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nal\OneDrive\Desktop\School\IST602\Project\"/>
    </mc:Choice>
  </mc:AlternateContent>
  <xr:revisionPtr revIDLastSave="0" documentId="13_ncr:1_{5E188684-2040-43AA-8601-56B9C9F542B2}" xr6:coauthVersionLast="47" xr6:coauthVersionMax="47" xr10:uidLastSave="{00000000-0000-0000-0000-000000000000}"/>
  <bookViews>
    <workbookView xWindow="-120" yWindow="-120" windowWidth="38640" windowHeight="21120" firstSheet="5" activeTab="6" xr2:uid="{5BD4E13E-C760-43D3-A31E-D34D81DDD31D}"/>
  </bookViews>
  <sheets>
    <sheet name="Raw_data_Cases" sheetId="1" r:id="rId1"/>
    <sheet name="2020_VoteCount" sheetId="7" r:id="rId2"/>
    <sheet name="labor statisitcs" sheetId="10" r:id="rId3"/>
    <sheet name="Housing Summary" sheetId="11" r:id="rId4"/>
    <sheet name="State Area" sheetId="46" r:id="rId5"/>
    <sheet name="Query" sheetId="8" r:id="rId6"/>
    <sheet name="State_Vac_Alo_Admin" sheetId="45" r:id="rId7"/>
    <sheet name="Sheet65" sheetId="109" r:id="rId8"/>
    <sheet name="Sheet68" sheetId="112" r:id="rId9"/>
    <sheet name="Sheet73" sheetId="117" r:id="rId10"/>
    <sheet name="Sheet74" sheetId="118" r:id="rId11"/>
    <sheet name="Summarized" sheetId="4" r:id="rId12"/>
    <sheet name="UnempVolPivot" sheetId="111" r:id="rId13"/>
    <sheet name="MaxUnempRatePivot" sheetId="91" r:id="rId14"/>
    <sheet name="VaxRatePivot" sheetId="44" r:id="rId15"/>
    <sheet name="DeathRatePivot" sheetId="52" r:id="rId16"/>
  </sheets>
  <definedNames>
    <definedName name="_xlnm._FilterDatabase" localSheetId="3" hidden="1">'Housing Summary'!$A$1:$AP$766</definedName>
    <definedName name="_xlnm._FilterDatabase" localSheetId="2" hidden="1">'labor statisitcs'!$A$7:$Q$802</definedName>
    <definedName name="_xlnm._FilterDatabase" localSheetId="0" hidden="1">Raw_data_Cases!$A$2:$I$23171</definedName>
    <definedName name="_xlnm._FilterDatabase" localSheetId="6" hidden="1">State_Vac_Alo_Admin!$A$1:$E$311</definedName>
    <definedName name="_xlnm._FilterDatabase" localSheetId="11" hidden="1">Summarized!$A$1:$Z$729</definedName>
    <definedName name="_xlnm._FilterDatabase" localSheetId="14" hidden="1">VaxRatePivot!$S$3:$V$55</definedName>
  </definedNames>
  <calcPr calcId="191029"/>
  <pivotCaches>
    <pivotCache cacheId="0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9" i="111" l="1"/>
  <c r="S10" i="111"/>
  <c r="S11" i="111"/>
  <c r="S12" i="111"/>
  <c r="S40" i="111"/>
  <c r="S42" i="111"/>
  <c r="E3" i="111"/>
  <c r="Q63" i="44"/>
  <c r="Q62" i="44"/>
  <c r="Q61" i="44"/>
  <c r="N62" i="44"/>
  <c r="N63" i="44"/>
  <c r="N61" i="44"/>
  <c r="Q46" i="111"/>
  <c r="M46" i="111"/>
  <c r="Q44" i="111"/>
  <c r="M44" i="111"/>
  <c r="P21" i="44"/>
  <c r="P41" i="91"/>
  <c r="M41" i="91"/>
  <c r="P43" i="91"/>
  <c r="M43" i="91"/>
  <c r="G4" i="111"/>
  <c r="G5" i="111"/>
  <c r="G6" i="111"/>
  <c r="G7" i="111"/>
  <c r="G8" i="111"/>
  <c r="G9" i="111"/>
  <c r="G10" i="111"/>
  <c r="G11" i="111"/>
  <c r="G12" i="111"/>
  <c r="G13" i="111"/>
  <c r="G14" i="111"/>
  <c r="G15" i="111"/>
  <c r="G16" i="111"/>
  <c r="G17" i="111"/>
  <c r="G18" i="111"/>
  <c r="G19" i="111"/>
  <c r="G20" i="111"/>
  <c r="G21" i="111"/>
  <c r="G22" i="111"/>
  <c r="G23" i="111"/>
  <c r="G24" i="111"/>
  <c r="G25" i="111"/>
  <c r="G26" i="111"/>
  <c r="G27" i="111"/>
  <c r="G28" i="111"/>
  <c r="G29" i="111"/>
  <c r="G30" i="111"/>
  <c r="G31" i="111"/>
  <c r="G32" i="111"/>
  <c r="G33" i="111"/>
  <c r="G34" i="111"/>
  <c r="G35" i="111"/>
  <c r="G36" i="111"/>
  <c r="G37" i="111"/>
  <c r="G38" i="111"/>
  <c r="G39" i="111"/>
  <c r="G40" i="111"/>
  <c r="G41" i="111"/>
  <c r="G42" i="111"/>
  <c r="G43" i="111"/>
  <c r="G44" i="111"/>
  <c r="G45" i="111"/>
  <c r="G46" i="111"/>
  <c r="G47" i="111"/>
  <c r="G48" i="111"/>
  <c r="G49" i="111"/>
  <c r="G50" i="111"/>
  <c r="G51" i="111"/>
  <c r="G52" i="111"/>
  <c r="G53" i="111"/>
  <c r="G3" i="111"/>
  <c r="F3" i="111"/>
  <c r="F4" i="111"/>
  <c r="F5" i="111"/>
  <c r="F6" i="111"/>
  <c r="F7" i="111"/>
  <c r="F8" i="111"/>
  <c r="F9" i="111"/>
  <c r="F10" i="111"/>
  <c r="F11" i="111"/>
  <c r="F12" i="111"/>
  <c r="F13" i="111"/>
  <c r="F14" i="111"/>
  <c r="F15" i="111"/>
  <c r="F16" i="111"/>
  <c r="F17" i="111"/>
  <c r="F18" i="111"/>
  <c r="F19" i="111"/>
  <c r="F20" i="111"/>
  <c r="F21" i="111"/>
  <c r="F22" i="111"/>
  <c r="F23" i="111"/>
  <c r="F24" i="111"/>
  <c r="F25" i="111"/>
  <c r="F26" i="111"/>
  <c r="F27" i="111"/>
  <c r="F28" i="111"/>
  <c r="F29" i="111"/>
  <c r="F30" i="111"/>
  <c r="F31" i="111"/>
  <c r="F32" i="111"/>
  <c r="F33" i="111"/>
  <c r="F34" i="111"/>
  <c r="F35" i="111"/>
  <c r="F36" i="111"/>
  <c r="F37" i="111"/>
  <c r="F38" i="111"/>
  <c r="F39" i="111"/>
  <c r="F40" i="111"/>
  <c r="F41" i="111"/>
  <c r="F42" i="111"/>
  <c r="F43" i="111"/>
  <c r="F44" i="111"/>
  <c r="F45" i="111"/>
  <c r="F46" i="111"/>
  <c r="F47" i="111"/>
  <c r="F48" i="111"/>
  <c r="F49" i="111"/>
  <c r="F50" i="111"/>
  <c r="F51" i="111"/>
  <c r="F52" i="111"/>
  <c r="F53" i="111"/>
  <c r="E4" i="111"/>
  <c r="E5" i="111"/>
  <c r="E6" i="111"/>
  <c r="E7" i="111"/>
  <c r="E8" i="111"/>
  <c r="E9" i="111"/>
  <c r="E10" i="111"/>
  <c r="E11" i="111"/>
  <c r="E12" i="111"/>
  <c r="E13" i="111"/>
  <c r="E14" i="111"/>
  <c r="E15" i="111"/>
  <c r="E16" i="111"/>
  <c r="E17" i="111"/>
  <c r="E18" i="111"/>
  <c r="E19" i="111"/>
  <c r="E20" i="111"/>
  <c r="E21" i="111"/>
  <c r="E22" i="111"/>
  <c r="E23" i="111"/>
  <c r="E24" i="111"/>
  <c r="E25" i="111"/>
  <c r="E26" i="111"/>
  <c r="E27" i="111"/>
  <c r="E28" i="111"/>
  <c r="E29" i="111"/>
  <c r="E30" i="111"/>
  <c r="E31" i="111"/>
  <c r="E32" i="111"/>
  <c r="E33" i="111"/>
  <c r="E34" i="111"/>
  <c r="E35" i="111"/>
  <c r="E36" i="111"/>
  <c r="E37" i="111"/>
  <c r="E38" i="111"/>
  <c r="E39" i="111"/>
  <c r="E40" i="111"/>
  <c r="E41" i="111"/>
  <c r="E42" i="111"/>
  <c r="E43" i="111"/>
  <c r="E44" i="111"/>
  <c r="E45" i="111"/>
  <c r="E46" i="111"/>
  <c r="E47" i="111"/>
  <c r="E48" i="111"/>
  <c r="E49" i="111"/>
  <c r="E50" i="111"/>
  <c r="E51" i="111"/>
  <c r="E52" i="111"/>
  <c r="E53" i="111"/>
  <c r="F716" i="4"/>
  <c r="F717" i="4" s="1"/>
  <c r="F718" i="4" s="1"/>
  <c r="F719" i="4" s="1"/>
  <c r="F720" i="4" s="1"/>
  <c r="F721" i="4" s="1"/>
  <c r="F722" i="4" s="1"/>
  <c r="F723" i="4" s="1"/>
  <c r="F724" i="4" s="1"/>
  <c r="F725" i="4" s="1"/>
  <c r="F726" i="4" s="1"/>
  <c r="F727" i="4" s="1"/>
  <c r="F728" i="4" s="1"/>
  <c r="F729" i="4" s="1"/>
  <c r="F702" i="4"/>
  <c r="F703" i="4" s="1"/>
  <c r="F704" i="4" s="1"/>
  <c r="F705" i="4" s="1"/>
  <c r="F706" i="4" s="1"/>
  <c r="F707" i="4" s="1"/>
  <c r="F708" i="4" s="1"/>
  <c r="F709" i="4" s="1"/>
  <c r="F710" i="4" s="1"/>
  <c r="F711" i="4" s="1"/>
  <c r="F712" i="4" s="1"/>
  <c r="F713" i="4" s="1"/>
  <c r="F714" i="4" s="1"/>
  <c r="F715" i="4" s="1"/>
  <c r="F687" i="4"/>
  <c r="F688" i="4" s="1"/>
  <c r="F689" i="4" s="1"/>
  <c r="F690" i="4" s="1"/>
  <c r="F691" i="4" s="1"/>
  <c r="F692" i="4" s="1"/>
  <c r="F693" i="4" s="1"/>
  <c r="F694" i="4" s="1"/>
  <c r="F695" i="4" s="1"/>
  <c r="F696" i="4" s="1"/>
  <c r="F697" i="4" s="1"/>
  <c r="F698" i="4" s="1"/>
  <c r="F699" i="4" s="1"/>
  <c r="F700" i="4" s="1"/>
  <c r="F673" i="4"/>
  <c r="F674" i="4" s="1"/>
  <c r="F675" i="4" s="1"/>
  <c r="F676" i="4" s="1"/>
  <c r="F677" i="4" s="1"/>
  <c r="F678" i="4" s="1"/>
  <c r="F679" i="4" s="1"/>
  <c r="F680" i="4" s="1"/>
  <c r="F681" i="4" s="1"/>
  <c r="F682" i="4" s="1"/>
  <c r="F683" i="4" s="1"/>
  <c r="F684" i="4" s="1"/>
  <c r="F685" i="4" s="1"/>
  <c r="F686" i="4" s="1"/>
  <c r="F657" i="4"/>
  <c r="F658" i="4" s="1"/>
  <c r="F659" i="4" s="1"/>
  <c r="F660" i="4" s="1"/>
  <c r="F661" i="4" s="1"/>
  <c r="F662" i="4" s="1"/>
  <c r="F663" i="4" s="1"/>
  <c r="F664" i="4" s="1"/>
  <c r="F665" i="4" s="1"/>
  <c r="F666" i="4" s="1"/>
  <c r="F667" i="4" s="1"/>
  <c r="F668" i="4" s="1"/>
  <c r="F669" i="4" s="1"/>
  <c r="F670" i="4" s="1"/>
  <c r="F643" i="4"/>
  <c r="F644" i="4" s="1"/>
  <c r="F645" i="4" s="1"/>
  <c r="F646" i="4" s="1"/>
  <c r="F647" i="4" s="1"/>
  <c r="F648" i="4" s="1"/>
  <c r="F649" i="4" s="1"/>
  <c r="F650" i="4" s="1"/>
  <c r="F651" i="4" s="1"/>
  <c r="F652" i="4" s="1"/>
  <c r="F653" i="4" s="1"/>
  <c r="F654" i="4" s="1"/>
  <c r="F655" i="4" s="1"/>
  <c r="F656" i="4" s="1"/>
  <c r="F629" i="4"/>
  <c r="F630" i="4" s="1"/>
  <c r="F631" i="4" s="1"/>
  <c r="F632" i="4" s="1"/>
  <c r="F633" i="4" s="1"/>
  <c r="F634" i="4" s="1"/>
  <c r="F635" i="4" s="1"/>
  <c r="F636" i="4" s="1"/>
  <c r="F637" i="4" s="1"/>
  <c r="F638" i="4" s="1"/>
  <c r="F639" i="4" s="1"/>
  <c r="F640" i="4" s="1"/>
  <c r="F641" i="4" s="1"/>
  <c r="F642" i="4" s="1"/>
  <c r="F614" i="4"/>
  <c r="F615" i="4" s="1"/>
  <c r="F616" i="4" s="1"/>
  <c r="F617" i="4" s="1"/>
  <c r="F618" i="4" s="1"/>
  <c r="F619" i="4" s="1"/>
  <c r="F620" i="4" s="1"/>
  <c r="F621" i="4" s="1"/>
  <c r="F622" i="4" s="1"/>
  <c r="F623" i="4" s="1"/>
  <c r="F624" i="4" s="1"/>
  <c r="F625" i="4" s="1"/>
  <c r="F626" i="4" s="1"/>
  <c r="F627" i="4" s="1"/>
  <c r="F599" i="4"/>
  <c r="F600" i="4" s="1"/>
  <c r="F601" i="4" s="1"/>
  <c r="F602" i="4" s="1"/>
  <c r="F603" i="4" s="1"/>
  <c r="F604" i="4" s="1"/>
  <c r="F605" i="4" s="1"/>
  <c r="F606" i="4" s="1"/>
  <c r="F607" i="4" s="1"/>
  <c r="F608" i="4" s="1"/>
  <c r="F609" i="4" s="1"/>
  <c r="F610" i="4" s="1"/>
  <c r="F611" i="4" s="1"/>
  <c r="F612" i="4" s="1"/>
  <c r="F585" i="4"/>
  <c r="F586" i="4" s="1"/>
  <c r="F587" i="4" s="1"/>
  <c r="F588" i="4" s="1"/>
  <c r="F589" i="4" s="1"/>
  <c r="F590" i="4" s="1"/>
  <c r="F591" i="4" s="1"/>
  <c r="F592" i="4" s="1"/>
  <c r="F593" i="4" s="1"/>
  <c r="F594" i="4" s="1"/>
  <c r="F595" i="4" s="1"/>
  <c r="F596" i="4" s="1"/>
  <c r="F597" i="4" s="1"/>
  <c r="F598" i="4" s="1"/>
  <c r="F571" i="4"/>
  <c r="F572" i="4" s="1"/>
  <c r="F573" i="4" s="1"/>
  <c r="F574" i="4" s="1"/>
  <c r="F575" i="4" s="1"/>
  <c r="F576" i="4" s="1"/>
  <c r="F577" i="4" s="1"/>
  <c r="F578" i="4" s="1"/>
  <c r="F579" i="4" s="1"/>
  <c r="F580" i="4" s="1"/>
  <c r="F581" i="4" s="1"/>
  <c r="F582" i="4" s="1"/>
  <c r="F583" i="4" s="1"/>
  <c r="F584" i="4" s="1"/>
  <c r="F557" i="4"/>
  <c r="F558" i="4" s="1"/>
  <c r="F559" i="4" s="1"/>
  <c r="F560" i="4" s="1"/>
  <c r="F561" i="4" s="1"/>
  <c r="F562" i="4" s="1"/>
  <c r="F563" i="4" s="1"/>
  <c r="F564" i="4" s="1"/>
  <c r="F565" i="4" s="1"/>
  <c r="F566" i="4" s="1"/>
  <c r="F567" i="4" s="1"/>
  <c r="F568" i="4" s="1"/>
  <c r="F569" i="4" s="1"/>
  <c r="F570" i="4" s="1"/>
  <c r="F543" i="4"/>
  <c r="F544" i="4" s="1"/>
  <c r="F545" i="4" s="1"/>
  <c r="F546" i="4" s="1"/>
  <c r="F547" i="4" s="1"/>
  <c r="F548" i="4" s="1"/>
  <c r="F549" i="4" s="1"/>
  <c r="F550" i="4" s="1"/>
  <c r="F551" i="4" s="1"/>
  <c r="F552" i="4" s="1"/>
  <c r="F553" i="4" s="1"/>
  <c r="F554" i="4" s="1"/>
  <c r="F555" i="4" s="1"/>
  <c r="F556" i="4" s="1"/>
  <c r="F529" i="4"/>
  <c r="F530" i="4" s="1"/>
  <c r="F531" i="4" s="1"/>
  <c r="F532" i="4" s="1"/>
  <c r="F533" i="4" s="1"/>
  <c r="F534" i="4" s="1"/>
  <c r="F535" i="4" s="1"/>
  <c r="F536" i="4" s="1"/>
  <c r="F537" i="4" s="1"/>
  <c r="F538" i="4" s="1"/>
  <c r="F539" i="4" s="1"/>
  <c r="F540" i="4" s="1"/>
  <c r="F541" i="4" s="1"/>
  <c r="F542" i="4" s="1"/>
  <c r="F514" i="4"/>
  <c r="F515" i="4" s="1"/>
  <c r="F516" i="4" s="1"/>
  <c r="F517" i="4" s="1"/>
  <c r="F518" i="4" s="1"/>
  <c r="F519" i="4" s="1"/>
  <c r="F520" i="4" s="1"/>
  <c r="F521" i="4" s="1"/>
  <c r="F522" i="4" s="1"/>
  <c r="F523" i="4" s="1"/>
  <c r="F524" i="4" s="1"/>
  <c r="F525" i="4" s="1"/>
  <c r="F526" i="4" s="1"/>
  <c r="F527" i="4" s="1"/>
  <c r="F500" i="4"/>
  <c r="F501" i="4" s="1"/>
  <c r="F502" i="4" s="1"/>
  <c r="F503" i="4" s="1"/>
  <c r="F504" i="4" s="1"/>
  <c r="F505" i="4" s="1"/>
  <c r="F506" i="4" s="1"/>
  <c r="F507" i="4" s="1"/>
  <c r="F508" i="4" s="1"/>
  <c r="F509" i="4" s="1"/>
  <c r="F510" i="4" s="1"/>
  <c r="F511" i="4" s="1"/>
  <c r="F512" i="4" s="1"/>
  <c r="F513" i="4" s="1"/>
  <c r="F486" i="4"/>
  <c r="F487" i="4" s="1"/>
  <c r="F488" i="4" s="1"/>
  <c r="F489" i="4" s="1"/>
  <c r="F490" i="4" s="1"/>
  <c r="F491" i="4" s="1"/>
  <c r="F492" i="4" s="1"/>
  <c r="F493" i="4" s="1"/>
  <c r="F494" i="4" s="1"/>
  <c r="F495" i="4" s="1"/>
  <c r="F496" i="4" s="1"/>
  <c r="F497" i="4" s="1"/>
  <c r="F498" i="4" s="1"/>
  <c r="F499" i="4" s="1"/>
  <c r="F472" i="4"/>
  <c r="F473" i="4" s="1"/>
  <c r="F474" i="4" s="1"/>
  <c r="F475" i="4" s="1"/>
  <c r="F476" i="4" s="1"/>
  <c r="F477" i="4" s="1"/>
  <c r="F478" i="4" s="1"/>
  <c r="F479" i="4" s="1"/>
  <c r="F480" i="4" s="1"/>
  <c r="F481" i="4" s="1"/>
  <c r="F482" i="4" s="1"/>
  <c r="F483" i="4" s="1"/>
  <c r="F484" i="4" s="1"/>
  <c r="F485" i="4" s="1"/>
  <c r="F458" i="4"/>
  <c r="F459" i="4" s="1"/>
  <c r="F460" i="4" s="1"/>
  <c r="F461" i="4" s="1"/>
  <c r="F462" i="4" s="1"/>
  <c r="F463" i="4" s="1"/>
  <c r="F464" i="4" s="1"/>
  <c r="F465" i="4" s="1"/>
  <c r="F466" i="4" s="1"/>
  <c r="F467" i="4" s="1"/>
  <c r="F468" i="4" s="1"/>
  <c r="F469" i="4" s="1"/>
  <c r="F470" i="4" s="1"/>
  <c r="F471" i="4" s="1"/>
  <c r="F444" i="4"/>
  <c r="F445" i="4" s="1"/>
  <c r="F446" i="4" s="1"/>
  <c r="F447" i="4" s="1"/>
  <c r="F448" i="4" s="1"/>
  <c r="F449" i="4" s="1"/>
  <c r="F450" i="4" s="1"/>
  <c r="F451" i="4" s="1"/>
  <c r="F452" i="4" s="1"/>
  <c r="F453" i="4" s="1"/>
  <c r="F454" i="4" s="1"/>
  <c r="F455" i="4" s="1"/>
  <c r="F456" i="4" s="1"/>
  <c r="F457" i="4" s="1"/>
  <c r="F430" i="4"/>
  <c r="F431" i="4" s="1"/>
  <c r="F432" i="4" s="1"/>
  <c r="F433" i="4" s="1"/>
  <c r="F434" i="4" s="1"/>
  <c r="F435" i="4" s="1"/>
  <c r="F436" i="4" s="1"/>
  <c r="F437" i="4" s="1"/>
  <c r="F438" i="4" s="1"/>
  <c r="F439" i="4" s="1"/>
  <c r="F440" i="4" s="1"/>
  <c r="F441" i="4" s="1"/>
  <c r="F442" i="4" s="1"/>
  <c r="F443" i="4" s="1"/>
  <c r="F416" i="4"/>
  <c r="F417" i="4" s="1"/>
  <c r="F418" i="4" s="1"/>
  <c r="F419" i="4" s="1"/>
  <c r="F420" i="4" s="1"/>
  <c r="F421" i="4" s="1"/>
  <c r="F422" i="4" s="1"/>
  <c r="F423" i="4" s="1"/>
  <c r="F424" i="4" s="1"/>
  <c r="F425" i="4" s="1"/>
  <c r="F426" i="4" s="1"/>
  <c r="F427" i="4" s="1"/>
  <c r="F428" i="4" s="1"/>
  <c r="F429" i="4" s="1"/>
  <c r="F402" i="4"/>
  <c r="F403" i="4" s="1"/>
  <c r="F404" i="4" s="1"/>
  <c r="F405" i="4" s="1"/>
  <c r="F406" i="4" s="1"/>
  <c r="F407" i="4" s="1"/>
  <c r="F408" i="4" s="1"/>
  <c r="F409" i="4" s="1"/>
  <c r="F410" i="4" s="1"/>
  <c r="F411" i="4" s="1"/>
  <c r="F412" i="4" s="1"/>
  <c r="F413" i="4" s="1"/>
  <c r="F414" i="4" s="1"/>
  <c r="F415" i="4" s="1"/>
  <c r="F388" i="4"/>
  <c r="F389" i="4" s="1"/>
  <c r="F390" i="4" s="1"/>
  <c r="F391" i="4" s="1"/>
  <c r="F392" i="4" s="1"/>
  <c r="F393" i="4" s="1"/>
  <c r="F394" i="4" s="1"/>
  <c r="F395" i="4" s="1"/>
  <c r="F396" i="4" s="1"/>
  <c r="F397" i="4" s="1"/>
  <c r="F398" i="4" s="1"/>
  <c r="F399" i="4" s="1"/>
  <c r="F400" i="4" s="1"/>
  <c r="F401" i="4" s="1"/>
  <c r="F373" i="4"/>
  <c r="F374" i="4" s="1"/>
  <c r="F375" i="4" s="1"/>
  <c r="F376" i="4" s="1"/>
  <c r="F377" i="4" s="1"/>
  <c r="F378" i="4" s="1"/>
  <c r="F379" i="4" s="1"/>
  <c r="F380" i="4" s="1"/>
  <c r="F381" i="4" s="1"/>
  <c r="F382" i="4" s="1"/>
  <c r="F383" i="4" s="1"/>
  <c r="F384" i="4" s="1"/>
  <c r="F385" i="4" s="1"/>
  <c r="F386" i="4" s="1"/>
  <c r="F359" i="4"/>
  <c r="F360" i="4" s="1"/>
  <c r="F361" i="4" s="1"/>
  <c r="F362" i="4" s="1"/>
  <c r="F363" i="4" s="1"/>
  <c r="F364" i="4" s="1"/>
  <c r="F365" i="4" s="1"/>
  <c r="F366" i="4" s="1"/>
  <c r="F367" i="4" s="1"/>
  <c r="F368" i="4" s="1"/>
  <c r="F369" i="4" s="1"/>
  <c r="F370" i="4" s="1"/>
  <c r="F371" i="4" s="1"/>
  <c r="F372" i="4" s="1"/>
  <c r="F345" i="4"/>
  <c r="F346" i="4" s="1"/>
  <c r="F347" i="4" s="1"/>
  <c r="F348" i="4" s="1"/>
  <c r="F349" i="4" s="1"/>
  <c r="F350" i="4" s="1"/>
  <c r="F351" i="4" s="1"/>
  <c r="F352" i="4" s="1"/>
  <c r="F353" i="4" s="1"/>
  <c r="F354" i="4" s="1"/>
  <c r="F355" i="4" s="1"/>
  <c r="F356" i="4" s="1"/>
  <c r="F357" i="4" s="1"/>
  <c r="F358" i="4" s="1"/>
  <c r="F331" i="4"/>
  <c r="F332" i="4" s="1"/>
  <c r="F333" i="4" s="1"/>
  <c r="F334" i="4" s="1"/>
  <c r="F335" i="4" s="1"/>
  <c r="F336" i="4" s="1"/>
  <c r="F337" i="4" s="1"/>
  <c r="F338" i="4" s="1"/>
  <c r="F339" i="4" s="1"/>
  <c r="F340" i="4" s="1"/>
  <c r="F341" i="4" s="1"/>
  <c r="F342" i="4" s="1"/>
  <c r="F343" i="4" s="1"/>
  <c r="F344" i="4" s="1"/>
  <c r="F317" i="4"/>
  <c r="F318" i="4" s="1"/>
  <c r="F319" i="4" s="1"/>
  <c r="F320" i="4" s="1"/>
  <c r="F321" i="4" s="1"/>
  <c r="F322" i="4" s="1"/>
  <c r="F323" i="4" s="1"/>
  <c r="F324" i="4" s="1"/>
  <c r="F325" i="4" s="1"/>
  <c r="F326" i="4" s="1"/>
  <c r="F327" i="4" s="1"/>
  <c r="F328" i="4" s="1"/>
  <c r="F329" i="4" s="1"/>
  <c r="F330" i="4" s="1"/>
  <c r="F303" i="4"/>
  <c r="F304" i="4" s="1"/>
  <c r="F305" i="4" s="1"/>
  <c r="F306" i="4" s="1"/>
  <c r="F307" i="4" s="1"/>
  <c r="F308" i="4" s="1"/>
  <c r="F309" i="4" s="1"/>
  <c r="F310" i="4" s="1"/>
  <c r="F311" i="4" s="1"/>
  <c r="F312" i="4" s="1"/>
  <c r="F313" i="4" s="1"/>
  <c r="F314" i="4" s="1"/>
  <c r="F315" i="4" s="1"/>
  <c r="F316" i="4" s="1"/>
  <c r="F288" i="4"/>
  <c r="F289" i="4" s="1"/>
  <c r="F290" i="4" s="1"/>
  <c r="F291" i="4" s="1"/>
  <c r="F292" i="4" s="1"/>
  <c r="F293" i="4" s="1"/>
  <c r="F294" i="4" s="1"/>
  <c r="F295" i="4" s="1"/>
  <c r="F296" i="4" s="1"/>
  <c r="F297" i="4" s="1"/>
  <c r="F298" i="4" s="1"/>
  <c r="F299" i="4" s="1"/>
  <c r="F300" i="4" s="1"/>
  <c r="F301" i="4" s="1"/>
  <c r="F274" i="4"/>
  <c r="F275" i="4" s="1"/>
  <c r="F276" i="4" s="1"/>
  <c r="F277" i="4" s="1"/>
  <c r="F278" i="4" s="1"/>
  <c r="F279" i="4" s="1"/>
  <c r="F280" i="4" s="1"/>
  <c r="F281" i="4" s="1"/>
  <c r="F282" i="4" s="1"/>
  <c r="F283" i="4" s="1"/>
  <c r="F284" i="4" s="1"/>
  <c r="F285" i="4" s="1"/>
  <c r="F286" i="4" s="1"/>
  <c r="F287" i="4" s="1"/>
  <c r="F260" i="4"/>
  <c r="F261" i="4" s="1"/>
  <c r="F262" i="4" s="1"/>
  <c r="F263" i="4" s="1"/>
  <c r="F264" i="4" s="1"/>
  <c r="F265" i="4" s="1"/>
  <c r="F266" i="4" s="1"/>
  <c r="F267" i="4" s="1"/>
  <c r="F268" i="4" s="1"/>
  <c r="F269" i="4" s="1"/>
  <c r="F270" i="4" s="1"/>
  <c r="F271" i="4" s="1"/>
  <c r="F272" i="4" s="1"/>
  <c r="F273" i="4" s="1"/>
  <c r="F246" i="4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259" i="4" s="1"/>
  <c r="F232" i="4"/>
  <c r="F233" i="4" s="1"/>
  <c r="F234" i="4" s="1"/>
  <c r="F235" i="4" s="1"/>
  <c r="F236" i="4" s="1"/>
  <c r="F237" i="4" s="1"/>
  <c r="F238" i="4" s="1"/>
  <c r="F239" i="4" s="1"/>
  <c r="F240" i="4" s="1"/>
  <c r="F241" i="4" s="1"/>
  <c r="F242" i="4" s="1"/>
  <c r="F243" i="4" s="1"/>
  <c r="F244" i="4" s="1"/>
  <c r="F245" i="4" s="1"/>
  <c r="F218" i="4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04" i="4"/>
  <c r="F205" i="4" s="1"/>
  <c r="F206" i="4" s="1"/>
  <c r="F207" i="4" s="1"/>
  <c r="F208" i="4" s="1"/>
  <c r="F209" i="4" s="1"/>
  <c r="F210" i="4" s="1"/>
  <c r="F211" i="4" s="1"/>
  <c r="F212" i="4" s="1"/>
  <c r="F213" i="4" s="1"/>
  <c r="F214" i="4" s="1"/>
  <c r="F215" i="4" s="1"/>
  <c r="F216" i="4" s="1"/>
  <c r="F217" i="4" s="1"/>
  <c r="F190" i="4"/>
  <c r="F191" i="4" s="1"/>
  <c r="F192" i="4" s="1"/>
  <c r="F193" i="4" s="1"/>
  <c r="F194" i="4" s="1"/>
  <c r="F195" i="4" s="1"/>
  <c r="F196" i="4" s="1"/>
  <c r="F197" i="4" s="1"/>
  <c r="F198" i="4" s="1"/>
  <c r="F199" i="4" s="1"/>
  <c r="F200" i="4" s="1"/>
  <c r="F201" i="4" s="1"/>
  <c r="F202" i="4" s="1"/>
  <c r="F203" i="4" s="1"/>
  <c r="F174" i="4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60" i="4"/>
  <c r="F161" i="4" s="1"/>
  <c r="F162" i="4" s="1"/>
  <c r="F163" i="4" s="1"/>
  <c r="F164" i="4" s="1"/>
  <c r="F165" i="4" s="1"/>
  <c r="F166" i="4" s="1"/>
  <c r="F167" i="4" s="1"/>
  <c r="F168" i="4" s="1"/>
  <c r="F169" i="4" s="1"/>
  <c r="F170" i="4" s="1"/>
  <c r="F171" i="4" s="1"/>
  <c r="F172" i="4" s="1"/>
  <c r="F173" i="4" s="1"/>
  <c r="F146" i="4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32" i="4"/>
  <c r="F133" i="4" s="1"/>
  <c r="F134" i="4" s="1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18" i="4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04" i="4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90" i="4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76" i="4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62" i="4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46" i="4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32" i="4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16" i="4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" i="4"/>
  <c r="F4" i="4" s="1"/>
  <c r="F5" i="4" s="1"/>
  <c r="F6" i="4" s="1"/>
  <c r="F7" i="4" s="1"/>
  <c r="F8" i="4" s="1"/>
  <c r="F9" i="4" s="1"/>
  <c r="F10" i="4" s="1"/>
  <c r="F11" i="4" s="1"/>
  <c r="F12" i="4" s="1"/>
  <c r="F13" i="4" s="1"/>
  <c r="F14" i="4" s="1"/>
  <c r="F15" i="4" s="1"/>
  <c r="J12" i="52"/>
  <c r="K12" i="52" s="1"/>
  <c r="K26" i="52"/>
  <c r="Q35" i="91"/>
  <c r="R35" i="91" s="1"/>
  <c r="R36" i="91"/>
  <c r="P28" i="91"/>
  <c r="Q28" i="91" s="1"/>
  <c r="R28" i="91" s="1"/>
  <c r="P29" i="91"/>
  <c r="Q29" i="91" s="1"/>
  <c r="R29" i="91" s="1"/>
  <c r="P30" i="91"/>
  <c r="Q30" i="91" s="1"/>
  <c r="R30" i="91" s="1"/>
  <c r="P31" i="91"/>
  <c r="Q31" i="91" s="1"/>
  <c r="R31" i="91" s="1"/>
  <c r="P32" i="91"/>
  <c r="Q32" i="91" s="1"/>
  <c r="R32" i="91" s="1"/>
  <c r="P33" i="91"/>
  <c r="Q33" i="91" s="1"/>
  <c r="R33" i="91" s="1"/>
  <c r="P34" i="91"/>
  <c r="Q34" i="91" s="1"/>
  <c r="R34" i="91" s="1"/>
  <c r="P35" i="91"/>
  <c r="P36" i="91"/>
  <c r="P27" i="91"/>
  <c r="Q27" i="91" s="1"/>
  <c r="R27" i="91" s="1"/>
  <c r="N36" i="91"/>
  <c r="M30" i="91"/>
  <c r="N30" i="91" s="1"/>
  <c r="L28" i="91"/>
  <c r="M28" i="91" s="1"/>
  <c r="N28" i="91" s="1"/>
  <c r="L29" i="91"/>
  <c r="M29" i="91" s="1"/>
  <c r="N29" i="91" s="1"/>
  <c r="L30" i="91"/>
  <c r="L31" i="91"/>
  <c r="M31" i="91" s="1"/>
  <c r="N31" i="91" s="1"/>
  <c r="L32" i="91"/>
  <c r="N32" i="91" s="1"/>
  <c r="L33" i="91"/>
  <c r="M33" i="91" s="1"/>
  <c r="N33" i="91" s="1"/>
  <c r="L34" i="91"/>
  <c r="M34" i="91" s="1"/>
  <c r="N34" i="91" s="1"/>
  <c r="L35" i="91"/>
  <c r="M35" i="91" s="1"/>
  <c r="N35" i="91" s="1"/>
  <c r="L36" i="91"/>
  <c r="L27" i="91"/>
  <c r="M27" i="91" s="1"/>
  <c r="N27" i="91" s="1"/>
  <c r="O21" i="44"/>
  <c r="O26" i="44"/>
  <c r="M23" i="91"/>
  <c r="O27" i="44"/>
  <c r="P27" i="44" s="1"/>
  <c r="O28" i="44"/>
  <c r="P28" i="44" s="1"/>
  <c r="O29" i="44"/>
  <c r="P29" i="44" s="1"/>
  <c r="O30" i="44"/>
  <c r="P30" i="44" s="1"/>
  <c r="O40" i="44"/>
  <c r="P40" i="44" s="1"/>
  <c r="Q40" i="44" s="1"/>
  <c r="O41" i="44"/>
  <c r="P41" i="44" s="1"/>
  <c r="O42" i="44"/>
  <c r="P42" i="44" s="1"/>
  <c r="O43" i="44"/>
  <c r="P43" i="44" s="1"/>
  <c r="O23" i="44"/>
  <c r="P23" i="44" s="1"/>
  <c r="L22" i="52"/>
  <c r="K22" i="52"/>
  <c r="N22" i="52" s="1"/>
  <c r="O22" i="52" s="1"/>
  <c r="J13" i="52"/>
  <c r="K13" i="52" s="1"/>
  <c r="J18" i="52"/>
  <c r="K18" i="52" s="1"/>
  <c r="J19" i="52"/>
  <c r="K19" i="52" s="1"/>
  <c r="J20" i="52"/>
  <c r="K20" i="52" s="1"/>
  <c r="J21" i="52"/>
  <c r="K21" i="52" s="1"/>
  <c r="J22" i="52"/>
  <c r="J14" i="52"/>
  <c r="K14" i="52" s="1"/>
  <c r="J11" i="52"/>
  <c r="K11" i="52" s="1"/>
  <c r="K6" i="52"/>
  <c r="O28" i="52"/>
  <c r="O26" i="52"/>
  <c r="K28" i="52"/>
  <c r="L4" i="52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2" i="4"/>
  <c r="F3" i="45"/>
  <c r="F4" i="45"/>
  <c r="F5" i="45"/>
  <c r="F6" i="45"/>
  <c r="F7" i="45"/>
  <c r="F8" i="45"/>
  <c r="F9" i="45"/>
  <c r="F10" i="45"/>
  <c r="F11" i="45"/>
  <c r="F12" i="45"/>
  <c r="F13" i="45"/>
  <c r="F14" i="45"/>
  <c r="F15" i="45"/>
  <c r="F16" i="45"/>
  <c r="F17" i="45"/>
  <c r="F18" i="45"/>
  <c r="F19" i="45"/>
  <c r="F20" i="45"/>
  <c r="F21" i="45"/>
  <c r="F22" i="45"/>
  <c r="F23" i="45"/>
  <c r="F24" i="45"/>
  <c r="F25" i="45"/>
  <c r="F26" i="45"/>
  <c r="F27" i="45"/>
  <c r="F28" i="45"/>
  <c r="F29" i="45"/>
  <c r="F30" i="45"/>
  <c r="F31" i="45"/>
  <c r="F32" i="45"/>
  <c r="F33" i="45"/>
  <c r="F34" i="45"/>
  <c r="F35" i="45"/>
  <c r="F36" i="45"/>
  <c r="F37" i="45"/>
  <c r="F38" i="45"/>
  <c r="F39" i="45"/>
  <c r="F40" i="45"/>
  <c r="F41" i="45"/>
  <c r="F42" i="45"/>
  <c r="F43" i="45"/>
  <c r="F44" i="45"/>
  <c r="F45" i="45"/>
  <c r="F46" i="45"/>
  <c r="F47" i="45"/>
  <c r="F48" i="45"/>
  <c r="F49" i="45"/>
  <c r="F50" i="45"/>
  <c r="F51" i="45"/>
  <c r="F52" i="45"/>
  <c r="F53" i="45"/>
  <c r="F54" i="45"/>
  <c r="F55" i="45"/>
  <c r="F56" i="45"/>
  <c r="F57" i="45"/>
  <c r="F58" i="45"/>
  <c r="F59" i="45"/>
  <c r="F60" i="45"/>
  <c r="F61" i="45"/>
  <c r="F62" i="45"/>
  <c r="F63" i="45"/>
  <c r="F64" i="45"/>
  <c r="F65" i="45"/>
  <c r="F66" i="45"/>
  <c r="F67" i="45"/>
  <c r="F68" i="45"/>
  <c r="F69" i="45"/>
  <c r="F70" i="45"/>
  <c r="F71" i="45"/>
  <c r="F72" i="45"/>
  <c r="F73" i="45"/>
  <c r="F74" i="45"/>
  <c r="F75" i="45"/>
  <c r="F76" i="45"/>
  <c r="F77" i="45"/>
  <c r="F78" i="45"/>
  <c r="F79" i="45"/>
  <c r="F80" i="45"/>
  <c r="F81" i="45"/>
  <c r="F82" i="45"/>
  <c r="F83" i="45"/>
  <c r="F84" i="45"/>
  <c r="F85" i="45"/>
  <c r="F86" i="45"/>
  <c r="F87" i="45"/>
  <c r="F88" i="45"/>
  <c r="F89" i="45"/>
  <c r="F90" i="45"/>
  <c r="F91" i="45"/>
  <c r="F92" i="45"/>
  <c r="F93" i="45"/>
  <c r="F94" i="45"/>
  <c r="F95" i="45"/>
  <c r="F96" i="45"/>
  <c r="F97" i="45"/>
  <c r="F98" i="45"/>
  <c r="F99" i="45"/>
  <c r="F100" i="45"/>
  <c r="F101" i="45"/>
  <c r="F102" i="45"/>
  <c r="F103" i="45"/>
  <c r="F104" i="45"/>
  <c r="F105" i="45"/>
  <c r="F106" i="45"/>
  <c r="F107" i="45"/>
  <c r="F108" i="45"/>
  <c r="F109" i="45"/>
  <c r="F110" i="45"/>
  <c r="F111" i="45"/>
  <c r="F112" i="45"/>
  <c r="F113" i="45"/>
  <c r="F114" i="45"/>
  <c r="F115" i="45"/>
  <c r="F116" i="45"/>
  <c r="F117" i="45"/>
  <c r="F118" i="45"/>
  <c r="F119" i="45"/>
  <c r="F120" i="45"/>
  <c r="F121" i="45"/>
  <c r="F122" i="45"/>
  <c r="F123" i="45"/>
  <c r="F124" i="45"/>
  <c r="F125" i="45"/>
  <c r="F126" i="45"/>
  <c r="F127" i="45"/>
  <c r="F128" i="45"/>
  <c r="F129" i="45"/>
  <c r="F130" i="45"/>
  <c r="F131" i="45"/>
  <c r="F132" i="45"/>
  <c r="F133" i="45"/>
  <c r="F134" i="45"/>
  <c r="F135" i="45"/>
  <c r="F136" i="45"/>
  <c r="F137" i="45"/>
  <c r="F138" i="45"/>
  <c r="F139" i="45"/>
  <c r="F140" i="45"/>
  <c r="F141" i="45"/>
  <c r="F142" i="45"/>
  <c r="F143" i="45"/>
  <c r="F144" i="45"/>
  <c r="F145" i="45"/>
  <c r="F146" i="45"/>
  <c r="F147" i="45"/>
  <c r="F148" i="45"/>
  <c r="F149" i="45"/>
  <c r="F150" i="45"/>
  <c r="F151" i="45"/>
  <c r="F152" i="45"/>
  <c r="F153" i="45"/>
  <c r="F154" i="45"/>
  <c r="F155" i="45"/>
  <c r="F156" i="45"/>
  <c r="F157" i="45"/>
  <c r="F158" i="45"/>
  <c r="F159" i="45"/>
  <c r="F160" i="45"/>
  <c r="F161" i="45"/>
  <c r="F162" i="45"/>
  <c r="F163" i="45"/>
  <c r="F164" i="45"/>
  <c r="F165" i="45"/>
  <c r="F166" i="45"/>
  <c r="F167" i="45"/>
  <c r="F168" i="45"/>
  <c r="F169" i="45"/>
  <c r="F170" i="45"/>
  <c r="F171" i="45"/>
  <c r="F172" i="45"/>
  <c r="F173" i="45"/>
  <c r="F174" i="45"/>
  <c r="F175" i="45"/>
  <c r="F176" i="45"/>
  <c r="F177" i="45"/>
  <c r="F178" i="45"/>
  <c r="F179" i="45"/>
  <c r="F180" i="45"/>
  <c r="F181" i="45"/>
  <c r="F182" i="45"/>
  <c r="F183" i="45"/>
  <c r="F184" i="45"/>
  <c r="F185" i="45"/>
  <c r="F186" i="45"/>
  <c r="F187" i="45"/>
  <c r="F188" i="45"/>
  <c r="F189" i="45"/>
  <c r="F190" i="45"/>
  <c r="F191" i="45"/>
  <c r="F192" i="45"/>
  <c r="F193" i="45"/>
  <c r="F194" i="45"/>
  <c r="F195" i="45"/>
  <c r="F196" i="45"/>
  <c r="F197" i="45"/>
  <c r="F198" i="45"/>
  <c r="F199" i="45"/>
  <c r="F200" i="45"/>
  <c r="F201" i="45"/>
  <c r="F202" i="45"/>
  <c r="F203" i="45"/>
  <c r="F204" i="45"/>
  <c r="F205" i="45"/>
  <c r="F206" i="45"/>
  <c r="F207" i="45"/>
  <c r="F208" i="45"/>
  <c r="F209" i="45"/>
  <c r="F210" i="45"/>
  <c r="F211" i="45"/>
  <c r="F212" i="45"/>
  <c r="F213" i="45"/>
  <c r="F214" i="45"/>
  <c r="F215" i="45"/>
  <c r="F216" i="45"/>
  <c r="F217" i="45"/>
  <c r="F218" i="45"/>
  <c r="F219" i="45"/>
  <c r="F220" i="45"/>
  <c r="F221" i="45"/>
  <c r="F222" i="45"/>
  <c r="F223" i="45"/>
  <c r="F224" i="45"/>
  <c r="F225" i="45"/>
  <c r="F226" i="45"/>
  <c r="F227" i="45"/>
  <c r="F228" i="45"/>
  <c r="F229" i="45"/>
  <c r="F230" i="45"/>
  <c r="F231" i="45"/>
  <c r="F232" i="45"/>
  <c r="F233" i="45"/>
  <c r="F234" i="45"/>
  <c r="F235" i="45"/>
  <c r="F236" i="45"/>
  <c r="F237" i="45"/>
  <c r="F238" i="45"/>
  <c r="F239" i="45"/>
  <c r="F240" i="45"/>
  <c r="F241" i="45"/>
  <c r="F242" i="45"/>
  <c r="F243" i="45"/>
  <c r="F244" i="45"/>
  <c r="F245" i="45"/>
  <c r="F246" i="45"/>
  <c r="F247" i="45"/>
  <c r="F248" i="45"/>
  <c r="F249" i="45"/>
  <c r="F250" i="45"/>
  <c r="F251" i="45"/>
  <c r="F252" i="45"/>
  <c r="F253" i="45"/>
  <c r="F254" i="45"/>
  <c r="F255" i="45"/>
  <c r="F256" i="45"/>
  <c r="F257" i="45"/>
  <c r="F258" i="45"/>
  <c r="F259" i="45"/>
  <c r="F260" i="45"/>
  <c r="F261" i="45"/>
  <c r="F262" i="45"/>
  <c r="F263" i="45"/>
  <c r="F264" i="45"/>
  <c r="F265" i="45"/>
  <c r="F266" i="45"/>
  <c r="F267" i="45"/>
  <c r="F268" i="45"/>
  <c r="F269" i="45"/>
  <c r="F270" i="45"/>
  <c r="F271" i="45"/>
  <c r="F272" i="45"/>
  <c r="F273" i="45"/>
  <c r="F274" i="45"/>
  <c r="F275" i="45"/>
  <c r="F276" i="45"/>
  <c r="F277" i="45"/>
  <c r="F278" i="45"/>
  <c r="F279" i="45"/>
  <c r="F280" i="45"/>
  <c r="F281" i="45"/>
  <c r="F282" i="45"/>
  <c r="F283" i="45"/>
  <c r="F284" i="45"/>
  <c r="F285" i="45"/>
  <c r="F286" i="45"/>
  <c r="F287" i="45"/>
  <c r="F288" i="45"/>
  <c r="F289" i="45"/>
  <c r="F290" i="45"/>
  <c r="F291" i="45"/>
  <c r="F292" i="45"/>
  <c r="F293" i="45"/>
  <c r="F294" i="45"/>
  <c r="F295" i="45"/>
  <c r="F296" i="45"/>
  <c r="F297" i="45"/>
  <c r="F298" i="45"/>
  <c r="F299" i="45"/>
  <c r="F300" i="45"/>
  <c r="F301" i="45"/>
  <c r="F302" i="45"/>
  <c r="F303" i="45"/>
  <c r="F304" i="45"/>
  <c r="F305" i="45"/>
  <c r="F306" i="45"/>
  <c r="F307" i="45"/>
  <c r="F308" i="45"/>
  <c r="F309" i="45"/>
  <c r="F310" i="45"/>
  <c r="F311" i="45"/>
  <c r="F2" i="45"/>
  <c r="I17" i="44"/>
  <c r="O35" i="44"/>
  <c r="P35" i="44" s="1"/>
  <c r="O36" i="44"/>
  <c r="P36" i="44" s="1"/>
  <c r="O37" i="44"/>
  <c r="P37" i="44" s="1"/>
  <c r="O38" i="44"/>
  <c r="P38" i="44" s="1"/>
  <c r="O39" i="44"/>
  <c r="P39" i="44" s="1"/>
  <c r="O34" i="44"/>
  <c r="P34" i="44" s="1"/>
  <c r="O22" i="44"/>
  <c r="P22" i="44" s="1"/>
  <c r="O24" i="44"/>
  <c r="P24" i="44" s="1"/>
  <c r="O25" i="44"/>
  <c r="P25" i="44" s="1"/>
  <c r="P26" i="44"/>
  <c r="P5" i="44"/>
  <c r="S7" i="44" s="1"/>
  <c r="I5" i="44"/>
  <c r="I6" i="44"/>
  <c r="I7" i="44"/>
  <c r="I8" i="44"/>
  <c r="I9" i="44"/>
  <c r="I10" i="44"/>
  <c r="I11" i="44"/>
  <c r="I12" i="44"/>
  <c r="I13" i="44"/>
  <c r="I14" i="44"/>
  <c r="I15" i="44"/>
  <c r="I16" i="44"/>
  <c r="I18" i="44"/>
  <c r="I19" i="44"/>
  <c r="I20" i="44"/>
  <c r="I21" i="44"/>
  <c r="I22" i="44"/>
  <c r="I23" i="44"/>
  <c r="I24" i="44"/>
  <c r="I25" i="44"/>
  <c r="I26" i="44"/>
  <c r="I27" i="44"/>
  <c r="I28" i="44"/>
  <c r="I29" i="44"/>
  <c r="I30" i="44"/>
  <c r="I31" i="44"/>
  <c r="I32" i="44"/>
  <c r="I33" i="44"/>
  <c r="I34" i="44"/>
  <c r="I35" i="44"/>
  <c r="I36" i="44"/>
  <c r="I37" i="44"/>
  <c r="I38" i="44"/>
  <c r="I39" i="44"/>
  <c r="I40" i="44"/>
  <c r="I41" i="44"/>
  <c r="I42" i="44"/>
  <c r="I43" i="44"/>
  <c r="I44" i="44"/>
  <c r="I45" i="44"/>
  <c r="I46" i="44"/>
  <c r="I47" i="44"/>
  <c r="I48" i="44"/>
  <c r="I49" i="44"/>
  <c r="I50" i="44"/>
  <c r="I51" i="44"/>
  <c r="I52" i="44"/>
  <c r="I53" i="44"/>
  <c r="I54" i="44"/>
  <c r="I55" i="44"/>
  <c r="I4" i="44"/>
  <c r="Q10" i="111" l="1"/>
  <c r="R10" i="111" s="1"/>
  <c r="Q25" i="111"/>
  <c r="R25" i="111" s="1"/>
  <c r="S25" i="111" s="1"/>
  <c r="L8" i="111"/>
  <c r="M8" i="111" s="1"/>
  <c r="N8" i="111" s="1"/>
  <c r="Q24" i="111"/>
  <c r="R24" i="111" s="1"/>
  <c r="S24" i="111" s="1"/>
  <c r="Q38" i="111"/>
  <c r="R38" i="111" s="1"/>
  <c r="S38" i="111" s="1"/>
  <c r="L12" i="111"/>
  <c r="M12" i="111" s="1"/>
  <c r="N12" i="111" s="1"/>
  <c r="M14" i="111"/>
  <c r="Q42" i="111"/>
  <c r="L10" i="111"/>
  <c r="M10" i="111" s="1"/>
  <c r="N10" i="111" s="1"/>
  <c r="L36" i="111"/>
  <c r="Q41" i="111"/>
  <c r="R41" i="111" s="1"/>
  <c r="S41" i="111" s="1"/>
  <c r="M16" i="111"/>
  <c r="L9" i="111"/>
  <c r="M9" i="111" s="1"/>
  <c r="N9" i="111" s="1"/>
  <c r="L38" i="111"/>
  <c r="M38" i="111" s="1"/>
  <c r="N38" i="111" s="1"/>
  <c r="Q40" i="111"/>
  <c r="Q14" i="111"/>
  <c r="L11" i="111"/>
  <c r="M11" i="111" s="1"/>
  <c r="N11" i="111" s="1"/>
  <c r="L21" i="111"/>
  <c r="Q23" i="111"/>
  <c r="R23" i="111" s="1"/>
  <c r="S23" i="111" s="1"/>
  <c r="Q39" i="111"/>
  <c r="R39" i="111" s="1"/>
  <c r="S39" i="111" s="1"/>
  <c r="Q16" i="111"/>
  <c r="M29" i="111"/>
  <c r="Q8" i="111"/>
  <c r="R8" i="111" s="1"/>
  <c r="S8" i="111" s="1"/>
  <c r="L23" i="111"/>
  <c r="M23" i="111" s="1"/>
  <c r="N23" i="111" s="1"/>
  <c r="M31" i="111"/>
  <c r="Q12" i="111"/>
  <c r="R12" i="111" s="1"/>
  <c r="L27" i="111"/>
  <c r="M27" i="111" s="1"/>
  <c r="N27" i="111" s="1"/>
  <c r="Q27" i="111"/>
  <c r="R27" i="111" s="1"/>
  <c r="S27" i="111" s="1"/>
  <c r="Q29" i="111"/>
  <c r="L6" i="111"/>
  <c r="Q11" i="111"/>
  <c r="R11" i="111" s="1"/>
  <c r="L26" i="111"/>
  <c r="M26" i="111" s="1"/>
  <c r="N26" i="111" s="1"/>
  <c r="L42" i="111"/>
  <c r="M42" i="111" s="1"/>
  <c r="N42" i="111" s="1"/>
  <c r="Q31" i="111"/>
  <c r="L25" i="111"/>
  <c r="M25" i="111" s="1"/>
  <c r="N25" i="111" s="1"/>
  <c r="L41" i="111"/>
  <c r="M41" i="111" s="1"/>
  <c r="N41" i="111" s="1"/>
  <c r="Q9" i="111"/>
  <c r="R9" i="111" s="1"/>
  <c r="L24" i="111"/>
  <c r="M24" i="111" s="1"/>
  <c r="N24" i="111" s="1"/>
  <c r="Q26" i="111"/>
  <c r="R26" i="111" s="1"/>
  <c r="S26" i="111" s="1"/>
  <c r="L40" i="111"/>
  <c r="M40" i="111" s="1"/>
  <c r="N40" i="111" s="1"/>
  <c r="L39" i="111"/>
  <c r="M39" i="111" s="1"/>
  <c r="N39" i="111" s="1"/>
  <c r="N21" i="52"/>
  <c r="M21" i="52"/>
  <c r="L21" i="52"/>
  <c r="L20" i="52"/>
  <c r="N20" i="52"/>
  <c r="O20" i="52" s="1"/>
  <c r="N14" i="52"/>
  <c r="O14" i="52" s="1"/>
  <c r="M14" i="52"/>
  <c r="L14" i="52"/>
  <c r="Q21" i="44"/>
  <c r="M22" i="52"/>
  <c r="O21" i="52"/>
  <c r="L19" i="52"/>
  <c r="M19" i="52"/>
  <c r="N19" i="52"/>
  <c r="O19" i="52" s="1"/>
  <c r="L18" i="52"/>
  <c r="N18" i="52"/>
  <c r="O18" i="52" s="1"/>
  <c r="M18" i="52"/>
  <c r="N13" i="52"/>
  <c r="O13" i="52" s="1"/>
  <c r="M13" i="52"/>
  <c r="L13" i="52"/>
  <c r="M11" i="52"/>
  <c r="N11" i="52"/>
  <c r="O11" i="52" s="1"/>
  <c r="L11" i="52"/>
  <c r="Q27" i="44"/>
  <c r="Q43" i="44"/>
  <c r="M20" i="52"/>
  <c r="Q42" i="44"/>
  <c r="Q41" i="44"/>
  <c r="Q30" i="44"/>
  <c r="Q29" i="44"/>
  <c r="Q28" i="44"/>
  <c r="M12" i="52"/>
  <c r="N12" i="52"/>
  <c r="O12" i="52" s="1"/>
  <c r="L12" i="52"/>
  <c r="Q26" i="44"/>
  <c r="S4" i="44"/>
  <c r="T4" i="44" s="1"/>
  <c r="Q23" i="44"/>
  <c r="Q34" i="44"/>
  <c r="S43" i="44"/>
  <c r="T43" i="44" s="1"/>
  <c r="S31" i="44"/>
  <c r="T31" i="44" s="1"/>
  <c r="S19" i="44"/>
  <c r="T19" i="44" s="1"/>
  <c r="T7" i="44"/>
  <c r="S44" i="44"/>
  <c r="T44" i="44" s="1"/>
  <c r="S32" i="44"/>
  <c r="T32" i="44" s="1"/>
  <c r="S20" i="44"/>
  <c r="T20" i="44" s="1"/>
  <c r="S8" i="44"/>
  <c r="T8" i="44" s="1"/>
  <c r="S54" i="44"/>
  <c r="T54" i="44" s="1"/>
  <c r="S42" i="44"/>
  <c r="T42" i="44" s="1"/>
  <c r="S30" i="44"/>
  <c r="T30" i="44" s="1"/>
  <c r="S18" i="44"/>
  <c r="T18" i="44" s="1"/>
  <c r="S6" i="44"/>
  <c r="T6" i="44" s="1"/>
  <c r="S53" i="44"/>
  <c r="T53" i="44" s="1"/>
  <c r="S41" i="44"/>
  <c r="T41" i="44" s="1"/>
  <c r="S29" i="44"/>
  <c r="T29" i="44" s="1"/>
  <c r="S17" i="44"/>
  <c r="T17" i="44" s="1"/>
  <c r="S5" i="44"/>
  <c r="T5" i="44" s="1"/>
  <c r="S52" i="44"/>
  <c r="T52" i="44" s="1"/>
  <c r="S40" i="44"/>
  <c r="T40" i="44" s="1"/>
  <c r="S28" i="44"/>
  <c r="T28" i="44" s="1"/>
  <c r="S16" i="44"/>
  <c r="T16" i="44" s="1"/>
  <c r="S51" i="44"/>
  <c r="T51" i="44" s="1"/>
  <c r="S39" i="44"/>
  <c r="T39" i="44" s="1"/>
  <c r="S27" i="44"/>
  <c r="T27" i="44" s="1"/>
  <c r="S15" i="44"/>
  <c r="T15" i="44" s="1"/>
  <c r="S50" i="44"/>
  <c r="T50" i="44" s="1"/>
  <c r="S38" i="44"/>
  <c r="T38" i="44" s="1"/>
  <c r="S26" i="44"/>
  <c r="T26" i="44" s="1"/>
  <c r="S14" i="44"/>
  <c r="T14" i="44" s="1"/>
  <c r="S49" i="44"/>
  <c r="T49" i="44" s="1"/>
  <c r="S37" i="44"/>
  <c r="T37" i="44" s="1"/>
  <c r="S25" i="44"/>
  <c r="T25" i="44" s="1"/>
  <c r="S13" i="44"/>
  <c r="T13" i="44" s="1"/>
  <c r="S48" i="44"/>
  <c r="T48" i="44" s="1"/>
  <c r="S36" i="44"/>
  <c r="T36" i="44" s="1"/>
  <c r="S24" i="44"/>
  <c r="T24" i="44" s="1"/>
  <c r="S12" i="44"/>
  <c r="T12" i="44" s="1"/>
  <c r="S47" i="44"/>
  <c r="T47" i="44" s="1"/>
  <c r="S35" i="44"/>
  <c r="T35" i="44" s="1"/>
  <c r="S23" i="44"/>
  <c r="T23" i="44" s="1"/>
  <c r="S11" i="44"/>
  <c r="T11" i="44" s="1"/>
  <c r="S46" i="44"/>
  <c r="T46" i="44" s="1"/>
  <c r="S34" i="44"/>
  <c r="T34" i="44" s="1"/>
  <c r="S22" i="44"/>
  <c r="T22" i="44" s="1"/>
  <c r="S10" i="44"/>
  <c r="T10" i="44" s="1"/>
  <c r="S45" i="44"/>
  <c r="T45" i="44" s="1"/>
  <c r="S33" i="44"/>
  <c r="T33" i="44" s="1"/>
  <c r="S21" i="44"/>
  <c r="T21" i="44" s="1"/>
  <c r="S9" i="44"/>
  <c r="T9" i="44" s="1"/>
  <c r="Q37" i="44"/>
  <c r="Q36" i="44"/>
  <c r="Q35" i="44"/>
  <c r="Q38" i="44"/>
  <c r="Q39" i="44"/>
  <c r="Q25" i="44"/>
  <c r="Q24" i="44"/>
  <c r="Q22" i="44"/>
  <c r="P14" i="44" l="1"/>
  <c r="P13" i="44"/>
  <c r="P17" i="44"/>
  <c r="P16" i="44"/>
  <c r="S9" i="10" l="1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S115" i="10"/>
  <c r="S116" i="10"/>
  <c r="S117" i="10"/>
  <c r="S118" i="10"/>
  <c r="S119" i="10"/>
  <c r="S120" i="10"/>
  <c r="S121" i="10"/>
  <c r="S122" i="10"/>
  <c r="S123" i="10"/>
  <c r="S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181" i="10"/>
  <c r="S182" i="10"/>
  <c r="S183" i="10"/>
  <c r="S184" i="10"/>
  <c r="S185" i="10"/>
  <c r="S186" i="10"/>
  <c r="S187" i="10"/>
  <c r="S188" i="10"/>
  <c r="S189" i="10"/>
  <c r="S190" i="10"/>
  <c r="S191" i="10"/>
  <c r="S192" i="10"/>
  <c r="S193" i="10"/>
  <c r="S194" i="10"/>
  <c r="S195" i="10"/>
  <c r="S196" i="10"/>
  <c r="S197" i="10"/>
  <c r="S198" i="10"/>
  <c r="S199" i="10"/>
  <c r="S200" i="10"/>
  <c r="S201" i="10"/>
  <c r="S202" i="10"/>
  <c r="S203" i="10"/>
  <c r="S204" i="10"/>
  <c r="S205" i="10"/>
  <c r="S206" i="10"/>
  <c r="S207" i="10"/>
  <c r="S208" i="10"/>
  <c r="S209" i="10"/>
  <c r="S210" i="10"/>
  <c r="S211" i="10"/>
  <c r="S212" i="10"/>
  <c r="S213" i="10"/>
  <c r="S214" i="10"/>
  <c r="S215" i="10"/>
  <c r="S216" i="10"/>
  <c r="S217" i="10"/>
  <c r="S218" i="10"/>
  <c r="S219" i="10"/>
  <c r="S220" i="10"/>
  <c r="S221" i="10"/>
  <c r="S222" i="10"/>
  <c r="S223" i="10"/>
  <c r="S224" i="10"/>
  <c r="S225" i="10"/>
  <c r="S226" i="10"/>
  <c r="S227" i="10"/>
  <c r="S228" i="10"/>
  <c r="S229" i="10"/>
  <c r="S230" i="10"/>
  <c r="S231" i="10"/>
  <c r="S232" i="10"/>
  <c r="S233" i="10"/>
  <c r="S234" i="10"/>
  <c r="S235" i="10"/>
  <c r="S236" i="10"/>
  <c r="S237" i="10"/>
  <c r="S238" i="10"/>
  <c r="S239" i="10"/>
  <c r="S240" i="10"/>
  <c r="S241" i="10"/>
  <c r="S242" i="10"/>
  <c r="S243" i="10"/>
  <c r="S244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259" i="10"/>
  <c r="S260" i="10"/>
  <c r="S261" i="10"/>
  <c r="S262" i="10"/>
  <c r="S263" i="10"/>
  <c r="S264" i="10"/>
  <c r="S265" i="10"/>
  <c r="S266" i="10"/>
  <c r="S267" i="10"/>
  <c r="S268" i="10"/>
  <c r="S269" i="10"/>
  <c r="S270" i="10"/>
  <c r="S271" i="10"/>
  <c r="S272" i="10"/>
  <c r="S273" i="10"/>
  <c r="S274" i="10"/>
  <c r="S275" i="10"/>
  <c r="S276" i="10"/>
  <c r="S277" i="10"/>
  <c r="S278" i="10"/>
  <c r="S279" i="10"/>
  <c r="S280" i="10"/>
  <c r="S281" i="10"/>
  <c r="S282" i="10"/>
  <c r="S283" i="10"/>
  <c r="S284" i="10"/>
  <c r="S285" i="10"/>
  <c r="S286" i="10"/>
  <c r="S287" i="10"/>
  <c r="S288" i="10"/>
  <c r="S289" i="10"/>
  <c r="S290" i="10"/>
  <c r="S291" i="10"/>
  <c r="S292" i="10"/>
  <c r="S293" i="10"/>
  <c r="S294" i="10"/>
  <c r="S295" i="10"/>
  <c r="S296" i="10"/>
  <c r="S297" i="10"/>
  <c r="S298" i="10"/>
  <c r="S299" i="10"/>
  <c r="S300" i="10"/>
  <c r="S301" i="10"/>
  <c r="S302" i="10"/>
  <c r="S303" i="10"/>
  <c r="S304" i="10"/>
  <c r="S305" i="10"/>
  <c r="S306" i="10"/>
  <c r="S307" i="10"/>
  <c r="S308" i="10"/>
  <c r="S309" i="10"/>
  <c r="S310" i="10"/>
  <c r="S311" i="10"/>
  <c r="S312" i="10"/>
  <c r="S313" i="10"/>
  <c r="S314" i="10"/>
  <c r="S315" i="10"/>
  <c r="S316" i="10"/>
  <c r="S317" i="10"/>
  <c r="S318" i="10"/>
  <c r="S319" i="10"/>
  <c r="S320" i="10"/>
  <c r="S321" i="10"/>
  <c r="S322" i="10"/>
  <c r="S323" i="10"/>
  <c r="S324" i="10"/>
  <c r="S325" i="10"/>
  <c r="S326" i="10"/>
  <c r="S327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S351" i="10"/>
  <c r="S352" i="10"/>
  <c r="S353" i="10"/>
  <c r="S354" i="10"/>
  <c r="S355" i="10"/>
  <c r="S356" i="10"/>
  <c r="S357" i="10"/>
  <c r="S358" i="10"/>
  <c r="S359" i="10"/>
  <c r="S360" i="10"/>
  <c r="S361" i="10"/>
  <c r="S362" i="10"/>
  <c r="S363" i="10"/>
  <c r="S364" i="10"/>
  <c r="S365" i="10"/>
  <c r="S366" i="10"/>
  <c r="S367" i="10"/>
  <c r="S368" i="10"/>
  <c r="S369" i="10"/>
  <c r="S370" i="10"/>
  <c r="S371" i="10"/>
  <c r="S372" i="10"/>
  <c r="S373" i="10"/>
  <c r="S374" i="10"/>
  <c r="S375" i="10"/>
  <c r="S376" i="10"/>
  <c r="S377" i="10"/>
  <c r="S378" i="10"/>
  <c r="S379" i="10"/>
  <c r="S380" i="10"/>
  <c r="S381" i="10"/>
  <c r="S382" i="10"/>
  <c r="S383" i="10"/>
  <c r="S384" i="10"/>
  <c r="S385" i="10"/>
  <c r="S386" i="10"/>
  <c r="S387" i="10"/>
  <c r="S388" i="10"/>
  <c r="S389" i="10"/>
  <c r="S390" i="10"/>
  <c r="S391" i="10"/>
  <c r="S392" i="10"/>
  <c r="S393" i="10"/>
  <c r="S394" i="10"/>
  <c r="S395" i="10"/>
  <c r="S396" i="10"/>
  <c r="S397" i="10"/>
  <c r="S398" i="10"/>
  <c r="S399" i="10"/>
  <c r="S400" i="10"/>
  <c r="S401" i="10"/>
  <c r="S402" i="10"/>
  <c r="S403" i="10"/>
  <c r="S404" i="10"/>
  <c r="S405" i="10"/>
  <c r="S406" i="10"/>
  <c r="S407" i="10"/>
  <c r="S408" i="10"/>
  <c r="S409" i="10"/>
  <c r="S410" i="10"/>
  <c r="S411" i="10"/>
  <c r="S412" i="10"/>
  <c r="S413" i="10"/>
  <c r="S414" i="10"/>
  <c r="S415" i="10"/>
  <c r="S416" i="10"/>
  <c r="S417" i="10"/>
  <c r="S418" i="10"/>
  <c r="S419" i="10"/>
  <c r="S420" i="10"/>
  <c r="S421" i="10"/>
  <c r="S422" i="10"/>
  <c r="S423" i="10"/>
  <c r="S424" i="10"/>
  <c r="S425" i="10"/>
  <c r="S426" i="10"/>
  <c r="S427" i="10"/>
  <c r="S428" i="10"/>
  <c r="S429" i="10"/>
  <c r="S430" i="10"/>
  <c r="S431" i="10"/>
  <c r="S432" i="10"/>
  <c r="S433" i="10"/>
  <c r="S434" i="10"/>
  <c r="S435" i="10"/>
  <c r="S436" i="10"/>
  <c r="S437" i="10"/>
  <c r="S438" i="10"/>
  <c r="S439" i="10"/>
  <c r="S440" i="10"/>
  <c r="S441" i="10"/>
  <c r="S442" i="10"/>
  <c r="S443" i="10"/>
  <c r="S444" i="10"/>
  <c r="S445" i="10"/>
  <c r="S446" i="10"/>
  <c r="S447" i="10"/>
  <c r="S448" i="10"/>
  <c r="S449" i="10"/>
  <c r="S450" i="10"/>
  <c r="S451" i="10"/>
  <c r="S452" i="10"/>
  <c r="S453" i="10"/>
  <c r="S454" i="10"/>
  <c r="S455" i="10"/>
  <c r="S456" i="10"/>
  <c r="S457" i="10"/>
  <c r="S458" i="10"/>
  <c r="S459" i="10"/>
  <c r="S460" i="10"/>
  <c r="S461" i="10"/>
  <c r="S462" i="10"/>
  <c r="S463" i="10"/>
  <c r="S464" i="10"/>
  <c r="S465" i="10"/>
  <c r="S466" i="10"/>
  <c r="S467" i="10"/>
  <c r="S468" i="10"/>
  <c r="S469" i="10"/>
  <c r="S470" i="10"/>
  <c r="S471" i="10"/>
  <c r="S472" i="10"/>
  <c r="S473" i="10"/>
  <c r="S474" i="10"/>
  <c r="S475" i="10"/>
  <c r="S476" i="10"/>
  <c r="S477" i="10"/>
  <c r="S478" i="10"/>
  <c r="S479" i="10"/>
  <c r="S480" i="10"/>
  <c r="S481" i="10"/>
  <c r="S482" i="10"/>
  <c r="S483" i="10"/>
  <c r="S484" i="10"/>
  <c r="S485" i="10"/>
  <c r="S486" i="10"/>
  <c r="S487" i="10"/>
  <c r="S488" i="10"/>
  <c r="S489" i="10"/>
  <c r="S490" i="10"/>
  <c r="S491" i="10"/>
  <c r="S492" i="10"/>
  <c r="S493" i="10"/>
  <c r="S494" i="10"/>
  <c r="S495" i="10"/>
  <c r="S496" i="10"/>
  <c r="S497" i="10"/>
  <c r="S498" i="10"/>
  <c r="S499" i="10"/>
  <c r="S500" i="10"/>
  <c r="S501" i="10"/>
  <c r="S502" i="10"/>
  <c r="S503" i="10"/>
  <c r="S504" i="10"/>
  <c r="S505" i="10"/>
  <c r="S506" i="10"/>
  <c r="S507" i="10"/>
  <c r="S508" i="10"/>
  <c r="S509" i="10"/>
  <c r="S510" i="10"/>
  <c r="S511" i="10"/>
  <c r="S512" i="10"/>
  <c r="S513" i="10"/>
  <c r="S514" i="10"/>
  <c r="S515" i="10"/>
  <c r="S516" i="10"/>
  <c r="S517" i="10"/>
  <c r="S518" i="10"/>
  <c r="S519" i="10"/>
  <c r="S520" i="10"/>
  <c r="S521" i="10"/>
  <c r="S522" i="10"/>
  <c r="S523" i="10"/>
  <c r="S524" i="10"/>
  <c r="S525" i="10"/>
  <c r="S526" i="10"/>
  <c r="S527" i="10"/>
  <c r="S528" i="10"/>
  <c r="S529" i="10"/>
  <c r="S530" i="10"/>
  <c r="S531" i="10"/>
  <c r="S532" i="10"/>
  <c r="S533" i="10"/>
  <c r="S534" i="10"/>
  <c r="S535" i="10"/>
  <c r="S536" i="10"/>
  <c r="S537" i="10"/>
  <c r="S538" i="10"/>
  <c r="S539" i="10"/>
  <c r="S540" i="10"/>
  <c r="S541" i="10"/>
  <c r="S542" i="10"/>
  <c r="S543" i="10"/>
  <c r="S544" i="10"/>
  <c r="S545" i="10"/>
  <c r="S546" i="10"/>
  <c r="S547" i="10"/>
  <c r="S548" i="10"/>
  <c r="S549" i="10"/>
  <c r="S550" i="10"/>
  <c r="S551" i="10"/>
  <c r="S552" i="10"/>
  <c r="S553" i="10"/>
  <c r="S554" i="10"/>
  <c r="S555" i="10"/>
  <c r="S556" i="10"/>
  <c r="S557" i="10"/>
  <c r="S558" i="10"/>
  <c r="S559" i="10"/>
  <c r="S560" i="10"/>
  <c r="S561" i="10"/>
  <c r="S562" i="10"/>
  <c r="S563" i="10"/>
  <c r="S564" i="10"/>
  <c r="S565" i="10"/>
  <c r="S566" i="10"/>
  <c r="S567" i="10"/>
  <c r="S568" i="10"/>
  <c r="S569" i="10"/>
  <c r="S570" i="10"/>
  <c r="S571" i="10"/>
  <c r="S572" i="10"/>
  <c r="S573" i="10"/>
  <c r="S574" i="10"/>
  <c r="S575" i="10"/>
  <c r="S576" i="10"/>
  <c r="S577" i="10"/>
  <c r="S578" i="10"/>
  <c r="S579" i="10"/>
  <c r="S580" i="10"/>
  <c r="S581" i="10"/>
  <c r="S582" i="10"/>
  <c r="S583" i="10"/>
  <c r="S584" i="10"/>
  <c r="S585" i="10"/>
  <c r="S586" i="10"/>
  <c r="S587" i="10"/>
  <c r="S588" i="10"/>
  <c r="S589" i="10"/>
  <c r="S590" i="10"/>
  <c r="S591" i="10"/>
  <c r="S592" i="10"/>
  <c r="S593" i="10"/>
  <c r="S594" i="10"/>
  <c r="S595" i="10"/>
  <c r="S596" i="10"/>
  <c r="S597" i="10"/>
  <c r="S598" i="10"/>
  <c r="S599" i="10"/>
  <c r="S600" i="10"/>
  <c r="S601" i="10"/>
  <c r="S602" i="10"/>
  <c r="S603" i="10"/>
  <c r="S604" i="10"/>
  <c r="S605" i="10"/>
  <c r="S606" i="10"/>
  <c r="S607" i="10"/>
  <c r="S608" i="10"/>
  <c r="S609" i="10"/>
  <c r="S610" i="10"/>
  <c r="S611" i="10"/>
  <c r="S612" i="10"/>
  <c r="S613" i="10"/>
  <c r="S614" i="10"/>
  <c r="S615" i="10"/>
  <c r="S616" i="10"/>
  <c r="S617" i="10"/>
  <c r="S618" i="10"/>
  <c r="S619" i="10"/>
  <c r="S620" i="10"/>
  <c r="S621" i="10"/>
  <c r="S622" i="10"/>
  <c r="S623" i="10"/>
  <c r="S624" i="10"/>
  <c r="S625" i="10"/>
  <c r="S626" i="10"/>
  <c r="S627" i="10"/>
  <c r="S628" i="10"/>
  <c r="S629" i="10"/>
  <c r="S630" i="10"/>
  <c r="S631" i="10"/>
  <c r="S632" i="10"/>
  <c r="S633" i="10"/>
  <c r="S634" i="10"/>
  <c r="S635" i="10"/>
  <c r="S636" i="10"/>
  <c r="S637" i="10"/>
  <c r="S638" i="10"/>
  <c r="S639" i="10"/>
  <c r="S640" i="10"/>
  <c r="S641" i="10"/>
  <c r="S642" i="10"/>
  <c r="S643" i="10"/>
  <c r="S644" i="10"/>
  <c r="S645" i="10"/>
  <c r="S646" i="10"/>
  <c r="S647" i="10"/>
  <c r="S648" i="10"/>
  <c r="S649" i="10"/>
  <c r="S650" i="10"/>
  <c r="S651" i="10"/>
  <c r="S652" i="10"/>
  <c r="S653" i="10"/>
  <c r="S654" i="10"/>
  <c r="S655" i="10"/>
  <c r="S656" i="10"/>
  <c r="S657" i="10"/>
  <c r="S658" i="10"/>
  <c r="S659" i="10"/>
  <c r="S660" i="10"/>
  <c r="S661" i="10"/>
  <c r="S662" i="10"/>
  <c r="S663" i="10"/>
  <c r="S664" i="10"/>
  <c r="S665" i="10"/>
  <c r="S666" i="10"/>
  <c r="S667" i="10"/>
  <c r="S668" i="10"/>
  <c r="S669" i="10"/>
  <c r="S670" i="10"/>
  <c r="S671" i="10"/>
  <c r="S672" i="10"/>
  <c r="S673" i="10"/>
  <c r="S674" i="10"/>
  <c r="S675" i="10"/>
  <c r="S676" i="10"/>
  <c r="S677" i="10"/>
  <c r="S678" i="10"/>
  <c r="S679" i="10"/>
  <c r="S680" i="10"/>
  <c r="S681" i="10"/>
  <c r="S682" i="10"/>
  <c r="S683" i="10"/>
  <c r="S684" i="10"/>
  <c r="S685" i="10"/>
  <c r="S686" i="10"/>
  <c r="S687" i="10"/>
  <c r="S688" i="10"/>
  <c r="S689" i="10"/>
  <c r="S690" i="10"/>
  <c r="S691" i="10"/>
  <c r="S692" i="10"/>
  <c r="S693" i="10"/>
  <c r="S694" i="10"/>
  <c r="S695" i="10"/>
  <c r="S696" i="10"/>
  <c r="S697" i="10"/>
  <c r="S698" i="10"/>
  <c r="S699" i="10"/>
  <c r="S700" i="10"/>
  <c r="S701" i="10"/>
  <c r="S702" i="10"/>
  <c r="S703" i="10"/>
  <c r="S704" i="10"/>
  <c r="S705" i="10"/>
  <c r="S706" i="10"/>
  <c r="S707" i="10"/>
  <c r="S708" i="10"/>
  <c r="S709" i="10"/>
  <c r="S710" i="10"/>
  <c r="S711" i="10"/>
  <c r="S712" i="10"/>
  <c r="S713" i="10"/>
  <c r="S714" i="10"/>
  <c r="S715" i="10"/>
  <c r="S716" i="10"/>
  <c r="S717" i="10"/>
  <c r="S718" i="10"/>
  <c r="S719" i="10"/>
  <c r="S720" i="10"/>
  <c r="S721" i="10"/>
  <c r="S722" i="10"/>
  <c r="S723" i="10"/>
  <c r="S724" i="10"/>
  <c r="S725" i="10"/>
  <c r="S726" i="10"/>
  <c r="S727" i="10"/>
  <c r="S728" i="10"/>
  <c r="S729" i="10"/>
  <c r="S730" i="10"/>
  <c r="S731" i="10"/>
  <c r="S732" i="10"/>
  <c r="S733" i="10"/>
  <c r="S734" i="10"/>
  <c r="S735" i="10"/>
  <c r="S736" i="10"/>
  <c r="S737" i="10"/>
  <c r="S738" i="10"/>
  <c r="S739" i="10"/>
  <c r="S740" i="10"/>
  <c r="S741" i="10"/>
  <c r="S742" i="10"/>
  <c r="S743" i="10"/>
  <c r="S744" i="10"/>
  <c r="S745" i="10"/>
  <c r="S746" i="10"/>
  <c r="S747" i="10"/>
  <c r="S748" i="10"/>
  <c r="S749" i="10"/>
  <c r="S750" i="10"/>
  <c r="S751" i="10"/>
  <c r="S752" i="10"/>
  <c r="S753" i="10"/>
  <c r="S754" i="10"/>
  <c r="S755" i="10"/>
  <c r="S756" i="10"/>
  <c r="S757" i="10"/>
  <c r="S758" i="10"/>
  <c r="S759" i="10"/>
  <c r="S760" i="10"/>
  <c r="S761" i="10"/>
  <c r="S762" i="10"/>
  <c r="S763" i="10"/>
  <c r="S764" i="10"/>
  <c r="S765" i="10"/>
  <c r="S766" i="10"/>
  <c r="S767" i="10"/>
  <c r="S768" i="10"/>
  <c r="S769" i="10"/>
  <c r="S770" i="10"/>
  <c r="S771" i="10"/>
  <c r="S772" i="10"/>
  <c r="S773" i="10"/>
  <c r="S774" i="10"/>
  <c r="S775" i="10"/>
  <c r="S776" i="10"/>
  <c r="S777" i="10"/>
  <c r="S778" i="10"/>
  <c r="S779" i="10"/>
  <c r="S780" i="10"/>
  <c r="S781" i="10"/>
  <c r="S782" i="10"/>
  <c r="S783" i="10"/>
  <c r="S784" i="10"/>
  <c r="S785" i="10"/>
  <c r="S786" i="10"/>
  <c r="S787" i="10"/>
  <c r="S788" i="10"/>
  <c r="S789" i="10"/>
  <c r="S790" i="10"/>
  <c r="S791" i="10"/>
  <c r="S792" i="10"/>
  <c r="S793" i="10"/>
  <c r="S794" i="10"/>
  <c r="S795" i="10"/>
  <c r="S796" i="10"/>
  <c r="S797" i="10"/>
  <c r="S798" i="10"/>
  <c r="S799" i="10"/>
  <c r="S800" i="10"/>
  <c r="S801" i="10"/>
  <c r="S802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356" i="10"/>
  <c r="R357" i="10"/>
  <c r="R358" i="10"/>
  <c r="R359" i="10"/>
  <c r="R360" i="10"/>
  <c r="R361" i="10"/>
  <c r="R362" i="10"/>
  <c r="R363" i="10"/>
  <c r="R364" i="10"/>
  <c r="R365" i="10"/>
  <c r="R366" i="10"/>
  <c r="R367" i="10"/>
  <c r="R368" i="10"/>
  <c r="R369" i="10"/>
  <c r="R370" i="10"/>
  <c r="R371" i="10"/>
  <c r="R372" i="10"/>
  <c r="R373" i="10"/>
  <c r="R374" i="10"/>
  <c r="R375" i="10"/>
  <c r="R376" i="10"/>
  <c r="R377" i="10"/>
  <c r="R378" i="10"/>
  <c r="R379" i="10"/>
  <c r="R380" i="10"/>
  <c r="R381" i="10"/>
  <c r="R382" i="10"/>
  <c r="R383" i="10"/>
  <c r="R384" i="10"/>
  <c r="R385" i="10"/>
  <c r="R386" i="10"/>
  <c r="R387" i="10"/>
  <c r="R388" i="10"/>
  <c r="R389" i="10"/>
  <c r="R390" i="10"/>
  <c r="R391" i="10"/>
  <c r="R392" i="10"/>
  <c r="R393" i="10"/>
  <c r="R394" i="10"/>
  <c r="R395" i="10"/>
  <c r="R396" i="10"/>
  <c r="R397" i="10"/>
  <c r="R398" i="10"/>
  <c r="R399" i="10"/>
  <c r="R400" i="10"/>
  <c r="R401" i="10"/>
  <c r="R402" i="10"/>
  <c r="R403" i="10"/>
  <c r="R404" i="10"/>
  <c r="R405" i="10"/>
  <c r="R406" i="10"/>
  <c r="R407" i="10"/>
  <c r="R408" i="10"/>
  <c r="R409" i="10"/>
  <c r="R410" i="10"/>
  <c r="R411" i="10"/>
  <c r="R412" i="10"/>
  <c r="R413" i="10"/>
  <c r="R414" i="10"/>
  <c r="R415" i="10"/>
  <c r="R416" i="10"/>
  <c r="R417" i="10"/>
  <c r="R418" i="10"/>
  <c r="R419" i="10"/>
  <c r="R420" i="10"/>
  <c r="R421" i="10"/>
  <c r="R422" i="10"/>
  <c r="R423" i="10"/>
  <c r="R424" i="10"/>
  <c r="R425" i="10"/>
  <c r="R426" i="10"/>
  <c r="R427" i="10"/>
  <c r="R428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46" i="10"/>
  <c r="R447" i="10"/>
  <c r="R448" i="10"/>
  <c r="R449" i="10"/>
  <c r="R450" i="10"/>
  <c r="R451" i="10"/>
  <c r="R452" i="10"/>
  <c r="R453" i="10"/>
  <c r="R454" i="10"/>
  <c r="R455" i="10"/>
  <c r="R456" i="10"/>
  <c r="R457" i="10"/>
  <c r="R458" i="10"/>
  <c r="R459" i="10"/>
  <c r="R460" i="10"/>
  <c r="R461" i="10"/>
  <c r="R462" i="10"/>
  <c r="R463" i="10"/>
  <c r="R464" i="10"/>
  <c r="R465" i="10"/>
  <c r="R466" i="10"/>
  <c r="R467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490" i="10"/>
  <c r="R491" i="10"/>
  <c r="R492" i="10"/>
  <c r="R493" i="10"/>
  <c r="R494" i="10"/>
  <c r="R495" i="10"/>
  <c r="R496" i="10"/>
  <c r="R497" i="10"/>
  <c r="R498" i="10"/>
  <c r="R499" i="10"/>
  <c r="R500" i="10"/>
  <c r="R501" i="10"/>
  <c r="R502" i="10"/>
  <c r="R503" i="10"/>
  <c r="R504" i="10"/>
  <c r="R505" i="10"/>
  <c r="R506" i="10"/>
  <c r="R507" i="10"/>
  <c r="R508" i="10"/>
  <c r="R509" i="10"/>
  <c r="R510" i="10"/>
  <c r="R511" i="10"/>
  <c r="R512" i="10"/>
  <c r="R513" i="10"/>
  <c r="R514" i="10"/>
  <c r="R515" i="10"/>
  <c r="R516" i="10"/>
  <c r="R517" i="10"/>
  <c r="R518" i="10"/>
  <c r="R519" i="10"/>
  <c r="R520" i="10"/>
  <c r="R521" i="10"/>
  <c r="R522" i="10"/>
  <c r="R523" i="10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R542" i="10"/>
  <c r="R543" i="10"/>
  <c r="R544" i="10"/>
  <c r="R545" i="10"/>
  <c r="R546" i="10"/>
  <c r="R547" i="10"/>
  <c r="R548" i="10"/>
  <c r="R549" i="10"/>
  <c r="R550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R569" i="10"/>
  <c r="R570" i="10"/>
  <c r="R571" i="10"/>
  <c r="R572" i="10"/>
  <c r="R573" i="10"/>
  <c r="R574" i="10"/>
  <c r="R575" i="10"/>
  <c r="R576" i="10"/>
  <c r="R577" i="10"/>
  <c r="R578" i="10"/>
  <c r="R579" i="10"/>
  <c r="R580" i="10"/>
  <c r="R581" i="10"/>
  <c r="R582" i="10"/>
  <c r="R583" i="10"/>
  <c r="R584" i="10"/>
  <c r="R585" i="10"/>
  <c r="R586" i="10"/>
  <c r="R587" i="10"/>
  <c r="R588" i="10"/>
  <c r="R589" i="10"/>
  <c r="R590" i="10"/>
  <c r="R591" i="10"/>
  <c r="R592" i="10"/>
  <c r="R593" i="10"/>
  <c r="R594" i="10"/>
  <c r="R595" i="10"/>
  <c r="R596" i="10"/>
  <c r="R597" i="10"/>
  <c r="R598" i="10"/>
  <c r="R599" i="10"/>
  <c r="R600" i="10"/>
  <c r="R601" i="10"/>
  <c r="R602" i="10"/>
  <c r="R603" i="10"/>
  <c r="R604" i="10"/>
  <c r="R605" i="10"/>
  <c r="R606" i="10"/>
  <c r="R607" i="10"/>
  <c r="R608" i="10"/>
  <c r="R609" i="10"/>
  <c r="R610" i="10"/>
  <c r="R611" i="10"/>
  <c r="R612" i="10"/>
  <c r="R613" i="10"/>
  <c r="R614" i="10"/>
  <c r="R615" i="10"/>
  <c r="R616" i="10"/>
  <c r="R617" i="10"/>
  <c r="R618" i="10"/>
  <c r="R619" i="10"/>
  <c r="R620" i="10"/>
  <c r="R621" i="10"/>
  <c r="R622" i="10"/>
  <c r="R623" i="10"/>
  <c r="R624" i="10"/>
  <c r="R625" i="10"/>
  <c r="R626" i="10"/>
  <c r="R627" i="10"/>
  <c r="R628" i="10"/>
  <c r="R629" i="10"/>
  <c r="R630" i="10"/>
  <c r="R631" i="10"/>
  <c r="R632" i="10"/>
  <c r="R633" i="10"/>
  <c r="R634" i="10"/>
  <c r="R635" i="10"/>
  <c r="R636" i="10"/>
  <c r="R637" i="10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R660" i="10"/>
  <c r="R661" i="10"/>
  <c r="R662" i="10"/>
  <c r="R663" i="10"/>
  <c r="R664" i="10"/>
  <c r="R665" i="10"/>
  <c r="R666" i="10"/>
  <c r="R667" i="10"/>
  <c r="R668" i="10"/>
  <c r="R669" i="10"/>
  <c r="R670" i="10"/>
  <c r="R671" i="10"/>
  <c r="R672" i="10"/>
  <c r="R673" i="10"/>
  <c r="R674" i="10"/>
  <c r="R675" i="10"/>
  <c r="R676" i="10"/>
  <c r="R677" i="10"/>
  <c r="R678" i="10"/>
  <c r="R679" i="10"/>
  <c r="R680" i="10"/>
  <c r="R681" i="10"/>
  <c r="R682" i="10"/>
  <c r="R683" i="10"/>
  <c r="R684" i="10"/>
  <c r="R685" i="10"/>
  <c r="R686" i="10"/>
  <c r="R687" i="10"/>
  <c r="R688" i="10"/>
  <c r="R689" i="10"/>
  <c r="R690" i="10"/>
  <c r="R691" i="10"/>
  <c r="R692" i="10"/>
  <c r="R693" i="10"/>
  <c r="R694" i="10"/>
  <c r="R695" i="10"/>
  <c r="R696" i="10"/>
  <c r="R697" i="10"/>
  <c r="R698" i="10"/>
  <c r="R699" i="10"/>
  <c r="R700" i="10"/>
  <c r="R701" i="10"/>
  <c r="R702" i="10"/>
  <c r="R703" i="10"/>
  <c r="R704" i="10"/>
  <c r="R705" i="10"/>
  <c r="R706" i="10"/>
  <c r="R707" i="10"/>
  <c r="R708" i="10"/>
  <c r="R709" i="10"/>
  <c r="R710" i="10"/>
  <c r="R711" i="10"/>
  <c r="R712" i="10"/>
  <c r="R713" i="10"/>
  <c r="R714" i="10"/>
  <c r="R715" i="10"/>
  <c r="R716" i="10"/>
  <c r="R717" i="10"/>
  <c r="R718" i="10"/>
  <c r="R719" i="10"/>
  <c r="R720" i="10"/>
  <c r="R721" i="10"/>
  <c r="R722" i="10"/>
  <c r="R723" i="10"/>
  <c r="R724" i="10"/>
  <c r="R725" i="10"/>
  <c r="R726" i="10"/>
  <c r="R727" i="10"/>
  <c r="R728" i="10"/>
  <c r="R729" i="10"/>
  <c r="R730" i="10"/>
  <c r="R731" i="10"/>
  <c r="R732" i="10"/>
  <c r="R733" i="10"/>
  <c r="R734" i="10"/>
  <c r="R735" i="10"/>
  <c r="R736" i="10"/>
  <c r="R737" i="10"/>
  <c r="R738" i="10"/>
  <c r="R739" i="10"/>
  <c r="R740" i="10"/>
  <c r="R741" i="10"/>
  <c r="R742" i="10"/>
  <c r="R743" i="10"/>
  <c r="R744" i="10"/>
  <c r="R745" i="10"/>
  <c r="R746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72" i="10"/>
  <c r="R773" i="10"/>
  <c r="R774" i="10"/>
  <c r="R775" i="10"/>
  <c r="R776" i="10"/>
  <c r="R777" i="10"/>
  <c r="R778" i="10"/>
  <c r="R779" i="10"/>
  <c r="R780" i="10"/>
  <c r="R781" i="10"/>
  <c r="R782" i="10"/>
  <c r="R783" i="10"/>
  <c r="R784" i="10"/>
  <c r="R785" i="10"/>
  <c r="R786" i="10"/>
  <c r="R787" i="10"/>
  <c r="R788" i="10"/>
  <c r="R789" i="10"/>
  <c r="R790" i="10"/>
  <c r="R791" i="10"/>
  <c r="R792" i="10"/>
  <c r="R793" i="10"/>
  <c r="R794" i="10"/>
  <c r="R795" i="10"/>
  <c r="R796" i="10"/>
  <c r="R797" i="10"/>
  <c r="R798" i="10"/>
  <c r="R799" i="10"/>
  <c r="R800" i="10"/>
  <c r="R801" i="10"/>
  <c r="R802" i="10"/>
  <c r="S8" i="10"/>
  <c r="R8" i="10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2" i="4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8" i="10"/>
  <c r="Q429" i="10"/>
  <c r="Q430" i="10"/>
  <c r="Q431" i="10"/>
  <c r="Q432" i="10"/>
  <c r="Q433" i="10"/>
  <c r="Q434" i="10"/>
  <c r="Q435" i="10"/>
  <c r="Q436" i="10"/>
  <c r="Q437" i="10"/>
  <c r="Q438" i="10"/>
  <c r="Q439" i="10"/>
  <c r="Q440" i="10"/>
  <c r="Q441" i="10"/>
  <c r="Q442" i="10"/>
  <c r="Q443" i="10"/>
  <c r="Q444" i="10"/>
  <c r="Q445" i="10"/>
  <c r="Q446" i="10"/>
  <c r="Q447" i="10"/>
  <c r="Q448" i="10"/>
  <c r="Q449" i="10"/>
  <c r="Q450" i="10"/>
  <c r="Q451" i="10"/>
  <c r="Q452" i="10"/>
  <c r="Q453" i="10"/>
  <c r="Q454" i="10"/>
  <c r="Q455" i="10"/>
  <c r="Q456" i="10"/>
  <c r="Q457" i="10"/>
  <c r="Q458" i="10"/>
  <c r="Q459" i="10"/>
  <c r="Q460" i="10"/>
  <c r="Q461" i="10"/>
  <c r="Q462" i="10"/>
  <c r="Q463" i="10"/>
  <c r="Q464" i="10"/>
  <c r="Q465" i="10"/>
  <c r="Q466" i="10"/>
  <c r="Q467" i="10"/>
  <c r="Q468" i="10"/>
  <c r="Q469" i="10"/>
  <c r="Q470" i="10"/>
  <c r="Q471" i="10"/>
  <c r="Q472" i="10"/>
  <c r="Q473" i="10"/>
  <c r="Q474" i="10"/>
  <c r="Q475" i="10"/>
  <c r="Q476" i="10"/>
  <c r="Q477" i="10"/>
  <c r="Q478" i="10"/>
  <c r="Q479" i="10"/>
  <c r="Q480" i="10"/>
  <c r="Q481" i="10"/>
  <c r="Q482" i="10"/>
  <c r="Q483" i="10"/>
  <c r="Q484" i="10"/>
  <c r="Q485" i="10"/>
  <c r="Q486" i="10"/>
  <c r="Q487" i="10"/>
  <c r="Q488" i="10"/>
  <c r="Q489" i="10"/>
  <c r="Q490" i="10"/>
  <c r="Q491" i="10"/>
  <c r="Q492" i="10"/>
  <c r="Q493" i="10"/>
  <c r="Q494" i="10"/>
  <c r="Q495" i="10"/>
  <c r="Q496" i="10"/>
  <c r="Q497" i="10"/>
  <c r="Q498" i="10"/>
  <c r="Q499" i="10"/>
  <c r="Q500" i="10"/>
  <c r="Q501" i="10"/>
  <c r="Q502" i="10"/>
  <c r="Q503" i="10"/>
  <c r="Q504" i="10"/>
  <c r="Q505" i="10"/>
  <c r="Q506" i="10"/>
  <c r="Q507" i="10"/>
  <c r="Q508" i="10"/>
  <c r="Q509" i="10"/>
  <c r="Q510" i="10"/>
  <c r="Q511" i="10"/>
  <c r="Q512" i="10"/>
  <c r="Q513" i="10"/>
  <c r="Q514" i="10"/>
  <c r="Q515" i="10"/>
  <c r="Q516" i="10"/>
  <c r="Q517" i="10"/>
  <c r="Q518" i="10"/>
  <c r="Q519" i="10"/>
  <c r="Q520" i="10"/>
  <c r="Q521" i="10"/>
  <c r="Q522" i="10"/>
  <c r="Q523" i="10"/>
  <c r="Q524" i="10"/>
  <c r="Q525" i="10"/>
  <c r="Q526" i="10"/>
  <c r="Q527" i="10"/>
  <c r="Q528" i="10"/>
  <c r="Q529" i="10"/>
  <c r="Q530" i="10"/>
  <c r="Q531" i="10"/>
  <c r="Q532" i="10"/>
  <c r="Q533" i="10"/>
  <c r="Q534" i="10"/>
  <c r="Q535" i="10"/>
  <c r="Q536" i="10"/>
  <c r="Q537" i="10"/>
  <c r="Q538" i="10"/>
  <c r="Q539" i="10"/>
  <c r="Q540" i="10"/>
  <c r="Q541" i="10"/>
  <c r="Q542" i="10"/>
  <c r="Q543" i="10"/>
  <c r="Q544" i="10"/>
  <c r="Q545" i="10"/>
  <c r="Q546" i="10"/>
  <c r="Q547" i="10"/>
  <c r="Q548" i="10"/>
  <c r="Q549" i="10"/>
  <c r="Q550" i="10"/>
  <c r="Q551" i="10"/>
  <c r="Q552" i="10"/>
  <c r="Q553" i="10"/>
  <c r="Q554" i="10"/>
  <c r="Q555" i="10"/>
  <c r="Q556" i="10"/>
  <c r="Q557" i="10"/>
  <c r="Q558" i="10"/>
  <c r="Q559" i="10"/>
  <c r="Q560" i="10"/>
  <c r="Q561" i="10"/>
  <c r="Q562" i="10"/>
  <c r="Q563" i="10"/>
  <c r="Q564" i="10"/>
  <c r="Q565" i="10"/>
  <c r="Q566" i="10"/>
  <c r="Q567" i="10"/>
  <c r="Q568" i="10"/>
  <c r="Q569" i="10"/>
  <c r="Q570" i="10"/>
  <c r="Q571" i="10"/>
  <c r="Q572" i="10"/>
  <c r="Q573" i="10"/>
  <c r="Q574" i="10"/>
  <c r="Q575" i="10"/>
  <c r="Q576" i="10"/>
  <c r="Q577" i="10"/>
  <c r="Q578" i="10"/>
  <c r="Q579" i="10"/>
  <c r="Q580" i="10"/>
  <c r="Q581" i="10"/>
  <c r="Q582" i="10"/>
  <c r="Q583" i="10"/>
  <c r="Q584" i="10"/>
  <c r="Q585" i="10"/>
  <c r="Q586" i="10"/>
  <c r="Q587" i="10"/>
  <c r="Q588" i="10"/>
  <c r="Q589" i="10"/>
  <c r="Q590" i="10"/>
  <c r="Q591" i="10"/>
  <c r="Q592" i="10"/>
  <c r="Q593" i="10"/>
  <c r="Q594" i="10"/>
  <c r="Q595" i="10"/>
  <c r="Q596" i="10"/>
  <c r="Q597" i="10"/>
  <c r="Q598" i="10"/>
  <c r="Q599" i="10"/>
  <c r="Q600" i="10"/>
  <c r="Q601" i="10"/>
  <c r="Q602" i="10"/>
  <c r="Q603" i="10"/>
  <c r="Q604" i="10"/>
  <c r="Q605" i="10"/>
  <c r="Q606" i="10"/>
  <c r="Q607" i="10"/>
  <c r="Q608" i="10"/>
  <c r="Q609" i="10"/>
  <c r="Q610" i="10"/>
  <c r="Q611" i="10"/>
  <c r="Q612" i="10"/>
  <c r="Q613" i="10"/>
  <c r="Q614" i="10"/>
  <c r="Q615" i="10"/>
  <c r="Q616" i="10"/>
  <c r="Q617" i="10"/>
  <c r="Q618" i="10"/>
  <c r="Q619" i="10"/>
  <c r="Q620" i="10"/>
  <c r="Q621" i="10"/>
  <c r="Q622" i="10"/>
  <c r="Q623" i="10"/>
  <c r="Q624" i="10"/>
  <c r="Q625" i="10"/>
  <c r="Q626" i="10"/>
  <c r="Q627" i="10"/>
  <c r="Q628" i="10"/>
  <c r="Q629" i="10"/>
  <c r="Q630" i="10"/>
  <c r="Q631" i="10"/>
  <c r="Q632" i="10"/>
  <c r="Q633" i="10"/>
  <c r="Q634" i="10"/>
  <c r="Q635" i="10"/>
  <c r="Q636" i="10"/>
  <c r="Q637" i="10"/>
  <c r="Q638" i="10"/>
  <c r="Q639" i="10"/>
  <c r="Q640" i="10"/>
  <c r="Q641" i="10"/>
  <c r="Q642" i="10"/>
  <c r="Q643" i="10"/>
  <c r="Q644" i="10"/>
  <c r="Q645" i="10"/>
  <c r="Q646" i="10"/>
  <c r="Q647" i="10"/>
  <c r="Q648" i="10"/>
  <c r="Q649" i="10"/>
  <c r="Q650" i="10"/>
  <c r="Q651" i="10"/>
  <c r="Q652" i="10"/>
  <c r="Q653" i="10"/>
  <c r="Q654" i="10"/>
  <c r="Q655" i="10"/>
  <c r="Q656" i="10"/>
  <c r="Q657" i="10"/>
  <c r="Q658" i="10"/>
  <c r="Q659" i="10"/>
  <c r="Q660" i="10"/>
  <c r="Q661" i="10"/>
  <c r="Q662" i="10"/>
  <c r="Q663" i="10"/>
  <c r="Q664" i="10"/>
  <c r="Q665" i="10"/>
  <c r="Q666" i="10"/>
  <c r="Q667" i="10"/>
  <c r="Q668" i="10"/>
  <c r="Q669" i="10"/>
  <c r="Q670" i="10"/>
  <c r="Q671" i="10"/>
  <c r="Q672" i="10"/>
  <c r="Q673" i="10"/>
  <c r="Q674" i="10"/>
  <c r="Q675" i="10"/>
  <c r="Q676" i="10"/>
  <c r="Q677" i="10"/>
  <c r="Q678" i="10"/>
  <c r="Q679" i="10"/>
  <c r="Q680" i="10"/>
  <c r="Q681" i="10"/>
  <c r="Q682" i="10"/>
  <c r="Q683" i="10"/>
  <c r="Q684" i="10"/>
  <c r="Q685" i="10"/>
  <c r="Q686" i="10"/>
  <c r="Q687" i="10"/>
  <c r="Q688" i="10"/>
  <c r="Q689" i="10"/>
  <c r="Q690" i="10"/>
  <c r="Q691" i="10"/>
  <c r="Q692" i="10"/>
  <c r="Q693" i="10"/>
  <c r="Q694" i="10"/>
  <c r="Q695" i="10"/>
  <c r="Q696" i="10"/>
  <c r="Q697" i="10"/>
  <c r="Q698" i="10"/>
  <c r="Q699" i="10"/>
  <c r="Q700" i="10"/>
  <c r="Q701" i="10"/>
  <c r="Q702" i="10"/>
  <c r="Q703" i="10"/>
  <c r="Q704" i="10"/>
  <c r="Q705" i="10"/>
  <c r="Q706" i="10"/>
  <c r="Q707" i="10"/>
  <c r="Q708" i="10"/>
  <c r="Q709" i="10"/>
  <c r="Q710" i="10"/>
  <c r="Q711" i="10"/>
  <c r="Q712" i="10"/>
  <c r="Q713" i="10"/>
  <c r="Q714" i="10"/>
  <c r="Q715" i="10"/>
  <c r="Q716" i="10"/>
  <c r="Q717" i="10"/>
  <c r="Q718" i="10"/>
  <c r="Q719" i="10"/>
  <c r="Q720" i="10"/>
  <c r="Q721" i="10"/>
  <c r="Q722" i="10"/>
  <c r="Q723" i="10"/>
  <c r="Q724" i="10"/>
  <c r="Q725" i="10"/>
  <c r="Q726" i="10"/>
  <c r="Q727" i="10"/>
  <c r="Q728" i="10"/>
  <c r="Q729" i="10"/>
  <c r="Q730" i="10"/>
  <c r="Q731" i="10"/>
  <c r="Q732" i="10"/>
  <c r="Q733" i="10"/>
  <c r="Q734" i="10"/>
  <c r="Q735" i="10"/>
  <c r="Q736" i="10"/>
  <c r="Q737" i="10"/>
  <c r="Q738" i="10"/>
  <c r="Q739" i="10"/>
  <c r="Q740" i="10"/>
  <c r="Q741" i="10"/>
  <c r="Q742" i="10"/>
  <c r="Q743" i="10"/>
  <c r="Q744" i="10"/>
  <c r="Q745" i="10"/>
  <c r="Q746" i="10"/>
  <c r="Q747" i="10"/>
  <c r="Q748" i="10"/>
  <c r="Q749" i="10"/>
  <c r="Q750" i="10"/>
  <c r="Q751" i="10"/>
  <c r="Q752" i="10"/>
  <c r="Q753" i="10"/>
  <c r="Q754" i="10"/>
  <c r="Q755" i="10"/>
  <c r="Q756" i="10"/>
  <c r="Q757" i="10"/>
  <c r="Q758" i="10"/>
  <c r="Q759" i="10"/>
  <c r="Q760" i="10"/>
  <c r="Q761" i="10"/>
  <c r="Q762" i="10"/>
  <c r="Q763" i="10"/>
  <c r="Q764" i="10"/>
  <c r="Q765" i="10"/>
  <c r="Q766" i="10"/>
  <c r="Q767" i="10"/>
  <c r="Q768" i="10"/>
  <c r="Q769" i="10"/>
  <c r="Q770" i="10"/>
  <c r="Q771" i="10"/>
  <c r="Q772" i="10"/>
  <c r="Q773" i="10"/>
  <c r="Q774" i="10"/>
  <c r="Q775" i="10"/>
  <c r="Q776" i="10"/>
  <c r="Q777" i="10"/>
  <c r="Q778" i="10"/>
  <c r="Q779" i="10"/>
  <c r="Q780" i="10"/>
  <c r="Q781" i="10"/>
  <c r="Q782" i="10"/>
  <c r="Q783" i="10"/>
  <c r="Q784" i="10"/>
  <c r="Q785" i="10"/>
  <c r="Q786" i="10"/>
  <c r="Q787" i="10"/>
  <c r="Q788" i="10"/>
  <c r="Q789" i="10"/>
  <c r="Q790" i="10"/>
  <c r="Q791" i="10"/>
  <c r="Q792" i="10"/>
  <c r="Q793" i="10"/>
  <c r="Q794" i="10"/>
  <c r="Q795" i="10"/>
  <c r="Q796" i="10"/>
  <c r="Q797" i="10"/>
  <c r="Q798" i="10"/>
  <c r="Q799" i="10"/>
  <c r="Q800" i="10"/>
  <c r="Q801" i="10"/>
  <c r="Q802" i="10"/>
  <c r="Q8" i="10"/>
  <c r="F330" i="11"/>
  <c r="F502" i="11"/>
  <c r="F652" i="11"/>
  <c r="F723" i="11"/>
  <c r="E3" i="11"/>
  <c r="F3" i="11" s="1"/>
  <c r="E4" i="11"/>
  <c r="F4" i="11" s="1"/>
  <c r="E5" i="11"/>
  <c r="F5" i="11" s="1"/>
  <c r="E6" i="11"/>
  <c r="F6" i="11" s="1"/>
  <c r="E7" i="11"/>
  <c r="F7" i="11" s="1"/>
  <c r="E8" i="11"/>
  <c r="F8" i="11" s="1"/>
  <c r="E9" i="11"/>
  <c r="F9" i="11" s="1"/>
  <c r="E10" i="11"/>
  <c r="F10" i="11" s="1"/>
  <c r="E11" i="11"/>
  <c r="F11" i="11" s="1"/>
  <c r="E12" i="11"/>
  <c r="F12" i="11" s="1"/>
  <c r="E13" i="11"/>
  <c r="F13" i="11" s="1"/>
  <c r="E14" i="11"/>
  <c r="F14" i="11" s="1"/>
  <c r="E15" i="11"/>
  <c r="F15" i="11" s="1"/>
  <c r="E16" i="11"/>
  <c r="F16" i="11" s="1"/>
  <c r="E17" i="11"/>
  <c r="F17" i="11" s="1"/>
  <c r="E18" i="11"/>
  <c r="F18" i="11" s="1"/>
  <c r="E19" i="11"/>
  <c r="F19" i="11" s="1"/>
  <c r="E20" i="11"/>
  <c r="F20" i="11" s="1"/>
  <c r="E21" i="11"/>
  <c r="F21" i="11" s="1"/>
  <c r="E22" i="11"/>
  <c r="F22" i="11" s="1"/>
  <c r="E23" i="11"/>
  <c r="F23" i="11" s="1"/>
  <c r="E24" i="11"/>
  <c r="F24" i="11" s="1"/>
  <c r="E25" i="11"/>
  <c r="F25" i="11" s="1"/>
  <c r="E26" i="11"/>
  <c r="F26" i="11" s="1"/>
  <c r="E27" i="11"/>
  <c r="F27" i="11" s="1"/>
  <c r="E28" i="11"/>
  <c r="F28" i="11" s="1"/>
  <c r="E29" i="11"/>
  <c r="F29" i="11" s="1"/>
  <c r="E30" i="11"/>
  <c r="F30" i="11" s="1"/>
  <c r="E31" i="11"/>
  <c r="F31" i="11" s="1"/>
  <c r="E32" i="11"/>
  <c r="F32" i="11" s="1"/>
  <c r="E33" i="11"/>
  <c r="F33" i="11" s="1"/>
  <c r="E34" i="11"/>
  <c r="F34" i="11" s="1"/>
  <c r="E35" i="11"/>
  <c r="F35" i="11" s="1"/>
  <c r="E36" i="11"/>
  <c r="F36" i="11" s="1"/>
  <c r="E37" i="11"/>
  <c r="F37" i="11" s="1"/>
  <c r="E38" i="11"/>
  <c r="F38" i="11" s="1"/>
  <c r="E39" i="11"/>
  <c r="F39" i="11" s="1"/>
  <c r="E40" i="11"/>
  <c r="F40" i="11" s="1"/>
  <c r="E41" i="11"/>
  <c r="F41" i="11" s="1"/>
  <c r="E42" i="11"/>
  <c r="F42" i="11" s="1"/>
  <c r="E43" i="11"/>
  <c r="F43" i="11" s="1"/>
  <c r="E44" i="11"/>
  <c r="F44" i="11" s="1"/>
  <c r="E45" i="11"/>
  <c r="F45" i="11" s="1"/>
  <c r="E46" i="11"/>
  <c r="F46" i="11" s="1"/>
  <c r="E47" i="11"/>
  <c r="F47" i="11" s="1"/>
  <c r="E48" i="11"/>
  <c r="F48" i="11" s="1"/>
  <c r="E49" i="11"/>
  <c r="F49" i="11" s="1"/>
  <c r="E50" i="11"/>
  <c r="F50" i="11" s="1"/>
  <c r="E51" i="11"/>
  <c r="F51" i="11" s="1"/>
  <c r="E52" i="11"/>
  <c r="F52" i="11" s="1"/>
  <c r="E53" i="11"/>
  <c r="F53" i="11" s="1"/>
  <c r="E54" i="11"/>
  <c r="F54" i="11" s="1"/>
  <c r="E55" i="11"/>
  <c r="F55" i="11" s="1"/>
  <c r="E56" i="11"/>
  <c r="F56" i="11" s="1"/>
  <c r="E57" i="11"/>
  <c r="F57" i="11" s="1"/>
  <c r="E58" i="11"/>
  <c r="F58" i="11" s="1"/>
  <c r="E59" i="11"/>
  <c r="F59" i="11" s="1"/>
  <c r="E60" i="11"/>
  <c r="F60" i="11" s="1"/>
  <c r="E61" i="11"/>
  <c r="F61" i="11" s="1"/>
  <c r="E62" i="11"/>
  <c r="F62" i="11" s="1"/>
  <c r="E63" i="11"/>
  <c r="F63" i="11" s="1"/>
  <c r="E64" i="11"/>
  <c r="F64" i="11" s="1"/>
  <c r="E65" i="11"/>
  <c r="F65" i="11" s="1"/>
  <c r="E66" i="11"/>
  <c r="F66" i="11" s="1"/>
  <c r="E67" i="11"/>
  <c r="F67" i="11" s="1"/>
  <c r="E68" i="11"/>
  <c r="F68" i="11" s="1"/>
  <c r="E69" i="11"/>
  <c r="F69" i="11" s="1"/>
  <c r="E70" i="11"/>
  <c r="F70" i="11" s="1"/>
  <c r="E71" i="11"/>
  <c r="F71" i="11" s="1"/>
  <c r="E72" i="11"/>
  <c r="F72" i="11" s="1"/>
  <c r="E73" i="11"/>
  <c r="F73" i="11" s="1"/>
  <c r="E74" i="11"/>
  <c r="F74" i="11" s="1"/>
  <c r="E75" i="11"/>
  <c r="F75" i="11" s="1"/>
  <c r="E76" i="11"/>
  <c r="F76" i="11" s="1"/>
  <c r="E77" i="11"/>
  <c r="F77" i="11" s="1"/>
  <c r="E78" i="11"/>
  <c r="F78" i="11" s="1"/>
  <c r="E79" i="11"/>
  <c r="F79" i="11" s="1"/>
  <c r="E80" i="11"/>
  <c r="F80" i="11" s="1"/>
  <c r="E81" i="11"/>
  <c r="F81" i="11" s="1"/>
  <c r="E82" i="11"/>
  <c r="F82" i="11" s="1"/>
  <c r="E83" i="11"/>
  <c r="F83" i="11" s="1"/>
  <c r="E84" i="11"/>
  <c r="F84" i="11" s="1"/>
  <c r="E85" i="11"/>
  <c r="F85" i="11" s="1"/>
  <c r="E86" i="11"/>
  <c r="F86" i="11" s="1"/>
  <c r="E87" i="11"/>
  <c r="F87" i="11" s="1"/>
  <c r="E88" i="11"/>
  <c r="F88" i="11" s="1"/>
  <c r="E89" i="11"/>
  <c r="F89" i="11" s="1"/>
  <c r="E90" i="11"/>
  <c r="F90" i="11" s="1"/>
  <c r="E91" i="11"/>
  <c r="F91" i="11" s="1"/>
  <c r="E92" i="11"/>
  <c r="F92" i="11" s="1"/>
  <c r="E93" i="11"/>
  <c r="F93" i="11" s="1"/>
  <c r="E94" i="11"/>
  <c r="F94" i="11" s="1"/>
  <c r="E95" i="11"/>
  <c r="F95" i="11" s="1"/>
  <c r="E96" i="11"/>
  <c r="F96" i="11" s="1"/>
  <c r="E97" i="11"/>
  <c r="F97" i="11" s="1"/>
  <c r="E98" i="11"/>
  <c r="F98" i="11" s="1"/>
  <c r="E99" i="11"/>
  <c r="F99" i="11" s="1"/>
  <c r="E100" i="11"/>
  <c r="F100" i="11" s="1"/>
  <c r="E101" i="11"/>
  <c r="F101" i="11" s="1"/>
  <c r="E102" i="11"/>
  <c r="F102" i="11" s="1"/>
  <c r="E103" i="11"/>
  <c r="F103" i="11" s="1"/>
  <c r="E104" i="11"/>
  <c r="F104" i="11" s="1"/>
  <c r="E105" i="11"/>
  <c r="F105" i="11" s="1"/>
  <c r="E106" i="11"/>
  <c r="F106" i="11" s="1"/>
  <c r="E107" i="11"/>
  <c r="F107" i="11" s="1"/>
  <c r="E108" i="11"/>
  <c r="F108" i="11" s="1"/>
  <c r="E109" i="11"/>
  <c r="F109" i="11" s="1"/>
  <c r="E110" i="11"/>
  <c r="F110" i="11" s="1"/>
  <c r="E111" i="11"/>
  <c r="F111" i="11" s="1"/>
  <c r="E112" i="11"/>
  <c r="F112" i="11" s="1"/>
  <c r="E113" i="11"/>
  <c r="F113" i="11" s="1"/>
  <c r="E114" i="11"/>
  <c r="F114" i="11" s="1"/>
  <c r="E115" i="11"/>
  <c r="F115" i="11" s="1"/>
  <c r="E116" i="11"/>
  <c r="F116" i="11" s="1"/>
  <c r="E117" i="11"/>
  <c r="F117" i="11" s="1"/>
  <c r="E118" i="11"/>
  <c r="F118" i="11" s="1"/>
  <c r="E119" i="11"/>
  <c r="F119" i="11" s="1"/>
  <c r="E120" i="11"/>
  <c r="F120" i="11" s="1"/>
  <c r="E121" i="11"/>
  <c r="F121" i="11" s="1"/>
  <c r="E122" i="11"/>
  <c r="F122" i="11" s="1"/>
  <c r="E123" i="11"/>
  <c r="F123" i="11" s="1"/>
  <c r="E124" i="11"/>
  <c r="F124" i="11" s="1"/>
  <c r="E125" i="11"/>
  <c r="F125" i="11" s="1"/>
  <c r="E126" i="11"/>
  <c r="F126" i="11" s="1"/>
  <c r="E127" i="11"/>
  <c r="F127" i="11" s="1"/>
  <c r="E128" i="11"/>
  <c r="F128" i="11" s="1"/>
  <c r="E129" i="11"/>
  <c r="F129" i="11" s="1"/>
  <c r="E130" i="11"/>
  <c r="F130" i="11" s="1"/>
  <c r="E131" i="11"/>
  <c r="F131" i="11" s="1"/>
  <c r="E132" i="11"/>
  <c r="F132" i="11" s="1"/>
  <c r="E133" i="11"/>
  <c r="F133" i="11" s="1"/>
  <c r="E134" i="11"/>
  <c r="F134" i="11" s="1"/>
  <c r="E135" i="11"/>
  <c r="F135" i="11" s="1"/>
  <c r="E136" i="11"/>
  <c r="F136" i="11" s="1"/>
  <c r="E137" i="11"/>
  <c r="F137" i="11" s="1"/>
  <c r="E138" i="11"/>
  <c r="F138" i="11" s="1"/>
  <c r="E139" i="11"/>
  <c r="F139" i="11" s="1"/>
  <c r="E140" i="11"/>
  <c r="F140" i="11" s="1"/>
  <c r="E141" i="11"/>
  <c r="F141" i="11" s="1"/>
  <c r="E142" i="11"/>
  <c r="F142" i="11" s="1"/>
  <c r="E143" i="11"/>
  <c r="F143" i="11" s="1"/>
  <c r="E144" i="11"/>
  <c r="F144" i="11" s="1"/>
  <c r="E145" i="11"/>
  <c r="F145" i="11" s="1"/>
  <c r="E146" i="11"/>
  <c r="F146" i="11" s="1"/>
  <c r="E147" i="11"/>
  <c r="F147" i="11" s="1"/>
  <c r="E148" i="11"/>
  <c r="F148" i="11" s="1"/>
  <c r="E149" i="11"/>
  <c r="F149" i="11" s="1"/>
  <c r="E150" i="11"/>
  <c r="F150" i="11" s="1"/>
  <c r="E151" i="11"/>
  <c r="F151" i="11" s="1"/>
  <c r="E152" i="11"/>
  <c r="F152" i="11" s="1"/>
  <c r="E153" i="11"/>
  <c r="F153" i="11" s="1"/>
  <c r="E154" i="11"/>
  <c r="F154" i="11" s="1"/>
  <c r="E155" i="11"/>
  <c r="F155" i="11" s="1"/>
  <c r="E156" i="11"/>
  <c r="F156" i="11" s="1"/>
  <c r="E157" i="11"/>
  <c r="F157" i="11" s="1"/>
  <c r="E158" i="11"/>
  <c r="F158" i="11" s="1"/>
  <c r="E159" i="11"/>
  <c r="F159" i="11" s="1"/>
  <c r="E160" i="11"/>
  <c r="F160" i="11" s="1"/>
  <c r="E161" i="11"/>
  <c r="F161" i="11" s="1"/>
  <c r="E162" i="11"/>
  <c r="F162" i="11" s="1"/>
  <c r="E163" i="11"/>
  <c r="F163" i="11" s="1"/>
  <c r="E164" i="11"/>
  <c r="F164" i="11" s="1"/>
  <c r="E165" i="11"/>
  <c r="F165" i="11" s="1"/>
  <c r="E166" i="11"/>
  <c r="F166" i="11" s="1"/>
  <c r="E167" i="11"/>
  <c r="F167" i="11" s="1"/>
  <c r="E168" i="11"/>
  <c r="F168" i="11" s="1"/>
  <c r="E169" i="11"/>
  <c r="F169" i="11" s="1"/>
  <c r="E170" i="11"/>
  <c r="F170" i="11" s="1"/>
  <c r="E171" i="11"/>
  <c r="F171" i="11" s="1"/>
  <c r="E172" i="11"/>
  <c r="F172" i="11" s="1"/>
  <c r="E173" i="11"/>
  <c r="F173" i="11" s="1"/>
  <c r="E174" i="11"/>
  <c r="F174" i="11" s="1"/>
  <c r="E175" i="11"/>
  <c r="F175" i="11" s="1"/>
  <c r="E176" i="11"/>
  <c r="F176" i="11" s="1"/>
  <c r="E177" i="11"/>
  <c r="F177" i="11" s="1"/>
  <c r="E178" i="11"/>
  <c r="F178" i="11" s="1"/>
  <c r="E179" i="11"/>
  <c r="F179" i="11" s="1"/>
  <c r="E180" i="11"/>
  <c r="F180" i="11" s="1"/>
  <c r="E181" i="11"/>
  <c r="F181" i="11" s="1"/>
  <c r="E182" i="11"/>
  <c r="F182" i="11" s="1"/>
  <c r="E183" i="11"/>
  <c r="F183" i="11" s="1"/>
  <c r="E184" i="11"/>
  <c r="F184" i="11" s="1"/>
  <c r="E185" i="11"/>
  <c r="F185" i="11" s="1"/>
  <c r="E186" i="11"/>
  <c r="F186" i="11" s="1"/>
  <c r="E187" i="11"/>
  <c r="F187" i="11" s="1"/>
  <c r="E188" i="11"/>
  <c r="F188" i="11" s="1"/>
  <c r="E189" i="11"/>
  <c r="F189" i="11" s="1"/>
  <c r="E190" i="11"/>
  <c r="F190" i="11" s="1"/>
  <c r="E191" i="11"/>
  <c r="F191" i="11" s="1"/>
  <c r="E192" i="11"/>
  <c r="F192" i="11" s="1"/>
  <c r="E193" i="11"/>
  <c r="F193" i="11" s="1"/>
  <c r="E194" i="11"/>
  <c r="F194" i="11" s="1"/>
  <c r="E195" i="11"/>
  <c r="F195" i="11" s="1"/>
  <c r="E196" i="11"/>
  <c r="F196" i="11" s="1"/>
  <c r="E197" i="11"/>
  <c r="F197" i="11" s="1"/>
  <c r="E198" i="11"/>
  <c r="F198" i="11" s="1"/>
  <c r="E199" i="11"/>
  <c r="F199" i="11" s="1"/>
  <c r="E200" i="11"/>
  <c r="F200" i="11" s="1"/>
  <c r="E201" i="11"/>
  <c r="F201" i="11" s="1"/>
  <c r="E202" i="11"/>
  <c r="F202" i="11" s="1"/>
  <c r="E203" i="11"/>
  <c r="F203" i="11" s="1"/>
  <c r="E204" i="11"/>
  <c r="F204" i="11" s="1"/>
  <c r="E205" i="11"/>
  <c r="F205" i="11" s="1"/>
  <c r="E206" i="11"/>
  <c r="F206" i="11" s="1"/>
  <c r="E207" i="11"/>
  <c r="F207" i="11" s="1"/>
  <c r="E208" i="11"/>
  <c r="F208" i="11" s="1"/>
  <c r="E209" i="11"/>
  <c r="F209" i="11" s="1"/>
  <c r="E210" i="11"/>
  <c r="F210" i="11" s="1"/>
  <c r="E211" i="11"/>
  <c r="F211" i="11" s="1"/>
  <c r="E212" i="11"/>
  <c r="F212" i="11" s="1"/>
  <c r="E213" i="11"/>
  <c r="F213" i="11" s="1"/>
  <c r="E214" i="11"/>
  <c r="F214" i="11" s="1"/>
  <c r="E215" i="11"/>
  <c r="F215" i="11" s="1"/>
  <c r="E216" i="11"/>
  <c r="F216" i="11" s="1"/>
  <c r="E217" i="11"/>
  <c r="F217" i="11" s="1"/>
  <c r="E218" i="11"/>
  <c r="F218" i="11" s="1"/>
  <c r="E219" i="11"/>
  <c r="F219" i="11" s="1"/>
  <c r="E220" i="11"/>
  <c r="F220" i="11" s="1"/>
  <c r="E221" i="11"/>
  <c r="F221" i="11" s="1"/>
  <c r="E222" i="11"/>
  <c r="F222" i="11" s="1"/>
  <c r="E223" i="11"/>
  <c r="F223" i="11" s="1"/>
  <c r="E224" i="11"/>
  <c r="F224" i="11" s="1"/>
  <c r="E225" i="11"/>
  <c r="F225" i="11" s="1"/>
  <c r="E226" i="11"/>
  <c r="F226" i="11" s="1"/>
  <c r="E227" i="11"/>
  <c r="F227" i="11" s="1"/>
  <c r="E228" i="11"/>
  <c r="F228" i="11" s="1"/>
  <c r="E229" i="11"/>
  <c r="F229" i="11" s="1"/>
  <c r="E230" i="11"/>
  <c r="F230" i="11" s="1"/>
  <c r="E231" i="11"/>
  <c r="F231" i="11" s="1"/>
  <c r="E232" i="11"/>
  <c r="F232" i="11" s="1"/>
  <c r="E233" i="11"/>
  <c r="F233" i="11" s="1"/>
  <c r="E234" i="11"/>
  <c r="F234" i="11" s="1"/>
  <c r="E235" i="11"/>
  <c r="F235" i="11" s="1"/>
  <c r="E236" i="11"/>
  <c r="F236" i="11" s="1"/>
  <c r="E237" i="11"/>
  <c r="F237" i="11" s="1"/>
  <c r="E238" i="11"/>
  <c r="F238" i="11" s="1"/>
  <c r="E239" i="11"/>
  <c r="F239" i="11" s="1"/>
  <c r="E240" i="11"/>
  <c r="F240" i="11" s="1"/>
  <c r="E241" i="11"/>
  <c r="F241" i="11" s="1"/>
  <c r="E242" i="11"/>
  <c r="F242" i="11" s="1"/>
  <c r="E243" i="11"/>
  <c r="F243" i="11" s="1"/>
  <c r="E244" i="11"/>
  <c r="F244" i="11" s="1"/>
  <c r="E245" i="11"/>
  <c r="F245" i="11" s="1"/>
  <c r="E246" i="11"/>
  <c r="F246" i="11" s="1"/>
  <c r="E247" i="11"/>
  <c r="F247" i="11" s="1"/>
  <c r="E248" i="11"/>
  <c r="F248" i="11" s="1"/>
  <c r="E249" i="11"/>
  <c r="F249" i="11" s="1"/>
  <c r="E250" i="11"/>
  <c r="F250" i="11" s="1"/>
  <c r="E251" i="11"/>
  <c r="F251" i="11" s="1"/>
  <c r="E252" i="11"/>
  <c r="F252" i="11" s="1"/>
  <c r="E253" i="11"/>
  <c r="F253" i="11" s="1"/>
  <c r="E254" i="11"/>
  <c r="F254" i="11" s="1"/>
  <c r="E255" i="11"/>
  <c r="F255" i="11" s="1"/>
  <c r="E256" i="11"/>
  <c r="F256" i="11" s="1"/>
  <c r="E257" i="11"/>
  <c r="F257" i="11" s="1"/>
  <c r="E258" i="11"/>
  <c r="F258" i="11" s="1"/>
  <c r="E259" i="11"/>
  <c r="F259" i="11" s="1"/>
  <c r="E260" i="11"/>
  <c r="F260" i="11" s="1"/>
  <c r="E261" i="11"/>
  <c r="F261" i="11" s="1"/>
  <c r="E262" i="11"/>
  <c r="F262" i="11" s="1"/>
  <c r="E263" i="11"/>
  <c r="F263" i="11" s="1"/>
  <c r="E264" i="11"/>
  <c r="F264" i="11" s="1"/>
  <c r="E265" i="11"/>
  <c r="F265" i="11" s="1"/>
  <c r="E266" i="11"/>
  <c r="F266" i="11" s="1"/>
  <c r="E267" i="11"/>
  <c r="F267" i="11" s="1"/>
  <c r="E268" i="11"/>
  <c r="F268" i="11" s="1"/>
  <c r="E269" i="11"/>
  <c r="F269" i="11" s="1"/>
  <c r="E270" i="11"/>
  <c r="F270" i="11" s="1"/>
  <c r="E271" i="11"/>
  <c r="F271" i="11" s="1"/>
  <c r="E272" i="11"/>
  <c r="F272" i="11" s="1"/>
  <c r="E273" i="11"/>
  <c r="F273" i="11" s="1"/>
  <c r="E274" i="11"/>
  <c r="F274" i="11" s="1"/>
  <c r="E275" i="11"/>
  <c r="F275" i="11" s="1"/>
  <c r="E276" i="11"/>
  <c r="F276" i="11" s="1"/>
  <c r="E277" i="11"/>
  <c r="F277" i="11" s="1"/>
  <c r="E278" i="11"/>
  <c r="F278" i="11" s="1"/>
  <c r="E279" i="11"/>
  <c r="F279" i="11" s="1"/>
  <c r="E280" i="11"/>
  <c r="F280" i="11" s="1"/>
  <c r="E281" i="11"/>
  <c r="F281" i="11" s="1"/>
  <c r="E282" i="11"/>
  <c r="F282" i="11" s="1"/>
  <c r="E283" i="11"/>
  <c r="F283" i="11" s="1"/>
  <c r="E284" i="11"/>
  <c r="F284" i="11" s="1"/>
  <c r="E285" i="11"/>
  <c r="F285" i="11" s="1"/>
  <c r="E286" i="11"/>
  <c r="F286" i="11" s="1"/>
  <c r="E287" i="11"/>
  <c r="F287" i="11" s="1"/>
  <c r="E288" i="11"/>
  <c r="F288" i="11" s="1"/>
  <c r="E289" i="11"/>
  <c r="F289" i="11" s="1"/>
  <c r="E290" i="11"/>
  <c r="F290" i="11" s="1"/>
  <c r="E291" i="11"/>
  <c r="F291" i="11" s="1"/>
  <c r="E292" i="11"/>
  <c r="F292" i="11" s="1"/>
  <c r="E293" i="11"/>
  <c r="F293" i="11" s="1"/>
  <c r="E294" i="11"/>
  <c r="F294" i="11" s="1"/>
  <c r="E295" i="11"/>
  <c r="F295" i="11" s="1"/>
  <c r="E296" i="11"/>
  <c r="F296" i="11" s="1"/>
  <c r="E297" i="11"/>
  <c r="F297" i="11" s="1"/>
  <c r="E298" i="11"/>
  <c r="F298" i="11" s="1"/>
  <c r="E299" i="11"/>
  <c r="F299" i="11" s="1"/>
  <c r="E300" i="11"/>
  <c r="F300" i="11" s="1"/>
  <c r="E301" i="11"/>
  <c r="F301" i="11" s="1"/>
  <c r="E302" i="11"/>
  <c r="F302" i="11" s="1"/>
  <c r="E303" i="11"/>
  <c r="F303" i="11" s="1"/>
  <c r="E304" i="11"/>
  <c r="F304" i="11" s="1"/>
  <c r="E305" i="11"/>
  <c r="F305" i="11" s="1"/>
  <c r="E306" i="11"/>
  <c r="F306" i="11" s="1"/>
  <c r="E307" i="11"/>
  <c r="F307" i="11" s="1"/>
  <c r="E308" i="11"/>
  <c r="F308" i="11" s="1"/>
  <c r="E309" i="11"/>
  <c r="F309" i="11" s="1"/>
  <c r="E310" i="11"/>
  <c r="F310" i="11" s="1"/>
  <c r="E311" i="11"/>
  <c r="F311" i="11" s="1"/>
  <c r="E312" i="11"/>
  <c r="F312" i="11" s="1"/>
  <c r="E313" i="11"/>
  <c r="F313" i="11" s="1"/>
  <c r="E314" i="11"/>
  <c r="F314" i="11" s="1"/>
  <c r="E315" i="11"/>
  <c r="F315" i="11" s="1"/>
  <c r="E316" i="11"/>
  <c r="F316" i="11" s="1"/>
  <c r="E317" i="11"/>
  <c r="F317" i="11" s="1"/>
  <c r="E318" i="11"/>
  <c r="F318" i="11" s="1"/>
  <c r="E319" i="11"/>
  <c r="F319" i="11" s="1"/>
  <c r="E320" i="11"/>
  <c r="F320" i="11" s="1"/>
  <c r="E321" i="11"/>
  <c r="F321" i="11" s="1"/>
  <c r="E322" i="11"/>
  <c r="F322" i="11" s="1"/>
  <c r="E323" i="11"/>
  <c r="F323" i="11" s="1"/>
  <c r="E324" i="11"/>
  <c r="F324" i="11" s="1"/>
  <c r="E325" i="11"/>
  <c r="F325" i="11" s="1"/>
  <c r="E326" i="11"/>
  <c r="F326" i="11" s="1"/>
  <c r="E327" i="11"/>
  <c r="F327" i="11" s="1"/>
  <c r="E328" i="11"/>
  <c r="F328" i="11" s="1"/>
  <c r="E329" i="11"/>
  <c r="F329" i="11" s="1"/>
  <c r="E330" i="11"/>
  <c r="E331" i="11"/>
  <c r="F331" i="11" s="1"/>
  <c r="E332" i="11"/>
  <c r="F332" i="11" s="1"/>
  <c r="E333" i="11"/>
  <c r="F333" i="11" s="1"/>
  <c r="E334" i="11"/>
  <c r="F334" i="11" s="1"/>
  <c r="E335" i="11"/>
  <c r="F335" i="11" s="1"/>
  <c r="E336" i="11"/>
  <c r="F336" i="11" s="1"/>
  <c r="E337" i="11"/>
  <c r="F337" i="11" s="1"/>
  <c r="E338" i="11"/>
  <c r="F338" i="11" s="1"/>
  <c r="E339" i="11"/>
  <c r="F339" i="11" s="1"/>
  <c r="E340" i="11"/>
  <c r="F340" i="11" s="1"/>
  <c r="E341" i="11"/>
  <c r="F341" i="11" s="1"/>
  <c r="E342" i="11"/>
  <c r="F342" i="11" s="1"/>
  <c r="E343" i="11"/>
  <c r="F343" i="11" s="1"/>
  <c r="E344" i="11"/>
  <c r="F344" i="11" s="1"/>
  <c r="E345" i="11"/>
  <c r="F345" i="11" s="1"/>
  <c r="E346" i="11"/>
  <c r="F346" i="11" s="1"/>
  <c r="E347" i="11"/>
  <c r="F347" i="11" s="1"/>
  <c r="E348" i="11"/>
  <c r="F348" i="11" s="1"/>
  <c r="E349" i="11"/>
  <c r="F349" i="11" s="1"/>
  <c r="E350" i="11"/>
  <c r="F350" i="11" s="1"/>
  <c r="E351" i="11"/>
  <c r="F351" i="11" s="1"/>
  <c r="E352" i="11"/>
  <c r="F352" i="11" s="1"/>
  <c r="E353" i="11"/>
  <c r="F353" i="11" s="1"/>
  <c r="E354" i="11"/>
  <c r="F354" i="11" s="1"/>
  <c r="E355" i="11"/>
  <c r="F355" i="11" s="1"/>
  <c r="E356" i="11"/>
  <c r="F356" i="11" s="1"/>
  <c r="E357" i="11"/>
  <c r="F357" i="11" s="1"/>
  <c r="E358" i="11"/>
  <c r="F358" i="11" s="1"/>
  <c r="E359" i="11"/>
  <c r="F359" i="11" s="1"/>
  <c r="E360" i="11"/>
  <c r="F360" i="11" s="1"/>
  <c r="E361" i="11"/>
  <c r="F361" i="11" s="1"/>
  <c r="E362" i="11"/>
  <c r="F362" i="11" s="1"/>
  <c r="E363" i="11"/>
  <c r="F363" i="11" s="1"/>
  <c r="E364" i="11"/>
  <c r="F364" i="11" s="1"/>
  <c r="E365" i="11"/>
  <c r="F365" i="11" s="1"/>
  <c r="E366" i="11"/>
  <c r="F366" i="11" s="1"/>
  <c r="E367" i="11"/>
  <c r="F367" i="11" s="1"/>
  <c r="E368" i="11"/>
  <c r="F368" i="11" s="1"/>
  <c r="E369" i="11"/>
  <c r="F369" i="11" s="1"/>
  <c r="E370" i="11"/>
  <c r="F370" i="11" s="1"/>
  <c r="E371" i="11"/>
  <c r="F371" i="11" s="1"/>
  <c r="E372" i="11"/>
  <c r="F372" i="11" s="1"/>
  <c r="E373" i="11"/>
  <c r="F373" i="11" s="1"/>
  <c r="E374" i="11"/>
  <c r="F374" i="11" s="1"/>
  <c r="E375" i="11"/>
  <c r="F375" i="11" s="1"/>
  <c r="E376" i="11"/>
  <c r="F376" i="11" s="1"/>
  <c r="E377" i="11"/>
  <c r="F377" i="11" s="1"/>
  <c r="E378" i="11"/>
  <c r="F378" i="11" s="1"/>
  <c r="E379" i="11"/>
  <c r="F379" i="11" s="1"/>
  <c r="E380" i="11"/>
  <c r="F380" i="11" s="1"/>
  <c r="E381" i="11"/>
  <c r="F381" i="11" s="1"/>
  <c r="E382" i="11"/>
  <c r="F382" i="11" s="1"/>
  <c r="E383" i="11"/>
  <c r="F383" i="11" s="1"/>
  <c r="E384" i="11"/>
  <c r="F384" i="11" s="1"/>
  <c r="E385" i="11"/>
  <c r="F385" i="11" s="1"/>
  <c r="E386" i="11"/>
  <c r="F386" i="11" s="1"/>
  <c r="E387" i="11"/>
  <c r="F387" i="11" s="1"/>
  <c r="E388" i="11"/>
  <c r="F388" i="11" s="1"/>
  <c r="E389" i="11"/>
  <c r="F389" i="11" s="1"/>
  <c r="E390" i="11"/>
  <c r="F390" i="11" s="1"/>
  <c r="E391" i="11"/>
  <c r="F391" i="11" s="1"/>
  <c r="E392" i="11"/>
  <c r="F392" i="11" s="1"/>
  <c r="E393" i="11"/>
  <c r="F393" i="11" s="1"/>
  <c r="E394" i="11"/>
  <c r="F394" i="11" s="1"/>
  <c r="E395" i="11"/>
  <c r="F395" i="11" s="1"/>
  <c r="E396" i="11"/>
  <c r="F396" i="11" s="1"/>
  <c r="E397" i="11"/>
  <c r="F397" i="11" s="1"/>
  <c r="E398" i="11"/>
  <c r="F398" i="11" s="1"/>
  <c r="E399" i="11"/>
  <c r="F399" i="11" s="1"/>
  <c r="E400" i="11"/>
  <c r="F400" i="11" s="1"/>
  <c r="E401" i="11"/>
  <c r="F401" i="11" s="1"/>
  <c r="E402" i="11"/>
  <c r="F402" i="11" s="1"/>
  <c r="E403" i="11"/>
  <c r="F403" i="11" s="1"/>
  <c r="E404" i="11"/>
  <c r="F404" i="11" s="1"/>
  <c r="E405" i="11"/>
  <c r="F405" i="11" s="1"/>
  <c r="E406" i="11"/>
  <c r="F406" i="11" s="1"/>
  <c r="E407" i="11"/>
  <c r="F407" i="11" s="1"/>
  <c r="E408" i="11"/>
  <c r="F408" i="11" s="1"/>
  <c r="E409" i="11"/>
  <c r="F409" i="11" s="1"/>
  <c r="E410" i="11"/>
  <c r="F410" i="11" s="1"/>
  <c r="E411" i="11"/>
  <c r="F411" i="11" s="1"/>
  <c r="E412" i="11"/>
  <c r="F412" i="11" s="1"/>
  <c r="E413" i="11"/>
  <c r="F413" i="11" s="1"/>
  <c r="E414" i="11"/>
  <c r="F414" i="11" s="1"/>
  <c r="E415" i="11"/>
  <c r="F415" i="11" s="1"/>
  <c r="E416" i="11"/>
  <c r="F416" i="11" s="1"/>
  <c r="E417" i="11"/>
  <c r="F417" i="11" s="1"/>
  <c r="E418" i="11"/>
  <c r="F418" i="11" s="1"/>
  <c r="E419" i="11"/>
  <c r="F419" i="11" s="1"/>
  <c r="E420" i="11"/>
  <c r="F420" i="11" s="1"/>
  <c r="E421" i="11"/>
  <c r="F421" i="11" s="1"/>
  <c r="E422" i="11"/>
  <c r="F422" i="11" s="1"/>
  <c r="E423" i="11"/>
  <c r="F423" i="11" s="1"/>
  <c r="E424" i="11"/>
  <c r="F424" i="11" s="1"/>
  <c r="E425" i="11"/>
  <c r="F425" i="11" s="1"/>
  <c r="E426" i="11"/>
  <c r="F426" i="11" s="1"/>
  <c r="E427" i="11"/>
  <c r="F427" i="11" s="1"/>
  <c r="E428" i="11"/>
  <c r="F428" i="11" s="1"/>
  <c r="E429" i="11"/>
  <c r="F429" i="11" s="1"/>
  <c r="E430" i="11"/>
  <c r="F430" i="11" s="1"/>
  <c r="E431" i="11"/>
  <c r="F431" i="11" s="1"/>
  <c r="E432" i="11"/>
  <c r="F432" i="11" s="1"/>
  <c r="E433" i="11"/>
  <c r="F433" i="11" s="1"/>
  <c r="E434" i="11"/>
  <c r="F434" i="11" s="1"/>
  <c r="E435" i="11"/>
  <c r="F435" i="11" s="1"/>
  <c r="E436" i="11"/>
  <c r="F436" i="11" s="1"/>
  <c r="E437" i="11"/>
  <c r="F437" i="11" s="1"/>
  <c r="E438" i="11"/>
  <c r="F438" i="11" s="1"/>
  <c r="E439" i="11"/>
  <c r="F439" i="11" s="1"/>
  <c r="E440" i="11"/>
  <c r="F440" i="11" s="1"/>
  <c r="E441" i="11"/>
  <c r="F441" i="11" s="1"/>
  <c r="E442" i="11"/>
  <c r="F442" i="11" s="1"/>
  <c r="E443" i="11"/>
  <c r="F443" i="11" s="1"/>
  <c r="E444" i="11"/>
  <c r="F444" i="11" s="1"/>
  <c r="E445" i="11"/>
  <c r="F445" i="11" s="1"/>
  <c r="E446" i="11"/>
  <c r="F446" i="11" s="1"/>
  <c r="E447" i="11"/>
  <c r="F447" i="11" s="1"/>
  <c r="E448" i="11"/>
  <c r="F448" i="11" s="1"/>
  <c r="E449" i="11"/>
  <c r="F449" i="11" s="1"/>
  <c r="E450" i="11"/>
  <c r="F450" i="11" s="1"/>
  <c r="E451" i="11"/>
  <c r="F451" i="11" s="1"/>
  <c r="E452" i="11"/>
  <c r="F452" i="11" s="1"/>
  <c r="E453" i="11"/>
  <c r="F453" i="11" s="1"/>
  <c r="E454" i="11"/>
  <c r="F454" i="11" s="1"/>
  <c r="E455" i="11"/>
  <c r="F455" i="11" s="1"/>
  <c r="E456" i="11"/>
  <c r="F456" i="11" s="1"/>
  <c r="E457" i="11"/>
  <c r="F457" i="11" s="1"/>
  <c r="E458" i="11"/>
  <c r="F458" i="11" s="1"/>
  <c r="E459" i="11"/>
  <c r="F459" i="11" s="1"/>
  <c r="E460" i="11"/>
  <c r="F460" i="11" s="1"/>
  <c r="E461" i="11"/>
  <c r="F461" i="11" s="1"/>
  <c r="E462" i="11"/>
  <c r="F462" i="11" s="1"/>
  <c r="E463" i="11"/>
  <c r="F463" i="11" s="1"/>
  <c r="E464" i="11"/>
  <c r="F464" i="11" s="1"/>
  <c r="E465" i="11"/>
  <c r="F465" i="11" s="1"/>
  <c r="E466" i="11"/>
  <c r="F466" i="11" s="1"/>
  <c r="E467" i="11"/>
  <c r="F467" i="11" s="1"/>
  <c r="E468" i="11"/>
  <c r="F468" i="11" s="1"/>
  <c r="E469" i="11"/>
  <c r="F469" i="11" s="1"/>
  <c r="E470" i="11"/>
  <c r="F470" i="11" s="1"/>
  <c r="E471" i="11"/>
  <c r="F471" i="11" s="1"/>
  <c r="E472" i="11"/>
  <c r="F472" i="11" s="1"/>
  <c r="E473" i="11"/>
  <c r="F473" i="11" s="1"/>
  <c r="E474" i="11"/>
  <c r="F474" i="11" s="1"/>
  <c r="E475" i="11"/>
  <c r="F475" i="11" s="1"/>
  <c r="E476" i="11"/>
  <c r="F476" i="11" s="1"/>
  <c r="E477" i="11"/>
  <c r="F477" i="11" s="1"/>
  <c r="E478" i="11"/>
  <c r="F478" i="11" s="1"/>
  <c r="E479" i="11"/>
  <c r="F479" i="11" s="1"/>
  <c r="E480" i="11"/>
  <c r="F480" i="11" s="1"/>
  <c r="E481" i="11"/>
  <c r="F481" i="11" s="1"/>
  <c r="E482" i="11"/>
  <c r="F482" i="11" s="1"/>
  <c r="E483" i="11"/>
  <c r="F483" i="11" s="1"/>
  <c r="E484" i="11"/>
  <c r="F484" i="11" s="1"/>
  <c r="E485" i="11"/>
  <c r="F485" i="11" s="1"/>
  <c r="E486" i="11"/>
  <c r="F486" i="11" s="1"/>
  <c r="E487" i="11"/>
  <c r="F487" i="11" s="1"/>
  <c r="E488" i="11"/>
  <c r="F488" i="11" s="1"/>
  <c r="E489" i="11"/>
  <c r="F489" i="11" s="1"/>
  <c r="E490" i="11"/>
  <c r="F490" i="11" s="1"/>
  <c r="E491" i="11"/>
  <c r="F491" i="11" s="1"/>
  <c r="E492" i="11"/>
  <c r="F492" i="11" s="1"/>
  <c r="E493" i="11"/>
  <c r="F493" i="11" s="1"/>
  <c r="E494" i="11"/>
  <c r="F494" i="11" s="1"/>
  <c r="E495" i="11"/>
  <c r="F495" i="11" s="1"/>
  <c r="E496" i="11"/>
  <c r="F496" i="11" s="1"/>
  <c r="E497" i="11"/>
  <c r="F497" i="11" s="1"/>
  <c r="E498" i="11"/>
  <c r="F498" i="11" s="1"/>
  <c r="E499" i="11"/>
  <c r="F499" i="11" s="1"/>
  <c r="E500" i="11"/>
  <c r="F500" i="11" s="1"/>
  <c r="E501" i="11"/>
  <c r="F501" i="11" s="1"/>
  <c r="E502" i="11"/>
  <c r="E503" i="11"/>
  <c r="F503" i="11" s="1"/>
  <c r="E504" i="11"/>
  <c r="F504" i="11" s="1"/>
  <c r="E505" i="11"/>
  <c r="F505" i="11" s="1"/>
  <c r="E506" i="11"/>
  <c r="F506" i="11" s="1"/>
  <c r="E507" i="11"/>
  <c r="F507" i="11" s="1"/>
  <c r="E508" i="11"/>
  <c r="F508" i="11" s="1"/>
  <c r="E509" i="11"/>
  <c r="F509" i="11" s="1"/>
  <c r="E510" i="11"/>
  <c r="F510" i="11" s="1"/>
  <c r="E511" i="11"/>
  <c r="F511" i="11" s="1"/>
  <c r="E512" i="11"/>
  <c r="F512" i="11" s="1"/>
  <c r="E513" i="11"/>
  <c r="F513" i="11" s="1"/>
  <c r="E514" i="11"/>
  <c r="F514" i="11" s="1"/>
  <c r="E515" i="11"/>
  <c r="F515" i="11" s="1"/>
  <c r="E516" i="11"/>
  <c r="F516" i="11" s="1"/>
  <c r="E517" i="11"/>
  <c r="F517" i="11" s="1"/>
  <c r="E518" i="11"/>
  <c r="F518" i="11" s="1"/>
  <c r="E519" i="11"/>
  <c r="F519" i="11" s="1"/>
  <c r="E520" i="11"/>
  <c r="F520" i="11" s="1"/>
  <c r="E521" i="11"/>
  <c r="F521" i="11" s="1"/>
  <c r="E522" i="11"/>
  <c r="F522" i="11" s="1"/>
  <c r="E523" i="11"/>
  <c r="F523" i="11" s="1"/>
  <c r="E524" i="11"/>
  <c r="F524" i="11" s="1"/>
  <c r="E525" i="11"/>
  <c r="F525" i="11" s="1"/>
  <c r="E526" i="11"/>
  <c r="F526" i="11" s="1"/>
  <c r="E527" i="11"/>
  <c r="F527" i="11" s="1"/>
  <c r="E528" i="11"/>
  <c r="F528" i="11" s="1"/>
  <c r="E529" i="11"/>
  <c r="F529" i="11" s="1"/>
  <c r="E530" i="11"/>
  <c r="F530" i="11" s="1"/>
  <c r="E531" i="11"/>
  <c r="F531" i="11" s="1"/>
  <c r="E532" i="11"/>
  <c r="F532" i="11" s="1"/>
  <c r="E533" i="11"/>
  <c r="F533" i="11" s="1"/>
  <c r="E534" i="11"/>
  <c r="F534" i="11" s="1"/>
  <c r="E535" i="11"/>
  <c r="F535" i="11" s="1"/>
  <c r="E536" i="11"/>
  <c r="F536" i="11" s="1"/>
  <c r="E537" i="11"/>
  <c r="F537" i="11" s="1"/>
  <c r="E538" i="11"/>
  <c r="F538" i="11" s="1"/>
  <c r="E539" i="11"/>
  <c r="F539" i="11" s="1"/>
  <c r="E540" i="11"/>
  <c r="F540" i="11" s="1"/>
  <c r="E541" i="11"/>
  <c r="F541" i="11" s="1"/>
  <c r="E542" i="11"/>
  <c r="F542" i="11" s="1"/>
  <c r="E543" i="11"/>
  <c r="F543" i="11" s="1"/>
  <c r="E544" i="11"/>
  <c r="F544" i="11" s="1"/>
  <c r="E545" i="11"/>
  <c r="F545" i="11" s="1"/>
  <c r="E546" i="11"/>
  <c r="F546" i="11" s="1"/>
  <c r="E547" i="11"/>
  <c r="F547" i="11" s="1"/>
  <c r="E548" i="11"/>
  <c r="F548" i="11" s="1"/>
  <c r="E549" i="11"/>
  <c r="F549" i="11" s="1"/>
  <c r="E550" i="11"/>
  <c r="F550" i="11" s="1"/>
  <c r="E551" i="11"/>
  <c r="F551" i="11" s="1"/>
  <c r="E552" i="11"/>
  <c r="F552" i="11" s="1"/>
  <c r="E553" i="11"/>
  <c r="F553" i="11" s="1"/>
  <c r="E554" i="11"/>
  <c r="F554" i="11" s="1"/>
  <c r="E555" i="11"/>
  <c r="F555" i="11" s="1"/>
  <c r="E556" i="11"/>
  <c r="F556" i="11" s="1"/>
  <c r="E557" i="11"/>
  <c r="F557" i="11" s="1"/>
  <c r="E558" i="11"/>
  <c r="F558" i="11" s="1"/>
  <c r="E559" i="11"/>
  <c r="F559" i="11" s="1"/>
  <c r="E560" i="11"/>
  <c r="F560" i="11" s="1"/>
  <c r="E561" i="11"/>
  <c r="F561" i="11" s="1"/>
  <c r="E562" i="11"/>
  <c r="F562" i="11" s="1"/>
  <c r="E563" i="11"/>
  <c r="F563" i="11" s="1"/>
  <c r="E564" i="11"/>
  <c r="F564" i="11" s="1"/>
  <c r="E565" i="11"/>
  <c r="F565" i="11" s="1"/>
  <c r="E566" i="11"/>
  <c r="F566" i="11" s="1"/>
  <c r="E567" i="11"/>
  <c r="F567" i="11" s="1"/>
  <c r="E568" i="11"/>
  <c r="F568" i="11" s="1"/>
  <c r="E569" i="11"/>
  <c r="F569" i="11" s="1"/>
  <c r="E570" i="11"/>
  <c r="F570" i="11" s="1"/>
  <c r="E571" i="11"/>
  <c r="F571" i="11" s="1"/>
  <c r="E572" i="11"/>
  <c r="F572" i="11" s="1"/>
  <c r="E573" i="11"/>
  <c r="F573" i="11" s="1"/>
  <c r="E574" i="11"/>
  <c r="F574" i="11" s="1"/>
  <c r="E575" i="11"/>
  <c r="F575" i="11" s="1"/>
  <c r="E576" i="11"/>
  <c r="F576" i="11" s="1"/>
  <c r="E577" i="11"/>
  <c r="F577" i="11" s="1"/>
  <c r="E578" i="11"/>
  <c r="F578" i="11" s="1"/>
  <c r="E579" i="11"/>
  <c r="F579" i="11" s="1"/>
  <c r="E580" i="11"/>
  <c r="F580" i="11" s="1"/>
  <c r="E581" i="11"/>
  <c r="F581" i="11" s="1"/>
  <c r="E582" i="11"/>
  <c r="F582" i="11" s="1"/>
  <c r="E583" i="11"/>
  <c r="F583" i="11" s="1"/>
  <c r="E584" i="11"/>
  <c r="F584" i="11" s="1"/>
  <c r="E585" i="11"/>
  <c r="F585" i="11" s="1"/>
  <c r="E586" i="11"/>
  <c r="F586" i="11" s="1"/>
  <c r="E587" i="11"/>
  <c r="F587" i="11" s="1"/>
  <c r="E588" i="11"/>
  <c r="F588" i="11" s="1"/>
  <c r="E589" i="11"/>
  <c r="F589" i="11" s="1"/>
  <c r="E590" i="11"/>
  <c r="F590" i="11" s="1"/>
  <c r="E591" i="11"/>
  <c r="F591" i="11" s="1"/>
  <c r="E592" i="11"/>
  <c r="F592" i="11" s="1"/>
  <c r="E593" i="11"/>
  <c r="F593" i="11" s="1"/>
  <c r="E594" i="11"/>
  <c r="F594" i="11" s="1"/>
  <c r="E595" i="11"/>
  <c r="F595" i="11" s="1"/>
  <c r="E596" i="11"/>
  <c r="F596" i="11" s="1"/>
  <c r="E597" i="11"/>
  <c r="F597" i="11" s="1"/>
  <c r="E598" i="11"/>
  <c r="F598" i="11" s="1"/>
  <c r="E599" i="11"/>
  <c r="F599" i="11" s="1"/>
  <c r="E600" i="11"/>
  <c r="F600" i="11" s="1"/>
  <c r="E601" i="11"/>
  <c r="F601" i="11" s="1"/>
  <c r="E602" i="11"/>
  <c r="F602" i="11" s="1"/>
  <c r="E603" i="11"/>
  <c r="F603" i="11" s="1"/>
  <c r="E604" i="11"/>
  <c r="F604" i="11" s="1"/>
  <c r="E605" i="11"/>
  <c r="F605" i="11" s="1"/>
  <c r="E606" i="11"/>
  <c r="F606" i="11" s="1"/>
  <c r="E607" i="11"/>
  <c r="F607" i="11" s="1"/>
  <c r="E608" i="11"/>
  <c r="F608" i="11" s="1"/>
  <c r="E609" i="11"/>
  <c r="F609" i="11" s="1"/>
  <c r="E610" i="11"/>
  <c r="F610" i="11" s="1"/>
  <c r="E611" i="11"/>
  <c r="F611" i="11" s="1"/>
  <c r="E612" i="11"/>
  <c r="F612" i="11" s="1"/>
  <c r="E613" i="11"/>
  <c r="F613" i="11" s="1"/>
  <c r="E614" i="11"/>
  <c r="F614" i="11" s="1"/>
  <c r="E615" i="11"/>
  <c r="F615" i="11" s="1"/>
  <c r="E616" i="11"/>
  <c r="F616" i="11" s="1"/>
  <c r="E617" i="11"/>
  <c r="F617" i="11" s="1"/>
  <c r="E618" i="11"/>
  <c r="F618" i="11" s="1"/>
  <c r="E619" i="11"/>
  <c r="F619" i="11" s="1"/>
  <c r="E620" i="11"/>
  <c r="F620" i="11" s="1"/>
  <c r="E621" i="11"/>
  <c r="F621" i="11" s="1"/>
  <c r="E622" i="11"/>
  <c r="F622" i="11" s="1"/>
  <c r="E623" i="11"/>
  <c r="F623" i="11" s="1"/>
  <c r="E624" i="11"/>
  <c r="F624" i="11" s="1"/>
  <c r="E625" i="11"/>
  <c r="F625" i="11" s="1"/>
  <c r="E626" i="11"/>
  <c r="F626" i="11" s="1"/>
  <c r="E627" i="11"/>
  <c r="F627" i="11" s="1"/>
  <c r="E628" i="11"/>
  <c r="F628" i="11" s="1"/>
  <c r="E629" i="11"/>
  <c r="F629" i="11" s="1"/>
  <c r="E630" i="11"/>
  <c r="F630" i="11" s="1"/>
  <c r="E631" i="11"/>
  <c r="F631" i="11" s="1"/>
  <c r="E632" i="11"/>
  <c r="F632" i="11" s="1"/>
  <c r="E633" i="11"/>
  <c r="F633" i="11" s="1"/>
  <c r="E634" i="11"/>
  <c r="F634" i="11" s="1"/>
  <c r="E635" i="11"/>
  <c r="F635" i="11" s="1"/>
  <c r="E636" i="11"/>
  <c r="F636" i="11" s="1"/>
  <c r="E637" i="11"/>
  <c r="F637" i="11" s="1"/>
  <c r="E638" i="11"/>
  <c r="F638" i="11" s="1"/>
  <c r="E639" i="11"/>
  <c r="F639" i="11" s="1"/>
  <c r="E640" i="11"/>
  <c r="F640" i="11" s="1"/>
  <c r="E641" i="11"/>
  <c r="F641" i="11" s="1"/>
  <c r="E642" i="11"/>
  <c r="F642" i="11" s="1"/>
  <c r="E643" i="11"/>
  <c r="F643" i="11" s="1"/>
  <c r="E644" i="11"/>
  <c r="F644" i="11" s="1"/>
  <c r="E645" i="11"/>
  <c r="F645" i="11" s="1"/>
  <c r="E646" i="11"/>
  <c r="F646" i="11" s="1"/>
  <c r="E647" i="11"/>
  <c r="F647" i="11" s="1"/>
  <c r="E648" i="11"/>
  <c r="F648" i="11" s="1"/>
  <c r="E649" i="11"/>
  <c r="F649" i="11" s="1"/>
  <c r="E650" i="11"/>
  <c r="F650" i="11" s="1"/>
  <c r="E651" i="11"/>
  <c r="F651" i="11" s="1"/>
  <c r="E652" i="11"/>
  <c r="E653" i="11"/>
  <c r="F653" i="11" s="1"/>
  <c r="E654" i="11"/>
  <c r="F654" i="11" s="1"/>
  <c r="E655" i="11"/>
  <c r="F655" i="11" s="1"/>
  <c r="E656" i="11"/>
  <c r="F656" i="11" s="1"/>
  <c r="E657" i="11"/>
  <c r="F657" i="11" s="1"/>
  <c r="E658" i="11"/>
  <c r="F658" i="11" s="1"/>
  <c r="E659" i="11"/>
  <c r="F659" i="11" s="1"/>
  <c r="E660" i="11"/>
  <c r="F660" i="11" s="1"/>
  <c r="E661" i="11"/>
  <c r="F661" i="11" s="1"/>
  <c r="E662" i="11"/>
  <c r="F662" i="11" s="1"/>
  <c r="E663" i="11"/>
  <c r="F663" i="11" s="1"/>
  <c r="E664" i="11"/>
  <c r="F664" i="11" s="1"/>
  <c r="E665" i="11"/>
  <c r="F665" i="11" s="1"/>
  <c r="E666" i="11"/>
  <c r="F666" i="11" s="1"/>
  <c r="E667" i="11"/>
  <c r="F667" i="11" s="1"/>
  <c r="E668" i="11"/>
  <c r="F668" i="11" s="1"/>
  <c r="E669" i="11"/>
  <c r="F669" i="11" s="1"/>
  <c r="E670" i="11"/>
  <c r="F670" i="11" s="1"/>
  <c r="E671" i="11"/>
  <c r="F671" i="11" s="1"/>
  <c r="E672" i="11"/>
  <c r="F672" i="11" s="1"/>
  <c r="E673" i="11"/>
  <c r="F673" i="11" s="1"/>
  <c r="E674" i="11"/>
  <c r="F674" i="11" s="1"/>
  <c r="E675" i="11"/>
  <c r="F675" i="11" s="1"/>
  <c r="E676" i="11"/>
  <c r="F676" i="11" s="1"/>
  <c r="E677" i="11"/>
  <c r="F677" i="11" s="1"/>
  <c r="E678" i="11"/>
  <c r="F678" i="11" s="1"/>
  <c r="E679" i="11"/>
  <c r="F679" i="11" s="1"/>
  <c r="E680" i="11"/>
  <c r="F680" i="11" s="1"/>
  <c r="E681" i="11"/>
  <c r="F681" i="11" s="1"/>
  <c r="E682" i="11"/>
  <c r="F682" i="11" s="1"/>
  <c r="E683" i="11"/>
  <c r="F683" i="11" s="1"/>
  <c r="E684" i="11"/>
  <c r="F684" i="11" s="1"/>
  <c r="E685" i="11"/>
  <c r="F685" i="11" s="1"/>
  <c r="E686" i="11"/>
  <c r="F686" i="11" s="1"/>
  <c r="E687" i="11"/>
  <c r="F687" i="11" s="1"/>
  <c r="E688" i="11"/>
  <c r="F688" i="11" s="1"/>
  <c r="E689" i="11"/>
  <c r="F689" i="11" s="1"/>
  <c r="E690" i="11"/>
  <c r="F690" i="11" s="1"/>
  <c r="E691" i="11"/>
  <c r="F691" i="11" s="1"/>
  <c r="E692" i="11"/>
  <c r="F692" i="11" s="1"/>
  <c r="E693" i="11"/>
  <c r="F693" i="11" s="1"/>
  <c r="E694" i="11"/>
  <c r="F694" i="11" s="1"/>
  <c r="E695" i="11"/>
  <c r="F695" i="11" s="1"/>
  <c r="E696" i="11"/>
  <c r="F696" i="11" s="1"/>
  <c r="E697" i="11"/>
  <c r="F697" i="11" s="1"/>
  <c r="E698" i="11"/>
  <c r="F698" i="11" s="1"/>
  <c r="E699" i="11"/>
  <c r="F699" i="11" s="1"/>
  <c r="E700" i="11"/>
  <c r="F700" i="11" s="1"/>
  <c r="E701" i="11"/>
  <c r="F701" i="11" s="1"/>
  <c r="E702" i="11"/>
  <c r="F702" i="11" s="1"/>
  <c r="E703" i="11"/>
  <c r="F703" i="11" s="1"/>
  <c r="E704" i="11"/>
  <c r="F704" i="11" s="1"/>
  <c r="E705" i="11"/>
  <c r="F705" i="11" s="1"/>
  <c r="E706" i="11"/>
  <c r="F706" i="11" s="1"/>
  <c r="E707" i="11"/>
  <c r="F707" i="11" s="1"/>
  <c r="E708" i="11"/>
  <c r="F708" i="11" s="1"/>
  <c r="E709" i="11"/>
  <c r="F709" i="11" s="1"/>
  <c r="E710" i="11"/>
  <c r="F710" i="11" s="1"/>
  <c r="E711" i="11"/>
  <c r="F711" i="11" s="1"/>
  <c r="E712" i="11"/>
  <c r="F712" i="11" s="1"/>
  <c r="E713" i="11"/>
  <c r="F713" i="11" s="1"/>
  <c r="E714" i="11"/>
  <c r="F714" i="11" s="1"/>
  <c r="E715" i="11"/>
  <c r="F715" i="11" s="1"/>
  <c r="E716" i="11"/>
  <c r="F716" i="11" s="1"/>
  <c r="E717" i="11"/>
  <c r="F717" i="11" s="1"/>
  <c r="E718" i="11"/>
  <c r="F718" i="11" s="1"/>
  <c r="E719" i="11"/>
  <c r="F719" i="11" s="1"/>
  <c r="E720" i="11"/>
  <c r="F720" i="11" s="1"/>
  <c r="E721" i="11"/>
  <c r="F721" i="11" s="1"/>
  <c r="E722" i="11"/>
  <c r="F722" i="11" s="1"/>
  <c r="E723" i="11"/>
  <c r="E724" i="11"/>
  <c r="F724" i="11" s="1"/>
  <c r="E725" i="11"/>
  <c r="F725" i="11" s="1"/>
  <c r="E726" i="11"/>
  <c r="F726" i="11" s="1"/>
  <c r="E727" i="11"/>
  <c r="F727" i="11" s="1"/>
  <c r="E728" i="11"/>
  <c r="F728" i="11" s="1"/>
  <c r="E729" i="11"/>
  <c r="F729" i="11" s="1"/>
  <c r="E730" i="11"/>
  <c r="F730" i="11" s="1"/>
  <c r="E731" i="11"/>
  <c r="F731" i="11" s="1"/>
  <c r="E732" i="11"/>
  <c r="F732" i="11" s="1"/>
  <c r="E733" i="11"/>
  <c r="F733" i="11" s="1"/>
  <c r="E734" i="11"/>
  <c r="F734" i="11" s="1"/>
  <c r="E735" i="11"/>
  <c r="F735" i="11" s="1"/>
  <c r="E736" i="11"/>
  <c r="F736" i="11" s="1"/>
  <c r="E737" i="11"/>
  <c r="F737" i="11" s="1"/>
  <c r="E738" i="11"/>
  <c r="F738" i="11" s="1"/>
  <c r="E739" i="11"/>
  <c r="F739" i="11" s="1"/>
  <c r="E740" i="11"/>
  <c r="F740" i="11" s="1"/>
  <c r="E741" i="11"/>
  <c r="F741" i="11" s="1"/>
  <c r="E742" i="11"/>
  <c r="F742" i="11" s="1"/>
  <c r="E743" i="11"/>
  <c r="F743" i="11" s="1"/>
  <c r="E744" i="11"/>
  <c r="F744" i="11" s="1"/>
  <c r="E745" i="11"/>
  <c r="F745" i="11" s="1"/>
  <c r="E746" i="11"/>
  <c r="F746" i="11" s="1"/>
  <c r="E747" i="11"/>
  <c r="F747" i="11" s="1"/>
  <c r="E748" i="11"/>
  <c r="F748" i="11" s="1"/>
  <c r="E749" i="11"/>
  <c r="F749" i="11" s="1"/>
  <c r="E750" i="11"/>
  <c r="F750" i="11" s="1"/>
  <c r="E751" i="11"/>
  <c r="F751" i="11" s="1"/>
  <c r="E752" i="11"/>
  <c r="F752" i="11" s="1"/>
  <c r="E753" i="11"/>
  <c r="F753" i="11" s="1"/>
  <c r="E754" i="11"/>
  <c r="F754" i="11" s="1"/>
  <c r="E755" i="11"/>
  <c r="F755" i="11" s="1"/>
  <c r="E756" i="11"/>
  <c r="F756" i="11" s="1"/>
  <c r="E757" i="11"/>
  <c r="F757" i="11" s="1"/>
  <c r="E758" i="11"/>
  <c r="F758" i="11" s="1"/>
  <c r="E759" i="11"/>
  <c r="F759" i="11" s="1"/>
  <c r="E760" i="11"/>
  <c r="F760" i="11" s="1"/>
  <c r="E761" i="11"/>
  <c r="F761" i="11" s="1"/>
  <c r="E762" i="11"/>
  <c r="F762" i="11" s="1"/>
  <c r="E763" i="11"/>
  <c r="F763" i="11" s="1"/>
  <c r="E764" i="11"/>
  <c r="F764" i="11" s="1"/>
  <c r="E765" i="11"/>
  <c r="F765" i="11" s="1"/>
  <c r="E766" i="11"/>
  <c r="F766" i="11" s="1"/>
  <c r="E2" i="11"/>
  <c r="F2" i="11" s="1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P701" i="10"/>
  <c r="P702" i="10"/>
  <c r="P703" i="10"/>
  <c r="P704" i="10"/>
  <c r="P705" i="10"/>
  <c r="P706" i="10"/>
  <c r="P707" i="10"/>
  <c r="P708" i="10"/>
  <c r="P709" i="10"/>
  <c r="P710" i="10"/>
  <c r="P711" i="10"/>
  <c r="P712" i="10"/>
  <c r="P713" i="10"/>
  <c r="P714" i="10"/>
  <c r="P715" i="10"/>
  <c r="P716" i="10"/>
  <c r="P717" i="10"/>
  <c r="P718" i="10"/>
  <c r="P719" i="10"/>
  <c r="P720" i="10"/>
  <c r="P721" i="10"/>
  <c r="P722" i="10"/>
  <c r="P723" i="10"/>
  <c r="P724" i="10"/>
  <c r="P725" i="10"/>
  <c r="P726" i="10"/>
  <c r="P727" i="10"/>
  <c r="P728" i="10"/>
  <c r="P729" i="10"/>
  <c r="P730" i="10"/>
  <c r="P731" i="10"/>
  <c r="P732" i="10"/>
  <c r="P733" i="10"/>
  <c r="P734" i="10"/>
  <c r="P735" i="10"/>
  <c r="P736" i="10"/>
  <c r="P737" i="10"/>
  <c r="P738" i="10"/>
  <c r="P739" i="10"/>
  <c r="P740" i="10"/>
  <c r="P741" i="10"/>
  <c r="P742" i="10"/>
  <c r="P743" i="10"/>
  <c r="P744" i="10"/>
  <c r="P745" i="10"/>
  <c r="P746" i="10"/>
  <c r="P747" i="10"/>
  <c r="P748" i="10"/>
  <c r="P749" i="10"/>
  <c r="P750" i="10"/>
  <c r="P751" i="10"/>
  <c r="P752" i="10"/>
  <c r="P753" i="10"/>
  <c r="P754" i="10"/>
  <c r="P755" i="10"/>
  <c r="P756" i="10"/>
  <c r="P757" i="10"/>
  <c r="P758" i="10"/>
  <c r="P759" i="10"/>
  <c r="P760" i="10"/>
  <c r="P761" i="10"/>
  <c r="P762" i="10"/>
  <c r="P763" i="10"/>
  <c r="P764" i="10"/>
  <c r="P765" i="10"/>
  <c r="P766" i="10"/>
  <c r="P767" i="10"/>
  <c r="P768" i="10"/>
  <c r="P769" i="10"/>
  <c r="P770" i="10"/>
  <c r="P771" i="10"/>
  <c r="P772" i="10"/>
  <c r="P773" i="10"/>
  <c r="P774" i="10"/>
  <c r="P775" i="10"/>
  <c r="P776" i="10"/>
  <c r="P777" i="10"/>
  <c r="P778" i="10"/>
  <c r="P779" i="10"/>
  <c r="P780" i="10"/>
  <c r="P781" i="10"/>
  <c r="P782" i="10"/>
  <c r="P783" i="10"/>
  <c r="P784" i="10"/>
  <c r="P785" i="10"/>
  <c r="P786" i="10"/>
  <c r="P787" i="10"/>
  <c r="P788" i="10"/>
  <c r="P789" i="10"/>
  <c r="P790" i="10"/>
  <c r="P791" i="10"/>
  <c r="P792" i="10"/>
  <c r="P793" i="10"/>
  <c r="P794" i="10"/>
  <c r="P795" i="10"/>
  <c r="P796" i="10"/>
  <c r="P797" i="10"/>
  <c r="P798" i="10"/>
  <c r="P799" i="10"/>
  <c r="P800" i="10"/>
  <c r="P801" i="10"/>
  <c r="P802" i="10"/>
  <c r="P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236" i="10"/>
  <c r="O237" i="10"/>
  <c r="O238" i="10"/>
  <c r="O239" i="10"/>
  <c r="O240" i="10"/>
  <c r="O241" i="10"/>
  <c r="O242" i="10"/>
  <c r="O243" i="10"/>
  <c r="O244" i="10"/>
  <c r="O245" i="10"/>
  <c r="O246" i="10"/>
  <c r="O247" i="10"/>
  <c r="O248" i="10"/>
  <c r="O249" i="10"/>
  <c r="O250" i="10"/>
  <c r="O251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68" i="10"/>
  <c r="O269" i="10"/>
  <c r="O270" i="10"/>
  <c r="O271" i="10"/>
  <c r="O272" i="10"/>
  <c r="O273" i="10"/>
  <c r="O274" i="10"/>
  <c r="O275" i="10"/>
  <c r="O276" i="10"/>
  <c r="O277" i="10"/>
  <c r="O278" i="10"/>
  <c r="O279" i="10"/>
  <c r="O280" i="10"/>
  <c r="O281" i="10"/>
  <c r="O282" i="10"/>
  <c r="O283" i="10"/>
  <c r="O284" i="10"/>
  <c r="O285" i="10"/>
  <c r="O286" i="10"/>
  <c r="O287" i="10"/>
  <c r="O288" i="10"/>
  <c r="O289" i="10"/>
  <c r="O290" i="10"/>
  <c r="O291" i="10"/>
  <c r="O292" i="10"/>
  <c r="O293" i="10"/>
  <c r="O294" i="10"/>
  <c r="O295" i="10"/>
  <c r="O296" i="10"/>
  <c r="O297" i="10"/>
  <c r="O298" i="10"/>
  <c r="O299" i="10"/>
  <c r="O300" i="10"/>
  <c r="O301" i="10"/>
  <c r="O302" i="10"/>
  <c r="O303" i="10"/>
  <c r="O304" i="10"/>
  <c r="O305" i="10"/>
  <c r="O306" i="10"/>
  <c r="O307" i="10"/>
  <c r="O308" i="10"/>
  <c r="O309" i="10"/>
  <c r="O310" i="10"/>
  <c r="O311" i="10"/>
  <c r="O312" i="10"/>
  <c r="O313" i="10"/>
  <c r="O314" i="10"/>
  <c r="O315" i="10"/>
  <c r="O316" i="10"/>
  <c r="O317" i="10"/>
  <c r="O318" i="10"/>
  <c r="O319" i="10"/>
  <c r="O320" i="10"/>
  <c r="O321" i="10"/>
  <c r="O322" i="10"/>
  <c r="O323" i="10"/>
  <c r="O324" i="10"/>
  <c r="O325" i="10"/>
  <c r="O326" i="10"/>
  <c r="O327" i="10"/>
  <c r="O328" i="10"/>
  <c r="O329" i="10"/>
  <c r="O330" i="10"/>
  <c r="O331" i="10"/>
  <c r="O332" i="10"/>
  <c r="O333" i="10"/>
  <c r="O334" i="10"/>
  <c r="O335" i="10"/>
  <c r="O336" i="10"/>
  <c r="O337" i="10"/>
  <c r="O338" i="10"/>
  <c r="O339" i="10"/>
  <c r="O340" i="10"/>
  <c r="O341" i="10"/>
  <c r="O342" i="10"/>
  <c r="O343" i="10"/>
  <c r="O344" i="10"/>
  <c r="O345" i="10"/>
  <c r="O346" i="10"/>
  <c r="O347" i="10"/>
  <c r="O348" i="10"/>
  <c r="O349" i="10"/>
  <c r="O350" i="10"/>
  <c r="O351" i="10"/>
  <c r="O352" i="10"/>
  <c r="O353" i="10"/>
  <c r="O354" i="10"/>
  <c r="O355" i="10"/>
  <c r="O356" i="10"/>
  <c r="O357" i="10"/>
  <c r="O358" i="10"/>
  <c r="O359" i="10"/>
  <c r="O360" i="10"/>
  <c r="O361" i="10"/>
  <c r="O362" i="10"/>
  <c r="O363" i="10"/>
  <c r="O364" i="10"/>
  <c r="O365" i="10"/>
  <c r="O366" i="10"/>
  <c r="O367" i="10"/>
  <c r="O368" i="10"/>
  <c r="O369" i="10"/>
  <c r="O370" i="10"/>
  <c r="O371" i="10"/>
  <c r="O372" i="10"/>
  <c r="O373" i="10"/>
  <c r="O374" i="10"/>
  <c r="O375" i="10"/>
  <c r="O376" i="10"/>
  <c r="O377" i="10"/>
  <c r="O378" i="10"/>
  <c r="O379" i="10"/>
  <c r="O380" i="10"/>
  <c r="O381" i="10"/>
  <c r="O382" i="10"/>
  <c r="O383" i="10"/>
  <c r="O384" i="10"/>
  <c r="O385" i="10"/>
  <c r="O386" i="10"/>
  <c r="O387" i="10"/>
  <c r="O388" i="10"/>
  <c r="O389" i="10"/>
  <c r="O390" i="10"/>
  <c r="O391" i="10"/>
  <c r="O392" i="10"/>
  <c r="O393" i="10"/>
  <c r="O394" i="10"/>
  <c r="O395" i="10"/>
  <c r="O396" i="10"/>
  <c r="O397" i="10"/>
  <c r="O398" i="10"/>
  <c r="O399" i="10"/>
  <c r="O400" i="10"/>
  <c r="O401" i="10"/>
  <c r="O402" i="10"/>
  <c r="O403" i="10"/>
  <c r="O404" i="10"/>
  <c r="O405" i="10"/>
  <c r="O406" i="10"/>
  <c r="O407" i="10"/>
  <c r="O408" i="10"/>
  <c r="O409" i="10"/>
  <c r="O410" i="10"/>
  <c r="O411" i="10"/>
  <c r="O412" i="10"/>
  <c r="O413" i="10"/>
  <c r="O414" i="10"/>
  <c r="O415" i="10"/>
  <c r="O416" i="10"/>
  <c r="O417" i="10"/>
  <c r="O418" i="10"/>
  <c r="O419" i="10"/>
  <c r="O420" i="10"/>
  <c r="O421" i="10"/>
  <c r="O422" i="10"/>
  <c r="O423" i="10"/>
  <c r="O424" i="10"/>
  <c r="O425" i="10"/>
  <c r="O426" i="10"/>
  <c r="O427" i="10"/>
  <c r="O428" i="10"/>
  <c r="O429" i="10"/>
  <c r="O430" i="10"/>
  <c r="O431" i="10"/>
  <c r="O432" i="10"/>
  <c r="O433" i="10"/>
  <c r="O434" i="10"/>
  <c r="O435" i="10"/>
  <c r="O436" i="10"/>
  <c r="O437" i="10"/>
  <c r="O438" i="10"/>
  <c r="O439" i="10"/>
  <c r="O440" i="10"/>
  <c r="O441" i="10"/>
  <c r="O442" i="10"/>
  <c r="O443" i="10"/>
  <c r="O444" i="10"/>
  <c r="O445" i="10"/>
  <c r="O446" i="10"/>
  <c r="O447" i="10"/>
  <c r="O448" i="10"/>
  <c r="O449" i="10"/>
  <c r="O450" i="10"/>
  <c r="O451" i="10"/>
  <c r="O452" i="10"/>
  <c r="O453" i="10"/>
  <c r="O454" i="10"/>
  <c r="O455" i="10"/>
  <c r="O456" i="10"/>
  <c r="O457" i="10"/>
  <c r="O458" i="10"/>
  <c r="O459" i="10"/>
  <c r="O460" i="10"/>
  <c r="O461" i="10"/>
  <c r="O462" i="10"/>
  <c r="O463" i="10"/>
  <c r="O464" i="10"/>
  <c r="O465" i="10"/>
  <c r="O466" i="10"/>
  <c r="O467" i="10"/>
  <c r="O468" i="10"/>
  <c r="O469" i="10"/>
  <c r="O470" i="10"/>
  <c r="O471" i="10"/>
  <c r="O472" i="10"/>
  <c r="O473" i="10"/>
  <c r="O474" i="10"/>
  <c r="O475" i="10"/>
  <c r="O476" i="10"/>
  <c r="O477" i="10"/>
  <c r="O478" i="10"/>
  <c r="O479" i="10"/>
  <c r="O480" i="10"/>
  <c r="O481" i="10"/>
  <c r="O482" i="10"/>
  <c r="O483" i="10"/>
  <c r="O484" i="10"/>
  <c r="O485" i="10"/>
  <c r="O486" i="10"/>
  <c r="O487" i="10"/>
  <c r="O488" i="10"/>
  <c r="O489" i="10"/>
  <c r="O490" i="10"/>
  <c r="O491" i="10"/>
  <c r="O492" i="10"/>
  <c r="O493" i="10"/>
  <c r="O494" i="10"/>
  <c r="O495" i="10"/>
  <c r="O496" i="10"/>
  <c r="O497" i="10"/>
  <c r="O498" i="10"/>
  <c r="O499" i="10"/>
  <c r="O500" i="10"/>
  <c r="O501" i="10"/>
  <c r="O502" i="10"/>
  <c r="O503" i="10"/>
  <c r="O504" i="10"/>
  <c r="O505" i="10"/>
  <c r="O506" i="10"/>
  <c r="O507" i="10"/>
  <c r="O508" i="10"/>
  <c r="O509" i="10"/>
  <c r="O510" i="10"/>
  <c r="O511" i="10"/>
  <c r="O512" i="10"/>
  <c r="O513" i="10"/>
  <c r="O514" i="10"/>
  <c r="O515" i="10"/>
  <c r="O516" i="10"/>
  <c r="O517" i="10"/>
  <c r="O518" i="10"/>
  <c r="O519" i="10"/>
  <c r="O520" i="10"/>
  <c r="O521" i="10"/>
  <c r="O522" i="10"/>
  <c r="O523" i="10"/>
  <c r="O524" i="10"/>
  <c r="O525" i="10"/>
  <c r="O526" i="10"/>
  <c r="O527" i="10"/>
  <c r="O528" i="10"/>
  <c r="O529" i="10"/>
  <c r="O530" i="10"/>
  <c r="O531" i="10"/>
  <c r="O532" i="10"/>
  <c r="O533" i="10"/>
  <c r="O534" i="10"/>
  <c r="O535" i="10"/>
  <c r="O536" i="10"/>
  <c r="O537" i="10"/>
  <c r="O538" i="10"/>
  <c r="O539" i="10"/>
  <c r="O540" i="10"/>
  <c r="O541" i="10"/>
  <c r="O542" i="10"/>
  <c r="O543" i="10"/>
  <c r="O544" i="10"/>
  <c r="O545" i="10"/>
  <c r="O546" i="10"/>
  <c r="O547" i="10"/>
  <c r="O548" i="10"/>
  <c r="O549" i="10"/>
  <c r="O550" i="10"/>
  <c r="O551" i="10"/>
  <c r="O552" i="10"/>
  <c r="O553" i="10"/>
  <c r="O554" i="10"/>
  <c r="O555" i="10"/>
  <c r="O556" i="10"/>
  <c r="O557" i="10"/>
  <c r="O558" i="10"/>
  <c r="O559" i="10"/>
  <c r="O560" i="10"/>
  <c r="O561" i="10"/>
  <c r="O562" i="10"/>
  <c r="O563" i="10"/>
  <c r="O564" i="10"/>
  <c r="O565" i="10"/>
  <c r="O566" i="10"/>
  <c r="O567" i="10"/>
  <c r="O568" i="10"/>
  <c r="O569" i="10"/>
  <c r="O570" i="10"/>
  <c r="O571" i="10"/>
  <c r="O572" i="10"/>
  <c r="O573" i="10"/>
  <c r="O574" i="10"/>
  <c r="O575" i="10"/>
  <c r="O576" i="10"/>
  <c r="O577" i="10"/>
  <c r="O578" i="10"/>
  <c r="O579" i="10"/>
  <c r="O580" i="10"/>
  <c r="O581" i="10"/>
  <c r="O582" i="10"/>
  <c r="O583" i="10"/>
  <c r="O584" i="10"/>
  <c r="O585" i="10"/>
  <c r="O586" i="10"/>
  <c r="O587" i="10"/>
  <c r="O588" i="10"/>
  <c r="O589" i="10"/>
  <c r="O590" i="10"/>
  <c r="O591" i="10"/>
  <c r="O592" i="10"/>
  <c r="O593" i="10"/>
  <c r="O594" i="10"/>
  <c r="O595" i="10"/>
  <c r="O596" i="10"/>
  <c r="O597" i="10"/>
  <c r="O598" i="10"/>
  <c r="O599" i="10"/>
  <c r="O600" i="10"/>
  <c r="O601" i="10"/>
  <c r="O602" i="10"/>
  <c r="O603" i="10"/>
  <c r="O604" i="10"/>
  <c r="O605" i="10"/>
  <c r="O606" i="10"/>
  <c r="O607" i="10"/>
  <c r="O608" i="10"/>
  <c r="O609" i="10"/>
  <c r="O610" i="10"/>
  <c r="O611" i="10"/>
  <c r="O612" i="10"/>
  <c r="O613" i="10"/>
  <c r="O614" i="10"/>
  <c r="O615" i="10"/>
  <c r="O616" i="10"/>
  <c r="O617" i="10"/>
  <c r="O618" i="10"/>
  <c r="O619" i="10"/>
  <c r="O620" i="10"/>
  <c r="O621" i="10"/>
  <c r="O622" i="10"/>
  <c r="O623" i="10"/>
  <c r="O624" i="10"/>
  <c r="O625" i="10"/>
  <c r="O626" i="10"/>
  <c r="O627" i="10"/>
  <c r="O628" i="10"/>
  <c r="O629" i="10"/>
  <c r="O630" i="10"/>
  <c r="O631" i="10"/>
  <c r="O632" i="10"/>
  <c r="O633" i="10"/>
  <c r="O634" i="10"/>
  <c r="O635" i="10"/>
  <c r="O636" i="10"/>
  <c r="O637" i="10"/>
  <c r="O638" i="10"/>
  <c r="O639" i="10"/>
  <c r="O640" i="10"/>
  <c r="O641" i="10"/>
  <c r="O642" i="10"/>
  <c r="O643" i="10"/>
  <c r="O644" i="10"/>
  <c r="O645" i="10"/>
  <c r="O646" i="10"/>
  <c r="O647" i="10"/>
  <c r="O648" i="10"/>
  <c r="O649" i="10"/>
  <c r="O650" i="10"/>
  <c r="O651" i="10"/>
  <c r="O652" i="10"/>
  <c r="O653" i="10"/>
  <c r="O654" i="10"/>
  <c r="O655" i="10"/>
  <c r="O656" i="10"/>
  <c r="O657" i="10"/>
  <c r="O658" i="10"/>
  <c r="O659" i="10"/>
  <c r="O660" i="10"/>
  <c r="O661" i="10"/>
  <c r="O662" i="10"/>
  <c r="O663" i="10"/>
  <c r="O664" i="10"/>
  <c r="O665" i="10"/>
  <c r="O666" i="10"/>
  <c r="O667" i="10"/>
  <c r="O668" i="10"/>
  <c r="O669" i="10"/>
  <c r="O670" i="10"/>
  <c r="O671" i="10"/>
  <c r="O672" i="10"/>
  <c r="O673" i="10"/>
  <c r="O674" i="10"/>
  <c r="O675" i="10"/>
  <c r="O676" i="10"/>
  <c r="O677" i="10"/>
  <c r="O678" i="10"/>
  <c r="O679" i="10"/>
  <c r="O680" i="10"/>
  <c r="O681" i="10"/>
  <c r="O682" i="10"/>
  <c r="O683" i="10"/>
  <c r="O684" i="10"/>
  <c r="O685" i="10"/>
  <c r="O686" i="10"/>
  <c r="O687" i="10"/>
  <c r="O688" i="10"/>
  <c r="O689" i="10"/>
  <c r="O690" i="10"/>
  <c r="O691" i="10"/>
  <c r="O692" i="10"/>
  <c r="O693" i="10"/>
  <c r="O694" i="10"/>
  <c r="O695" i="10"/>
  <c r="O696" i="10"/>
  <c r="O697" i="10"/>
  <c r="O698" i="10"/>
  <c r="O699" i="10"/>
  <c r="O700" i="10"/>
  <c r="O701" i="10"/>
  <c r="O702" i="10"/>
  <c r="O703" i="10"/>
  <c r="O704" i="10"/>
  <c r="O705" i="10"/>
  <c r="O706" i="10"/>
  <c r="O707" i="10"/>
  <c r="O708" i="10"/>
  <c r="O709" i="10"/>
  <c r="O710" i="10"/>
  <c r="O711" i="10"/>
  <c r="O712" i="10"/>
  <c r="O713" i="10"/>
  <c r="O714" i="10"/>
  <c r="O715" i="10"/>
  <c r="O716" i="10"/>
  <c r="O717" i="10"/>
  <c r="O718" i="10"/>
  <c r="O719" i="10"/>
  <c r="O720" i="10"/>
  <c r="O721" i="10"/>
  <c r="O722" i="10"/>
  <c r="O723" i="10"/>
  <c r="O724" i="10"/>
  <c r="O725" i="10"/>
  <c r="O726" i="10"/>
  <c r="O727" i="10"/>
  <c r="O728" i="10"/>
  <c r="O729" i="10"/>
  <c r="O730" i="10"/>
  <c r="O731" i="10"/>
  <c r="O732" i="10"/>
  <c r="O733" i="10"/>
  <c r="O734" i="10"/>
  <c r="O735" i="10"/>
  <c r="O736" i="10"/>
  <c r="O737" i="10"/>
  <c r="O738" i="10"/>
  <c r="O739" i="10"/>
  <c r="O740" i="10"/>
  <c r="O741" i="10"/>
  <c r="O742" i="10"/>
  <c r="O743" i="10"/>
  <c r="O744" i="10"/>
  <c r="O745" i="10"/>
  <c r="O746" i="10"/>
  <c r="O747" i="10"/>
  <c r="O748" i="10"/>
  <c r="O749" i="10"/>
  <c r="O750" i="10"/>
  <c r="O751" i="10"/>
  <c r="O752" i="10"/>
  <c r="O753" i="10"/>
  <c r="O754" i="10"/>
  <c r="O755" i="10"/>
  <c r="O756" i="10"/>
  <c r="O757" i="10"/>
  <c r="O758" i="10"/>
  <c r="O759" i="10"/>
  <c r="O760" i="10"/>
  <c r="O761" i="10"/>
  <c r="O762" i="10"/>
  <c r="O763" i="10"/>
  <c r="O764" i="10"/>
  <c r="O765" i="10"/>
  <c r="O766" i="10"/>
  <c r="O767" i="10"/>
  <c r="O768" i="10"/>
  <c r="O769" i="10"/>
  <c r="O770" i="10"/>
  <c r="O771" i="10"/>
  <c r="O772" i="10"/>
  <c r="O773" i="10"/>
  <c r="O774" i="10"/>
  <c r="O775" i="10"/>
  <c r="O776" i="10"/>
  <c r="O777" i="10"/>
  <c r="O778" i="10"/>
  <c r="O779" i="10"/>
  <c r="O780" i="10"/>
  <c r="O781" i="10"/>
  <c r="O782" i="10"/>
  <c r="O783" i="10"/>
  <c r="O784" i="10"/>
  <c r="O785" i="10"/>
  <c r="O786" i="10"/>
  <c r="O787" i="10"/>
  <c r="O788" i="10"/>
  <c r="O789" i="10"/>
  <c r="O790" i="10"/>
  <c r="O791" i="10"/>
  <c r="O792" i="10"/>
  <c r="O793" i="10"/>
  <c r="O794" i="10"/>
  <c r="O795" i="10"/>
  <c r="O796" i="10"/>
  <c r="O797" i="10"/>
  <c r="O798" i="10"/>
  <c r="O799" i="10"/>
  <c r="O800" i="10"/>
  <c r="O801" i="10"/>
  <c r="O802" i="10"/>
  <c r="O8" i="10"/>
  <c r="M88" i="10"/>
  <c r="N88" i="10" s="1"/>
  <c r="M232" i="10"/>
  <c r="N232" i="10" s="1"/>
  <c r="L9" i="10"/>
  <c r="M9" i="10" s="1"/>
  <c r="N9" i="10" s="1"/>
  <c r="L10" i="10"/>
  <c r="M10" i="10" s="1"/>
  <c r="N10" i="10" s="1"/>
  <c r="L11" i="10"/>
  <c r="M11" i="10" s="1"/>
  <c r="N11" i="10" s="1"/>
  <c r="L12" i="10"/>
  <c r="M12" i="10" s="1"/>
  <c r="N12" i="10" s="1"/>
  <c r="L13" i="10"/>
  <c r="M13" i="10" s="1"/>
  <c r="N13" i="10" s="1"/>
  <c r="L14" i="10"/>
  <c r="M14" i="10" s="1"/>
  <c r="N14" i="10" s="1"/>
  <c r="L15" i="10"/>
  <c r="M15" i="10" s="1"/>
  <c r="N15" i="10" s="1"/>
  <c r="L16" i="10"/>
  <c r="M16" i="10" s="1"/>
  <c r="N16" i="10" s="1"/>
  <c r="L17" i="10"/>
  <c r="M17" i="10" s="1"/>
  <c r="N17" i="10" s="1"/>
  <c r="L18" i="10"/>
  <c r="M18" i="10" s="1"/>
  <c r="N18" i="10" s="1"/>
  <c r="L19" i="10"/>
  <c r="M19" i="10" s="1"/>
  <c r="N19" i="10" s="1"/>
  <c r="L20" i="10"/>
  <c r="M20" i="10" s="1"/>
  <c r="N20" i="10" s="1"/>
  <c r="L21" i="10"/>
  <c r="M21" i="10" s="1"/>
  <c r="N21" i="10" s="1"/>
  <c r="L22" i="10"/>
  <c r="M22" i="10" s="1"/>
  <c r="N22" i="10" s="1"/>
  <c r="L23" i="10"/>
  <c r="M23" i="10" s="1"/>
  <c r="N23" i="10" s="1"/>
  <c r="L24" i="10"/>
  <c r="M24" i="10" s="1"/>
  <c r="N24" i="10" s="1"/>
  <c r="L25" i="10"/>
  <c r="M25" i="10" s="1"/>
  <c r="N25" i="10" s="1"/>
  <c r="L26" i="10"/>
  <c r="M26" i="10" s="1"/>
  <c r="N26" i="10" s="1"/>
  <c r="L27" i="10"/>
  <c r="M27" i="10" s="1"/>
  <c r="N27" i="10" s="1"/>
  <c r="L28" i="10"/>
  <c r="M28" i="10" s="1"/>
  <c r="N28" i="10" s="1"/>
  <c r="L29" i="10"/>
  <c r="M29" i="10" s="1"/>
  <c r="N29" i="10" s="1"/>
  <c r="L30" i="10"/>
  <c r="M30" i="10" s="1"/>
  <c r="N30" i="10" s="1"/>
  <c r="L31" i="10"/>
  <c r="M31" i="10" s="1"/>
  <c r="N31" i="10" s="1"/>
  <c r="L32" i="10"/>
  <c r="M32" i="10" s="1"/>
  <c r="N32" i="10" s="1"/>
  <c r="L33" i="10"/>
  <c r="M33" i="10" s="1"/>
  <c r="N33" i="10" s="1"/>
  <c r="L34" i="10"/>
  <c r="M34" i="10" s="1"/>
  <c r="N34" i="10" s="1"/>
  <c r="L35" i="10"/>
  <c r="M35" i="10" s="1"/>
  <c r="N35" i="10" s="1"/>
  <c r="L36" i="10"/>
  <c r="M36" i="10" s="1"/>
  <c r="N36" i="10" s="1"/>
  <c r="L37" i="10"/>
  <c r="M37" i="10" s="1"/>
  <c r="N37" i="10" s="1"/>
  <c r="L38" i="10"/>
  <c r="M38" i="10" s="1"/>
  <c r="N38" i="10" s="1"/>
  <c r="L39" i="10"/>
  <c r="M39" i="10" s="1"/>
  <c r="N39" i="10" s="1"/>
  <c r="L40" i="10"/>
  <c r="M40" i="10" s="1"/>
  <c r="N40" i="10" s="1"/>
  <c r="L41" i="10"/>
  <c r="M41" i="10" s="1"/>
  <c r="N41" i="10" s="1"/>
  <c r="L42" i="10"/>
  <c r="M42" i="10" s="1"/>
  <c r="N42" i="10" s="1"/>
  <c r="L43" i="10"/>
  <c r="M43" i="10" s="1"/>
  <c r="N43" i="10" s="1"/>
  <c r="L44" i="10"/>
  <c r="M44" i="10" s="1"/>
  <c r="N44" i="10" s="1"/>
  <c r="L45" i="10"/>
  <c r="M45" i="10" s="1"/>
  <c r="N45" i="10" s="1"/>
  <c r="L46" i="10"/>
  <c r="M46" i="10" s="1"/>
  <c r="N46" i="10" s="1"/>
  <c r="L47" i="10"/>
  <c r="M47" i="10" s="1"/>
  <c r="N47" i="10" s="1"/>
  <c r="L48" i="10"/>
  <c r="M48" i="10" s="1"/>
  <c r="N48" i="10" s="1"/>
  <c r="L49" i="10"/>
  <c r="M49" i="10" s="1"/>
  <c r="N49" i="10" s="1"/>
  <c r="L50" i="10"/>
  <c r="M50" i="10" s="1"/>
  <c r="N50" i="10" s="1"/>
  <c r="L51" i="10"/>
  <c r="M51" i="10" s="1"/>
  <c r="N51" i="10" s="1"/>
  <c r="L52" i="10"/>
  <c r="M52" i="10" s="1"/>
  <c r="N52" i="10" s="1"/>
  <c r="L53" i="10"/>
  <c r="M53" i="10" s="1"/>
  <c r="N53" i="10" s="1"/>
  <c r="L54" i="10"/>
  <c r="M54" i="10" s="1"/>
  <c r="N54" i="10" s="1"/>
  <c r="L55" i="10"/>
  <c r="M55" i="10" s="1"/>
  <c r="N55" i="10" s="1"/>
  <c r="L56" i="10"/>
  <c r="M56" i="10" s="1"/>
  <c r="N56" i="10" s="1"/>
  <c r="L57" i="10"/>
  <c r="M57" i="10" s="1"/>
  <c r="N57" i="10" s="1"/>
  <c r="L58" i="10"/>
  <c r="M58" i="10" s="1"/>
  <c r="N58" i="10" s="1"/>
  <c r="L59" i="10"/>
  <c r="M59" i="10" s="1"/>
  <c r="N59" i="10" s="1"/>
  <c r="L60" i="10"/>
  <c r="M60" i="10" s="1"/>
  <c r="N60" i="10" s="1"/>
  <c r="L61" i="10"/>
  <c r="M61" i="10" s="1"/>
  <c r="N61" i="10" s="1"/>
  <c r="L62" i="10"/>
  <c r="M62" i="10" s="1"/>
  <c r="N62" i="10" s="1"/>
  <c r="L63" i="10"/>
  <c r="M63" i="10" s="1"/>
  <c r="N63" i="10" s="1"/>
  <c r="L64" i="10"/>
  <c r="M64" i="10" s="1"/>
  <c r="N64" i="10" s="1"/>
  <c r="L65" i="10"/>
  <c r="M65" i="10" s="1"/>
  <c r="N65" i="10" s="1"/>
  <c r="L66" i="10"/>
  <c r="M66" i="10" s="1"/>
  <c r="N66" i="10" s="1"/>
  <c r="L67" i="10"/>
  <c r="M67" i="10" s="1"/>
  <c r="N67" i="10" s="1"/>
  <c r="L68" i="10"/>
  <c r="M68" i="10" s="1"/>
  <c r="N68" i="10" s="1"/>
  <c r="L69" i="10"/>
  <c r="M69" i="10" s="1"/>
  <c r="N69" i="10" s="1"/>
  <c r="L70" i="10"/>
  <c r="M70" i="10" s="1"/>
  <c r="N70" i="10" s="1"/>
  <c r="L71" i="10"/>
  <c r="M71" i="10" s="1"/>
  <c r="N71" i="10" s="1"/>
  <c r="L72" i="10"/>
  <c r="M72" i="10" s="1"/>
  <c r="N72" i="10" s="1"/>
  <c r="L73" i="10"/>
  <c r="M73" i="10" s="1"/>
  <c r="N73" i="10" s="1"/>
  <c r="L74" i="10"/>
  <c r="M74" i="10" s="1"/>
  <c r="N74" i="10" s="1"/>
  <c r="L75" i="10"/>
  <c r="M75" i="10" s="1"/>
  <c r="N75" i="10" s="1"/>
  <c r="L76" i="10"/>
  <c r="M76" i="10" s="1"/>
  <c r="N76" i="10" s="1"/>
  <c r="L77" i="10"/>
  <c r="M77" i="10" s="1"/>
  <c r="N77" i="10" s="1"/>
  <c r="L78" i="10"/>
  <c r="M78" i="10" s="1"/>
  <c r="N78" i="10" s="1"/>
  <c r="L79" i="10"/>
  <c r="M79" i="10" s="1"/>
  <c r="N79" i="10" s="1"/>
  <c r="L80" i="10"/>
  <c r="M80" i="10" s="1"/>
  <c r="N80" i="10" s="1"/>
  <c r="L81" i="10"/>
  <c r="M81" i="10" s="1"/>
  <c r="N81" i="10" s="1"/>
  <c r="L82" i="10"/>
  <c r="M82" i="10" s="1"/>
  <c r="N82" i="10" s="1"/>
  <c r="L83" i="10"/>
  <c r="M83" i="10" s="1"/>
  <c r="N83" i="10" s="1"/>
  <c r="L84" i="10"/>
  <c r="M84" i="10" s="1"/>
  <c r="N84" i="10" s="1"/>
  <c r="L85" i="10"/>
  <c r="M85" i="10" s="1"/>
  <c r="N85" i="10" s="1"/>
  <c r="L86" i="10"/>
  <c r="M86" i="10" s="1"/>
  <c r="N86" i="10" s="1"/>
  <c r="L87" i="10"/>
  <c r="M87" i="10" s="1"/>
  <c r="N87" i="10" s="1"/>
  <c r="L88" i="10"/>
  <c r="L89" i="10"/>
  <c r="M89" i="10" s="1"/>
  <c r="N89" i="10" s="1"/>
  <c r="L90" i="10"/>
  <c r="M90" i="10" s="1"/>
  <c r="N90" i="10" s="1"/>
  <c r="L91" i="10"/>
  <c r="M91" i="10" s="1"/>
  <c r="N91" i="10" s="1"/>
  <c r="L92" i="10"/>
  <c r="M92" i="10" s="1"/>
  <c r="N92" i="10" s="1"/>
  <c r="L93" i="10"/>
  <c r="M93" i="10" s="1"/>
  <c r="N93" i="10" s="1"/>
  <c r="L94" i="10"/>
  <c r="M94" i="10" s="1"/>
  <c r="N94" i="10" s="1"/>
  <c r="L95" i="10"/>
  <c r="M95" i="10" s="1"/>
  <c r="N95" i="10" s="1"/>
  <c r="L96" i="10"/>
  <c r="M96" i="10" s="1"/>
  <c r="N96" i="10" s="1"/>
  <c r="L97" i="10"/>
  <c r="M97" i="10" s="1"/>
  <c r="N97" i="10" s="1"/>
  <c r="L98" i="10"/>
  <c r="M98" i="10" s="1"/>
  <c r="N98" i="10" s="1"/>
  <c r="L99" i="10"/>
  <c r="M99" i="10" s="1"/>
  <c r="N99" i="10" s="1"/>
  <c r="L100" i="10"/>
  <c r="M100" i="10" s="1"/>
  <c r="N100" i="10" s="1"/>
  <c r="L101" i="10"/>
  <c r="M101" i="10" s="1"/>
  <c r="N101" i="10" s="1"/>
  <c r="L102" i="10"/>
  <c r="M102" i="10" s="1"/>
  <c r="N102" i="10" s="1"/>
  <c r="L103" i="10"/>
  <c r="M103" i="10" s="1"/>
  <c r="N103" i="10" s="1"/>
  <c r="L104" i="10"/>
  <c r="M104" i="10" s="1"/>
  <c r="N104" i="10" s="1"/>
  <c r="L105" i="10"/>
  <c r="M105" i="10" s="1"/>
  <c r="N105" i="10" s="1"/>
  <c r="L106" i="10"/>
  <c r="M106" i="10" s="1"/>
  <c r="N106" i="10" s="1"/>
  <c r="L107" i="10"/>
  <c r="M107" i="10" s="1"/>
  <c r="N107" i="10" s="1"/>
  <c r="L108" i="10"/>
  <c r="M108" i="10" s="1"/>
  <c r="N108" i="10" s="1"/>
  <c r="L109" i="10"/>
  <c r="M109" i="10" s="1"/>
  <c r="N109" i="10" s="1"/>
  <c r="L110" i="10"/>
  <c r="M110" i="10" s="1"/>
  <c r="N110" i="10" s="1"/>
  <c r="L111" i="10"/>
  <c r="M111" i="10" s="1"/>
  <c r="N111" i="10" s="1"/>
  <c r="L112" i="10"/>
  <c r="M112" i="10" s="1"/>
  <c r="N112" i="10" s="1"/>
  <c r="L113" i="10"/>
  <c r="M113" i="10" s="1"/>
  <c r="N113" i="10" s="1"/>
  <c r="L114" i="10"/>
  <c r="M114" i="10" s="1"/>
  <c r="N114" i="10" s="1"/>
  <c r="L115" i="10"/>
  <c r="M115" i="10" s="1"/>
  <c r="N115" i="10" s="1"/>
  <c r="L116" i="10"/>
  <c r="M116" i="10" s="1"/>
  <c r="N116" i="10" s="1"/>
  <c r="L117" i="10"/>
  <c r="M117" i="10" s="1"/>
  <c r="N117" i="10" s="1"/>
  <c r="L118" i="10"/>
  <c r="M118" i="10" s="1"/>
  <c r="N118" i="10" s="1"/>
  <c r="L119" i="10"/>
  <c r="M119" i="10" s="1"/>
  <c r="N119" i="10" s="1"/>
  <c r="L120" i="10"/>
  <c r="M120" i="10" s="1"/>
  <c r="N120" i="10" s="1"/>
  <c r="L121" i="10"/>
  <c r="M121" i="10" s="1"/>
  <c r="N121" i="10" s="1"/>
  <c r="L122" i="10"/>
  <c r="M122" i="10" s="1"/>
  <c r="N122" i="10" s="1"/>
  <c r="L123" i="10"/>
  <c r="M123" i="10" s="1"/>
  <c r="N123" i="10" s="1"/>
  <c r="L124" i="10"/>
  <c r="M124" i="10" s="1"/>
  <c r="N124" i="10" s="1"/>
  <c r="L125" i="10"/>
  <c r="M125" i="10" s="1"/>
  <c r="N125" i="10" s="1"/>
  <c r="L126" i="10"/>
  <c r="M126" i="10" s="1"/>
  <c r="N126" i="10" s="1"/>
  <c r="L127" i="10"/>
  <c r="M127" i="10" s="1"/>
  <c r="N127" i="10" s="1"/>
  <c r="L128" i="10"/>
  <c r="M128" i="10" s="1"/>
  <c r="N128" i="10" s="1"/>
  <c r="L129" i="10"/>
  <c r="M129" i="10" s="1"/>
  <c r="N129" i="10" s="1"/>
  <c r="L130" i="10"/>
  <c r="M130" i="10" s="1"/>
  <c r="N130" i="10" s="1"/>
  <c r="L131" i="10"/>
  <c r="M131" i="10" s="1"/>
  <c r="N131" i="10" s="1"/>
  <c r="L132" i="10"/>
  <c r="M132" i="10" s="1"/>
  <c r="N132" i="10" s="1"/>
  <c r="L133" i="10"/>
  <c r="M133" i="10" s="1"/>
  <c r="N133" i="10" s="1"/>
  <c r="L134" i="10"/>
  <c r="M134" i="10" s="1"/>
  <c r="N134" i="10" s="1"/>
  <c r="L135" i="10"/>
  <c r="M135" i="10" s="1"/>
  <c r="N135" i="10" s="1"/>
  <c r="L136" i="10"/>
  <c r="M136" i="10" s="1"/>
  <c r="N136" i="10" s="1"/>
  <c r="L137" i="10"/>
  <c r="M137" i="10" s="1"/>
  <c r="N137" i="10" s="1"/>
  <c r="L138" i="10"/>
  <c r="M138" i="10" s="1"/>
  <c r="N138" i="10" s="1"/>
  <c r="L139" i="10"/>
  <c r="M139" i="10" s="1"/>
  <c r="N139" i="10" s="1"/>
  <c r="L140" i="10"/>
  <c r="M140" i="10" s="1"/>
  <c r="N140" i="10" s="1"/>
  <c r="L141" i="10"/>
  <c r="M141" i="10" s="1"/>
  <c r="N141" i="10" s="1"/>
  <c r="L142" i="10"/>
  <c r="M142" i="10" s="1"/>
  <c r="N142" i="10" s="1"/>
  <c r="L143" i="10"/>
  <c r="M143" i="10" s="1"/>
  <c r="N143" i="10" s="1"/>
  <c r="L144" i="10"/>
  <c r="M144" i="10" s="1"/>
  <c r="N144" i="10" s="1"/>
  <c r="L145" i="10"/>
  <c r="M145" i="10" s="1"/>
  <c r="N145" i="10" s="1"/>
  <c r="L146" i="10"/>
  <c r="M146" i="10" s="1"/>
  <c r="N146" i="10" s="1"/>
  <c r="L147" i="10"/>
  <c r="M147" i="10" s="1"/>
  <c r="N147" i="10" s="1"/>
  <c r="L148" i="10"/>
  <c r="M148" i="10" s="1"/>
  <c r="N148" i="10" s="1"/>
  <c r="L149" i="10"/>
  <c r="M149" i="10" s="1"/>
  <c r="N149" i="10" s="1"/>
  <c r="L150" i="10"/>
  <c r="M150" i="10" s="1"/>
  <c r="N150" i="10" s="1"/>
  <c r="L151" i="10"/>
  <c r="M151" i="10" s="1"/>
  <c r="N151" i="10" s="1"/>
  <c r="L152" i="10"/>
  <c r="M152" i="10" s="1"/>
  <c r="N152" i="10" s="1"/>
  <c r="L153" i="10"/>
  <c r="M153" i="10" s="1"/>
  <c r="N153" i="10" s="1"/>
  <c r="L154" i="10"/>
  <c r="M154" i="10" s="1"/>
  <c r="N154" i="10" s="1"/>
  <c r="L155" i="10"/>
  <c r="M155" i="10" s="1"/>
  <c r="N155" i="10" s="1"/>
  <c r="L156" i="10"/>
  <c r="M156" i="10" s="1"/>
  <c r="N156" i="10" s="1"/>
  <c r="L157" i="10"/>
  <c r="M157" i="10" s="1"/>
  <c r="N157" i="10" s="1"/>
  <c r="L158" i="10"/>
  <c r="M158" i="10" s="1"/>
  <c r="N158" i="10" s="1"/>
  <c r="L159" i="10"/>
  <c r="M159" i="10" s="1"/>
  <c r="N159" i="10" s="1"/>
  <c r="L160" i="10"/>
  <c r="M160" i="10" s="1"/>
  <c r="N160" i="10" s="1"/>
  <c r="L161" i="10"/>
  <c r="M161" i="10" s="1"/>
  <c r="N161" i="10" s="1"/>
  <c r="L162" i="10"/>
  <c r="M162" i="10" s="1"/>
  <c r="N162" i="10" s="1"/>
  <c r="L163" i="10"/>
  <c r="M163" i="10" s="1"/>
  <c r="N163" i="10" s="1"/>
  <c r="L164" i="10"/>
  <c r="M164" i="10" s="1"/>
  <c r="N164" i="10" s="1"/>
  <c r="L165" i="10"/>
  <c r="M165" i="10" s="1"/>
  <c r="N165" i="10" s="1"/>
  <c r="L166" i="10"/>
  <c r="M166" i="10" s="1"/>
  <c r="N166" i="10" s="1"/>
  <c r="L167" i="10"/>
  <c r="M167" i="10" s="1"/>
  <c r="N167" i="10" s="1"/>
  <c r="L168" i="10"/>
  <c r="M168" i="10" s="1"/>
  <c r="N168" i="10" s="1"/>
  <c r="L169" i="10"/>
  <c r="M169" i="10" s="1"/>
  <c r="N169" i="10" s="1"/>
  <c r="L170" i="10"/>
  <c r="M170" i="10" s="1"/>
  <c r="N170" i="10" s="1"/>
  <c r="L171" i="10"/>
  <c r="M171" i="10" s="1"/>
  <c r="N171" i="10" s="1"/>
  <c r="L172" i="10"/>
  <c r="M172" i="10" s="1"/>
  <c r="N172" i="10" s="1"/>
  <c r="L173" i="10"/>
  <c r="M173" i="10" s="1"/>
  <c r="N173" i="10" s="1"/>
  <c r="L174" i="10"/>
  <c r="M174" i="10" s="1"/>
  <c r="N174" i="10" s="1"/>
  <c r="L175" i="10"/>
  <c r="M175" i="10" s="1"/>
  <c r="N175" i="10" s="1"/>
  <c r="L176" i="10"/>
  <c r="M176" i="10" s="1"/>
  <c r="N176" i="10" s="1"/>
  <c r="L177" i="10"/>
  <c r="M177" i="10" s="1"/>
  <c r="N177" i="10" s="1"/>
  <c r="L178" i="10"/>
  <c r="M178" i="10" s="1"/>
  <c r="N178" i="10" s="1"/>
  <c r="L179" i="10"/>
  <c r="M179" i="10" s="1"/>
  <c r="N179" i="10" s="1"/>
  <c r="L180" i="10"/>
  <c r="M180" i="10" s="1"/>
  <c r="N180" i="10" s="1"/>
  <c r="L181" i="10"/>
  <c r="M181" i="10" s="1"/>
  <c r="N181" i="10" s="1"/>
  <c r="L182" i="10"/>
  <c r="M182" i="10" s="1"/>
  <c r="N182" i="10" s="1"/>
  <c r="L183" i="10"/>
  <c r="M183" i="10" s="1"/>
  <c r="N183" i="10" s="1"/>
  <c r="L184" i="10"/>
  <c r="M184" i="10" s="1"/>
  <c r="N184" i="10" s="1"/>
  <c r="L185" i="10"/>
  <c r="M185" i="10" s="1"/>
  <c r="N185" i="10" s="1"/>
  <c r="L186" i="10"/>
  <c r="M186" i="10" s="1"/>
  <c r="N186" i="10" s="1"/>
  <c r="L187" i="10"/>
  <c r="M187" i="10" s="1"/>
  <c r="N187" i="10" s="1"/>
  <c r="L188" i="10"/>
  <c r="M188" i="10" s="1"/>
  <c r="N188" i="10" s="1"/>
  <c r="L189" i="10"/>
  <c r="M189" i="10" s="1"/>
  <c r="N189" i="10" s="1"/>
  <c r="L190" i="10"/>
  <c r="M190" i="10" s="1"/>
  <c r="N190" i="10" s="1"/>
  <c r="L191" i="10"/>
  <c r="M191" i="10" s="1"/>
  <c r="N191" i="10" s="1"/>
  <c r="L192" i="10"/>
  <c r="M192" i="10" s="1"/>
  <c r="N192" i="10" s="1"/>
  <c r="L193" i="10"/>
  <c r="M193" i="10" s="1"/>
  <c r="N193" i="10" s="1"/>
  <c r="L194" i="10"/>
  <c r="M194" i="10" s="1"/>
  <c r="N194" i="10" s="1"/>
  <c r="L195" i="10"/>
  <c r="M195" i="10" s="1"/>
  <c r="N195" i="10" s="1"/>
  <c r="L196" i="10"/>
  <c r="M196" i="10" s="1"/>
  <c r="N196" i="10" s="1"/>
  <c r="L197" i="10"/>
  <c r="M197" i="10" s="1"/>
  <c r="N197" i="10" s="1"/>
  <c r="L198" i="10"/>
  <c r="M198" i="10" s="1"/>
  <c r="N198" i="10" s="1"/>
  <c r="L199" i="10"/>
  <c r="M199" i="10" s="1"/>
  <c r="N199" i="10" s="1"/>
  <c r="L200" i="10"/>
  <c r="M200" i="10" s="1"/>
  <c r="N200" i="10" s="1"/>
  <c r="L201" i="10"/>
  <c r="M201" i="10" s="1"/>
  <c r="N201" i="10" s="1"/>
  <c r="L202" i="10"/>
  <c r="M202" i="10" s="1"/>
  <c r="N202" i="10" s="1"/>
  <c r="L203" i="10"/>
  <c r="M203" i="10" s="1"/>
  <c r="N203" i="10" s="1"/>
  <c r="L204" i="10"/>
  <c r="M204" i="10" s="1"/>
  <c r="N204" i="10" s="1"/>
  <c r="L205" i="10"/>
  <c r="M205" i="10" s="1"/>
  <c r="N205" i="10" s="1"/>
  <c r="L206" i="10"/>
  <c r="M206" i="10" s="1"/>
  <c r="N206" i="10" s="1"/>
  <c r="L207" i="10"/>
  <c r="M207" i="10" s="1"/>
  <c r="N207" i="10" s="1"/>
  <c r="L208" i="10"/>
  <c r="M208" i="10" s="1"/>
  <c r="N208" i="10" s="1"/>
  <c r="L209" i="10"/>
  <c r="M209" i="10" s="1"/>
  <c r="N209" i="10" s="1"/>
  <c r="L210" i="10"/>
  <c r="M210" i="10" s="1"/>
  <c r="N210" i="10" s="1"/>
  <c r="L211" i="10"/>
  <c r="M211" i="10" s="1"/>
  <c r="N211" i="10" s="1"/>
  <c r="L212" i="10"/>
  <c r="M212" i="10" s="1"/>
  <c r="N212" i="10" s="1"/>
  <c r="L213" i="10"/>
  <c r="M213" i="10" s="1"/>
  <c r="N213" i="10" s="1"/>
  <c r="L214" i="10"/>
  <c r="M214" i="10" s="1"/>
  <c r="N214" i="10" s="1"/>
  <c r="L215" i="10"/>
  <c r="M215" i="10" s="1"/>
  <c r="N215" i="10" s="1"/>
  <c r="L216" i="10"/>
  <c r="M216" i="10" s="1"/>
  <c r="N216" i="10" s="1"/>
  <c r="L217" i="10"/>
  <c r="M217" i="10" s="1"/>
  <c r="N217" i="10" s="1"/>
  <c r="L218" i="10"/>
  <c r="M218" i="10" s="1"/>
  <c r="N218" i="10" s="1"/>
  <c r="L219" i="10"/>
  <c r="M219" i="10" s="1"/>
  <c r="N219" i="10" s="1"/>
  <c r="L220" i="10"/>
  <c r="M220" i="10" s="1"/>
  <c r="N220" i="10" s="1"/>
  <c r="L221" i="10"/>
  <c r="M221" i="10" s="1"/>
  <c r="N221" i="10" s="1"/>
  <c r="L222" i="10"/>
  <c r="M222" i="10" s="1"/>
  <c r="N222" i="10" s="1"/>
  <c r="L223" i="10"/>
  <c r="M223" i="10" s="1"/>
  <c r="N223" i="10" s="1"/>
  <c r="L224" i="10"/>
  <c r="M224" i="10" s="1"/>
  <c r="N224" i="10" s="1"/>
  <c r="L225" i="10"/>
  <c r="M225" i="10" s="1"/>
  <c r="N225" i="10" s="1"/>
  <c r="L226" i="10"/>
  <c r="M226" i="10" s="1"/>
  <c r="N226" i="10" s="1"/>
  <c r="L227" i="10"/>
  <c r="M227" i="10" s="1"/>
  <c r="N227" i="10" s="1"/>
  <c r="L228" i="10"/>
  <c r="M228" i="10" s="1"/>
  <c r="N228" i="10" s="1"/>
  <c r="L229" i="10"/>
  <c r="M229" i="10" s="1"/>
  <c r="N229" i="10" s="1"/>
  <c r="L230" i="10"/>
  <c r="M230" i="10" s="1"/>
  <c r="N230" i="10" s="1"/>
  <c r="L231" i="10"/>
  <c r="M231" i="10" s="1"/>
  <c r="N231" i="10" s="1"/>
  <c r="L232" i="10"/>
  <c r="L233" i="10"/>
  <c r="M233" i="10" s="1"/>
  <c r="N233" i="10" s="1"/>
  <c r="L234" i="10"/>
  <c r="M234" i="10" s="1"/>
  <c r="N234" i="10" s="1"/>
  <c r="L235" i="10"/>
  <c r="M235" i="10" s="1"/>
  <c r="N235" i="10" s="1"/>
  <c r="L236" i="10"/>
  <c r="M236" i="10" s="1"/>
  <c r="N236" i="10" s="1"/>
  <c r="L237" i="10"/>
  <c r="M237" i="10" s="1"/>
  <c r="N237" i="10" s="1"/>
  <c r="L238" i="10"/>
  <c r="M238" i="10" s="1"/>
  <c r="N238" i="10" s="1"/>
  <c r="L239" i="10"/>
  <c r="M239" i="10" s="1"/>
  <c r="N239" i="10" s="1"/>
  <c r="L240" i="10"/>
  <c r="M240" i="10" s="1"/>
  <c r="N240" i="10" s="1"/>
  <c r="L241" i="10"/>
  <c r="M241" i="10" s="1"/>
  <c r="N241" i="10" s="1"/>
  <c r="L242" i="10"/>
  <c r="M242" i="10" s="1"/>
  <c r="N242" i="10" s="1"/>
  <c r="L243" i="10"/>
  <c r="M243" i="10" s="1"/>
  <c r="N243" i="10" s="1"/>
  <c r="L244" i="10"/>
  <c r="M244" i="10" s="1"/>
  <c r="N244" i="10" s="1"/>
  <c r="L245" i="10"/>
  <c r="M245" i="10" s="1"/>
  <c r="N245" i="10" s="1"/>
  <c r="L246" i="10"/>
  <c r="M246" i="10" s="1"/>
  <c r="N246" i="10" s="1"/>
  <c r="L247" i="10"/>
  <c r="M247" i="10" s="1"/>
  <c r="N247" i="10" s="1"/>
  <c r="L248" i="10"/>
  <c r="M248" i="10" s="1"/>
  <c r="N248" i="10" s="1"/>
  <c r="L249" i="10"/>
  <c r="M249" i="10" s="1"/>
  <c r="N249" i="10" s="1"/>
  <c r="L250" i="10"/>
  <c r="M250" i="10" s="1"/>
  <c r="N250" i="10" s="1"/>
  <c r="L251" i="10"/>
  <c r="M251" i="10" s="1"/>
  <c r="N251" i="10" s="1"/>
  <c r="L252" i="10"/>
  <c r="M252" i="10" s="1"/>
  <c r="N252" i="10" s="1"/>
  <c r="L253" i="10"/>
  <c r="M253" i="10" s="1"/>
  <c r="N253" i="10" s="1"/>
  <c r="L254" i="10"/>
  <c r="M254" i="10" s="1"/>
  <c r="N254" i="10" s="1"/>
  <c r="L255" i="10"/>
  <c r="M255" i="10" s="1"/>
  <c r="N255" i="10" s="1"/>
  <c r="L256" i="10"/>
  <c r="M256" i="10" s="1"/>
  <c r="N256" i="10" s="1"/>
  <c r="L257" i="10"/>
  <c r="M257" i="10" s="1"/>
  <c r="N257" i="10" s="1"/>
  <c r="L258" i="10"/>
  <c r="M258" i="10" s="1"/>
  <c r="N258" i="10" s="1"/>
  <c r="L259" i="10"/>
  <c r="M259" i="10" s="1"/>
  <c r="N259" i="10" s="1"/>
  <c r="L260" i="10"/>
  <c r="M260" i="10" s="1"/>
  <c r="N260" i="10" s="1"/>
  <c r="L261" i="10"/>
  <c r="M261" i="10" s="1"/>
  <c r="N261" i="10" s="1"/>
  <c r="L262" i="10"/>
  <c r="M262" i="10" s="1"/>
  <c r="N262" i="10" s="1"/>
  <c r="L263" i="10"/>
  <c r="M263" i="10" s="1"/>
  <c r="N263" i="10" s="1"/>
  <c r="L264" i="10"/>
  <c r="M264" i="10" s="1"/>
  <c r="N264" i="10" s="1"/>
  <c r="L265" i="10"/>
  <c r="M265" i="10" s="1"/>
  <c r="N265" i="10" s="1"/>
  <c r="L266" i="10"/>
  <c r="M266" i="10" s="1"/>
  <c r="N266" i="10" s="1"/>
  <c r="L267" i="10"/>
  <c r="M267" i="10" s="1"/>
  <c r="N267" i="10" s="1"/>
  <c r="L268" i="10"/>
  <c r="M268" i="10" s="1"/>
  <c r="N268" i="10" s="1"/>
  <c r="L269" i="10"/>
  <c r="M269" i="10" s="1"/>
  <c r="N269" i="10" s="1"/>
  <c r="L270" i="10"/>
  <c r="M270" i="10" s="1"/>
  <c r="N270" i="10" s="1"/>
  <c r="L271" i="10"/>
  <c r="M271" i="10" s="1"/>
  <c r="N271" i="10" s="1"/>
  <c r="L272" i="10"/>
  <c r="M272" i="10" s="1"/>
  <c r="N272" i="10" s="1"/>
  <c r="L273" i="10"/>
  <c r="M273" i="10" s="1"/>
  <c r="N273" i="10" s="1"/>
  <c r="L274" i="10"/>
  <c r="M274" i="10" s="1"/>
  <c r="N274" i="10" s="1"/>
  <c r="L275" i="10"/>
  <c r="M275" i="10" s="1"/>
  <c r="N275" i="10" s="1"/>
  <c r="L276" i="10"/>
  <c r="M276" i="10" s="1"/>
  <c r="N276" i="10" s="1"/>
  <c r="L277" i="10"/>
  <c r="M277" i="10" s="1"/>
  <c r="N277" i="10" s="1"/>
  <c r="L278" i="10"/>
  <c r="M278" i="10" s="1"/>
  <c r="N278" i="10" s="1"/>
  <c r="L279" i="10"/>
  <c r="M279" i="10" s="1"/>
  <c r="N279" i="10" s="1"/>
  <c r="L280" i="10"/>
  <c r="M280" i="10" s="1"/>
  <c r="N280" i="10" s="1"/>
  <c r="L281" i="10"/>
  <c r="M281" i="10" s="1"/>
  <c r="N281" i="10" s="1"/>
  <c r="L282" i="10"/>
  <c r="M282" i="10" s="1"/>
  <c r="N282" i="10" s="1"/>
  <c r="L283" i="10"/>
  <c r="M283" i="10" s="1"/>
  <c r="N283" i="10" s="1"/>
  <c r="L284" i="10"/>
  <c r="M284" i="10" s="1"/>
  <c r="N284" i="10" s="1"/>
  <c r="L285" i="10"/>
  <c r="M285" i="10" s="1"/>
  <c r="N285" i="10" s="1"/>
  <c r="L286" i="10"/>
  <c r="M286" i="10" s="1"/>
  <c r="N286" i="10" s="1"/>
  <c r="L287" i="10"/>
  <c r="M287" i="10" s="1"/>
  <c r="N287" i="10" s="1"/>
  <c r="L288" i="10"/>
  <c r="M288" i="10" s="1"/>
  <c r="N288" i="10" s="1"/>
  <c r="L289" i="10"/>
  <c r="M289" i="10" s="1"/>
  <c r="N289" i="10" s="1"/>
  <c r="L290" i="10"/>
  <c r="M290" i="10" s="1"/>
  <c r="N290" i="10" s="1"/>
  <c r="L291" i="10"/>
  <c r="M291" i="10" s="1"/>
  <c r="N291" i="10" s="1"/>
  <c r="L292" i="10"/>
  <c r="M292" i="10" s="1"/>
  <c r="N292" i="10" s="1"/>
  <c r="L293" i="10"/>
  <c r="M293" i="10" s="1"/>
  <c r="N293" i="10" s="1"/>
  <c r="L294" i="10"/>
  <c r="M294" i="10" s="1"/>
  <c r="N294" i="10" s="1"/>
  <c r="L295" i="10"/>
  <c r="M295" i="10" s="1"/>
  <c r="N295" i="10" s="1"/>
  <c r="L296" i="10"/>
  <c r="M296" i="10" s="1"/>
  <c r="N296" i="10" s="1"/>
  <c r="L297" i="10"/>
  <c r="M297" i="10" s="1"/>
  <c r="N297" i="10" s="1"/>
  <c r="L298" i="10"/>
  <c r="M298" i="10" s="1"/>
  <c r="N298" i="10" s="1"/>
  <c r="L299" i="10"/>
  <c r="M299" i="10" s="1"/>
  <c r="N299" i="10" s="1"/>
  <c r="L300" i="10"/>
  <c r="M300" i="10" s="1"/>
  <c r="N300" i="10" s="1"/>
  <c r="L301" i="10"/>
  <c r="M301" i="10" s="1"/>
  <c r="N301" i="10" s="1"/>
  <c r="L302" i="10"/>
  <c r="M302" i="10" s="1"/>
  <c r="N302" i="10" s="1"/>
  <c r="L303" i="10"/>
  <c r="M303" i="10" s="1"/>
  <c r="N303" i="10" s="1"/>
  <c r="L304" i="10"/>
  <c r="M304" i="10" s="1"/>
  <c r="N304" i="10" s="1"/>
  <c r="L305" i="10"/>
  <c r="M305" i="10" s="1"/>
  <c r="N305" i="10" s="1"/>
  <c r="L306" i="10"/>
  <c r="M306" i="10" s="1"/>
  <c r="N306" i="10" s="1"/>
  <c r="L307" i="10"/>
  <c r="M307" i="10" s="1"/>
  <c r="N307" i="10" s="1"/>
  <c r="L308" i="10"/>
  <c r="M308" i="10" s="1"/>
  <c r="N308" i="10" s="1"/>
  <c r="L309" i="10"/>
  <c r="M309" i="10" s="1"/>
  <c r="N309" i="10" s="1"/>
  <c r="L310" i="10"/>
  <c r="M310" i="10" s="1"/>
  <c r="N310" i="10" s="1"/>
  <c r="L311" i="10"/>
  <c r="M311" i="10" s="1"/>
  <c r="N311" i="10" s="1"/>
  <c r="L312" i="10"/>
  <c r="M312" i="10" s="1"/>
  <c r="N312" i="10" s="1"/>
  <c r="L313" i="10"/>
  <c r="M313" i="10" s="1"/>
  <c r="N313" i="10" s="1"/>
  <c r="L314" i="10"/>
  <c r="M314" i="10" s="1"/>
  <c r="N314" i="10" s="1"/>
  <c r="L315" i="10"/>
  <c r="M315" i="10" s="1"/>
  <c r="N315" i="10" s="1"/>
  <c r="L316" i="10"/>
  <c r="M316" i="10" s="1"/>
  <c r="N316" i="10" s="1"/>
  <c r="L317" i="10"/>
  <c r="M317" i="10" s="1"/>
  <c r="N317" i="10" s="1"/>
  <c r="L318" i="10"/>
  <c r="M318" i="10" s="1"/>
  <c r="N318" i="10" s="1"/>
  <c r="L319" i="10"/>
  <c r="M319" i="10" s="1"/>
  <c r="N319" i="10" s="1"/>
  <c r="L320" i="10"/>
  <c r="M320" i="10" s="1"/>
  <c r="N320" i="10" s="1"/>
  <c r="L321" i="10"/>
  <c r="M321" i="10" s="1"/>
  <c r="N321" i="10" s="1"/>
  <c r="L322" i="10"/>
  <c r="M322" i="10" s="1"/>
  <c r="N322" i="10" s="1"/>
  <c r="L323" i="10"/>
  <c r="M323" i="10" s="1"/>
  <c r="N323" i="10" s="1"/>
  <c r="L324" i="10"/>
  <c r="M324" i="10" s="1"/>
  <c r="N324" i="10" s="1"/>
  <c r="L325" i="10"/>
  <c r="M325" i="10" s="1"/>
  <c r="N325" i="10" s="1"/>
  <c r="L326" i="10"/>
  <c r="M326" i="10" s="1"/>
  <c r="N326" i="10" s="1"/>
  <c r="L327" i="10"/>
  <c r="M327" i="10" s="1"/>
  <c r="N327" i="10" s="1"/>
  <c r="L328" i="10"/>
  <c r="M328" i="10" s="1"/>
  <c r="N328" i="10" s="1"/>
  <c r="L329" i="10"/>
  <c r="M329" i="10" s="1"/>
  <c r="N329" i="10" s="1"/>
  <c r="L330" i="10"/>
  <c r="M330" i="10" s="1"/>
  <c r="N330" i="10" s="1"/>
  <c r="L331" i="10"/>
  <c r="M331" i="10" s="1"/>
  <c r="N331" i="10" s="1"/>
  <c r="L332" i="10"/>
  <c r="M332" i="10" s="1"/>
  <c r="N332" i="10" s="1"/>
  <c r="L333" i="10"/>
  <c r="M333" i="10" s="1"/>
  <c r="N333" i="10" s="1"/>
  <c r="L334" i="10"/>
  <c r="M334" i="10" s="1"/>
  <c r="N334" i="10" s="1"/>
  <c r="L335" i="10"/>
  <c r="M335" i="10" s="1"/>
  <c r="N335" i="10" s="1"/>
  <c r="L336" i="10"/>
  <c r="M336" i="10" s="1"/>
  <c r="N336" i="10" s="1"/>
  <c r="L337" i="10"/>
  <c r="M337" i="10" s="1"/>
  <c r="N337" i="10" s="1"/>
  <c r="L338" i="10"/>
  <c r="M338" i="10" s="1"/>
  <c r="N338" i="10" s="1"/>
  <c r="L339" i="10"/>
  <c r="M339" i="10" s="1"/>
  <c r="N339" i="10" s="1"/>
  <c r="L340" i="10"/>
  <c r="M340" i="10" s="1"/>
  <c r="N340" i="10" s="1"/>
  <c r="L341" i="10"/>
  <c r="M341" i="10" s="1"/>
  <c r="N341" i="10" s="1"/>
  <c r="L342" i="10"/>
  <c r="M342" i="10" s="1"/>
  <c r="N342" i="10" s="1"/>
  <c r="L343" i="10"/>
  <c r="M343" i="10" s="1"/>
  <c r="N343" i="10" s="1"/>
  <c r="L344" i="10"/>
  <c r="M344" i="10" s="1"/>
  <c r="N344" i="10" s="1"/>
  <c r="L345" i="10"/>
  <c r="M345" i="10" s="1"/>
  <c r="N345" i="10" s="1"/>
  <c r="L346" i="10"/>
  <c r="M346" i="10" s="1"/>
  <c r="N346" i="10" s="1"/>
  <c r="L347" i="10"/>
  <c r="M347" i="10" s="1"/>
  <c r="N347" i="10" s="1"/>
  <c r="L348" i="10"/>
  <c r="M348" i="10" s="1"/>
  <c r="N348" i="10" s="1"/>
  <c r="L349" i="10"/>
  <c r="M349" i="10" s="1"/>
  <c r="N349" i="10" s="1"/>
  <c r="L350" i="10"/>
  <c r="M350" i="10" s="1"/>
  <c r="N350" i="10" s="1"/>
  <c r="L351" i="10"/>
  <c r="M351" i="10" s="1"/>
  <c r="N351" i="10" s="1"/>
  <c r="L352" i="10"/>
  <c r="M352" i="10" s="1"/>
  <c r="N352" i="10" s="1"/>
  <c r="L353" i="10"/>
  <c r="M353" i="10" s="1"/>
  <c r="N353" i="10" s="1"/>
  <c r="L354" i="10"/>
  <c r="M354" i="10" s="1"/>
  <c r="N354" i="10" s="1"/>
  <c r="L355" i="10"/>
  <c r="M355" i="10" s="1"/>
  <c r="N355" i="10" s="1"/>
  <c r="L356" i="10"/>
  <c r="M356" i="10" s="1"/>
  <c r="N356" i="10" s="1"/>
  <c r="L357" i="10"/>
  <c r="M357" i="10" s="1"/>
  <c r="N357" i="10" s="1"/>
  <c r="L358" i="10"/>
  <c r="M358" i="10" s="1"/>
  <c r="N358" i="10" s="1"/>
  <c r="L359" i="10"/>
  <c r="M359" i="10" s="1"/>
  <c r="N359" i="10" s="1"/>
  <c r="L360" i="10"/>
  <c r="M360" i="10" s="1"/>
  <c r="N360" i="10" s="1"/>
  <c r="L361" i="10"/>
  <c r="M361" i="10" s="1"/>
  <c r="N361" i="10" s="1"/>
  <c r="L362" i="10"/>
  <c r="M362" i="10" s="1"/>
  <c r="N362" i="10" s="1"/>
  <c r="L363" i="10"/>
  <c r="M363" i="10" s="1"/>
  <c r="N363" i="10" s="1"/>
  <c r="L364" i="10"/>
  <c r="M364" i="10" s="1"/>
  <c r="N364" i="10" s="1"/>
  <c r="L365" i="10"/>
  <c r="M365" i="10" s="1"/>
  <c r="N365" i="10" s="1"/>
  <c r="L366" i="10"/>
  <c r="M366" i="10" s="1"/>
  <c r="N366" i="10" s="1"/>
  <c r="L367" i="10"/>
  <c r="M367" i="10" s="1"/>
  <c r="N367" i="10" s="1"/>
  <c r="L368" i="10"/>
  <c r="M368" i="10" s="1"/>
  <c r="N368" i="10" s="1"/>
  <c r="L369" i="10"/>
  <c r="M369" i="10" s="1"/>
  <c r="N369" i="10" s="1"/>
  <c r="L370" i="10"/>
  <c r="M370" i="10" s="1"/>
  <c r="N370" i="10" s="1"/>
  <c r="L371" i="10"/>
  <c r="M371" i="10" s="1"/>
  <c r="N371" i="10" s="1"/>
  <c r="L372" i="10"/>
  <c r="M372" i="10" s="1"/>
  <c r="N372" i="10" s="1"/>
  <c r="L373" i="10"/>
  <c r="M373" i="10" s="1"/>
  <c r="N373" i="10" s="1"/>
  <c r="L374" i="10"/>
  <c r="M374" i="10" s="1"/>
  <c r="N374" i="10" s="1"/>
  <c r="L375" i="10"/>
  <c r="M375" i="10" s="1"/>
  <c r="N375" i="10" s="1"/>
  <c r="L376" i="10"/>
  <c r="M376" i="10" s="1"/>
  <c r="N376" i="10" s="1"/>
  <c r="L377" i="10"/>
  <c r="M377" i="10" s="1"/>
  <c r="N377" i="10" s="1"/>
  <c r="L378" i="10"/>
  <c r="M378" i="10" s="1"/>
  <c r="N378" i="10" s="1"/>
  <c r="L379" i="10"/>
  <c r="M379" i="10" s="1"/>
  <c r="N379" i="10" s="1"/>
  <c r="L380" i="10"/>
  <c r="M380" i="10" s="1"/>
  <c r="N380" i="10" s="1"/>
  <c r="L381" i="10"/>
  <c r="M381" i="10" s="1"/>
  <c r="N381" i="10" s="1"/>
  <c r="L382" i="10"/>
  <c r="M382" i="10" s="1"/>
  <c r="N382" i="10" s="1"/>
  <c r="L383" i="10"/>
  <c r="M383" i="10" s="1"/>
  <c r="N383" i="10" s="1"/>
  <c r="L384" i="10"/>
  <c r="M384" i="10" s="1"/>
  <c r="N384" i="10" s="1"/>
  <c r="L385" i="10"/>
  <c r="M385" i="10" s="1"/>
  <c r="N385" i="10" s="1"/>
  <c r="L386" i="10"/>
  <c r="M386" i="10" s="1"/>
  <c r="N386" i="10" s="1"/>
  <c r="L387" i="10"/>
  <c r="M387" i="10" s="1"/>
  <c r="N387" i="10" s="1"/>
  <c r="L388" i="10"/>
  <c r="M388" i="10" s="1"/>
  <c r="N388" i="10" s="1"/>
  <c r="L389" i="10"/>
  <c r="M389" i="10" s="1"/>
  <c r="N389" i="10" s="1"/>
  <c r="L390" i="10"/>
  <c r="M390" i="10" s="1"/>
  <c r="N390" i="10" s="1"/>
  <c r="L391" i="10"/>
  <c r="M391" i="10" s="1"/>
  <c r="N391" i="10" s="1"/>
  <c r="L392" i="10"/>
  <c r="M392" i="10" s="1"/>
  <c r="N392" i="10" s="1"/>
  <c r="L393" i="10"/>
  <c r="M393" i="10" s="1"/>
  <c r="N393" i="10" s="1"/>
  <c r="L394" i="10"/>
  <c r="M394" i="10" s="1"/>
  <c r="N394" i="10" s="1"/>
  <c r="L395" i="10"/>
  <c r="M395" i="10" s="1"/>
  <c r="N395" i="10" s="1"/>
  <c r="L396" i="10"/>
  <c r="M396" i="10" s="1"/>
  <c r="N396" i="10" s="1"/>
  <c r="L397" i="10"/>
  <c r="M397" i="10" s="1"/>
  <c r="N397" i="10" s="1"/>
  <c r="L398" i="10"/>
  <c r="M398" i="10" s="1"/>
  <c r="N398" i="10" s="1"/>
  <c r="L399" i="10"/>
  <c r="M399" i="10" s="1"/>
  <c r="N399" i="10" s="1"/>
  <c r="L400" i="10"/>
  <c r="M400" i="10" s="1"/>
  <c r="N400" i="10" s="1"/>
  <c r="L401" i="10"/>
  <c r="M401" i="10" s="1"/>
  <c r="N401" i="10" s="1"/>
  <c r="L402" i="10"/>
  <c r="M402" i="10" s="1"/>
  <c r="N402" i="10" s="1"/>
  <c r="L403" i="10"/>
  <c r="M403" i="10" s="1"/>
  <c r="N403" i="10" s="1"/>
  <c r="L404" i="10"/>
  <c r="M404" i="10" s="1"/>
  <c r="N404" i="10" s="1"/>
  <c r="L405" i="10"/>
  <c r="M405" i="10" s="1"/>
  <c r="N405" i="10" s="1"/>
  <c r="L406" i="10"/>
  <c r="M406" i="10" s="1"/>
  <c r="N406" i="10" s="1"/>
  <c r="L407" i="10"/>
  <c r="M407" i="10" s="1"/>
  <c r="N407" i="10" s="1"/>
  <c r="L408" i="10"/>
  <c r="M408" i="10" s="1"/>
  <c r="N408" i="10" s="1"/>
  <c r="L409" i="10"/>
  <c r="M409" i="10" s="1"/>
  <c r="N409" i="10" s="1"/>
  <c r="L410" i="10"/>
  <c r="M410" i="10" s="1"/>
  <c r="N410" i="10" s="1"/>
  <c r="L411" i="10"/>
  <c r="M411" i="10" s="1"/>
  <c r="N411" i="10" s="1"/>
  <c r="L412" i="10"/>
  <c r="M412" i="10" s="1"/>
  <c r="N412" i="10" s="1"/>
  <c r="L413" i="10"/>
  <c r="M413" i="10" s="1"/>
  <c r="N413" i="10" s="1"/>
  <c r="L414" i="10"/>
  <c r="M414" i="10" s="1"/>
  <c r="N414" i="10" s="1"/>
  <c r="L415" i="10"/>
  <c r="M415" i="10" s="1"/>
  <c r="N415" i="10" s="1"/>
  <c r="L416" i="10"/>
  <c r="M416" i="10" s="1"/>
  <c r="N416" i="10" s="1"/>
  <c r="L417" i="10"/>
  <c r="M417" i="10" s="1"/>
  <c r="N417" i="10" s="1"/>
  <c r="L418" i="10"/>
  <c r="M418" i="10" s="1"/>
  <c r="N418" i="10" s="1"/>
  <c r="L419" i="10"/>
  <c r="M419" i="10" s="1"/>
  <c r="N419" i="10" s="1"/>
  <c r="L420" i="10"/>
  <c r="M420" i="10" s="1"/>
  <c r="N420" i="10" s="1"/>
  <c r="L421" i="10"/>
  <c r="M421" i="10" s="1"/>
  <c r="N421" i="10" s="1"/>
  <c r="L422" i="10"/>
  <c r="M422" i="10" s="1"/>
  <c r="N422" i="10" s="1"/>
  <c r="L423" i="10"/>
  <c r="M423" i="10" s="1"/>
  <c r="N423" i="10" s="1"/>
  <c r="L424" i="10"/>
  <c r="M424" i="10" s="1"/>
  <c r="N424" i="10" s="1"/>
  <c r="L425" i="10"/>
  <c r="M425" i="10" s="1"/>
  <c r="N425" i="10" s="1"/>
  <c r="L426" i="10"/>
  <c r="M426" i="10" s="1"/>
  <c r="N426" i="10" s="1"/>
  <c r="L427" i="10"/>
  <c r="M427" i="10" s="1"/>
  <c r="N427" i="10" s="1"/>
  <c r="L428" i="10"/>
  <c r="M428" i="10" s="1"/>
  <c r="N428" i="10" s="1"/>
  <c r="L429" i="10"/>
  <c r="M429" i="10" s="1"/>
  <c r="N429" i="10" s="1"/>
  <c r="L430" i="10"/>
  <c r="M430" i="10" s="1"/>
  <c r="N430" i="10" s="1"/>
  <c r="L431" i="10"/>
  <c r="M431" i="10" s="1"/>
  <c r="N431" i="10" s="1"/>
  <c r="L432" i="10"/>
  <c r="M432" i="10" s="1"/>
  <c r="N432" i="10" s="1"/>
  <c r="L433" i="10"/>
  <c r="M433" i="10" s="1"/>
  <c r="N433" i="10" s="1"/>
  <c r="L434" i="10"/>
  <c r="M434" i="10" s="1"/>
  <c r="N434" i="10" s="1"/>
  <c r="L435" i="10"/>
  <c r="M435" i="10" s="1"/>
  <c r="N435" i="10" s="1"/>
  <c r="L436" i="10"/>
  <c r="M436" i="10" s="1"/>
  <c r="N436" i="10" s="1"/>
  <c r="L437" i="10"/>
  <c r="M437" i="10" s="1"/>
  <c r="N437" i="10" s="1"/>
  <c r="L438" i="10"/>
  <c r="M438" i="10" s="1"/>
  <c r="N438" i="10" s="1"/>
  <c r="L439" i="10"/>
  <c r="M439" i="10" s="1"/>
  <c r="N439" i="10" s="1"/>
  <c r="L440" i="10"/>
  <c r="M440" i="10" s="1"/>
  <c r="N440" i="10" s="1"/>
  <c r="L441" i="10"/>
  <c r="M441" i="10" s="1"/>
  <c r="N441" i="10" s="1"/>
  <c r="L442" i="10"/>
  <c r="M442" i="10" s="1"/>
  <c r="N442" i="10" s="1"/>
  <c r="L443" i="10"/>
  <c r="M443" i="10" s="1"/>
  <c r="N443" i="10" s="1"/>
  <c r="L444" i="10"/>
  <c r="M444" i="10" s="1"/>
  <c r="N444" i="10" s="1"/>
  <c r="L445" i="10"/>
  <c r="M445" i="10" s="1"/>
  <c r="N445" i="10" s="1"/>
  <c r="L446" i="10"/>
  <c r="M446" i="10" s="1"/>
  <c r="N446" i="10" s="1"/>
  <c r="L447" i="10"/>
  <c r="M447" i="10" s="1"/>
  <c r="N447" i="10" s="1"/>
  <c r="L448" i="10"/>
  <c r="M448" i="10" s="1"/>
  <c r="N448" i="10" s="1"/>
  <c r="L449" i="10"/>
  <c r="M449" i="10" s="1"/>
  <c r="N449" i="10" s="1"/>
  <c r="L450" i="10"/>
  <c r="M450" i="10" s="1"/>
  <c r="N450" i="10" s="1"/>
  <c r="L451" i="10"/>
  <c r="M451" i="10" s="1"/>
  <c r="N451" i="10" s="1"/>
  <c r="L452" i="10"/>
  <c r="M452" i="10" s="1"/>
  <c r="N452" i="10" s="1"/>
  <c r="L453" i="10"/>
  <c r="M453" i="10" s="1"/>
  <c r="N453" i="10" s="1"/>
  <c r="L454" i="10"/>
  <c r="M454" i="10" s="1"/>
  <c r="N454" i="10" s="1"/>
  <c r="L455" i="10"/>
  <c r="M455" i="10" s="1"/>
  <c r="N455" i="10" s="1"/>
  <c r="L456" i="10"/>
  <c r="M456" i="10" s="1"/>
  <c r="N456" i="10" s="1"/>
  <c r="L457" i="10"/>
  <c r="M457" i="10" s="1"/>
  <c r="N457" i="10" s="1"/>
  <c r="L458" i="10"/>
  <c r="M458" i="10" s="1"/>
  <c r="N458" i="10" s="1"/>
  <c r="L459" i="10"/>
  <c r="M459" i="10" s="1"/>
  <c r="N459" i="10" s="1"/>
  <c r="L460" i="10"/>
  <c r="M460" i="10" s="1"/>
  <c r="N460" i="10" s="1"/>
  <c r="L461" i="10"/>
  <c r="M461" i="10" s="1"/>
  <c r="N461" i="10" s="1"/>
  <c r="L462" i="10"/>
  <c r="M462" i="10" s="1"/>
  <c r="N462" i="10" s="1"/>
  <c r="L463" i="10"/>
  <c r="M463" i="10" s="1"/>
  <c r="N463" i="10" s="1"/>
  <c r="L464" i="10"/>
  <c r="M464" i="10" s="1"/>
  <c r="N464" i="10" s="1"/>
  <c r="L465" i="10"/>
  <c r="M465" i="10" s="1"/>
  <c r="N465" i="10" s="1"/>
  <c r="L466" i="10"/>
  <c r="M466" i="10" s="1"/>
  <c r="N466" i="10" s="1"/>
  <c r="L467" i="10"/>
  <c r="M467" i="10" s="1"/>
  <c r="N467" i="10" s="1"/>
  <c r="L468" i="10"/>
  <c r="M468" i="10" s="1"/>
  <c r="N468" i="10" s="1"/>
  <c r="L469" i="10"/>
  <c r="M469" i="10" s="1"/>
  <c r="N469" i="10" s="1"/>
  <c r="L470" i="10"/>
  <c r="M470" i="10" s="1"/>
  <c r="N470" i="10" s="1"/>
  <c r="L471" i="10"/>
  <c r="M471" i="10" s="1"/>
  <c r="N471" i="10" s="1"/>
  <c r="L472" i="10"/>
  <c r="M472" i="10" s="1"/>
  <c r="N472" i="10" s="1"/>
  <c r="L473" i="10"/>
  <c r="M473" i="10" s="1"/>
  <c r="N473" i="10" s="1"/>
  <c r="L474" i="10"/>
  <c r="M474" i="10" s="1"/>
  <c r="N474" i="10" s="1"/>
  <c r="L475" i="10"/>
  <c r="M475" i="10" s="1"/>
  <c r="N475" i="10" s="1"/>
  <c r="L476" i="10"/>
  <c r="M476" i="10" s="1"/>
  <c r="N476" i="10" s="1"/>
  <c r="L477" i="10"/>
  <c r="M477" i="10" s="1"/>
  <c r="N477" i="10" s="1"/>
  <c r="L478" i="10"/>
  <c r="M478" i="10" s="1"/>
  <c r="N478" i="10" s="1"/>
  <c r="L479" i="10"/>
  <c r="M479" i="10" s="1"/>
  <c r="N479" i="10" s="1"/>
  <c r="L480" i="10"/>
  <c r="M480" i="10" s="1"/>
  <c r="N480" i="10" s="1"/>
  <c r="L481" i="10"/>
  <c r="M481" i="10" s="1"/>
  <c r="N481" i="10" s="1"/>
  <c r="L482" i="10"/>
  <c r="M482" i="10" s="1"/>
  <c r="N482" i="10" s="1"/>
  <c r="L483" i="10"/>
  <c r="M483" i="10" s="1"/>
  <c r="N483" i="10" s="1"/>
  <c r="L484" i="10"/>
  <c r="M484" i="10" s="1"/>
  <c r="N484" i="10" s="1"/>
  <c r="L485" i="10"/>
  <c r="M485" i="10" s="1"/>
  <c r="N485" i="10" s="1"/>
  <c r="L486" i="10"/>
  <c r="M486" i="10" s="1"/>
  <c r="N486" i="10" s="1"/>
  <c r="L487" i="10"/>
  <c r="M487" i="10" s="1"/>
  <c r="N487" i="10" s="1"/>
  <c r="L488" i="10"/>
  <c r="M488" i="10" s="1"/>
  <c r="N488" i="10" s="1"/>
  <c r="L489" i="10"/>
  <c r="M489" i="10" s="1"/>
  <c r="N489" i="10" s="1"/>
  <c r="L490" i="10"/>
  <c r="M490" i="10" s="1"/>
  <c r="N490" i="10" s="1"/>
  <c r="L491" i="10"/>
  <c r="M491" i="10" s="1"/>
  <c r="N491" i="10" s="1"/>
  <c r="L492" i="10"/>
  <c r="M492" i="10" s="1"/>
  <c r="N492" i="10" s="1"/>
  <c r="L493" i="10"/>
  <c r="M493" i="10" s="1"/>
  <c r="N493" i="10" s="1"/>
  <c r="L494" i="10"/>
  <c r="M494" i="10" s="1"/>
  <c r="N494" i="10" s="1"/>
  <c r="L495" i="10"/>
  <c r="M495" i="10" s="1"/>
  <c r="N495" i="10" s="1"/>
  <c r="L496" i="10"/>
  <c r="M496" i="10" s="1"/>
  <c r="N496" i="10" s="1"/>
  <c r="L497" i="10"/>
  <c r="M497" i="10" s="1"/>
  <c r="N497" i="10" s="1"/>
  <c r="L498" i="10"/>
  <c r="M498" i="10" s="1"/>
  <c r="N498" i="10" s="1"/>
  <c r="L499" i="10"/>
  <c r="M499" i="10" s="1"/>
  <c r="N499" i="10" s="1"/>
  <c r="L500" i="10"/>
  <c r="M500" i="10" s="1"/>
  <c r="N500" i="10" s="1"/>
  <c r="L501" i="10"/>
  <c r="M501" i="10" s="1"/>
  <c r="N501" i="10" s="1"/>
  <c r="L502" i="10"/>
  <c r="M502" i="10" s="1"/>
  <c r="N502" i="10" s="1"/>
  <c r="L503" i="10"/>
  <c r="M503" i="10" s="1"/>
  <c r="N503" i="10" s="1"/>
  <c r="L504" i="10"/>
  <c r="M504" i="10" s="1"/>
  <c r="N504" i="10" s="1"/>
  <c r="L505" i="10"/>
  <c r="M505" i="10" s="1"/>
  <c r="N505" i="10" s="1"/>
  <c r="L506" i="10"/>
  <c r="M506" i="10" s="1"/>
  <c r="N506" i="10" s="1"/>
  <c r="L507" i="10"/>
  <c r="M507" i="10" s="1"/>
  <c r="N507" i="10" s="1"/>
  <c r="L508" i="10"/>
  <c r="M508" i="10" s="1"/>
  <c r="N508" i="10" s="1"/>
  <c r="L509" i="10"/>
  <c r="M509" i="10" s="1"/>
  <c r="N509" i="10" s="1"/>
  <c r="L510" i="10"/>
  <c r="M510" i="10" s="1"/>
  <c r="N510" i="10" s="1"/>
  <c r="L511" i="10"/>
  <c r="M511" i="10" s="1"/>
  <c r="N511" i="10" s="1"/>
  <c r="L512" i="10"/>
  <c r="M512" i="10" s="1"/>
  <c r="N512" i="10" s="1"/>
  <c r="L513" i="10"/>
  <c r="M513" i="10" s="1"/>
  <c r="N513" i="10" s="1"/>
  <c r="L514" i="10"/>
  <c r="M514" i="10" s="1"/>
  <c r="N514" i="10" s="1"/>
  <c r="L515" i="10"/>
  <c r="M515" i="10" s="1"/>
  <c r="N515" i="10" s="1"/>
  <c r="L516" i="10"/>
  <c r="M516" i="10" s="1"/>
  <c r="N516" i="10" s="1"/>
  <c r="L517" i="10"/>
  <c r="M517" i="10" s="1"/>
  <c r="N517" i="10" s="1"/>
  <c r="L518" i="10"/>
  <c r="M518" i="10" s="1"/>
  <c r="N518" i="10" s="1"/>
  <c r="L519" i="10"/>
  <c r="M519" i="10" s="1"/>
  <c r="N519" i="10" s="1"/>
  <c r="L520" i="10"/>
  <c r="M520" i="10" s="1"/>
  <c r="N520" i="10" s="1"/>
  <c r="L521" i="10"/>
  <c r="M521" i="10" s="1"/>
  <c r="N521" i="10" s="1"/>
  <c r="L522" i="10"/>
  <c r="M522" i="10" s="1"/>
  <c r="N522" i="10" s="1"/>
  <c r="L523" i="10"/>
  <c r="M523" i="10" s="1"/>
  <c r="N523" i="10" s="1"/>
  <c r="L524" i="10"/>
  <c r="M524" i="10" s="1"/>
  <c r="N524" i="10" s="1"/>
  <c r="L525" i="10"/>
  <c r="M525" i="10" s="1"/>
  <c r="N525" i="10" s="1"/>
  <c r="L526" i="10"/>
  <c r="M526" i="10" s="1"/>
  <c r="N526" i="10" s="1"/>
  <c r="L527" i="10"/>
  <c r="M527" i="10" s="1"/>
  <c r="N527" i="10" s="1"/>
  <c r="L528" i="10"/>
  <c r="M528" i="10" s="1"/>
  <c r="N528" i="10" s="1"/>
  <c r="L529" i="10"/>
  <c r="M529" i="10" s="1"/>
  <c r="N529" i="10" s="1"/>
  <c r="L530" i="10"/>
  <c r="M530" i="10" s="1"/>
  <c r="N530" i="10" s="1"/>
  <c r="L531" i="10"/>
  <c r="M531" i="10" s="1"/>
  <c r="N531" i="10" s="1"/>
  <c r="L532" i="10"/>
  <c r="M532" i="10" s="1"/>
  <c r="N532" i="10" s="1"/>
  <c r="L533" i="10"/>
  <c r="M533" i="10" s="1"/>
  <c r="N533" i="10" s="1"/>
  <c r="L534" i="10"/>
  <c r="M534" i="10" s="1"/>
  <c r="N534" i="10" s="1"/>
  <c r="L535" i="10"/>
  <c r="M535" i="10" s="1"/>
  <c r="N535" i="10" s="1"/>
  <c r="L536" i="10"/>
  <c r="M536" i="10" s="1"/>
  <c r="N536" i="10" s="1"/>
  <c r="L537" i="10"/>
  <c r="M537" i="10" s="1"/>
  <c r="N537" i="10" s="1"/>
  <c r="L538" i="10"/>
  <c r="M538" i="10" s="1"/>
  <c r="N538" i="10" s="1"/>
  <c r="L539" i="10"/>
  <c r="M539" i="10" s="1"/>
  <c r="N539" i="10" s="1"/>
  <c r="L540" i="10"/>
  <c r="M540" i="10" s="1"/>
  <c r="N540" i="10" s="1"/>
  <c r="L541" i="10"/>
  <c r="M541" i="10" s="1"/>
  <c r="N541" i="10" s="1"/>
  <c r="L542" i="10"/>
  <c r="M542" i="10" s="1"/>
  <c r="N542" i="10" s="1"/>
  <c r="L543" i="10"/>
  <c r="M543" i="10" s="1"/>
  <c r="N543" i="10" s="1"/>
  <c r="L544" i="10"/>
  <c r="M544" i="10" s="1"/>
  <c r="N544" i="10" s="1"/>
  <c r="L545" i="10"/>
  <c r="M545" i="10" s="1"/>
  <c r="N545" i="10" s="1"/>
  <c r="L546" i="10"/>
  <c r="M546" i="10" s="1"/>
  <c r="N546" i="10" s="1"/>
  <c r="L547" i="10"/>
  <c r="M547" i="10" s="1"/>
  <c r="N547" i="10" s="1"/>
  <c r="L548" i="10"/>
  <c r="M548" i="10" s="1"/>
  <c r="N548" i="10" s="1"/>
  <c r="L549" i="10"/>
  <c r="M549" i="10" s="1"/>
  <c r="N549" i="10" s="1"/>
  <c r="L550" i="10"/>
  <c r="M550" i="10" s="1"/>
  <c r="N550" i="10" s="1"/>
  <c r="L551" i="10"/>
  <c r="M551" i="10" s="1"/>
  <c r="N551" i="10" s="1"/>
  <c r="L552" i="10"/>
  <c r="M552" i="10" s="1"/>
  <c r="N552" i="10" s="1"/>
  <c r="L553" i="10"/>
  <c r="M553" i="10" s="1"/>
  <c r="N553" i="10" s="1"/>
  <c r="L554" i="10"/>
  <c r="M554" i="10" s="1"/>
  <c r="N554" i="10" s="1"/>
  <c r="L555" i="10"/>
  <c r="M555" i="10" s="1"/>
  <c r="N555" i="10" s="1"/>
  <c r="L556" i="10"/>
  <c r="M556" i="10" s="1"/>
  <c r="N556" i="10" s="1"/>
  <c r="L557" i="10"/>
  <c r="M557" i="10" s="1"/>
  <c r="N557" i="10" s="1"/>
  <c r="L558" i="10"/>
  <c r="M558" i="10" s="1"/>
  <c r="N558" i="10" s="1"/>
  <c r="L559" i="10"/>
  <c r="M559" i="10" s="1"/>
  <c r="N559" i="10" s="1"/>
  <c r="L560" i="10"/>
  <c r="M560" i="10" s="1"/>
  <c r="N560" i="10" s="1"/>
  <c r="L561" i="10"/>
  <c r="M561" i="10" s="1"/>
  <c r="N561" i="10" s="1"/>
  <c r="L562" i="10"/>
  <c r="M562" i="10" s="1"/>
  <c r="N562" i="10" s="1"/>
  <c r="L563" i="10"/>
  <c r="M563" i="10" s="1"/>
  <c r="N563" i="10" s="1"/>
  <c r="L564" i="10"/>
  <c r="M564" i="10" s="1"/>
  <c r="N564" i="10" s="1"/>
  <c r="L565" i="10"/>
  <c r="M565" i="10" s="1"/>
  <c r="N565" i="10" s="1"/>
  <c r="L566" i="10"/>
  <c r="M566" i="10" s="1"/>
  <c r="N566" i="10" s="1"/>
  <c r="L567" i="10"/>
  <c r="M567" i="10" s="1"/>
  <c r="N567" i="10" s="1"/>
  <c r="L568" i="10"/>
  <c r="M568" i="10" s="1"/>
  <c r="N568" i="10" s="1"/>
  <c r="L569" i="10"/>
  <c r="M569" i="10" s="1"/>
  <c r="N569" i="10" s="1"/>
  <c r="L570" i="10"/>
  <c r="M570" i="10" s="1"/>
  <c r="N570" i="10" s="1"/>
  <c r="L571" i="10"/>
  <c r="M571" i="10" s="1"/>
  <c r="N571" i="10" s="1"/>
  <c r="L572" i="10"/>
  <c r="M572" i="10" s="1"/>
  <c r="N572" i="10" s="1"/>
  <c r="L573" i="10"/>
  <c r="M573" i="10" s="1"/>
  <c r="N573" i="10" s="1"/>
  <c r="L574" i="10"/>
  <c r="M574" i="10" s="1"/>
  <c r="N574" i="10" s="1"/>
  <c r="L575" i="10"/>
  <c r="M575" i="10" s="1"/>
  <c r="N575" i="10" s="1"/>
  <c r="L576" i="10"/>
  <c r="M576" i="10" s="1"/>
  <c r="N576" i="10" s="1"/>
  <c r="L577" i="10"/>
  <c r="M577" i="10" s="1"/>
  <c r="N577" i="10" s="1"/>
  <c r="L578" i="10"/>
  <c r="M578" i="10" s="1"/>
  <c r="N578" i="10" s="1"/>
  <c r="L579" i="10"/>
  <c r="M579" i="10" s="1"/>
  <c r="N579" i="10" s="1"/>
  <c r="L580" i="10"/>
  <c r="M580" i="10" s="1"/>
  <c r="N580" i="10" s="1"/>
  <c r="L581" i="10"/>
  <c r="M581" i="10" s="1"/>
  <c r="N581" i="10" s="1"/>
  <c r="L582" i="10"/>
  <c r="M582" i="10" s="1"/>
  <c r="N582" i="10" s="1"/>
  <c r="L583" i="10"/>
  <c r="M583" i="10" s="1"/>
  <c r="N583" i="10" s="1"/>
  <c r="L584" i="10"/>
  <c r="M584" i="10" s="1"/>
  <c r="N584" i="10" s="1"/>
  <c r="L585" i="10"/>
  <c r="M585" i="10" s="1"/>
  <c r="N585" i="10" s="1"/>
  <c r="L586" i="10"/>
  <c r="M586" i="10" s="1"/>
  <c r="N586" i="10" s="1"/>
  <c r="L587" i="10"/>
  <c r="M587" i="10" s="1"/>
  <c r="N587" i="10" s="1"/>
  <c r="L588" i="10"/>
  <c r="M588" i="10" s="1"/>
  <c r="N588" i="10" s="1"/>
  <c r="L589" i="10"/>
  <c r="M589" i="10" s="1"/>
  <c r="N589" i="10" s="1"/>
  <c r="L590" i="10"/>
  <c r="M590" i="10" s="1"/>
  <c r="N590" i="10" s="1"/>
  <c r="L591" i="10"/>
  <c r="M591" i="10" s="1"/>
  <c r="N591" i="10" s="1"/>
  <c r="L592" i="10"/>
  <c r="M592" i="10" s="1"/>
  <c r="N592" i="10" s="1"/>
  <c r="L593" i="10"/>
  <c r="M593" i="10" s="1"/>
  <c r="N593" i="10" s="1"/>
  <c r="L594" i="10"/>
  <c r="M594" i="10" s="1"/>
  <c r="N594" i="10" s="1"/>
  <c r="L595" i="10"/>
  <c r="M595" i="10" s="1"/>
  <c r="N595" i="10" s="1"/>
  <c r="L596" i="10"/>
  <c r="M596" i="10" s="1"/>
  <c r="N596" i="10" s="1"/>
  <c r="L597" i="10"/>
  <c r="M597" i="10" s="1"/>
  <c r="N597" i="10" s="1"/>
  <c r="L598" i="10"/>
  <c r="M598" i="10" s="1"/>
  <c r="N598" i="10" s="1"/>
  <c r="L599" i="10"/>
  <c r="M599" i="10" s="1"/>
  <c r="N599" i="10" s="1"/>
  <c r="L600" i="10"/>
  <c r="M600" i="10" s="1"/>
  <c r="N600" i="10" s="1"/>
  <c r="L601" i="10"/>
  <c r="M601" i="10" s="1"/>
  <c r="N601" i="10" s="1"/>
  <c r="L602" i="10"/>
  <c r="M602" i="10" s="1"/>
  <c r="N602" i="10" s="1"/>
  <c r="L603" i="10"/>
  <c r="M603" i="10" s="1"/>
  <c r="N603" i="10" s="1"/>
  <c r="L604" i="10"/>
  <c r="M604" i="10" s="1"/>
  <c r="N604" i="10" s="1"/>
  <c r="L605" i="10"/>
  <c r="M605" i="10" s="1"/>
  <c r="N605" i="10" s="1"/>
  <c r="L606" i="10"/>
  <c r="M606" i="10" s="1"/>
  <c r="N606" i="10" s="1"/>
  <c r="L607" i="10"/>
  <c r="M607" i="10" s="1"/>
  <c r="N607" i="10" s="1"/>
  <c r="L608" i="10"/>
  <c r="M608" i="10" s="1"/>
  <c r="N608" i="10" s="1"/>
  <c r="L609" i="10"/>
  <c r="M609" i="10" s="1"/>
  <c r="N609" i="10" s="1"/>
  <c r="L610" i="10"/>
  <c r="M610" i="10" s="1"/>
  <c r="N610" i="10" s="1"/>
  <c r="L611" i="10"/>
  <c r="M611" i="10" s="1"/>
  <c r="N611" i="10" s="1"/>
  <c r="L612" i="10"/>
  <c r="M612" i="10" s="1"/>
  <c r="N612" i="10" s="1"/>
  <c r="L613" i="10"/>
  <c r="M613" i="10" s="1"/>
  <c r="N613" i="10" s="1"/>
  <c r="L614" i="10"/>
  <c r="M614" i="10" s="1"/>
  <c r="N614" i="10" s="1"/>
  <c r="L615" i="10"/>
  <c r="M615" i="10" s="1"/>
  <c r="N615" i="10" s="1"/>
  <c r="L616" i="10"/>
  <c r="M616" i="10" s="1"/>
  <c r="N616" i="10" s="1"/>
  <c r="L617" i="10"/>
  <c r="M617" i="10" s="1"/>
  <c r="N617" i="10" s="1"/>
  <c r="L618" i="10"/>
  <c r="M618" i="10" s="1"/>
  <c r="N618" i="10" s="1"/>
  <c r="L619" i="10"/>
  <c r="M619" i="10" s="1"/>
  <c r="N619" i="10" s="1"/>
  <c r="L620" i="10"/>
  <c r="M620" i="10" s="1"/>
  <c r="N620" i="10" s="1"/>
  <c r="L621" i="10"/>
  <c r="M621" i="10" s="1"/>
  <c r="N621" i="10" s="1"/>
  <c r="L622" i="10"/>
  <c r="M622" i="10" s="1"/>
  <c r="N622" i="10" s="1"/>
  <c r="L623" i="10"/>
  <c r="M623" i="10" s="1"/>
  <c r="N623" i="10" s="1"/>
  <c r="L624" i="10"/>
  <c r="M624" i="10" s="1"/>
  <c r="N624" i="10" s="1"/>
  <c r="L625" i="10"/>
  <c r="M625" i="10" s="1"/>
  <c r="N625" i="10" s="1"/>
  <c r="L626" i="10"/>
  <c r="M626" i="10" s="1"/>
  <c r="N626" i="10" s="1"/>
  <c r="L627" i="10"/>
  <c r="M627" i="10" s="1"/>
  <c r="N627" i="10" s="1"/>
  <c r="L628" i="10"/>
  <c r="M628" i="10" s="1"/>
  <c r="N628" i="10" s="1"/>
  <c r="L629" i="10"/>
  <c r="M629" i="10" s="1"/>
  <c r="N629" i="10" s="1"/>
  <c r="L630" i="10"/>
  <c r="M630" i="10" s="1"/>
  <c r="N630" i="10" s="1"/>
  <c r="L631" i="10"/>
  <c r="M631" i="10" s="1"/>
  <c r="N631" i="10" s="1"/>
  <c r="L632" i="10"/>
  <c r="M632" i="10" s="1"/>
  <c r="N632" i="10" s="1"/>
  <c r="L633" i="10"/>
  <c r="M633" i="10" s="1"/>
  <c r="N633" i="10" s="1"/>
  <c r="L634" i="10"/>
  <c r="M634" i="10" s="1"/>
  <c r="N634" i="10" s="1"/>
  <c r="L635" i="10"/>
  <c r="M635" i="10" s="1"/>
  <c r="N635" i="10" s="1"/>
  <c r="L636" i="10"/>
  <c r="M636" i="10" s="1"/>
  <c r="N636" i="10" s="1"/>
  <c r="L637" i="10"/>
  <c r="M637" i="10" s="1"/>
  <c r="N637" i="10" s="1"/>
  <c r="L638" i="10"/>
  <c r="M638" i="10" s="1"/>
  <c r="N638" i="10" s="1"/>
  <c r="L639" i="10"/>
  <c r="M639" i="10" s="1"/>
  <c r="N639" i="10" s="1"/>
  <c r="L640" i="10"/>
  <c r="M640" i="10" s="1"/>
  <c r="N640" i="10" s="1"/>
  <c r="L641" i="10"/>
  <c r="M641" i="10" s="1"/>
  <c r="N641" i="10" s="1"/>
  <c r="L642" i="10"/>
  <c r="M642" i="10" s="1"/>
  <c r="N642" i="10" s="1"/>
  <c r="L643" i="10"/>
  <c r="M643" i="10" s="1"/>
  <c r="N643" i="10" s="1"/>
  <c r="L644" i="10"/>
  <c r="M644" i="10" s="1"/>
  <c r="N644" i="10" s="1"/>
  <c r="L645" i="10"/>
  <c r="M645" i="10" s="1"/>
  <c r="N645" i="10" s="1"/>
  <c r="L646" i="10"/>
  <c r="M646" i="10" s="1"/>
  <c r="N646" i="10" s="1"/>
  <c r="L647" i="10"/>
  <c r="M647" i="10" s="1"/>
  <c r="N647" i="10" s="1"/>
  <c r="L648" i="10"/>
  <c r="M648" i="10" s="1"/>
  <c r="N648" i="10" s="1"/>
  <c r="L649" i="10"/>
  <c r="M649" i="10" s="1"/>
  <c r="N649" i="10" s="1"/>
  <c r="L650" i="10"/>
  <c r="M650" i="10" s="1"/>
  <c r="N650" i="10" s="1"/>
  <c r="L651" i="10"/>
  <c r="M651" i="10" s="1"/>
  <c r="N651" i="10" s="1"/>
  <c r="L652" i="10"/>
  <c r="M652" i="10" s="1"/>
  <c r="N652" i="10" s="1"/>
  <c r="L653" i="10"/>
  <c r="M653" i="10" s="1"/>
  <c r="N653" i="10" s="1"/>
  <c r="L654" i="10"/>
  <c r="M654" i="10" s="1"/>
  <c r="N654" i="10" s="1"/>
  <c r="L655" i="10"/>
  <c r="M655" i="10" s="1"/>
  <c r="N655" i="10" s="1"/>
  <c r="L656" i="10"/>
  <c r="M656" i="10" s="1"/>
  <c r="N656" i="10" s="1"/>
  <c r="L657" i="10"/>
  <c r="M657" i="10" s="1"/>
  <c r="N657" i="10" s="1"/>
  <c r="L658" i="10"/>
  <c r="M658" i="10" s="1"/>
  <c r="N658" i="10" s="1"/>
  <c r="L659" i="10"/>
  <c r="M659" i="10" s="1"/>
  <c r="N659" i="10" s="1"/>
  <c r="L660" i="10"/>
  <c r="M660" i="10" s="1"/>
  <c r="N660" i="10" s="1"/>
  <c r="L661" i="10"/>
  <c r="M661" i="10" s="1"/>
  <c r="N661" i="10" s="1"/>
  <c r="L662" i="10"/>
  <c r="M662" i="10" s="1"/>
  <c r="N662" i="10" s="1"/>
  <c r="L663" i="10"/>
  <c r="M663" i="10" s="1"/>
  <c r="N663" i="10" s="1"/>
  <c r="L664" i="10"/>
  <c r="M664" i="10" s="1"/>
  <c r="N664" i="10" s="1"/>
  <c r="L665" i="10"/>
  <c r="M665" i="10" s="1"/>
  <c r="N665" i="10" s="1"/>
  <c r="L666" i="10"/>
  <c r="M666" i="10" s="1"/>
  <c r="N666" i="10" s="1"/>
  <c r="L667" i="10"/>
  <c r="M667" i="10" s="1"/>
  <c r="N667" i="10" s="1"/>
  <c r="L668" i="10"/>
  <c r="M668" i="10" s="1"/>
  <c r="N668" i="10" s="1"/>
  <c r="L669" i="10"/>
  <c r="M669" i="10" s="1"/>
  <c r="N669" i="10" s="1"/>
  <c r="L670" i="10"/>
  <c r="M670" i="10" s="1"/>
  <c r="N670" i="10" s="1"/>
  <c r="L671" i="10"/>
  <c r="M671" i="10" s="1"/>
  <c r="N671" i="10" s="1"/>
  <c r="L672" i="10"/>
  <c r="M672" i="10" s="1"/>
  <c r="N672" i="10" s="1"/>
  <c r="L673" i="10"/>
  <c r="M673" i="10" s="1"/>
  <c r="N673" i="10" s="1"/>
  <c r="L674" i="10"/>
  <c r="M674" i="10" s="1"/>
  <c r="N674" i="10" s="1"/>
  <c r="L675" i="10"/>
  <c r="M675" i="10" s="1"/>
  <c r="N675" i="10" s="1"/>
  <c r="L676" i="10"/>
  <c r="M676" i="10" s="1"/>
  <c r="N676" i="10" s="1"/>
  <c r="L677" i="10"/>
  <c r="M677" i="10" s="1"/>
  <c r="N677" i="10" s="1"/>
  <c r="L678" i="10"/>
  <c r="M678" i="10" s="1"/>
  <c r="N678" i="10" s="1"/>
  <c r="L679" i="10"/>
  <c r="M679" i="10" s="1"/>
  <c r="N679" i="10" s="1"/>
  <c r="L680" i="10"/>
  <c r="M680" i="10" s="1"/>
  <c r="N680" i="10" s="1"/>
  <c r="L681" i="10"/>
  <c r="M681" i="10" s="1"/>
  <c r="N681" i="10" s="1"/>
  <c r="L682" i="10"/>
  <c r="M682" i="10" s="1"/>
  <c r="N682" i="10" s="1"/>
  <c r="L683" i="10"/>
  <c r="M683" i="10" s="1"/>
  <c r="N683" i="10" s="1"/>
  <c r="L684" i="10"/>
  <c r="M684" i="10" s="1"/>
  <c r="N684" i="10" s="1"/>
  <c r="L685" i="10"/>
  <c r="M685" i="10" s="1"/>
  <c r="N685" i="10" s="1"/>
  <c r="L686" i="10"/>
  <c r="M686" i="10" s="1"/>
  <c r="N686" i="10" s="1"/>
  <c r="L687" i="10"/>
  <c r="M687" i="10" s="1"/>
  <c r="N687" i="10" s="1"/>
  <c r="L688" i="10"/>
  <c r="M688" i="10" s="1"/>
  <c r="N688" i="10" s="1"/>
  <c r="L689" i="10"/>
  <c r="M689" i="10" s="1"/>
  <c r="N689" i="10" s="1"/>
  <c r="L690" i="10"/>
  <c r="M690" i="10" s="1"/>
  <c r="N690" i="10" s="1"/>
  <c r="L691" i="10"/>
  <c r="M691" i="10" s="1"/>
  <c r="N691" i="10" s="1"/>
  <c r="L692" i="10"/>
  <c r="M692" i="10" s="1"/>
  <c r="N692" i="10" s="1"/>
  <c r="L693" i="10"/>
  <c r="M693" i="10" s="1"/>
  <c r="N693" i="10" s="1"/>
  <c r="L694" i="10"/>
  <c r="M694" i="10" s="1"/>
  <c r="N694" i="10" s="1"/>
  <c r="L695" i="10"/>
  <c r="M695" i="10" s="1"/>
  <c r="N695" i="10" s="1"/>
  <c r="L696" i="10"/>
  <c r="M696" i="10" s="1"/>
  <c r="N696" i="10" s="1"/>
  <c r="L697" i="10"/>
  <c r="M697" i="10" s="1"/>
  <c r="N697" i="10" s="1"/>
  <c r="L698" i="10"/>
  <c r="M698" i="10" s="1"/>
  <c r="N698" i="10" s="1"/>
  <c r="L699" i="10"/>
  <c r="M699" i="10" s="1"/>
  <c r="N699" i="10" s="1"/>
  <c r="L700" i="10"/>
  <c r="M700" i="10" s="1"/>
  <c r="N700" i="10" s="1"/>
  <c r="L701" i="10"/>
  <c r="M701" i="10" s="1"/>
  <c r="N701" i="10" s="1"/>
  <c r="L702" i="10"/>
  <c r="M702" i="10" s="1"/>
  <c r="N702" i="10" s="1"/>
  <c r="L703" i="10"/>
  <c r="M703" i="10" s="1"/>
  <c r="N703" i="10" s="1"/>
  <c r="L704" i="10"/>
  <c r="M704" i="10" s="1"/>
  <c r="N704" i="10" s="1"/>
  <c r="L705" i="10"/>
  <c r="M705" i="10" s="1"/>
  <c r="N705" i="10" s="1"/>
  <c r="L706" i="10"/>
  <c r="M706" i="10" s="1"/>
  <c r="N706" i="10" s="1"/>
  <c r="L707" i="10"/>
  <c r="M707" i="10" s="1"/>
  <c r="N707" i="10" s="1"/>
  <c r="L708" i="10"/>
  <c r="M708" i="10" s="1"/>
  <c r="N708" i="10" s="1"/>
  <c r="L709" i="10"/>
  <c r="M709" i="10" s="1"/>
  <c r="N709" i="10" s="1"/>
  <c r="L710" i="10"/>
  <c r="M710" i="10" s="1"/>
  <c r="N710" i="10" s="1"/>
  <c r="L711" i="10"/>
  <c r="M711" i="10" s="1"/>
  <c r="N711" i="10" s="1"/>
  <c r="L712" i="10"/>
  <c r="M712" i="10" s="1"/>
  <c r="N712" i="10" s="1"/>
  <c r="L713" i="10"/>
  <c r="M713" i="10" s="1"/>
  <c r="N713" i="10" s="1"/>
  <c r="L714" i="10"/>
  <c r="M714" i="10" s="1"/>
  <c r="N714" i="10" s="1"/>
  <c r="L715" i="10"/>
  <c r="M715" i="10" s="1"/>
  <c r="N715" i="10" s="1"/>
  <c r="L716" i="10"/>
  <c r="M716" i="10" s="1"/>
  <c r="N716" i="10" s="1"/>
  <c r="L717" i="10"/>
  <c r="M717" i="10" s="1"/>
  <c r="N717" i="10" s="1"/>
  <c r="L718" i="10"/>
  <c r="M718" i="10" s="1"/>
  <c r="N718" i="10" s="1"/>
  <c r="L719" i="10"/>
  <c r="M719" i="10" s="1"/>
  <c r="N719" i="10" s="1"/>
  <c r="L720" i="10"/>
  <c r="M720" i="10" s="1"/>
  <c r="N720" i="10" s="1"/>
  <c r="L721" i="10"/>
  <c r="M721" i="10" s="1"/>
  <c r="N721" i="10" s="1"/>
  <c r="L722" i="10"/>
  <c r="M722" i="10" s="1"/>
  <c r="N722" i="10" s="1"/>
  <c r="L723" i="10"/>
  <c r="M723" i="10" s="1"/>
  <c r="N723" i="10" s="1"/>
  <c r="L724" i="10"/>
  <c r="M724" i="10" s="1"/>
  <c r="N724" i="10" s="1"/>
  <c r="L725" i="10"/>
  <c r="M725" i="10" s="1"/>
  <c r="N725" i="10" s="1"/>
  <c r="L726" i="10"/>
  <c r="M726" i="10" s="1"/>
  <c r="N726" i="10" s="1"/>
  <c r="L727" i="10"/>
  <c r="M727" i="10" s="1"/>
  <c r="N727" i="10" s="1"/>
  <c r="L728" i="10"/>
  <c r="M728" i="10" s="1"/>
  <c r="N728" i="10" s="1"/>
  <c r="L729" i="10"/>
  <c r="M729" i="10" s="1"/>
  <c r="N729" i="10" s="1"/>
  <c r="L730" i="10"/>
  <c r="M730" i="10" s="1"/>
  <c r="N730" i="10" s="1"/>
  <c r="L731" i="10"/>
  <c r="M731" i="10" s="1"/>
  <c r="N731" i="10" s="1"/>
  <c r="L732" i="10"/>
  <c r="M732" i="10" s="1"/>
  <c r="N732" i="10" s="1"/>
  <c r="L733" i="10"/>
  <c r="M733" i="10" s="1"/>
  <c r="N733" i="10" s="1"/>
  <c r="L734" i="10"/>
  <c r="M734" i="10" s="1"/>
  <c r="N734" i="10" s="1"/>
  <c r="L735" i="10"/>
  <c r="M735" i="10" s="1"/>
  <c r="N735" i="10" s="1"/>
  <c r="L736" i="10"/>
  <c r="M736" i="10" s="1"/>
  <c r="N736" i="10" s="1"/>
  <c r="L737" i="10"/>
  <c r="M737" i="10" s="1"/>
  <c r="N737" i="10" s="1"/>
  <c r="L738" i="10"/>
  <c r="M738" i="10" s="1"/>
  <c r="N738" i="10" s="1"/>
  <c r="L739" i="10"/>
  <c r="M739" i="10" s="1"/>
  <c r="N739" i="10" s="1"/>
  <c r="L740" i="10"/>
  <c r="M740" i="10" s="1"/>
  <c r="N740" i="10" s="1"/>
  <c r="L741" i="10"/>
  <c r="M741" i="10" s="1"/>
  <c r="N741" i="10" s="1"/>
  <c r="L742" i="10"/>
  <c r="M742" i="10" s="1"/>
  <c r="N742" i="10" s="1"/>
  <c r="L743" i="10"/>
  <c r="M743" i="10" s="1"/>
  <c r="N743" i="10" s="1"/>
  <c r="L744" i="10"/>
  <c r="M744" i="10" s="1"/>
  <c r="N744" i="10" s="1"/>
  <c r="L745" i="10"/>
  <c r="M745" i="10" s="1"/>
  <c r="N745" i="10" s="1"/>
  <c r="L746" i="10"/>
  <c r="M746" i="10" s="1"/>
  <c r="N746" i="10" s="1"/>
  <c r="L747" i="10"/>
  <c r="M747" i="10" s="1"/>
  <c r="N747" i="10" s="1"/>
  <c r="L748" i="10"/>
  <c r="M748" i="10" s="1"/>
  <c r="N748" i="10" s="1"/>
  <c r="L749" i="10"/>
  <c r="M749" i="10" s="1"/>
  <c r="N749" i="10" s="1"/>
  <c r="L750" i="10"/>
  <c r="M750" i="10" s="1"/>
  <c r="N750" i="10" s="1"/>
  <c r="L751" i="10"/>
  <c r="M751" i="10" s="1"/>
  <c r="N751" i="10" s="1"/>
  <c r="L752" i="10"/>
  <c r="M752" i="10" s="1"/>
  <c r="N752" i="10" s="1"/>
  <c r="L753" i="10"/>
  <c r="M753" i="10" s="1"/>
  <c r="N753" i="10" s="1"/>
  <c r="L754" i="10"/>
  <c r="M754" i="10" s="1"/>
  <c r="N754" i="10" s="1"/>
  <c r="L755" i="10"/>
  <c r="M755" i="10" s="1"/>
  <c r="N755" i="10" s="1"/>
  <c r="L756" i="10"/>
  <c r="M756" i="10" s="1"/>
  <c r="N756" i="10" s="1"/>
  <c r="L757" i="10"/>
  <c r="M757" i="10" s="1"/>
  <c r="N757" i="10" s="1"/>
  <c r="L758" i="10"/>
  <c r="M758" i="10" s="1"/>
  <c r="N758" i="10" s="1"/>
  <c r="L759" i="10"/>
  <c r="M759" i="10" s="1"/>
  <c r="N759" i="10" s="1"/>
  <c r="L760" i="10"/>
  <c r="M760" i="10" s="1"/>
  <c r="N760" i="10" s="1"/>
  <c r="L761" i="10"/>
  <c r="M761" i="10" s="1"/>
  <c r="N761" i="10" s="1"/>
  <c r="L762" i="10"/>
  <c r="M762" i="10" s="1"/>
  <c r="N762" i="10" s="1"/>
  <c r="L763" i="10"/>
  <c r="M763" i="10" s="1"/>
  <c r="N763" i="10" s="1"/>
  <c r="L764" i="10"/>
  <c r="M764" i="10" s="1"/>
  <c r="N764" i="10" s="1"/>
  <c r="L765" i="10"/>
  <c r="M765" i="10" s="1"/>
  <c r="N765" i="10" s="1"/>
  <c r="L766" i="10"/>
  <c r="M766" i="10" s="1"/>
  <c r="N766" i="10" s="1"/>
  <c r="L767" i="10"/>
  <c r="M767" i="10" s="1"/>
  <c r="N767" i="10" s="1"/>
  <c r="L768" i="10"/>
  <c r="M768" i="10" s="1"/>
  <c r="N768" i="10" s="1"/>
  <c r="L769" i="10"/>
  <c r="M769" i="10" s="1"/>
  <c r="N769" i="10" s="1"/>
  <c r="L770" i="10"/>
  <c r="M770" i="10" s="1"/>
  <c r="N770" i="10" s="1"/>
  <c r="L771" i="10"/>
  <c r="M771" i="10" s="1"/>
  <c r="N771" i="10" s="1"/>
  <c r="L772" i="10"/>
  <c r="M772" i="10" s="1"/>
  <c r="N772" i="10" s="1"/>
  <c r="L773" i="10"/>
  <c r="M773" i="10" s="1"/>
  <c r="N773" i="10" s="1"/>
  <c r="L774" i="10"/>
  <c r="M774" i="10" s="1"/>
  <c r="N774" i="10" s="1"/>
  <c r="L775" i="10"/>
  <c r="M775" i="10" s="1"/>
  <c r="N775" i="10" s="1"/>
  <c r="L776" i="10"/>
  <c r="M776" i="10" s="1"/>
  <c r="N776" i="10" s="1"/>
  <c r="L777" i="10"/>
  <c r="M777" i="10" s="1"/>
  <c r="N777" i="10" s="1"/>
  <c r="L778" i="10"/>
  <c r="M778" i="10" s="1"/>
  <c r="N778" i="10" s="1"/>
  <c r="L779" i="10"/>
  <c r="M779" i="10" s="1"/>
  <c r="N779" i="10" s="1"/>
  <c r="L780" i="10"/>
  <c r="M780" i="10" s="1"/>
  <c r="N780" i="10" s="1"/>
  <c r="L781" i="10"/>
  <c r="M781" i="10" s="1"/>
  <c r="N781" i="10" s="1"/>
  <c r="L782" i="10"/>
  <c r="M782" i="10" s="1"/>
  <c r="N782" i="10" s="1"/>
  <c r="L783" i="10"/>
  <c r="M783" i="10" s="1"/>
  <c r="N783" i="10" s="1"/>
  <c r="L784" i="10"/>
  <c r="M784" i="10" s="1"/>
  <c r="N784" i="10" s="1"/>
  <c r="L785" i="10"/>
  <c r="M785" i="10" s="1"/>
  <c r="N785" i="10" s="1"/>
  <c r="L786" i="10"/>
  <c r="M786" i="10" s="1"/>
  <c r="N786" i="10" s="1"/>
  <c r="L787" i="10"/>
  <c r="M787" i="10" s="1"/>
  <c r="N787" i="10" s="1"/>
  <c r="L788" i="10"/>
  <c r="M788" i="10" s="1"/>
  <c r="N788" i="10" s="1"/>
  <c r="L789" i="10"/>
  <c r="M789" i="10" s="1"/>
  <c r="N789" i="10" s="1"/>
  <c r="L790" i="10"/>
  <c r="M790" i="10" s="1"/>
  <c r="N790" i="10" s="1"/>
  <c r="L791" i="10"/>
  <c r="M791" i="10" s="1"/>
  <c r="N791" i="10" s="1"/>
  <c r="L792" i="10"/>
  <c r="M792" i="10" s="1"/>
  <c r="N792" i="10" s="1"/>
  <c r="L793" i="10"/>
  <c r="M793" i="10" s="1"/>
  <c r="N793" i="10" s="1"/>
  <c r="L794" i="10"/>
  <c r="M794" i="10" s="1"/>
  <c r="N794" i="10" s="1"/>
  <c r="L795" i="10"/>
  <c r="M795" i="10" s="1"/>
  <c r="N795" i="10" s="1"/>
  <c r="L796" i="10"/>
  <c r="M796" i="10" s="1"/>
  <c r="N796" i="10" s="1"/>
  <c r="L797" i="10"/>
  <c r="M797" i="10" s="1"/>
  <c r="N797" i="10" s="1"/>
  <c r="L798" i="10"/>
  <c r="M798" i="10" s="1"/>
  <c r="N798" i="10" s="1"/>
  <c r="L799" i="10"/>
  <c r="M799" i="10" s="1"/>
  <c r="N799" i="10" s="1"/>
  <c r="L800" i="10"/>
  <c r="M800" i="10" s="1"/>
  <c r="N800" i="10" s="1"/>
  <c r="L801" i="10"/>
  <c r="M801" i="10" s="1"/>
  <c r="N801" i="10" s="1"/>
  <c r="L802" i="10"/>
  <c r="M802" i="10" s="1"/>
  <c r="N802" i="10" s="1"/>
  <c r="L8" i="10"/>
  <c r="M8" i="10" s="1"/>
  <c r="N8" i="10" s="1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L2035" i="7"/>
  <c r="L2036" i="7"/>
  <c r="L2037" i="7"/>
  <c r="L2038" i="7"/>
  <c r="L2039" i="7"/>
  <c r="L2040" i="7"/>
  <c r="L2041" i="7"/>
  <c r="L2042" i="7"/>
  <c r="L2043" i="7"/>
  <c r="L2044" i="7"/>
  <c r="L2045" i="7"/>
  <c r="L2046" i="7"/>
  <c r="L2047" i="7"/>
  <c r="L2048" i="7"/>
  <c r="L2049" i="7"/>
  <c r="L2050" i="7"/>
  <c r="L2051" i="7"/>
  <c r="L2052" i="7"/>
  <c r="L2053" i="7"/>
  <c r="L2054" i="7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L2069" i="7"/>
  <c r="L2070" i="7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L2099" i="7"/>
  <c r="L2100" i="7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L2115" i="7"/>
  <c r="L2116" i="7"/>
  <c r="L2117" i="7"/>
  <c r="L2118" i="7"/>
  <c r="L2119" i="7"/>
  <c r="L2120" i="7"/>
  <c r="L2121" i="7"/>
  <c r="L2122" i="7"/>
  <c r="L2123" i="7"/>
  <c r="L2124" i="7"/>
  <c r="L2125" i="7"/>
  <c r="L2126" i="7"/>
  <c r="L2127" i="7"/>
  <c r="L2128" i="7"/>
  <c r="L2129" i="7"/>
  <c r="L2130" i="7"/>
  <c r="L2131" i="7"/>
  <c r="L2132" i="7"/>
  <c r="L2133" i="7"/>
  <c r="L2134" i="7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L2163" i="7"/>
  <c r="L2164" i="7"/>
  <c r="L2165" i="7"/>
  <c r="L2166" i="7"/>
  <c r="L2167" i="7"/>
  <c r="L2168" i="7"/>
  <c r="L2169" i="7"/>
  <c r="L2170" i="7"/>
  <c r="L2171" i="7"/>
  <c r="L2172" i="7"/>
  <c r="L2173" i="7"/>
  <c r="L2174" i="7"/>
  <c r="L2175" i="7"/>
  <c r="L2176" i="7"/>
  <c r="L2177" i="7"/>
  <c r="L2178" i="7"/>
  <c r="L2179" i="7"/>
  <c r="L2180" i="7"/>
  <c r="L2181" i="7"/>
  <c r="L2182" i="7"/>
  <c r="L2183" i="7"/>
  <c r="L2184" i="7"/>
  <c r="L2185" i="7"/>
  <c r="L2186" i="7"/>
  <c r="L2187" i="7"/>
  <c r="L2188" i="7"/>
  <c r="L2189" i="7"/>
  <c r="L2190" i="7"/>
  <c r="L2191" i="7"/>
  <c r="L2192" i="7"/>
  <c r="L2193" i="7"/>
  <c r="L2194" i="7"/>
  <c r="L2195" i="7"/>
  <c r="L2196" i="7"/>
  <c r="L2197" i="7"/>
  <c r="L2198" i="7"/>
  <c r="L2199" i="7"/>
  <c r="L2200" i="7"/>
  <c r="L2201" i="7"/>
  <c r="L2202" i="7"/>
  <c r="L2203" i="7"/>
  <c r="L2204" i="7"/>
  <c r="L2205" i="7"/>
  <c r="L2206" i="7"/>
  <c r="L2207" i="7"/>
  <c r="L2208" i="7"/>
  <c r="L2209" i="7"/>
  <c r="L2210" i="7"/>
  <c r="L2211" i="7"/>
  <c r="L2212" i="7"/>
  <c r="L2213" i="7"/>
  <c r="L2214" i="7"/>
  <c r="L2215" i="7"/>
  <c r="L2216" i="7"/>
  <c r="L2217" i="7"/>
  <c r="L2218" i="7"/>
  <c r="L2219" i="7"/>
  <c r="L2220" i="7"/>
  <c r="L2221" i="7"/>
  <c r="L2222" i="7"/>
  <c r="L2223" i="7"/>
  <c r="L2224" i="7"/>
  <c r="L2225" i="7"/>
  <c r="L2226" i="7"/>
  <c r="L2227" i="7"/>
  <c r="L2228" i="7"/>
  <c r="L2229" i="7"/>
  <c r="L2230" i="7"/>
  <c r="L2231" i="7"/>
  <c r="L2232" i="7"/>
  <c r="L2233" i="7"/>
  <c r="L2234" i="7"/>
  <c r="L2235" i="7"/>
  <c r="L2236" i="7"/>
  <c r="L2237" i="7"/>
  <c r="L2238" i="7"/>
  <c r="L2239" i="7"/>
  <c r="L2240" i="7"/>
  <c r="L2241" i="7"/>
  <c r="L2242" i="7"/>
  <c r="L2243" i="7"/>
  <c r="L2244" i="7"/>
  <c r="L2245" i="7"/>
  <c r="L2246" i="7"/>
  <c r="L2247" i="7"/>
  <c r="L2248" i="7"/>
  <c r="L2249" i="7"/>
  <c r="L2250" i="7"/>
  <c r="L2251" i="7"/>
  <c r="L2252" i="7"/>
  <c r="L2253" i="7"/>
  <c r="L2254" i="7"/>
  <c r="L2255" i="7"/>
  <c r="L2256" i="7"/>
  <c r="L2257" i="7"/>
  <c r="L2258" i="7"/>
  <c r="L2259" i="7"/>
  <c r="L2260" i="7"/>
  <c r="L2261" i="7"/>
  <c r="L2262" i="7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L2277" i="7"/>
  <c r="L2278" i="7"/>
  <c r="L2279" i="7"/>
  <c r="L2280" i="7"/>
  <c r="L2281" i="7"/>
  <c r="L2282" i="7"/>
  <c r="L2283" i="7"/>
  <c r="L2284" i="7"/>
  <c r="L2285" i="7"/>
  <c r="L2286" i="7"/>
  <c r="L2287" i="7"/>
  <c r="L2288" i="7"/>
  <c r="L2289" i="7"/>
  <c r="L2290" i="7"/>
  <c r="L2291" i="7"/>
  <c r="L2292" i="7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L2307" i="7"/>
  <c r="L2308" i="7"/>
  <c r="L2309" i="7"/>
  <c r="L2310" i="7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L2325" i="7"/>
  <c r="L2326" i="7"/>
  <c r="L2327" i="7"/>
  <c r="L2328" i="7"/>
  <c r="L2329" i="7"/>
  <c r="L2330" i="7"/>
  <c r="L2331" i="7"/>
  <c r="L2332" i="7"/>
  <c r="L2333" i="7"/>
  <c r="L2334" i="7"/>
  <c r="L2335" i="7"/>
  <c r="L2336" i="7"/>
  <c r="L2337" i="7"/>
  <c r="L2338" i="7"/>
  <c r="L2339" i="7"/>
  <c r="L2340" i="7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L2355" i="7"/>
  <c r="L2356" i="7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L2371" i="7"/>
  <c r="L2372" i="7"/>
  <c r="L2373" i="7"/>
  <c r="L2374" i="7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L2389" i="7"/>
  <c r="L2390" i="7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L2419" i="7"/>
  <c r="L2420" i="7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L2435" i="7"/>
  <c r="L2436" i="7"/>
  <c r="L2437" i="7"/>
  <c r="L2438" i="7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L2453" i="7"/>
  <c r="L2454" i="7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L2483" i="7"/>
  <c r="L2484" i="7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L2499" i="7"/>
  <c r="L2500" i="7"/>
  <c r="L2501" i="7"/>
  <c r="L2502" i="7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L2530" i="7"/>
  <c r="L2531" i="7"/>
  <c r="L2532" i="7"/>
  <c r="L2533" i="7"/>
  <c r="L2534" i="7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L2549" i="7"/>
  <c r="L2550" i="7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L2597" i="7"/>
  <c r="L2598" i="7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L2613" i="7"/>
  <c r="L2614" i="7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L2661" i="7"/>
  <c r="L2662" i="7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L2677" i="7"/>
  <c r="L2678" i="7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L2725" i="7"/>
  <c r="L2726" i="7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L2741" i="7"/>
  <c r="L2742" i="7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L2789" i="7"/>
  <c r="L2790" i="7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L2805" i="7"/>
  <c r="L2806" i="7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L2821" i="7"/>
  <c r="L2822" i="7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L2853" i="7"/>
  <c r="L2854" i="7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L2917" i="7"/>
  <c r="L2918" i="7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L2981" i="7"/>
  <c r="L2982" i="7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L2999" i="7"/>
  <c r="L3000" i="7"/>
  <c r="L3001" i="7"/>
  <c r="L3002" i="7"/>
  <c r="L3003" i="7"/>
  <c r="L3004" i="7"/>
  <c r="L3005" i="7"/>
  <c r="L3006" i="7"/>
  <c r="L3007" i="7"/>
  <c r="L3008" i="7"/>
  <c r="L3009" i="7"/>
  <c r="L3010" i="7"/>
  <c r="L3011" i="7"/>
  <c r="L3012" i="7"/>
  <c r="L3013" i="7"/>
  <c r="L3014" i="7"/>
  <c r="L3015" i="7"/>
  <c r="L3016" i="7"/>
  <c r="L3017" i="7"/>
  <c r="L3018" i="7"/>
  <c r="L3019" i="7"/>
  <c r="L3020" i="7"/>
  <c r="L3021" i="7"/>
  <c r="L3022" i="7"/>
  <c r="L3023" i="7"/>
  <c r="L3024" i="7"/>
  <c r="L3025" i="7"/>
  <c r="L3026" i="7"/>
  <c r="L3027" i="7"/>
  <c r="L3028" i="7"/>
  <c r="L3029" i="7"/>
  <c r="L3030" i="7"/>
  <c r="L3031" i="7"/>
  <c r="L3032" i="7"/>
  <c r="L3033" i="7"/>
  <c r="L3034" i="7"/>
  <c r="L3035" i="7"/>
  <c r="L3036" i="7"/>
  <c r="L3037" i="7"/>
  <c r="L3038" i="7"/>
  <c r="L3039" i="7"/>
  <c r="L3040" i="7"/>
  <c r="L3041" i="7"/>
  <c r="L3042" i="7"/>
  <c r="L3043" i="7"/>
  <c r="L3044" i="7"/>
  <c r="L3045" i="7"/>
  <c r="L3046" i="7"/>
  <c r="L3047" i="7"/>
  <c r="L3048" i="7"/>
  <c r="L3049" i="7"/>
  <c r="L3050" i="7"/>
  <c r="L3051" i="7"/>
  <c r="L3052" i="7"/>
  <c r="L3053" i="7"/>
  <c r="L3054" i="7"/>
  <c r="L3055" i="7"/>
  <c r="L3056" i="7"/>
  <c r="L3057" i="7"/>
  <c r="L3058" i="7"/>
  <c r="L3059" i="7"/>
  <c r="L3060" i="7"/>
  <c r="L3061" i="7"/>
  <c r="L3062" i="7"/>
  <c r="L3063" i="7"/>
  <c r="L3064" i="7"/>
  <c r="L3065" i="7"/>
  <c r="L3066" i="7"/>
  <c r="L3067" i="7"/>
  <c r="L3068" i="7"/>
  <c r="L3069" i="7"/>
  <c r="L3070" i="7"/>
  <c r="L3071" i="7"/>
  <c r="L3072" i="7"/>
  <c r="L3073" i="7"/>
  <c r="L3074" i="7"/>
  <c r="L3075" i="7"/>
  <c r="L3076" i="7"/>
  <c r="L3077" i="7"/>
  <c r="L3078" i="7"/>
  <c r="L3079" i="7"/>
  <c r="L3080" i="7"/>
  <c r="L3081" i="7"/>
  <c r="L3082" i="7"/>
  <c r="L3083" i="7"/>
  <c r="L3084" i="7"/>
  <c r="L3085" i="7"/>
  <c r="L3086" i="7"/>
  <c r="L3087" i="7"/>
  <c r="L3088" i="7"/>
  <c r="L3089" i="7"/>
  <c r="L3090" i="7"/>
  <c r="L3091" i="7"/>
  <c r="L3092" i="7"/>
  <c r="L3093" i="7"/>
  <c r="L3094" i="7"/>
  <c r="L3095" i="7"/>
  <c r="L3096" i="7"/>
  <c r="L3097" i="7"/>
  <c r="L3098" i="7"/>
  <c r="L3099" i="7"/>
  <c r="L3100" i="7"/>
  <c r="L3101" i="7"/>
  <c r="L3102" i="7"/>
  <c r="L3103" i="7"/>
  <c r="L3104" i="7"/>
  <c r="L3105" i="7"/>
  <c r="L3106" i="7"/>
  <c r="L3107" i="7"/>
  <c r="L3108" i="7"/>
  <c r="L3109" i="7"/>
  <c r="L3110" i="7"/>
  <c r="L3111" i="7"/>
  <c r="L3112" i="7"/>
  <c r="L3113" i="7"/>
  <c r="L3114" i="7"/>
  <c r="L3115" i="7"/>
  <c r="L3116" i="7"/>
  <c r="L3117" i="7"/>
  <c r="L3118" i="7"/>
  <c r="L3119" i="7"/>
  <c r="L3120" i="7"/>
  <c r="L3121" i="7"/>
  <c r="L3122" i="7"/>
  <c r="L3123" i="7"/>
  <c r="L3124" i="7"/>
  <c r="L3125" i="7"/>
  <c r="L3126" i="7"/>
  <c r="L3127" i="7"/>
  <c r="L3128" i="7"/>
  <c r="L3129" i="7"/>
  <c r="L3130" i="7"/>
  <c r="L3131" i="7"/>
  <c r="L3132" i="7"/>
  <c r="L3133" i="7"/>
  <c r="L3134" i="7"/>
  <c r="L3135" i="7"/>
  <c r="L3136" i="7"/>
  <c r="L3137" i="7"/>
  <c r="L3138" i="7"/>
  <c r="L3139" i="7"/>
  <c r="L3140" i="7"/>
  <c r="L3141" i="7"/>
  <c r="L3142" i="7"/>
  <c r="L3143" i="7"/>
  <c r="L3144" i="7"/>
  <c r="L3145" i="7"/>
  <c r="L3146" i="7"/>
  <c r="L3147" i="7"/>
  <c r="L3148" i="7"/>
  <c r="L3149" i="7"/>
  <c r="L3150" i="7"/>
  <c r="L3151" i="7"/>
  <c r="L3152" i="7"/>
  <c r="L3153" i="7"/>
  <c r="L3154" i="7"/>
  <c r="L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2002" i="7"/>
  <c r="K2003" i="7"/>
  <c r="K2004" i="7"/>
  <c r="K2005" i="7"/>
  <c r="K2006" i="7"/>
  <c r="K2007" i="7"/>
  <c r="K2008" i="7"/>
  <c r="K2009" i="7"/>
  <c r="K2010" i="7"/>
  <c r="K2011" i="7"/>
  <c r="K2012" i="7"/>
  <c r="K2013" i="7"/>
  <c r="K2014" i="7"/>
  <c r="K2015" i="7"/>
  <c r="K2016" i="7"/>
  <c r="K2017" i="7"/>
  <c r="K2018" i="7"/>
  <c r="K2019" i="7"/>
  <c r="K2020" i="7"/>
  <c r="K2021" i="7"/>
  <c r="K2022" i="7"/>
  <c r="K2023" i="7"/>
  <c r="K2024" i="7"/>
  <c r="K2025" i="7"/>
  <c r="K2026" i="7"/>
  <c r="K2027" i="7"/>
  <c r="K2028" i="7"/>
  <c r="K2029" i="7"/>
  <c r="K2030" i="7"/>
  <c r="K2031" i="7"/>
  <c r="K2032" i="7"/>
  <c r="K2033" i="7"/>
  <c r="K2034" i="7"/>
  <c r="K2035" i="7"/>
  <c r="K2036" i="7"/>
  <c r="K2037" i="7"/>
  <c r="K2038" i="7"/>
  <c r="K2039" i="7"/>
  <c r="K2040" i="7"/>
  <c r="K2041" i="7"/>
  <c r="K2042" i="7"/>
  <c r="K2043" i="7"/>
  <c r="K2044" i="7"/>
  <c r="K2045" i="7"/>
  <c r="K2046" i="7"/>
  <c r="K2047" i="7"/>
  <c r="K2048" i="7"/>
  <c r="K2049" i="7"/>
  <c r="K2050" i="7"/>
  <c r="K2051" i="7"/>
  <c r="K2052" i="7"/>
  <c r="K2053" i="7"/>
  <c r="K2054" i="7"/>
  <c r="K2055" i="7"/>
  <c r="K2056" i="7"/>
  <c r="K2057" i="7"/>
  <c r="K2058" i="7"/>
  <c r="K2059" i="7"/>
  <c r="K2060" i="7"/>
  <c r="K2061" i="7"/>
  <c r="K2062" i="7"/>
  <c r="K2063" i="7"/>
  <c r="K2064" i="7"/>
  <c r="K2065" i="7"/>
  <c r="K2066" i="7"/>
  <c r="K2067" i="7"/>
  <c r="K2068" i="7"/>
  <c r="K2069" i="7"/>
  <c r="K2070" i="7"/>
  <c r="K2071" i="7"/>
  <c r="K2072" i="7"/>
  <c r="K2073" i="7"/>
  <c r="K2074" i="7"/>
  <c r="K2075" i="7"/>
  <c r="K2076" i="7"/>
  <c r="K2077" i="7"/>
  <c r="K2078" i="7"/>
  <c r="K2079" i="7"/>
  <c r="K2080" i="7"/>
  <c r="K2081" i="7"/>
  <c r="K2082" i="7"/>
  <c r="K2083" i="7"/>
  <c r="K2084" i="7"/>
  <c r="K2085" i="7"/>
  <c r="K2086" i="7"/>
  <c r="K2087" i="7"/>
  <c r="K2088" i="7"/>
  <c r="K2089" i="7"/>
  <c r="K2090" i="7"/>
  <c r="K2091" i="7"/>
  <c r="K2092" i="7"/>
  <c r="K2093" i="7"/>
  <c r="K2094" i="7"/>
  <c r="K2095" i="7"/>
  <c r="K2096" i="7"/>
  <c r="K2097" i="7"/>
  <c r="K2098" i="7"/>
  <c r="K2099" i="7"/>
  <c r="K2100" i="7"/>
  <c r="K2101" i="7"/>
  <c r="K2102" i="7"/>
  <c r="K2103" i="7"/>
  <c r="K2104" i="7"/>
  <c r="K2105" i="7"/>
  <c r="K2106" i="7"/>
  <c r="K2107" i="7"/>
  <c r="K2108" i="7"/>
  <c r="K2109" i="7"/>
  <c r="K2110" i="7"/>
  <c r="K2111" i="7"/>
  <c r="K2112" i="7"/>
  <c r="K2113" i="7"/>
  <c r="K2114" i="7"/>
  <c r="K2115" i="7"/>
  <c r="K2116" i="7"/>
  <c r="K2117" i="7"/>
  <c r="K2118" i="7"/>
  <c r="K2119" i="7"/>
  <c r="K2120" i="7"/>
  <c r="K2121" i="7"/>
  <c r="K2122" i="7"/>
  <c r="K2123" i="7"/>
  <c r="K2124" i="7"/>
  <c r="K2125" i="7"/>
  <c r="K2126" i="7"/>
  <c r="K2127" i="7"/>
  <c r="K2128" i="7"/>
  <c r="K2129" i="7"/>
  <c r="K2130" i="7"/>
  <c r="K2131" i="7"/>
  <c r="K2132" i="7"/>
  <c r="K2133" i="7"/>
  <c r="K2134" i="7"/>
  <c r="K2135" i="7"/>
  <c r="K2136" i="7"/>
  <c r="K2137" i="7"/>
  <c r="K2138" i="7"/>
  <c r="K2139" i="7"/>
  <c r="K2140" i="7"/>
  <c r="K2141" i="7"/>
  <c r="K2142" i="7"/>
  <c r="K2143" i="7"/>
  <c r="K2144" i="7"/>
  <c r="K2145" i="7"/>
  <c r="K2146" i="7"/>
  <c r="K2147" i="7"/>
  <c r="K2148" i="7"/>
  <c r="K2149" i="7"/>
  <c r="K2150" i="7"/>
  <c r="K2151" i="7"/>
  <c r="K2152" i="7"/>
  <c r="K2153" i="7"/>
  <c r="K2154" i="7"/>
  <c r="K2155" i="7"/>
  <c r="K2156" i="7"/>
  <c r="K2157" i="7"/>
  <c r="K2158" i="7"/>
  <c r="K2159" i="7"/>
  <c r="K2160" i="7"/>
  <c r="K2161" i="7"/>
  <c r="K2162" i="7"/>
  <c r="K2163" i="7"/>
  <c r="K2164" i="7"/>
  <c r="K2165" i="7"/>
  <c r="K2166" i="7"/>
  <c r="K2167" i="7"/>
  <c r="K2168" i="7"/>
  <c r="K2169" i="7"/>
  <c r="K2170" i="7"/>
  <c r="K2171" i="7"/>
  <c r="K2172" i="7"/>
  <c r="K2173" i="7"/>
  <c r="K2174" i="7"/>
  <c r="K2175" i="7"/>
  <c r="K2176" i="7"/>
  <c r="K2177" i="7"/>
  <c r="K2178" i="7"/>
  <c r="K2179" i="7"/>
  <c r="K2180" i="7"/>
  <c r="K2181" i="7"/>
  <c r="K2182" i="7"/>
  <c r="K2183" i="7"/>
  <c r="K2184" i="7"/>
  <c r="K2185" i="7"/>
  <c r="K2186" i="7"/>
  <c r="K2187" i="7"/>
  <c r="K2188" i="7"/>
  <c r="K2189" i="7"/>
  <c r="K2190" i="7"/>
  <c r="K2191" i="7"/>
  <c r="K2192" i="7"/>
  <c r="K2193" i="7"/>
  <c r="K2194" i="7"/>
  <c r="K2195" i="7"/>
  <c r="K2196" i="7"/>
  <c r="K2197" i="7"/>
  <c r="K2198" i="7"/>
  <c r="K2199" i="7"/>
  <c r="K2200" i="7"/>
  <c r="K2201" i="7"/>
  <c r="K2202" i="7"/>
  <c r="K2203" i="7"/>
  <c r="K2204" i="7"/>
  <c r="K2205" i="7"/>
  <c r="K2206" i="7"/>
  <c r="K2207" i="7"/>
  <c r="K2208" i="7"/>
  <c r="K2209" i="7"/>
  <c r="K2210" i="7"/>
  <c r="K2211" i="7"/>
  <c r="K2212" i="7"/>
  <c r="K2213" i="7"/>
  <c r="K2214" i="7"/>
  <c r="K2215" i="7"/>
  <c r="K2216" i="7"/>
  <c r="K2217" i="7"/>
  <c r="K2218" i="7"/>
  <c r="K2219" i="7"/>
  <c r="K2220" i="7"/>
  <c r="K2221" i="7"/>
  <c r="K2222" i="7"/>
  <c r="K2223" i="7"/>
  <c r="K2224" i="7"/>
  <c r="K2225" i="7"/>
  <c r="K2226" i="7"/>
  <c r="K2227" i="7"/>
  <c r="K2228" i="7"/>
  <c r="K2229" i="7"/>
  <c r="K2230" i="7"/>
  <c r="K2231" i="7"/>
  <c r="K2232" i="7"/>
  <c r="K2233" i="7"/>
  <c r="K2234" i="7"/>
  <c r="K2235" i="7"/>
  <c r="K2236" i="7"/>
  <c r="K2237" i="7"/>
  <c r="K2238" i="7"/>
  <c r="K2239" i="7"/>
  <c r="K2240" i="7"/>
  <c r="K2241" i="7"/>
  <c r="K2242" i="7"/>
  <c r="K2243" i="7"/>
  <c r="K2244" i="7"/>
  <c r="K2245" i="7"/>
  <c r="K2246" i="7"/>
  <c r="K2247" i="7"/>
  <c r="K2248" i="7"/>
  <c r="K2249" i="7"/>
  <c r="K2250" i="7"/>
  <c r="K2251" i="7"/>
  <c r="K2252" i="7"/>
  <c r="K2253" i="7"/>
  <c r="K2254" i="7"/>
  <c r="K2255" i="7"/>
  <c r="K2256" i="7"/>
  <c r="K2257" i="7"/>
  <c r="K2258" i="7"/>
  <c r="K2259" i="7"/>
  <c r="K2260" i="7"/>
  <c r="K2261" i="7"/>
  <c r="K2262" i="7"/>
  <c r="K2263" i="7"/>
  <c r="K2264" i="7"/>
  <c r="K2265" i="7"/>
  <c r="K2266" i="7"/>
  <c r="K2267" i="7"/>
  <c r="K2268" i="7"/>
  <c r="K2269" i="7"/>
  <c r="K2270" i="7"/>
  <c r="K2271" i="7"/>
  <c r="K2272" i="7"/>
  <c r="K2273" i="7"/>
  <c r="K2274" i="7"/>
  <c r="K2275" i="7"/>
  <c r="K2276" i="7"/>
  <c r="K2277" i="7"/>
  <c r="K2278" i="7"/>
  <c r="K2279" i="7"/>
  <c r="K2280" i="7"/>
  <c r="K2281" i="7"/>
  <c r="K2282" i="7"/>
  <c r="K2283" i="7"/>
  <c r="K2284" i="7"/>
  <c r="K2285" i="7"/>
  <c r="K2286" i="7"/>
  <c r="K2287" i="7"/>
  <c r="K2288" i="7"/>
  <c r="K2289" i="7"/>
  <c r="K2290" i="7"/>
  <c r="K2291" i="7"/>
  <c r="K2292" i="7"/>
  <c r="K2293" i="7"/>
  <c r="K2294" i="7"/>
  <c r="K2295" i="7"/>
  <c r="K2296" i="7"/>
  <c r="K2297" i="7"/>
  <c r="K2298" i="7"/>
  <c r="K2299" i="7"/>
  <c r="K2300" i="7"/>
  <c r="K2301" i="7"/>
  <c r="K2302" i="7"/>
  <c r="K2303" i="7"/>
  <c r="K2304" i="7"/>
  <c r="K2305" i="7"/>
  <c r="K2306" i="7"/>
  <c r="K2307" i="7"/>
  <c r="K2308" i="7"/>
  <c r="K2309" i="7"/>
  <c r="K2310" i="7"/>
  <c r="K2311" i="7"/>
  <c r="K2312" i="7"/>
  <c r="K2313" i="7"/>
  <c r="K2314" i="7"/>
  <c r="K2315" i="7"/>
  <c r="K2316" i="7"/>
  <c r="K2317" i="7"/>
  <c r="K2318" i="7"/>
  <c r="K2319" i="7"/>
  <c r="K2320" i="7"/>
  <c r="K2321" i="7"/>
  <c r="K2322" i="7"/>
  <c r="K2323" i="7"/>
  <c r="K2324" i="7"/>
  <c r="K2325" i="7"/>
  <c r="K2326" i="7"/>
  <c r="K2327" i="7"/>
  <c r="K2328" i="7"/>
  <c r="K2329" i="7"/>
  <c r="K2330" i="7"/>
  <c r="K2331" i="7"/>
  <c r="K2332" i="7"/>
  <c r="K2333" i="7"/>
  <c r="K2334" i="7"/>
  <c r="K2335" i="7"/>
  <c r="K2336" i="7"/>
  <c r="K2337" i="7"/>
  <c r="K2338" i="7"/>
  <c r="K2339" i="7"/>
  <c r="K2340" i="7"/>
  <c r="K2341" i="7"/>
  <c r="K2342" i="7"/>
  <c r="K2343" i="7"/>
  <c r="K2344" i="7"/>
  <c r="K2345" i="7"/>
  <c r="K2346" i="7"/>
  <c r="K2347" i="7"/>
  <c r="K2348" i="7"/>
  <c r="K2349" i="7"/>
  <c r="K2350" i="7"/>
  <c r="K2351" i="7"/>
  <c r="K2352" i="7"/>
  <c r="K2353" i="7"/>
  <c r="K2354" i="7"/>
  <c r="K2355" i="7"/>
  <c r="K2356" i="7"/>
  <c r="K2357" i="7"/>
  <c r="K2358" i="7"/>
  <c r="K2359" i="7"/>
  <c r="K2360" i="7"/>
  <c r="K2361" i="7"/>
  <c r="K2362" i="7"/>
  <c r="K2363" i="7"/>
  <c r="K2364" i="7"/>
  <c r="K2365" i="7"/>
  <c r="K2366" i="7"/>
  <c r="K2367" i="7"/>
  <c r="K2368" i="7"/>
  <c r="K2369" i="7"/>
  <c r="K2370" i="7"/>
  <c r="K2371" i="7"/>
  <c r="K2372" i="7"/>
  <c r="K2373" i="7"/>
  <c r="K2374" i="7"/>
  <c r="K2375" i="7"/>
  <c r="K2376" i="7"/>
  <c r="K2377" i="7"/>
  <c r="K2378" i="7"/>
  <c r="K2379" i="7"/>
  <c r="K2380" i="7"/>
  <c r="K2381" i="7"/>
  <c r="K2382" i="7"/>
  <c r="K2383" i="7"/>
  <c r="K2384" i="7"/>
  <c r="K2385" i="7"/>
  <c r="K2386" i="7"/>
  <c r="K2387" i="7"/>
  <c r="K2388" i="7"/>
  <c r="K2389" i="7"/>
  <c r="K2390" i="7"/>
  <c r="K2391" i="7"/>
  <c r="K2392" i="7"/>
  <c r="K2393" i="7"/>
  <c r="K2394" i="7"/>
  <c r="K2395" i="7"/>
  <c r="K2396" i="7"/>
  <c r="K2397" i="7"/>
  <c r="K2398" i="7"/>
  <c r="K2399" i="7"/>
  <c r="K2400" i="7"/>
  <c r="K2401" i="7"/>
  <c r="K2402" i="7"/>
  <c r="K2403" i="7"/>
  <c r="K2404" i="7"/>
  <c r="K2405" i="7"/>
  <c r="K2406" i="7"/>
  <c r="K2407" i="7"/>
  <c r="K2408" i="7"/>
  <c r="K2409" i="7"/>
  <c r="K2410" i="7"/>
  <c r="K2411" i="7"/>
  <c r="K2412" i="7"/>
  <c r="K2413" i="7"/>
  <c r="K2414" i="7"/>
  <c r="K2415" i="7"/>
  <c r="K2416" i="7"/>
  <c r="K2417" i="7"/>
  <c r="K2418" i="7"/>
  <c r="K2419" i="7"/>
  <c r="K2420" i="7"/>
  <c r="K2421" i="7"/>
  <c r="K2422" i="7"/>
  <c r="K2423" i="7"/>
  <c r="K2424" i="7"/>
  <c r="K2425" i="7"/>
  <c r="K2426" i="7"/>
  <c r="K2427" i="7"/>
  <c r="K2428" i="7"/>
  <c r="K2429" i="7"/>
  <c r="K2430" i="7"/>
  <c r="K2431" i="7"/>
  <c r="K2432" i="7"/>
  <c r="K2433" i="7"/>
  <c r="K2434" i="7"/>
  <c r="K2435" i="7"/>
  <c r="K2436" i="7"/>
  <c r="K2437" i="7"/>
  <c r="K2438" i="7"/>
  <c r="K2439" i="7"/>
  <c r="K2440" i="7"/>
  <c r="K2441" i="7"/>
  <c r="K2442" i="7"/>
  <c r="K2443" i="7"/>
  <c r="K2444" i="7"/>
  <c r="K2445" i="7"/>
  <c r="K2446" i="7"/>
  <c r="K2447" i="7"/>
  <c r="K2448" i="7"/>
  <c r="K2449" i="7"/>
  <c r="K2450" i="7"/>
  <c r="K2451" i="7"/>
  <c r="K2452" i="7"/>
  <c r="K2453" i="7"/>
  <c r="K2454" i="7"/>
  <c r="K2455" i="7"/>
  <c r="K2456" i="7"/>
  <c r="K2457" i="7"/>
  <c r="K2458" i="7"/>
  <c r="K2459" i="7"/>
  <c r="K2460" i="7"/>
  <c r="K2461" i="7"/>
  <c r="K2462" i="7"/>
  <c r="K2463" i="7"/>
  <c r="K2464" i="7"/>
  <c r="K2465" i="7"/>
  <c r="K2466" i="7"/>
  <c r="K2467" i="7"/>
  <c r="K2468" i="7"/>
  <c r="K2469" i="7"/>
  <c r="K2470" i="7"/>
  <c r="K2471" i="7"/>
  <c r="K2472" i="7"/>
  <c r="K2473" i="7"/>
  <c r="K2474" i="7"/>
  <c r="K2475" i="7"/>
  <c r="K2476" i="7"/>
  <c r="K2477" i="7"/>
  <c r="K2478" i="7"/>
  <c r="K2479" i="7"/>
  <c r="K2480" i="7"/>
  <c r="K2481" i="7"/>
  <c r="K2482" i="7"/>
  <c r="K2483" i="7"/>
  <c r="K2484" i="7"/>
  <c r="K2485" i="7"/>
  <c r="K2486" i="7"/>
  <c r="K2487" i="7"/>
  <c r="K2488" i="7"/>
  <c r="K2489" i="7"/>
  <c r="K2490" i="7"/>
  <c r="K2491" i="7"/>
  <c r="K2492" i="7"/>
  <c r="K2493" i="7"/>
  <c r="K2494" i="7"/>
  <c r="K2495" i="7"/>
  <c r="K2496" i="7"/>
  <c r="K2497" i="7"/>
  <c r="K2498" i="7"/>
  <c r="K2499" i="7"/>
  <c r="K2500" i="7"/>
  <c r="K2501" i="7"/>
  <c r="K2502" i="7"/>
  <c r="K2503" i="7"/>
  <c r="K2504" i="7"/>
  <c r="K2505" i="7"/>
  <c r="K2506" i="7"/>
  <c r="K2507" i="7"/>
  <c r="K2508" i="7"/>
  <c r="K2509" i="7"/>
  <c r="K2510" i="7"/>
  <c r="K2511" i="7"/>
  <c r="K2512" i="7"/>
  <c r="K2513" i="7"/>
  <c r="K2514" i="7"/>
  <c r="K2515" i="7"/>
  <c r="K2516" i="7"/>
  <c r="K2517" i="7"/>
  <c r="K2518" i="7"/>
  <c r="K2519" i="7"/>
  <c r="K2520" i="7"/>
  <c r="K2521" i="7"/>
  <c r="K2522" i="7"/>
  <c r="K2523" i="7"/>
  <c r="K2524" i="7"/>
  <c r="K2525" i="7"/>
  <c r="K2526" i="7"/>
  <c r="K2527" i="7"/>
  <c r="K2528" i="7"/>
  <c r="K2529" i="7"/>
  <c r="K2530" i="7"/>
  <c r="K2531" i="7"/>
  <c r="K2532" i="7"/>
  <c r="K2533" i="7"/>
  <c r="K2534" i="7"/>
  <c r="K2535" i="7"/>
  <c r="K2536" i="7"/>
  <c r="K2537" i="7"/>
  <c r="K2538" i="7"/>
  <c r="K2539" i="7"/>
  <c r="K2540" i="7"/>
  <c r="K2541" i="7"/>
  <c r="K2542" i="7"/>
  <c r="K2543" i="7"/>
  <c r="K2544" i="7"/>
  <c r="K2545" i="7"/>
  <c r="K2546" i="7"/>
  <c r="K2547" i="7"/>
  <c r="K2548" i="7"/>
  <c r="K2549" i="7"/>
  <c r="K2550" i="7"/>
  <c r="K2551" i="7"/>
  <c r="K2552" i="7"/>
  <c r="K2553" i="7"/>
  <c r="K2554" i="7"/>
  <c r="K2555" i="7"/>
  <c r="K2556" i="7"/>
  <c r="K2557" i="7"/>
  <c r="K2558" i="7"/>
  <c r="K2559" i="7"/>
  <c r="K2560" i="7"/>
  <c r="K2561" i="7"/>
  <c r="K2562" i="7"/>
  <c r="K2563" i="7"/>
  <c r="K2564" i="7"/>
  <c r="K2565" i="7"/>
  <c r="K2566" i="7"/>
  <c r="K2567" i="7"/>
  <c r="K2568" i="7"/>
  <c r="K2569" i="7"/>
  <c r="K2570" i="7"/>
  <c r="K2571" i="7"/>
  <c r="K2572" i="7"/>
  <c r="K2573" i="7"/>
  <c r="K2574" i="7"/>
  <c r="K2575" i="7"/>
  <c r="K2576" i="7"/>
  <c r="K2577" i="7"/>
  <c r="K2578" i="7"/>
  <c r="K2579" i="7"/>
  <c r="K2580" i="7"/>
  <c r="K2581" i="7"/>
  <c r="K2582" i="7"/>
  <c r="K2583" i="7"/>
  <c r="K2584" i="7"/>
  <c r="K2585" i="7"/>
  <c r="K2586" i="7"/>
  <c r="K2587" i="7"/>
  <c r="K2588" i="7"/>
  <c r="K2589" i="7"/>
  <c r="K2590" i="7"/>
  <c r="K2591" i="7"/>
  <c r="K2592" i="7"/>
  <c r="K2593" i="7"/>
  <c r="K2594" i="7"/>
  <c r="K2595" i="7"/>
  <c r="K2596" i="7"/>
  <c r="K2597" i="7"/>
  <c r="K2598" i="7"/>
  <c r="K2599" i="7"/>
  <c r="K2600" i="7"/>
  <c r="K2601" i="7"/>
  <c r="K2602" i="7"/>
  <c r="K2603" i="7"/>
  <c r="K2604" i="7"/>
  <c r="K2605" i="7"/>
  <c r="K2606" i="7"/>
  <c r="K2607" i="7"/>
  <c r="K2608" i="7"/>
  <c r="K2609" i="7"/>
  <c r="K2610" i="7"/>
  <c r="K2611" i="7"/>
  <c r="K2612" i="7"/>
  <c r="K2613" i="7"/>
  <c r="K2614" i="7"/>
  <c r="K2615" i="7"/>
  <c r="K2616" i="7"/>
  <c r="K2617" i="7"/>
  <c r="K2618" i="7"/>
  <c r="K2619" i="7"/>
  <c r="K2620" i="7"/>
  <c r="K2621" i="7"/>
  <c r="K2622" i="7"/>
  <c r="K2623" i="7"/>
  <c r="K2624" i="7"/>
  <c r="K2625" i="7"/>
  <c r="K2626" i="7"/>
  <c r="K2627" i="7"/>
  <c r="K2628" i="7"/>
  <c r="K2629" i="7"/>
  <c r="K2630" i="7"/>
  <c r="K2631" i="7"/>
  <c r="K2632" i="7"/>
  <c r="K2633" i="7"/>
  <c r="K2634" i="7"/>
  <c r="K2635" i="7"/>
  <c r="K2636" i="7"/>
  <c r="K2637" i="7"/>
  <c r="K2638" i="7"/>
  <c r="K2639" i="7"/>
  <c r="K2640" i="7"/>
  <c r="K2641" i="7"/>
  <c r="K2642" i="7"/>
  <c r="K2643" i="7"/>
  <c r="K2644" i="7"/>
  <c r="K2645" i="7"/>
  <c r="K2646" i="7"/>
  <c r="K2647" i="7"/>
  <c r="K2648" i="7"/>
  <c r="K2649" i="7"/>
  <c r="K2650" i="7"/>
  <c r="K2651" i="7"/>
  <c r="K2652" i="7"/>
  <c r="K2653" i="7"/>
  <c r="K2654" i="7"/>
  <c r="K2655" i="7"/>
  <c r="K2656" i="7"/>
  <c r="K2657" i="7"/>
  <c r="K2658" i="7"/>
  <c r="K2659" i="7"/>
  <c r="K2660" i="7"/>
  <c r="K2661" i="7"/>
  <c r="K2662" i="7"/>
  <c r="K2663" i="7"/>
  <c r="K2664" i="7"/>
  <c r="K2665" i="7"/>
  <c r="K2666" i="7"/>
  <c r="K2667" i="7"/>
  <c r="K2668" i="7"/>
  <c r="K2669" i="7"/>
  <c r="K2670" i="7"/>
  <c r="K2671" i="7"/>
  <c r="K2672" i="7"/>
  <c r="K2673" i="7"/>
  <c r="K2674" i="7"/>
  <c r="K2675" i="7"/>
  <c r="K2676" i="7"/>
  <c r="K2677" i="7"/>
  <c r="K2678" i="7"/>
  <c r="K2679" i="7"/>
  <c r="K2680" i="7"/>
  <c r="K2681" i="7"/>
  <c r="K2682" i="7"/>
  <c r="K2683" i="7"/>
  <c r="K2684" i="7"/>
  <c r="K2685" i="7"/>
  <c r="K2686" i="7"/>
  <c r="K2687" i="7"/>
  <c r="K2688" i="7"/>
  <c r="K2689" i="7"/>
  <c r="K2690" i="7"/>
  <c r="K2691" i="7"/>
  <c r="K2692" i="7"/>
  <c r="K2693" i="7"/>
  <c r="K2694" i="7"/>
  <c r="K2695" i="7"/>
  <c r="K2696" i="7"/>
  <c r="K2697" i="7"/>
  <c r="K2698" i="7"/>
  <c r="K2699" i="7"/>
  <c r="K2700" i="7"/>
  <c r="K2701" i="7"/>
  <c r="K2702" i="7"/>
  <c r="K2703" i="7"/>
  <c r="K2704" i="7"/>
  <c r="K2705" i="7"/>
  <c r="K2706" i="7"/>
  <c r="K2707" i="7"/>
  <c r="K2708" i="7"/>
  <c r="K2709" i="7"/>
  <c r="K2710" i="7"/>
  <c r="K2711" i="7"/>
  <c r="K2712" i="7"/>
  <c r="K2713" i="7"/>
  <c r="K2714" i="7"/>
  <c r="K2715" i="7"/>
  <c r="K2716" i="7"/>
  <c r="K2717" i="7"/>
  <c r="K2718" i="7"/>
  <c r="K2719" i="7"/>
  <c r="K2720" i="7"/>
  <c r="K2721" i="7"/>
  <c r="K2722" i="7"/>
  <c r="K2723" i="7"/>
  <c r="K2724" i="7"/>
  <c r="K2725" i="7"/>
  <c r="K2726" i="7"/>
  <c r="K2727" i="7"/>
  <c r="K2728" i="7"/>
  <c r="K2729" i="7"/>
  <c r="K2730" i="7"/>
  <c r="K2731" i="7"/>
  <c r="K2732" i="7"/>
  <c r="K2733" i="7"/>
  <c r="K2734" i="7"/>
  <c r="K2735" i="7"/>
  <c r="K2736" i="7"/>
  <c r="K2737" i="7"/>
  <c r="K2738" i="7"/>
  <c r="K2739" i="7"/>
  <c r="K2740" i="7"/>
  <c r="K2741" i="7"/>
  <c r="K2742" i="7"/>
  <c r="K2743" i="7"/>
  <c r="K2744" i="7"/>
  <c r="K2745" i="7"/>
  <c r="K2746" i="7"/>
  <c r="K2747" i="7"/>
  <c r="K2748" i="7"/>
  <c r="K2749" i="7"/>
  <c r="K2750" i="7"/>
  <c r="K2751" i="7"/>
  <c r="K2752" i="7"/>
  <c r="K2753" i="7"/>
  <c r="K2754" i="7"/>
  <c r="K2755" i="7"/>
  <c r="K2756" i="7"/>
  <c r="K2757" i="7"/>
  <c r="K2758" i="7"/>
  <c r="K2759" i="7"/>
  <c r="K2760" i="7"/>
  <c r="K2761" i="7"/>
  <c r="K2762" i="7"/>
  <c r="K2763" i="7"/>
  <c r="K2764" i="7"/>
  <c r="K2765" i="7"/>
  <c r="K2766" i="7"/>
  <c r="K2767" i="7"/>
  <c r="K2768" i="7"/>
  <c r="K2769" i="7"/>
  <c r="K2770" i="7"/>
  <c r="K2771" i="7"/>
  <c r="K2772" i="7"/>
  <c r="K2773" i="7"/>
  <c r="K2774" i="7"/>
  <c r="K2775" i="7"/>
  <c r="K2776" i="7"/>
  <c r="K2777" i="7"/>
  <c r="K2778" i="7"/>
  <c r="K2779" i="7"/>
  <c r="K2780" i="7"/>
  <c r="K2781" i="7"/>
  <c r="K2782" i="7"/>
  <c r="K2783" i="7"/>
  <c r="K2784" i="7"/>
  <c r="K2785" i="7"/>
  <c r="K2786" i="7"/>
  <c r="K2787" i="7"/>
  <c r="K2788" i="7"/>
  <c r="K2789" i="7"/>
  <c r="K2790" i="7"/>
  <c r="K2791" i="7"/>
  <c r="K2792" i="7"/>
  <c r="K2793" i="7"/>
  <c r="K2794" i="7"/>
  <c r="K2795" i="7"/>
  <c r="K2796" i="7"/>
  <c r="K2797" i="7"/>
  <c r="K2798" i="7"/>
  <c r="K2799" i="7"/>
  <c r="K2800" i="7"/>
  <c r="K2801" i="7"/>
  <c r="K2802" i="7"/>
  <c r="K2803" i="7"/>
  <c r="K2804" i="7"/>
  <c r="K2805" i="7"/>
  <c r="K2806" i="7"/>
  <c r="K2807" i="7"/>
  <c r="K2808" i="7"/>
  <c r="K2809" i="7"/>
  <c r="K2810" i="7"/>
  <c r="K2811" i="7"/>
  <c r="K2812" i="7"/>
  <c r="K2813" i="7"/>
  <c r="K2814" i="7"/>
  <c r="K2815" i="7"/>
  <c r="K2816" i="7"/>
  <c r="K2817" i="7"/>
  <c r="K2818" i="7"/>
  <c r="K2819" i="7"/>
  <c r="K2820" i="7"/>
  <c r="K2821" i="7"/>
  <c r="K2822" i="7"/>
  <c r="K2823" i="7"/>
  <c r="K2824" i="7"/>
  <c r="K2825" i="7"/>
  <c r="K2826" i="7"/>
  <c r="K2827" i="7"/>
  <c r="K2828" i="7"/>
  <c r="K2829" i="7"/>
  <c r="K2830" i="7"/>
  <c r="K2831" i="7"/>
  <c r="K2832" i="7"/>
  <c r="K2833" i="7"/>
  <c r="K2834" i="7"/>
  <c r="K2835" i="7"/>
  <c r="K2836" i="7"/>
  <c r="K2837" i="7"/>
  <c r="K2838" i="7"/>
  <c r="K2839" i="7"/>
  <c r="K2840" i="7"/>
  <c r="K2841" i="7"/>
  <c r="K2842" i="7"/>
  <c r="K2843" i="7"/>
  <c r="K2844" i="7"/>
  <c r="K2845" i="7"/>
  <c r="K2846" i="7"/>
  <c r="K2847" i="7"/>
  <c r="K2848" i="7"/>
  <c r="K2849" i="7"/>
  <c r="K2850" i="7"/>
  <c r="K2851" i="7"/>
  <c r="K2852" i="7"/>
  <c r="K2853" i="7"/>
  <c r="K2854" i="7"/>
  <c r="K2855" i="7"/>
  <c r="K2856" i="7"/>
  <c r="K2857" i="7"/>
  <c r="K2858" i="7"/>
  <c r="K2859" i="7"/>
  <c r="K2860" i="7"/>
  <c r="K2861" i="7"/>
  <c r="K2862" i="7"/>
  <c r="K2863" i="7"/>
  <c r="K2864" i="7"/>
  <c r="K2865" i="7"/>
  <c r="K2866" i="7"/>
  <c r="K2867" i="7"/>
  <c r="K2868" i="7"/>
  <c r="K2869" i="7"/>
  <c r="K2870" i="7"/>
  <c r="K2871" i="7"/>
  <c r="K2872" i="7"/>
  <c r="K2873" i="7"/>
  <c r="K2874" i="7"/>
  <c r="K2875" i="7"/>
  <c r="K2876" i="7"/>
  <c r="K2877" i="7"/>
  <c r="K2878" i="7"/>
  <c r="K2879" i="7"/>
  <c r="K2880" i="7"/>
  <c r="K2881" i="7"/>
  <c r="K2882" i="7"/>
  <c r="K2883" i="7"/>
  <c r="K2884" i="7"/>
  <c r="K2885" i="7"/>
  <c r="K2886" i="7"/>
  <c r="K2887" i="7"/>
  <c r="K2888" i="7"/>
  <c r="K2889" i="7"/>
  <c r="K2890" i="7"/>
  <c r="K2891" i="7"/>
  <c r="K2892" i="7"/>
  <c r="K2893" i="7"/>
  <c r="K2894" i="7"/>
  <c r="K2895" i="7"/>
  <c r="K2896" i="7"/>
  <c r="K2897" i="7"/>
  <c r="K2898" i="7"/>
  <c r="K2899" i="7"/>
  <c r="K2900" i="7"/>
  <c r="K2901" i="7"/>
  <c r="K2902" i="7"/>
  <c r="K2903" i="7"/>
  <c r="K2904" i="7"/>
  <c r="K2905" i="7"/>
  <c r="K2906" i="7"/>
  <c r="K2907" i="7"/>
  <c r="K2908" i="7"/>
  <c r="K2909" i="7"/>
  <c r="K2910" i="7"/>
  <c r="K2911" i="7"/>
  <c r="K2912" i="7"/>
  <c r="K2913" i="7"/>
  <c r="K2914" i="7"/>
  <c r="K2915" i="7"/>
  <c r="K2916" i="7"/>
  <c r="K2917" i="7"/>
  <c r="K2918" i="7"/>
  <c r="K2919" i="7"/>
  <c r="K2920" i="7"/>
  <c r="K2921" i="7"/>
  <c r="K2922" i="7"/>
  <c r="K2923" i="7"/>
  <c r="K2924" i="7"/>
  <c r="K2925" i="7"/>
  <c r="K2926" i="7"/>
  <c r="K2927" i="7"/>
  <c r="K2928" i="7"/>
  <c r="K2929" i="7"/>
  <c r="K2930" i="7"/>
  <c r="K2931" i="7"/>
  <c r="K2932" i="7"/>
  <c r="K2933" i="7"/>
  <c r="K2934" i="7"/>
  <c r="K2935" i="7"/>
  <c r="K2936" i="7"/>
  <c r="K2937" i="7"/>
  <c r="K2938" i="7"/>
  <c r="K2939" i="7"/>
  <c r="K2940" i="7"/>
  <c r="K2941" i="7"/>
  <c r="K2942" i="7"/>
  <c r="K2943" i="7"/>
  <c r="K2944" i="7"/>
  <c r="K2945" i="7"/>
  <c r="K2946" i="7"/>
  <c r="K2947" i="7"/>
  <c r="K2948" i="7"/>
  <c r="K2949" i="7"/>
  <c r="K2950" i="7"/>
  <c r="K2951" i="7"/>
  <c r="K2952" i="7"/>
  <c r="K2953" i="7"/>
  <c r="K2954" i="7"/>
  <c r="K2955" i="7"/>
  <c r="K2956" i="7"/>
  <c r="K2957" i="7"/>
  <c r="K2958" i="7"/>
  <c r="K2959" i="7"/>
  <c r="K2960" i="7"/>
  <c r="K2961" i="7"/>
  <c r="K2962" i="7"/>
  <c r="K2963" i="7"/>
  <c r="K2964" i="7"/>
  <c r="K2965" i="7"/>
  <c r="K2966" i="7"/>
  <c r="K2967" i="7"/>
  <c r="K2968" i="7"/>
  <c r="K2969" i="7"/>
  <c r="K2970" i="7"/>
  <c r="K2971" i="7"/>
  <c r="K2972" i="7"/>
  <c r="K2973" i="7"/>
  <c r="K2974" i="7"/>
  <c r="K2975" i="7"/>
  <c r="K2976" i="7"/>
  <c r="K2977" i="7"/>
  <c r="K2978" i="7"/>
  <c r="K2979" i="7"/>
  <c r="K2980" i="7"/>
  <c r="K2981" i="7"/>
  <c r="K2982" i="7"/>
  <c r="K2983" i="7"/>
  <c r="K2984" i="7"/>
  <c r="K2985" i="7"/>
  <c r="K2986" i="7"/>
  <c r="K2987" i="7"/>
  <c r="K2988" i="7"/>
  <c r="K2989" i="7"/>
  <c r="K2990" i="7"/>
  <c r="K2991" i="7"/>
  <c r="K2992" i="7"/>
  <c r="K2993" i="7"/>
  <c r="K2994" i="7"/>
  <c r="K2995" i="7"/>
  <c r="K2996" i="7"/>
  <c r="K2997" i="7"/>
  <c r="K2998" i="7"/>
  <c r="K2999" i="7"/>
  <c r="K3000" i="7"/>
  <c r="K3001" i="7"/>
  <c r="K3002" i="7"/>
  <c r="K3003" i="7"/>
  <c r="K3004" i="7"/>
  <c r="K3005" i="7"/>
  <c r="K3006" i="7"/>
  <c r="K3007" i="7"/>
  <c r="K3008" i="7"/>
  <c r="K3009" i="7"/>
  <c r="K3010" i="7"/>
  <c r="K3011" i="7"/>
  <c r="K3012" i="7"/>
  <c r="K3013" i="7"/>
  <c r="K3014" i="7"/>
  <c r="K3015" i="7"/>
  <c r="K3016" i="7"/>
  <c r="K3017" i="7"/>
  <c r="K3018" i="7"/>
  <c r="K3019" i="7"/>
  <c r="K3020" i="7"/>
  <c r="K3021" i="7"/>
  <c r="K3022" i="7"/>
  <c r="K3023" i="7"/>
  <c r="K3024" i="7"/>
  <c r="K3025" i="7"/>
  <c r="K3026" i="7"/>
  <c r="K3027" i="7"/>
  <c r="K3028" i="7"/>
  <c r="K3029" i="7"/>
  <c r="K3030" i="7"/>
  <c r="K3031" i="7"/>
  <c r="K3032" i="7"/>
  <c r="K3033" i="7"/>
  <c r="K3034" i="7"/>
  <c r="K3035" i="7"/>
  <c r="K3036" i="7"/>
  <c r="K3037" i="7"/>
  <c r="K3038" i="7"/>
  <c r="K3039" i="7"/>
  <c r="K3040" i="7"/>
  <c r="K3041" i="7"/>
  <c r="K3042" i="7"/>
  <c r="K3043" i="7"/>
  <c r="K3044" i="7"/>
  <c r="K3045" i="7"/>
  <c r="K3046" i="7"/>
  <c r="K3047" i="7"/>
  <c r="K3048" i="7"/>
  <c r="K3049" i="7"/>
  <c r="K3050" i="7"/>
  <c r="K3051" i="7"/>
  <c r="K3052" i="7"/>
  <c r="K3053" i="7"/>
  <c r="K3054" i="7"/>
  <c r="K3055" i="7"/>
  <c r="K3056" i="7"/>
  <c r="K3057" i="7"/>
  <c r="K3058" i="7"/>
  <c r="K3059" i="7"/>
  <c r="K3060" i="7"/>
  <c r="K3061" i="7"/>
  <c r="K3062" i="7"/>
  <c r="K3063" i="7"/>
  <c r="K3064" i="7"/>
  <c r="K3065" i="7"/>
  <c r="K3066" i="7"/>
  <c r="K3067" i="7"/>
  <c r="K3068" i="7"/>
  <c r="K3069" i="7"/>
  <c r="K3070" i="7"/>
  <c r="K3071" i="7"/>
  <c r="K3072" i="7"/>
  <c r="K3073" i="7"/>
  <c r="K3074" i="7"/>
  <c r="K3075" i="7"/>
  <c r="K3076" i="7"/>
  <c r="K3077" i="7"/>
  <c r="K3078" i="7"/>
  <c r="K3079" i="7"/>
  <c r="K3080" i="7"/>
  <c r="K3081" i="7"/>
  <c r="K3082" i="7"/>
  <c r="K3083" i="7"/>
  <c r="K3084" i="7"/>
  <c r="K3085" i="7"/>
  <c r="K3086" i="7"/>
  <c r="K3087" i="7"/>
  <c r="K3088" i="7"/>
  <c r="K3089" i="7"/>
  <c r="K3090" i="7"/>
  <c r="K3091" i="7"/>
  <c r="K3092" i="7"/>
  <c r="K3093" i="7"/>
  <c r="K3094" i="7"/>
  <c r="K3095" i="7"/>
  <c r="K3096" i="7"/>
  <c r="K3097" i="7"/>
  <c r="K3098" i="7"/>
  <c r="K3099" i="7"/>
  <c r="K3100" i="7"/>
  <c r="K3101" i="7"/>
  <c r="K3102" i="7"/>
  <c r="K3103" i="7"/>
  <c r="K3104" i="7"/>
  <c r="K3105" i="7"/>
  <c r="K3106" i="7"/>
  <c r="K3107" i="7"/>
  <c r="K3108" i="7"/>
  <c r="K3109" i="7"/>
  <c r="K3110" i="7"/>
  <c r="K3111" i="7"/>
  <c r="K3112" i="7"/>
  <c r="K3113" i="7"/>
  <c r="K3114" i="7"/>
  <c r="K3115" i="7"/>
  <c r="K3116" i="7"/>
  <c r="K3117" i="7"/>
  <c r="K3118" i="7"/>
  <c r="K3119" i="7"/>
  <c r="K3120" i="7"/>
  <c r="K3121" i="7"/>
  <c r="K3122" i="7"/>
  <c r="K3123" i="7"/>
  <c r="K3124" i="7"/>
  <c r="K3125" i="7"/>
  <c r="K3126" i="7"/>
  <c r="K3127" i="7"/>
  <c r="K3128" i="7"/>
  <c r="K3129" i="7"/>
  <c r="K3130" i="7"/>
  <c r="K3131" i="7"/>
  <c r="K3132" i="7"/>
  <c r="K3133" i="7"/>
  <c r="K3134" i="7"/>
  <c r="K3135" i="7"/>
  <c r="K3136" i="7"/>
  <c r="K3137" i="7"/>
  <c r="K3138" i="7"/>
  <c r="K3139" i="7"/>
  <c r="K3140" i="7"/>
  <c r="K3141" i="7"/>
  <c r="K3142" i="7"/>
  <c r="K3143" i="7"/>
  <c r="K3144" i="7"/>
  <c r="K3145" i="7"/>
  <c r="K3146" i="7"/>
  <c r="K3147" i="7"/>
  <c r="K3148" i="7"/>
  <c r="K3149" i="7"/>
  <c r="K3150" i="7"/>
  <c r="K3151" i="7"/>
  <c r="K3152" i="7"/>
  <c r="K3153" i="7"/>
  <c r="K3154" i="7"/>
  <c r="K3" i="7"/>
  <c r="B3" i="4"/>
  <c r="K3" i="4" s="1"/>
  <c r="B4" i="4"/>
  <c r="K4" i="4" s="1"/>
  <c r="B5" i="4"/>
  <c r="K5" i="4" s="1"/>
  <c r="B6" i="4"/>
  <c r="K6" i="4" s="1"/>
  <c r="B7" i="4"/>
  <c r="K7" i="4" s="1"/>
  <c r="B8" i="4"/>
  <c r="K8" i="4" s="1"/>
  <c r="B9" i="4"/>
  <c r="K9" i="4" s="1"/>
  <c r="B10" i="4"/>
  <c r="K10" i="4" s="1"/>
  <c r="B11" i="4"/>
  <c r="K11" i="4" s="1"/>
  <c r="B12" i="4"/>
  <c r="K12" i="4" s="1"/>
  <c r="B13" i="4"/>
  <c r="K13" i="4" s="1"/>
  <c r="B14" i="4"/>
  <c r="K14" i="4" s="1"/>
  <c r="B15" i="4"/>
  <c r="K15" i="4" s="1"/>
  <c r="B16" i="4"/>
  <c r="K16" i="4" s="1"/>
  <c r="B17" i="4"/>
  <c r="K17" i="4" s="1"/>
  <c r="B18" i="4"/>
  <c r="K18" i="4" s="1"/>
  <c r="B19" i="4"/>
  <c r="K19" i="4" s="1"/>
  <c r="B20" i="4"/>
  <c r="K20" i="4" s="1"/>
  <c r="B21" i="4"/>
  <c r="K21" i="4" s="1"/>
  <c r="B22" i="4"/>
  <c r="K22" i="4" s="1"/>
  <c r="B23" i="4"/>
  <c r="K23" i="4" s="1"/>
  <c r="B24" i="4"/>
  <c r="K24" i="4" s="1"/>
  <c r="B25" i="4"/>
  <c r="K25" i="4" s="1"/>
  <c r="B26" i="4"/>
  <c r="K26" i="4" s="1"/>
  <c r="B27" i="4"/>
  <c r="K27" i="4" s="1"/>
  <c r="B28" i="4"/>
  <c r="K28" i="4" s="1"/>
  <c r="B29" i="4"/>
  <c r="K29" i="4" s="1"/>
  <c r="B30" i="4"/>
  <c r="K30" i="4" s="1"/>
  <c r="B31" i="4"/>
  <c r="K31" i="4" s="1"/>
  <c r="B32" i="4"/>
  <c r="K32" i="4" s="1"/>
  <c r="B33" i="4"/>
  <c r="K33" i="4" s="1"/>
  <c r="B34" i="4"/>
  <c r="K34" i="4" s="1"/>
  <c r="B35" i="4"/>
  <c r="K35" i="4" s="1"/>
  <c r="B36" i="4"/>
  <c r="K36" i="4" s="1"/>
  <c r="B37" i="4"/>
  <c r="K37" i="4" s="1"/>
  <c r="B38" i="4"/>
  <c r="K38" i="4" s="1"/>
  <c r="B39" i="4"/>
  <c r="K39" i="4" s="1"/>
  <c r="B40" i="4"/>
  <c r="K40" i="4" s="1"/>
  <c r="B41" i="4"/>
  <c r="K41" i="4" s="1"/>
  <c r="B42" i="4"/>
  <c r="K42" i="4" s="1"/>
  <c r="B43" i="4"/>
  <c r="K43" i="4" s="1"/>
  <c r="B44" i="4"/>
  <c r="K44" i="4" s="1"/>
  <c r="B45" i="4"/>
  <c r="K45" i="4" s="1"/>
  <c r="B46" i="4"/>
  <c r="K46" i="4" s="1"/>
  <c r="B47" i="4"/>
  <c r="K47" i="4" s="1"/>
  <c r="B48" i="4"/>
  <c r="K48" i="4" s="1"/>
  <c r="B49" i="4"/>
  <c r="K49" i="4" s="1"/>
  <c r="B50" i="4"/>
  <c r="K50" i="4" s="1"/>
  <c r="B51" i="4"/>
  <c r="K51" i="4" s="1"/>
  <c r="B52" i="4"/>
  <c r="K52" i="4" s="1"/>
  <c r="B53" i="4"/>
  <c r="K53" i="4" s="1"/>
  <c r="B54" i="4"/>
  <c r="K54" i="4" s="1"/>
  <c r="B55" i="4"/>
  <c r="K55" i="4" s="1"/>
  <c r="B56" i="4"/>
  <c r="K56" i="4" s="1"/>
  <c r="B57" i="4"/>
  <c r="K57" i="4" s="1"/>
  <c r="B58" i="4"/>
  <c r="K58" i="4" s="1"/>
  <c r="B59" i="4"/>
  <c r="K59" i="4" s="1"/>
  <c r="B60" i="4"/>
  <c r="K60" i="4" s="1"/>
  <c r="B61" i="4"/>
  <c r="K61" i="4" s="1"/>
  <c r="B62" i="4"/>
  <c r="K62" i="4" s="1"/>
  <c r="B63" i="4"/>
  <c r="K63" i="4" s="1"/>
  <c r="B64" i="4"/>
  <c r="K64" i="4" s="1"/>
  <c r="B65" i="4"/>
  <c r="K65" i="4" s="1"/>
  <c r="B66" i="4"/>
  <c r="K66" i="4" s="1"/>
  <c r="B67" i="4"/>
  <c r="K67" i="4" s="1"/>
  <c r="B68" i="4"/>
  <c r="K68" i="4" s="1"/>
  <c r="B69" i="4"/>
  <c r="K69" i="4" s="1"/>
  <c r="B70" i="4"/>
  <c r="K70" i="4" s="1"/>
  <c r="B71" i="4"/>
  <c r="K71" i="4" s="1"/>
  <c r="B72" i="4"/>
  <c r="K72" i="4" s="1"/>
  <c r="B73" i="4"/>
  <c r="K73" i="4" s="1"/>
  <c r="B74" i="4"/>
  <c r="K74" i="4" s="1"/>
  <c r="B75" i="4"/>
  <c r="K75" i="4" s="1"/>
  <c r="B76" i="4"/>
  <c r="K76" i="4" s="1"/>
  <c r="B77" i="4"/>
  <c r="K77" i="4" s="1"/>
  <c r="B78" i="4"/>
  <c r="K78" i="4" s="1"/>
  <c r="B79" i="4"/>
  <c r="K79" i="4" s="1"/>
  <c r="B80" i="4"/>
  <c r="K80" i="4" s="1"/>
  <c r="B81" i="4"/>
  <c r="K81" i="4" s="1"/>
  <c r="B82" i="4"/>
  <c r="K82" i="4" s="1"/>
  <c r="B83" i="4"/>
  <c r="K83" i="4" s="1"/>
  <c r="B84" i="4"/>
  <c r="K84" i="4" s="1"/>
  <c r="B85" i="4"/>
  <c r="K85" i="4" s="1"/>
  <c r="B86" i="4"/>
  <c r="K86" i="4" s="1"/>
  <c r="B87" i="4"/>
  <c r="K87" i="4" s="1"/>
  <c r="B88" i="4"/>
  <c r="K88" i="4" s="1"/>
  <c r="B89" i="4"/>
  <c r="K89" i="4" s="1"/>
  <c r="B90" i="4"/>
  <c r="K90" i="4" s="1"/>
  <c r="B91" i="4"/>
  <c r="K91" i="4" s="1"/>
  <c r="B92" i="4"/>
  <c r="K92" i="4" s="1"/>
  <c r="B93" i="4"/>
  <c r="K93" i="4" s="1"/>
  <c r="B94" i="4"/>
  <c r="K94" i="4" s="1"/>
  <c r="B95" i="4"/>
  <c r="K95" i="4" s="1"/>
  <c r="B96" i="4"/>
  <c r="K96" i="4" s="1"/>
  <c r="B97" i="4"/>
  <c r="K97" i="4" s="1"/>
  <c r="B98" i="4"/>
  <c r="K98" i="4" s="1"/>
  <c r="B99" i="4"/>
  <c r="K99" i="4" s="1"/>
  <c r="B100" i="4"/>
  <c r="K100" i="4" s="1"/>
  <c r="B101" i="4"/>
  <c r="K101" i="4" s="1"/>
  <c r="B102" i="4"/>
  <c r="K102" i="4" s="1"/>
  <c r="B103" i="4"/>
  <c r="K103" i="4" s="1"/>
  <c r="B104" i="4"/>
  <c r="K104" i="4" s="1"/>
  <c r="B105" i="4"/>
  <c r="K105" i="4" s="1"/>
  <c r="B106" i="4"/>
  <c r="K106" i="4" s="1"/>
  <c r="B107" i="4"/>
  <c r="K107" i="4" s="1"/>
  <c r="B108" i="4"/>
  <c r="K108" i="4" s="1"/>
  <c r="B109" i="4"/>
  <c r="K109" i="4" s="1"/>
  <c r="B110" i="4"/>
  <c r="K110" i="4" s="1"/>
  <c r="B111" i="4"/>
  <c r="K111" i="4" s="1"/>
  <c r="B112" i="4"/>
  <c r="K112" i="4" s="1"/>
  <c r="B113" i="4"/>
  <c r="K113" i="4" s="1"/>
  <c r="B114" i="4"/>
  <c r="K114" i="4" s="1"/>
  <c r="B115" i="4"/>
  <c r="K115" i="4" s="1"/>
  <c r="B116" i="4"/>
  <c r="K116" i="4" s="1"/>
  <c r="B117" i="4"/>
  <c r="K117" i="4" s="1"/>
  <c r="B118" i="4"/>
  <c r="K118" i="4" s="1"/>
  <c r="B119" i="4"/>
  <c r="K119" i="4" s="1"/>
  <c r="B120" i="4"/>
  <c r="K120" i="4" s="1"/>
  <c r="B121" i="4"/>
  <c r="K121" i="4" s="1"/>
  <c r="B122" i="4"/>
  <c r="K122" i="4" s="1"/>
  <c r="B123" i="4"/>
  <c r="K123" i="4" s="1"/>
  <c r="B124" i="4"/>
  <c r="K124" i="4" s="1"/>
  <c r="B125" i="4"/>
  <c r="K125" i="4" s="1"/>
  <c r="B126" i="4"/>
  <c r="K126" i="4" s="1"/>
  <c r="B127" i="4"/>
  <c r="K127" i="4" s="1"/>
  <c r="B128" i="4"/>
  <c r="K128" i="4" s="1"/>
  <c r="B129" i="4"/>
  <c r="K129" i="4" s="1"/>
  <c r="B130" i="4"/>
  <c r="K130" i="4" s="1"/>
  <c r="B131" i="4"/>
  <c r="K131" i="4" s="1"/>
  <c r="B132" i="4"/>
  <c r="K132" i="4" s="1"/>
  <c r="B133" i="4"/>
  <c r="K133" i="4" s="1"/>
  <c r="B134" i="4"/>
  <c r="K134" i="4" s="1"/>
  <c r="B135" i="4"/>
  <c r="K135" i="4" s="1"/>
  <c r="B136" i="4"/>
  <c r="K136" i="4" s="1"/>
  <c r="B137" i="4"/>
  <c r="K137" i="4" s="1"/>
  <c r="B138" i="4"/>
  <c r="K138" i="4" s="1"/>
  <c r="B139" i="4"/>
  <c r="K139" i="4" s="1"/>
  <c r="B140" i="4"/>
  <c r="K140" i="4" s="1"/>
  <c r="B141" i="4"/>
  <c r="K141" i="4" s="1"/>
  <c r="B142" i="4"/>
  <c r="K142" i="4" s="1"/>
  <c r="B143" i="4"/>
  <c r="K143" i="4" s="1"/>
  <c r="B144" i="4"/>
  <c r="K144" i="4" s="1"/>
  <c r="B145" i="4"/>
  <c r="K145" i="4" s="1"/>
  <c r="B146" i="4"/>
  <c r="K146" i="4" s="1"/>
  <c r="B147" i="4"/>
  <c r="K147" i="4" s="1"/>
  <c r="B148" i="4"/>
  <c r="K148" i="4" s="1"/>
  <c r="B149" i="4"/>
  <c r="K149" i="4" s="1"/>
  <c r="B150" i="4"/>
  <c r="K150" i="4" s="1"/>
  <c r="B151" i="4"/>
  <c r="K151" i="4" s="1"/>
  <c r="B152" i="4"/>
  <c r="K152" i="4" s="1"/>
  <c r="B153" i="4"/>
  <c r="K153" i="4" s="1"/>
  <c r="B154" i="4"/>
  <c r="K154" i="4" s="1"/>
  <c r="B155" i="4"/>
  <c r="K155" i="4" s="1"/>
  <c r="B156" i="4"/>
  <c r="K156" i="4" s="1"/>
  <c r="B157" i="4"/>
  <c r="K157" i="4" s="1"/>
  <c r="B158" i="4"/>
  <c r="K158" i="4" s="1"/>
  <c r="B159" i="4"/>
  <c r="K159" i="4" s="1"/>
  <c r="B160" i="4"/>
  <c r="K160" i="4" s="1"/>
  <c r="B161" i="4"/>
  <c r="K161" i="4" s="1"/>
  <c r="B162" i="4"/>
  <c r="K162" i="4" s="1"/>
  <c r="B163" i="4"/>
  <c r="K163" i="4" s="1"/>
  <c r="B164" i="4"/>
  <c r="K164" i="4" s="1"/>
  <c r="B165" i="4"/>
  <c r="K165" i="4" s="1"/>
  <c r="B166" i="4"/>
  <c r="K166" i="4" s="1"/>
  <c r="B167" i="4"/>
  <c r="K167" i="4" s="1"/>
  <c r="B168" i="4"/>
  <c r="K168" i="4" s="1"/>
  <c r="B169" i="4"/>
  <c r="K169" i="4" s="1"/>
  <c r="B170" i="4"/>
  <c r="K170" i="4" s="1"/>
  <c r="B171" i="4"/>
  <c r="K171" i="4" s="1"/>
  <c r="B172" i="4"/>
  <c r="K172" i="4" s="1"/>
  <c r="B173" i="4"/>
  <c r="K173" i="4" s="1"/>
  <c r="B174" i="4"/>
  <c r="K174" i="4" s="1"/>
  <c r="B175" i="4"/>
  <c r="K175" i="4" s="1"/>
  <c r="B176" i="4"/>
  <c r="K176" i="4" s="1"/>
  <c r="B177" i="4"/>
  <c r="K177" i="4" s="1"/>
  <c r="B178" i="4"/>
  <c r="K178" i="4" s="1"/>
  <c r="B179" i="4"/>
  <c r="K179" i="4" s="1"/>
  <c r="B180" i="4"/>
  <c r="K180" i="4" s="1"/>
  <c r="B181" i="4"/>
  <c r="K181" i="4" s="1"/>
  <c r="B182" i="4"/>
  <c r="K182" i="4" s="1"/>
  <c r="B183" i="4"/>
  <c r="K183" i="4" s="1"/>
  <c r="B184" i="4"/>
  <c r="K184" i="4" s="1"/>
  <c r="B185" i="4"/>
  <c r="K185" i="4" s="1"/>
  <c r="B186" i="4"/>
  <c r="K186" i="4" s="1"/>
  <c r="B187" i="4"/>
  <c r="K187" i="4" s="1"/>
  <c r="B188" i="4"/>
  <c r="K188" i="4" s="1"/>
  <c r="B189" i="4"/>
  <c r="K189" i="4" s="1"/>
  <c r="B190" i="4"/>
  <c r="K190" i="4" s="1"/>
  <c r="B191" i="4"/>
  <c r="K191" i="4" s="1"/>
  <c r="B192" i="4"/>
  <c r="K192" i="4" s="1"/>
  <c r="B193" i="4"/>
  <c r="K193" i="4" s="1"/>
  <c r="B194" i="4"/>
  <c r="K194" i="4" s="1"/>
  <c r="B195" i="4"/>
  <c r="K195" i="4" s="1"/>
  <c r="B196" i="4"/>
  <c r="K196" i="4" s="1"/>
  <c r="B197" i="4"/>
  <c r="K197" i="4" s="1"/>
  <c r="B198" i="4"/>
  <c r="K198" i="4" s="1"/>
  <c r="B199" i="4"/>
  <c r="K199" i="4" s="1"/>
  <c r="B200" i="4"/>
  <c r="K200" i="4" s="1"/>
  <c r="B201" i="4"/>
  <c r="K201" i="4" s="1"/>
  <c r="B202" i="4"/>
  <c r="K202" i="4" s="1"/>
  <c r="B203" i="4"/>
  <c r="K203" i="4" s="1"/>
  <c r="B204" i="4"/>
  <c r="K204" i="4" s="1"/>
  <c r="B205" i="4"/>
  <c r="K205" i="4" s="1"/>
  <c r="B206" i="4"/>
  <c r="K206" i="4" s="1"/>
  <c r="B207" i="4"/>
  <c r="K207" i="4" s="1"/>
  <c r="B208" i="4"/>
  <c r="K208" i="4" s="1"/>
  <c r="B209" i="4"/>
  <c r="K209" i="4" s="1"/>
  <c r="B210" i="4"/>
  <c r="K210" i="4" s="1"/>
  <c r="B211" i="4"/>
  <c r="K211" i="4" s="1"/>
  <c r="B212" i="4"/>
  <c r="K212" i="4" s="1"/>
  <c r="B213" i="4"/>
  <c r="K213" i="4" s="1"/>
  <c r="B214" i="4"/>
  <c r="K214" i="4" s="1"/>
  <c r="B215" i="4"/>
  <c r="K215" i="4" s="1"/>
  <c r="B216" i="4"/>
  <c r="K216" i="4" s="1"/>
  <c r="B217" i="4"/>
  <c r="K217" i="4" s="1"/>
  <c r="B218" i="4"/>
  <c r="K218" i="4" s="1"/>
  <c r="B219" i="4"/>
  <c r="K219" i="4" s="1"/>
  <c r="B220" i="4"/>
  <c r="K220" i="4" s="1"/>
  <c r="B221" i="4"/>
  <c r="K221" i="4" s="1"/>
  <c r="B222" i="4"/>
  <c r="K222" i="4" s="1"/>
  <c r="B223" i="4"/>
  <c r="K223" i="4" s="1"/>
  <c r="B224" i="4"/>
  <c r="K224" i="4" s="1"/>
  <c r="B225" i="4"/>
  <c r="K225" i="4" s="1"/>
  <c r="B226" i="4"/>
  <c r="K226" i="4" s="1"/>
  <c r="B227" i="4"/>
  <c r="K227" i="4" s="1"/>
  <c r="B228" i="4"/>
  <c r="K228" i="4" s="1"/>
  <c r="B229" i="4"/>
  <c r="K229" i="4" s="1"/>
  <c r="B230" i="4"/>
  <c r="K230" i="4" s="1"/>
  <c r="B231" i="4"/>
  <c r="K231" i="4" s="1"/>
  <c r="B232" i="4"/>
  <c r="K232" i="4" s="1"/>
  <c r="B233" i="4"/>
  <c r="K233" i="4" s="1"/>
  <c r="B234" i="4"/>
  <c r="K234" i="4" s="1"/>
  <c r="B235" i="4"/>
  <c r="K235" i="4" s="1"/>
  <c r="B236" i="4"/>
  <c r="K236" i="4" s="1"/>
  <c r="B237" i="4"/>
  <c r="K237" i="4" s="1"/>
  <c r="B238" i="4"/>
  <c r="K238" i="4" s="1"/>
  <c r="B239" i="4"/>
  <c r="K239" i="4" s="1"/>
  <c r="B240" i="4"/>
  <c r="K240" i="4" s="1"/>
  <c r="B241" i="4"/>
  <c r="K241" i="4" s="1"/>
  <c r="B242" i="4"/>
  <c r="K242" i="4" s="1"/>
  <c r="B243" i="4"/>
  <c r="K243" i="4" s="1"/>
  <c r="B244" i="4"/>
  <c r="K244" i="4" s="1"/>
  <c r="B245" i="4"/>
  <c r="K245" i="4" s="1"/>
  <c r="B246" i="4"/>
  <c r="K246" i="4" s="1"/>
  <c r="B247" i="4"/>
  <c r="K247" i="4" s="1"/>
  <c r="B248" i="4"/>
  <c r="K248" i="4" s="1"/>
  <c r="B249" i="4"/>
  <c r="K249" i="4" s="1"/>
  <c r="B250" i="4"/>
  <c r="K250" i="4" s="1"/>
  <c r="B251" i="4"/>
  <c r="K251" i="4" s="1"/>
  <c r="B252" i="4"/>
  <c r="K252" i="4" s="1"/>
  <c r="B253" i="4"/>
  <c r="K253" i="4" s="1"/>
  <c r="B254" i="4"/>
  <c r="K254" i="4" s="1"/>
  <c r="B255" i="4"/>
  <c r="K255" i="4" s="1"/>
  <c r="B256" i="4"/>
  <c r="K256" i="4" s="1"/>
  <c r="B257" i="4"/>
  <c r="K257" i="4" s="1"/>
  <c r="B258" i="4"/>
  <c r="K258" i="4" s="1"/>
  <c r="B259" i="4"/>
  <c r="K259" i="4" s="1"/>
  <c r="B260" i="4"/>
  <c r="K260" i="4" s="1"/>
  <c r="B261" i="4"/>
  <c r="K261" i="4" s="1"/>
  <c r="B262" i="4"/>
  <c r="K262" i="4" s="1"/>
  <c r="B263" i="4"/>
  <c r="K263" i="4" s="1"/>
  <c r="B264" i="4"/>
  <c r="K264" i="4" s="1"/>
  <c r="B265" i="4"/>
  <c r="K265" i="4" s="1"/>
  <c r="B266" i="4"/>
  <c r="K266" i="4" s="1"/>
  <c r="B267" i="4"/>
  <c r="K267" i="4" s="1"/>
  <c r="B268" i="4"/>
  <c r="K268" i="4" s="1"/>
  <c r="B269" i="4"/>
  <c r="K269" i="4" s="1"/>
  <c r="B270" i="4"/>
  <c r="K270" i="4" s="1"/>
  <c r="B271" i="4"/>
  <c r="K271" i="4" s="1"/>
  <c r="B272" i="4"/>
  <c r="K272" i="4" s="1"/>
  <c r="B273" i="4"/>
  <c r="K273" i="4" s="1"/>
  <c r="B274" i="4"/>
  <c r="K274" i="4" s="1"/>
  <c r="B275" i="4"/>
  <c r="K275" i="4" s="1"/>
  <c r="B276" i="4"/>
  <c r="K276" i="4" s="1"/>
  <c r="B277" i="4"/>
  <c r="K277" i="4" s="1"/>
  <c r="B278" i="4"/>
  <c r="K278" i="4" s="1"/>
  <c r="B279" i="4"/>
  <c r="K279" i="4" s="1"/>
  <c r="B280" i="4"/>
  <c r="K280" i="4" s="1"/>
  <c r="B281" i="4"/>
  <c r="K281" i="4" s="1"/>
  <c r="B282" i="4"/>
  <c r="K282" i="4" s="1"/>
  <c r="B283" i="4"/>
  <c r="K283" i="4" s="1"/>
  <c r="B284" i="4"/>
  <c r="K284" i="4" s="1"/>
  <c r="B285" i="4"/>
  <c r="K285" i="4" s="1"/>
  <c r="B286" i="4"/>
  <c r="K286" i="4" s="1"/>
  <c r="B287" i="4"/>
  <c r="K287" i="4" s="1"/>
  <c r="B288" i="4"/>
  <c r="K288" i="4" s="1"/>
  <c r="B289" i="4"/>
  <c r="K289" i="4" s="1"/>
  <c r="B290" i="4"/>
  <c r="K290" i="4" s="1"/>
  <c r="B291" i="4"/>
  <c r="K291" i="4" s="1"/>
  <c r="B292" i="4"/>
  <c r="K292" i="4" s="1"/>
  <c r="B293" i="4"/>
  <c r="K293" i="4" s="1"/>
  <c r="B294" i="4"/>
  <c r="K294" i="4" s="1"/>
  <c r="B295" i="4"/>
  <c r="K295" i="4" s="1"/>
  <c r="B296" i="4"/>
  <c r="K296" i="4" s="1"/>
  <c r="B297" i="4"/>
  <c r="K297" i="4" s="1"/>
  <c r="B298" i="4"/>
  <c r="K298" i="4" s="1"/>
  <c r="B299" i="4"/>
  <c r="K299" i="4" s="1"/>
  <c r="B300" i="4"/>
  <c r="K300" i="4" s="1"/>
  <c r="B301" i="4"/>
  <c r="K301" i="4" s="1"/>
  <c r="B302" i="4"/>
  <c r="K302" i="4" s="1"/>
  <c r="B303" i="4"/>
  <c r="K303" i="4" s="1"/>
  <c r="B304" i="4"/>
  <c r="K304" i="4" s="1"/>
  <c r="B305" i="4"/>
  <c r="K305" i="4" s="1"/>
  <c r="B306" i="4"/>
  <c r="K306" i="4" s="1"/>
  <c r="B307" i="4"/>
  <c r="K307" i="4" s="1"/>
  <c r="B308" i="4"/>
  <c r="K308" i="4" s="1"/>
  <c r="B309" i="4"/>
  <c r="K309" i="4" s="1"/>
  <c r="B310" i="4"/>
  <c r="K310" i="4" s="1"/>
  <c r="B311" i="4"/>
  <c r="K311" i="4" s="1"/>
  <c r="B312" i="4"/>
  <c r="K312" i="4" s="1"/>
  <c r="B313" i="4"/>
  <c r="K313" i="4" s="1"/>
  <c r="B314" i="4"/>
  <c r="K314" i="4" s="1"/>
  <c r="B315" i="4"/>
  <c r="K315" i="4" s="1"/>
  <c r="B316" i="4"/>
  <c r="K316" i="4" s="1"/>
  <c r="B317" i="4"/>
  <c r="K317" i="4" s="1"/>
  <c r="B318" i="4"/>
  <c r="K318" i="4" s="1"/>
  <c r="B319" i="4"/>
  <c r="K319" i="4" s="1"/>
  <c r="B320" i="4"/>
  <c r="K320" i="4" s="1"/>
  <c r="B321" i="4"/>
  <c r="K321" i="4" s="1"/>
  <c r="B322" i="4"/>
  <c r="K322" i="4" s="1"/>
  <c r="B323" i="4"/>
  <c r="K323" i="4" s="1"/>
  <c r="B324" i="4"/>
  <c r="K324" i="4" s="1"/>
  <c r="B325" i="4"/>
  <c r="K325" i="4" s="1"/>
  <c r="B326" i="4"/>
  <c r="K326" i="4" s="1"/>
  <c r="B327" i="4"/>
  <c r="K327" i="4" s="1"/>
  <c r="B328" i="4"/>
  <c r="K328" i="4" s="1"/>
  <c r="B329" i="4"/>
  <c r="K329" i="4" s="1"/>
  <c r="B330" i="4"/>
  <c r="K330" i="4" s="1"/>
  <c r="B331" i="4"/>
  <c r="K331" i="4" s="1"/>
  <c r="B332" i="4"/>
  <c r="K332" i="4" s="1"/>
  <c r="B333" i="4"/>
  <c r="K333" i="4" s="1"/>
  <c r="B334" i="4"/>
  <c r="K334" i="4" s="1"/>
  <c r="B335" i="4"/>
  <c r="K335" i="4" s="1"/>
  <c r="B336" i="4"/>
  <c r="K336" i="4" s="1"/>
  <c r="B337" i="4"/>
  <c r="K337" i="4" s="1"/>
  <c r="B338" i="4"/>
  <c r="K338" i="4" s="1"/>
  <c r="B339" i="4"/>
  <c r="K339" i="4" s="1"/>
  <c r="B340" i="4"/>
  <c r="K340" i="4" s="1"/>
  <c r="B341" i="4"/>
  <c r="K341" i="4" s="1"/>
  <c r="B342" i="4"/>
  <c r="K342" i="4" s="1"/>
  <c r="B343" i="4"/>
  <c r="K343" i="4" s="1"/>
  <c r="B344" i="4"/>
  <c r="K344" i="4" s="1"/>
  <c r="B345" i="4"/>
  <c r="K345" i="4" s="1"/>
  <c r="B346" i="4"/>
  <c r="K346" i="4" s="1"/>
  <c r="B347" i="4"/>
  <c r="K347" i="4" s="1"/>
  <c r="B348" i="4"/>
  <c r="K348" i="4" s="1"/>
  <c r="B349" i="4"/>
  <c r="K349" i="4" s="1"/>
  <c r="B350" i="4"/>
  <c r="K350" i="4" s="1"/>
  <c r="B351" i="4"/>
  <c r="K351" i="4" s="1"/>
  <c r="B352" i="4"/>
  <c r="K352" i="4" s="1"/>
  <c r="B353" i="4"/>
  <c r="K353" i="4" s="1"/>
  <c r="B354" i="4"/>
  <c r="K354" i="4" s="1"/>
  <c r="B355" i="4"/>
  <c r="K355" i="4" s="1"/>
  <c r="B356" i="4"/>
  <c r="K356" i="4" s="1"/>
  <c r="B357" i="4"/>
  <c r="K357" i="4" s="1"/>
  <c r="B358" i="4"/>
  <c r="K358" i="4" s="1"/>
  <c r="B359" i="4"/>
  <c r="K359" i="4" s="1"/>
  <c r="B360" i="4"/>
  <c r="K360" i="4" s="1"/>
  <c r="B361" i="4"/>
  <c r="K361" i="4" s="1"/>
  <c r="B362" i="4"/>
  <c r="K362" i="4" s="1"/>
  <c r="B363" i="4"/>
  <c r="K363" i="4" s="1"/>
  <c r="B364" i="4"/>
  <c r="K364" i="4" s="1"/>
  <c r="B365" i="4"/>
  <c r="K365" i="4" s="1"/>
  <c r="B366" i="4"/>
  <c r="K366" i="4" s="1"/>
  <c r="B367" i="4"/>
  <c r="K367" i="4" s="1"/>
  <c r="B368" i="4"/>
  <c r="K368" i="4" s="1"/>
  <c r="B369" i="4"/>
  <c r="K369" i="4" s="1"/>
  <c r="B370" i="4"/>
  <c r="K370" i="4" s="1"/>
  <c r="B371" i="4"/>
  <c r="K371" i="4" s="1"/>
  <c r="B372" i="4"/>
  <c r="K372" i="4" s="1"/>
  <c r="B373" i="4"/>
  <c r="K373" i="4" s="1"/>
  <c r="B374" i="4"/>
  <c r="K374" i="4" s="1"/>
  <c r="B375" i="4"/>
  <c r="K375" i="4" s="1"/>
  <c r="B376" i="4"/>
  <c r="K376" i="4" s="1"/>
  <c r="B377" i="4"/>
  <c r="K377" i="4" s="1"/>
  <c r="B378" i="4"/>
  <c r="K378" i="4" s="1"/>
  <c r="B379" i="4"/>
  <c r="K379" i="4" s="1"/>
  <c r="B380" i="4"/>
  <c r="K380" i="4" s="1"/>
  <c r="B381" i="4"/>
  <c r="K381" i="4" s="1"/>
  <c r="B382" i="4"/>
  <c r="K382" i="4" s="1"/>
  <c r="B383" i="4"/>
  <c r="K383" i="4" s="1"/>
  <c r="B384" i="4"/>
  <c r="K384" i="4" s="1"/>
  <c r="B385" i="4"/>
  <c r="K385" i="4" s="1"/>
  <c r="B386" i="4"/>
  <c r="K386" i="4" s="1"/>
  <c r="B387" i="4"/>
  <c r="K387" i="4" s="1"/>
  <c r="B388" i="4"/>
  <c r="K388" i="4" s="1"/>
  <c r="B389" i="4"/>
  <c r="K389" i="4" s="1"/>
  <c r="B390" i="4"/>
  <c r="K390" i="4" s="1"/>
  <c r="B391" i="4"/>
  <c r="K391" i="4" s="1"/>
  <c r="B392" i="4"/>
  <c r="K392" i="4" s="1"/>
  <c r="B393" i="4"/>
  <c r="K393" i="4" s="1"/>
  <c r="B394" i="4"/>
  <c r="K394" i="4" s="1"/>
  <c r="B395" i="4"/>
  <c r="K395" i="4" s="1"/>
  <c r="B396" i="4"/>
  <c r="K396" i="4" s="1"/>
  <c r="B397" i="4"/>
  <c r="K397" i="4" s="1"/>
  <c r="B398" i="4"/>
  <c r="K398" i="4" s="1"/>
  <c r="B399" i="4"/>
  <c r="K399" i="4" s="1"/>
  <c r="B400" i="4"/>
  <c r="K400" i="4" s="1"/>
  <c r="B401" i="4"/>
  <c r="K401" i="4" s="1"/>
  <c r="B402" i="4"/>
  <c r="K402" i="4" s="1"/>
  <c r="B403" i="4"/>
  <c r="K403" i="4" s="1"/>
  <c r="B404" i="4"/>
  <c r="K404" i="4" s="1"/>
  <c r="B405" i="4"/>
  <c r="K405" i="4" s="1"/>
  <c r="B406" i="4"/>
  <c r="K406" i="4" s="1"/>
  <c r="B407" i="4"/>
  <c r="K407" i="4" s="1"/>
  <c r="B408" i="4"/>
  <c r="K408" i="4" s="1"/>
  <c r="B409" i="4"/>
  <c r="K409" i="4" s="1"/>
  <c r="B410" i="4"/>
  <c r="K410" i="4" s="1"/>
  <c r="B411" i="4"/>
  <c r="K411" i="4" s="1"/>
  <c r="B412" i="4"/>
  <c r="K412" i="4" s="1"/>
  <c r="B413" i="4"/>
  <c r="K413" i="4" s="1"/>
  <c r="B414" i="4"/>
  <c r="K414" i="4" s="1"/>
  <c r="B415" i="4"/>
  <c r="K415" i="4" s="1"/>
  <c r="B416" i="4"/>
  <c r="K416" i="4" s="1"/>
  <c r="B417" i="4"/>
  <c r="K417" i="4" s="1"/>
  <c r="B418" i="4"/>
  <c r="K418" i="4" s="1"/>
  <c r="B419" i="4"/>
  <c r="K419" i="4" s="1"/>
  <c r="B420" i="4"/>
  <c r="K420" i="4" s="1"/>
  <c r="B421" i="4"/>
  <c r="K421" i="4" s="1"/>
  <c r="B422" i="4"/>
  <c r="K422" i="4" s="1"/>
  <c r="B423" i="4"/>
  <c r="K423" i="4" s="1"/>
  <c r="B424" i="4"/>
  <c r="K424" i="4" s="1"/>
  <c r="B425" i="4"/>
  <c r="K425" i="4" s="1"/>
  <c r="B426" i="4"/>
  <c r="K426" i="4" s="1"/>
  <c r="B427" i="4"/>
  <c r="K427" i="4" s="1"/>
  <c r="B428" i="4"/>
  <c r="K428" i="4" s="1"/>
  <c r="B429" i="4"/>
  <c r="K429" i="4" s="1"/>
  <c r="B430" i="4"/>
  <c r="K430" i="4" s="1"/>
  <c r="B431" i="4"/>
  <c r="K431" i="4" s="1"/>
  <c r="B432" i="4"/>
  <c r="K432" i="4" s="1"/>
  <c r="B433" i="4"/>
  <c r="K433" i="4" s="1"/>
  <c r="B434" i="4"/>
  <c r="K434" i="4" s="1"/>
  <c r="B435" i="4"/>
  <c r="K435" i="4" s="1"/>
  <c r="B436" i="4"/>
  <c r="K436" i="4" s="1"/>
  <c r="B437" i="4"/>
  <c r="K437" i="4" s="1"/>
  <c r="B438" i="4"/>
  <c r="K438" i="4" s="1"/>
  <c r="B439" i="4"/>
  <c r="K439" i="4" s="1"/>
  <c r="B440" i="4"/>
  <c r="K440" i="4" s="1"/>
  <c r="B441" i="4"/>
  <c r="K441" i="4" s="1"/>
  <c r="B442" i="4"/>
  <c r="K442" i="4" s="1"/>
  <c r="B443" i="4"/>
  <c r="K443" i="4" s="1"/>
  <c r="B444" i="4"/>
  <c r="K444" i="4" s="1"/>
  <c r="B445" i="4"/>
  <c r="K445" i="4" s="1"/>
  <c r="B446" i="4"/>
  <c r="K446" i="4" s="1"/>
  <c r="B447" i="4"/>
  <c r="K447" i="4" s="1"/>
  <c r="B448" i="4"/>
  <c r="K448" i="4" s="1"/>
  <c r="B449" i="4"/>
  <c r="K449" i="4" s="1"/>
  <c r="B450" i="4"/>
  <c r="K450" i="4" s="1"/>
  <c r="B451" i="4"/>
  <c r="K451" i="4" s="1"/>
  <c r="B452" i="4"/>
  <c r="K452" i="4" s="1"/>
  <c r="B453" i="4"/>
  <c r="K453" i="4" s="1"/>
  <c r="B454" i="4"/>
  <c r="K454" i="4" s="1"/>
  <c r="B455" i="4"/>
  <c r="K455" i="4" s="1"/>
  <c r="B456" i="4"/>
  <c r="K456" i="4" s="1"/>
  <c r="B457" i="4"/>
  <c r="K457" i="4" s="1"/>
  <c r="B458" i="4"/>
  <c r="K458" i="4" s="1"/>
  <c r="B459" i="4"/>
  <c r="K459" i="4" s="1"/>
  <c r="B460" i="4"/>
  <c r="K460" i="4" s="1"/>
  <c r="B461" i="4"/>
  <c r="K461" i="4" s="1"/>
  <c r="B462" i="4"/>
  <c r="K462" i="4" s="1"/>
  <c r="B463" i="4"/>
  <c r="K463" i="4" s="1"/>
  <c r="B464" i="4"/>
  <c r="K464" i="4" s="1"/>
  <c r="B465" i="4"/>
  <c r="K465" i="4" s="1"/>
  <c r="B466" i="4"/>
  <c r="K466" i="4" s="1"/>
  <c r="B467" i="4"/>
  <c r="K467" i="4" s="1"/>
  <c r="B468" i="4"/>
  <c r="K468" i="4" s="1"/>
  <c r="B469" i="4"/>
  <c r="K469" i="4" s="1"/>
  <c r="B470" i="4"/>
  <c r="K470" i="4" s="1"/>
  <c r="B471" i="4"/>
  <c r="K471" i="4" s="1"/>
  <c r="B472" i="4"/>
  <c r="K472" i="4" s="1"/>
  <c r="B473" i="4"/>
  <c r="K473" i="4" s="1"/>
  <c r="B474" i="4"/>
  <c r="K474" i="4" s="1"/>
  <c r="B475" i="4"/>
  <c r="K475" i="4" s="1"/>
  <c r="B476" i="4"/>
  <c r="K476" i="4" s="1"/>
  <c r="B477" i="4"/>
  <c r="K477" i="4" s="1"/>
  <c r="B478" i="4"/>
  <c r="K478" i="4" s="1"/>
  <c r="B479" i="4"/>
  <c r="K479" i="4" s="1"/>
  <c r="B480" i="4"/>
  <c r="K480" i="4" s="1"/>
  <c r="B481" i="4"/>
  <c r="K481" i="4" s="1"/>
  <c r="B482" i="4"/>
  <c r="K482" i="4" s="1"/>
  <c r="B483" i="4"/>
  <c r="K483" i="4" s="1"/>
  <c r="B484" i="4"/>
  <c r="K484" i="4" s="1"/>
  <c r="B485" i="4"/>
  <c r="K485" i="4" s="1"/>
  <c r="B486" i="4"/>
  <c r="K486" i="4" s="1"/>
  <c r="B487" i="4"/>
  <c r="K487" i="4" s="1"/>
  <c r="B488" i="4"/>
  <c r="K488" i="4" s="1"/>
  <c r="B489" i="4"/>
  <c r="K489" i="4" s="1"/>
  <c r="B490" i="4"/>
  <c r="K490" i="4" s="1"/>
  <c r="B491" i="4"/>
  <c r="K491" i="4" s="1"/>
  <c r="B492" i="4"/>
  <c r="K492" i="4" s="1"/>
  <c r="B493" i="4"/>
  <c r="K493" i="4" s="1"/>
  <c r="B494" i="4"/>
  <c r="K494" i="4" s="1"/>
  <c r="B495" i="4"/>
  <c r="K495" i="4" s="1"/>
  <c r="B496" i="4"/>
  <c r="K496" i="4" s="1"/>
  <c r="B497" i="4"/>
  <c r="K497" i="4" s="1"/>
  <c r="B498" i="4"/>
  <c r="K498" i="4" s="1"/>
  <c r="B499" i="4"/>
  <c r="K499" i="4" s="1"/>
  <c r="B500" i="4"/>
  <c r="K500" i="4" s="1"/>
  <c r="B501" i="4"/>
  <c r="K501" i="4" s="1"/>
  <c r="B502" i="4"/>
  <c r="K502" i="4" s="1"/>
  <c r="B503" i="4"/>
  <c r="K503" i="4" s="1"/>
  <c r="B504" i="4"/>
  <c r="K504" i="4" s="1"/>
  <c r="B505" i="4"/>
  <c r="K505" i="4" s="1"/>
  <c r="B506" i="4"/>
  <c r="K506" i="4" s="1"/>
  <c r="B507" i="4"/>
  <c r="K507" i="4" s="1"/>
  <c r="B508" i="4"/>
  <c r="K508" i="4" s="1"/>
  <c r="B509" i="4"/>
  <c r="K509" i="4" s="1"/>
  <c r="B510" i="4"/>
  <c r="K510" i="4" s="1"/>
  <c r="B511" i="4"/>
  <c r="K511" i="4" s="1"/>
  <c r="B512" i="4"/>
  <c r="K512" i="4" s="1"/>
  <c r="B513" i="4"/>
  <c r="K513" i="4" s="1"/>
  <c r="B514" i="4"/>
  <c r="K514" i="4" s="1"/>
  <c r="B515" i="4"/>
  <c r="K515" i="4" s="1"/>
  <c r="B516" i="4"/>
  <c r="K516" i="4" s="1"/>
  <c r="B517" i="4"/>
  <c r="K517" i="4" s="1"/>
  <c r="B518" i="4"/>
  <c r="K518" i="4" s="1"/>
  <c r="B519" i="4"/>
  <c r="K519" i="4" s="1"/>
  <c r="B520" i="4"/>
  <c r="K520" i="4" s="1"/>
  <c r="B521" i="4"/>
  <c r="K521" i="4" s="1"/>
  <c r="B522" i="4"/>
  <c r="K522" i="4" s="1"/>
  <c r="B523" i="4"/>
  <c r="K523" i="4" s="1"/>
  <c r="B524" i="4"/>
  <c r="K524" i="4" s="1"/>
  <c r="B525" i="4"/>
  <c r="K525" i="4" s="1"/>
  <c r="B526" i="4"/>
  <c r="K526" i="4" s="1"/>
  <c r="B527" i="4"/>
  <c r="K527" i="4" s="1"/>
  <c r="B528" i="4"/>
  <c r="K528" i="4" s="1"/>
  <c r="B529" i="4"/>
  <c r="K529" i="4" s="1"/>
  <c r="B530" i="4"/>
  <c r="K530" i="4" s="1"/>
  <c r="B531" i="4"/>
  <c r="K531" i="4" s="1"/>
  <c r="B532" i="4"/>
  <c r="K532" i="4" s="1"/>
  <c r="B533" i="4"/>
  <c r="K533" i="4" s="1"/>
  <c r="B534" i="4"/>
  <c r="K534" i="4" s="1"/>
  <c r="B535" i="4"/>
  <c r="K535" i="4" s="1"/>
  <c r="B536" i="4"/>
  <c r="K536" i="4" s="1"/>
  <c r="B537" i="4"/>
  <c r="K537" i="4" s="1"/>
  <c r="B538" i="4"/>
  <c r="K538" i="4" s="1"/>
  <c r="B539" i="4"/>
  <c r="K539" i="4" s="1"/>
  <c r="B540" i="4"/>
  <c r="K540" i="4" s="1"/>
  <c r="B541" i="4"/>
  <c r="K541" i="4" s="1"/>
  <c r="B542" i="4"/>
  <c r="K542" i="4" s="1"/>
  <c r="B543" i="4"/>
  <c r="K543" i="4" s="1"/>
  <c r="B544" i="4"/>
  <c r="K544" i="4" s="1"/>
  <c r="B545" i="4"/>
  <c r="K545" i="4" s="1"/>
  <c r="B546" i="4"/>
  <c r="K546" i="4" s="1"/>
  <c r="B547" i="4"/>
  <c r="K547" i="4" s="1"/>
  <c r="B548" i="4"/>
  <c r="K548" i="4" s="1"/>
  <c r="B549" i="4"/>
  <c r="K549" i="4" s="1"/>
  <c r="B550" i="4"/>
  <c r="K550" i="4" s="1"/>
  <c r="B551" i="4"/>
  <c r="K551" i="4" s="1"/>
  <c r="B552" i="4"/>
  <c r="K552" i="4" s="1"/>
  <c r="B553" i="4"/>
  <c r="K553" i="4" s="1"/>
  <c r="B554" i="4"/>
  <c r="K554" i="4" s="1"/>
  <c r="B555" i="4"/>
  <c r="K555" i="4" s="1"/>
  <c r="B556" i="4"/>
  <c r="K556" i="4" s="1"/>
  <c r="B557" i="4"/>
  <c r="K557" i="4" s="1"/>
  <c r="B558" i="4"/>
  <c r="K558" i="4" s="1"/>
  <c r="B559" i="4"/>
  <c r="K559" i="4" s="1"/>
  <c r="B560" i="4"/>
  <c r="K560" i="4" s="1"/>
  <c r="B561" i="4"/>
  <c r="K561" i="4" s="1"/>
  <c r="B562" i="4"/>
  <c r="K562" i="4" s="1"/>
  <c r="B563" i="4"/>
  <c r="K563" i="4" s="1"/>
  <c r="B564" i="4"/>
  <c r="K564" i="4" s="1"/>
  <c r="B565" i="4"/>
  <c r="K565" i="4" s="1"/>
  <c r="B566" i="4"/>
  <c r="K566" i="4" s="1"/>
  <c r="B567" i="4"/>
  <c r="K567" i="4" s="1"/>
  <c r="B568" i="4"/>
  <c r="K568" i="4" s="1"/>
  <c r="B569" i="4"/>
  <c r="K569" i="4" s="1"/>
  <c r="B570" i="4"/>
  <c r="K570" i="4" s="1"/>
  <c r="B571" i="4"/>
  <c r="K571" i="4" s="1"/>
  <c r="B572" i="4"/>
  <c r="K572" i="4" s="1"/>
  <c r="B573" i="4"/>
  <c r="K573" i="4" s="1"/>
  <c r="B574" i="4"/>
  <c r="K574" i="4" s="1"/>
  <c r="B575" i="4"/>
  <c r="K575" i="4" s="1"/>
  <c r="B576" i="4"/>
  <c r="K576" i="4" s="1"/>
  <c r="B577" i="4"/>
  <c r="K577" i="4" s="1"/>
  <c r="B578" i="4"/>
  <c r="K578" i="4" s="1"/>
  <c r="B579" i="4"/>
  <c r="K579" i="4" s="1"/>
  <c r="B580" i="4"/>
  <c r="K580" i="4" s="1"/>
  <c r="B581" i="4"/>
  <c r="K581" i="4" s="1"/>
  <c r="B582" i="4"/>
  <c r="K582" i="4" s="1"/>
  <c r="B583" i="4"/>
  <c r="K583" i="4" s="1"/>
  <c r="B584" i="4"/>
  <c r="K584" i="4" s="1"/>
  <c r="B585" i="4"/>
  <c r="K585" i="4" s="1"/>
  <c r="B586" i="4"/>
  <c r="K586" i="4" s="1"/>
  <c r="B587" i="4"/>
  <c r="K587" i="4" s="1"/>
  <c r="B588" i="4"/>
  <c r="K588" i="4" s="1"/>
  <c r="B589" i="4"/>
  <c r="K589" i="4" s="1"/>
  <c r="B590" i="4"/>
  <c r="K590" i="4" s="1"/>
  <c r="B591" i="4"/>
  <c r="K591" i="4" s="1"/>
  <c r="B592" i="4"/>
  <c r="K592" i="4" s="1"/>
  <c r="B593" i="4"/>
  <c r="K593" i="4" s="1"/>
  <c r="B594" i="4"/>
  <c r="K594" i="4" s="1"/>
  <c r="B595" i="4"/>
  <c r="K595" i="4" s="1"/>
  <c r="B596" i="4"/>
  <c r="K596" i="4" s="1"/>
  <c r="B597" i="4"/>
  <c r="K597" i="4" s="1"/>
  <c r="B598" i="4"/>
  <c r="K598" i="4" s="1"/>
  <c r="B599" i="4"/>
  <c r="K599" i="4" s="1"/>
  <c r="B600" i="4"/>
  <c r="K600" i="4" s="1"/>
  <c r="B601" i="4"/>
  <c r="K601" i="4" s="1"/>
  <c r="B602" i="4"/>
  <c r="K602" i="4" s="1"/>
  <c r="B603" i="4"/>
  <c r="K603" i="4" s="1"/>
  <c r="B604" i="4"/>
  <c r="K604" i="4" s="1"/>
  <c r="B605" i="4"/>
  <c r="K605" i="4" s="1"/>
  <c r="B606" i="4"/>
  <c r="K606" i="4" s="1"/>
  <c r="B607" i="4"/>
  <c r="K607" i="4" s="1"/>
  <c r="B608" i="4"/>
  <c r="K608" i="4" s="1"/>
  <c r="B609" i="4"/>
  <c r="K609" i="4" s="1"/>
  <c r="B610" i="4"/>
  <c r="K610" i="4" s="1"/>
  <c r="B611" i="4"/>
  <c r="K611" i="4" s="1"/>
  <c r="B612" i="4"/>
  <c r="K612" i="4" s="1"/>
  <c r="B613" i="4"/>
  <c r="K613" i="4" s="1"/>
  <c r="B614" i="4"/>
  <c r="K614" i="4" s="1"/>
  <c r="B615" i="4"/>
  <c r="K615" i="4" s="1"/>
  <c r="B616" i="4"/>
  <c r="K616" i="4" s="1"/>
  <c r="B617" i="4"/>
  <c r="K617" i="4" s="1"/>
  <c r="B618" i="4"/>
  <c r="K618" i="4" s="1"/>
  <c r="B619" i="4"/>
  <c r="K619" i="4" s="1"/>
  <c r="B620" i="4"/>
  <c r="K620" i="4" s="1"/>
  <c r="B621" i="4"/>
  <c r="K621" i="4" s="1"/>
  <c r="B622" i="4"/>
  <c r="K622" i="4" s="1"/>
  <c r="B623" i="4"/>
  <c r="K623" i="4" s="1"/>
  <c r="B624" i="4"/>
  <c r="K624" i="4" s="1"/>
  <c r="B625" i="4"/>
  <c r="K625" i="4" s="1"/>
  <c r="B626" i="4"/>
  <c r="K626" i="4" s="1"/>
  <c r="B627" i="4"/>
  <c r="K627" i="4" s="1"/>
  <c r="B628" i="4"/>
  <c r="K628" i="4" s="1"/>
  <c r="B629" i="4"/>
  <c r="K629" i="4" s="1"/>
  <c r="B630" i="4"/>
  <c r="K630" i="4" s="1"/>
  <c r="B631" i="4"/>
  <c r="K631" i="4" s="1"/>
  <c r="B632" i="4"/>
  <c r="K632" i="4" s="1"/>
  <c r="B633" i="4"/>
  <c r="K633" i="4" s="1"/>
  <c r="B634" i="4"/>
  <c r="K634" i="4" s="1"/>
  <c r="B635" i="4"/>
  <c r="K635" i="4" s="1"/>
  <c r="B636" i="4"/>
  <c r="K636" i="4" s="1"/>
  <c r="B637" i="4"/>
  <c r="K637" i="4" s="1"/>
  <c r="B638" i="4"/>
  <c r="K638" i="4" s="1"/>
  <c r="B639" i="4"/>
  <c r="K639" i="4" s="1"/>
  <c r="B640" i="4"/>
  <c r="K640" i="4" s="1"/>
  <c r="B641" i="4"/>
  <c r="K641" i="4" s="1"/>
  <c r="B642" i="4"/>
  <c r="K642" i="4" s="1"/>
  <c r="B643" i="4"/>
  <c r="K643" i="4" s="1"/>
  <c r="B644" i="4"/>
  <c r="K644" i="4" s="1"/>
  <c r="B645" i="4"/>
  <c r="K645" i="4" s="1"/>
  <c r="B646" i="4"/>
  <c r="K646" i="4" s="1"/>
  <c r="B647" i="4"/>
  <c r="K647" i="4" s="1"/>
  <c r="B648" i="4"/>
  <c r="K648" i="4" s="1"/>
  <c r="B649" i="4"/>
  <c r="K649" i="4" s="1"/>
  <c r="B650" i="4"/>
  <c r="K650" i="4" s="1"/>
  <c r="B651" i="4"/>
  <c r="K651" i="4" s="1"/>
  <c r="B652" i="4"/>
  <c r="K652" i="4" s="1"/>
  <c r="B653" i="4"/>
  <c r="K653" i="4" s="1"/>
  <c r="B654" i="4"/>
  <c r="K654" i="4" s="1"/>
  <c r="B655" i="4"/>
  <c r="K655" i="4" s="1"/>
  <c r="B656" i="4"/>
  <c r="K656" i="4" s="1"/>
  <c r="B657" i="4"/>
  <c r="K657" i="4" s="1"/>
  <c r="B658" i="4"/>
  <c r="K658" i="4" s="1"/>
  <c r="B659" i="4"/>
  <c r="K659" i="4" s="1"/>
  <c r="B660" i="4"/>
  <c r="K660" i="4" s="1"/>
  <c r="B661" i="4"/>
  <c r="K661" i="4" s="1"/>
  <c r="B662" i="4"/>
  <c r="K662" i="4" s="1"/>
  <c r="B663" i="4"/>
  <c r="K663" i="4" s="1"/>
  <c r="B664" i="4"/>
  <c r="K664" i="4" s="1"/>
  <c r="B665" i="4"/>
  <c r="K665" i="4" s="1"/>
  <c r="B666" i="4"/>
  <c r="K666" i="4" s="1"/>
  <c r="B667" i="4"/>
  <c r="K667" i="4" s="1"/>
  <c r="B668" i="4"/>
  <c r="K668" i="4" s="1"/>
  <c r="B669" i="4"/>
  <c r="K669" i="4" s="1"/>
  <c r="B670" i="4"/>
  <c r="K670" i="4" s="1"/>
  <c r="B671" i="4"/>
  <c r="K671" i="4" s="1"/>
  <c r="B672" i="4"/>
  <c r="K672" i="4" s="1"/>
  <c r="B673" i="4"/>
  <c r="K673" i="4" s="1"/>
  <c r="B674" i="4"/>
  <c r="K674" i="4" s="1"/>
  <c r="B675" i="4"/>
  <c r="K675" i="4" s="1"/>
  <c r="B676" i="4"/>
  <c r="K676" i="4" s="1"/>
  <c r="B677" i="4"/>
  <c r="K677" i="4" s="1"/>
  <c r="B678" i="4"/>
  <c r="K678" i="4" s="1"/>
  <c r="B679" i="4"/>
  <c r="K679" i="4" s="1"/>
  <c r="B680" i="4"/>
  <c r="K680" i="4" s="1"/>
  <c r="B681" i="4"/>
  <c r="K681" i="4" s="1"/>
  <c r="B682" i="4"/>
  <c r="K682" i="4" s="1"/>
  <c r="B683" i="4"/>
  <c r="K683" i="4" s="1"/>
  <c r="B684" i="4"/>
  <c r="K684" i="4" s="1"/>
  <c r="B685" i="4"/>
  <c r="K685" i="4" s="1"/>
  <c r="B686" i="4"/>
  <c r="K686" i="4" s="1"/>
  <c r="B687" i="4"/>
  <c r="K687" i="4" s="1"/>
  <c r="B688" i="4"/>
  <c r="K688" i="4" s="1"/>
  <c r="B689" i="4"/>
  <c r="K689" i="4" s="1"/>
  <c r="B690" i="4"/>
  <c r="K690" i="4" s="1"/>
  <c r="B691" i="4"/>
  <c r="K691" i="4" s="1"/>
  <c r="B692" i="4"/>
  <c r="K692" i="4" s="1"/>
  <c r="B693" i="4"/>
  <c r="K693" i="4" s="1"/>
  <c r="B694" i="4"/>
  <c r="K694" i="4" s="1"/>
  <c r="B695" i="4"/>
  <c r="K695" i="4" s="1"/>
  <c r="B696" i="4"/>
  <c r="K696" i="4" s="1"/>
  <c r="B697" i="4"/>
  <c r="K697" i="4" s="1"/>
  <c r="B698" i="4"/>
  <c r="K698" i="4" s="1"/>
  <c r="B699" i="4"/>
  <c r="K699" i="4" s="1"/>
  <c r="B700" i="4"/>
  <c r="K700" i="4" s="1"/>
  <c r="B701" i="4"/>
  <c r="K701" i="4" s="1"/>
  <c r="B702" i="4"/>
  <c r="K702" i="4" s="1"/>
  <c r="B703" i="4"/>
  <c r="K703" i="4" s="1"/>
  <c r="B704" i="4"/>
  <c r="K704" i="4" s="1"/>
  <c r="B705" i="4"/>
  <c r="K705" i="4" s="1"/>
  <c r="B706" i="4"/>
  <c r="K706" i="4" s="1"/>
  <c r="B707" i="4"/>
  <c r="K707" i="4" s="1"/>
  <c r="B708" i="4"/>
  <c r="K708" i="4" s="1"/>
  <c r="B709" i="4"/>
  <c r="K709" i="4" s="1"/>
  <c r="B710" i="4"/>
  <c r="K710" i="4" s="1"/>
  <c r="B711" i="4"/>
  <c r="K711" i="4" s="1"/>
  <c r="B712" i="4"/>
  <c r="K712" i="4" s="1"/>
  <c r="B713" i="4"/>
  <c r="K713" i="4" s="1"/>
  <c r="B714" i="4"/>
  <c r="K714" i="4" s="1"/>
  <c r="B715" i="4"/>
  <c r="K715" i="4" s="1"/>
  <c r="B716" i="4"/>
  <c r="K716" i="4" s="1"/>
  <c r="B717" i="4"/>
  <c r="K717" i="4" s="1"/>
  <c r="B718" i="4"/>
  <c r="K718" i="4" s="1"/>
  <c r="B719" i="4"/>
  <c r="K719" i="4" s="1"/>
  <c r="B720" i="4"/>
  <c r="K720" i="4" s="1"/>
  <c r="B721" i="4"/>
  <c r="K721" i="4" s="1"/>
  <c r="B722" i="4"/>
  <c r="K722" i="4" s="1"/>
  <c r="B723" i="4"/>
  <c r="K723" i="4" s="1"/>
  <c r="B724" i="4"/>
  <c r="K724" i="4" s="1"/>
  <c r="B725" i="4"/>
  <c r="K725" i="4" s="1"/>
  <c r="B726" i="4"/>
  <c r="K726" i="4" s="1"/>
  <c r="B727" i="4"/>
  <c r="K727" i="4" s="1"/>
  <c r="B728" i="4"/>
  <c r="K728" i="4" s="1"/>
  <c r="B729" i="4"/>
  <c r="K729" i="4" s="1"/>
  <c r="B2" i="4"/>
  <c r="K2" i="4" s="1"/>
  <c r="B4" i="1"/>
  <c r="C4" i="1" s="1"/>
  <c r="B5" i="1"/>
  <c r="C5" i="1" s="1"/>
  <c r="B6" i="1"/>
  <c r="C6" i="1" s="1"/>
  <c r="B7" i="1"/>
  <c r="C7" i="1" s="1"/>
  <c r="B8" i="1"/>
  <c r="C8" i="1" s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0" i="1"/>
  <c r="C90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C119" i="1" s="1"/>
  <c r="B120" i="1"/>
  <c r="C120" i="1" s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5" i="1"/>
  <c r="C135" i="1" s="1"/>
  <c r="B136" i="1"/>
  <c r="C136" i="1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C176" i="1" s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 s="1"/>
  <c r="B184" i="1"/>
  <c r="C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 s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 s="1"/>
  <c r="B237" i="1"/>
  <c r="C237" i="1" s="1"/>
  <c r="B238" i="1"/>
  <c r="C238" i="1" s="1"/>
  <c r="B239" i="1"/>
  <c r="C239" i="1" s="1"/>
  <c r="B240" i="1"/>
  <c r="C240" i="1" s="1"/>
  <c r="B241" i="1"/>
  <c r="C241" i="1" s="1"/>
  <c r="B242" i="1"/>
  <c r="C242" i="1" s="1"/>
  <c r="B243" i="1"/>
  <c r="C243" i="1" s="1"/>
  <c r="B244" i="1"/>
  <c r="C244" i="1" s="1"/>
  <c r="B245" i="1"/>
  <c r="C245" i="1" s="1"/>
  <c r="B246" i="1"/>
  <c r="C246" i="1" s="1"/>
  <c r="B247" i="1"/>
  <c r="C247" i="1" s="1"/>
  <c r="B248" i="1"/>
  <c r="C248" i="1" s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C260" i="1" s="1"/>
  <c r="B261" i="1"/>
  <c r="C261" i="1" s="1"/>
  <c r="B262" i="1"/>
  <c r="C262" i="1" s="1"/>
  <c r="B263" i="1"/>
  <c r="C263" i="1" s="1"/>
  <c r="B264" i="1"/>
  <c r="C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C322" i="1" s="1"/>
  <c r="B323" i="1"/>
  <c r="C323" i="1" s="1"/>
  <c r="B324" i="1"/>
  <c r="C324" i="1" s="1"/>
  <c r="B325" i="1"/>
  <c r="C325" i="1" s="1"/>
  <c r="B326" i="1"/>
  <c r="C326" i="1" s="1"/>
  <c r="B327" i="1"/>
  <c r="C327" i="1" s="1"/>
  <c r="B328" i="1"/>
  <c r="C328" i="1" s="1"/>
  <c r="B329" i="1"/>
  <c r="C329" i="1" s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C339" i="1" s="1"/>
  <c r="B340" i="1"/>
  <c r="C340" i="1" s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 s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68" i="1"/>
  <c r="C368" i="1" s="1"/>
  <c r="B369" i="1"/>
  <c r="C369" i="1" s="1"/>
  <c r="B370" i="1"/>
  <c r="C370" i="1" s="1"/>
  <c r="B371" i="1"/>
  <c r="C371" i="1" s="1"/>
  <c r="B372" i="1"/>
  <c r="C372" i="1" s="1"/>
  <c r="B373" i="1"/>
  <c r="C373" i="1" s="1"/>
  <c r="B374" i="1"/>
  <c r="C374" i="1" s="1"/>
  <c r="B375" i="1"/>
  <c r="C375" i="1" s="1"/>
  <c r="B376" i="1"/>
  <c r="C376" i="1" s="1"/>
  <c r="B377" i="1"/>
  <c r="C377" i="1" s="1"/>
  <c r="B378" i="1"/>
  <c r="C378" i="1" s="1"/>
  <c r="B379" i="1"/>
  <c r="C379" i="1" s="1"/>
  <c r="B380" i="1"/>
  <c r="C380" i="1" s="1"/>
  <c r="B381" i="1"/>
  <c r="C381" i="1" s="1"/>
  <c r="B382" i="1"/>
  <c r="C382" i="1" s="1"/>
  <c r="B383" i="1"/>
  <c r="C383" i="1" s="1"/>
  <c r="B384" i="1"/>
  <c r="C384" i="1" s="1"/>
  <c r="B385" i="1"/>
  <c r="C385" i="1" s="1"/>
  <c r="B386" i="1"/>
  <c r="C386" i="1" s="1"/>
  <c r="B387" i="1"/>
  <c r="C387" i="1" s="1"/>
  <c r="B388" i="1"/>
  <c r="C388" i="1" s="1"/>
  <c r="B389" i="1"/>
  <c r="C389" i="1" s="1"/>
  <c r="B390" i="1"/>
  <c r="C390" i="1" s="1"/>
  <c r="B391" i="1"/>
  <c r="C391" i="1" s="1"/>
  <c r="B392" i="1"/>
  <c r="C392" i="1" s="1"/>
  <c r="B393" i="1"/>
  <c r="C393" i="1" s="1"/>
  <c r="B394" i="1"/>
  <c r="C394" i="1" s="1"/>
  <c r="B395" i="1"/>
  <c r="C395" i="1" s="1"/>
  <c r="B396" i="1"/>
  <c r="C396" i="1" s="1"/>
  <c r="B397" i="1"/>
  <c r="C397" i="1" s="1"/>
  <c r="B398" i="1"/>
  <c r="C398" i="1" s="1"/>
  <c r="B399" i="1"/>
  <c r="C399" i="1" s="1"/>
  <c r="B400" i="1"/>
  <c r="C400" i="1" s="1"/>
  <c r="B401" i="1"/>
  <c r="C401" i="1" s="1"/>
  <c r="B402" i="1"/>
  <c r="C402" i="1" s="1"/>
  <c r="B403" i="1"/>
  <c r="C403" i="1" s="1"/>
  <c r="B404" i="1"/>
  <c r="C404" i="1" s="1"/>
  <c r="B405" i="1"/>
  <c r="C405" i="1" s="1"/>
  <c r="B406" i="1"/>
  <c r="C406" i="1" s="1"/>
  <c r="B407" i="1"/>
  <c r="C407" i="1" s="1"/>
  <c r="B408" i="1"/>
  <c r="C408" i="1" s="1"/>
  <c r="B409" i="1"/>
  <c r="C409" i="1" s="1"/>
  <c r="B410" i="1"/>
  <c r="C410" i="1" s="1"/>
  <c r="B411" i="1"/>
  <c r="C411" i="1" s="1"/>
  <c r="B412" i="1"/>
  <c r="C412" i="1" s="1"/>
  <c r="B413" i="1"/>
  <c r="C413" i="1" s="1"/>
  <c r="B414" i="1"/>
  <c r="C414" i="1" s="1"/>
  <c r="B415" i="1"/>
  <c r="C415" i="1" s="1"/>
  <c r="B416" i="1"/>
  <c r="C416" i="1" s="1"/>
  <c r="B417" i="1"/>
  <c r="C417" i="1" s="1"/>
  <c r="B418" i="1"/>
  <c r="C418" i="1" s="1"/>
  <c r="B419" i="1"/>
  <c r="C419" i="1" s="1"/>
  <c r="B420" i="1"/>
  <c r="C420" i="1" s="1"/>
  <c r="B421" i="1"/>
  <c r="C421" i="1" s="1"/>
  <c r="B422" i="1"/>
  <c r="C422" i="1" s="1"/>
  <c r="B423" i="1"/>
  <c r="C423" i="1" s="1"/>
  <c r="B424" i="1"/>
  <c r="C424" i="1" s="1"/>
  <c r="B425" i="1"/>
  <c r="C425" i="1" s="1"/>
  <c r="B426" i="1"/>
  <c r="C426" i="1" s="1"/>
  <c r="B427" i="1"/>
  <c r="C427" i="1" s="1"/>
  <c r="B428" i="1"/>
  <c r="C428" i="1" s="1"/>
  <c r="B429" i="1"/>
  <c r="C429" i="1" s="1"/>
  <c r="B430" i="1"/>
  <c r="C430" i="1" s="1"/>
  <c r="B431" i="1"/>
  <c r="C431" i="1" s="1"/>
  <c r="B432" i="1"/>
  <c r="C432" i="1" s="1"/>
  <c r="B433" i="1"/>
  <c r="C433" i="1" s="1"/>
  <c r="B434" i="1"/>
  <c r="C434" i="1" s="1"/>
  <c r="B435" i="1"/>
  <c r="C435" i="1" s="1"/>
  <c r="B436" i="1"/>
  <c r="C436" i="1" s="1"/>
  <c r="B437" i="1"/>
  <c r="C437" i="1" s="1"/>
  <c r="B438" i="1"/>
  <c r="C438" i="1" s="1"/>
  <c r="B439" i="1"/>
  <c r="C439" i="1" s="1"/>
  <c r="B440" i="1"/>
  <c r="C440" i="1" s="1"/>
  <c r="B441" i="1"/>
  <c r="C441" i="1" s="1"/>
  <c r="B442" i="1"/>
  <c r="C442" i="1" s="1"/>
  <c r="B443" i="1"/>
  <c r="C443" i="1" s="1"/>
  <c r="B444" i="1"/>
  <c r="C444" i="1" s="1"/>
  <c r="B445" i="1"/>
  <c r="C445" i="1" s="1"/>
  <c r="B446" i="1"/>
  <c r="C446" i="1" s="1"/>
  <c r="B447" i="1"/>
  <c r="C447" i="1" s="1"/>
  <c r="B448" i="1"/>
  <c r="C448" i="1" s="1"/>
  <c r="B449" i="1"/>
  <c r="C449" i="1" s="1"/>
  <c r="B450" i="1"/>
  <c r="C450" i="1" s="1"/>
  <c r="B451" i="1"/>
  <c r="C451" i="1" s="1"/>
  <c r="B452" i="1"/>
  <c r="C452" i="1" s="1"/>
  <c r="B453" i="1"/>
  <c r="C453" i="1" s="1"/>
  <c r="B454" i="1"/>
  <c r="C454" i="1" s="1"/>
  <c r="B455" i="1"/>
  <c r="C455" i="1" s="1"/>
  <c r="B456" i="1"/>
  <c r="C456" i="1" s="1"/>
  <c r="B457" i="1"/>
  <c r="C457" i="1" s="1"/>
  <c r="B458" i="1"/>
  <c r="C458" i="1" s="1"/>
  <c r="B459" i="1"/>
  <c r="C459" i="1" s="1"/>
  <c r="B460" i="1"/>
  <c r="C460" i="1" s="1"/>
  <c r="B461" i="1"/>
  <c r="C461" i="1" s="1"/>
  <c r="B462" i="1"/>
  <c r="C462" i="1" s="1"/>
  <c r="B463" i="1"/>
  <c r="C463" i="1" s="1"/>
  <c r="B464" i="1"/>
  <c r="C464" i="1" s="1"/>
  <c r="B465" i="1"/>
  <c r="C465" i="1" s="1"/>
  <c r="B466" i="1"/>
  <c r="C466" i="1" s="1"/>
  <c r="B467" i="1"/>
  <c r="C467" i="1" s="1"/>
  <c r="B468" i="1"/>
  <c r="C468" i="1" s="1"/>
  <c r="B469" i="1"/>
  <c r="C469" i="1" s="1"/>
  <c r="B470" i="1"/>
  <c r="C470" i="1" s="1"/>
  <c r="B471" i="1"/>
  <c r="C471" i="1" s="1"/>
  <c r="B472" i="1"/>
  <c r="C472" i="1" s="1"/>
  <c r="B473" i="1"/>
  <c r="C473" i="1" s="1"/>
  <c r="B474" i="1"/>
  <c r="C474" i="1" s="1"/>
  <c r="B475" i="1"/>
  <c r="C475" i="1" s="1"/>
  <c r="B476" i="1"/>
  <c r="C476" i="1" s="1"/>
  <c r="B477" i="1"/>
  <c r="C477" i="1" s="1"/>
  <c r="B478" i="1"/>
  <c r="C478" i="1" s="1"/>
  <c r="B479" i="1"/>
  <c r="C479" i="1" s="1"/>
  <c r="B480" i="1"/>
  <c r="C480" i="1" s="1"/>
  <c r="B481" i="1"/>
  <c r="C481" i="1" s="1"/>
  <c r="B482" i="1"/>
  <c r="C482" i="1" s="1"/>
  <c r="B483" i="1"/>
  <c r="C483" i="1" s="1"/>
  <c r="B484" i="1"/>
  <c r="C484" i="1" s="1"/>
  <c r="B485" i="1"/>
  <c r="C485" i="1" s="1"/>
  <c r="B486" i="1"/>
  <c r="C486" i="1" s="1"/>
  <c r="B487" i="1"/>
  <c r="C487" i="1" s="1"/>
  <c r="B488" i="1"/>
  <c r="C488" i="1" s="1"/>
  <c r="B489" i="1"/>
  <c r="C489" i="1" s="1"/>
  <c r="B490" i="1"/>
  <c r="C490" i="1" s="1"/>
  <c r="B491" i="1"/>
  <c r="C491" i="1" s="1"/>
  <c r="B492" i="1"/>
  <c r="C492" i="1" s="1"/>
  <c r="B493" i="1"/>
  <c r="C493" i="1" s="1"/>
  <c r="B494" i="1"/>
  <c r="C494" i="1" s="1"/>
  <c r="B495" i="1"/>
  <c r="C495" i="1" s="1"/>
  <c r="B496" i="1"/>
  <c r="C496" i="1" s="1"/>
  <c r="B497" i="1"/>
  <c r="C497" i="1" s="1"/>
  <c r="B498" i="1"/>
  <c r="C498" i="1" s="1"/>
  <c r="B499" i="1"/>
  <c r="C499" i="1" s="1"/>
  <c r="B500" i="1"/>
  <c r="C500" i="1" s="1"/>
  <c r="B501" i="1"/>
  <c r="C501" i="1" s="1"/>
  <c r="B502" i="1"/>
  <c r="C502" i="1" s="1"/>
  <c r="B503" i="1"/>
  <c r="C503" i="1" s="1"/>
  <c r="B504" i="1"/>
  <c r="C504" i="1" s="1"/>
  <c r="B505" i="1"/>
  <c r="C505" i="1" s="1"/>
  <c r="B506" i="1"/>
  <c r="C506" i="1" s="1"/>
  <c r="B507" i="1"/>
  <c r="C507" i="1" s="1"/>
  <c r="B508" i="1"/>
  <c r="C508" i="1" s="1"/>
  <c r="B509" i="1"/>
  <c r="C509" i="1" s="1"/>
  <c r="B510" i="1"/>
  <c r="C510" i="1" s="1"/>
  <c r="B511" i="1"/>
  <c r="C511" i="1" s="1"/>
  <c r="B512" i="1"/>
  <c r="C512" i="1" s="1"/>
  <c r="B513" i="1"/>
  <c r="C513" i="1" s="1"/>
  <c r="B514" i="1"/>
  <c r="C514" i="1" s="1"/>
  <c r="B515" i="1"/>
  <c r="C515" i="1" s="1"/>
  <c r="B516" i="1"/>
  <c r="C516" i="1" s="1"/>
  <c r="B517" i="1"/>
  <c r="C517" i="1" s="1"/>
  <c r="B518" i="1"/>
  <c r="C518" i="1" s="1"/>
  <c r="B519" i="1"/>
  <c r="C519" i="1" s="1"/>
  <c r="B520" i="1"/>
  <c r="C520" i="1" s="1"/>
  <c r="B521" i="1"/>
  <c r="C521" i="1" s="1"/>
  <c r="B522" i="1"/>
  <c r="C522" i="1" s="1"/>
  <c r="B523" i="1"/>
  <c r="C523" i="1" s="1"/>
  <c r="B524" i="1"/>
  <c r="C524" i="1" s="1"/>
  <c r="B525" i="1"/>
  <c r="C525" i="1" s="1"/>
  <c r="B526" i="1"/>
  <c r="C526" i="1" s="1"/>
  <c r="B527" i="1"/>
  <c r="C527" i="1" s="1"/>
  <c r="B528" i="1"/>
  <c r="C528" i="1" s="1"/>
  <c r="B529" i="1"/>
  <c r="C529" i="1" s="1"/>
  <c r="B530" i="1"/>
  <c r="C530" i="1" s="1"/>
  <c r="B531" i="1"/>
  <c r="C531" i="1" s="1"/>
  <c r="B532" i="1"/>
  <c r="C532" i="1" s="1"/>
  <c r="B533" i="1"/>
  <c r="C533" i="1" s="1"/>
  <c r="B534" i="1"/>
  <c r="C534" i="1" s="1"/>
  <c r="B535" i="1"/>
  <c r="C535" i="1" s="1"/>
  <c r="B536" i="1"/>
  <c r="C536" i="1" s="1"/>
  <c r="B537" i="1"/>
  <c r="C537" i="1" s="1"/>
  <c r="B538" i="1"/>
  <c r="C538" i="1" s="1"/>
  <c r="B539" i="1"/>
  <c r="C539" i="1" s="1"/>
  <c r="B540" i="1"/>
  <c r="C540" i="1" s="1"/>
  <c r="B541" i="1"/>
  <c r="C541" i="1" s="1"/>
  <c r="B542" i="1"/>
  <c r="C542" i="1" s="1"/>
  <c r="B543" i="1"/>
  <c r="C543" i="1" s="1"/>
  <c r="B544" i="1"/>
  <c r="C544" i="1" s="1"/>
  <c r="B545" i="1"/>
  <c r="C545" i="1" s="1"/>
  <c r="B546" i="1"/>
  <c r="C546" i="1" s="1"/>
  <c r="B547" i="1"/>
  <c r="C547" i="1" s="1"/>
  <c r="B548" i="1"/>
  <c r="C548" i="1" s="1"/>
  <c r="B549" i="1"/>
  <c r="C549" i="1" s="1"/>
  <c r="B550" i="1"/>
  <c r="C550" i="1" s="1"/>
  <c r="B551" i="1"/>
  <c r="C551" i="1" s="1"/>
  <c r="B552" i="1"/>
  <c r="C552" i="1" s="1"/>
  <c r="B553" i="1"/>
  <c r="C553" i="1" s="1"/>
  <c r="B554" i="1"/>
  <c r="C554" i="1" s="1"/>
  <c r="B555" i="1"/>
  <c r="C555" i="1" s="1"/>
  <c r="B556" i="1"/>
  <c r="C556" i="1" s="1"/>
  <c r="B557" i="1"/>
  <c r="C557" i="1" s="1"/>
  <c r="B558" i="1"/>
  <c r="C558" i="1" s="1"/>
  <c r="B559" i="1"/>
  <c r="C559" i="1" s="1"/>
  <c r="B560" i="1"/>
  <c r="C560" i="1" s="1"/>
  <c r="B561" i="1"/>
  <c r="C561" i="1" s="1"/>
  <c r="B562" i="1"/>
  <c r="C562" i="1" s="1"/>
  <c r="B563" i="1"/>
  <c r="C563" i="1" s="1"/>
  <c r="B564" i="1"/>
  <c r="C564" i="1" s="1"/>
  <c r="B565" i="1"/>
  <c r="C565" i="1" s="1"/>
  <c r="B566" i="1"/>
  <c r="C566" i="1" s="1"/>
  <c r="B567" i="1"/>
  <c r="C567" i="1" s="1"/>
  <c r="B568" i="1"/>
  <c r="C568" i="1" s="1"/>
  <c r="B569" i="1"/>
  <c r="C569" i="1" s="1"/>
  <c r="B570" i="1"/>
  <c r="C570" i="1" s="1"/>
  <c r="B571" i="1"/>
  <c r="C571" i="1" s="1"/>
  <c r="B572" i="1"/>
  <c r="C572" i="1" s="1"/>
  <c r="B573" i="1"/>
  <c r="C573" i="1" s="1"/>
  <c r="B574" i="1"/>
  <c r="C574" i="1" s="1"/>
  <c r="B575" i="1"/>
  <c r="C575" i="1" s="1"/>
  <c r="B576" i="1"/>
  <c r="C576" i="1" s="1"/>
  <c r="B577" i="1"/>
  <c r="C577" i="1" s="1"/>
  <c r="B578" i="1"/>
  <c r="C578" i="1" s="1"/>
  <c r="B579" i="1"/>
  <c r="C579" i="1" s="1"/>
  <c r="B580" i="1"/>
  <c r="C580" i="1" s="1"/>
  <c r="B581" i="1"/>
  <c r="C581" i="1" s="1"/>
  <c r="B582" i="1"/>
  <c r="C582" i="1" s="1"/>
  <c r="B583" i="1"/>
  <c r="C583" i="1" s="1"/>
  <c r="B584" i="1"/>
  <c r="C584" i="1" s="1"/>
  <c r="B585" i="1"/>
  <c r="C585" i="1" s="1"/>
  <c r="B586" i="1"/>
  <c r="C586" i="1" s="1"/>
  <c r="B587" i="1"/>
  <c r="C587" i="1" s="1"/>
  <c r="B588" i="1"/>
  <c r="C588" i="1" s="1"/>
  <c r="B589" i="1"/>
  <c r="C589" i="1" s="1"/>
  <c r="B590" i="1"/>
  <c r="C590" i="1" s="1"/>
  <c r="B591" i="1"/>
  <c r="C591" i="1" s="1"/>
  <c r="B592" i="1"/>
  <c r="C592" i="1" s="1"/>
  <c r="B593" i="1"/>
  <c r="C593" i="1" s="1"/>
  <c r="B594" i="1"/>
  <c r="C594" i="1" s="1"/>
  <c r="B595" i="1"/>
  <c r="C595" i="1" s="1"/>
  <c r="B596" i="1"/>
  <c r="C596" i="1" s="1"/>
  <c r="B597" i="1"/>
  <c r="C597" i="1" s="1"/>
  <c r="B598" i="1"/>
  <c r="C598" i="1" s="1"/>
  <c r="B599" i="1"/>
  <c r="C599" i="1" s="1"/>
  <c r="B600" i="1"/>
  <c r="C600" i="1" s="1"/>
  <c r="B601" i="1"/>
  <c r="C601" i="1" s="1"/>
  <c r="B602" i="1"/>
  <c r="C602" i="1" s="1"/>
  <c r="B603" i="1"/>
  <c r="C603" i="1" s="1"/>
  <c r="B604" i="1"/>
  <c r="C604" i="1" s="1"/>
  <c r="B605" i="1"/>
  <c r="C605" i="1" s="1"/>
  <c r="B606" i="1"/>
  <c r="C606" i="1" s="1"/>
  <c r="B607" i="1"/>
  <c r="C607" i="1" s="1"/>
  <c r="B608" i="1"/>
  <c r="C608" i="1" s="1"/>
  <c r="B609" i="1"/>
  <c r="C609" i="1" s="1"/>
  <c r="B610" i="1"/>
  <c r="C610" i="1" s="1"/>
  <c r="B611" i="1"/>
  <c r="C611" i="1" s="1"/>
  <c r="B612" i="1"/>
  <c r="C612" i="1" s="1"/>
  <c r="B613" i="1"/>
  <c r="C613" i="1" s="1"/>
  <c r="B614" i="1"/>
  <c r="C614" i="1" s="1"/>
  <c r="B615" i="1"/>
  <c r="C615" i="1" s="1"/>
  <c r="B616" i="1"/>
  <c r="C616" i="1" s="1"/>
  <c r="B617" i="1"/>
  <c r="C617" i="1" s="1"/>
  <c r="B618" i="1"/>
  <c r="C618" i="1" s="1"/>
  <c r="B619" i="1"/>
  <c r="C619" i="1" s="1"/>
  <c r="B620" i="1"/>
  <c r="C620" i="1" s="1"/>
  <c r="B621" i="1"/>
  <c r="C621" i="1" s="1"/>
  <c r="B622" i="1"/>
  <c r="C622" i="1" s="1"/>
  <c r="B623" i="1"/>
  <c r="C623" i="1" s="1"/>
  <c r="B624" i="1"/>
  <c r="C624" i="1" s="1"/>
  <c r="B625" i="1"/>
  <c r="C625" i="1" s="1"/>
  <c r="B626" i="1"/>
  <c r="C626" i="1" s="1"/>
  <c r="B627" i="1"/>
  <c r="C627" i="1" s="1"/>
  <c r="B628" i="1"/>
  <c r="C628" i="1" s="1"/>
  <c r="B629" i="1"/>
  <c r="C629" i="1" s="1"/>
  <c r="B630" i="1"/>
  <c r="C630" i="1" s="1"/>
  <c r="B631" i="1"/>
  <c r="C631" i="1" s="1"/>
  <c r="B632" i="1"/>
  <c r="C632" i="1" s="1"/>
  <c r="B633" i="1"/>
  <c r="C633" i="1" s="1"/>
  <c r="B634" i="1"/>
  <c r="C634" i="1" s="1"/>
  <c r="B635" i="1"/>
  <c r="C635" i="1" s="1"/>
  <c r="B636" i="1"/>
  <c r="C636" i="1" s="1"/>
  <c r="B637" i="1"/>
  <c r="C637" i="1" s="1"/>
  <c r="B638" i="1"/>
  <c r="C638" i="1" s="1"/>
  <c r="B639" i="1"/>
  <c r="C639" i="1" s="1"/>
  <c r="B640" i="1"/>
  <c r="C640" i="1" s="1"/>
  <c r="B641" i="1"/>
  <c r="C641" i="1" s="1"/>
  <c r="B642" i="1"/>
  <c r="C642" i="1" s="1"/>
  <c r="B643" i="1"/>
  <c r="C643" i="1" s="1"/>
  <c r="B644" i="1"/>
  <c r="C644" i="1" s="1"/>
  <c r="B645" i="1"/>
  <c r="C645" i="1" s="1"/>
  <c r="B646" i="1"/>
  <c r="C646" i="1" s="1"/>
  <c r="B647" i="1"/>
  <c r="C647" i="1" s="1"/>
  <c r="B648" i="1"/>
  <c r="C648" i="1" s="1"/>
  <c r="B649" i="1"/>
  <c r="C649" i="1" s="1"/>
  <c r="B650" i="1"/>
  <c r="C650" i="1" s="1"/>
  <c r="B651" i="1"/>
  <c r="C651" i="1" s="1"/>
  <c r="B652" i="1"/>
  <c r="C652" i="1" s="1"/>
  <c r="B653" i="1"/>
  <c r="C653" i="1" s="1"/>
  <c r="B654" i="1"/>
  <c r="C654" i="1" s="1"/>
  <c r="B655" i="1"/>
  <c r="C655" i="1" s="1"/>
  <c r="B656" i="1"/>
  <c r="C656" i="1" s="1"/>
  <c r="B657" i="1"/>
  <c r="C657" i="1" s="1"/>
  <c r="B658" i="1"/>
  <c r="C658" i="1" s="1"/>
  <c r="B659" i="1"/>
  <c r="C659" i="1" s="1"/>
  <c r="B660" i="1"/>
  <c r="C660" i="1" s="1"/>
  <c r="B661" i="1"/>
  <c r="C661" i="1" s="1"/>
  <c r="B662" i="1"/>
  <c r="C662" i="1" s="1"/>
  <c r="B663" i="1"/>
  <c r="C663" i="1" s="1"/>
  <c r="B664" i="1"/>
  <c r="C664" i="1" s="1"/>
  <c r="B665" i="1"/>
  <c r="C665" i="1" s="1"/>
  <c r="B666" i="1"/>
  <c r="C666" i="1" s="1"/>
  <c r="B667" i="1"/>
  <c r="C667" i="1" s="1"/>
  <c r="B668" i="1"/>
  <c r="C668" i="1" s="1"/>
  <c r="B669" i="1"/>
  <c r="C669" i="1" s="1"/>
  <c r="B670" i="1"/>
  <c r="C670" i="1" s="1"/>
  <c r="B671" i="1"/>
  <c r="C671" i="1" s="1"/>
  <c r="B672" i="1"/>
  <c r="C672" i="1" s="1"/>
  <c r="B673" i="1"/>
  <c r="C673" i="1" s="1"/>
  <c r="B674" i="1"/>
  <c r="C674" i="1" s="1"/>
  <c r="B675" i="1"/>
  <c r="C675" i="1" s="1"/>
  <c r="B676" i="1"/>
  <c r="C676" i="1" s="1"/>
  <c r="B677" i="1"/>
  <c r="C677" i="1" s="1"/>
  <c r="B678" i="1"/>
  <c r="C678" i="1" s="1"/>
  <c r="B679" i="1"/>
  <c r="C679" i="1" s="1"/>
  <c r="B680" i="1"/>
  <c r="C680" i="1" s="1"/>
  <c r="B681" i="1"/>
  <c r="C681" i="1" s="1"/>
  <c r="B682" i="1"/>
  <c r="C682" i="1" s="1"/>
  <c r="B683" i="1"/>
  <c r="C683" i="1" s="1"/>
  <c r="B684" i="1"/>
  <c r="C684" i="1" s="1"/>
  <c r="B685" i="1"/>
  <c r="C685" i="1" s="1"/>
  <c r="B686" i="1"/>
  <c r="C686" i="1" s="1"/>
  <c r="B687" i="1"/>
  <c r="C687" i="1" s="1"/>
  <c r="B688" i="1"/>
  <c r="C688" i="1" s="1"/>
  <c r="B689" i="1"/>
  <c r="C689" i="1" s="1"/>
  <c r="B690" i="1"/>
  <c r="C690" i="1" s="1"/>
  <c r="B691" i="1"/>
  <c r="C691" i="1" s="1"/>
  <c r="B692" i="1"/>
  <c r="C692" i="1" s="1"/>
  <c r="B693" i="1"/>
  <c r="C693" i="1" s="1"/>
  <c r="B694" i="1"/>
  <c r="C694" i="1" s="1"/>
  <c r="B695" i="1"/>
  <c r="C695" i="1" s="1"/>
  <c r="B696" i="1"/>
  <c r="C696" i="1" s="1"/>
  <c r="B697" i="1"/>
  <c r="C697" i="1" s="1"/>
  <c r="B698" i="1"/>
  <c r="C698" i="1" s="1"/>
  <c r="B699" i="1"/>
  <c r="C699" i="1" s="1"/>
  <c r="B700" i="1"/>
  <c r="C700" i="1" s="1"/>
  <c r="B701" i="1"/>
  <c r="C701" i="1" s="1"/>
  <c r="B702" i="1"/>
  <c r="C702" i="1" s="1"/>
  <c r="B703" i="1"/>
  <c r="C703" i="1" s="1"/>
  <c r="B704" i="1"/>
  <c r="C704" i="1" s="1"/>
  <c r="B705" i="1"/>
  <c r="C705" i="1" s="1"/>
  <c r="B706" i="1"/>
  <c r="C706" i="1" s="1"/>
  <c r="B707" i="1"/>
  <c r="C707" i="1" s="1"/>
  <c r="B708" i="1"/>
  <c r="C708" i="1" s="1"/>
  <c r="B709" i="1"/>
  <c r="C709" i="1" s="1"/>
  <c r="B710" i="1"/>
  <c r="C710" i="1" s="1"/>
  <c r="B711" i="1"/>
  <c r="C711" i="1" s="1"/>
  <c r="B712" i="1"/>
  <c r="C712" i="1" s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 s="1"/>
  <c r="B719" i="1"/>
  <c r="C719" i="1" s="1"/>
  <c r="B720" i="1"/>
  <c r="C720" i="1" s="1"/>
  <c r="B721" i="1"/>
  <c r="C721" i="1" s="1"/>
  <c r="B722" i="1"/>
  <c r="C722" i="1" s="1"/>
  <c r="B723" i="1"/>
  <c r="C723" i="1" s="1"/>
  <c r="B724" i="1"/>
  <c r="C724" i="1" s="1"/>
  <c r="B725" i="1"/>
  <c r="C725" i="1" s="1"/>
  <c r="B726" i="1"/>
  <c r="C726" i="1" s="1"/>
  <c r="B727" i="1"/>
  <c r="C727" i="1" s="1"/>
  <c r="B728" i="1"/>
  <c r="C728" i="1" s="1"/>
  <c r="B729" i="1"/>
  <c r="C729" i="1" s="1"/>
  <c r="B730" i="1"/>
  <c r="C730" i="1" s="1"/>
  <c r="B731" i="1"/>
  <c r="C731" i="1" s="1"/>
  <c r="B732" i="1"/>
  <c r="C732" i="1" s="1"/>
  <c r="B733" i="1"/>
  <c r="C733" i="1" s="1"/>
  <c r="B734" i="1"/>
  <c r="C734" i="1" s="1"/>
  <c r="B735" i="1"/>
  <c r="C735" i="1" s="1"/>
  <c r="B736" i="1"/>
  <c r="C736" i="1" s="1"/>
  <c r="B737" i="1"/>
  <c r="C737" i="1" s="1"/>
  <c r="B738" i="1"/>
  <c r="C738" i="1" s="1"/>
  <c r="B739" i="1"/>
  <c r="C739" i="1" s="1"/>
  <c r="B740" i="1"/>
  <c r="C740" i="1" s="1"/>
  <c r="B741" i="1"/>
  <c r="C741" i="1" s="1"/>
  <c r="B742" i="1"/>
  <c r="C742" i="1" s="1"/>
  <c r="B743" i="1"/>
  <c r="C743" i="1" s="1"/>
  <c r="B744" i="1"/>
  <c r="C744" i="1" s="1"/>
  <c r="B745" i="1"/>
  <c r="C745" i="1" s="1"/>
  <c r="B746" i="1"/>
  <c r="C746" i="1" s="1"/>
  <c r="B747" i="1"/>
  <c r="C747" i="1" s="1"/>
  <c r="B748" i="1"/>
  <c r="C748" i="1" s="1"/>
  <c r="B749" i="1"/>
  <c r="C749" i="1" s="1"/>
  <c r="B750" i="1"/>
  <c r="C750" i="1" s="1"/>
  <c r="B751" i="1"/>
  <c r="C751" i="1" s="1"/>
  <c r="B752" i="1"/>
  <c r="C752" i="1" s="1"/>
  <c r="B753" i="1"/>
  <c r="C753" i="1" s="1"/>
  <c r="B754" i="1"/>
  <c r="C754" i="1" s="1"/>
  <c r="B755" i="1"/>
  <c r="C755" i="1" s="1"/>
  <c r="B756" i="1"/>
  <c r="C756" i="1" s="1"/>
  <c r="B757" i="1"/>
  <c r="C757" i="1" s="1"/>
  <c r="B758" i="1"/>
  <c r="C758" i="1" s="1"/>
  <c r="B759" i="1"/>
  <c r="C759" i="1" s="1"/>
  <c r="B760" i="1"/>
  <c r="C760" i="1" s="1"/>
  <c r="B761" i="1"/>
  <c r="C761" i="1" s="1"/>
  <c r="B762" i="1"/>
  <c r="C762" i="1" s="1"/>
  <c r="B763" i="1"/>
  <c r="C763" i="1" s="1"/>
  <c r="B764" i="1"/>
  <c r="C764" i="1" s="1"/>
  <c r="B765" i="1"/>
  <c r="C765" i="1" s="1"/>
  <c r="B766" i="1"/>
  <c r="C766" i="1" s="1"/>
  <c r="B767" i="1"/>
  <c r="C767" i="1" s="1"/>
  <c r="B768" i="1"/>
  <c r="C768" i="1" s="1"/>
  <c r="B769" i="1"/>
  <c r="C769" i="1" s="1"/>
  <c r="B770" i="1"/>
  <c r="C770" i="1" s="1"/>
  <c r="B771" i="1"/>
  <c r="C771" i="1" s="1"/>
  <c r="B772" i="1"/>
  <c r="C772" i="1" s="1"/>
  <c r="B773" i="1"/>
  <c r="C773" i="1" s="1"/>
  <c r="B774" i="1"/>
  <c r="C774" i="1" s="1"/>
  <c r="B775" i="1"/>
  <c r="C775" i="1" s="1"/>
  <c r="B776" i="1"/>
  <c r="C776" i="1" s="1"/>
  <c r="B777" i="1"/>
  <c r="C777" i="1" s="1"/>
  <c r="B778" i="1"/>
  <c r="C778" i="1" s="1"/>
  <c r="B779" i="1"/>
  <c r="C779" i="1" s="1"/>
  <c r="B780" i="1"/>
  <c r="C780" i="1" s="1"/>
  <c r="B781" i="1"/>
  <c r="C781" i="1" s="1"/>
  <c r="B782" i="1"/>
  <c r="C782" i="1" s="1"/>
  <c r="B783" i="1"/>
  <c r="C783" i="1" s="1"/>
  <c r="B784" i="1"/>
  <c r="C784" i="1" s="1"/>
  <c r="B785" i="1"/>
  <c r="C785" i="1" s="1"/>
  <c r="B786" i="1"/>
  <c r="C786" i="1" s="1"/>
  <c r="B787" i="1"/>
  <c r="C787" i="1" s="1"/>
  <c r="B788" i="1"/>
  <c r="C788" i="1" s="1"/>
  <c r="B789" i="1"/>
  <c r="C789" i="1" s="1"/>
  <c r="B790" i="1"/>
  <c r="C790" i="1" s="1"/>
  <c r="B791" i="1"/>
  <c r="C791" i="1" s="1"/>
  <c r="B792" i="1"/>
  <c r="C792" i="1" s="1"/>
  <c r="B793" i="1"/>
  <c r="C793" i="1" s="1"/>
  <c r="B794" i="1"/>
  <c r="C794" i="1" s="1"/>
  <c r="B795" i="1"/>
  <c r="C795" i="1" s="1"/>
  <c r="B796" i="1"/>
  <c r="C796" i="1" s="1"/>
  <c r="B797" i="1"/>
  <c r="C797" i="1" s="1"/>
  <c r="B798" i="1"/>
  <c r="C798" i="1" s="1"/>
  <c r="B799" i="1"/>
  <c r="C799" i="1" s="1"/>
  <c r="B800" i="1"/>
  <c r="C800" i="1" s="1"/>
  <c r="B801" i="1"/>
  <c r="C801" i="1" s="1"/>
  <c r="B802" i="1"/>
  <c r="C802" i="1" s="1"/>
  <c r="B803" i="1"/>
  <c r="C803" i="1" s="1"/>
  <c r="B804" i="1"/>
  <c r="C804" i="1" s="1"/>
  <c r="B805" i="1"/>
  <c r="C805" i="1" s="1"/>
  <c r="B806" i="1"/>
  <c r="C806" i="1" s="1"/>
  <c r="B807" i="1"/>
  <c r="C807" i="1" s="1"/>
  <c r="B808" i="1"/>
  <c r="C808" i="1" s="1"/>
  <c r="B809" i="1"/>
  <c r="C809" i="1" s="1"/>
  <c r="B810" i="1"/>
  <c r="C810" i="1" s="1"/>
  <c r="B811" i="1"/>
  <c r="C811" i="1" s="1"/>
  <c r="B812" i="1"/>
  <c r="C812" i="1" s="1"/>
  <c r="B813" i="1"/>
  <c r="C813" i="1" s="1"/>
  <c r="B814" i="1"/>
  <c r="C814" i="1" s="1"/>
  <c r="B815" i="1"/>
  <c r="C815" i="1" s="1"/>
  <c r="B816" i="1"/>
  <c r="C816" i="1" s="1"/>
  <c r="B817" i="1"/>
  <c r="C817" i="1" s="1"/>
  <c r="B818" i="1"/>
  <c r="C818" i="1" s="1"/>
  <c r="B819" i="1"/>
  <c r="C819" i="1" s="1"/>
  <c r="B820" i="1"/>
  <c r="C820" i="1" s="1"/>
  <c r="B821" i="1"/>
  <c r="C821" i="1" s="1"/>
  <c r="B822" i="1"/>
  <c r="C822" i="1" s="1"/>
  <c r="B823" i="1"/>
  <c r="C823" i="1" s="1"/>
  <c r="B824" i="1"/>
  <c r="C824" i="1" s="1"/>
  <c r="B825" i="1"/>
  <c r="C825" i="1" s="1"/>
  <c r="B826" i="1"/>
  <c r="C826" i="1" s="1"/>
  <c r="B827" i="1"/>
  <c r="C827" i="1" s="1"/>
  <c r="B828" i="1"/>
  <c r="C828" i="1" s="1"/>
  <c r="B829" i="1"/>
  <c r="C829" i="1" s="1"/>
  <c r="B830" i="1"/>
  <c r="C830" i="1" s="1"/>
  <c r="B831" i="1"/>
  <c r="C831" i="1" s="1"/>
  <c r="B832" i="1"/>
  <c r="C832" i="1" s="1"/>
  <c r="B833" i="1"/>
  <c r="C833" i="1" s="1"/>
  <c r="B834" i="1"/>
  <c r="C834" i="1" s="1"/>
  <c r="B835" i="1"/>
  <c r="C835" i="1" s="1"/>
  <c r="B836" i="1"/>
  <c r="C836" i="1" s="1"/>
  <c r="B837" i="1"/>
  <c r="C837" i="1" s="1"/>
  <c r="B838" i="1"/>
  <c r="C838" i="1" s="1"/>
  <c r="B839" i="1"/>
  <c r="C839" i="1" s="1"/>
  <c r="B840" i="1"/>
  <c r="C840" i="1" s="1"/>
  <c r="B841" i="1"/>
  <c r="C841" i="1" s="1"/>
  <c r="B842" i="1"/>
  <c r="C842" i="1" s="1"/>
  <c r="B843" i="1"/>
  <c r="C843" i="1" s="1"/>
  <c r="B844" i="1"/>
  <c r="C844" i="1" s="1"/>
  <c r="B845" i="1"/>
  <c r="C845" i="1" s="1"/>
  <c r="B846" i="1"/>
  <c r="C846" i="1" s="1"/>
  <c r="B847" i="1"/>
  <c r="C847" i="1" s="1"/>
  <c r="B848" i="1"/>
  <c r="C848" i="1" s="1"/>
  <c r="B849" i="1"/>
  <c r="C849" i="1" s="1"/>
  <c r="B850" i="1"/>
  <c r="C850" i="1" s="1"/>
  <c r="B851" i="1"/>
  <c r="C851" i="1" s="1"/>
  <c r="B852" i="1"/>
  <c r="C852" i="1" s="1"/>
  <c r="B853" i="1"/>
  <c r="C853" i="1" s="1"/>
  <c r="B854" i="1"/>
  <c r="C854" i="1" s="1"/>
  <c r="B855" i="1"/>
  <c r="C855" i="1" s="1"/>
  <c r="B856" i="1"/>
  <c r="C856" i="1" s="1"/>
  <c r="B857" i="1"/>
  <c r="C857" i="1" s="1"/>
  <c r="B858" i="1"/>
  <c r="C858" i="1" s="1"/>
  <c r="B859" i="1"/>
  <c r="C859" i="1" s="1"/>
  <c r="B860" i="1"/>
  <c r="C860" i="1" s="1"/>
  <c r="B861" i="1"/>
  <c r="C861" i="1" s="1"/>
  <c r="B862" i="1"/>
  <c r="C862" i="1" s="1"/>
  <c r="B863" i="1"/>
  <c r="C863" i="1" s="1"/>
  <c r="B864" i="1"/>
  <c r="C864" i="1" s="1"/>
  <c r="B865" i="1"/>
  <c r="C865" i="1" s="1"/>
  <c r="B866" i="1"/>
  <c r="C866" i="1" s="1"/>
  <c r="B867" i="1"/>
  <c r="C867" i="1" s="1"/>
  <c r="B868" i="1"/>
  <c r="C868" i="1" s="1"/>
  <c r="B869" i="1"/>
  <c r="C869" i="1" s="1"/>
  <c r="B870" i="1"/>
  <c r="C870" i="1" s="1"/>
  <c r="B871" i="1"/>
  <c r="C871" i="1" s="1"/>
  <c r="B872" i="1"/>
  <c r="C872" i="1" s="1"/>
  <c r="B873" i="1"/>
  <c r="C873" i="1" s="1"/>
  <c r="B874" i="1"/>
  <c r="C874" i="1" s="1"/>
  <c r="B875" i="1"/>
  <c r="C875" i="1" s="1"/>
  <c r="B876" i="1"/>
  <c r="C876" i="1" s="1"/>
  <c r="B877" i="1"/>
  <c r="C877" i="1" s="1"/>
  <c r="B878" i="1"/>
  <c r="C878" i="1" s="1"/>
  <c r="B879" i="1"/>
  <c r="C879" i="1" s="1"/>
  <c r="B880" i="1"/>
  <c r="C880" i="1" s="1"/>
  <c r="B881" i="1"/>
  <c r="C881" i="1" s="1"/>
  <c r="B882" i="1"/>
  <c r="C882" i="1" s="1"/>
  <c r="B883" i="1"/>
  <c r="C883" i="1" s="1"/>
  <c r="B884" i="1"/>
  <c r="C884" i="1" s="1"/>
  <c r="B885" i="1"/>
  <c r="C885" i="1" s="1"/>
  <c r="B886" i="1"/>
  <c r="C886" i="1" s="1"/>
  <c r="B887" i="1"/>
  <c r="C887" i="1" s="1"/>
  <c r="B888" i="1"/>
  <c r="C888" i="1" s="1"/>
  <c r="B889" i="1"/>
  <c r="C889" i="1" s="1"/>
  <c r="B890" i="1"/>
  <c r="C890" i="1" s="1"/>
  <c r="B891" i="1"/>
  <c r="C891" i="1" s="1"/>
  <c r="B892" i="1"/>
  <c r="C892" i="1" s="1"/>
  <c r="B893" i="1"/>
  <c r="C893" i="1" s="1"/>
  <c r="B894" i="1"/>
  <c r="C894" i="1" s="1"/>
  <c r="B895" i="1"/>
  <c r="C895" i="1" s="1"/>
  <c r="B896" i="1"/>
  <c r="C896" i="1" s="1"/>
  <c r="B897" i="1"/>
  <c r="C897" i="1" s="1"/>
  <c r="B898" i="1"/>
  <c r="C898" i="1" s="1"/>
  <c r="B899" i="1"/>
  <c r="C899" i="1" s="1"/>
  <c r="B900" i="1"/>
  <c r="C900" i="1" s="1"/>
  <c r="B901" i="1"/>
  <c r="C901" i="1" s="1"/>
  <c r="B902" i="1"/>
  <c r="C902" i="1" s="1"/>
  <c r="B903" i="1"/>
  <c r="C903" i="1" s="1"/>
  <c r="B904" i="1"/>
  <c r="C904" i="1" s="1"/>
  <c r="B905" i="1"/>
  <c r="C905" i="1" s="1"/>
  <c r="B906" i="1"/>
  <c r="C906" i="1" s="1"/>
  <c r="B907" i="1"/>
  <c r="C907" i="1" s="1"/>
  <c r="B908" i="1"/>
  <c r="C908" i="1" s="1"/>
  <c r="B909" i="1"/>
  <c r="C909" i="1" s="1"/>
  <c r="B910" i="1"/>
  <c r="C910" i="1" s="1"/>
  <c r="B911" i="1"/>
  <c r="C911" i="1" s="1"/>
  <c r="B912" i="1"/>
  <c r="C912" i="1" s="1"/>
  <c r="B913" i="1"/>
  <c r="C913" i="1" s="1"/>
  <c r="B914" i="1"/>
  <c r="C914" i="1" s="1"/>
  <c r="B915" i="1"/>
  <c r="C915" i="1" s="1"/>
  <c r="B916" i="1"/>
  <c r="C916" i="1" s="1"/>
  <c r="B917" i="1"/>
  <c r="C917" i="1" s="1"/>
  <c r="B918" i="1"/>
  <c r="C918" i="1" s="1"/>
  <c r="B919" i="1"/>
  <c r="C919" i="1" s="1"/>
  <c r="B920" i="1"/>
  <c r="C920" i="1" s="1"/>
  <c r="B921" i="1"/>
  <c r="C921" i="1" s="1"/>
  <c r="B922" i="1"/>
  <c r="C922" i="1" s="1"/>
  <c r="B923" i="1"/>
  <c r="C923" i="1" s="1"/>
  <c r="B924" i="1"/>
  <c r="C924" i="1" s="1"/>
  <c r="B925" i="1"/>
  <c r="C925" i="1" s="1"/>
  <c r="B926" i="1"/>
  <c r="C926" i="1" s="1"/>
  <c r="B927" i="1"/>
  <c r="C927" i="1" s="1"/>
  <c r="B928" i="1"/>
  <c r="C928" i="1" s="1"/>
  <c r="B929" i="1"/>
  <c r="C929" i="1" s="1"/>
  <c r="B930" i="1"/>
  <c r="C930" i="1" s="1"/>
  <c r="B931" i="1"/>
  <c r="C931" i="1" s="1"/>
  <c r="B932" i="1"/>
  <c r="C932" i="1" s="1"/>
  <c r="B933" i="1"/>
  <c r="C933" i="1" s="1"/>
  <c r="B934" i="1"/>
  <c r="C934" i="1" s="1"/>
  <c r="B935" i="1"/>
  <c r="C935" i="1" s="1"/>
  <c r="B936" i="1"/>
  <c r="C936" i="1" s="1"/>
  <c r="B937" i="1"/>
  <c r="C937" i="1" s="1"/>
  <c r="B938" i="1"/>
  <c r="C938" i="1" s="1"/>
  <c r="B939" i="1"/>
  <c r="C939" i="1" s="1"/>
  <c r="B940" i="1"/>
  <c r="C940" i="1" s="1"/>
  <c r="B941" i="1"/>
  <c r="C941" i="1" s="1"/>
  <c r="B942" i="1"/>
  <c r="C942" i="1" s="1"/>
  <c r="B943" i="1"/>
  <c r="C943" i="1" s="1"/>
  <c r="B944" i="1"/>
  <c r="C944" i="1" s="1"/>
  <c r="B945" i="1"/>
  <c r="C945" i="1" s="1"/>
  <c r="B946" i="1"/>
  <c r="C946" i="1" s="1"/>
  <c r="B947" i="1"/>
  <c r="C947" i="1" s="1"/>
  <c r="B948" i="1"/>
  <c r="C948" i="1" s="1"/>
  <c r="B949" i="1"/>
  <c r="C949" i="1" s="1"/>
  <c r="B950" i="1"/>
  <c r="C950" i="1" s="1"/>
  <c r="B951" i="1"/>
  <c r="C951" i="1" s="1"/>
  <c r="B952" i="1"/>
  <c r="C952" i="1" s="1"/>
  <c r="B953" i="1"/>
  <c r="C953" i="1" s="1"/>
  <c r="B954" i="1"/>
  <c r="C954" i="1" s="1"/>
  <c r="B955" i="1"/>
  <c r="C955" i="1" s="1"/>
  <c r="B956" i="1"/>
  <c r="C956" i="1" s="1"/>
  <c r="B957" i="1"/>
  <c r="C957" i="1" s="1"/>
  <c r="B958" i="1"/>
  <c r="C958" i="1" s="1"/>
  <c r="B959" i="1"/>
  <c r="C959" i="1" s="1"/>
  <c r="B960" i="1"/>
  <c r="C960" i="1" s="1"/>
  <c r="B961" i="1"/>
  <c r="C961" i="1" s="1"/>
  <c r="B962" i="1"/>
  <c r="C962" i="1" s="1"/>
  <c r="B963" i="1"/>
  <c r="C963" i="1" s="1"/>
  <c r="B964" i="1"/>
  <c r="C964" i="1" s="1"/>
  <c r="B965" i="1"/>
  <c r="C965" i="1" s="1"/>
  <c r="B966" i="1"/>
  <c r="C966" i="1" s="1"/>
  <c r="B967" i="1"/>
  <c r="C967" i="1" s="1"/>
  <c r="B968" i="1"/>
  <c r="C968" i="1" s="1"/>
  <c r="B969" i="1"/>
  <c r="C969" i="1" s="1"/>
  <c r="B970" i="1"/>
  <c r="C970" i="1" s="1"/>
  <c r="B971" i="1"/>
  <c r="C971" i="1" s="1"/>
  <c r="B972" i="1"/>
  <c r="C972" i="1" s="1"/>
  <c r="B973" i="1"/>
  <c r="C973" i="1" s="1"/>
  <c r="B974" i="1"/>
  <c r="C974" i="1" s="1"/>
  <c r="B975" i="1"/>
  <c r="C975" i="1" s="1"/>
  <c r="B976" i="1"/>
  <c r="C976" i="1" s="1"/>
  <c r="B977" i="1"/>
  <c r="C977" i="1" s="1"/>
  <c r="B978" i="1"/>
  <c r="C978" i="1" s="1"/>
  <c r="B979" i="1"/>
  <c r="C979" i="1" s="1"/>
  <c r="B980" i="1"/>
  <c r="C980" i="1" s="1"/>
  <c r="B981" i="1"/>
  <c r="C981" i="1" s="1"/>
  <c r="B982" i="1"/>
  <c r="C982" i="1" s="1"/>
  <c r="B983" i="1"/>
  <c r="C983" i="1" s="1"/>
  <c r="B984" i="1"/>
  <c r="C984" i="1" s="1"/>
  <c r="B985" i="1"/>
  <c r="C985" i="1" s="1"/>
  <c r="B986" i="1"/>
  <c r="C986" i="1" s="1"/>
  <c r="B987" i="1"/>
  <c r="C987" i="1" s="1"/>
  <c r="B988" i="1"/>
  <c r="C988" i="1" s="1"/>
  <c r="B989" i="1"/>
  <c r="C989" i="1" s="1"/>
  <c r="B990" i="1"/>
  <c r="C990" i="1" s="1"/>
  <c r="B991" i="1"/>
  <c r="C991" i="1" s="1"/>
  <c r="B992" i="1"/>
  <c r="C992" i="1" s="1"/>
  <c r="B993" i="1"/>
  <c r="C993" i="1" s="1"/>
  <c r="B994" i="1"/>
  <c r="C994" i="1" s="1"/>
  <c r="B995" i="1"/>
  <c r="C995" i="1" s="1"/>
  <c r="B996" i="1"/>
  <c r="C996" i="1" s="1"/>
  <c r="B997" i="1"/>
  <c r="C997" i="1" s="1"/>
  <c r="B998" i="1"/>
  <c r="C998" i="1" s="1"/>
  <c r="B999" i="1"/>
  <c r="C999" i="1" s="1"/>
  <c r="B1000" i="1"/>
  <c r="C1000" i="1" s="1"/>
  <c r="B1001" i="1"/>
  <c r="C1001" i="1" s="1"/>
  <c r="B1002" i="1"/>
  <c r="C1002" i="1" s="1"/>
  <c r="B1003" i="1"/>
  <c r="C1003" i="1" s="1"/>
  <c r="B1004" i="1"/>
  <c r="C1004" i="1" s="1"/>
  <c r="B1005" i="1"/>
  <c r="C1005" i="1" s="1"/>
  <c r="B1006" i="1"/>
  <c r="C1006" i="1" s="1"/>
  <c r="B1007" i="1"/>
  <c r="C1007" i="1" s="1"/>
  <c r="B1008" i="1"/>
  <c r="C1008" i="1" s="1"/>
  <c r="B1009" i="1"/>
  <c r="C1009" i="1" s="1"/>
  <c r="B1010" i="1"/>
  <c r="C1010" i="1" s="1"/>
  <c r="B1011" i="1"/>
  <c r="C1011" i="1" s="1"/>
  <c r="B1012" i="1"/>
  <c r="C1012" i="1" s="1"/>
  <c r="B1013" i="1"/>
  <c r="C1013" i="1" s="1"/>
  <c r="B1014" i="1"/>
  <c r="C1014" i="1" s="1"/>
  <c r="B1015" i="1"/>
  <c r="C1015" i="1" s="1"/>
  <c r="B1016" i="1"/>
  <c r="C1016" i="1" s="1"/>
  <c r="B1017" i="1"/>
  <c r="C1017" i="1" s="1"/>
  <c r="B1018" i="1"/>
  <c r="C1018" i="1" s="1"/>
  <c r="B1019" i="1"/>
  <c r="C1019" i="1" s="1"/>
  <c r="B1020" i="1"/>
  <c r="C1020" i="1" s="1"/>
  <c r="B1021" i="1"/>
  <c r="C1021" i="1" s="1"/>
  <c r="B1022" i="1"/>
  <c r="C1022" i="1" s="1"/>
  <c r="B1023" i="1"/>
  <c r="C1023" i="1" s="1"/>
  <c r="B1024" i="1"/>
  <c r="C1024" i="1" s="1"/>
  <c r="B1025" i="1"/>
  <c r="C1025" i="1" s="1"/>
  <c r="B1026" i="1"/>
  <c r="C1026" i="1" s="1"/>
  <c r="B1027" i="1"/>
  <c r="C1027" i="1" s="1"/>
  <c r="B1028" i="1"/>
  <c r="C1028" i="1" s="1"/>
  <c r="B1029" i="1"/>
  <c r="C1029" i="1" s="1"/>
  <c r="B1030" i="1"/>
  <c r="C1030" i="1" s="1"/>
  <c r="B1031" i="1"/>
  <c r="C1031" i="1" s="1"/>
  <c r="B1032" i="1"/>
  <c r="C1032" i="1" s="1"/>
  <c r="B1033" i="1"/>
  <c r="C1033" i="1" s="1"/>
  <c r="B1034" i="1"/>
  <c r="C1034" i="1" s="1"/>
  <c r="B1035" i="1"/>
  <c r="C1035" i="1" s="1"/>
  <c r="B1036" i="1"/>
  <c r="C1036" i="1" s="1"/>
  <c r="B1037" i="1"/>
  <c r="C1037" i="1" s="1"/>
  <c r="B1038" i="1"/>
  <c r="C1038" i="1" s="1"/>
  <c r="B1039" i="1"/>
  <c r="C1039" i="1" s="1"/>
  <c r="B1040" i="1"/>
  <c r="C1040" i="1" s="1"/>
  <c r="B1041" i="1"/>
  <c r="C1041" i="1" s="1"/>
  <c r="B1042" i="1"/>
  <c r="C1042" i="1" s="1"/>
  <c r="B1043" i="1"/>
  <c r="C1043" i="1" s="1"/>
  <c r="B1044" i="1"/>
  <c r="C1044" i="1" s="1"/>
  <c r="B1045" i="1"/>
  <c r="C1045" i="1" s="1"/>
  <c r="B1046" i="1"/>
  <c r="C1046" i="1" s="1"/>
  <c r="B1047" i="1"/>
  <c r="C1047" i="1" s="1"/>
  <c r="B1048" i="1"/>
  <c r="C1048" i="1" s="1"/>
  <c r="B1049" i="1"/>
  <c r="C1049" i="1" s="1"/>
  <c r="B1050" i="1"/>
  <c r="C1050" i="1" s="1"/>
  <c r="B1051" i="1"/>
  <c r="C1051" i="1" s="1"/>
  <c r="B1052" i="1"/>
  <c r="C1052" i="1" s="1"/>
  <c r="B1053" i="1"/>
  <c r="C1053" i="1" s="1"/>
  <c r="B1054" i="1"/>
  <c r="C1054" i="1" s="1"/>
  <c r="B1055" i="1"/>
  <c r="C1055" i="1" s="1"/>
  <c r="B1056" i="1"/>
  <c r="C1056" i="1" s="1"/>
  <c r="B1057" i="1"/>
  <c r="C1057" i="1" s="1"/>
  <c r="B1058" i="1"/>
  <c r="C1058" i="1" s="1"/>
  <c r="B1059" i="1"/>
  <c r="C1059" i="1" s="1"/>
  <c r="B1060" i="1"/>
  <c r="C1060" i="1" s="1"/>
  <c r="B1061" i="1"/>
  <c r="C1061" i="1" s="1"/>
  <c r="B1062" i="1"/>
  <c r="C1062" i="1" s="1"/>
  <c r="B1063" i="1"/>
  <c r="C1063" i="1" s="1"/>
  <c r="B1064" i="1"/>
  <c r="C1064" i="1" s="1"/>
  <c r="B1065" i="1"/>
  <c r="C1065" i="1" s="1"/>
  <c r="B1066" i="1"/>
  <c r="C1066" i="1" s="1"/>
  <c r="B1067" i="1"/>
  <c r="C1067" i="1" s="1"/>
  <c r="B1068" i="1"/>
  <c r="C1068" i="1" s="1"/>
  <c r="B1069" i="1"/>
  <c r="C1069" i="1" s="1"/>
  <c r="B1070" i="1"/>
  <c r="C1070" i="1" s="1"/>
  <c r="B1071" i="1"/>
  <c r="C1071" i="1" s="1"/>
  <c r="B1072" i="1"/>
  <c r="C1072" i="1" s="1"/>
  <c r="B1073" i="1"/>
  <c r="C1073" i="1" s="1"/>
  <c r="B1074" i="1"/>
  <c r="C1074" i="1" s="1"/>
  <c r="B1075" i="1"/>
  <c r="C1075" i="1" s="1"/>
  <c r="B1076" i="1"/>
  <c r="C1076" i="1" s="1"/>
  <c r="B1077" i="1"/>
  <c r="C1077" i="1" s="1"/>
  <c r="B1078" i="1"/>
  <c r="C1078" i="1" s="1"/>
  <c r="B1079" i="1"/>
  <c r="C1079" i="1" s="1"/>
  <c r="B1080" i="1"/>
  <c r="C1080" i="1" s="1"/>
  <c r="B1081" i="1"/>
  <c r="C1081" i="1" s="1"/>
  <c r="B1082" i="1"/>
  <c r="C1082" i="1" s="1"/>
  <c r="B1083" i="1"/>
  <c r="C1083" i="1" s="1"/>
  <c r="B1084" i="1"/>
  <c r="C1084" i="1" s="1"/>
  <c r="B1085" i="1"/>
  <c r="C1085" i="1" s="1"/>
  <c r="B1086" i="1"/>
  <c r="C1086" i="1" s="1"/>
  <c r="B1087" i="1"/>
  <c r="C1087" i="1" s="1"/>
  <c r="B1088" i="1"/>
  <c r="C1088" i="1" s="1"/>
  <c r="B1089" i="1"/>
  <c r="C1089" i="1" s="1"/>
  <c r="B1090" i="1"/>
  <c r="C1090" i="1" s="1"/>
  <c r="B1091" i="1"/>
  <c r="C1091" i="1" s="1"/>
  <c r="B1092" i="1"/>
  <c r="C1092" i="1" s="1"/>
  <c r="B1093" i="1"/>
  <c r="C1093" i="1" s="1"/>
  <c r="B1094" i="1"/>
  <c r="C1094" i="1" s="1"/>
  <c r="B1095" i="1"/>
  <c r="C1095" i="1" s="1"/>
  <c r="B1096" i="1"/>
  <c r="C1096" i="1" s="1"/>
  <c r="B1097" i="1"/>
  <c r="C1097" i="1" s="1"/>
  <c r="B1098" i="1"/>
  <c r="C1098" i="1" s="1"/>
  <c r="B1099" i="1"/>
  <c r="C1099" i="1" s="1"/>
  <c r="B1100" i="1"/>
  <c r="C1100" i="1" s="1"/>
  <c r="B1101" i="1"/>
  <c r="C1101" i="1" s="1"/>
  <c r="B1102" i="1"/>
  <c r="C1102" i="1" s="1"/>
  <c r="B1103" i="1"/>
  <c r="C1103" i="1" s="1"/>
  <c r="B1104" i="1"/>
  <c r="C1104" i="1" s="1"/>
  <c r="B1105" i="1"/>
  <c r="C1105" i="1" s="1"/>
  <c r="B1106" i="1"/>
  <c r="C1106" i="1" s="1"/>
  <c r="B1107" i="1"/>
  <c r="C1107" i="1" s="1"/>
  <c r="B1108" i="1"/>
  <c r="C1108" i="1" s="1"/>
  <c r="B1109" i="1"/>
  <c r="C1109" i="1" s="1"/>
  <c r="B1110" i="1"/>
  <c r="C1110" i="1" s="1"/>
  <c r="B1111" i="1"/>
  <c r="C1111" i="1" s="1"/>
  <c r="B1112" i="1"/>
  <c r="C1112" i="1" s="1"/>
  <c r="B1113" i="1"/>
  <c r="C1113" i="1" s="1"/>
  <c r="B1114" i="1"/>
  <c r="C1114" i="1" s="1"/>
  <c r="B1115" i="1"/>
  <c r="C1115" i="1" s="1"/>
  <c r="B1116" i="1"/>
  <c r="C1116" i="1" s="1"/>
  <c r="B1117" i="1"/>
  <c r="C1117" i="1" s="1"/>
  <c r="B1118" i="1"/>
  <c r="C1118" i="1" s="1"/>
  <c r="B1119" i="1"/>
  <c r="C1119" i="1" s="1"/>
  <c r="B1120" i="1"/>
  <c r="C1120" i="1" s="1"/>
  <c r="B1121" i="1"/>
  <c r="C1121" i="1" s="1"/>
  <c r="B1122" i="1"/>
  <c r="C1122" i="1" s="1"/>
  <c r="B1123" i="1"/>
  <c r="C1123" i="1" s="1"/>
  <c r="B1124" i="1"/>
  <c r="C1124" i="1" s="1"/>
  <c r="B1125" i="1"/>
  <c r="C1125" i="1" s="1"/>
  <c r="B1126" i="1"/>
  <c r="C1126" i="1" s="1"/>
  <c r="B1127" i="1"/>
  <c r="C1127" i="1" s="1"/>
  <c r="B1128" i="1"/>
  <c r="C1128" i="1" s="1"/>
  <c r="B1129" i="1"/>
  <c r="C1129" i="1" s="1"/>
  <c r="B1130" i="1"/>
  <c r="C1130" i="1" s="1"/>
  <c r="B1131" i="1"/>
  <c r="C1131" i="1" s="1"/>
  <c r="B1132" i="1"/>
  <c r="C1132" i="1" s="1"/>
  <c r="B1133" i="1"/>
  <c r="C1133" i="1" s="1"/>
  <c r="B1134" i="1"/>
  <c r="C1134" i="1" s="1"/>
  <c r="B1135" i="1"/>
  <c r="C1135" i="1" s="1"/>
  <c r="B1136" i="1"/>
  <c r="C1136" i="1" s="1"/>
  <c r="B1137" i="1"/>
  <c r="C1137" i="1" s="1"/>
  <c r="B1138" i="1"/>
  <c r="C1138" i="1" s="1"/>
  <c r="B1139" i="1"/>
  <c r="C1139" i="1" s="1"/>
  <c r="B1140" i="1"/>
  <c r="C1140" i="1" s="1"/>
  <c r="B1141" i="1"/>
  <c r="C1141" i="1" s="1"/>
  <c r="B1142" i="1"/>
  <c r="C1142" i="1" s="1"/>
  <c r="B1143" i="1"/>
  <c r="C1143" i="1" s="1"/>
  <c r="B1144" i="1"/>
  <c r="C1144" i="1" s="1"/>
  <c r="B1145" i="1"/>
  <c r="C1145" i="1" s="1"/>
  <c r="B1146" i="1"/>
  <c r="C1146" i="1" s="1"/>
  <c r="B1147" i="1"/>
  <c r="C1147" i="1" s="1"/>
  <c r="B1148" i="1"/>
  <c r="C1148" i="1" s="1"/>
  <c r="B1149" i="1"/>
  <c r="C1149" i="1" s="1"/>
  <c r="B1150" i="1"/>
  <c r="C1150" i="1" s="1"/>
  <c r="B1151" i="1"/>
  <c r="C1151" i="1" s="1"/>
  <c r="B1152" i="1"/>
  <c r="C1152" i="1" s="1"/>
  <c r="B1153" i="1"/>
  <c r="C1153" i="1" s="1"/>
  <c r="B1154" i="1"/>
  <c r="C1154" i="1" s="1"/>
  <c r="B1155" i="1"/>
  <c r="C1155" i="1" s="1"/>
  <c r="B1156" i="1"/>
  <c r="C1156" i="1" s="1"/>
  <c r="B1157" i="1"/>
  <c r="C1157" i="1" s="1"/>
  <c r="B1158" i="1"/>
  <c r="C1158" i="1" s="1"/>
  <c r="B1159" i="1"/>
  <c r="C1159" i="1" s="1"/>
  <c r="B1160" i="1"/>
  <c r="C1160" i="1" s="1"/>
  <c r="B1161" i="1"/>
  <c r="C1161" i="1" s="1"/>
  <c r="B1162" i="1"/>
  <c r="C1162" i="1" s="1"/>
  <c r="B1163" i="1"/>
  <c r="C1163" i="1" s="1"/>
  <c r="B1164" i="1"/>
  <c r="C1164" i="1" s="1"/>
  <c r="B1165" i="1"/>
  <c r="C1165" i="1" s="1"/>
  <c r="B1166" i="1"/>
  <c r="C1166" i="1" s="1"/>
  <c r="B1167" i="1"/>
  <c r="C1167" i="1" s="1"/>
  <c r="B1168" i="1"/>
  <c r="C1168" i="1" s="1"/>
  <c r="B1169" i="1"/>
  <c r="C1169" i="1" s="1"/>
  <c r="B1170" i="1"/>
  <c r="C1170" i="1" s="1"/>
  <c r="B1171" i="1"/>
  <c r="C1171" i="1" s="1"/>
  <c r="B1172" i="1"/>
  <c r="C1172" i="1" s="1"/>
  <c r="B1173" i="1"/>
  <c r="C1173" i="1" s="1"/>
  <c r="B1174" i="1"/>
  <c r="C1174" i="1" s="1"/>
  <c r="B1175" i="1"/>
  <c r="C1175" i="1" s="1"/>
  <c r="B1176" i="1"/>
  <c r="C1176" i="1" s="1"/>
  <c r="B1177" i="1"/>
  <c r="C1177" i="1" s="1"/>
  <c r="B1178" i="1"/>
  <c r="C1178" i="1" s="1"/>
  <c r="B1179" i="1"/>
  <c r="C1179" i="1" s="1"/>
  <c r="B1180" i="1"/>
  <c r="C1180" i="1" s="1"/>
  <c r="B1181" i="1"/>
  <c r="C1181" i="1" s="1"/>
  <c r="B1182" i="1"/>
  <c r="C1182" i="1" s="1"/>
  <c r="B1183" i="1"/>
  <c r="C1183" i="1" s="1"/>
  <c r="B1184" i="1"/>
  <c r="C1184" i="1" s="1"/>
  <c r="B1185" i="1"/>
  <c r="C1185" i="1" s="1"/>
  <c r="B1186" i="1"/>
  <c r="C1186" i="1" s="1"/>
  <c r="B1187" i="1"/>
  <c r="C1187" i="1" s="1"/>
  <c r="B1188" i="1"/>
  <c r="C1188" i="1" s="1"/>
  <c r="B1189" i="1"/>
  <c r="C1189" i="1" s="1"/>
  <c r="B1190" i="1"/>
  <c r="C1190" i="1" s="1"/>
  <c r="B1191" i="1"/>
  <c r="C1191" i="1" s="1"/>
  <c r="B1192" i="1"/>
  <c r="C1192" i="1" s="1"/>
  <c r="B1193" i="1"/>
  <c r="C1193" i="1" s="1"/>
  <c r="B1194" i="1"/>
  <c r="C1194" i="1" s="1"/>
  <c r="B1195" i="1"/>
  <c r="C1195" i="1" s="1"/>
  <c r="B1196" i="1"/>
  <c r="C1196" i="1" s="1"/>
  <c r="B1197" i="1"/>
  <c r="C1197" i="1" s="1"/>
  <c r="B1198" i="1"/>
  <c r="C1198" i="1" s="1"/>
  <c r="B1199" i="1"/>
  <c r="C1199" i="1" s="1"/>
  <c r="B1200" i="1"/>
  <c r="C1200" i="1" s="1"/>
  <c r="B1201" i="1"/>
  <c r="C1201" i="1" s="1"/>
  <c r="B1202" i="1"/>
  <c r="C1202" i="1" s="1"/>
  <c r="B1203" i="1"/>
  <c r="C1203" i="1" s="1"/>
  <c r="B1204" i="1"/>
  <c r="C1204" i="1" s="1"/>
  <c r="B1205" i="1"/>
  <c r="C1205" i="1" s="1"/>
  <c r="B1206" i="1"/>
  <c r="C1206" i="1" s="1"/>
  <c r="B1207" i="1"/>
  <c r="C1207" i="1" s="1"/>
  <c r="B1208" i="1"/>
  <c r="C1208" i="1" s="1"/>
  <c r="B1209" i="1"/>
  <c r="C1209" i="1" s="1"/>
  <c r="B1210" i="1"/>
  <c r="C1210" i="1" s="1"/>
  <c r="B1211" i="1"/>
  <c r="C1211" i="1" s="1"/>
  <c r="B1212" i="1"/>
  <c r="C1212" i="1" s="1"/>
  <c r="B1213" i="1"/>
  <c r="C1213" i="1" s="1"/>
  <c r="B1214" i="1"/>
  <c r="C1214" i="1" s="1"/>
  <c r="B1215" i="1"/>
  <c r="C1215" i="1" s="1"/>
  <c r="B1216" i="1"/>
  <c r="C1216" i="1" s="1"/>
  <c r="B1217" i="1"/>
  <c r="C1217" i="1" s="1"/>
  <c r="B1218" i="1"/>
  <c r="C1218" i="1" s="1"/>
  <c r="B1219" i="1"/>
  <c r="C1219" i="1" s="1"/>
  <c r="B1220" i="1"/>
  <c r="C1220" i="1" s="1"/>
  <c r="B1221" i="1"/>
  <c r="C1221" i="1" s="1"/>
  <c r="B1222" i="1"/>
  <c r="C1222" i="1" s="1"/>
  <c r="B1223" i="1"/>
  <c r="C1223" i="1" s="1"/>
  <c r="B1224" i="1"/>
  <c r="C1224" i="1" s="1"/>
  <c r="B1225" i="1"/>
  <c r="C1225" i="1" s="1"/>
  <c r="B1226" i="1"/>
  <c r="C1226" i="1" s="1"/>
  <c r="B1227" i="1"/>
  <c r="C1227" i="1" s="1"/>
  <c r="B1228" i="1"/>
  <c r="C1228" i="1" s="1"/>
  <c r="B1229" i="1"/>
  <c r="C1229" i="1" s="1"/>
  <c r="B1230" i="1"/>
  <c r="C1230" i="1" s="1"/>
  <c r="B1231" i="1"/>
  <c r="C1231" i="1" s="1"/>
  <c r="B1232" i="1"/>
  <c r="C1232" i="1" s="1"/>
  <c r="B1233" i="1"/>
  <c r="C1233" i="1" s="1"/>
  <c r="B1234" i="1"/>
  <c r="C1234" i="1" s="1"/>
  <c r="B1235" i="1"/>
  <c r="C1235" i="1" s="1"/>
  <c r="B1236" i="1"/>
  <c r="C1236" i="1" s="1"/>
  <c r="B1237" i="1"/>
  <c r="C1237" i="1" s="1"/>
  <c r="B1238" i="1"/>
  <c r="C1238" i="1" s="1"/>
  <c r="B1239" i="1"/>
  <c r="C1239" i="1" s="1"/>
  <c r="B1240" i="1"/>
  <c r="C1240" i="1" s="1"/>
  <c r="B1241" i="1"/>
  <c r="C1241" i="1" s="1"/>
  <c r="B1242" i="1"/>
  <c r="C1242" i="1" s="1"/>
  <c r="B1243" i="1"/>
  <c r="C1243" i="1" s="1"/>
  <c r="B1244" i="1"/>
  <c r="C1244" i="1" s="1"/>
  <c r="B1245" i="1"/>
  <c r="C1245" i="1" s="1"/>
  <c r="B1246" i="1"/>
  <c r="C1246" i="1" s="1"/>
  <c r="B1247" i="1"/>
  <c r="C1247" i="1" s="1"/>
  <c r="B1248" i="1"/>
  <c r="C1248" i="1" s="1"/>
  <c r="B1249" i="1"/>
  <c r="C1249" i="1" s="1"/>
  <c r="B1250" i="1"/>
  <c r="C1250" i="1" s="1"/>
  <c r="B1251" i="1"/>
  <c r="C1251" i="1" s="1"/>
  <c r="B1252" i="1"/>
  <c r="C1252" i="1" s="1"/>
  <c r="B1253" i="1"/>
  <c r="C1253" i="1" s="1"/>
  <c r="B1254" i="1"/>
  <c r="C1254" i="1" s="1"/>
  <c r="B1255" i="1"/>
  <c r="C1255" i="1" s="1"/>
  <c r="B1256" i="1"/>
  <c r="C1256" i="1" s="1"/>
  <c r="B1257" i="1"/>
  <c r="C1257" i="1" s="1"/>
  <c r="B1258" i="1"/>
  <c r="C1258" i="1" s="1"/>
  <c r="B1259" i="1"/>
  <c r="C1259" i="1" s="1"/>
  <c r="B1260" i="1"/>
  <c r="C1260" i="1" s="1"/>
  <c r="B1261" i="1"/>
  <c r="C1261" i="1" s="1"/>
  <c r="B1262" i="1"/>
  <c r="C1262" i="1" s="1"/>
  <c r="B1263" i="1"/>
  <c r="C1263" i="1" s="1"/>
  <c r="B1264" i="1"/>
  <c r="C1264" i="1" s="1"/>
  <c r="B1265" i="1"/>
  <c r="C1265" i="1" s="1"/>
  <c r="B1266" i="1"/>
  <c r="C1266" i="1" s="1"/>
  <c r="B1267" i="1"/>
  <c r="C1267" i="1" s="1"/>
  <c r="B1268" i="1"/>
  <c r="C1268" i="1" s="1"/>
  <c r="B1269" i="1"/>
  <c r="C1269" i="1" s="1"/>
  <c r="B1270" i="1"/>
  <c r="C1270" i="1" s="1"/>
  <c r="B1271" i="1"/>
  <c r="C1271" i="1" s="1"/>
  <c r="B1272" i="1"/>
  <c r="C1272" i="1" s="1"/>
  <c r="B1273" i="1"/>
  <c r="C1273" i="1" s="1"/>
  <c r="B1274" i="1"/>
  <c r="C1274" i="1" s="1"/>
  <c r="B1275" i="1"/>
  <c r="C1275" i="1" s="1"/>
  <c r="B1276" i="1"/>
  <c r="C1276" i="1" s="1"/>
  <c r="B1277" i="1"/>
  <c r="C1277" i="1" s="1"/>
  <c r="B1278" i="1"/>
  <c r="C1278" i="1" s="1"/>
  <c r="B1279" i="1"/>
  <c r="C1279" i="1" s="1"/>
  <c r="B1280" i="1"/>
  <c r="C1280" i="1" s="1"/>
  <c r="B1281" i="1"/>
  <c r="C1281" i="1" s="1"/>
  <c r="B1282" i="1"/>
  <c r="C1282" i="1" s="1"/>
  <c r="B1283" i="1"/>
  <c r="C1283" i="1" s="1"/>
  <c r="B1284" i="1"/>
  <c r="C1284" i="1" s="1"/>
  <c r="B1285" i="1"/>
  <c r="C1285" i="1" s="1"/>
  <c r="B1286" i="1"/>
  <c r="C1286" i="1" s="1"/>
  <c r="B1287" i="1"/>
  <c r="C1287" i="1" s="1"/>
  <c r="B1288" i="1"/>
  <c r="C1288" i="1" s="1"/>
  <c r="B1289" i="1"/>
  <c r="C1289" i="1" s="1"/>
  <c r="B1290" i="1"/>
  <c r="C1290" i="1" s="1"/>
  <c r="B1291" i="1"/>
  <c r="C1291" i="1" s="1"/>
  <c r="B1292" i="1"/>
  <c r="C1292" i="1" s="1"/>
  <c r="B1293" i="1"/>
  <c r="C1293" i="1" s="1"/>
  <c r="B1294" i="1"/>
  <c r="C1294" i="1" s="1"/>
  <c r="B1295" i="1"/>
  <c r="C1295" i="1" s="1"/>
  <c r="B1296" i="1"/>
  <c r="C1296" i="1" s="1"/>
  <c r="B1297" i="1"/>
  <c r="C1297" i="1" s="1"/>
  <c r="B1298" i="1"/>
  <c r="C1298" i="1" s="1"/>
  <c r="B1299" i="1"/>
  <c r="C1299" i="1" s="1"/>
  <c r="B1300" i="1"/>
  <c r="C1300" i="1" s="1"/>
  <c r="B1301" i="1"/>
  <c r="C1301" i="1" s="1"/>
  <c r="B1302" i="1"/>
  <c r="C1302" i="1" s="1"/>
  <c r="B1303" i="1"/>
  <c r="C1303" i="1" s="1"/>
  <c r="B1304" i="1"/>
  <c r="C1304" i="1" s="1"/>
  <c r="B1305" i="1"/>
  <c r="C1305" i="1" s="1"/>
  <c r="B1306" i="1"/>
  <c r="C1306" i="1" s="1"/>
  <c r="B1307" i="1"/>
  <c r="C1307" i="1" s="1"/>
  <c r="B1308" i="1"/>
  <c r="C1308" i="1" s="1"/>
  <c r="B1309" i="1"/>
  <c r="C1309" i="1" s="1"/>
  <c r="B1310" i="1"/>
  <c r="C1310" i="1" s="1"/>
  <c r="B1311" i="1"/>
  <c r="C1311" i="1" s="1"/>
  <c r="B1312" i="1"/>
  <c r="C1312" i="1" s="1"/>
  <c r="B1313" i="1"/>
  <c r="C1313" i="1" s="1"/>
  <c r="B1314" i="1"/>
  <c r="C1314" i="1" s="1"/>
  <c r="B1315" i="1"/>
  <c r="C1315" i="1" s="1"/>
  <c r="B1316" i="1"/>
  <c r="C1316" i="1" s="1"/>
  <c r="B1317" i="1"/>
  <c r="C1317" i="1" s="1"/>
  <c r="B1318" i="1"/>
  <c r="C1318" i="1" s="1"/>
  <c r="B1319" i="1"/>
  <c r="C1319" i="1" s="1"/>
  <c r="B1320" i="1"/>
  <c r="C1320" i="1" s="1"/>
  <c r="B1321" i="1"/>
  <c r="C1321" i="1" s="1"/>
  <c r="B1322" i="1"/>
  <c r="C1322" i="1" s="1"/>
  <c r="B1323" i="1"/>
  <c r="C1323" i="1" s="1"/>
  <c r="B1324" i="1"/>
  <c r="C1324" i="1" s="1"/>
  <c r="B1325" i="1"/>
  <c r="C1325" i="1" s="1"/>
  <c r="B1326" i="1"/>
  <c r="C1326" i="1" s="1"/>
  <c r="B1327" i="1"/>
  <c r="C1327" i="1" s="1"/>
  <c r="B1328" i="1"/>
  <c r="C1328" i="1" s="1"/>
  <c r="B1329" i="1"/>
  <c r="C1329" i="1" s="1"/>
  <c r="B1330" i="1"/>
  <c r="C1330" i="1" s="1"/>
  <c r="B1331" i="1"/>
  <c r="C1331" i="1" s="1"/>
  <c r="B1332" i="1"/>
  <c r="C1332" i="1" s="1"/>
  <c r="B1333" i="1"/>
  <c r="C1333" i="1" s="1"/>
  <c r="B1334" i="1"/>
  <c r="C1334" i="1" s="1"/>
  <c r="B1335" i="1"/>
  <c r="C1335" i="1" s="1"/>
  <c r="B1336" i="1"/>
  <c r="C1336" i="1" s="1"/>
  <c r="B1337" i="1"/>
  <c r="C1337" i="1" s="1"/>
  <c r="B1338" i="1"/>
  <c r="C1338" i="1" s="1"/>
  <c r="B1339" i="1"/>
  <c r="C1339" i="1" s="1"/>
  <c r="B1340" i="1"/>
  <c r="C1340" i="1" s="1"/>
  <c r="B1341" i="1"/>
  <c r="C1341" i="1" s="1"/>
  <c r="B1342" i="1"/>
  <c r="C1342" i="1" s="1"/>
  <c r="B1343" i="1"/>
  <c r="C1343" i="1" s="1"/>
  <c r="B1344" i="1"/>
  <c r="C1344" i="1" s="1"/>
  <c r="B1345" i="1"/>
  <c r="C1345" i="1" s="1"/>
  <c r="B1346" i="1"/>
  <c r="C1346" i="1" s="1"/>
  <c r="B1347" i="1"/>
  <c r="C1347" i="1" s="1"/>
  <c r="B1348" i="1"/>
  <c r="C1348" i="1" s="1"/>
  <c r="B1349" i="1"/>
  <c r="C1349" i="1" s="1"/>
  <c r="B1350" i="1"/>
  <c r="C1350" i="1" s="1"/>
  <c r="B1351" i="1"/>
  <c r="C1351" i="1" s="1"/>
  <c r="B1352" i="1"/>
  <c r="C1352" i="1" s="1"/>
  <c r="B1353" i="1"/>
  <c r="C1353" i="1" s="1"/>
  <c r="B1354" i="1"/>
  <c r="C1354" i="1" s="1"/>
  <c r="B1355" i="1"/>
  <c r="C1355" i="1" s="1"/>
  <c r="B1356" i="1"/>
  <c r="C1356" i="1" s="1"/>
  <c r="B1357" i="1"/>
  <c r="C1357" i="1" s="1"/>
  <c r="B1358" i="1"/>
  <c r="C1358" i="1" s="1"/>
  <c r="B1359" i="1"/>
  <c r="C1359" i="1" s="1"/>
  <c r="B1360" i="1"/>
  <c r="C1360" i="1" s="1"/>
  <c r="B1361" i="1"/>
  <c r="C1361" i="1" s="1"/>
  <c r="B1362" i="1"/>
  <c r="C1362" i="1" s="1"/>
  <c r="B1363" i="1"/>
  <c r="C1363" i="1" s="1"/>
  <c r="B1364" i="1"/>
  <c r="C1364" i="1" s="1"/>
  <c r="B1365" i="1"/>
  <c r="C1365" i="1" s="1"/>
  <c r="B1366" i="1"/>
  <c r="C1366" i="1" s="1"/>
  <c r="B1367" i="1"/>
  <c r="C1367" i="1" s="1"/>
  <c r="B1368" i="1"/>
  <c r="C1368" i="1" s="1"/>
  <c r="B1369" i="1"/>
  <c r="C1369" i="1" s="1"/>
  <c r="B1370" i="1"/>
  <c r="C1370" i="1" s="1"/>
  <c r="B1371" i="1"/>
  <c r="C1371" i="1" s="1"/>
  <c r="B1372" i="1"/>
  <c r="C1372" i="1" s="1"/>
  <c r="B1373" i="1"/>
  <c r="C1373" i="1" s="1"/>
  <c r="B1374" i="1"/>
  <c r="C1374" i="1" s="1"/>
  <c r="B1375" i="1"/>
  <c r="C1375" i="1" s="1"/>
  <c r="B1376" i="1"/>
  <c r="C1376" i="1" s="1"/>
  <c r="B1377" i="1"/>
  <c r="C1377" i="1" s="1"/>
  <c r="B1378" i="1"/>
  <c r="C1378" i="1" s="1"/>
  <c r="B1379" i="1"/>
  <c r="C1379" i="1" s="1"/>
  <c r="B1380" i="1"/>
  <c r="C1380" i="1" s="1"/>
  <c r="B1381" i="1"/>
  <c r="C1381" i="1" s="1"/>
  <c r="B1382" i="1"/>
  <c r="C1382" i="1" s="1"/>
  <c r="B1383" i="1"/>
  <c r="C1383" i="1" s="1"/>
  <c r="B1384" i="1"/>
  <c r="C1384" i="1" s="1"/>
  <c r="B1385" i="1"/>
  <c r="C1385" i="1" s="1"/>
  <c r="B1386" i="1"/>
  <c r="C1386" i="1" s="1"/>
  <c r="B1387" i="1"/>
  <c r="C1387" i="1" s="1"/>
  <c r="B1388" i="1"/>
  <c r="C1388" i="1" s="1"/>
  <c r="B1389" i="1"/>
  <c r="C1389" i="1" s="1"/>
  <c r="B1390" i="1"/>
  <c r="C1390" i="1" s="1"/>
  <c r="B1391" i="1"/>
  <c r="C1391" i="1" s="1"/>
  <c r="B1392" i="1"/>
  <c r="C1392" i="1" s="1"/>
  <c r="B1393" i="1"/>
  <c r="C1393" i="1" s="1"/>
  <c r="B1394" i="1"/>
  <c r="C1394" i="1" s="1"/>
  <c r="B1395" i="1"/>
  <c r="C1395" i="1" s="1"/>
  <c r="B1396" i="1"/>
  <c r="C1396" i="1" s="1"/>
  <c r="B1397" i="1"/>
  <c r="C1397" i="1" s="1"/>
  <c r="B1398" i="1"/>
  <c r="C1398" i="1" s="1"/>
  <c r="B1399" i="1"/>
  <c r="C1399" i="1" s="1"/>
  <c r="B1400" i="1"/>
  <c r="C1400" i="1" s="1"/>
  <c r="B1401" i="1"/>
  <c r="C1401" i="1" s="1"/>
  <c r="B1402" i="1"/>
  <c r="C1402" i="1" s="1"/>
  <c r="B1403" i="1"/>
  <c r="C1403" i="1" s="1"/>
  <c r="B1404" i="1"/>
  <c r="C1404" i="1" s="1"/>
  <c r="B1405" i="1"/>
  <c r="C1405" i="1" s="1"/>
  <c r="B1406" i="1"/>
  <c r="C1406" i="1" s="1"/>
  <c r="B1407" i="1"/>
  <c r="C1407" i="1" s="1"/>
  <c r="B1408" i="1"/>
  <c r="C1408" i="1" s="1"/>
  <c r="B1409" i="1"/>
  <c r="C1409" i="1" s="1"/>
  <c r="B1410" i="1"/>
  <c r="C1410" i="1" s="1"/>
  <c r="B1411" i="1"/>
  <c r="C1411" i="1" s="1"/>
  <c r="B1412" i="1"/>
  <c r="C1412" i="1" s="1"/>
  <c r="B1413" i="1"/>
  <c r="C1413" i="1" s="1"/>
  <c r="B1414" i="1"/>
  <c r="C1414" i="1" s="1"/>
  <c r="B1415" i="1"/>
  <c r="C1415" i="1" s="1"/>
  <c r="B1416" i="1"/>
  <c r="C1416" i="1" s="1"/>
  <c r="B1417" i="1"/>
  <c r="C1417" i="1" s="1"/>
  <c r="B1418" i="1"/>
  <c r="C1418" i="1" s="1"/>
  <c r="B1419" i="1"/>
  <c r="C1419" i="1" s="1"/>
  <c r="B1420" i="1"/>
  <c r="C1420" i="1" s="1"/>
  <c r="B1421" i="1"/>
  <c r="C1421" i="1" s="1"/>
  <c r="B1422" i="1"/>
  <c r="C1422" i="1" s="1"/>
  <c r="B1423" i="1"/>
  <c r="C1423" i="1" s="1"/>
  <c r="B1424" i="1"/>
  <c r="C1424" i="1" s="1"/>
  <c r="B1425" i="1"/>
  <c r="C1425" i="1" s="1"/>
  <c r="B1426" i="1"/>
  <c r="C1426" i="1" s="1"/>
  <c r="B1427" i="1"/>
  <c r="C1427" i="1" s="1"/>
  <c r="B1428" i="1"/>
  <c r="C1428" i="1" s="1"/>
  <c r="B1429" i="1"/>
  <c r="C1429" i="1" s="1"/>
  <c r="B1430" i="1"/>
  <c r="C1430" i="1" s="1"/>
  <c r="B1431" i="1"/>
  <c r="C1431" i="1" s="1"/>
  <c r="B1432" i="1"/>
  <c r="C1432" i="1" s="1"/>
  <c r="B1433" i="1"/>
  <c r="C1433" i="1" s="1"/>
  <c r="B1434" i="1"/>
  <c r="C1434" i="1" s="1"/>
  <c r="B1435" i="1"/>
  <c r="C1435" i="1" s="1"/>
  <c r="B1436" i="1"/>
  <c r="C1436" i="1" s="1"/>
  <c r="B1437" i="1"/>
  <c r="C1437" i="1" s="1"/>
  <c r="B1438" i="1"/>
  <c r="C1438" i="1" s="1"/>
  <c r="B1439" i="1"/>
  <c r="C1439" i="1" s="1"/>
  <c r="B1440" i="1"/>
  <c r="C1440" i="1" s="1"/>
  <c r="B1441" i="1"/>
  <c r="C1441" i="1" s="1"/>
  <c r="B1442" i="1"/>
  <c r="C1442" i="1" s="1"/>
  <c r="B1443" i="1"/>
  <c r="C1443" i="1" s="1"/>
  <c r="B1444" i="1"/>
  <c r="C1444" i="1" s="1"/>
  <c r="B1445" i="1"/>
  <c r="C1445" i="1" s="1"/>
  <c r="B1446" i="1"/>
  <c r="C1446" i="1" s="1"/>
  <c r="B1447" i="1"/>
  <c r="C1447" i="1" s="1"/>
  <c r="B1448" i="1"/>
  <c r="C1448" i="1" s="1"/>
  <c r="B1449" i="1"/>
  <c r="C1449" i="1" s="1"/>
  <c r="B1450" i="1"/>
  <c r="C1450" i="1" s="1"/>
  <c r="B1451" i="1"/>
  <c r="C1451" i="1" s="1"/>
  <c r="B1452" i="1"/>
  <c r="C1452" i="1" s="1"/>
  <c r="B1453" i="1"/>
  <c r="C1453" i="1" s="1"/>
  <c r="B1454" i="1"/>
  <c r="C1454" i="1" s="1"/>
  <c r="B1455" i="1"/>
  <c r="C1455" i="1" s="1"/>
  <c r="B1456" i="1"/>
  <c r="C1456" i="1" s="1"/>
  <c r="B1457" i="1"/>
  <c r="C1457" i="1" s="1"/>
  <c r="B1458" i="1"/>
  <c r="C1458" i="1" s="1"/>
  <c r="B1459" i="1"/>
  <c r="C1459" i="1" s="1"/>
  <c r="B1460" i="1"/>
  <c r="C1460" i="1" s="1"/>
  <c r="B1461" i="1"/>
  <c r="C1461" i="1" s="1"/>
  <c r="B1462" i="1"/>
  <c r="C1462" i="1" s="1"/>
  <c r="B1463" i="1"/>
  <c r="C1463" i="1" s="1"/>
  <c r="B1464" i="1"/>
  <c r="C1464" i="1" s="1"/>
  <c r="B1465" i="1"/>
  <c r="C1465" i="1" s="1"/>
  <c r="B1466" i="1"/>
  <c r="C1466" i="1" s="1"/>
  <c r="B1467" i="1"/>
  <c r="C1467" i="1" s="1"/>
  <c r="B1468" i="1"/>
  <c r="C1468" i="1" s="1"/>
  <c r="B1469" i="1"/>
  <c r="C1469" i="1" s="1"/>
  <c r="B1470" i="1"/>
  <c r="C1470" i="1" s="1"/>
  <c r="B1471" i="1"/>
  <c r="C1471" i="1" s="1"/>
  <c r="B1472" i="1"/>
  <c r="C1472" i="1" s="1"/>
  <c r="B1473" i="1"/>
  <c r="C1473" i="1" s="1"/>
  <c r="B1474" i="1"/>
  <c r="C1474" i="1" s="1"/>
  <c r="B1475" i="1"/>
  <c r="C1475" i="1" s="1"/>
  <c r="B1476" i="1"/>
  <c r="C1476" i="1" s="1"/>
  <c r="B1477" i="1"/>
  <c r="C1477" i="1" s="1"/>
  <c r="B1478" i="1"/>
  <c r="C1478" i="1" s="1"/>
  <c r="B1479" i="1"/>
  <c r="C1479" i="1" s="1"/>
  <c r="B1480" i="1"/>
  <c r="C1480" i="1" s="1"/>
  <c r="B1481" i="1"/>
  <c r="C1481" i="1" s="1"/>
  <c r="B1482" i="1"/>
  <c r="C1482" i="1" s="1"/>
  <c r="B1483" i="1"/>
  <c r="C1483" i="1" s="1"/>
  <c r="B1484" i="1"/>
  <c r="C1484" i="1" s="1"/>
  <c r="B1485" i="1"/>
  <c r="C1485" i="1" s="1"/>
  <c r="B1486" i="1"/>
  <c r="C1486" i="1" s="1"/>
  <c r="B1487" i="1"/>
  <c r="C1487" i="1" s="1"/>
  <c r="B1488" i="1"/>
  <c r="C1488" i="1" s="1"/>
  <c r="B1489" i="1"/>
  <c r="C1489" i="1" s="1"/>
  <c r="B1490" i="1"/>
  <c r="C1490" i="1" s="1"/>
  <c r="B1491" i="1"/>
  <c r="C1491" i="1" s="1"/>
  <c r="B1492" i="1"/>
  <c r="C1492" i="1" s="1"/>
  <c r="B1493" i="1"/>
  <c r="C1493" i="1" s="1"/>
  <c r="B1494" i="1"/>
  <c r="C1494" i="1" s="1"/>
  <c r="B1495" i="1"/>
  <c r="C1495" i="1" s="1"/>
  <c r="B1496" i="1"/>
  <c r="C1496" i="1" s="1"/>
  <c r="B1497" i="1"/>
  <c r="C1497" i="1" s="1"/>
  <c r="B1498" i="1"/>
  <c r="C1498" i="1" s="1"/>
  <c r="B1499" i="1"/>
  <c r="C1499" i="1" s="1"/>
  <c r="B1500" i="1"/>
  <c r="C1500" i="1" s="1"/>
  <c r="B1501" i="1"/>
  <c r="C1501" i="1" s="1"/>
  <c r="B1502" i="1"/>
  <c r="C1502" i="1" s="1"/>
  <c r="B1503" i="1"/>
  <c r="C1503" i="1" s="1"/>
  <c r="B1504" i="1"/>
  <c r="C1504" i="1" s="1"/>
  <c r="B1505" i="1"/>
  <c r="C1505" i="1" s="1"/>
  <c r="B1506" i="1"/>
  <c r="C1506" i="1" s="1"/>
  <c r="B1507" i="1"/>
  <c r="C1507" i="1" s="1"/>
  <c r="B1508" i="1"/>
  <c r="C1508" i="1" s="1"/>
  <c r="B1509" i="1"/>
  <c r="C1509" i="1" s="1"/>
  <c r="B1510" i="1"/>
  <c r="C1510" i="1" s="1"/>
  <c r="B1511" i="1"/>
  <c r="C1511" i="1" s="1"/>
  <c r="B1512" i="1"/>
  <c r="C1512" i="1" s="1"/>
  <c r="B1513" i="1"/>
  <c r="C1513" i="1" s="1"/>
  <c r="B1514" i="1"/>
  <c r="C1514" i="1" s="1"/>
  <c r="B1515" i="1"/>
  <c r="C1515" i="1" s="1"/>
  <c r="B1516" i="1"/>
  <c r="C1516" i="1" s="1"/>
  <c r="B1517" i="1"/>
  <c r="C1517" i="1" s="1"/>
  <c r="B1518" i="1"/>
  <c r="C1518" i="1" s="1"/>
  <c r="B1519" i="1"/>
  <c r="C1519" i="1" s="1"/>
  <c r="B1520" i="1"/>
  <c r="C1520" i="1" s="1"/>
  <c r="B1521" i="1"/>
  <c r="C1521" i="1" s="1"/>
  <c r="B1522" i="1"/>
  <c r="C1522" i="1" s="1"/>
  <c r="B1523" i="1"/>
  <c r="C1523" i="1" s="1"/>
  <c r="B1524" i="1"/>
  <c r="C1524" i="1" s="1"/>
  <c r="B1525" i="1"/>
  <c r="C1525" i="1" s="1"/>
  <c r="B1526" i="1"/>
  <c r="C1526" i="1" s="1"/>
  <c r="B1527" i="1"/>
  <c r="C1527" i="1" s="1"/>
  <c r="B1528" i="1"/>
  <c r="C1528" i="1" s="1"/>
  <c r="B1529" i="1"/>
  <c r="C1529" i="1" s="1"/>
  <c r="B1530" i="1"/>
  <c r="C1530" i="1" s="1"/>
  <c r="B1531" i="1"/>
  <c r="C1531" i="1" s="1"/>
  <c r="B1532" i="1"/>
  <c r="C1532" i="1" s="1"/>
  <c r="B1533" i="1"/>
  <c r="C1533" i="1" s="1"/>
  <c r="B1534" i="1"/>
  <c r="C1534" i="1" s="1"/>
  <c r="B1535" i="1"/>
  <c r="C1535" i="1" s="1"/>
  <c r="B1536" i="1"/>
  <c r="C1536" i="1" s="1"/>
  <c r="B1537" i="1"/>
  <c r="C1537" i="1" s="1"/>
  <c r="B1538" i="1"/>
  <c r="C1538" i="1" s="1"/>
  <c r="B1539" i="1"/>
  <c r="C1539" i="1" s="1"/>
  <c r="B1540" i="1"/>
  <c r="C1540" i="1" s="1"/>
  <c r="B1541" i="1"/>
  <c r="C1541" i="1" s="1"/>
  <c r="B1542" i="1"/>
  <c r="C1542" i="1" s="1"/>
  <c r="B1543" i="1"/>
  <c r="C1543" i="1" s="1"/>
  <c r="B1544" i="1"/>
  <c r="C1544" i="1" s="1"/>
  <c r="B1545" i="1"/>
  <c r="C1545" i="1" s="1"/>
  <c r="B1546" i="1"/>
  <c r="C1546" i="1" s="1"/>
  <c r="B1547" i="1"/>
  <c r="C1547" i="1" s="1"/>
  <c r="B1548" i="1"/>
  <c r="C1548" i="1" s="1"/>
  <c r="B1549" i="1"/>
  <c r="C1549" i="1" s="1"/>
  <c r="B1550" i="1"/>
  <c r="C1550" i="1" s="1"/>
  <c r="B1551" i="1"/>
  <c r="C1551" i="1" s="1"/>
  <c r="B1552" i="1"/>
  <c r="C1552" i="1" s="1"/>
  <c r="B1553" i="1"/>
  <c r="C1553" i="1" s="1"/>
  <c r="B1554" i="1"/>
  <c r="C1554" i="1" s="1"/>
  <c r="B1555" i="1"/>
  <c r="C1555" i="1" s="1"/>
  <c r="B1556" i="1"/>
  <c r="C1556" i="1" s="1"/>
  <c r="B1557" i="1"/>
  <c r="C1557" i="1" s="1"/>
  <c r="B1558" i="1"/>
  <c r="C1558" i="1" s="1"/>
  <c r="B1559" i="1"/>
  <c r="C1559" i="1" s="1"/>
  <c r="B1560" i="1"/>
  <c r="C1560" i="1" s="1"/>
  <c r="B1561" i="1"/>
  <c r="C1561" i="1" s="1"/>
  <c r="B1562" i="1"/>
  <c r="C1562" i="1" s="1"/>
  <c r="B1563" i="1"/>
  <c r="C1563" i="1" s="1"/>
  <c r="B1564" i="1"/>
  <c r="C1564" i="1" s="1"/>
  <c r="B1565" i="1"/>
  <c r="C1565" i="1" s="1"/>
  <c r="B1566" i="1"/>
  <c r="C1566" i="1" s="1"/>
  <c r="B1567" i="1"/>
  <c r="C1567" i="1" s="1"/>
  <c r="B1568" i="1"/>
  <c r="C1568" i="1" s="1"/>
  <c r="B1569" i="1"/>
  <c r="C1569" i="1" s="1"/>
  <c r="B1570" i="1"/>
  <c r="C1570" i="1" s="1"/>
  <c r="B1571" i="1"/>
  <c r="C1571" i="1" s="1"/>
  <c r="B1572" i="1"/>
  <c r="C1572" i="1" s="1"/>
  <c r="B1573" i="1"/>
  <c r="C1573" i="1" s="1"/>
  <c r="B1574" i="1"/>
  <c r="C1574" i="1" s="1"/>
  <c r="B1575" i="1"/>
  <c r="C1575" i="1" s="1"/>
  <c r="B1576" i="1"/>
  <c r="C1576" i="1" s="1"/>
  <c r="B1577" i="1"/>
  <c r="C1577" i="1" s="1"/>
  <c r="B1578" i="1"/>
  <c r="C1578" i="1" s="1"/>
  <c r="B1579" i="1"/>
  <c r="C1579" i="1" s="1"/>
  <c r="B1580" i="1"/>
  <c r="C1580" i="1" s="1"/>
  <c r="B1581" i="1"/>
  <c r="C1581" i="1" s="1"/>
  <c r="B1582" i="1"/>
  <c r="C1582" i="1" s="1"/>
  <c r="B1583" i="1"/>
  <c r="C1583" i="1" s="1"/>
  <c r="B1584" i="1"/>
  <c r="C1584" i="1" s="1"/>
  <c r="B1585" i="1"/>
  <c r="C1585" i="1" s="1"/>
  <c r="B1586" i="1"/>
  <c r="C1586" i="1" s="1"/>
  <c r="B1587" i="1"/>
  <c r="C1587" i="1" s="1"/>
  <c r="B1588" i="1"/>
  <c r="C1588" i="1" s="1"/>
  <c r="B1589" i="1"/>
  <c r="C1589" i="1" s="1"/>
  <c r="B1590" i="1"/>
  <c r="C1590" i="1" s="1"/>
  <c r="B1591" i="1"/>
  <c r="C1591" i="1" s="1"/>
  <c r="B1592" i="1"/>
  <c r="C1592" i="1" s="1"/>
  <c r="B1593" i="1"/>
  <c r="C1593" i="1" s="1"/>
  <c r="B1594" i="1"/>
  <c r="C1594" i="1" s="1"/>
  <c r="B1595" i="1"/>
  <c r="C1595" i="1" s="1"/>
  <c r="B1596" i="1"/>
  <c r="C1596" i="1" s="1"/>
  <c r="B1597" i="1"/>
  <c r="C1597" i="1" s="1"/>
  <c r="B1598" i="1"/>
  <c r="C1598" i="1" s="1"/>
  <c r="B1599" i="1"/>
  <c r="C1599" i="1" s="1"/>
  <c r="B1600" i="1"/>
  <c r="C1600" i="1" s="1"/>
  <c r="B1601" i="1"/>
  <c r="C1601" i="1" s="1"/>
  <c r="B1602" i="1"/>
  <c r="C1602" i="1" s="1"/>
  <c r="B1603" i="1"/>
  <c r="C1603" i="1" s="1"/>
  <c r="B1604" i="1"/>
  <c r="C1604" i="1" s="1"/>
  <c r="B1605" i="1"/>
  <c r="C1605" i="1" s="1"/>
  <c r="B1606" i="1"/>
  <c r="C1606" i="1" s="1"/>
  <c r="B1607" i="1"/>
  <c r="C1607" i="1" s="1"/>
  <c r="B1608" i="1"/>
  <c r="C1608" i="1" s="1"/>
  <c r="B1609" i="1"/>
  <c r="C1609" i="1" s="1"/>
  <c r="B1610" i="1"/>
  <c r="C1610" i="1" s="1"/>
  <c r="B1611" i="1"/>
  <c r="C1611" i="1" s="1"/>
  <c r="B1612" i="1"/>
  <c r="C1612" i="1" s="1"/>
  <c r="B1613" i="1"/>
  <c r="C1613" i="1" s="1"/>
  <c r="B1614" i="1"/>
  <c r="C1614" i="1" s="1"/>
  <c r="B1615" i="1"/>
  <c r="C1615" i="1" s="1"/>
  <c r="B1616" i="1"/>
  <c r="C1616" i="1" s="1"/>
  <c r="B1617" i="1"/>
  <c r="C1617" i="1" s="1"/>
  <c r="B1618" i="1"/>
  <c r="C1618" i="1" s="1"/>
  <c r="B1619" i="1"/>
  <c r="C1619" i="1" s="1"/>
  <c r="B1620" i="1"/>
  <c r="C1620" i="1" s="1"/>
  <c r="B1621" i="1"/>
  <c r="C1621" i="1" s="1"/>
  <c r="B1622" i="1"/>
  <c r="C1622" i="1" s="1"/>
  <c r="B1623" i="1"/>
  <c r="C1623" i="1" s="1"/>
  <c r="B1624" i="1"/>
  <c r="C1624" i="1" s="1"/>
  <c r="B1625" i="1"/>
  <c r="C1625" i="1" s="1"/>
  <c r="B1626" i="1"/>
  <c r="C1626" i="1" s="1"/>
  <c r="B1627" i="1"/>
  <c r="C1627" i="1" s="1"/>
  <c r="B1628" i="1"/>
  <c r="C1628" i="1" s="1"/>
  <c r="B1629" i="1"/>
  <c r="C1629" i="1" s="1"/>
  <c r="B1630" i="1"/>
  <c r="C1630" i="1" s="1"/>
  <c r="B1631" i="1"/>
  <c r="C1631" i="1" s="1"/>
  <c r="B1632" i="1"/>
  <c r="C1632" i="1" s="1"/>
  <c r="B1633" i="1"/>
  <c r="C1633" i="1" s="1"/>
  <c r="B1634" i="1"/>
  <c r="C1634" i="1" s="1"/>
  <c r="B1635" i="1"/>
  <c r="C1635" i="1" s="1"/>
  <c r="B1636" i="1"/>
  <c r="C1636" i="1" s="1"/>
  <c r="B1637" i="1"/>
  <c r="C1637" i="1" s="1"/>
  <c r="B1638" i="1"/>
  <c r="C1638" i="1" s="1"/>
  <c r="B1639" i="1"/>
  <c r="C1639" i="1" s="1"/>
  <c r="B1640" i="1"/>
  <c r="C1640" i="1" s="1"/>
  <c r="B1641" i="1"/>
  <c r="C1641" i="1" s="1"/>
  <c r="B1642" i="1"/>
  <c r="C1642" i="1" s="1"/>
  <c r="B1643" i="1"/>
  <c r="C1643" i="1" s="1"/>
  <c r="B1644" i="1"/>
  <c r="C1644" i="1" s="1"/>
  <c r="B1645" i="1"/>
  <c r="C1645" i="1" s="1"/>
  <c r="B1646" i="1"/>
  <c r="C1646" i="1" s="1"/>
  <c r="B1647" i="1"/>
  <c r="C1647" i="1" s="1"/>
  <c r="B1648" i="1"/>
  <c r="C1648" i="1" s="1"/>
  <c r="B1649" i="1"/>
  <c r="C1649" i="1" s="1"/>
  <c r="B1650" i="1"/>
  <c r="C1650" i="1" s="1"/>
  <c r="B1651" i="1"/>
  <c r="C1651" i="1" s="1"/>
  <c r="B1652" i="1"/>
  <c r="C1652" i="1" s="1"/>
  <c r="B1653" i="1"/>
  <c r="C1653" i="1" s="1"/>
  <c r="B1654" i="1"/>
  <c r="C1654" i="1" s="1"/>
  <c r="B1655" i="1"/>
  <c r="C1655" i="1" s="1"/>
  <c r="B1656" i="1"/>
  <c r="C1656" i="1" s="1"/>
  <c r="B1657" i="1"/>
  <c r="C1657" i="1" s="1"/>
  <c r="B1658" i="1"/>
  <c r="C1658" i="1" s="1"/>
  <c r="B1659" i="1"/>
  <c r="C1659" i="1" s="1"/>
  <c r="B1660" i="1"/>
  <c r="C1660" i="1" s="1"/>
  <c r="B1661" i="1"/>
  <c r="C1661" i="1" s="1"/>
  <c r="B1662" i="1"/>
  <c r="C1662" i="1" s="1"/>
  <c r="B1663" i="1"/>
  <c r="C1663" i="1" s="1"/>
  <c r="B1664" i="1"/>
  <c r="C1664" i="1" s="1"/>
  <c r="B1665" i="1"/>
  <c r="C1665" i="1" s="1"/>
  <c r="B1666" i="1"/>
  <c r="C1666" i="1" s="1"/>
  <c r="B1667" i="1"/>
  <c r="C1667" i="1" s="1"/>
  <c r="B1668" i="1"/>
  <c r="C1668" i="1" s="1"/>
  <c r="B1669" i="1"/>
  <c r="C1669" i="1" s="1"/>
  <c r="B1670" i="1"/>
  <c r="C1670" i="1" s="1"/>
  <c r="B1671" i="1"/>
  <c r="C1671" i="1" s="1"/>
  <c r="B1672" i="1"/>
  <c r="C1672" i="1" s="1"/>
  <c r="B1673" i="1"/>
  <c r="C1673" i="1" s="1"/>
  <c r="B1674" i="1"/>
  <c r="C1674" i="1" s="1"/>
  <c r="B1675" i="1"/>
  <c r="C1675" i="1" s="1"/>
  <c r="B1676" i="1"/>
  <c r="C1676" i="1" s="1"/>
  <c r="B1677" i="1"/>
  <c r="C1677" i="1" s="1"/>
  <c r="B1678" i="1"/>
  <c r="C1678" i="1" s="1"/>
  <c r="B1679" i="1"/>
  <c r="C1679" i="1" s="1"/>
  <c r="B1680" i="1"/>
  <c r="C1680" i="1" s="1"/>
  <c r="B1681" i="1"/>
  <c r="C1681" i="1" s="1"/>
  <c r="B1682" i="1"/>
  <c r="C1682" i="1" s="1"/>
  <c r="B1683" i="1"/>
  <c r="C1683" i="1" s="1"/>
  <c r="B1684" i="1"/>
  <c r="C1684" i="1" s="1"/>
  <c r="B1685" i="1"/>
  <c r="C1685" i="1" s="1"/>
  <c r="B1686" i="1"/>
  <c r="C1686" i="1" s="1"/>
  <c r="B1687" i="1"/>
  <c r="C1687" i="1" s="1"/>
  <c r="B1688" i="1"/>
  <c r="C1688" i="1" s="1"/>
  <c r="B1689" i="1"/>
  <c r="C1689" i="1" s="1"/>
  <c r="B1690" i="1"/>
  <c r="C1690" i="1" s="1"/>
  <c r="B1691" i="1"/>
  <c r="C1691" i="1" s="1"/>
  <c r="B1692" i="1"/>
  <c r="C1692" i="1" s="1"/>
  <c r="B1693" i="1"/>
  <c r="C1693" i="1" s="1"/>
  <c r="B1694" i="1"/>
  <c r="C1694" i="1" s="1"/>
  <c r="B1695" i="1"/>
  <c r="C1695" i="1" s="1"/>
  <c r="B1696" i="1"/>
  <c r="C1696" i="1" s="1"/>
  <c r="B1697" i="1"/>
  <c r="C1697" i="1" s="1"/>
  <c r="B1698" i="1"/>
  <c r="C1698" i="1" s="1"/>
  <c r="B1699" i="1"/>
  <c r="C1699" i="1" s="1"/>
  <c r="B1700" i="1"/>
  <c r="C1700" i="1" s="1"/>
  <c r="B1701" i="1"/>
  <c r="C1701" i="1" s="1"/>
  <c r="B1702" i="1"/>
  <c r="C1702" i="1" s="1"/>
  <c r="B1703" i="1"/>
  <c r="C1703" i="1" s="1"/>
  <c r="B1704" i="1"/>
  <c r="C1704" i="1" s="1"/>
  <c r="B1705" i="1"/>
  <c r="C1705" i="1" s="1"/>
  <c r="B1706" i="1"/>
  <c r="C1706" i="1" s="1"/>
  <c r="B1707" i="1"/>
  <c r="C1707" i="1" s="1"/>
  <c r="B1708" i="1"/>
  <c r="C1708" i="1" s="1"/>
  <c r="B1709" i="1"/>
  <c r="C1709" i="1" s="1"/>
  <c r="B1710" i="1"/>
  <c r="C1710" i="1" s="1"/>
  <c r="B1711" i="1"/>
  <c r="C1711" i="1" s="1"/>
  <c r="B1712" i="1"/>
  <c r="C1712" i="1" s="1"/>
  <c r="B1713" i="1"/>
  <c r="C1713" i="1" s="1"/>
  <c r="B1714" i="1"/>
  <c r="C1714" i="1" s="1"/>
  <c r="B1715" i="1"/>
  <c r="C1715" i="1" s="1"/>
  <c r="B1716" i="1"/>
  <c r="C1716" i="1" s="1"/>
  <c r="B1717" i="1"/>
  <c r="C1717" i="1" s="1"/>
  <c r="B1718" i="1"/>
  <c r="C1718" i="1" s="1"/>
  <c r="B1719" i="1"/>
  <c r="C1719" i="1" s="1"/>
  <c r="B1720" i="1"/>
  <c r="C1720" i="1" s="1"/>
  <c r="B1721" i="1"/>
  <c r="C1721" i="1" s="1"/>
  <c r="B1722" i="1"/>
  <c r="C1722" i="1" s="1"/>
  <c r="B1723" i="1"/>
  <c r="C1723" i="1" s="1"/>
  <c r="B1724" i="1"/>
  <c r="C1724" i="1" s="1"/>
  <c r="B1725" i="1"/>
  <c r="C1725" i="1" s="1"/>
  <c r="B1726" i="1"/>
  <c r="C1726" i="1" s="1"/>
  <c r="B1727" i="1"/>
  <c r="C1727" i="1" s="1"/>
  <c r="B1728" i="1"/>
  <c r="C1728" i="1" s="1"/>
  <c r="B1729" i="1"/>
  <c r="C1729" i="1" s="1"/>
  <c r="B1730" i="1"/>
  <c r="C1730" i="1" s="1"/>
  <c r="B1731" i="1"/>
  <c r="C1731" i="1" s="1"/>
  <c r="B1732" i="1"/>
  <c r="C1732" i="1" s="1"/>
  <c r="B1733" i="1"/>
  <c r="C1733" i="1" s="1"/>
  <c r="B1734" i="1"/>
  <c r="C1734" i="1" s="1"/>
  <c r="B1735" i="1"/>
  <c r="C1735" i="1" s="1"/>
  <c r="B1736" i="1"/>
  <c r="C1736" i="1" s="1"/>
  <c r="B1737" i="1"/>
  <c r="C1737" i="1" s="1"/>
  <c r="B1738" i="1"/>
  <c r="C1738" i="1" s="1"/>
  <c r="B1739" i="1"/>
  <c r="C1739" i="1" s="1"/>
  <c r="B1740" i="1"/>
  <c r="C1740" i="1" s="1"/>
  <c r="B1741" i="1"/>
  <c r="C1741" i="1" s="1"/>
  <c r="B1742" i="1"/>
  <c r="C1742" i="1" s="1"/>
  <c r="B1743" i="1"/>
  <c r="C1743" i="1" s="1"/>
  <c r="B1744" i="1"/>
  <c r="C1744" i="1" s="1"/>
  <c r="B1745" i="1"/>
  <c r="C1745" i="1" s="1"/>
  <c r="B1746" i="1"/>
  <c r="C1746" i="1" s="1"/>
  <c r="B1747" i="1"/>
  <c r="C1747" i="1" s="1"/>
  <c r="B1748" i="1"/>
  <c r="C1748" i="1" s="1"/>
  <c r="B1749" i="1"/>
  <c r="C1749" i="1" s="1"/>
  <c r="B1750" i="1"/>
  <c r="C1750" i="1" s="1"/>
  <c r="B1751" i="1"/>
  <c r="C1751" i="1" s="1"/>
  <c r="B1752" i="1"/>
  <c r="C1752" i="1" s="1"/>
  <c r="B1753" i="1"/>
  <c r="C1753" i="1" s="1"/>
  <c r="B1754" i="1"/>
  <c r="C1754" i="1" s="1"/>
  <c r="B1755" i="1"/>
  <c r="C1755" i="1" s="1"/>
  <c r="B1756" i="1"/>
  <c r="C1756" i="1" s="1"/>
  <c r="B1757" i="1"/>
  <c r="C1757" i="1" s="1"/>
  <c r="B1758" i="1"/>
  <c r="C1758" i="1" s="1"/>
  <c r="B1759" i="1"/>
  <c r="C1759" i="1" s="1"/>
  <c r="B1760" i="1"/>
  <c r="C1760" i="1" s="1"/>
  <c r="B1761" i="1"/>
  <c r="C1761" i="1" s="1"/>
  <c r="B1762" i="1"/>
  <c r="C1762" i="1" s="1"/>
  <c r="B1763" i="1"/>
  <c r="C1763" i="1" s="1"/>
  <c r="B1764" i="1"/>
  <c r="C1764" i="1" s="1"/>
  <c r="B1765" i="1"/>
  <c r="C1765" i="1" s="1"/>
  <c r="B1766" i="1"/>
  <c r="C1766" i="1" s="1"/>
  <c r="B1767" i="1"/>
  <c r="C1767" i="1" s="1"/>
  <c r="B1768" i="1"/>
  <c r="C1768" i="1" s="1"/>
  <c r="B1769" i="1"/>
  <c r="C1769" i="1" s="1"/>
  <c r="B1770" i="1"/>
  <c r="C1770" i="1" s="1"/>
  <c r="B1771" i="1"/>
  <c r="C1771" i="1" s="1"/>
  <c r="B1772" i="1"/>
  <c r="C1772" i="1" s="1"/>
  <c r="B1773" i="1"/>
  <c r="C1773" i="1" s="1"/>
  <c r="B1774" i="1"/>
  <c r="C1774" i="1" s="1"/>
  <c r="B1775" i="1"/>
  <c r="C1775" i="1" s="1"/>
  <c r="B1776" i="1"/>
  <c r="C1776" i="1" s="1"/>
  <c r="B1777" i="1"/>
  <c r="C1777" i="1" s="1"/>
  <c r="B1778" i="1"/>
  <c r="C1778" i="1" s="1"/>
  <c r="B1779" i="1"/>
  <c r="C1779" i="1" s="1"/>
  <c r="B1780" i="1"/>
  <c r="C1780" i="1" s="1"/>
  <c r="B1781" i="1"/>
  <c r="C1781" i="1" s="1"/>
  <c r="B1782" i="1"/>
  <c r="C1782" i="1" s="1"/>
  <c r="B1783" i="1"/>
  <c r="C1783" i="1" s="1"/>
  <c r="B1784" i="1"/>
  <c r="C1784" i="1" s="1"/>
  <c r="B1785" i="1"/>
  <c r="C1785" i="1" s="1"/>
  <c r="B1786" i="1"/>
  <c r="C1786" i="1" s="1"/>
  <c r="B1787" i="1"/>
  <c r="C1787" i="1" s="1"/>
  <c r="B1788" i="1"/>
  <c r="C1788" i="1" s="1"/>
  <c r="B1789" i="1"/>
  <c r="C1789" i="1" s="1"/>
  <c r="B1790" i="1"/>
  <c r="C1790" i="1" s="1"/>
  <c r="B1791" i="1"/>
  <c r="C1791" i="1" s="1"/>
  <c r="B1792" i="1"/>
  <c r="C1792" i="1" s="1"/>
  <c r="B1793" i="1"/>
  <c r="C1793" i="1" s="1"/>
  <c r="B1794" i="1"/>
  <c r="C1794" i="1" s="1"/>
  <c r="B1795" i="1"/>
  <c r="C1795" i="1" s="1"/>
  <c r="B1796" i="1"/>
  <c r="C1796" i="1" s="1"/>
  <c r="B1797" i="1"/>
  <c r="C1797" i="1" s="1"/>
  <c r="B1798" i="1"/>
  <c r="C1798" i="1" s="1"/>
  <c r="B1799" i="1"/>
  <c r="C1799" i="1" s="1"/>
  <c r="B1800" i="1"/>
  <c r="C1800" i="1" s="1"/>
  <c r="B1801" i="1"/>
  <c r="C1801" i="1" s="1"/>
  <c r="B1802" i="1"/>
  <c r="C1802" i="1" s="1"/>
  <c r="B1803" i="1"/>
  <c r="C1803" i="1" s="1"/>
  <c r="B1804" i="1"/>
  <c r="C1804" i="1" s="1"/>
  <c r="B1805" i="1"/>
  <c r="C1805" i="1" s="1"/>
  <c r="B1806" i="1"/>
  <c r="C1806" i="1" s="1"/>
  <c r="B1807" i="1"/>
  <c r="C1807" i="1" s="1"/>
  <c r="B1808" i="1"/>
  <c r="C1808" i="1" s="1"/>
  <c r="B1809" i="1"/>
  <c r="C1809" i="1" s="1"/>
  <c r="B1810" i="1"/>
  <c r="C1810" i="1" s="1"/>
  <c r="B1811" i="1"/>
  <c r="C1811" i="1" s="1"/>
  <c r="B1812" i="1"/>
  <c r="C1812" i="1" s="1"/>
  <c r="B1813" i="1"/>
  <c r="C1813" i="1" s="1"/>
  <c r="B1814" i="1"/>
  <c r="C1814" i="1" s="1"/>
  <c r="B1815" i="1"/>
  <c r="C1815" i="1" s="1"/>
  <c r="B1816" i="1"/>
  <c r="C1816" i="1" s="1"/>
  <c r="B1817" i="1"/>
  <c r="C1817" i="1" s="1"/>
  <c r="B1818" i="1"/>
  <c r="C1818" i="1" s="1"/>
  <c r="B1819" i="1"/>
  <c r="C1819" i="1" s="1"/>
  <c r="B1820" i="1"/>
  <c r="C1820" i="1" s="1"/>
  <c r="B1821" i="1"/>
  <c r="C1821" i="1" s="1"/>
  <c r="B1822" i="1"/>
  <c r="C1822" i="1" s="1"/>
  <c r="B1823" i="1"/>
  <c r="C1823" i="1" s="1"/>
  <c r="B1824" i="1"/>
  <c r="C1824" i="1" s="1"/>
  <c r="B1825" i="1"/>
  <c r="C1825" i="1" s="1"/>
  <c r="B1826" i="1"/>
  <c r="C1826" i="1" s="1"/>
  <c r="B1827" i="1"/>
  <c r="C1827" i="1" s="1"/>
  <c r="B1828" i="1"/>
  <c r="C1828" i="1" s="1"/>
  <c r="B1829" i="1"/>
  <c r="C1829" i="1" s="1"/>
  <c r="B1830" i="1"/>
  <c r="C1830" i="1" s="1"/>
  <c r="B1831" i="1"/>
  <c r="C1831" i="1" s="1"/>
  <c r="B1832" i="1"/>
  <c r="C1832" i="1" s="1"/>
  <c r="B1833" i="1"/>
  <c r="C1833" i="1" s="1"/>
  <c r="B1834" i="1"/>
  <c r="C1834" i="1" s="1"/>
  <c r="B1835" i="1"/>
  <c r="C1835" i="1" s="1"/>
  <c r="B1836" i="1"/>
  <c r="C1836" i="1" s="1"/>
  <c r="B1837" i="1"/>
  <c r="C1837" i="1" s="1"/>
  <c r="B1838" i="1"/>
  <c r="C1838" i="1" s="1"/>
  <c r="B1839" i="1"/>
  <c r="C1839" i="1" s="1"/>
  <c r="B1840" i="1"/>
  <c r="C1840" i="1" s="1"/>
  <c r="B1841" i="1"/>
  <c r="C1841" i="1" s="1"/>
  <c r="B1842" i="1"/>
  <c r="C1842" i="1" s="1"/>
  <c r="B1843" i="1"/>
  <c r="C1843" i="1" s="1"/>
  <c r="B1844" i="1"/>
  <c r="C1844" i="1" s="1"/>
  <c r="B1845" i="1"/>
  <c r="C1845" i="1" s="1"/>
  <c r="B1846" i="1"/>
  <c r="C1846" i="1" s="1"/>
  <c r="B1847" i="1"/>
  <c r="C1847" i="1" s="1"/>
  <c r="B1848" i="1"/>
  <c r="C1848" i="1" s="1"/>
  <c r="B1849" i="1"/>
  <c r="C1849" i="1" s="1"/>
  <c r="B1850" i="1"/>
  <c r="C1850" i="1" s="1"/>
  <c r="B1851" i="1"/>
  <c r="C1851" i="1" s="1"/>
  <c r="B1852" i="1"/>
  <c r="C1852" i="1" s="1"/>
  <c r="B1853" i="1"/>
  <c r="C1853" i="1" s="1"/>
  <c r="B1854" i="1"/>
  <c r="C1854" i="1" s="1"/>
  <c r="B1855" i="1"/>
  <c r="C1855" i="1" s="1"/>
  <c r="B1856" i="1"/>
  <c r="C1856" i="1" s="1"/>
  <c r="B1857" i="1"/>
  <c r="C1857" i="1" s="1"/>
  <c r="B1858" i="1"/>
  <c r="C1858" i="1" s="1"/>
  <c r="B1859" i="1"/>
  <c r="C1859" i="1" s="1"/>
  <c r="B1860" i="1"/>
  <c r="C1860" i="1" s="1"/>
  <c r="B1861" i="1"/>
  <c r="C1861" i="1" s="1"/>
  <c r="B1862" i="1"/>
  <c r="C1862" i="1" s="1"/>
  <c r="B1863" i="1"/>
  <c r="C1863" i="1" s="1"/>
  <c r="B1864" i="1"/>
  <c r="C1864" i="1" s="1"/>
  <c r="B1865" i="1"/>
  <c r="C1865" i="1" s="1"/>
  <c r="B1866" i="1"/>
  <c r="C1866" i="1" s="1"/>
  <c r="B1867" i="1"/>
  <c r="C1867" i="1" s="1"/>
  <c r="B1868" i="1"/>
  <c r="C1868" i="1" s="1"/>
  <c r="B1869" i="1"/>
  <c r="C1869" i="1" s="1"/>
  <c r="B1870" i="1"/>
  <c r="C1870" i="1" s="1"/>
  <c r="B1871" i="1"/>
  <c r="C1871" i="1" s="1"/>
  <c r="B1872" i="1"/>
  <c r="C1872" i="1" s="1"/>
  <c r="B1873" i="1"/>
  <c r="C1873" i="1" s="1"/>
  <c r="B1874" i="1"/>
  <c r="C1874" i="1" s="1"/>
  <c r="B1875" i="1"/>
  <c r="C1875" i="1" s="1"/>
  <c r="B1876" i="1"/>
  <c r="C1876" i="1" s="1"/>
  <c r="B1877" i="1"/>
  <c r="C1877" i="1" s="1"/>
  <c r="B1878" i="1"/>
  <c r="C1878" i="1" s="1"/>
  <c r="B1879" i="1"/>
  <c r="C1879" i="1" s="1"/>
  <c r="B1880" i="1"/>
  <c r="C1880" i="1" s="1"/>
  <c r="B1881" i="1"/>
  <c r="C1881" i="1" s="1"/>
  <c r="B1882" i="1"/>
  <c r="C1882" i="1" s="1"/>
  <c r="B1883" i="1"/>
  <c r="C1883" i="1" s="1"/>
  <c r="B1884" i="1"/>
  <c r="C1884" i="1" s="1"/>
  <c r="B1885" i="1"/>
  <c r="C1885" i="1" s="1"/>
  <c r="B1886" i="1"/>
  <c r="C1886" i="1" s="1"/>
  <c r="B1887" i="1"/>
  <c r="C1887" i="1" s="1"/>
  <c r="B1888" i="1"/>
  <c r="C1888" i="1" s="1"/>
  <c r="B1889" i="1"/>
  <c r="C1889" i="1" s="1"/>
  <c r="B1890" i="1"/>
  <c r="C1890" i="1" s="1"/>
  <c r="B1891" i="1"/>
  <c r="C1891" i="1" s="1"/>
  <c r="B1892" i="1"/>
  <c r="C1892" i="1" s="1"/>
  <c r="B1893" i="1"/>
  <c r="C1893" i="1" s="1"/>
  <c r="B1894" i="1"/>
  <c r="C1894" i="1" s="1"/>
  <c r="B1895" i="1"/>
  <c r="C1895" i="1" s="1"/>
  <c r="B1896" i="1"/>
  <c r="C1896" i="1" s="1"/>
  <c r="B1897" i="1"/>
  <c r="C1897" i="1" s="1"/>
  <c r="B1898" i="1"/>
  <c r="C1898" i="1" s="1"/>
  <c r="B1899" i="1"/>
  <c r="C1899" i="1" s="1"/>
  <c r="B1900" i="1"/>
  <c r="C1900" i="1" s="1"/>
  <c r="B1901" i="1"/>
  <c r="C1901" i="1" s="1"/>
  <c r="B1902" i="1"/>
  <c r="C1902" i="1" s="1"/>
  <c r="B1903" i="1"/>
  <c r="C1903" i="1" s="1"/>
  <c r="B1904" i="1"/>
  <c r="C1904" i="1" s="1"/>
  <c r="B1905" i="1"/>
  <c r="C1905" i="1" s="1"/>
  <c r="B1906" i="1"/>
  <c r="C1906" i="1" s="1"/>
  <c r="B1907" i="1"/>
  <c r="C1907" i="1" s="1"/>
  <c r="B1908" i="1"/>
  <c r="C1908" i="1" s="1"/>
  <c r="B1909" i="1"/>
  <c r="C1909" i="1" s="1"/>
  <c r="B1910" i="1"/>
  <c r="C1910" i="1" s="1"/>
  <c r="B1911" i="1"/>
  <c r="C1911" i="1" s="1"/>
  <c r="B1912" i="1"/>
  <c r="C1912" i="1" s="1"/>
  <c r="B1913" i="1"/>
  <c r="C1913" i="1" s="1"/>
  <c r="B1914" i="1"/>
  <c r="C1914" i="1" s="1"/>
  <c r="B1915" i="1"/>
  <c r="C1915" i="1" s="1"/>
  <c r="B1916" i="1"/>
  <c r="C1916" i="1" s="1"/>
  <c r="B1917" i="1"/>
  <c r="C1917" i="1" s="1"/>
  <c r="B1918" i="1"/>
  <c r="C1918" i="1" s="1"/>
  <c r="B1919" i="1"/>
  <c r="C1919" i="1" s="1"/>
  <c r="B1920" i="1"/>
  <c r="C1920" i="1" s="1"/>
  <c r="B1921" i="1"/>
  <c r="C1921" i="1" s="1"/>
  <c r="B1922" i="1"/>
  <c r="C1922" i="1" s="1"/>
  <c r="B1923" i="1"/>
  <c r="C1923" i="1" s="1"/>
  <c r="B1924" i="1"/>
  <c r="C1924" i="1" s="1"/>
  <c r="B1925" i="1"/>
  <c r="C1925" i="1" s="1"/>
  <c r="B1926" i="1"/>
  <c r="C1926" i="1" s="1"/>
  <c r="B1927" i="1"/>
  <c r="C1927" i="1" s="1"/>
  <c r="B1928" i="1"/>
  <c r="C1928" i="1" s="1"/>
  <c r="B1929" i="1"/>
  <c r="C1929" i="1" s="1"/>
  <c r="B1930" i="1"/>
  <c r="C1930" i="1" s="1"/>
  <c r="B1931" i="1"/>
  <c r="C1931" i="1" s="1"/>
  <c r="B1932" i="1"/>
  <c r="C1932" i="1" s="1"/>
  <c r="B1933" i="1"/>
  <c r="C1933" i="1" s="1"/>
  <c r="B1934" i="1"/>
  <c r="C1934" i="1" s="1"/>
  <c r="B1935" i="1"/>
  <c r="C1935" i="1" s="1"/>
  <c r="B1936" i="1"/>
  <c r="C1936" i="1" s="1"/>
  <c r="B1937" i="1"/>
  <c r="C1937" i="1" s="1"/>
  <c r="B1938" i="1"/>
  <c r="C1938" i="1" s="1"/>
  <c r="B1939" i="1"/>
  <c r="C1939" i="1" s="1"/>
  <c r="B1940" i="1"/>
  <c r="C1940" i="1" s="1"/>
  <c r="B1941" i="1"/>
  <c r="C1941" i="1" s="1"/>
  <c r="B1942" i="1"/>
  <c r="C1942" i="1" s="1"/>
  <c r="B1943" i="1"/>
  <c r="C1943" i="1" s="1"/>
  <c r="B1944" i="1"/>
  <c r="C1944" i="1" s="1"/>
  <c r="B1945" i="1"/>
  <c r="C1945" i="1" s="1"/>
  <c r="B1946" i="1"/>
  <c r="C1946" i="1" s="1"/>
  <c r="B1947" i="1"/>
  <c r="C1947" i="1" s="1"/>
  <c r="B1948" i="1"/>
  <c r="C1948" i="1" s="1"/>
  <c r="B1949" i="1"/>
  <c r="C1949" i="1" s="1"/>
  <c r="B1950" i="1"/>
  <c r="C1950" i="1" s="1"/>
  <c r="B1951" i="1"/>
  <c r="C1951" i="1" s="1"/>
  <c r="B1952" i="1"/>
  <c r="C1952" i="1" s="1"/>
  <c r="B1953" i="1"/>
  <c r="C1953" i="1" s="1"/>
  <c r="B1954" i="1"/>
  <c r="C1954" i="1" s="1"/>
  <c r="B1955" i="1"/>
  <c r="C1955" i="1" s="1"/>
  <c r="B1956" i="1"/>
  <c r="C1956" i="1" s="1"/>
  <c r="B1957" i="1"/>
  <c r="C1957" i="1" s="1"/>
  <c r="B1958" i="1"/>
  <c r="C1958" i="1" s="1"/>
  <c r="B1959" i="1"/>
  <c r="C1959" i="1" s="1"/>
  <c r="B1960" i="1"/>
  <c r="C1960" i="1" s="1"/>
  <c r="B1961" i="1"/>
  <c r="C1961" i="1" s="1"/>
  <c r="B1962" i="1"/>
  <c r="C1962" i="1" s="1"/>
  <c r="B1963" i="1"/>
  <c r="C1963" i="1" s="1"/>
  <c r="B1964" i="1"/>
  <c r="C1964" i="1" s="1"/>
  <c r="B1965" i="1"/>
  <c r="C1965" i="1" s="1"/>
  <c r="B1966" i="1"/>
  <c r="C1966" i="1" s="1"/>
  <c r="B1967" i="1"/>
  <c r="C1967" i="1" s="1"/>
  <c r="B1968" i="1"/>
  <c r="C1968" i="1" s="1"/>
  <c r="B1969" i="1"/>
  <c r="C1969" i="1" s="1"/>
  <c r="B1970" i="1"/>
  <c r="C1970" i="1" s="1"/>
  <c r="B1971" i="1"/>
  <c r="C1971" i="1" s="1"/>
  <c r="B1972" i="1"/>
  <c r="C1972" i="1" s="1"/>
  <c r="B1973" i="1"/>
  <c r="C1973" i="1" s="1"/>
  <c r="B1974" i="1"/>
  <c r="C1974" i="1" s="1"/>
  <c r="B1975" i="1"/>
  <c r="C1975" i="1" s="1"/>
  <c r="B1976" i="1"/>
  <c r="C1976" i="1" s="1"/>
  <c r="B1977" i="1"/>
  <c r="C1977" i="1" s="1"/>
  <c r="B1978" i="1"/>
  <c r="C1978" i="1" s="1"/>
  <c r="B1979" i="1"/>
  <c r="C1979" i="1" s="1"/>
  <c r="B1980" i="1"/>
  <c r="C1980" i="1" s="1"/>
  <c r="B1981" i="1"/>
  <c r="C1981" i="1" s="1"/>
  <c r="B1982" i="1"/>
  <c r="C1982" i="1" s="1"/>
  <c r="B1983" i="1"/>
  <c r="C1983" i="1" s="1"/>
  <c r="B1984" i="1"/>
  <c r="C1984" i="1" s="1"/>
  <c r="B1985" i="1"/>
  <c r="C1985" i="1" s="1"/>
  <c r="B1986" i="1"/>
  <c r="C1986" i="1" s="1"/>
  <c r="B1987" i="1"/>
  <c r="C1987" i="1" s="1"/>
  <c r="B1988" i="1"/>
  <c r="C1988" i="1" s="1"/>
  <c r="B1989" i="1"/>
  <c r="C1989" i="1" s="1"/>
  <c r="B1990" i="1"/>
  <c r="C1990" i="1" s="1"/>
  <c r="B1991" i="1"/>
  <c r="C1991" i="1" s="1"/>
  <c r="B1992" i="1"/>
  <c r="C1992" i="1" s="1"/>
  <c r="B1993" i="1"/>
  <c r="C1993" i="1" s="1"/>
  <c r="B1994" i="1"/>
  <c r="C1994" i="1" s="1"/>
  <c r="B1995" i="1"/>
  <c r="C1995" i="1" s="1"/>
  <c r="B1996" i="1"/>
  <c r="C1996" i="1" s="1"/>
  <c r="B1997" i="1"/>
  <c r="C1997" i="1" s="1"/>
  <c r="B1998" i="1"/>
  <c r="C1998" i="1" s="1"/>
  <c r="B1999" i="1"/>
  <c r="C1999" i="1" s="1"/>
  <c r="B2000" i="1"/>
  <c r="C2000" i="1" s="1"/>
  <c r="B2001" i="1"/>
  <c r="C2001" i="1" s="1"/>
  <c r="B2002" i="1"/>
  <c r="C2002" i="1" s="1"/>
  <c r="B2003" i="1"/>
  <c r="C2003" i="1" s="1"/>
  <c r="B2004" i="1"/>
  <c r="C2004" i="1" s="1"/>
  <c r="B2005" i="1"/>
  <c r="C2005" i="1" s="1"/>
  <c r="B2006" i="1"/>
  <c r="C2006" i="1" s="1"/>
  <c r="B2007" i="1"/>
  <c r="C2007" i="1" s="1"/>
  <c r="B2008" i="1"/>
  <c r="C2008" i="1" s="1"/>
  <c r="B2009" i="1"/>
  <c r="C2009" i="1" s="1"/>
  <c r="B2010" i="1"/>
  <c r="C2010" i="1" s="1"/>
  <c r="B2011" i="1"/>
  <c r="C2011" i="1" s="1"/>
  <c r="B2012" i="1"/>
  <c r="C2012" i="1" s="1"/>
  <c r="B2013" i="1"/>
  <c r="C2013" i="1" s="1"/>
  <c r="B2014" i="1"/>
  <c r="C2014" i="1" s="1"/>
  <c r="B2015" i="1"/>
  <c r="C2015" i="1" s="1"/>
  <c r="B2016" i="1"/>
  <c r="C2016" i="1" s="1"/>
  <c r="B2017" i="1"/>
  <c r="C2017" i="1" s="1"/>
  <c r="B2018" i="1"/>
  <c r="C2018" i="1" s="1"/>
  <c r="B2019" i="1"/>
  <c r="C2019" i="1" s="1"/>
  <c r="B2020" i="1"/>
  <c r="C2020" i="1" s="1"/>
  <c r="B2021" i="1"/>
  <c r="C2021" i="1" s="1"/>
  <c r="B2022" i="1"/>
  <c r="C2022" i="1" s="1"/>
  <c r="B2023" i="1"/>
  <c r="C2023" i="1" s="1"/>
  <c r="B2024" i="1"/>
  <c r="C2024" i="1" s="1"/>
  <c r="B2025" i="1"/>
  <c r="C2025" i="1" s="1"/>
  <c r="B2026" i="1"/>
  <c r="C2026" i="1" s="1"/>
  <c r="B2027" i="1"/>
  <c r="C2027" i="1" s="1"/>
  <c r="B2028" i="1"/>
  <c r="C2028" i="1" s="1"/>
  <c r="B2029" i="1"/>
  <c r="C2029" i="1" s="1"/>
  <c r="B2030" i="1"/>
  <c r="C2030" i="1" s="1"/>
  <c r="B2031" i="1"/>
  <c r="C2031" i="1" s="1"/>
  <c r="B2032" i="1"/>
  <c r="C2032" i="1" s="1"/>
  <c r="B2033" i="1"/>
  <c r="C2033" i="1" s="1"/>
  <c r="B2034" i="1"/>
  <c r="C2034" i="1" s="1"/>
  <c r="B2035" i="1"/>
  <c r="C2035" i="1" s="1"/>
  <c r="B2036" i="1"/>
  <c r="C2036" i="1" s="1"/>
  <c r="B2037" i="1"/>
  <c r="C2037" i="1" s="1"/>
  <c r="B2038" i="1"/>
  <c r="C2038" i="1" s="1"/>
  <c r="B2039" i="1"/>
  <c r="C2039" i="1" s="1"/>
  <c r="B2040" i="1"/>
  <c r="C2040" i="1" s="1"/>
  <c r="B2041" i="1"/>
  <c r="C2041" i="1" s="1"/>
  <c r="B2042" i="1"/>
  <c r="C2042" i="1" s="1"/>
  <c r="B2043" i="1"/>
  <c r="C2043" i="1" s="1"/>
  <c r="B2044" i="1"/>
  <c r="C2044" i="1" s="1"/>
  <c r="B2045" i="1"/>
  <c r="C2045" i="1" s="1"/>
  <c r="B2046" i="1"/>
  <c r="C2046" i="1" s="1"/>
  <c r="B2047" i="1"/>
  <c r="C2047" i="1" s="1"/>
  <c r="B2048" i="1"/>
  <c r="C2048" i="1" s="1"/>
  <c r="B2049" i="1"/>
  <c r="C2049" i="1" s="1"/>
  <c r="B2050" i="1"/>
  <c r="C2050" i="1" s="1"/>
  <c r="B2051" i="1"/>
  <c r="C2051" i="1" s="1"/>
  <c r="B2052" i="1"/>
  <c r="C2052" i="1" s="1"/>
  <c r="B2053" i="1"/>
  <c r="C2053" i="1" s="1"/>
  <c r="B2054" i="1"/>
  <c r="C2054" i="1" s="1"/>
  <c r="B2055" i="1"/>
  <c r="C2055" i="1" s="1"/>
  <c r="B2056" i="1"/>
  <c r="C2056" i="1" s="1"/>
  <c r="B2057" i="1"/>
  <c r="C2057" i="1" s="1"/>
  <c r="B2058" i="1"/>
  <c r="C2058" i="1" s="1"/>
  <c r="B2059" i="1"/>
  <c r="C2059" i="1" s="1"/>
  <c r="B2060" i="1"/>
  <c r="C2060" i="1" s="1"/>
  <c r="B2061" i="1"/>
  <c r="C2061" i="1" s="1"/>
  <c r="B2062" i="1"/>
  <c r="C2062" i="1" s="1"/>
  <c r="B2063" i="1"/>
  <c r="C2063" i="1" s="1"/>
  <c r="B2064" i="1"/>
  <c r="C2064" i="1" s="1"/>
  <c r="B2065" i="1"/>
  <c r="C2065" i="1" s="1"/>
  <c r="B2066" i="1"/>
  <c r="C2066" i="1" s="1"/>
  <c r="B2067" i="1"/>
  <c r="C2067" i="1" s="1"/>
  <c r="B2068" i="1"/>
  <c r="C2068" i="1" s="1"/>
  <c r="B2069" i="1"/>
  <c r="C2069" i="1" s="1"/>
  <c r="B2070" i="1"/>
  <c r="C2070" i="1" s="1"/>
  <c r="B2071" i="1"/>
  <c r="C2071" i="1" s="1"/>
  <c r="B2072" i="1"/>
  <c r="C2072" i="1" s="1"/>
  <c r="B2073" i="1"/>
  <c r="C2073" i="1" s="1"/>
  <c r="B2074" i="1"/>
  <c r="C2074" i="1" s="1"/>
  <c r="B2075" i="1"/>
  <c r="C2075" i="1" s="1"/>
  <c r="B2076" i="1"/>
  <c r="C2076" i="1" s="1"/>
  <c r="B2077" i="1"/>
  <c r="C2077" i="1" s="1"/>
  <c r="B2078" i="1"/>
  <c r="C2078" i="1" s="1"/>
  <c r="B2079" i="1"/>
  <c r="C2079" i="1" s="1"/>
  <c r="B2080" i="1"/>
  <c r="C2080" i="1" s="1"/>
  <c r="B2081" i="1"/>
  <c r="C2081" i="1" s="1"/>
  <c r="B2082" i="1"/>
  <c r="C2082" i="1" s="1"/>
  <c r="B2083" i="1"/>
  <c r="C2083" i="1" s="1"/>
  <c r="B2084" i="1"/>
  <c r="C2084" i="1" s="1"/>
  <c r="B2085" i="1"/>
  <c r="C2085" i="1" s="1"/>
  <c r="B2086" i="1"/>
  <c r="C2086" i="1" s="1"/>
  <c r="B2087" i="1"/>
  <c r="C2087" i="1" s="1"/>
  <c r="B2088" i="1"/>
  <c r="C2088" i="1" s="1"/>
  <c r="B2089" i="1"/>
  <c r="C2089" i="1" s="1"/>
  <c r="B2090" i="1"/>
  <c r="C2090" i="1" s="1"/>
  <c r="B2091" i="1"/>
  <c r="C2091" i="1" s="1"/>
  <c r="B2092" i="1"/>
  <c r="C2092" i="1" s="1"/>
  <c r="B2093" i="1"/>
  <c r="C2093" i="1" s="1"/>
  <c r="B2094" i="1"/>
  <c r="C2094" i="1" s="1"/>
  <c r="B2095" i="1"/>
  <c r="C2095" i="1" s="1"/>
  <c r="B2096" i="1"/>
  <c r="C2096" i="1" s="1"/>
  <c r="B2097" i="1"/>
  <c r="C2097" i="1" s="1"/>
  <c r="B2098" i="1"/>
  <c r="C2098" i="1" s="1"/>
  <c r="B2099" i="1"/>
  <c r="C2099" i="1" s="1"/>
  <c r="B2100" i="1"/>
  <c r="C2100" i="1" s="1"/>
  <c r="B2101" i="1"/>
  <c r="C2101" i="1" s="1"/>
  <c r="B2102" i="1"/>
  <c r="C2102" i="1" s="1"/>
  <c r="B2103" i="1"/>
  <c r="C2103" i="1" s="1"/>
  <c r="B2104" i="1"/>
  <c r="C2104" i="1" s="1"/>
  <c r="B2105" i="1"/>
  <c r="C2105" i="1" s="1"/>
  <c r="B2106" i="1"/>
  <c r="C2106" i="1" s="1"/>
  <c r="B2107" i="1"/>
  <c r="C2107" i="1" s="1"/>
  <c r="B2108" i="1"/>
  <c r="C2108" i="1" s="1"/>
  <c r="B2109" i="1"/>
  <c r="C2109" i="1" s="1"/>
  <c r="B2110" i="1"/>
  <c r="C2110" i="1" s="1"/>
  <c r="B2111" i="1"/>
  <c r="C2111" i="1" s="1"/>
  <c r="B2112" i="1"/>
  <c r="C2112" i="1" s="1"/>
  <c r="B2113" i="1"/>
  <c r="C2113" i="1" s="1"/>
  <c r="B2114" i="1"/>
  <c r="C2114" i="1" s="1"/>
  <c r="B2115" i="1"/>
  <c r="C2115" i="1" s="1"/>
  <c r="B2116" i="1"/>
  <c r="C2116" i="1" s="1"/>
  <c r="B2117" i="1"/>
  <c r="C2117" i="1" s="1"/>
  <c r="B2118" i="1"/>
  <c r="C2118" i="1" s="1"/>
  <c r="B2119" i="1"/>
  <c r="C2119" i="1" s="1"/>
  <c r="B2120" i="1"/>
  <c r="C2120" i="1" s="1"/>
  <c r="B2121" i="1"/>
  <c r="C2121" i="1" s="1"/>
  <c r="B2122" i="1"/>
  <c r="C2122" i="1" s="1"/>
  <c r="B2123" i="1"/>
  <c r="C2123" i="1" s="1"/>
  <c r="B2124" i="1"/>
  <c r="C2124" i="1" s="1"/>
  <c r="B2125" i="1"/>
  <c r="C2125" i="1" s="1"/>
  <c r="B2126" i="1"/>
  <c r="C2126" i="1" s="1"/>
  <c r="B2127" i="1"/>
  <c r="C2127" i="1" s="1"/>
  <c r="B2128" i="1"/>
  <c r="C2128" i="1" s="1"/>
  <c r="B2129" i="1"/>
  <c r="C2129" i="1" s="1"/>
  <c r="B2130" i="1"/>
  <c r="C2130" i="1" s="1"/>
  <c r="B2131" i="1"/>
  <c r="C2131" i="1" s="1"/>
  <c r="B2132" i="1"/>
  <c r="C2132" i="1" s="1"/>
  <c r="B2133" i="1"/>
  <c r="C2133" i="1" s="1"/>
  <c r="B2134" i="1"/>
  <c r="C2134" i="1" s="1"/>
  <c r="B2135" i="1"/>
  <c r="C2135" i="1" s="1"/>
  <c r="B2136" i="1"/>
  <c r="C2136" i="1" s="1"/>
  <c r="B2137" i="1"/>
  <c r="C2137" i="1" s="1"/>
  <c r="B2138" i="1"/>
  <c r="C2138" i="1" s="1"/>
  <c r="B2139" i="1"/>
  <c r="C2139" i="1" s="1"/>
  <c r="B2140" i="1"/>
  <c r="C2140" i="1" s="1"/>
  <c r="B2141" i="1"/>
  <c r="C2141" i="1" s="1"/>
  <c r="B2142" i="1"/>
  <c r="C2142" i="1" s="1"/>
  <c r="B2143" i="1"/>
  <c r="C2143" i="1" s="1"/>
  <c r="B2144" i="1"/>
  <c r="C2144" i="1" s="1"/>
  <c r="B2145" i="1"/>
  <c r="C2145" i="1" s="1"/>
  <c r="B2146" i="1"/>
  <c r="C2146" i="1" s="1"/>
  <c r="B2147" i="1"/>
  <c r="C2147" i="1" s="1"/>
  <c r="B2148" i="1"/>
  <c r="C2148" i="1" s="1"/>
  <c r="B2149" i="1"/>
  <c r="C2149" i="1" s="1"/>
  <c r="B2150" i="1"/>
  <c r="C2150" i="1" s="1"/>
  <c r="B2151" i="1"/>
  <c r="C2151" i="1" s="1"/>
  <c r="B2152" i="1"/>
  <c r="C2152" i="1" s="1"/>
  <c r="B2153" i="1"/>
  <c r="C2153" i="1" s="1"/>
  <c r="B2154" i="1"/>
  <c r="C2154" i="1" s="1"/>
  <c r="B2155" i="1"/>
  <c r="C2155" i="1" s="1"/>
  <c r="B2156" i="1"/>
  <c r="C2156" i="1" s="1"/>
  <c r="B2157" i="1"/>
  <c r="C2157" i="1" s="1"/>
  <c r="B2158" i="1"/>
  <c r="C2158" i="1" s="1"/>
  <c r="B2159" i="1"/>
  <c r="C2159" i="1" s="1"/>
  <c r="B2160" i="1"/>
  <c r="C2160" i="1" s="1"/>
  <c r="B2161" i="1"/>
  <c r="C2161" i="1" s="1"/>
  <c r="B2162" i="1"/>
  <c r="C2162" i="1" s="1"/>
  <c r="B2163" i="1"/>
  <c r="C2163" i="1" s="1"/>
  <c r="B2164" i="1"/>
  <c r="C2164" i="1" s="1"/>
  <c r="B2165" i="1"/>
  <c r="C2165" i="1" s="1"/>
  <c r="B2166" i="1"/>
  <c r="C2166" i="1" s="1"/>
  <c r="B2167" i="1"/>
  <c r="C2167" i="1" s="1"/>
  <c r="B2168" i="1"/>
  <c r="C2168" i="1" s="1"/>
  <c r="B2169" i="1"/>
  <c r="C2169" i="1" s="1"/>
  <c r="B2170" i="1"/>
  <c r="C2170" i="1" s="1"/>
  <c r="B2171" i="1"/>
  <c r="C2171" i="1" s="1"/>
  <c r="B2172" i="1"/>
  <c r="C2172" i="1" s="1"/>
  <c r="B2173" i="1"/>
  <c r="C2173" i="1" s="1"/>
  <c r="B2174" i="1"/>
  <c r="C2174" i="1" s="1"/>
  <c r="B2175" i="1"/>
  <c r="C2175" i="1" s="1"/>
  <c r="B2176" i="1"/>
  <c r="C2176" i="1" s="1"/>
  <c r="B2177" i="1"/>
  <c r="C2177" i="1" s="1"/>
  <c r="B2178" i="1"/>
  <c r="C2178" i="1" s="1"/>
  <c r="B2179" i="1"/>
  <c r="C2179" i="1" s="1"/>
  <c r="B2180" i="1"/>
  <c r="C2180" i="1" s="1"/>
  <c r="B2181" i="1"/>
  <c r="C2181" i="1" s="1"/>
  <c r="B2182" i="1"/>
  <c r="C2182" i="1" s="1"/>
  <c r="B2183" i="1"/>
  <c r="C2183" i="1" s="1"/>
  <c r="B2184" i="1"/>
  <c r="C2184" i="1" s="1"/>
  <c r="B2185" i="1"/>
  <c r="C2185" i="1" s="1"/>
  <c r="B2186" i="1"/>
  <c r="C2186" i="1" s="1"/>
  <c r="B2187" i="1"/>
  <c r="C2187" i="1" s="1"/>
  <c r="B2188" i="1"/>
  <c r="C2188" i="1" s="1"/>
  <c r="B2189" i="1"/>
  <c r="C2189" i="1" s="1"/>
  <c r="B2190" i="1"/>
  <c r="C2190" i="1" s="1"/>
  <c r="B2191" i="1"/>
  <c r="C2191" i="1" s="1"/>
  <c r="B2192" i="1"/>
  <c r="C2192" i="1" s="1"/>
  <c r="B2193" i="1"/>
  <c r="C2193" i="1" s="1"/>
  <c r="B2194" i="1"/>
  <c r="C2194" i="1" s="1"/>
  <c r="B2195" i="1"/>
  <c r="C2195" i="1" s="1"/>
  <c r="B2196" i="1"/>
  <c r="C2196" i="1" s="1"/>
  <c r="B2197" i="1"/>
  <c r="C2197" i="1" s="1"/>
  <c r="B2198" i="1"/>
  <c r="C2198" i="1" s="1"/>
  <c r="B2199" i="1"/>
  <c r="C2199" i="1" s="1"/>
  <c r="B2200" i="1"/>
  <c r="C2200" i="1" s="1"/>
  <c r="B2201" i="1"/>
  <c r="C2201" i="1" s="1"/>
  <c r="B2202" i="1"/>
  <c r="C2202" i="1" s="1"/>
  <c r="B2203" i="1"/>
  <c r="C2203" i="1" s="1"/>
  <c r="B2204" i="1"/>
  <c r="C2204" i="1" s="1"/>
  <c r="B2205" i="1"/>
  <c r="C2205" i="1" s="1"/>
  <c r="B2206" i="1"/>
  <c r="C2206" i="1" s="1"/>
  <c r="B2207" i="1"/>
  <c r="C2207" i="1" s="1"/>
  <c r="B2208" i="1"/>
  <c r="C2208" i="1" s="1"/>
  <c r="B2209" i="1"/>
  <c r="C2209" i="1" s="1"/>
  <c r="B2210" i="1"/>
  <c r="C2210" i="1" s="1"/>
  <c r="B2211" i="1"/>
  <c r="C2211" i="1" s="1"/>
  <c r="B2212" i="1"/>
  <c r="C2212" i="1" s="1"/>
  <c r="B2213" i="1"/>
  <c r="C2213" i="1" s="1"/>
  <c r="B2214" i="1"/>
  <c r="C2214" i="1" s="1"/>
  <c r="B2215" i="1"/>
  <c r="C2215" i="1" s="1"/>
  <c r="B2216" i="1"/>
  <c r="C2216" i="1" s="1"/>
  <c r="B2217" i="1"/>
  <c r="C2217" i="1" s="1"/>
  <c r="B2218" i="1"/>
  <c r="C2218" i="1" s="1"/>
  <c r="B2219" i="1"/>
  <c r="C2219" i="1" s="1"/>
  <c r="B2220" i="1"/>
  <c r="C2220" i="1" s="1"/>
  <c r="B2221" i="1"/>
  <c r="C2221" i="1" s="1"/>
  <c r="B2222" i="1"/>
  <c r="C2222" i="1" s="1"/>
  <c r="B2223" i="1"/>
  <c r="C2223" i="1" s="1"/>
  <c r="B2224" i="1"/>
  <c r="C2224" i="1" s="1"/>
  <c r="B2225" i="1"/>
  <c r="C2225" i="1" s="1"/>
  <c r="B2226" i="1"/>
  <c r="C2226" i="1" s="1"/>
  <c r="B2227" i="1"/>
  <c r="C2227" i="1" s="1"/>
  <c r="B2228" i="1"/>
  <c r="C2228" i="1" s="1"/>
  <c r="B2229" i="1"/>
  <c r="C2229" i="1" s="1"/>
  <c r="B2230" i="1"/>
  <c r="C2230" i="1" s="1"/>
  <c r="B2231" i="1"/>
  <c r="C2231" i="1" s="1"/>
  <c r="B2232" i="1"/>
  <c r="C2232" i="1" s="1"/>
  <c r="B2233" i="1"/>
  <c r="C2233" i="1" s="1"/>
  <c r="B2234" i="1"/>
  <c r="C2234" i="1" s="1"/>
  <c r="B2235" i="1"/>
  <c r="C2235" i="1" s="1"/>
  <c r="B2236" i="1"/>
  <c r="C2236" i="1" s="1"/>
  <c r="B2237" i="1"/>
  <c r="C2237" i="1" s="1"/>
  <c r="B2238" i="1"/>
  <c r="C2238" i="1" s="1"/>
  <c r="B2239" i="1"/>
  <c r="C2239" i="1" s="1"/>
  <c r="B2240" i="1"/>
  <c r="C2240" i="1" s="1"/>
  <c r="B2241" i="1"/>
  <c r="C2241" i="1" s="1"/>
  <c r="B2242" i="1"/>
  <c r="C2242" i="1" s="1"/>
  <c r="B2243" i="1"/>
  <c r="C2243" i="1" s="1"/>
  <c r="B2244" i="1"/>
  <c r="C2244" i="1" s="1"/>
  <c r="B2245" i="1"/>
  <c r="C2245" i="1" s="1"/>
  <c r="B2246" i="1"/>
  <c r="C2246" i="1" s="1"/>
  <c r="B2247" i="1"/>
  <c r="C2247" i="1" s="1"/>
  <c r="B2248" i="1"/>
  <c r="C2248" i="1" s="1"/>
  <c r="B2249" i="1"/>
  <c r="C2249" i="1" s="1"/>
  <c r="B2250" i="1"/>
  <c r="C2250" i="1" s="1"/>
  <c r="B2251" i="1"/>
  <c r="C2251" i="1" s="1"/>
  <c r="B2252" i="1"/>
  <c r="C2252" i="1" s="1"/>
  <c r="B2253" i="1"/>
  <c r="C2253" i="1" s="1"/>
  <c r="B2254" i="1"/>
  <c r="C2254" i="1" s="1"/>
  <c r="B2255" i="1"/>
  <c r="C2255" i="1" s="1"/>
  <c r="B2256" i="1"/>
  <c r="C2256" i="1" s="1"/>
  <c r="B2257" i="1"/>
  <c r="C2257" i="1" s="1"/>
  <c r="B2258" i="1"/>
  <c r="C2258" i="1" s="1"/>
  <c r="B2259" i="1"/>
  <c r="C2259" i="1" s="1"/>
  <c r="B2260" i="1"/>
  <c r="C2260" i="1" s="1"/>
  <c r="B2261" i="1"/>
  <c r="C2261" i="1" s="1"/>
  <c r="B2262" i="1"/>
  <c r="C2262" i="1" s="1"/>
  <c r="B2263" i="1"/>
  <c r="C2263" i="1" s="1"/>
  <c r="B2264" i="1"/>
  <c r="C2264" i="1" s="1"/>
  <c r="B2265" i="1"/>
  <c r="C2265" i="1" s="1"/>
  <c r="B2266" i="1"/>
  <c r="C2266" i="1" s="1"/>
  <c r="B2267" i="1"/>
  <c r="C2267" i="1" s="1"/>
  <c r="B2268" i="1"/>
  <c r="C2268" i="1" s="1"/>
  <c r="B2269" i="1"/>
  <c r="C2269" i="1" s="1"/>
  <c r="B2270" i="1"/>
  <c r="C2270" i="1" s="1"/>
  <c r="B2271" i="1"/>
  <c r="C2271" i="1" s="1"/>
  <c r="B2272" i="1"/>
  <c r="C2272" i="1" s="1"/>
  <c r="B2273" i="1"/>
  <c r="C2273" i="1" s="1"/>
  <c r="B2274" i="1"/>
  <c r="C2274" i="1" s="1"/>
  <c r="B2275" i="1"/>
  <c r="C2275" i="1" s="1"/>
  <c r="B2276" i="1"/>
  <c r="C2276" i="1" s="1"/>
  <c r="B2277" i="1"/>
  <c r="C2277" i="1" s="1"/>
  <c r="B2278" i="1"/>
  <c r="C2278" i="1" s="1"/>
  <c r="B2279" i="1"/>
  <c r="C2279" i="1" s="1"/>
  <c r="B2280" i="1"/>
  <c r="C2280" i="1" s="1"/>
  <c r="B2281" i="1"/>
  <c r="C2281" i="1" s="1"/>
  <c r="B2282" i="1"/>
  <c r="C2282" i="1" s="1"/>
  <c r="B2283" i="1"/>
  <c r="C2283" i="1" s="1"/>
  <c r="B2284" i="1"/>
  <c r="C2284" i="1" s="1"/>
  <c r="B2285" i="1"/>
  <c r="C2285" i="1" s="1"/>
  <c r="B2286" i="1"/>
  <c r="C2286" i="1" s="1"/>
  <c r="B2287" i="1"/>
  <c r="C2287" i="1" s="1"/>
  <c r="B2288" i="1"/>
  <c r="C2288" i="1" s="1"/>
  <c r="B2289" i="1"/>
  <c r="C2289" i="1" s="1"/>
  <c r="B2290" i="1"/>
  <c r="C2290" i="1" s="1"/>
  <c r="B2291" i="1"/>
  <c r="C2291" i="1" s="1"/>
  <c r="B2292" i="1"/>
  <c r="C2292" i="1" s="1"/>
  <c r="B2293" i="1"/>
  <c r="C2293" i="1" s="1"/>
  <c r="B2294" i="1"/>
  <c r="C2294" i="1" s="1"/>
  <c r="B2295" i="1"/>
  <c r="C2295" i="1" s="1"/>
  <c r="B2296" i="1"/>
  <c r="C2296" i="1" s="1"/>
  <c r="B2297" i="1"/>
  <c r="C2297" i="1" s="1"/>
  <c r="B2298" i="1"/>
  <c r="C2298" i="1" s="1"/>
  <c r="B2299" i="1"/>
  <c r="C2299" i="1" s="1"/>
  <c r="B2300" i="1"/>
  <c r="C2300" i="1" s="1"/>
  <c r="B2301" i="1"/>
  <c r="C2301" i="1" s="1"/>
  <c r="B2302" i="1"/>
  <c r="C2302" i="1" s="1"/>
  <c r="B2303" i="1"/>
  <c r="C2303" i="1" s="1"/>
  <c r="B2304" i="1"/>
  <c r="C2304" i="1" s="1"/>
  <c r="B2305" i="1"/>
  <c r="C2305" i="1" s="1"/>
  <c r="B2306" i="1"/>
  <c r="C2306" i="1" s="1"/>
  <c r="B2307" i="1"/>
  <c r="C2307" i="1" s="1"/>
  <c r="B2308" i="1"/>
  <c r="C2308" i="1" s="1"/>
  <c r="B2309" i="1"/>
  <c r="C2309" i="1" s="1"/>
  <c r="B2310" i="1"/>
  <c r="C2310" i="1" s="1"/>
  <c r="B2311" i="1"/>
  <c r="C2311" i="1" s="1"/>
  <c r="B2312" i="1"/>
  <c r="C2312" i="1" s="1"/>
  <c r="B2313" i="1"/>
  <c r="C2313" i="1" s="1"/>
  <c r="B2314" i="1"/>
  <c r="C2314" i="1" s="1"/>
  <c r="B2315" i="1"/>
  <c r="C2315" i="1" s="1"/>
  <c r="B2316" i="1"/>
  <c r="C2316" i="1" s="1"/>
  <c r="B2317" i="1"/>
  <c r="C2317" i="1" s="1"/>
  <c r="B2318" i="1"/>
  <c r="C2318" i="1" s="1"/>
  <c r="B2319" i="1"/>
  <c r="C2319" i="1" s="1"/>
  <c r="B2320" i="1"/>
  <c r="C2320" i="1" s="1"/>
  <c r="B2321" i="1"/>
  <c r="C2321" i="1" s="1"/>
  <c r="B2322" i="1"/>
  <c r="C2322" i="1" s="1"/>
  <c r="B2323" i="1"/>
  <c r="C2323" i="1" s="1"/>
  <c r="B2324" i="1"/>
  <c r="C2324" i="1" s="1"/>
  <c r="B2325" i="1"/>
  <c r="C2325" i="1" s="1"/>
  <c r="B2326" i="1"/>
  <c r="C2326" i="1" s="1"/>
  <c r="B2327" i="1"/>
  <c r="C2327" i="1" s="1"/>
  <c r="B2328" i="1"/>
  <c r="C2328" i="1" s="1"/>
  <c r="B2329" i="1"/>
  <c r="C2329" i="1" s="1"/>
  <c r="B2330" i="1"/>
  <c r="C2330" i="1" s="1"/>
  <c r="B2331" i="1"/>
  <c r="C2331" i="1" s="1"/>
  <c r="B2332" i="1"/>
  <c r="C2332" i="1" s="1"/>
  <c r="B2333" i="1"/>
  <c r="C2333" i="1" s="1"/>
  <c r="B2334" i="1"/>
  <c r="C2334" i="1" s="1"/>
  <c r="B2335" i="1"/>
  <c r="C2335" i="1" s="1"/>
  <c r="B2336" i="1"/>
  <c r="C2336" i="1" s="1"/>
  <c r="B2337" i="1"/>
  <c r="C2337" i="1" s="1"/>
  <c r="B2338" i="1"/>
  <c r="C2338" i="1" s="1"/>
  <c r="B2339" i="1"/>
  <c r="C2339" i="1" s="1"/>
  <c r="B2340" i="1"/>
  <c r="C2340" i="1" s="1"/>
  <c r="B2341" i="1"/>
  <c r="C2341" i="1" s="1"/>
  <c r="B2342" i="1"/>
  <c r="C2342" i="1" s="1"/>
  <c r="B2343" i="1"/>
  <c r="C2343" i="1" s="1"/>
  <c r="B2344" i="1"/>
  <c r="C2344" i="1" s="1"/>
  <c r="B2345" i="1"/>
  <c r="C2345" i="1" s="1"/>
  <c r="B2346" i="1"/>
  <c r="C2346" i="1" s="1"/>
  <c r="B2347" i="1"/>
  <c r="C2347" i="1" s="1"/>
  <c r="B2348" i="1"/>
  <c r="C2348" i="1" s="1"/>
  <c r="B2349" i="1"/>
  <c r="C2349" i="1" s="1"/>
  <c r="B2350" i="1"/>
  <c r="C2350" i="1" s="1"/>
  <c r="B2351" i="1"/>
  <c r="C2351" i="1" s="1"/>
  <c r="B2352" i="1"/>
  <c r="C2352" i="1" s="1"/>
  <c r="B2353" i="1"/>
  <c r="C2353" i="1" s="1"/>
  <c r="B2354" i="1"/>
  <c r="C2354" i="1" s="1"/>
  <c r="B2355" i="1"/>
  <c r="C2355" i="1" s="1"/>
  <c r="B2356" i="1"/>
  <c r="C2356" i="1" s="1"/>
  <c r="B2357" i="1"/>
  <c r="C2357" i="1" s="1"/>
  <c r="B2358" i="1"/>
  <c r="C2358" i="1" s="1"/>
  <c r="B2359" i="1"/>
  <c r="C2359" i="1" s="1"/>
  <c r="B2360" i="1"/>
  <c r="C2360" i="1" s="1"/>
  <c r="B2361" i="1"/>
  <c r="C2361" i="1" s="1"/>
  <c r="B2362" i="1"/>
  <c r="C2362" i="1" s="1"/>
  <c r="B2363" i="1"/>
  <c r="C2363" i="1" s="1"/>
  <c r="B2364" i="1"/>
  <c r="C2364" i="1" s="1"/>
  <c r="B2365" i="1"/>
  <c r="C2365" i="1" s="1"/>
  <c r="B2366" i="1"/>
  <c r="C2366" i="1" s="1"/>
  <c r="B2367" i="1"/>
  <c r="C2367" i="1" s="1"/>
  <c r="B2368" i="1"/>
  <c r="C2368" i="1" s="1"/>
  <c r="B2369" i="1"/>
  <c r="C2369" i="1" s="1"/>
  <c r="B2370" i="1"/>
  <c r="C2370" i="1" s="1"/>
  <c r="B2371" i="1"/>
  <c r="C2371" i="1" s="1"/>
  <c r="B2372" i="1"/>
  <c r="C2372" i="1" s="1"/>
  <c r="B2373" i="1"/>
  <c r="C2373" i="1" s="1"/>
  <c r="B2374" i="1"/>
  <c r="C2374" i="1" s="1"/>
  <c r="B2375" i="1"/>
  <c r="C2375" i="1" s="1"/>
  <c r="B2376" i="1"/>
  <c r="C2376" i="1" s="1"/>
  <c r="B2377" i="1"/>
  <c r="C2377" i="1" s="1"/>
  <c r="B2378" i="1"/>
  <c r="C2378" i="1" s="1"/>
  <c r="B2379" i="1"/>
  <c r="C2379" i="1" s="1"/>
  <c r="B2380" i="1"/>
  <c r="C2380" i="1" s="1"/>
  <c r="B2381" i="1"/>
  <c r="C2381" i="1" s="1"/>
  <c r="B2382" i="1"/>
  <c r="C2382" i="1" s="1"/>
  <c r="B2383" i="1"/>
  <c r="C2383" i="1" s="1"/>
  <c r="B2384" i="1"/>
  <c r="C2384" i="1" s="1"/>
  <c r="B2385" i="1"/>
  <c r="C2385" i="1" s="1"/>
  <c r="B2386" i="1"/>
  <c r="C2386" i="1" s="1"/>
  <c r="B2387" i="1"/>
  <c r="C2387" i="1" s="1"/>
  <c r="B2388" i="1"/>
  <c r="C2388" i="1" s="1"/>
  <c r="B2389" i="1"/>
  <c r="C2389" i="1" s="1"/>
  <c r="B2390" i="1"/>
  <c r="C2390" i="1" s="1"/>
  <c r="B2391" i="1"/>
  <c r="C2391" i="1" s="1"/>
  <c r="B2392" i="1"/>
  <c r="C2392" i="1" s="1"/>
  <c r="B2393" i="1"/>
  <c r="C2393" i="1" s="1"/>
  <c r="B2394" i="1"/>
  <c r="C2394" i="1" s="1"/>
  <c r="B2395" i="1"/>
  <c r="C2395" i="1" s="1"/>
  <c r="B2396" i="1"/>
  <c r="C2396" i="1" s="1"/>
  <c r="B2397" i="1"/>
  <c r="C2397" i="1" s="1"/>
  <c r="B2398" i="1"/>
  <c r="C2398" i="1" s="1"/>
  <c r="B2399" i="1"/>
  <c r="C2399" i="1" s="1"/>
  <c r="B2400" i="1"/>
  <c r="C2400" i="1" s="1"/>
  <c r="B2401" i="1"/>
  <c r="C2401" i="1" s="1"/>
  <c r="B2402" i="1"/>
  <c r="C2402" i="1" s="1"/>
  <c r="B2403" i="1"/>
  <c r="C2403" i="1" s="1"/>
  <c r="B2404" i="1"/>
  <c r="C2404" i="1" s="1"/>
  <c r="B2405" i="1"/>
  <c r="C2405" i="1" s="1"/>
  <c r="B2406" i="1"/>
  <c r="C2406" i="1" s="1"/>
  <c r="B2407" i="1"/>
  <c r="C2407" i="1" s="1"/>
  <c r="B2408" i="1"/>
  <c r="C2408" i="1" s="1"/>
  <c r="B2409" i="1"/>
  <c r="C2409" i="1" s="1"/>
  <c r="B2410" i="1"/>
  <c r="C2410" i="1" s="1"/>
  <c r="B2411" i="1"/>
  <c r="C2411" i="1" s="1"/>
  <c r="B2412" i="1"/>
  <c r="C2412" i="1" s="1"/>
  <c r="B2413" i="1"/>
  <c r="C2413" i="1" s="1"/>
  <c r="B2414" i="1"/>
  <c r="C2414" i="1" s="1"/>
  <c r="B2415" i="1"/>
  <c r="C2415" i="1" s="1"/>
  <c r="B2416" i="1"/>
  <c r="C2416" i="1" s="1"/>
  <c r="B2417" i="1"/>
  <c r="C2417" i="1" s="1"/>
  <c r="B2418" i="1"/>
  <c r="C2418" i="1" s="1"/>
  <c r="B2419" i="1"/>
  <c r="C2419" i="1" s="1"/>
  <c r="B2420" i="1"/>
  <c r="C2420" i="1" s="1"/>
  <c r="B2421" i="1"/>
  <c r="C2421" i="1" s="1"/>
  <c r="B2422" i="1"/>
  <c r="C2422" i="1" s="1"/>
  <c r="B2423" i="1"/>
  <c r="C2423" i="1" s="1"/>
  <c r="B2424" i="1"/>
  <c r="C2424" i="1" s="1"/>
  <c r="B2425" i="1"/>
  <c r="C2425" i="1" s="1"/>
  <c r="B2426" i="1"/>
  <c r="C2426" i="1" s="1"/>
  <c r="B2427" i="1"/>
  <c r="C2427" i="1" s="1"/>
  <c r="B2428" i="1"/>
  <c r="C2428" i="1" s="1"/>
  <c r="B2429" i="1"/>
  <c r="C2429" i="1" s="1"/>
  <c r="B2430" i="1"/>
  <c r="C2430" i="1" s="1"/>
  <c r="B2431" i="1"/>
  <c r="C2431" i="1" s="1"/>
  <c r="B2432" i="1"/>
  <c r="C2432" i="1" s="1"/>
  <c r="B2433" i="1"/>
  <c r="C2433" i="1" s="1"/>
  <c r="B2434" i="1"/>
  <c r="C2434" i="1" s="1"/>
  <c r="B2435" i="1"/>
  <c r="C2435" i="1" s="1"/>
  <c r="B2436" i="1"/>
  <c r="C2436" i="1" s="1"/>
  <c r="B2437" i="1"/>
  <c r="C2437" i="1" s="1"/>
  <c r="B2438" i="1"/>
  <c r="C2438" i="1" s="1"/>
  <c r="B2439" i="1"/>
  <c r="C2439" i="1" s="1"/>
  <c r="B2440" i="1"/>
  <c r="C2440" i="1" s="1"/>
  <c r="B2441" i="1"/>
  <c r="C2441" i="1" s="1"/>
  <c r="B2442" i="1"/>
  <c r="C2442" i="1" s="1"/>
  <c r="B2443" i="1"/>
  <c r="C2443" i="1" s="1"/>
  <c r="B2444" i="1"/>
  <c r="C2444" i="1" s="1"/>
  <c r="B2445" i="1"/>
  <c r="C2445" i="1" s="1"/>
  <c r="B2446" i="1"/>
  <c r="C2446" i="1" s="1"/>
  <c r="B2447" i="1"/>
  <c r="C2447" i="1" s="1"/>
  <c r="B2448" i="1"/>
  <c r="C2448" i="1" s="1"/>
  <c r="B2449" i="1"/>
  <c r="C2449" i="1" s="1"/>
  <c r="B2450" i="1"/>
  <c r="C2450" i="1" s="1"/>
  <c r="B2451" i="1"/>
  <c r="C2451" i="1" s="1"/>
  <c r="B2452" i="1"/>
  <c r="C2452" i="1" s="1"/>
  <c r="B2453" i="1"/>
  <c r="C2453" i="1" s="1"/>
  <c r="B2454" i="1"/>
  <c r="C2454" i="1" s="1"/>
  <c r="B2455" i="1"/>
  <c r="C2455" i="1" s="1"/>
  <c r="B2456" i="1"/>
  <c r="C2456" i="1" s="1"/>
  <c r="B2457" i="1"/>
  <c r="C2457" i="1" s="1"/>
  <c r="B2458" i="1"/>
  <c r="C2458" i="1" s="1"/>
  <c r="B2459" i="1"/>
  <c r="C2459" i="1" s="1"/>
  <c r="B2460" i="1"/>
  <c r="C2460" i="1" s="1"/>
  <c r="B2461" i="1"/>
  <c r="C2461" i="1" s="1"/>
  <c r="B2462" i="1"/>
  <c r="C2462" i="1" s="1"/>
  <c r="B2463" i="1"/>
  <c r="C2463" i="1" s="1"/>
  <c r="B2464" i="1"/>
  <c r="C2464" i="1" s="1"/>
  <c r="B2465" i="1"/>
  <c r="C2465" i="1" s="1"/>
  <c r="B2466" i="1"/>
  <c r="C2466" i="1" s="1"/>
  <c r="B2467" i="1"/>
  <c r="C2467" i="1" s="1"/>
  <c r="B2468" i="1"/>
  <c r="C2468" i="1" s="1"/>
  <c r="B2469" i="1"/>
  <c r="C2469" i="1" s="1"/>
  <c r="B2470" i="1"/>
  <c r="C2470" i="1" s="1"/>
  <c r="B2471" i="1"/>
  <c r="C2471" i="1" s="1"/>
  <c r="B2472" i="1"/>
  <c r="C2472" i="1" s="1"/>
  <c r="B2473" i="1"/>
  <c r="C2473" i="1" s="1"/>
  <c r="B2474" i="1"/>
  <c r="C2474" i="1" s="1"/>
  <c r="B2475" i="1"/>
  <c r="C2475" i="1" s="1"/>
  <c r="B2476" i="1"/>
  <c r="C2476" i="1" s="1"/>
  <c r="B2477" i="1"/>
  <c r="C2477" i="1" s="1"/>
  <c r="B2478" i="1"/>
  <c r="C2478" i="1" s="1"/>
  <c r="B2479" i="1"/>
  <c r="C2479" i="1" s="1"/>
  <c r="B2480" i="1"/>
  <c r="C2480" i="1" s="1"/>
  <c r="B2481" i="1"/>
  <c r="C2481" i="1" s="1"/>
  <c r="B2482" i="1"/>
  <c r="C2482" i="1" s="1"/>
  <c r="B2483" i="1"/>
  <c r="C2483" i="1" s="1"/>
  <c r="B2484" i="1"/>
  <c r="C2484" i="1" s="1"/>
  <c r="B2485" i="1"/>
  <c r="C2485" i="1" s="1"/>
  <c r="B2486" i="1"/>
  <c r="C2486" i="1" s="1"/>
  <c r="B2487" i="1"/>
  <c r="C2487" i="1" s="1"/>
  <c r="B2488" i="1"/>
  <c r="C2488" i="1" s="1"/>
  <c r="B2489" i="1"/>
  <c r="C2489" i="1" s="1"/>
  <c r="B2490" i="1"/>
  <c r="C2490" i="1" s="1"/>
  <c r="B2491" i="1"/>
  <c r="C2491" i="1" s="1"/>
  <c r="B2492" i="1"/>
  <c r="C2492" i="1" s="1"/>
  <c r="B2493" i="1"/>
  <c r="C2493" i="1" s="1"/>
  <c r="B2494" i="1"/>
  <c r="C2494" i="1" s="1"/>
  <c r="B2495" i="1"/>
  <c r="C2495" i="1" s="1"/>
  <c r="B2496" i="1"/>
  <c r="C2496" i="1" s="1"/>
  <c r="B2497" i="1"/>
  <c r="C2497" i="1" s="1"/>
  <c r="B2498" i="1"/>
  <c r="C2498" i="1" s="1"/>
  <c r="B2499" i="1"/>
  <c r="C2499" i="1" s="1"/>
  <c r="B2500" i="1"/>
  <c r="C2500" i="1" s="1"/>
  <c r="B2501" i="1"/>
  <c r="C2501" i="1" s="1"/>
  <c r="B2502" i="1"/>
  <c r="C2502" i="1" s="1"/>
  <c r="B2503" i="1"/>
  <c r="C2503" i="1" s="1"/>
  <c r="B2504" i="1"/>
  <c r="C2504" i="1" s="1"/>
  <c r="B2505" i="1"/>
  <c r="C2505" i="1" s="1"/>
  <c r="B2506" i="1"/>
  <c r="C2506" i="1" s="1"/>
  <c r="B2507" i="1"/>
  <c r="C2507" i="1" s="1"/>
  <c r="B2508" i="1"/>
  <c r="C2508" i="1" s="1"/>
  <c r="B2509" i="1"/>
  <c r="C2509" i="1" s="1"/>
  <c r="B2510" i="1"/>
  <c r="C2510" i="1" s="1"/>
  <c r="B2511" i="1"/>
  <c r="C2511" i="1" s="1"/>
  <c r="B2512" i="1"/>
  <c r="C2512" i="1" s="1"/>
  <c r="B2513" i="1"/>
  <c r="C2513" i="1" s="1"/>
  <c r="B2514" i="1"/>
  <c r="C2514" i="1" s="1"/>
  <c r="B2515" i="1"/>
  <c r="C2515" i="1" s="1"/>
  <c r="B2516" i="1"/>
  <c r="C2516" i="1" s="1"/>
  <c r="B2517" i="1"/>
  <c r="C2517" i="1" s="1"/>
  <c r="B2518" i="1"/>
  <c r="C2518" i="1" s="1"/>
  <c r="B2519" i="1"/>
  <c r="C2519" i="1" s="1"/>
  <c r="B2520" i="1"/>
  <c r="C2520" i="1" s="1"/>
  <c r="B2521" i="1"/>
  <c r="C2521" i="1" s="1"/>
  <c r="B2522" i="1"/>
  <c r="C2522" i="1" s="1"/>
  <c r="B2523" i="1"/>
  <c r="C2523" i="1" s="1"/>
  <c r="B2524" i="1"/>
  <c r="C2524" i="1" s="1"/>
  <c r="B2525" i="1"/>
  <c r="C2525" i="1" s="1"/>
  <c r="B2526" i="1"/>
  <c r="C2526" i="1" s="1"/>
  <c r="B2527" i="1"/>
  <c r="C2527" i="1" s="1"/>
  <c r="B2528" i="1"/>
  <c r="C2528" i="1" s="1"/>
  <c r="B2529" i="1"/>
  <c r="C2529" i="1" s="1"/>
  <c r="B2530" i="1"/>
  <c r="C2530" i="1" s="1"/>
  <c r="B2531" i="1"/>
  <c r="C2531" i="1" s="1"/>
  <c r="B2532" i="1"/>
  <c r="C2532" i="1" s="1"/>
  <c r="B2533" i="1"/>
  <c r="C2533" i="1" s="1"/>
  <c r="B2534" i="1"/>
  <c r="C2534" i="1" s="1"/>
  <c r="B2535" i="1"/>
  <c r="C2535" i="1" s="1"/>
  <c r="B2536" i="1"/>
  <c r="C2536" i="1" s="1"/>
  <c r="B2537" i="1"/>
  <c r="C2537" i="1" s="1"/>
  <c r="B2538" i="1"/>
  <c r="C2538" i="1" s="1"/>
  <c r="B2539" i="1"/>
  <c r="C2539" i="1" s="1"/>
  <c r="B2540" i="1"/>
  <c r="C2540" i="1" s="1"/>
  <c r="B2541" i="1"/>
  <c r="C2541" i="1" s="1"/>
  <c r="B2542" i="1"/>
  <c r="C2542" i="1" s="1"/>
  <c r="B2543" i="1"/>
  <c r="C2543" i="1" s="1"/>
  <c r="B2544" i="1"/>
  <c r="C2544" i="1" s="1"/>
  <c r="B2545" i="1"/>
  <c r="C2545" i="1" s="1"/>
  <c r="B2546" i="1"/>
  <c r="C2546" i="1" s="1"/>
  <c r="B2547" i="1"/>
  <c r="C2547" i="1" s="1"/>
  <c r="B2548" i="1"/>
  <c r="C2548" i="1" s="1"/>
  <c r="B2549" i="1"/>
  <c r="C2549" i="1" s="1"/>
  <c r="B2550" i="1"/>
  <c r="C2550" i="1" s="1"/>
  <c r="B2551" i="1"/>
  <c r="C2551" i="1" s="1"/>
  <c r="B2552" i="1"/>
  <c r="C2552" i="1" s="1"/>
  <c r="B2553" i="1"/>
  <c r="C2553" i="1" s="1"/>
  <c r="B2554" i="1"/>
  <c r="C2554" i="1" s="1"/>
  <c r="B2555" i="1"/>
  <c r="C2555" i="1" s="1"/>
  <c r="B2556" i="1"/>
  <c r="C2556" i="1" s="1"/>
  <c r="B2557" i="1"/>
  <c r="C2557" i="1" s="1"/>
  <c r="B2558" i="1"/>
  <c r="C2558" i="1" s="1"/>
  <c r="B2559" i="1"/>
  <c r="C2559" i="1" s="1"/>
  <c r="B2560" i="1"/>
  <c r="C2560" i="1" s="1"/>
  <c r="B2561" i="1"/>
  <c r="C2561" i="1" s="1"/>
  <c r="B2562" i="1"/>
  <c r="C2562" i="1" s="1"/>
  <c r="B2563" i="1"/>
  <c r="C2563" i="1" s="1"/>
  <c r="B2564" i="1"/>
  <c r="C2564" i="1" s="1"/>
  <c r="B2565" i="1"/>
  <c r="C2565" i="1" s="1"/>
  <c r="B2566" i="1"/>
  <c r="C2566" i="1" s="1"/>
  <c r="B2567" i="1"/>
  <c r="C2567" i="1" s="1"/>
  <c r="B2568" i="1"/>
  <c r="C2568" i="1" s="1"/>
  <c r="B2569" i="1"/>
  <c r="C2569" i="1" s="1"/>
  <c r="B2570" i="1"/>
  <c r="C2570" i="1" s="1"/>
  <c r="B2571" i="1"/>
  <c r="C2571" i="1" s="1"/>
  <c r="B2572" i="1"/>
  <c r="C2572" i="1" s="1"/>
  <c r="B2573" i="1"/>
  <c r="C2573" i="1" s="1"/>
  <c r="B2574" i="1"/>
  <c r="C2574" i="1" s="1"/>
  <c r="B2575" i="1"/>
  <c r="C2575" i="1" s="1"/>
  <c r="B2576" i="1"/>
  <c r="C2576" i="1" s="1"/>
  <c r="B2577" i="1"/>
  <c r="C2577" i="1" s="1"/>
  <c r="B2578" i="1"/>
  <c r="C2578" i="1" s="1"/>
  <c r="B2579" i="1"/>
  <c r="C2579" i="1" s="1"/>
  <c r="B2580" i="1"/>
  <c r="C2580" i="1" s="1"/>
  <c r="B2581" i="1"/>
  <c r="C2581" i="1" s="1"/>
  <c r="B2582" i="1"/>
  <c r="C2582" i="1" s="1"/>
  <c r="B2583" i="1"/>
  <c r="C2583" i="1" s="1"/>
  <c r="B2584" i="1"/>
  <c r="C2584" i="1" s="1"/>
  <c r="B2585" i="1"/>
  <c r="C2585" i="1" s="1"/>
  <c r="B2586" i="1"/>
  <c r="C2586" i="1" s="1"/>
  <c r="B2587" i="1"/>
  <c r="C2587" i="1" s="1"/>
  <c r="B2588" i="1"/>
  <c r="C2588" i="1" s="1"/>
  <c r="B2589" i="1"/>
  <c r="C2589" i="1" s="1"/>
  <c r="B2590" i="1"/>
  <c r="C2590" i="1" s="1"/>
  <c r="B2591" i="1"/>
  <c r="C2591" i="1" s="1"/>
  <c r="B2592" i="1"/>
  <c r="C2592" i="1" s="1"/>
  <c r="B2593" i="1"/>
  <c r="C2593" i="1" s="1"/>
  <c r="B2594" i="1"/>
  <c r="C2594" i="1" s="1"/>
  <c r="B2595" i="1"/>
  <c r="C2595" i="1" s="1"/>
  <c r="B2596" i="1"/>
  <c r="C2596" i="1" s="1"/>
  <c r="B2597" i="1"/>
  <c r="C2597" i="1" s="1"/>
  <c r="B2598" i="1"/>
  <c r="C2598" i="1" s="1"/>
  <c r="B2599" i="1"/>
  <c r="C2599" i="1" s="1"/>
  <c r="B2600" i="1"/>
  <c r="C2600" i="1" s="1"/>
  <c r="B2601" i="1"/>
  <c r="C2601" i="1" s="1"/>
  <c r="B2602" i="1"/>
  <c r="C2602" i="1" s="1"/>
  <c r="B2603" i="1"/>
  <c r="C2603" i="1" s="1"/>
  <c r="B2604" i="1"/>
  <c r="C2604" i="1" s="1"/>
  <c r="B2605" i="1"/>
  <c r="C2605" i="1" s="1"/>
  <c r="B2606" i="1"/>
  <c r="C2606" i="1" s="1"/>
  <c r="B2607" i="1"/>
  <c r="C2607" i="1" s="1"/>
  <c r="B2608" i="1"/>
  <c r="C2608" i="1" s="1"/>
  <c r="B2609" i="1"/>
  <c r="C2609" i="1" s="1"/>
  <c r="B2610" i="1"/>
  <c r="C2610" i="1" s="1"/>
  <c r="B2611" i="1"/>
  <c r="C2611" i="1" s="1"/>
  <c r="B2612" i="1"/>
  <c r="C2612" i="1" s="1"/>
  <c r="B2613" i="1"/>
  <c r="C2613" i="1" s="1"/>
  <c r="B2614" i="1"/>
  <c r="C2614" i="1" s="1"/>
  <c r="B2615" i="1"/>
  <c r="C2615" i="1" s="1"/>
  <c r="B2616" i="1"/>
  <c r="C2616" i="1" s="1"/>
  <c r="B2617" i="1"/>
  <c r="C2617" i="1" s="1"/>
  <c r="B2618" i="1"/>
  <c r="C2618" i="1" s="1"/>
  <c r="B2619" i="1"/>
  <c r="C2619" i="1" s="1"/>
  <c r="B2620" i="1"/>
  <c r="C2620" i="1" s="1"/>
  <c r="B2621" i="1"/>
  <c r="C2621" i="1" s="1"/>
  <c r="B2622" i="1"/>
  <c r="C2622" i="1" s="1"/>
  <c r="B2623" i="1"/>
  <c r="C2623" i="1" s="1"/>
  <c r="B2624" i="1"/>
  <c r="C2624" i="1" s="1"/>
  <c r="B2625" i="1"/>
  <c r="C2625" i="1" s="1"/>
  <c r="B2626" i="1"/>
  <c r="C2626" i="1" s="1"/>
  <c r="B2627" i="1"/>
  <c r="C2627" i="1" s="1"/>
  <c r="B2628" i="1"/>
  <c r="C2628" i="1" s="1"/>
  <c r="B2629" i="1"/>
  <c r="C2629" i="1" s="1"/>
  <c r="B2630" i="1"/>
  <c r="C2630" i="1" s="1"/>
  <c r="B2631" i="1"/>
  <c r="C2631" i="1" s="1"/>
  <c r="B2632" i="1"/>
  <c r="C2632" i="1" s="1"/>
  <c r="B2633" i="1"/>
  <c r="C2633" i="1" s="1"/>
  <c r="B2634" i="1"/>
  <c r="C2634" i="1" s="1"/>
  <c r="B2635" i="1"/>
  <c r="C2635" i="1" s="1"/>
  <c r="B2636" i="1"/>
  <c r="C2636" i="1" s="1"/>
  <c r="B2637" i="1"/>
  <c r="C2637" i="1" s="1"/>
  <c r="B2638" i="1"/>
  <c r="C2638" i="1" s="1"/>
  <c r="B2639" i="1"/>
  <c r="C2639" i="1" s="1"/>
  <c r="B2640" i="1"/>
  <c r="C2640" i="1" s="1"/>
  <c r="B2641" i="1"/>
  <c r="C2641" i="1" s="1"/>
  <c r="B2642" i="1"/>
  <c r="C2642" i="1" s="1"/>
  <c r="B2643" i="1"/>
  <c r="C2643" i="1" s="1"/>
  <c r="B2644" i="1"/>
  <c r="C2644" i="1" s="1"/>
  <c r="B2645" i="1"/>
  <c r="C2645" i="1" s="1"/>
  <c r="B2646" i="1"/>
  <c r="C2646" i="1" s="1"/>
  <c r="B2647" i="1"/>
  <c r="C2647" i="1" s="1"/>
  <c r="B2648" i="1"/>
  <c r="C2648" i="1" s="1"/>
  <c r="B2649" i="1"/>
  <c r="C2649" i="1" s="1"/>
  <c r="B2650" i="1"/>
  <c r="C2650" i="1" s="1"/>
  <c r="B2651" i="1"/>
  <c r="C2651" i="1" s="1"/>
  <c r="B2652" i="1"/>
  <c r="C2652" i="1" s="1"/>
  <c r="B2653" i="1"/>
  <c r="C2653" i="1" s="1"/>
  <c r="B2654" i="1"/>
  <c r="C2654" i="1" s="1"/>
  <c r="B2655" i="1"/>
  <c r="C2655" i="1" s="1"/>
  <c r="B2656" i="1"/>
  <c r="C2656" i="1" s="1"/>
  <c r="B2657" i="1"/>
  <c r="C2657" i="1" s="1"/>
  <c r="B2658" i="1"/>
  <c r="C2658" i="1" s="1"/>
  <c r="B2659" i="1"/>
  <c r="C2659" i="1" s="1"/>
  <c r="B2660" i="1"/>
  <c r="C2660" i="1" s="1"/>
  <c r="B2661" i="1"/>
  <c r="C2661" i="1" s="1"/>
  <c r="B2662" i="1"/>
  <c r="C2662" i="1" s="1"/>
  <c r="B2663" i="1"/>
  <c r="C2663" i="1" s="1"/>
  <c r="B2664" i="1"/>
  <c r="C2664" i="1" s="1"/>
  <c r="B2665" i="1"/>
  <c r="C2665" i="1" s="1"/>
  <c r="B2666" i="1"/>
  <c r="C2666" i="1" s="1"/>
  <c r="B2667" i="1"/>
  <c r="C2667" i="1" s="1"/>
  <c r="B2668" i="1"/>
  <c r="C2668" i="1" s="1"/>
  <c r="B2669" i="1"/>
  <c r="C2669" i="1" s="1"/>
  <c r="B2670" i="1"/>
  <c r="C2670" i="1" s="1"/>
  <c r="B2671" i="1"/>
  <c r="C2671" i="1" s="1"/>
  <c r="B2672" i="1"/>
  <c r="C2672" i="1" s="1"/>
  <c r="B2673" i="1"/>
  <c r="C2673" i="1" s="1"/>
  <c r="B2674" i="1"/>
  <c r="C2674" i="1" s="1"/>
  <c r="B2675" i="1"/>
  <c r="C2675" i="1" s="1"/>
  <c r="B2676" i="1"/>
  <c r="C2676" i="1" s="1"/>
  <c r="B2677" i="1"/>
  <c r="C2677" i="1" s="1"/>
  <c r="B2678" i="1"/>
  <c r="C2678" i="1" s="1"/>
  <c r="B2679" i="1"/>
  <c r="C2679" i="1" s="1"/>
  <c r="B2680" i="1"/>
  <c r="C2680" i="1" s="1"/>
  <c r="B2681" i="1"/>
  <c r="C2681" i="1" s="1"/>
  <c r="B2682" i="1"/>
  <c r="C2682" i="1" s="1"/>
  <c r="B2683" i="1"/>
  <c r="C2683" i="1" s="1"/>
  <c r="B2684" i="1"/>
  <c r="C2684" i="1" s="1"/>
  <c r="B2685" i="1"/>
  <c r="C2685" i="1" s="1"/>
  <c r="B2686" i="1"/>
  <c r="C2686" i="1" s="1"/>
  <c r="B2687" i="1"/>
  <c r="C2687" i="1" s="1"/>
  <c r="B2688" i="1"/>
  <c r="C2688" i="1" s="1"/>
  <c r="B2689" i="1"/>
  <c r="C2689" i="1" s="1"/>
  <c r="B2690" i="1"/>
  <c r="C2690" i="1" s="1"/>
  <c r="B2691" i="1"/>
  <c r="C2691" i="1" s="1"/>
  <c r="B2692" i="1"/>
  <c r="C2692" i="1" s="1"/>
  <c r="B2693" i="1"/>
  <c r="C2693" i="1" s="1"/>
  <c r="B2694" i="1"/>
  <c r="C2694" i="1" s="1"/>
  <c r="B2695" i="1"/>
  <c r="C2695" i="1" s="1"/>
  <c r="B2696" i="1"/>
  <c r="C2696" i="1" s="1"/>
  <c r="B2697" i="1"/>
  <c r="C2697" i="1" s="1"/>
  <c r="B2698" i="1"/>
  <c r="C2698" i="1" s="1"/>
  <c r="B2699" i="1"/>
  <c r="C2699" i="1" s="1"/>
  <c r="B2700" i="1"/>
  <c r="C2700" i="1" s="1"/>
  <c r="B2701" i="1"/>
  <c r="C2701" i="1" s="1"/>
  <c r="B2702" i="1"/>
  <c r="C2702" i="1" s="1"/>
  <c r="B2703" i="1"/>
  <c r="C2703" i="1" s="1"/>
  <c r="B2704" i="1"/>
  <c r="C2704" i="1" s="1"/>
  <c r="B2705" i="1"/>
  <c r="C2705" i="1" s="1"/>
  <c r="B2706" i="1"/>
  <c r="C2706" i="1" s="1"/>
  <c r="B2707" i="1"/>
  <c r="C2707" i="1" s="1"/>
  <c r="B2708" i="1"/>
  <c r="C2708" i="1" s="1"/>
  <c r="B2709" i="1"/>
  <c r="C2709" i="1" s="1"/>
  <c r="B2710" i="1"/>
  <c r="C2710" i="1" s="1"/>
  <c r="B2711" i="1"/>
  <c r="C2711" i="1" s="1"/>
  <c r="B2712" i="1"/>
  <c r="C2712" i="1" s="1"/>
  <c r="B2713" i="1"/>
  <c r="C2713" i="1" s="1"/>
  <c r="B2714" i="1"/>
  <c r="C2714" i="1" s="1"/>
  <c r="B2715" i="1"/>
  <c r="C2715" i="1" s="1"/>
  <c r="B2716" i="1"/>
  <c r="C2716" i="1" s="1"/>
  <c r="B2717" i="1"/>
  <c r="C2717" i="1" s="1"/>
  <c r="B2718" i="1"/>
  <c r="C2718" i="1" s="1"/>
  <c r="B2719" i="1"/>
  <c r="C2719" i="1" s="1"/>
  <c r="B2720" i="1"/>
  <c r="C2720" i="1" s="1"/>
  <c r="B2721" i="1"/>
  <c r="C2721" i="1" s="1"/>
  <c r="B2722" i="1"/>
  <c r="C2722" i="1" s="1"/>
  <c r="B2723" i="1"/>
  <c r="C2723" i="1" s="1"/>
  <c r="B2724" i="1"/>
  <c r="C2724" i="1" s="1"/>
  <c r="B2725" i="1"/>
  <c r="C2725" i="1" s="1"/>
  <c r="B2726" i="1"/>
  <c r="C2726" i="1" s="1"/>
  <c r="B2727" i="1"/>
  <c r="C2727" i="1" s="1"/>
  <c r="B2728" i="1"/>
  <c r="C2728" i="1" s="1"/>
  <c r="B2729" i="1"/>
  <c r="C2729" i="1" s="1"/>
  <c r="B2730" i="1"/>
  <c r="C2730" i="1" s="1"/>
  <c r="B2731" i="1"/>
  <c r="C2731" i="1" s="1"/>
  <c r="B2732" i="1"/>
  <c r="C2732" i="1" s="1"/>
  <c r="B2733" i="1"/>
  <c r="C2733" i="1" s="1"/>
  <c r="B2734" i="1"/>
  <c r="C2734" i="1" s="1"/>
  <c r="B2735" i="1"/>
  <c r="C2735" i="1" s="1"/>
  <c r="B2736" i="1"/>
  <c r="C2736" i="1" s="1"/>
  <c r="B2737" i="1"/>
  <c r="C2737" i="1" s="1"/>
  <c r="B2738" i="1"/>
  <c r="C2738" i="1" s="1"/>
  <c r="B2739" i="1"/>
  <c r="C2739" i="1" s="1"/>
  <c r="B2740" i="1"/>
  <c r="C2740" i="1" s="1"/>
  <c r="B2741" i="1"/>
  <c r="C2741" i="1" s="1"/>
  <c r="B2742" i="1"/>
  <c r="C2742" i="1" s="1"/>
  <c r="B2743" i="1"/>
  <c r="C2743" i="1" s="1"/>
  <c r="B2744" i="1"/>
  <c r="C2744" i="1" s="1"/>
  <c r="B2745" i="1"/>
  <c r="C2745" i="1" s="1"/>
  <c r="B2746" i="1"/>
  <c r="C2746" i="1" s="1"/>
  <c r="B2747" i="1"/>
  <c r="C2747" i="1" s="1"/>
  <c r="B2748" i="1"/>
  <c r="C2748" i="1" s="1"/>
  <c r="B2749" i="1"/>
  <c r="C2749" i="1" s="1"/>
  <c r="B2750" i="1"/>
  <c r="C2750" i="1" s="1"/>
  <c r="B2751" i="1"/>
  <c r="C2751" i="1" s="1"/>
  <c r="B2752" i="1"/>
  <c r="C2752" i="1" s="1"/>
  <c r="B2753" i="1"/>
  <c r="C2753" i="1" s="1"/>
  <c r="B2754" i="1"/>
  <c r="C2754" i="1" s="1"/>
  <c r="B2755" i="1"/>
  <c r="C2755" i="1" s="1"/>
  <c r="B2756" i="1"/>
  <c r="C2756" i="1" s="1"/>
  <c r="B2757" i="1"/>
  <c r="C2757" i="1" s="1"/>
  <c r="B2758" i="1"/>
  <c r="C2758" i="1" s="1"/>
  <c r="B2759" i="1"/>
  <c r="C2759" i="1" s="1"/>
  <c r="B2760" i="1"/>
  <c r="C2760" i="1" s="1"/>
  <c r="B2761" i="1"/>
  <c r="C2761" i="1" s="1"/>
  <c r="B2762" i="1"/>
  <c r="C2762" i="1" s="1"/>
  <c r="B2763" i="1"/>
  <c r="C2763" i="1" s="1"/>
  <c r="B2764" i="1"/>
  <c r="C2764" i="1" s="1"/>
  <c r="B2765" i="1"/>
  <c r="C2765" i="1" s="1"/>
  <c r="B2766" i="1"/>
  <c r="C2766" i="1" s="1"/>
  <c r="B2767" i="1"/>
  <c r="C2767" i="1" s="1"/>
  <c r="B2768" i="1"/>
  <c r="C2768" i="1" s="1"/>
  <c r="B2769" i="1"/>
  <c r="C2769" i="1" s="1"/>
  <c r="B2770" i="1"/>
  <c r="C2770" i="1" s="1"/>
  <c r="B2771" i="1"/>
  <c r="C2771" i="1" s="1"/>
  <c r="B2772" i="1"/>
  <c r="C2772" i="1" s="1"/>
  <c r="B2773" i="1"/>
  <c r="C2773" i="1" s="1"/>
  <c r="B2774" i="1"/>
  <c r="C2774" i="1" s="1"/>
  <c r="B2775" i="1"/>
  <c r="C2775" i="1" s="1"/>
  <c r="B2776" i="1"/>
  <c r="C2776" i="1" s="1"/>
  <c r="B2777" i="1"/>
  <c r="C2777" i="1" s="1"/>
  <c r="B2778" i="1"/>
  <c r="C2778" i="1" s="1"/>
  <c r="B2779" i="1"/>
  <c r="C2779" i="1" s="1"/>
  <c r="B2780" i="1"/>
  <c r="C2780" i="1" s="1"/>
  <c r="B2781" i="1"/>
  <c r="C2781" i="1" s="1"/>
  <c r="B2782" i="1"/>
  <c r="C2782" i="1" s="1"/>
  <c r="B2783" i="1"/>
  <c r="C2783" i="1" s="1"/>
  <c r="B2784" i="1"/>
  <c r="C2784" i="1" s="1"/>
  <c r="B2785" i="1"/>
  <c r="C2785" i="1" s="1"/>
  <c r="B2786" i="1"/>
  <c r="C2786" i="1" s="1"/>
  <c r="B2787" i="1"/>
  <c r="C2787" i="1" s="1"/>
  <c r="B2788" i="1"/>
  <c r="C2788" i="1" s="1"/>
  <c r="B2789" i="1"/>
  <c r="C2789" i="1" s="1"/>
  <c r="B2790" i="1"/>
  <c r="C2790" i="1" s="1"/>
  <c r="B2791" i="1"/>
  <c r="C2791" i="1" s="1"/>
  <c r="B2792" i="1"/>
  <c r="C2792" i="1" s="1"/>
  <c r="B2793" i="1"/>
  <c r="C2793" i="1" s="1"/>
  <c r="B2794" i="1"/>
  <c r="C2794" i="1" s="1"/>
  <c r="B2795" i="1"/>
  <c r="C2795" i="1" s="1"/>
  <c r="B2796" i="1"/>
  <c r="C2796" i="1" s="1"/>
  <c r="B2797" i="1"/>
  <c r="C2797" i="1" s="1"/>
  <c r="B2798" i="1"/>
  <c r="C2798" i="1" s="1"/>
  <c r="B2799" i="1"/>
  <c r="C2799" i="1" s="1"/>
  <c r="B2800" i="1"/>
  <c r="C2800" i="1" s="1"/>
  <c r="B2801" i="1"/>
  <c r="C2801" i="1" s="1"/>
  <c r="B2802" i="1"/>
  <c r="C2802" i="1" s="1"/>
  <c r="B2803" i="1"/>
  <c r="C2803" i="1" s="1"/>
  <c r="B2804" i="1"/>
  <c r="C2804" i="1" s="1"/>
  <c r="B2805" i="1"/>
  <c r="C2805" i="1" s="1"/>
  <c r="B2806" i="1"/>
  <c r="C2806" i="1" s="1"/>
  <c r="B2807" i="1"/>
  <c r="C2807" i="1" s="1"/>
  <c r="B2808" i="1"/>
  <c r="C2808" i="1" s="1"/>
  <c r="B2809" i="1"/>
  <c r="C2809" i="1" s="1"/>
  <c r="B2810" i="1"/>
  <c r="C2810" i="1" s="1"/>
  <c r="B2811" i="1"/>
  <c r="C2811" i="1" s="1"/>
  <c r="B2812" i="1"/>
  <c r="C2812" i="1" s="1"/>
  <c r="B2813" i="1"/>
  <c r="C2813" i="1" s="1"/>
  <c r="B2814" i="1"/>
  <c r="C2814" i="1" s="1"/>
  <c r="B2815" i="1"/>
  <c r="C2815" i="1" s="1"/>
  <c r="B2816" i="1"/>
  <c r="C2816" i="1" s="1"/>
  <c r="B2817" i="1"/>
  <c r="C2817" i="1" s="1"/>
  <c r="B2818" i="1"/>
  <c r="C2818" i="1" s="1"/>
  <c r="B2819" i="1"/>
  <c r="C2819" i="1" s="1"/>
  <c r="B2820" i="1"/>
  <c r="C2820" i="1" s="1"/>
  <c r="B2821" i="1"/>
  <c r="C2821" i="1" s="1"/>
  <c r="B2822" i="1"/>
  <c r="C2822" i="1" s="1"/>
  <c r="B2823" i="1"/>
  <c r="C2823" i="1" s="1"/>
  <c r="B2824" i="1"/>
  <c r="C2824" i="1" s="1"/>
  <c r="B2825" i="1"/>
  <c r="C2825" i="1" s="1"/>
  <c r="B2826" i="1"/>
  <c r="C2826" i="1" s="1"/>
  <c r="B2827" i="1"/>
  <c r="C2827" i="1" s="1"/>
  <c r="B2828" i="1"/>
  <c r="C2828" i="1" s="1"/>
  <c r="B2829" i="1"/>
  <c r="C2829" i="1" s="1"/>
  <c r="B2830" i="1"/>
  <c r="C2830" i="1" s="1"/>
  <c r="B2831" i="1"/>
  <c r="C2831" i="1" s="1"/>
  <c r="B2832" i="1"/>
  <c r="C2832" i="1" s="1"/>
  <c r="B2833" i="1"/>
  <c r="C2833" i="1" s="1"/>
  <c r="B2834" i="1"/>
  <c r="C2834" i="1" s="1"/>
  <c r="B2835" i="1"/>
  <c r="C2835" i="1" s="1"/>
  <c r="B2836" i="1"/>
  <c r="C2836" i="1" s="1"/>
  <c r="B2837" i="1"/>
  <c r="C2837" i="1" s="1"/>
  <c r="B2838" i="1"/>
  <c r="C2838" i="1" s="1"/>
  <c r="B2839" i="1"/>
  <c r="C2839" i="1" s="1"/>
  <c r="B2840" i="1"/>
  <c r="C2840" i="1" s="1"/>
  <c r="B2841" i="1"/>
  <c r="C2841" i="1" s="1"/>
  <c r="B2842" i="1"/>
  <c r="C2842" i="1" s="1"/>
  <c r="B2843" i="1"/>
  <c r="C2843" i="1" s="1"/>
  <c r="B2844" i="1"/>
  <c r="C2844" i="1" s="1"/>
  <c r="B2845" i="1"/>
  <c r="C2845" i="1" s="1"/>
  <c r="B2846" i="1"/>
  <c r="C2846" i="1" s="1"/>
  <c r="B2847" i="1"/>
  <c r="C2847" i="1" s="1"/>
  <c r="B2848" i="1"/>
  <c r="C2848" i="1" s="1"/>
  <c r="B2849" i="1"/>
  <c r="C2849" i="1" s="1"/>
  <c r="B2850" i="1"/>
  <c r="C2850" i="1" s="1"/>
  <c r="B2851" i="1"/>
  <c r="C2851" i="1" s="1"/>
  <c r="B2852" i="1"/>
  <c r="C2852" i="1" s="1"/>
  <c r="B2853" i="1"/>
  <c r="C2853" i="1" s="1"/>
  <c r="B2854" i="1"/>
  <c r="C2854" i="1" s="1"/>
  <c r="B2855" i="1"/>
  <c r="C2855" i="1" s="1"/>
  <c r="B2856" i="1"/>
  <c r="C2856" i="1" s="1"/>
  <c r="B2857" i="1"/>
  <c r="C2857" i="1" s="1"/>
  <c r="B2858" i="1"/>
  <c r="C2858" i="1" s="1"/>
  <c r="B2859" i="1"/>
  <c r="C2859" i="1" s="1"/>
  <c r="B2860" i="1"/>
  <c r="C2860" i="1" s="1"/>
  <c r="B2861" i="1"/>
  <c r="C2861" i="1" s="1"/>
  <c r="B2862" i="1"/>
  <c r="C2862" i="1" s="1"/>
  <c r="B2863" i="1"/>
  <c r="C2863" i="1" s="1"/>
  <c r="B2864" i="1"/>
  <c r="C2864" i="1" s="1"/>
  <c r="B2865" i="1"/>
  <c r="C2865" i="1" s="1"/>
  <c r="B2866" i="1"/>
  <c r="C2866" i="1" s="1"/>
  <c r="B2867" i="1"/>
  <c r="C2867" i="1" s="1"/>
  <c r="B2868" i="1"/>
  <c r="C2868" i="1" s="1"/>
  <c r="B2869" i="1"/>
  <c r="C2869" i="1" s="1"/>
  <c r="B2870" i="1"/>
  <c r="C2870" i="1" s="1"/>
  <c r="B2871" i="1"/>
  <c r="C2871" i="1" s="1"/>
  <c r="B2872" i="1"/>
  <c r="C2872" i="1" s="1"/>
  <c r="B2873" i="1"/>
  <c r="C2873" i="1" s="1"/>
  <c r="B2874" i="1"/>
  <c r="C2874" i="1" s="1"/>
  <c r="B2875" i="1"/>
  <c r="C2875" i="1" s="1"/>
  <c r="B2876" i="1"/>
  <c r="C2876" i="1" s="1"/>
  <c r="B2877" i="1"/>
  <c r="C2877" i="1" s="1"/>
  <c r="B2878" i="1"/>
  <c r="C2878" i="1" s="1"/>
  <c r="B2879" i="1"/>
  <c r="C2879" i="1" s="1"/>
  <c r="B2880" i="1"/>
  <c r="C2880" i="1" s="1"/>
  <c r="B2881" i="1"/>
  <c r="C2881" i="1" s="1"/>
  <c r="B2882" i="1"/>
  <c r="C2882" i="1" s="1"/>
  <c r="B2883" i="1"/>
  <c r="C2883" i="1" s="1"/>
  <c r="B2884" i="1"/>
  <c r="C2884" i="1" s="1"/>
  <c r="B2885" i="1"/>
  <c r="C2885" i="1" s="1"/>
  <c r="B2886" i="1"/>
  <c r="C2886" i="1" s="1"/>
  <c r="B2887" i="1"/>
  <c r="C2887" i="1" s="1"/>
  <c r="B2888" i="1"/>
  <c r="C2888" i="1" s="1"/>
  <c r="B2889" i="1"/>
  <c r="C2889" i="1" s="1"/>
  <c r="B2890" i="1"/>
  <c r="C2890" i="1" s="1"/>
  <c r="B2891" i="1"/>
  <c r="C2891" i="1" s="1"/>
  <c r="B2892" i="1"/>
  <c r="C2892" i="1" s="1"/>
  <c r="B2893" i="1"/>
  <c r="C2893" i="1" s="1"/>
  <c r="B2894" i="1"/>
  <c r="C2894" i="1" s="1"/>
  <c r="B2895" i="1"/>
  <c r="C2895" i="1" s="1"/>
  <c r="B2896" i="1"/>
  <c r="C2896" i="1" s="1"/>
  <c r="B2897" i="1"/>
  <c r="C2897" i="1" s="1"/>
  <c r="B2898" i="1"/>
  <c r="C2898" i="1" s="1"/>
  <c r="B2899" i="1"/>
  <c r="C2899" i="1" s="1"/>
  <c r="B2900" i="1"/>
  <c r="C2900" i="1" s="1"/>
  <c r="B2901" i="1"/>
  <c r="C2901" i="1" s="1"/>
  <c r="B2902" i="1"/>
  <c r="C2902" i="1" s="1"/>
  <c r="B2903" i="1"/>
  <c r="C2903" i="1" s="1"/>
  <c r="B2904" i="1"/>
  <c r="C2904" i="1" s="1"/>
  <c r="B2905" i="1"/>
  <c r="C2905" i="1" s="1"/>
  <c r="B2906" i="1"/>
  <c r="C2906" i="1" s="1"/>
  <c r="B2907" i="1"/>
  <c r="C2907" i="1" s="1"/>
  <c r="B2908" i="1"/>
  <c r="C2908" i="1" s="1"/>
  <c r="B2909" i="1"/>
  <c r="C2909" i="1" s="1"/>
  <c r="B2910" i="1"/>
  <c r="C2910" i="1" s="1"/>
  <c r="B2911" i="1"/>
  <c r="C2911" i="1" s="1"/>
  <c r="B2912" i="1"/>
  <c r="C2912" i="1" s="1"/>
  <c r="B2913" i="1"/>
  <c r="C2913" i="1" s="1"/>
  <c r="B2914" i="1"/>
  <c r="C2914" i="1" s="1"/>
  <c r="B2915" i="1"/>
  <c r="C2915" i="1" s="1"/>
  <c r="B2916" i="1"/>
  <c r="C2916" i="1" s="1"/>
  <c r="B2917" i="1"/>
  <c r="C2917" i="1" s="1"/>
  <c r="B2918" i="1"/>
  <c r="C2918" i="1" s="1"/>
  <c r="B2919" i="1"/>
  <c r="C2919" i="1" s="1"/>
  <c r="B2920" i="1"/>
  <c r="C2920" i="1" s="1"/>
  <c r="B2921" i="1"/>
  <c r="C2921" i="1" s="1"/>
  <c r="B2922" i="1"/>
  <c r="C2922" i="1" s="1"/>
  <c r="B2923" i="1"/>
  <c r="C2923" i="1" s="1"/>
  <c r="B2924" i="1"/>
  <c r="C2924" i="1" s="1"/>
  <c r="B2925" i="1"/>
  <c r="C2925" i="1" s="1"/>
  <c r="B2926" i="1"/>
  <c r="C2926" i="1" s="1"/>
  <c r="B2927" i="1"/>
  <c r="C2927" i="1" s="1"/>
  <c r="B2928" i="1"/>
  <c r="C2928" i="1" s="1"/>
  <c r="B2929" i="1"/>
  <c r="C2929" i="1" s="1"/>
  <c r="B2930" i="1"/>
  <c r="C2930" i="1" s="1"/>
  <c r="B2931" i="1"/>
  <c r="C2931" i="1" s="1"/>
  <c r="B2932" i="1"/>
  <c r="C2932" i="1" s="1"/>
  <c r="B2933" i="1"/>
  <c r="C2933" i="1" s="1"/>
  <c r="B2934" i="1"/>
  <c r="C2934" i="1" s="1"/>
  <c r="B2935" i="1"/>
  <c r="C2935" i="1" s="1"/>
  <c r="B2936" i="1"/>
  <c r="C2936" i="1" s="1"/>
  <c r="B2937" i="1"/>
  <c r="C2937" i="1" s="1"/>
  <c r="B2938" i="1"/>
  <c r="C2938" i="1" s="1"/>
  <c r="B2939" i="1"/>
  <c r="C2939" i="1" s="1"/>
  <c r="B2940" i="1"/>
  <c r="C2940" i="1" s="1"/>
  <c r="B2941" i="1"/>
  <c r="C2941" i="1" s="1"/>
  <c r="B2942" i="1"/>
  <c r="C2942" i="1" s="1"/>
  <c r="B2943" i="1"/>
  <c r="C2943" i="1" s="1"/>
  <c r="B2944" i="1"/>
  <c r="C2944" i="1" s="1"/>
  <c r="B2945" i="1"/>
  <c r="C2945" i="1" s="1"/>
  <c r="B2946" i="1"/>
  <c r="C2946" i="1" s="1"/>
  <c r="B2947" i="1"/>
  <c r="C2947" i="1" s="1"/>
  <c r="B2948" i="1"/>
  <c r="C2948" i="1" s="1"/>
  <c r="B2949" i="1"/>
  <c r="C2949" i="1" s="1"/>
  <c r="B2950" i="1"/>
  <c r="C2950" i="1" s="1"/>
  <c r="B2951" i="1"/>
  <c r="C2951" i="1" s="1"/>
  <c r="B2952" i="1"/>
  <c r="C2952" i="1" s="1"/>
  <c r="B2953" i="1"/>
  <c r="C2953" i="1" s="1"/>
  <c r="B2954" i="1"/>
  <c r="C2954" i="1" s="1"/>
  <c r="B2955" i="1"/>
  <c r="C2955" i="1" s="1"/>
  <c r="B2956" i="1"/>
  <c r="C2956" i="1" s="1"/>
  <c r="B2957" i="1"/>
  <c r="C2957" i="1" s="1"/>
  <c r="B2958" i="1"/>
  <c r="C2958" i="1" s="1"/>
  <c r="B2959" i="1"/>
  <c r="C2959" i="1" s="1"/>
  <c r="B2960" i="1"/>
  <c r="C2960" i="1" s="1"/>
  <c r="B2961" i="1"/>
  <c r="C2961" i="1" s="1"/>
  <c r="B2962" i="1"/>
  <c r="C2962" i="1" s="1"/>
  <c r="B2963" i="1"/>
  <c r="C2963" i="1" s="1"/>
  <c r="B2964" i="1"/>
  <c r="C2964" i="1" s="1"/>
  <c r="B2965" i="1"/>
  <c r="C2965" i="1" s="1"/>
  <c r="B2966" i="1"/>
  <c r="C2966" i="1" s="1"/>
  <c r="B2967" i="1"/>
  <c r="C2967" i="1" s="1"/>
  <c r="B2968" i="1"/>
  <c r="C2968" i="1" s="1"/>
  <c r="B2969" i="1"/>
  <c r="C2969" i="1" s="1"/>
  <c r="B2970" i="1"/>
  <c r="C2970" i="1" s="1"/>
  <c r="B2971" i="1"/>
  <c r="C2971" i="1" s="1"/>
  <c r="B2972" i="1"/>
  <c r="C2972" i="1" s="1"/>
  <c r="B2973" i="1"/>
  <c r="C2973" i="1" s="1"/>
  <c r="B2974" i="1"/>
  <c r="C2974" i="1" s="1"/>
  <c r="B2975" i="1"/>
  <c r="C2975" i="1" s="1"/>
  <c r="B2976" i="1"/>
  <c r="C2976" i="1" s="1"/>
  <c r="B2977" i="1"/>
  <c r="C2977" i="1" s="1"/>
  <c r="B2978" i="1"/>
  <c r="C2978" i="1" s="1"/>
  <c r="B2979" i="1"/>
  <c r="C2979" i="1" s="1"/>
  <c r="B2980" i="1"/>
  <c r="C2980" i="1" s="1"/>
  <c r="B2981" i="1"/>
  <c r="C2981" i="1" s="1"/>
  <c r="B2982" i="1"/>
  <c r="C2982" i="1" s="1"/>
  <c r="B2983" i="1"/>
  <c r="C2983" i="1" s="1"/>
  <c r="B2984" i="1"/>
  <c r="C2984" i="1" s="1"/>
  <c r="B2985" i="1"/>
  <c r="C2985" i="1" s="1"/>
  <c r="B2986" i="1"/>
  <c r="C2986" i="1" s="1"/>
  <c r="B2987" i="1"/>
  <c r="C2987" i="1" s="1"/>
  <c r="B2988" i="1"/>
  <c r="C2988" i="1" s="1"/>
  <c r="B2989" i="1"/>
  <c r="C2989" i="1" s="1"/>
  <c r="B2990" i="1"/>
  <c r="C2990" i="1" s="1"/>
  <c r="B2991" i="1"/>
  <c r="C2991" i="1" s="1"/>
  <c r="B2992" i="1"/>
  <c r="C2992" i="1" s="1"/>
  <c r="B2993" i="1"/>
  <c r="C2993" i="1" s="1"/>
  <c r="B2994" i="1"/>
  <c r="C2994" i="1" s="1"/>
  <c r="B2995" i="1"/>
  <c r="C2995" i="1" s="1"/>
  <c r="B2996" i="1"/>
  <c r="C2996" i="1" s="1"/>
  <c r="B2997" i="1"/>
  <c r="C2997" i="1" s="1"/>
  <c r="B2998" i="1"/>
  <c r="C2998" i="1" s="1"/>
  <c r="B2999" i="1"/>
  <c r="C2999" i="1" s="1"/>
  <c r="B3000" i="1"/>
  <c r="C3000" i="1" s="1"/>
  <c r="B3001" i="1"/>
  <c r="C3001" i="1" s="1"/>
  <c r="B3002" i="1"/>
  <c r="C3002" i="1" s="1"/>
  <c r="B3003" i="1"/>
  <c r="C3003" i="1" s="1"/>
  <c r="B3004" i="1"/>
  <c r="C3004" i="1" s="1"/>
  <c r="B3005" i="1"/>
  <c r="C3005" i="1" s="1"/>
  <c r="B3006" i="1"/>
  <c r="C3006" i="1" s="1"/>
  <c r="B3007" i="1"/>
  <c r="C3007" i="1" s="1"/>
  <c r="B3008" i="1"/>
  <c r="C3008" i="1" s="1"/>
  <c r="B3009" i="1"/>
  <c r="C3009" i="1" s="1"/>
  <c r="B3010" i="1"/>
  <c r="C3010" i="1" s="1"/>
  <c r="B3011" i="1"/>
  <c r="C3011" i="1" s="1"/>
  <c r="B3012" i="1"/>
  <c r="C3012" i="1" s="1"/>
  <c r="B3013" i="1"/>
  <c r="C3013" i="1" s="1"/>
  <c r="B3014" i="1"/>
  <c r="C3014" i="1" s="1"/>
  <c r="B3015" i="1"/>
  <c r="C3015" i="1" s="1"/>
  <c r="B3016" i="1"/>
  <c r="C3016" i="1" s="1"/>
  <c r="B3017" i="1"/>
  <c r="C3017" i="1" s="1"/>
  <c r="B3018" i="1"/>
  <c r="C3018" i="1" s="1"/>
  <c r="B3019" i="1"/>
  <c r="C3019" i="1" s="1"/>
  <c r="B3020" i="1"/>
  <c r="C3020" i="1" s="1"/>
  <c r="B3021" i="1"/>
  <c r="C3021" i="1" s="1"/>
  <c r="B3022" i="1"/>
  <c r="C3022" i="1" s="1"/>
  <c r="B3023" i="1"/>
  <c r="C3023" i="1" s="1"/>
  <c r="B3024" i="1"/>
  <c r="C3024" i="1" s="1"/>
  <c r="B3025" i="1"/>
  <c r="C3025" i="1" s="1"/>
  <c r="B3026" i="1"/>
  <c r="C3026" i="1" s="1"/>
  <c r="B3027" i="1"/>
  <c r="C3027" i="1" s="1"/>
  <c r="B3028" i="1"/>
  <c r="C3028" i="1" s="1"/>
  <c r="B3029" i="1"/>
  <c r="C3029" i="1" s="1"/>
  <c r="B3030" i="1"/>
  <c r="C3030" i="1" s="1"/>
  <c r="B3031" i="1"/>
  <c r="C3031" i="1" s="1"/>
  <c r="B3032" i="1"/>
  <c r="C3032" i="1" s="1"/>
  <c r="B3033" i="1"/>
  <c r="C3033" i="1" s="1"/>
  <c r="B3034" i="1"/>
  <c r="C3034" i="1" s="1"/>
  <c r="B3035" i="1"/>
  <c r="C3035" i="1" s="1"/>
  <c r="B3036" i="1"/>
  <c r="C3036" i="1" s="1"/>
  <c r="B3037" i="1"/>
  <c r="C3037" i="1" s="1"/>
  <c r="B3038" i="1"/>
  <c r="C3038" i="1" s="1"/>
  <c r="B3039" i="1"/>
  <c r="C3039" i="1" s="1"/>
  <c r="B3040" i="1"/>
  <c r="C3040" i="1" s="1"/>
  <c r="B3041" i="1"/>
  <c r="C3041" i="1" s="1"/>
  <c r="B3042" i="1"/>
  <c r="C3042" i="1" s="1"/>
  <c r="B3043" i="1"/>
  <c r="C3043" i="1" s="1"/>
  <c r="B3044" i="1"/>
  <c r="C3044" i="1" s="1"/>
  <c r="B3045" i="1"/>
  <c r="C3045" i="1" s="1"/>
  <c r="B3046" i="1"/>
  <c r="C3046" i="1" s="1"/>
  <c r="B3047" i="1"/>
  <c r="C3047" i="1" s="1"/>
  <c r="B3048" i="1"/>
  <c r="C3048" i="1" s="1"/>
  <c r="B3049" i="1"/>
  <c r="C3049" i="1" s="1"/>
  <c r="B3050" i="1"/>
  <c r="C3050" i="1" s="1"/>
  <c r="B3051" i="1"/>
  <c r="C3051" i="1" s="1"/>
  <c r="B3052" i="1"/>
  <c r="C3052" i="1" s="1"/>
  <c r="B3053" i="1"/>
  <c r="C3053" i="1" s="1"/>
  <c r="B3054" i="1"/>
  <c r="C3054" i="1" s="1"/>
  <c r="B3055" i="1"/>
  <c r="C3055" i="1" s="1"/>
  <c r="B3056" i="1"/>
  <c r="C3056" i="1" s="1"/>
  <c r="B3057" i="1"/>
  <c r="C3057" i="1" s="1"/>
  <c r="B3058" i="1"/>
  <c r="C3058" i="1" s="1"/>
  <c r="B3059" i="1"/>
  <c r="C3059" i="1" s="1"/>
  <c r="B3060" i="1"/>
  <c r="C3060" i="1" s="1"/>
  <c r="B3061" i="1"/>
  <c r="C3061" i="1" s="1"/>
  <c r="B3062" i="1"/>
  <c r="C3062" i="1" s="1"/>
  <c r="B3063" i="1"/>
  <c r="C3063" i="1" s="1"/>
  <c r="B3064" i="1"/>
  <c r="C3064" i="1" s="1"/>
  <c r="B3065" i="1"/>
  <c r="C3065" i="1" s="1"/>
  <c r="B3066" i="1"/>
  <c r="C3066" i="1" s="1"/>
  <c r="B3067" i="1"/>
  <c r="C3067" i="1" s="1"/>
  <c r="B3068" i="1"/>
  <c r="C3068" i="1" s="1"/>
  <c r="B3069" i="1"/>
  <c r="C3069" i="1" s="1"/>
  <c r="B3070" i="1"/>
  <c r="C3070" i="1" s="1"/>
  <c r="B3071" i="1"/>
  <c r="C3071" i="1" s="1"/>
  <c r="B3072" i="1"/>
  <c r="C3072" i="1" s="1"/>
  <c r="B3073" i="1"/>
  <c r="C3073" i="1" s="1"/>
  <c r="B3074" i="1"/>
  <c r="C3074" i="1" s="1"/>
  <c r="B3075" i="1"/>
  <c r="C3075" i="1" s="1"/>
  <c r="B3076" i="1"/>
  <c r="C3076" i="1" s="1"/>
  <c r="B3077" i="1"/>
  <c r="C3077" i="1" s="1"/>
  <c r="B3078" i="1"/>
  <c r="C3078" i="1" s="1"/>
  <c r="B3079" i="1"/>
  <c r="C3079" i="1" s="1"/>
  <c r="B3080" i="1"/>
  <c r="C3080" i="1" s="1"/>
  <c r="B3081" i="1"/>
  <c r="C3081" i="1" s="1"/>
  <c r="B3082" i="1"/>
  <c r="C3082" i="1" s="1"/>
  <c r="B3083" i="1"/>
  <c r="C3083" i="1" s="1"/>
  <c r="B3084" i="1"/>
  <c r="C3084" i="1" s="1"/>
  <c r="B3085" i="1"/>
  <c r="C3085" i="1" s="1"/>
  <c r="B3086" i="1"/>
  <c r="C3086" i="1" s="1"/>
  <c r="B3087" i="1"/>
  <c r="C3087" i="1" s="1"/>
  <c r="B3088" i="1"/>
  <c r="C3088" i="1" s="1"/>
  <c r="B3089" i="1"/>
  <c r="C3089" i="1" s="1"/>
  <c r="B3090" i="1"/>
  <c r="C3090" i="1" s="1"/>
  <c r="B3091" i="1"/>
  <c r="C3091" i="1" s="1"/>
  <c r="B3092" i="1"/>
  <c r="C3092" i="1" s="1"/>
  <c r="B3093" i="1"/>
  <c r="C3093" i="1" s="1"/>
  <c r="B3094" i="1"/>
  <c r="C3094" i="1" s="1"/>
  <c r="B3095" i="1"/>
  <c r="C3095" i="1" s="1"/>
  <c r="B3096" i="1"/>
  <c r="C3096" i="1" s="1"/>
  <c r="B3097" i="1"/>
  <c r="C3097" i="1" s="1"/>
  <c r="B3098" i="1"/>
  <c r="C3098" i="1" s="1"/>
  <c r="B3099" i="1"/>
  <c r="C3099" i="1" s="1"/>
  <c r="B3100" i="1"/>
  <c r="C3100" i="1" s="1"/>
  <c r="B3101" i="1"/>
  <c r="C3101" i="1" s="1"/>
  <c r="B3102" i="1"/>
  <c r="C3102" i="1" s="1"/>
  <c r="B3103" i="1"/>
  <c r="C3103" i="1" s="1"/>
  <c r="B3104" i="1"/>
  <c r="C3104" i="1" s="1"/>
  <c r="B3105" i="1"/>
  <c r="C3105" i="1" s="1"/>
  <c r="B3106" i="1"/>
  <c r="C3106" i="1" s="1"/>
  <c r="B3107" i="1"/>
  <c r="C3107" i="1" s="1"/>
  <c r="B3108" i="1"/>
  <c r="C3108" i="1" s="1"/>
  <c r="B3109" i="1"/>
  <c r="C3109" i="1" s="1"/>
  <c r="B3110" i="1"/>
  <c r="C3110" i="1" s="1"/>
  <c r="B3111" i="1"/>
  <c r="C3111" i="1" s="1"/>
  <c r="B3112" i="1"/>
  <c r="C3112" i="1" s="1"/>
  <c r="B3113" i="1"/>
  <c r="C3113" i="1" s="1"/>
  <c r="B3114" i="1"/>
  <c r="C3114" i="1" s="1"/>
  <c r="B3115" i="1"/>
  <c r="C3115" i="1" s="1"/>
  <c r="B3116" i="1"/>
  <c r="C3116" i="1" s="1"/>
  <c r="B3117" i="1"/>
  <c r="C3117" i="1" s="1"/>
  <c r="B3118" i="1"/>
  <c r="C3118" i="1" s="1"/>
  <c r="B3119" i="1"/>
  <c r="C3119" i="1" s="1"/>
  <c r="B3120" i="1"/>
  <c r="C3120" i="1" s="1"/>
  <c r="B3121" i="1"/>
  <c r="C3121" i="1" s="1"/>
  <c r="B3122" i="1"/>
  <c r="C3122" i="1" s="1"/>
  <c r="B3123" i="1"/>
  <c r="C3123" i="1" s="1"/>
  <c r="B3124" i="1"/>
  <c r="C3124" i="1" s="1"/>
  <c r="B3125" i="1"/>
  <c r="C3125" i="1" s="1"/>
  <c r="B3126" i="1"/>
  <c r="C3126" i="1" s="1"/>
  <c r="B3127" i="1"/>
  <c r="C3127" i="1" s="1"/>
  <c r="B3128" i="1"/>
  <c r="C3128" i="1" s="1"/>
  <c r="B3129" i="1"/>
  <c r="C3129" i="1" s="1"/>
  <c r="B3130" i="1"/>
  <c r="C3130" i="1" s="1"/>
  <c r="B3131" i="1"/>
  <c r="C3131" i="1" s="1"/>
  <c r="B3132" i="1"/>
  <c r="C3132" i="1" s="1"/>
  <c r="B3133" i="1"/>
  <c r="C3133" i="1" s="1"/>
  <c r="B3134" i="1"/>
  <c r="C3134" i="1" s="1"/>
  <c r="B3135" i="1"/>
  <c r="C3135" i="1" s="1"/>
  <c r="B3136" i="1"/>
  <c r="C3136" i="1" s="1"/>
  <c r="B3137" i="1"/>
  <c r="C3137" i="1" s="1"/>
  <c r="B3138" i="1"/>
  <c r="C3138" i="1" s="1"/>
  <c r="B3139" i="1"/>
  <c r="C3139" i="1" s="1"/>
  <c r="B3140" i="1"/>
  <c r="C3140" i="1" s="1"/>
  <c r="B3141" i="1"/>
  <c r="C3141" i="1" s="1"/>
  <c r="B3142" i="1"/>
  <c r="C3142" i="1" s="1"/>
  <c r="B3143" i="1"/>
  <c r="C3143" i="1" s="1"/>
  <c r="B3144" i="1"/>
  <c r="C3144" i="1" s="1"/>
  <c r="B3145" i="1"/>
  <c r="C3145" i="1" s="1"/>
  <c r="B3146" i="1"/>
  <c r="C3146" i="1" s="1"/>
  <c r="B3147" i="1"/>
  <c r="C3147" i="1" s="1"/>
  <c r="B3148" i="1"/>
  <c r="C3148" i="1" s="1"/>
  <c r="B3149" i="1"/>
  <c r="C3149" i="1" s="1"/>
  <c r="B3150" i="1"/>
  <c r="C3150" i="1" s="1"/>
  <c r="B3151" i="1"/>
  <c r="C3151" i="1" s="1"/>
  <c r="B3152" i="1"/>
  <c r="C3152" i="1" s="1"/>
  <c r="B3153" i="1"/>
  <c r="C3153" i="1" s="1"/>
  <c r="B3154" i="1"/>
  <c r="C3154" i="1" s="1"/>
  <c r="B3155" i="1"/>
  <c r="C3155" i="1" s="1"/>
  <c r="B3156" i="1"/>
  <c r="C3156" i="1" s="1"/>
  <c r="B3157" i="1"/>
  <c r="C3157" i="1" s="1"/>
  <c r="B3158" i="1"/>
  <c r="C3158" i="1" s="1"/>
  <c r="B3159" i="1"/>
  <c r="C3159" i="1" s="1"/>
  <c r="B3160" i="1"/>
  <c r="C3160" i="1" s="1"/>
  <c r="B3161" i="1"/>
  <c r="C3161" i="1" s="1"/>
  <c r="B3162" i="1"/>
  <c r="C3162" i="1" s="1"/>
  <c r="B3163" i="1"/>
  <c r="C3163" i="1" s="1"/>
  <c r="B3164" i="1"/>
  <c r="C3164" i="1" s="1"/>
  <c r="B3165" i="1"/>
  <c r="C3165" i="1" s="1"/>
  <c r="B3166" i="1"/>
  <c r="C3166" i="1" s="1"/>
  <c r="B3167" i="1"/>
  <c r="C3167" i="1" s="1"/>
  <c r="B3168" i="1"/>
  <c r="C3168" i="1" s="1"/>
  <c r="B3169" i="1"/>
  <c r="C3169" i="1" s="1"/>
  <c r="B3170" i="1"/>
  <c r="C3170" i="1" s="1"/>
  <c r="B3171" i="1"/>
  <c r="C3171" i="1" s="1"/>
  <c r="B3172" i="1"/>
  <c r="C3172" i="1" s="1"/>
  <c r="B3173" i="1"/>
  <c r="C3173" i="1" s="1"/>
  <c r="B3174" i="1"/>
  <c r="C3174" i="1" s="1"/>
  <c r="B3175" i="1"/>
  <c r="C3175" i="1" s="1"/>
  <c r="B3176" i="1"/>
  <c r="C3176" i="1" s="1"/>
  <c r="B3177" i="1"/>
  <c r="C3177" i="1" s="1"/>
  <c r="B3178" i="1"/>
  <c r="C3178" i="1" s="1"/>
  <c r="B3179" i="1"/>
  <c r="C3179" i="1" s="1"/>
  <c r="B3180" i="1"/>
  <c r="C3180" i="1" s="1"/>
  <c r="B3181" i="1"/>
  <c r="C3181" i="1" s="1"/>
  <c r="B3182" i="1"/>
  <c r="C3182" i="1" s="1"/>
  <c r="B3183" i="1"/>
  <c r="C3183" i="1" s="1"/>
  <c r="B3184" i="1"/>
  <c r="C3184" i="1" s="1"/>
  <c r="B3185" i="1"/>
  <c r="C3185" i="1" s="1"/>
  <c r="B3186" i="1"/>
  <c r="C3186" i="1" s="1"/>
  <c r="B3187" i="1"/>
  <c r="C3187" i="1" s="1"/>
  <c r="B3188" i="1"/>
  <c r="C3188" i="1" s="1"/>
  <c r="B3189" i="1"/>
  <c r="C3189" i="1" s="1"/>
  <c r="B3190" i="1"/>
  <c r="C3190" i="1" s="1"/>
  <c r="B3191" i="1"/>
  <c r="C3191" i="1" s="1"/>
  <c r="B3192" i="1"/>
  <c r="C3192" i="1" s="1"/>
  <c r="B3193" i="1"/>
  <c r="C3193" i="1" s="1"/>
  <c r="B3194" i="1"/>
  <c r="C3194" i="1" s="1"/>
  <c r="B3195" i="1"/>
  <c r="C3195" i="1" s="1"/>
  <c r="B3196" i="1"/>
  <c r="C3196" i="1" s="1"/>
  <c r="B3197" i="1"/>
  <c r="C3197" i="1" s="1"/>
  <c r="B3198" i="1"/>
  <c r="C3198" i="1" s="1"/>
  <c r="B3199" i="1"/>
  <c r="C3199" i="1" s="1"/>
  <c r="B3200" i="1"/>
  <c r="C3200" i="1" s="1"/>
  <c r="B3201" i="1"/>
  <c r="C3201" i="1" s="1"/>
  <c r="B3202" i="1"/>
  <c r="C3202" i="1" s="1"/>
  <c r="B3203" i="1"/>
  <c r="C3203" i="1" s="1"/>
  <c r="B3204" i="1"/>
  <c r="C3204" i="1" s="1"/>
  <c r="B3205" i="1"/>
  <c r="C3205" i="1" s="1"/>
  <c r="B3206" i="1"/>
  <c r="C3206" i="1" s="1"/>
  <c r="B3207" i="1"/>
  <c r="C3207" i="1" s="1"/>
  <c r="B3208" i="1"/>
  <c r="C3208" i="1" s="1"/>
  <c r="B3209" i="1"/>
  <c r="C3209" i="1" s="1"/>
  <c r="B3210" i="1"/>
  <c r="C3210" i="1" s="1"/>
  <c r="B3211" i="1"/>
  <c r="C3211" i="1" s="1"/>
  <c r="B3212" i="1"/>
  <c r="C3212" i="1" s="1"/>
  <c r="B3213" i="1"/>
  <c r="C3213" i="1" s="1"/>
  <c r="B3214" i="1"/>
  <c r="C3214" i="1" s="1"/>
  <c r="B3215" i="1"/>
  <c r="C3215" i="1" s="1"/>
  <c r="B3216" i="1"/>
  <c r="C3216" i="1" s="1"/>
  <c r="B3217" i="1"/>
  <c r="C3217" i="1" s="1"/>
  <c r="B3218" i="1"/>
  <c r="C3218" i="1" s="1"/>
  <c r="B3219" i="1"/>
  <c r="C3219" i="1" s="1"/>
  <c r="B3220" i="1"/>
  <c r="C3220" i="1" s="1"/>
  <c r="B3221" i="1"/>
  <c r="C3221" i="1" s="1"/>
  <c r="B3222" i="1"/>
  <c r="C3222" i="1" s="1"/>
  <c r="B3223" i="1"/>
  <c r="C3223" i="1" s="1"/>
  <c r="B3224" i="1"/>
  <c r="C3224" i="1" s="1"/>
  <c r="B3225" i="1"/>
  <c r="C3225" i="1" s="1"/>
  <c r="B3226" i="1"/>
  <c r="C3226" i="1" s="1"/>
  <c r="B3227" i="1"/>
  <c r="C3227" i="1" s="1"/>
  <c r="B3228" i="1"/>
  <c r="C3228" i="1" s="1"/>
  <c r="B3229" i="1"/>
  <c r="C3229" i="1" s="1"/>
  <c r="B3230" i="1"/>
  <c r="C3230" i="1" s="1"/>
  <c r="B3231" i="1"/>
  <c r="C3231" i="1" s="1"/>
  <c r="B3232" i="1"/>
  <c r="C3232" i="1" s="1"/>
  <c r="B3233" i="1"/>
  <c r="C3233" i="1" s="1"/>
  <c r="B3234" i="1"/>
  <c r="C3234" i="1" s="1"/>
  <c r="B3235" i="1"/>
  <c r="C3235" i="1" s="1"/>
  <c r="B3236" i="1"/>
  <c r="C3236" i="1" s="1"/>
  <c r="B3237" i="1"/>
  <c r="C3237" i="1" s="1"/>
  <c r="B3238" i="1"/>
  <c r="C3238" i="1" s="1"/>
  <c r="B3239" i="1"/>
  <c r="C3239" i="1" s="1"/>
  <c r="B3240" i="1"/>
  <c r="C3240" i="1" s="1"/>
  <c r="B3241" i="1"/>
  <c r="C3241" i="1" s="1"/>
  <c r="B3242" i="1"/>
  <c r="C3242" i="1" s="1"/>
  <c r="B3243" i="1"/>
  <c r="C3243" i="1" s="1"/>
  <c r="B3244" i="1"/>
  <c r="C3244" i="1" s="1"/>
  <c r="B3245" i="1"/>
  <c r="C3245" i="1" s="1"/>
  <c r="B3246" i="1"/>
  <c r="C3246" i="1" s="1"/>
  <c r="B3247" i="1"/>
  <c r="C3247" i="1" s="1"/>
  <c r="B3248" i="1"/>
  <c r="C3248" i="1" s="1"/>
  <c r="B3249" i="1"/>
  <c r="C3249" i="1" s="1"/>
  <c r="B3250" i="1"/>
  <c r="C3250" i="1" s="1"/>
  <c r="B3251" i="1"/>
  <c r="C3251" i="1" s="1"/>
  <c r="B3252" i="1"/>
  <c r="C3252" i="1" s="1"/>
  <c r="B3253" i="1"/>
  <c r="C3253" i="1" s="1"/>
  <c r="B3254" i="1"/>
  <c r="C3254" i="1" s="1"/>
  <c r="B3255" i="1"/>
  <c r="C3255" i="1" s="1"/>
  <c r="B3256" i="1"/>
  <c r="C3256" i="1" s="1"/>
  <c r="B3257" i="1"/>
  <c r="C3257" i="1" s="1"/>
  <c r="B3258" i="1"/>
  <c r="C3258" i="1" s="1"/>
  <c r="B3259" i="1"/>
  <c r="C3259" i="1" s="1"/>
  <c r="B3260" i="1"/>
  <c r="C3260" i="1" s="1"/>
  <c r="B3261" i="1"/>
  <c r="C3261" i="1" s="1"/>
  <c r="B3262" i="1"/>
  <c r="C3262" i="1" s="1"/>
  <c r="B3263" i="1"/>
  <c r="C3263" i="1" s="1"/>
  <c r="B3264" i="1"/>
  <c r="C3264" i="1" s="1"/>
  <c r="B3265" i="1"/>
  <c r="C3265" i="1" s="1"/>
  <c r="B3266" i="1"/>
  <c r="C3266" i="1" s="1"/>
  <c r="B3267" i="1"/>
  <c r="C3267" i="1" s="1"/>
  <c r="B3268" i="1"/>
  <c r="C3268" i="1" s="1"/>
  <c r="B3269" i="1"/>
  <c r="C3269" i="1" s="1"/>
  <c r="B3270" i="1"/>
  <c r="C3270" i="1" s="1"/>
  <c r="B3271" i="1"/>
  <c r="C3271" i="1" s="1"/>
  <c r="B3272" i="1"/>
  <c r="C3272" i="1" s="1"/>
  <c r="B3273" i="1"/>
  <c r="C3273" i="1" s="1"/>
  <c r="B3274" i="1"/>
  <c r="C3274" i="1" s="1"/>
  <c r="B3275" i="1"/>
  <c r="C3275" i="1" s="1"/>
  <c r="B3276" i="1"/>
  <c r="C3276" i="1" s="1"/>
  <c r="B3277" i="1"/>
  <c r="C3277" i="1" s="1"/>
  <c r="B3278" i="1"/>
  <c r="C3278" i="1" s="1"/>
  <c r="B3279" i="1"/>
  <c r="C3279" i="1" s="1"/>
  <c r="B3280" i="1"/>
  <c r="C3280" i="1" s="1"/>
  <c r="B3281" i="1"/>
  <c r="C3281" i="1" s="1"/>
  <c r="B3282" i="1"/>
  <c r="C3282" i="1" s="1"/>
  <c r="B3283" i="1"/>
  <c r="C3283" i="1" s="1"/>
  <c r="B3284" i="1"/>
  <c r="C3284" i="1" s="1"/>
  <c r="B3285" i="1"/>
  <c r="C3285" i="1" s="1"/>
  <c r="B3286" i="1"/>
  <c r="C3286" i="1" s="1"/>
  <c r="B3287" i="1"/>
  <c r="C3287" i="1" s="1"/>
  <c r="B3288" i="1"/>
  <c r="C3288" i="1" s="1"/>
  <c r="B3289" i="1"/>
  <c r="C3289" i="1" s="1"/>
  <c r="B3290" i="1"/>
  <c r="C3290" i="1" s="1"/>
  <c r="B3291" i="1"/>
  <c r="C3291" i="1" s="1"/>
  <c r="B3292" i="1"/>
  <c r="C3292" i="1" s="1"/>
  <c r="B3293" i="1"/>
  <c r="C3293" i="1" s="1"/>
  <c r="B3294" i="1"/>
  <c r="C3294" i="1" s="1"/>
  <c r="B3295" i="1"/>
  <c r="C3295" i="1" s="1"/>
  <c r="B3296" i="1"/>
  <c r="C3296" i="1" s="1"/>
  <c r="B3297" i="1"/>
  <c r="C3297" i="1" s="1"/>
  <c r="B3298" i="1"/>
  <c r="C3298" i="1" s="1"/>
  <c r="B3299" i="1"/>
  <c r="C3299" i="1" s="1"/>
  <c r="B3300" i="1"/>
  <c r="C3300" i="1" s="1"/>
  <c r="B3301" i="1"/>
  <c r="C3301" i="1" s="1"/>
  <c r="B3302" i="1"/>
  <c r="C3302" i="1" s="1"/>
  <c r="B3303" i="1"/>
  <c r="C3303" i="1" s="1"/>
  <c r="B3304" i="1"/>
  <c r="C3304" i="1" s="1"/>
  <c r="B3305" i="1"/>
  <c r="C3305" i="1" s="1"/>
  <c r="B3306" i="1"/>
  <c r="C3306" i="1" s="1"/>
  <c r="B3307" i="1"/>
  <c r="C3307" i="1" s="1"/>
  <c r="B3308" i="1"/>
  <c r="C3308" i="1" s="1"/>
  <c r="B3309" i="1"/>
  <c r="C3309" i="1" s="1"/>
  <c r="B3310" i="1"/>
  <c r="C3310" i="1" s="1"/>
  <c r="B3311" i="1"/>
  <c r="C3311" i="1" s="1"/>
  <c r="B3312" i="1"/>
  <c r="C3312" i="1" s="1"/>
  <c r="B3313" i="1"/>
  <c r="C3313" i="1" s="1"/>
  <c r="B3314" i="1"/>
  <c r="C3314" i="1" s="1"/>
  <c r="B3315" i="1"/>
  <c r="C3315" i="1" s="1"/>
  <c r="B3316" i="1"/>
  <c r="C3316" i="1" s="1"/>
  <c r="B3317" i="1"/>
  <c r="C3317" i="1" s="1"/>
  <c r="B3318" i="1"/>
  <c r="C3318" i="1" s="1"/>
  <c r="B3319" i="1"/>
  <c r="C3319" i="1" s="1"/>
  <c r="B3320" i="1"/>
  <c r="C3320" i="1" s="1"/>
  <c r="B3321" i="1"/>
  <c r="C3321" i="1" s="1"/>
  <c r="B3322" i="1"/>
  <c r="C3322" i="1" s="1"/>
  <c r="B3323" i="1"/>
  <c r="C3323" i="1" s="1"/>
  <c r="B3324" i="1"/>
  <c r="C3324" i="1" s="1"/>
  <c r="B3325" i="1"/>
  <c r="C3325" i="1" s="1"/>
  <c r="B3326" i="1"/>
  <c r="C3326" i="1" s="1"/>
  <c r="B3327" i="1"/>
  <c r="C3327" i="1" s="1"/>
  <c r="B3328" i="1"/>
  <c r="C3328" i="1" s="1"/>
  <c r="B3329" i="1"/>
  <c r="C3329" i="1" s="1"/>
  <c r="B3330" i="1"/>
  <c r="C3330" i="1" s="1"/>
  <c r="B3331" i="1"/>
  <c r="C3331" i="1" s="1"/>
  <c r="B3332" i="1"/>
  <c r="C3332" i="1" s="1"/>
  <c r="B3333" i="1"/>
  <c r="C3333" i="1" s="1"/>
  <c r="B3334" i="1"/>
  <c r="C3334" i="1" s="1"/>
  <c r="B3335" i="1"/>
  <c r="C3335" i="1" s="1"/>
  <c r="B3336" i="1"/>
  <c r="C3336" i="1" s="1"/>
  <c r="B3337" i="1"/>
  <c r="C3337" i="1" s="1"/>
  <c r="B3338" i="1"/>
  <c r="C3338" i="1" s="1"/>
  <c r="B3339" i="1"/>
  <c r="C3339" i="1" s="1"/>
  <c r="B3340" i="1"/>
  <c r="C3340" i="1" s="1"/>
  <c r="B3341" i="1"/>
  <c r="C3341" i="1" s="1"/>
  <c r="B3342" i="1"/>
  <c r="C3342" i="1" s="1"/>
  <c r="B3343" i="1"/>
  <c r="C3343" i="1" s="1"/>
  <c r="B3344" i="1"/>
  <c r="C3344" i="1" s="1"/>
  <c r="B3345" i="1"/>
  <c r="C3345" i="1" s="1"/>
  <c r="B3346" i="1"/>
  <c r="C3346" i="1" s="1"/>
  <c r="B3347" i="1"/>
  <c r="C3347" i="1" s="1"/>
  <c r="B3348" i="1"/>
  <c r="C3348" i="1" s="1"/>
  <c r="B3349" i="1"/>
  <c r="C3349" i="1" s="1"/>
  <c r="B3350" i="1"/>
  <c r="C3350" i="1" s="1"/>
  <c r="B3351" i="1"/>
  <c r="C3351" i="1" s="1"/>
  <c r="B3352" i="1"/>
  <c r="C3352" i="1" s="1"/>
  <c r="B3353" i="1"/>
  <c r="C3353" i="1" s="1"/>
  <c r="B3354" i="1"/>
  <c r="C3354" i="1" s="1"/>
  <c r="B3355" i="1"/>
  <c r="C3355" i="1" s="1"/>
  <c r="B3356" i="1"/>
  <c r="C3356" i="1" s="1"/>
  <c r="B3357" i="1"/>
  <c r="C3357" i="1" s="1"/>
  <c r="B3358" i="1"/>
  <c r="C3358" i="1" s="1"/>
  <c r="B3359" i="1"/>
  <c r="C3359" i="1" s="1"/>
  <c r="B3360" i="1"/>
  <c r="C3360" i="1" s="1"/>
  <c r="B3361" i="1"/>
  <c r="C3361" i="1" s="1"/>
  <c r="B3362" i="1"/>
  <c r="C3362" i="1" s="1"/>
  <c r="B3363" i="1"/>
  <c r="C3363" i="1" s="1"/>
  <c r="B3364" i="1"/>
  <c r="C3364" i="1" s="1"/>
  <c r="B3365" i="1"/>
  <c r="C3365" i="1" s="1"/>
  <c r="B3366" i="1"/>
  <c r="C3366" i="1" s="1"/>
  <c r="B3367" i="1"/>
  <c r="C3367" i="1" s="1"/>
  <c r="B3368" i="1"/>
  <c r="C3368" i="1" s="1"/>
  <c r="B3369" i="1"/>
  <c r="C3369" i="1" s="1"/>
  <c r="B3370" i="1"/>
  <c r="C3370" i="1" s="1"/>
  <c r="B3371" i="1"/>
  <c r="C3371" i="1" s="1"/>
  <c r="B3372" i="1"/>
  <c r="C3372" i="1" s="1"/>
  <c r="B3373" i="1"/>
  <c r="C3373" i="1" s="1"/>
  <c r="B3374" i="1"/>
  <c r="C3374" i="1" s="1"/>
  <c r="B3375" i="1"/>
  <c r="C3375" i="1" s="1"/>
  <c r="B3376" i="1"/>
  <c r="C3376" i="1" s="1"/>
  <c r="B3377" i="1"/>
  <c r="C3377" i="1" s="1"/>
  <c r="B3378" i="1"/>
  <c r="C3378" i="1" s="1"/>
  <c r="B3379" i="1"/>
  <c r="C3379" i="1" s="1"/>
  <c r="B3380" i="1"/>
  <c r="C3380" i="1" s="1"/>
  <c r="B3381" i="1"/>
  <c r="C3381" i="1" s="1"/>
  <c r="B3382" i="1"/>
  <c r="C3382" i="1" s="1"/>
  <c r="B3383" i="1"/>
  <c r="C3383" i="1" s="1"/>
  <c r="B3384" i="1"/>
  <c r="C3384" i="1" s="1"/>
  <c r="B3385" i="1"/>
  <c r="C3385" i="1" s="1"/>
  <c r="B3386" i="1"/>
  <c r="C3386" i="1" s="1"/>
  <c r="B3387" i="1"/>
  <c r="C3387" i="1" s="1"/>
  <c r="B3388" i="1"/>
  <c r="C3388" i="1" s="1"/>
  <c r="B3389" i="1"/>
  <c r="C3389" i="1" s="1"/>
  <c r="B3390" i="1"/>
  <c r="C3390" i="1" s="1"/>
  <c r="B3391" i="1"/>
  <c r="C3391" i="1" s="1"/>
  <c r="B3392" i="1"/>
  <c r="C3392" i="1" s="1"/>
  <c r="B3393" i="1"/>
  <c r="C3393" i="1" s="1"/>
  <c r="B3394" i="1"/>
  <c r="C3394" i="1" s="1"/>
  <c r="B3395" i="1"/>
  <c r="C3395" i="1" s="1"/>
  <c r="B3396" i="1"/>
  <c r="C3396" i="1" s="1"/>
  <c r="B3397" i="1"/>
  <c r="C3397" i="1" s="1"/>
  <c r="B3398" i="1"/>
  <c r="C3398" i="1" s="1"/>
  <c r="B3399" i="1"/>
  <c r="C3399" i="1" s="1"/>
  <c r="B3400" i="1"/>
  <c r="C3400" i="1" s="1"/>
  <c r="B3401" i="1"/>
  <c r="C3401" i="1" s="1"/>
  <c r="B3402" i="1"/>
  <c r="C3402" i="1" s="1"/>
  <c r="B3403" i="1"/>
  <c r="C3403" i="1" s="1"/>
  <c r="B3404" i="1"/>
  <c r="C3404" i="1" s="1"/>
  <c r="B3405" i="1"/>
  <c r="C3405" i="1" s="1"/>
  <c r="B3406" i="1"/>
  <c r="C3406" i="1" s="1"/>
  <c r="B3407" i="1"/>
  <c r="C3407" i="1" s="1"/>
  <c r="B3408" i="1"/>
  <c r="C3408" i="1" s="1"/>
  <c r="B3409" i="1"/>
  <c r="C3409" i="1" s="1"/>
  <c r="B3410" i="1"/>
  <c r="C3410" i="1" s="1"/>
  <c r="B3411" i="1"/>
  <c r="C3411" i="1" s="1"/>
  <c r="B3412" i="1"/>
  <c r="C3412" i="1" s="1"/>
  <c r="B3413" i="1"/>
  <c r="C3413" i="1" s="1"/>
  <c r="B3414" i="1"/>
  <c r="C3414" i="1" s="1"/>
  <c r="B3415" i="1"/>
  <c r="C3415" i="1" s="1"/>
  <c r="B3416" i="1"/>
  <c r="C3416" i="1" s="1"/>
  <c r="B3417" i="1"/>
  <c r="C3417" i="1" s="1"/>
  <c r="B3418" i="1"/>
  <c r="C3418" i="1" s="1"/>
  <c r="B3419" i="1"/>
  <c r="C3419" i="1" s="1"/>
  <c r="B3420" i="1"/>
  <c r="C3420" i="1" s="1"/>
  <c r="B3421" i="1"/>
  <c r="C3421" i="1" s="1"/>
  <c r="B3422" i="1"/>
  <c r="C3422" i="1" s="1"/>
  <c r="B3423" i="1"/>
  <c r="C3423" i="1" s="1"/>
  <c r="B3424" i="1"/>
  <c r="C3424" i="1" s="1"/>
  <c r="B3425" i="1"/>
  <c r="C3425" i="1" s="1"/>
  <c r="B3426" i="1"/>
  <c r="C3426" i="1" s="1"/>
  <c r="B3427" i="1"/>
  <c r="C3427" i="1" s="1"/>
  <c r="B3428" i="1"/>
  <c r="C3428" i="1" s="1"/>
  <c r="B3429" i="1"/>
  <c r="C3429" i="1" s="1"/>
  <c r="B3430" i="1"/>
  <c r="C3430" i="1" s="1"/>
  <c r="B3431" i="1"/>
  <c r="C3431" i="1" s="1"/>
  <c r="B3432" i="1"/>
  <c r="C3432" i="1" s="1"/>
  <c r="B3433" i="1"/>
  <c r="C3433" i="1" s="1"/>
  <c r="B3434" i="1"/>
  <c r="C3434" i="1" s="1"/>
  <c r="B3435" i="1"/>
  <c r="C3435" i="1" s="1"/>
  <c r="B3436" i="1"/>
  <c r="C3436" i="1" s="1"/>
  <c r="B3437" i="1"/>
  <c r="C3437" i="1" s="1"/>
  <c r="B3438" i="1"/>
  <c r="C3438" i="1" s="1"/>
  <c r="B3439" i="1"/>
  <c r="C3439" i="1" s="1"/>
  <c r="B3440" i="1"/>
  <c r="C3440" i="1" s="1"/>
  <c r="B3441" i="1"/>
  <c r="C3441" i="1" s="1"/>
  <c r="B3442" i="1"/>
  <c r="C3442" i="1" s="1"/>
  <c r="B3443" i="1"/>
  <c r="C3443" i="1" s="1"/>
  <c r="B3444" i="1"/>
  <c r="C3444" i="1" s="1"/>
  <c r="B3445" i="1"/>
  <c r="C3445" i="1" s="1"/>
  <c r="B3446" i="1"/>
  <c r="C3446" i="1" s="1"/>
  <c r="B3447" i="1"/>
  <c r="C3447" i="1" s="1"/>
  <c r="B3448" i="1"/>
  <c r="C3448" i="1" s="1"/>
  <c r="B3449" i="1"/>
  <c r="C3449" i="1" s="1"/>
  <c r="B3450" i="1"/>
  <c r="C3450" i="1" s="1"/>
  <c r="B3451" i="1"/>
  <c r="C3451" i="1" s="1"/>
  <c r="B3452" i="1"/>
  <c r="C3452" i="1" s="1"/>
  <c r="B3453" i="1"/>
  <c r="C3453" i="1" s="1"/>
  <c r="B3454" i="1"/>
  <c r="C3454" i="1" s="1"/>
  <c r="B3455" i="1"/>
  <c r="C3455" i="1" s="1"/>
  <c r="B3456" i="1"/>
  <c r="C3456" i="1" s="1"/>
  <c r="B3457" i="1"/>
  <c r="C3457" i="1" s="1"/>
  <c r="B3458" i="1"/>
  <c r="C3458" i="1" s="1"/>
  <c r="B3459" i="1"/>
  <c r="C3459" i="1" s="1"/>
  <c r="B3460" i="1"/>
  <c r="C3460" i="1" s="1"/>
  <c r="B3461" i="1"/>
  <c r="C3461" i="1" s="1"/>
  <c r="B3462" i="1"/>
  <c r="C3462" i="1" s="1"/>
  <c r="B3463" i="1"/>
  <c r="C3463" i="1" s="1"/>
  <c r="B3464" i="1"/>
  <c r="C3464" i="1" s="1"/>
  <c r="B3465" i="1"/>
  <c r="C3465" i="1" s="1"/>
  <c r="B3466" i="1"/>
  <c r="C3466" i="1" s="1"/>
  <c r="B3467" i="1"/>
  <c r="C3467" i="1" s="1"/>
  <c r="B3468" i="1"/>
  <c r="C3468" i="1" s="1"/>
  <c r="B3469" i="1"/>
  <c r="C3469" i="1" s="1"/>
  <c r="B3470" i="1"/>
  <c r="C3470" i="1" s="1"/>
  <c r="B3471" i="1"/>
  <c r="C3471" i="1" s="1"/>
  <c r="B3472" i="1"/>
  <c r="C3472" i="1" s="1"/>
  <c r="B3473" i="1"/>
  <c r="C3473" i="1" s="1"/>
  <c r="B3474" i="1"/>
  <c r="C3474" i="1" s="1"/>
  <c r="B3475" i="1"/>
  <c r="C3475" i="1" s="1"/>
  <c r="B3476" i="1"/>
  <c r="C3476" i="1" s="1"/>
  <c r="B3477" i="1"/>
  <c r="C3477" i="1" s="1"/>
  <c r="B3478" i="1"/>
  <c r="C3478" i="1" s="1"/>
  <c r="B3479" i="1"/>
  <c r="C3479" i="1" s="1"/>
  <c r="B3480" i="1"/>
  <c r="C3480" i="1" s="1"/>
  <c r="B3481" i="1"/>
  <c r="C3481" i="1" s="1"/>
  <c r="B3482" i="1"/>
  <c r="C3482" i="1" s="1"/>
  <c r="B3483" i="1"/>
  <c r="C3483" i="1" s="1"/>
  <c r="B3484" i="1"/>
  <c r="C3484" i="1" s="1"/>
  <c r="B3485" i="1"/>
  <c r="C3485" i="1" s="1"/>
  <c r="B3486" i="1"/>
  <c r="C3486" i="1" s="1"/>
  <c r="B3487" i="1"/>
  <c r="C3487" i="1" s="1"/>
  <c r="B3488" i="1"/>
  <c r="C3488" i="1" s="1"/>
  <c r="B3489" i="1"/>
  <c r="C3489" i="1" s="1"/>
  <c r="B3490" i="1"/>
  <c r="C3490" i="1" s="1"/>
  <c r="B3491" i="1"/>
  <c r="C3491" i="1" s="1"/>
  <c r="B3492" i="1"/>
  <c r="C3492" i="1" s="1"/>
  <c r="B3493" i="1"/>
  <c r="C3493" i="1" s="1"/>
  <c r="B3494" i="1"/>
  <c r="C3494" i="1" s="1"/>
  <c r="B3495" i="1"/>
  <c r="C3495" i="1" s="1"/>
  <c r="B3496" i="1"/>
  <c r="C3496" i="1" s="1"/>
  <c r="B3497" i="1"/>
  <c r="C3497" i="1" s="1"/>
  <c r="B3498" i="1"/>
  <c r="C3498" i="1" s="1"/>
  <c r="B3499" i="1"/>
  <c r="C3499" i="1" s="1"/>
  <c r="B3500" i="1"/>
  <c r="C3500" i="1" s="1"/>
  <c r="B3501" i="1"/>
  <c r="C3501" i="1" s="1"/>
  <c r="B3502" i="1"/>
  <c r="C3502" i="1" s="1"/>
  <c r="B3503" i="1"/>
  <c r="C3503" i="1" s="1"/>
  <c r="B3504" i="1"/>
  <c r="C3504" i="1" s="1"/>
  <c r="B3505" i="1"/>
  <c r="C3505" i="1" s="1"/>
  <c r="B3506" i="1"/>
  <c r="C3506" i="1" s="1"/>
  <c r="B3507" i="1"/>
  <c r="C3507" i="1" s="1"/>
  <c r="B3508" i="1"/>
  <c r="C3508" i="1" s="1"/>
  <c r="B3509" i="1"/>
  <c r="C3509" i="1" s="1"/>
  <c r="B3510" i="1"/>
  <c r="C3510" i="1" s="1"/>
  <c r="B3511" i="1"/>
  <c r="C3511" i="1" s="1"/>
  <c r="B3512" i="1"/>
  <c r="C3512" i="1" s="1"/>
  <c r="B3513" i="1"/>
  <c r="C3513" i="1" s="1"/>
  <c r="B3514" i="1"/>
  <c r="C3514" i="1" s="1"/>
  <c r="B3515" i="1"/>
  <c r="C3515" i="1" s="1"/>
  <c r="B3516" i="1"/>
  <c r="C3516" i="1" s="1"/>
  <c r="B3517" i="1"/>
  <c r="C3517" i="1" s="1"/>
  <c r="B3518" i="1"/>
  <c r="C3518" i="1" s="1"/>
  <c r="B3519" i="1"/>
  <c r="C3519" i="1" s="1"/>
  <c r="B3520" i="1"/>
  <c r="C3520" i="1" s="1"/>
  <c r="B3521" i="1"/>
  <c r="C3521" i="1" s="1"/>
  <c r="B3522" i="1"/>
  <c r="C3522" i="1" s="1"/>
  <c r="B3523" i="1"/>
  <c r="C3523" i="1" s="1"/>
  <c r="B3524" i="1"/>
  <c r="C3524" i="1" s="1"/>
  <c r="B3525" i="1"/>
  <c r="C3525" i="1" s="1"/>
  <c r="B3526" i="1"/>
  <c r="C3526" i="1" s="1"/>
  <c r="B3527" i="1"/>
  <c r="C3527" i="1" s="1"/>
  <c r="B3528" i="1"/>
  <c r="C3528" i="1" s="1"/>
  <c r="B3529" i="1"/>
  <c r="C3529" i="1" s="1"/>
  <c r="B3530" i="1"/>
  <c r="C3530" i="1" s="1"/>
  <c r="B3531" i="1"/>
  <c r="C3531" i="1" s="1"/>
  <c r="B3532" i="1"/>
  <c r="C3532" i="1" s="1"/>
  <c r="B3533" i="1"/>
  <c r="C3533" i="1" s="1"/>
  <c r="B3534" i="1"/>
  <c r="C3534" i="1" s="1"/>
  <c r="B3535" i="1"/>
  <c r="C3535" i="1" s="1"/>
  <c r="B3536" i="1"/>
  <c r="C3536" i="1" s="1"/>
  <c r="B3537" i="1"/>
  <c r="C3537" i="1" s="1"/>
  <c r="B3538" i="1"/>
  <c r="C3538" i="1" s="1"/>
  <c r="B3539" i="1"/>
  <c r="C3539" i="1" s="1"/>
  <c r="B3540" i="1"/>
  <c r="C3540" i="1" s="1"/>
  <c r="B3541" i="1"/>
  <c r="C3541" i="1" s="1"/>
  <c r="B3542" i="1"/>
  <c r="C3542" i="1" s="1"/>
  <c r="B3543" i="1"/>
  <c r="C3543" i="1" s="1"/>
  <c r="B3544" i="1"/>
  <c r="C3544" i="1" s="1"/>
  <c r="B3545" i="1"/>
  <c r="C3545" i="1" s="1"/>
  <c r="B3546" i="1"/>
  <c r="C3546" i="1" s="1"/>
  <c r="B3547" i="1"/>
  <c r="C3547" i="1" s="1"/>
  <c r="B3548" i="1"/>
  <c r="C3548" i="1" s="1"/>
  <c r="B3549" i="1"/>
  <c r="C3549" i="1" s="1"/>
  <c r="B3550" i="1"/>
  <c r="C3550" i="1" s="1"/>
  <c r="B3551" i="1"/>
  <c r="C3551" i="1" s="1"/>
  <c r="B3552" i="1"/>
  <c r="C3552" i="1" s="1"/>
  <c r="B3553" i="1"/>
  <c r="C3553" i="1" s="1"/>
  <c r="B3554" i="1"/>
  <c r="C3554" i="1" s="1"/>
  <c r="B3555" i="1"/>
  <c r="C3555" i="1" s="1"/>
  <c r="B3556" i="1"/>
  <c r="C3556" i="1" s="1"/>
  <c r="B3557" i="1"/>
  <c r="C3557" i="1" s="1"/>
  <c r="B3558" i="1"/>
  <c r="C3558" i="1" s="1"/>
  <c r="B3559" i="1"/>
  <c r="C3559" i="1" s="1"/>
  <c r="B3560" i="1"/>
  <c r="C3560" i="1" s="1"/>
  <c r="B3561" i="1"/>
  <c r="C3561" i="1" s="1"/>
  <c r="B3562" i="1"/>
  <c r="C3562" i="1" s="1"/>
  <c r="B3563" i="1"/>
  <c r="C3563" i="1" s="1"/>
  <c r="B3564" i="1"/>
  <c r="C3564" i="1" s="1"/>
  <c r="B3565" i="1"/>
  <c r="C3565" i="1" s="1"/>
  <c r="B3566" i="1"/>
  <c r="C3566" i="1" s="1"/>
  <c r="B3567" i="1"/>
  <c r="C3567" i="1" s="1"/>
  <c r="B3568" i="1"/>
  <c r="C3568" i="1" s="1"/>
  <c r="B3569" i="1"/>
  <c r="C3569" i="1" s="1"/>
  <c r="B3570" i="1"/>
  <c r="C3570" i="1" s="1"/>
  <c r="B3571" i="1"/>
  <c r="C3571" i="1" s="1"/>
  <c r="B3572" i="1"/>
  <c r="C3572" i="1" s="1"/>
  <c r="B3573" i="1"/>
  <c r="C3573" i="1" s="1"/>
  <c r="B3574" i="1"/>
  <c r="C3574" i="1" s="1"/>
  <c r="B3575" i="1"/>
  <c r="C3575" i="1" s="1"/>
  <c r="B3576" i="1"/>
  <c r="C3576" i="1" s="1"/>
  <c r="B3577" i="1"/>
  <c r="C3577" i="1" s="1"/>
  <c r="B3578" i="1"/>
  <c r="C3578" i="1" s="1"/>
  <c r="B3579" i="1"/>
  <c r="C3579" i="1" s="1"/>
  <c r="B3580" i="1"/>
  <c r="C3580" i="1" s="1"/>
  <c r="B3581" i="1"/>
  <c r="C3581" i="1" s="1"/>
  <c r="B3582" i="1"/>
  <c r="C3582" i="1" s="1"/>
  <c r="B3583" i="1"/>
  <c r="C3583" i="1" s="1"/>
  <c r="B3584" i="1"/>
  <c r="C3584" i="1" s="1"/>
  <c r="B3585" i="1"/>
  <c r="C3585" i="1" s="1"/>
  <c r="B3586" i="1"/>
  <c r="C3586" i="1" s="1"/>
  <c r="B3587" i="1"/>
  <c r="C3587" i="1" s="1"/>
  <c r="B3588" i="1"/>
  <c r="C3588" i="1" s="1"/>
  <c r="B3589" i="1"/>
  <c r="C3589" i="1" s="1"/>
  <c r="B3590" i="1"/>
  <c r="C3590" i="1" s="1"/>
  <c r="B3591" i="1"/>
  <c r="C3591" i="1" s="1"/>
  <c r="B3592" i="1"/>
  <c r="C3592" i="1" s="1"/>
  <c r="B3593" i="1"/>
  <c r="C3593" i="1" s="1"/>
  <c r="B3594" i="1"/>
  <c r="C3594" i="1" s="1"/>
  <c r="B3595" i="1"/>
  <c r="C3595" i="1" s="1"/>
  <c r="B3596" i="1"/>
  <c r="C3596" i="1" s="1"/>
  <c r="B3597" i="1"/>
  <c r="C3597" i="1" s="1"/>
  <c r="B3598" i="1"/>
  <c r="C3598" i="1" s="1"/>
  <c r="B3599" i="1"/>
  <c r="C3599" i="1" s="1"/>
  <c r="B3600" i="1"/>
  <c r="C3600" i="1" s="1"/>
  <c r="B3601" i="1"/>
  <c r="C3601" i="1" s="1"/>
  <c r="B3602" i="1"/>
  <c r="C3602" i="1" s="1"/>
  <c r="B3603" i="1"/>
  <c r="C3603" i="1" s="1"/>
  <c r="B3604" i="1"/>
  <c r="C3604" i="1" s="1"/>
  <c r="B3605" i="1"/>
  <c r="C3605" i="1" s="1"/>
  <c r="B3606" i="1"/>
  <c r="C3606" i="1" s="1"/>
  <c r="B3607" i="1"/>
  <c r="C3607" i="1" s="1"/>
  <c r="B3608" i="1"/>
  <c r="C3608" i="1" s="1"/>
  <c r="B3609" i="1"/>
  <c r="C3609" i="1" s="1"/>
  <c r="B3610" i="1"/>
  <c r="C3610" i="1" s="1"/>
  <c r="B3611" i="1"/>
  <c r="C3611" i="1" s="1"/>
  <c r="B3612" i="1"/>
  <c r="C3612" i="1" s="1"/>
  <c r="B3613" i="1"/>
  <c r="C3613" i="1" s="1"/>
  <c r="B3614" i="1"/>
  <c r="C3614" i="1" s="1"/>
  <c r="B3615" i="1"/>
  <c r="C3615" i="1" s="1"/>
  <c r="B3616" i="1"/>
  <c r="C3616" i="1" s="1"/>
  <c r="B3617" i="1"/>
  <c r="C3617" i="1" s="1"/>
  <c r="B3618" i="1"/>
  <c r="C3618" i="1" s="1"/>
  <c r="B3619" i="1"/>
  <c r="C3619" i="1" s="1"/>
  <c r="B3620" i="1"/>
  <c r="C3620" i="1" s="1"/>
  <c r="B3621" i="1"/>
  <c r="C3621" i="1" s="1"/>
  <c r="B3622" i="1"/>
  <c r="C3622" i="1" s="1"/>
  <c r="B3623" i="1"/>
  <c r="C3623" i="1" s="1"/>
  <c r="B3624" i="1"/>
  <c r="C3624" i="1" s="1"/>
  <c r="B3625" i="1"/>
  <c r="C3625" i="1" s="1"/>
  <c r="B3626" i="1"/>
  <c r="C3626" i="1" s="1"/>
  <c r="B3627" i="1"/>
  <c r="C3627" i="1" s="1"/>
  <c r="B3628" i="1"/>
  <c r="C3628" i="1" s="1"/>
  <c r="B3629" i="1"/>
  <c r="C3629" i="1" s="1"/>
  <c r="B3630" i="1"/>
  <c r="C3630" i="1" s="1"/>
  <c r="B3631" i="1"/>
  <c r="C3631" i="1" s="1"/>
  <c r="B3632" i="1"/>
  <c r="C3632" i="1" s="1"/>
  <c r="B3633" i="1"/>
  <c r="C3633" i="1" s="1"/>
  <c r="B3634" i="1"/>
  <c r="C3634" i="1" s="1"/>
  <c r="B3635" i="1"/>
  <c r="C3635" i="1" s="1"/>
  <c r="B3636" i="1"/>
  <c r="C3636" i="1" s="1"/>
  <c r="B3637" i="1"/>
  <c r="C3637" i="1" s="1"/>
  <c r="B3638" i="1"/>
  <c r="C3638" i="1" s="1"/>
  <c r="B3639" i="1"/>
  <c r="C3639" i="1" s="1"/>
  <c r="B3640" i="1"/>
  <c r="C3640" i="1" s="1"/>
  <c r="B3641" i="1"/>
  <c r="C3641" i="1" s="1"/>
  <c r="B3642" i="1"/>
  <c r="C3642" i="1" s="1"/>
  <c r="B3643" i="1"/>
  <c r="C3643" i="1" s="1"/>
  <c r="B3644" i="1"/>
  <c r="C3644" i="1" s="1"/>
  <c r="B3645" i="1"/>
  <c r="C3645" i="1" s="1"/>
  <c r="B3646" i="1"/>
  <c r="C3646" i="1" s="1"/>
  <c r="B3647" i="1"/>
  <c r="C3647" i="1" s="1"/>
  <c r="B3648" i="1"/>
  <c r="C3648" i="1" s="1"/>
  <c r="B3649" i="1"/>
  <c r="C3649" i="1" s="1"/>
  <c r="B3650" i="1"/>
  <c r="C3650" i="1" s="1"/>
  <c r="B3651" i="1"/>
  <c r="C3651" i="1" s="1"/>
  <c r="B3652" i="1"/>
  <c r="C3652" i="1" s="1"/>
  <c r="B3653" i="1"/>
  <c r="C3653" i="1" s="1"/>
  <c r="B3654" i="1"/>
  <c r="C3654" i="1" s="1"/>
  <c r="B3655" i="1"/>
  <c r="C3655" i="1" s="1"/>
  <c r="B3656" i="1"/>
  <c r="C3656" i="1" s="1"/>
  <c r="B3657" i="1"/>
  <c r="C3657" i="1" s="1"/>
  <c r="B3658" i="1"/>
  <c r="C3658" i="1" s="1"/>
  <c r="B3659" i="1"/>
  <c r="C3659" i="1" s="1"/>
  <c r="B3660" i="1"/>
  <c r="C3660" i="1" s="1"/>
  <c r="B3661" i="1"/>
  <c r="C3661" i="1" s="1"/>
  <c r="B3662" i="1"/>
  <c r="C3662" i="1" s="1"/>
  <c r="B3663" i="1"/>
  <c r="C3663" i="1" s="1"/>
  <c r="B3664" i="1"/>
  <c r="C3664" i="1" s="1"/>
  <c r="B3665" i="1"/>
  <c r="C3665" i="1" s="1"/>
  <c r="B3666" i="1"/>
  <c r="C3666" i="1" s="1"/>
  <c r="B3667" i="1"/>
  <c r="C3667" i="1" s="1"/>
  <c r="B3668" i="1"/>
  <c r="C3668" i="1" s="1"/>
  <c r="B3669" i="1"/>
  <c r="C3669" i="1" s="1"/>
  <c r="B3670" i="1"/>
  <c r="C3670" i="1" s="1"/>
  <c r="B3671" i="1"/>
  <c r="C3671" i="1" s="1"/>
  <c r="B3672" i="1"/>
  <c r="C3672" i="1" s="1"/>
  <c r="B3673" i="1"/>
  <c r="C3673" i="1" s="1"/>
  <c r="B3674" i="1"/>
  <c r="C3674" i="1" s="1"/>
  <c r="B3675" i="1"/>
  <c r="C3675" i="1" s="1"/>
  <c r="B3676" i="1"/>
  <c r="C3676" i="1" s="1"/>
  <c r="B3677" i="1"/>
  <c r="C3677" i="1" s="1"/>
  <c r="B3678" i="1"/>
  <c r="C3678" i="1" s="1"/>
  <c r="B3679" i="1"/>
  <c r="C3679" i="1" s="1"/>
  <c r="B3680" i="1"/>
  <c r="C3680" i="1" s="1"/>
  <c r="B3681" i="1"/>
  <c r="C3681" i="1" s="1"/>
  <c r="B3682" i="1"/>
  <c r="C3682" i="1" s="1"/>
  <c r="B3683" i="1"/>
  <c r="C3683" i="1" s="1"/>
  <c r="B3684" i="1"/>
  <c r="C3684" i="1" s="1"/>
  <c r="B3685" i="1"/>
  <c r="C3685" i="1" s="1"/>
  <c r="B3686" i="1"/>
  <c r="C3686" i="1" s="1"/>
  <c r="B3687" i="1"/>
  <c r="C3687" i="1" s="1"/>
  <c r="B3688" i="1"/>
  <c r="C3688" i="1" s="1"/>
  <c r="B3689" i="1"/>
  <c r="C3689" i="1" s="1"/>
  <c r="B3690" i="1"/>
  <c r="C3690" i="1" s="1"/>
  <c r="B3691" i="1"/>
  <c r="C3691" i="1" s="1"/>
  <c r="B3692" i="1"/>
  <c r="C3692" i="1" s="1"/>
  <c r="B3693" i="1"/>
  <c r="C3693" i="1" s="1"/>
  <c r="B3694" i="1"/>
  <c r="C3694" i="1" s="1"/>
  <c r="B3695" i="1"/>
  <c r="C3695" i="1" s="1"/>
  <c r="B3696" i="1"/>
  <c r="C3696" i="1" s="1"/>
  <c r="B3697" i="1"/>
  <c r="C3697" i="1" s="1"/>
  <c r="B3698" i="1"/>
  <c r="C3698" i="1" s="1"/>
  <c r="B3699" i="1"/>
  <c r="C3699" i="1" s="1"/>
  <c r="B3700" i="1"/>
  <c r="C3700" i="1" s="1"/>
  <c r="B3701" i="1"/>
  <c r="C3701" i="1" s="1"/>
  <c r="B3702" i="1"/>
  <c r="C3702" i="1" s="1"/>
  <c r="B3703" i="1"/>
  <c r="C3703" i="1" s="1"/>
  <c r="B3704" i="1"/>
  <c r="C3704" i="1" s="1"/>
  <c r="B3705" i="1"/>
  <c r="C3705" i="1" s="1"/>
  <c r="B3706" i="1"/>
  <c r="C3706" i="1" s="1"/>
  <c r="B3707" i="1"/>
  <c r="C3707" i="1" s="1"/>
  <c r="B3708" i="1"/>
  <c r="C3708" i="1" s="1"/>
  <c r="B3709" i="1"/>
  <c r="C3709" i="1" s="1"/>
  <c r="B3710" i="1"/>
  <c r="C3710" i="1" s="1"/>
  <c r="B3711" i="1"/>
  <c r="C3711" i="1" s="1"/>
  <c r="B3712" i="1"/>
  <c r="C3712" i="1" s="1"/>
  <c r="B3713" i="1"/>
  <c r="C3713" i="1" s="1"/>
  <c r="B3714" i="1"/>
  <c r="C3714" i="1" s="1"/>
  <c r="B3715" i="1"/>
  <c r="C3715" i="1" s="1"/>
  <c r="B3716" i="1"/>
  <c r="C3716" i="1" s="1"/>
  <c r="B3717" i="1"/>
  <c r="C3717" i="1" s="1"/>
  <c r="B3718" i="1"/>
  <c r="C3718" i="1" s="1"/>
  <c r="B3719" i="1"/>
  <c r="C3719" i="1" s="1"/>
  <c r="B3720" i="1"/>
  <c r="C3720" i="1" s="1"/>
  <c r="B3721" i="1"/>
  <c r="C3721" i="1" s="1"/>
  <c r="B3722" i="1"/>
  <c r="C3722" i="1" s="1"/>
  <c r="B3723" i="1"/>
  <c r="C3723" i="1" s="1"/>
  <c r="B3724" i="1"/>
  <c r="C3724" i="1" s="1"/>
  <c r="B3725" i="1"/>
  <c r="C3725" i="1" s="1"/>
  <c r="B3726" i="1"/>
  <c r="C3726" i="1" s="1"/>
  <c r="B3727" i="1"/>
  <c r="C3727" i="1" s="1"/>
  <c r="B3728" i="1"/>
  <c r="C3728" i="1" s="1"/>
  <c r="B3729" i="1"/>
  <c r="C3729" i="1" s="1"/>
  <c r="B3730" i="1"/>
  <c r="C3730" i="1" s="1"/>
  <c r="B3731" i="1"/>
  <c r="C3731" i="1" s="1"/>
  <c r="B3732" i="1"/>
  <c r="C3732" i="1" s="1"/>
  <c r="B3733" i="1"/>
  <c r="C3733" i="1" s="1"/>
  <c r="B3734" i="1"/>
  <c r="C3734" i="1" s="1"/>
  <c r="B3735" i="1"/>
  <c r="C3735" i="1" s="1"/>
  <c r="B3736" i="1"/>
  <c r="C3736" i="1" s="1"/>
  <c r="B3737" i="1"/>
  <c r="C3737" i="1" s="1"/>
  <c r="B3738" i="1"/>
  <c r="C3738" i="1" s="1"/>
  <c r="B3739" i="1"/>
  <c r="C3739" i="1" s="1"/>
  <c r="B3740" i="1"/>
  <c r="C3740" i="1" s="1"/>
  <c r="B3741" i="1"/>
  <c r="C3741" i="1" s="1"/>
  <c r="B3742" i="1"/>
  <c r="C3742" i="1" s="1"/>
  <c r="B3743" i="1"/>
  <c r="C3743" i="1" s="1"/>
  <c r="B3744" i="1"/>
  <c r="C3744" i="1" s="1"/>
  <c r="B3745" i="1"/>
  <c r="C3745" i="1" s="1"/>
  <c r="B3746" i="1"/>
  <c r="C3746" i="1" s="1"/>
  <c r="B3747" i="1"/>
  <c r="C3747" i="1" s="1"/>
  <c r="B3748" i="1"/>
  <c r="C3748" i="1" s="1"/>
  <c r="B3749" i="1"/>
  <c r="C3749" i="1" s="1"/>
  <c r="B3750" i="1"/>
  <c r="C3750" i="1" s="1"/>
  <c r="B3751" i="1"/>
  <c r="C3751" i="1" s="1"/>
  <c r="B3752" i="1"/>
  <c r="C3752" i="1" s="1"/>
  <c r="B3753" i="1"/>
  <c r="C3753" i="1" s="1"/>
  <c r="B3754" i="1"/>
  <c r="C3754" i="1" s="1"/>
  <c r="B3755" i="1"/>
  <c r="C3755" i="1" s="1"/>
  <c r="B3756" i="1"/>
  <c r="C3756" i="1" s="1"/>
  <c r="B3757" i="1"/>
  <c r="C3757" i="1" s="1"/>
  <c r="B3758" i="1"/>
  <c r="C3758" i="1" s="1"/>
  <c r="B3759" i="1"/>
  <c r="C3759" i="1" s="1"/>
  <c r="B3760" i="1"/>
  <c r="C3760" i="1" s="1"/>
  <c r="B3761" i="1"/>
  <c r="C3761" i="1" s="1"/>
  <c r="B3762" i="1"/>
  <c r="C3762" i="1" s="1"/>
  <c r="B3763" i="1"/>
  <c r="C3763" i="1" s="1"/>
  <c r="B3764" i="1"/>
  <c r="C3764" i="1" s="1"/>
  <c r="B3765" i="1"/>
  <c r="C3765" i="1" s="1"/>
  <c r="B3766" i="1"/>
  <c r="C3766" i="1" s="1"/>
  <c r="B3767" i="1"/>
  <c r="C3767" i="1" s="1"/>
  <c r="B3768" i="1"/>
  <c r="C3768" i="1" s="1"/>
  <c r="B3769" i="1"/>
  <c r="C3769" i="1" s="1"/>
  <c r="B3770" i="1"/>
  <c r="C3770" i="1" s="1"/>
  <c r="B3771" i="1"/>
  <c r="C3771" i="1" s="1"/>
  <c r="B3772" i="1"/>
  <c r="C3772" i="1" s="1"/>
  <c r="B3773" i="1"/>
  <c r="C3773" i="1" s="1"/>
  <c r="B3774" i="1"/>
  <c r="C3774" i="1" s="1"/>
  <c r="B3775" i="1"/>
  <c r="C3775" i="1" s="1"/>
  <c r="B3776" i="1"/>
  <c r="C3776" i="1" s="1"/>
  <c r="B3777" i="1"/>
  <c r="C3777" i="1" s="1"/>
  <c r="B3778" i="1"/>
  <c r="C3778" i="1" s="1"/>
  <c r="B3779" i="1"/>
  <c r="C3779" i="1" s="1"/>
  <c r="B3780" i="1"/>
  <c r="C3780" i="1" s="1"/>
  <c r="B3781" i="1"/>
  <c r="C3781" i="1" s="1"/>
  <c r="B3782" i="1"/>
  <c r="C3782" i="1" s="1"/>
  <c r="B3783" i="1"/>
  <c r="C3783" i="1" s="1"/>
  <c r="B3784" i="1"/>
  <c r="C3784" i="1" s="1"/>
  <c r="B3785" i="1"/>
  <c r="C3785" i="1" s="1"/>
  <c r="B3786" i="1"/>
  <c r="C3786" i="1" s="1"/>
  <c r="B3787" i="1"/>
  <c r="C3787" i="1" s="1"/>
  <c r="B3788" i="1"/>
  <c r="C3788" i="1" s="1"/>
  <c r="B3789" i="1"/>
  <c r="C3789" i="1" s="1"/>
  <c r="B3790" i="1"/>
  <c r="C3790" i="1" s="1"/>
  <c r="B3791" i="1"/>
  <c r="C3791" i="1" s="1"/>
  <c r="B3792" i="1"/>
  <c r="C3792" i="1" s="1"/>
  <c r="B3793" i="1"/>
  <c r="C3793" i="1" s="1"/>
  <c r="B3794" i="1"/>
  <c r="C3794" i="1" s="1"/>
  <c r="B3795" i="1"/>
  <c r="C3795" i="1" s="1"/>
  <c r="B3796" i="1"/>
  <c r="C3796" i="1" s="1"/>
  <c r="B3797" i="1"/>
  <c r="C3797" i="1" s="1"/>
  <c r="B3798" i="1"/>
  <c r="C3798" i="1" s="1"/>
  <c r="B3799" i="1"/>
  <c r="C3799" i="1" s="1"/>
  <c r="B3800" i="1"/>
  <c r="C3800" i="1" s="1"/>
  <c r="B3801" i="1"/>
  <c r="C3801" i="1" s="1"/>
  <c r="B3802" i="1"/>
  <c r="C3802" i="1" s="1"/>
  <c r="B3803" i="1"/>
  <c r="C3803" i="1" s="1"/>
  <c r="B3804" i="1"/>
  <c r="C3804" i="1" s="1"/>
  <c r="B3805" i="1"/>
  <c r="C3805" i="1" s="1"/>
  <c r="B3806" i="1"/>
  <c r="C3806" i="1" s="1"/>
  <c r="B3807" i="1"/>
  <c r="C3807" i="1" s="1"/>
  <c r="B3808" i="1"/>
  <c r="C3808" i="1" s="1"/>
  <c r="B3809" i="1"/>
  <c r="C3809" i="1" s="1"/>
  <c r="B3810" i="1"/>
  <c r="C3810" i="1" s="1"/>
  <c r="B3811" i="1"/>
  <c r="C3811" i="1" s="1"/>
  <c r="B3812" i="1"/>
  <c r="C3812" i="1" s="1"/>
  <c r="B3813" i="1"/>
  <c r="C3813" i="1" s="1"/>
  <c r="B3814" i="1"/>
  <c r="C3814" i="1" s="1"/>
  <c r="B3815" i="1"/>
  <c r="C3815" i="1" s="1"/>
  <c r="B3816" i="1"/>
  <c r="C3816" i="1" s="1"/>
  <c r="B3817" i="1"/>
  <c r="C3817" i="1" s="1"/>
  <c r="B3818" i="1"/>
  <c r="C3818" i="1" s="1"/>
  <c r="B3819" i="1"/>
  <c r="C3819" i="1" s="1"/>
  <c r="B3820" i="1"/>
  <c r="C3820" i="1" s="1"/>
  <c r="B3821" i="1"/>
  <c r="C3821" i="1" s="1"/>
  <c r="B3822" i="1"/>
  <c r="C3822" i="1" s="1"/>
  <c r="B3823" i="1"/>
  <c r="C3823" i="1" s="1"/>
  <c r="B3824" i="1"/>
  <c r="C3824" i="1" s="1"/>
  <c r="B3825" i="1"/>
  <c r="C3825" i="1" s="1"/>
  <c r="B3826" i="1"/>
  <c r="C3826" i="1" s="1"/>
  <c r="B3827" i="1"/>
  <c r="C3827" i="1" s="1"/>
  <c r="B3828" i="1"/>
  <c r="C3828" i="1" s="1"/>
  <c r="B3829" i="1"/>
  <c r="C3829" i="1" s="1"/>
  <c r="B3830" i="1"/>
  <c r="C3830" i="1" s="1"/>
  <c r="B3831" i="1"/>
  <c r="C3831" i="1" s="1"/>
  <c r="B3832" i="1"/>
  <c r="C3832" i="1" s="1"/>
  <c r="B3833" i="1"/>
  <c r="C3833" i="1" s="1"/>
  <c r="B3834" i="1"/>
  <c r="C3834" i="1" s="1"/>
  <c r="B3835" i="1"/>
  <c r="C3835" i="1" s="1"/>
  <c r="B3836" i="1"/>
  <c r="C3836" i="1" s="1"/>
  <c r="B3837" i="1"/>
  <c r="C3837" i="1" s="1"/>
  <c r="B3838" i="1"/>
  <c r="C3838" i="1" s="1"/>
  <c r="B3839" i="1"/>
  <c r="C3839" i="1" s="1"/>
  <c r="B3840" i="1"/>
  <c r="C3840" i="1" s="1"/>
  <c r="B3841" i="1"/>
  <c r="C3841" i="1" s="1"/>
  <c r="B3842" i="1"/>
  <c r="C3842" i="1" s="1"/>
  <c r="B3843" i="1"/>
  <c r="C3843" i="1" s="1"/>
  <c r="B3844" i="1"/>
  <c r="C3844" i="1" s="1"/>
  <c r="B3845" i="1"/>
  <c r="C3845" i="1" s="1"/>
  <c r="B3846" i="1"/>
  <c r="C3846" i="1" s="1"/>
  <c r="B3847" i="1"/>
  <c r="C3847" i="1" s="1"/>
  <c r="B3848" i="1"/>
  <c r="C3848" i="1" s="1"/>
  <c r="B3849" i="1"/>
  <c r="C3849" i="1" s="1"/>
  <c r="B3850" i="1"/>
  <c r="C3850" i="1" s="1"/>
  <c r="B3851" i="1"/>
  <c r="C3851" i="1" s="1"/>
  <c r="B3852" i="1"/>
  <c r="C3852" i="1" s="1"/>
  <c r="B3853" i="1"/>
  <c r="C3853" i="1" s="1"/>
  <c r="B3854" i="1"/>
  <c r="C3854" i="1" s="1"/>
  <c r="B3855" i="1"/>
  <c r="C3855" i="1" s="1"/>
  <c r="B3856" i="1"/>
  <c r="C3856" i="1" s="1"/>
  <c r="B3857" i="1"/>
  <c r="C3857" i="1" s="1"/>
  <c r="B3858" i="1"/>
  <c r="C3858" i="1" s="1"/>
  <c r="B3859" i="1"/>
  <c r="C3859" i="1" s="1"/>
  <c r="B3860" i="1"/>
  <c r="C3860" i="1" s="1"/>
  <c r="B3861" i="1"/>
  <c r="C3861" i="1" s="1"/>
  <c r="B3862" i="1"/>
  <c r="C3862" i="1" s="1"/>
  <c r="B3863" i="1"/>
  <c r="C3863" i="1" s="1"/>
  <c r="B3864" i="1"/>
  <c r="C3864" i="1" s="1"/>
  <c r="B3865" i="1"/>
  <c r="C3865" i="1" s="1"/>
  <c r="B3866" i="1"/>
  <c r="C3866" i="1" s="1"/>
  <c r="B3867" i="1"/>
  <c r="C3867" i="1" s="1"/>
  <c r="B3868" i="1"/>
  <c r="C3868" i="1" s="1"/>
  <c r="B3869" i="1"/>
  <c r="C3869" i="1" s="1"/>
  <c r="B3870" i="1"/>
  <c r="C3870" i="1" s="1"/>
  <c r="B3871" i="1"/>
  <c r="C3871" i="1" s="1"/>
  <c r="B3872" i="1"/>
  <c r="C3872" i="1" s="1"/>
  <c r="B3873" i="1"/>
  <c r="C3873" i="1" s="1"/>
  <c r="B3874" i="1"/>
  <c r="C3874" i="1" s="1"/>
  <c r="B3875" i="1"/>
  <c r="C3875" i="1" s="1"/>
  <c r="B3876" i="1"/>
  <c r="C3876" i="1" s="1"/>
  <c r="B3877" i="1"/>
  <c r="C3877" i="1" s="1"/>
  <c r="B3878" i="1"/>
  <c r="C3878" i="1" s="1"/>
  <c r="B3879" i="1"/>
  <c r="C3879" i="1" s="1"/>
  <c r="B3880" i="1"/>
  <c r="C3880" i="1" s="1"/>
  <c r="B3881" i="1"/>
  <c r="C3881" i="1" s="1"/>
  <c r="B3882" i="1"/>
  <c r="C3882" i="1" s="1"/>
  <c r="B3883" i="1"/>
  <c r="C3883" i="1" s="1"/>
  <c r="B3884" i="1"/>
  <c r="C3884" i="1" s="1"/>
  <c r="B3885" i="1"/>
  <c r="C3885" i="1" s="1"/>
  <c r="B3886" i="1"/>
  <c r="C3886" i="1" s="1"/>
  <c r="B3887" i="1"/>
  <c r="C3887" i="1" s="1"/>
  <c r="B3888" i="1"/>
  <c r="C3888" i="1" s="1"/>
  <c r="B3889" i="1"/>
  <c r="C3889" i="1" s="1"/>
  <c r="B3890" i="1"/>
  <c r="C3890" i="1" s="1"/>
  <c r="B3891" i="1"/>
  <c r="C3891" i="1" s="1"/>
  <c r="B3892" i="1"/>
  <c r="C3892" i="1" s="1"/>
  <c r="B3893" i="1"/>
  <c r="C3893" i="1" s="1"/>
  <c r="B3894" i="1"/>
  <c r="C3894" i="1" s="1"/>
  <c r="B3895" i="1"/>
  <c r="C3895" i="1" s="1"/>
  <c r="B3896" i="1"/>
  <c r="C3896" i="1" s="1"/>
  <c r="B3897" i="1"/>
  <c r="C3897" i="1" s="1"/>
  <c r="B3898" i="1"/>
  <c r="C3898" i="1" s="1"/>
  <c r="B3899" i="1"/>
  <c r="C3899" i="1" s="1"/>
  <c r="B3900" i="1"/>
  <c r="C3900" i="1" s="1"/>
  <c r="B3901" i="1"/>
  <c r="C3901" i="1" s="1"/>
  <c r="B3902" i="1"/>
  <c r="C3902" i="1" s="1"/>
  <c r="B3903" i="1"/>
  <c r="C3903" i="1" s="1"/>
  <c r="B3904" i="1"/>
  <c r="C3904" i="1" s="1"/>
  <c r="B3905" i="1"/>
  <c r="C3905" i="1" s="1"/>
  <c r="B3906" i="1"/>
  <c r="C3906" i="1" s="1"/>
  <c r="B3907" i="1"/>
  <c r="C3907" i="1" s="1"/>
  <c r="B3908" i="1"/>
  <c r="C3908" i="1" s="1"/>
  <c r="B3909" i="1"/>
  <c r="C3909" i="1" s="1"/>
  <c r="B3910" i="1"/>
  <c r="C3910" i="1" s="1"/>
  <c r="B3911" i="1"/>
  <c r="C3911" i="1" s="1"/>
  <c r="B3912" i="1"/>
  <c r="C3912" i="1" s="1"/>
  <c r="B3913" i="1"/>
  <c r="C3913" i="1" s="1"/>
  <c r="B3914" i="1"/>
  <c r="C3914" i="1" s="1"/>
  <c r="B3915" i="1"/>
  <c r="C3915" i="1" s="1"/>
  <c r="B3916" i="1"/>
  <c r="C3916" i="1" s="1"/>
  <c r="B3917" i="1"/>
  <c r="C3917" i="1" s="1"/>
  <c r="B3918" i="1"/>
  <c r="C3918" i="1" s="1"/>
  <c r="B3919" i="1"/>
  <c r="C3919" i="1" s="1"/>
  <c r="B3920" i="1"/>
  <c r="C3920" i="1" s="1"/>
  <c r="B3921" i="1"/>
  <c r="C3921" i="1" s="1"/>
  <c r="B3922" i="1"/>
  <c r="C3922" i="1" s="1"/>
  <c r="B3923" i="1"/>
  <c r="C3923" i="1" s="1"/>
  <c r="B3924" i="1"/>
  <c r="C3924" i="1" s="1"/>
  <c r="B3925" i="1"/>
  <c r="C3925" i="1" s="1"/>
  <c r="B3926" i="1"/>
  <c r="C3926" i="1" s="1"/>
  <c r="B3927" i="1"/>
  <c r="C3927" i="1" s="1"/>
  <c r="B3928" i="1"/>
  <c r="C3928" i="1" s="1"/>
  <c r="B3929" i="1"/>
  <c r="C3929" i="1" s="1"/>
  <c r="B3930" i="1"/>
  <c r="C3930" i="1" s="1"/>
  <c r="B3931" i="1"/>
  <c r="C3931" i="1" s="1"/>
  <c r="B3932" i="1"/>
  <c r="C3932" i="1" s="1"/>
  <c r="B3933" i="1"/>
  <c r="C3933" i="1" s="1"/>
  <c r="B3934" i="1"/>
  <c r="C3934" i="1" s="1"/>
  <c r="B3935" i="1"/>
  <c r="C3935" i="1" s="1"/>
  <c r="B3936" i="1"/>
  <c r="C3936" i="1" s="1"/>
  <c r="B3937" i="1"/>
  <c r="C3937" i="1" s="1"/>
  <c r="B3938" i="1"/>
  <c r="C3938" i="1" s="1"/>
  <c r="B3939" i="1"/>
  <c r="C3939" i="1" s="1"/>
  <c r="B3940" i="1"/>
  <c r="C3940" i="1" s="1"/>
  <c r="B3941" i="1"/>
  <c r="C3941" i="1" s="1"/>
  <c r="B3942" i="1"/>
  <c r="C3942" i="1" s="1"/>
  <c r="B3943" i="1"/>
  <c r="C3943" i="1" s="1"/>
  <c r="B3944" i="1"/>
  <c r="C3944" i="1" s="1"/>
  <c r="B3945" i="1"/>
  <c r="C3945" i="1" s="1"/>
  <c r="B3946" i="1"/>
  <c r="C3946" i="1" s="1"/>
  <c r="B3947" i="1"/>
  <c r="C3947" i="1" s="1"/>
  <c r="B3948" i="1"/>
  <c r="C3948" i="1" s="1"/>
  <c r="B3949" i="1"/>
  <c r="C3949" i="1" s="1"/>
  <c r="B3950" i="1"/>
  <c r="C3950" i="1" s="1"/>
  <c r="B3951" i="1"/>
  <c r="C3951" i="1" s="1"/>
  <c r="B3952" i="1"/>
  <c r="C3952" i="1" s="1"/>
  <c r="B3953" i="1"/>
  <c r="C3953" i="1" s="1"/>
  <c r="B3954" i="1"/>
  <c r="C3954" i="1" s="1"/>
  <c r="B3955" i="1"/>
  <c r="C3955" i="1" s="1"/>
  <c r="B3956" i="1"/>
  <c r="C3956" i="1" s="1"/>
  <c r="B3957" i="1"/>
  <c r="C3957" i="1" s="1"/>
  <c r="B3958" i="1"/>
  <c r="C3958" i="1" s="1"/>
  <c r="B3959" i="1"/>
  <c r="C3959" i="1" s="1"/>
  <c r="B3960" i="1"/>
  <c r="C3960" i="1" s="1"/>
  <c r="B3961" i="1"/>
  <c r="C3961" i="1" s="1"/>
  <c r="B3962" i="1"/>
  <c r="C3962" i="1" s="1"/>
  <c r="B3963" i="1"/>
  <c r="C3963" i="1" s="1"/>
  <c r="B3964" i="1"/>
  <c r="C3964" i="1" s="1"/>
  <c r="B3965" i="1"/>
  <c r="C3965" i="1" s="1"/>
  <c r="B3966" i="1"/>
  <c r="C3966" i="1" s="1"/>
  <c r="B3967" i="1"/>
  <c r="C3967" i="1" s="1"/>
  <c r="B3968" i="1"/>
  <c r="C3968" i="1" s="1"/>
  <c r="B3969" i="1"/>
  <c r="C3969" i="1" s="1"/>
  <c r="B3970" i="1"/>
  <c r="C3970" i="1" s="1"/>
  <c r="B3971" i="1"/>
  <c r="C3971" i="1" s="1"/>
  <c r="B3972" i="1"/>
  <c r="C3972" i="1" s="1"/>
  <c r="B3973" i="1"/>
  <c r="C3973" i="1" s="1"/>
  <c r="B3974" i="1"/>
  <c r="C3974" i="1" s="1"/>
  <c r="B3975" i="1"/>
  <c r="C3975" i="1" s="1"/>
  <c r="B3976" i="1"/>
  <c r="C3976" i="1" s="1"/>
  <c r="B3977" i="1"/>
  <c r="C3977" i="1" s="1"/>
  <c r="B3978" i="1"/>
  <c r="C3978" i="1" s="1"/>
  <c r="B3979" i="1"/>
  <c r="C3979" i="1" s="1"/>
  <c r="B3980" i="1"/>
  <c r="C3980" i="1" s="1"/>
  <c r="B3981" i="1"/>
  <c r="C3981" i="1" s="1"/>
  <c r="B3982" i="1"/>
  <c r="C3982" i="1" s="1"/>
  <c r="B3983" i="1"/>
  <c r="C3983" i="1" s="1"/>
  <c r="B3984" i="1"/>
  <c r="C3984" i="1" s="1"/>
  <c r="B3985" i="1"/>
  <c r="C3985" i="1" s="1"/>
  <c r="B3986" i="1"/>
  <c r="C3986" i="1" s="1"/>
  <c r="B3987" i="1"/>
  <c r="C3987" i="1" s="1"/>
  <c r="B3988" i="1"/>
  <c r="C3988" i="1" s="1"/>
  <c r="B3989" i="1"/>
  <c r="C3989" i="1" s="1"/>
  <c r="B3990" i="1"/>
  <c r="C3990" i="1" s="1"/>
  <c r="B3991" i="1"/>
  <c r="C3991" i="1" s="1"/>
  <c r="B3992" i="1"/>
  <c r="C3992" i="1" s="1"/>
  <c r="B3993" i="1"/>
  <c r="C3993" i="1" s="1"/>
  <c r="B3994" i="1"/>
  <c r="C3994" i="1" s="1"/>
  <c r="B3995" i="1"/>
  <c r="C3995" i="1" s="1"/>
  <c r="B3996" i="1"/>
  <c r="C3996" i="1" s="1"/>
  <c r="B3997" i="1"/>
  <c r="C3997" i="1" s="1"/>
  <c r="B3998" i="1"/>
  <c r="C3998" i="1" s="1"/>
  <c r="B3999" i="1"/>
  <c r="C3999" i="1" s="1"/>
  <c r="B4000" i="1"/>
  <c r="C4000" i="1" s="1"/>
  <c r="B4001" i="1"/>
  <c r="C4001" i="1" s="1"/>
  <c r="B4002" i="1"/>
  <c r="C4002" i="1" s="1"/>
  <c r="B4003" i="1"/>
  <c r="C4003" i="1" s="1"/>
  <c r="B4004" i="1"/>
  <c r="C4004" i="1" s="1"/>
  <c r="B4005" i="1"/>
  <c r="C4005" i="1" s="1"/>
  <c r="B4006" i="1"/>
  <c r="C4006" i="1" s="1"/>
  <c r="B4007" i="1"/>
  <c r="C4007" i="1" s="1"/>
  <c r="B4008" i="1"/>
  <c r="C4008" i="1" s="1"/>
  <c r="B4009" i="1"/>
  <c r="C4009" i="1" s="1"/>
  <c r="B4010" i="1"/>
  <c r="C4010" i="1" s="1"/>
  <c r="B4011" i="1"/>
  <c r="C4011" i="1" s="1"/>
  <c r="B4012" i="1"/>
  <c r="C4012" i="1" s="1"/>
  <c r="B4013" i="1"/>
  <c r="C4013" i="1" s="1"/>
  <c r="B4014" i="1"/>
  <c r="C4014" i="1" s="1"/>
  <c r="B4015" i="1"/>
  <c r="C4015" i="1" s="1"/>
  <c r="B4016" i="1"/>
  <c r="C4016" i="1" s="1"/>
  <c r="B4017" i="1"/>
  <c r="C4017" i="1" s="1"/>
  <c r="B4018" i="1"/>
  <c r="C4018" i="1" s="1"/>
  <c r="B4019" i="1"/>
  <c r="C4019" i="1" s="1"/>
  <c r="B4020" i="1"/>
  <c r="C4020" i="1" s="1"/>
  <c r="B4021" i="1"/>
  <c r="C4021" i="1" s="1"/>
  <c r="B4022" i="1"/>
  <c r="C4022" i="1" s="1"/>
  <c r="B4023" i="1"/>
  <c r="C4023" i="1" s="1"/>
  <c r="B4024" i="1"/>
  <c r="C4024" i="1" s="1"/>
  <c r="B4025" i="1"/>
  <c r="C4025" i="1" s="1"/>
  <c r="B4026" i="1"/>
  <c r="C4026" i="1" s="1"/>
  <c r="B4027" i="1"/>
  <c r="C4027" i="1" s="1"/>
  <c r="B4028" i="1"/>
  <c r="C4028" i="1" s="1"/>
  <c r="B4029" i="1"/>
  <c r="C4029" i="1" s="1"/>
  <c r="B4030" i="1"/>
  <c r="C4030" i="1" s="1"/>
  <c r="B4031" i="1"/>
  <c r="C4031" i="1" s="1"/>
  <c r="B4032" i="1"/>
  <c r="C4032" i="1" s="1"/>
  <c r="B4033" i="1"/>
  <c r="C4033" i="1" s="1"/>
  <c r="B4034" i="1"/>
  <c r="C4034" i="1" s="1"/>
  <c r="B4035" i="1"/>
  <c r="C4035" i="1" s="1"/>
  <c r="B4036" i="1"/>
  <c r="C4036" i="1" s="1"/>
  <c r="B4037" i="1"/>
  <c r="C4037" i="1" s="1"/>
  <c r="B4038" i="1"/>
  <c r="C4038" i="1" s="1"/>
  <c r="B4039" i="1"/>
  <c r="C4039" i="1" s="1"/>
  <c r="B4040" i="1"/>
  <c r="C4040" i="1" s="1"/>
  <c r="B4041" i="1"/>
  <c r="C4041" i="1" s="1"/>
  <c r="B4042" i="1"/>
  <c r="C4042" i="1" s="1"/>
  <c r="B4043" i="1"/>
  <c r="C4043" i="1" s="1"/>
  <c r="B4044" i="1"/>
  <c r="C4044" i="1" s="1"/>
  <c r="B4045" i="1"/>
  <c r="C4045" i="1" s="1"/>
  <c r="B4046" i="1"/>
  <c r="C4046" i="1" s="1"/>
  <c r="B4047" i="1"/>
  <c r="C4047" i="1" s="1"/>
  <c r="B4048" i="1"/>
  <c r="C4048" i="1" s="1"/>
  <c r="B4049" i="1"/>
  <c r="C4049" i="1" s="1"/>
  <c r="B4050" i="1"/>
  <c r="C4050" i="1" s="1"/>
  <c r="B4051" i="1"/>
  <c r="C4051" i="1" s="1"/>
  <c r="B4052" i="1"/>
  <c r="C4052" i="1" s="1"/>
  <c r="B4053" i="1"/>
  <c r="C4053" i="1" s="1"/>
  <c r="B4054" i="1"/>
  <c r="C4054" i="1" s="1"/>
  <c r="B4055" i="1"/>
  <c r="C4055" i="1" s="1"/>
  <c r="B4056" i="1"/>
  <c r="C4056" i="1" s="1"/>
  <c r="B4057" i="1"/>
  <c r="C4057" i="1" s="1"/>
  <c r="B4058" i="1"/>
  <c r="C4058" i="1" s="1"/>
  <c r="B4059" i="1"/>
  <c r="C4059" i="1" s="1"/>
  <c r="B4060" i="1"/>
  <c r="C4060" i="1" s="1"/>
  <c r="B4061" i="1"/>
  <c r="C4061" i="1" s="1"/>
  <c r="B4062" i="1"/>
  <c r="C4062" i="1" s="1"/>
  <c r="B4063" i="1"/>
  <c r="C4063" i="1" s="1"/>
  <c r="B4064" i="1"/>
  <c r="C4064" i="1" s="1"/>
  <c r="B4065" i="1"/>
  <c r="C4065" i="1" s="1"/>
  <c r="B4066" i="1"/>
  <c r="C4066" i="1" s="1"/>
  <c r="B4067" i="1"/>
  <c r="C4067" i="1" s="1"/>
  <c r="B4068" i="1"/>
  <c r="C4068" i="1" s="1"/>
  <c r="B4069" i="1"/>
  <c r="C4069" i="1" s="1"/>
  <c r="B4070" i="1"/>
  <c r="C4070" i="1" s="1"/>
  <c r="B4071" i="1"/>
  <c r="C4071" i="1" s="1"/>
  <c r="B4072" i="1"/>
  <c r="C4072" i="1" s="1"/>
  <c r="B4073" i="1"/>
  <c r="C4073" i="1" s="1"/>
  <c r="B4074" i="1"/>
  <c r="C4074" i="1" s="1"/>
  <c r="B4075" i="1"/>
  <c r="C4075" i="1" s="1"/>
  <c r="B4076" i="1"/>
  <c r="C4076" i="1" s="1"/>
  <c r="B4077" i="1"/>
  <c r="C4077" i="1" s="1"/>
  <c r="B4078" i="1"/>
  <c r="C4078" i="1" s="1"/>
  <c r="B4079" i="1"/>
  <c r="C4079" i="1" s="1"/>
  <c r="B4080" i="1"/>
  <c r="C4080" i="1" s="1"/>
  <c r="B4081" i="1"/>
  <c r="C4081" i="1" s="1"/>
  <c r="B4082" i="1"/>
  <c r="C4082" i="1" s="1"/>
  <c r="B4083" i="1"/>
  <c r="C4083" i="1" s="1"/>
  <c r="B4084" i="1"/>
  <c r="C4084" i="1" s="1"/>
  <c r="B4085" i="1"/>
  <c r="C4085" i="1" s="1"/>
  <c r="B4086" i="1"/>
  <c r="C4086" i="1" s="1"/>
  <c r="B4087" i="1"/>
  <c r="C4087" i="1" s="1"/>
  <c r="B4088" i="1"/>
  <c r="C4088" i="1" s="1"/>
  <c r="B4089" i="1"/>
  <c r="C4089" i="1" s="1"/>
  <c r="B4090" i="1"/>
  <c r="C4090" i="1" s="1"/>
  <c r="B4091" i="1"/>
  <c r="C4091" i="1" s="1"/>
  <c r="B4092" i="1"/>
  <c r="C4092" i="1" s="1"/>
  <c r="B4093" i="1"/>
  <c r="C4093" i="1" s="1"/>
  <c r="B4094" i="1"/>
  <c r="C4094" i="1" s="1"/>
  <c r="B4095" i="1"/>
  <c r="C4095" i="1" s="1"/>
  <c r="B4096" i="1"/>
  <c r="C4096" i="1" s="1"/>
  <c r="B4097" i="1"/>
  <c r="C4097" i="1" s="1"/>
  <c r="B4098" i="1"/>
  <c r="C4098" i="1" s="1"/>
  <c r="B4099" i="1"/>
  <c r="C4099" i="1" s="1"/>
  <c r="B4100" i="1"/>
  <c r="C4100" i="1" s="1"/>
  <c r="B4101" i="1"/>
  <c r="C4101" i="1" s="1"/>
  <c r="B4102" i="1"/>
  <c r="C4102" i="1" s="1"/>
  <c r="B4103" i="1"/>
  <c r="C4103" i="1" s="1"/>
  <c r="B4104" i="1"/>
  <c r="C4104" i="1" s="1"/>
  <c r="B4105" i="1"/>
  <c r="C4105" i="1" s="1"/>
  <c r="B4106" i="1"/>
  <c r="C4106" i="1" s="1"/>
  <c r="B4107" i="1"/>
  <c r="C4107" i="1" s="1"/>
  <c r="B4108" i="1"/>
  <c r="C4108" i="1" s="1"/>
  <c r="B4109" i="1"/>
  <c r="C4109" i="1" s="1"/>
  <c r="B4110" i="1"/>
  <c r="C4110" i="1" s="1"/>
  <c r="B4111" i="1"/>
  <c r="C4111" i="1" s="1"/>
  <c r="B4112" i="1"/>
  <c r="C4112" i="1" s="1"/>
  <c r="B4113" i="1"/>
  <c r="C4113" i="1" s="1"/>
  <c r="B4114" i="1"/>
  <c r="C4114" i="1" s="1"/>
  <c r="B4115" i="1"/>
  <c r="C4115" i="1" s="1"/>
  <c r="B4116" i="1"/>
  <c r="C4116" i="1" s="1"/>
  <c r="B4117" i="1"/>
  <c r="C4117" i="1" s="1"/>
  <c r="B4118" i="1"/>
  <c r="C4118" i="1" s="1"/>
  <c r="B4119" i="1"/>
  <c r="C4119" i="1" s="1"/>
  <c r="B4120" i="1"/>
  <c r="C4120" i="1" s="1"/>
  <c r="B4121" i="1"/>
  <c r="C4121" i="1" s="1"/>
  <c r="B4122" i="1"/>
  <c r="C4122" i="1" s="1"/>
  <c r="B4123" i="1"/>
  <c r="C4123" i="1" s="1"/>
  <c r="B4124" i="1"/>
  <c r="C4124" i="1" s="1"/>
  <c r="B4125" i="1"/>
  <c r="C4125" i="1" s="1"/>
  <c r="B4126" i="1"/>
  <c r="C4126" i="1" s="1"/>
  <c r="B4127" i="1"/>
  <c r="C4127" i="1" s="1"/>
  <c r="B4128" i="1"/>
  <c r="C4128" i="1" s="1"/>
  <c r="B4129" i="1"/>
  <c r="C4129" i="1" s="1"/>
  <c r="B4130" i="1"/>
  <c r="C4130" i="1" s="1"/>
  <c r="B4131" i="1"/>
  <c r="C4131" i="1" s="1"/>
  <c r="B4132" i="1"/>
  <c r="C4132" i="1" s="1"/>
  <c r="B4133" i="1"/>
  <c r="C4133" i="1" s="1"/>
  <c r="B4134" i="1"/>
  <c r="C4134" i="1" s="1"/>
  <c r="B4135" i="1"/>
  <c r="C4135" i="1" s="1"/>
  <c r="B4136" i="1"/>
  <c r="C4136" i="1" s="1"/>
  <c r="B4137" i="1"/>
  <c r="C4137" i="1" s="1"/>
  <c r="B4138" i="1"/>
  <c r="C4138" i="1" s="1"/>
  <c r="B4139" i="1"/>
  <c r="C4139" i="1" s="1"/>
  <c r="B4140" i="1"/>
  <c r="C4140" i="1" s="1"/>
  <c r="B4141" i="1"/>
  <c r="C4141" i="1" s="1"/>
  <c r="B4142" i="1"/>
  <c r="C4142" i="1" s="1"/>
  <c r="B4143" i="1"/>
  <c r="C4143" i="1" s="1"/>
  <c r="B4144" i="1"/>
  <c r="C4144" i="1" s="1"/>
  <c r="B4145" i="1"/>
  <c r="C4145" i="1" s="1"/>
  <c r="B4146" i="1"/>
  <c r="C4146" i="1" s="1"/>
  <c r="B4147" i="1"/>
  <c r="C4147" i="1" s="1"/>
  <c r="B4148" i="1"/>
  <c r="C4148" i="1" s="1"/>
  <c r="B4149" i="1"/>
  <c r="C4149" i="1" s="1"/>
  <c r="B4150" i="1"/>
  <c r="C4150" i="1" s="1"/>
  <c r="B4151" i="1"/>
  <c r="C4151" i="1" s="1"/>
  <c r="B4152" i="1"/>
  <c r="C4152" i="1" s="1"/>
  <c r="B4153" i="1"/>
  <c r="C4153" i="1" s="1"/>
  <c r="B4154" i="1"/>
  <c r="C4154" i="1" s="1"/>
  <c r="B4155" i="1"/>
  <c r="C4155" i="1" s="1"/>
  <c r="B4156" i="1"/>
  <c r="C4156" i="1" s="1"/>
  <c r="B4157" i="1"/>
  <c r="C4157" i="1" s="1"/>
  <c r="B4158" i="1"/>
  <c r="C4158" i="1" s="1"/>
  <c r="B4159" i="1"/>
  <c r="C4159" i="1" s="1"/>
  <c r="B4160" i="1"/>
  <c r="C4160" i="1" s="1"/>
  <c r="B4161" i="1"/>
  <c r="C4161" i="1" s="1"/>
  <c r="B4162" i="1"/>
  <c r="C4162" i="1" s="1"/>
  <c r="B4163" i="1"/>
  <c r="C4163" i="1" s="1"/>
  <c r="B4164" i="1"/>
  <c r="C4164" i="1" s="1"/>
  <c r="B4165" i="1"/>
  <c r="C4165" i="1" s="1"/>
  <c r="B4166" i="1"/>
  <c r="C4166" i="1" s="1"/>
  <c r="B4167" i="1"/>
  <c r="C4167" i="1" s="1"/>
  <c r="B4168" i="1"/>
  <c r="C4168" i="1" s="1"/>
  <c r="B4169" i="1"/>
  <c r="C4169" i="1" s="1"/>
  <c r="B4170" i="1"/>
  <c r="C4170" i="1" s="1"/>
  <c r="B4171" i="1"/>
  <c r="C4171" i="1" s="1"/>
  <c r="B4172" i="1"/>
  <c r="C4172" i="1" s="1"/>
  <c r="B4173" i="1"/>
  <c r="C4173" i="1" s="1"/>
  <c r="B4174" i="1"/>
  <c r="C4174" i="1" s="1"/>
  <c r="B4175" i="1"/>
  <c r="C4175" i="1" s="1"/>
  <c r="B4176" i="1"/>
  <c r="C4176" i="1" s="1"/>
  <c r="B4177" i="1"/>
  <c r="C4177" i="1" s="1"/>
  <c r="B4178" i="1"/>
  <c r="C4178" i="1" s="1"/>
  <c r="B4179" i="1"/>
  <c r="C4179" i="1" s="1"/>
  <c r="B4180" i="1"/>
  <c r="C4180" i="1" s="1"/>
  <c r="B4181" i="1"/>
  <c r="C4181" i="1" s="1"/>
  <c r="B4182" i="1"/>
  <c r="C4182" i="1" s="1"/>
  <c r="B4183" i="1"/>
  <c r="C4183" i="1" s="1"/>
  <c r="B4184" i="1"/>
  <c r="C4184" i="1" s="1"/>
  <c r="B4185" i="1"/>
  <c r="C4185" i="1" s="1"/>
  <c r="B4186" i="1"/>
  <c r="C4186" i="1" s="1"/>
  <c r="B4187" i="1"/>
  <c r="C4187" i="1" s="1"/>
  <c r="B4188" i="1"/>
  <c r="C4188" i="1" s="1"/>
  <c r="B4189" i="1"/>
  <c r="C4189" i="1" s="1"/>
  <c r="B4190" i="1"/>
  <c r="C4190" i="1" s="1"/>
  <c r="B4191" i="1"/>
  <c r="C4191" i="1" s="1"/>
  <c r="B4192" i="1"/>
  <c r="C4192" i="1" s="1"/>
  <c r="B4193" i="1"/>
  <c r="C4193" i="1" s="1"/>
  <c r="B4194" i="1"/>
  <c r="C4194" i="1" s="1"/>
  <c r="B4195" i="1"/>
  <c r="C4195" i="1" s="1"/>
  <c r="B4196" i="1"/>
  <c r="C4196" i="1" s="1"/>
  <c r="B4197" i="1"/>
  <c r="C4197" i="1" s="1"/>
  <c r="B4198" i="1"/>
  <c r="C4198" i="1" s="1"/>
  <c r="B4199" i="1"/>
  <c r="C4199" i="1" s="1"/>
  <c r="B4200" i="1"/>
  <c r="C4200" i="1" s="1"/>
  <c r="B4201" i="1"/>
  <c r="C4201" i="1" s="1"/>
  <c r="B4202" i="1"/>
  <c r="C4202" i="1" s="1"/>
  <c r="B4203" i="1"/>
  <c r="C4203" i="1" s="1"/>
  <c r="B4204" i="1"/>
  <c r="C4204" i="1" s="1"/>
  <c r="B4205" i="1"/>
  <c r="C4205" i="1" s="1"/>
  <c r="B4206" i="1"/>
  <c r="C4206" i="1" s="1"/>
  <c r="B4207" i="1"/>
  <c r="C4207" i="1" s="1"/>
  <c r="B4208" i="1"/>
  <c r="C4208" i="1" s="1"/>
  <c r="B4209" i="1"/>
  <c r="C4209" i="1" s="1"/>
  <c r="B4210" i="1"/>
  <c r="C4210" i="1" s="1"/>
  <c r="B4211" i="1"/>
  <c r="C4211" i="1" s="1"/>
  <c r="B4212" i="1"/>
  <c r="C4212" i="1" s="1"/>
  <c r="B4213" i="1"/>
  <c r="C4213" i="1" s="1"/>
  <c r="B4214" i="1"/>
  <c r="C4214" i="1" s="1"/>
  <c r="B4215" i="1"/>
  <c r="C4215" i="1" s="1"/>
  <c r="B4216" i="1"/>
  <c r="C4216" i="1" s="1"/>
  <c r="B4217" i="1"/>
  <c r="C4217" i="1" s="1"/>
  <c r="B4218" i="1"/>
  <c r="C4218" i="1" s="1"/>
  <c r="B4219" i="1"/>
  <c r="C4219" i="1" s="1"/>
  <c r="B4220" i="1"/>
  <c r="C4220" i="1" s="1"/>
  <c r="B4221" i="1"/>
  <c r="C4221" i="1" s="1"/>
  <c r="B4222" i="1"/>
  <c r="C4222" i="1" s="1"/>
  <c r="B4223" i="1"/>
  <c r="C4223" i="1" s="1"/>
  <c r="B4224" i="1"/>
  <c r="C4224" i="1" s="1"/>
  <c r="B4225" i="1"/>
  <c r="C4225" i="1" s="1"/>
  <c r="B4226" i="1"/>
  <c r="C4226" i="1" s="1"/>
  <c r="B4227" i="1"/>
  <c r="C4227" i="1" s="1"/>
  <c r="B4228" i="1"/>
  <c r="C4228" i="1" s="1"/>
  <c r="B4229" i="1"/>
  <c r="C4229" i="1" s="1"/>
  <c r="B4230" i="1"/>
  <c r="C4230" i="1" s="1"/>
  <c r="B4231" i="1"/>
  <c r="C4231" i="1" s="1"/>
  <c r="B4232" i="1"/>
  <c r="C4232" i="1" s="1"/>
  <c r="B4233" i="1"/>
  <c r="C4233" i="1" s="1"/>
  <c r="B4234" i="1"/>
  <c r="C4234" i="1" s="1"/>
  <c r="B4235" i="1"/>
  <c r="C4235" i="1" s="1"/>
  <c r="B4236" i="1"/>
  <c r="C4236" i="1" s="1"/>
  <c r="B4237" i="1"/>
  <c r="C4237" i="1" s="1"/>
  <c r="B4238" i="1"/>
  <c r="C4238" i="1" s="1"/>
  <c r="B4239" i="1"/>
  <c r="C4239" i="1" s="1"/>
  <c r="B4240" i="1"/>
  <c r="C4240" i="1" s="1"/>
  <c r="B4241" i="1"/>
  <c r="C4241" i="1" s="1"/>
  <c r="B4242" i="1"/>
  <c r="C4242" i="1" s="1"/>
  <c r="B4243" i="1"/>
  <c r="C4243" i="1" s="1"/>
  <c r="B4244" i="1"/>
  <c r="C4244" i="1" s="1"/>
  <c r="B4245" i="1"/>
  <c r="C4245" i="1" s="1"/>
  <c r="B4246" i="1"/>
  <c r="C4246" i="1" s="1"/>
  <c r="B4247" i="1"/>
  <c r="C4247" i="1" s="1"/>
  <c r="B4248" i="1"/>
  <c r="C4248" i="1" s="1"/>
  <c r="B4249" i="1"/>
  <c r="C4249" i="1" s="1"/>
  <c r="B4250" i="1"/>
  <c r="C4250" i="1" s="1"/>
  <c r="B4251" i="1"/>
  <c r="C4251" i="1" s="1"/>
  <c r="B4252" i="1"/>
  <c r="C4252" i="1" s="1"/>
  <c r="B4253" i="1"/>
  <c r="C4253" i="1" s="1"/>
  <c r="B4254" i="1"/>
  <c r="C4254" i="1" s="1"/>
  <c r="B4255" i="1"/>
  <c r="C4255" i="1" s="1"/>
  <c r="B4256" i="1"/>
  <c r="C4256" i="1" s="1"/>
  <c r="B4257" i="1"/>
  <c r="C4257" i="1" s="1"/>
  <c r="B4258" i="1"/>
  <c r="C4258" i="1" s="1"/>
  <c r="B4259" i="1"/>
  <c r="C4259" i="1" s="1"/>
  <c r="B4260" i="1"/>
  <c r="C4260" i="1" s="1"/>
  <c r="B4261" i="1"/>
  <c r="C4261" i="1" s="1"/>
  <c r="B4262" i="1"/>
  <c r="C4262" i="1" s="1"/>
  <c r="B4263" i="1"/>
  <c r="C4263" i="1" s="1"/>
  <c r="B4264" i="1"/>
  <c r="C4264" i="1" s="1"/>
  <c r="B4265" i="1"/>
  <c r="C4265" i="1" s="1"/>
  <c r="B4266" i="1"/>
  <c r="C4266" i="1" s="1"/>
  <c r="B4267" i="1"/>
  <c r="C4267" i="1" s="1"/>
  <c r="B4268" i="1"/>
  <c r="C4268" i="1" s="1"/>
  <c r="B4269" i="1"/>
  <c r="C4269" i="1" s="1"/>
  <c r="B4270" i="1"/>
  <c r="C4270" i="1" s="1"/>
  <c r="B4271" i="1"/>
  <c r="C4271" i="1" s="1"/>
  <c r="B4272" i="1"/>
  <c r="C4272" i="1" s="1"/>
  <c r="B4273" i="1"/>
  <c r="C4273" i="1" s="1"/>
  <c r="B4274" i="1"/>
  <c r="C4274" i="1" s="1"/>
  <c r="B4275" i="1"/>
  <c r="C4275" i="1" s="1"/>
  <c r="B4276" i="1"/>
  <c r="C4276" i="1" s="1"/>
  <c r="B4277" i="1"/>
  <c r="C4277" i="1" s="1"/>
  <c r="B4278" i="1"/>
  <c r="C4278" i="1" s="1"/>
  <c r="B4279" i="1"/>
  <c r="C4279" i="1" s="1"/>
  <c r="B4280" i="1"/>
  <c r="C4280" i="1" s="1"/>
  <c r="B4281" i="1"/>
  <c r="C4281" i="1" s="1"/>
  <c r="B4282" i="1"/>
  <c r="C4282" i="1" s="1"/>
  <c r="B4283" i="1"/>
  <c r="C4283" i="1" s="1"/>
  <c r="B4284" i="1"/>
  <c r="C4284" i="1" s="1"/>
  <c r="B4285" i="1"/>
  <c r="C4285" i="1" s="1"/>
  <c r="B4286" i="1"/>
  <c r="C4286" i="1" s="1"/>
  <c r="B4287" i="1"/>
  <c r="C4287" i="1" s="1"/>
  <c r="B4288" i="1"/>
  <c r="C4288" i="1" s="1"/>
  <c r="B4289" i="1"/>
  <c r="C4289" i="1" s="1"/>
  <c r="B4290" i="1"/>
  <c r="C4290" i="1" s="1"/>
  <c r="B4291" i="1"/>
  <c r="C4291" i="1" s="1"/>
  <c r="B4292" i="1"/>
  <c r="C4292" i="1" s="1"/>
  <c r="B4293" i="1"/>
  <c r="C4293" i="1" s="1"/>
  <c r="B4294" i="1"/>
  <c r="C4294" i="1" s="1"/>
  <c r="B4295" i="1"/>
  <c r="C4295" i="1" s="1"/>
  <c r="B4296" i="1"/>
  <c r="C4296" i="1" s="1"/>
  <c r="B4297" i="1"/>
  <c r="C4297" i="1" s="1"/>
  <c r="B4298" i="1"/>
  <c r="C4298" i="1" s="1"/>
  <c r="B4299" i="1"/>
  <c r="C4299" i="1" s="1"/>
  <c r="B4300" i="1"/>
  <c r="C4300" i="1" s="1"/>
  <c r="B4301" i="1"/>
  <c r="C4301" i="1" s="1"/>
  <c r="B4302" i="1"/>
  <c r="C4302" i="1" s="1"/>
  <c r="B4303" i="1"/>
  <c r="C4303" i="1" s="1"/>
  <c r="B4304" i="1"/>
  <c r="C4304" i="1" s="1"/>
  <c r="B4305" i="1"/>
  <c r="C4305" i="1" s="1"/>
  <c r="B4306" i="1"/>
  <c r="C4306" i="1" s="1"/>
  <c r="B4307" i="1"/>
  <c r="C4307" i="1" s="1"/>
  <c r="B4308" i="1"/>
  <c r="C4308" i="1" s="1"/>
  <c r="B4309" i="1"/>
  <c r="C4309" i="1" s="1"/>
  <c r="B4310" i="1"/>
  <c r="C4310" i="1" s="1"/>
  <c r="B4311" i="1"/>
  <c r="C4311" i="1" s="1"/>
  <c r="B4312" i="1"/>
  <c r="C4312" i="1" s="1"/>
  <c r="B4313" i="1"/>
  <c r="C4313" i="1" s="1"/>
  <c r="B4314" i="1"/>
  <c r="C4314" i="1" s="1"/>
  <c r="B4315" i="1"/>
  <c r="C4315" i="1" s="1"/>
  <c r="B4316" i="1"/>
  <c r="C4316" i="1" s="1"/>
  <c r="B4317" i="1"/>
  <c r="C4317" i="1" s="1"/>
  <c r="B4318" i="1"/>
  <c r="C4318" i="1" s="1"/>
  <c r="B4319" i="1"/>
  <c r="C4319" i="1" s="1"/>
  <c r="B4320" i="1"/>
  <c r="C4320" i="1" s="1"/>
  <c r="B4321" i="1"/>
  <c r="C4321" i="1" s="1"/>
  <c r="B4322" i="1"/>
  <c r="C4322" i="1" s="1"/>
  <c r="B4323" i="1"/>
  <c r="C4323" i="1" s="1"/>
  <c r="B4324" i="1"/>
  <c r="C4324" i="1" s="1"/>
  <c r="B4325" i="1"/>
  <c r="C4325" i="1" s="1"/>
  <c r="B4326" i="1"/>
  <c r="C4326" i="1" s="1"/>
  <c r="B4327" i="1"/>
  <c r="C4327" i="1" s="1"/>
  <c r="B4328" i="1"/>
  <c r="C4328" i="1" s="1"/>
  <c r="B4329" i="1"/>
  <c r="C4329" i="1" s="1"/>
  <c r="B4330" i="1"/>
  <c r="C4330" i="1" s="1"/>
  <c r="B4331" i="1"/>
  <c r="C4331" i="1" s="1"/>
  <c r="B4332" i="1"/>
  <c r="C4332" i="1" s="1"/>
  <c r="B4333" i="1"/>
  <c r="C4333" i="1" s="1"/>
  <c r="B4334" i="1"/>
  <c r="C4334" i="1" s="1"/>
  <c r="B4335" i="1"/>
  <c r="C4335" i="1" s="1"/>
  <c r="B4336" i="1"/>
  <c r="C4336" i="1" s="1"/>
  <c r="B4337" i="1"/>
  <c r="C4337" i="1" s="1"/>
  <c r="B4338" i="1"/>
  <c r="C4338" i="1" s="1"/>
  <c r="B4339" i="1"/>
  <c r="C4339" i="1" s="1"/>
  <c r="B4340" i="1"/>
  <c r="C4340" i="1" s="1"/>
  <c r="B4341" i="1"/>
  <c r="C4341" i="1" s="1"/>
  <c r="B4342" i="1"/>
  <c r="C4342" i="1" s="1"/>
  <c r="B4343" i="1"/>
  <c r="C4343" i="1" s="1"/>
  <c r="B4344" i="1"/>
  <c r="C4344" i="1" s="1"/>
  <c r="B4345" i="1"/>
  <c r="C4345" i="1" s="1"/>
  <c r="B4346" i="1"/>
  <c r="C4346" i="1" s="1"/>
  <c r="B4347" i="1"/>
  <c r="C4347" i="1" s="1"/>
  <c r="B4348" i="1"/>
  <c r="C4348" i="1" s="1"/>
  <c r="B4349" i="1"/>
  <c r="C4349" i="1" s="1"/>
  <c r="B4350" i="1"/>
  <c r="C4350" i="1" s="1"/>
  <c r="B4351" i="1"/>
  <c r="C4351" i="1" s="1"/>
  <c r="B4352" i="1"/>
  <c r="C4352" i="1" s="1"/>
  <c r="B4353" i="1"/>
  <c r="C4353" i="1" s="1"/>
  <c r="B4354" i="1"/>
  <c r="C4354" i="1" s="1"/>
  <c r="B4355" i="1"/>
  <c r="C4355" i="1" s="1"/>
  <c r="B4356" i="1"/>
  <c r="C4356" i="1" s="1"/>
  <c r="B4357" i="1"/>
  <c r="C4357" i="1" s="1"/>
  <c r="B4358" i="1"/>
  <c r="C4358" i="1" s="1"/>
  <c r="B4359" i="1"/>
  <c r="C4359" i="1" s="1"/>
  <c r="B4360" i="1"/>
  <c r="C4360" i="1" s="1"/>
  <c r="B4361" i="1"/>
  <c r="C4361" i="1" s="1"/>
  <c r="B4362" i="1"/>
  <c r="C4362" i="1" s="1"/>
  <c r="B4363" i="1"/>
  <c r="C4363" i="1" s="1"/>
  <c r="B4364" i="1"/>
  <c r="C4364" i="1" s="1"/>
  <c r="B4365" i="1"/>
  <c r="C4365" i="1" s="1"/>
  <c r="B4366" i="1"/>
  <c r="C4366" i="1" s="1"/>
  <c r="B4367" i="1"/>
  <c r="C4367" i="1" s="1"/>
  <c r="B4368" i="1"/>
  <c r="C4368" i="1" s="1"/>
  <c r="B4369" i="1"/>
  <c r="C4369" i="1" s="1"/>
  <c r="B4370" i="1"/>
  <c r="C4370" i="1" s="1"/>
  <c r="B4371" i="1"/>
  <c r="C4371" i="1" s="1"/>
  <c r="B4372" i="1"/>
  <c r="C4372" i="1" s="1"/>
  <c r="B4373" i="1"/>
  <c r="C4373" i="1" s="1"/>
  <c r="B4374" i="1"/>
  <c r="C4374" i="1" s="1"/>
  <c r="B4375" i="1"/>
  <c r="C4375" i="1" s="1"/>
  <c r="B4376" i="1"/>
  <c r="C4376" i="1" s="1"/>
  <c r="B4377" i="1"/>
  <c r="C4377" i="1" s="1"/>
  <c r="B4378" i="1"/>
  <c r="C4378" i="1" s="1"/>
  <c r="B4379" i="1"/>
  <c r="C4379" i="1" s="1"/>
  <c r="B4380" i="1"/>
  <c r="C4380" i="1" s="1"/>
  <c r="B4381" i="1"/>
  <c r="C4381" i="1" s="1"/>
  <c r="B4382" i="1"/>
  <c r="C4382" i="1" s="1"/>
  <c r="B4383" i="1"/>
  <c r="C4383" i="1" s="1"/>
  <c r="B4384" i="1"/>
  <c r="C4384" i="1" s="1"/>
  <c r="B4385" i="1"/>
  <c r="C4385" i="1" s="1"/>
  <c r="B4386" i="1"/>
  <c r="C4386" i="1" s="1"/>
  <c r="B4387" i="1"/>
  <c r="C4387" i="1" s="1"/>
  <c r="B4388" i="1"/>
  <c r="C4388" i="1" s="1"/>
  <c r="B4389" i="1"/>
  <c r="C4389" i="1" s="1"/>
  <c r="B4390" i="1"/>
  <c r="C4390" i="1" s="1"/>
  <c r="B4391" i="1"/>
  <c r="C4391" i="1" s="1"/>
  <c r="B4392" i="1"/>
  <c r="C4392" i="1" s="1"/>
  <c r="B4393" i="1"/>
  <c r="C4393" i="1" s="1"/>
  <c r="B4394" i="1"/>
  <c r="C4394" i="1" s="1"/>
  <c r="B4395" i="1"/>
  <c r="C4395" i="1" s="1"/>
  <c r="B4396" i="1"/>
  <c r="C4396" i="1" s="1"/>
  <c r="B4397" i="1"/>
  <c r="C4397" i="1" s="1"/>
  <c r="B4398" i="1"/>
  <c r="C4398" i="1" s="1"/>
  <c r="B4399" i="1"/>
  <c r="C4399" i="1" s="1"/>
  <c r="B4400" i="1"/>
  <c r="C4400" i="1" s="1"/>
  <c r="B4401" i="1"/>
  <c r="C4401" i="1" s="1"/>
  <c r="B4402" i="1"/>
  <c r="C4402" i="1" s="1"/>
  <c r="B4403" i="1"/>
  <c r="C4403" i="1" s="1"/>
  <c r="B4404" i="1"/>
  <c r="C4404" i="1" s="1"/>
  <c r="B4405" i="1"/>
  <c r="C4405" i="1" s="1"/>
  <c r="B4406" i="1"/>
  <c r="C4406" i="1" s="1"/>
  <c r="B4407" i="1"/>
  <c r="C4407" i="1" s="1"/>
  <c r="B4408" i="1"/>
  <c r="C4408" i="1" s="1"/>
  <c r="B4409" i="1"/>
  <c r="C4409" i="1" s="1"/>
  <c r="B4410" i="1"/>
  <c r="C4410" i="1" s="1"/>
  <c r="B4411" i="1"/>
  <c r="C4411" i="1" s="1"/>
  <c r="B4412" i="1"/>
  <c r="C4412" i="1" s="1"/>
  <c r="B4413" i="1"/>
  <c r="C4413" i="1" s="1"/>
  <c r="B4414" i="1"/>
  <c r="C4414" i="1" s="1"/>
  <c r="B4415" i="1"/>
  <c r="C4415" i="1" s="1"/>
  <c r="B4416" i="1"/>
  <c r="C4416" i="1" s="1"/>
  <c r="B4417" i="1"/>
  <c r="C4417" i="1" s="1"/>
  <c r="B4418" i="1"/>
  <c r="C4418" i="1" s="1"/>
  <c r="B4419" i="1"/>
  <c r="C4419" i="1" s="1"/>
  <c r="B4420" i="1"/>
  <c r="C4420" i="1" s="1"/>
  <c r="B4421" i="1"/>
  <c r="C4421" i="1" s="1"/>
  <c r="B4422" i="1"/>
  <c r="C4422" i="1" s="1"/>
  <c r="B4423" i="1"/>
  <c r="C4423" i="1" s="1"/>
  <c r="B4424" i="1"/>
  <c r="C4424" i="1" s="1"/>
  <c r="B4425" i="1"/>
  <c r="C4425" i="1" s="1"/>
  <c r="B4426" i="1"/>
  <c r="C4426" i="1" s="1"/>
  <c r="B4427" i="1"/>
  <c r="C4427" i="1" s="1"/>
  <c r="B4428" i="1"/>
  <c r="C4428" i="1" s="1"/>
  <c r="B4429" i="1"/>
  <c r="C4429" i="1" s="1"/>
  <c r="B4430" i="1"/>
  <c r="C4430" i="1" s="1"/>
  <c r="B4431" i="1"/>
  <c r="C4431" i="1" s="1"/>
  <c r="B4432" i="1"/>
  <c r="C4432" i="1" s="1"/>
  <c r="B4433" i="1"/>
  <c r="C4433" i="1" s="1"/>
  <c r="B4434" i="1"/>
  <c r="C4434" i="1" s="1"/>
  <c r="B4435" i="1"/>
  <c r="C4435" i="1" s="1"/>
  <c r="B4436" i="1"/>
  <c r="C4436" i="1" s="1"/>
  <c r="B4437" i="1"/>
  <c r="C4437" i="1" s="1"/>
  <c r="B4438" i="1"/>
  <c r="C4438" i="1" s="1"/>
  <c r="B4439" i="1"/>
  <c r="C4439" i="1" s="1"/>
  <c r="B4440" i="1"/>
  <c r="C4440" i="1" s="1"/>
  <c r="B4441" i="1"/>
  <c r="C4441" i="1" s="1"/>
  <c r="B4442" i="1"/>
  <c r="C4442" i="1" s="1"/>
  <c r="B4443" i="1"/>
  <c r="C4443" i="1" s="1"/>
  <c r="B4444" i="1"/>
  <c r="C4444" i="1" s="1"/>
  <c r="B4445" i="1"/>
  <c r="C4445" i="1" s="1"/>
  <c r="B4446" i="1"/>
  <c r="C4446" i="1" s="1"/>
  <c r="B4447" i="1"/>
  <c r="C4447" i="1" s="1"/>
  <c r="B4448" i="1"/>
  <c r="C4448" i="1" s="1"/>
  <c r="B4449" i="1"/>
  <c r="C4449" i="1" s="1"/>
  <c r="B4450" i="1"/>
  <c r="C4450" i="1" s="1"/>
  <c r="B4451" i="1"/>
  <c r="C4451" i="1" s="1"/>
  <c r="B4452" i="1"/>
  <c r="C4452" i="1" s="1"/>
  <c r="B4453" i="1"/>
  <c r="C4453" i="1" s="1"/>
  <c r="B4454" i="1"/>
  <c r="C4454" i="1" s="1"/>
  <c r="B4455" i="1"/>
  <c r="C4455" i="1" s="1"/>
  <c r="B4456" i="1"/>
  <c r="C4456" i="1" s="1"/>
  <c r="B4457" i="1"/>
  <c r="C4457" i="1" s="1"/>
  <c r="B4458" i="1"/>
  <c r="C4458" i="1" s="1"/>
  <c r="B4459" i="1"/>
  <c r="C4459" i="1" s="1"/>
  <c r="B4460" i="1"/>
  <c r="C4460" i="1" s="1"/>
  <c r="B4461" i="1"/>
  <c r="C4461" i="1" s="1"/>
  <c r="B4462" i="1"/>
  <c r="C4462" i="1" s="1"/>
  <c r="B4463" i="1"/>
  <c r="C4463" i="1" s="1"/>
  <c r="B4464" i="1"/>
  <c r="C4464" i="1" s="1"/>
  <c r="B4465" i="1"/>
  <c r="C4465" i="1" s="1"/>
  <c r="B4466" i="1"/>
  <c r="C4466" i="1" s="1"/>
  <c r="B4467" i="1"/>
  <c r="C4467" i="1" s="1"/>
  <c r="B4468" i="1"/>
  <c r="C4468" i="1" s="1"/>
  <c r="B4469" i="1"/>
  <c r="C4469" i="1" s="1"/>
  <c r="B4470" i="1"/>
  <c r="C4470" i="1" s="1"/>
  <c r="B4471" i="1"/>
  <c r="C4471" i="1" s="1"/>
  <c r="B4472" i="1"/>
  <c r="C4472" i="1" s="1"/>
  <c r="B4473" i="1"/>
  <c r="C4473" i="1" s="1"/>
  <c r="B4474" i="1"/>
  <c r="C4474" i="1" s="1"/>
  <c r="B4475" i="1"/>
  <c r="C4475" i="1" s="1"/>
  <c r="B4476" i="1"/>
  <c r="C4476" i="1" s="1"/>
  <c r="B4477" i="1"/>
  <c r="C4477" i="1" s="1"/>
  <c r="B4478" i="1"/>
  <c r="C4478" i="1" s="1"/>
  <c r="B4479" i="1"/>
  <c r="C4479" i="1" s="1"/>
  <c r="B4480" i="1"/>
  <c r="C4480" i="1" s="1"/>
  <c r="B4481" i="1"/>
  <c r="C4481" i="1" s="1"/>
  <c r="B4482" i="1"/>
  <c r="C4482" i="1" s="1"/>
  <c r="B4483" i="1"/>
  <c r="C4483" i="1" s="1"/>
  <c r="B4484" i="1"/>
  <c r="C4484" i="1" s="1"/>
  <c r="B4485" i="1"/>
  <c r="C4485" i="1" s="1"/>
  <c r="B4486" i="1"/>
  <c r="C4486" i="1" s="1"/>
  <c r="B4487" i="1"/>
  <c r="C4487" i="1" s="1"/>
  <c r="B4488" i="1"/>
  <c r="C4488" i="1" s="1"/>
  <c r="B4489" i="1"/>
  <c r="C4489" i="1" s="1"/>
  <c r="B4490" i="1"/>
  <c r="C4490" i="1" s="1"/>
  <c r="B4491" i="1"/>
  <c r="C4491" i="1" s="1"/>
  <c r="B4492" i="1"/>
  <c r="C4492" i="1" s="1"/>
  <c r="B4493" i="1"/>
  <c r="C4493" i="1" s="1"/>
  <c r="B4494" i="1"/>
  <c r="C4494" i="1" s="1"/>
  <c r="B4495" i="1"/>
  <c r="C4495" i="1" s="1"/>
  <c r="B4496" i="1"/>
  <c r="C4496" i="1" s="1"/>
  <c r="B4497" i="1"/>
  <c r="C4497" i="1" s="1"/>
  <c r="B4498" i="1"/>
  <c r="C4498" i="1" s="1"/>
  <c r="B4499" i="1"/>
  <c r="C4499" i="1" s="1"/>
  <c r="B4500" i="1"/>
  <c r="C4500" i="1" s="1"/>
  <c r="B4501" i="1"/>
  <c r="C4501" i="1" s="1"/>
  <c r="B4502" i="1"/>
  <c r="C4502" i="1" s="1"/>
  <c r="B4503" i="1"/>
  <c r="C4503" i="1" s="1"/>
  <c r="B4504" i="1"/>
  <c r="C4504" i="1" s="1"/>
  <c r="B4505" i="1"/>
  <c r="C4505" i="1" s="1"/>
  <c r="B4506" i="1"/>
  <c r="C4506" i="1" s="1"/>
  <c r="B4507" i="1"/>
  <c r="C4507" i="1" s="1"/>
  <c r="B4508" i="1"/>
  <c r="C4508" i="1" s="1"/>
  <c r="B4509" i="1"/>
  <c r="C4509" i="1" s="1"/>
  <c r="B4510" i="1"/>
  <c r="C4510" i="1" s="1"/>
  <c r="B4511" i="1"/>
  <c r="C4511" i="1" s="1"/>
  <c r="B4512" i="1"/>
  <c r="C4512" i="1" s="1"/>
  <c r="B4513" i="1"/>
  <c r="C4513" i="1" s="1"/>
  <c r="B4514" i="1"/>
  <c r="C4514" i="1" s="1"/>
  <c r="B4515" i="1"/>
  <c r="C4515" i="1" s="1"/>
  <c r="B4516" i="1"/>
  <c r="C4516" i="1" s="1"/>
  <c r="B4517" i="1"/>
  <c r="C4517" i="1" s="1"/>
  <c r="B4518" i="1"/>
  <c r="C4518" i="1" s="1"/>
  <c r="B4519" i="1"/>
  <c r="C4519" i="1" s="1"/>
  <c r="B4520" i="1"/>
  <c r="C4520" i="1" s="1"/>
  <c r="B4521" i="1"/>
  <c r="C4521" i="1" s="1"/>
  <c r="B4522" i="1"/>
  <c r="C4522" i="1" s="1"/>
  <c r="B4523" i="1"/>
  <c r="C4523" i="1" s="1"/>
  <c r="B4524" i="1"/>
  <c r="C4524" i="1" s="1"/>
  <c r="B4525" i="1"/>
  <c r="C4525" i="1" s="1"/>
  <c r="B4526" i="1"/>
  <c r="C4526" i="1" s="1"/>
  <c r="B4527" i="1"/>
  <c r="C4527" i="1" s="1"/>
  <c r="B4528" i="1"/>
  <c r="C4528" i="1" s="1"/>
  <c r="B4529" i="1"/>
  <c r="C4529" i="1" s="1"/>
  <c r="B4530" i="1"/>
  <c r="C4530" i="1" s="1"/>
  <c r="B4531" i="1"/>
  <c r="C4531" i="1" s="1"/>
  <c r="B4532" i="1"/>
  <c r="C4532" i="1" s="1"/>
  <c r="B4533" i="1"/>
  <c r="C4533" i="1" s="1"/>
  <c r="B4534" i="1"/>
  <c r="C4534" i="1" s="1"/>
  <c r="B4535" i="1"/>
  <c r="C4535" i="1" s="1"/>
  <c r="B4536" i="1"/>
  <c r="C4536" i="1" s="1"/>
  <c r="B4537" i="1"/>
  <c r="C4537" i="1" s="1"/>
  <c r="B4538" i="1"/>
  <c r="C4538" i="1" s="1"/>
  <c r="B4539" i="1"/>
  <c r="C4539" i="1" s="1"/>
  <c r="B4540" i="1"/>
  <c r="C4540" i="1" s="1"/>
  <c r="B4541" i="1"/>
  <c r="C4541" i="1" s="1"/>
  <c r="B4542" i="1"/>
  <c r="C4542" i="1" s="1"/>
  <c r="B4543" i="1"/>
  <c r="C4543" i="1" s="1"/>
  <c r="B4544" i="1"/>
  <c r="C4544" i="1" s="1"/>
  <c r="B4545" i="1"/>
  <c r="C4545" i="1" s="1"/>
  <c r="B4546" i="1"/>
  <c r="C4546" i="1" s="1"/>
  <c r="B4547" i="1"/>
  <c r="C4547" i="1" s="1"/>
  <c r="B4548" i="1"/>
  <c r="C4548" i="1" s="1"/>
  <c r="B4549" i="1"/>
  <c r="C4549" i="1" s="1"/>
  <c r="B4550" i="1"/>
  <c r="C4550" i="1" s="1"/>
  <c r="B4551" i="1"/>
  <c r="C4551" i="1" s="1"/>
  <c r="B4552" i="1"/>
  <c r="C4552" i="1" s="1"/>
  <c r="B4553" i="1"/>
  <c r="C4553" i="1" s="1"/>
  <c r="B4554" i="1"/>
  <c r="C4554" i="1" s="1"/>
  <c r="B4555" i="1"/>
  <c r="C4555" i="1" s="1"/>
  <c r="B4556" i="1"/>
  <c r="C4556" i="1" s="1"/>
  <c r="B4557" i="1"/>
  <c r="C4557" i="1" s="1"/>
  <c r="B4558" i="1"/>
  <c r="C4558" i="1" s="1"/>
  <c r="B4559" i="1"/>
  <c r="C4559" i="1" s="1"/>
  <c r="B4560" i="1"/>
  <c r="C4560" i="1" s="1"/>
  <c r="B4561" i="1"/>
  <c r="C4561" i="1" s="1"/>
  <c r="B4562" i="1"/>
  <c r="C4562" i="1" s="1"/>
  <c r="B4563" i="1"/>
  <c r="C4563" i="1" s="1"/>
  <c r="B4564" i="1"/>
  <c r="C4564" i="1" s="1"/>
  <c r="B4565" i="1"/>
  <c r="C4565" i="1" s="1"/>
  <c r="B4566" i="1"/>
  <c r="C4566" i="1" s="1"/>
  <c r="B4567" i="1"/>
  <c r="C4567" i="1" s="1"/>
  <c r="B4568" i="1"/>
  <c r="C4568" i="1" s="1"/>
  <c r="B4569" i="1"/>
  <c r="C4569" i="1" s="1"/>
  <c r="B4570" i="1"/>
  <c r="C4570" i="1" s="1"/>
  <c r="B4571" i="1"/>
  <c r="C4571" i="1" s="1"/>
  <c r="B4572" i="1"/>
  <c r="C4572" i="1" s="1"/>
  <c r="B4573" i="1"/>
  <c r="C4573" i="1" s="1"/>
  <c r="B4574" i="1"/>
  <c r="C4574" i="1" s="1"/>
  <c r="B4575" i="1"/>
  <c r="C4575" i="1" s="1"/>
  <c r="B4576" i="1"/>
  <c r="C4576" i="1" s="1"/>
  <c r="B4577" i="1"/>
  <c r="C4577" i="1" s="1"/>
  <c r="B4578" i="1"/>
  <c r="C4578" i="1" s="1"/>
  <c r="B4579" i="1"/>
  <c r="C4579" i="1" s="1"/>
  <c r="B4580" i="1"/>
  <c r="C4580" i="1" s="1"/>
  <c r="B4581" i="1"/>
  <c r="C4581" i="1" s="1"/>
  <c r="B4582" i="1"/>
  <c r="C4582" i="1" s="1"/>
  <c r="B4583" i="1"/>
  <c r="C4583" i="1" s="1"/>
  <c r="B4584" i="1"/>
  <c r="C4584" i="1" s="1"/>
  <c r="B4585" i="1"/>
  <c r="C4585" i="1" s="1"/>
  <c r="B4586" i="1"/>
  <c r="C4586" i="1" s="1"/>
  <c r="B4587" i="1"/>
  <c r="C4587" i="1" s="1"/>
  <c r="B4588" i="1"/>
  <c r="C4588" i="1" s="1"/>
  <c r="B4589" i="1"/>
  <c r="C4589" i="1" s="1"/>
  <c r="B4590" i="1"/>
  <c r="C4590" i="1" s="1"/>
  <c r="B4591" i="1"/>
  <c r="C4591" i="1" s="1"/>
  <c r="B4592" i="1"/>
  <c r="C4592" i="1" s="1"/>
  <c r="B4593" i="1"/>
  <c r="C4593" i="1" s="1"/>
  <c r="B4594" i="1"/>
  <c r="C4594" i="1" s="1"/>
  <c r="B4595" i="1"/>
  <c r="C4595" i="1" s="1"/>
  <c r="B4596" i="1"/>
  <c r="C4596" i="1" s="1"/>
  <c r="B4597" i="1"/>
  <c r="C4597" i="1" s="1"/>
  <c r="B4598" i="1"/>
  <c r="C4598" i="1" s="1"/>
  <c r="B4599" i="1"/>
  <c r="C4599" i="1" s="1"/>
  <c r="B4600" i="1"/>
  <c r="C4600" i="1" s="1"/>
  <c r="B4601" i="1"/>
  <c r="C4601" i="1" s="1"/>
  <c r="B4602" i="1"/>
  <c r="C4602" i="1" s="1"/>
  <c r="B4603" i="1"/>
  <c r="C4603" i="1" s="1"/>
  <c r="B4604" i="1"/>
  <c r="C4604" i="1" s="1"/>
  <c r="B4605" i="1"/>
  <c r="C4605" i="1" s="1"/>
  <c r="B4606" i="1"/>
  <c r="C4606" i="1" s="1"/>
  <c r="B4607" i="1"/>
  <c r="C4607" i="1" s="1"/>
  <c r="B4608" i="1"/>
  <c r="C4608" i="1" s="1"/>
  <c r="B4609" i="1"/>
  <c r="C4609" i="1" s="1"/>
  <c r="B4610" i="1"/>
  <c r="C4610" i="1" s="1"/>
  <c r="B4611" i="1"/>
  <c r="C4611" i="1" s="1"/>
  <c r="B4612" i="1"/>
  <c r="C4612" i="1" s="1"/>
  <c r="B4613" i="1"/>
  <c r="C4613" i="1" s="1"/>
  <c r="B4614" i="1"/>
  <c r="C4614" i="1" s="1"/>
  <c r="B4615" i="1"/>
  <c r="C4615" i="1" s="1"/>
  <c r="B4616" i="1"/>
  <c r="C4616" i="1" s="1"/>
  <c r="B4617" i="1"/>
  <c r="C4617" i="1" s="1"/>
  <c r="B4618" i="1"/>
  <c r="C4618" i="1" s="1"/>
  <c r="B4619" i="1"/>
  <c r="C4619" i="1" s="1"/>
  <c r="B4620" i="1"/>
  <c r="C4620" i="1" s="1"/>
  <c r="B4621" i="1"/>
  <c r="C4621" i="1" s="1"/>
  <c r="B4622" i="1"/>
  <c r="C4622" i="1" s="1"/>
  <c r="B4623" i="1"/>
  <c r="C4623" i="1" s="1"/>
  <c r="B4624" i="1"/>
  <c r="C4624" i="1" s="1"/>
  <c r="B4625" i="1"/>
  <c r="C4625" i="1" s="1"/>
  <c r="B4626" i="1"/>
  <c r="C4626" i="1" s="1"/>
  <c r="B4627" i="1"/>
  <c r="C4627" i="1" s="1"/>
  <c r="B4628" i="1"/>
  <c r="C4628" i="1" s="1"/>
  <c r="B4629" i="1"/>
  <c r="C4629" i="1" s="1"/>
  <c r="B4630" i="1"/>
  <c r="C4630" i="1" s="1"/>
  <c r="B4631" i="1"/>
  <c r="C4631" i="1" s="1"/>
  <c r="B4632" i="1"/>
  <c r="C4632" i="1" s="1"/>
  <c r="B4633" i="1"/>
  <c r="C4633" i="1" s="1"/>
  <c r="B4634" i="1"/>
  <c r="C4634" i="1" s="1"/>
  <c r="B4635" i="1"/>
  <c r="C4635" i="1" s="1"/>
  <c r="B4636" i="1"/>
  <c r="C4636" i="1" s="1"/>
  <c r="B4637" i="1"/>
  <c r="C4637" i="1" s="1"/>
  <c r="B4638" i="1"/>
  <c r="C4638" i="1" s="1"/>
  <c r="B4639" i="1"/>
  <c r="C4639" i="1" s="1"/>
  <c r="B4640" i="1"/>
  <c r="C4640" i="1" s="1"/>
  <c r="B4641" i="1"/>
  <c r="C4641" i="1" s="1"/>
  <c r="B4642" i="1"/>
  <c r="C4642" i="1" s="1"/>
  <c r="B4643" i="1"/>
  <c r="C4643" i="1" s="1"/>
  <c r="B4644" i="1"/>
  <c r="C4644" i="1" s="1"/>
  <c r="B4645" i="1"/>
  <c r="C4645" i="1" s="1"/>
  <c r="B4646" i="1"/>
  <c r="C4646" i="1" s="1"/>
  <c r="B4647" i="1"/>
  <c r="C4647" i="1" s="1"/>
  <c r="B4648" i="1"/>
  <c r="C4648" i="1" s="1"/>
  <c r="B4649" i="1"/>
  <c r="C4649" i="1" s="1"/>
  <c r="B4650" i="1"/>
  <c r="C4650" i="1" s="1"/>
  <c r="B4651" i="1"/>
  <c r="C4651" i="1" s="1"/>
  <c r="B4652" i="1"/>
  <c r="C4652" i="1" s="1"/>
  <c r="B4653" i="1"/>
  <c r="C4653" i="1" s="1"/>
  <c r="B4654" i="1"/>
  <c r="C4654" i="1" s="1"/>
  <c r="B4655" i="1"/>
  <c r="C4655" i="1" s="1"/>
  <c r="B4656" i="1"/>
  <c r="C4656" i="1" s="1"/>
  <c r="B4657" i="1"/>
  <c r="C4657" i="1" s="1"/>
  <c r="B4658" i="1"/>
  <c r="C4658" i="1" s="1"/>
  <c r="B4659" i="1"/>
  <c r="C4659" i="1" s="1"/>
  <c r="B4660" i="1"/>
  <c r="C4660" i="1" s="1"/>
  <c r="B4661" i="1"/>
  <c r="C4661" i="1" s="1"/>
  <c r="B4662" i="1"/>
  <c r="C4662" i="1" s="1"/>
  <c r="B4663" i="1"/>
  <c r="C4663" i="1" s="1"/>
  <c r="B4664" i="1"/>
  <c r="C4664" i="1" s="1"/>
  <c r="B4665" i="1"/>
  <c r="C4665" i="1" s="1"/>
  <c r="B4666" i="1"/>
  <c r="C4666" i="1" s="1"/>
  <c r="B4667" i="1"/>
  <c r="C4667" i="1" s="1"/>
  <c r="B4668" i="1"/>
  <c r="C4668" i="1" s="1"/>
  <c r="B4669" i="1"/>
  <c r="C4669" i="1" s="1"/>
  <c r="B4670" i="1"/>
  <c r="C4670" i="1" s="1"/>
  <c r="B4671" i="1"/>
  <c r="C4671" i="1" s="1"/>
  <c r="B4672" i="1"/>
  <c r="C4672" i="1" s="1"/>
  <c r="B4673" i="1"/>
  <c r="C4673" i="1" s="1"/>
  <c r="B4674" i="1"/>
  <c r="C4674" i="1" s="1"/>
  <c r="B4675" i="1"/>
  <c r="C4675" i="1" s="1"/>
  <c r="B4676" i="1"/>
  <c r="C4676" i="1" s="1"/>
  <c r="B4677" i="1"/>
  <c r="C4677" i="1" s="1"/>
  <c r="B4678" i="1"/>
  <c r="C4678" i="1" s="1"/>
  <c r="B4679" i="1"/>
  <c r="C4679" i="1" s="1"/>
  <c r="B4680" i="1"/>
  <c r="C4680" i="1" s="1"/>
  <c r="B4681" i="1"/>
  <c r="C4681" i="1" s="1"/>
  <c r="B4682" i="1"/>
  <c r="C4682" i="1" s="1"/>
  <c r="B4683" i="1"/>
  <c r="C4683" i="1" s="1"/>
  <c r="B4684" i="1"/>
  <c r="C4684" i="1" s="1"/>
  <c r="B4685" i="1"/>
  <c r="C4685" i="1" s="1"/>
  <c r="B4686" i="1"/>
  <c r="C4686" i="1" s="1"/>
  <c r="B4687" i="1"/>
  <c r="C4687" i="1" s="1"/>
  <c r="B4688" i="1"/>
  <c r="C4688" i="1" s="1"/>
  <c r="B4689" i="1"/>
  <c r="C4689" i="1" s="1"/>
  <c r="B4690" i="1"/>
  <c r="C4690" i="1" s="1"/>
  <c r="B4691" i="1"/>
  <c r="C4691" i="1" s="1"/>
  <c r="B4692" i="1"/>
  <c r="C4692" i="1" s="1"/>
  <c r="B4693" i="1"/>
  <c r="C4693" i="1" s="1"/>
  <c r="B4694" i="1"/>
  <c r="C4694" i="1" s="1"/>
  <c r="B4695" i="1"/>
  <c r="C4695" i="1" s="1"/>
  <c r="B4696" i="1"/>
  <c r="C4696" i="1" s="1"/>
  <c r="B4697" i="1"/>
  <c r="C4697" i="1" s="1"/>
  <c r="B4698" i="1"/>
  <c r="C4698" i="1" s="1"/>
  <c r="B4699" i="1"/>
  <c r="C4699" i="1" s="1"/>
  <c r="B4700" i="1"/>
  <c r="C4700" i="1" s="1"/>
  <c r="B4701" i="1"/>
  <c r="C4701" i="1" s="1"/>
  <c r="B4702" i="1"/>
  <c r="C4702" i="1" s="1"/>
  <c r="B4703" i="1"/>
  <c r="C4703" i="1" s="1"/>
  <c r="B4704" i="1"/>
  <c r="C4704" i="1" s="1"/>
  <c r="B4705" i="1"/>
  <c r="C4705" i="1" s="1"/>
  <c r="B4706" i="1"/>
  <c r="C4706" i="1" s="1"/>
  <c r="B4707" i="1"/>
  <c r="C4707" i="1" s="1"/>
  <c r="B4708" i="1"/>
  <c r="C4708" i="1" s="1"/>
  <c r="B4709" i="1"/>
  <c r="C4709" i="1" s="1"/>
  <c r="B4710" i="1"/>
  <c r="C4710" i="1" s="1"/>
  <c r="B4711" i="1"/>
  <c r="C4711" i="1" s="1"/>
  <c r="B4712" i="1"/>
  <c r="C4712" i="1" s="1"/>
  <c r="B4713" i="1"/>
  <c r="C4713" i="1" s="1"/>
  <c r="B4714" i="1"/>
  <c r="C4714" i="1" s="1"/>
  <c r="B4715" i="1"/>
  <c r="C4715" i="1" s="1"/>
  <c r="B4716" i="1"/>
  <c r="C4716" i="1" s="1"/>
  <c r="B4717" i="1"/>
  <c r="C4717" i="1" s="1"/>
  <c r="B4718" i="1"/>
  <c r="C4718" i="1" s="1"/>
  <c r="B4719" i="1"/>
  <c r="C4719" i="1" s="1"/>
  <c r="B4720" i="1"/>
  <c r="C4720" i="1" s="1"/>
  <c r="B4721" i="1"/>
  <c r="C4721" i="1" s="1"/>
  <c r="B4722" i="1"/>
  <c r="C4722" i="1" s="1"/>
  <c r="B4723" i="1"/>
  <c r="C4723" i="1" s="1"/>
  <c r="B4724" i="1"/>
  <c r="C4724" i="1" s="1"/>
  <c r="B4725" i="1"/>
  <c r="C4725" i="1" s="1"/>
  <c r="B4726" i="1"/>
  <c r="C4726" i="1" s="1"/>
  <c r="B4727" i="1"/>
  <c r="C4727" i="1" s="1"/>
  <c r="B4728" i="1"/>
  <c r="C4728" i="1" s="1"/>
  <c r="B4729" i="1"/>
  <c r="C4729" i="1" s="1"/>
  <c r="B4730" i="1"/>
  <c r="C4730" i="1" s="1"/>
  <c r="B4731" i="1"/>
  <c r="C4731" i="1" s="1"/>
  <c r="B4732" i="1"/>
  <c r="C4732" i="1" s="1"/>
  <c r="B4733" i="1"/>
  <c r="C4733" i="1" s="1"/>
  <c r="B4734" i="1"/>
  <c r="C4734" i="1" s="1"/>
  <c r="B4735" i="1"/>
  <c r="C4735" i="1" s="1"/>
  <c r="B4736" i="1"/>
  <c r="C4736" i="1" s="1"/>
  <c r="B4737" i="1"/>
  <c r="C4737" i="1" s="1"/>
  <c r="B4738" i="1"/>
  <c r="C4738" i="1" s="1"/>
  <c r="B4739" i="1"/>
  <c r="C4739" i="1" s="1"/>
  <c r="B4740" i="1"/>
  <c r="C4740" i="1" s="1"/>
  <c r="B4741" i="1"/>
  <c r="C4741" i="1" s="1"/>
  <c r="B4742" i="1"/>
  <c r="C4742" i="1" s="1"/>
  <c r="B4743" i="1"/>
  <c r="C4743" i="1" s="1"/>
  <c r="B4744" i="1"/>
  <c r="C4744" i="1" s="1"/>
  <c r="B4745" i="1"/>
  <c r="C4745" i="1" s="1"/>
  <c r="B4746" i="1"/>
  <c r="C4746" i="1" s="1"/>
  <c r="B4747" i="1"/>
  <c r="C4747" i="1" s="1"/>
  <c r="B4748" i="1"/>
  <c r="C4748" i="1" s="1"/>
  <c r="B4749" i="1"/>
  <c r="C4749" i="1" s="1"/>
  <c r="B4750" i="1"/>
  <c r="C4750" i="1" s="1"/>
  <c r="B4751" i="1"/>
  <c r="C4751" i="1" s="1"/>
  <c r="B4752" i="1"/>
  <c r="C4752" i="1" s="1"/>
  <c r="B4753" i="1"/>
  <c r="C4753" i="1" s="1"/>
  <c r="B4754" i="1"/>
  <c r="C4754" i="1" s="1"/>
  <c r="B4755" i="1"/>
  <c r="C4755" i="1" s="1"/>
  <c r="B4756" i="1"/>
  <c r="C4756" i="1" s="1"/>
  <c r="B4757" i="1"/>
  <c r="C4757" i="1" s="1"/>
  <c r="B4758" i="1"/>
  <c r="C4758" i="1" s="1"/>
  <c r="B4759" i="1"/>
  <c r="C4759" i="1" s="1"/>
  <c r="B4760" i="1"/>
  <c r="C4760" i="1" s="1"/>
  <c r="B4761" i="1"/>
  <c r="C4761" i="1" s="1"/>
  <c r="B4762" i="1"/>
  <c r="C4762" i="1" s="1"/>
  <c r="B4763" i="1"/>
  <c r="C4763" i="1" s="1"/>
  <c r="B4764" i="1"/>
  <c r="C4764" i="1" s="1"/>
  <c r="B4765" i="1"/>
  <c r="C4765" i="1" s="1"/>
  <c r="B4766" i="1"/>
  <c r="C4766" i="1" s="1"/>
  <c r="B4767" i="1"/>
  <c r="C4767" i="1" s="1"/>
  <c r="B4768" i="1"/>
  <c r="C4768" i="1" s="1"/>
  <c r="B4769" i="1"/>
  <c r="C4769" i="1" s="1"/>
  <c r="B4770" i="1"/>
  <c r="C4770" i="1" s="1"/>
  <c r="B4771" i="1"/>
  <c r="C4771" i="1" s="1"/>
  <c r="B4772" i="1"/>
  <c r="C4772" i="1" s="1"/>
  <c r="B4773" i="1"/>
  <c r="C4773" i="1" s="1"/>
  <c r="B4774" i="1"/>
  <c r="C4774" i="1" s="1"/>
  <c r="B4775" i="1"/>
  <c r="C4775" i="1" s="1"/>
  <c r="B4776" i="1"/>
  <c r="C4776" i="1" s="1"/>
  <c r="B4777" i="1"/>
  <c r="C4777" i="1" s="1"/>
  <c r="B4778" i="1"/>
  <c r="C4778" i="1" s="1"/>
  <c r="B4779" i="1"/>
  <c r="C4779" i="1" s="1"/>
  <c r="B4780" i="1"/>
  <c r="C4780" i="1" s="1"/>
  <c r="B4781" i="1"/>
  <c r="C4781" i="1" s="1"/>
  <c r="B4782" i="1"/>
  <c r="C4782" i="1" s="1"/>
  <c r="B4783" i="1"/>
  <c r="C4783" i="1" s="1"/>
  <c r="B4784" i="1"/>
  <c r="C4784" i="1" s="1"/>
  <c r="B4785" i="1"/>
  <c r="C4785" i="1" s="1"/>
  <c r="B4786" i="1"/>
  <c r="C4786" i="1" s="1"/>
  <c r="B4787" i="1"/>
  <c r="C4787" i="1" s="1"/>
  <c r="B4788" i="1"/>
  <c r="C4788" i="1" s="1"/>
  <c r="B4789" i="1"/>
  <c r="C4789" i="1" s="1"/>
  <c r="B4790" i="1"/>
  <c r="C4790" i="1" s="1"/>
  <c r="B4791" i="1"/>
  <c r="C4791" i="1" s="1"/>
  <c r="B4792" i="1"/>
  <c r="C4792" i="1" s="1"/>
  <c r="B4793" i="1"/>
  <c r="C4793" i="1" s="1"/>
  <c r="B4794" i="1"/>
  <c r="C4794" i="1" s="1"/>
  <c r="B4795" i="1"/>
  <c r="C4795" i="1" s="1"/>
  <c r="B4796" i="1"/>
  <c r="C4796" i="1" s="1"/>
  <c r="B4797" i="1"/>
  <c r="C4797" i="1" s="1"/>
  <c r="B4798" i="1"/>
  <c r="C4798" i="1" s="1"/>
  <c r="B4799" i="1"/>
  <c r="C4799" i="1" s="1"/>
  <c r="B4800" i="1"/>
  <c r="C4800" i="1" s="1"/>
  <c r="B4801" i="1"/>
  <c r="C4801" i="1" s="1"/>
  <c r="B4802" i="1"/>
  <c r="C4802" i="1" s="1"/>
  <c r="B4803" i="1"/>
  <c r="C4803" i="1" s="1"/>
  <c r="B4804" i="1"/>
  <c r="C4804" i="1" s="1"/>
  <c r="B4805" i="1"/>
  <c r="C4805" i="1" s="1"/>
  <c r="B4806" i="1"/>
  <c r="C4806" i="1" s="1"/>
  <c r="B4807" i="1"/>
  <c r="C4807" i="1" s="1"/>
  <c r="B4808" i="1"/>
  <c r="C4808" i="1" s="1"/>
  <c r="B4809" i="1"/>
  <c r="C4809" i="1" s="1"/>
  <c r="B4810" i="1"/>
  <c r="C4810" i="1" s="1"/>
  <c r="B4811" i="1"/>
  <c r="C4811" i="1" s="1"/>
  <c r="B4812" i="1"/>
  <c r="C4812" i="1" s="1"/>
  <c r="B4813" i="1"/>
  <c r="C4813" i="1" s="1"/>
  <c r="B4814" i="1"/>
  <c r="C4814" i="1" s="1"/>
  <c r="B4815" i="1"/>
  <c r="C4815" i="1" s="1"/>
  <c r="B4816" i="1"/>
  <c r="C4816" i="1" s="1"/>
  <c r="B4817" i="1"/>
  <c r="C4817" i="1" s="1"/>
  <c r="B4818" i="1"/>
  <c r="C4818" i="1" s="1"/>
  <c r="B4819" i="1"/>
  <c r="C4819" i="1" s="1"/>
  <c r="B4820" i="1"/>
  <c r="C4820" i="1" s="1"/>
  <c r="B4821" i="1"/>
  <c r="C4821" i="1" s="1"/>
  <c r="B4822" i="1"/>
  <c r="C4822" i="1" s="1"/>
  <c r="B4823" i="1"/>
  <c r="C4823" i="1" s="1"/>
  <c r="B4824" i="1"/>
  <c r="C4824" i="1" s="1"/>
  <c r="B4825" i="1"/>
  <c r="C4825" i="1" s="1"/>
  <c r="B4826" i="1"/>
  <c r="C4826" i="1" s="1"/>
  <c r="B4827" i="1"/>
  <c r="C4827" i="1" s="1"/>
  <c r="B4828" i="1"/>
  <c r="C4828" i="1" s="1"/>
  <c r="B4829" i="1"/>
  <c r="C4829" i="1" s="1"/>
  <c r="B4830" i="1"/>
  <c r="C4830" i="1" s="1"/>
  <c r="B4831" i="1"/>
  <c r="C4831" i="1" s="1"/>
  <c r="B4832" i="1"/>
  <c r="C4832" i="1" s="1"/>
  <c r="B4833" i="1"/>
  <c r="C4833" i="1" s="1"/>
  <c r="B4834" i="1"/>
  <c r="C4834" i="1" s="1"/>
  <c r="B4835" i="1"/>
  <c r="C4835" i="1" s="1"/>
  <c r="B4836" i="1"/>
  <c r="C4836" i="1" s="1"/>
  <c r="B4837" i="1"/>
  <c r="C4837" i="1" s="1"/>
  <c r="B4838" i="1"/>
  <c r="C4838" i="1" s="1"/>
  <c r="B4839" i="1"/>
  <c r="C4839" i="1" s="1"/>
  <c r="B4840" i="1"/>
  <c r="C4840" i="1" s="1"/>
  <c r="B4841" i="1"/>
  <c r="C4841" i="1" s="1"/>
  <c r="B4842" i="1"/>
  <c r="C4842" i="1" s="1"/>
  <c r="B4843" i="1"/>
  <c r="C4843" i="1" s="1"/>
  <c r="B4844" i="1"/>
  <c r="C4844" i="1" s="1"/>
  <c r="B4845" i="1"/>
  <c r="C4845" i="1" s="1"/>
  <c r="B4846" i="1"/>
  <c r="C4846" i="1" s="1"/>
  <c r="B4847" i="1"/>
  <c r="C4847" i="1" s="1"/>
  <c r="B4848" i="1"/>
  <c r="C4848" i="1" s="1"/>
  <c r="B4849" i="1"/>
  <c r="C4849" i="1" s="1"/>
  <c r="B4850" i="1"/>
  <c r="C4850" i="1" s="1"/>
  <c r="B4851" i="1"/>
  <c r="C4851" i="1" s="1"/>
  <c r="B4852" i="1"/>
  <c r="C4852" i="1" s="1"/>
  <c r="B4853" i="1"/>
  <c r="C4853" i="1" s="1"/>
  <c r="B4854" i="1"/>
  <c r="C4854" i="1" s="1"/>
  <c r="B4855" i="1"/>
  <c r="C4855" i="1" s="1"/>
  <c r="B4856" i="1"/>
  <c r="C4856" i="1" s="1"/>
  <c r="B4857" i="1"/>
  <c r="C4857" i="1" s="1"/>
  <c r="B4858" i="1"/>
  <c r="C4858" i="1" s="1"/>
  <c r="B4859" i="1"/>
  <c r="C4859" i="1" s="1"/>
  <c r="B4860" i="1"/>
  <c r="C4860" i="1" s="1"/>
  <c r="B4861" i="1"/>
  <c r="C4861" i="1" s="1"/>
  <c r="B4862" i="1"/>
  <c r="C4862" i="1" s="1"/>
  <c r="B4863" i="1"/>
  <c r="C4863" i="1" s="1"/>
  <c r="B4864" i="1"/>
  <c r="C4864" i="1" s="1"/>
  <c r="B4865" i="1"/>
  <c r="C4865" i="1" s="1"/>
  <c r="B4866" i="1"/>
  <c r="C4866" i="1" s="1"/>
  <c r="B4867" i="1"/>
  <c r="C4867" i="1" s="1"/>
  <c r="B4868" i="1"/>
  <c r="C4868" i="1" s="1"/>
  <c r="B4869" i="1"/>
  <c r="C4869" i="1" s="1"/>
  <c r="B4870" i="1"/>
  <c r="C4870" i="1" s="1"/>
  <c r="B4871" i="1"/>
  <c r="C4871" i="1" s="1"/>
  <c r="B4872" i="1"/>
  <c r="C4872" i="1" s="1"/>
  <c r="B4873" i="1"/>
  <c r="C4873" i="1" s="1"/>
  <c r="B4874" i="1"/>
  <c r="C4874" i="1" s="1"/>
  <c r="B4875" i="1"/>
  <c r="C4875" i="1" s="1"/>
  <c r="B4876" i="1"/>
  <c r="C4876" i="1" s="1"/>
  <c r="B4877" i="1"/>
  <c r="C4877" i="1" s="1"/>
  <c r="B4878" i="1"/>
  <c r="C4878" i="1" s="1"/>
  <c r="B4879" i="1"/>
  <c r="C4879" i="1" s="1"/>
  <c r="B4880" i="1"/>
  <c r="C4880" i="1" s="1"/>
  <c r="B4881" i="1"/>
  <c r="C4881" i="1" s="1"/>
  <c r="B4882" i="1"/>
  <c r="C4882" i="1" s="1"/>
  <c r="B4883" i="1"/>
  <c r="C4883" i="1" s="1"/>
  <c r="B4884" i="1"/>
  <c r="C4884" i="1" s="1"/>
  <c r="B4885" i="1"/>
  <c r="C4885" i="1" s="1"/>
  <c r="B4886" i="1"/>
  <c r="C4886" i="1" s="1"/>
  <c r="B4887" i="1"/>
  <c r="C4887" i="1" s="1"/>
  <c r="B4888" i="1"/>
  <c r="C4888" i="1" s="1"/>
  <c r="B4889" i="1"/>
  <c r="C4889" i="1" s="1"/>
  <c r="B4890" i="1"/>
  <c r="C4890" i="1" s="1"/>
  <c r="B4891" i="1"/>
  <c r="C4891" i="1" s="1"/>
  <c r="B4892" i="1"/>
  <c r="C4892" i="1" s="1"/>
  <c r="B4893" i="1"/>
  <c r="C4893" i="1" s="1"/>
  <c r="B4894" i="1"/>
  <c r="C4894" i="1" s="1"/>
  <c r="B4895" i="1"/>
  <c r="C4895" i="1" s="1"/>
  <c r="B4896" i="1"/>
  <c r="C4896" i="1" s="1"/>
  <c r="B4897" i="1"/>
  <c r="C4897" i="1" s="1"/>
  <c r="B4898" i="1"/>
  <c r="C4898" i="1" s="1"/>
  <c r="B4899" i="1"/>
  <c r="C4899" i="1" s="1"/>
  <c r="B4900" i="1"/>
  <c r="C4900" i="1" s="1"/>
  <c r="B4901" i="1"/>
  <c r="C4901" i="1" s="1"/>
  <c r="B4902" i="1"/>
  <c r="C4902" i="1" s="1"/>
  <c r="B4903" i="1"/>
  <c r="C4903" i="1" s="1"/>
  <c r="B4904" i="1"/>
  <c r="C4904" i="1" s="1"/>
  <c r="B4905" i="1"/>
  <c r="C4905" i="1" s="1"/>
  <c r="B4906" i="1"/>
  <c r="C4906" i="1" s="1"/>
  <c r="B4907" i="1"/>
  <c r="C4907" i="1" s="1"/>
  <c r="B4908" i="1"/>
  <c r="C4908" i="1" s="1"/>
  <c r="B4909" i="1"/>
  <c r="C4909" i="1" s="1"/>
  <c r="B4910" i="1"/>
  <c r="C4910" i="1" s="1"/>
  <c r="B4911" i="1"/>
  <c r="C4911" i="1" s="1"/>
  <c r="B4912" i="1"/>
  <c r="C4912" i="1" s="1"/>
  <c r="B4913" i="1"/>
  <c r="C4913" i="1" s="1"/>
  <c r="B4914" i="1"/>
  <c r="C4914" i="1" s="1"/>
  <c r="B4915" i="1"/>
  <c r="C4915" i="1" s="1"/>
  <c r="B4916" i="1"/>
  <c r="C4916" i="1" s="1"/>
  <c r="B4917" i="1"/>
  <c r="C4917" i="1" s="1"/>
  <c r="B4918" i="1"/>
  <c r="C4918" i="1" s="1"/>
  <c r="B4919" i="1"/>
  <c r="C4919" i="1" s="1"/>
  <c r="B4920" i="1"/>
  <c r="C4920" i="1" s="1"/>
  <c r="B4921" i="1"/>
  <c r="C4921" i="1" s="1"/>
  <c r="B4922" i="1"/>
  <c r="C4922" i="1" s="1"/>
  <c r="B4923" i="1"/>
  <c r="C4923" i="1" s="1"/>
  <c r="B4924" i="1"/>
  <c r="C4924" i="1" s="1"/>
  <c r="B4925" i="1"/>
  <c r="C4925" i="1" s="1"/>
  <c r="B4926" i="1"/>
  <c r="C4926" i="1" s="1"/>
  <c r="B4927" i="1"/>
  <c r="C4927" i="1" s="1"/>
  <c r="B4928" i="1"/>
  <c r="C4928" i="1" s="1"/>
  <c r="B4929" i="1"/>
  <c r="C4929" i="1" s="1"/>
  <c r="B4930" i="1"/>
  <c r="C4930" i="1" s="1"/>
  <c r="B4931" i="1"/>
  <c r="C4931" i="1" s="1"/>
  <c r="B4932" i="1"/>
  <c r="C4932" i="1" s="1"/>
  <c r="B4933" i="1"/>
  <c r="C4933" i="1" s="1"/>
  <c r="B4934" i="1"/>
  <c r="C4934" i="1" s="1"/>
  <c r="B4935" i="1"/>
  <c r="C4935" i="1" s="1"/>
  <c r="B4936" i="1"/>
  <c r="C4936" i="1" s="1"/>
  <c r="B4937" i="1"/>
  <c r="C4937" i="1" s="1"/>
  <c r="B4938" i="1"/>
  <c r="C4938" i="1" s="1"/>
  <c r="B4939" i="1"/>
  <c r="C4939" i="1" s="1"/>
  <c r="B4940" i="1"/>
  <c r="C4940" i="1" s="1"/>
  <c r="B4941" i="1"/>
  <c r="C4941" i="1" s="1"/>
  <c r="B4942" i="1"/>
  <c r="C4942" i="1" s="1"/>
  <c r="B4943" i="1"/>
  <c r="C4943" i="1" s="1"/>
  <c r="B4944" i="1"/>
  <c r="C4944" i="1" s="1"/>
  <c r="B4945" i="1"/>
  <c r="C4945" i="1" s="1"/>
  <c r="B4946" i="1"/>
  <c r="C4946" i="1" s="1"/>
  <c r="B4947" i="1"/>
  <c r="C4947" i="1" s="1"/>
  <c r="B4948" i="1"/>
  <c r="C4948" i="1" s="1"/>
  <c r="B4949" i="1"/>
  <c r="C4949" i="1" s="1"/>
  <c r="B4950" i="1"/>
  <c r="C4950" i="1" s="1"/>
  <c r="B4951" i="1"/>
  <c r="C4951" i="1" s="1"/>
  <c r="B4952" i="1"/>
  <c r="C4952" i="1" s="1"/>
  <c r="B4953" i="1"/>
  <c r="C4953" i="1" s="1"/>
  <c r="B4954" i="1"/>
  <c r="C4954" i="1" s="1"/>
  <c r="B4955" i="1"/>
  <c r="C4955" i="1" s="1"/>
  <c r="B4956" i="1"/>
  <c r="C4956" i="1" s="1"/>
  <c r="B4957" i="1"/>
  <c r="C4957" i="1" s="1"/>
  <c r="B4958" i="1"/>
  <c r="C4958" i="1" s="1"/>
  <c r="B4959" i="1"/>
  <c r="C4959" i="1" s="1"/>
  <c r="B4960" i="1"/>
  <c r="C4960" i="1" s="1"/>
  <c r="B4961" i="1"/>
  <c r="C4961" i="1" s="1"/>
  <c r="B4962" i="1"/>
  <c r="C4962" i="1" s="1"/>
  <c r="B4963" i="1"/>
  <c r="C4963" i="1" s="1"/>
  <c r="B4964" i="1"/>
  <c r="C4964" i="1" s="1"/>
  <c r="B4965" i="1"/>
  <c r="C4965" i="1" s="1"/>
  <c r="B4966" i="1"/>
  <c r="C4966" i="1" s="1"/>
  <c r="B4967" i="1"/>
  <c r="C4967" i="1" s="1"/>
  <c r="B4968" i="1"/>
  <c r="C4968" i="1" s="1"/>
  <c r="B4969" i="1"/>
  <c r="C4969" i="1" s="1"/>
  <c r="B4970" i="1"/>
  <c r="C4970" i="1" s="1"/>
  <c r="B4971" i="1"/>
  <c r="C4971" i="1" s="1"/>
  <c r="B4972" i="1"/>
  <c r="C4972" i="1" s="1"/>
  <c r="B4973" i="1"/>
  <c r="C4973" i="1" s="1"/>
  <c r="B4974" i="1"/>
  <c r="C4974" i="1" s="1"/>
  <c r="B4975" i="1"/>
  <c r="C4975" i="1" s="1"/>
  <c r="B4976" i="1"/>
  <c r="C4976" i="1" s="1"/>
  <c r="B4977" i="1"/>
  <c r="C4977" i="1" s="1"/>
  <c r="B4978" i="1"/>
  <c r="C4978" i="1" s="1"/>
  <c r="B4979" i="1"/>
  <c r="C4979" i="1" s="1"/>
  <c r="B4980" i="1"/>
  <c r="C4980" i="1" s="1"/>
  <c r="B4981" i="1"/>
  <c r="C4981" i="1" s="1"/>
  <c r="B4982" i="1"/>
  <c r="C4982" i="1" s="1"/>
  <c r="B4983" i="1"/>
  <c r="C4983" i="1" s="1"/>
  <c r="B4984" i="1"/>
  <c r="C4984" i="1" s="1"/>
  <c r="B4985" i="1"/>
  <c r="C4985" i="1" s="1"/>
  <c r="B4986" i="1"/>
  <c r="C4986" i="1" s="1"/>
  <c r="B4987" i="1"/>
  <c r="C4987" i="1" s="1"/>
  <c r="B4988" i="1"/>
  <c r="C4988" i="1" s="1"/>
  <c r="B4989" i="1"/>
  <c r="C4989" i="1" s="1"/>
  <c r="B4990" i="1"/>
  <c r="C4990" i="1" s="1"/>
  <c r="B4991" i="1"/>
  <c r="C4991" i="1" s="1"/>
  <c r="B4992" i="1"/>
  <c r="C4992" i="1" s="1"/>
  <c r="B4993" i="1"/>
  <c r="C4993" i="1" s="1"/>
  <c r="B4994" i="1"/>
  <c r="C4994" i="1" s="1"/>
  <c r="B4995" i="1"/>
  <c r="C4995" i="1" s="1"/>
  <c r="B4996" i="1"/>
  <c r="C4996" i="1" s="1"/>
  <c r="B4997" i="1"/>
  <c r="C4997" i="1" s="1"/>
  <c r="B4998" i="1"/>
  <c r="C4998" i="1" s="1"/>
  <c r="B4999" i="1"/>
  <c r="C4999" i="1" s="1"/>
  <c r="B5000" i="1"/>
  <c r="C5000" i="1" s="1"/>
  <c r="B5001" i="1"/>
  <c r="C5001" i="1" s="1"/>
  <c r="B5002" i="1"/>
  <c r="C5002" i="1" s="1"/>
  <c r="B5003" i="1"/>
  <c r="C5003" i="1" s="1"/>
  <c r="B5004" i="1"/>
  <c r="C5004" i="1" s="1"/>
  <c r="B5005" i="1"/>
  <c r="C5005" i="1" s="1"/>
  <c r="B5006" i="1"/>
  <c r="C5006" i="1" s="1"/>
  <c r="B5007" i="1"/>
  <c r="C5007" i="1" s="1"/>
  <c r="B5008" i="1"/>
  <c r="C5008" i="1" s="1"/>
  <c r="B5009" i="1"/>
  <c r="C5009" i="1" s="1"/>
  <c r="B5010" i="1"/>
  <c r="C5010" i="1" s="1"/>
  <c r="B5011" i="1"/>
  <c r="C5011" i="1" s="1"/>
  <c r="B5012" i="1"/>
  <c r="C5012" i="1" s="1"/>
  <c r="B5013" i="1"/>
  <c r="C5013" i="1" s="1"/>
  <c r="B5014" i="1"/>
  <c r="C5014" i="1" s="1"/>
  <c r="B5015" i="1"/>
  <c r="C5015" i="1" s="1"/>
  <c r="B5016" i="1"/>
  <c r="C5016" i="1" s="1"/>
  <c r="B5017" i="1"/>
  <c r="C5017" i="1" s="1"/>
  <c r="B5018" i="1"/>
  <c r="C5018" i="1" s="1"/>
  <c r="B5019" i="1"/>
  <c r="C5019" i="1" s="1"/>
  <c r="B5020" i="1"/>
  <c r="C5020" i="1" s="1"/>
  <c r="B5021" i="1"/>
  <c r="C5021" i="1" s="1"/>
  <c r="B5022" i="1"/>
  <c r="C5022" i="1" s="1"/>
  <c r="B5023" i="1"/>
  <c r="C5023" i="1" s="1"/>
  <c r="B5024" i="1"/>
  <c r="C5024" i="1" s="1"/>
  <c r="B5025" i="1"/>
  <c r="C5025" i="1" s="1"/>
  <c r="B5026" i="1"/>
  <c r="C5026" i="1" s="1"/>
  <c r="B5027" i="1"/>
  <c r="C5027" i="1" s="1"/>
  <c r="B5028" i="1"/>
  <c r="C5028" i="1" s="1"/>
  <c r="B5029" i="1"/>
  <c r="C5029" i="1" s="1"/>
  <c r="B5030" i="1"/>
  <c r="C5030" i="1" s="1"/>
  <c r="B5031" i="1"/>
  <c r="C5031" i="1" s="1"/>
  <c r="B5032" i="1"/>
  <c r="C5032" i="1" s="1"/>
  <c r="B5033" i="1"/>
  <c r="C5033" i="1" s="1"/>
  <c r="B5034" i="1"/>
  <c r="C5034" i="1" s="1"/>
  <c r="B5035" i="1"/>
  <c r="C5035" i="1" s="1"/>
  <c r="B5036" i="1"/>
  <c r="C5036" i="1" s="1"/>
  <c r="B5037" i="1"/>
  <c r="C5037" i="1" s="1"/>
  <c r="B5038" i="1"/>
  <c r="C5038" i="1" s="1"/>
  <c r="B5039" i="1"/>
  <c r="C5039" i="1" s="1"/>
  <c r="B5040" i="1"/>
  <c r="C5040" i="1" s="1"/>
  <c r="B5041" i="1"/>
  <c r="C5041" i="1" s="1"/>
  <c r="B5042" i="1"/>
  <c r="C5042" i="1" s="1"/>
  <c r="B5043" i="1"/>
  <c r="C5043" i="1" s="1"/>
  <c r="B5044" i="1"/>
  <c r="C5044" i="1" s="1"/>
  <c r="B5045" i="1"/>
  <c r="C5045" i="1" s="1"/>
  <c r="B5046" i="1"/>
  <c r="C5046" i="1" s="1"/>
  <c r="B5047" i="1"/>
  <c r="C5047" i="1" s="1"/>
  <c r="B5048" i="1"/>
  <c r="C5048" i="1" s="1"/>
  <c r="B5049" i="1"/>
  <c r="C5049" i="1" s="1"/>
  <c r="B5050" i="1"/>
  <c r="C5050" i="1" s="1"/>
  <c r="B5051" i="1"/>
  <c r="C5051" i="1" s="1"/>
  <c r="B5052" i="1"/>
  <c r="C5052" i="1" s="1"/>
  <c r="B5053" i="1"/>
  <c r="C5053" i="1" s="1"/>
  <c r="B5054" i="1"/>
  <c r="C5054" i="1" s="1"/>
  <c r="B5055" i="1"/>
  <c r="C5055" i="1" s="1"/>
  <c r="B5056" i="1"/>
  <c r="C5056" i="1" s="1"/>
  <c r="B5057" i="1"/>
  <c r="C5057" i="1" s="1"/>
  <c r="B5058" i="1"/>
  <c r="C5058" i="1" s="1"/>
  <c r="B5059" i="1"/>
  <c r="C5059" i="1" s="1"/>
  <c r="B5060" i="1"/>
  <c r="C5060" i="1" s="1"/>
  <c r="B5061" i="1"/>
  <c r="C5061" i="1" s="1"/>
  <c r="B5062" i="1"/>
  <c r="C5062" i="1" s="1"/>
  <c r="B5063" i="1"/>
  <c r="C5063" i="1" s="1"/>
  <c r="B5064" i="1"/>
  <c r="C5064" i="1" s="1"/>
  <c r="B5065" i="1"/>
  <c r="C5065" i="1" s="1"/>
  <c r="B5066" i="1"/>
  <c r="C5066" i="1" s="1"/>
  <c r="B5067" i="1"/>
  <c r="C5067" i="1" s="1"/>
  <c r="B5068" i="1"/>
  <c r="C5068" i="1" s="1"/>
  <c r="B5069" i="1"/>
  <c r="C5069" i="1" s="1"/>
  <c r="B5070" i="1"/>
  <c r="C5070" i="1" s="1"/>
  <c r="B5071" i="1"/>
  <c r="C5071" i="1" s="1"/>
  <c r="B5072" i="1"/>
  <c r="C5072" i="1" s="1"/>
  <c r="B5073" i="1"/>
  <c r="C5073" i="1" s="1"/>
  <c r="B5074" i="1"/>
  <c r="C5074" i="1" s="1"/>
  <c r="B5075" i="1"/>
  <c r="C5075" i="1" s="1"/>
  <c r="B5076" i="1"/>
  <c r="C5076" i="1" s="1"/>
  <c r="B5077" i="1"/>
  <c r="C5077" i="1" s="1"/>
  <c r="B5078" i="1"/>
  <c r="C5078" i="1" s="1"/>
  <c r="B5079" i="1"/>
  <c r="C5079" i="1" s="1"/>
  <c r="B5080" i="1"/>
  <c r="C5080" i="1" s="1"/>
  <c r="B5081" i="1"/>
  <c r="C5081" i="1" s="1"/>
  <c r="B5082" i="1"/>
  <c r="C5082" i="1" s="1"/>
  <c r="B5083" i="1"/>
  <c r="C5083" i="1" s="1"/>
  <c r="B5084" i="1"/>
  <c r="C5084" i="1" s="1"/>
  <c r="B5085" i="1"/>
  <c r="C5085" i="1" s="1"/>
  <c r="B5086" i="1"/>
  <c r="C5086" i="1" s="1"/>
  <c r="B5087" i="1"/>
  <c r="C5087" i="1" s="1"/>
  <c r="B5088" i="1"/>
  <c r="C5088" i="1" s="1"/>
  <c r="B5089" i="1"/>
  <c r="C5089" i="1" s="1"/>
  <c r="B5090" i="1"/>
  <c r="C5090" i="1" s="1"/>
  <c r="B5091" i="1"/>
  <c r="C5091" i="1" s="1"/>
  <c r="B5092" i="1"/>
  <c r="C5092" i="1" s="1"/>
  <c r="B5093" i="1"/>
  <c r="C5093" i="1" s="1"/>
  <c r="B5094" i="1"/>
  <c r="C5094" i="1" s="1"/>
  <c r="B5095" i="1"/>
  <c r="C5095" i="1" s="1"/>
  <c r="B5096" i="1"/>
  <c r="C5096" i="1" s="1"/>
  <c r="B5097" i="1"/>
  <c r="C5097" i="1" s="1"/>
  <c r="B5098" i="1"/>
  <c r="C5098" i="1" s="1"/>
  <c r="B5099" i="1"/>
  <c r="C5099" i="1" s="1"/>
  <c r="B5100" i="1"/>
  <c r="C5100" i="1" s="1"/>
  <c r="B5101" i="1"/>
  <c r="C5101" i="1" s="1"/>
  <c r="B5102" i="1"/>
  <c r="C5102" i="1" s="1"/>
  <c r="B5103" i="1"/>
  <c r="C5103" i="1" s="1"/>
  <c r="B5104" i="1"/>
  <c r="C5104" i="1" s="1"/>
  <c r="B5105" i="1"/>
  <c r="C5105" i="1" s="1"/>
  <c r="B5106" i="1"/>
  <c r="C5106" i="1" s="1"/>
  <c r="B5107" i="1"/>
  <c r="C5107" i="1" s="1"/>
  <c r="B5108" i="1"/>
  <c r="C5108" i="1" s="1"/>
  <c r="B5109" i="1"/>
  <c r="C5109" i="1" s="1"/>
  <c r="B5110" i="1"/>
  <c r="C5110" i="1" s="1"/>
  <c r="B5111" i="1"/>
  <c r="C5111" i="1" s="1"/>
  <c r="B5112" i="1"/>
  <c r="C5112" i="1" s="1"/>
  <c r="B5113" i="1"/>
  <c r="C5113" i="1" s="1"/>
  <c r="B5114" i="1"/>
  <c r="C5114" i="1" s="1"/>
  <c r="B5115" i="1"/>
  <c r="C5115" i="1" s="1"/>
  <c r="B5116" i="1"/>
  <c r="C5116" i="1" s="1"/>
  <c r="B5117" i="1"/>
  <c r="C5117" i="1" s="1"/>
  <c r="B5118" i="1"/>
  <c r="C5118" i="1" s="1"/>
  <c r="B5119" i="1"/>
  <c r="C5119" i="1" s="1"/>
  <c r="B5120" i="1"/>
  <c r="C5120" i="1" s="1"/>
  <c r="B5121" i="1"/>
  <c r="C5121" i="1" s="1"/>
  <c r="B5122" i="1"/>
  <c r="C5122" i="1" s="1"/>
  <c r="B5123" i="1"/>
  <c r="C5123" i="1" s="1"/>
  <c r="B5124" i="1"/>
  <c r="C5124" i="1" s="1"/>
  <c r="B5125" i="1"/>
  <c r="C5125" i="1" s="1"/>
  <c r="B5126" i="1"/>
  <c r="C5126" i="1" s="1"/>
  <c r="B5127" i="1"/>
  <c r="C5127" i="1" s="1"/>
  <c r="B5128" i="1"/>
  <c r="C5128" i="1" s="1"/>
  <c r="B5129" i="1"/>
  <c r="C5129" i="1" s="1"/>
  <c r="B5130" i="1"/>
  <c r="C5130" i="1" s="1"/>
  <c r="B5131" i="1"/>
  <c r="C5131" i="1" s="1"/>
  <c r="B5132" i="1"/>
  <c r="C5132" i="1" s="1"/>
  <c r="B5133" i="1"/>
  <c r="C5133" i="1" s="1"/>
  <c r="B5134" i="1"/>
  <c r="C5134" i="1" s="1"/>
  <c r="B5135" i="1"/>
  <c r="C5135" i="1" s="1"/>
  <c r="B5136" i="1"/>
  <c r="C5136" i="1" s="1"/>
  <c r="B5137" i="1"/>
  <c r="C5137" i="1" s="1"/>
  <c r="B5138" i="1"/>
  <c r="C5138" i="1" s="1"/>
  <c r="B5139" i="1"/>
  <c r="C5139" i="1" s="1"/>
  <c r="B5140" i="1"/>
  <c r="C5140" i="1" s="1"/>
  <c r="B5141" i="1"/>
  <c r="C5141" i="1" s="1"/>
  <c r="B5142" i="1"/>
  <c r="C5142" i="1" s="1"/>
  <c r="B5143" i="1"/>
  <c r="C5143" i="1" s="1"/>
  <c r="B5144" i="1"/>
  <c r="C5144" i="1" s="1"/>
  <c r="B5145" i="1"/>
  <c r="C5145" i="1" s="1"/>
  <c r="B5146" i="1"/>
  <c r="C5146" i="1" s="1"/>
  <c r="B5147" i="1"/>
  <c r="C5147" i="1" s="1"/>
  <c r="B5148" i="1"/>
  <c r="C5148" i="1" s="1"/>
  <c r="B5149" i="1"/>
  <c r="C5149" i="1" s="1"/>
  <c r="B5150" i="1"/>
  <c r="C5150" i="1" s="1"/>
  <c r="B5151" i="1"/>
  <c r="C5151" i="1" s="1"/>
  <c r="B5152" i="1"/>
  <c r="C5152" i="1" s="1"/>
  <c r="B5153" i="1"/>
  <c r="C5153" i="1" s="1"/>
  <c r="B5154" i="1"/>
  <c r="C5154" i="1" s="1"/>
  <c r="B5155" i="1"/>
  <c r="C5155" i="1" s="1"/>
  <c r="B5156" i="1"/>
  <c r="C5156" i="1" s="1"/>
  <c r="B5157" i="1"/>
  <c r="C5157" i="1" s="1"/>
  <c r="B5158" i="1"/>
  <c r="C5158" i="1" s="1"/>
  <c r="B5159" i="1"/>
  <c r="C5159" i="1" s="1"/>
  <c r="B5160" i="1"/>
  <c r="C5160" i="1" s="1"/>
  <c r="B5161" i="1"/>
  <c r="C5161" i="1" s="1"/>
  <c r="B5162" i="1"/>
  <c r="C5162" i="1" s="1"/>
  <c r="B5163" i="1"/>
  <c r="C5163" i="1" s="1"/>
  <c r="B5164" i="1"/>
  <c r="C5164" i="1" s="1"/>
  <c r="B5165" i="1"/>
  <c r="C5165" i="1" s="1"/>
  <c r="B5166" i="1"/>
  <c r="C5166" i="1" s="1"/>
  <c r="B5167" i="1"/>
  <c r="C5167" i="1" s="1"/>
  <c r="B5168" i="1"/>
  <c r="C5168" i="1" s="1"/>
  <c r="B5169" i="1"/>
  <c r="C5169" i="1" s="1"/>
  <c r="B5170" i="1"/>
  <c r="C5170" i="1" s="1"/>
  <c r="B5171" i="1"/>
  <c r="C5171" i="1" s="1"/>
  <c r="B5172" i="1"/>
  <c r="C5172" i="1" s="1"/>
  <c r="B5173" i="1"/>
  <c r="C5173" i="1" s="1"/>
  <c r="B5174" i="1"/>
  <c r="C5174" i="1" s="1"/>
  <c r="B5175" i="1"/>
  <c r="C5175" i="1" s="1"/>
  <c r="B5176" i="1"/>
  <c r="C5176" i="1" s="1"/>
  <c r="B5177" i="1"/>
  <c r="C5177" i="1" s="1"/>
  <c r="B5178" i="1"/>
  <c r="C5178" i="1" s="1"/>
  <c r="B5179" i="1"/>
  <c r="C5179" i="1" s="1"/>
  <c r="B5180" i="1"/>
  <c r="C5180" i="1" s="1"/>
  <c r="B5181" i="1"/>
  <c r="C5181" i="1" s="1"/>
  <c r="B5182" i="1"/>
  <c r="C5182" i="1" s="1"/>
  <c r="B5183" i="1"/>
  <c r="C5183" i="1" s="1"/>
  <c r="B5184" i="1"/>
  <c r="C5184" i="1" s="1"/>
  <c r="B5185" i="1"/>
  <c r="C5185" i="1" s="1"/>
  <c r="B5186" i="1"/>
  <c r="C5186" i="1" s="1"/>
  <c r="B5187" i="1"/>
  <c r="C5187" i="1" s="1"/>
  <c r="B5188" i="1"/>
  <c r="C5188" i="1" s="1"/>
  <c r="B5189" i="1"/>
  <c r="C5189" i="1" s="1"/>
  <c r="B5190" i="1"/>
  <c r="C5190" i="1" s="1"/>
  <c r="B5191" i="1"/>
  <c r="C5191" i="1" s="1"/>
  <c r="B5192" i="1"/>
  <c r="C5192" i="1" s="1"/>
  <c r="B5193" i="1"/>
  <c r="C5193" i="1" s="1"/>
  <c r="B5194" i="1"/>
  <c r="C5194" i="1" s="1"/>
  <c r="B5195" i="1"/>
  <c r="C5195" i="1" s="1"/>
  <c r="B5196" i="1"/>
  <c r="C5196" i="1" s="1"/>
  <c r="B5197" i="1"/>
  <c r="C5197" i="1" s="1"/>
  <c r="B5198" i="1"/>
  <c r="C5198" i="1" s="1"/>
  <c r="B5199" i="1"/>
  <c r="C5199" i="1" s="1"/>
  <c r="B5200" i="1"/>
  <c r="C5200" i="1" s="1"/>
  <c r="B5201" i="1"/>
  <c r="C5201" i="1" s="1"/>
  <c r="B5202" i="1"/>
  <c r="C5202" i="1" s="1"/>
  <c r="B5203" i="1"/>
  <c r="C5203" i="1" s="1"/>
  <c r="B5204" i="1"/>
  <c r="C5204" i="1" s="1"/>
  <c r="B5205" i="1"/>
  <c r="C5205" i="1" s="1"/>
  <c r="B5206" i="1"/>
  <c r="C5206" i="1" s="1"/>
  <c r="B5207" i="1"/>
  <c r="C5207" i="1" s="1"/>
  <c r="B5208" i="1"/>
  <c r="C5208" i="1" s="1"/>
  <c r="B5209" i="1"/>
  <c r="C5209" i="1" s="1"/>
  <c r="B5210" i="1"/>
  <c r="C5210" i="1" s="1"/>
  <c r="B5211" i="1"/>
  <c r="C5211" i="1" s="1"/>
  <c r="B5212" i="1"/>
  <c r="C5212" i="1" s="1"/>
  <c r="B5213" i="1"/>
  <c r="C5213" i="1" s="1"/>
  <c r="B5214" i="1"/>
  <c r="C5214" i="1" s="1"/>
  <c r="B5215" i="1"/>
  <c r="C5215" i="1" s="1"/>
  <c r="B5216" i="1"/>
  <c r="C5216" i="1" s="1"/>
  <c r="B5217" i="1"/>
  <c r="C5217" i="1" s="1"/>
  <c r="B5218" i="1"/>
  <c r="C5218" i="1" s="1"/>
  <c r="B5219" i="1"/>
  <c r="C5219" i="1" s="1"/>
  <c r="B5220" i="1"/>
  <c r="C5220" i="1" s="1"/>
  <c r="B5221" i="1"/>
  <c r="C5221" i="1" s="1"/>
  <c r="B5222" i="1"/>
  <c r="C5222" i="1" s="1"/>
  <c r="B5223" i="1"/>
  <c r="C5223" i="1" s="1"/>
  <c r="B5224" i="1"/>
  <c r="C5224" i="1" s="1"/>
  <c r="B5225" i="1"/>
  <c r="C5225" i="1" s="1"/>
  <c r="B5226" i="1"/>
  <c r="C5226" i="1" s="1"/>
  <c r="B5227" i="1"/>
  <c r="C5227" i="1" s="1"/>
  <c r="B5228" i="1"/>
  <c r="C5228" i="1" s="1"/>
  <c r="B5229" i="1"/>
  <c r="C5229" i="1" s="1"/>
  <c r="B5230" i="1"/>
  <c r="C5230" i="1" s="1"/>
  <c r="B5231" i="1"/>
  <c r="C5231" i="1" s="1"/>
  <c r="B5232" i="1"/>
  <c r="C5232" i="1" s="1"/>
  <c r="B5233" i="1"/>
  <c r="C5233" i="1" s="1"/>
  <c r="B5234" i="1"/>
  <c r="C5234" i="1" s="1"/>
  <c r="B5235" i="1"/>
  <c r="C5235" i="1" s="1"/>
  <c r="B5236" i="1"/>
  <c r="C5236" i="1" s="1"/>
  <c r="B5237" i="1"/>
  <c r="C5237" i="1" s="1"/>
  <c r="B5238" i="1"/>
  <c r="C5238" i="1" s="1"/>
  <c r="B5239" i="1"/>
  <c r="C5239" i="1" s="1"/>
  <c r="B5240" i="1"/>
  <c r="C5240" i="1" s="1"/>
  <c r="B5241" i="1"/>
  <c r="C5241" i="1" s="1"/>
  <c r="B5242" i="1"/>
  <c r="C5242" i="1" s="1"/>
  <c r="B5243" i="1"/>
  <c r="C5243" i="1" s="1"/>
  <c r="B5244" i="1"/>
  <c r="C5244" i="1" s="1"/>
  <c r="B5245" i="1"/>
  <c r="C5245" i="1" s="1"/>
  <c r="B5246" i="1"/>
  <c r="C5246" i="1" s="1"/>
  <c r="B5247" i="1"/>
  <c r="C5247" i="1" s="1"/>
  <c r="B5248" i="1"/>
  <c r="C5248" i="1" s="1"/>
  <c r="B5249" i="1"/>
  <c r="C5249" i="1" s="1"/>
  <c r="B5250" i="1"/>
  <c r="C5250" i="1" s="1"/>
  <c r="B5251" i="1"/>
  <c r="C5251" i="1" s="1"/>
  <c r="B5252" i="1"/>
  <c r="C5252" i="1" s="1"/>
  <c r="B5253" i="1"/>
  <c r="C5253" i="1" s="1"/>
  <c r="B5254" i="1"/>
  <c r="C5254" i="1" s="1"/>
  <c r="B5255" i="1"/>
  <c r="C5255" i="1" s="1"/>
  <c r="B5256" i="1"/>
  <c r="C5256" i="1" s="1"/>
  <c r="B5257" i="1"/>
  <c r="C5257" i="1" s="1"/>
  <c r="B5258" i="1"/>
  <c r="C5258" i="1" s="1"/>
  <c r="B5259" i="1"/>
  <c r="C5259" i="1" s="1"/>
  <c r="B5260" i="1"/>
  <c r="C5260" i="1" s="1"/>
  <c r="B5261" i="1"/>
  <c r="C5261" i="1" s="1"/>
  <c r="B5262" i="1"/>
  <c r="C5262" i="1" s="1"/>
  <c r="B5263" i="1"/>
  <c r="C5263" i="1" s="1"/>
  <c r="B5264" i="1"/>
  <c r="C5264" i="1" s="1"/>
  <c r="B5265" i="1"/>
  <c r="C5265" i="1" s="1"/>
  <c r="B5266" i="1"/>
  <c r="C5266" i="1" s="1"/>
  <c r="B5267" i="1"/>
  <c r="C5267" i="1" s="1"/>
  <c r="B5268" i="1"/>
  <c r="C5268" i="1" s="1"/>
  <c r="B5269" i="1"/>
  <c r="C5269" i="1" s="1"/>
  <c r="B5270" i="1"/>
  <c r="C5270" i="1" s="1"/>
  <c r="B5271" i="1"/>
  <c r="C5271" i="1" s="1"/>
  <c r="B5272" i="1"/>
  <c r="C5272" i="1" s="1"/>
  <c r="B5273" i="1"/>
  <c r="C5273" i="1" s="1"/>
  <c r="B5274" i="1"/>
  <c r="C5274" i="1" s="1"/>
  <c r="B5275" i="1"/>
  <c r="C5275" i="1" s="1"/>
  <c r="B5276" i="1"/>
  <c r="C5276" i="1" s="1"/>
  <c r="B5277" i="1"/>
  <c r="C5277" i="1" s="1"/>
  <c r="B5278" i="1"/>
  <c r="C5278" i="1" s="1"/>
  <c r="B5279" i="1"/>
  <c r="C5279" i="1" s="1"/>
  <c r="B5280" i="1"/>
  <c r="C5280" i="1" s="1"/>
  <c r="B5281" i="1"/>
  <c r="C5281" i="1" s="1"/>
  <c r="B5282" i="1"/>
  <c r="C5282" i="1" s="1"/>
  <c r="B5283" i="1"/>
  <c r="C5283" i="1" s="1"/>
  <c r="B5284" i="1"/>
  <c r="C5284" i="1" s="1"/>
  <c r="B5285" i="1"/>
  <c r="C5285" i="1" s="1"/>
  <c r="B5286" i="1"/>
  <c r="C5286" i="1" s="1"/>
  <c r="B5287" i="1"/>
  <c r="C5287" i="1" s="1"/>
  <c r="B5288" i="1"/>
  <c r="C5288" i="1" s="1"/>
  <c r="B5289" i="1"/>
  <c r="C5289" i="1" s="1"/>
  <c r="B5290" i="1"/>
  <c r="C5290" i="1" s="1"/>
  <c r="B5291" i="1"/>
  <c r="C5291" i="1" s="1"/>
  <c r="B5292" i="1"/>
  <c r="C5292" i="1" s="1"/>
  <c r="B5293" i="1"/>
  <c r="C5293" i="1" s="1"/>
  <c r="B5294" i="1"/>
  <c r="C5294" i="1" s="1"/>
  <c r="B5295" i="1"/>
  <c r="C5295" i="1" s="1"/>
  <c r="B5296" i="1"/>
  <c r="C5296" i="1" s="1"/>
  <c r="B5297" i="1"/>
  <c r="C5297" i="1" s="1"/>
  <c r="B5298" i="1"/>
  <c r="C5298" i="1" s="1"/>
  <c r="B5299" i="1"/>
  <c r="C5299" i="1" s="1"/>
  <c r="B5300" i="1"/>
  <c r="C5300" i="1" s="1"/>
  <c r="B5301" i="1"/>
  <c r="C5301" i="1" s="1"/>
  <c r="B5302" i="1"/>
  <c r="C5302" i="1" s="1"/>
  <c r="B5303" i="1"/>
  <c r="C5303" i="1" s="1"/>
  <c r="B5304" i="1"/>
  <c r="C5304" i="1" s="1"/>
  <c r="B5305" i="1"/>
  <c r="C5305" i="1" s="1"/>
  <c r="B5306" i="1"/>
  <c r="C5306" i="1" s="1"/>
  <c r="B5307" i="1"/>
  <c r="C5307" i="1" s="1"/>
  <c r="B5308" i="1"/>
  <c r="C5308" i="1" s="1"/>
  <c r="B5309" i="1"/>
  <c r="C5309" i="1" s="1"/>
  <c r="B5310" i="1"/>
  <c r="C5310" i="1" s="1"/>
  <c r="B5311" i="1"/>
  <c r="C5311" i="1" s="1"/>
  <c r="B5312" i="1"/>
  <c r="C5312" i="1" s="1"/>
  <c r="B5313" i="1"/>
  <c r="C5313" i="1" s="1"/>
  <c r="B5314" i="1"/>
  <c r="C5314" i="1" s="1"/>
  <c r="B5315" i="1"/>
  <c r="C5315" i="1" s="1"/>
  <c r="B5316" i="1"/>
  <c r="C5316" i="1" s="1"/>
  <c r="B5317" i="1"/>
  <c r="C5317" i="1" s="1"/>
  <c r="B5318" i="1"/>
  <c r="C5318" i="1" s="1"/>
  <c r="B5319" i="1"/>
  <c r="C5319" i="1" s="1"/>
  <c r="B5320" i="1"/>
  <c r="C5320" i="1" s="1"/>
  <c r="B5321" i="1"/>
  <c r="C5321" i="1" s="1"/>
  <c r="B5322" i="1"/>
  <c r="C5322" i="1" s="1"/>
  <c r="B5323" i="1"/>
  <c r="C5323" i="1" s="1"/>
  <c r="B5324" i="1"/>
  <c r="C5324" i="1" s="1"/>
  <c r="B5325" i="1"/>
  <c r="C5325" i="1" s="1"/>
  <c r="B5326" i="1"/>
  <c r="C5326" i="1" s="1"/>
  <c r="B5327" i="1"/>
  <c r="C5327" i="1" s="1"/>
  <c r="B5328" i="1"/>
  <c r="C5328" i="1" s="1"/>
  <c r="B5329" i="1"/>
  <c r="C5329" i="1" s="1"/>
  <c r="B5330" i="1"/>
  <c r="C5330" i="1" s="1"/>
  <c r="B5331" i="1"/>
  <c r="C5331" i="1" s="1"/>
  <c r="B5332" i="1"/>
  <c r="C5332" i="1" s="1"/>
  <c r="B5333" i="1"/>
  <c r="C5333" i="1" s="1"/>
  <c r="B5334" i="1"/>
  <c r="C5334" i="1" s="1"/>
  <c r="B5335" i="1"/>
  <c r="C5335" i="1" s="1"/>
  <c r="B5336" i="1"/>
  <c r="C5336" i="1" s="1"/>
  <c r="B5337" i="1"/>
  <c r="C5337" i="1" s="1"/>
  <c r="B5338" i="1"/>
  <c r="C5338" i="1" s="1"/>
  <c r="B5339" i="1"/>
  <c r="C5339" i="1" s="1"/>
  <c r="B5340" i="1"/>
  <c r="C5340" i="1" s="1"/>
  <c r="B5341" i="1"/>
  <c r="C5341" i="1" s="1"/>
  <c r="B5342" i="1"/>
  <c r="C5342" i="1" s="1"/>
  <c r="B5343" i="1"/>
  <c r="C5343" i="1" s="1"/>
  <c r="B5344" i="1"/>
  <c r="C5344" i="1" s="1"/>
  <c r="B5345" i="1"/>
  <c r="C5345" i="1" s="1"/>
  <c r="B5346" i="1"/>
  <c r="C5346" i="1" s="1"/>
  <c r="B5347" i="1"/>
  <c r="C5347" i="1" s="1"/>
  <c r="B5348" i="1"/>
  <c r="C5348" i="1" s="1"/>
  <c r="B5349" i="1"/>
  <c r="C5349" i="1" s="1"/>
  <c r="B5350" i="1"/>
  <c r="C5350" i="1" s="1"/>
  <c r="B5351" i="1"/>
  <c r="C5351" i="1" s="1"/>
  <c r="B5352" i="1"/>
  <c r="C5352" i="1" s="1"/>
  <c r="B5353" i="1"/>
  <c r="C5353" i="1" s="1"/>
  <c r="B5354" i="1"/>
  <c r="C5354" i="1" s="1"/>
  <c r="B5355" i="1"/>
  <c r="C5355" i="1" s="1"/>
  <c r="B5356" i="1"/>
  <c r="C5356" i="1" s="1"/>
  <c r="B5357" i="1"/>
  <c r="C5357" i="1" s="1"/>
  <c r="B5358" i="1"/>
  <c r="C5358" i="1" s="1"/>
  <c r="B5359" i="1"/>
  <c r="C5359" i="1" s="1"/>
  <c r="B5360" i="1"/>
  <c r="C5360" i="1" s="1"/>
  <c r="B5361" i="1"/>
  <c r="C5361" i="1" s="1"/>
  <c r="B5362" i="1"/>
  <c r="C5362" i="1" s="1"/>
  <c r="B5363" i="1"/>
  <c r="C5363" i="1" s="1"/>
  <c r="B5364" i="1"/>
  <c r="C5364" i="1" s="1"/>
  <c r="B5365" i="1"/>
  <c r="C5365" i="1" s="1"/>
  <c r="B5366" i="1"/>
  <c r="C5366" i="1" s="1"/>
  <c r="B5367" i="1"/>
  <c r="C5367" i="1" s="1"/>
  <c r="B5368" i="1"/>
  <c r="C5368" i="1" s="1"/>
  <c r="B5369" i="1"/>
  <c r="C5369" i="1" s="1"/>
  <c r="B5370" i="1"/>
  <c r="C5370" i="1" s="1"/>
  <c r="B5371" i="1"/>
  <c r="C5371" i="1" s="1"/>
  <c r="B5372" i="1"/>
  <c r="C5372" i="1" s="1"/>
  <c r="B5373" i="1"/>
  <c r="C5373" i="1" s="1"/>
  <c r="B5374" i="1"/>
  <c r="C5374" i="1" s="1"/>
  <c r="B5375" i="1"/>
  <c r="C5375" i="1" s="1"/>
  <c r="B5376" i="1"/>
  <c r="C5376" i="1" s="1"/>
  <c r="B5377" i="1"/>
  <c r="C5377" i="1" s="1"/>
  <c r="B5378" i="1"/>
  <c r="C5378" i="1" s="1"/>
  <c r="B5379" i="1"/>
  <c r="C5379" i="1" s="1"/>
  <c r="B5380" i="1"/>
  <c r="C5380" i="1" s="1"/>
  <c r="B5381" i="1"/>
  <c r="C5381" i="1" s="1"/>
  <c r="B5382" i="1"/>
  <c r="C5382" i="1" s="1"/>
  <c r="B5383" i="1"/>
  <c r="C5383" i="1" s="1"/>
  <c r="B5384" i="1"/>
  <c r="C5384" i="1" s="1"/>
  <c r="B5385" i="1"/>
  <c r="C5385" i="1" s="1"/>
  <c r="B5386" i="1"/>
  <c r="C5386" i="1" s="1"/>
  <c r="B5387" i="1"/>
  <c r="C5387" i="1" s="1"/>
  <c r="B5388" i="1"/>
  <c r="C5388" i="1" s="1"/>
  <c r="B5389" i="1"/>
  <c r="C5389" i="1" s="1"/>
  <c r="B5390" i="1"/>
  <c r="C5390" i="1" s="1"/>
  <c r="B5391" i="1"/>
  <c r="C5391" i="1" s="1"/>
  <c r="B5392" i="1"/>
  <c r="C5392" i="1" s="1"/>
  <c r="B5393" i="1"/>
  <c r="C5393" i="1" s="1"/>
  <c r="B5394" i="1"/>
  <c r="C5394" i="1" s="1"/>
  <c r="B5395" i="1"/>
  <c r="C5395" i="1" s="1"/>
  <c r="B5396" i="1"/>
  <c r="C5396" i="1" s="1"/>
  <c r="B5397" i="1"/>
  <c r="C5397" i="1" s="1"/>
  <c r="B5398" i="1"/>
  <c r="C5398" i="1" s="1"/>
  <c r="B5399" i="1"/>
  <c r="C5399" i="1" s="1"/>
  <c r="B5400" i="1"/>
  <c r="C5400" i="1" s="1"/>
  <c r="B5401" i="1"/>
  <c r="C5401" i="1" s="1"/>
  <c r="B5402" i="1"/>
  <c r="C5402" i="1" s="1"/>
  <c r="B5403" i="1"/>
  <c r="C5403" i="1" s="1"/>
  <c r="B5404" i="1"/>
  <c r="C5404" i="1" s="1"/>
  <c r="B5405" i="1"/>
  <c r="C5405" i="1" s="1"/>
  <c r="B5406" i="1"/>
  <c r="C5406" i="1" s="1"/>
  <c r="B5407" i="1"/>
  <c r="C5407" i="1" s="1"/>
  <c r="B5408" i="1"/>
  <c r="C5408" i="1" s="1"/>
  <c r="B5409" i="1"/>
  <c r="C5409" i="1" s="1"/>
  <c r="B5410" i="1"/>
  <c r="C5410" i="1" s="1"/>
  <c r="B5411" i="1"/>
  <c r="C5411" i="1" s="1"/>
  <c r="B5412" i="1"/>
  <c r="C5412" i="1" s="1"/>
  <c r="B5413" i="1"/>
  <c r="C5413" i="1" s="1"/>
  <c r="B5414" i="1"/>
  <c r="C5414" i="1" s="1"/>
  <c r="B5415" i="1"/>
  <c r="C5415" i="1" s="1"/>
  <c r="B5416" i="1"/>
  <c r="C5416" i="1" s="1"/>
  <c r="B5417" i="1"/>
  <c r="C5417" i="1" s="1"/>
  <c r="B5418" i="1"/>
  <c r="C5418" i="1" s="1"/>
  <c r="B5419" i="1"/>
  <c r="C5419" i="1" s="1"/>
  <c r="B5420" i="1"/>
  <c r="C5420" i="1" s="1"/>
  <c r="B5421" i="1"/>
  <c r="C5421" i="1" s="1"/>
  <c r="B5422" i="1"/>
  <c r="C5422" i="1" s="1"/>
  <c r="B5423" i="1"/>
  <c r="C5423" i="1" s="1"/>
  <c r="B5424" i="1"/>
  <c r="C5424" i="1" s="1"/>
  <c r="B5425" i="1"/>
  <c r="C5425" i="1" s="1"/>
  <c r="B5426" i="1"/>
  <c r="C5426" i="1" s="1"/>
  <c r="B5427" i="1"/>
  <c r="C5427" i="1" s="1"/>
  <c r="B5428" i="1"/>
  <c r="C5428" i="1" s="1"/>
  <c r="B5429" i="1"/>
  <c r="C5429" i="1" s="1"/>
  <c r="B5430" i="1"/>
  <c r="C5430" i="1" s="1"/>
  <c r="B5431" i="1"/>
  <c r="C5431" i="1" s="1"/>
  <c r="B5432" i="1"/>
  <c r="C5432" i="1" s="1"/>
  <c r="B5433" i="1"/>
  <c r="C5433" i="1" s="1"/>
  <c r="B5434" i="1"/>
  <c r="C5434" i="1" s="1"/>
  <c r="B5435" i="1"/>
  <c r="C5435" i="1" s="1"/>
  <c r="B5436" i="1"/>
  <c r="C5436" i="1" s="1"/>
  <c r="B5437" i="1"/>
  <c r="C5437" i="1" s="1"/>
  <c r="B5438" i="1"/>
  <c r="C5438" i="1" s="1"/>
  <c r="B5439" i="1"/>
  <c r="C5439" i="1" s="1"/>
  <c r="B5440" i="1"/>
  <c r="C5440" i="1" s="1"/>
  <c r="B5441" i="1"/>
  <c r="C5441" i="1" s="1"/>
  <c r="B5442" i="1"/>
  <c r="C5442" i="1" s="1"/>
  <c r="B5443" i="1"/>
  <c r="C5443" i="1" s="1"/>
  <c r="B5444" i="1"/>
  <c r="C5444" i="1" s="1"/>
  <c r="B5445" i="1"/>
  <c r="C5445" i="1" s="1"/>
  <c r="B5446" i="1"/>
  <c r="C5446" i="1" s="1"/>
  <c r="B5447" i="1"/>
  <c r="C5447" i="1" s="1"/>
  <c r="B5448" i="1"/>
  <c r="C5448" i="1" s="1"/>
  <c r="B5449" i="1"/>
  <c r="C5449" i="1" s="1"/>
  <c r="B5450" i="1"/>
  <c r="C5450" i="1" s="1"/>
  <c r="B5451" i="1"/>
  <c r="C5451" i="1" s="1"/>
  <c r="B5452" i="1"/>
  <c r="C5452" i="1" s="1"/>
  <c r="B5453" i="1"/>
  <c r="C5453" i="1" s="1"/>
  <c r="B5454" i="1"/>
  <c r="C5454" i="1" s="1"/>
  <c r="B5455" i="1"/>
  <c r="C5455" i="1" s="1"/>
  <c r="B5456" i="1"/>
  <c r="C5456" i="1" s="1"/>
  <c r="B5457" i="1"/>
  <c r="C5457" i="1" s="1"/>
  <c r="B5458" i="1"/>
  <c r="C5458" i="1" s="1"/>
  <c r="B5459" i="1"/>
  <c r="C5459" i="1" s="1"/>
  <c r="B5460" i="1"/>
  <c r="C5460" i="1" s="1"/>
  <c r="B5461" i="1"/>
  <c r="C5461" i="1" s="1"/>
  <c r="B5462" i="1"/>
  <c r="C5462" i="1" s="1"/>
  <c r="B5463" i="1"/>
  <c r="C5463" i="1" s="1"/>
  <c r="B5464" i="1"/>
  <c r="C5464" i="1" s="1"/>
  <c r="B5465" i="1"/>
  <c r="C5465" i="1" s="1"/>
  <c r="B5466" i="1"/>
  <c r="C5466" i="1" s="1"/>
  <c r="B5467" i="1"/>
  <c r="C5467" i="1" s="1"/>
  <c r="B5468" i="1"/>
  <c r="C5468" i="1" s="1"/>
  <c r="B5469" i="1"/>
  <c r="C5469" i="1" s="1"/>
  <c r="B5470" i="1"/>
  <c r="C5470" i="1" s="1"/>
  <c r="B5471" i="1"/>
  <c r="C5471" i="1" s="1"/>
  <c r="B5472" i="1"/>
  <c r="C5472" i="1" s="1"/>
  <c r="B5473" i="1"/>
  <c r="C5473" i="1" s="1"/>
  <c r="B5474" i="1"/>
  <c r="C5474" i="1" s="1"/>
  <c r="B5475" i="1"/>
  <c r="C5475" i="1" s="1"/>
  <c r="B5476" i="1"/>
  <c r="C5476" i="1" s="1"/>
  <c r="B5477" i="1"/>
  <c r="C5477" i="1" s="1"/>
  <c r="B5478" i="1"/>
  <c r="C5478" i="1" s="1"/>
  <c r="B5479" i="1"/>
  <c r="C5479" i="1" s="1"/>
  <c r="B5480" i="1"/>
  <c r="C5480" i="1" s="1"/>
  <c r="B5481" i="1"/>
  <c r="C5481" i="1" s="1"/>
  <c r="B5482" i="1"/>
  <c r="C5482" i="1" s="1"/>
  <c r="B5483" i="1"/>
  <c r="C5483" i="1" s="1"/>
  <c r="B5484" i="1"/>
  <c r="C5484" i="1" s="1"/>
  <c r="B5485" i="1"/>
  <c r="C5485" i="1" s="1"/>
  <c r="B5486" i="1"/>
  <c r="C5486" i="1" s="1"/>
  <c r="B5487" i="1"/>
  <c r="C5487" i="1" s="1"/>
  <c r="B5488" i="1"/>
  <c r="C5488" i="1" s="1"/>
  <c r="B5489" i="1"/>
  <c r="C5489" i="1" s="1"/>
  <c r="B5490" i="1"/>
  <c r="C5490" i="1" s="1"/>
  <c r="B5491" i="1"/>
  <c r="C5491" i="1" s="1"/>
  <c r="B5492" i="1"/>
  <c r="C5492" i="1" s="1"/>
  <c r="B5493" i="1"/>
  <c r="C5493" i="1" s="1"/>
  <c r="B5494" i="1"/>
  <c r="C5494" i="1" s="1"/>
  <c r="B5495" i="1"/>
  <c r="C5495" i="1" s="1"/>
  <c r="B5496" i="1"/>
  <c r="C5496" i="1" s="1"/>
  <c r="B5497" i="1"/>
  <c r="C5497" i="1" s="1"/>
  <c r="B5498" i="1"/>
  <c r="C5498" i="1" s="1"/>
  <c r="B5499" i="1"/>
  <c r="C5499" i="1" s="1"/>
  <c r="B5500" i="1"/>
  <c r="C5500" i="1" s="1"/>
  <c r="B5501" i="1"/>
  <c r="C5501" i="1" s="1"/>
  <c r="B5502" i="1"/>
  <c r="C5502" i="1" s="1"/>
  <c r="B5503" i="1"/>
  <c r="C5503" i="1" s="1"/>
  <c r="B5504" i="1"/>
  <c r="C5504" i="1" s="1"/>
  <c r="B5505" i="1"/>
  <c r="C5505" i="1" s="1"/>
  <c r="B5506" i="1"/>
  <c r="C5506" i="1" s="1"/>
  <c r="B5507" i="1"/>
  <c r="C5507" i="1" s="1"/>
  <c r="B5508" i="1"/>
  <c r="C5508" i="1" s="1"/>
  <c r="B5509" i="1"/>
  <c r="C5509" i="1" s="1"/>
  <c r="B5510" i="1"/>
  <c r="C5510" i="1" s="1"/>
  <c r="B5511" i="1"/>
  <c r="C5511" i="1" s="1"/>
  <c r="B5512" i="1"/>
  <c r="C5512" i="1" s="1"/>
  <c r="B5513" i="1"/>
  <c r="C5513" i="1" s="1"/>
  <c r="B5514" i="1"/>
  <c r="C5514" i="1" s="1"/>
  <c r="B5515" i="1"/>
  <c r="C5515" i="1" s="1"/>
  <c r="B5516" i="1"/>
  <c r="C5516" i="1" s="1"/>
  <c r="B5517" i="1"/>
  <c r="C5517" i="1" s="1"/>
  <c r="B5518" i="1"/>
  <c r="C5518" i="1" s="1"/>
  <c r="B5519" i="1"/>
  <c r="C5519" i="1" s="1"/>
  <c r="B5520" i="1"/>
  <c r="C5520" i="1" s="1"/>
  <c r="B5521" i="1"/>
  <c r="C5521" i="1" s="1"/>
  <c r="B5522" i="1"/>
  <c r="C5522" i="1" s="1"/>
  <c r="B5523" i="1"/>
  <c r="C5523" i="1" s="1"/>
  <c r="B5524" i="1"/>
  <c r="C5524" i="1" s="1"/>
  <c r="B5525" i="1"/>
  <c r="C5525" i="1" s="1"/>
  <c r="B5526" i="1"/>
  <c r="C5526" i="1" s="1"/>
  <c r="B5527" i="1"/>
  <c r="C5527" i="1" s="1"/>
  <c r="B5528" i="1"/>
  <c r="C5528" i="1" s="1"/>
  <c r="B5529" i="1"/>
  <c r="C5529" i="1" s="1"/>
  <c r="B5530" i="1"/>
  <c r="C5530" i="1" s="1"/>
  <c r="B5531" i="1"/>
  <c r="C5531" i="1" s="1"/>
  <c r="B5532" i="1"/>
  <c r="C5532" i="1" s="1"/>
  <c r="B5533" i="1"/>
  <c r="C5533" i="1" s="1"/>
  <c r="B5534" i="1"/>
  <c r="C5534" i="1" s="1"/>
  <c r="B5535" i="1"/>
  <c r="C5535" i="1" s="1"/>
  <c r="B5536" i="1"/>
  <c r="C5536" i="1" s="1"/>
  <c r="B5537" i="1"/>
  <c r="C5537" i="1" s="1"/>
  <c r="B5538" i="1"/>
  <c r="C5538" i="1" s="1"/>
  <c r="B5539" i="1"/>
  <c r="C5539" i="1" s="1"/>
  <c r="B5540" i="1"/>
  <c r="C5540" i="1" s="1"/>
  <c r="B5541" i="1"/>
  <c r="C5541" i="1" s="1"/>
  <c r="B5542" i="1"/>
  <c r="C5542" i="1" s="1"/>
  <c r="B5543" i="1"/>
  <c r="C5543" i="1" s="1"/>
  <c r="B5544" i="1"/>
  <c r="C5544" i="1" s="1"/>
  <c r="B5545" i="1"/>
  <c r="C5545" i="1" s="1"/>
  <c r="B5546" i="1"/>
  <c r="C5546" i="1" s="1"/>
  <c r="B5547" i="1"/>
  <c r="C5547" i="1" s="1"/>
  <c r="B5548" i="1"/>
  <c r="C5548" i="1" s="1"/>
  <c r="B5549" i="1"/>
  <c r="C5549" i="1" s="1"/>
  <c r="B5550" i="1"/>
  <c r="C5550" i="1" s="1"/>
  <c r="B5551" i="1"/>
  <c r="C5551" i="1" s="1"/>
  <c r="B5552" i="1"/>
  <c r="C5552" i="1" s="1"/>
  <c r="B5553" i="1"/>
  <c r="C5553" i="1" s="1"/>
  <c r="B5554" i="1"/>
  <c r="C5554" i="1" s="1"/>
  <c r="B5555" i="1"/>
  <c r="C5555" i="1" s="1"/>
  <c r="B5556" i="1"/>
  <c r="C5556" i="1" s="1"/>
  <c r="B5557" i="1"/>
  <c r="C5557" i="1" s="1"/>
  <c r="B5558" i="1"/>
  <c r="C5558" i="1" s="1"/>
  <c r="B5559" i="1"/>
  <c r="C5559" i="1" s="1"/>
  <c r="B5560" i="1"/>
  <c r="C5560" i="1" s="1"/>
  <c r="B5561" i="1"/>
  <c r="C5561" i="1" s="1"/>
  <c r="B5562" i="1"/>
  <c r="C5562" i="1" s="1"/>
  <c r="B5563" i="1"/>
  <c r="C5563" i="1" s="1"/>
  <c r="B5564" i="1"/>
  <c r="C5564" i="1" s="1"/>
  <c r="B5565" i="1"/>
  <c r="C5565" i="1" s="1"/>
  <c r="B5566" i="1"/>
  <c r="C5566" i="1" s="1"/>
  <c r="B5567" i="1"/>
  <c r="C5567" i="1" s="1"/>
  <c r="B5568" i="1"/>
  <c r="C5568" i="1" s="1"/>
  <c r="B5569" i="1"/>
  <c r="C5569" i="1" s="1"/>
  <c r="B5570" i="1"/>
  <c r="C5570" i="1" s="1"/>
  <c r="B5571" i="1"/>
  <c r="C5571" i="1" s="1"/>
  <c r="B5572" i="1"/>
  <c r="C5572" i="1" s="1"/>
  <c r="B5573" i="1"/>
  <c r="C5573" i="1" s="1"/>
  <c r="B5574" i="1"/>
  <c r="C5574" i="1" s="1"/>
  <c r="B5575" i="1"/>
  <c r="C5575" i="1" s="1"/>
  <c r="B5576" i="1"/>
  <c r="C5576" i="1" s="1"/>
  <c r="B5577" i="1"/>
  <c r="C5577" i="1" s="1"/>
  <c r="B5578" i="1"/>
  <c r="C5578" i="1" s="1"/>
  <c r="B5579" i="1"/>
  <c r="C5579" i="1" s="1"/>
  <c r="B5580" i="1"/>
  <c r="C5580" i="1" s="1"/>
  <c r="B5581" i="1"/>
  <c r="C5581" i="1" s="1"/>
  <c r="B5582" i="1"/>
  <c r="C5582" i="1" s="1"/>
  <c r="B5583" i="1"/>
  <c r="C5583" i="1" s="1"/>
  <c r="B5584" i="1"/>
  <c r="C5584" i="1" s="1"/>
  <c r="B5585" i="1"/>
  <c r="C5585" i="1" s="1"/>
  <c r="B5586" i="1"/>
  <c r="C5586" i="1" s="1"/>
  <c r="B5587" i="1"/>
  <c r="C5587" i="1" s="1"/>
  <c r="B5588" i="1"/>
  <c r="C5588" i="1" s="1"/>
  <c r="B5589" i="1"/>
  <c r="C5589" i="1" s="1"/>
  <c r="B5590" i="1"/>
  <c r="C5590" i="1" s="1"/>
  <c r="B5591" i="1"/>
  <c r="C5591" i="1" s="1"/>
  <c r="B5592" i="1"/>
  <c r="C5592" i="1" s="1"/>
  <c r="B5593" i="1"/>
  <c r="C5593" i="1" s="1"/>
  <c r="B5594" i="1"/>
  <c r="C5594" i="1" s="1"/>
  <c r="B5595" i="1"/>
  <c r="C5595" i="1" s="1"/>
  <c r="B5596" i="1"/>
  <c r="C5596" i="1" s="1"/>
  <c r="B5597" i="1"/>
  <c r="C5597" i="1" s="1"/>
  <c r="B5598" i="1"/>
  <c r="C5598" i="1" s="1"/>
  <c r="B5599" i="1"/>
  <c r="C5599" i="1" s="1"/>
  <c r="B5600" i="1"/>
  <c r="C5600" i="1" s="1"/>
  <c r="B5601" i="1"/>
  <c r="C5601" i="1" s="1"/>
  <c r="B5602" i="1"/>
  <c r="C5602" i="1" s="1"/>
  <c r="B5603" i="1"/>
  <c r="C5603" i="1" s="1"/>
  <c r="B5604" i="1"/>
  <c r="C5604" i="1" s="1"/>
  <c r="B5605" i="1"/>
  <c r="C5605" i="1" s="1"/>
  <c r="B5606" i="1"/>
  <c r="C5606" i="1" s="1"/>
  <c r="B5607" i="1"/>
  <c r="C5607" i="1" s="1"/>
  <c r="B5608" i="1"/>
  <c r="C5608" i="1" s="1"/>
  <c r="B5609" i="1"/>
  <c r="C5609" i="1" s="1"/>
  <c r="B5610" i="1"/>
  <c r="C5610" i="1" s="1"/>
  <c r="B5611" i="1"/>
  <c r="C5611" i="1" s="1"/>
  <c r="B5612" i="1"/>
  <c r="C5612" i="1" s="1"/>
  <c r="B5613" i="1"/>
  <c r="C5613" i="1" s="1"/>
  <c r="B5614" i="1"/>
  <c r="C5614" i="1" s="1"/>
  <c r="B5615" i="1"/>
  <c r="C5615" i="1" s="1"/>
  <c r="B5616" i="1"/>
  <c r="C5616" i="1" s="1"/>
  <c r="B5617" i="1"/>
  <c r="C5617" i="1" s="1"/>
  <c r="B5618" i="1"/>
  <c r="C5618" i="1" s="1"/>
  <c r="B5619" i="1"/>
  <c r="C5619" i="1" s="1"/>
  <c r="B5620" i="1"/>
  <c r="C5620" i="1" s="1"/>
  <c r="B5621" i="1"/>
  <c r="C5621" i="1" s="1"/>
  <c r="B5622" i="1"/>
  <c r="C5622" i="1" s="1"/>
  <c r="B5623" i="1"/>
  <c r="C5623" i="1" s="1"/>
  <c r="B5624" i="1"/>
  <c r="C5624" i="1" s="1"/>
  <c r="B5625" i="1"/>
  <c r="C5625" i="1" s="1"/>
  <c r="B5626" i="1"/>
  <c r="C5626" i="1" s="1"/>
  <c r="B5627" i="1"/>
  <c r="C5627" i="1" s="1"/>
  <c r="B5628" i="1"/>
  <c r="C5628" i="1" s="1"/>
  <c r="B5629" i="1"/>
  <c r="C5629" i="1" s="1"/>
  <c r="B5630" i="1"/>
  <c r="C5630" i="1" s="1"/>
  <c r="B5631" i="1"/>
  <c r="C5631" i="1" s="1"/>
  <c r="B5632" i="1"/>
  <c r="C5632" i="1" s="1"/>
  <c r="B5633" i="1"/>
  <c r="C5633" i="1" s="1"/>
  <c r="B5634" i="1"/>
  <c r="C5634" i="1" s="1"/>
  <c r="B5635" i="1"/>
  <c r="C5635" i="1" s="1"/>
  <c r="B5636" i="1"/>
  <c r="C5636" i="1" s="1"/>
  <c r="B5637" i="1"/>
  <c r="C5637" i="1" s="1"/>
  <c r="B5638" i="1"/>
  <c r="C5638" i="1" s="1"/>
  <c r="B5639" i="1"/>
  <c r="C5639" i="1" s="1"/>
  <c r="B5640" i="1"/>
  <c r="C5640" i="1" s="1"/>
  <c r="B5641" i="1"/>
  <c r="C5641" i="1" s="1"/>
  <c r="B5642" i="1"/>
  <c r="C5642" i="1" s="1"/>
  <c r="B5643" i="1"/>
  <c r="C5643" i="1" s="1"/>
  <c r="B5644" i="1"/>
  <c r="C5644" i="1" s="1"/>
  <c r="B5645" i="1"/>
  <c r="C5645" i="1" s="1"/>
  <c r="B5646" i="1"/>
  <c r="C5646" i="1" s="1"/>
  <c r="B5647" i="1"/>
  <c r="C5647" i="1" s="1"/>
  <c r="B5648" i="1"/>
  <c r="C5648" i="1" s="1"/>
  <c r="B5649" i="1"/>
  <c r="C5649" i="1" s="1"/>
  <c r="B5650" i="1"/>
  <c r="C5650" i="1" s="1"/>
  <c r="B5651" i="1"/>
  <c r="C5651" i="1" s="1"/>
  <c r="B5652" i="1"/>
  <c r="C5652" i="1" s="1"/>
  <c r="B5653" i="1"/>
  <c r="C5653" i="1" s="1"/>
  <c r="B5654" i="1"/>
  <c r="C5654" i="1" s="1"/>
  <c r="B5655" i="1"/>
  <c r="C5655" i="1" s="1"/>
  <c r="B5656" i="1"/>
  <c r="C5656" i="1" s="1"/>
  <c r="B5657" i="1"/>
  <c r="C5657" i="1" s="1"/>
  <c r="B5658" i="1"/>
  <c r="C5658" i="1" s="1"/>
  <c r="B5659" i="1"/>
  <c r="C5659" i="1" s="1"/>
  <c r="B5660" i="1"/>
  <c r="C5660" i="1" s="1"/>
  <c r="B5661" i="1"/>
  <c r="C5661" i="1" s="1"/>
  <c r="B5662" i="1"/>
  <c r="C5662" i="1" s="1"/>
  <c r="B5663" i="1"/>
  <c r="C5663" i="1" s="1"/>
  <c r="B5664" i="1"/>
  <c r="C5664" i="1" s="1"/>
  <c r="B5665" i="1"/>
  <c r="C5665" i="1" s="1"/>
  <c r="B5666" i="1"/>
  <c r="C5666" i="1" s="1"/>
  <c r="B5667" i="1"/>
  <c r="C5667" i="1" s="1"/>
  <c r="B5668" i="1"/>
  <c r="C5668" i="1" s="1"/>
  <c r="B5669" i="1"/>
  <c r="C5669" i="1" s="1"/>
  <c r="B5670" i="1"/>
  <c r="C5670" i="1" s="1"/>
  <c r="B5671" i="1"/>
  <c r="C5671" i="1" s="1"/>
  <c r="B5672" i="1"/>
  <c r="C5672" i="1" s="1"/>
  <c r="B5673" i="1"/>
  <c r="C5673" i="1" s="1"/>
  <c r="B5674" i="1"/>
  <c r="C5674" i="1" s="1"/>
  <c r="B5675" i="1"/>
  <c r="C5675" i="1" s="1"/>
  <c r="B5676" i="1"/>
  <c r="C5676" i="1" s="1"/>
  <c r="B5677" i="1"/>
  <c r="C5677" i="1" s="1"/>
  <c r="B5678" i="1"/>
  <c r="C5678" i="1" s="1"/>
  <c r="B5679" i="1"/>
  <c r="C5679" i="1" s="1"/>
  <c r="B5680" i="1"/>
  <c r="C5680" i="1" s="1"/>
  <c r="B5681" i="1"/>
  <c r="C5681" i="1" s="1"/>
  <c r="B5682" i="1"/>
  <c r="C5682" i="1" s="1"/>
  <c r="B5683" i="1"/>
  <c r="C5683" i="1" s="1"/>
  <c r="B5684" i="1"/>
  <c r="C5684" i="1" s="1"/>
  <c r="B5685" i="1"/>
  <c r="C5685" i="1" s="1"/>
  <c r="B5686" i="1"/>
  <c r="C5686" i="1" s="1"/>
  <c r="B5687" i="1"/>
  <c r="C5687" i="1" s="1"/>
  <c r="B5688" i="1"/>
  <c r="C5688" i="1" s="1"/>
  <c r="B5689" i="1"/>
  <c r="C5689" i="1" s="1"/>
  <c r="B5690" i="1"/>
  <c r="C5690" i="1" s="1"/>
  <c r="B5691" i="1"/>
  <c r="C5691" i="1" s="1"/>
  <c r="B5692" i="1"/>
  <c r="C5692" i="1" s="1"/>
  <c r="B5693" i="1"/>
  <c r="C5693" i="1" s="1"/>
  <c r="B5694" i="1"/>
  <c r="C5694" i="1" s="1"/>
  <c r="B5695" i="1"/>
  <c r="C5695" i="1" s="1"/>
  <c r="B5696" i="1"/>
  <c r="C5696" i="1" s="1"/>
  <c r="B5697" i="1"/>
  <c r="C5697" i="1" s="1"/>
  <c r="B5698" i="1"/>
  <c r="C5698" i="1" s="1"/>
  <c r="B5699" i="1"/>
  <c r="C5699" i="1" s="1"/>
  <c r="B5700" i="1"/>
  <c r="C5700" i="1" s="1"/>
  <c r="B5701" i="1"/>
  <c r="C5701" i="1" s="1"/>
  <c r="B5702" i="1"/>
  <c r="C5702" i="1" s="1"/>
  <c r="B5703" i="1"/>
  <c r="C5703" i="1" s="1"/>
  <c r="B5704" i="1"/>
  <c r="C5704" i="1" s="1"/>
  <c r="B5705" i="1"/>
  <c r="C5705" i="1" s="1"/>
  <c r="B5706" i="1"/>
  <c r="C5706" i="1" s="1"/>
  <c r="B5707" i="1"/>
  <c r="C5707" i="1" s="1"/>
  <c r="B5708" i="1"/>
  <c r="C5708" i="1" s="1"/>
  <c r="B5709" i="1"/>
  <c r="C5709" i="1" s="1"/>
  <c r="B5710" i="1"/>
  <c r="C5710" i="1" s="1"/>
  <c r="B5711" i="1"/>
  <c r="C5711" i="1" s="1"/>
  <c r="B5712" i="1"/>
  <c r="C5712" i="1" s="1"/>
  <c r="B5713" i="1"/>
  <c r="C5713" i="1" s="1"/>
  <c r="B5714" i="1"/>
  <c r="C5714" i="1" s="1"/>
  <c r="B5715" i="1"/>
  <c r="C5715" i="1" s="1"/>
  <c r="B5716" i="1"/>
  <c r="C5716" i="1" s="1"/>
  <c r="B5717" i="1"/>
  <c r="C5717" i="1" s="1"/>
  <c r="B5718" i="1"/>
  <c r="C5718" i="1" s="1"/>
  <c r="B5719" i="1"/>
  <c r="C5719" i="1" s="1"/>
  <c r="B5720" i="1"/>
  <c r="C5720" i="1" s="1"/>
  <c r="B5721" i="1"/>
  <c r="C5721" i="1" s="1"/>
  <c r="B5722" i="1"/>
  <c r="C5722" i="1" s="1"/>
  <c r="B5723" i="1"/>
  <c r="C5723" i="1" s="1"/>
  <c r="B5724" i="1"/>
  <c r="C5724" i="1" s="1"/>
  <c r="B5725" i="1"/>
  <c r="C5725" i="1" s="1"/>
  <c r="B5726" i="1"/>
  <c r="C5726" i="1" s="1"/>
  <c r="B5727" i="1"/>
  <c r="C5727" i="1" s="1"/>
  <c r="B5728" i="1"/>
  <c r="C5728" i="1" s="1"/>
  <c r="B5729" i="1"/>
  <c r="C5729" i="1" s="1"/>
  <c r="B5730" i="1"/>
  <c r="C5730" i="1" s="1"/>
  <c r="B5731" i="1"/>
  <c r="C5731" i="1" s="1"/>
  <c r="B5732" i="1"/>
  <c r="C5732" i="1" s="1"/>
  <c r="B5733" i="1"/>
  <c r="C5733" i="1" s="1"/>
  <c r="B5734" i="1"/>
  <c r="C5734" i="1" s="1"/>
  <c r="B5735" i="1"/>
  <c r="C5735" i="1" s="1"/>
  <c r="B5736" i="1"/>
  <c r="C5736" i="1" s="1"/>
  <c r="B5737" i="1"/>
  <c r="C5737" i="1" s="1"/>
  <c r="B5738" i="1"/>
  <c r="C5738" i="1" s="1"/>
  <c r="B5739" i="1"/>
  <c r="C5739" i="1" s="1"/>
  <c r="B5740" i="1"/>
  <c r="C5740" i="1" s="1"/>
  <c r="B5741" i="1"/>
  <c r="C5741" i="1" s="1"/>
  <c r="B5742" i="1"/>
  <c r="C5742" i="1" s="1"/>
  <c r="B5743" i="1"/>
  <c r="C5743" i="1" s="1"/>
  <c r="B5744" i="1"/>
  <c r="C5744" i="1" s="1"/>
  <c r="B5745" i="1"/>
  <c r="C5745" i="1" s="1"/>
  <c r="B5746" i="1"/>
  <c r="C5746" i="1" s="1"/>
  <c r="B5747" i="1"/>
  <c r="C5747" i="1" s="1"/>
  <c r="B5748" i="1"/>
  <c r="C5748" i="1" s="1"/>
  <c r="B5749" i="1"/>
  <c r="C5749" i="1" s="1"/>
  <c r="B5750" i="1"/>
  <c r="C5750" i="1" s="1"/>
  <c r="B5751" i="1"/>
  <c r="C5751" i="1" s="1"/>
  <c r="B5752" i="1"/>
  <c r="C5752" i="1" s="1"/>
  <c r="B5753" i="1"/>
  <c r="C5753" i="1" s="1"/>
  <c r="B5754" i="1"/>
  <c r="C5754" i="1" s="1"/>
  <c r="B5755" i="1"/>
  <c r="C5755" i="1" s="1"/>
  <c r="B5756" i="1"/>
  <c r="C5756" i="1" s="1"/>
  <c r="B5757" i="1"/>
  <c r="C5757" i="1" s="1"/>
  <c r="B5758" i="1"/>
  <c r="C5758" i="1" s="1"/>
  <c r="B5759" i="1"/>
  <c r="C5759" i="1" s="1"/>
  <c r="B5760" i="1"/>
  <c r="C5760" i="1" s="1"/>
  <c r="B5761" i="1"/>
  <c r="C5761" i="1" s="1"/>
  <c r="B5762" i="1"/>
  <c r="C5762" i="1" s="1"/>
  <c r="B5763" i="1"/>
  <c r="C5763" i="1" s="1"/>
  <c r="B5764" i="1"/>
  <c r="C5764" i="1" s="1"/>
  <c r="B5765" i="1"/>
  <c r="C5765" i="1" s="1"/>
  <c r="B5766" i="1"/>
  <c r="C5766" i="1" s="1"/>
  <c r="B5767" i="1"/>
  <c r="C5767" i="1" s="1"/>
  <c r="B5768" i="1"/>
  <c r="C5768" i="1" s="1"/>
  <c r="B5769" i="1"/>
  <c r="C5769" i="1" s="1"/>
  <c r="B5770" i="1"/>
  <c r="C5770" i="1" s="1"/>
  <c r="B5771" i="1"/>
  <c r="C5771" i="1" s="1"/>
  <c r="B5772" i="1"/>
  <c r="C5772" i="1" s="1"/>
  <c r="B5773" i="1"/>
  <c r="C5773" i="1" s="1"/>
  <c r="B5774" i="1"/>
  <c r="C5774" i="1" s="1"/>
  <c r="B5775" i="1"/>
  <c r="C5775" i="1" s="1"/>
  <c r="B5776" i="1"/>
  <c r="C5776" i="1" s="1"/>
  <c r="B5777" i="1"/>
  <c r="C5777" i="1" s="1"/>
  <c r="B5778" i="1"/>
  <c r="C5778" i="1" s="1"/>
  <c r="B5779" i="1"/>
  <c r="C5779" i="1" s="1"/>
  <c r="B5780" i="1"/>
  <c r="C5780" i="1" s="1"/>
  <c r="B5781" i="1"/>
  <c r="C5781" i="1" s="1"/>
  <c r="B5782" i="1"/>
  <c r="C5782" i="1" s="1"/>
  <c r="B5783" i="1"/>
  <c r="C5783" i="1" s="1"/>
  <c r="B5784" i="1"/>
  <c r="C5784" i="1" s="1"/>
  <c r="B5785" i="1"/>
  <c r="C5785" i="1" s="1"/>
  <c r="B5786" i="1"/>
  <c r="C5786" i="1" s="1"/>
  <c r="B5787" i="1"/>
  <c r="C5787" i="1" s="1"/>
  <c r="B5788" i="1"/>
  <c r="C5788" i="1" s="1"/>
  <c r="B5789" i="1"/>
  <c r="C5789" i="1" s="1"/>
  <c r="B5790" i="1"/>
  <c r="C5790" i="1" s="1"/>
  <c r="B5791" i="1"/>
  <c r="C5791" i="1" s="1"/>
  <c r="B5792" i="1"/>
  <c r="C5792" i="1" s="1"/>
  <c r="B5793" i="1"/>
  <c r="C5793" i="1" s="1"/>
  <c r="B5794" i="1"/>
  <c r="C5794" i="1" s="1"/>
  <c r="B5795" i="1"/>
  <c r="C5795" i="1" s="1"/>
  <c r="B5796" i="1"/>
  <c r="C5796" i="1" s="1"/>
  <c r="B5797" i="1"/>
  <c r="C5797" i="1" s="1"/>
  <c r="B5798" i="1"/>
  <c r="C5798" i="1" s="1"/>
  <c r="B5799" i="1"/>
  <c r="C5799" i="1" s="1"/>
  <c r="B5800" i="1"/>
  <c r="C5800" i="1" s="1"/>
  <c r="B5801" i="1"/>
  <c r="C5801" i="1" s="1"/>
  <c r="B5802" i="1"/>
  <c r="C5802" i="1" s="1"/>
  <c r="B5803" i="1"/>
  <c r="C5803" i="1" s="1"/>
  <c r="B5804" i="1"/>
  <c r="C5804" i="1" s="1"/>
  <c r="B5805" i="1"/>
  <c r="C5805" i="1" s="1"/>
  <c r="B5806" i="1"/>
  <c r="C5806" i="1" s="1"/>
  <c r="B5807" i="1"/>
  <c r="C5807" i="1" s="1"/>
  <c r="B5808" i="1"/>
  <c r="C5808" i="1" s="1"/>
  <c r="B5809" i="1"/>
  <c r="C5809" i="1" s="1"/>
  <c r="B5810" i="1"/>
  <c r="C5810" i="1" s="1"/>
  <c r="B5811" i="1"/>
  <c r="C5811" i="1" s="1"/>
  <c r="B5812" i="1"/>
  <c r="C5812" i="1" s="1"/>
  <c r="B5813" i="1"/>
  <c r="C5813" i="1" s="1"/>
  <c r="B5814" i="1"/>
  <c r="C5814" i="1" s="1"/>
  <c r="B5815" i="1"/>
  <c r="C5815" i="1" s="1"/>
  <c r="B5816" i="1"/>
  <c r="C5816" i="1" s="1"/>
  <c r="B5817" i="1"/>
  <c r="C5817" i="1" s="1"/>
  <c r="B5818" i="1"/>
  <c r="C5818" i="1" s="1"/>
  <c r="B5819" i="1"/>
  <c r="C5819" i="1" s="1"/>
  <c r="B5820" i="1"/>
  <c r="C5820" i="1" s="1"/>
  <c r="B5821" i="1"/>
  <c r="C5821" i="1" s="1"/>
  <c r="B5822" i="1"/>
  <c r="C5822" i="1" s="1"/>
  <c r="B5823" i="1"/>
  <c r="C5823" i="1" s="1"/>
  <c r="B5824" i="1"/>
  <c r="C5824" i="1" s="1"/>
  <c r="B5825" i="1"/>
  <c r="C5825" i="1" s="1"/>
  <c r="B5826" i="1"/>
  <c r="C5826" i="1" s="1"/>
  <c r="B5827" i="1"/>
  <c r="C5827" i="1" s="1"/>
  <c r="B5828" i="1"/>
  <c r="C5828" i="1" s="1"/>
  <c r="B5829" i="1"/>
  <c r="C5829" i="1" s="1"/>
  <c r="B5830" i="1"/>
  <c r="C5830" i="1" s="1"/>
  <c r="B5831" i="1"/>
  <c r="C5831" i="1" s="1"/>
  <c r="B5832" i="1"/>
  <c r="C5832" i="1" s="1"/>
  <c r="B5833" i="1"/>
  <c r="C5833" i="1" s="1"/>
  <c r="B5834" i="1"/>
  <c r="C5834" i="1" s="1"/>
  <c r="B5835" i="1"/>
  <c r="C5835" i="1" s="1"/>
  <c r="B5836" i="1"/>
  <c r="C5836" i="1" s="1"/>
  <c r="B5837" i="1"/>
  <c r="C5837" i="1" s="1"/>
  <c r="B5838" i="1"/>
  <c r="C5838" i="1" s="1"/>
  <c r="B5839" i="1"/>
  <c r="C5839" i="1" s="1"/>
  <c r="B5840" i="1"/>
  <c r="C5840" i="1" s="1"/>
  <c r="B5841" i="1"/>
  <c r="C5841" i="1" s="1"/>
  <c r="B5842" i="1"/>
  <c r="C5842" i="1" s="1"/>
  <c r="B5843" i="1"/>
  <c r="C5843" i="1" s="1"/>
  <c r="B5844" i="1"/>
  <c r="C5844" i="1" s="1"/>
  <c r="B5845" i="1"/>
  <c r="C5845" i="1" s="1"/>
  <c r="B5846" i="1"/>
  <c r="C5846" i="1" s="1"/>
  <c r="B5847" i="1"/>
  <c r="C5847" i="1" s="1"/>
  <c r="B5848" i="1"/>
  <c r="C5848" i="1" s="1"/>
  <c r="B5849" i="1"/>
  <c r="C5849" i="1" s="1"/>
  <c r="B5850" i="1"/>
  <c r="C5850" i="1" s="1"/>
  <c r="B5851" i="1"/>
  <c r="C5851" i="1" s="1"/>
  <c r="B5852" i="1"/>
  <c r="C5852" i="1" s="1"/>
  <c r="B5853" i="1"/>
  <c r="C5853" i="1" s="1"/>
  <c r="B5854" i="1"/>
  <c r="C5854" i="1" s="1"/>
  <c r="B5855" i="1"/>
  <c r="C5855" i="1" s="1"/>
  <c r="B5856" i="1"/>
  <c r="C5856" i="1" s="1"/>
  <c r="B5857" i="1"/>
  <c r="C5857" i="1" s="1"/>
  <c r="B5858" i="1"/>
  <c r="C5858" i="1" s="1"/>
  <c r="B5859" i="1"/>
  <c r="C5859" i="1" s="1"/>
  <c r="B5860" i="1"/>
  <c r="C5860" i="1" s="1"/>
  <c r="B5861" i="1"/>
  <c r="C5861" i="1" s="1"/>
  <c r="B5862" i="1"/>
  <c r="C5862" i="1" s="1"/>
  <c r="B5863" i="1"/>
  <c r="C5863" i="1" s="1"/>
  <c r="B5864" i="1"/>
  <c r="C5864" i="1" s="1"/>
  <c r="B5865" i="1"/>
  <c r="C5865" i="1" s="1"/>
  <c r="B5866" i="1"/>
  <c r="C5866" i="1" s="1"/>
  <c r="B5867" i="1"/>
  <c r="C5867" i="1" s="1"/>
  <c r="B5868" i="1"/>
  <c r="C5868" i="1" s="1"/>
  <c r="B5869" i="1"/>
  <c r="C5869" i="1" s="1"/>
  <c r="B5870" i="1"/>
  <c r="C5870" i="1" s="1"/>
  <c r="B5871" i="1"/>
  <c r="C5871" i="1" s="1"/>
  <c r="B5872" i="1"/>
  <c r="C5872" i="1" s="1"/>
  <c r="B5873" i="1"/>
  <c r="C5873" i="1" s="1"/>
  <c r="B5874" i="1"/>
  <c r="C5874" i="1" s="1"/>
  <c r="B5875" i="1"/>
  <c r="C5875" i="1" s="1"/>
  <c r="B5876" i="1"/>
  <c r="C5876" i="1" s="1"/>
  <c r="B5877" i="1"/>
  <c r="C5877" i="1" s="1"/>
  <c r="B5878" i="1"/>
  <c r="C5878" i="1" s="1"/>
  <c r="B5879" i="1"/>
  <c r="C5879" i="1" s="1"/>
  <c r="B5880" i="1"/>
  <c r="C5880" i="1" s="1"/>
  <c r="B5881" i="1"/>
  <c r="C5881" i="1" s="1"/>
  <c r="B5882" i="1"/>
  <c r="C5882" i="1" s="1"/>
  <c r="B5883" i="1"/>
  <c r="C5883" i="1" s="1"/>
  <c r="B5884" i="1"/>
  <c r="C5884" i="1" s="1"/>
  <c r="B5885" i="1"/>
  <c r="C5885" i="1" s="1"/>
  <c r="B5886" i="1"/>
  <c r="C5886" i="1" s="1"/>
  <c r="B5887" i="1"/>
  <c r="C5887" i="1" s="1"/>
  <c r="B5888" i="1"/>
  <c r="C5888" i="1" s="1"/>
  <c r="B5889" i="1"/>
  <c r="C5889" i="1" s="1"/>
  <c r="B5890" i="1"/>
  <c r="C5890" i="1" s="1"/>
  <c r="B5891" i="1"/>
  <c r="C5891" i="1" s="1"/>
  <c r="B5892" i="1"/>
  <c r="C5892" i="1" s="1"/>
  <c r="B5893" i="1"/>
  <c r="C5893" i="1" s="1"/>
  <c r="B5894" i="1"/>
  <c r="C5894" i="1" s="1"/>
  <c r="B5895" i="1"/>
  <c r="C5895" i="1" s="1"/>
  <c r="B5896" i="1"/>
  <c r="C5896" i="1" s="1"/>
  <c r="B5897" i="1"/>
  <c r="C5897" i="1" s="1"/>
  <c r="B5898" i="1"/>
  <c r="C5898" i="1" s="1"/>
  <c r="B5899" i="1"/>
  <c r="C5899" i="1" s="1"/>
  <c r="B5900" i="1"/>
  <c r="C5900" i="1" s="1"/>
  <c r="B5901" i="1"/>
  <c r="C5901" i="1" s="1"/>
  <c r="B5902" i="1"/>
  <c r="C5902" i="1" s="1"/>
  <c r="B5903" i="1"/>
  <c r="C5903" i="1" s="1"/>
  <c r="B5904" i="1"/>
  <c r="C5904" i="1" s="1"/>
  <c r="B5905" i="1"/>
  <c r="C5905" i="1" s="1"/>
  <c r="B5906" i="1"/>
  <c r="C5906" i="1" s="1"/>
  <c r="B5907" i="1"/>
  <c r="C5907" i="1" s="1"/>
  <c r="B5908" i="1"/>
  <c r="C5908" i="1" s="1"/>
  <c r="B5909" i="1"/>
  <c r="C5909" i="1" s="1"/>
  <c r="B5910" i="1"/>
  <c r="C5910" i="1" s="1"/>
  <c r="B5911" i="1"/>
  <c r="C5911" i="1" s="1"/>
  <c r="B5912" i="1"/>
  <c r="C5912" i="1" s="1"/>
  <c r="B5913" i="1"/>
  <c r="C5913" i="1" s="1"/>
  <c r="B5914" i="1"/>
  <c r="C5914" i="1" s="1"/>
  <c r="B5915" i="1"/>
  <c r="C5915" i="1" s="1"/>
  <c r="B5916" i="1"/>
  <c r="C5916" i="1" s="1"/>
  <c r="B5917" i="1"/>
  <c r="C5917" i="1" s="1"/>
  <c r="B5918" i="1"/>
  <c r="C5918" i="1" s="1"/>
  <c r="B5919" i="1"/>
  <c r="C5919" i="1" s="1"/>
  <c r="B5920" i="1"/>
  <c r="C5920" i="1" s="1"/>
  <c r="B5921" i="1"/>
  <c r="C5921" i="1" s="1"/>
  <c r="B5922" i="1"/>
  <c r="C5922" i="1" s="1"/>
  <c r="B5923" i="1"/>
  <c r="C5923" i="1" s="1"/>
  <c r="B5924" i="1"/>
  <c r="C5924" i="1" s="1"/>
  <c r="B5925" i="1"/>
  <c r="C5925" i="1" s="1"/>
  <c r="B5926" i="1"/>
  <c r="C5926" i="1" s="1"/>
  <c r="B5927" i="1"/>
  <c r="C5927" i="1" s="1"/>
  <c r="B5928" i="1"/>
  <c r="C5928" i="1" s="1"/>
  <c r="B5929" i="1"/>
  <c r="C5929" i="1" s="1"/>
  <c r="B5930" i="1"/>
  <c r="C5930" i="1" s="1"/>
  <c r="B5931" i="1"/>
  <c r="C5931" i="1" s="1"/>
  <c r="B5932" i="1"/>
  <c r="C5932" i="1" s="1"/>
  <c r="B5933" i="1"/>
  <c r="C5933" i="1" s="1"/>
  <c r="B5934" i="1"/>
  <c r="C5934" i="1" s="1"/>
  <c r="B5935" i="1"/>
  <c r="C5935" i="1" s="1"/>
  <c r="B5936" i="1"/>
  <c r="C5936" i="1" s="1"/>
  <c r="B5937" i="1"/>
  <c r="C5937" i="1" s="1"/>
  <c r="B5938" i="1"/>
  <c r="C5938" i="1" s="1"/>
  <c r="B5939" i="1"/>
  <c r="C5939" i="1" s="1"/>
  <c r="B5940" i="1"/>
  <c r="C5940" i="1" s="1"/>
  <c r="B5941" i="1"/>
  <c r="C5941" i="1" s="1"/>
  <c r="B5942" i="1"/>
  <c r="C5942" i="1" s="1"/>
  <c r="B5943" i="1"/>
  <c r="C5943" i="1" s="1"/>
  <c r="B5944" i="1"/>
  <c r="C5944" i="1" s="1"/>
  <c r="B5945" i="1"/>
  <c r="C5945" i="1" s="1"/>
  <c r="B5946" i="1"/>
  <c r="C5946" i="1" s="1"/>
  <c r="B5947" i="1"/>
  <c r="C5947" i="1" s="1"/>
  <c r="B5948" i="1"/>
  <c r="C5948" i="1" s="1"/>
  <c r="B5949" i="1"/>
  <c r="C5949" i="1" s="1"/>
  <c r="B5950" i="1"/>
  <c r="C5950" i="1" s="1"/>
  <c r="B5951" i="1"/>
  <c r="C5951" i="1" s="1"/>
  <c r="B5952" i="1"/>
  <c r="C5952" i="1" s="1"/>
  <c r="B5953" i="1"/>
  <c r="C5953" i="1" s="1"/>
  <c r="B5954" i="1"/>
  <c r="C5954" i="1" s="1"/>
  <c r="B5955" i="1"/>
  <c r="C5955" i="1" s="1"/>
  <c r="B5956" i="1"/>
  <c r="C5956" i="1" s="1"/>
  <c r="B5957" i="1"/>
  <c r="C5957" i="1" s="1"/>
  <c r="B5958" i="1"/>
  <c r="C5958" i="1" s="1"/>
  <c r="B5959" i="1"/>
  <c r="C5959" i="1" s="1"/>
  <c r="B5960" i="1"/>
  <c r="C5960" i="1" s="1"/>
  <c r="B5961" i="1"/>
  <c r="C5961" i="1" s="1"/>
  <c r="B5962" i="1"/>
  <c r="C5962" i="1" s="1"/>
  <c r="B5963" i="1"/>
  <c r="C5963" i="1" s="1"/>
  <c r="B5964" i="1"/>
  <c r="C5964" i="1" s="1"/>
  <c r="B5965" i="1"/>
  <c r="C5965" i="1" s="1"/>
  <c r="B5966" i="1"/>
  <c r="C5966" i="1" s="1"/>
  <c r="B5967" i="1"/>
  <c r="C5967" i="1" s="1"/>
  <c r="B5968" i="1"/>
  <c r="C5968" i="1" s="1"/>
  <c r="B5969" i="1"/>
  <c r="C5969" i="1" s="1"/>
  <c r="B5970" i="1"/>
  <c r="C5970" i="1" s="1"/>
  <c r="B5971" i="1"/>
  <c r="C5971" i="1" s="1"/>
  <c r="B5972" i="1"/>
  <c r="C5972" i="1" s="1"/>
  <c r="B5973" i="1"/>
  <c r="C5973" i="1" s="1"/>
  <c r="B5974" i="1"/>
  <c r="C5974" i="1" s="1"/>
  <c r="B5975" i="1"/>
  <c r="C5975" i="1" s="1"/>
  <c r="B5976" i="1"/>
  <c r="C5976" i="1" s="1"/>
  <c r="B5977" i="1"/>
  <c r="C5977" i="1" s="1"/>
  <c r="B5978" i="1"/>
  <c r="C5978" i="1" s="1"/>
  <c r="B5979" i="1"/>
  <c r="C5979" i="1" s="1"/>
  <c r="B5980" i="1"/>
  <c r="C5980" i="1" s="1"/>
  <c r="B5981" i="1"/>
  <c r="C5981" i="1" s="1"/>
  <c r="B5982" i="1"/>
  <c r="C5982" i="1" s="1"/>
  <c r="B5983" i="1"/>
  <c r="C5983" i="1" s="1"/>
  <c r="B5984" i="1"/>
  <c r="C5984" i="1" s="1"/>
  <c r="B5985" i="1"/>
  <c r="C5985" i="1" s="1"/>
  <c r="B5986" i="1"/>
  <c r="C5986" i="1" s="1"/>
  <c r="B5987" i="1"/>
  <c r="C5987" i="1" s="1"/>
  <c r="B5988" i="1"/>
  <c r="C5988" i="1" s="1"/>
  <c r="B5989" i="1"/>
  <c r="C5989" i="1" s="1"/>
  <c r="B5990" i="1"/>
  <c r="C5990" i="1" s="1"/>
  <c r="B5991" i="1"/>
  <c r="C5991" i="1" s="1"/>
  <c r="B5992" i="1"/>
  <c r="C5992" i="1" s="1"/>
  <c r="B5993" i="1"/>
  <c r="C5993" i="1" s="1"/>
  <c r="B5994" i="1"/>
  <c r="C5994" i="1" s="1"/>
  <c r="B5995" i="1"/>
  <c r="C5995" i="1" s="1"/>
  <c r="B5996" i="1"/>
  <c r="C5996" i="1" s="1"/>
  <c r="B5997" i="1"/>
  <c r="C5997" i="1" s="1"/>
  <c r="B5998" i="1"/>
  <c r="C5998" i="1" s="1"/>
  <c r="B5999" i="1"/>
  <c r="C5999" i="1" s="1"/>
  <c r="B6000" i="1"/>
  <c r="C6000" i="1" s="1"/>
  <c r="B6001" i="1"/>
  <c r="C6001" i="1" s="1"/>
  <c r="B6002" i="1"/>
  <c r="C6002" i="1" s="1"/>
  <c r="B6003" i="1"/>
  <c r="C6003" i="1" s="1"/>
  <c r="B6004" i="1"/>
  <c r="C6004" i="1" s="1"/>
  <c r="B6005" i="1"/>
  <c r="C6005" i="1" s="1"/>
  <c r="B6006" i="1"/>
  <c r="C6006" i="1" s="1"/>
  <c r="B6007" i="1"/>
  <c r="C6007" i="1" s="1"/>
  <c r="B6008" i="1"/>
  <c r="C6008" i="1" s="1"/>
  <c r="B6009" i="1"/>
  <c r="C6009" i="1" s="1"/>
  <c r="B6010" i="1"/>
  <c r="C6010" i="1" s="1"/>
  <c r="B6011" i="1"/>
  <c r="C6011" i="1" s="1"/>
  <c r="B6012" i="1"/>
  <c r="C6012" i="1" s="1"/>
  <c r="B6013" i="1"/>
  <c r="C6013" i="1" s="1"/>
  <c r="B6014" i="1"/>
  <c r="C6014" i="1" s="1"/>
  <c r="B6015" i="1"/>
  <c r="C6015" i="1" s="1"/>
  <c r="B6016" i="1"/>
  <c r="C6016" i="1" s="1"/>
  <c r="B6017" i="1"/>
  <c r="C6017" i="1" s="1"/>
  <c r="B6018" i="1"/>
  <c r="C6018" i="1" s="1"/>
  <c r="B6019" i="1"/>
  <c r="C6019" i="1" s="1"/>
  <c r="B6020" i="1"/>
  <c r="C6020" i="1" s="1"/>
  <c r="B6021" i="1"/>
  <c r="C6021" i="1" s="1"/>
  <c r="B6022" i="1"/>
  <c r="C6022" i="1" s="1"/>
  <c r="B6023" i="1"/>
  <c r="C6023" i="1" s="1"/>
  <c r="B6024" i="1"/>
  <c r="C6024" i="1" s="1"/>
  <c r="B6025" i="1"/>
  <c r="C6025" i="1" s="1"/>
  <c r="B6026" i="1"/>
  <c r="C6026" i="1" s="1"/>
  <c r="B6027" i="1"/>
  <c r="C6027" i="1" s="1"/>
  <c r="B6028" i="1"/>
  <c r="C6028" i="1" s="1"/>
  <c r="B6029" i="1"/>
  <c r="C6029" i="1" s="1"/>
  <c r="B6030" i="1"/>
  <c r="C6030" i="1" s="1"/>
  <c r="B6031" i="1"/>
  <c r="C6031" i="1" s="1"/>
  <c r="B6032" i="1"/>
  <c r="C6032" i="1" s="1"/>
  <c r="B6033" i="1"/>
  <c r="C6033" i="1" s="1"/>
  <c r="B6034" i="1"/>
  <c r="C6034" i="1" s="1"/>
  <c r="B6035" i="1"/>
  <c r="C6035" i="1" s="1"/>
  <c r="B6036" i="1"/>
  <c r="C6036" i="1" s="1"/>
  <c r="B6037" i="1"/>
  <c r="C6037" i="1" s="1"/>
  <c r="B6038" i="1"/>
  <c r="C6038" i="1" s="1"/>
  <c r="B6039" i="1"/>
  <c r="C6039" i="1" s="1"/>
  <c r="B6040" i="1"/>
  <c r="C6040" i="1" s="1"/>
  <c r="B6041" i="1"/>
  <c r="C6041" i="1" s="1"/>
  <c r="B6042" i="1"/>
  <c r="C6042" i="1" s="1"/>
  <c r="B6043" i="1"/>
  <c r="C6043" i="1" s="1"/>
  <c r="B6044" i="1"/>
  <c r="C6044" i="1" s="1"/>
  <c r="B6045" i="1"/>
  <c r="C6045" i="1" s="1"/>
  <c r="B6046" i="1"/>
  <c r="C6046" i="1" s="1"/>
  <c r="B6047" i="1"/>
  <c r="C6047" i="1" s="1"/>
  <c r="B6048" i="1"/>
  <c r="C6048" i="1" s="1"/>
  <c r="B6049" i="1"/>
  <c r="C6049" i="1" s="1"/>
  <c r="B6050" i="1"/>
  <c r="C6050" i="1" s="1"/>
  <c r="B6051" i="1"/>
  <c r="C6051" i="1" s="1"/>
  <c r="B6052" i="1"/>
  <c r="C6052" i="1" s="1"/>
  <c r="B6053" i="1"/>
  <c r="C6053" i="1" s="1"/>
  <c r="B6054" i="1"/>
  <c r="C6054" i="1" s="1"/>
  <c r="B6055" i="1"/>
  <c r="C6055" i="1" s="1"/>
  <c r="B6056" i="1"/>
  <c r="C6056" i="1" s="1"/>
  <c r="B6057" i="1"/>
  <c r="C6057" i="1" s="1"/>
  <c r="B6058" i="1"/>
  <c r="C6058" i="1" s="1"/>
  <c r="B6059" i="1"/>
  <c r="C6059" i="1" s="1"/>
  <c r="B6060" i="1"/>
  <c r="C6060" i="1" s="1"/>
  <c r="B6061" i="1"/>
  <c r="C6061" i="1" s="1"/>
  <c r="B6062" i="1"/>
  <c r="C6062" i="1" s="1"/>
  <c r="B6063" i="1"/>
  <c r="C6063" i="1" s="1"/>
  <c r="B6064" i="1"/>
  <c r="C6064" i="1" s="1"/>
  <c r="B6065" i="1"/>
  <c r="C6065" i="1" s="1"/>
  <c r="B6066" i="1"/>
  <c r="C6066" i="1" s="1"/>
  <c r="B6067" i="1"/>
  <c r="C6067" i="1" s="1"/>
  <c r="B6068" i="1"/>
  <c r="C6068" i="1" s="1"/>
  <c r="B6069" i="1"/>
  <c r="C6069" i="1" s="1"/>
  <c r="B6070" i="1"/>
  <c r="C6070" i="1" s="1"/>
  <c r="B6071" i="1"/>
  <c r="C6071" i="1" s="1"/>
  <c r="B6072" i="1"/>
  <c r="C6072" i="1" s="1"/>
  <c r="B6073" i="1"/>
  <c r="C6073" i="1" s="1"/>
  <c r="B6074" i="1"/>
  <c r="C6074" i="1" s="1"/>
  <c r="B6075" i="1"/>
  <c r="C6075" i="1" s="1"/>
  <c r="B6076" i="1"/>
  <c r="C6076" i="1" s="1"/>
  <c r="B6077" i="1"/>
  <c r="C6077" i="1" s="1"/>
  <c r="B6078" i="1"/>
  <c r="C6078" i="1" s="1"/>
  <c r="B6079" i="1"/>
  <c r="C6079" i="1" s="1"/>
  <c r="B6080" i="1"/>
  <c r="C6080" i="1" s="1"/>
  <c r="B6081" i="1"/>
  <c r="C6081" i="1" s="1"/>
  <c r="B6082" i="1"/>
  <c r="C6082" i="1" s="1"/>
  <c r="B6083" i="1"/>
  <c r="C6083" i="1" s="1"/>
  <c r="B6084" i="1"/>
  <c r="C6084" i="1" s="1"/>
  <c r="B6085" i="1"/>
  <c r="C6085" i="1" s="1"/>
  <c r="B6086" i="1"/>
  <c r="C6086" i="1" s="1"/>
  <c r="B6087" i="1"/>
  <c r="C6087" i="1" s="1"/>
  <c r="B6088" i="1"/>
  <c r="C6088" i="1" s="1"/>
  <c r="B6089" i="1"/>
  <c r="C6089" i="1" s="1"/>
  <c r="B6090" i="1"/>
  <c r="C6090" i="1" s="1"/>
  <c r="B6091" i="1"/>
  <c r="C6091" i="1" s="1"/>
  <c r="B6092" i="1"/>
  <c r="C6092" i="1" s="1"/>
  <c r="B6093" i="1"/>
  <c r="C6093" i="1" s="1"/>
  <c r="B6094" i="1"/>
  <c r="C6094" i="1" s="1"/>
  <c r="B6095" i="1"/>
  <c r="C6095" i="1" s="1"/>
  <c r="B6096" i="1"/>
  <c r="C6096" i="1" s="1"/>
  <c r="B6097" i="1"/>
  <c r="C6097" i="1" s="1"/>
  <c r="B6098" i="1"/>
  <c r="C6098" i="1" s="1"/>
  <c r="B6099" i="1"/>
  <c r="C6099" i="1" s="1"/>
  <c r="B6100" i="1"/>
  <c r="C6100" i="1" s="1"/>
  <c r="B6101" i="1"/>
  <c r="C6101" i="1" s="1"/>
  <c r="B6102" i="1"/>
  <c r="C6102" i="1" s="1"/>
  <c r="B6103" i="1"/>
  <c r="C6103" i="1" s="1"/>
  <c r="B6104" i="1"/>
  <c r="C6104" i="1" s="1"/>
  <c r="B6105" i="1"/>
  <c r="C6105" i="1" s="1"/>
  <c r="B6106" i="1"/>
  <c r="C6106" i="1" s="1"/>
  <c r="B6107" i="1"/>
  <c r="C6107" i="1" s="1"/>
  <c r="B6108" i="1"/>
  <c r="C6108" i="1" s="1"/>
  <c r="B6109" i="1"/>
  <c r="C6109" i="1" s="1"/>
  <c r="B6110" i="1"/>
  <c r="C6110" i="1" s="1"/>
  <c r="B6111" i="1"/>
  <c r="C6111" i="1" s="1"/>
  <c r="B6112" i="1"/>
  <c r="C6112" i="1" s="1"/>
  <c r="B6113" i="1"/>
  <c r="C6113" i="1" s="1"/>
  <c r="B6114" i="1"/>
  <c r="C6114" i="1" s="1"/>
  <c r="B6115" i="1"/>
  <c r="C6115" i="1" s="1"/>
  <c r="B6116" i="1"/>
  <c r="C6116" i="1" s="1"/>
  <c r="B6117" i="1"/>
  <c r="C6117" i="1" s="1"/>
  <c r="B6118" i="1"/>
  <c r="C6118" i="1" s="1"/>
  <c r="B6119" i="1"/>
  <c r="C6119" i="1" s="1"/>
  <c r="B6120" i="1"/>
  <c r="C6120" i="1" s="1"/>
  <c r="B6121" i="1"/>
  <c r="C6121" i="1" s="1"/>
  <c r="B6122" i="1"/>
  <c r="C6122" i="1" s="1"/>
  <c r="B6123" i="1"/>
  <c r="C6123" i="1" s="1"/>
  <c r="B6124" i="1"/>
  <c r="C6124" i="1" s="1"/>
  <c r="B6125" i="1"/>
  <c r="C6125" i="1" s="1"/>
  <c r="B6126" i="1"/>
  <c r="C6126" i="1" s="1"/>
  <c r="B6127" i="1"/>
  <c r="C6127" i="1" s="1"/>
  <c r="B6128" i="1"/>
  <c r="C6128" i="1" s="1"/>
  <c r="B6129" i="1"/>
  <c r="C6129" i="1" s="1"/>
  <c r="B6130" i="1"/>
  <c r="C6130" i="1" s="1"/>
  <c r="B6131" i="1"/>
  <c r="C6131" i="1" s="1"/>
  <c r="B6132" i="1"/>
  <c r="C6132" i="1" s="1"/>
  <c r="B6133" i="1"/>
  <c r="C6133" i="1" s="1"/>
  <c r="B6134" i="1"/>
  <c r="C6134" i="1" s="1"/>
  <c r="B6135" i="1"/>
  <c r="C6135" i="1" s="1"/>
  <c r="B6136" i="1"/>
  <c r="C6136" i="1" s="1"/>
  <c r="B6137" i="1"/>
  <c r="C6137" i="1" s="1"/>
  <c r="B6138" i="1"/>
  <c r="C6138" i="1" s="1"/>
  <c r="B6139" i="1"/>
  <c r="C6139" i="1" s="1"/>
  <c r="B6140" i="1"/>
  <c r="C6140" i="1" s="1"/>
  <c r="B6141" i="1"/>
  <c r="C6141" i="1" s="1"/>
  <c r="B6142" i="1"/>
  <c r="C6142" i="1" s="1"/>
  <c r="B6143" i="1"/>
  <c r="C6143" i="1" s="1"/>
  <c r="B6144" i="1"/>
  <c r="C6144" i="1" s="1"/>
  <c r="B6145" i="1"/>
  <c r="C6145" i="1" s="1"/>
  <c r="B6146" i="1"/>
  <c r="C6146" i="1" s="1"/>
  <c r="B6147" i="1"/>
  <c r="C6147" i="1" s="1"/>
  <c r="B6148" i="1"/>
  <c r="C6148" i="1" s="1"/>
  <c r="B6149" i="1"/>
  <c r="C6149" i="1" s="1"/>
  <c r="B6150" i="1"/>
  <c r="C6150" i="1" s="1"/>
  <c r="B6151" i="1"/>
  <c r="C6151" i="1" s="1"/>
  <c r="B6152" i="1"/>
  <c r="C6152" i="1" s="1"/>
  <c r="B6153" i="1"/>
  <c r="C6153" i="1" s="1"/>
  <c r="B6154" i="1"/>
  <c r="C6154" i="1" s="1"/>
  <c r="B6155" i="1"/>
  <c r="C6155" i="1" s="1"/>
  <c r="B6156" i="1"/>
  <c r="C6156" i="1" s="1"/>
  <c r="B6157" i="1"/>
  <c r="C6157" i="1" s="1"/>
  <c r="B6158" i="1"/>
  <c r="C6158" i="1" s="1"/>
  <c r="B6159" i="1"/>
  <c r="C6159" i="1" s="1"/>
  <c r="B6160" i="1"/>
  <c r="C6160" i="1" s="1"/>
  <c r="B6161" i="1"/>
  <c r="C6161" i="1" s="1"/>
  <c r="B6162" i="1"/>
  <c r="C6162" i="1" s="1"/>
  <c r="B6163" i="1"/>
  <c r="C6163" i="1" s="1"/>
  <c r="B6164" i="1"/>
  <c r="C6164" i="1" s="1"/>
  <c r="B6165" i="1"/>
  <c r="C6165" i="1" s="1"/>
  <c r="B6166" i="1"/>
  <c r="C6166" i="1" s="1"/>
  <c r="B6167" i="1"/>
  <c r="C6167" i="1" s="1"/>
  <c r="B6168" i="1"/>
  <c r="C6168" i="1" s="1"/>
  <c r="B6169" i="1"/>
  <c r="C6169" i="1" s="1"/>
  <c r="B6170" i="1"/>
  <c r="C6170" i="1" s="1"/>
  <c r="B6171" i="1"/>
  <c r="C6171" i="1" s="1"/>
  <c r="B6172" i="1"/>
  <c r="C6172" i="1" s="1"/>
  <c r="B6173" i="1"/>
  <c r="C6173" i="1" s="1"/>
  <c r="B6174" i="1"/>
  <c r="C6174" i="1" s="1"/>
  <c r="B6175" i="1"/>
  <c r="C6175" i="1" s="1"/>
  <c r="B6176" i="1"/>
  <c r="C6176" i="1" s="1"/>
  <c r="B6177" i="1"/>
  <c r="C6177" i="1" s="1"/>
  <c r="B6178" i="1"/>
  <c r="C6178" i="1" s="1"/>
  <c r="B6179" i="1"/>
  <c r="C6179" i="1" s="1"/>
  <c r="B6180" i="1"/>
  <c r="C6180" i="1" s="1"/>
  <c r="B6181" i="1"/>
  <c r="C6181" i="1" s="1"/>
  <c r="B6182" i="1"/>
  <c r="C6182" i="1" s="1"/>
  <c r="B6183" i="1"/>
  <c r="C6183" i="1" s="1"/>
  <c r="B6184" i="1"/>
  <c r="C6184" i="1" s="1"/>
  <c r="B6185" i="1"/>
  <c r="C6185" i="1" s="1"/>
  <c r="B6186" i="1"/>
  <c r="C6186" i="1" s="1"/>
  <c r="B6187" i="1"/>
  <c r="C6187" i="1" s="1"/>
  <c r="B6188" i="1"/>
  <c r="C6188" i="1" s="1"/>
  <c r="B6189" i="1"/>
  <c r="C6189" i="1" s="1"/>
  <c r="B6190" i="1"/>
  <c r="C6190" i="1" s="1"/>
  <c r="B6191" i="1"/>
  <c r="C6191" i="1" s="1"/>
  <c r="B6192" i="1"/>
  <c r="C6192" i="1" s="1"/>
  <c r="B6193" i="1"/>
  <c r="C6193" i="1" s="1"/>
  <c r="B6194" i="1"/>
  <c r="C6194" i="1" s="1"/>
  <c r="B6195" i="1"/>
  <c r="C6195" i="1" s="1"/>
  <c r="B6196" i="1"/>
  <c r="C6196" i="1" s="1"/>
  <c r="B6197" i="1"/>
  <c r="C6197" i="1" s="1"/>
  <c r="B6198" i="1"/>
  <c r="C6198" i="1" s="1"/>
  <c r="B6199" i="1"/>
  <c r="C6199" i="1" s="1"/>
  <c r="B6200" i="1"/>
  <c r="C6200" i="1" s="1"/>
  <c r="B6201" i="1"/>
  <c r="C6201" i="1" s="1"/>
  <c r="B6202" i="1"/>
  <c r="C6202" i="1" s="1"/>
  <c r="B6203" i="1"/>
  <c r="C6203" i="1" s="1"/>
  <c r="B6204" i="1"/>
  <c r="C6204" i="1" s="1"/>
  <c r="B6205" i="1"/>
  <c r="C6205" i="1" s="1"/>
  <c r="B6206" i="1"/>
  <c r="C6206" i="1" s="1"/>
  <c r="B6207" i="1"/>
  <c r="C6207" i="1" s="1"/>
  <c r="B6208" i="1"/>
  <c r="C6208" i="1" s="1"/>
  <c r="B6209" i="1"/>
  <c r="C6209" i="1" s="1"/>
  <c r="B6210" i="1"/>
  <c r="C6210" i="1" s="1"/>
  <c r="B6211" i="1"/>
  <c r="C6211" i="1" s="1"/>
  <c r="B6212" i="1"/>
  <c r="C6212" i="1" s="1"/>
  <c r="B6213" i="1"/>
  <c r="C6213" i="1" s="1"/>
  <c r="B6214" i="1"/>
  <c r="C6214" i="1" s="1"/>
  <c r="B6215" i="1"/>
  <c r="C6215" i="1" s="1"/>
  <c r="B6216" i="1"/>
  <c r="C6216" i="1" s="1"/>
  <c r="B6217" i="1"/>
  <c r="C6217" i="1" s="1"/>
  <c r="B6218" i="1"/>
  <c r="C6218" i="1" s="1"/>
  <c r="B6219" i="1"/>
  <c r="C6219" i="1" s="1"/>
  <c r="B6220" i="1"/>
  <c r="C6220" i="1" s="1"/>
  <c r="B6221" i="1"/>
  <c r="C6221" i="1" s="1"/>
  <c r="B6222" i="1"/>
  <c r="C6222" i="1" s="1"/>
  <c r="B6223" i="1"/>
  <c r="C6223" i="1" s="1"/>
  <c r="B6224" i="1"/>
  <c r="C6224" i="1" s="1"/>
  <c r="B6225" i="1"/>
  <c r="C6225" i="1" s="1"/>
  <c r="B6226" i="1"/>
  <c r="C6226" i="1" s="1"/>
  <c r="B6227" i="1"/>
  <c r="C6227" i="1" s="1"/>
  <c r="B6228" i="1"/>
  <c r="C6228" i="1" s="1"/>
  <c r="B6229" i="1"/>
  <c r="C6229" i="1" s="1"/>
  <c r="B6230" i="1"/>
  <c r="C6230" i="1" s="1"/>
  <c r="B6231" i="1"/>
  <c r="C6231" i="1" s="1"/>
  <c r="B6232" i="1"/>
  <c r="C6232" i="1" s="1"/>
  <c r="B6233" i="1"/>
  <c r="C6233" i="1" s="1"/>
  <c r="B6234" i="1"/>
  <c r="C6234" i="1" s="1"/>
  <c r="B6235" i="1"/>
  <c r="C6235" i="1" s="1"/>
  <c r="B6236" i="1"/>
  <c r="C6236" i="1" s="1"/>
  <c r="B6237" i="1"/>
  <c r="C6237" i="1" s="1"/>
  <c r="B6238" i="1"/>
  <c r="C6238" i="1" s="1"/>
  <c r="B6239" i="1"/>
  <c r="C6239" i="1" s="1"/>
  <c r="B6240" i="1"/>
  <c r="C6240" i="1" s="1"/>
  <c r="B6241" i="1"/>
  <c r="C6241" i="1" s="1"/>
  <c r="B6242" i="1"/>
  <c r="C6242" i="1" s="1"/>
  <c r="B6243" i="1"/>
  <c r="C6243" i="1" s="1"/>
  <c r="B6244" i="1"/>
  <c r="C6244" i="1" s="1"/>
  <c r="B6245" i="1"/>
  <c r="C6245" i="1" s="1"/>
  <c r="B6246" i="1"/>
  <c r="C6246" i="1" s="1"/>
  <c r="B6247" i="1"/>
  <c r="C6247" i="1" s="1"/>
  <c r="B6248" i="1"/>
  <c r="C6248" i="1" s="1"/>
  <c r="B6249" i="1"/>
  <c r="C6249" i="1" s="1"/>
  <c r="B6250" i="1"/>
  <c r="C6250" i="1" s="1"/>
  <c r="B6251" i="1"/>
  <c r="C6251" i="1" s="1"/>
  <c r="B6252" i="1"/>
  <c r="C6252" i="1" s="1"/>
  <c r="B6253" i="1"/>
  <c r="C6253" i="1" s="1"/>
  <c r="B6254" i="1"/>
  <c r="C6254" i="1" s="1"/>
  <c r="B6255" i="1"/>
  <c r="C6255" i="1" s="1"/>
  <c r="B6256" i="1"/>
  <c r="C6256" i="1" s="1"/>
  <c r="B6257" i="1"/>
  <c r="C6257" i="1" s="1"/>
  <c r="B6258" i="1"/>
  <c r="C6258" i="1" s="1"/>
  <c r="B6259" i="1"/>
  <c r="C6259" i="1" s="1"/>
  <c r="B6260" i="1"/>
  <c r="C6260" i="1" s="1"/>
  <c r="B6261" i="1"/>
  <c r="C6261" i="1" s="1"/>
  <c r="B6262" i="1"/>
  <c r="C6262" i="1" s="1"/>
  <c r="B6263" i="1"/>
  <c r="C6263" i="1" s="1"/>
  <c r="B6264" i="1"/>
  <c r="C6264" i="1" s="1"/>
  <c r="B6265" i="1"/>
  <c r="C6265" i="1" s="1"/>
  <c r="B6266" i="1"/>
  <c r="C6266" i="1" s="1"/>
  <c r="B6267" i="1"/>
  <c r="C6267" i="1" s="1"/>
  <c r="B6268" i="1"/>
  <c r="C6268" i="1" s="1"/>
  <c r="B6269" i="1"/>
  <c r="C6269" i="1" s="1"/>
  <c r="B6270" i="1"/>
  <c r="C6270" i="1" s="1"/>
  <c r="B6271" i="1"/>
  <c r="C6271" i="1" s="1"/>
  <c r="B6272" i="1"/>
  <c r="C6272" i="1" s="1"/>
  <c r="B6273" i="1"/>
  <c r="C6273" i="1" s="1"/>
  <c r="B6274" i="1"/>
  <c r="C6274" i="1" s="1"/>
  <c r="B6275" i="1"/>
  <c r="C6275" i="1" s="1"/>
  <c r="B6276" i="1"/>
  <c r="C6276" i="1" s="1"/>
  <c r="B6277" i="1"/>
  <c r="C6277" i="1" s="1"/>
  <c r="B6278" i="1"/>
  <c r="C6278" i="1" s="1"/>
  <c r="B6279" i="1"/>
  <c r="C6279" i="1" s="1"/>
  <c r="B6280" i="1"/>
  <c r="C6280" i="1" s="1"/>
  <c r="B6281" i="1"/>
  <c r="C6281" i="1" s="1"/>
  <c r="B6282" i="1"/>
  <c r="C6282" i="1" s="1"/>
  <c r="B6283" i="1"/>
  <c r="C6283" i="1" s="1"/>
  <c r="B6284" i="1"/>
  <c r="C6284" i="1" s="1"/>
  <c r="B6285" i="1"/>
  <c r="C6285" i="1" s="1"/>
  <c r="B6286" i="1"/>
  <c r="C6286" i="1" s="1"/>
  <c r="B6287" i="1"/>
  <c r="C6287" i="1" s="1"/>
  <c r="B6288" i="1"/>
  <c r="C6288" i="1" s="1"/>
  <c r="B6289" i="1"/>
  <c r="C6289" i="1" s="1"/>
  <c r="B6290" i="1"/>
  <c r="C6290" i="1" s="1"/>
  <c r="B6291" i="1"/>
  <c r="C6291" i="1" s="1"/>
  <c r="B6292" i="1"/>
  <c r="C6292" i="1" s="1"/>
  <c r="B6293" i="1"/>
  <c r="C6293" i="1" s="1"/>
  <c r="B6294" i="1"/>
  <c r="C6294" i="1" s="1"/>
  <c r="B6295" i="1"/>
  <c r="C6295" i="1" s="1"/>
  <c r="B6296" i="1"/>
  <c r="C6296" i="1" s="1"/>
  <c r="B6297" i="1"/>
  <c r="C6297" i="1" s="1"/>
  <c r="B6298" i="1"/>
  <c r="C6298" i="1" s="1"/>
  <c r="B6299" i="1"/>
  <c r="C6299" i="1" s="1"/>
  <c r="B6300" i="1"/>
  <c r="C6300" i="1" s="1"/>
  <c r="B6301" i="1"/>
  <c r="C6301" i="1" s="1"/>
  <c r="B6302" i="1"/>
  <c r="C6302" i="1" s="1"/>
  <c r="B6303" i="1"/>
  <c r="C6303" i="1" s="1"/>
  <c r="B6304" i="1"/>
  <c r="C6304" i="1" s="1"/>
  <c r="B6305" i="1"/>
  <c r="C6305" i="1" s="1"/>
  <c r="B6306" i="1"/>
  <c r="C6306" i="1" s="1"/>
  <c r="B6307" i="1"/>
  <c r="C6307" i="1" s="1"/>
  <c r="B6308" i="1"/>
  <c r="C6308" i="1" s="1"/>
  <c r="B6309" i="1"/>
  <c r="C6309" i="1" s="1"/>
  <c r="B6310" i="1"/>
  <c r="C6310" i="1" s="1"/>
  <c r="B6311" i="1"/>
  <c r="C6311" i="1" s="1"/>
  <c r="B6312" i="1"/>
  <c r="C6312" i="1" s="1"/>
  <c r="B6313" i="1"/>
  <c r="C6313" i="1" s="1"/>
  <c r="B6314" i="1"/>
  <c r="C6314" i="1" s="1"/>
  <c r="B6315" i="1"/>
  <c r="C6315" i="1" s="1"/>
  <c r="B6316" i="1"/>
  <c r="C6316" i="1" s="1"/>
  <c r="B6317" i="1"/>
  <c r="C6317" i="1" s="1"/>
  <c r="B6318" i="1"/>
  <c r="C6318" i="1" s="1"/>
  <c r="B6319" i="1"/>
  <c r="C6319" i="1" s="1"/>
  <c r="B6320" i="1"/>
  <c r="C6320" i="1" s="1"/>
  <c r="B6321" i="1"/>
  <c r="C6321" i="1" s="1"/>
  <c r="B6322" i="1"/>
  <c r="C6322" i="1" s="1"/>
  <c r="B6323" i="1"/>
  <c r="C6323" i="1" s="1"/>
  <c r="B6324" i="1"/>
  <c r="C6324" i="1" s="1"/>
  <c r="B6325" i="1"/>
  <c r="C6325" i="1" s="1"/>
  <c r="B6326" i="1"/>
  <c r="C6326" i="1" s="1"/>
  <c r="B6327" i="1"/>
  <c r="C6327" i="1" s="1"/>
  <c r="B6328" i="1"/>
  <c r="C6328" i="1" s="1"/>
  <c r="B6329" i="1"/>
  <c r="C6329" i="1" s="1"/>
  <c r="B6330" i="1"/>
  <c r="C6330" i="1" s="1"/>
  <c r="B6331" i="1"/>
  <c r="C6331" i="1" s="1"/>
  <c r="B6332" i="1"/>
  <c r="C6332" i="1" s="1"/>
  <c r="B6333" i="1"/>
  <c r="C6333" i="1" s="1"/>
  <c r="B6334" i="1"/>
  <c r="C6334" i="1" s="1"/>
  <c r="B6335" i="1"/>
  <c r="C6335" i="1" s="1"/>
  <c r="B6336" i="1"/>
  <c r="C6336" i="1" s="1"/>
  <c r="B6337" i="1"/>
  <c r="C6337" i="1" s="1"/>
  <c r="B6338" i="1"/>
  <c r="C6338" i="1" s="1"/>
  <c r="B6339" i="1"/>
  <c r="C6339" i="1" s="1"/>
  <c r="B6340" i="1"/>
  <c r="C6340" i="1" s="1"/>
  <c r="B6341" i="1"/>
  <c r="C6341" i="1" s="1"/>
  <c r="B6342" i="1"/>
  <c r="C6342" i="1" s="1"/>
  <c r="B6343" i="1"/>
  <c r="C6343" i="1" s="1"/>
  <c r="B6344" i="1"/>
  <c r="C6344" i="1" s="1"/>
  <c r="B6345" i="1"/>
  <c r="C6345" i="1" s="1"/>
  <c r="B6346" i="1"/>
  <c r="C6346" i="1" s="1"/>
  <c r="B6347" i="1"/>
  <c r="C6347" i="1" s="1"/>
  <c r="B6348" i="1"/>
  <c r="C6348" i="1" s="1"/>
  <c r="B6349" i="1"/>
  <c r="C6349" i="1" s="1"/>
  <c r="B6350" i="1"/>
  <c r="C6350" i="1" s="1"/>
  <c r="B6351" i="1"/>
  <c r="C6351" i="1" s="1"/>
  <c r="B6352" i="1"/>
  <c r="C6352" i="1" s="1"/>
  <c r="B6353" i="1"/>
  <c r="C6353" i="1" s="1"/>
  <c r="B6354" i="1"/>
  <c r="C6354" i="1" s="1"/>
  <c r="B6355" i="1"/>
  <c r="C6355" i="1" s="1"/>
  <c r="B6356" i="1"/>
  <c r="C6356" i="1" s="1"/>
  <c r="B6357" i="1"/>
  <c r="C6357" i="1" s="1"/>
  <c r="B6358" i="1"/>
  <c r="C6358" i="1" s="1"/>
  <c r="B6359" i="1"/>
  <c r="C6359" i="1" s="1"/>
  <c r="B6360" i="1"/>
  <c r="C6360" i="1" s="1"/>
  <c r="B6361" i="1"/>
  <c r="C6361" i="1" s="1"/>
  <c r="B6362" i="1"/>
  <c r="C6362" i="1" s="1"/>
  <c r="B6363" i="1"/>
  <c r="C6363" i="1" s="1"/>
  <c r="B6364" i="1"/>
  <c r="C6364" i="1" s="1"/>
  <c r="B6365" i="1"/>
  <c r="C6365" i="1" s="1"/>
  <c r="B6366" i="1"/>
  <c r="C6366" i="1" s="1"/>
  <c r="B6367" i="1"/>
  <c r="C6367" i="1" s="1"/>
  <c r="B6368" i="1"/>
  <c r="C6368" i="1" s="1"/>
  <c r="B6369" i="1"/>
  <c r="C6369" i="1" s="1"/>
  <c r="B6370" i="1"/>
  <c r="C6370" i="1" s="1"/>
  <c r="B6371" i="1"/>
  <c r="C6371" i="1" s="1"/>
  <c r="B6372" i="1"/>
  <c r="C6372" i="1" s="1"/>
  <c r="B6373" i="1"/>
  <c r="C6373" i="1" s="1"/>
  <c r="B6374" i="1"/>
  <c r="C6374" i="1" s="1"/>
  <c r="B6375" i="1"/>
  <c r="C6375" i="1" s="1"/>
  <c r="B6376" i="1"/>
  <c r="C6376" i="1" s="1"/>
  <c r="B6377" i="1"/>
  <c r="C6377" i="1" s="1"/>
  <c r="B6378" i="1"/>
  <c r="C6378" i="1" s="1"/>
  <c r="B6379" i="1"/>
  <c r="C6379" i="1" s="1"/>
  <c r="B6380" i="1"/>
  <c r="C6380" i="1" s="1"/>
  <c r="B6381" i="1"/>
  <c r="C6381" i="1" s="1"/>
  <c r="B6382" i="1"/>
  <c r="C6382" i="1" s="1"/>
  <c r="B6383" i="1"/>
  <c r="C6383" i="1" s="1"/>
  <c r="B6384" i="1"/>
  <c r="C6384" i="1" s="1"/>
  <c r="B6385" i="1"/>
  <c r="C6385" i="1" s="1"/>
  <c r="B6386" i="1"/>
  <c r="C6386" i="1" s="1"/>
  <c r="B6387" i="1"/>
  <c r="C6387" i="1" s="1"/>
  <c r="B6388" i="1"/>
  <c r="C6388" i="1" s="1"/>
  <c r="B6389" i="1"/>
  <c r="C6389" i="1" s="1"/>
  <c r="B6390" i="1"/>
  <c r="C6390" i="1" s="1"/>
  <c r="B6391" i="1"/>
  <c r="C6391" i="1" s="1"/>
  <c r="B6392" i="1"/>
  <c r="C6392" i="1" s="1"/>
  <c r="B6393" i="1"/>
  <c r="C6393" i="1" s="1"/>
  <c r="B6394" i="1"/>
  <c r="C6394" i="1" s="1"/>
  <c r="B6395" i="1"/>
  <c r="C6395" i="1" s="1"/>
  <c r="B6396" i="1"/>
  <c r="C6396" i="1" s="1"/>
  <c r="B6397" i="1"/>
  <c r="C6397" i="1" s="1"/>
  <c r="B6398" i="1"/>
  <c r="C6398" i="1" s="1"/>
  <c r="B6399" i="1"/>
  <c r="C6399" i="1" s="1"/>
  <c r="B6400" i="1"/>
  <c r="C6400" i="1" s="1"/>
  <c r="B6401" i="1"/>
  <c r="C6401" i="1" s="1"/>
  <c r="B6402" i="1"/>
  <c r="C6402" i="1" s="1"/>
  <c r="B6403" i="1"/>
  <c r="C6403" i="1" s="1"/>
  <c r="B6404" i="1"/>
  <c r="C6404" i="1" s="1"/>
  <c r="B6405" i="1"/>
  <c r="C6405" i="1" s="1"/>
  <c r="B6406" i="1"/>
  <c r="C6406" i="1" s="1"/>
  <c r="B6407" i="1"/>
  <c r="C6407" i="1" s="1"/>
  <c r="B6408" i="1"/>
  <c r="C6408" i="1" s="1"/>
  <c r="B6409" i="1"/>
  <c r="C6409" i="1" s="1"/>
  <c r="B6410" i="1"/>
  <c r="C6410" i="1" s="1"/>
  <c r="B6411" i="1"/>
  <c r="C6411" i="1" s="1"/>
  <c r="B6412" i="1"/>
  <c r="C6412" i="1" s="1"/>
  <c r="B6413" i="1"/>
  <c r="C6413" i="1" s="1"/>
  <c r="B6414" i="1"/>
  <c r="C6414" i="1" s="1"/>
  <c r="B6415" i="1"/>
  <c r="C6415" i="1" s="1"/>
  <c r="B6416" i="1"/>
  <c r="C6416" i="1" s="1"/>
  <c r="B6417" i="1"/>
  <c r="C6417" i="1" s="1"/>
  <c r="B6418" i="1"/>
  <c r="C6418" i="1" s="1"/>
  <c r="B6419" i="1"/>
  <c r="C6419" i="1" s="1"/>
  <c r="B6420" i="1"/>
  <c r="C6420" i="1" s="1"/>
  <c r="B6421" i="1"/>
  <c r="C6421" i="1" s="1"/>
  <c r="B6422" i="1"/>
  <c r="C6422" i="1" s="1"/>
  <c r="B6423" i="1"/>
  <c r="C6423" i="1" s="1"/>
  <c r="B6424" i="1"/>
  <c r="C6424" i="1" s="1"/>
  <c r="B6425" i="1"/>
  <c r="C6425" i="1" s="1"/>
  <c r="B6426" i="1"/>
  <c r="C6426" i="1" s="1"/>
  <c r="B6427" i="1"/>
  <c r="C6427" i="1" s="1"/>
  <c r="B6428" i="1"/>
  <c r="C6428" i="1" s="1"/>
  <c r="B6429" i="1"/>
  <c r="C6429" i="1" s="1"/>
  <c r="B6430" i="1"/>
  <c r="C6430" i="1" s="1"/>
  <c r="B6431" i="1"/>
  <c r="C6431" i="1" s="1"/>
  <c r="B6432" i="1"/>
  <c r="C6432" i="1" s="1"/>
  <c r="B6433" i="1"/>
  <c r="C6433" i="1" s="1"/>
  <c r="B6434" i="1"/>
  <c r="C6434" i="1" s="1"/>
  <c r="B6435" i="1"/>
  <c r="C6435" i="1" s="1"/>
  <c r="B6436" i="1"/>
  <c r="C6436" i="1" s="1"/>
  <c r="B6437" i="1"/>
  <c r="C6437" i="1" s="1"/>
  <c r="B6438" i="1"/>
  <c r="C6438" i="1" s="1"/>
  <c r="B6439" i="1"/>
  <c r="C6439" i="1" s="1"/>
  <c r="B6440" i="1"/>
  <c r="C6440" i="1" s="1"/>
  <c r="B6441" i="1"/>
  <c r="C6441" i="1" s="1"/>
  <c r="B6442" i="1"/>
  <c r="C6442" i="1" s="1"/>
  <c r="B6443" i="1"/>
  <c r="C6443" i="1" s="1"/>
  <c r="B6444" i="1"/>
  <c r="C6444" i="1" s="1"/>
  <c r="B6445" i="1"/>
  <c r="C6445" i="1" s="1"/>
  <c r="B6446" i="1"/>
  <c r="C6446" i="1" s="1"/>
  <c r="B6447" i="1"/>
  <c r="C6447" i="1" s="1"/>
  <c r="B6448" i="1"/>
  <c r="C6448" i="1" s="1"/>
  <c r="B6449" i="1"/>
  <c r="C6449" i="1" s="1"/>
  <c r="B6450" i="1"/>
  <c r="C6450" i="1" s="1"/>
  <c r="B6451" i="1"/>
  <c r="C6451" i="1" s="1"/>
  <c r="B6452" i="1"/>
  <c r="C6452" i="1" s="1"/>
  <c r="B6453" i="1"/>
  <c r="C6453" i="1" s="1"/>
  <c r="B6454" i="1"/>
  <c r="C6454" i="1" s="1"/>
  <c r="B6455" i="1"/>
  <c r="C6455" i="1" s="1"/>
  <c r="B6456" i="1"/>
  <c r="C6456" i="1" s="1"/>
  <c r="B6457" i="1"/>
  <c r="C6457" i="1" s="1"/>
  <c r="B6458" i="1"/>
  <c r="C6458" i="1" s="1"/>
  <c r="B6459" i="1"/>
  <c r="C6459" i="1" s="1"/>
  <c r="B6460" i="1"/>
  <c r="C6460" i="1" s="1"/>
  <c r="B6461" i="1"/>
  <c r="C6461" i="1" s="1"/>
  <c r="B6462" i="1"/>
  <c r="C6462" i="1" s="1"/>
  <c r="B6463" i="1"/>
  <c r="C6463" i="1" s="1"/>
  <c r="B6464" i="1"/>
  <c r="C6464" i="1" s="1"/>
  <c r="B6465" i="1"/>
  <c r="C6465" i="1" s="1"/>
  <c r="B6466" i="1"/>
  <c r="C6466" i="1" s="1"/>
  <c r="B6467" i="1"/>
  <c r="C6467" i="1" s="1"/>
  <c r="B6468" i="1"/>
  <c r="C6468" i="1" s="1"/>
  <c r="B6469" i="1"/>
  <c r="C6469" i="1" s="1"/>
  <c r="B6470" i="1"/>
  <c r="C6470" i="1" s="1"/>
  <c r="B6471" i="1"/>
  <c r="C6471" i="1" s="1"/>
  <c r="B6472" i="1"/>
  <c r="C6472" i="1" s="1"/>
  <c r="B6473" i="1"/>
  <c r="C6473" i="1" s="1"/>
  <c r="B6474" i="1"/>
  <c r="C6474" i="1" s="1"/>
  <c r="B6475" i="1"/>
  <c r="C6475" i="1" s="1"/>
  <c r="B6476" i="1"/>
  <c r="C6476" i="1" s="1"/>
  <c r="B6477" i="1"/>
  <c r="C6477" i="1" s="1"/>
  <c r="B6478" i="1"/>
  <c r="C6478" i="1" s="1"/>
  <c r="B6479" i="1"/>
  <c r="C6479" i="1" s="1"/>
  <c r="B6480" i="1"/>
  <c r="C6480" i="1" s="1"/>
  <c r="B6481" i="1"/>
  <c r="C6481" i="1" s="1"/>
  <c r="B6482" i="1"/>
  <c r="C6482" i="1" s="1"/>
  <c r="B6483" i="1"/>
  <c r="C6483" i="1" s="1"/>
  <c r="B6484" i="1"/>
  <c r="C6484" i="1" s="1"/>
  <c r="B6485" i="1"/>
  <c r="C6485" i="1" s="1"/>
  <c r="B6486" i="1"/>
  <c r="C6486" i="1" s="1"/>
  <c r="B6487" i="1"/>
  <c r="C6487" i="1" s="1"/>
  <c r="B6488" i="1"/>
  <c r="C6488" i="1" s="1"/>
  <c r="B6489" i="1"/>
  <c r="C6489" i="1" s="1"/>
  <c r="B6490" i="1"/>
  <c r="C6490" i="1" s="1"/>
  <c r="B6491" i="1"/>
  <c r="C6491" i="1" s="1"/>
  <c r="B6492" i="1"/>
  <c r="C6492" i="1" s="1"/>
  <c r="B6493" i="1"/>
  <c r="C6493" i="1" s="1"/>
  <c r="B6494" i="1"/>
  <c r="C6494" i="1" s="1"/>
  <c r="B6495" i="1"/>
  <c r="C6495" i="1" s="1"/>
  <c r="B6496" i="1"/>
  <c r="C6496" i="1" s="1"/>
  <c r="B6497" i="1"/>
  <c r="C6497" i="1" s="1"/>
  <c r="B6498" i="1"/>
  <c r="C6498" i="1" s="1"/>
  <c r="B6499" i="1"/>
  <c r="C6499" i="1" s="1"/>
  <c r="B6500" i="1"/>
  <c r="C6500" i="1" s="1"/>
  <c r="B6501" i="1"/>
  <c r="C6501" i="1" s="1"/>
  <c r="B6502" i="1"/>
  <c r="C6502" i="1" s="1"/>
  <c r="B6503" i="1"/>
  <c r="C6503" i="1" s="1"/>
  <c r="B6504" i="1"/>
  <c r="C6504" i="1" s="1"/>
  <c r="B6505" i="1"/>
  <c r="C6505" i="1" s="1"/>
  <c r="B6506" i="1"/>
  <c r="C6506" i="1" s="1"/>
  <c r="B6507" i="1"/>
  <c r="C6507" i="1" s="1"/>
  <c r="B6508" i="1"/>
  <c r="C6508" i="1" s="1"/>
  <c r="B6509" i="1"/>
  <c r="C6509" i="1" s="1"/>
  <c r="B6510" i="1"/>
  <c r="C6510" i="1" s="1"/>
  <c r="B6511" i="1"/>
  <c r="C6511" i="1" s="1"/>
  <c r="B6512" i="1"/>
  <c r="C6512" i="1" s="1"/>
  <c r="B6513" i="1"/>
  <c r="C6513" i="1" s="1"/>
  <c r="B6514" i="1"/>
  <c r="C6514" i="1" s="1"/>
  <c r="B6515" i="1"/>
  <c r="C6515" i="1" s="1"/>
  <c r="B6516" i="1"/>
  <c r="C6516" i="1" s="1"/>
  <c r="B6517" i="1"/>
  <c r="C6517" i="1" s="1"/>
  <c r="B6518" i="1"/>
  <c r="C6518" i="1" s="1"/>
  <c r="B6519" i="1"/>
  <c r="C6519" i="1" s="1"/>
  <c r="B6520" i="1"/>
  <c r="C6520" i="1" s="1"/>
  <c r="B6521" i="1"/>
  <c r="C6521" i="1" s="1"/>
  <c r="B6522" i="1"/>
  <c r="C6522" i="1" s="1"/>
  <c r="B6523" i="1"/>
  <c r="C6523" i="1" s="1"/>
  <c r="B6524" i="1"/>
  <c r="C6524" i="1" s="1"/>
  <c r="B6525" i="1"/>
  <c r="C6525" i="1" s="1"/>
  <c r="B6526" i="1"/>
  <c r="C6526" i="1" s="1"/>
  <c r="B6527" i="1"/>
  <c r="C6527" i="1" s="1"/>
  <c r="B6528" i="1"/>
  <c r="C6528" i="1" s="1"/>
  <c r="B6529" i="1"/>
  <c r="C6529" i="1" s="1"/>
  <c r="B6530" i="1"/>
  <c r="C6530" i="1" s="1"/>
  <c r="B6531" i="1"/>
  <c r="C6531" i="1" s="1"/>
  <c r="B6532" i="1"/>
  <c r="C6532" i="1" s="1"/>
  <c r="B6533" i="1"/>
  <c r="C6533" i="1" s="1"/>
  <c r="B6534" i="1"/>
  <c r="C6534" i="1" s="1"/>
  <c r="B6535" i="1"/>
  <c r="C6535" i="1" s="1"/>
  <c r="B6536" i="1"/>
  <c r="C6536" i="1" s="1"/>
  <c r="B6537" i="1"/>
  <c r="C6537" i="1" s="1"/>
  <c r="B6538" i="1"/>
  <c r="C6538" i="1" s="1"/>
  <c r="B6539" i="1"/>
  <c r="C6539" i="1" s="1"/>
  <c r="B6540" i="1"/>
  <c r="C6540" i="1" s="1"/>
  <c r="B6541" i="1"/>
  <c r="C6541" i="1" s="1"/>
  <c r="B6542" i="1"/>
  <c r="C6542" i="1" s="1"/>
  <c r="B6543" i="1"/>
  <c r="C6543" i="1" s="1"/>
  <c r="B6544" i="1"/>
  <c r="C6544" i="1" s="1"/>
  <c r="B6545" i="1"/>
  <c r="C6545" i="1" s="1"/>
  <c r="B6546" i="1"/>
  <c r="C6546" i="1" s="1"/>
  <c r="B6547" i="1"/>
  <c r="C6547" i="1" s="1"/>
  <c r="B6548" i="1"/>
  <c r="C6548" i="1" s="1"/>
  <c r="B6549" i="1"/>
  <c r="C6549" i="1" s="1"/>
  <c r="B6550" i="1"/>
  <c r="C6550" i="1" s="1"/>
  <c r="B6551" i="1"/>
  <c r="C6551" i="1" s="1"/>
  <c r="B6552" i="1"/>
  <c r="C6552" i="1" s="1"/>
  <c r="B6553" i="1"/>
  <c r="C6553" i="1" s="1"/>
  <c r="B6554" i="1"/>
  <c r="C6554" i="1" s="1"/>
  <c r="B6555" i="1"/>
  <c r="C6555" i="1" s="1"/>
  <c r="B6556" i="1"/>
  <c r="C6556" i="1" s="1"/>
  <c r="B6557" i="1"/>
  <c r="C6557" i="1" s="1"/>
  <c r="B6558" i="1"/>
  <c r="C6558" i="1" s="1"/>
  <c r="B6559" i="1"/>
  <c r="C6559" i="1" s="1"/>
  <c r="B6560" i="1"/>
  <c r="C6560" i="1" s="1"/>
  <c r="B6561" i="1"/>
  <c r="C6561" i="1" s="1"/>
  <c r="B6562" i="1"/>
  <c r="C6562" i="1" s="1"/>
  <c r="B6563" i="1"/>
  <c r="C6563" i="1" s="1"/>
  <c r="B6564" i="1"/>
  <c r="C6564" i="1" s="1"/>
  <c r="B6565" i="1"/>
  <c r="C6565" i="1" s="1"/>
  <c r="B6566" i="1"/>
  <c r="C6566" i="1" s="1"/>
  <c r="B6567" i="1"/>
  <c r="C6567" i="1" s="1"/>
  <c r="B6568" i="1"/>
  <c r="C6568" i="1" s="1"/>
  <c r="B6569" i="1"/>
  <c r="C6569" i="1" s="1"/>
  <c r="B6570" i="1"/>
  <c r="C6570" i="1" s="1"/>
  <c r="B6571" i="1"/>
  <c r="C6571" i="1" s="1"/>
  <c r="B6572" i="1"/>
  <c r="C6572" i="1" s="1"/>
  <c r="B6573" i="1"/>
  <c r="C6573" i="1" s="1"/>
  <c r="B6574" i="1"/>
  <c r="C6574" i="1" s="1"/>
  <c r="B6575" i="1"/>
  <c r="C6575" i="1" s="1"/>
  <c r="B6576" i="1"/>
  <c r="C6576" i="1" s="1"/>
  <c r="B6577" i="1"/>
  <c r="C6577" i="1" s="1"/>
  <c r="B6578" i="1"/>
  <c r="C6578" i="1" s="1"/>
  <c r="B6579" i="1"/>
  <c r="C6579" i="1" s="1"/>
  <c r="B6580" i="1"/>
  <c r="C6580" i="1" s="1"/>
  <c r="B6581" i="1"/>
  <c r="C6581" i="1" s="1"/>
  <c r="B6582" i="1"/>
  <c r="C6582" i="1" s="1"/>
  <c r="B6583" i="1"/>
  <c r="C6583" i="1" s="1"/>
  <c r="B6584" i="1"/>
  <c r="C6584" i="1" s="1"/>
  <c r="B6585" i="1"/>
  <c r="C6585" i="1" s="1"/>
  <c r="B6586" i="1"/>
  <c r="C6586" i="1" s="1"/>
  <c r="B6587" i="1"/>
  <c r="C6587" i="1" s="1"/>
  <c r="B6588" i="1"/>
  <c r="C6588" i="1" s="1"/>
  <c r="B6589" i="1"/>
  <c r="C6589" i="1" s="1"/>
  <c r="B6590" i="1"/>
  <c r="C6590" i="1" s="1"/>
  <c r="B6591" i="1"/>
  <c r="C6591" i="1" s="1"/>
  <c r="B6592" i="1"/>
  <c r="C6592" i="1" s="1"/>
  <c r="B6593" i="1"/>
  <c r="C6593" i="1" s="1"/>
  <c r="B6594" i="1"/>
  <c r="C6594" i="1" s="1"/>
  <c r="B6595" i="1"/>
  <c r="C6595" i="1" s="1"/>
  <c r="B6596" i="1"/>
  <c r="C6596" i="1" s="1"/>
  <c r="B6597" i="1"/>
  <c r="C6597" i="1" s="1"/>
  <c r="B6598" i="1"/>
  <c r="C6598" i="1" s="1"/>
  <c r="B6599" i="1"/>
  <c r="C6599" i="1" s="1"/>
  <c r="B6600" i="1"/>
  <c r="C6600" i="1" s="1"/>
  <c r="B6601" i="1"/>
  <c r="C6601" i="1" s="1"/>
  <c r="B6602" i="1"/>
  <c r="C6602" i="1" s="1"/>
  <c r="B6603" i="1"/>
  <c r="C6603" i="1" s="1"/>
  <c r="B6604" i="1"/>
  <c r="C6604" i="1" s="1"/>
  <c r="B6605" i="1"/>
  <c r="C6605" i="1" s="1"/>
  <c r="B6606" i="1"/>
  <c r="C6606" i="1" s="1"/>
  <c r="B6607" i="1"/>
  <c r="C6607" i="1" s="1"/>
  <c r="B6608" i="1"/>
  <c r="C6608" i="1" s="1"/>
  <c r="B6609" i="1"/>
  <c r="C6609" i="1" s="1"/>
  <c r="B6610" i="1"/>
  <c r="C6610" i="1" s="1"/>
  <c r="B6611" i="1"/>
  <c r="C6611" i="1" s="1"/>
  <c r="B6612" i="1"/>
  <c r="C6612" i="1" s="1"/>
  <c r="B6613" i="1"/>
  <c r="C6613" i="1" s="1"/>
  <c r="B6614" i="1"/>
  <c r="C6614" i="1" s="1"/>
  <c r="B6615" i="1"/>
  <c r="C6615" i="1" s="1"/>
  <c r="B6616" i="1"/>
  <c r="C6616" i="1" s="1"/>
  <c r="B6617" i="1"/>
  <c r="C6617" i="1" s="1"/>
  <c r="B6618" i="1"/>
  <c r="C6618" i="1" s="1"/>
  <c r="B6619" i="1"/>
  <c r="C6619" i="1" s="1"/>
  <c r="B6620" i="1"/>
  <c r="C6620" i="1" s="1"/>
  <c r="B6621" i="1"/>
  <c r="C6621" i="1" s="1"/>
  <c r="B6622" i="1"/>
  <c r="C6622" i="1" s="1"/>
  <c r="B6623" i="1"/>
  <c r="C6623" i="1" s="1"/>
  <c r="B6624" i="1"/>
  <c r="C6624" i="1" s="1"/>
  <c r="B6625" i="1"/>
  <c r="C6625" i="1" s="1"/>
  <c r="B6626" i="1"/>
  <c r="C6626" i="1" s="1"/>
  <c r="B6627" i="1"/>
  <c r="C6627" i="1" s="1"/>
  <c r="B6628" i="1"/>
  <c r="C6628" i="1" s="1"/>
  <c r="B6629" i="1"/>
  <c r="C6629" i="1" s="1"/>
  <c r="B6630" i="1"/>
  <c r="C6630" i="1" s="1"/>
  <c r="B6631" i="1"/>
  <c r="C6631" i="1" s="1"/>
  <c r="B6632" i="1"/>
  <c r="C6632" i="1" s="1"/>
  <c r="B6633" i="1"/>
  <c r="C6633" i="1" s="1"/>
  <c r="B6634" i="1"/>
  <c r="C6634" i="1" s="1"/>
  <c r="B6635" i="1"/>
  <c r="C6635" i="1" s="1"/>
  <c r="B6636" i="1"/>
  <c r="C6636" i="1" s="1"/>
  <c r="B6637" i="1"/>
  <c r="C6637" i="1" s="1"/>
  <c r="B6638" i="1"/>
  <c r="C6638" i="1" s="1"/>
  <c r="B6639" i="1"/>
  <c r="C6639" i="1" s="1"/>
  <c r="B6640" i="1"/>
  <c r="C6640" i="1" s="1"/>
  <c r="B6641" i="1"/>
  <c r="C6641" i="1" s="1"/>
  <c r="B6642" i="1"/>
  <c r="C6642" i="1" s="1"/>
  <c r="B6643" i="1"/>
  <c r="C6643" i="1" s="1"/>
  <c r="B6644" i="1"/>
  <c r="C6644" i="1" s="1"/>
  <c r="B6645" i="1"/>
  <c r="C6645" i="1" s="1"/>
  <c r="B6646" i="1"/>
  <c r="C6646" i="1" s="1"/>
  <c r="B6647" i="1"/>
  <c r="C6647" i="1" s="1"/>
  <c r="B6648" i="1"/>
  <c r="C6648" i="1" s="1"/>
  <c r="B6649" i="1"/>
  <c r="C6649" i="1" s="1"/>
  <c r="B6650" i="1"/>
  <c r="C6650" i="1" s="1"/>
  <c r="B6651" i="1"/>
  <c r="C6651" i="1" s="1"/>
  <c r="B6652" i="1"/>
  <c r="C6652" i="1" s="1"/>
  <c r="B6653" i="1"/>
  <c r="C6653" i="1" s="1"/>
  <c r="B6654" i="1"/>
  <c r="C6654" i="1" s="1"/>
  <c r="B6655" i="1"/>
  <c r="C6655" i="1" s="1"/>
  <c r="B6656" i="1"/>
  <c r="C6656" i="1" s="1"/>
  <c r="B6657" i="1"/>
  <c r="C6657" i="1" s="1"/>
  <c r="B6658" i="1"/>
  <c r="C6658" i="1" s="1"/>
  <c r="B6659" i="1"/>
  <c r="C6659" i="1" s="1"/>
  <c r="B6660" i="1"/>
  <c r="C6660" i="1" s="1"/>
  <c r="B6661" i="1"/>
  <c r="C6661" i="1" s="1"/>
  <c r="B6662" i="1"/>
  <c r="C6662" i="1" s="1"/>
  <c r="B6663" i="1"/>
  <c r="C6663" i="1" s="1"/>
  <c r="B6664" i="1"/>
  <c r="C6664" i="1" s="1"/>
  <c r="B6665" i="1"/>
  <c r="C6665" i="1" s="1"/>
  <c r="B6666" i="1"/>
  <c r="C6666" i="1" s="1"/>
  <c r="B6667" i="1"/>
  <c r="C6667" i="1" s="1"/>
  <c r="B6668" i="1"/>
  <c r="C6668" i="1" s="1"/>
  <c r="B6669" i="1"/>
  <c r="C6669" i="1" s="1"/>
  <c r="B6670" i="1"/>
  <c r="C6670" i="1" s="1"/>
  <c r="B6671" i="1"/>
  <c r="C6671" i="1" s="1"/>
  <c r="B6672" i="1"/>
  <c r="C6672" i="1" s="1"/>
  <c r="B6673" i="1"/>
  <c r="C6673" i="1" s="1"/>
  <c r="B6674" i="1"/>
  <c r="C6674" i="1" s="1"/>
  <c r="B6675" i="1"/>
  <c r="C6675" i="1" s="1"/>
  <c r="B6676" i="1"/>
  <c r="C6676" i="1" s="1"/>
  <c r="B6677" i="1"/>
  <c r="C6677" i="1" s="1"/>
  <c r="B6678" i="1"/>
  <c r="C6678" i="1" s="1"/>
  <c r="B6679" i="1"/>
  <c r="C6679" i="1" s="1"/>
  <c r="B6680" i="1"/>
  <c r="C6680" i="1" s="1"/>
  <c r="B6681" i="1"/>
  <c r="C6681" i="1" s="1"/>
  <c r="B6682" i="1"/>
  <c r="C6682" i="1" s="1"/>
  <c r="B6683" i="1"/>
  <c r="C6683" i="1" s="1"/>
  <c r="B6684" i="1"/>
  <c r="C6684" i="1" s="1"/>
  <c r="B6685" i="1"/>
  <c r="C6685" i="1" s="1"/>
  <c r="B6686" i="1"/>
  <c r="C6686" i="1" s="1"/>
  <c r="B6687" i="1"/>
  <c r="C6687" i="1" s="1"/>
  <c r="B6688" i="1"/>
  <c r="C6688" i="1" s="1"/>
  <c r="B6689" i="1"/>
  <c r="C6689" i="1" s="1"/>
  <c r="B6690" i="1"/>
  <c r="C6690" i="1" s="1"/>
  <c r="B6691" i="1"/>
  <c r="C6691" i="1" s="1"/>
  <c r="B6692" i="1"/>
  <c r="C6692" i="1" s="1"/>
  <c r="B6693" i="1"/>
  <c r="C6693" i="1" s="1"/>
  <c r="B6694" i="1"/>
  <c r="C6694" i="1" s="1"/>
  <c r="B6695" i="1"/>
  <c r="C6695" i="1" s="1"/>
  <c r="B6696" i="1"/>
  <c r="C6696" i="1" s="1"/>
  <c r="B6697" i="1"/>
  <c r="C6697" i="1" s="1"/>
  <c r="B6698" i="1"/>
  <c r="C6698" i="1" s="1"/>
  <c r="B6699" i="1"/>
  <c r="C6699" i="1" s="1"/>
  <c r="B6700" i="1"/>
  <c r="C6700" i="1" s="1"/>
  <c r="B6701" i="1"/>
  <c r="C6701" i="1" s="1"/>
  <c r="B6702" i="1"/>
  <c r="C6702" i="1" s="1"/>
  <c r="B6703" i="1"/>
  <c r="C6703" i="1" s="1"/>
  <c r="B6704" i="1"/>
  <c r="C6704" i="1" s="1"/>
  <c r="B6705" i="1"/>
  <c r="C6705" i="1" s="1"/>
  <c r="B6706" i="1"/>
  <c r="C6706" i="1" s="1"/>
  <c r="B6707" i="1"/>
  <c r="C6707" i="1" s="1"/>
  <c r="B6708" i="1"/>
  <c r="C6708" i="1" s="1"/>
  <c r="B6709" i="1"/>
  <c r="C6709" i="1" s="1"/>
  <c r="B6710" i="1"/>
  <c r="C6710" i="1" s="1"/>
  <c r="B6711" i="1"/>
  <c r="C6711" i="1" s="1"/>
  <c r="B6712" i="1"/>
  <c r="C6712" i="1" s="1"/>
  <c r="B6713" i="1"/>
  <c r="C6713" i="1" s="1"/>
  <c r="B6714" i="1"/>
  <c r="C6714" i="1" s="1"/>
  <c r="B6715" i="1"/>
  <c r="C6715" i="1" s="1"/>
  <c r="B6716" i="1"/>
  <c r="C6716" i="1" s="1"/>
  <c r="B6717" i="1"/>
  <c r="C6717" i="1" s="1"/>
  <c r="B6718" i="1"/>
  <c r="C6718" i="1" s="1"/>
  <c r="B6719" i="1"/>
  <c r="C6719" i="1" s="1"/>
  <c r="B6720" i="1"/>
  <c r="C6720" i="1" s="1"/>
  <c r="B6721" i="1"/>
  <c r="C6721" i="1" s="1"/>
  <c r="B6722" i="1"/>
  <c r="C6722" i="1" s="1"/>
  <c r="B6723" i="1"/>
  <c r="C6723" i="1" s="1"/>
  <c r="B6724" i="1"/>
  <c r="C6724" i="1" s="1"/>
  <c r="B6725" i="1"/>
  <c r="C6725" i="1" s="1"/>
  <c r="B6726" i="1"/>
  <c r="C6726" i="1" s="1"/>
  <c r="B6727" i="1"/>
  <c r="C6727" i="1" s="1"/>
  <c r="B6728" i="1"/>
  <c r="C6728" i="1" s="1"/>
  <c r="B6729" i="1"/>
  <c r="C6729" i="1" s="1"/>
  <c r="B6730" i="1"/>
  <c r="C6730" i="1" s="1"/>
  <c r="B6731" i="1"/>
  <c r="C6731" i="1" s="1"/>
  <c r="B6732" i="1"/>
  <c r="C6732" i="1" s="1"/>
  <c r="B6733" i="1"/>
  <c r="C6733" i="1" s="1"/>
  <c r="B6734" i="1"/>
  <c r="C6734" i="1" s="1"/>
  <c r="B6735" i="1"/>
  <c r="C6735" i="1" s="1"/>
  <c r="B6736" i="1"/>
  <c r="C6736" i="1" s="1"/>
  <c r="B6737" i="1"/>
  <c r="C6737" i="1" s="1"/>
  <c r="B6738" i="1"/>
  <c r="C6738" i="1" s="1"/>
  <c r="B6739" i="1"/>
  <c r="C6739" i="1" s="1"/>
  <c r="B6740" i="1"/>
  <c r="C6740" i="1" s="1"/>
  <c r="B6741" i="1"/>
  <c r="C6741" i="1" s="1"/>
  <c r="B6742" i="1"/>
  <c r="C6742" i="1" s="1"/>
  <c r="B6743" i="1"/>
  <c r="C6743" i="1" s="1"/>
  <c r="B6744" i="1"/>
  <c r="C6744" i="1" s="1"/>
  <c r="B6745" i="1"/>
  <c r="C6745" i="1" s="1"/>
  <c r="B6746" i="1"/>
  <c r="C6746" i="1" s="1"/>
  <c r="B6747" i="1"/>
  <c r="C6747" i="1" s="1"/>
  <c r="B6748" i="1"/>
  <c r="C6748" i="1" s="1"/>
  <c r="B6749" i="1"/>
  <c r="C6749" i="1" s="1"/>
  <c r="B6750" i="1"/>
  <c r="C6750" i="1" s="1"/>
  <c r="B6751" i="1"/>
  <c r="C6751" i="1" s="1"/>
  <c r="B6752" i="1"/>
  <c r="C6752" i="1" s="1"/>
  <c r="B6753" i="1"/>
  <c r="C6753" i="1" s="1"/>
  <c r="B6754" i="1"/>
  <c r="C6754" i="1" s="1"/>
  <c r="B6755" i="1"/>
  <c r="C6755" i="1" s="1"/>
  <c r="B6756" i="1"/>
  <c r="C6756" i="1" s="1"/>
  <c r="B6757" i="1"/>
  <c r="C6757" i="1" s="1"/>
  <c r="B6758" i="1"/>
  <c r="C6758" i="1" s="1"/>
  <c r="B6759" i="1"/>
  <c r="C6759" i="1" s="1"/>
  <c r="B6760" i="1"/>
  <c r="C6760" i="1" s="1"/>
  <c r="B6761" i="1"/>
  <c r="C6761" i="1" s="1"/>
  <c r="B6762" i="1"/>
  <c r="C6762" i="1" s="1"/>
  <c r="B6763" i="1"/>
  <c r="C6763" i="1" s="1"/>
  <c r="B6764" i="1"/>
  <c r="C6764" i="1" s="1"/>
  <c r="B6765" i="1"/>
  <c r="C6765" i="1" s="1"/>
  <c r="B6766" i="1"/>
  <c r="C6766" i="1" s="1"/>
  <c r="B6767" i="1"/>
  <c r="C6767" i="1" s="1"/>
  <c r="B6768" i="1"/>
  <c r="C6768" i="1" s="1"/>
  <c r="B6769" i="1"/>
  <c r="C6769" i="1" s="1"/>
  <c r="B6770" i="1"/>
  <c r="C6770" i="1" s="1"/>
  <c r="B6771" i="1"/>
  <c r="C6771" i="1" s="1"/>
  <c r="B6772" i="1"/>
  <c r="C6772" i="1" s="1"/>
  <c r="B6773" i="1"/>
  <c r="C6773" i="1" s="1"/>
  <c r="B6774" i="1"/>
  <c r="C6774" i="1" s="1"/>
  <c r="B6775" i="1"/>
  <c r="C6775" i="1" s="1"/>
  <c r="B6776" i="1"/>
  <c r="C6776" i="1" s="1"/>
  <c r="B6777" i="1"/>
  <c r="C6777" i="1" s="1"/>
  <c r="B6778" i="1"/>
  <c r="C6778" i="1" s="1"/>
  <c r="B6779" i="1"/>
  <c r="C6779" i="1" s="1"/>
  <c r="B6780" i="1"/>
  <c r="C6780" i="1" s="1"/>
  <c r="B6781" i="1"/>
  <c r="C6781" i="1" s="1"/>
  <c r="B6782" i="1"/>
  <c r="C6782" i="1" s="1"/>
  <c r="B6783" i="1"/>
  <c r="C6783" i="1" s="1"/>
  <c r="B6784" i="1"/>
  <c r="C6784" i="1" s="1"/>
  <c r="B6785" i="1"/>
  <c r="C6785" i="1" s="1"/>
  <c r="B6786" i="1"/>
  <c r="C6786" i="1" s="1"/>
  <c r="B6787" i="1"/>
  <c r="C6787" i="1" s="1"/>
  <c r="B6788" i="1"/>
  <c r="C6788" i="1" s="1"/>
  <c r="B6789" i="1"/>
  <c r="C6789" i="1" s="1"/>
  <c r="B6790" i="1"/>
  <c r="C6790" i="1" s="1"/>
  <c r="B6791" i="1"/>
  <c r="C6791" i="1" s="1"/>
  <c r="B6792" i="1"/>
  <c r="C6792" i="1" s="1"/>
  <c r="B6793" i="1"/>
  <c r="C6793" i="1" s="1"/>
  <c r="B6794" i="1"/>
  <c r="C6794" i="1" s="1"/>
  <c r="B6795" i="1"/>
  <c r="C6795" i="1" s="1"/>
  <c r="B6796" i="1"/>
  <c r="C6796" i="1" s="1"/>
  <c r="B6797" i="1"/>
  <c r="C6797" i="1" s="1"/>
  <c r="B6798" i="1"/>
  <c r="C6798" i="1" s="1"/>
  <c r="B6799" i="1"/>
  <c r="C6799" i="1" s="1"/>
  <c r="B6800" i="1"/>
  <c r="C6800" i="1" s="1"/>
  <c r="B6801" i="1"/>
  <c r="C6801" i="1" s="1"/>
  <c r="B6802" i="1"/>
  <c r="C6802" i="1" s="1"/>
  <c r="B6803" i="1"/>
  <c r="C6803" i="1" s="1"/>
  <c r="B6804" i="1"/>
  <c r="C6804" i="1" s="1"/>
  <c r="B6805" i="1"/>
  <c r="C6805" i="1" s="1"/>
  <c r="B6806" i="1"/>
  <c r="C6806" i="1" s="1"/>
  <c r="B6807" i="1"/>
  <c r="C6807" i="1" s="1"/>
  <c r="B6808" i="1"/>
  <c r="C6808" i="1" s="1"/>
  <c r="B6809" i="1"/>
  <c r="C6809" i="1" s="1"/>
  <c r="B6810" i="1"/>
  <c r="C6810" i="1" s="1"/>
  <c r="B6811" i="1"/>
  <c r="C6811" i="1" s="1"/>
  <c r="B6812" i="1"/>
  <c r="C6812" i="1" s="1"/>
  <c r="B6813" i="1"/>
  <c r="C6813" i="1" s="1"/>
  <c r="B6814" i="1"/>
  <c r="C6814" i="1" s="1"/>
  <c r="B6815" i="1"/>
  <c r="C6815" i="1" s="1"/>
  <c r="B6816" i="1"/>
  <c r="C6816" i="1" s="1"/>
  <c r="B6817" i="1"/>
  <c r="C6817" i="1" s="1"/>
  <c r="B6818" i="1"/>
  <c r="C6818" i="1" s="1"/>
  <c r="B6819" i="1"/>
  <c r="C6819" i="1" s="1"/>
  <c r="B6820" i="1"/>
  <c r="C6820" i="1" s="1"/>
  <c r="B6821" i="1"/>
  <c r="C6821" i="1" s="1"/>
  <c r="B6822" i="1"/>
  <c r="C6822" i="1" s="1"/>
  <c r="B6823" i="1"/>
  <c r="C6823" i="1" s="1"/>
  <c r="B6824" i="1"/>
  <c r="C6824" i="1" s="1"/>
  <c r="B6825" i="1"/>
  <c r="C6825" i="1" s="1"/>
  <c r="B6826" i="1"/>
  <c r="C6826" i="1" s="1"/>
  <c r="B6827" i="1"/>
  <c r="C6827" i="1" s="1"/>
  <c r="B6828" i="1"/>
  <c r="C6828" i="1" s="1"/>
  <c r="B6829" i="1"/>
  <c r="C6829" i="1" s="1"/>
  <c r="B6830" i="1"/>
  <c r="C6830" i="1" s="1"/>
  <c r="B6831" i="1"/>
  <c r="C6831" i="1" s="1"/>
  <c r="B6832" i="1"/>
  <c r="C6832" i="1" s="1"/>
  <c r="B6833" i="1"/>
  <c r="C6833" i="1" s="1"/>
  <c r="B6834" i="1"/>
  <c r="C6834" i="1" s="1"/>
  <c r="B6835" i="1"/>
  <c r="C6835" i="1" s="1"/>
  <c r="B6836" i="1"/>
  <c r="C6836" i="1" s="1"/>
  <c r="B6837" i="1"/>
  <c r="C6837" i="1" s="1"/>
  <c r="B6838" i="1"/>
  <c r="C6838" i="1" s="1"/>
  <c r="B6839" i="1"/>
  <c r="C6839" i="1" s="1"/>
  <c r="B6840" i="1"/>
  <c r="C6840" i="1" s="1"/>
  <c r="B6841" i="1"/>
  <c r="C6841" i="1" s="1"/>
  <c r="B6842" i="1"/>
  <c r="C6842" i="1" s="1"/>
  <c r="B6843" i="1"/>
  <c r="C6843" i="1" s="1"/>
  <c r="B6844" i="1"/>
  <c r="C6844" i="1" s="1"/>
  <c r="B6845" i="1"/>
  <c r="C6845" i="1" s="1"/>
  <c r="B6846" i="1"/>
  <c r="C6846" i="1" s="1"/>
  <c r="B6847" i="1"/>
  <c r="C6847" i="1" s="1"/>
  <c r="B6848" i="1"/>
  <c r="C6848" i="1" s="1"/>
  <c r="B6849" i="1"/>
  <c r="C6849" i="1" s="1"/>
  <c r="B6850" i="1"/>
  <c r="C6850" i="1" s="1"/>
  <c r="B6851" i="1"/>
  <c r="C6851" i="1" s="1"/>
  <c r="B6852" i="1"/>
  <c r="C6852" i="1" s="1"/>
  <c r="B6853" i="1"/>
  <c r="C6853" i="1" s="1"/>
  <c r="B6854" i="1"/>
  <c r="C6854" i="1" s="1"/>
  <c r="B6855" i="1"/>
  <c r="C6855" i="1" s="1"/>
  <c r="B6856" i="1"/>
  <c r="C6856" i="1" s="1"/>
  <c r="B6857" i="1"/>
  <c r="C6857" i="1" s="1"/>
  <c r="B6858" i="1"/>
  <c r="C6858" i="1" s="1"/>
  <c r="B6859" i="1"/>
  <c r="C6859" i="1" s="1"/>
  <c r="B6860" i="1"/>
  <c r="C6860" i="1" s="1"/>
  <c r="B6861" i="1"/>
  <c r="C6861" i="1" s="1"/>
  <c r="B6862" i="1"/>
  <c r="C6862" i="1" s="1"/>
  <c r="B6863" i="1"/>
  <c r="C6863" i="1" s="1"/>
  <c r="B6864" i="1"/>
  <c r="C6864" i="1" s="1"/>
  <c r="B6865" i="1"/>
  <c r="C6865" i="1" s="1"/>
  <c r="B6866" i="1"/>
  <c r="C6866" i="1" s="1"/>
  <c r="B6867" i="1"/>
  <c r="C6867" i="1" s="1"/>
  <c r="B6868" i="1"/>
  <c r="C6868" i="1" s="1"/>
  <c r="B6869" i="1"/>
  <c r="C6869" i="1" s="1"/>
  <c r="B6870" i="1"/>
  <c r="C6870" i="1" s="1"/>
  <c r="B6871" i="1"/>
  <c r="C6871" i="1" s="1"/>
  <c r="B6872" i="1"/>
  <c r="C6872" i="1" s="1"/>
  <c r="B6873" i="1"/>
  <c r="C6873" i="1" s="1"/>
  <c r="B6874" i="1"/>
  <c r="C6874" i="1" s="1"/>
  <c r="B6875" i="1"/>
  <c r="C6875" i="1" s="1"/>
  <c r="B6876" i="1"/>
  <c r="C6876" i="1" s="1"/>
  <c r="B6877" i="1"/>
  <c r="C6877" i="1" s="1"/>
  <c r="B6878" i="1"/>
  <c r="C6878" i="1" s="1"/>
  <c r="B6879" i="1"/>
  <c r="C6879" i="1" s="1"/>
  <c r="B6880" i="1"/>
  <c r="C6880" i="1" s="1"/>
  <c r="B6881" i="1"/>
  <c r="C6881" i="1" s="1"/>
  <c r="B6882" i="1"/>
  <c r="C6882" i="1" s="1"/>
  <c r="B6883" i="1"/>
  <c r="C6883" i="1" s="1"/>
  <c r="B6884" i="1"/>
  <c r="C6884" i="1" s="1"/>
  <c r="B6885" i="1"/>
  <c r="C6885" i="1" s="1"/>
  <c r="B6886" i="1"/>
  <c r="C6886" i="1" s="1"/>
  <c r="B6887" i="1"/>
  <c r="C6887" i="1" s="1"/>
  <c r="B6888" i="1"/>
  <c r="C6888" i="1" s="1"/>
  <c r="B6889" i="1"/>
  <c r="C6889" i="1" s="1"/>
  <c r="B6890" i="1"/>
  <c r="C6890" i="1" s="1"/>
  <c r="B6891" i="1"/>
  <c r="C6891" i="1" s="1"/>
  <c r="B6892" i="1"/>
  <c r="C6892" i="1" s="1"/>
  <c r="B6893" i="1"/>
  <c r="C6893" i="1" s="1"/>
  <c r="B6894" i="1"/>
  <c r="C6894" i="1" s="1"/>
  <c r="B6895" i="1"/>
  <c r="C6895" i="1" s="1"/>
  <c r="B6896" i="1"/>
  <c r="C6896" i="1" s="1"/>
  <c r="B6897" i="1"/>
  <c r="C6897" i="1" s="1"/>
  <c r="B6898" i="1"/>
  <c r="C6898" i="1" s="1"/>
  <c r="B6899" i="1"/>
  <c r="C6899" i="1" s="1"/>
  <c r="B6900" i="1"/>
  <c r="C6900" i="1" s="1"/>
  <c r="B6901" i="1"/>
  <c r="C6901" i="1" s="1"/>
  <c r="B6902" i="1"/>
  <c r="C6902" i="1" s="1"/>
  <c r="B6903" i="1"/>
  <c r="C6903" i="1" s="1"/>
  <c r="B6904" i="1"/>
  <c r="C6904" i="1" s="1"/>
  <c r="B6905" i="1"/>
  <c r="C6905" i="1" s="1"/>
  <c r="B6906" i="1"/>
  <c r="C6906" i="1" s="1"/>
  <c r="B6907" i="1"/>
  <c r="C6907" i="1" s="1"/>
  <c r="B6908" i="1"/>
  <c r="C6908" i="1" s="1"/>
  <c r="B6909" i="1"/>
  <c r="C6909" i="1" s="1"/>
  <c r="B6910" i="1"/>
  <c r="C6910" i="1" s="1"/>
  <c r="B6911" i="1"/>
  <c r="C6911" i="1" s="1"/>
  <c r="B6912" i="1"/>
  <c r="C6912" i="1" s="1"/>
  <c r="B6913" i="1"/>
  <c r="C6913" i="1" s="1"/>
  <c r="B6914" i="1"/>
  <c r="C6914" i="1" s="1"/>
  <c r="B6915" i="1"/>
  <c r="C6915" i="1" s="1"/>
  <c r="B6916" i="1"/>
  <c r="C6916" i="1" s="1"/>
  <c r="B6917" i="1"/>
  <c r="C6917" i="1" s="1"/>
  <c r="B6918" i="1"/>
  <c r="C6918" i="1" s="1"/>
  <c r="B6919" i="1"/>
  <c r="C6919" i="1" s="1"/>
  <c r="B6920" i="1"/>
  <c r="C6920" i="1" s="1"/>
  <c r="B6921" i="1"/>
  <c r="C6921" i="1" s="1"/>
  <c r="B6922" i="1"/>
  <c r="C6922" i="1" s="1"/>
  <c r="B6923" i="1"/>
  <c r="C6923" i="1" s="1"/>
  <c r="B6924" i="1"/>
  <c r="C6924" i="1" s="1"/>
  <c r="B6925" i="1"/>
  <c r="C6925" i="1" s="1"/>
  <c r="B6926" i="1"/>
  <c r="C6926" i="1" s="1"/>
  <c r="B6927" i="1"/>
  <c r="C6927" i="1" s="1"/>
  <c r="B6928" i="1"/>
  <c r="C6928" i="1" s="1"/>
  <c r="B6929" i="1"/>
  <c r="C6929" i="1" s="1"/>
  <c r="B6930" i="1"/>
  <c r="C6930" i="1" s="1"/>
  <c r="B6931" i="1"/>
  <c r="C6931" i="1" s="1"/>
  <c r="B6932" i="1"/>
  <c r="C6932" i="1" s="1"/>
  <c r="B6933" i="1"/>
  <c r="C6933" i="1" s="1"/>
  <c r="B6934" i="1"/>
  <c r="C6934" i="1" s="1"/>
  <c r="B6935" i="1"/>
  <c r="C6935" i="1" s="1"/>
  <c r="B6936" i="1"/>
  <c r="C6936" i="1" s="1"/>
  <c r="B6937" i="1"/>
  <c r="C6937" i="1" s="1"/>
  <c r="B6938" i="1"/>
  <c r="C6938" i="1" s="1"/>
  <c r="B6939" i="1"/>
  <c r="C6939" i="1" s="1"/>
  <c r="B6940" i="1"/>
  <c r="C6940" i="1" s="1"/>
  <c r="B6941" i="1"/>
  <c r="C6941" i="1" s="1"/>
  <c r="B6942" i="1"/>
  <c r="C6942" i="1" s="1"/>
  <c r="B6943" i="1"/>
  <c r="C6943" i="1" s="1"/>
  <c r="B6944" i="1"/>
  <c r="C6944" i="1" s="1"/>
  <c r="B6945" i="1"/>
  <c r="C6945" i="1" s="1"/>
  <c r="B6946" i="1"/>
  <c r="C6946" i="1" s="1"/>
  <c r="B6947" i="1"/>
  <c r="C6947" i="1" s="1"/>
  <c r="B6948" i="1"/>
  <c r="C6948" i="1" s="1"/>
  <c r="B6949" i="1"/>
  <c r="C6949" i="1" s="1"/>
  <c r="B6950" i="1"/>
  <c r="C6950" i="1" s="1"/>
  <c r="B6951" i="1"/>
  <c r="C6951" i="1" s="1"/>
  <c r="B6952" i="1"/>
  <c r="C6952" i="1" s="1"/>
  <c r="B6953" i="1"/>
  <c r="C6953" i="1" s="1"/>
  <c r="B6954" i="1"/>
  <c r="C6954" i="1" s="1"/>
  <c r="B6955" i="1"/>
  <c r="C6955" i="1" s="1"/>
  <c r="B6956" i="1"/>
  <c r="C6956" i="1" s="1"/>
  <c r="B6957" i="1"/>
  <c r="C6957" i="1" s="1"/>
  <c r="B6958" i="1"/>
  <c r="C6958" i="1" s="1"/>
  <c r="B6959" i="1"/>
  <c r="C6959" i="1" s="1"/>
  <c r="B6960" i="1"/>
  <c r="C6960" i="1" s="1"/>
  <c r="B6961" i="1"/>
  <c r="C6961" i="1" s="1"/>
  <c r="B6962" i="1"/>
  <c r="C6962" i="1" s="1"/>
  <c r="B6963" i="1"/>
  <c r="C6963" i="1" s="1"/>
  <c r="B6964" i="1"/>
  <c r="C6964" i="1" s="1"/>
  <c r="B6965" i="1"/>
  <c r="C6965" i="1" s="1"/>
  <c r="B6966" i="1"/>
  <c r="C6966" i="1" s="1"/>
  <c r="B6967" i="1"/>
  <c r="C6967" i="1" s="1"/>
  <c r="B6968" i="1"/>
  <c r="C6968" i="1" s="1"/>
  <c r="B6969" i="1"/>
  <c r="C6969" i="1" s="1"/>
  <c r="B6970" i="1"/>
  <c r="C6970" i="1" s="1"/>
  <c r="B6971" i="1"/>
  <c r="C6971" i="1" s="1"/>
  <c r="B6972" i="1"/>
  <c r="C6972" i="1" s="1"/>
  <c r="B6973" i="1"/>
  <c r="C6973" i="1" s="1"/>
  <c r="B6974" i="1"/>
  <c r="C6974" i="1" s="1"/>
  <c r="B6975" i="1"/>
  <c r="C6975" i="1" s="1"/>
  <c r="B6976" i="1"/>
  <c r="C6976" i="1" s="1"/>
  <c r="B6977" i="1"/>
  <c r="C6977" i="1" s="1"/>
  <c r="B6978" i="1"/>
  <c r="C6978" i="1" s="1"/>
  <c r="B6979" i="1"/>
  <c r="C6979" i="1" s="1"/>
  <c r="B6980" i="1"/>
  <c r="C6980" i="1" s="1"/>
  <c r="B6981" i="1"/>
  <c r="C6981" i="1" s="1"/>
  <c r="B6982" i="1"/>
  <c r="C6982" i="1" s="1"/>
  <c r="B6983" i="1"/>
  <c r="C6983" i="1" s="1"/>
  <c r="B6984" i="1"/>
  <c r="C6984" i="1" s="1"/>
  <c r="B6985" i="1"/>
  <c r="C6985" i="1" s="1"/>
  <c r="B6986" i="1"/>
  <c r="C6986" i="1" s="1"/>
  <c r="B6987" i="1"/>
  <c r="C6987" i="1" s="1"/>
  <c r="B6988" i="1"/>
  <c r="C6988" i="1" s="1"/>
  <c r="B6989" i="1"/>
  <c r="C6989" i="1" s="1"/>
  <c r="B6990" i="1"/>
  <c r="C6990" i="1" s="1"/>
  <c r="B6991" i="1"/>
  <c r="C6991" i="1" s="1"/>
  <c r="B6992" i="1"/>
  <c r="C6992" i="1" s="1"/>
  <c r="B6993" i="1"/>
  <c r="C6993" i="1" s="1"/>
  <c r="B6994" i="1"/>
  <c r="C6994" i="1" s="1"/>
  <c r="B6995" i="1"/>
  <c r="C6995" i="1" s="1"/>
  <c r="B6996" i="1"/>
  <c r="C6996" i="1" s="1"/>
  <c r="B6997" i="1"/>
  <c r="C6997" i="1" s="1"/>
  <c r="B6998" i="1"/>
  <c r="C6998" i="1" s="1"/>
  <c r="B6999" i="1"/>
  <c r="C6999" i="1" s="1"/>
  <c r="B7000" i="1"/>
  <c r="C7000" i="1" s="1"/>
  <c r="B7001" i="1"/>
  <c r="C7001" i="1" s="1"/>
  <c r="B7002" i="1"/>
  <c r="C7002" i="1" s="1"/>
  <c r="B7003" i="1"/>
  <c r="C7003" i="1" s="1"/>
  <c r="B7004" i="1"/>
  <c r="C7004" i="1" s="1"/>
  <c r="B7005" i="1"/>
  <c r="C7005" i="1" s="1"/>
  <c r="B7006" i="1"/>
  <c r="C7006" i="1" s="1"/>
  <c r="B7007" i="1"/>
  <c r="C7007" i="1" s="1"/>
  <c r="B7008" i="1"/>
  <c r="C7008" i="1" s="1"/>
  <c r="B7009" i="1"/>
  <c r="C7009" i="1" s="1"/>
  <c r="B7010" i="1"/>
  <c r="C7010" i="1" s="1"/>
  <c r="B7011" i="1"/>
  <c r="C7011" i="1" s="1"/>
  <c r="B7012" i="1"/>
  <c r="C7012" i="1" s="1"/>
  <c r="B7013" i="1"/>
  <c r="C7013" i="1" s="1"/>
  <c r="B7014" i="1"/>
  <c r="C7014" i="1" s="1"/>
  <c r="B7015" i="1"/>
  <c r="C7015" i="1" s="1"/>
  <c r="B7016" i="1"/>
  <c r="C7016" i="1" s="1"/>
  <c r="B7017" i="1"/>
  <c r="C7017" i="1" s="1"/>
  <c r="B7018" i="1"/>
  <c r="C7018" i="1" s="1"/>
  <c r="B7019" i="1"/>
  <c r="C7019" i="1" s="1"/>
  <c r="B7020" i="1"/>
  <c r="C7020" i="1" s="1"/>
  <c r="B7021" i="1"/>
  <c r="C7021" i="1" s="1"/>
  <c r="B7022" i="1"/>
  <c r="C7022" i="1" s="1"/>
  <c r="B7023" i="1"/>
  <c r="C7023" i="1" s="1"/>
  <c r="B7024" i="1"/>
  <c r="C7024" i="1" s="1"/>
  <c r="B7025" i="1"/>
  <c r="C7025" i="1" s="1"/>
  <c r="B7026" i="1"/>
  <c r="C7026" i="1" s="1"/>
  <c r="B7027" i="1"/>
  <c r="C7027" i="1" s="1"/>
  <c r="B7028" i="1"/>
  <c r="C7028" i="1" s="1"/>
  <c r="B7029" i="1"/>
  <c r="C7029" i="1" s="1"/>
  <c r="B7030" i="1"/>
  <c r="C7030" i="1" s="1"/>
  <c r="B7031" i="1"/>
  <c r="C7031" i="1" s="1"/>
  <c r="B7032" i="1"/>
  <c r="C7032" i="1" s="1"/>
  <c r="B7033" i="1"/>
  <c r="C7033" i="1" s="1"/>
  <c r="B7034" i="1"/>
  <c r="C7034" i="1" s="1"/>
  <c r="B7035" i="1"/>
  <c r="C7035" i="1" s="1"/>
  <c r="B7036" i="1"/>
  <c r="C7036" i="1" s="1"/>
  <c r="B7037" i="1"/>
  <c r="C7037" i="1" s="1"/>
  <c r="B7038" i="1"/>
  <c r="C7038" i="1" s="1"/>
  <c r="B7039" i="1"/>
  <c r="C7039" i="1" s="1"/>
  <c r="B7040" i="1"/>
  <c r="C7040" i="1" s="1"/>
  <c r="B7041" i="1"/>
  <c r="C7041" i="1" s="1"/>
  <c r="B7042" i="1"/>
  <c r="C7042" i="1" s="1"/>
  <c r="B7043" i="1"/>
  <c r="C7043" i="1" s="1"/>
  <c r="B7044" i="1"/>
  <c r="C7044" i="1" s="1"/>
  <c r="B7045" i="1"/>
  <c r="C7045" i="1" s="1"/>
  <c r="B7046" i="1"/>
  <c r="C7046" i="1" s="1"/>
  <c r="B7047" i="1"/>
  <c r="C7047" i="1" s="1"/>
  <c r="B7048" i="1"/>
  <c r="C7048" i="1" s="1"/>
  <c r="B7049" i="1"/>
  <c r="C7049" i="1" s="1"/>
  <c r="B7050" i="1"/>
  <c r="C7050" i="1" s="1"/>
  <c r="B7051" i="1"/>
  <c r="C7051" i="1" s="1"/>
  <c r="B7052" i="1"/>
  <c r="C7052" i="1" s="1"/>
  <c r="B7053" i="1"/>
  <c r="C7053" i="1" s="1"/>
  <c r="B7054" i="1"/>
  <c r="C7054" i="1" s="1"/>
  <c r="B7055" i="1"/>
  <c r="C7055" i="1" s="1"/>
  <c r="B7056" i="1"/>
  <c r="C7056" i="1" s="1"/>
  <c r="B7057" i="1"/>
  <c r="C7057" i="1" s="1"/>
  <c r="B7058" i="1"/>
  <c r="C7058" i="1" s="1"/>
  <c r="B7059" i="1"/>
  <c r="C7059" i="1" s="1"/>
  <c r="B7060" i="1"/>
  <c r="C7060" i="1" s="1"/>
  <c r="B7061" i="1"/>
  <c r="C7061" i="1" s="1"/>
  <c r="B7062" i="1"/>
  <c r="C7062" i="1" s="1"/>
  <c r="B7063" i="1"/>
  <c r="C7063" i="1" s="1"/>
  <c r="B7064" i="1"/>
  <c r="C7064" i="1" s="1"/>
  <c r="B7065" i="1"/>
  <c r="C7065" i="1" s="1"/>
  <c r="B7066" i="1"/>
  <c r="C7066" i="1" s="1"/>
  <c r="B7067" i="1"/>
  <c r="C7067" i="1" s="1"/>
  <c r="B7068" i="1"/>
  <c r="C7068" i="1" s="1"/>
  <c r="B7069" i="1"/>
  <c r="C7069" i="1" s="1"/>
  <c r="B7070" i="1"/>
  <c r="C7070" i="1" s="1"/>
  <c r="B7071" i="1"/>
  <c r="C7071" i="1" s="1"/>
  <c r="B7072" i="1"/>
  <c r="C7072" i="1" s="1"/>
  <c r="B7073" i="1"/>
  <c r="C7073" i="1" s="1"/>
  <c r="B7074" i="1"/>
  <c r="C7074" i="1" s="1"/>
  <c r="B7075" i="1"/>
  <c r="C7075" i="1" s="1"/>
  <c r="B7076" i="1"/>
  <c r="C7076" i="1" s="1"/>
  <c r="B7077" i="1"/>
  <c r="C7077" i="1" s="1"/>
  <c r="B7078" i="1"/>
  <c r="C7078" i="1" s="1"/>
  <c r="B7079" i="1"/>
  <c r="C7079" i="1" s="1"/>
  <c r="B7080" i="1"/>
  <c r="C7080" i="1" s="1"/>
  <c r="B7081" i="1"/>
  <c r="C7081" i="1" s="1"/>
  <c r="B7082" i="1"/>
  <c r="C7082" i="1" s="1"/>
  <c r="B7083" i="1"/>
  <c r="C7083" i="1" s="1"/>
  <c r="B7084" i="1"/>
  <c r="C7084" i="1" s="1"/>
  <c r="B7085" i="1"/>
  <c r="C7085" i="1" s="1"/>
  <c r="B7086" i="1"/>
  <c r="C7086" i="1" s="1"/>
  <c r="B7087" i="1"/>
  <c r="C7087" i="1" s="1"/>
  <c r="B7088" i="1"/>
  <c r="C7088" i="1" s="1"/>
  <c r="B7089" i="1"/>
  <c r="C7089" i="1" s="1"/>
  <c r="B7090" i="1"/>
  <c r="C7090" i="1" s="1"/>
  <c r="B7091" i="1"/>
  <c r="C7091" i="1" s="1"/>
  <c r="B7092" i="1"/>
  <c r="C7092" i="1" s="1"/>
  <c r="B7093" i="1"/>
  <c r="C7093" i="1" s="1"/>
  <c r="B7094" i="1"/>
  <c r="C7094" i="1" s="1"/>
  <c r="B7095" i="1"/>
  <c r="C7095" i="1" s="1"/>
  <c r="B7096" i="1"/>
  <c r="C7096" i="1" s="1"/>
  <c r="B7097" i="1"/>
  <c r="C7097" i="1" s="1"/>
  <c r="B7098" i="1"/>
  <c r="C7098" i="1" s="1"/>
  <c r="B7099" i="1"/>
  <c r="C7099" i="1" s="1"/>
  <c r="B7100" i="1"/>
  <c r="C7100" i="1" s="1"/>
  <c r="B7101" i="1"/>
  <c r="C7101" i="1" s="1"/>
  <c r="B7102" i="1"/>
  <c r="C7102" i="1" s="1"/>
  <c r="B7103" i="1"/>
  <c r="C7103" i="1" s="1"/>
  <c r="B7104" i="1"/>
  <c r="C7104" i="1" s="1"/>
  <c r="B7105" i="1"/>
  <c r="C7105" i="1" s="1"/>
  <c r="B7106" i="1"/>
  <c r="C7106" i="1" s="1"/>
  <c r="B7107" i="1"/>
  <c r="C7107" i="1" s="1"/>
  <c r="B7108" i="1"/>
  <c r="C7108" i="1" s="1"/>
  <c r="B7109" i="1"/>
  <c r="C7109" i="1" s="1"/>
  <c r="B7110" i="1"/>
  <c r="C7110" i="1" s="1"/>
  <c r="B7111" i="1"/>
  <c r="C7111" i="1" s="1"/>
  <c r="B7112" i="1"/>
  <c r="C7112" i="1" s="1"/>
  <c r="B7113" i="1"/>
  <c r="C7113" i="1" s="1"/>
  <c r="B7114" i="1"/>
  <c r="C7114" i="1" s="1"/>
  <c r="B7115" i="1"/>
  <c r="C7115" i="1" s="1"/>
  <c r="B7116" i="1"/>
  <c r="C7116" i="1" s="1"/>
  <c r="B7117" i="1"/>
  <c r="C7117" i="1" s="1"/>
  <c r="B7118" i="1"/>
  <c r="C7118" i="1" s="1"/>
  <c r="B7119" i="1"/>
  <c r="C7119" i="1" s="1"/>
  <c r="B7120" i="1"/>
  <c r="C7120" i="1" s="1"/>
  <c r="B7121" i="1"/>
  <c r="C7121" i="1" s="1"/>
  <c r="B7122" i="1"/>
  <c r="C7122" i="1" s="1"/>
  <c r="B7123" i="1"/>
  <c r="C7123" i="1" s="1"/>
  <c r="B7124" i="1"/>
  <c r="C7124" i="1" s="1"/>
  <c r="B7125" i="1"/>
  <c r="C7125" i="1" s="1"/>
  <c r="B7126" i="1"/>
  <c r="C7126" i="1" s="1"/>
  <c r="B7127" i="1"/>
  <c r="C7127" i="1" s="1"/>
  <c r="B7128" i="1"/>
  <c r="C7128" i="1" s="1"/>
  <c r="B7129" i="1"/>
  <c r="C7129" i="1" s="1"/>
  <c r="B7130" i="1"/>
  <c r="C7130" i="1" s="1"/>
  <c r="B7131" i="1"/>
  <c r="C7131" i="1" s="1"/>
  <c r="B7132" i="1"/>
  <c r="C7132" i="1" s="1"/>
  <c r="B7133" i="1"/>
  <c r="C7133" i="1" s="1"/>
  <c r="B7134" i="1"/>
  <c r="C7134" i="1" s="1"/>
  <c r="B7135" i="1"/>
  <c r="C7135" i="1" s="1"/>
  <c r="B7136" i="1"/>
  <c r="C7136" i="1" s="1"/>
  <c r="B7137" i="1"/>
  <c r="C7137" i="1" s="1"/>
  <c r="B7138" i="1"/>
  <c r="C7138" i="1" s="1"/>
  <c r="B7139" i="1"/>
  <c r="C7139" i="1" s="1"/>
  <c r="B7140" i="1"/>
  <c r="C7140" i="1" s="1"/>
  <c r="B7141" i="1"/>
  <c r="C7141" i="1" s="1"/>
  <c r="B7142" i="1"/>
  <c r="C7142" i="1" s="1"/>
  <c r="B7143" i="1"/>
  <c r="C7143" i="1" s="1"/>
  <c r="B7144" i="1"/>
  <c r="C7144" i="1" s="1"/>
  <c r="B7145" i="1"/>
  <c r="C7145" i="1" s="1"/>
  <c r="B7146" i="1"/>
  <c r="C7146" i="1" s="1"/>
  <c r="B7147" i="1"/>
  <c r="C7147" i="1" s="1"/>
  <c r="B7148" i="1"/>
  <c r="C7148" i="1" s="1"/>
  <c r="B7149" i="1"/>
  <c r="C7149" i="1" s="1"/>
  <c r="B7150" i="1"/>
  <c r="C7150" i="1" s="1"/>
  <c r="B7151" i="1"/>
  <c r="C7151" i="1" s="1"/>
  <c r="B7152" i="1"/>
  <c r="C7152" i="1" s="1"/>
  <c r="B7153" i="1"/>
  <c r="C7153" i="1" s="1"/>
  <c r="B7154" i="1"/>
  <c r="C7154" i="1" s="1"/>
  <c r="B7155" i="1"/>
  <c r="C7155" i="1" s="1"/>
  <c r="B7156" i="1"/>
  <c r="C7156" i="1" s="1"/>
  <c r="B7157" i="1"/>
  <c r="C7157" i="1" s="1"/>
  <c r="B7158" i="1"/>
  <c r="C7158" i="1" s="1"/>
  <c r="B7159" i="1"/>
  <c r="C7159" i="1" s="1"/>
  <c r="B7160" i="1"/>
  <c r="C7160" i="1" s="1"/>
  <c r="B7161" i="1"/>
  <c r="C7161" i="1" s="1"/>
  <c r="B7162" i="1"/>
  <c r="C7162" i="1" s="1"/>
  <c r="B7163" i="1"/>
  <c r="C7163" i="1" s="1"/>
  <c r="B7164" i="1"/>
  <c r="C7164" i="1" s="1"/>
  <c r="B7165" i="1"/>
  <c r="C7165" i="1" s="1"/>
  <c r="B7166" i="1"/>
  <c r="C7166" i="1" s="1"/>
  <c r="B7167" i="1"/>
  <c r="C7167" i="1" s="1"/>
  <c r="B7168" i="1"/>
  <c r="C7168" i="1" s="1"/>
  <c r="B7169" i="1"/>
  <c r="C7169" i="1" s="1"/>
  <c r="B7170" i="1"/>
  <c r="C7170" i="1" s="1"/>
  <c r="B7171" i="1"/>
  <c r="C7171" i="1" s="1"/>
  <c r="B7172" i="1"/>
  <c r="C7172" i="1" s="1"/>
  <c r="B7173" i="1"/>
  <c r="C7173" i="1" s="1"/>
  <c r="B7174" i="1"/>
  <c r="C7174" i="1" s="1"/>
  <c r="B7175" i="1"/>
  <c r="C7175" i="1" s="1"/>
  <c r="B7176" i="1"/>
  <c r="C7176" i="1" s="1"/>
  <c r="B7177" i="1"/>
  <c r="C7177" i="1" s="1"/>
  <c r="B7178" i="1"/>
  <c r="C7178" i="1" s="1"/>
  <c r="B7179" i="1"/>
  <c r="C7179" i="1" s="1"/>
  <c r="B7180" i="1"/>
  <c r="C7180" i="1" s="1"/>
  <c r="B7181" i="1"/>
  <c r="C7181" i="1" s="1"/>
  <c r="B7182" i="1"/>
  <c r="C7182" i="1" s="1"/>
  <c r="B7183" i="1"/>
  <c r="C7183" i="1" s="1"/>
  <c r="B7184" i="1"/>
  <c r="C7184" i="1" s="1"/>
  <c r="B7185" i="1"/>
  <c r="C7185" i="1" s="1"/>
  <c r="B7186" i="1"/>
  <c r="C7186" i="1" s="1"/>
  <c r="B7187" i="1"/>
  <c r="C7187" i="1" s="1"/>
  <c r="B7188" i="1"/>
  <c r="C7188" i="1" s="1"/>
  <c r="B7189" i="1"/>
  <c r="C7189" i="1" s="1"/>
  <c r="B7190" i="1"/>
  <c r="C7190" i="1" s="1"/>
  <c r="B7191" i="1"/>
  <c r="C7191" i="1" s="1"/>
  <c r="B7192" i="1"/>
  <c r="C7192" i="1" s="1"/>
  <c r="B7193" i="1"/>
  <c r="C7193" i="1" s="1"/>
  <c r="B7194" i="1"/>
  <c r="C7194" i="1" s="1"/>
  <c r="B7195" i="1"/>
  <c r="C7195" i="1" s="1"/>
  <c r="B7196" i="1"/>
  <c r="C7196" i="1" s="1"/>
  <c r="B7197" i="1"/>
  <c r="C7197" i="1" s="1"/>
  <c r="B7198" i="1"/>
  <c r="C7198" i="1" s="1"/>
  <c r="B7199" i="1"/>
  <c r="C7199" i="1" s="1"/>
  <c r="B7200" i="1"/>
  <c r="C7200" i="1" s="1"/>
  <c r="B7201" i="1"/>
  <c r="C7201" i="1" s="1"/>
  <c r="B7202" i="1"/>
  <c r="C7202" i="1" s="1"/>
  <c r="B7203" i="1"/>
  <c r="C7203" i="1" s="1"/>
  <c r="B7204" i="1"/>
  <c r="C7204" i="1" s="1"/>
  <c r="B7205" i="1"/>
  <c r="C7205" i="1" s="1"/>
  <c r="B7206" i="1"/>
  <c r="C7206" i="1" s="1"/>
  <c r="B7207" i="1"/>
  <c r="C7207" i="1" s="1"/>
  <c r="B7208" i="1"/>
  <c r="C7208" i="1" s="1"/>
  <c r="B7209" i="1"/>
  <c r="C7209" i="1" s="1"/>
  <c r="B7210" i="1"/>
  <c r="C7210" i="1" s="1"/>
  <c r="B7211" i="1"/>
  <c r="C7211" i="1" s="1"/>
  <c r="B7212" i="1"/>
  <c r="C7212" i="1" s="1"/>
  <c r="B7213" i="1"/>
  <c r="C7213" i="1" s="1"/>
  <c r="B7214" i="1"/>
  <c r="C7214" i="1" s="1"/>
  <c r="B7215" i="1"/>
  <c r="C7215" i="1" s="1"/>
  <c r="B7216" i="1"/>
  <c r="C7216" i="1" s="1"/>
  <c r="B7217" i="1"/>
  <c r="C7217" i="1" s="1"/>
  <c r="B7218" i="1"/>
  <c r="C7218" i="1" s="1"/>
  <c r="B7219" i="1"/>
  <c r="C7219" i="1" s="1"/>
  <c r="B7220" i="1"/>
  <c r="C7220" i="1" s="1"/>
  <c r="B7221" i="1"/>
  <c r="C7221" i="1" s="1"/>
  <c r="B7222" i="1"/>
  <c r="C7222" i="1" s="1"/>
  <c r="B7223" i="1"/>
  <c r="C7223" i="1" s="1"/>
  <c r="B7224" i="1"/>
  <c r="C7224" i="1" s="1"/>
  <c r="B7225" i="1"/>
  <c r="C7225" i="1" s="1"/>
  <c r="B7226" i="1"/>
  <c r="C7226" i="1" s="1"/>
  <c r="B7227" i="1"/>
  <c r="C7227" i="1" s="1"/>
  <c r="B7228" i="1"/>
  <c r="C7228" i="1" s="1"/>
  <c r="B7229" i="1"/>
  <c r="C7229" i="1" s="1"/>
  <c r="B7230" i="1"/>
  <c r="C7230" i="1" s="1"/>
  <c r="B7231" i="1"/>
  <c r="C7231" i="1" s="1"/>
  <c r="B7232" i="1"/>
  <c r="C7232" i="1" s="1"/>
  <c r="B7233" i="1"/>
  <c r="C7233" i="1" s="1"/>
  <c r="B7234" i="1"/>
  <c r="C7234" i="1" s="1"/>
  <c r="B7235" i="1"/>
  <c r="C7235" i="1" s="1"/>
  <c r="B7236" i="1"/>
  <c r="C7236" i="1" s="1"/>
  <c r="B7237" i="1"/>
  <c r="C7237" i="1" s="1"/>
  <c r="B7238" i="1"/>
  <c r="C7238" i="1" s="1"/>
  <c r="B7239" i="1"/>
  <c r="C7239" i="1" s="1"/>
  <c r="B7240" i="1"/>
  <c r="C7240" i="1" s="1"/>
  <c r="B7241" i="1"/>
  <c r="C7241" i="1" s="1"/>
  <c r="B7242" i="1"/>
  <c r="C7242" i="1" s="1"/>
  <c r="B7243" i="1"/>
  <c r="C7243" i="1" s="1"/>
  <c r="B7244" i="1"/>
  <c r="C7244" i="1" s="1"/>
  <c r="B7245" i="1"/>
  <c r="C7245" i="1" s="1"/>
  <c r="B7246" i="1"/>
  <c r="C7246" i="1" s="1"/>
  <c r="B7247" i="1"/>
  <c r="C7247" i="1" s="1"/>
  <c r="B7248" i="1"/>
  <c r="C7248" i="1" s="1"/>
  <c r="B7249" i="1"/>
  <c r="C7249" i="1" s="1"/>
  <c r="B7250" i="1"/>
  <c r="C7250" i="1" s="1"/>
  <c r="B7251" i="1"/>
  <c r="C7251" i="1" s="1"/>
  <c r="B7252" i="1"/>
  <c r="C7252" i="1" s="1"/>
  <c r="B7253" i="1"/>
  <c r="C7253" i="1" s="1"/>
  <c r="B7254" i="1"/>
  <c r="C7254" i="1" s="1"/>
  <c r="B7255" i="1"/>
  <c r="C7255" i="1" s="1"/>
  <c r="B7256" i="1"/>
  <c r="C7256" i="1" s="1"/>
  <c r="B7257" i="1"/>
  <c r="C7257" i="1" s="1"/>
  <c r="B7258" i="1"/>
  <c r="C7258" i="1" s="1"/>
  <c r="B7259" i="1"/>
  <c r="C7259" i="1" s="1"/>
  <c r="B7260" i="1"/>
  <c r="C7260" i="1" s="1"/>
  <c r="B7261" i="1"/>
  <c r="C7261" i="1" s="1"/>
  <c r="B7262" i="1"/>
  <c r="C7262" i="1" s="1"/>
  <c r="B7263" i="1"/>
  <c r="C7263" i="1" s="1"/>
  <c r="B7264" i="1"/>
  <c r="C7264" i="1" s="1"/>
  <c r="B7265" i="1"/>
  <c r="C7265" i="1" s="1"/>
  <c r="B7266" i="1"/>
  <c r="C7266" i="1" s="1"/>
  <c r="B7267" i="1"/>
  <c r="C7267" i="1" s="1"/>
  <c r="B7268" i="1"/>
  <c r="C7268" i="1" s="1"/>
  <c r="B7269" i="1"/>
  <c r="C7269" i="1" s="1"/>
  <c r="B7270" i="1"/>
  <c r="C7270" i="1" s="1"/>
  <c r="B7271" i="1"/>
  <c r="C7271" i="1" s="1"/>
  <c r="B7272" i="1"/>
  <c r="C7272" i="1" s="1"/>
  <c r="B7273" i="1"/>
  <c r="C7273" i="1" s="1"/>
  <c r="B7274" i="1"/>
  <c r="C7274" i="1" s="1"/>
  <c r="B7275" i="1"/>
  <c r="C7275" i="1" s="1"/>
  <c r="B7276" i="1"/>
  <c r="C7276" i="1" s="1"/>
  <c r="B7277" i="1"/>
  <c r="C7277" i="1" s="1"/>
  <c r="B7278" i="1"/>
  <c r="C7278" i="1" s="1"/>
  <c r="B7279" i="1"/>
  <c r="C7279" i="1" s="1"/>
  <c r="B7280" i="1"/>
  <c r="C7280" i="1" s="1"/>
  <c r="B7281" i="1"/>
  <c r="C7281" i="1" s="1"/>
  <c r="B7282" i="1"/>
  <c r="C7282" i="1" s="1"/>
  <c r="B7283" i="1"/>
  <c r="C7283" i="1" s="1"/>
  <c r="B7284" i="1"/>
  <c r="C7284" i="1" s="1"/>
  <c r="B7285" i="1"/>
  <c r="C7285" i="1" s="1"/>
  <c r="B7286" i="1"/>
  <c r="C7286" i="1" s="1"/>
  <c r="B7287" i="1"/>
  <c r="C7287" i="1" s="1"/>
  <c r="B7288" i="1"/>
  <c r="C7288" i="1" s="1"/>
  <c r="B7289" i="1"/>
  <c r="C7289" i="1" s="1"/>
  <c r="B7290" i="1"/>
  <c r="C7290" i="1" s="1"/>
  <c r="B7291" i="1"/>
  <c r="C7291" i="1" s="1"/>
  <c r="B7292" i="1"/>
  <c r="C7292" i="1" s="1"/>
  <c r="B7293" i="1"/>
  <c r="C7293" i="1" s="1"/>
  <c r="B7294" i="1"/>
  <c r="C7294" i="1" s="1"/>
  <c r="B7295" i="1"/>
  <c r="C7295" i="1" s="1"/>
  <c r="B7296" i="1"/>
  <c r="C7296" i="1" s="1"/>
  <c r="B7297" i="1"/>
  <c r="C7297" i="1" s="1"/>
  <c r="B7298" i="1"/>
  <c r="C7298" i="1" s="1"/>
  <c r="B7299" i="1"/>
  <c r="C7299" i="1" s="1"/>
  <c r="B7300" i="1"/>
  <c r="C7300" i="1" s="1"/>
  <c r="B7301" i="1"/>
  <c r="C7301" i="1" s="1"/>
  <c r="B7302" i="1"/>
  <c r="C7302" i="1" s="1"/>
  <c r="B7303" i="1"/>
  <c r="C7303" i="1" s="1"/>
  <c r="B7304" i="1"/>
  <c r="C7304" i="1" s="1"/>
  <c r="B7305" i="1"/>
  <c r="C7305" i="1" s="1"/>
  <c r="B7306" i="1"/>
  <c r="C7306" i="1" s="1"/>
  <c r="B7307" i="1"/>
  <c r="C7307" i="1" s="1"/>
  <c r="B7308" i="1"/>
  <c r="C7308" i="1" s="1"/>
  <c r="B7309" i="1"/>
  <c r="C7309" i="1" s="1"/>
  <c r="B7310" i="1"/>
  <c r="C7310" i="1" s="1"/>
  <c r="B7311" i="1"/>
  <c r="C7311" i="1" s="1"/>
  <c r="B7312" i="1"/>
  <c r="C7312" i="1" s="1"/>
  <c r="B7313" i="1"/>
  <c r="C7313" i="1" s="1"/>
  <c r="B7314" i="1"/>
  <c r="C7314" i="1" s="1"/>
  <c r="B7315" i="1"/>
  <c r="C7315" i="1" s="1"/>
  <c r="B7316" i="1"/>
  <c r="C7316" i="1" s="1"/>
  <c r="B7317" i="1"/>
  <c r="C7317" i="1" s="1"/>
  <c r="B7318" i="1"/>
  <c r="C7318" i="1" s="1"/>
  <c r="B7319" i="1"/>
  <c r="C7319" i="1" s="1"/>
  <c r="B7320" i="1"/>
  <c r="C7320" i="1" s="1"/>
  <c r="B7321" i="1"/>
  <c r="C7321" i="1" s="1"/>
  <c r="B7322" i="1"/>
  <c r="C7322" i="1" s="1"/>
  <c r="B7323" i="1"/>
  <c r="C7323" i="1" s="1"/>
  <c r="B7324" i="1"/>
  <c r="C7324" i="1" s="1"/>
  <c r="B7325" i="1"/>
  <c r="C7325" i="1" s="1"/>
  <c r="B7326" i="1"/>
  <c r="C7326" i="1" s="1"/>
  <c r="B7327" i="1"/>
  <c r="C7327" i="1" s="1"/>
  <c r="B7328" i="1"/>
  <c r="C7328" i="1" s="1"/>
  <c r="B7329" i="1"/>
  <c r="C7329" i="1" s="1"/>
  <c r="B7330" i="1"/>
  <c r="C7330" i="1" s="1"/>
  <c r="B7331" i="1"/>
  <c r="C7331" i="1" s="1"/>
  <c r="B7332" i="1"/>
  <c r="C7332" i="1" s="1"/>
  <c r="B7333" i="1"/>
  <c r="C7333" i="1" s="1"/>
  <c r="B7334" i="1"/>
  <c r="C7334" i="1" s="1"/>
  <c r="B7335" i="1"/>
  <c r="C7335" i="1" s="1"/>
  <c r="B7336" i="1"/>
  <c r="C7336" i="1" s="1"/>
  <c r="B7337" i="1"/>
  <c r="C7337" i="1" s="1"/>
  <c r="B7338" i="1"/>
  <c r="C7338" i="1" s="1"/>
  <c r="B7339" i="1"/>
  <c r="C7339" i="1" s="1"/>
  <c r="B7340" i="1"/>
  <c r="C7340" i="1" s="1"/>
  <c r="B7341" i="1"/>
  <c r="C7341" i="1" s="1"/>
  <c r="B7342" i="1"/>
  <c r="C7342" i="1" s="1"/>
  <c r="B7343" i="1"/>
  <c r="C7343" i="1" s="1"/>
  <c r="B7344" i="1"/>
  <c r="C7344" i="1" s="1"/>
  <c r="B7345" i="1"/>
  <c r="C7345" i="1" s="1"/>
  <c r="B7346" i="1"/>
  <c r="C7346" i="1" s="1"/>
  <c r="B7347" i="1"/>
  <c r="C7347" i="1" s="1"/>
  <c r="B7348" i="1"/>
  <c r="C7348" i="1" s="1"/>
  <c r="B7349" i="1"/>
  <c r="C7349" i="1" s="1"/>
  <c r="B7350" i="1"/>
  <c r="C7350" i="1" s="1"/>
  <c r="B7351" i="1"/>
  <c r="C7351" i="1" s="1"/>
  <c r="B7352" i="1"/>
  <c r="C7352" i="1" s="1"/>
  <c r="B7353" i="1"/>
  <c r="C7353" i="1" s="1"/>
  <c r="B7354" i="1"/>
  <c r="C7354" i="1" s="1"/>
  <c r="B7355" i="1"/>
  <c r="C7355" i="1" s="1"/>
  <c r="B7356" i="1"/>
  <c r="C7356" i="1" s="1"/>
  <c r="B7357" i="1"/>
  <c r="C7357" i="1" s="1"/>
  <c r="B7358" i="1"/>
  <c r="C7358" i="1" s="1"/>
  <c r="B7359" i="1"/>
  <c r="C7359" i="1" s="1"/>
  <c r="B7360" i="1"/>
  <c r="C7360" i="1" s="1"/>
  <c r="B7361" i="1"/>
  <c r="C7361" i="1" s="1"/>
  <c r="B7362" i="1"/>
  <c r="C7362" i="1" s="1"/>
  <c r="B7363" i="1"/>
  <c r="C7363" i="1" s="1"/>
  <c r="B7364" i="1"/>
  <c r="C7364" i="1" s="1"/>
  <c r="B7365" i="1"/>
  <c r="C7365" i="1" s="1"/>
  <c r="B7366" i="1"/>
  <c r="C7366" i="1" s="1"/>
  <c r="B7367" i="1"/>
  <c r="C7367" i="1" s="1"/>
  <c r="B7368" i="1"/>
  <c r="C7368" i="1" s="1"/>
  <c r="B7369" i="1"/>
  <c r="C7369" i="1" s="1"/>
  <c r="B7370" i="1"/>
  <c r="C7370" i="1" s="1"/>
  <c r="B7371" i="1"/>
  <c r="C7371" i="1" s="1"/>
  <c r="B7372" i="1"/>
  <c r="C7372" i="1" s="1"/>
  <c r="B7373" i="1"/>
  <c r="C7373" i="1" s="1"/>
  <c r="B7374" i="1"/>
  <c r="C7374" i="1" s="1"/>
  <c r="B7375" i="1"/>
  <c r="C7375" i="1" s="1"/>
  <c r="B7376" i="1"/>
  <c r="C7376" i="1" s="1"/>
  <c r="B7377" i="1"/>
  <c r="C7377" i="1" s="1"/>
  <c r="B7378" i="1"/>
  <c r="C7378" i="1" s="1"/>
  <c r="B7379" i="1"/>
  <c r="C7379" i="1" s="1"/>
  <c r="B7380" i="1"/>
  <c r="C7380" i="1" s="1"/>
  <c r="B7381" i="1"/>
  <c r="C7381" i="1" s="1"/>
  <c r="B7382" i="1"/>
  <c r="C7382" i="1" s="1"/>
  <c r="B7383" i="1"/>
  <c r="C7383" i="1" s="1"/>
  <c r="B7384" i="1"/>
  <c r="C7384" i="1" s="1"/>
  <c r="B7385" i="1"/>
  <c r="C7385" i="1" s="1"/>
  <c r="B7386" i="1"/>
  <c r="C7386" i="1" s="1"/>
  <c r="B7387" i="1"/>
  <c r="C7387" i="1" s="1"/>
  <c r="B7388" i="1"/>
  <c r="C7388" i="1" s="1"/>
  <c r="B7389" i="1"/>
  <c r="C7389" i="1" s="1"/>
  <c r="B7390" i="1"/>
  <c r="C7390" i="1" s="1"/>
  <c r="B7391" i="1"/>
  <c r="C7391" i="1" s="1"/>
  <c r="B7392" i="1"/>
  <c r="C7392" i="1" s="1"/>
  <c r="B7393" i="1"/>
  <c r="C7393" i="1" s="1"/>
  <c r="B7394" i="1"/>
  <c r="C7394" i="1" s="1"/>
  <c r="B7395" i="1"/>
  <c r="C7395" i="1" s="1"/>
  <c r="B7396" i="1"/>
  <c r="C7396" i="1" s="1"/>
  <c r="B7397" i="1"/>
  <c r="C7397" i="1" s="1"/>
  <c r="B7398" i="1"/>
  <c r="C7398" i="1" s="1"/>
  <c r="B7399" i="1"/>
  <c r="C7399" i="1" s="1"/>
  <c r="B7400" i="1"/>
  <c r="C7400" i="1" s="1"/>
  <c r="B7401" i="1"/>
  <c r="C7401" i="1" s="1"/>
  <c r="B7402" i="1"/>
  <c r="C7402" i="1" s="1"/>
  <c r="B7403" i="1"/>
  <c r="C7403" i="1" s="1"/>
  <c r="B7404" i="1"/>
  <c r="C7404" i="1" s="1"/>
  <c r="B7405" i="1"/>
  <c r="C7405" i="1" s="1"/>
  <c r="B7406" i="1"/>
  <c r="C7406" i="1" s="1"/>
  <c r="B7407" i="1"/>
  <c r="C7407" i="1" s="1"/>
  <c r="B7408" i="1"/>
  <c r="C7408" i="1" s="1"/>
  <c r="B7409" i="1"/>
  <c r="C7409" i="1" s="1"/>
  <c r="B7410" i="1"/>
  <c r="C7410" i="1" s="1"/>
  <c r="B7411" i="1"/>
  <c r="C7411" i="1" s="1"/>
  <c r="B7412" i="1"/>
  <c r="C7412" i="1" s="1"/>
  <c r="B7413" i="1"/>
  <c r="C7413" i="1" s="1"/>
  <c r="B7414" i="1"/>
  <c r="C7414" i="1" s="1"/>
  <c r="B7415" i="1"/>
  <c r="C7415" i="1" s="1"/>
  <c r="B7416" i="1"/>
  <c r="C7416" i="1" s="1"/>
  <c r="B7417" i="1"/>
  <c r="C7417" i="1" s="1"/>
  <c r="B7418" i="1"/>
  <c r="C7418" i="1" s="1"/>
  <c r="B7419" i="1"/>
  <c r="C7419" i="1" s="1"/>
  <c r="B7420" i="1"/>
  <c r="C7420" i="1" s="1"/>
  <c r="B7421" i="1"/>
  <c r="C7421" i="1" s="1"/>
  <c r="B7422" i="1"/>
  <c r="C7422" i="1" s="1"/>
  <c r="B7423" i="1"/>
  <c r="C7423" i="1" s="1"/>
  <c r="B7424" i="1"/>
  <c r="C7424" i="1" s="1"/>
  <c r="B7425" i="1"/>
  <c r="C7425" i="1" s="1"/>
  <c r="B7426" i="1"/>
  <c r="C7426" i="1" s="1"/>
  <c r="B7427" i="1"/>
  <c r="C7427" i="1" s="1"/>
  <c r="B7428" i="1"/>
  <c r="C7428" i="1" s="1"/>
  <c r="B7429" i="1"/>
  <c r="C7429" i="1" s="1"/>
  <c r="B7430" i="1"/>
  <c r="C7430" i="1" s="1"/>
  <c r="B7431" i="1"/>
  <c r="C7431" i="1" s="1"/>
  <c r="B7432" i="1"/>
  <c r="C7432" i="1" s="1"/>
  <c r="B7433" i="1"/>
  <c r="C7433" i="1" s="1"/>
  <c r="B7434" i="1"/>
  <c r="C7434" i="1" s="1"/>
  <c r="B7435" i="1"/>
  <c r="C7435" i="1" s="1"/>
  <c r="B7436" i="1"/>
  <c r="C7436" i="1" s="1"/>
  <c r="B7437" i="1"/>
  <c r="C7437" i="1" s="1"/>
  <c r="B7438" i="1"/>
  <c r="C7438" i="1" s="1"/>
  <c r="B7439" i="1"/>
  <c r="C7439" i="1" s="1"/>
  <c r="B7440" i="1"/>
  <c r="C7440" i="1" s="1"/>
  <c r="B7441" i="1"/>
  <c r="C7441" i="1" s="1"/>
  <c r="B7442" i="1"/>
  <c r="C7442" i="1" s="1"/>
  <c r="B7443" i="1"/>
  <c r="C7443" i="1" s="1"/>
  <c r="B7444" i="1"/>
  <c r="C7444" i="1" s="1"/>
  <c r="B7445" i="1"/>
  <c r="C7445" i="1" s="1"/>
  <c r="B7446" i="1"/>
  <c r="C7446" i="1" s="1"/>
  <c r="B7447" i="1"/>
  <c r="C7447" i="1" s="1"/>
  <c r="B7448" i="1"/>
  <c r="C7448" i="1" s="1"/>
  <c r="B7449" i="1"/>
  <c r="C7449" i="1" s="1"/>
  <c r="B7450" i="1"/>
  <c r="C7450" i="1" s="1"/>
  <c r="B7451" i="1"/>
  <c r="C7451" i="1" s="1"/>
  <c r="B7452" i="1"/>
  <c r="C7452" i="1" s="1"/>
  <c r="B7453" i="1"/>
  <c r="C7453" i="1" s="1"/>
  <c r="B7454" i="1"/>
  <c r="C7454" i="1" s="1"/>
  <c r="B7455" i="1"/>
  <c r="C7455" i="1" s="1"/>
  <c r="B7456" i="1"/>
  <c r="C7456" i="1" s="1"/>
  <c r="B7457" i="1"/>
  <c r="C7457" i="1" s="1"/>
  <c r="B7458" i="1"/>
  <c r="C7458" i="1" s="1"/>
  <c r="B7459" i="1"/>
  <c r="C7459" i="1" s="1"/>
  <c r="B7460" i="1"/>
  <c r="C7460" i="1" s="1"/>
  <c r="B7461" i="1"/>
  <c r="C7461" i="1" s="1"/>
  <c r="B7462" i="1"/>
  <c r="C7462" i="1" s="1"/>
  <c r="B7463" i="1"/>
  <c r="C7463" i="1" s="1"/>
  <c r="B7464" i="1"/>
  <c r="C7464" i="1" s="1"/>
  <c r="B7465" i="1"/>
  <c r="C7465" i="1" s="1"/>
  <c r="B7466" i="1"/>
  <c r="C7466" i="1" s="1"/>
  <c r="B7467" i="1"/>
  <c r="C7467" i="1" s="1"/>
  <c r="B7468" i="1"/>
  <c r="C7468" i="1" s="1"/>
  <c r="B7469" i="1"/>
  <c r="C7469" i="1" s="1"/>
  <c r="B7470" i="1"/>
  <c r="C7470" i="1" s="1"/>
  <c r="B7471" i="1"/>
  <c r="C7471" i="1" s="1"/>
  <c r="B7472" i="1"/>
  <c r="C7472" i="1" s="1"/>
  <c r="B7473" i="1"/>
  <c r="C7473" i="1" s="1"/>
  <c r="B7474" i="1"/>
  <c r="C7474" i="1" s="1"/>
  <c r="B7475" i="1"/>
  <c r="C7475" i="1" s="1"/>
  <c r="B7476" i="1"/>
  <c r="C7476" i="1" s="1"/>
  <c r="B7477" i="1"/>
  <c r="C7477" i="1" s="1"/>
  <c r="B7478" i="1"/>
  <c r="C7478" i="1" s="1"/>
  <c r="B7479" i="1"/>
  <c r="C7479" i="1" s="1"/>
  <c r="B7480" i="1"/>
  <c r="C7480" i="1" s="1"/>
  <c r="B7481" i="1"/>
  <c r="C7481" i="1" s="1"/>
  <c r="B7482" i="1"/>
  <c r="C7482" i="1" s="1"/>
  <c r="B7483" i="1"/>
  <c r="C7483" i="1" s="1"/>
  <c r="B7484" i="1"/>
  <c r="C7484" i="1" s="1"/>
  <c r="B7485" i="1"/>
  <c r="C7485" i="1" s="1"/>
  <c r="B7486" i="1"/>
  <c r="C7486" i="1" s="1"/>
  <c r="B7487" i="1"/>
  <c r="C7487" i="1" s="1"/>
  <c r="B7488" i="1"/>
  <c r="C7488" i="1" s="1"/>
  <c r="B7489" i="1"/>
  <c r="C7489" i="1" s="1"/>
  <c r="B7490" i="1"/>
  <c r="C7490" i="1" s="1"/>
  <c r="B7491" i="1"/>
  <c r="C7491" i="1" s="1"/>
  <c r="B7492" i="1"/>
  <c r="C7492" i="1" s="1"/>
  <c r="B7493" i="1"/>
  <c r="C7493" i="1" s="1"/>
  <c r="B7494" i="1"/>
  <c r="C7494" i="1" s="1"/>
  <c r="B7495" i="1"/>
  <c r="C7495" i="1" s="1"/>
  <c r="B7496" i="1"/>
  <c r="C7496" i="1" s="1"/>
  <c r="B7497" i="1"/>
  <c r="C7497" i="1" s="1"/>
  <c r="B7498" i="1"/>
  <c r="C7498" i="1" s="1"/>
  <c r="B7499" i="1"/>
  <c r="C7499" i="1" s="1"/>
  <c r="B7500" i="1"/>
  <c r="C7500" i="1" s="1"/>
  <c r="B7501" i="1"/>
  <c r="C7501" i="1" s="1"/>
  <c r="B7502" i="1"/>
  <c r="C7502" i="1" s="1"/>
  <c r="B7503" i="1"/>
  <c r="C7503" i="1" s="1"/>
  <c r="B7504" i="1"/>
  <c r="C7504" i="1" s="1"/>
  <c r="B7505" i="1"/>
  <c r="C7505" i="1" s="1"/>
  <c r="B7506" i="1"/>
  <c r="C7506" i="1" s="1"/>
  <c r="B7507" i="1"/>
  <c r="C7507" i="1" s="1"/>
  <c r="B7508" i="1"/>
  <c r="C7508" i="1" s="1"/>
  <c r="B7509" i="1"/>
  <c r="C7509" i="1" s="1"/>
  <c r="B7510" i="1"/>
  <c r="C7510" i="1" s="1"/>
  <c r="B7511" i="1"/>
  <c r="C7511" i="1" s="1"/>
  <c r="B7512" i="1"/>
  <c r="C7512" i="1" s="1"/>
  <c r="B7513" i="1"/>
  <c r="C7513" i="1" s="1"/>
  <c r="B7514" i="1"/>
  <c r="C7514" i="1" s="1"/>
  <c r="B7515" i="1"/>
  <c r="C7515" i="1" s="1"/>
  <c r="B7516" i="1"/>
  <c r="C7516" i="1" s="1"/>
  <c r="B7517" i="1"/>
  <c r="C7517" i="1" s="1"/>
  <c r="B7518" i="1"/>
  <c r="C7518" i="1" s="1"/>
  <c r="B7519" i="1"/>
  <c r="C7519" i="1" s="1"/>
  <c r="B7520" i="1"/>
  <c r="C7520" i="1" s="1"/>
  <c r="B7521" i="1"/>
  <c r="C7521" i="1" s="1"/>
  <c r="B7522" i="1"/>
  <c r="C7522" i="1" s="1"/>
  <c r="B7523" i="1"/>
  <c r="C7523" i="1" s="1"/>
  <c r="B7524" i="1"/>
  <c r="C7524" i="1" s="1"/>
  <c r="B7525" i="1"/>
  <c r="C7525" i="1" s="1"/>
  <c r="B7526" i="1"/>
  <c r="C7526" i="1" s="1"/>
  <c r="B7527" i="1"/>
  <c r="C7527" i="1" s="1"/>
  <c r="B7528" i="1"/>
  <c r="C7528" i="1" s="1"/>
  <c r="B7529" i="1"/>
  <c r="C7529" i="1" s="1"/>
  <c r="B7530" i="1"/>
  <c r="C7530" i="1" s="1"/>
  <c r="B7531" i="1"/>
  <c r="C7531" i="1" s="1"/>
  <c r="B7532" i="1"/>
  <c r="C7532" i="1" s="1"/>
  <c r="B7533" i="1"/>
  <c r="C7533" i="1" s="1"/>
  <c r="B7534" i="1"/>
  <c r="C7534" i="1" s="1"/>
  <c r="B7535" i="1"/>
  <c r="C7535" i="1" s="1"/>
  <c r="B7536" i="1"/>
  <c r="C7536" i="1" s="1"/>
  <c r="B7537" i="1"/>
  <c r="C7537" i="1" s="1"/>
  <c r="B7538" i="1"/>
  <c r="C7538" i="1" s="1"/>
  <c r="B7539" i="1"/>
  <c r="C7539" i="1" s="1"/>
  <c r="B7540" i="1"/>
  <c r="C7540" i="1" s="1"/>
  <c r="B7541" i="1"/>
  <c r="C7541" i="1" s="1"/>
  <c r="B7542" i="1"/>
  <c r="C7542" i="1" s="1"/>
  <c r="B7543" i="1"/>
  <c r="C7543" i="1" s="1"/>
  <c r="B7544" i="1"/>
  <c r="C7544" i="1" s="1"/>
  <c r="B7545" i="1"/>
  <c r="C7545" i="1" s="1"/>
  <c r="B7546" i="1"/>
  <c r="C7546" i="1" s="1"/>
  <c r="B7547" i="1"/>
  <c r="C7547" i="1" s="1"/>
  <c r="B7548" i="1"/>
  <c r="C7548" i="1" s="1"/>
  <c r="B7549" i="1"/>
  <c r="C7549" i="1" s="1"/>
  <c r="B7550" i="1"/>
  <c r="C7550" i="1" s="1"/>
  <c r="B7551" i="1"/>
  <c r="C7551" i="1" s="1"/>
  <c r="B7552" i="1"/>
  <c r="C7552" i="1" s="1"/>
  <c r="B7553" i="1"/>
  <c r="C7553" i="1" s="1"/>
  <c r="B7554" i="1"/>
  <c r="C7554" i="1" s="1"/>
  <c r="B7555" i="1"/>
  <c r="C7555" i="1" s="1"/>
  <c r="B7556" i="1"/>
  <c r="C7556" i="1" s="1"/>
  <c r="B7557" i="1"/>
  <c r="C7557" i="1" s="1"/>
  <c r="B7558" i="1"/>
  <c r="C7558" i="1" s="1"/>
  <c r="B7559" i="1"/>
  <c r="C7559" i="1" s="1"/>
  <c r="B7560" i="1"/>
  <c r="C7560" i="1" s="1"/>
  <c r="B7561" i="1"/>
  <c r="C7561" i="1" s="1"/>
  <c r="B7562" i="1"/>
  <c r="C7562" i="1" s="1"/>
  <c r="B7563" i="1"/>
  <c r="C7563" i="1" s="1"/>
  <c r="B7564" i="1"/>
  <c r="C7564" i="1" s="1"/>
  <c r="B7565" i="1"/>
  <c r="C7565" i="1" s="1"/>
  <c r="B7566" i="1"/>
  <c r="C7566" i="1" s="1"/>
  <c r="B7567" i="1"/>
  <c r="C7567" i="1" s="1"/>
  <c r="B7568" i="1"/>
  <c r="C7568" i="1" s="1"/>
  <c r="B7569" i="1"/>
  <c r="C7569" i="1" s="1"/>
  <c r="B7570" i="1"/>
  <c r="C7570" i="1" s="1"/>
  <c r="B7571" i="1"/>
  <c r="C7571" i="1" s="1"/>
  <c r="B7572" i="1"/>
  <c r="C7572" i="1" s="1"/>
  <c r="B7573" i="1"/>
  <c r="C7573" i="1" s="1"/>
  <c r="B7574" i="1"/>
  <c r="C7574" i="1" s="1"/>
  <c r="B7575" i="1"/>
  <c r="C7575" i="1" s="1"/>
  <c r="B7576" i="1"/>
  <c r="C7576" i="1" s="1"/>
  <c r="B7577" i="1"/>
  <c r="C7577" i="1" s="1"/>
  <c r="B7578" i="1"/>
  <c r="C7578" i="1" s="1"/>
  <c r="B7579" i="1"/>
  <c r="C7579" i="1" s="1"/>
  <c r="B7580" i="1"/>
  <c r="C7580" i="1" s="1"/>
  <c r="B7581" i="1"/>
  <c r="C7581" i="1" s="1"/>
  <c r="B7582" i="1"/>
  <c r="C7582" i="1" s="1"/>
  <c r="B7583" i="1"/>
  <c r="C7583" i="1" s="1"/>
  <c r="B7584" i="1"/>
  <c r="C7584" i="1" s="1"/>
  <c r="B7585" i="1"/>
  <c r="C7585" i="1" s="1"/>
  <c r="B7586" i="1"/>
  <c r="C7586" i="1" s="1"/>
  <c r="B7587" i="1"/>
  <c r="C7587" i="1" s="1"/>
  <c r="B7588" i="1"/>
  <c r="C7588" i="1" s="1"/>
  <c r="B7589" i="1"/>
  <c r="C7589" i="1" s="1"/>
  <c r="B7590" i="1"/>
  <c r="C7590" i="1" s="1"/>
  <c r="B7591" i="1"/>
  <c r="C7591" i="1" s="1"/>
  <c r="B7592" i="1"/>
  <c r="C7592" i="1" s="1"/>
  <c r="B7593" i="1"/>
  <c r="C7593" i="1" s="1"/>
  <c r="B7594" i="1"/>
  <c r="C7594" i="1" s="1"/>
  <c r="B7595" i="1"/>
  <c r="C7595" i="1" s="1"/>
  <c r="B7596" i="1"/>
  <c r="C7596" i="1" s="1"/>
  <c r="B7597" i="1"/>
  <c r="C7597" i="1" s="1"/>
  <c r="B7598" i="1"/>
  <c r="C7598" i="1" s="1"/>
  <c r="B7599" i="1"/>
  <c r="C7599" i="1" s="1"/>
  <c r="B7600" i="1"/>
  <c r="C7600" i="1" s="1"/>
  <c r="B7601" i="1"/>
  <c r="C7601" i="1" s="1"/>
  <c r="B7602" i="1"/>
  <c r="C7602" i="1" s="1"/>
  <c r="B7603" i="1"/>
  <c r="C7603" i="1" s="1"/>
  <c r="B7604" i="1"/>
  <c r="C7604" i="1" s="1"/>
  <c r="B7605" i="1"/>
  <c r="C7605" i="1" s="1"/>
  <c r="B7606" i="1"/>
  <c r="C7606" i="1" s="1"/>
  <c r="B7607" i="1"/>
  <c r="C7607" i="1" s="1"/>
  <c r="B7608" i="1"/>
  <c r="C7608" i="1" s="1"/>
  <c r="B7609" i="1"/>
  <c r="C7609" i="1" s="1"/>
  <c r="B7610" i="1"/>
  <c r="C7610" i="1" s="1"/>
  <c r="B7611" i="1"/>
  <c r="C7611" i="1" s="1"/>
  <c r="B7612" i="1"/>
  <c r="C7612" i="1" s="1"/>
  <c r="B7613" i="1"/>
  <c r="C7613" i="1" s="1"/>
  <c r="B7614" i="1"/>
  <c r="C7614" i="1" s="1"/>
  <c r="B7615" i="1"/>
  <c r="C7615" i="1" s="1"/>
  <c r="B7616" i="1"/>
  <c r="C7616" i="1" s="1"/>
  <c r="B7617" i="1"/>
  <c r="C7617" i="1" s="1"/>
  <c r="B7618" i="1"/>
  <c r="C7618" i="1" s="1"/>
  <c r="B7619" i="1"/>
  <c r="C7619" i="1" s="1"/>
  <c r="B7620" i="1"/>
  <c r="C7620" i="1" s="1"/>
  <c r="B7621" i="1"/>
  <c r="C7621" i="1" s="1"/>
  <c r="B7622" i="1"/>
  <c r="C7622" i="1" s="1"/>
  <c r="B7623" i="1"/>
  <c r="C7623" i="1" s="1"/>
  <c r="B7624" i="1"/>
  <c r="C7624" i="1" s="1"/>
  <c r="B7625" i="1"/>
  <c r="C7625" i="1" s="1"/>
  <c r="B7626" i="1"/>
  <c r="C7626" i="1" s="1"/>
  <c r="B7627" i="1"/>
  <c r="C7627" i="1" s="1"/>
  <c r="B7628" i="1"/>
  <c r="C7628" i="1" s="1"/>
  <c r="B7629" i="1"/>
  <c r="C7629" i="1" s="1"/>
  <c r="B7630" i="1"/>
  <c r="C7630" i="1" s="1"/>
  <c r="B7631" i="1"/>
  <c r="C7631" i="1" s="1"/>
  <c r="B7632" i="1"/>
  <c r="C7632" i="1" s="1"/>
  <c r="B7633" i="1"/>
  <c r="C7633" i="1" s="1"/>
  <c r="B7634" i="1"/>
  <c r="C7634" i="1" s="1"/>
  <c r="B7635" i="1"/>
  <c r="C7635" i="1" s="1"/>
  <c r="B7636" i="1"/>
  <c r="C7636" i="1" s="1"/>
  <c r="B7637" i="1"/>
  <c r="C7637" i="1" s="1"/>
  <c r="B7638" i="1"/>
  <c r="C7638" i="1" s="1"/>
  <c r="B7639" i="1"/>
  <c r="C7639" i="1" s="1"/>
  <c r="B7640" i="1"/>
  <c r="C7640" i="1" s="1"/>
  <c r="B7641" i="1"/>
  <c r="C7641" i="1" s="1"/>
  <c r="B7642" i="1"/>
  <c r="C7642" i="1" s="1"/>
  <c r="B7643" i="1"/>
  <c r="C7643" i="1" s="1"/>
  <c r="B7644" i="1"/>
  <c r="C7644" i="1" s="1"/>
  <c r="B7645" i="1"/>
  <c r="C7645" i="1" s="1"/>
  <c r="B7646" i="1"/>
  <c r="C7646" i="1" s="1"/>
  <c r="B7647" i="1"/>
  <c r="C7647" i="1" s="1"/>
  <c r="B7648" i="1"/>
  <c r="C7648" i="1" s="1"/>
  <c r="B7649" i="1"/>
  <c r="C7649" i="1" s="1"/>
  <c r="B7650" i="1"/>
  <c r="C7650" i="1" s="1"/>
  <c r="B7651" i="1"/>
  <c r="C7651" i="1" s="1"/>
  <c r="B7652" i="1"/>
  <c r="C7652" i="1" s="1"/>
  <c r="B7653" i="1"/>
  <c r="C7653" i="1" s="1"/>
  <c r="B7654" i="1"/>
  <c r="C7654" i="1" s="1"/>
  <c r="B7655" i="1"/>
  <c r="C7655" i="1" s="1"/>
  <c r="B7656" i="1"/>
  <c r="C7656" i="1" s="1"/>
  <c r="B7657" i="1"/>
  <c r="C7657" i="1" s="1"/>
  <c r="B7658" i="1"/>
  <c r="C7658" i="1" s="1"/>
  <c r="B7659" i="1"/>
  <c r="C7659" i="1" s="1"/>
  <c r="B7660" i="1"/>
  <c r="C7660" i="1" s="1"/>
  <c r="B7661" i="1"/>
  <c r="C7661" i="1" s="1"/>
  <c r="B7662" i="1"/>
  <c r="C7662" i="1" s="1"/>
  <c r="B7663" i="1"/>
  <c r="C7663" i="1" s="1"/>
  <c r="B7664" i="1"/>
  <c r="C7664" i="1" s="1"/>
  <c r="B7665" i="1"/>
  <c r="C7665" i="1" s="1"/>
  <c r="B7666" i="1"/>
  <c r="C7666" i="1" s="1"/>
  <c r="B7667" i="1"/>
  <c r="C7667" i="1" s="1"/>
  <c r="B7668" i="1"/>
  <c r="C7668" i="1" s="1"/>
  <c r="B7669" i="1"/>
  <c r="C7669" i="1" s="1"/>
  <c r="B7670" i="1"/>
  <c r="C7670" i="1" s="1"/>
  <c r="B7671" i="1"/>
  <c r="C7671" i="1" s="1"/>
  <c r="B7672" i="1"/>
  <c r="C7672" i="1" s="1"/>
  <c r="B7673" i="1"/>
  <c r="C7673" i="1" s="1"/>
  <c r="B7674" i="1"/>
  <c r="C7674" i="1" s="1"/>
  <c r="B7675" i="1"/>
  <c r="C7675" i="1" s="1"/>
  <c r="B7676" i="1"/>
  <c r="C7676" i="1" s="1"/>
  <c r="B7677" i="1"/>
  <c r="C7677" i="1" s="1"/>
  <c r="B7678" i="1"/>
  <c r="C7678" i="1" s="1"/>
  <c r="B7679" i="1"/>
  <c r="C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C7687" i="1" s="1"/>
  <c r="B7688" i="1"/>
  <c r="C7688" i="1" s="1"/>
  <c r="B7689" i="1"/>
  <c r="C7689" i="1" s="1"/>
  <c r="B7690" i="1"/>
  <c r="C7690" i="1" s="1"/>
  <c r="B7691" i="1"/>
  <c r="C7691" i="1" s="1"/>
  <c r="B7692" i="1"/>
  <c r="C7692" i="1" s="1"/>
  <c r="B7693" i="1"/>
  <c r="C7693" i="1" s="1"/>
  <c r="B7694" i="1"/>
  <c r="C7694" i="1" s="1"/>
  <c r="B7695" i="1"/>
  <c r="C7695" i="1" s="1"/>
  <c r="B7696" i="1"/>
  <c r="C7696" i="1" s="1"/>
  <c r="B7697" i="1"/>
  <c r="C7697" i="1" s="1"/>
  <c r="B7698" i="1"/>
  <c r="C7698" i="1" s="1"/>
  <c r="B7699" i="1"/>
  <c r="C7699" i="1" s="1"/>
  <c r="B7700" i="1"/>
  <c r="C7700" i="1" s="1"/>
  <c r="B7701" i="1"/>
  <c r="C7701" i="1" s="1"/>
  <c r="B7702" i="1"/>
  <c r="C7702" i="1" s="1"/>
  <c r="B7703" i="1"/>
  <c r="C7703" i="1" s="1"/>
  <c r="B7704" i="1"/>
  <c r="C7704" i="1" s="1"/>
  <c r="B7705" i="1"/>
  <c r="C7705" i="1" s="1"/>
  <c r="B7706" i="1"/>
  <c r="C7706" i="1" s="1"/>
  <c r="B7707" i="1"/>
  <c r="C7707" i="1" s="1"/>
  <c r="B7708" i="1"/>
  <c r="C7708" i="1" s="1"/>
  <c r="B7709" i="1"/>
  <c r="C7709" i="1" s="1"/>
  <c r="B7710" i="1"/>
  <c r="C7710" i="1" s="1"/>
  <c r="B7711" i="1"/>
  <c r="C7711" i="1" s="1"/>
  <c r="B7712" i="1"/>
  <c r="C7712" i="1" s="1"/>
  <c r="B7713" i="1"/>
  <c r="C7713" i="1" s="1"/>
  <c r="B7714" i="1"/>
  <c r="C7714" i="1" s="1"/>
  <c r="B7715" i="1"/>
  <c r="C7715" i="1" s="1"/>
  <c r="B7716" i="1"/>
  <c r="C7716" i="1" s="1"/>
  <c r="B7717" i="1"/>
  <c r="C7717" i="1" s="1"/>
  <c r="B7718" i="1"/>
  <c r="C7718" i="1" s="1"/>
  <c r="B7719" i="1"/>
  <c r="C7719" i="1" s="1"/>
  <c r="B7720" i="1"/>
  <c r="C7720" i="1" s="1"/>
  <c r="B7721" i="1"/>
  <c r="C7721" i="1" s="1"/>
  <c r="B7722" i="1"/>
  <c r="C7722" i="1" s="1"/>
  <c r="B7723" i="1"/>
  <c r="C7723" i="1" s="1"/>
  <c r="B7724" i="1"/>
  <c r="C7724" i="1" s="1"/>
  <c r="B7725" i="1"/>
  <c r="C7725" i="1" s="1"/>
  <c r="B7726" i="1"/>
  <c r="C7726" i="1" s="1"/>
  <c r="B7727" i="1"/>
  <c r="C7727" i="1" s="1"/>
  <c r="B7728" i="1"/>
  <c r="C7728" i="1" s="1"/>
  <c r="B7729" i="1"/>
  <c r="C7729" i="1" s="1"/>
  <c r="B7730" i="1"/>
  <c r="C7730" i="1" s="1"/>
  <c r="B7731" i="1"/>
  <c r="C7731" i="1" s="1"/>
  <c r="B7732" i="1"/>
  <c r="C7732" i="1" s="1"/>
  <c r="B7733" i="1"/>
  <c r="C7733" i="1" s="1"/>
  <c r="B7734" i="1"/>
  <c r="C7734" i="1" s="1"/>
  <c r="B7735" i="1"/>
  <c r="C7735" i="1" s="1"/>
  <c r="B7736" i="1"/>
  <c r="C7736" i="1" s="1"/>
  <c r="B7737" i="1"/>
  <c r="C7737" i="1" s="1"/>
  <c r="B7738" i="1"/>
  <c r="C7738" i="1" s="1"/>
  <c r="B7739" i="1"/>
  <c r="C7739" i="1" s="1"/>
  <c r="B7740" i="1"/>
  <c r="C7740" i="1" s="1"/>
  <c r="B7741" i="1"/>
  <c r="C7741" i="1" s="1"/>
  <c r="B7742" i="1"/>
  <c r="C7742" i="1" s="1"/>
  <c r="B7743" i="1"/>
  <c r="C7743" i="1" s="1"/>
  <c r="B7744" i="1"/>
  <c r="C7744" i="1" s="1"/>
  <c r="B7745" i="1"/>
  <c r="C7745" i="1" s="1"/>
  <c r="B7746" i="1"/>
  <c r="C7746" i="1" s="1"/>
  <c r="B7747" i="1"/>
  <c r="C7747" i="1" s="1"/>
  <c r="B7748" i="1"/>
  <c r="C7748" i="1" s="1"/>
  <c r="B7749" i="1"/>
  <c r="C7749" i="1" s="1"/>
  <c r="B7750" i="1"/>
  <c r="C7750" i="1" s="1"/>
  <c r="B7751" i="1"/>
  <c r="C7751" i="1" s="1"/>
  <c r="B7752" i="1"/>
  <c r="C7752" i="1" s="1"/>
  <c r="B7753" i="1"/>
  <c r="C7753" i="1" s="1"/>
  <c r="B7754" i="1"/>
  <c r="C7754" i="1" s="1"/>
  <c r="B7755" i="1"/>
  <c r="C7755" i="1" s="1"/>
  <c r="B7756" i="1"/>
  <c r="C7756" i="1" s="1"/>
  <c r="B7757" i="1"/>
  <c r="C7757" i="1" s="1"/>
  <c r="B7758" i="1"/>
  <c r="C7758" i="1" s="1"/>
  <c r="B7759" i="1"/>
  <c r="C7759" i="1" s="1"/>
  <c r="B7760" i="1"/>
  <c r="C7760" i="1" s="1"/>
  <c r="B7761" i="1"/>
  <c r="C7761" i="1" s="1"/>
  <c r="B7762" i="1"/>
  <c r="C7762" i="1" s="1"/>
  <c r="B7763" i="1"/>
  <c r="C7763" i="1" s="1"/>
  <c r="B7764" i="1"/>
  <c r="C7764" i="1" s="1"/>
  <c r="B7765" i="1"/>
  <c r="C7765" i="1" s="1"/>
  <c r="B7766" i="1"/>
  <c r="C7766" i="1" s="1"/>
  <c r="B7767" i="1"/>
  <c r="C7767" i="1" s="1"/>
  <c r="B7768" i="1"/>
  <c r="C7768" i="1" s="1"/>
  <c r="B7769" i="1"/>
  <c r="C7769" i="1" s="1"/>
  <c r="B7770" i="1"/>
  <c r="C7770" i="1" s="1"/>
  <c r="B7771" i="1"/>
  <c r="C7771" i="1" s="1"/>
  <c r="B7772" i="1"/>
  <c r="C7772" i="1" s="1"/>
  <c r="B7773" i="1"/>
  <c r="C7773" i="1" s="1"/>
  <c r="B7774" i="1"/>
  <c r="C7774" i="1" s="1"/>
  <c r="B7775" i="1"/>
  <c r="C7775" i="1" s="1"/>
  <c r="B7776" i="1"/>
  <c r="C7776" i="1" s="1"/>
  <c r="B7777" i="1"/>
  <c r="C7777" i="1" s="1"/>
  <c r="B7778" i="1"/>
  <c r="C7778" i="1" s="1"/>
  <c r="B7779" i="1"/>
  <c r="C7779" i="1" s="1"/>
  <c r="B7780" i="1"/>
  <c r="C7780" i="1" s="1"/>
  <c r="B7781" i="1"/>
  <c r="C7781" i="1" s="1"/>
  <c r="B7782" i="1"/>
  <c r="C7782" i="1" s="1"/>
  <c r="B7783" i="1"/>
  <c r="C7783" i="1" s="1"/>
  <c r="B7784" i="1"/>
  <c r="C7784" i="1" s="1"/>
  <c r="B7785" i="1"/>
  <c r="C7785" i="1" s="1"/>
  <c r="B7786" i="1"/>
  <c r="C7786" i="1" s="1"/>
  <c r="B7787" i="1"/>
  <c r="C7787" i="1" s="1"/>
  <c r="B7788" i="1"/>
  <c r="C7788" i="1" s="1"/>
  <c r="B7789" i="1"/>
  <c r="C7789" i="1" s="1"/>
  <c r="B7790" i="1"/>
  <c r="C7790" i="1" s="1"/>
  <c r="B7791" i="1"/>
  <c r="C7791" i="1" s="1"/>
  <c r="B7792" i="1"/>
  <c r="C7792" i="1" s="1"/>
  <c r="B7793" i="1"/>
  <c r="C7793" i="1" s="1"/>
  <c r="B7794" i="1"/>
  <c r="C7794" i="1" s="1"/>
  <c r="B7795" i="1"/>
  <c r="C7795" i="1" s="1"/>
  <c r="B7796" i="1"/>
  <c r="C7796" i="1" s="1"/>
  <c r="B7797" i="1"/>
  <c r="C7797" i="1" s="1"/>
  <c r="B7798" i="1"/>
  <c r="C7798" i="1" s="1"/>
  <c r="B7799" i="1"/>
  <c r="C7799" i="1" s="1"/>
  <c r="B7800" i="1"/>
  <c r="C7800" i="1" s="1"/>
  <c r="B7801" i="1"/>
  <c r="C7801" i="1" s="1"/>
  <c r="B7802" i="1"/>
  <c r="C7802" i="1" s="1"/>
  <c r="B7803" i="1"/>
  <c r="C7803" i="1" s="1"/>
  <c r="B7804" i="1"/>
  <c r="C7804" i="1" s="1"/>
  <c r="B7805" i="1"/>
  <c r="C7805" i="1" s="1"/>
  <c r="B7806" i="1"/>
  <c r="C7806" i="1" s="1"/>
  <c r="B7807" i="1"/>
  <c r="C7807" i="1" s="1"/>
  <c r="B7808" i="1"/>
  <c r="C7808" i="1" s="1"/>
  <c r="B7809" i="1"/>
  <c r="C7809" i="1" s="1"/>
  <c r="B7810" i="1"/>
  <c r="C7810" i="1" s="1"/>
  <c r="B7811" i="1"/>
  <c r="C7811" i="1" s="1"/>
  <c r="B7812" i="1"/>
  <c r="C7812" i="1" s="1"/>
  <c r="B7813" i="1"/>
  <c r="C7813" i="1" s="1"/>
  <c r="B7814" i="1"/>
  <c r="C7814" i="1" s="1"/>
  <c r="B7815" i="1"/>
  <c r="C7815" i="1" s="1"/>
  <c r="B7816" i="1"/>
  <c r="C7816" i="1" s="1"/>
  <c r="B7817" i="1"/>
  <c r="C7817" i="1" s="1"/>
  <c r="B7818" i="1"/>
  <c r="C7818" i="1" s="1"/>
  <c r="B7819" i="1"/>
  <c r="C7819" i="1" s="1"/>
  <c r="B7820" i="1"/>
  <c r="C7820" i="1" s="1"/>
  <c r="B7821" i="1"/>
  <c r="C7821" i="1" s="1"/>
  <c r="B7822" i="1"/>
  <c r="C7822" i="1" s="1"/>
  <c r="B7823" i="1"/>
  <c r="C7823" i="1" s="1"/>
  <c r="B7824" i="1"/>
  <c r="C7824" i="1" s="1"/>
  <c r="B7825" i="1"/>
  <c r="C7825" i="1" s="1"/>
  <c r="B7826" i="1"/>
  <c r="C7826" i="1" s="1"/>
  <c r="B7827" i="1"/>
  <c r="C7827" i="1" s="1"/>
  <c r="B7828" i="1"/>
  <c r="C7828" i="1" s="1"/>
  <c r="B7829" i="1"/>
  <c r="C7829" i="1" s="1"/>
  <c r="B7830" i="1"/>
  <c r="C7830" i="1" s="1"/>
  <c r="B7831" i="1"/>
  <c r="C7831" i="1" s="1"/>
  <c r="B7832" i="1"/>
  <c r="C7832" i="1" s="1"/>
  <c r="B7833" i="1"/>
  <c r="C7833" i="1" s="1"/>
  <c r="B7834" i="1"/>
  <c r="C7834" i="1" s="1"/>
  <c r="B7835" i="1"/>
  <c r="C7835" i="1" s="1"/>
  <c r="B7836" i="1"/>
  <c r="C7836" i="1" s="1"/>
  <c r="B7837" i="1"/>
  <c r="C7837" i="1" s="1"/>
  <c r="B7838" i="1"/>
  <c r="C7838" i="1" s="1"/>
  <c r="B7839" i="1"/>
  <c r="C7839" i="1" s="1"/>
  <c r="B7840" i="1"/>
  <c r="C7840" i="1" s="1"/>
  <c r="B7841" i="1"/>
  <c r="C7841" i="1" s="1"/>
  <c r="B7842" i="1"/>
  <c r="C7842" i="1" s="1"/>
  <c r="B7843" i="1"/>
  <c r="C7843" i="1" s="1"/>
  <c r="B7844" i="1"/>
  <c r="C7844" i="1" s="1"/>
  <c r="B7845" i="1"/>
  <c r="C7845" i="1" s="1"/>
  <c r="B7846" i="1"/>
  <c r="C7846" i="1" s="1"/>
  <c r="B7847" i="1"/>
  <c r="C7847" i="1" s="1"/>
  <c r="B7848" i="1"/>
  <c r="C7848" i="1" s="1"/>
  <c r="B7849" i="1"/>
  <c r="C7849" i="1" s="1"/>
  <c r="B7850" i="1"/>
  <c r="C7850" i="1" s="1"/>
  <c r="B7851" i="1"/>
  <c r="C7851" i="1" s="1"/>
  <c r="B7852" i="1"/>
  <c r="C7852" i="1" s="1"/>
  <c r="B7853" i="1"/>
  <c r="C7853" i="1" s="1"/>
  <c r="B7854" i="1"/>
  <c r="C7854" i="1" s="1"/>
  <c r="B7855" i="1"/>
  <c r="C7855" i="1" s="1"/>
  <c r="B7856" i="1"/>
  <c r="C7856" i="1" s="1"/>
  <c r="B7857" i="1"/>
  <c r="C7857" i="1" s="1"/>
  <c r="B7858" i="1"/>
  <c r="C7858" i="1" s="1"/>
  <c r="B7859" i="1"/>
  <c r="C7859" i="1" s="1"/>
  <c r="B7860" i="1"/>
  <c r="C7860" i="1" s="1"/>
  <c r="B7861" i="1"/>
  <c r="C7861" i="1" s="1"/>
  <c r="B7862" i="1"/>
  <c r="C7862" i="1" s="1"/>
  <c r="B7863" i="1"/>
  <c r="C7863" i="1" s="1"/>
  <c r="B7864" i="1"/>
  <c r="C7864" i="1" s="1"/>
  <c r="B7865" i="1"/>
  <c r="C7865" i="1" s="1"/>
  <c r="B7866" i="1"/>
  <c r="C7866" i="1" s="1"/>
  <c r="B7867" i="1"/>
  <c r="C7867" i="1" s="1"/>
  <c r="B7868" i="1"/>
  <c r="C7868" i="1" s="1"/>
  <c r="B7869" i="1"/>
  <c r="C7869" i="1" s="1"/>
  <c r="B7870" i="1"/>
  <c r="C7870" i="1" s="1"/>
  <c r="B7871" i="1"/>
  <c r="C7871" i="1" s="1"/>
  <c r="B7872" i="1"/>
  <c r="C7872" i="1" s="1"/>
  <c r="B7873" i="1"/>
  <c r="C7873" i="1" s="1"/>
  <c r="B7874" i="1"/>
  <c r="C7874" i="1" s="1"/>
  <c r="B7875" i="1"/>
  <c r="C7875" i="1" s="1"/>
  <c r="B7876" i="1"/>
  <c r="C7876" i="1" s="1"/>
  <c r="B7877" i="1"/>
  <c r="C7877" i="1" s="1"/>
  <c r="B7878" i="1"/>
  <c r="C7878" i="1" s="1"/>
  <c r="B7879" i="1"/>
  <c r="C7879" i="1" s="1"/>
  <c r="B7880" i="1"/>
  <c r="C7880" i="1" s="1"/>
  <c r="B7881" i="1"/>
  <c r="C7881" i="1" s="1"/>
  <c r="B7882" i="1"/>
  <c r="C7882" i="1" s="1"/>
  <c r="B7883" i="1"/>
  <c r="C7883" i="1" s="1"/>
  <c r="B7884" i="1"/>
  <c r="C7884" i="1" s="1"/>
  <c r="B7885" i="1"/>
  <c r="C7885" i="1" s="1"/>
  <c r="B7886" i="1"/>
  <c r="C7886" i="1" s="1"/>
  <c r="B7887" i="1"/>
  <c r="C7887" i="1" s="1"/>
  <c r="B7888" i="1"/>
  <c r="C7888" i="1" s="1"/>
  <c r="B7889" i="1"/>
  <c r="C7889" i="1" s="1"/>
  <c r="B7890" i="1"/>
  <c r="C7890" i="1" s="1"/>
  <c r="B7891" i="1"/>
  <c r="C7891" i="1" s="1"/>
  <c r="B7892" i="1"/>
  <c r="C7892" i="1" s="1"/>
  <c r="B7893" i="1"/>
  <c r="C7893" i="1" s="1"/>
  <c r="B7894" i="1"/>
  <c r="C7894" i="1" s="1"/>
  <c r="B7895" i="1"/>
  <c r="C7895" i="1" s="1"/>
  <c r="B7896" i="1"/>
  <c r="C7896" i="1" s="1"/>
  <c r="B7897" i="1"/>
  <c r="C7897" i="1" s="1"/>
  <c r="B7898" i="1"/>
  <c r="C7898" i="1" s="1"/>
  <c r="B7899" i="1"/>
  <c r="C7899" i="1" s="1"/>
  <c r="B7900" i="1"/>
  <c r="C7900" i="1" s="1"/>
  <c r="B7901" i="1"/>
  <c r="C7901" i="1" s="1"/>
  <c r="B7902" i="1"/>
  <c r="C7902" i="1" s="1"/>
  <c r="B7903" i="1"/>
  <c r="C7903" i="1" s="1"/>
  <c r="B7904" i="1"/>
  <c r="C7904" i="1" s="1"/>
  <c r="B7905" i="1"/>
  <c r="C7905" i="1" s="1"/>
  <c r="B7906" i="1"/>
  <c r="C7906" i="1" s="1"/>
  <c r="B7907" i="1"/>
  <c r="C7907" i="1" s="1"/>
  <c r="B7908" i="1"/>
  <c r="C7908" i="1" s="1"/>
  <c r="B7909" i="1"/>
  <c r="C7909" i="1" s="1"/>
  <c r="B7910" i="1"/>
  <c r="C7910" i="1" s="1"/>
  <c r="B7911" i="1"/>
  <c r="C7911" i="1" s="1"/>
  <c r="B7912" i="1"/>
  <c r="C7912" i="1" s="1"/>
  <c r="B7913" i="1"/>
  <c r="C7913" i="1" s="1"/>
  <c r="B7914" i="1"/>
  <c r="C7914" i="1" s="1"/>
  <c r="B7915" i="1"/>
  <c r="C7915" i="1" s="1"/>
  <c r="B7916" i="1"/>
  <c r="C7916" i="1" s="1"/>
  <c r="B7917" i="1"/>
  <c r="C7917" i="1" s="1"/>
  <c r="B7918" i="1"/>
  <c r="C7918" i="1" s="1"/>
  <c r="B7919" i="1"/>
  <c r="C7919" i="1" s="1"/>
  <c r="B7920" i="1"/>
  <c r="C7920" i="1" s="1"/>
  <c r="B7921" i="1"/>
  <c r="C7921" i="1" s="1"/>
  <c r="B7922" i="1"/>
  <c r="C7922" i="1" s="1"/>
  <c r="B7923" i="1"/>
  <c r="C7923" i="1" s="1"/>
  <c r="B7924" i="1"/>
  <c r="C7924" i="1" s="1"/>
  <c r="B7925" i="1"/>
  <c r="C7925" i="1" s="1"/>
  <c r="B7926" i="1"/>
  <c r="C7926" i="1" s="1"/>
  <c r="B7927" i="1"/>
  <c r="C7927" i="1" s="1"/>
  <c r="B7928" i="1"/>
  <c r="C7928" i="1" s="1"/>
  <c r="B7929" i="1"/>
  <c r="C7929" i="1" s="1"/>
  <c r="B7930" i="1"/>
  <c r="C7930" i="1" s="1"/>
  <c r="B7931" i="1"/>
  <c r="C7931" i="1" s="1"/>
  <c r="B7932" i="1"/>
  <c r="C7932" i="1" s="1"/>
  <c r="B7933" i="1"/>
  <c r="C7933" i="1" s="1"/>
  <c r="B7934" i="1"/>
  <c r="C7934" i="1" s="1"/>
  <c r="B7935" i="1"/>
  <c r="C7935" i="1" s="1"/>
  <c r="B7936" i="1"/>
  <c r="C7936" i="1" s="1"/>
  <c r="B7937" i="1"/>
  <c r="C7937" i="1" s="1"/>
  <c r="B7938" i="1"/>
  <c r="C7938" i="1" s="1"/>
  <c r="B7939" i="1"/>
  <c r="C7939" i="1" s="1"/>
  <c r="B7940" i="1"/>
  <c r="C7940" i="1" s="1"/>
  <c r="B7941" i="1"/>
  <c r="C7941" i="1" s="1"/>
  <c r="B7942" i="1"/>
  <c r="C7942" i="1" s="1"/>
  <c r="B7943" i="1"/>
  <c r="C7943" i="1" s="1"/>
  <c r="B7944" i="1"/>
  <c r="C7944" i="1" s="1"/>
  <c r="B7945" i="1"/>
  <c r="C7945" i="1" s="1"/>
  <c r="B7946" i="1"/>
  <c r="C7946" i="1" s="1"/>
  <c r="B7947" i="1"/>
  <c r="C7947" i="1" s="1"/>
  <c r="B7948" i="1"/>
  <c r="C7948" i="1" s="1"/>
  <c r="B7949" i="1"/>
  <c r="C7949" i="1" s="1"/>
  <c r="B7950" i="1"/>
  <c r="C7950" i="1" s="1"/>
  <c r="B7951" i="1"/>
  <c r="C7951" i="1" s="1"/>
  <c r="B7952" i="1"/>
  <c r="C7952" i="1" s="1"/>
  <c r="B7953" i="1"/>
  <c r="C7953" i="1" s="1"/>
  <c r="B7954" i="1"/>
  <c r="C7954" i="1" s="1"/>
  <c r="B7955" i="1"/>
  <c r="C7955" i="1" s="1"/>
  <c r="B7956" i="1"/>
  <c r="C7956" i="1" s="1"/>
  <c r="B7957" i="1"/>
  <c r="C7957" i="1" s="1"/>
  <c r="B7958" i="1"/>
  <c r="C7958" i="1" s="1"/>
  <c r="B7959" i="1"/>
  <c r="C7959" i="1" s="1"/>
  <c r="B7960" i="1"/>
  <c r="C7960" i="1" s="1"/>
  <c r="B7961" i="1"/>
  <c r="C7961" i="1" s="1"/>
  <c r="B7962" i="1"/>
  <c r="C7962" i="1" s="1"/>
  <c r="B7963" i="1"/>
  <c r="C7963" i="1" s="1"/>
  <c r="B7964" i="1"/>
  <c r="C7964" i="1" s="1"/>
  <c r="B7965" i="1"/>
  <c r="C7965" i="1" s="1"/>
  <c r="B7966" i="1"/>
  <c r="C7966" i="1" s="1"/>
  <c r="B7967" i="1"/>
  <c r="C7967" i="1" s="1"/>
  <c r="B7968" i="1"/>
  <c r="C7968" i="1" s="1"/>
  <c r="B7969" i="1"/>
  <c r="C7969" i="1" s="1"/>
  <c r="B7970" i="1"/>
  <c r="C7970" i="1" s="1"/>
  <c r="B7971" i="1"/>
  <c r="C7971" i="1" s="1"/>
  <c r="B7972" i="1"/>
  <c r="C7972" i="1" s="1"/>
  <c r="B7973" i="1"/>
  <c r="C7973" i="1" s="1"/>
  <c r="B7974" i="1"/>
  <c r="C7974" i="1" s="1"/>
  <c r="B7975" i="1"/>
  <c r="C7975" i="1" s="1"/>
  <c r="B7976" i="1"/>
  <c r="C7976" i="1" s="1"/>
  <c r="B7977" i="1"/>
  <c r="C7977" i="1" s="1"/>
  <c r="B7978" i="1"/>
  <c r="C7978" i="1" s="1"/>
  <c r="B7979" i="1"/>
  <c r="C7979" i="1" s="1"/>
  <c r="B7980" i="1"/>
  <c r="C7980" i="1" s="1"/>
  <c r="B7981" i="1"/>
  <c r="C7981" i="1" s="1"/>
  <c r="B7982" i="1"/>
  <c r="C7982" i="1" s="1"/>
  <c r="B7983" i="1"/>
  <c r="C7983" i="1" s="1"/>
  <c r="B7984" i="1"/>
  <c r="C7984" i="1" s="1"/>
  <c r="B7985" i="1"/>
  <c r="C7985" i="1" s="1"/>
  <c r="B7986" i="1"/>
  <c r="C7986" i="1" s="1"/>
  <c r="B7987" i="1"/>
  <c r="C7987" i="1" s="1"/>
  <c r="B7988" i="1"/>
  <c r="C7988" i="1" s="1"/>
  <c r="B7989" i="1"/>
  <c r="C7989" i="1" s="1"/>
  <c r="B7990" i="1"/>
  <c r="C7990" i="1" s="1"/>
  <c r="B7991" i="1"/>
  <c r="C7991" i="1" s="1"/>
  <c r="B7992" i="1"/>
  <c r="C7992" i="1" s="1"/>
  <c r="B7993" i="1"/>
  <c r="C7993" i="1" s="1"/>
  <c r="B7994" i="1"/>
  <c r="C7994" i="1" s="1"/>
  <c r="B7995" i="1"/>
  <c r="C7995" i="1" s="1"/>
  <c r="B7996" i="1"/>
  <c r="C7996" i="1" s="1"/>
  <c r="B7997" i="1"/>
  <c r="C7997" i="1" s="1"/>
  <c r="B7998" i="1"/>
  <c r="C7998" i="1" s="1"/>
  <c r="B7999" i="1"/>
  <c r="C7999" i="1" s="1"/>
  <c r="B8000" i="1"/>
  <c r="C8000" i="1" s="1"/>
  <c r="B8001" i="1"/>
  <c r="C8001" i="1" s="1"/>
  <c r="B8002" i="1"/>
  <c r="C8002" i="1" s="1"/>
  <c r="B8003" i="1"/>
  <c r="C8003" i="1" s="1"/>
  <c r="B8004" i="1"/>
  <c r="C8004" i="1" s="1"/>
  <c r="B8005" i="1"/>
  <c r="C8005" i="1" s="1"/>
  <c r="B8006" i="1"/>
  <c r="C8006" i="1" s="1"/>
  <c r="B8007" i="1"/>
  <c r="C8007" i="1" s="1"/>
  <c r="B8008" i="1"/>
  <c r="C8008" i="1" s="1"/>
  <c r="B8009" i="1"/>
  <c r="C8009" i="1" s="1"/>
  <c r="B8010" i="1"/>
  <c r="C8010" i="1" s="1"/>
  <c r="B8011" i="1"/>
  <c r="C8011" i="1" s="1"/>
  <c r="B8012" i="1"/>
  <c r="C8012" i="1" s="1"/>
  <c r="B8013" i="1"/>
  <c r="C8013" i="1" s="1"/>
  <c r="B8014" i="1"/>
  <c r="C8014" i="1" s="1"/>
  <c r="B8015" i="1"/>
  <c r="C8015" i="1" s="1"/>
  <c r="B8016" i="1"/>
  <c r="C8016" i="1" s="1"/>
  <c r="B8017" i="1"/>
  <c r="C8017" i="1" s="1"/>
  <c r="B8018" i="1"/>
  <c r="C8018" i="1" s="1"/>
  <c r="B8019" i="1"/>
  <c r="C8019" i="1" s="1"/>
  <c r="B8020" i="1"/>
  <c r="C8020" i="1" s="1"/>
  <c r="B8021" i="1"/>
  <c r="C8021" i="1" s="1"/>
  <c r="B8022" i="1"/>
  <c r="C8022" i="1" s="1"/>
  <c r="B8023" i="1"/>
  <c r="C8023" i="1" s="1"/>
  <c r="B8024" i="1"/>
  <c r="C8024" i="1" s="1"/>
  <c r="B8025" i="1"/>
  <c r="C8025" i="1" s="1"/>
  <c r="B8026" i="1"/>
  <c r="C8026" i="1" s="1"/>
  <c r="B8027" i="1"/>
  <c r="C8027" i="1" s="1"/>
  <c r="B8028" i="1"/>
  <c r="C8028" i="1" s="1"/>
  <c r="B8029" i="1"/>
  <c r="C8029" i="1" s="1"/>
  <c r="B8030" i="1"/>
  <c r="C8030" i="1" s="1"/>
  <c r="B8031" i="1"/>
  <c r="C8031" i="1" s="1"/>
  <c r="B8032" i="1"/>
  <c r="C8032" i="1" s="1"/>
  <c r="B8033" i="1"/>
  <c r="C8033" i="1" s="1"/>
  <c r="B8034" i="1"/>
  <c r="C8034" i="1" s="1"/>
  <c r="B8035" i="1"/>
  <c r="C8035" i="1" s="1"/>
  <c r="B8036" i="1"/>
  <c r="C8036" i="1" s="1"/>
  <c r="B8037" i="1"/>
  <c r="C8037" i="1" s="1"/>
  <c r="B8038" i="1"/>
  <c r="C8038" i="1" s="1"/>
  <c r="B8039" i="1"/>
  <c r="C8039" i="1" s="1"/>
  <c r="B8040" i="1"/>
  <c r="C8040" i="1" s="1"/>
  <c r="B8041" i="1"/>
  <c r="C8041" i="1" s="1"/>
  <c r="B8042" i="1"/>
  <c r="C8042" i="1" s="1"/>
  <c r="B8043" i="1"/>
  <c r="C8043" i="1" s="1"/>
  <c r="B8044" i="1"/>
  <c r="C8044" i="1" s="1"/>
  <c r="B8045" i="1"/>
  <c r="C8045" i="1" s="1"/>
  <c r="B8046" i="1"/>
  <c r="C8046" i="1" s="1"/>
  <c r="B8047" i="1"/>
  <c r="C8047" i="1" s="1"/>
  <c r="B8048" i="1"/>
  <c r="C8048" i="1" s="1"/>
  <c r="B8049" i="1"/>
  <c r="C8049" i="1" s="1"/>
  <c r="B8050" i="1"/>
  <c r="C8050" i="1" s="1"/>
  <c r="B8051" i="1"/>
  <c r="C8051" i="1" s="1"/>
  <c r="B8052" i="1"/>
  <c r="C8052" i="1" s="1"/>
  <c r="B8053" i="1"/>
  <c r="C8053" i="1" s="1"/>
  <c r="B8054" i="1"/>
  <c r="C8054" i="1" s="1"/>
  <c r="B8055" i="1"/>
  <c r="C8055" i="1" s="1"/>
  <c r="B8056" i="1"/>
  <c r="C8056" i="1" s="1"/>
  <c r="B8057" i="1"/>
  <c r="C8057" i="1" s="1"/>
  <c r="B8058" i="1"/>
  <c r="C8058" i="1" s="1"/>
  <c r="B8059" i="1"/>
  <c r="C8059" i="1" s="1"/>
  <c r="B8060" i="1"/>
  <c r="C8060" i="1" s="1"/>
  <c r="B8061" i="1"/>
  <c r="C8061" i="1" s="1"/>
  <c r="B8062" i="1"/>
  <c r="C8062" i="1" s="1"/>
  <c r="B8063" i="1"/>
  <c r="C8063" i="1" s="1"/>
  <c r="B8064" i="1"/>
  <c r="C8064" i="1" s="1"/>
  <c r="B8065" i="1"/>
  <c r="C8065" i="1" s="1"/>
  <c r="B8066" i="1"/>
  <c r="C8066" i="1" s="1"/>
  <c r="B8067" i="1"/>
  <c r="C8067" i="1" s="1"/>
  <c r="B8068" i="1"/>
  <c r="C8068" i="1" s="1"/>
  <c r="B8069" i="1"/>
  <c r="C8069" i="1" s="1"/>
  <c r="B8070" i="1"/>
  <c r="C8070" i="1" s="1"/>
  <c r="B8071" i="1"/>
  <c r="C8071" i="1" s="1"/>
  <c r="B8072" i="1"/>
  <c r="C8072" i="1" s="1"/>
  <c r="B8073" i="1"/>
  <c r="C8073" i="1" s="1"/>
  <c r="B8074" i="1"/>
  <c r="C8074" i="1" s="1"/>
  <c r="B8075" i="1"/>
  <c r="C8075" i="1" s="1"/>
  <c r="B8076" i="1"/>
  <c r="C8076" i="1" s="1"/>
  <c r="B8077" i="1"/>
  <c r="C8077" i="1" s="1"/>
  <c r="B8078" i="1"/>
  <c r="C8078" i="1" s="1"/>
  <c r="B8079" i="1"/>
  <c r="C8079" i="1" s="1"/>
  <c r="B8080" i="1"/>
  <c r="C8080" i="1" s="1"/>
  <c r="B8081" i="1"/>
  <c r="C8081" i="1" s="1"/>
  <c r="B8082" i="1"/>
  <c r="C8082" i="1" s="1"/>
  <c r="B8083" i="1"/>
  <c r="C8083" i="1" s="1"/>
  <c r="B8084" i="1"/>
  <c r="C8084" i="1" s="1"/>
  <c r="B8085" i="1"/>
  <c r="C8085" i="1" s="1"/>
  <c r="B8086" i="1"/>
  <c r="C8086" i="1" s="1"/>
  <c r="B8087" i="1"/>
  <c r="C8087" i="1" s="1"/>
  <c r="B8088" i="1"/>
  <c r="C8088" i="1" s="1"/>
  <c r="B8089" i="1"/>
  <c r="C8089" i="1" s="1"/>
  <c r="B8090" i="1"/>
  <c r="C8090" i="1" s="1"/>
  <c r="B8091" i="1"/>
  <c r="C8091" i="1" s="1"/>
  <c r="B8092" i="1"/>
  <c r="C8092" i="1" s="1"/>
  <c r="B8093" i="1"/>
  <c r="C8093" i="1" s="1"/>
  <c r="B8094" i="1"/>
  <c r="C8094" i="1" s="1"/>
  <c r="B8095" i="1"/>
  <c r="C8095" i="1" s="1"/>
  <c r="B8096" i="1"/>
  <c r="C8096" i="1" s="1"/>
  <c r="B8097" i="1"/>
  <c r="C8097" i="1" s="1"/>
  <c r="B8098" i="1"/>
  <c r="C8098" i="1" s="1"/>
  <c r="B8099" i="1"/>
  <c r="C8099" i="1" s="1"/>
  <c r="B8100" i="1"/>
  <c r="C8100" i="1" s="1"/>
  <c r="B8101" i="1"/>
  <c r="C8101" i="1" s="1"/>
  <c r="B8102" i="1"/>
  <c r="C8102" i="1" s="1"/>
  <c r="B8103" i="1"/>
  <c r="C8103" i="1" s="1"/>
  <c r="B8104" i="1"/>
  <c r="C8104" i="1" s="1"/>
  <c r="B8105" i="1"/>
  <c r="C8105" i="1" s="1"/>
  <c r="B8106" i="1"/>
  <c r="C8106" i="1" s="1"/>
  <c r="B8107" i="1"/>
  <c r="C8107" i="1" s="1"/>
  <c r="B8108" i="1"/>
  <c r="C8108" i="1" s="1"/>
  <c r="B8109" i="1"/>
  <c r="C8109" i="1" s="1"/>
  <c r="B8110" i="1"/>
  <c r="C8110" i="1" s="1"/>
  <c r="B8111" i="1"/>
  <c r="C8111" i="1" s="1"/>
  <c r="B8112" i="1"/>
  <c r="C8112" i="1" s="1"/>
  <c r="B8113" i="1"/>
  <c r="C8113" i="1" s="1"/>
  <c r="B8114" i="1"/>
  <c r="C8114" i="1" s="1"/>
  <c r="B8115" i="1"/>
  <c r="C8115" i="1" s="1"/>
  <c r="B8116" i="1"/>
  <c r="C8116" i="1" s="1"/>
  <c r="B8117" i="1"/>
  <c r="C8117" i="1" s="1"/>
  <c r="B8118" i="1"/>
  <c r="C8118" i="1" s="1"/>
  <c r="B8119" i="1"/>
  <c r="C8119" i="1" s="1"/>
  <c r="B8120" i="1"/>
  <c r="C8120" i="1" s="1"/>
  <c r="B8121" i="1"/>
  <c r="C8121" i="1" s="1"/>
  <c r="B8122" i="1"/>
  <c r="C8122" i="1" s="1"/>
  <c r="B8123" i="1"/>
  <c r="C8123" i="1" s="1"/>
  <c r="B8124" i="1"/>
  <c r="C8124" i="1" s="1"/>
  <c r="B8125" i="1"/>
  <c r="C8125" i="1" s="1"/>
  <c r="B8126" i="1"/>
  <c r="C8126" i="1" s="1"/>
  <c r="B8127" i="1"/>
  <c r="C8127" i="1" s="1"/>
  <c r="B8128" i="1"/>
  <c r="C8128" i="1" s="1"/>
  <c r="B8129" i="1"/>
  <c r="C8129" i="1" s="1"/>
  <c r="B8130" i="1"/>
  <c r="C8130" i="1" s="1"/>
  <c r="B8131" i="1"/>
  <c r="C8131" i="1" s="1"/>
  <c r="B8132" i="1"/>
  <c r="C8132" i="1" s="1"/>
  <c r="B8133" i="1"/>
  <c r="C8133" i="1" s="1"/>
  <c r="B8134" i="1"/>
  <c r="C8134" i="1" s="1"/>
  <c r="B8135" i="1"/>
  <c r="C8135" i="1" s="1"/>
  <c r="B8136" i="1"/>
  <c r="C8136" i="1" s="1"/>
  <c r="B8137" i="1"/>
  <c r="C8137" i="1" s="1"/>
  <c r="B8138" i="1"/>
  <c r="C8138" i="1" s="1"/>
  <c r="B8139" i="1"/>
  <c r="C8139" i="1" s="1"/>
  <c r="B8140" i="1"/>
  <c r="C8140" i="1" s="1"/>
  <c r="B8141" i="1"/>
  <c r="C8141" i="1" s="1"/>
  <c r="B8142" i="1"/>
  <c r="C8142" i="1" s="1"/>
  <c r="B8143" i="1"/>
  <c r="C8143" i="1" s="1"/>
  <c r="B8144" i="1"/>
  <c r="C8144" i="1" s="1"/>
  <c r="B8145" i="1"/>
  <c r="C8145" i="1" s="1"/>
  <c r="B8146" i="1"/>
  <c r="C8146" i="1" s="1"/>
  <c r="B8147" i="1"/>
  <c r="C8147" i="1" s="1"/>
  <c r="B8148" i="1"/>
  <c r="C8148" i="1" s="1"/>
  <c r="B8149" i="1"/>
  <c r="C8149" i="1" s="1"/>
  <c r="B8150" i="1"/>
  <c r="C8150" i="1" s="1"/>
  <c r="B8151" i="1"/>
  <c r="C8151" i="1" s="1"/>
  <c r="B8152" i="1"/>
  <c r="C8152" i="1" s="1"/>
  <c r="B8153" i="1"/>
  <c r="C8153" i="1" s="1"/>
  <c r="B8154" i="1"/>
  <c r="C8154" i="1" s="1"/>
  <c r="B8155" i="1"/>
  <c r="C8155" i="1" s="1"/>
  <c r="B8156" i="1"/>
  <c r="C8156" i="1" s="1"/>
  <c r="B8157" i="1"/>
  <c r="C8157" i="1" s="1"/>
  <c r="B8158" i="1"/>
  <c r="C8158" i="1" s="1"/>
  <c r="B8159" i="1"/>
  <c r="C8159" i="1" s="1"/>
  <c r="B8160" i="1"/>
  <c r="C8160" i="1" s="1"/>
  <c r="B8161" i="1"/>
  <c r="C8161" i="1" s="1"/>
  <c r="B8162" i="1"/>
  <c r="C8162" i="1" s="1"/>
  <c r="B8163" i="1"/>
  <c r="C8163" i="1" s="1"/>
  <c r="B8164" i="1"/>
  <c r="C8164" i="1" s="1"/>
  <c r="B8165" i="1"/>
  <c r="C8165" i="1" s="1"/>
  <c r="B8166" i="1"/>
  <c r="C8166" i="1" s="1"/>
  <c r="B8167" i="1"/>
  <c r="C8167" i="1" s="1"/>
  <c r="B8168" i="1"/>
  <c r="C8168" i="1" s="1"/>
  <c r="B8169" i="1"/>
  <c r="C8169" i="1" s="1"/>
  <c r="B8170" i="1"/>
  <c r="C8170" i="1" s="1"/>
  <c r="B8171" i="1"/>
  <c r="C8171" i="1" s="1"/>
  <c r="B8172" i="1"/>
  <c r="C8172" i="1" s="1"/>
  <c r="B8173" i="1"/>
  <c r="C8173" i="1" s="1"/>
  <c r="B8174" i="1"/>
  <c r="C8174" i="1" s="1"/>
  <c r="B8175" i="1"/>
  <c r="C8175" i="1" s="1"/>
  <c r="B8176" i="1"/>
  <c r="C8176" i="1" s="1"/>
  <c r="B8177" i="1"/>
  <c r="C8177" i="1" s="1"/>
  <c r="B8178" i="1"/>
  <c r="C8178" i="1" s="1"/>
  <c r="B8179" i="1"/>
  <c r="C8179" i="1" s="1"/>
  <c r="B8180" i="1"/>
  <c r="C8180" i="1" s="1"/>
  <c r="B8181" i="1"/>
  <c r="C8181" i="1" s="1"/>
  <c r="B8182" i="1"/>
  <c r="C8182" i="1" s="1"/>
  <c r="B8183" i="1"/>
  <c r="C8183" i="1" s="1"/>
  <c r="B8184" i="1"/>
  <c r="C8184" i="1" s="1"/>
  <c r="B8185" i="1"/>
  <c r="C8185" i="1" s="1"/>
  <c r="B8186" i="1"/>
  <c r="C8186" i="1" s="1"/>
  <c r="B8187" i="1"/>
  <c r="C8187" i="1" s="1"/>
  <c r="B8188" i="1"/>
  <c r="C8188" i="1" s="1"/>
  <c r="B8189" i="1"/>
  <c r="C8189" i="1" s="1"/>
  <c r="B8190" i="1"/>
  <c r="C8190" i="1" s="1"/>
  <c r="B8191" i="1"/>
  <c r="C8191" i="1" s="1"/>
  <c r="B8192" i="1"/>
  <c r="C8192" i="1" s="1"/>
  <c r="B8193" i="1"/>
  <c r="C8193" i="1" s="1"/>
  <c r="B8194" i="1"/>
  <c r="C8194" i="1" s="1"/>
  <c r="B8195" i="1"/>
  <c r="C8195" i="1" s="1"/>
  <c r="B8196" i="1"/>
  <c r="C8196" i="1" s="1"/>
  <c r="B8197" i="1"/>
  <c r="C8197" i="1" s="1"/>
  <c r="B8198" i="1"/>
  <c r="C8198" i="1" s="1"/>
  <c r="B8199" i="1"/>
  <c r="C8199" i="1" s="1"/>
  <c r="B8200" i="1"/>
  <c r="C8200" i="1" s="1"/>
  <c r="B8201" i="1"/>
  <c r="C8201" i="1" s="1"/>
  <c r="B8202" i="1"/>
  <c r="C8202" i="1" s="1"/>
  <c r="B8203" i="1"/>
  <c r="C8203" i="1" s="1"/>
  <c r="B8204" i="1"/>
  <c r="C8204" i="1" s="1"/>
  <c r="B8205" i="1"/>
  <c r="C8205" i="1" s="1"/>
  <c r="B8206" i="1"/>
  <c r="C8206" i="1" s="1"/>
  <c r="B8207" i="1"/>
  <c r="C8207" i="1" s="1"/>
  <c r="B8208" i="1"/>
  <c r="C8208" i="1" s="1"/>
  <c r="B8209" i="1"/>
  <c r="C8209" i="1" s="1"/>
  <c r="B8210" i="1"/>
  <c r="C8210" i="1" s="1"/>
  <c r="B8211" i="1"/>
  <c r="C8211" i="1" s="1"/>
  <c r="B8212" i="1"/>
  <c r="C8212" i="1" s="1"/>
  <c r="B8213" i="1"/>
  <c r="C8213" i="1" s="1"/>
  <c r="B8214" i="1"/>
  <c r="C8214" i="1" s="1"/>
  <c r="B8215" i="1"/>
  <c r="C8215" i="1" s="1"/>
  <c r="B8216" i="1"/>
  <c r="C8216" i="1" s="1"/>
  <c r="B8217" i="1"/>
  <c r="C8217" i="1" s="1"/>
  <c r="B8218" i="1"/>
  <c r="C8218" i="1" s="1"/>
  <c r="B8219" i="1"/>
  <c r="C8219" i="1" s="1"/>
  <c r="B8220" i="1"/>
  <c r="C8220" i="1" s="1"/>
  <c r="B8221" i="1"/>
  <c r="C8221" i="1" s="1"/>
  <c r="B8222" i="1"/>
  <c r="C8222" i="1" s="1"/>
  <c r="B8223" i="1"/>
  <c r="C8223" i="1" s="1"/>
  <c r="B8224" i="1"/>
  <c r="C8224" i="1" s="1"/>
  <c r="B8225" i="1"/>
  <c r="C8225" i="1" s="1"/>
  <c r="B8226" i="1"/>
  <c r="C8226" i="1" s="1"/>
  <c r="B8227" i="1"/>
  <c r="C8227" i="1" s="1"/>
  <c r="B8228" i="1"/>
  <c r="C8228" i="1" s="1"/>
  <c r="B8229" i="1"/>
  <c r="C8229" i="1" s="1"/>
  <c r="B8230" i="1"/>
  <c r="C8230" i="1" s="1"/>
  <c r="B8231" i="1"/>
  <c r="C8231" i="1" s="1"/>
  <c r="B8232" i="1"/>
  <c r="C8232" i="1" s="1"/>
  <c r="B8233" i="1"/>
  <c r="C8233" i="1" s="1"/>
  <c r="B8234" i="1"/>
  <c r="C8234" i="1" s="1"/>
  <c r="B8235" i="1"/>
  <c r="C8235" i="1" s="1"/>
  <c r="B8236" i="1"/>
  <c r="C8236" i="1" s="1"/>
  <c r="B8237" i="1"/>
  <c r="C8237" i="1" s="1"/>
  <c r="B8238" i="1"/>
  <c r="C8238" i="1" s="1"/>
  <c r="B8239" i="1"/>
  <c r="C8239" i="1" s="1"/>
  <c r="B8240" i="1"/>
  <c r="C8240" i="1" s="1"/>
  <c r="B8241" i="1"/>
  <c r="C8241" i="1" s="1"/>
  <c r="B8242" i="1"/>
  <c r="C8242" i="1" s="1"/>
  <c r="B8243" i="1"/>
  <c r="C8243" i="1" s="1"/>
  <c r="B8244" i="1"/>
  <c r="C8244" i="1" s="1"/>
  <c r="B8245" i="1"/>
  <c r="C8245" i="1" s="1"/>
  <c r="B8246" i="1"/>
  <c r="C8246" i="1" s="1"/>
  <c r="B8247" i="1"/>
  <c r="C8247" i="1" s="1"/>
  <c r="B8248" i="1"/>
  <c r="C8248" i="1" s="1"/>
  <c r="B8249" i="1"/>
  <c r="C8249" i="1" s="1"/>
  <c r="B8250" i="1"/>
  <c r="C8250" i="1" s="1"/>
  <c r="B8251" i="1"/>
  <c r="C8251" i="1" s="1"/>
  <c r="B8252" i="1"/>
  <c r="C8252" i="1" s="1"/>
  <c r="B8253" i="1"/>
  <c r="C8253" i="1" s="1"/>
  <c r="B8254" i="1"/>
  <c r="C8254" i="1" s="1"/>
  <c r="B8255" i="1"/>
  <c r="C8255" i="1" s="1"/>
  <c r="B8256" i="1"/>
  <c r="C8256" i="1" s="1"/>
  <c r="B8257" i="1"/>
  <c r="C8257" i="1" s="1"/>
  <c r="B8258" i="1"/>
  <c r="C8258" i="1" s="1"/>
  <c r="B8259" i="1"/>
  <c r="C8259" i="1" s="1"/>
  <c r="B8260" i="1"/>
  <c r="C8260" i="1" s="1"/>
  <c r="B8261" i="1"/>
  <c r="C8261" i="1" s="1"/>
  <c r="B8262" i="1"/>
  <c r="C8262" i="1" s="1"/>
  <c r="B8263" i="1"/>
  <c r="C8263" i="1" s="1"/>
  <c r="B8264" i="1"/>
  <c r="C8264" i="1" s="1"/>
  <c r="B8265" i="1"/>
  <c r="C8265" i="1" s="1"/>
  <c r="B8266" i="1"/>
  <c r="C8266" i="1" s="1"/>
  <c r="B8267" i="1"/>
  <c r="C8267" i="1" s="1"/>
  <c r="B8268" i="1"/>
  <c r="C8268" i="1" s="1"/>
  <c r="B8269" i="1"/>
  <c r="C8269" i="1" s="1"/>
  <c r="B8270" i="1"/>
  <c r="C8270" i="1" s="1"/>
  <c r="B8271" i="1"/>
  <c r="C8271" i="1" s="1"/>
  <c r="B8272" i="1"/>
  <c r="C8272" i="1" s="1"/>
  <c r="B8273" i="1"/>
  <c r="C8273" i="1" s="1"/>
  <c r="B8274" i="1"/>
  <c r="C8274" i="1" s="1"/>
  <c r="B8275" i="1"/>
  <c r="C8275" i="1" s="1"/>
  <c r="B8276" i="1"/>
  <c r="C8276" i="1" s="1"/>
  <c r="B8277" i="1"/>
  <c r="C8277" i="1" s="1"/>
  <c r="B8278" i="1"/>
  <c r="C8278" i="1" s="1"/>
  <c r="B8279" i="1"/>
  <c r="C8279" i="1" s="1"/>
  <c r="B8280" i="1"/>
  <c r="C8280" i="1" s="1"/>
  <c r="B8281" i="1"/>
  <c r="C8281" i="1" s="1"/>
  <c r="B8282" i="1"/>
  <c r="C8282" i="1" s="1"/>
  <c r="B8283" i="1"/>
  <c r="C8283" i="1" s="1"/>
  <c r="B8284" i="1"/>
  <c r="C8284" i="1" s="1"/>
  <c r="B8285" i="1"/>
  <c r="C8285" i="1" s="1"/>
  <c r="B8286" i="1"/>
  <c r="C8286" i="1" s="1"/>
  <c r="B8287" i="1"/>
  <c r="C8287" i="1" s="1"/>
  <c r="B8288" i="1"/>
  <c r="C8288" i="1" s="1"/>
  <c r="B8289" i="1"/>
  <c r="C8289" i="1" s="1"/>
  <c r="B8290" i="1"/>
  <c r="C8290" i="1" s="1"/>
  <c r="B8291" i="1"/>
  <c r="C8291" i="1" s="1"/>
  <c r="B8292" i="1"/>
  <c r="C8292" i="1" s="1"/>
  <c r="B8293" i="1"/>
  <c r="C8293" i="1" s="1"/>
  <c r="B8294" i="1"/>
  <c r="C8294" i="1" s="1"/>
  <c r="B8295" i="1"/>
  <c r="C8295" i="1" s="1"/>
  <c r="B8296" i="1"/>
  <c r="C8296" i="1" s="1"/>
  <c r="B8297" i="1"/>
  <c r="C8297" i="1" s="1"/>
  <c r="B8298" i="1"/>
  <c r="C8298" i="1" s="1"/>
  <c r="B8299" i="1"/>
  <c r="C8299" i="1" s="1"/>
  <c r="B8300" i="1"/>
  <c r="C8300" i="1" s="1"/>
  <c r="B8301" i="1"/>
  <c r="C8301" i="1" s="1"/>
  <c r="B8302" i="1"/>
  <c r="C8302" i="1" s="1"/>
  <c r="B8303" i="1"/>
  <c r="C8303" i="1" s="1"/>
  <c r="B8304" i="1"/>
  <c r="C8304" i="1" s="1"/>
  <c r="B8305" i="1"/>
  <c r="C8305" i="1" s="1"/>
  <c r="B8306" i="1"/>
  <c r="C8306" i="1" s="1"/>
  <c r="B8307" i="1"/>
  <c r="C8307" i="1" s="1"/>
  <c r="B8308" i="1"/>
  <c r="C8308" i="1" s="1"/>
  <c r="B8309" i="1"/>
  <c r="C8309" i="1" s="1"/>
  <c r="B8310" i="1"/>
  <c r="C8310" i="1" s="1"/>
  <c r="B8311" i="1"/>
  <c r="C8311" i="1" s="1"/>
  <c r="B8312" i="1"/>
  <c r="C8312" i="1" s="1"/>
  <c r="B8313" i="1"/>
  <c r="C8313" i="1" s="1"/>
  <c r="B8314" i="1"/>
  <c r="C8314" i="1" s="1"/>
  <c r="B8315" i="1"/>
  <c r="C8315" i="1" s="1"/>
  <c r="B8316" i="1"/>
  <c r="C8316" i="1" s="1"/>
  <c r="B8317" i="1"/>
  <c r="C8317" i="1" s="1"/>
  <c r="B8318" i="1"/>
  <c r="C8318" i="1" s="1"/>
  <c r="B8319" i="1"/>
  <c r="C8319" i="1" s="1"/>
  <c r="B8320" i="1"/>
  <c r="C8320" i="1" s="1"/>
  <c r="B8321" i="1"/>
  <c r="C8321" i="1" s="1"/>
  <c r="B8322" i="1"/>
  <c r="C8322" i="1" s="1"/>
  <c r="B8323" i="1"/>
  <c r="C8323" i="1" s="1"/>
  <c r="B8324" i="1"/>
  <c r="C8324" i="1" s="1"/>
  <c r="B8325" i="1"/>
  <c r="C8325" i="1" s="1"/>
  <c r="B8326" i="1"/>
  <c r="C8326" i="1" s="1"/>
  <c r="B8327" i="1"/>
  <c r="C8327" i="1" s="1"/>
  <c r="B8328" i="1"/>
  <c r="C8328" i="1" s="1"/>
  <c r="B8329" i="1"/>
  <c r="C8329" i="1" s="1"/>
  <c r="B8330" i="1"/>
  <c r="C8330" i="1" s="1"/>
  <c r="B8331" i="1"/>
  <c r="C8331" i="1" s="1"/>
  <c r="B8332" i="1"/>
  <c r="C8332" i="1" s="1"/>
  <c r="B8333" i="1"/>
  <c r="C8333" i="1" s="1"/>
  <c r="B8334" i="1"/>
  <c r="C8334" i="1" s="1"/>
  <c r="B8335" i="1"/>
  <c r="C8335" i="1" s="1"/>
  <c r="B8336" i="1"/>
  <c r="C8336" i="1" s="1"/>
  <c r="B8337" i="1"/>
  <c r="C8337" i="1" s="1"/>
  <c r="B8338" i="1"/>
  <c r="C8338" i="1" s="1"/>
  <c r="B8339" i="1"/>
  <c r="C8339" i="1" s="1"/>
  <c r="B8340" i="1"/>
  <c r="C8340" i="1" s="1"/>
  <c r="B8341" i="1"/>
  <c r="C8341" i="1" s="1"/>
  <c r="B8342" i="1"/>
  <c r="C8342" i="1" s="1"/>
  <c r="B8343" i="1"/>
  <c r="C8343" i="1" s="1"/>
  <c r="B8344" i="1"/>
  <c r="C8344" i="1" s="1"/>
  <c r="B8345" i="1"/>
  <c r="C8345" i="1" s="1"/>
  <c r="B8346" i="1"/>
  <c r="C8346" i="1" s="1"/>
  <c r="B8347" i="1"/>
  <c r="C8347" i="1" s="1"/>
  <c r="B8348" i="1"/>
  <c r="C8348" i="1" s="1"/>
  <c r="B8349" i="1"/>
  <c r="C8349" i="1" s="1"/>
  <c r="B8350" i="1"/>
  <c r="C8350" i="1" s="1"/>
  <c r="B8351" i="1"/>
  <c r="C8351" i="1" s="1"/>
  <c r="B8352" i="1"/>
  <c r="C8352" i="1" s="1"/>
  <c r="B8353" i="1"/>
  <c r="C8353" i="1" s="1"/>
  <c r="B8354" i="1"/>
  <c r="C8354" i="1" s="1"/>
  <c r="B8355" i="1"/>
  <c r="C8355" i="1" s="1"/>
  <c r="B8356" i="1"/>
  <c r="C8356" i="1" s="1"/>
  <c r="B8357" i="1"/>
  <c r="C8357" i="1" s="1"/>
  <c r="B8358" i="1"/>
  <c r="C8358" i="1" s="1"/>
  <c r="B8359" i="1"/>
  <c r="C8359" i="1" s="1"/>
  <c r="B8360" i="1"/>
  <c r="C8360" i="1" s="1"/>
  <c r="B8361" i="1"/>
  <c r="C8361" i="1" s="1"/>
  <c r="B8362" i="1"/>
  <c r="C8362" i="1" s="1"/>
  <c r="B8363" i="1"/>
  <c r="C8363" i="1" s="1"/>
  <c r="B8364" i="1"/>
  <c r="C8364" i="1" s="1"/>
  <c r="B8365" i="1"/>
  <c r="C8365" i="1" s="1"/>
  <c r="B8366" i="1"/>
  <c r="C8366" i="1" s="1"/>
  <c r="B8367" i="1"/>
  <c r="C8367" i="1" s="1"/>
  <c r="B8368" i="1"/>
  <c r="C8368" i="1" s="1"/>
  <c r="B8369" i="1"/>
  <c r="C8369" i="1" s="1"/>
  <c r="B8370" i="1"/>
  <c r="C8370" i="1" s="1"/>
  <c r="B8371" i="1"/>
  <c r="C8371" i="1" s="1"/>
  <c r="B8372" i="1"/>
  <c r="C8372" i="1" s="1"/>
  <c r="B8373" i="1"/>
  <c r="C8373" i="1" s="1"/>
  <c r="B8374" i="1"/>
  <c r="C8374" i="1" s="1"/>
  <c r="B8375" i="1"/>
  <c r="C8375" i="1" s="1"/>
  <c r="B8376" i="1"/>
  <c r="C8376" i="1" s="1"/>
  <c r="B8377" i="1"/>
  <c r="C8377" i="1" s="1"/>
  <c r="B8378" i="1"/>
  <c r="C8378" i="1" s="1"/>
  <c r="B8379" i="1"/>
  <c r="C8379" i="1" s="1"/>
  <c r="B8380" i="1"/>
  <c r="C8380" i="1" s="1"/>
  <c r="B8381" i="1"/>
  <c r="C8381" i="1" s="1"/>
  <c r="B8382" i="1"/>
  <c r="C8382" i="1" s="1"/>
  <c r="B8383" i="1"/>
  <c r="C8383" i="1" s="1"/>
  <c r="B8384" i="1"/>
  <c r="C8384" i="1" s="1"/>
  <c r="B8385" i="1"/>
  <c r="C8385" i="1" s="1"/>
  <c r="B8386" i="1"/>
  <c r="C8386" i="1" s="1"/>
  <c r="B8387" i="1"/>
  <c r="C8387" i="1" s="1"/>
  <c r="B8388" i="1"/>
  <c r="C8388" i="1" s="1"/>
  <c r="B8389" i="1"/>
  <c r="C8389" i="1" s="1"/>
  <c r="B8390" i="1"/>
  <c r="C8390" i="1" s="1"/>
  <c r="B8391" i="1"/>
  <c r="C8391" i="1" s="1"/>
  <c r="B8392" i="1"/>
  <c r="C8392" i="1" s="1"/>
  <c r="B8393" i="1"/>
  <c r="C8393" i="1" s="1"/>
  <c r="B8394" i="1"/>
  <c r="C8394" i="1" s="1"/>
  <c r="B8395" i="1"/>
  <c r="C8395" i="1" s="1"/>
  <c r="B8396" i="1"/>
  <c r="C8396" i="1" s="1"/>
  <c r="B8397" i="1"/>
  <c r="C8397" i="1" s="1"/>
  <c r="B8398" i="1"/>
  <c r="C8398" i="1" s="1"/>
  <c r="B8399" i="1"/>
  <c r="C8399" i="1" s="1"/>
  <c r="B8400" i="1"/>
  <c r="C8400" i="1" s="1"/>
  <c r="B8401" i="1"/>
  <c r="C8401" i="1" s="1"/>
  <c r="B8402" i="1"/>
  <c r="C8402" i="1" s="1"/>
  <c r="B8403" i="1"/>
  <c r="C8403" i="1" s="1"/>
  <c r="B8404" i="1"/>
  <c r="C8404" i="1" s="1"/>
  <c r="B8405" i="1"/>
  <c r="C8405" i="1" s="1"/>
  <c r="B8406" i="1"/>
  <c r="C8406" i="1" s="1"/>
  <c r="B8407" i="1"/>
  <c r="C8407" i="1" s="1"/>
  <c r="B8408" i="1"/>
  <c r="C8408" i="1" s="1"/>
  <c r="B8409" i="1"/>
  <c r="C8409" i="1" s="1"/>
  <c r="B8410" i="1"/>
  <c r="C8410" i="1" s="1"/>
  <c r="B8411" i="1"/>
  <c r="C8411" i="1" s="1"/>
  <c r="B8412" i="1"/>
  <c r="C8412" i="1" s="1"/>
  <c r="B8413" i="1"/>
  <c r="C8413" i="1" s="1"/>
  <c r="B8414" i="1"/>
  <c r="C8414" i="1" s="1"/>
  <c r="B8415" i="1"/>
  <c r="C8415" i="1" s="1"/>
  <c r="B8416" i="1"/>
  <c r="C8416" i="1" s="1"/>
  <c r="B8417" i="1"/>
  <c r="C8417" i="1" s="1"/>
  <c r="B8418" i="1"/>
  <c r="C8418" i="1" s="1"/>
  <c r="B8419" i="1"/>
  <c r="C8419" i="1" s="1"/>
  <c r="B8420" i="1"/>
  <c r="C8420" i="1" s="1"/>
  <c r="B8421" i="1"/>
  <c r="C8421" i="1" s="1"/>
  <c r="B8422" i="1"/>
  <c r="C8422" i="1" s="1"/>
  <c r="B8423" i="1"/>
  <c r="C8423" i="1" s="1"/>
  <c r="B8424" i="1"/>
  <c r="C8424" i="1" s="1"/>
  <c r="B8425" i="1"/>
  <c r="C8425" i="1" s="1"/>
  <c r="B8426" i="1"/>
  <c r="C8426" i="1" s="1"/>
  <c r="B8427" i="1"/>
  <c r="C8427" i="1" s="1"/>
  <c r="B8428" i="1"/>
  <c r="C8428" i="1" s="1"/>
  <c r="B8429" i="1"/>
  <c r="C8429" i="1" s="1"/>
  <c r="B8430" i="1"/>
  <c r="C8430" i="1" s="1"/>
  <c r="B8431" i="1"/>
  <c r="C8431" i="1" s="1"/>
  <c r="B8432" i="1"/>
  <c r="C8432" i="1" s="1"/>
  <c r="B8433" i="1"/>
  <c r="C8433" i="1" s="1"/>
  <c r="B8434" i="1"/>
  <c r="C8434" i="1" s="1"/>
  <c r="B8435" i="1"/>
  <c r="C8435" i="1" s="1"/>
  <c r="B8436" i="1"/>
  <c r="C8436" i="1" s="1"/>
  <c r="B8437" i="1"/>
  <c r="C8437" i="1" s="1"/>
  <c r="B8438" i="1"/>
  <c r="C8438" i="1" s="1"/>
  <c r="B8439" i="1"/>
  <c r="C8439" i="1" s="1"/>
  <c r="B8440" i="1"/>
  <c r="C8440" i="1" s="1"/>
  <c r="B8441" i="1"/>
  <c r="C8441" i="1" s="1"/>
  <c r="B8442" i="1"/>
  <c r="C8442" i="1" s="1"/>
  <c r="B8443" i="1"/>
  <c r="C8443" i="1" s="1"/>
  <c r="B8444" i="1"/>
  <c r="C8444" i="1" s="1"/>
  <c r="B8445" i="1"/>
  <c r="C8445" i="1" s="1"/>
  <c r="B8446" i="1"/>
  <c r="C8446" i="1" s="1"/>
  <c r="B8447" i="1"/>
  <c r="C8447" i="1" s="1"/>
  <c r="B8448" i="1"/>
  <c r="C8448" i="1" s="1"/>
  <c r="B8449" i="1"/>
  <c r="C8449" i="1" s="1"/>
  <c r="B8450" i="1"/>
  <c r="C8450" i="1" s="1"/>
  <c r="B8451" i="1"/>
  <c r="C8451" i="1" s="1"/>
  <c r="B8452" i="1"/>
  <c r="C8452" i="1" s="1"/>
  <c r="B8453" i="1"/>
  <c r="C8453" i="1" s="1"/>
  <c r="B8454" i="1"/>
  <c r="C8454" i="1" s="1"/>
  <c r="B8455" i="1"/>
  <c r="C8455" i="1" s="1"/>
  <c r="B8456" i="1"/>
  <c r="C8456" i="1" s="1"/>
  <c r="B8457" i="1"/>
  <c r="C8457" i="1" s="1"/>
  <c r="B8458" i="1"/>
  <c r="C8458" i="1" s="1"/>
  <c r="B8459" i="1"/>
  <c r="C8459" i="1" s="1"/>
  <c r="B8460" i="1"/>
  <c r="C8460" i="1" s="1"/>
  <c r="B8461" i="1"/>
  <c r="C8461" i="1" s="1"/>
  <c r="B8462" i="1"/>
  <c r="C8462" i="1" s="1"/>
  <c r="B8463" i="1"/>
  <c r="C8463" i="1" s="1"/>
  <c r="B8464" i="1"/>
  <c r="C8464" i="1" s="1"/>
  <c r="B8465" i="1"/>
  <c r="C8465" i="1" s="1"/>
  <c r="B8466" i="1"/>
  <c r="C8466" i="1" s="1"/>
  <c r="B8467" i="1"/>
  <c r="C8467" i="1" s="1"/>
  <c r="B8468" i="1"/>
  <c r="C8468" i="1" s="1"/>
  <c r="B8469" i="1"/>
  <c r="C8469" i="1" s="1"/>
  <c r="B8470" i="1"/>
  <c r="C8470" i="1" s="1"/>
  <c r="B8471" i="1"/>
  <c r="C8471" i="1" s="1"/>
  <c r="B8472" i="1"/>
  <c r="C8472" i="1" s="1"/>
  <c r="B8473" i="1"/>
  <c r="C8473" i="1" s="1"/>
  <c r="B8474" i="1"/>
  <c r="C8474" i="1" s="1"/>
  <c r="B8475" i="1"/>
  <c r="C8475" i="1" s="1"/>
  <c r="B8476" i="1"/>
  <c r="C8476" i="1" s="1"/>
  <c r="B8477" i="1"/>
  <c r="C8477" i="1" s="1"/>
  <c r="B8478" i="1"/>
  <c r="C8478" i="1" s="1"/>
  <c r="B8479" i="1"/>
  <c r="C8479" i="1" s="1"/>
  <c r="B8480" i="1"/>
  <c r="C8480" i="1" s="1"/>
  <c r="B8481" i="1"/>
  <c r="C8481" i="1" s="1"/>
  <c r="B8482" i="1"/>
  <c r="C8482" i="1" s="1"/>
  <c r="B8483" i="1"/>
  <c r="C8483" i="1" s="1"/>
  <c r="B8484" i="1"/>
  <c r="C8484" i="1" s="1"/>
  <c r="B8485" i="1"/>
  <c r="C8485" i="1" s="1"/>
  <c r="B8486" i="1"/>
  <c r="C8486" i="1" s="1"/>
  <c r="B8487" i="1"/>
  <c r="C8487" i="1" s="1"/>
  <c r="B8488" i="1"/>
  <c r="C8488" i="1" s="1"/>
  <c r="B8489" i="1"/>
  <c r="C8489" i="1" s="1"/>
  <c r="B8490" i="1"/>
  <c r="C8490" i="1" s="1"/>
  <c r="B8491" i="1"/>
  <c r="C8491" i="1" s="1"/>
  <c r="B8492" i="1"/>
  <c r="C8492" i="1" s="1"/>
  <c r="B8493" i="1"/>
  <c r="C8493" i="1" s="1"/>
  <c r="B8494" i="1"/>
  <c r="C8494" i="1" s="1"/>
  <c r="B8495" i="1"/>
  <c r="C8495" i="1" s="1"/>
  <c r="B8496" i="1"/>
  <c r="C8496" i="1" s="1"/>
  <c r="B8497" i="1"/>
  <c r="C8497" i="1" s="1"/>
  <c r="B8498" i="1"/>
  <c r="C8498" i="1" s="1"/>
  <c r="B8499" i="1"/>
  <c r="C8499" i="1" s="1"/>
  <c r="B8500" i="1"/>
  <c r="C8500" i="1" s="1"/>
  <c r="B8501" i="1"/>
  <c r="C8501" i="1" s="1"/>
  <c r="B8502" i="1"/>
  <c r="C8502" i="1" s="1"/>
  <c r="B8503" i="1"/>
  <c r="C8503" i="1" s="1"/>
  <c r="B8504" i="1"/>
  <c r="C8504" i="1" s="1"/>
  <c r="B8505" i="1"/>
  <c r="C8505" i="1" s="1"/>
  <c r="B8506" i="1"/>
  <c r="C8506" i="1" s="1"/>
  <c r="B8507" i="1"/>
  <c r="C8507" i="1" s="1"/>
  <c r="B8508" i="1"/>
  <c r="C8508" i="1" s="1"/>
  <c r="B8509" i="1"/>
  <c r="C8509" i="1" s="1"/>
  <c r="B8510" i="1"/>
  <c r="C8510" i="1" s="1"/>
  <c r="B8511" i="1"/>
  <c r="C8511" i="1" s="1"/>
  <c r="B8512" i="1"/>
  <c r="C8512" i="1" s="1"/>
  <c r="B8513" i="1"/>
  <c r="C8513" i="1" s="1"/>
  <c r="B8514" i="1"/>
  <c r="C8514" i="1" s="1"/>
  <c r="B8515" i="1"/>
  <c r="C8515" i="1" s="1"/>
  <c r="B8516" i="1"/>
  <c r="C8516" i="1" s="1"/>
  <c r="B8517" i="1"/>
  <c r="C8517" i="1" s="1"/>
  <c r="B8518" i="1"/>
  <c r="C8518" i="1" s="1"/>
  <c r="B8519" i="1"/>
  <c r="C8519" i="1" s="1"/>
  <c r="B8520" i="1"/>
  <c r="C8520" i="1" s="1"/>
  <c r="B8521" i="1"/>
  <c r="C8521" i="1" s="1"/>
  <c r="B8522" i="1"/>
  <c r="C8522" i="1" s="1"/>
  <c r="B8523" i="1"/>
  <c r="C8523" i="1" s="1"/>
  <c r="B8524" i="1"/>
  <c r="C8524" i="1" s="1"/>
  <c r="B8525" i="1"/>
  <c r="C8525" i="1" s="1"/>
  <c r="B8526" i="1"/>
  <c r="C8526" i="1" s="1"/>
  <c r="B8527" i="1"/>
  <c r="C8527" i="1" s="1"/>
  <c r="B8528" i="1"/>
  <c r="C8528" i="1" s="1"/>
  <c r="B8529" i="1"/>
  <c r="C8529" i="1" s="1"/>
  <c r="B8530" i="1"/>
  <c r="C8530" i="1" s="1"/>
  <c r="B8531" i="1"/>
  <c r="C8531" i="1" s="1"/>
  <c r="B8532" i="1"/>
  <c r="C8532" i="1" s="1"/>
  <c r="B8533" i="1"/>
  <c r="C8533" i="1" s="1"/>
  <c r="B8534" i="1"/>
  <c r="C8534" i="1" s="1"/>
  <c r="B8535" i="1"/>
  <c r="C8535" i="1" s="1"/>
  <c r="B8536" i="1"/>
  <c r="C8536" i="1" s="1"/>
  <c r="B8537" i="1"/>
  <c r="C8537" i="1" s="1"/>
  <c r="B8538" i="1"/>
  <c r="C8538" i="1" s="1"/>
  <c r="B8539" i="1"/>
  <c r="C8539" i="1" s="1"/>
  <c r="B8540" i="1"/>
  <c r="C8540" i="1" s="1"/>
  <c r="B8541" i="1"/>
  <c r="C8541" i="1" s="1"/>
  <c r="B8542" i="1"/>
  <c r="C8542" i="1" s="1"/>
  <c r="B8543" i="1"/>
  <c r="C8543" i="1" s="1"/>
  <c r="B8544" i="1"/>
  <c r="C8544" i="1" s="1"/>
  <c r="B8545" i="1"/>
  <c r="C8545" i="1" s="1"/>
  <c r="B8546" i="1"/>
  <c r="C8546" i="1" s="1"/>
  <c r="B8547" i="1"/>
  <c r="C8547" i="1" s="1"/>
  <c r="B8548" i="1"/>
  <c r="C8548" i="1" s="1"/>
  <c r="B8549" i="1"/>
  <c r="C8549" i="1" s="1"/>
  <c r="B8550" i="1"/>
  <c r="C8550" i="1" s="1"/>
  <c r="B8551" i="1"/>
  <c r="C8551" i="1" s="1"/>
  <c r="B8552" i="1"/>
  <c r="C8552" i="1" s="1"/>
  <c r="B8553" i="1"/>
  <c r="C8553" i="1" s="1"/>
  <c r="B8554" i="1"/>
  <c r="C8554" i="1" s="1"/>
  <c r="B8555" i="1"/>
  <c r="C8555" i="1" s="1"/>
  <c r="B8556" i="1"/>
  <c r="C8556" i="1" s="1"/>
  <c r="B8557" i="1"/>
  <c r="C8557" i="1" s="1"/>
  <c r="B8558" i="1"/>
  <c r="C8558" i="1" s="1"/>
  <c r="B8559" i="1"/>
  <c r="C8559" i="1" s="1"/>
  <c r="B8560" i="1"/>
  <c r="C8560" i="1" s="1"/>
  <c r="B8561" i="1"/>
  <c r="C8561" i="1" s="1"/>
  <c r="B8562" i="1"/>
  <c r="C8562" i="1" s="1"/>
  <c r="B8563" i="1"/>
  <c r="C8563" i="1" s="1"/>
  <c r="B8564" i="1"/>
  <c r="C8564" i="1" s="1"/>
  <c r="B8565" i="1"/>
  <c r="C8565" i="1" s="1"/>
  <c r="B8566" i="1"/>
  <c r="C8566" i="1" s="1"/>
  <c r="B8567" i="1"/>
  <c r="C8567" i="1" s="1"/>
  <c r="B8568" i="1"/>
  <c r="C8568" i="1" s="1"/>
  <c r="B8569" i="1"/>
  <c r="C8569" i="1" s="1"/>
  <c r="B8570" i="1"/>
  <c r="C8570" i="1" s="1"/>
  <c r="B8571" i="1"/>
  <c r="C8571" i="1" s="1"/>
  <c r="B8572" i="1"/>
  <c r="C8572" i="1" s="1"/>
  <c r="B8573" i="1"/>
  <c r="C8573" i="1" s="1"/>
  <c r="B8574" i="1"/>
  <c r="C8574" i="1" s="1"/>
  <c r="B8575" i="1"/>
  <c r="C8575" i="1" s="1"/>
  <c r="B8576" i="1"/>
  <c r="C8576" i="1" s="1"/>
  <c r="B8577" i="1"/>
  <c r="C8577" i="1" s="1"/>
  <c r="B8578" i="1"/>
  <c r="C8578" i="1" s="1"/>
  <c r="B8579" i="1"/>
  <c r="C8579" i="1" s="1"/>
  <c r="B8580" i="1"/>
  <c r="C8580" i="1" s="1"/>
  <c r="B8581" i="1"/>
  <c r="C8581" i="1" s="1"/>
  <c r="B8582" i="1"/>
  <c r="C8582" i="1" s="1"/>
  <c r="B8583" i="1"/>
  <c r="C8583" i="1" s="1"/>
  <c r="B8584" i="1"/>
  <c r="C8584" i="1" s="1"/>
  <c r="B8585" i="1"/>
  <c r="C8585" i="1" s="1"/>
  <c r="B8586" i="1"/>
  <c r="C8586" i="1" s="1"/>
  <c r="B8587" i="1"/>
  <c r="C8587" i="1" s="1"/>
  <c r="B8588" i="1"/>
  <c r="C8588" i="1" s="1"/>
  <c r="B8589" i="1"/>
  <c r="C8589" i="1" s="1"/>
  <c r="B8590" i="1"/>
  <c r="C8590" i="1" s="1"/>
  <c r="B8591" i="1"/>
  <c r="C8591" i="1" s="1"/>
  <c r="B8592" i="1"/>
  <c r="C8592" i="1" s="1"/>
  <c r="B8593" i="1"/>
  <c r="C8593" i="1" s="1"/>
  <c r="B8594" i="1"/>
  <c r="C8594" i="1" s="1"/>
  <c r="B8595" i="1"/>
  <c r="C8595" i="1" s="1"/>
  <c r="B8596" i="1"/>
  <c r="C8596" i="1" s="1"/>
  <c r="B8597" i="1"/>
  <c r="C8597" i="1" s="1"/>
  <c r="B8598" i="1"/>
  <c r="C8598" i="1" s="1"/>
  <c r="B8599" i="1"/>
  <c r="C8599" i="1" s="1"/>
  <c r="B8600" i="1"/>
  <c r="C8600" i="1" s="1"/>
  <c r="B8601" i="1"/>
  <c r="C8601" i="1" s="1"/>
  <c r="B8602" i="1"/>
  <c r="C8602" i="1" s="1"/>
  <c r="B8603" i="1"/>
  <c r="C8603" i="1" s="1"/>
  <c r="B8604" i="1"/>
  <c r="C8604" i="1" s="1"/>
  <c r="B8605" i="1"/>
  <c r="C8605" i="1" s="1"/>
  <c r="B8606" i="1"/>
  <c r="C8606" i="1" s="1"/>
  <c r="B8607" i="1"/>
  <c r="C8607" i="1" s="1"/>
  <c r="B8608" i="1"/>
  <c r="C8608" i="1" s="1"/>
  <c r="B8609" i="1"/>
  <c r="C8609" i="1" s="1"/>
  <c r="B8610" i="1"/>
  <c r="C8610" i="1" s="1"/>
  <c r="B8611" i="1"/>
  <c r="C8611" i="1" s="1"/>
  <c r="B8612" i="1"/>
  <c r="C8612" i="1" s="1"/>
  <c r="B8613" i="1"/>
  <c r="C8613" i="1" s="1"/>
  <c r="B8614" i="1"/>
  <c r="C8614" i="1" s="1"/>
  <c r="B8615" i="1"/>
  <c r="C8615" i="1" s="1"/>
  <c r="B8616" i="1"/>
  <c r="C8616" i="1" s="1"/>
  <c r="B8617" i="1"/>
  <c r="C8617" i="1" s="1"/>
  <c r="B8618" i="1"/>
  <c r="C8618" i="1" s="1"/>
  <c r="B8619" i="1"/>
  <c r="C8619" i="1" s="1"/>
  <c r="B8620" i="1"/>
  <c r="C8620" i="1" s="1"/>
  <c r="B8621" i="1"/>
  <c r="C8621" i="1" s="1"/>
  <c r="B8622" i="1"/>
  <c r="C8622" i="1" s="1"/>
  <c r="B8623" i="1"/>
  <c r="C8623" i="1" s="1"/>
  <c r="B8624" i="1"/>
  <c r="C8624" i="1" s="1"/>
  <c r="B8625" i="1"/>
  <c r="C8625" i="1" s="1"/>
  <c r="B8626" i="1"/>
  <c r="C8626" i="1" s="1"/>
  <c r="B8627" i="1"/>
  <c r="C8627" i="1" s="1"/>
  <c r="B8628" i="1"/>
  <c r="C8628" i="1" s="1"/>
  <c r="B8629" i="1"/>
  <c r="C8629" i="1" s="1"/>
  <c r="B8630" i="1"/>
  <c r="C8630" i="1" s="1"/>
  <c r="B8631" i="1"/>
  <c r="C8631" i="1" s="1"/>
  <c r="B8632" i="1"/>
  <c r="C8632" i="1" s="1"/>
  <c r="B8633" i="1"/>
  <c r="C8633" i="1" s="1"/>
  <c r="B8634" i="1"/>
  <c r="C8634" i="1" s="1"/>
  <c r="B8635" i="1"/>
  <c r="C8635" i="1" s="1"/>
  <c r="B8636" i="1"/>
  <c r="C8636" i="1" s="1"/>
  <c r="B8637" i="1"/>
  <c r="C8637" i="1" s="1"/>
  <c r="B8638" i="1"/>
  <c r="C8638" i="1" s="1"/>
  <c r="B8639" i="1"/>
  <c r="C8639" i="1" s="1"/>
  <c r="B8640" i="1"/>
  <c r="C8640" i="1" s="1"/>
  <c r="B8641" i="1"/>
  <c r="C8641" i="1" s="1"/>
  <c r="B8642" i="1"/>
  <c r="C8642" i="1" s="1"/>
  <c r="B8643" i="1"/>
  <c r="C8643" i="1" s="1"/>
  <c r="B8644" i="1"/>
  <c r="C8644" i="1" s="1"/>
  <c r="B8645" i="1"/>
  <c r="C8645" i="1" s="1"/>
  <c r="B8646" i="1"/>
  <c r="C8646" i="1" s="1"/>
  <c r="B8647" i="1"/>
  <c r="C8647" i="1" s="1"/>
  <c r="B8648" i="1"/>
  <c r="C8648" i="1" s="1"/>
  <c r="B8649" i="1"/>
  <c r="C8649" i="1" s="1"/>
  <c r="B8650" i="1"/>
  <c r="C8650" i="1" s="1"/>
  <c r="B8651" i="1"/>
  <c r="C8651" i="1" s="1"/>
  <c r="B8652" i="1"/>
  <c r="C8652" i="1" s="1"/>
  <c r="B8653" i="1"/>
  <c r="C8653" i="1" s="1"/>
  <c r="B8654" i="1"/>
  <c r="C8654" i="1" s="1"/>
  <c r="B8655" i="1"/>
  <c r="C8655" i="1" s="1"/>
  <c r="B8656" i="1"/>
  <c r="C8656" i="1" s="1"/>
  <c r="B8657" i="1"/>
  <c r="C8657" i="1" s="1"/>
  <c r="B8658" i="1"/>
  <c r="C8658" i="1" s="1"/>
  <c r="B8659" i="1"/>
  <c r="C8659" i="1" s="1"/>
  <c r="B8660" i="1"/>
  <c r="C8660" i="1" s="1"/>
  <c r="B8661" i="1"/>
  <c r="C8661" i="1" s="1"/>
  <c r="B8662" i="1"/>
  <c r="C8662" i="1" s="1"/>
  <c r="B8663" i="1"/>
  <c r="C8663" i="1" s="1"/>
  <c r="B8664" i="1"/>
  <c r="C8664" i="1" s="1"/>
  <c r="B8665" i="1"/>
  <c r="C8665" i="1" s="1"/>
  <c r="B8666" i="1"/>
  <c r="C8666" i="1" s="1"/>
  <c r="B8667" i="1"/>
  <c r="C8667" i="1" s="1"/>
  <c r="B8668" i="1"/>
  <c r="C8668" i="1" s="1"/>
  <c r="B8669" i="1"/>
  <c r="C8669" i="1" s="1"/>
  <c r="B8670" i="1"/>
  <c r="C8670" i="1" s="1"/>
  <c r="B8671" i="1"/>
  <c r="C8671" i="1" s="1"/>
  <c r="B8672" i="1"/>
  <c r="C8672" i="1" s="1"/>
  <c r="B8673" i="1"/>
  <c r="C8673" i="1" s="1"/>
  <c r="B8674" i="1"/>
  <c r="C8674" i="1" s="1"/>
  <c r="B8675" i="1"/>
  <c r="C8675" i="1" s="1"/>
  <c r="B8676" i="1"/>
  <c r="C8676" i="1" s="1"/>
  <c r="B8677" i="1"/>
  <c r="C8677" i="1" s="1"/>
  <c r="B8678" i="1"/>
  <c r="C8678" i="1" s="1"/>
  <c r="B8679" i="1"/>
  <c r="C8679" i="1" s="1"/>
  <c r="B8680" i="1"/>
  <c r="C8680" i="1" s="1"/>
  <c r="B8681" i="1"/>
  <c r="C8681" i="1" s="1"/>
  <c r="B8682" i="1"/>
  <c r="C8682" i="1" s="1"/>
  <c r="B8683" i="1"/>
  <c r="C8683" i="1" s="1"/>
  <c r="B8684" i="1"/>
  <c r="C8684" i="1" s="1"/>
  <c r="B8685" i="1"/>
  <c r="C8685" i="1" s="1"/>
  <c r="B8686" i="1"/>
  <c r="C8686" i="1" s="1"/>
  <c r="B8687" i="1"/>
  <c r="C8687" i="1" s="1"/>
  <c r="B8688" i="1"/>
  <c r="C8688" i="1" s="1"/>
  <c r="B8689" i="1"/>
  <c r="C8689" i="1" s="1"/>
  <c r="B8690" i="1"/>
  <c r="C8690" i="1" s="1"/>
  <c r="B8691" i="1"/>
  <c r="C8691" i="1" s="1"/>
  <c r="B8692" i="1"/>
  <c r="C8692" i="1" s="1"/>
  <c r="B8693" i="1"/>
  <c r="C8693" i="1" s="1"/>
  <c r="B8694" i="1"/>
  <c r="C8694" i="1" s="1"/>
  <c r="B8695" i="1"/>
  <c r="C8695" i="1" s="1"/>
  <c r="B8696" i="1"/>
  <c r="C8696" i="1" s="1"/>
  <c r="B8697" i="1"/>
  <c r="C8697" i="1" s="1"/>
  <c r="B8698" i="1"/>
  <c r="C8698" i="1" s="1"/>
  <c r="B8699" i="1"/>
  <c r="C8699" i="1" s="1"/>
  <c r="B8700" i="1"/>
  <c r="C8700" i="1" s="1"/>
  <c r="B8701" i="1"/>
  <c r="C8701" i="1" s="1"/>
  <c r="B8702" i="1"/>
  <c r="C8702" i="1" s="1"/>
  <c r="B8703" i="1"/>
  <c r="C8703" i="1" s="1"/>
  <c r="B8704" i="1"/>
  <c r="C8704" i="1" s="1"/>
  <c r="B8705" i="1"/>
  <c r="C8705" i="1" s="1"/>
  <c r="B8706" i="1"/>
  <c r="C8706" i="1" s="1"/>
  <c r="B8707" i="1"/>
  <c r="C8707" i="1" s="1"/>
  <c r="B8708" i="1"/>
  <c r="C8708" i="1" s="1"/>
  <c r="B8709" i="1"/>
  <c r="C8709" i="1" s="1"/>
  <c r="B8710" i="1"/>
  <c r="C8710" i="1" s="1"/>
  <c r="B8711" i="1"/>
  <c r="C8711" i="1" s="1"/>
  <c r="B8712" i="1"/>
  <c r="C8712" i="1" s="1"/>
  <c r="B8713" i="1"/>
  <c r="C8713" i="1" s="1"/>
  <c r="B8714" i="1"/>
  <c r="C8714" i="1" s="1"/>
  <c r="B8715" i="1"/>
  <c r="C8715" i="1" s="1"/>
  <c r="B8716" i="1"/>
  <c r="C8716" i="1" s="1"/>
  <c r="B8717" i="1"/>
  <c r="C8717" i="1" s="1"/>
  <c r="B8718" i="1"/>
  <c r="C8718" i="1" s="1"/>
  <c r="B8719" i="1"/>
  <c r="C8719" i="1" s="1"/>
  <c r="B8720" i="1"/>
  <c r="C8720" i="1" s="1"/>
  <c r="B8721" i="1"/>
  <c r="C8721" i="1" s="1"/>
  <c r="B8722" i="1"/>
  <c r="C8722" i="1" s="1"/>
  <c r="B8723" i="1"/>
  <c r="C8723" i="1" s="1"/>
  <c r="B8724" i="1"/>
  <c r="C8724" i="1" s="1"/>
  <c r="B8725" i="1"/>
  <c r="C8725" i="1" s="1"/>
  <c r="B8726" i="1"/>
  <c r="C8726" i="1" s="1"/>
  <c r="B8727" i="1"/>
  <c r="C8727" i="1" s="1"/>
  <c r="B8728" i="1"/>
  <c r="C8728" i="1" s="1"/>
  <c r="B8729" i="1"/>
  <c r="C8729" i="1" s="1"/>
  <c r="B8730" i="1"/>
  <c r="C8730" i="1" s="1"/>
  <c r="B8731" i="1"/>
  <c r="C8731" i="1" s="1"/>
  <c r="B8732" i="1"/>
  <c r="C8732" i="1" s="1"/>
  <c r="B8733" i="1"/>
  <c r="C8733" i="1" s="1"/>
  <c r="B8734" i="1"/>
  <c r="C8734" i="1" s="1"/>
  <c r="B8735" i="1"/>
  <c r="C8735" i="1" s="1"/>
  <c r="B8736" i="1"/>
  <c r="C8736" i="1" s="1"/>
  <c r="B8737" i="1"/>
  <c r="C8737" i="1" s="1"/>
  <c r="B8738" i="1"/>
  <c r="C8738" i="1" s="1"/>
  <c r="B8739" i="1"/>
  <c r="C8739" i="1" s="1"/>
  <c r="B8740" i="1"/>
  <c r="C8740" i="1" s="1"/>
  <c r="B8741" i="1"/>
  <c r="C8741" i="1" s="1"/>
  <c r="B8742" i="1"/>
  <c r="C8742" i="1" s="1"/>
  <c r="B8743" i="1"/>
  <c r="C8743" i="1" s="1"/>
  <c r="B8744" i="1"/>
  <c r="C8744" i="1" s="1"/>
  <c r="B8745" i="1"/>
  <c r="C8745" i="1" s="1"/>
  <c r="B8746" i="1"/>
  <c r="C8746" i="1" s="1"/>
  <c r="B8747" i="1"/>
  <c r="C8747" i="1" s="1"/>
  <c r="B8748" i="1"/>
  <c r="C8748" i="1" s="1"/>
  <c r="B8749" i="1"/>
  <c r="C8749" i="1" s="1"/>
  <c r="B8750" i="1"/>
  <c r="C8750" i="1" s="1"/>
  <c r="B8751" i="1"/>
  <c r="C8751" i="1" s="1"/>
  <c r="B8752" i="1"/>
  <c r="C8752" i="1" s="1"/>
  <c r="B8753" i="1"/>
  <c r="C8753" i="1" s="1"/>
  <c r="B8754" i="1"/>
  <c r="C8754" i="1" s="1"/>
  <c r="B8755" i="1"/>
  <c r="C8755" i="1" s="1"/>
  <c r="B8756" i="1"/>
  <c r="C8756" i="1" s="1"/>
  <c r="B8757" i="1"/>
  <c r="C8757" i="1" s="1"/>
  <c r="B8758" i="1"/>
  <c r="C8758" i="1" s="1"/>
  <c r="B8759" i="1"/>
  <c r="C8759" i="1" s="1"/>
  <c r="B8760" i="1"/>
  <c r="C8760" i="1" s="1"/>
  <c r="B8761" i="1"/>
  <c r="C8761" i="1" s="1"/>
  <c r="B8762" i="1"/>
  <c r="C8762" i="1" s="1"/>
  <c r="B8763" i="1"/>
  <c r="C8763" i="1" s="1"/>
  <c r="B8764" i="1"/>
  <c r="C8764" i="1" s="1"/>
  <c r="B8765" i="1"/>
  <c r="C8765" i="1" s="1"/>
  <c r="B8766" i="1"/>
  <c r="C8766" i="1" s="1"/>
  <c r="B8767" i="1"/>
  <c r="C8767" i="1" s="1"/>
  <c r="B8768" i="1"/>
  <c r="C8768" i="1" s="1"/>
  <c r="B8769" i="1"/>
  <c r="C8769" i="1" s="1"/>
  <c r="B8770" i="1"/>
  <c r="C8770" i="1" s="1"/>
  <c r="B8771" i="1"/>
  <c r="C8771" i="1" s="1"/>
  <c r="B8772" i="1"/>
  <c r="C8772" i="1" s="1"/>
  <c r="B8773" i="1"/>
  <c r="C8773" i="1" s="1"/>
  <c r="B8774" i="1"/>
  <c r="C8774" i="1" s="1"/>
  <c r="B8775" i="1"/>
  <c r="C8775" i="1" s="1"/>
  <c r="B8776" i="1"/>
  <c r="C8776" i="1" s="1"/>
  <c r="B8777" i="1"/>
  <c r="C8777" i="1" s="1"/>
  <c r="B8778" i="1"/>
  <c r="C8778" i="1" s="1"/>
  <c r="B8779" i="1"/>
  <c r="C8779" i="1" s="1"/>
  <c r="B8780" i="1"/>
  <c r="C8780" i="1" s="1"/>
  <c r="B8781" i="1"/>
  <c r="C8781" i="1" s="1"/>
  <c r="B8782" i="1"/>
  <c r="C8782" i="1" s="1"/>
  <c r="B8783" i="1"/>
  <c r="C8783" i="1" s="1"/>
  <c r="B8784" i="1"/>
  <c r="C8784" i="1" s="1"/>
  <c r="B8785" i="1"/>
  <c r="C8785" i="1" s="1"/>
  <c r="B8786" i="1"/>
  <c r="C8786" i="1" s="1"/>
  <c r="B8787" i="1"/>
  <c r="C8787" i="1" s="1"/>
  <c r="B8788" i="1"/>
  <c r="C8788" i="1" s="1"/>
  <c r="B8789" i="1"/>
  <c r="C8789" i="1" s="1"/>
  <c r="B8790" i="1"/>
  <c r="C8790" i="1" s="1"/>
  <c r="B8791" i="1"/>
  <c r="C8791" i="1" s="1"/>
  <c r="B8792" i="1"/>
  <c r="C8792" i="1" s="1"/>
  <c r="B8793" i="1"/>
  <c r="C8793" i="1" s="1"/>
  <c r="B8794" i="1"/>
  <c r="C8794" i="1" s="1"/>
  <c r="B8795" i="1"/>
  <c r="C8795" i="1" s="1"/>
  <c r="B8796" i="1"/>
  <c r="C8796" i="1" s="1"/>
  <c r="B8797" i="1"/>
  <c r="C8797" i="1" s="1"/>
  <c r="B8798" i="1"/>
  <c r="C8798" i="1" s="1"/>
  <c r="B8799" i="1"/>
  <c r="C8799" i="1" s="1"/>
  <c r="B8800" i="1"/>
  <c r="C8800" i="1" s="1"/>
  <c r="B8801" i="1"/>
  <c r="C8801" i="1" s="1"/>
  <c r="B8802" i="1"/>
  <c r="C8802" i="1" s="1"/>
  <c r="B8803" i="1"/>
  <c r="C8803" i="1" s="1"/>
  <c r="B8804" i="1"/>
  <c r="C8804" i="1" s="1"/>
  <c r="B8805" i="1"/>
  <c r="C8805" i="1" s="1"/>
  <c r="B8806" i="1"/>
  <c r="C8806" i="1" s="1"/>
  <c r="B8807" i="1"/>
  <c r="C8807" i="1" s="1"/>
  <c r="B8808" i="1"/>
  <c r="C8808" i="1" s="1"/>
  <c r="B8809" i="1"/>
  <c r="C8809" i="1" s="1"/>
  <c r="B8810" i="1"/>
  <c r="C8810" i="1" s="1"/>
  <c r="B8811" i="1"/>
  <c r="C8811" i="1" s="1"/>
  <c r="B8812" i="1"/>
  <c r="C8812" i="1" s="1"/>
  <c r="B8813" i="1"/>
  <c r="C8813" i="1" s="1"/>
  <c r="B8814" i="1"/>
  <c r="C8814" i="1" s="1"/>
  <c r="B8815" i="1"/>
  <c r="C8815" i="1" s="1"/>
  <c r="B8816" i="1"/>
  <c r="C8816" i="1" s="1"/>
  <c r="B8817" i="1"/>
  <c r="C8817" i="1" s="1"/>
  <c r="B8818" i="1"/>
  <c r="C8818" i="1" s="1"/>
  <c r="B8819" i="1"/>
  <c r="C8819" i="1" s="1"/>
  <c r="B8820" i="1"/>
  <c r="C8820" i="1" s="1"/>
  <c r="B8821" i="1"/>
  <c r="C8821" i="1" s="1"/>
  <c r="B8822" i="1"/>
  <c r="C8822" i="1" s="1"/>
  <c r="B8823" i="1"/>
  <c r="C8823" i="1" s="1"/>
  <c r="B8824" i="1"/>
  <c r="C8824" i="1" s="1"/>
  <c r="B8825" i="1"/>
  <c r="C8825" i="1" s="1"/>
  <c r="B8826" i="1"/>
  <c r="C8826" i="1" s="1"/>
  <c r="B8827" i="1"/>
  <c r="C8827" i="1" s="1"/>
  <c r="B8828" i="1"/>
  <c r="C8828" i="1" s="1"/>
  <c r="B8829" i="1"/>
  <c r="C8829" i="1" s="1"/>
  <c r="B8830" i="1"/>
  <c r="C8830" i="1" s="1"/>
  <c r="B8831" i="1"/>
  <c r="C8831" i="1" s="1"/>
  <c r="B8832" i="1"/>
  <c r="C8832" i="1" s="1"/>
  <c r="B8833" i="1"/>
  <c r="C8833" i="1" s="1"/>
  <c r="B8834" i="1"/>
  <c r="C8834" i="1" s="1"/>
  <c r="B8835" i="1"/>
  <c r="C8835" i="1" s="1"/>
  <c r="B8836" i="1"/>
  <c r="C8836" i="1" s="1"/>
  <c r="B8837" i="1"/>
  <c r="C8837" i="1" s="1"/>
  <c r="B8838" i="1"/>
  <c r="C8838" i="1" s="1"/>
  <c r="B8839" i="1"/>
  <c r="C8839" i="1" s="1"/>
  <c r="B8840" i="1"/>
  <c r="C8840" i="1" s="1"/>
  <c r="B8841" i="1"/>
  <c r="C8841" i="1" s="1"/>
  <c r="B8842" i="1"/>
  <c r="C8842" i="1" s="1"/>
  <c r="B8843" i="1"/>
  <c r="C8843" i="1" s="1"/>
  <c r="B8844" i="1"/>
  <c r="C8844" i="1" s="1"/>
  <c r="B8845" i="1"/>
  <c r="C8845" i="1" s="1"/>
  <c r="B8846" i="1"/>
  <c r="C8846" i="1" s="1"/>
  <c r="B8847" i="1"/>
  <c r="C8847" i="1" s="1"/>
  <c r="B8848" i="1"/>
  <c r="C8848" i="1" s="1"/>
  <c r="B8849" i="1"/>
  <c r="C8849" i="1" s="1"/>
  <c r="B8850" i="1"/>
  <c r="C8850" i="1" s="1"/>
  <c r="B8851" i="1"/>
  <c r="C8851" i="1" s="1"/>
  <c r="B8852" i="1"/>
  <c r="C8852" i="1" s="1"/>
  <c r="B8853" i="1"/>
  <c r="C8853" i="1" s="1"/>
  <c r="B8854" i="1"/>
  <c r="C8854" i="1" s="1"/>
  <c r="B8855" i="1"/>
  <c r="C8855" i="1" s="1"/>
  <c r="B8856" i="1"/>
  <c r="C8856" i="1" s="1"/>
  <c r="B8857" i="1"/>
  <c r="C8857" i="1" s="1"/>
  <c r="B8858" i="1"/>
  <c r="C8858" i="1" s="1"/>
  <c r="B8859" i="1"/>
  <c r="C8859" i="1" s="1"/>
  <c r="B8860" i="1"/>
  <c r="C8860" i="1" s="1"/>
  <c r="B8861" i="1"/>
  <c r="C8861" i="1" s="1"/>
  <c r="B8862" i="1"/>
  <c r="C8862" i="1" s="1"/>
  <c r="B8863" i="1"/>
  <c r="C8863" i="1" s="1"/>
  <c r="B8864" i="1"/>
  <c r="C8864" i="1" s="1"/>
  <c r="B8865" i="1"/>
  <c r="C8865" i="1" s="1"/>
  <c r="B8866" i="1"/>
  <c r="C8866" i="1" s="1"/>
  <c r="B8867" i="1"/>
  <c r="C8867" i="1" s="1"/>
  <c r="B8868" i="1"/>
  <c r="C8868" i="1" s="1"/>
  <c r="B8869" i="1"/>
  <c r="C8869" i="1" s="1"/>
  <c r="B8870" i="1"/>
  <c r="C8870" i="1" s="1"/>
  <c r="B8871" i="1"/>
  <c r="C8871" i="1" s="1"/>
  <c r="B8872" i="1"/>
  <c r="C8872" i="1" s="1"/>
  <c r="B8873" i="1"/>
  <c r="C8873" i="1" s="1"/>
  <c r="B8874" i="1"/>
  <c r="C8874" i="1" s="1"/>
  <c r="B8875" i="1"/>
  <c r="C8875" i="1" s="1"/>
  <c r="B8876" i="1"/>
  <c r="C8876" i="1" s="1"/>
  <c r="B8877" i="1"/>
  <c r="C8877" i="1" s="1"/>
  <c r="B8878" i="1"/>
  <c r="C8878" i="1" s="1"/>
  <c r="B8879" i="1"/>
  <c r="C8879" i="1" s="1"/>
  <c r="B8880" i="1"/>
  <c r="C8880" i="1" s="1"/>
  <c r="B8881" i="1"/>
  <c r="C8881" i="1" s="1"/>
  <c r="B8882" i="1"/>
  <c r="C8882" i="1" s="1"/>
  <c r="B8883" i="1"/>
  <c r="C8883" i="1" s="1"/>
  <c r="B8884" i="1"/>
  <c r="C8884" i="1" s="1"/>
  <c r="B8885" i="1"/>
  <c r="C8885" i="1" s="1"/>
  <c r="B8886" i="1"/>
  <c r="C8886" i="1" s="1"/>
  <c r="B8887" i="1"/>
  <c r="C8887" i="1" s="1"/>
  <c r="B8888" i="1"/>
  <c r="C8888" i="1" s="1"/>
  <c r="B8889" i="1"/>
  <c r="C8889" i="1" s="1"/>
  <c r="B8890" i="1"/>
  <c r="C8890" i="1" s="1"/>
  <c r="B8891" i="1"/>
  <c r="C8891" i="1" s="1"/>
  <c r="B8892" i="1"/>
  <c r="C8892" i="1" s="1"/>
  <c r="B8893" i="1"/>
  <c r="C8893" i="1" s="1"/>
  <c r="B8894" i="1"/>
  <c r="C8894" i="1" s="1"/>
  <c r="B8895" i="1"/>
  <c r="C8895" i="1" s="1"/>
  <c r="B8896" i="1"/>
  <c r="C8896" i="1" s="1"/>
  <c r="B8897" i="1"/>
  <c r="C8897" i="1" s="1"/>
  <c r="B8898" i="1"/>
  <c r="C8898" i="1" s="1"/>
  <c r="B8899" i="1"/>
  <c r="C8899" i="1" s="1"/>
  <c r="B8900" i="1"/>
  <c r="C8900" i="1" s="1"/>
  <c r="B8901" i="1"/>
  <c r="C8901" i="1" s="1"/>
  <c r="B8902" i="1"/>
  <c r="C8902" i="1" s="1"/>
  <c r="B8903" i="1"/>
  <c r="C8903" i="1" s="1"/>
  <c r="B8904" i="1"/>
  <c r="C8904" i="1" s="1"/>
  <c r="B8905" i="1"/>
  <c r="C8905" i="1" s="1"/>
  <c r="B8906" i="1"/>
  <c r="C8906" i="1" s="1"/>
  <c r="B8907" i="1"/>
  <c r="C8907" i="1" s="1"/>
  <c r="B8908" i="1"/>
  <c r="C8908" i="1" s="1"/>
  <c r="B8909" i="1"/>
  <c r="C8909" i="1" s="1"/>
  <c r="B8910" i="1"/>
  <c r="C8910" i="1" s="1"/>
  <c r="B8911" i="1"/>
  <c r="C8911" i="1" s="1"/>
  <c r="B8912" i="1"/>
  <c r="C8912" i="1" s="1"/>
  <c r="B8913" i="1"/>
  <c r="C8913" i="1" s="1"/>
  <c r="B8914" i="1"/>
  <c r="C8914" i="1" s="1"/>
  <c r="B8915" i="1"/>
  <c r="C8915" i="1" s="1"/>
  <c r="B8916" i="1"/>
  <c r="C8916" i="1" s="1"/>
  <c r="B8917" i="1"/>
  <c r="C8917" i="1" s="1"/>
  <c r="B8918" i="1"/>
  <c r="C8918" i="1" s="1"/>
  <c r="B8919" i="1"/>
  <c r="C8919" i="1" s="1"/>
  <c r="B8920" i="1"/>
  <c r="C8920" i="1" s="1"/>
  <c r="B8921" i="1"/>
  <c r="C8921" i="1" s="1"/>
  <c r="B8922" i="1"/>
  <c r="C8922" i="1" s="1"/>
  <c r="B8923" i="1"/>
  <c r="C8923" i="1" s="1"/>
  <c r="B8924" i="1"/>
  <c r="C8924" i="1" s="1"/>
  <c r="B8925" i="1"/>
  <c r="C8925" i="1" s="1"/>
  <c r="B8926" i="1"/>
  <c r="C8926" i="1" s="1"/>
  <c r="B8927" i="1"/>
  <c r="C8927" i="1" s="1"/>
  <c r="B8928" i="1"/>
  <c r="C8928" i="1" s="1"/>
  <c r="B8929" i="1"/>
  <c r="C8929" i="1" s="1"/>
  <c r="B8930" i="1"/>
  <c r="C8930" i="1" s="1"/>
  <c r="B8931" i="1"/>
  <c r="C8931" i="1" s="1"/>
  <c r="B8932" i="1"/>
  <c r="C8932" i="1" s="1"/>
  <c r="B8933" i="1"/>
  <c r="C8933" i="1" s="1"/>
  <c r="B8934" i="1"/>
  <c r="C8934" i="1" s="1"/>
  <c r="B8935" i="1"/>
  <c r="C8935" i="1" s="1"/>
  <c r="B8936" i="1"/>
  <c r="C8936" i="1" s="1"/>
  <c r="B8937" i="1"/>
  <c r="C8937" i="1" s="1"/>
  <c r="B8938" i="1"/>
  <c r="C8938" i="1" s="1"/>
  <c r="B8939" i="1"/>
  <c r="C8939" i="1" s="1"/>
  <c r="B8940" i="1"/>
  <c r="C8940" i="1" s="1"/>
  <c r="B8941" i="1"/>
  <c r="C8941" i="1" s="1"/>
  <c r="B8942" i="1"/>
  <c r="C8942" i="1" s="1"/>
  <c r="B8943" i="1"/>
  <c r="C8943" i="1" s="1"/>
  <c r="B8944" i="1"/>
  <c r="C8944" i="1" s="1"/>
  <c r="B8945" i="1"/>
  <c r="C8945" i="1" s="1"/>
  <c r="B8946" i="1"/>
  <c r="C8946" i="1" s="1"/>
  <c r="B8947" i="1"/>
  <c r="C8947" i="1" s="1"/>
  <c r="B8948" i="1"/>
  <c r="C8948" i="1" s="1"/>
  <c r="B8949" i="1"/>
  <c r="C8949" i="1" s="1"/>
  <c r="B8950" i="1"/>
  <c r="C8950" i="1" s="1"/>
  <c r="B8951" i="1"/>
  <c r="C8951" i="1" s="1"/>
  <c r="B8952" i="1"/>
  <c r="C8952" i="1" s="1"/>
  <c r="B8953" i="1"/>
  <c r="C8953" i="1" s="1"/>
  <c r="B8954" i="1"/>
  <c r="C8954" i="1" s="1"/>
  <c r="B8955" i="1"/>
  <c r="C8955" i="1" s="1"/>
  <c r="B8956" i="1"/>
  <c r="C8956" i="1" s="1"/>
  <c r="B8957" i="1"/>
  <c r="C8957" i="1" s="1"/>
  <c r="B8958" i="1"/>
  <c r="C8958" i="1" s="1"/>
  <c r="B8959" i="1"/>
  <c r="C8959" i="1" s="1"/>
  <c r="B8960" i="1"/>
  <c r="C8960" i="1" s="1"/>
  <c r="B8961" i="1"/>
  <c r="C8961" i="1" s="1"/>
  <c r="B8962" i="1"/>
  <c r="C8962" i="1" s="1"/>
  <c r="B8963" i="1"/>
  <c r="C8963" i="1" s="1"/>
  <c r="B8964" i="1"/>
  <c r="C8964" i="1" s="1"/>
  <c r="B8965" i="1"/>
  <c r="C8965" i="1" s="1"/>
  <c r="B8966" i="1"/>
  <c r="C8966" i="1" s="1"/>
  <c r="B8967" i="1"/>
  <c r="C8967" i="1" s="1"/>
  <c r="B8968" i="1"/>
  <c r="C8968" i="1" s="1"/>
  <c r="B8969" i="1"/>
  <c r="C8969" i="1" s="1"/>
  <c r="B8970" i="1"/>
  <c r="C8970" i="1" s="1"/>
  <c r="B8971" i="1"/>
  <c r="C8971" i="1" s="1"/>
  <c r="B8972" i="1"/>
  <c r="C8972" i="1" s="1"/>
  <c r="B8973" i="1"/>
  <c r="C8973" i="1" s="1"/>
  <c r="B8974" i="1"/>
  <c r="C8974" i="1" s="1"/>
  <c r="B8975" i="1"/>
  <c r="C8975" i="1" s="1"/>
  <c r="B8976" i="1"/>
  <c r="C8976" i="1" s="1"/>
  <c r="B8977" i="1"/>
  <c r="C8977" i="1" s="1"/>
  <c r="B8978" i="1"/>
  <c r="C8978" i="1" s="1"/>
  <c r="B8979" i="1"/>
  <c r="C8979" i="1" s="1"/>
  <c r="B8980" i="1"/>
  <c r="C8980" i="1" s="1"/>
  <c r="B8981" i="1"/>
  <c r="C8981" i="1" s="1"/>
  <c r="B8982" i="1"/>
  <c r="C8982" i="1" s="1"/>
  <c r="B8983" i="1"/>
  <c r="C8983" i="1" s="1"/>
  <c r="B8984" i="1"/>
  <c r="C8984" i="1" s="1"/>
  <c r="B8985" i="1"/>
  <c r="C8985" i="1" s="1"/>
  <c r="B8986" i="1"/>
  <c r="C8986" i="1" s="1"/>
  <c r="B8987" i="1"/>
  <c r="C8987" i="1" s="1"/>
  <c r="B8988" i="1"/>
  <c r="C8988" i="1" s="1"/>
  <c r="B8989" i="1"/>
  <c r="C8989" i="1" s="1"/>
  <c r="B8990" i="1"/>
  <c r="C8990" i="1" s="1"/>
  <c r="B8991" i="1"/>
  <c r="C8991" i="1" s="1"/>
  <c r="B8992" i="1"/>
  <c r="C8992" i="1" s="1"/>
  <c r="B8993" i="1"/>
  <c r="C8993" i="1" s="1"/>
  <c r="B8994" i="1"/>
  <c r="C8994" i="1" s="1"/>
  <c r="B8995" i="1"/>
  <c r="C8995" i="1" s="1"/>
  <c r="B8996" i="1"/>
  <c r="C8996" i="1" s="1"/>
  <c r="B8997" i="1"/>
  <c r="C8997" i="1" s="1"/>
  <c r="B8998" i="1"/>
  <c r="C8998" i="1" s="1"/>
  <c r="B8999" i="1"/>
  <c r="C8999" i="1" s="1"/>
  <c r="B9000" i="1"/>
  <c r="C9000" i="1" s="1"/>
  <c r="B9001" i="1"/>
  <c r="C9001" i="1" s="1"/>
  <c r="B9002" i="1"/>
  <c r="C9002" i="1" s="1"/>
  <c r="B9003" i="1"/>
  <c r="C9003" i="1" s="1"/>
  <c r="B9004" i="1"/>
  <c r="C9004" i="1" s="1"/>
  <c r="B9005" i="1"/>
  <c r="C9005" i="1" s="1"/>
  <c r="B9006" i="1"/>
  <c r="C9006" i="1" s="1"/>
  <c r="B9007" i="1"/>
  <c r="C9007" i="1" s="1"/>
  <c r="B9008" i="1"/>
  <c r="C9008" i="1" s="1"/>
  <c r="B9009" i="1"/>
  <c r="C9009" i="1" s="1"/>
  <c r="B9010" i="1"/>
  <c r="C9010" i="1" s="1"/>
  <c r="B9011" i="1"/>
  <c r="C9011" i="1" s="1"/>
  <c r="B9012" i="1"/>
  <c r="C9012" i="1" s="1"/>
  <c r="B9013" i="1"/>
  <c r="C9013" i="1" s="1"/>
  <c r="B9014" i="1"/>
  <c r="C9014" i="1" s="1"/>
  <c r="B9015" i="1"/>
  <c r="C9015" i="1" s="1"/>
  <c r="B9016" i="1"/>
  <c r="C9016" i="1" s="1"/>
  <c r="B9017" i="1"/>
  <c r="C9017" i="1" s="1"/>
  <c r="B9018" i="1"/>
  <c r="C9018" i="1" s="1"/>
  <c r="B9019" i="1"/>
  <c r="C9019" i="1" s="1"/>
  <c r="B9020" i="1"/>
  <c r="C9020" i="1" s="1"/>
  <c r="B9021" i="1"/>
  <c r="C9021" i="1" s="1"/>
  <c r="B9022" i="1"/>
  <c r="C9022" i="1" s="1"/>
  <c r="B9023" i="1"/>
  <c r="C9023" i="1" s="1"/>
  <c r="B9024" i="1"/>
  <c r="C9024" i="1" s="1"/>
  <c r="B9025" i="1"/>
  <c r="C9025" i="1" s="1"/>
  <c r="B9026" i="1"/>
  <c r="C9026" i="1" s="1"/>
  <c r="B9027" i="1"/>
  <c r="C9027" i="1" s="1"/>
  <c r="B9028" i="1"/>
  <c r="C9028" i="1" s="1"/>
  <c r="B9029" i="1"/>
  <c r="C9029" i="1" s="1"/>
  <c r="B9030" i="1"/>
  <c r="C9030" i="1" s="1"/>
  <c r="B9031" i="1"/>
  <c r="C9031" i="1" s="1"/>
  <c r="B9032" i="1"/>
  <c r="C9032" i="1" s="1"/>
  <c r="B9033" i="1"/>
  <c r="C9033" i="1" s="1"/>
  <c r="B9034" i="1"/>
  <c r="C9034" i="1" s="1"/>
  <c r="B9035" i="1"/>
  <c r="C9035" i="1" s="1"/>
  <c r="B9036" i="1"/>
  <c r="C9036" i="1" s="1"/>
  <c r="B9037" i="1"/>
  <c r="C9037" i="1" s="1"/>
  <c r="B9038" i="1"/>
  <c r="C9038" i="1" s="1"/>
  <c r="B9039" i="1"/>
  <c r="C9039" i="1" s="1"/>
  <c r="B9040" i="1"/>
  <c r="C9040" i="1" s="1"/>
  <c r="B9041" i="1"/>
  <c r="C9041" i="1" s="1"/>
  <c r="B9042" i="1"/>
  <c r="C9042" i="1" s="1"/>
  <c r="B9043" i="1"/>
  <c r="C9043" i="1" s="1"/>
  <c r="B9044" i="1"/>
  <c r="C9044" i="1" s="1"/>
  <c r="B9045" i="1"/>
  <c r="C9045" i="1" s="1"/>
  <c r="B9046" i="1"/>
  <c r="C9046" i="1" s="1"/>
  <c r="B9047" i="1"/>
  <c r="C9047" i="1" s="1"/>
  <c r="B9048" i="1"/>
  <c r="C9048" i="1" s="1"/>
  <c r="B9049" i="1"/>
  <c r="C9049" i="1" s="1"/>
  <c r="B9050" i="1"/>
  <c r="C9050" i="1" s="1"/>
  <c r="B9051" i="1"/>
  <c r="C9051" i="1" s="1"/>
  <c r="B9052" i="1"/>
  <c r="C9052" i="1" s="1"/>
  <c r="B9053" i="1"/>
  <c r="C9053" i="1" s="1"/>
  <c r="B9054" i="1"/>
  <c r="C9054" i="1" s="1"/>
  <c r="B9055" i="1"/>
  <c r="C9055" i="1" s="1"/>
  <c r="B9056" i="1"/>
  <c r="C9056" i="1" s="1"/>
  <c r="B9057" i="1"/>
  <c r="C9057" i="1" s="1"/>
  <c r="B9058" i="1"/>
  <c r="C9058" i="1" s="1"/>
  <c r="B9059" i="1"/>
  <c r="C9059" i="1" s="1"/>
  <c r="B9060" i="1"/>
  <c r="C9060" i="1" s="1"/>
  <c r="B9061" i="1"/>
  <c r="C9061" i="1" s="1"/>
  <c r="B9062" i="1"/>
  <c r="C9062" i="1" s="1"/>
  <c r="B9063" i="1"/>
  <c r="C9063" i="1" s="1"/>
  <c r="B9064" i="1"/>
  <c r="C9064" i="1" s="1"/>
  <c r="B9065" i="1"/>
  <c r="C9065" i="1" s="1"/>
  <c r="B9066" i="1"/>
  <c r="C9066" i="1" s="1"/>
  <c r="B9067" i="1"/>
  <c r="C9067" i="1" s="1"/>
  <c r="B9068" i="1"/>
  <c r="C9068" i="1" s="1"/>
  <c r="B9069" i="1"/>
  <c r="C9069" i="1" s="1"/>
  <c r="B9070" i="1"/>
  <c r="C9070" i="1" s="1"/>
  <c r="B9071" i="1"/>
  <c r="C9071" i="1" s="1"/>
  <c r="B9072" i="1"/>
  <c r="C9072" i="1" s="1"/>
  <c r="B9073" i="1"/>
  <c r="C9073" i="1" s="1"/>
  <c r="B9074" i="1"/>
  <c r="C9074" i="1" s="1"/>
  <c r="B9075" i="1"/>
  <c r="C9075" i="1" s="1"/>
  <c r="B9076" i="1"/>
  <c r="C9076" i="1" s="1"/>
  <c r="B9077" i="1"/>
  <c r="C9077" i="1" s="1"/>
  <c r="B9078" i="1"/>
  <c r="C9078" i="1" s="1"/>
  <c r="B9079" i="1"/>
  <c r="C9079" i="1" s="1"/>
  <c r="B9080" i="1"/>
  <c r="C9080" i="1" s="1"/>
  <c r="B9081" i="1"/>
  <c r="C9081" i="1" s="1"/>
  <c r="B9082" i="1"/>
  <c r="C9082" i="1" s="1"/>
  <c r="B9083" i="1"/>
  <c r="C9083" i="1" s="1"/>
  <c r="B9084" i="1"/>
  <c r="C9084" i="1" s="1"/>
  <c r="B9085" i="1"/>
  <c r="C9085" i="1" s="1"/>
  <c r="B9086" i="1"/>
  <c r="C9086" i="1" s="1"/>
  <c r="B9087" i="1"/>
  <c r="C9087" i="1" s="1"/>
  <c r="B9088" i="1"/>
  <c r="C9088" i="1" s="1"/>
  <c r="B9089" i="1"/>
  <c r="C9089" i="1" s="1"/>
  <c r="B9090" i="1"/>
  <c r="C9090" i="1" s="1"/>
  <c r="B9091" i="1"/>
  <c r="C9091" i="1" s="1"/>
  <c r="B9092" i="1"/>
  <c r="C9092" i="1" s="1"/>
  <c r="B9093" i="1"/>
  <c r="C9093" i="1" s="1"/>
  <c r="B9094" i="1"/>
  <c r="C9094" i="1" s="1"/>
  <c r="B9095" i="1"/>
  <c r="C9095" i="1" s="1"/>
  <c r="B9096" i="1"/>
  <c r="C9096" i="1" s="1"/>
  <c r="B9097" i="1"/>
  <c r="C9097" i="1" s="1"/>
  <c r="B9098" i="1"/>
  <c r="C9098" i="1" s="1"/>
  <c r="B9099" i="1"/>
  <c r="C9099" i="1" s="1"/>
  <c r="B9100" i="1"/>
  <c r="C9100" i="1" s="1"/>
  <c r="B9101" i="1"/>
  <c r="C9101" i="1" s="1"/>
  <c r="B9102" i="1"/>
  <c r="C9102" i="1" s="1"/>
  <c r="B9103" i="1"/>
  <c r="C9103" i="1" s="1"/>
  <c r="B9104" i="1"/>
  <c r="C9104" i="1" s="1"/>
  <c r="B9105" i="1"/>
  <c r="C9105" i="1" s="1"/>
  <c r="B9106" i="1"/>
  <c r="C9106" i="1" s="1"/>
  <c r="B9107" i="1"/>
  <c r="C9107" i="1" s="1"/>
  <c r="B9108" i="1"/>
  <c r="C9108" i="1" s="1"/>
  <c r="B9109" i="1"/>
  <c r="C9109" i="1" s="1"/>
  <c r="B9110" i="1"/>
  <c r="C9110" i="1" s="1"/>
  <c r="B9111" i="1"/>
  <c r="C9111" i="1" s="1"/>
  <c r="B9112" i="1"/>
  <c r="C9112" i="1" s="1"/>
  <c r="B9113" i="1"/>
  <c r="C9113" i="1" s="1"/>
  <c r="B9114" i="1"/>
  <c r="C9114" i="1" s="1"/>
  <c r="B9115" i="1"/>
  <c r="C9115" i="1" s="1"/>
  <c r="B9116" i="1"/>
  <c r="C9116" i="1" s="1"/>
  <c r="B9117" i="1"/>
  <c r="C9117" i="1" s="1"/>
  <c r="B9118" i="1"/>
  <c r="C9118" i="1" s="1"/>
  <c r="B9119" i="1"/>
  <c r="C9119" i="1" s="1"/>
  <c r="B9120" i="1"/>
  <c r="C9120" i="1" s="1"/>
  <c r="B9121" i="1"/>
  <c r="C9121" i="1" s="1"/>
  <c r="B9122" i="1"/>
  <c r="C9122" i="1" s="1"/>
  <c r="B9123" i="1"/>
  <c r="C9123" i="1" s="1"/>
  <c r="B9124" i="1"/>
  <c r="C9124" i="1" s="1"/>
  <c r="B9125" i="1"/>
  <c r="C9125" i="1" s="1"/>
  <c r="B9126" i="1"/>
  <c r="C9126" i="1" s="1"/>
  <c r="B9127" i="1"/>
  <c r="C9127" i="1" s="1"/>
  <c r="B9128" i="1"/>
  <c r="C9128" i="1" s="1"/>
  <c r="B9129" i="1"/>
  <c r="C9129" i="1" s="1"/>
  <c r="B9130" i="1"/>
  <c r="C9130" i="1" s="1"/>
  <c r="B9131" i="1"/>
  <c r="C9131" i="1" s="1"/>
  <c r="B9132" i="1"/>
  <c r="C9132" i="1" s="1"/>
  <c r="B9133" i="1"/>
  <c r="C9133" i="1" s="1"/>
  <c r="B9134" i="1"/>
  <c r="C9134" i="1" s="1"/>
  <c r="B9135" i="1"/>
  <c r="C9135" i="1" s="1"/>
  <c r="B9136" i="1"/>
  <c r="C9136" i="1" s="1"/>
  <c r="B9137" i="1"/>
  <c r="C9137" i="1" s="1"/>
  <c r="B9138" i="1"/>
  <c r="C9138" i="1" s="1"/>
  <c r="B9139" i="1"/>
  <c r="C9139" i="1" s="1"/>
  <c r="B9140" i="1"/>
  <c r="C9140" i="1" s="1"/>
  <c r="B9141" i="1"/>
  <c r="C9141" i="1" s="1"/>
  <c r="B9142" i="1"/>
  <c r="C9142" i="1" s="1"/>
  <c r="B9143" i="1"/>
  <c r="C9143" i="1" s="1"/>
  <c r="B9144" i="1"/>
  <c r="C9144" i="1" s="1"/>
  <c r="B9145" i="1"/>
  <c r="C9145" i="1" s="1"/>
  <c r="B9146" i="1"/>
  <c r="C9146" i="1" s="1"/>
  <c r="B9147" i="1"/>
  <c r="C9147" i="1" s="1"/>
  <c r="B9148" i="1"/>
  <c r="C9148" i="1" s="1"/>
  <c r="B9149" i="1"/>
  <c r="C9149" i="1" s="1"/>
  <c r="B9150" i="1"/>
  <c r="C9150" i="1" s="1"/>
  <c r="B9151" i="1"/>
  <c r="C9151" i="1" s="1"/>
  <c r="B9152" i="1"/>
  <c r="C9152" i="1" s="1"/>
  <c r="B9153" i="1"/>
  <c r="C9153" i="1" s="1"/>
  <c r="B9154" i="1"/>
  <c r="C9154" i="1" s="1"/>
  <c r="B9155" i="1"/>
  <c r="C9155" i="1" s="1"/>
  <c r="B9156" i="1"/>
  <c r="C9156" i="1" s="1"/>
  <c r="B9157" i="1"/>
  <c r="C9157" i="1" s="1"/>
  <c r="B9158" i="1"/>
  <c r="C9158" i="1" s="1"/>
  <c r="B9159" i="1"/>
  <c r="C9159" i="1" s="1"/>
  <c r="B9160" i="1"/>
  <c r="C9160" i="1" s="1"/>
  <c r="B9161" i="1"/>
  <c r="C9161" i="1" s="1"/>
  <c r="B9162" i="1"/>
  <c r="C9162" i="1" s="1"/>
  <c r="B9163" i="1"/>
  <c r="C9163" i="1" s="1"/>
  <c r="B9164" i="1"/>
  <c r="C9164" i="1" s="1"/>
  <c r="B9165" i="1"/>
  <c r="C9165" i="1" s="1"/>
  <c r="B9166" i="1"/>
  <c r="C9166" i="1" s="1"/>
  <c r="B9167" i="1"/>
  <c r="C9167" i="1" s="1"/>
  <c r="B9168" i="1"/>
  <c r="C9168" i="1" s="1"/>
  <c r="B9169" i="1"/>
  <c r="C9169" i="1" s="1"/>
  <c r="B9170" i="1"/>
  <c r="C9170" i="1" s="1"/>
  <c r="B9171" i="1"/>
  <c r="C9171" i="1" s="1"/>
  <c r="B9172" i="1"/>
  <c r="C9172" i="1" s="1"/>
  <c r="B9173" i="1"/>
  <c r="C9173" i="1" s="1"/>
  <c r="B9174" i="1"/>
  <c r="C9174" i="1" s="1"/>
  <c r="B9175" i="1"/>
  <c r="C9175" i="1" s="1"/>
  <c r="B9176" i="1"/>
  <c r="C9176" i="1" s="1"/>
  <c r="B9177" i="1"/>
  <c r="C9177" i="1" s="1"/>
  <c r="B9178" i="1"/>
  <c r="C9178" i="1" s="1"/>
  <c r="B9179" i="1"/>
  <c r="C9179" i="1" s="1"/>
  <c r="B9180" i="1"/>
  <c r="C9180" i="1" s="1"/>
  <c r="B9181" i="1"/>
  <c r="C9181" i="1" s="1"/>
  <c r="B9182" i="1"/>
  <c r="C9182" i="1" s="1"/>
  <c r="B9183" i="1"/>
  <c r="C9183" i="1" s="1"/>
  <c r="B9184" i="1"/>
  <c r="C9184" i="1" s="1"/>
  <c r="B9185" i="1"/>
  <c r="C9185" i="1" s="1"/>
  <c r="B9186" i="1"/>
  <c r="C9186" i="1" s="1"/>
  <c r="B9187" i="1"/>
  <c r="C9187" i="1" s="1"/>
  <c r="B9188" i="1"/>
  <c r="C9188" i="1" s="1"/>
  <c r="B9189" i="1"/>
  <c r="C9189" i="1" s="1"/>
  <c r="B9190" i="1"/>
  <c r="C9190" i="1" s="1"/>
  <c r="B9191" i="1"/>
  <c r="C9191" i="1" s="1"/>
  <c r="B9192" i="1"/>
  <c r="C9192" i="1" s="1"/>
  <c r="B9193" i="1"/>
  <c r="C9193" i="1" s="1"/>
  <c r="B9194" i="1"/>
  <c r="C9194" i="1" s="1"/>
  <c r="B9195" i="1"/>
  <c r="C9195" i="1" s="1"/>
  <c r="B9196" i="1"/>
  <c r="C9196" i="1" s="1"/>
  <c r="B9197" i="1"/>
  <c r="C9197" i="1" s="1"/>
  <c r="B9198" i="1"/>
  <c r="C9198" i="1" s="1"/>
  <c r="B9199" i="1"/>
  <c r="C9199" i="1" s="1"/>
  <c r="B9200" i="1"/>
  <c r="C9200" i="1" s="1"/>
  <c r="B9201" i="1"/>
  <c r="C9201" i="1" s="1"/>
  <c r="B9202" i="1"/>
  <c r="C9202" i="1" s="1"/>
  <c r="B9203" i="1"/>
  <c r="C9203" i="1" s="1"/>
  <c r="B9204" i="1"/>
  <c r="C9204" i="1" s="1"/>
  <c r="B9205" i="1"/>
  <c r="C9205" i="1" s="1"/>
  <c r="B9206" i="1"/>
  <c r="C9206" i="1" s="1"/>
  <c r="B9207" i="1"/>
  <c r="C9207" i="1" s="1"/>
  <c r="B9208" i="1"/>
  <c r="C9208" i="1" s="1"/>
  <c r="B9209" i="1"/>
  <c r="C9209" i="1" s="1"/>
  <c r="B9210" i="1"/>
  <c r="C9210" i="1" s="1"/>
  <c r="B9211" i="1"/>
  <c r="C9211" i="1" s="1"/>
  <c r="B9212" i="1"/>
  <c r="C9212" i="1" s="1"/>
  <c r="B9213" i="1"/>
  <c r="C9213" i="1" s="1"/>
  <c r="B9214" i="1"/>
  <c r="C9214" i="1" s="1"/>
  <c r="B9215" i="1"/>
  <c r="C9215" i="1" s="1"/>
  <c r="B9216" i="1"/>
  <c r="C9216" i="1" s="1"/>
  <c r="B9217" i="1"/>
  <c r="C9217" i="1" s="1"/>
  <c r="B9218" i="1"/>
  <c r="C9218" i="1" s="1"/>
  <c r="B9219" i="1"/>
  <c r="C9219" i="1" s="1"/>
  <c r="B9220" i="1"/>
  <c r="C9220" i="1" s="1"/>
  <c r="B9221" i="1"/>
  <c r="C9221" i="1" s="1"/>
  <c r="B9222" i="1"/>
  <c r="C9222" i="1" s="1"/>
  <c r="B9223" i="1"/>
  <c r="C9223" i="1" s="1"/>
  <c r="B9224" i="1"/>
  <c r="C9224" i="1" s="1"/>
  <c r="B9225" i="1"/>
  <c r="C9225" i="1" s="1"/>
  <c r="B9226" i="1"/>
  <c r="C9226" i="1" s="1"/>
  <c r="B9227" i="1"/>
  <c r="C9227" i="1" s="1"/>
  <c r="B9228" i="1"/>
  <c r="C9228" i="1" s="1"/>
  <c r="B9229" i="1"/>
  <c r="C9229" i="1" s="1"/>
  <c r="B9230" i="1"/>
  <c r="C9230" i="1" s="1"/>
  <c r="B9231" i="1"/>
  <c r="C9231" i="1" s="1"/>
  <c r="B9232" i="1"/>
  <c r="C9232" i="1" s="1"/>
  <c r="B9233" i="1"/>
  <c r="C9233" i="1" s="1"/>
  <c r="B9234" i="1"/>
  <c r="C9234" i="1" s="1"/>
  <c r="B9235" i="1"/>
  <c r="C9235" i="1" s="1"/>
  <c r="B9236" i="1"/>
  <c r="C9236" i="1" s="1"/>
  <c r="B9237" i="1"/>
  <c r="C9237" i="1" s="1"/>
  <c r="B9238" i="1"/>
  <c r="C9238" i="1" s="1"/>
  <c r="B9239" i="1"/>
  <c r="C9239" i="1" s="1"/>
  <c r="B9240" i="1"/>
  <c r="C9240" i="1" s="1"/>
  <c r="B9241" i="1"/>
  <c r="C9241" i="1" s="1"/>
  <c r="B9242" i="1"/>
  <c r="C9242" i="1" s="1"/>
  <c r="B9243" i="1"/>
  <c r="C9243" i="1" s="1"/>
  <c r="B9244" i="1"/>
  <c r="C9244" i="1" s="1"/>
  <c r="B9245" i="1"/>
  <c r="C9245" i="1" s="1"/>
  <c r="B9246" i="1"/>
  <c r="C9246" i="1" s="1"/>
  <c r="B9247" i="1"/>
  <c r="C9247" i="1" s="1"/>
  <c r="B9248" i="1"/>
  <c r="C9248" i="1" s="1"/>
  <c r="B9249" i="1"/>
  <c r="C9249" i="1" s="1"/>
  <c r="B9250" i="1"/>
  <c r="C9250" i="1" s="1"/>
  <c r="B9251" i="1"/>
  <c r="C9251" i="1" s="1"/>
  <c r="B9252" i="1"/>
  <c r="C9252" i="1" s="1"/>
  <c r="B9253" i="1"/>
  <c r="C9253" i="1" s="1"/>
  <c r="B9254" i="1"/>
  <c r="C9254" i="1" s="1"/>
  <c r="B9255" i="1"/>
  <c r="C9255" i="1" s="1"/>
  <c r="B9256" i="1"/>
  <c r="C9256" i="1" s="1"/>
  <c r="B9257" i="1"/>
  <c r="C9257" i="1" s="1"/>
  <c r="B9258" i="1"/>
  <c r="C9258" i="1" s="1"/>
  <c r="B9259" i="1"/>
  <c r="C9259" i="1" s="1"/>
  <c r="B9260" i="1"/>
  <c r="C9260" i="1" s="1"/>
  <c r="B9261" i="1"/>
  <c r="C9261" i="1" s="1"/>
  <c r="B9262" i="1"/>
  <c r="C9262" i="1" s="1"/>
  <c r="B9263" i="1"/>
  <c r="C9263" i="1" s="1"/>
  <c r="B9264" i="1"/>
  <c r="C9264" i="1" s="1"/>
  <c r="B9265" i="1"/>
  <c r="C9265" i="1" s="1"/>
  <c r="B9266" i="1"/>
  <c r="C9266" i="1" s="1"/>
  <c r="B9267" i="1"/>
  <c r="C9267" i="1" s="1"/>
  <c r="B9268" i="1"/>
  <c r="C9268" i="1" s="1"/>
  <c r="B9269" i="1"/>
  <c r="C9269" i="1" s="1"/>
  <c r="B9270" i="1"/>
  <c r="C9270" i="1" s="1"/>
  <c r="B9271" i="1"/>
  <c r="C9271" i="1" s="1"/>
  <c r="B9272" i="1"/>
  <c r="C9272" i="1" s="1"/>
  <c r="B9273" i="1"/>
  <c r="C9273" i="1" s="1"/>
  <c r="B9274" i="1"/>
  <c r="C9274" i="1" s="1"/>
  <c r="B9275" i="1"/>
  <c r="C9275" i="1" s="1"/>
  <c r="B9276" i="1"/>
  <c r="C9276" i="1" s="1"/>
  <c r="B9277" i="1"/>
  <c r="C9277" i="1" s="1"/>
  <c r="B9278" i="1"/>
  <c r="C9278" i="1" s="1"/>
  <c r="B9279" i="1"/>
  <c r="C9279" i="1" s="1"/>
  <c r="B9280" i="1"/>
  <c r="C9280" i="1" s="1"/>
  <c r="B9281" i="1"/>
  <c r="C9281" i="1" s="1"/>
  <c r="B9282" i="1"/>
  <c r="C9282" i="1" s="1"/>
  <c r="B9283" i="1"/>
  <c r="C9283" i="1" s="1"/>
  <c r="B9284" i="1"/>
  <c r="C9284" i="1" s="1"/>
  <c r="B9285" i="1"/>
  <c r="C9285" i="1" s="1"/>
  <c r="B9286" i="1"/>
  <c r="C9286" i="1" s="1"/>
  <c r="B9287" i="1"/>
  <c r="C9287" i="1" s="1"/>
  <c r="B9288" i="1"/>
  <c r="C9288" i="1" s="1"/>
  <c r="B9289" i="1"/>
  <c r="C9289" i="1" s="1"/>
  <c r="B9290" i="1"/>
  <c r="C9290" i="1" s="1"/>
  <c r="B9291" i="1"/>
  <c r="C9291" i="1" s="1"/>
  <c r="B9292" i="1"/>
  <c r="C9292" i="1" s="1"/>
  <c r="B9293" i="1"/>
  <c r="C9293" i="1" s="1"/>
  <c r="B9294" i="1"/>
  <c r="C9294" i="1" s="1"/>
  <c r="B9295" i="1"/>
  <c r="C9295" i="1" s="1"/>
  <c r="B9296" i="1"/>
  <c r="C9296" i="1" s="1"/>
  <c r="B9297" i="1"/>
  <c r="C9297" i="1" s="1"/>
  <c r="B9298" i="1"/>
  <c r="C9298" i="1" s="1"/>
  <c r="B9299" i="1"/>
  <c r="C9299" i="1" s="1"/>
  <c r="B9300" i="1"/>
  <c r="C9300" i="1" s="1"/>
  <c r="B9301" i="1"/>
  <c r="C9301" i="1" s="1"/>
  <c r="B9302" i="1"/>
  <c r="C9302" i="1" s="1"/>
  <c r="B9303" i="1"/>
  <c r="C9303" i="1" s="1"/>
  <c r="B9304" i="1"/>
  <c r="C9304" i="1" s="1"/>
  <c r="B9305" i="1"/>
  <c r="C9305" i="1" s="1"/>
  <c r="B9306" i="1"/>
  <c r="C9306" i="1" s="1"/>
  <c r="B9307" i="1"/>
  <c r="C9307" i="1" s="1"/>
  <c r="B9308" i="1"/>
  <c r="C9308" i="1" s="1"/>
  <c r="B9309" i="1"/>
  <c r="C9309" i="1" s="1"/>
  <c r="B9310" i="1"/>
  <c r="C9310" i="1" s="1"/>
  <c r="B9311" i="1"/>
  <c r="C9311" i="1" s="1"/>
  <c r="B9312" i="1"/>
  <c r="C9312" i="1" s="1"/>
  <c r="B9313" i="1"/>
  <c r="C9313" i="1" s="1"/>
  <c r="B9314" i="1"/>
  <c r="C9314" i="1" s="1"/>
  <c r="B9315" i="1"/>
  <c r="C9315" i="1" s="1"/>
  <c r="B9316" i="1"/>
  <c r="C9316" i="1" s="1"/>
  <c r="B9317" i="1"/>
  <c r="C9317" i="1" s="1"/>
  <c r="B9318" i="1"/>
  <c r="C9318" i="1" s="1"/>
  <c r="B9319" i="1"/>
  <c r="C9319" i="1" s="1"/>
  <c r="B9320" i="1"/>
  <c r="C9320" i="1" s="1"/>
  <c r="B9321" i="1"/>
  <c r="C9321" i="1" s="1"/>
  <c r="B9322" i="1"/>
  <c r="C9322" i="1" s="1"/>
  <c r="B9323" i="1"/>
  <c r="C9323" i="1" s="1"/>
  <c r="B9324" i="1"/>
  <c r="C9324" i="1" s="1"/>
  <c r="B9325" i="1"/>
  <c r="C9325" i="1" s="1"/>
  <c r="B9326" i="1"/>
  <c r="C9326" i="1" s="1"/>
  <c r="B9327" i="1"/>
  <c r="C9327" i="1" s="1"/>
  <c r="B9328" i="1"/>
  <c r="C9328" i="1" s="1"/>
  <c r="B9329" i="1"/>
  <c r="C9329" i="1" s="1"/>
  <c r="B9330" i="1"/>
  <c r="C9330" i="1" s="1"/>
  <c r="B9331" i="1"/>
  <c r="C9331" i="1" s="1"/>
  <c r="B9332" i="1"/>
  <c r="C9332" i="1" s="1"/>
  <c r="B9333" i="1"/>
  <c r="C9333" i="1" s="1"/>
  <c r="B9334" i="1"/>
  <c r="C9334" i="1" s="1"/>
  <c r="B9335" i="1"/>
  <c r="C9335" i="1" s="1"/>
  <c r="B9336" i="1"/>
  <c r="C9336" i="1" s="1"/>
  <c r="B9337" i="1"/>
  <c r="C9337" i="1" s="1"/>
  <c r="B9338" i="1"/>
  <c r="C9338" i="1" s="1"/>
  <c r="B9339" i="1"/>
  <c r="C9339" i="1" s="1"/>
  <c r="B9340" i="1"/>
  <c r="C9340" i="1" s="1"/>
  <c r="B9341" i="1"/>
  <c r="C9341" i="1" s="1"/>
  <c r="B9342" i="1"/>
  <c r="C9342" i="1" s="1"/>
  <c r="B9343" i="1"/>
  <c r="C9343" i="1" s="1"/>
  <c r="B9344" i="1"/>
  <c r="C9344" i="1" s="1"/>
  <c r="B9345" i="1"/>
  <c r="C9345" i="1" s="1"/>
  <c r="B9346" i="1"/>
  <c r="C9346" i="1" s="1"/>
  <c r="B9347" i="1"/>
  <c r="C9347" i="1" s="1"/>
  <c r="B9348" i="1"/>
  <c r="C9348" i="1" s="1"/>
  <c r="B9349" i="1"/>
  <c r="C9349" i="1" s="1"/>
  <c r="B9350" i="1"/>
  <c r="C9350" i="1" s="1"/>
  <c r="B9351" i="1"/>
  <c r="C9351" i="1" s="1"/>
  <c r="B9352" i="1"/>
  <c r="C9352" i="1" s="1"/>
  <c r="B9353" i="1"/>
  <c r="C9353" i="1" s="1"/>
  <c r="B9354" i="1"/>
  <c r="C9354" i="1" s="1"/>
  <c r="B9355" i="1"/>
  <c r="C9355" i="1" s="1"/>
  <c r="B9356" i="1"/>
  <c r="C9356" i="1" s="1"/>
  <c r="B9357" i="1"/>
  <c r="C9357" i="1" s="1"/>
  <c r="B9358" i="1"/>
  <c r="C9358" i="1" s="1"/>
  <c r="B9359" i="1"/>
  <c r="C9359" i="1" s="1"/>
  <c r="B9360" i="1"/>
  <c r="C9360" i="1" s="1"/>
  <c r="B9361" i="1"/>
  <c r="C9361" i="1" s="1"/>
  <c r="B9362" i="1"/>
  <c r="C9362" i="1" s="1"/>
  <c r="B9363" i="1"/>
  <c r="C9363" i="1" s="1"/>
  <c r="B9364" i="1"/>
  <c r="C9364" i="1" s="1"/>
  <c r="B9365" i="1"/>
  <c r="C9365" i="1" s="1"/>
  <c r="B9366" i="1"/>
  <c r="C9366" i="1" s="1"/>
  <c r="B9367" i="1"/>
  <c r="C9367" i="1" s="1"/>
  <c r="B9368" i="1"/>
  <c r="C9368" i="1" s="1"/>
  <c r="B9369" i="1"/>
  <c r="C9369" i="1" s="1"/>
  <c r="B9370" i="1"/>
  <c r="C9370" i="1" s="1"/>
  <c r="B9371" i="1"/>
  <c r="C9371" i="1" s="1"/>
  <c r="B9372" i="1"/>
  <c r="C9372" i="1" s="1"/>
  <c r="B9373" i="1"/>
  <c r="C9373" i="1" s="1"/>
  <c r="B9374" i="1"/>
  <c r="C9374" i="1" s="1"/>
  <c r="B9375" i="1"/>
  <c r="C9375" i="1" s="1"/>
  <c r="B9376" i="1"/>
  <c r="C9376" i="1" s="1"/>
  <c r="B9377" i="1"/>
  <c r="C9377" i="1" s="1"/>
  <c r="B9378" i="1"/>
  <c r="C9378" i="1" s="1"/>
  <c r="B9379" i="1"/>
  <c r="C9379" i="1" s="1"/>
  <c r="B9380" i="1"/>
  <c r="C9380" i="1" s="1"/>
  <c r="B9381" i="1"/>
  <c r="C9381" i="1" s="1"/>
  <c r="B9382" i="1"/>
  <c r="C9382" i="1" s="1"/>
  <c r="B9383" i="1"/>
  <c r="C9383" i="1" s="1"/>
  <c r="B9384" i="1"/>
  <c r="C9384" i="1" s="1"/>
  <c r="B9385" i="1"/>
  <c r="C9385" i="1" s="1"/>
  <c r="B9386" i="1"/>
  <c r="C9386" i="1" s="1"/>
  <c r="B9387" i="1"/>
  <c r="C9387" i="1" s="1"/>
  <c r="B9388" i="1"/>
  <c r="C9388" i="1" s="1"/>
  <c r="B9389" i="1"/>
  <c r="C9389" i="1" s="1"/>
  <c r="B9390" i="1"/>
  <c r="C9390" i="1" s="1"/>
  <c r="B9391" i="1"/>
  <c r="C9391" i="1" s="1"/>
  <c r="B9392" i="1"/>
  <c r="C9392" i="1" s="1"/>
  <c r="B9393" i="1"/>
  <c r="C9393" i="1" s="1"/>
  <c r="B9394" i="1"/>
  <c r="C9394" i="1" s="1"/>
  <c r="B9395" i="1"/>
  <c r="C9395" i="1" s="1"/>
  <c r="B9396" i="1"/>
  <c r="C9396" i="1" s="1"/>
  <c r="B9397" i="1"/>
  <c r="C9397" i="1" s="1"/>
  <c r="B9398" i="1"/>
  <c r="C9398" i="1" s="1"/>
  <c r="B9399" i="1"/>
  <c r="C9399" i="1" s="1"/>
  <c r="B9400" i="1"/>
  <c r="C9400" i="1" s="1"/>
  <c r="B9401" i="1"/>
  <c r="C9401" i="1" s="1"/>
  <c r="B9402" i="1"/>
  <c r="C9402" i="1" s="1"/>
  <c r="B9403" i="1"/>
  <c r="C9403" i="1" s="1"/>
  <c r="B9404" i="1"/>
  <c r="C9404" i="1" s="1"/>
  <c r="B9405" i="1"/>
  <c r="C9405" i="1" s="1"/>
  <c r="B9406" i="1"/>
  <c r="C9406" i="1" s="1"/>
  <c r="B9407" i="1"/>
  <c r="C9407" i="1" s="1"/>
  <c r="B9408" i="1"/>
  <c r="C9408" i="1" s="1"/>
  <c r="B9409" i="1"/>
  <c r="C9409" i="1" s="1"/>
  <c r="B9410" i="1"/>
  <c r="C9410" i="1" s="1"/>
  <c r="B9411" i="1"/>
  <c r="C9411" i="1" s="1"/>
  <c r="B9412" i="1"/>
  <c r="C9412" i="1" s="1"/>
  <c r="B9413" i="1"/>
  <c r="C9413" i="1" s="1"/>
  <c r="B9414" i="1"/>
  <c r="C9414" i="1" s="1"/>
  <c r="B9415" i="1"/>
  <c r="C9415" i="1" s="1"/>
  <c r="B9416" i="1"/>
  <c r="C9416" i="1" s="1"/>
  <c r="B9417" i="1"/>
  <c r="C9417" i="1" s="1"/>
  <c r="B9418" i="1"/>
  <c r="C9418" i="1" s="1"/>
  <c r="B9419" i="1"/>
  <c r="C9419" i="1" s="1"/>
  <c r="B9420" i="1"/>
  <c r="C9420" i="1" s="1"/>
  <c r="B9421" i="1"/>
  <c r="C9421" i="1" s="1"/>
  <c r="B9422" i="1"/>
  <c r="C9422" i="1" s="1"/>
  <c r="B9423" i="1"/>
  <c r="C9423" i="1" s="1"/>
  <c r="B9424" i="1"/>
  <c r="C9424" i="1" s="1"/>
  <c r="B9425" i="1"/>
  <c r="C9425" i="1" s="1"/>
  <c r="B9426" i="1"/>
  <c r="C9426" i="1" s="1"/>
  <c r="B9427" i="1"/>
  <c r="C9427" i="1" s="1"/>
  <c r="B9428" i="1"/>
  <c r="C9428" i="1" s="1"/>
  <c r="B9429" i="1"/>
  <c r="C9429" i="1" s="1"/>
  <c r="B9430" i="1"/>
  <c r="C9430" i="1" s="1"/>
  <c r="B9431" i="1"/>
  <c r="C9431" i="1" s="1"/>
  <c r="B9432" i="1"/>
  <c r="C9432" i="1" s="1"/>
  <c r="B9433" i="1"/>
  <c r="C9433" i="1" s="1"/>
  <c r="B9434" i="1"/>
  <c r="C9434" i="1" s="1"/>
  <c r="B9435" i="1"/>
  <c r="C9435" i="1" s="1"/>
  <c r="B9436" i="1"/>
  <c r="C9436" i="1" s="1"/>
  <c r="B9437" i="1"/>
  <c r="C9437" i="1" s="1"/>
  <c r="B9438" i="1"/>
  <c r="C9438" i="1" s="1"/>
  <c r="B9439" i="1"/>
  <c r="C9439" i="1" s="1"/>
  <c r="B9440" i="1"/>
  <c r="C9440" i="1" s="1"/>
  <c r="B9441" i="1"/>
  <c r="C9441" i="1" s="1"/>
  <c r="B9442" i="1"/>
  <c r="C9442" i="1" s="1"/>
  <c r="B9443" i="1"/>
  <c r="C9443" i="1" s="1"/>
  <c r="B9444" i="1"/>
  <c r="C9444" i="1" s="1"/>
  <c r="B9445" i="1"/>
  <c r="C9445" i="1" s="1"/>
  <c r="B9446" i="1"/>
  <c r="C9446" i="1" s="1"/>
  <c r="B9447" i="1"/>
  <c r="C9447" i="1" s="1"/>
  <c r="B9448" i="1"/>
  <c r="C9448" i="1" s="1"/>
  <c r="B9449" i="1"/>
  <c r="C9449" i="1" s="1"/>
  <c r="B9450" i="1"/>
  <c r="C9450" i="1" s="1"/>
  <c r="B9451" i="1"/>
  <c r="C9451" i="1" s="1"/>
  <c r="B9452" i="1"/>
  <c r="C9452" i="1" s="1"/>
  <c r="B9453" i="1"/>
  <c r="C9453" i="1" s="1"/>
  <c r="B9454" i="1"/>
  <c r="C9454" i="1" s="1"/>
  <c r="B9455" i="1"/>
  <c r="C9455" i="1" s="1"/>
  <c r="B9456" i="1"/>
  <c r="C9456" i="1" s="1"/>
  <c r="B9457" i="1"/>
  <c r="C9457" i="1" s="1"/>
  <c r="B9458" i="1"/>
  <c r="C9458" i="1" s="1"/>
  <c r="B9459" i="1"/>
  <c r="C9459" i="1" s="1"/>
  <c r="B9460" i="1"/>
  <c r="C9460" i="1" s="1"/>
  <c r="B9461" i="1"/>
  <c r="C9461" i="1" s="1"/>
  <c r="B9462" i="1"/>
  <c r="C9462" i="1" s="1"/>
  <c r="B9463" i="1"/>
  <c r="C9463" i="1" s="1"/>
  <c r="B9464" i="1"/>
  <c r="C9464" i="1" s="1"/>
  <c r="B9465" i="1"/>
  <c r="C9465" i="1" s="1"/>
  <c r="B9466" i="1"/>
  <c r="C9466" i="1" s="1"/>
  <c r="B9467" i="1"/>
  <c r="C9467" i="1" s="1"/>
  <c r="B9468" i="1"/>
  <c r="C9468" i="1" s="1"/>
  <c r="B9469" i="1"/>
  <c r="C9469" i="1" s="1"/>
  <c r="B9470" i="1"/>
  <c r="C9470" i="1" s="1"/>
  <c r="B9471" i="1"/>
  <c r="C9471" i="1" s="1"/>
  <c r="B9472" i="1"/>
  <c r="C9472" i="1" s="1"/>
  <c r="B9473" i="1"/>
  <c r="C9473" i="1" s="1"/>
  <c r="B9474" i="1"/>
  <c r="C9474" i="1" s="1"/>
  <c r="B9475" i="1"/>
  <c r="C9475" i="1" s="1"/>
  <c r="B9476" i="1"/>
  <c r="C9476" i="1" s="1"/>
  <c r="B9477" i="1"/>
  <c r="C9477" i="1" s="1"/>
  <c r="B9478" i="1"/>
  <c r="C9478" i="1" s="1"/>
  <c r="B9479" i="1"/>
  <c r="C9479" i="1" s="1"/>
  <c r="B9480" i="1"/>
  <c r="C9480" i="1" s="1"/>
  <c r="B9481" i="1"/>
  <c r="C9481" i="1" s="1"/>
  <c r="B9482" i="1"/>
  <c r="C9482" i="1" s="1"/>
  <c r="B9483" i="1"/>
  <c r="C9483" i="1" s="1"/>
  <c r="B9484" i="1"/>
  <c r="C9484" i="1" s="1"/>
  <c r="B9485" i="1"/>
  <c r="C9485" i="1" s="1"/>
  <c r="B9486" i="1"/>
  <c r="C9486" i="1" s="1"/>
  <c r="B9487" i="1"/>
  <c r="C9487" i="1" s="1"/>
  <c r="B9488" i="1"/>
  <c r="C9488" i="1" s="1"/>
  <c r="B9489" i="1"/>
  <c r="C9489" i="1" s="1"/>
  <c r="B9490" i="1"/>
  <c r="C9490" i="1" s="1"/>
  <c r="B9491" i="1"/>
  <c r="C9491" i="1" s="1"/>
  <c r="B9492" i="1"/>
  <c r="C9492" i="1" s="1"/>
  <c r="B9493" i="1"/>
  <c r="C9493" i="1" s="1"/>
  <c r="B9494" i="1"/>
  <c r="C9494" i="1" s="1"/>
  <c r="B9495" i="1"/>
  <c r="C9495" i="1" s="1"/>
  <c r="B9496" i="1"/>
  <c r="C9496" i="1" s="1"/>
  <c r="B9497" i="1"/>
  <c r="C9497" i="1" s="1"/>
  <c r="B9498" i="1"/>
  <c r="C9498" i="1" s="1"/>
  <c r="B9499" i="1"/>
  <c r="C9499" i="1" s="1"/>
  <c r="B9500" i="1"/>
  <c r="C9500" i="1" s="1"/>
  <c r="B9501" i="1"/>
  <c r="C9501" i="1" s="1"/>
  <c r="B9502" i="1"/>
  <c r="C9502" i="1" s="1"/>
  <c r="B9503" i="1"/>
  <c r="C9503" i="1" s="1"/>
  <c r="B9504" i="1"/>
  <c r="C9504" i="1" s="1"/>
  <c r="B9505" i="1"/>
  <c r="C9505" i="1" s="1"/>
  <c r="B9506" i="1"/>
  <c r="C9506" i="1" s="1"/>
  <c r="B9507" i="1"/>
  <c r="C9507" i="1" s="1"/>
  <c r="B9508" i="1"/>
  <c r="C9508" i="1" s="1"/>
  <c r="B9509" i="1"/>
  <c r="C9509" i="1" s="1"/>
  <c r="B9510" i="1"/>
  <c r="C9510" i="1" s="1"/>
  <c r="B9511" i="1"/>
  <c r="C9511" i="1" s="1"/>
  <c r="B9512" i="1"/>
  <c r="C9512" i="1" s="1"/>
  <c r="B9513" i="1"/>
  <c r="C9513" i="1" s="1"/>
  <c r="B9514" i="1"/>
  <c r="C9514" i="1" s="1"/>
  <c r="B9515" i="1"/>
  <c r="C9515" i="1" s="1"/>
  <c r="B9516" i="1"/>
  <c r="C9516" i="1" s="1"/>
  <c r="B9517" i="1"/>
  <c r="C9517" i="1" s="1"/>
  <c r="B9518" i="1"/>
  <c r="C9518" i="1" s="1"/>
  <c r="B9519" i="1"/>
  <c r="C9519" i="1" s="1"/>
  <c r="B9520" i="1"/>
  <c r="C9520" i="1" s="1"/>
  <c r="B9521" i="1"/>
  <c r="C9521" i="1" s="1"/>
  <c r="B9522" i="1"/>
  <c r="C9522" i="1" s="1"/>
  <c r="B9523" i="1"/>
  <c r="C9523" i="1" s="1"/>
  <c r="B9524" i="1"/>
  <c r="C9524" i="1" s="1"/>
  <c r="B9525" i="1"/>
  <c r="C9525" i="1" s="1"/>
  <c r="B9526" i="1"/>
  <c r="C9526" i="1" s="1"/>
  <c r="B9527" i="1"/>
  <c r="C9527" i="1" s="1"/>
  <c r="B9528" i="1"/>
  <c r="C9528" i="1" s="1"/>
  <c r="B9529" i="1"/>
  <c r="C9529" i="1" s="1"/>
  <c r="B9530" i="1"/>
  <c r="C9530" i="1" s="1"/>
  <c r="B9531" i="1"/>
  <c r="C9531" i="1" s="1"/>
  <c r="B9532" i="1"/>
  <c r="C9532" i="1" s="1"/>
  <c r="B9533" i="1"/>
  <c r="C9533" i="1" s="1"/>
  <c r="B9534" i="1"/>
  <c r="C9534" i="1" s="1"/>
  <c r="B9535" i="1"/>
  <c r="C9535" i="1" s="1"/>
  <c r="B9536" i="1"/>
  <c r="C9536" i="1" s="1"/>
  <c r="B9537" i="1"/>
  <c r="C9537" i="1" s="1"/>
  <c r="B9538" i="1"/>
  <c r="C9538" i="1" s="1"/>
  <c r="B9539" i="1"/>
  <c r="C9539" i="1" s="1"/>
  <c r="B9540" i="1"/>
  <c r="C9540" i="1" s="1"/>
  <c r="B9541" i="1"/>
  <c r="C9541" i="1" s="1"/>
  <c r="B9542" i="1"/>
  <c r="C9542" i="1" s="1"/>
  <c r="B9543" i="1"/>
  <c r="C9543" i="1" s="1"/>
  <c r="B9544" i="1"/>
  <c r="C9544" i="1" s="1"/>
  <c r="B9545" i="1"/>
  <c r="C9545" i="1" s="1"/>
  <c r="B9546" i="1"/>
  <c r="C9546" i="1" s="1"/>
  <c r="B9547" i="1"/>
  <c r="C9547" i="1" s="1"/>
  <c r="B9548" i="1"/>
  <c r="C9548" i="1" s="1"/>
  <c r="B9549" i="1"/>
  <c r="C9549" i="1" s="1"/>
  <c r="B9550" i="1"/>
  <c r="C9550" i="1" s="1"/>
  <c r="B9551" i="1"/>
  <c r="C9551" i="1" s="1"/>
  <c r="B9552" i="1"/>
  <c r="C9552" i="1" s="1"/>
  <c r="B9553" i="1"/>
  <c r="C9553" i="1" s="1"/>
  <c r="B9554" i="1"/>
  <c r="C9554" i="1" s="1"/>
  <c r="B9555" i="1"/>
  <c r="C9555" i="1" s="1"/>
  <c r="B9556" i="1"/>
  <c r="C9556" i="1" s="1"/>
  <c r="B9557" i="1"/>
  <c r="C9557" i="1" s="1"/>
  <c r="B9558" i="1"/>
  <c r="C9558" i="1" s="1"/>
  <c r="B9559" i="1"/>
  <c r="C9559" i="1" s="1"/>
  <c r="B9560" i="1"/>
  <c r="C9560" i="1" s="1"/>
  <c r="B9561" i="1"/>
  <c r="C9561" i="1" s="1"/>
  <c r="B9562" i="1"/>
  <c r="C9562" i="1" s="1"/>
  <c r="B9563" i="1"/>
  <c r="C9563" i="1" s="1"/>
  <c r="B9564" i="1"/>
  <c r="C9564" i="1" s="1"/>
  <c r="B9565" i="1"/>
  <c r="C9565" i="1" s="1"/>
  <c r="B9566" i="1"/>
  <c r="C9566" i="1" s="1"/>
  <c r="B9567" i="1"/>
  <c r="C9567" i="1" s="1"/>
  <c r="B9568" i="1"/>
  <c r="C9568" i="1" s="1"/>
  <c r="B9569" i="1"/>
  <c r="C9569" i="1" s="1"/>
  <c r="B9570" i="1"/>
  <c r="C9570" i="1" s="1"/>
  <c r="B9571" i="1"/>
  <c r="C9571" i="1" s="1"/>
  <c r="B9572" i="1"/>
  <c r="C9572" i="1" s="1"/>
  <c r="B9573" i="1"/>
  <c r="C9573" i="1" s="1"/>
  <c r="B9574" i="1"/>
  <c r="C9574" i="1" s="1"/>
  <c r="B9575" i="1"/>
  <c r="C9575" i="1" s="1"/>
  <c r="B9576" i="1"/>
  <c r="C9576" i="1" s="1"/>
  <c r="B9577" i="1"/>
  <c r="C9577" i="1" s="1"/>
  <c r="B9578" i="1"/>
  <c r="C9578" i="1" s="1"/>
  <c r="B9579" i="1"/>
  <c r="C9579" i="1" s="1"/>
  <c r="B9580" i="1"/>
  <c r="C9580" i="1" s="1"/>
  <c r="B9581" i="1"/>
  <c r="C9581" i="1" s="1"/>
  <c r="B9582" i="1"/>
  <c r="C9582" i="1" s="1"/>
  <c r="B9583" i="1"/>
  <c r="C9583" i="1" s="1"/>
  <c r="B9584" i="1"/>
  <c r="C9584" i="1" s="1"/>
  <c r="B9585" i="1"/>
  <c r="C9585" i="1" s="1"/>
  <c r="B9586" i="1"/>
  <c r="C9586" i="1" s="1"/>
  <c r="B9587" i="1"/>
  <c r="C9587" i="1" s="1"/>
  <c r="B9588" i="1"/>
  <c r="C9588" i="1" s="1"/>
  <c r="B9589" i="1"/>
  <c r="C9589" i="1" s="1"/>
  <c r="B9590" i="1"/>
  <c r="C9590" i="1" s="1"/>
  <c r="B9591" i="1"/>
  <c r="C9591" i="1" s="1"/>
  <c r="B9592" i="1"/>
  <c r="C9592" i="1" s="1"/>
  <c r="B9593" i="1"/>
  <c r="C9593" i="1" s="1"/>
  <c r="B9594" i="1"/>
  <c r="C9594" i="1" s="1"/>
  <c r="B9595" i="1"/>
  <c r="C9595" i="1" s="1"/>
  <c r="B9596" i="1"/>
  <c r="C9596" i="1" s="1"/>
  <c r="B9597" i="1"/>
  <c r="C9597" i="1" s="1"/>
  <c r="B9598" i="1"/>
  <c r="C9598" i="1" s="1"/>
  <c r="B9599" i="1"/>
  <c r="C9599" i="1" s="1"/>
  <c r="B9600" i="1"/>
  <c r="C9600" i="1" s="1"/>
  <c r="B9601" i="1"/>
  <c r="C9601" i="1" s="1"/>
  <c r="B9602" i="1"/>
  <c r="C9602" i="1" s="1"/>
  <c r="B9603" i="1"/>
  <c r="C9603" i="1" s="1"/>
  <c r="B9604" i="1"/>
  <c r="C9604" i="1" s="1"/>
  <c r="B9605" i="1"/>
  <c r="C9605" i="1" s="1"/>
  <c r="B9606" i="1"/>
  <c r="C9606" i="1" s="1"/>
  <c r="B9607" i="1"/>
  <c r="C9607" i="1" s="1"/>
  <c r="B9608" i="1"/>
  <c r="C9608" i="1" s="1"/>
  <c r="B9609" i="1"/>
  <c r="C9609" i="1" s="1"/>
  <c r="B9610" i="1"/>
  <c r="C9610" i="1" s="1"/>
  <c r="B9611" i="1"/>
  <c r="C9611" i="1" s="1"/>
  <c r="B9612" i="1"/>
  <c r="C9612" i="1" s="1"/>
  <c r="B9613" i="1"/>
  <c r="C9613" i="1" s="1"/>
  <c r="B9614" i="1"/>
  <c r="C9614" i="1" s="1"/>
  <c r="B9615" i="1"/>
  <c r="C9615" i="1" s="1"/>
  <c r="B9616" i="1"/>
  <c r="C9616" i="1" s="1"/>
  <c r="B9617" i="1"/>
  <c r="C9617" i="1" s="1"/>
  <c r="B9618" i="1"/>
  <c r="C9618" i="1" s="1"/>
  <c r="B9619" i="1"/>
  <c r="C9619" i="1" s="1"/>
  <c r="B9620" i="1"/>
  <c r="C9620" i="1" s="1"/>
  <c r="B9621" i="1"/>
  <c r="C9621" i="1" s="1"/>
  <c r="B9622" i="1"/>
  <c r="C9622" i="1" s="1"/>
  <c r="B9623" i="1"/>
  <c r="C9623" i="1" s="1"/>
  <c r="B9624" i="1"/>
  <c r="C9624" i="1" s="1"/>
  <c r="B9625" i="1"/>
  <c r="C9625" i="1" s="1"/>
  <c r="B9626" i="1"/>
  <c r="C9626" i="1" s="1"/>
  <c r="B9627" i="1"/>
  <c r="C9627" i="1" s="1"/>
  <c r="B9628" i="1"/>
  <c r="C9628" i="1" s="1"/>
  <c r="B9629" i="1"/>
  <c r="C9629" i="1" s="1"/>
  <c r="B9630" i="1"/>
  <c r="C9630" i="1" s="1"/>
  <c r="B9631" i="1"/>
  <c r="C9631" i="1" s="1"/>
  <c r="B9632" i="1"/>
  <c r="C9632" i="1" s="1"/>
  <c r="B9633" i="1"/>
  <c r="C9633" i="1" s="1"/>
  <c r="B9634" i="1"/>
  <c r="C9634" i="1" s="1"/>
  <c r="B9635" i="1"/>
  <c r="C9635" i="1" s="1"/>
  <c r="B9636" i="1"/>
  <c r="C9636" i="1" s="1"/>
  <c r="B9637" i="1"/>
  <c r="C9637" i="1" s="1"/>
  <c r="B9638" i="1"/>
  <c r="C9638" i="1" s="1"/>
  <c r="B9639" i="1"/>
  <c r="C9639" i="1" s="1"/>
  <c r="B9640" i="1"/>
  <c r="C9640" i="1" s="1"/>
  <c r="B9641" i="1"/>
  <c r="C9641" i="1" s="1"/>
  <c r="B9642" i="1"/>
  <c r="C9642" i="1" s="1"/>
  <c r="B9643" i="1"/>
  <c r="C9643" i="1" s="1"/>
  <c r="B9644" i="1"/>
  <c r="C9644" i="1" s="1"/>
  <c r="B9645" i="1"/>
  <c r="C9645" i="1" s="1"/>
  <c r="B9646" i="1"/>
  <c r="C9646" i="1" s="1"/>
  <c r="B9647" i="1"/>
  <c r="C9647" i="1" s="1"/>
  <c r="B9648" i="1"/>
  <c r="C9648" i="1" s="1"/>
  <c r="B9649" i="1"/>
  <c r="C9649" i="1" s="1"/>
  <c r="B9650" i="1"/>
  <c r="C9650" i="1" s="1"/>
  <c r="B9651" i="1"/>
  <c r="C9651" i="1" s="1"/>
  <c r="B9652" i="1"/>
  <c r="C9652" i="1" s="1"/>
  <c r="B9653" i="1"/>
  <c r="C9653" i="1" s="1"/>
  <c r="B9654" i="1"/>
  <c r="C9654" i="1" s="1"/>
  <c r="B9655" i="1"/>
  <c r="C9655" i="1" s="1"/>
  <c r="B9656" i="1"/>
  <c r="C9656" i="1" s="1"/>
  <c r="B9657" i="1"/>
  <c r="C9657" i="1" s="1"/>
  <c r="B9658" i="1"/>
  <c r="C9658" i="1" s="1"/>
  <c r="B9659" i="1"/>
  <c r="C9659" i="1" s="1"/>
  <c r="B9660" i="1"/>
  <c r="C9660" i="1" s="1"/>
  <c r="B9661" i="1"/>
  <c r="C9661" i="1" s="1"/>
  <c r="B9662" i="1"/>
  <c r="C9662" i="1" s="1"/>
  <c r="B9663" i="1"/>
  <c r="C9663" i="1" s="1"/>
  <c r="B9664" i="1"/>
  <c r="C9664" i="1" s="1"/>
  <c r="B9665" i="1"/>
  <c r="C9665" i="1" s="1"/>
  <c r="B9666" i="1"/>
  <c r="C9666" i="1" s="1"/>
  <c r="B9667" i="1"/>
  <c r="C9667" i="1" s="1"/>
  <c r="B9668" i="1"/>
  <c r="C9668" i="1" s="1"/>
  <c r="B9669" i="1"/>
  <c r="C9669" i="1" s="1"/>
  <c r="B9670" i="1"/>
  <c r="C9670" i="1" s="1"/>
  <c r="B9671" i="1"/>
  <c r="C9671" i="1" s="1"/>
  <c r="B9672" i="1"/>
  <c r="C9672" i="1" s="1"/>
  <c r="B9673" i="1"/>
  <c r="C9673" i="1" s="1"/>
  <c r="B9674" i="1"/>
  <c r="C9674" i="1" s="1"/>
  <c r="B9675" i="1"/>
  <c r="C9675" i="1" s="1"/>
  <c r="B9676" i="1"/>
  <c r="C9676" i="1" s="1"/>
  <c r="B9677" i="1"/>
  <c r="C9677" i="1" s="1"/>
  <c r="B9678" i="1"/>
  <c r="C9678" i="1" s="1"/>
  <c r="B9679" i="1"/>
  <c r="C9679" i="1" s="1"/>
  <c r="B9680" i="1"/>
  <c r="C9680" i="1" s="1"/>
  <c r="B9681" i="1"/>
  <c r="C9681" i="1" s="1"/>
  <c r="B9682" i="1"/>
  <c r="C9682" i="1" s="1"/>
  <c r="B9683" i="1"/>
  <c r="C9683" i="1" s="1"/>
  <c r="B9684" i="1"/>
  <c r="C9684" i="1" s="1"/>
  <c r="B9685" i="1"/>
  <c r="C9685" i="1" s="1"/>
  <c r="B9686" i="1"/>
  <c r="C9686" i="1" s="1"/>
  <c r="B9687" i="1"/>
  <c r="C9687" i="1" s="1"/>
  <c r="B9688" i="1"/>
  <c r="C9688" i="1" s="1"/>
  <c r="B9689" i="1"/>
  <c r="C9689" i="1" s="1"/>
  <c r="B9690" i="1"/>
  <c r="C9690" i="1" s="1"/>
  <c r="B9691" i="1"/>
  <c r="C9691" i="1" s="1"/>
  <c r="B9692" i="1"/>
  <c r="C9692" i="1" s="1"/>
  <c r="B9693" i="1"/>
  <c r="C9693" i="1" s="1"/>
  <c r="B9694" i="1"/>
  <c r="C9694" i="1" s="1"/>
  <c r="B9695" i="1"/>
  <c r="C9695" i="1" s="1"/>
  <c r="B9696" i="1"/>
  <c r="C9696" i="1" s="1"/>
  <c r="B9697" i="1"/>
  <c r="C9697" i="1" s="1"/>
  <c r="B9698" i="1"/>
  <c r="C9698" i="1" s="1"/>
  <c r="B9699" i="1"/>
  <c r="C9699" i="1" s="1"/>
  <c r="B9700" i="1"/>
  <c r="C9700" i="1" s="1"/>
  <c r="B9701" i="1"/>
  <c r="C9701" i="1" s="1"/>
  <c r="B9702" i="1"/>
  <c r="C9702" i="1" s="1"/>
  <c r="B9703" i="1"/>
  <c r="C9703" i="1" s="1"/>
  <c r="B9704" i="1"/>
  <c r="C9704" i="1" s="1"/>
  <c r="B9705" i="1"/>
  <c r="C9705" i="1" s="1"/>
  <c r="B9706" i="1"/>
  <c r="C9706" i="1" s="1"/>
  <c r="B9707" i="1"/>
  <c r="C9707" i="1" s="1"/>
  <c r="B9708" i="1"/>
  <c r="C9708" i="1" s="1"/>
  <c r="B9709" i="1"/>
  <c r="C9709" i="1" s="1"/>
  <c r="B9710" i="1"/>
  <c r="C9710" i="1" s="1"/>
  <c r="B9711" i="1"/>
  <c r="C9711" i="1" s="1"/>
  <c r="B9712" i="1"/>
  <c r="C9712" i="1" s="1"/>
  <c r="B9713" i="1"/>
  <c r="C9713" i="1" s="1"/>
  <c r="B9714" i="1"/>
  <c r="C9714" i="1" s="1"/>
  <c r="B9715" i="1"/>
  <c r="C9715" i="1" s="1"/>
  <c r="B9716" i="1"/>
  <c r="C9716" i="1" s="1"/>
  <c r="B9717" i="1"/>
  <c r="C9717" i="1" s="1"/>
  <c r="B9718" i="1"/>
  <c r="C9718" i="1" s="1"/>
  <c r="B9719" i="1"/>
  <c r="C9719" i="1" s="1"/>
  <c r="B9720" i="1"/>
  <c r="C9720" i="1" s="1"/>
  <c r="B9721" i="1"/>
  <c r="C9721" i="1" s="1"/>
  <c r="B9722" i="1"/>
  <c r="C9722" i="1" s="1"/>
  <c r="B9723" i="1"/>
  <c r="C9723" i="1" s="1"/>
  <c r="B9724" i="1"/>
  <c r="C9724" i="1" s="1"/>
  <c r="B9725" i="1"/>
  <c r="C9725" i="1" s="1"/>
  <c r="B9726" i="1"/>
  <c r="C9726" i="1" s="1"/>
  <c r="B9727" i="1"/>
  <c r="C9727" i="1" s="1"/>
  <c r="B9728" i="1"/>
  <c r="C9728" i="1" s="1"/>
  <c r="B9729" i="1"/>
  <c r="C9729" i="1" s="1"/>
  <c r="B9730" i="1"/>
  <c r="C9730" i="1" s="1"/>
  <c r="B9731" i="1"/>
  <c r="C9731" i="1" s="1"/>
  <c r="B9732" i="1"/>
  <c r="C9732" i="1" s="1"/>
  <c r="B9733" i="1"/>
  <c r="C9733" i="1" s="1"/>
  <c r="B9734" i="1"/>
  <c r="C9734" i="1" s="1"/>
  <c r="B9735" i="1"/>
  <c r="C9735" i="1" s="1"/>
  <c r="B9736" i="1"/>
  <c r="C9736" i="1" s="1"/>
  <c r="B9737" i="1"/>
  <c r="C9737" i="1" s="1"/>
  <c r="B9738" i="1"/>
  <c r="C9738" i="1" s="1"/>
  <c r="B9739" i="1"/>
  <c r="C9739" i="1" s="1"/>
  <c r="B9740" i="1"/>
  <c r="C9740" i="1" s="1"/>
  <c r="B9741" i="1"/>
  <c r="C9741" i="1" s="1"/>
  <c r="B9742" i="1"/>
  <c r="C9742" i="1" s="1"/>
  <c r="B9743" i="1"/>
  <c r="C9743" i="1" s="1"/>
  <c r="B9744" i="1"/>
  <c r="C9744" i="1" s="1"/>
  <c r="B9745" i="1"/>
  <c r="C9745" i="1" s="1"/>
  <c r="B9746" i="1"/>
  <c r="C9746" i="1" s="1"/>
  <c r="B9747" i="1"/>
  <c r="C9747" i="1" s="1"/>
  <c r="B9748" i="1"/>
  <c r="C9748" i="1" s="1"/>
  <c r="B9749" i="1"/>
  <c r="C9749" i="1" s="1"/>
  <c r="B9750" i="1"/>
  <c r="C9750" i="1" s="1"/>
  <c r="B9751" i="1"/>
  <c r="C9751" i="1" s="1"/>
  <c r="B9752" i="1"/>
  <c r="C9752" i="1" s="1"/>
  <c r="B9753" i="1"/>
  <c r="C9753" i="1" s="1"/>
  <c r="B9754" i="1"/>
  <c r="C9754" i="1" s="1"/>
  <c r="B9755" i="1"/>
  <c r="C9755" i="1" s="1"/>
  <c r="B9756" i="1"/>
  <c r="C9756" i="1" s="1"/>
  <c r="B9757" i="1"/>
  <c r="C9757" i="1" s="1"/>
  <c r="B9758" i="1"/>
  <c r="C9758" i="1" s="1"/>
  <c r="B9759" i="1"/>
  <c r="C9759" i="1" s="1"/>
  <c r="B9760" i="1"/>
  <c r="C9760" i="1" s="1"/>
  <c r="B9761" i="1"/>
  <c r="C9761" i="1" s="1"/>
  <c r="B9762" i="1"/>
  <c r="C9762" i="1" s="1"/>
  <c r="B9763" i="1"/>
  <c r="C9763" i="1" s="1"/>
  <c r="B9764" i="1"/>
  <c r="C9764" i="1" s="1"/>
  <c r="B9765" i="1"/>
  <c r="C9765" i="1" s="1"/>
  <c r="B9766" i="1"/>
  <c r="C9766" i="1" s="1"/>
  <c r="B9767" i="1"/>
  <c r="C9767" i="1" s="1"/>
  <c r="B9768" i="1"/>
  <c r="C9768" i="1" s="1"/>
  <c r="B9769" i="1"/>
  <c r="C9769" i="1" s="1"/>
  <c r="B9770" i="1"/>
  <c r="C9770" i="1" s="1"/>
  <c r="B9771" i="1"/>
  <c r="C9771" i="1" s="1"/>
  <c r="B9772" i="1"/>
  <c r="C9772" i="1" s="1"/>
  <c r="B9773" i="1"/>
  <c r="C9773" i="1" s="1"/>
  <c r="B9774" i="1"/>
  <c r="C9774" i="1" s="1"/>
  <c r="B9775" i="1"/>
  <c r="C9775" i="1" s="1"/>
  <c r="B9776" i="1"/>
  <c r="C9776" i="1" s="1"/>
  <c r="B9777" i="1"/>
  <c r="C9777" i="1" s="1"/>
  <c r="B9778" i="1"/>
  <c r="C9778" i="1" s="1"/>
  <c r="B9779" i="1"/>
  <c r="C9779" i="1" s="1"/>
  <c r="B9780" i="1"/>
  <c r="C9780" i="1" s="1"/>
  <c r="B9781" i="1"/>
  <c r="C9781" i="1" s="1"/>
  <c r="B9782" i="1"/>
  <c r="C9782" i="1" s="1"/>
  <c r="B9783" i="1"/>
  <c r="C9783" i="1" s="1"/>
  <c r="B9784" i="1"/>
  <c r="C9784" i="1" s="1"/>
  <c r="B9785" i="1"/>
  <c r="C9785" i="1" s="1"/>
  <c r="B9786" i="1"/>
  <c r="C9786" i="1" s="1"/>
  <c r="B9787" i="1"/>
  <c r="C9787" i="1" s="1"/>
  <c r="B9788" i="1"/>
  <c r="C9788" i="1" s="1"/>
  <c r="B9789" i="1"/>
  <c r="C9789" i="1" s="1"/>
  <c r="B9790" i="1"/>
  <c r="C9790" i="1" s="1"/>
  <c r="B9791" i="1"/>
  <c r="C9791" i="1" s="1"/>
  <c r="B9792" i="1"/>
  <c r="C9792" i="1" s="1"/>
  <c r="B9793" i="1"/>
  <c r="C9793" i="1" s="1"/>
  <c r="B9794" i="1"/>
  <c r="C9794" i="1" s="1"/>
  <c r="B9795" i="1"/>
  <c r="C9795" i="1" s="1"/>
  <c r="B9796" i="1"/>
  <c r="C9796" i="1" s="1"/>
  <c r="B9797" i="1"/>
  <c r="C9797" i="1" s="1"/>
  <c r="B9798" i="1"/>
  <c r="C9798" i="1" s="1"/>
  <c r="B9799" i="1"/>
  <c r="C9799" i="1" s="1"/>
  <c r="B9800" i="1"/>
  <c r="C9800" i="1" s="1"/>
  <c r="B9801" i="1"/>
  <c r="C9801" i="1" s="1"/>
  <c r="B9802" i="1"/>
  <c r="C9802" i="1" s="1"/>
  <c r="B9803" i="1"/>
  <c r="C9803" i="1" s="1"/>
  <c r="B9804" i="1"/>
  <c r="C9804" i="1" s="1"/>
  <c r="B9805" i="1"/>
  <c r="C9805" i="1" s="1"/>
  <c r="B9806" i="1"/>
  <c r="C9806" i="1" s="1"/>
  <c r="B9807" i="1"/>
  <c r="C9807" i="1" s="1"/>
  <c r="B9808" i="1"/>
  <c r="C9808" i="1" s="1"/>
  <c r="B9809" i="1"/>
  <c r="C9809" i="1" s="1"/>
  <c r="B9810" i="1"/>
  <c r="C9810" i="1" s="1"/>
  <c r="B9811" i="1"/>
  <c r="C9811" i="1" s="1"/>
  <c r="B9812" i="1"/>
  <c r="C9812" i="1" s="1"/>
  <c r="B9813" i="1"/>
  <c r="C9813" i="1" s="1"/>
  <c r="B9814" i="1"/>
  <c r="C9814" i="1" s="1"/>
  <c r="B9815" i="1"/>
  <c r="C9815" i="1" s="1"/>
  <c r="B9816" i="1"/>
  <c r="C9816" i="1" s="1"/>
  <c r="B9817" i="1"/>
  <c r="C9817" i="1" s="1"/>
  <c r="B9818" i="1"/>
  <c r="C9818" i="1" s="1"/>
  <c r="B9819" i="1"/>
  <c r="C9819" i="1" s="1"/>
  <c r="B9820" i="1"/>
  <c r="C9820" i="1" s="1"/>
  <c r="B9821" i="1"/>
  <c r="C9821" i="1" s="1"/>
  <c r="B9822" i="1"/>
  <c r="C9822" i="1" s="1"/>
  <c r="B9823" i="1"/>
  <c r="C9823" i="1" s="1"/>
  <c r="B9824" i="1"/>
  <c r="C9824" i="1" s="1"/>
  <c r="B9825" i="1"/>
  <c r="C9825" i="1" s="1"/>
  <c r="B9826" i="1"/>
  <c r="C9826" i="1" s="1"/>
  <c r="B9827" i="1"/>
  <c r="C9827" i="1" s="1"/>
  <c r="B9828" i="1"/>
  <c r="C9828" i="1" s="1"/>
  <c r="B9829" i="1"/>
  <c r="C9829" i="1" s="1"/>
  <c r="B9830" i="1"/>
  <c r="C9830" i="1" s="1"/>
  <c r="B9831" i="1"/>
  <c r="C9831" i="1" s="1"/>
  <c r="B9832" i="1"/>
  <c r="C9832" i="1" s="1"/>
  <c r="B9833" i="1"/>
  <c r="C9833" i="1" s="1"/>
  <c r="B9834" i="1"/>
  <c r="C9834" i="1" s="1"/>
  <c r="B9835" i="1"/>
  <c r="C9835" i="1" s="1"/>
  <c r="B9836" i="1"/>
  <c r="C9836" i="1" s="1"/>
  <c r="B9837" i="1"/>
  <c r="C9837" i="1" s="1"/>
  <c r="B9838" i="1"/>
  <c r="C9838" i="1" s="1"/>
  <c r="B9839" i="1"/>
  <c r="C9839" i="1" s="1"/>
  <c r="B9840" i="1"/>
  <c r="C9840" i="1" s="1"/>
  <c r="B9841" i="1"/>
  <c r="C9841" i="1" s="1"/>
  <c r="B9842" i="1"/>
  <c r="C9842" i="1" s="1"/>
  <c r="B9843" i="1"/>
  <c r="C9843" i="1" s="1"/>
  <c r="B9844" i="1"/>
  <c r="C9844" i="1" s="1"/>
  <c r="B9845" i="1"/>
  <c r="C9845" i="1" s="1"/>
  <c r="B9846" i="1"/>
  <c r="C9846" i="1" s="1"/>
  <c r="B9847" i="1"/>
  <c r="C9847" i="1" s="1"/>
  <c r="B9848" i="1"/>
  <c r="C9848" i="1" s="1"/>
  <c r="B9849" i="1"/>
  <c r="C9849" i="1" s="1"/>
  <c r="B9850" i="1"/>
  <c r="C9850" i="1" s="1"/>
  <c r="B9851" i="1"/>
  <c r="C9851" i="1" s="1"/>
  <c r="B9852" i="1"/>
  <c r="C9852" i="1" s="1"/>
  <c r="B9853" i="1"/>
  <c r="C9853" i="1" s="1"/>
  <c r="B9854" i="1"/>
  <c r="C9854" i="1" s="1"/>
  <c r="B9855" i="1"/>
  <c r="C9855" i="1" s="1"/>
  <c r="B9856" i="1"/>
  <c r="C9856" i="1" s="1"/>
  <c r="B9857" i="1"/>
  <c r="C9857" i="1" s="1"/>
  <c r="B9858" i="1"/>
  <c r="C9858" i="1" s="1"/>
  <c r="B9859" i="1"/>
  <c r="C9859" i="1" s="1"/>
  <c r="B9860" i="1"/>
  <c r="C9860" i="1" s="1"/>
  <c r="B9861" i="1"/>
  <c r="C9861" i="1" s="1"/>
  <c r="B9862" i="1"/>
  <c r="C9862" i="1" s="1"/>
  <c r="B9863" i="1"/>
  <c r="C9863" i="1" s="1"/>
  <c r="B9864" i="1"/>
  <c r="C9864" i="1" s="1"/>
  <c r="B9865" i="1"/>
  <c r="C9865" i="1" s="1"/>
  <c r="B9866" i="1"/>
  <c r="C9866" i="1" s="1"/>
  <c r="B9867" i="1"/>
  <c r="C9867" i="1" s="1"/>
  <c r="B9868" i="1"/>
  <c r="C9868" i="1" s="1"/>
  <c r="B9869" i="1"/>
  <c r="C9869" i="1" s="1"/>
  <c r="B9870" i="1"/>
  <c r="C9870" i="1" s="1"/>
  <c r="B9871" i="1"/>
  <c r="C9871" i="1" s="1"/>
  <c r="B9872" i="1"/>
  <c r="C9872" i="1" s="1"/>
  <c r="B9873" i="1"/>
  <c r="C9873" i="1" s="1"/>
  <c r="B9874" i="1"/>
  <c r="C9874" i="1" s="1"/>
  <c r="B9875" i="1"/>
  <c r="C9875" i="1" s="1"/>
  <c r="B9876" i="1"/>
  <c r="C9876" i="1" s="1"/>
  <c r="B9877" i="1"/>
  <c r="C9877" i="1" s="1"/>
  <c r="B9878" i="1"/>
  <c r="C9878" i="1" s="1"/>
  <c r="B9879" i="1"/>
  <c r="C9879" i="1" s="1"/>
  <c r="B9880" i="1"/>
  <c r="C9880" i="1" s="1"/>
  <c r="B9881" i="1"/>
  <c r="C9881" i="1" s="1"/>
  <c r="B9882" i="1"/>
  <c r="C9882" i="1" s="1"/>
  <c r="B9883" i="1"/>
  <c r="C9883" i="1" s="1"/>
  <c r="B9884" i="1"/>
  <c r="C9884" i="1" s="1"/>
  <c r="B9885" i="1"/>
  <c r="C9885" i="1" s="1"/>
  <c r="B9886" i="1"/>
  <c r="C9886" i="1" s="1"/>
  <c r="B9887" i="1"/>
  <c r="C9887" i="1" s="1"/>
  <c r="B9888" i="1"/>
  <c r="C9888" i="1" s="1"/>
  <c r="B9889" i="1"/>
  <c r="C9889" i="1" s="1"/>
  <c r="B9890" i="1"/>
  <c r="C9890" i="1" s="1"/>
  <c r="B9891" i="1"/>
  <c r="C9891" i="1" s="1"/>
  <c r="B9892" i="1"/>
  <c r="C9892" i="1" s="1"/>
  <c r="B9893" i="1"/>
  <c r="C9893" i="1" s="1"/>
  <c r="B9894" i="1"/>
  <c r="C9894" i="1" s="1"/>
  <c r="B9895" i="1"/>
  <c r="C9895" i="1" s="1"/>
  <c r="B9896" i="1"/>
  <c r="C9896" i="1" s="1"/>
  <c r="B9897" i="1"/>
  <c r="C9897" i="1" s="1"/>
  <c r="B9898" i="1"/>
  <c r="C9898" i="1" s="1"/>
  <c r="B9899" i="1"/>
  <c r="C9899" i="1" s="1"/>
  <c r="B9900" i="1"/>
  <c r="C9900" i="1" s="1"/>
  <c r="B9901" i="1"/>
  <c r="C9901" i="1" s="1"/>
  <c r="B9902" i="1"/>
  <c r="C9902" i="1" s="1"/>
  <c r="B9903" i="1"/>
  <c r="C9903" i="1" s="1"/>
  <c r="B9904" i="1"/>
  <c r="C9904" i="1" s="1"/>
  <c r="B9905" i="1"/>
  <c r="C9905" i="1" s="1"/>
  <c r="B9906" i="1"/>
  <c r="C9906" i="1" s="1"/>
  <c r="B9907" i="1"/>
  <c r="C9907" i="1" s="1"/>
  <c r="B9908" i="1"/>
  <c r="C9908" i="1" s="1"/>
  <c r="B9909" i="1"/>
  <c r="C9909" i="1" s="1"/>
  <c r="B9910" i="1"/>
  <c r="C9910" i="1" s="1"/>
  <c r="B9911" i="1"/>
  <c r="C9911" i="1" s="1"/>
  <c r="B9912" i="1"/>
  <c r="C9912" i="1" s="1"/>
  <c r="B9913" i="1"/>
  <c r="C9913" i="1" s="1"/>
  <c r="B9914" i="1"/>
  <c r="C9914" i="1" s="1"/>
  <c r="B9915" i="1"/>
  <c r="C9915" i="1" s="1"/>
  <c r="B9916" i="1"/>
  <c r="C9916" i="1" s="1"/>
  <c r="B9917" i="1"/>
  <c r="C9917" i="1" s="1"/>
  <c r="B9918" i="1"/>
  <c r="C9918" i="1" s="1"/>
  <c r="B9919" i="1"/>
  <c r="C9919" i="1" s="1"/>
  <c r="B9920" i="1"/>
  <c r="C9920" i="1" s="1"/>
  <c r="B9921" i="1"/>
  <c r="C9921" i="1" s="1"/>
  <c r="B9922" i="1"/>
  <c r="C9922" i="1" s="1"/>
  <c r="B9923" i="1"/>
  <c r="C9923" i="1" s="1"/>
  <c r="B9924" i="1"/>
  <c r="C9924" i="1" s="1"/>
  <c r="B9925" i="1"/>
  <c r="C9925" i="1" s="1"/>
  <c r="B9926" i="1"/>
  <c r="C9926" i="1" s="1"/>
  <c r="B9927" i="1"/>
  <c r="C9927" i="1" s="1"/>
  <c r="B9928" i="1"/>
  <c r="C9928" i="1" s="1"/>
  <c r="B9929" i="1"/>
  <c r="C9929" i="1" s="1"/>
  <c r="B9930" i="1"/>
  <c r="C9930" i="1" s="1"/>
  <c r="B9931" i="1"/>
  <c r="C9931" i="1" s="1"/>
  <c r="B9932" i="1"/>
  <c r="C9932" i="1" s="1"/>
  <c r="B9933" i="1"/>
  <c r="C9933" i="1" s="1"/>
  <c r="B9934" i="1"/>
  <c r="C9934" i="1" s="1"/>
  <c r="B9935" i="1"/>
  <c r="C9935" i="1" s="1"/>
  <c r="B9936" i="1"/>
  <c r="C9936" i="1" s="1"/>
  <c r="B9937" i="1"/>
  <c r="C9937" i="1" s="1"/>
  <c r="B9938" i="1"/>
  <c r="C9938" i="1" s="1"/>
  <c r="B9939" i="1"/>
  <c r="C9939" i="1" s="1"/>
  <c r="B9940" i="1"/>
  <c r="C9940" i="1" s="1"/>
  <c r="B9941" i="1"/>
  <c r="C9941" i="1" s="1"/>
  <c r="B9942" i="1"/>
  <c r="C9942" i="1" s="1"/>
  <c r="B9943" i="1"/>
  <c r="C9943" i="1" s="1"/>
  <c r="B9944" i="1"/>
  <c r="C9944" i="1" s="1"/>
  <c r="B9945" i="1"/>
  <c r="C9945" i="1" s="1"/>
  <c r="B9946" i="1"/>
  <c r="C9946" i="1" s="1"/>
  <c r="B9947" i="1"/>
  <c r="C9947" i="1" s="1"/>
  <c r="B9948" i="1"/>
  <c r="C9948" i="1" s="1"/>
  <c r="B9949" i="1"/>
  <c r="C9949" i="1" s="1"/>
  <c r="B9950" i="1"/>
  <c r="C9950" i="1" s="1"/>
  <c r="B9951" i="1"/>
  <c r="C9951" i="1" s="1"/>
  <c r="B9952" i="1"/>
  <c r="C9952" i="1" s="1"/>
  <c r="B9953" i="1"/>
  <c r="C9953" i="1" s="1"/>
  <c r="B9954" i="1"/>
  <c r="C9954" i="1" s="1"/>
  <c r="B9955" i="1"/>
  <c r="C9955" i="1" s="1"/>
  <c r="B9956" i="1"/>
  <c r="C9956" i="1" s="1"/>
  <c r="B9957" i="1"/>
  <c r="C9957" i="1" s="1"/>
  <c r="B9958" i="1"/>
  <c r="C9958" i="1" s="1"/>
  <c r="B9959" i="1"/>
  <c r="C9959" i="1" s="1"/>
  <c r="B9960" i="1"/>
  <c r="C9960" i="1" s="1"/>
  <c r="B9961" i="1"/>
  <c r="C9961" i="1" s="1"/>
  <c r="B9962" i="1"/>
  <c r="C9962" i="1" s="1"/>
  <c r="B9963" i="1"/>
  <c r="C9963" i="1" s="1"/>
  <c r="B9964" i="1"/>
  <c r="C9964" i="1" s="1"/>
  <c r="B9965" i="1"/>
  <c r="C9965" i="1" s="1"/>
  <c r="B9966" i="1"/>
  <c r="C9966" i="1" s="1"/>
  <c r="B9967" i="1"/>
  <c r="C9967" i="1" s="1"/>
  <c r="B9968" i="1"/>
  <c r="C9968" i="1" s="1"/>
  <c r="B9969" i="1"/>
  <c r="C9969" i="1" s="1"/>
  <c r="B9970" i="1"/>
  <c r="C9970" i="1" s="1"/>
  <c r="B9971" i="1"/>
  <c r="C9971" i="1" s="1"/>
  <c r="B9972" i="1"/>
  <c r="C9972" i="1" s="1"/>
  <c r="B9973" i="1"/>
  <c r="C9973" i="1" s="1"/>
  <c r="B9974" i="1"/>
  <c r="C9974" i="1" s="1"/>
  <c r="B9975" i="1"/>
  <c r="C9975" i="1" s="1"/>
  <c r="B9976" i="1"/>
  <c r="C9976" i="1" s="1"/>
  <c r="B9977" i="1"/>
  <c r="C9977" i="1" s="1"/>
  <c r="B9978" i="1"/>
  <c r="C9978" i="1" s="1"/>
  <c r="B9979" i="1"/>
  <c r="C9979" i="1" s="1"/>
  <c r="B9980" i="1"/>
  <c r="C9980" i="1" s="1"/>
  <c r="B9981" i="1"/>
  <c r="C9981" i="1" s="1"/>
  <c r="B9982" i="1"/>
  <c r="C9982" i="1" s="1"/>
  <c r="B9983" i="1"/>
  <c r="C9983" i="1" s="1"/>
  <c r="B9984" i="1"/>
  <c r="C9984" i="1" s="1"/>
  <c r="B9985" i="1"/>
  <c r="C9985" i="1" s="1"/>
  <c r="B9986" i="1"/>
  <c r="C9986" i="1" s="1"/>
  <c r="B9987" i="1"/>
  <c r="C9987" i="1" s="1"/>
  <c r="B9988" i="1"/>
  <c r="C9988" i="1" s="1"/>
  <c r="B9989" i="1"/>
  <c r="C9989" i="1" s="1"/>
  <c r="B9990" i="1"/>
  <c r="C9990" i="1" s="1"/>
  <c r="B9991" i="1"/>
  <c r="C9991" i="1" s="1"/>
  <c r="B9992" i="1"/>
  <c r="C9992" i="1" s="1"/>
  <c r="B9993" i="1"/>
  <c r="C9993" i="1" s="1"/>
  <c r="B9994" i="1"/>
  <c r="C9994" i="1" s="1"/>
  <c r="B9995" i="1"/>
  <c r="C9995" i="1" s="1"/>
  <c r="B9996" i="1"/>
  <c r="C9996" i="1" s="1"/>
  <c r="B9997" i="1"/>
  <c r="C9997" i="1" s="1"/>
  <c r="B9998" i="1"/>
  <c r="C9998" i="1" s="1"/>
  <c r="B9999" i="1"/>
  <c r="C9999" i="1" s="1"/>
  <c r="B10000" i="1"/>
  <c r="C10000" i="1" s="1"/>
  <c r="B10001" i="1"/>
  <c r="C10001" i="1" s="1"/>
  <c r="B10002" i="1"/>
  <c r="C10002" i="1" s="1"/>
  <c r="B10003" i="1"/>
  <c r="C10003" i="1" s="1"/>
  <c r="B10004" i="1"/>
  <c r="C10004" i="1" s="1"/>
  <c r="B10005" i="1"/>
  <c r="C10005" i="1" s="1"/>
  <c r="B10006" i="1"/>
  <c r="C10006" i="1" s="1"/>
  <c r="B10007" i="1"/>
  <c r="C10007" i="1" s="1"/>
  <c r="B10008" i="1"/>
  <c r="C10008" i="1" s="1"/>
  <c r="B10009" i="1"/>
  <c r="C10009" i="1" s="1"/>
  <c r="B10010" i="1"/>
  <c r="C10010" i="1" s="1"/>
  <c r="B10011" i="1"/>
  <c r="C10011" i="1" s="1"/>
  <c r="B10012" i="1"/>
  <c r="C10012" i="1" s="1"/>
  <c r="B10013" i="1"/>
  <c r="C10013" i="1" s="1"/>
  <c r="B10014" i="1"/>
  <c r="C10014" i="1" s="1"/>
  <c r="B10015" i="1"/>
  <c r="C10015" i="1" s="1"/>
  <c r="B10016" i="1"/>
  <c r="C10016" i="1" s="1"/>
  <c r="B10017" i="1"/>
  <c r="C10017" i="1" s="1"/>
  <c r="B10018" i="1"/>
  <c r="C10018" i="1" s="1"/>
  <c r="B10019" i="1"/>
  <c r="C10019" i="1" s="1"/>
  <c r="B10020" i="1"/>
  <c r="C10020" i="1" s="1"/>
  <c r="B10021" i="1"/>
  <c r="C10021" i="1" s="1"/>
  <c r="B10022" i="1"/>
  <c r="C10022" i="1" s="1"/>
  <c r="B10023" i="1"/>
  <c r="C10023" i="1" s="1"/>
  <c r="B10024" i="1"/>
  <c r="C10024" i="1" s="1"/>
  <c r="B10025" i="1"/>
  <c r="C10025" i="1" s="1"/>
  <c r="B10026" i="1"/>
  <c r="C10026" i="1" s="1"/>
  <c r="B10027" i="1"/>
  <c r="C10027" i="1" s="1"/>
  <c r="B10028" i="1"/>
  <c r="C10028" i="1" s="1"/>
  <c r="B10029" i="1"/>
  <c r="C10029" i="1" s="1"/>
  <c r="B10030" i="1"/>
  <c r="C10030" i="1" s="1"/>
  <c r="B10031" i="1"/>
  <c r="C10031" i="1" s="1"/>
  <c r="B10032" i="1"/>
  <c r="C10032" i="1" s="1"/>
  <c r="B10033" i="1"/>
  <c r="C10033" i="1" s="1"/>
  <c r="B10034" i="1"/>
  <c r="C10034" i="1" s="1"/>
  <c r="B10035" i="1"/>
  <c r="C10035" i="1" s="1"/>
  <c r="B10036" i="1"/>
  <c r="C10036" i="1" s="1"/>
  <c r="B10037" i="1"/>
  <c r="C10037" i="1" s="1"/>
  <c r="B10038" i="1"/>
  <c r="C10038" i="1" s="1"/>
  <c r="B10039" i="1"/>
  <c r="C10039" i="1" s="1"/>
  <c r="B10040" i="1"/>
  <c r="C10040" i="1" s="1"/>
  <c r="B10041" i="1"/>
  <c r="C10041" i="1" s="1"/>
  <c r="B10042" i="1"/>
  <c r="C10042" i="1" s="1"/>
  <c r="B10043" i="1"/>
  <c r="C10043" i="1" s="1"/>
  <c r="B10044" i="1"/>
  <c r="C10044" i="1" s="1"/>
  <c r="B10045" i="1"/>
  <c r="C10045" i="1" s="1"/>
  <c r="B10046" i="1"/>
  <c r="C10046" i="1" s="1"/>
  <c r="B10047" i="1"/>
  <c r="C10047" i="1" s="1"/>
  <c r="B10048" i="1"/>
  <c r="C10048" i="1" s="1"/>
  <c r="B10049" i="1"/>
  <c r="C10049" i="1" s="1"/>
  <c r="B10050" i="1"/>
  <c r="C10050" i="1" s="1"/>
  <c r="B10051" i="1"/>
  <c r="C10051" i="1" s="1"/>
  <c r="B10052" i="1"/>
  <c r="C10052" i="1" s="1"/>
  <c r="B10053" i="1"/>
  <c r="C10053" i="1" s="1"/>
  <c r="B10054" i="1"/>
  <c r="C10054" i="1" s="1"/>
  <c r="B10055" i="1"/>
  <c r="C10055" i="1" s="1"/>
  <c r="B10056" i="1"/>
  <c r="C10056" i="1" s="1"/>
  <c r="B10057" i="1"/>
  <c r="C10057" i="1" s="1"/>
  <c r="B10058" i="1"/>
  <c r="C10058" i="1" s="1"/>
  <c r="B10059" i="1"/>
  <c r="C10059" i="1" s="1"/>
  <c r="B10060" i="1"/>
  <c r="C10060" i="1" s="1"/>
  <c r="B10061" i="1"/>
  <c r="C10061" i="1" s="1"/>
  <c r="B10062" i="1"/>
  <c r="C10062" i="1" s="1"/>
  <c r="B10063" i="1"/>
  <c r="C10063" i="1" s="1"/>
  <c r="B10064" i="1"/>
  <c r="C10064" i="1" s="1"/>
  <c r="B10065" i="1"/>
  <c r="C10065" i="1" s="1"/>
  <c r="B10066" i="1"/>
  <c r="C10066" i="1" s="1"/>
  <c r="B10067" i="1"/>
  <c r="C10067" i="1" s="1"/>
  <c r="B10068" i="1"/>
  <c r="C10068" i="1" s="1"/>
  <c r="B10069" i="1"/>
  <c r="C10069" i="1" s="1"/>
  <c r="B10070" i="1"/>
  <c r="C10070" i="1" s="1"/>
  <c r="B10071" i="1"/>
  <c r="C10071" i="1" s="1"/>
  <c r="B10072" i="1"/>
  <c r="C10072" i="1" s="1"/>
  <c r="B10073" i="1"/>
  <c r="C10073" i="1" s="1"/>
  <c r="B10074" i="1"/>
  <c r="C10074" i="1" s="1"/>
  <c r="B10075" i="1"/>
  <c r="C10075" i="1" s="1"/>
  <c r="B10076" i="1"/>
  <c r="C10076" i="1" s="1"/>
  <c r="B10077" i="1"/>
  <c r="C10077" i="1" s="1"/>
  <c r="B10078" i="1"/>
  <c r="C10078" i="1" s="1"/>
  <c r="B10079" i="1"/>
  <c r="C10079" i="1" s="1"/>
  <c r="B10080" i="1"/>
  <c r="C10080" i="1" s="1"/>
  <c r="B10081" i="1"/>
  <c r="C10081" i="1" s="1"/>
  <c r="B10082" i="1"/>
  <c r="C10082" i="1" s="1"/>
  <c r="B10083" i="1"/>
  <c r="C10083" i="1" s="1"/>
  <c r="B10084" i="1"/>
  <c r="C10084" i="1" s="1"/>
  <c r="B10085" i="1"/>
  <c r="C10085" i="1" s="1"/>
  <c r="B10086" i="1"/>
  <c r="C10086" i="1" s="1"/>
  <c r="B10087" i="1"/>
  <c r="C10087" i="1" s="1"/>
  <c r="B10088" i="1"/>
  <c r="C10088" i="1" s="1"/>
  <c r="B10089" i="1"/>
  <c r="C10089" i="1" s="1"/>
  <c r="B10090" i="1"/>
  <c r="C10090" i="1" s="1"/>
  <c r="B10091" i="1"/>
  <c r="C10091" i="1" s="1"/>
  <c r="B10092" i="1"/>
  <c r="C10092" i="1" s="1"/>
  <c r="B10093" i="1"/>
  <c r="C10093" i="1" s="1"/>
  <c r="B10094" i="1"/>
  <c r="C10094" i="1" s="1"/>
  <c r="B10095" i="1"/>
  <c r="C10095" i="1" s="1"/>
  <c r="B10096" i="1"/>
  <c r="C10096" i="1" s="1"/>
  <c r="B10097" i="1"/>
  <c r="C10097" i="1" s="1"/>
  <c r="B10098" i="1"/>
  <c r="C10098" i="1" s="1"/>
  <c r="B10099" i="1"/>
  <c r="C10099" i="1" s="1"/>
  <c r="B10100" i="1"/>
  <c r="C10100" i="1" s="1"/>
  <c r="B10101" i="1"/>
  <c r="C10101" i="1" s="1"/>
  <c r="B10102" i="1"/>
  <c r="C10102" i="1" s="1"/>
  <c r="B10103" i="1"/>
  <c r="C10103" i="1" s="1"/>
  <c r="B10104" i="1"/>
  <c r="C10104" i="1" s="1"/>
  <c r="B10105" i="1"/>
  <c r="C10105" i="1" s="1"/>
  <c r="B10106" i="1"/>
  <c r="C10106" i="1" s="1"/>
  <c r="B10107" i="1"/>
  <c r="C10107" i="1" s="1"/>
  <c r="B10108" i="1"/>
  <c r="C10108" i="1" s="1"/>
  <c r="B10109" i="1"/>
  <c r="C10109" i="1" s="1"/>
  <c r="B10110" i="1"/>
  <c r="C10110" i="1" s="1"/>
  <c r="B10111" i="1"/>
  <c r="C10111" i="1" s="1"/>
  <c r="B10112" i="1"/>
  <c r="C10112" i="1" s="1"/>
  <c r="B10113" i="1"/>
  <c r="C10113" i="1" s="1"/>
  <c r="B10114" i="1"/>
  <c r="C10114" i="1" s="1"/>
  <c r="B10115" i="1"/>
  <c r="C10115" i="1" s="1"/>
  <c r="B10116" i="1"/>
  <c r="C10116" i="1" s="1"/>
  <c r="B10117" i="1"/>
  <c r="C10117" i="1" s="1"/>
  <c r="B10118" i="1"/>
  <c r="C10118" i="1" s="1"/>
  <c r="B10119" i="1"/>
  <c r="C10119" i="1" s="1"/>
  <c r="B10120" i="1"/>
  <c r="C10120" i="1" s="1"/>
  <c r="B10121" i="1"/>
  <c r="C10121" i="1" s="1"/>
  <c r="B10122" i="1"/>
  <c r="C10122" i="1" s="1"/>
  <c r="B10123" i="1"/>
  <c r="C10123" i="1" s="1"/>
  <c r="B10124" i="1"/>
  <c r="C10124" i="1" s="1"/>
  <c r="B10125" i="1"/>
  <c r="C10125" i="1" s="1"/>
  <c r="B10126" i="1"/>
  <c r="C10126" i="1" s="1"/>
  <c r="B10127" i="1"/>
  <c r="C10127" i="1" s="1"/>
  <c r="B10128" i="1"/>
  <c r="C10128" i="1" s="1"/>
  <c r="B10129" i="1"/>
  <c r="C10129" i="1" s="1"/>
  <c r="B10130" i="1"/>
  <c r="C10130" i="1" s="1"/>
  <c r="B10131" i="1"/>
  <c r="C10131" i="1" s="1"/>
  <c r="B10132" i="1"/>
  <c r="C10132" i="1" s="1"/>
  <c r="B10133" i="1"/>
  <c r="C10133" i="1" s="1"/>
  <c r="B10134" i="1"/>
  <c r="C10134" i="1" s="1"/>
  <c r="B10135" i="1"/>
  <c r="C10135" i="1" s="1"/>
  <c r="B10136" i="1"/>
  <c r="C10136" i="1" s="1"/>
  <c r="B10137" i="1"/>
  <c r="C10137" i="1" s="1"/>
  <c r="B10138" i="1"/>
  <c r="C10138" i="1" s="1"/>
  <c r="B10139" i="1"/>
  <c r="C10139" i="1" s="1"/>
  <c r="B10140" i="1"/>
  <c r="C10140" i="1" s="1"/>
  <c r="B10141" i="1"/>
  <c r="C10141" i="1" s="1"/>
  <c r="B10142" i="1"/>
  <c r="C10142" i="1" s="1"/>
  <c r="B10143" i="1"/>
  <c r="C10143" i="1" s="1"/>
  <c r="B10144" i="1"/>
  <c r="C10144" i="1" s="1"/>
  <c r="B10145" i="1"/>
  <c r="C10145" i="1" s="1"/>
  <c r="B10146" i="1"/>
  <c r="C10146" i="1" s="1"/>
  <c r="B10147" i="1"/>
  <c r="C10147" i="1" s="1"/>
  <c r="B10148" i="1"/>
  <c r="C10148" i="1" s="1"/>
  <c r="B10149" i="1"/>
  <c r="C10149" i="1" s="1"/>
  <c r="B10150" i="1"/>
  <c r="C10150" i="1" s="1"/>
  <c r="B10151" i="1"/>
  <c r="C10151" i="1" s="1"/>
  <c r="B10152" i="1"/>
  <c r="C10152" i="1" s="1"/>
  <c r="B10153" i="1"/>
  <c r="C10153" i="1" s="1"/>
  <c r="B10154" i="1"/>
  <c r="C10154" i="1" s="1"/>
  <c r="B10155" i="1"/>
  <c r="C10155" i="1" s="1"/>
  <c r="B10156" i="1"/>
  <c r="C10156" i="1" s="1"/>
  <c r="B10157" i="1"/>
  <c r="C10157" i="1" s="1"/>
  <c r="B10158" i="1"/>
  <c r="C10158" i="1" s="1"/>
  <c r="B10159" i="1"/>
  <c r="C10159" i="1" s="1"/>
  <c r="B10160" i="1"/>
  <c r="C10160" i="1" s="1"/>
  <c r="B10161" i="1"/>
  <c r="C10161" i="1" s="1"/>
  <c r="B10162" i="1"/>
  <c r="C10162" i="1" s="1"/>
  <c r="B10163" i="1"/>
  <c r="C10163" i="1" s="1"/>
  <c r="B10164" i="1"/>
  <c r="C10164" i="1" s="1"/>
  <c r="B10165" i="1"/>
  <c r="C10165" i="1" s="1"/>
  <c r="B10166" i="1"/>
  <c r="C10166" i="1" s="1"/>
  <c r="B10167" i="1"/>
  <c r="C10167" i="1" s="1"/>
  <c r="B10168" i="1"/>
  <c r="C10168" i="1" s="1"/>
  <c r="B10169" i="1"/>
  <c r="C10169" i="1" s="1"/>
  <c r="B10170" i="1"/>
  <c r="C10170" i="1" s="1"/>
  <c r="B10171" i="1"/>
  <c r="C10171" i="1" s="1"/>
  <c r="B10172" i="1"/>
  <c r="C10172" i="1" s="1"/>
  <c r="B10173" i="1"/>
  <c r="C10173" i="1" s="1"/>
  <c r="B10174" i="1"/>
  <c r="C10174" i="1" s="1"/>
  <c r="B10175" i="1"/>
  <c r="C10175" i="1" s="1"/>
  <c r="B10176" i="1"/>
  <c r="C10176" i="1" s="1"/>
  <c r="B10177" i="1"/>
  <c r="C10177" i="1" s="1"/>
  <c r="B10178" i="1"/>
  <c r="C10178" i="1" s="1"/>
  <c r="B10179" i="1"/>
  <c r="C10179" i="1" s="1"/>
  <c r="B10180" i="1"/>
  <c r="C10180" i="1" s="1"/>
  <c r="B10181" i="1"/>
  <c r="C10181" i="1" s="1"/>
  <c r="B10182" i="1"/>
  <c r="C10182" i="1" s="1"/>
  <c r="B10183" i="1"/>
  <c r="C10183" i="1" s="1"/>
  <c r="B10184" i="1"/>
  <c r="C10184" i="1" s="1"/>
  <c r="B10185" i="1"/>
  <c r="C10185" i="1" s="1"/>
  <c r="B10186" i="1"/>
  <c r="C10186" i="1" s="1"/>
  <c r="B10187" i="1"/>
  <c r="C10187" i="1" s="1"/>
  <c r="B10188" i="1"/>
  <c r="C10188" i="1" s="1"/>
  <c r="B10189" i="1"/>
  <c r="C10189" i="1" s="1"/>
  <c r="B10190" i="1"/>
  <c r="C10190" i="1" s="1"/>
  <c r="B10191" i="1"/>
  <c r="C10191" i="1" s="1"/>
  <c r="B10192" i="1"/>
  <c r="C10192" i="1" s="1"/>
  <c r="B10193" i="1"/>
  <c r="C10193" i="1" s="1"/>
  <c r="B10194" i="1"/>
  <c r="C10194" i="1" s="1"/>
  <c r="B10195" i="1"/>
  <c r="C10195" i="1" s="1"/>
  <c r="B10196" i="1"/>
  <c r="C10196" i="1" s="1"/>
  <c r="B10197" i="1"/>
  <c r="C10197" i="1" s="1"/>
  <c r="B10198" i="1"/>
  <c r="C10198" i="1" s="1"/>
  <c r="B10199" i="1"/>
  <c r="C10199" i="1" s="1"/>
  <c r="B10200" i="1"/>
  <c r="C10200" i="1" s="1"/>
  <c r="B10201" i="1"/>
  <c r="C10201" i="1" s="1"/>
  <c r="B10202" i="1"/>
  <c r="C10202" i="1" s="1"/>
  <c r="B10203" i="1"/>
  <c r="C10203" i="1" s="1"/>
  <c r="B10204" i="1"/>
  <c r="C10204" i="1" s="1"/>
  <c r="B10205" i="1"/>
  <c r="C10205" i="1" s="1"/>
  <c r="B10206" i="1"/>
  <c r="C10206" i="1" s="1"/>
  <c r="B10207" i="1"/>
  <c r="C10207" i="1" s="1"/>
  <c r="B10208" i="1"/>
  <c r="C10208" i="1" s="1"/>
  <c r="B10209" i="1"/>
  <c r="C10209" i="1" s="1"/>
  <c r="B10210" i="1"/>
  <c r="C10210" i="1" s="1"/>
  <c r="B10211" i="1"/>
  <c r="C10211" i="1" s="1"/>
  <c r="B10212" i="1"/>
  <c r="C10212" i="1" s="1"/>
  <c r="B10213" i="1"/>
  <c r="C10213" i="1" s="1"/>
  <c r="B10214" i="1"/>
  <c r="C10214" i="1" s="1"/>
  <c r="B10215" i="1"/>
  <c r="C10215" i="1" s="1"/>
  <c r="B10216" i="1"/>
  <c r="C10216" i="1" s="1"/>
  <c r="B10217" i="1"/>
  <c r="C10217" i="1" s="1"/>
  <c r="B10218" i="1"/>
  <c r="C10218" i="1" s="1"/>
  <c r="B10219" i="1"/>
  <c r="C10219" i="1" s="1"/>
  <c r="B10220" i="1"/>
  <c r="C10220" i="1" s="1"/>
  <c r="B10221" i="1"/>
  <c r="C10221" i="1" s="1"/>
  <c r="B10222" i="1"/>
  <c r="C10222" i="1" s="1"/>
  <c r="B10223" i="1"/>
  <c r="C10223" i="1" s="1"/>
  <c r="B10224" i="1"/>
  <c r="C10224" i="1" s="1"/>
  <c r="B10225" i="1"/>
  <c r="C10225" i="1" s="1"/>
  <c r="B10226" i="1"/>
  <c r="C10226" i="1" s="1"/>
  <c r="B10227" i="1"/>
  <c r="C10227" i="1" s="1"/>
  <c r="B10228" i="1"/>
  <c r="C10228" i="1" s="1"/>
  <c r="B10229" i="1"/>
  <c r="C10229" i="1" s="1"/>
  <c r="B10230" i="1"/>
  <c r="C10230" i="1" s="1"/>
  <c r="B10231" i="1"/>
  <c r="C10231" i="1" s="1"/>
  <c r="B10232" i="1"/>
  <c r="C10232" i="1" s="1"/>
  <c r="B10233" i="1"/>
  <c r="C10233" i="1" s="1"/>
  <c r="B10234" i="1"/>
  <c r="C10234" i="1" s="1"/>
  <c r="B10235" i="1"/>
  <c r="C10235" i="1" s="1"/>
  <c r="B10236" i="1"/>
  <c r="C10236" i="1" s="1"/>
  <c r="B10237" i="1"/>
  <c r="C10237" i="1" s="1"/>
  <c r="B10238" i="1"/>
  <c r="C10238" i="1" s="1"/>
  <c r="B10239" i="1"/>
  <c r="C10239" i="1" s="1"/>
  <c r="B10240" i="1"/>
  <c r="C10240" i="1" s="1"/>
  <c r="B10241" i="1"/>
  <c r="C10241" i="1" s="1"/>
  <c r="B10242" i="1"/>
  <c r="C10242" i="1" s="1"/>
  <c r="B10243" i="1"/>
  <c r="C10243" i="1" s="1"/>
  <c r="B10244" i="1"/>
  <c r="C10244" i="1" s="1"/>
  <c r="B10245" i="1"/>
  <c r="C10245" i="1" s="1"/>
  <c r="B10246" i="1"/>
  <c r="C10246" i="1" s="1"/>
  <c r="B10247" i="1"/>
  <c r="C10247" i="1" s="1"/>
  <c r="B10248" i="1"/>
  <c r="C10248" i="1" s="1"/>
  <c r="B10249" i="1"/>
  <c r="C10249" i="1" s="1"/>
  <c r="B10250" i="1"/>
  <c r="C10250" i="1" s="1"/>
  <c r="B10251" i="1"/>
  <c r="C10251" i="1" s="1"/>
  <c r="B10252" i="1"/>
  <c r="C10252" i="1" s="1"/>
  <c r="B10253" i="1"/>
  <c r="C10253" i="1" s="1"/>
  <c r="B10254" i="1"/>
  <c r="C10254" i="1" s="1"/>
  <c r="B10255" i="1"/>
  <c r="C10255" i="1" s="1"/>
  <c r="B10256" i="1"/>
  <c r="C10256" i="1" s="1"/>
  <c r="B10257" i="1"/>
  <c r="C10257" i="1" s="1"/>
  <c r="B10258" i="1"/>
  <c r="C10258" i="1" s="1"/>
  <c r="B10259" i="1"/>
  <c r="C10259" i="1" s="1"/>
  <c r="B10260" i="1"/>
  <c r="C10260" i="1" s="1"/>
  <c r="B10261" i="1"/>
  <c r="C10261" i="1" s="1"/>
  <c r="B10262" i="1"/>
  <c r="C10262" i="1" s="1"/>
  <c r="B10263" i="1"/>
  <c r="C10263" i="1" s="1"/>
  <c r="B10264" i="1"/>
  <c r="C10264" i="1" s="1"/>
  <c r="B10265" i="1"/>
  <c r="C10265" i="1" s="1"/>
  <c r="B10266" i="1"/>
  <c r="C10266" i="1" s="1"/>
  <c r="B10267" i="1"/>
  <c r="C10267" i="1" s="1"/>
  <c r="B10268" i="1"/>
  <c r="C10268" i="1" s="1"/>
  <c r="B10269" i="1"/>
  <c r="C10269" i="1" s="1"/>
  <c r="B10270" i="1"/>
  <c r="C10270" i="1" s="1"/>
  <c r="B10271" i="1"/>
  <c r="C10271" i="1" s="1"/>
  <c r="B10272" i="1"/>
  <c r="C10272" i="1" s="1"/>
  <c r="B10273" i="1"/>
  <c r="C10273" i="1" s="1"/>
  <c r="B10274" i="1"/>
  <c r="C10274" i="1" s="1"/>
  <c r="B10275" i="1"/>
  <c r="C10275" i="1" s="1"/>
  <c r="B10276" i="1"/>
  <c r="C10276" i="1" s="1"/>
  <c r="B10277" i="1"/>
  <c r="C10277" i="1" s="1"/>
  <c r="B10278" i="1"/>
  <c r="C10278" i="1" s="1"/>
  <c r="B10279" i="1"/>
  <c r="C10279" i="1" s="1"/>
  <c r="B10280" i="1"/>
  <c r="C10280" i="1" s="1"/>
  <c r="B10281" i="1"/>
  <c r="C10281" i="1" s="1"/>
  <c r="B10282" i="1"/>
  <c r="C10282" i="1" s="1"/>
  <c r="B10283" i="1"/>
  <c r="C10283" i="1" s="1"/>
  <c r="B10284" i="1"/>
  <c r="C10284" i="1" s="1"/>
  <c r="B10285" i="1"/>
  <c r="C10285" i="1" s="1"/>
  <c r="B10286" i="1"/>
  <c r="C10286" i="1" s="1"/>
  <c r="B10287" i="1"/>
  <c r="C10287" i="1" s="1"/>
  <c r="B10288" i="1"/>
  <c r="C10288" i="1" s="1"/>
  <c r="B10289" i="1"/>
  <c r="C10289" i="1" s="1"/>
  <c r="B10290" i="1"/>
  <c r="C10290" i="1" s="1"/>
  <c r="B10291" i="1"/>
  <c r="C10291" i="1" s="1"/>
  <c r="B10292" i="1"/>
  <c r="C10292" i="1" s="1"/>
  <c r="B10293" i="1"/>
  <c r="C10293" i="1" s="1"/>
  <c r="B10294" i="1"/>
  <c r="C10294" i="1" s="1"/>
  <c r="B10295" i="1"/>
  <c r="C10295" i="1" s="1"/>
  <c r="B10296" i="1"/>
  <c r="C10296" i="1" s="1"/>
  <c r="B10297" i="1"/>
  <c r="C10297" i="1" s="1"/>
  <c r="B10298" i="1"/>
  <c r="C10298" i="1" s="1"/>
  <c r="B10299" i="1"/>
  <c r="C10299" i="1" s="1"/>
  <c r="B10300" i="1"/>
  <c r="C10300" i="1" s="1"/>
  <c r="B10301" i="1"/>
  <c r="C10301" i="1" s="1"/>
  <c r="B10302" i="1"/>
  <c r="C10302" i="1" s="1"/>
  <c r="B10303" i="1"/>
  <c r="C10303" i="1" s="1"/>
  <c r="B10304" i="1"/>
  <c r="C10304" i="1" s="1"/>
  <c r="B10305" i="1"/>
  <c r="C10305" i="1" s="1"/>
  <c r="B10306" i="1"/>
  <c r="C10306" i="1" s="1"/>
  <c r="B10307" i="1"/>
  <c r="C10307" i="1" s="1"/>
  <c r="B10308" i="1"/>
  <c r="C10308" i="1" s="1"/>
  <c r="B10309" i="1"/>
  <c r="C10309" i="1" s="1"/>
  <c r="B10310" i="1"/>
  <c r="C10310" i="1" s="1"/>
  <c r="B10311" i="1"/>
  <c r="C10311" i="1" s="1"/>
  <c r="B10312" i="1"/>
  <c r="C10312" i="1" s="1"/>
  <c r="B10313" i="1"/>
  <c r="C10313" i="1" s="1"/>
  <c r="B10314" i="1"/>
  <c r="C10314" i="1" s="1"/>
  <c r="B10315" i="1"/>
  <c r="C10315" i="1" s="1"/>
  <c r="B10316" i="1"/>
  <c r="C10316" i="1" s="1"/>
  <c r="B10317" i="1"/>
  <c r="C10317" i="1" s="1"/>
  <c r="B10318" i="1"/>
  <c r="C10318" i="1" s="1"/>
  <c r="B10319" i="1"/>
  <c r="C10319" i="1" s="1"/>
  <c r="B10320" i="1"/>
  <c r="C10320" i="1" s="1"/>
  <c r="B10321" i="1"/>
  <c r="C10321" i="1" s="1"/>
  <c r="B10322" i="1"/>
  <c r="C10322" i="1" s="1"/>
  <c r="B10323" i="1"/>
  <c r="C10323" i="1" s="1"/>
  <c r="B10324" i="1"/>
  <c r="C10324" i="1" s="1"/>
  <c r="B10325" i="1"/>
  <c r="C10325" i="1" s="1"/>
  <c r="B10326" i="1"/>
  <c r="C10326" i="1" s="1"/>
  <c r="B10327" i="1"/>
  <c r="C10327" i="1" s="1"/>
  <c r="B10328" i="1"/>
  <c r="C10328" i="1" s="1"/>
  <c r="B10329" i="1"/>
  <c r="C10329" i="1" s="1"/>
  <c r="B10330" i="1"/>
  <c r="C10330" i="1" s="1"/>
  <c r="B10331" i="1"/>
  <c r="C10331" i="1" s="1"/>
  <c r="B10332" i="1"/>
  <c r="C10332" i="1" s="1"/>
  <c r="B10333" i="1"/>
  <c r="C10333" i="1" s="1"/>
  <c r="B10334" i="1"/>
  <c r="C10334" i="1" s="1"/>
  <c r="B10335" i="1"/>
  <c r="C10335" i="1" s="1"/>
  <c r="B10336" i="1"/>
  <c r="C10336" i="1" s="1"/>
  <c r="B10337" i="1"/>
  <c r="C10337" i="1" s="1"/>
  <c r="B10338" i="1"/>
  <c r="C10338" i="1" s="1"/>
  <c r="B10339" i="1"/>
  <c r="C10339" i="1" s="1"/>
  <c r="B10340" i="1"/>
  <c r="C10340" i="1" s="1"/>
  <c r="B10341" i="1"/>
  <c r="C10341" i="1" s="1"/>
  <c r="B10342" i="1"/>
  <c r="C10342" i="1" s="1"/>
  <c r="B10343" i="1"/>
  <c r="C10343" i="1" s="1"/>
  <c r="B10344" i="1"/>
  <c r="C10344" i="1" s="1"/>
  <c r="B10345" i="1"/>
  <c r="C10345" i="1" s="1"/>
  <c r="B10346" i="1"/>
  <c r="C10346" i="1" s="1"/>
  <c r="B10347" i="1"/>
  <c r="C10347" i="1" s="1"/>
  <c r="B10348" i="1"/>
  <c r="C10348" i="1" s="1"/>
  <c r="B10349" i="1"/>
  <c r="C10349" i="1" s="1"/>
  <c r="B10350" i="1"/>
  <c r="C10350" i="1" s="1"/>
  <c r="B10351" i="1"/>
  <c r="C10351" i="1" s="1"/>
  <c r="B10352" i="1"/>
  <c r="C10352" i="1" s="1"/>
  <c r="B10353" i="1"/>
  <c r="C10353" i="1" s="1"/>
  <c r="B10354" i="1"/>
  <c r="C10354" i="1" s="1"/>
  <c r="B10355" i="1"/>
  <c r="C10355" i="1" s="1"/>
  <c r="B10356" i="1"/>
  <c r="C10356" i="1" s="1"/>
  <c r="B10357" i="1"/>
  <c r="C10357" i="1" s="1"/>
  <c r="B10358" i="1"/>
  <c r="C10358" i="1" s="1"/>
  <c r="B10359" i="1"/>
  <c r="C10359" i="1" s="1"/>
  <c r="B10360" i="1"/>
  <c r="C10360" i="1" s="1"/>
  <c r="B10361" i="1"/>
  <c r="C10361" i="1" s="1"/>
  <c r="B10362" i="1"/>
  <c r="C10362" i="1" s="1"/>
  <c r="B10363" i="1"/>
  <c r="C10363" i="1" s="1"/>
  <c r="B10364" i="1"/>
  <c r="C10364" i="1" s="1"/>
  <c r="B10365" i="1"/>
  <c r="C10365" i="1" s="1"/>
  <c r="B10366" i="1"/>
  <c r="C10366" i="1" s="1"/>
  <c r="B10367" i="1"/>
  <c r="C10367" i="1" s="1"/>
  <c r="B10368" i="1"/>
  <c r="C10368" i="1" s="1"/>
  <c r="B10369" i="1"/>
  <c r="C10369" i="1" s="1"/>
  <c r="B10370" i="1"/>
  <c r="C10370" i="1" s="1"/>
  <c r="B10371" i="1"/>
  <c r="C10371" i="1" s="1"/>
  <c r="B10372" i="1"/>
  <c r="C10372" i="1" s="1"/>
  <c r="B10373" i="1"/>
  <c r="C10373" i="1" s="1"/>
  <c r="B10374" i="1"/>
  <c r="C10374" i="1" s="1"/>
  <c r="B10375" i="1"/>
  <c r="C10375" i="1" s="1"/>
  <c r="B10376" i="1"/>
  <c r="C10376" i="1" s="1"/>
  <c r="B10377" i="1"/>
  <c r="C10377" i="1" s="1"/>
  <c r="B10378" i="1"/>
  <c r="C10378" i="1" s="1"/>
  <c r="B10379" i="1"/>
  <c r="C10379" i="1" s="1"/>
  <c r="B10380" i="1"/>
  <c r="C10380" i="1" s="1"/>
  <c r="B10381" i="1"/>
  <c r="C10381" i="1" s="1"/>
  <c r="B10382" i="1"/>
  <c r="C10382" i="1" s="1"/>
  <c r="B10383" i="1"/>
  <c r="C10383" i="1" s="1"/>
  <c r="B10384" i="1"/>
  <c r="C10384" i="1" s="1"/>
  <c r="B10385" i="1"/>
  <c r="C10385" i="1" s="1"/>
  <c r="B10386" i="1"/>
  <c r="C10386" i="1" s="1"/>
  <c r="B10387" i="1"/>
  <c r="C10387" i="1" s="1"/>
  <c r="B10388" i="1"/>
  <c r="C10388" i="1" s="1"/>
  <c r="B10389" i="1"/>
  <c r="C10389" i="1" s="1"/>
  <c r="B10390" i="1"/>
  <c r="C10390" i="1" s="1"/>
  <c r="B10391" i="1"/>
  <c r="C10391" i="1" s="1"/>
  <c r="B10392" i="1"/>
  <c r="C10392" i="1" s="1"/>
  <c r="B10393" i="1"/>
  <c r="C10393" i="1" s="1"/>
  <c r="B10394" i="1"/>
  <c r="C10394" i="1" s="1"/>
  <c r="B10395" i="1"/>
  <c r="C10395" i="1" s="1"/>
  <c r="B10396" i="1"/>
  <c r="C10396" i="1" s="1"/>
  <c r="B10397" i="1"/>
  <c r="C10397" i="1" s="1"/>
  <c r="B10398" i="1"/>
  <c r="C10398" i="1" s="1"/>
  <c r="B10399" i="1"/>
  <c r="C10399" i="1" s="1"/>
  <c r="B10400" i="1"/>
  <c r="C10400" i="1" s="1"/>
  <c r="B10401" i="1"/>
  <c r="C10401" i="1" s="1"/>
  <c r="B10402" i="1"/>
  <c r="C10402" i="1" s="1"/>
  <c r="B10403" i="1"/>
  <c r="C10403" i="1" s="1"/>
  <c r="B10404" i="1"/>
  <c r="C10404" i="1" s="1"/>
  <c r="B10405" i="1"/>
  <c r="C10405" i="1" s="1"/>
  <c r="B10406" i="1"/>
  <c r="C10406" i="1" s="1"/>
  <c r="B10407" i="1"/>
  <c r="C10407" i="1" s="1"/>
  <c r="B10408" i="1"/>
  <c r="C10408" i="1" s="1"/>
  <c r="B10409" i="1"/>
  <c r="C10409" i="1" s="1"/>
  <c r="B10410" i="1"/>
  <c r="C10410" i="1" s="1"/>
  <c r="B10411" i="1"/>
  <c r="C10411" i="1" s="1"/>
  <c r="B10412" i="1"/>
  <c r="C10412" i="1" s="1"/>
  <c r="B10413" i="1"/>
  <c r="C10413" i="1" s="1"/>
  <c r="B10414" i="1"/>
  <c r="C10414" i="1" s="1"/>
  <c r="B10415" i="1"/>
  <c r="C10415" i="1" s="1"/>
  <c r="B10416" i="1"/>
  <c r="C10416" i="1" s="1"/>
  <c r="B10417" i="1"/>
  <c r="C10417" i="1" s="1"/>
  <c r="B10418" i="1"/>
  <c r="C10418" i="1" s="1"/>
  <c r="B10419" i="1"/>
  <c r="C10419" i="1" s="1"/>
  <c r="B10420" i="1"/>
  <c r="C10420" i="1" s="1"/>
  <c r="B10421" i="1"/>
  <c r="C10421" i="1" s="1"/>
  <c r="B10422" i="1"/>
  <c r="C10422" i="1" s="1"/>
  <c r="B10423" i="1"/>
  <c r="C10423" i="1" s="1"/>
  <c r="B10424" i="1"/>
  <c r="C10424" i="1" s="1"/>
  <c r="B10425" i="1"/>
  <c r="C10425" i="1" s="1"/>
  <c r="B10426" i="1"/>
  <c r="C10426" i="1" s="1"/>
  <c r="B10427" i="1"/>
  <c r="C10427" i="1" s="1"/>
  <c r="B10428" i="1"/>
  <c r="C10428" i="1" s="1"/>
  <c r="B10429" i="1"/>
  <c r="C10429" i="1" s="1"/>
  <c r="B10430" i="1"/>
  <c r="C10430" i="1" s="1"/>
  <c r="B10431" i="1"/>
  <c r="C10431" i="1" s="1"/>
  <c r="B10432" i="1"/>
  <c r="C10432" i="1" s="1"/>
  <c r="B10433" i="1"/>
  <c r="C10433" i="1" s="1"/>
  <c r="B10434" i="1"/>
  <c r="C10434" i="1" s="1"/>
  <c r="B10435" i="1"/>
  <c r="C10435" i="1" s="1"/>
  <c r="B10436" i="1"/>
  <c r="C10436" i="1" s="1"/>
  <c r="B10437" i="1"/>
  <c r="C10437" i="1" s="1"/>
  <c r="B10438" i="1"/>
  <c r="C10438" i="1" s="1"/>
  <c r="B10439" i="1"/>
  <c r="C10439" i="1" s="1"/>
  <c r="B10440" i="1"/>
  <c r="C10440" i="1" s="1"/>
  <c r="B10441" i="1"/>
  <c r="C10441" i="1" s="1"/>
  <c r="B10442" i="1"/>
  <c r="C10442" i="1" s="1"/>
  <c r="B10443" i="1"/>
  <c r="C10443" i="1" s="1"/>
  <c r="B10444" i="1"/>
  <c r="C10444" i="1" s="1"/>
  <c r="B10445" i="1"/>
  <c r="C10445" i="1" s="1"/>
  <c r="B10446" i="1"/>
  <c r="C10446" i="1" s="1"/>
  <c r="B10447" i="1"/>
  <c r="C10447" i="1" s="1"/>
  <c r="B10448" i="1"/>
  <c r="C10448" i="1" s="1"/>
  <c r="B10449" i="1"/>
  <c r="C10449" i="1" s="1"/>
  <c r="B10450" i="1"/>
  <c r="C10450" i="1" s="1"/>
  <c r="B10451" i="1"/>
  <c r="C10451" i="1" s="1"/>
  <c r="B10452" i="1"/>
  <c r="C10452" i="1" s="1"/>
  <c r="B10453" i="1"/>
  <c r="C10453" i="1" s="1"/>
  <c r="B10454" i="1"/>
  <c r="C10454" i="1" s="1"/>
  <c r="B10455" i="1"/>
  <c r="C10455" i="1" s="1"/>
  <c r="B10456" i="1"/>
  <c r="C10456" i="1" s="1"/>
  <c r="B10457" i="1"/>
  <c r="C10457" i="1" s="1"/>
  <c r="B10458" i="1"/>
  <c r="C10458" i="1" s="1"/>
  <c r="B10459" i="1"/>
  <c r="C10459" i="1" s="1"/>
  <c r="B10460" i="1"/>
  <c r="C10460" i="1" s="1"/>
  <c r="B10461" i="1"/>
  <c r="C10461" i="1" s="1"/>
  <c r="B10462" i="1"/>
  <c r="C10462" i="1" s="1"/>
  <c r="B10463" i="1"/>
  <c r="C10463" i="1" s="1"/>
  <c r="B10464" i="1"/>
  <c r="C10464" i="1" s="1"/>
  <c r="B10465" i="1"/>
  <c r="C10465" i="1" s="1"/>
  <c r="B10466" i="1"/>
  <c r="C10466" i="1" s="1"/>
  <c r="B10467" i="1"/>
  <c r="C10467" i="1" s="1"/>
  <c r="B10468" i="1"/>
  <c r="C10468" i="1" s="1"/>
  <c r="B10469" i="1"/>
  <c r="C10469" i="1" s="1"/>
  <c r="B10470" i="1"/>
  <c r="C10470" i="1" s="1"/>
  <c r="B10471" i="1"/>
  <c r="C10471" i="1" s="1"/>
  <c r="B10472" i="1"/>
  <c r="C10472" i="1" s="1"/>
  <c r="B10473" i="1"/>
  <c r="C10473" i="1" s="1"/>
  <c r="B10474" i="1"/>
  <c r="C10474" i="1" s="1"/>
  <c r="B10475" i="1"/>
  <c r="C10475" i="1" s="1"/>
  <c r="B10476" i="1"/>
  <c r="C10476" i="1" s="1"/>
  <c r="B10477" i="1"/>
  <c r="C10477" i="1" s="1"/>
  <c r="B10478" i="1"/>
  <c r="C10478" i="1" s="1"/>
  <c r="B10479" i="1"/>
  <c r="C10479" i="1" s="1"/>
  <c r="B10480" i="1"/>
  <c r="C10480" i="1" s="1"/>
  <c r="B10481" i="1"/>
  <c r="C10481" i="1" s="1"/>
  <c r="B10482" i="1"/>
  <c r="C10482" i="1" s="1"/>
  <c r="B10483" i="1"/>
  <c r="C10483" i="1" s="1"/>
  <c r="B10484" i="1"/>
  <c r="C10484" i="1" s="1"/>
  <c r="B10485" i="1"/>
  <c r="C10485" i="1" s="1"/>
  <c r="B10486" i="1"/>
  <c r="C10486" i="1" s="1"/>
  <c r="B10487" i="1"/>
  <c r="C10487" i="1" s="1"/>
  <c r="B10488" i="1"/>
  <c r="C10488" i="1" s="1"/>
  <c r="B10489" i="1"/>
  <c r="C10489" i="1" s="1"/>
  <c r="B10490" i="1"/>
  <c r="C10490" i="1" s="1"/>
  <c r="B10491" i="1"/>
  <c r="C10491" i="1" s="1"/>
  <c r="B10492" i="1"/>
  <c r="C10492" i="1" s="1"/>
  <c r="B10493" i="1"/>
  <c r="C10493" i="1" s="1"/>
  <c r="B10494" i="1"/>
  <c r="C10494" i="1" s="1"/>
  <c r="B10495" i="1"/>
  <c r="C10495" i="1" s="1"/>
  <c r="B10496" i="1"/>
  <c r="C10496" i="1" s="1"/>
  <c r="B10497" i="1"/>
  <c r="C10497" i="1" s="1"/>
  <c r="B10498" i="1"/>
  <c r="C10498" i="1" s="1"/>
  <c r="B10499" i="1"/>
  <c r="C10499" i="1" s="1"/>
  <c r="B10500" i="1"/>
  <c r="C10500" i="1" s="1"/>
  <c r="B10501" i="1"/>
  <c r="C10501" i="1" s="1"/>
  <c r="B10502" i="1"/>
  <c r="C10502" i="1" s="1"/>
  <c r="B10503" i="1"/>
  <c r="C10503" i="1" s="1"/>
  <c r="B10504" i="1"/>
  <c r="C10504" i="1" s="1"/>
  <c r="B10505" i="1"/>
  <c r="C10505" i="1" s="1"/>
  <c r="B10506" i="1"/>
  <c r="C10506" i="1" s="1"/>
  <c r="B10507" i="1"/>
  <c r="C10507" i="1" s="1"/>
  <c r="B10508" i="1"/>
  <c r="C10508" i="1" s="1"/>
  <c r="B10509" i="1"/>
  <c r="C10509" i="1" s="1"/>
  <c r="B10510" i="1"/>
  <c r="C10510" i="1" s="1"/>
  <c r="B10511" i="1"/>
  <c r="C10511" i="1" s="1"/>
  <c r="B10512" i="1"/>
  <c r="C10512" i="1" s="1"/>
  <c r="B10513" i="1"/>
  <c r="C10513" i="1" s="1"/>
  <c r="B10514" i="1"/>
  <c r="C10514" i="1" s="1"/>
  <c r="B10515" i="1"/>
  <c r="C10515" i="1" s="1"/>
  <c r="B10516" i="1"/>
  <c r="C10516" i="1" s="1"/>
  <c r="B10517" i="1"/>
  <c r="C10517" i="1" s="1"/>
  <c r="B10518" i="1"/>
  <c r="C10518" i="1" s="1"/>
  <c r="B10519" i="1"/>
  <c r="C10519" i="1" s="1"/>
  <c r="B10520" i="1"/>
  <c r="C10520" i="1" s="1"/>
  <c r="B10521" i="1"/>
  <c r="C10521" i="1" s="1"/>
  <c r="B10522" i="1"/>
  <c r="C10522" i="1" s="1"/>
  <c r="B10523" i="1"/>
  <c r="C10523" i="1" s="1"/>
  <c r="B10524" i="1"/>
  <c r="C10524" i="1" s="1"/>
  <c r="B10525" i="1"/>
  <c r="C10525" i="1" s="1"/>
  <c r="B10526" i="1"/>
  <c r="C10526" i="1" s="1"/>
  <c r="B10527" i="1"/>
  <c r="C10527" i="1" s="1"/>
  <c r="B10528" i="1"/>
  <c r="C10528" i="1" s="1"/>
  <c r="B10529" i="1"/>
  <c r="C10529" i="1" s="1"/>
  <c r="B10530" i="1"/>
  <c r="C10530" i="1" s="1"/>
  <c r="B10531" i="1"/>
  <c r="C10531" i="1" s="1"/>
  <c r="B10532" i="1"/>
  <c r="C10532" i="1" s="1"/>
  <c r="B10533" i="1"/>
  <c r="C10533" i="1" s="1"/>
  <c r="B10534" i="1"/>
  <c r="C10534" i="1" s="1"/>
  <c r="B10535" i="1"/>
  <c r="C10535" i="1" s="1"/>
  <c r="B10536" i="1"/>
  <c r="C10536" i="1" s="1"/>
  <c r="B10537" i="1"/>
  <c r="C10537" i="1" s="1"/>
  <c r="B10538" i="1"/>
  <c r="C10538" i="1" s="1"/>
  <c r="B10539" i="1"/>
  <c r="C10539" i="1" s="1"/>
  <c r="B10540" i="1"/>
  <c r="C10540" i="1" s="1"/>
  <c r="B10541" i="1"/>
  <c r="C10541" i="1" s="1"/>
  <c r="B10542" i="1"/>
  <c r="C10542" i="1" s="1"/>
  <c r="B10543" i="1"/>
  <c r="C10543" i="1" s="1"/>
  <c r="B10544" i="1"/>
  <c r="C10544" i="1" s="1"/>
  <c r="B10545" i="1"/>
  <c r="C10545" i="1" s="1"/>
  <c r="B10546" i="1"/>
  <c r="C10546" i="1" s="1"/>
  <c r="B10547" i="1"/>
  <c r="C10547" i="1" s="1"/>
  <c r="B10548" i="1"/>
  <c r="C10548" i="1" s="1"/>
  <c r="B10549" i="1"/>
  <c r="C10549" i="1" s="1"/>
  <c r="B10550" i="1"/>
  <c r="C10550" i="1" s="1"/>
  <c r="B10551" i="1"/>
  <c r="C10551" i="1" s="1"/>
  <c r="B10552" i="1"/>
  <c r="C10552" i="1" s="1"/>
  <c r="B10553" i="1"/>
  <c r="C10553" i="1" s="1"/>
  <c r="B10554" i="1"/>
  <c r="C10554" i="1" s="1"/>
  <c r="B10555" i="1"/>
  <c r="C10555" i="1" s="1"/>
  <c r="B10556" i="1"/>
  <c r="C10556" i="1" s="1"/>
  <c r="B10557" i="1"/>
  <c r="C10557" i="1" s="1"/>
  <c r="B10558" i="1"/>
  <c r="C10558" i="1" s="1"/>
  <c r="B10559" i="1"/>
  <c r="C10559" i="1" s="1"/>
  <c r="B10560" i="1"/>
  <c r="C10560" i="1" s="1"/>
  <c r="B10561" i="1"/>
  <c r="C10561" i="1" s="1"/>
  <c r="B10562" i="1"/>
  <c r="C10562" i="1" s="1"/>
  <c r="B10563" i="1"/>
  <c r="C10563" i="1" s="1"/>
  <c r="B10564" i="1"/>
  <c r="C10564" i="1" s="1"/>
  <c r="B10565" i="1"/>
  <c r="C10565" i="1" s="1"/>
  <c r="B10566" i="1"/>
  <c r="C10566" i="1" s="1"/>
  <c r="B10567" i="1"/>
  <c r="C10567" i="1" s="1"/>
  <c r="B10568" i="1"/>
  <c r="C10568" i="1" s="1"/>
  <c r="B10569" i="1"/>
  <c r="C10569" i="1" s="1"/>
  <c r="B10570" i="1"/>
  <c r="C10570" i="1" s="1"/>
  <c r="B10571" i="1"/>
  <c r="C10571" i="1" s="1"/>
  <c r="B10572" i="1"/>
  <c r="C10572" i="1" s="1"/>
  <c r="B10573" i="1"/>
  <c r="C10573" i="1" s="1"/>
  <c r="B10574" i="1"/>
  <c r="C10574" i="1" s="1"/>
  <c r="B10575" i="1"/>
  <c r="C10575" i="1" s="1"/>
  <c r="B10576" i="1"/>
  <c r="C10576" i="1" s="1"/>
  <c r="B10577" i="1"/>
  <c r="C10577" i="1" s="1"/>
  <c r="B10578" i="1"/>
  <c r="C10578" i="1" s="1"/>
  <c r="B10579" i="1"/>
  <c r="C10579" i="1" s="1"/>
  <c r="B10580" i="1"/>
  <c r="C10580" i="1" s="1"/>
  <c r="B10581" i="1"/>
  <c r="C10581" i="1" s="1"/>
  <c r="B10582" i="1"/>
  <c r="C10582" i="1" s="1"/>
  <c r="B10583" i="1"/>
  <c r="C10583" i="1" s="1"/>
  <c r="B10584" i="1"/>
  <c r="C10584" i="1" s="1"/>
  <c r="B10585" i="1"/>
  <c r="C10585" i="1" s="1"/>
  <c r="B10586" i="1"/>
  <c r="C10586" i="1" s="1"/>
  <c r="B10587" i="1"/>
  <c r="C10587" i="1" s="1"/>
  <c r="B10588" i="1"/>
  <c r="C10588" i="1" s="1"/>
  <c r="B10589" i="1"/>
  <c r="C10589" i="1" s="1"/>
  <c r="B10590" i="1"/>
  <c r="C10590" i="1" s="1"/>
  <c r="B10591" i="1"/>
  <c r="C10591" i="1" s="1"/>
  <c r="B10592" i="1"/>
  <c r="C10592" i="1" s="1"/>
  <c r="B10593" i="1"/>
  <c r="C10593" i="1" s="1"/>
  <c r="B10594" i="1"/>
  <c r="C10594" i="1" s="1"/>
  <c r="B10595" i="1"/>
  <c r="C10595" i="1" s="1"/>
  <c r="B10596" i="1"/>
  <c r="C10596" i="1" s="1"/>
  <c r="B10597" i="1"/>
  <c r="C10597" i="1" s="1"/>
  <c r="B10598" i="1"/>
  <c r="C10598" i="1" s="1"/>
  <c r="B10599" i="1"/>
  <c r="C10599" i="1" s="1"/>
  <c r="B10600" i="1"/>
  <c r="C10600" i="1" s="1"/>
  <c r="B10601" i="1"/>
  <c r="C10601" i="1" s="1"/>
  <c r="B10602" i="1"/>
  <c r="C10602" i="1" s="1"/>
  <c r="B10603" i="1"/>
  <c r="C10603" i="1" s="1"/>
  <c r="B10604" i="1"/>
  <c r="C10604" i="1" s="1"/>
  <c r="B10605" i="1"/>
  <c r="C10605" i="1" s="1"/>
  <c r="B10606" i="1"/>
  <c r="C10606" i="1" s="1"/>
  <c r="B10607" i="1"/>
  <c r="C10607" i="1" s="1"/>
  <c r="B10608" i="1"/>
  <c r="C10608" i="1" s="1"/>
  <c r="B10609" i="1"/>
  <c r="C10609" i="1" s="1"/>
  <c r="B10610" i="1"/>
  <c r="C10610" i="1" s="1"/>
  <c r="B10611" i="1"/>
  <c r="C10611" i="1" s="1"/>
  <c r="B10612" i="1"/>
  <c r="C10612" i="1" s="1"/>
  <c r="B10613" i="1"/>
  <c r="C10613" i="1" s="1"/>
  <c r="B10614" i="1"/>
  <c r="C10614" i="1" s="1"/>
  <c r="B10615" i="1"/>
  <c r="C10615" i="1" s="1"/>
  <c r="B10616" i="1"/>
  <c r="C10616" i="1" s="1"/>
  <c r="B10617" i="1"/>
  <c r="C10617" i="1" s="1"/>
  <c r="B10618" i="1"/>
  <c r="C10618" i="1" s="1"/>
  <c r="B10619" i="1"/>
  <c r="C10619" i="1" s="1"/>
  <c r="B10620" i="1"/>
  <c r="C10620" i="1" s="1"/>
  <c r="B10621" i="1"/>
  <c r="C10621" i="1" s="1"/>
  <c r="B10622" i="1"/>
  <c r="C10622" i="1" s="1"/>
  <c r="B10623" i="1"/>
  <c r="C10623" i="1" s="1"/>
  <c r="B10624" i="1"/>
  <c r="C10624" i="1" s="1"/>
  <c r="B10625" i="1"/>
  <c r="C10625" i="1" s="1"/>
  <c r="B10626" i="1"/>
  <c r="C10626" i="1" s="1"/>
  <c r="B10627" i="1"/>
  <c r="C10627" i="1" s="1"/>
  <c r="B10628" i="1"/>
  <c r="C10628" i="1" s="1"/>
  <c r="B10629" i="1"/>
  <c r="C10629" i="1" s="1"/>
  <c r="B10630" i="1"/>
  <c r="C10630" i="1" s="1"/>
  <c r="B10631" i="1"/>
  <c r="C10631" i="1" s="1"/>
  <c r="B10632" i="1"/>
  <c r="C10632" i="1" s="1"/>
  <c r="B10633" i="1"/>
  <c r="C10633" i="1" s="1"/>
  <c r="B10634" i="1"/>
  <c r="C10634" i="1" s="1"/>
  <c r="B10635" i="1"/>
  <c r="C10635" i="1" s="1"/>
  <c r="B10636" i="1"/>
  <c r="C10636" i="1" s="1"/>
  <c r="B10637" i="1"/>
  <c r="C10637" i="1" s="1"/>
  <c r="B10638" i="1"/>
  <c r="C10638" i="1" s="1"/>
  <c r="B10639" i="1"/>
  <c r="C10639" i="1" s="1"/>
  <c r="B10640" i="1"/>
  <c r="C10640" i="1" s="1"/>
  <c r="B10641" i="1"/>
  <c r="C10641" i="1" s="1"/>
  <c r="B10642" i="1"/>
  <c r="C10642" i="1" s="1"/>
  <c r="B10643" i="1"/>
  <c r="C10643" i="1" s="1"/>
  <c r="B10644" i="1"/>
  <c r="C10644" i="1" s="1"/>
  <c r="B10645" i="1"/>
  <c r="C10645" i="1" s="1"/>
  <c r="B10646" i="1"/>
  <c r="C10646" i="1" s="1"/>
  <c r="B10647" i="1"/>
  <c r="C10647" i="1" s="1"/>
  <c r="B10648" i="1"/>
  <c r="C10648" i="1" s="1"/>
  <c r="B10649" i="1"/>
  <c r="C10649" i="1" s="1"/>
  <c r="B10650" i="1"/>
  <c r="C10650" i="1" s="1"/>
  <c r="B10651" i="1"/>
  <c r="C10651" i="1" s="1"/>
  <c r="B10652" i="1"/>
  <c r="C10652" i="1" s="1"/>
  <c r="B10653" i="1"/>
  <c r="C10653" i="1" s="1"/>
  <c r="B10654" i="1"/>
  <c r="C10654" i="1" s="1"/>
  <c r="B10655" i="1"/>
  <c r="C10655" i="1" s="1"/>
  <c r="B10656" i="1"/>
  <c r="C10656" i="1" s="1"/>
  <c r="B10657" i="1"/>
  <c r="C10657" i="1" s="1"/>
  <c r="B10658" i="1"/>
  <c r="C10658" i="1" s="1"/>
  <c r="B10659" i="1"/>
  <c r="C10659" i="1" s="1"/>
  <c r="B10660" i="1"/>
  <c r="C10660" i="1" s="1"/>
  <c r="B10661" i="1"/>
  <c r="C10661" i="1" s="1"/>
  <c r="B10662" i="1"/>
  <c r="C10662" i="1" s="1"/>
  <c r="B10663" i="1"/>
  <c r="C10663" i="1" s="1"/>
  <c r="B10664" i="1"/>
  <c r="C10664" i="1" s="1"/>
  <c r="B10665" i="1"/>
  <c r="C10665" i="1" s="1"/>
  <c r="B10666" i="1"/>
  <c r="C10666" i="1" s="1"/>
  <c r="B10667" i="1"/>
  <c r="C10667" i="1" s="1"/>
  <c r="B10668" i="1"/>
  <c r="C10668" i="1" s="1"/>
  <c r="B10669" i="1"/>
  <c r="C10669" i="1" s="1"/>
  <c r="B10670" i="1"/>
  <c r="C10670" i="1" s="1"/>
  <c r="B10671" i="1"/>
  <c r="C10671" i="1" s="1"/>
  <c r="B10672" i="1"/>
  <c r="C10672" i="1" s="1"/>
  <c r="B10673" i="1"/>
  <c r="C10673" i="1" s="1"/>
  <c r="B10674" i="1"/>
  <c r="C10674" i="1" s="1"/>
  <c r="B10675" i="1"/>
  <c r="C10675" i="1" s="1"/>
  <c r="B10676" i="1"/>
  <c r="C10676" i="1" s="1"/>
  <c r="B10677" i="1"/>
  <c r="C10677" i="1" s="1"/>
  <c r="B10678" i="1"/>
  <c r="C10678" i="1" s="1"/>
  <c r="B10679" i="1"/>
  <c r="C10679" i="1" s="1"/>
  <c r="B10680" i="1"/>
  <c r="C10680" i="1" s="1"/>
  <c r="B10681" i="1"/>
  <c r="C10681" i="1" s="1"/>
  <c r="B10682" i="1"/>
  <c r="C10682" i="1" s="1"/>
  <c r="B10683" i="1"/>
  <c r="C10683" i="1" s="1"/>
  <c r="B10684" i="1"/>
  <c r="C10684" i="1" s="1"/>
  <c r="B10685" i="1"/>
  <c r="C10685" i="1" s="1"/>
  <c r="B10686" i="1"/>
  <c r="C10686" i="1" s="1"/>
  <c r="B10687" i="1"/>
  <c r="C10687" i="1" s="1"/>
  <c r="B10688" i="1"/>
  <c r="C10688" i="1" s="1"/>
  <c r="B10689" i="1"/>
  <c r="C10689" i="1" s="1"/>
  <c r="B10690" i="1"/>
  <c r="C10690" i="1" s="1"/>
  <c r="B10691" i="1"/>
  <c r="C10691" i="1" s="1"/>
  <c r="B10692" i="1"/>
  <c r="C10692" i="1" s="1"/>
  <c r="B10693" i="1"/>
  <c r="C10693" i="1" s="1"/>
  <c r="B10694" i="1"/>
  <c r="C10694" i="1" s="1"/>
  <c r="B10695" i="1"/>
  <c r="C10695" i="1" s="1"/>
  <c r="B10696" i="1"/>
  <c r="C10696" i="1" s="1"/>
  <c r="B10697" i="1"/>
  <c r="C10697" i="1" s="1"/>
  <c r="B10698" i="1"/>
  <c r="C10698" i="1" s="1"/>
  <c r="B10699" i="1"/>
  <c r="C10699" i="1" s="1"/>
  <c r="B10700" i="1"/>
  <c r="C10700" i="1" s="1"/>
  <c r="B10701" i="1"/>
  <c r="C10701" i="1" s="1"/>
  <c r="B10702" i="1"/>
  <c r="C10702" i="1" s="1"/>
  <c r="B10703" i="1"/>
  <c r="C10703" i="1" s="1"/>
  <c r="B10704" i="1"/>
  <c r="C10704" i="1" s="1"/>
  <c r="B10705" i="1"/>
  <c r="C10705" i="1" s="1"/>
  <c r="B10706" i="1"/>
  <c r="C10706" i="1" s="1"/>
  <c r="B10707" i="1"/>
  <c r="C10707" i="1" s="1"/>
  <c r="B10708" i="1"/>
  <c r="C10708" i="1" s="1"/>
  <c r="B10709" i="1"/>
  <c r="C10709" i="1" s="1"/>
  <c r="B10710" i="1"/>
  <c r="C10710" i="1" s="1"/>
  <c r="B10711" i="1"/>
  <c r="C10711" i="1" s="1"/>
  <c r="B10712" i="1"/>
  <c r="C10712" i="1" s="1"/>
  <c r="B10713" i="1"/>
  <c r="C10713" i="1" s="1"/>
  <c r="B10714" i="1"/>
  <c r="C10714" i="1" s="1"/>
  <c r="B10715" i="1"/>
  <c r="C10715" i="1" s="1"/>
  <c r="B10716" i="1"/>
  <c r="C10716" i="1" s="1"/>
  <c r="B10717" i="1"/>
  <c r="C10717" i="1" s="1"/>
  <c r="B10718" i="1"/>
  <c r="C10718" i="1" s="1"/>
  <c r="B10719" i="1"/>
  <c r="C10719" i="1" s="1"/>
  <c r="B10720" i="1"/>
  <c r="C10720" i="1" s="1"/>
  <c r="B10721" i="1"/>
  <c r="C10721" i="1" s="1"/>
  <c r="B10722" i="1"/>
  <c r="C10722" i="1" s="1"/>
  <c r="B10723" i="1"/>
  <c r="C10723" i="1" s="1"/>
  <c r="B10724" i="1"/>
  <c r="C10724" i="1" s="1"/>
  <c r="B10725" i="1"/>
  <c r="C10725" i="1" s="1"/>
  <c r="B10726" i="1"/>
  <c r="C10726" i="1" s="1"/>
  <c r="B10727" i="1"/>
  <c r="C10727" i="1" s="1"/>
  <c r="B10728" i="1"/>
  <c r="C10728" i="1" s="1"/>
  <c r="B10729" i="1"/>
  <c r="C10729" i="1" s="1"/>
  <c r="B10730" i="1"/>
  <c r="C10730" i="1" s="1"/>
  <c r="B10731" i="1"/>
  <c r="C10731" i="1" s="1"/>
  <c r="B10732" i="1"/>
  <c r="C10732" i="1" s="1"/>
  <c r="B10733" i="1"/>
  <c r="C10733" i="1" s="1"/>
  <c r="B10734" i="1"/>
  <c r="C10734" i="1" s="1"/>
  <c r="B10735" i="1"/>
  <c r="C10735" i="1" s="1"/>
  <c r="B10736" i="1"/>
  <c r="C10736" i="1" s="1"/>
  <c r="B10737" i="1"/>
  <c r="C10737" i="1" s="1"/>
  <c r="B10738" i="1"/>
  <c r="C10738" i="1" s="1"/>
  <c r="B10739" i="1"/>
  <c r="C10739" i="1" s="1"/>
  <c r="B10740" i="1"/>
  <c r="C10740" i="1" s="1"/>
  <c r="B10741" i="1"/>
  <c r="C10741" i="1" s="1"/>
  <c r="B10742" i="1"/>
  <c r="C10742" i="1" s="1"/>
  <c r="B10743" i="1"/>
  <c r="C10743" i="1" s="1"/>
  <c r="B10744" i="1"/>
  <c r="C10744" i="1" s="1"/>
  <c r="B10745" i="1"/>
  <c r="C10745" i="1" s="1"/>
  <c r="B10746" i="1"/>
  <c r="C10746" i="1" s="1"/>
  <c r="B10747" i="1"/>
  <c r="C10747" i="1" s="1"/>
  <c r="B10748" i="1"/>
  <c r="C10748" i="1" s="1"/>
  <c r="B10749" i="1"/>
  <c r="C10749" i="1" s="1"/>
  <c r="B10750" i="1"/>
  <c r="C10750" i="1" s="1"/>
  <c r="B10751" i="1"/>
  <c r="C10751" i="1" s="1"/>
  <c r="B10752" i="1"/>
  <c r="C10752" i="1" s="1"/>
  <c r="B10753" i="1"/>
  <c r="C10753" i="1" s="1"/>
  <c r="B10754" i="1"/>
  <c r="C10754" i="1" s="1"/>
  <c r="B10755" i="1"/>
  <c r="C10755" i="1" s="1"/>
  <c r="B10756" i="1"/>
  <c r="C10756" i="1" s="1"/>
  <c r="B10757" i="1"/>
  <c r="C10757" i="1" s="1"/>
  <c r="B10758" i="1"/>
  <c r="C10758" i="1" s="1"/>
  <c r="B10759" i="1"/>
  <c r="C10759" i="1" s="1"/>
  <c r="B10760" i="1"/>
  <c r="C10760" i="1" s="1"/>
  <c r="B10761" i="1"/>
  <c r="C10761" i="1" s="1"/>
  <c r="B10762" i="1"/>
  <c r="C10762" i="1" s="1"/>
  <c r="B10763" i="1"/>
  <c r="C10763" i="1" s="1"/>
  <c r="B10764" i="1"/>
  <c r="C10764" i="1" s="1"/>
  <c r="B10765" i="1"/>
  <c r="C10765" i="1" s="1"/>
  <c r="B10766" i="1"/>
  <c r="C10766" i="1" s="1"/>
  <c r="B10767" i="1"/>
  <c r="C10767" i="1" s="1"/>
  <c r="B10768" i="1"/>
  <c r="C10768" i="1" s="1"/>
  <c r="B10769" i="1"/>
  <c r="C10769" i="1" s="1"/>
  <c r="B10770" i="1"/>
  <c r="C10770" i="1" s="1"/>
  <c r="B10771" i="1"/>
  <c r="C10771" i="1" s="1"/>
  <c r="B10772" i="1"/>
  <c r="C10772" i="1" s="1"/>
  <c r="B10773" i="1"/>
  <c r="C10773" i="1" s="1"/>
  <c r="B10774" i="1"/>
  <c r="C10774" i="1" s="1"/>
  <c r="B10775" i="1"/>
  <c r="C10775" i="1" s="1"/>
  <c r="B10776" i="1"/>
  <c r="C10776" i="1" s="1"/>
  <c r="B10777" i="1"/>
  <c r="C10777" i="1" s="1"/>
  <c r="B10778" i="1"/>
  <c r="C10778" i="1" s="1"/>
  <c r="B10779" i="1"/>
  <c r="C10779" i="1" s="1"/>
  <c r="B10780" i="1"/>
  <c r="C10780" i="1" s="1"/>
  <c r="B10781" i="1"/>
  <c r="C10781" i="1" s="1"/>
  <c r="B10782" i="1"/>
  <c r="C10782" i="1" s="1"/>
  <c r="B10783" i="1"/>
  <c r="C10783" i="1" s="1"/>
  <c r="B10784" i="1"/>
  <c r="C10784" i="1" s="1"/>
  <c r="B10785" i="1"/>
  <c r="C10785" i="1" s="1"/>
  <c r="B10786" i="1"/>
  <c r="C10786" i="1" s="1"/>
  <c r="B10787" i="1"/>
  <c r="C10787" i="1" s="1"/>
  <c r="B10788" i="1"/>
  <c r="C10788" i="1" s="1"/>
  <c r="B10789" i="1"/>
  <c r="C10789" i="1" s="1"/>
  <c r="B10790" i="1"/>
  <c r="C10790" i="1" s="1"/>
  <c r="B10791" i="1"/>
  <c r="C10791" i="1" s="1"/>
  <c r="B10792" i="1"/>
  <c r="C10792" i="1" s="1"/>
  <c r="B10793" i="1"/>
  <c r="C10793" i="1" s="1"/>
  <c r="B10794" i="1"/>
  <c r="C10794" i="1" s="1"/>
  <c r="B10795" i="1"/>
  <c r="C10795" i="1" s="1"/>
  <c r="B10796" i="1"/>
  <c r="C10796" i="1" s="1"/>
  <c r="B10797" i="1"/>
  <c r="C10797" i="1" s="1"/>
  <c r="B10798" i="1"/>
  <c r="C10798" i="1" s="1"/>
  <c r="B10799" i="1"/>
  <c r="C10799" i="1" s="1"/>
  <c r="B10800" i="1"/>
  <c r="C10800" i="1" s="1"/>
  <c r="B10801" i="1"/>
  <c r="C10801" i="1" s="1"/>
  <c r="B10802" i="1"/>
  <c r="C10802" i="1" s="1"/>
  <c r="B10803" i="1"/>
  <c r="C10803" i="1" s="1"/>
  <c r="B10804" i="1"/>
  <c r="C10804" i="1" s="1"/>
  <c r="B10805" i="1"/>
  <c r="C10805" i="1" s="1"/>
  <c r="B10806" i="1"/>
  <c r="C10806" i="1" s="1"/>
  <c r="B10807" i="1"/>
  <c r="C10807" i="1" s="1"/>
  <c r="B10808" i="1"/>
  <c r="C10808" i="1" s="1"/>
  <c r="B10809" i="1"/>
  <c r="C10809" i="1" s="1"/>
  <c r="B10810" i="1"/>
  <c r="C10810" i="1" s="1"/>
  <c r="B10811" i="1"/>
  <c r="C10811" i="1" s="1"/>
  <c r="B10812" i="1"/>
  <c r="C10812" i="1" s="1"/>
  <c r="B10813" i="1"/>
  <c r="C10813" i="1" s="1"/>
  <c r="B10814" i="1"/>
  <c r="C10814" i="1" s="1"/>
  <c r="B10815" i="1"/>
  <c r="C10815" i="1" s="1"/>
  <c r="B10816" i="1"/>
  <c r="C10816" i="1" s="1"/>
  <c r="B10817" i="1"/>
  <c r="C10817" i="1" s="1"/>
  <c r="B10818" i="1"/>
  <c r="C10818" i="1" s="1"/>
  <c r="B10819" i="1"/>
  <c r="C10819" i="1" s="1"/>
  <c r="B10820" i="1"/>
  <c r="C10820" i="1" s="1"/>
  <c r="B10821" i="1"/>
  <c r="C10821" i="1" s="1"/>
  <c r="B10822" i="1"/>
  <c r="C10822" i="1" s="1"/>
  <c r="B10823" i="1"/>
  <c r="C10823" i="1" s="1"/>
  <c r="B10824" i="1"/>
  <c r="C10824" i="1" s="1"/>
  <c r="B10825" i="1"/>
  <c r="C10825" i="1" s="1"/>
  <c r="B10826" i="1"/>
  <c r="C10826" i="1" s="1"/>
  <c r="B10827" i="1"/>
  <c r="C10827" i="1" s="1"/>
  <c r="B10828" i="1"/>
  <c r="C10828" i="1" s="1"/>
  <c r="B10829" i="1"/>
  <c r="C10829" i="1" s="1"/>
  <c r="B10830" i="1"/>
  <c r="C10830" i="1" s="1"/>
  <c r="B10831" i="1"/>
  <c r="C10831" i="1" s="1"/>
  <c r="B10832" i="1"/>
  <c r="C10832" i="1" s="1"/>
  <c r="B10833" i="1"/>
  <c r="C10833" i="1" s="1"/>
  <c r="B10834" i="1"/>
  <c r="C10834" i="1" s="1"/>
  <c r="B10835" i="1"/>
  <c r="C10835" i="1" s="1"/>
  <c r="B10836" i="1"/>
  <c r="C10836" i="1" s="1"/>
  <c r="B10837" i="1"/>
  <c r="C10837" i="1" s="1"/>
  <c r="B10838" i="1"/>
  <c r="C10838" i="1" s="1"/>
  <c r="B10839" i="1"/>
  <c r="C10839" i="1" s="1"/>
  <c r="B10840" i="1"/>
  <c r="C10840" i="1" s="1"/>
  <c r="B10841" i="1"/>
  <c r="C10841" i="1" s="1"/>
  <c r="B10842" i="1"/>
  <c r="C10842" i="1" s="1"/>
  <c r="B10843" i="1"/>
  <c r="C10843" i="1" s="1"/>
  <c r="B10844" i="1"/>
  <c r="C10844" i="1" s="1"/>
  <c r="B10845" i="1"/>
  <c r="C10845" i="1" s="1"/>
  <c r="B10846" i="1"/>
  <c r="C10846" i="1" s="1"/>
  <c r="B10847" i="1"/>
  <c r="C10847" i="1" s="1"/>
  <c r="B10848" i="1"/>
  <c r="C10848" i="1" s="1"/>
  <c r="B10849" i="1"/>
  <c r="C10849" i="1" s="1"/>
  <c r="B10850" i="1"/>
  <c r="C10850" i="1" s="1"/>
  <c r="B10851" i="1"/>
  <c r="C10851" i="1" s="1"/>
  <c r="B10852" i="1"/>
  <c r="C10852" i="1" s="1"/>
  <c r="B10853" i="1"/>
  <c r="C10853" i="1" s="1"/>
  <c r="B10854" i="1"/>
  <c r="C10854" i="1" s="1"/>
  <c r="B10855" i="1"/>
  <c r="C10855" i="1" s="1"/>
  <c r="B10856" i="1"/>
  <c r="C10856" i="1" s="1"/>
  <c r="B10857" i="1"/>
  <c r="C10857" i="1" s="1"/>
  <c r="B10858" i="1"/>
  <c r="C10858" i="1" s="1"/>
  <c r="B10859" i="1"/>
  <c r="C10859" i="1" s="1"/>
  <c r="B10860" i="1"/>
  <c r="C10860" i="1" s="1"/>
  <c r="B10861" i="1"/>
  <c r="C10861" i="1" s="1"/>
  <c r="B10862" i="1"/>
  <c r="C10862" i="1" s="1"/>
  <c r="B10863" i="1"/>
  <c r="C10863" i="1" s="1"/>
  <c r="B10864" i="1"/>
  <c r="C10864" i="1" s="1"/>
  <c r="B10865" i="1"/>
  <c r="C10865" i="1" s="1"/>
  <c r="B10866" i="1"/>
  <c r="C10866" i="1" s="1"/>
  <c r="B10867" i="1"/>
  <c r="C10867" i="1" s="1"/>
  <c r="B10868" i="1"/>
  <c r="C10868" i="1" s="1"/>
  <c r="B10869" i="1"/>
  <c r="C10869" i="1" s="1"/>
  <c r="B10870" i="1"/>
  <c r="C10870" i="1" s="1"/>
  <c r="B10871" i="1"/>
  <c r="C10871" i="1" s="1"/>
  <c r="B10872" i="1"/>
  <c r="C10872" i="1" s="1"/>
  <c r="B10873" i="1"/>
  <c r="C10873" i="1" s="1"/>
  <c r="B10874" i="1"/>
  <c r="C10874" i="1" s="1"/>
  <c r="B10875" i="1"/>
  <c r="C10875" i="1" s="1"/>
  <c r="B10876" i="1"/>
  <c r="C10876" i="1" s="1"/>
  <c r="B10877" i="1"/>
  <c r="C10877" i="1" s="1"/>
  <c r="B10878" i="1"/>
  <c r="C10878" i="1" s="1"/>
  <c r="B10879" i="1"/>
  <c r="C10879" i="1" s="1"/>
  <c r="B10880" i="1"/>
  <c r="C10880" i="1" s="1"/>
  <c r="B10881" i="1"/>
  <c r="C10881" i="1" s="1"/>
  <c r="B10882" i="1"/>
  <c r="C10882" i="1" s="1"/>
  <c r="B10883" i="1"/>
  <c r="C10883" i="1" s="1"/>
  <c r="B10884" i="1"/>
  <c r="C10884" i="1" s="1"/>
  <c r="B10885" i="1"/>
  <c r="C10885" i="1" s="1"/>
  <c r="B10886" i="1"/>
  <c r="C10886" i="1" s="1"/>
  <c r="B10887" i="1"/>
  <c r="C10887" i="1" s="1"/>
  <c r="B10888" i="1"/>
  <c r="C10888" i="1" s="1"/>
  <c r="B10889" i="1"/>
  <c r="C10889" i="1" s="1"/>
  <c r="B10890" i="1"/>
  <c r="C10890" i="1" s="1"/>
  <c r="B10891" i="1"/>
  <c r="C10891" i="1" s="1"/>
  <c r="B10892" i="1"/>
  <c r="C10892" i="1" s="1"/>
  <c r="B10893" i="1"/>
  <c r="C10893" i="1" s="1"/>
  <c r="B10894" i="1"/>
  <c r="C10894" i="1" s="1"/>
  <c r="B10895" i="1"/>
  <c r="C10895" i="1" s="1"/>
  <c r="B10896" i="1"/>
  <c r="C10896" i="1" s="1"/>
  <c r="B10897" i="1"/>
  <c r="C10897" i="1" s="1"/>
  <c r="B10898" i="1"/>
  <c r="C10898" i="1" s="1"/>
  <c r="B10899" i="1"/>
  <c r="C10899" i="1" s="1"/>
  <c r="B10900" i="1"/>
  <c r="C10900" i="1" s="1"/>
  <c r="B10901" i="1"/>
  <c r="C10901" i="1" s="1"/>
  <c r="B10902" i="1"/>
  <c r="C10902" i="1" s="1"/>
  <c r="B10903" i="1"/>
  <c r="C10903" i="1" s="1"/>
  <c r="B10904" i="1"/>
  <c r="C10904" i="1" s="1"/>
  <c r="B10905" i="1"/>
  <c r="C10905" i="1" s="1"/>
  <c r="B10906" i="1"/>
  <c r="C10906" i="1" s="1"/>
  <c r="B10907" i="1"/>
  <c r="C10907" i="1" s="1"/>
  <c r="B10908" i="1"/>
  <c r="C10908" i="1" s="1"/>
  <c r="B10909" i="1"/>
  <c r="C10909" i="1" s="1"/>
  <c r="B10910" i="1"/>
  <c r="C10910" i="1" s="1"/>
  <c r="B10911" i="1"/>
  <c r="C10911" i="1" s="1"/>
  <c r="B10912" i="1"/>
  <c r="C10912" i="1" s="1"/>
  <c r="B10913" i="1"/>
  <c r="C10913" i="1" s="1"/>
  <c r="B10914" i="1"/>
  <c r="C10914" i="1" s="1"/>
  <c r="B10915" i="1"/>
  <c r="C10915" i="1" s="1"/>
  <c r="B10916" i="1"/>
  <c r="C10916" i="1" s="1"/>
  <c r="B10917" i="1"/>
  <c r="C10917" i="1" s="1"/>
  <c r="B10918" i="1"/>
  <c r="C10918" i="1" s="1"/>
  <c r="B10919" i="1"/>
  <c r="C10919" i="1" s="1"/>
  <c r="B10920" i="1"/>
  <c r="C10920" i="1" s="1"/>
  <c r="B10921" i="1"/>
  <c r="C10921" i="1" s="1"/>
  <c r="B10922" i="1"/>
  <c r="C10922" i="1" s="1"/>
  <c r="B10923" i="1"/>
  <c r="C10923" i="1" s="1"/>
  <c r="B10924" i="1"/>
  <c r="C10924" i="1" s="1"/>
  <c r="B10925" i="1"/>
  <c r="C10925" i="1" s="1"/>
  <c r="B10926" i="1"/>
  <c r="C10926" i="1" s="1"/>
  <c r="B10927" i="1"/>
  <c r="C10927" i="1" s="1"/>
  <c r="B10928" i="1"/>
  <c r="C10928" i="1" s="1"/>
  <c r="B10929" i="1"/>
  <c r="C10929" i="1" s="1"/>
  <c r="B10930" i="1"/>
  <c r="C10930" i="1" s="1"/>
  <c r="B10931" i="1"/>
  <c r="C10931" i="1" s="1"/>
  <c r="B10932" i="1"/>
  <c r="C10932" i="1" s="1"/>
  <c r="B10933" i="1"/>
  <c r="C10933" i="1" s="1"/>
  <c r="B10934" i="1"/>
  <c r="C10934" i="1" s="1"/>
  <c r="B10935" i="1"/>
  <c r="C10935" i="1" s="1"/>
  <c r="B10936" i="1"/>
  <c r="C10936" i="1" s="1"/>
  <c r="B10937" i="1"/>
  <c r="C10937" i="1" s="1"/>
  <c r="B10938" i="1"/>
  <c r="C10938" i="1" s="1"/>
  <c r="B10939" i="1"/>
  <c r="C10939" i="1" s="1"/>
  <c r="B10940" i="1"/>
  <c r="C10940" i="1" s="1"/>
  <c r="B10941" i="1"/>
  <c r="C10941" i="1" s="1"/>
  <c r="B10942" i="1"/>
  <c r="C10942" i="1" s="1"/>
  <c r="B10943" i="1"/>
  <c r="C10943" i="1" s="1"/>
  <c r="B10944" i="1"/>
  <c r="C10944" i="1" s="1"/>
  <c r="B10945" i="1"/>
  <c r="C10945" i="1" s="1"/>
  <c r="B10946" i="1"/>
  <c r="C10946" i="1" s="1"/>
  <c r="B10947" i="1"/>
  <c r="C10947" i="1" s="1"/>
  <c r="B10948" i="1"/>
  <c r="C10948" i="1" s="1"/>
  <c r="B10949" i="1"/>
  <c r="C10949" i="1" s="1"/>
  <c r="B10950" i="1"/>
  <c r="C10950" i="1" s="1"/>
  <c r="B10951" i="1"/>
  <c r="C10951" i="1" s="1"/>
  <c r="B10952" i="1"/>
  <c r="C10952" i="1" s="1"/>
  <c r="B10953" i="1"/>
  <c r="C10953" i="1" s="1"/>
  <c r="B10954" i="1"/>
  <c r="C10954" i="1" s="1"/>
  <c r="B10955" i="1"/>
  <c r="C10955" i="1" s="1"/>
  <c r="B10956" i="1"/>
  <c r="C10956" i="1" s="1"/>
  <c r="B10957" i="1"/>
  <c r="C10957" i="1" s="1"/>
  <c r="B10958" i="1"/>
  <c r="C10958" i="1" s="1"/>
  <c r="B10959" i="1"/>
  <c r="C10959" i="1" s="1"/>
  <c r="B10960" i="1"/>
  <c r="C10960" i="1" s="1"/>
  <c r="B10961" i="1"/>
  <c r="C10961" i="1" s="1"/>
  <c r="B10962" i="1"/>
  <c r="C10962" i="1" s="1"/>
  <c r="B10963" i="1"/>
  <c r="C10963" i="1" s="1"/>
  <c r="B10964" i="1"/>
  <c r="C10964" i="1" s="1"/>
  <c r="B10965" i="1"/>
  <c r="C10965" i="1" s="1"/>
  <c r="B10966" i="1"/>
  <c r="C10966" i="1" s="1"/>
  <c r="B10967" i="1"/>
  <c r="C10967" i="1" s="1"/>
  <c r="B10968" i="1"/>
  <c r="C10968" i="1" s="1"/>
  <c r="B10969" i="1"/>
  <c r="C10969" i="1" s="1"/>
  <c r="B10970" i="1"/>
  <c r="C10970" i="1" s="1"/>
  <c r="B10971" i="1"/>
  <c r="C10971" i="1" s="1"/>
  <c r="B10972" i="1"/>
  <c r="C10972" i="1" s="1"/>
  <c r="B10973" i="1"/>
  <c r="C10973" i="1" s="1"/>
  <c r="B10974" i="1"/>
  <c r="C10974" i="1" s="1"/>
  <c r="B10975" i="1"/>
  <c r="C10975" i="1" s="1"/>
  <c r="B10976" i="1"/>
  <c r="C10976" i="1" s="1"/>
  <c r="B10977" i="1"/>
  <c r="C10977" i="1" s="1"/>
  <c r="B10978" i="1"/>
  <c r="C10978" i="1" s="1"/>
  <c r="B10979" i="1"/>
  <c r="C10979" i="1" s="1"/>
  <c r="B10980" i="1"/>
  <c r="C10980" i="1" s="1"/>
  <c r="B10981" i="1"/>
  <c r="C10981" i="1" s="1"/>
  <c r="B10982" i="1"/>
  <c r="C10982" i="1" s="1"/>
  <c r="B10983" i="1"/>
  <c r="C10983" i="1" s="1"/>
  <c r="B10984" i="1"/>
  <c r="C10984" i="1" s="1"/>
  <c r="B10985" i="1"/>
  <c r="C10985" i="1" s="1"/>
  <c r="B10986" i="1"/>
  <c r="C10986" i="1" s="1"/>
  <c r="B10987" i="1"/>
  <c r="C10987" i="1" s="1"/>
  <c r="B10988" i="1"/>
  <c r="C10988" i="1" s="1"/>
  <c r="B10989" i="1"/>
  <c r="C10989" i="1" s="1"/>
  <c r="B10990" i="1"/>
  <c r="C10990" i="1" s="1"/>
  <c r="B10991" i="1"/>
  <c r="C10991" i="1" s="1"/>
  <c r="B10992" i="1"/>
  <c r="C10992" i="1" s="1"/>
  <c r="B10993" i="1"/>
  <c r="C10993" i="1" s="1"/>
  <c r="B10994" i="1"/>
  <c r="C10994" i="1" s="1"/>
  <c r="B10995" i="1"/>
  <c r="C10995" i="1" s="1"/>
  <c r="B10996" i="1"/>
  <c r="C10996" i="1" s="1"/>
  <c r="B10997" i="1"/>
  <c r="C10997" i="1" s="1"/>
  <c r="B10998" i="1"/>
  <c r="C10998" i="1" s="1"/>
  <c r="B10999" i="1"/>
  <c r="C10999" i="1" s="1"/>
  <c r="B11000" i="1"/>
  <c r="C11000" i="1" s="1"/>
  <c r="B11001" i="1"/>
  <c r="C11001" i="1" s="1"/>
  <c r="B11002" i="1"/>
  <c r="C11002" i="1" s="1"/>
  <c r="B11003" i="1"/>
  <c r="C11003" i="1" s="1"/>
  <c r="B11004" i="1"/>
  <c r="C11004" i="1" s="1"/>
  <c r="B11005" i="1"/>
  <c r="C11005" i="1" s="1"/>
  <c r="B11006" i="1"/>
  <c r="C11006" i="1" s="1"/>
  <c r="B11007" i="1"/>
  <c r="C11007" i="1" s="1"/>
  <c r="B11008" i="1"/>
  <c r="C11008" i="1" s="1"/>
  <c r="B11009" i="1"/>
  <c r="C11009" i="1" s="1"/>
  <c r="B11010" i="1"/>
  <c r="C11010" i="1" s="1"/>
  <c r="B11011" i="1"/>
  <c r="C11011" i="1" s="1"/>
  <c r="B11012" i="1"/>
  <c r="C11012" i="1" s="1"/>
  <c r="B11013" i="1"/>
  <c r="C11013" i="1" s="1"/>
  <c r="B11014" i="1"/>
  <c r="C11014" i="1" s="1"/>
  <c r="B11015" i="1"/>
  <c r="C11015" i="1" s="1"/>
  <c r="B11016" i="1"/>
  <c r="C11016" i="1" s="1"/>
  <c r="B11017" i="1"/>
  <c r="C11017" i="1" s="1"/>
  <c r="B11018" i="1"/>
  <c r="C11018" i="1" s="1"/>
  <c r="B11019" i="1"/>
  <c r="C11019" i="1" s="1"/>
  <c r="B11020" i="1"/>
  <c r="C11020" i="1" s="1"/>
  <c r="B11021" i="1"/>
  <c r="C11021" i="1" s="1"/>
  <c r="B11022" i="1"/>
  <c r="C11022" i="1" s="1"/>
  <c r="B11023" i="1"/>
  <c r="C11023" i="1" s="1"/>
  <c r="B11024" i="1"/>
  <c r="C11024" i="1" s="1"/>
  <c r="B11025" i="1"/>
  <c r="C11025" i="1" s="1"/>
  <c r="B11026" i="1"/>
  <c r="C11026" i="1" s="1"/>
  <c r="B11027" i="1"/>
  <c r="C11027" i="1" s="1"/>
  <c r="B11028" i="1"/>
  <c r="C11028" i="1" s="1"/>
  <c r="B11029" i="1"/>
  <c r="C11029" i="1" s="1"/>
  <c r="B11030" i="1"/>
  <c r="C11030" i="1" s="1"/>
  <c r="B11031" i="1"/>
  <c r="C11031" i="1" s="1"/>
  <c r="B11032" i="1"/>
  <c r="C11032" i="1" s="1"/>
  <c r="B11033" i="1"/>
  <c r="C11033" i="1" s="1"/>
  <c r="B11034" i="1"/>
  <c r="C11034" i="1" s="1"/>
  <c r="B11035" i="1"/>
  <c r="C11035" i="1" s="1"/>
  <c r="B11036" i="1"/>
  <c r="C11036" i="1" s="1"/>
  <c r="B11037" i="1"/>
  <c r="C11037" i="1" s="1"/>
  <c r="B11038" i="1"/>
  <c r="C11038" i="1" s="1"/>
  <c r="B11039" i="1"/>
  <c r="C11039" i="1" s="1"/>
  <c r="B11040" i="1"/>
  <c r="C11040" i="1" s="1"/>
  <c r="B11041" i="1"/>
  <c r="C11041" i="1" s="1"/>
  <c r="B11042" i="1"/>
  <c r="C11042" i="1" s="1"/>
  <c r="B11043" i="1"/>
  <c r="C11043" i="1" s="1"/>
  <c r="B11044" i="1"/>
  <c r="C11044" i="1" s="1"/>
  <c r="B11045" i="1"/>
  <c r="C11045" i="1" s="1"/>
  <c r="B11046" i="1"/>
  <c r="C11046" i="1" s="1"/>
  <c r="B11047" i="1"/>
  <c r="C11047" i="1" s="1"/>
  <c r="B11048" i="1"/>
  <c r="C11048" i="1" s="1"/>
  <c r="B11049" i="1"/>
  <c r="C11049" i="1" s="1"/>
  <c r="B11050" i="1"/>
  <c r="C11050" i="1" s="1"/>
  <c r="B11051" i="1"/>
  <c r="C11051" i="1" s="1"/>
  <c r="B11052" i="1"/>
  <c r="C11052" i="1" s="1"/>
  <c r="B11053" i="1"/>
  <c r="C11053" i="1" s="1"/>
  <c r="B11054" i="1"/>
  <c r="C11054" i="1" s="1"/>
  <c r="B11055" i="1"/>
  <c r="C11055" i="1" s="1"/>
  <c r="B11056" i="1"/>
  <c r="C11056" i="1" s="1"/>
  <c r="B11057" i="1"/>
  <c r="C11057" i="1" s="1"/>
  <c r="B11058" i="1"/>
  <c r="C11058" i="1" s="1"/>
  <c r="B11059" i="1"/>
  <c r="C11059" i="1" s="1"/>
  <c r="B11060" i="1"/>
  <c r="C11060" i="1" s="1"/>
  <c r="B11061" i="1"/>
  <c r="C11061" i="1" s="1"/>
  <c r="B11062" i="1"/>
  <c r="C11062" i="1" s="1"/>
  <c r="B11063" i="1"/>
  <c r="C11063" i="1" s="1"/>
  <c r="B11064" i="1"/>
  <c r="C11064" i="1" s="1"/>
  <c r="B11065" i="1"/>
  <c r="C11065" i="1" s="1"/>
  <c r="B11066" i="1"/>
  <c r="C11066" i="1" s="1"/>
  <c r="B11067" i="1"/>
  <c r="C11067" i="1" s="1"/>
  <c r="B11068" i="1"/>
  <c r="C11068" i="1" s="1"/>
  <c r="B11069" i="1"/>
  <c r="C11069" i="1" s="1"/>
  <c r="B11070" i="1"/>
  <c r="C11070" i="1" s="1"/>
  <c r="B11071" i="1"/>
  <c r="C11071" i="1" s="1"/>
  <c r="B11072" i="1"/>
  <c r="C11072" i="1" s="1"/>
  <c r="B11073" i="1"/>
  <c r="C11073" i="1" s="1"/>
  <c r="B11074" i="1"/>
  <c r="C11074" i="1" s="1"/>
  <c r="B11075" i="1"/>
  <c r="C11075" i="1" s="1"/>
  <c r="B11076" i="1"/>
  <c r="C11076" i="1" s="1"/>
  <c r="B11077" i="1"/>
  <c r="C11077" i="1" s="1"/>
  <c r="B11078" i="1"/>
  <c r="C11078" i="1" s="1"/>
  <c r="B11079" i="1"/>
  <c r="C11079" i="1" s="1"/>
  <c r="B11080" i="1"/>
  <c r="C11080" i="1" s="1"/>
  <c r="B11081" i="1"/>
  <c r="C11081" i="1" s="1"/>
  <c r="B11082" i="1"/>
  <c r="C11082" i="1" s="1"/>
  <c r="B11083" i="1"/>
  <c r="C11083" i="1" s="1"/>
  <c r="B11084" i="1"/>
  <c r="C11084" i="1" s="1"/>
  <c r="B11085" i="1"/>
  <c r="C11085" i="1" s="1"/>
  <c r="B11086" i="1"/>
  <c r="C11086" i="1" s="1"/>
  <c r="B11087" i="1"/>
  <c r="C11087" i="1" s="1"/>
  <c r="B11088" i="1"/>
  <c r="C11088" i="1" s="1"/>
  <c r="B11089" i="1"/>
  <c r="C11089" i="1" s="1"/>
  <c r="B11090" i="1"/>
  <c r="C11090" i="1" s="1"/>
  <c r="B11091" i="1"/>
  <c r="C11091" i="1" s="1"/>
  <c r="B11092" i="1"/>
  <c r="C11092" i="1" s="1"/>
  <c r="B11093" i="1"/>
  <c r="C11093" i="1" s="1"/>
  <c r="B11094" i="1"/>
  <c r="C11094" i="1" s="1"/>
  <c r="B11095" i="1"/>
  <c r="C11095" i="1" s="1"/>
  <c r="B11096" i="1"/>
  <c r="C11096" i="1" s="1"/>
  <c r="B11097" i="1"/>
  <c r="C11097" i="1" s="1"/>
  <c r="B11098" i="1"/>
  <c r="C11098" i="1" s="1"/>
  <c r="B11099" i="1"/>
  <c r="C11099" i="1" s="1"/>
  <c r="B11100" i="1"/>
  <c r="C11100" i="1" s="1"/>
  <c r="B11101" i="1"/>
  <c r="C11101" i="1" s="1"/>
  <c r="B11102" i="1"/>
  <c r="C11102" i="1" s="1"/>
  <c r="B11103" i="1"/>
  <c r="C11103" i="1" s="1"/>
  <c r="B11104" i="1"/>
  <c r="C11104" i="1" s="1"/>
  <c r="B11105" i="1"/>
  <c r="C11105" i="1" s="1"/>
  <c r="B11106" i="1"/>
  <c r="C11106" i="1" s="1"/>
  <c r="B11107" i="1"/>
  <c r="C11107" i="1" s="1"/>
  <c r="B11108" i="1"/>
  <c r="C11108" i="1" s="1"/>
  <c r="B11109" i="1"/>
  <c r="C11109" i="1" s="1"/>
  <c r="B11110" i="1"/>
  <c r="C11110" i="1" s="1"/>
  <c r="B11111" i="1"/>
  <c r="C11111" i="1" s="1"/>
  <c r="B11112" i="1"/>
  <c r="C11112" i="1" s="1"/>
  <c r="B11113" i="1"/>
  <c r="C11113" i="1" s="1"/>
  <c r="B11114" i="1"/>
  <c r="C11114" i="1" s="1"/>
  <c r="B11115" i="1"/>
  <c r="C11115" i="1" s="1"/>
  <c r="B11116" i="1"/>
  <c r="C11116" i="1" s="1"/>
  <c r="B11117" i="1"/>
  <c r="C11117" i="1" s="1"/>
  <c r="B11118" i="1"/>
  <c r="C11118" i="1" s="1"/>
  <c r="B11119" i="1"/>
  <c r="C11119" i="1" s="1"/>
  <c r="B11120" i="1"/>
  <c r="C11120" i="1" s="1"/>
  <c r="B11121" i="1"/>
  <c r="C11121" i="1" s="1"/>
  <c r="B11122" i="1"/>
  <c r="C11122" i="1" s="1"/>
  <c r="B11123" i="1"/>
  <c r="C11123" i="1" s="1"/>
  <c r="B11124" i="1"/>
  <c r="C11124" i="1" s="1"/>
  <c r="B11125" i="1"/>
  <c r="C11125" i="1" s="1"/>
  <c r="B11126" i="1"/>
  <c r="C11126" i="1" s="1"/>
  <c r="B11127" i="1"/>
  <c r="C11127" i="1" s="1"/>
  <c r="B11128" i="1"/>
  <c r="C11128" i="1" s="1"/>
  <c r="B11129" i="1"/>
  <c r="C11129" i="1" s="1"/>
  <c r="B11130" i="1"/>
  <c r="C11130" i="1" s="1"/>
  <c r="B11131" i="1"/>
  <c r="C11131" i="1" s="1"/>
  <c r="B11132" i="1"/>
  <c r="C11132" i="1" s="1"/>
  <c r="B11133" i="1"/>
  <c r="C11133" i="1" s="1"/>
  <c r="B11134" i="1"/>
  <c r="C11134" i="1" s="1"/>
  <c r="B11135" i="1"/>
  <c r="C11135" i="1" s="1"/>
  <c r="B11136" i="1"/>
  <c r="C11136" i="1" s="1"/>
  <c r="B11137" i="1"/>
  <c r="C11137" i="1" s="1"/>
  <c r="B11138" i="1"/>
  <c r="C11138" i="1" s="1"/>
  <c r="B11139" i="1"/>
  <c r="C11139" i="1" s="1"/>
  <c r="B11140" i="1"/>
  <c r="C11140" i="1" s="1"/>
  <c r="B11141" i="1"/>
  <c r="C11141" i="1" s="1"/>
  <c r="B11142" i="1"/>
  <c r="C11142" i="1" s="1"/>
  <c r="B11143" i="1"/>
  <c r="C11143" i="1" s="1"/>
  <c r="B11144" i="1"/>
  <c r="C11144" i="1" s="1"/>
  <c r="B11145" i="1"/>
  <c r="C11145" i="1" s="1"/>
  <c r="B11146" i="1"/>
  <c r="C11146" i="1" s="1"/>
  <c r="B11147" i="1"/>
  <c r="C11147" i="1" s="1"/>
  <c r="B11148" i="1"/>
  <c r="C11148" i="1" s="1"/>
  <c r="B11149" i="1"/>
  <c r="C11149" i="1" s="1"/>
  <c r="B11150" i="1"/>
  <c r="C11150" i="1" s="1"/>
  <c r="B11151" i="1"/>
  <c r="C11151" i="1" s="1"/>
  <c r="B11152" i="1"/>
  <c r="C11152" i="1" s="1"/>
  <c r="B11153" i="1"/>
  <c r="C11153" i="1" s="1"/>
  <c r="B11154" i="1"/>
  <c r="C11154" i="1" s="1"/>
  <c r="B11155" i="1"/>
  <c r="C11155" i="1" s="1"/>
  <c r="B11156" i="1"/>
  <c r="C11156" i="1" s="1"/>
  <c r="B11157" i="1"/>
  <c r="C11157" i="1" s="1"/>
  <c r="B11158" i="1"/>
  <c r="C11158" i="1" s="1"/>
  <c r="B11159" i="1"/>
  <c r="C11159" i="1" s="1"/>
  <c r="B11160" i="1"/>
  <c r="C11160" i="1" s="1"/>
  <c r="B11161" i="1"/>
  <c r="C11161" i="1" s="1"/>
  <c r="B11162" i="1"/>
  <c r="C11162" i="1" s="1"/>
  <c r="B11163" i="1"/>
  <c r="C11163" i="1" s="1"/>
  <c r="B11164" i="1"/>
  <c r="C11164" i="1" s="1"/>
  <c r="B11165" i="1"/>
  <c r="C11165" i="1" s="1"/>
  <c r="B11166" i="1"/>
  <c r="C11166" i="1" s="1"/>
  <c r="B11167" i="1"/>
  <c r="C11167" i="1" s="1"/>
  <c r="B11168" i="1"/>
  <c r="C11168" i="1" s="1"/>
  <c r="B11169" i="1"/>
  <c r="C11169" i="1" s="1"/>
  <c r="B11170" i="1"/>
  <c r="C11170" i="1" s="1"/>
  <c r="B11171" i="1"/>
  <c r="C11171" i="1" s="1"/>
  <c r="B11172" i="1"/>
  <c r="C11172" i="1" s="1"/>
  <c r="B11173" i="1"/>
  <c r="C11173" i="1" s="1"/>
  <c r="B11174" i="1"/>
  <c r="C11174" i="1" s="1"/>
  <c r="B11175" i="1"/>
  <c r="C11175" i="1" s="1"/>
  <c r="B11176" i="1"/>
  <c r="C11176" i="1" s="1"/>
  <c r="B11177" i="1"/>
  <c r="C11177" i="1" s="1"/>
  <c r="B11178" i="1"/>
  <c r="C11178" i="1" s="1"/>
  <c r="B11179" i="1"/>
  <c r="C11179" i="1" s="1"/>
  <c r="B11180" i="1"/>
  <c r="C11180" i="1" s="1"/>
  <c r="B11181" i="1"/>
  <c r="C11181" i="1" s="1"/>
  <c r="B11182" i="1"/>
  <c r="C11182" i="1" s="1"/>
  <c r="B11183" i="1"/>
  <c r="C11183" i="1" s="1"/>
  <c r="B11184" i="1"/>
  <c r="C11184" i="1" s="1"/>
  <c r="B11185" i="1"/>
  <c r="C11185" i="1" s="1"/>
  <c r="B11186" i="1"/>
  <c r="C11186" i="1" s="1"/>
  <c r="B11187" i="1"/>
  <c r="C11187" i="1" s="1"/>
  <c r="B11188" i="1"/>
  <c r="C11188" i="1" s="1"/>
  <c r="B11189" i="1"/>
  <c r="C11189" i="1" s="1"/>
  <c r="B11190" i="1"/>
  <c r="C11190" i="1" s="1"/>
  <c r="B11191" i="1"/>
  <c r="C11191" i="1" s="1"/>
  <c r="B11192" i="1"/>
  <c r="C11192" i="1" s="1"/>
  <c r="B11193" i="1"/>
  <c r="C11193" i="1" s="1"/>
  <c r="B11194" i="1"/>
  <c r="C11194" i="1" s="1"/>
  <c r="B11195" i="1"/>
  <c r="C11195" i="1" s="1"/>
  <c r="B11196" i="1"/>
  <c r="C11196" i="1" s="1"/>
  <c r="B11197" i="1"/>
  <c r="C11197" i="1" s="1"/>
  <c r="B11198" i="1"/>
  <c r="C11198" i="1" s="1"/>
  <c r="B11199" i="1"/>
  <c r="C11199" i="1" s="1"/>
  <c r="B11200" i="1"/>
  <c r="C11200" i="1" s="1"/>
  <c r="B11201" i="1"/>
  <c r="C11201" i="1" s="1"/>
  <c r="B11202" i="1"/>
  <c r="C11202" i="1" s="1"/>
  <c r="B11203" i="1"/>
  <c r="C11203" i="1" s="1"/>
  <c r="B11204" i="1"/>
  <c r="C11204" i="1" s="1"/>
  <c r="B11205" i="1"/>
  <c r="C11205" i="1" s="1"/>
  <c r="B11206" i="1"/>
  <c r="C11206" i="1" s="1"/>
  <c r="B11207" i="1"/>
  <c r="C11207" i="1" s="1"/>
  <c r="B11208" i="1"/>
  <c r="C11208" i="1" s="1"/>
  <c r="B11209" i="1"/>
  <c r="C11209" i="1" s="1"/>
  <c r="B11210" i="1"/>
  <c r="C11210" i="1" s="1"/>
  <c r="B11211" i="1"/>
  <c r="C11211" i="1" s="1"/>
  <c r="B11212" i="1"/>
  <c r="C11212" i="1" s="1"/>
  <c r="B11213" i="1"/>
  <c r="C11213" i="1" s="1"/>
  <c r="B11214" i="1"/>
  <c r="C11214" i="1" s="1"/>
  <c r="B11215" i="1"/>
  <c r="C11215" i="1" s="1"/>
  <c r="B11216" i="1"/>
  <c r="C11216" i="1" s="1"/>
  <c r="B11217" i="1"/>
  <c r="C11217" i="1" s="1"/>
  <c r="B11218" i="1"/>
  <c r="C11218" i="1" s="1"/>
  <c r="B11219" i="1"/>
  <c r="C11219" i="1" s="1"/>
  <c r="B11220" i="1"/>
  <c r="C11220" i="1" s="1"/>
  <c r="B11221" i="1"/>
  <c r="C11221" i="1" s="1"/>
  <c r="B11222" i="1"/>
  <c r="C11222" i="1" s="1"/>
  <c r="B11223" i="1"/>
  <c r="C11223" i="1" s="1"/>
  <c r="B11224" i="1"/>
  <c r="C11224" i="1" s="1"/>
  <c r="B11225" i="1"/>
  <c r="C11225" i="1" s="1"/>
  <c r="B11226" i="1"/>
  <c r="C11226" i="1" s="1"/>
  <c r="B11227" i="1"/>
  <c r="C11227" i="1" s="1"/>
  <c r="B11228" i="1"/>
  <c r="C11228" i="1" s="1"/>
  <c r="B11229" i="1"/>
  <c r="C11229" i="1" s="1"/>
  <c r="B11230" i="1"/>
  <c r="C11230" i="1" s="1"/>
  <c r="B11231" i="1"/>
  <c r="C11231" i="1" s="1"/>
  <c r="B11232" i="1"/>
  <c r="C11232" i="1" s="1"/>
  <c r="B11233" i="1"/>
  <c r="C11233" i="1" s="1"/>
  <c r="B11234" i="1"/>
  <c r="C11234" i="1" s="1"/>
  <c r="B11235" i="1"/>
  <c r="C11235" i="1" s="1"/>
  <c r="B11236" i="1"/>
  <c r="C11236" i="1" s="1"/>
  <c r="B11237" i="1"/>
  <c r="C11237" i="1" s="1"/>
  <c r="B11238" i="1"/>
  <c r="C11238" i="1" s="1"/>
  <c r="B11239" i="1"/>
  <c r="C11239" i="1" s="1"/>
  <c r="B11240" i="1"/>
  <c r="C11240" i="1" s="1"/>
  <c r="B11241" i="1"/>
  <c r="C11241" i="1" s="1"/>
  <c r="B11242" i="1"/>
  <c r="C11242" i="1" s="1"/>
  <c r="B11243" i="1"/>
  <c r="C11243" i="1" s="1"/>
  <c r="B11244" i="1"/>
  <c r="C11244" i="1" s="1"/>
  <c r="B11245" i="1"/>
  <c r="C11245" i="1" s="1"/>
  <c r="B11246" i="1"/>
  <c r="C11246" i="1" s="1"/>
  <c r="B11247" i="1"/>
  <c r="C11247" i="1" s="1"/>
  <c r="B11248" i="1"/>
  <c r="C11248" i="1" s="1"/>
  <c r="B11249" i="1"/>
  <c r="C11249" i="1" s="1"/>
  <c r="B11250" i="1"/>
  <c r="C11250" i="1" s="1"/>
  <c r="B11251" i="1"/>
  <c r="C11251" i="1" s="1"/>
  <c r="B11252" i="1"/>
  <c r="C11252" i="1" s="1"/>
  <c r="B11253" i="1"/>
  <c r="C11253" i="1" s="1"/>
  <c r="B11254" i="1"/>
  <c r="C11254" i="1" s="1"/>
  <c r="B11255" i="1"/>
  <c r="C11255" i="1" s="1"/>
  <c r="B11256" i="1"/>
  <c r="C11256" i="1" s="1"/>
  <c r="B11257" i="1"/>
  <c r="C11257" i="1" s="1"/>
  <c r="B11258" i="1"/>
  <c r="C11258" i="1" s="1"/>
  <c r="B11259" i="1"/>
  <c r="C11259" i="1" s="1"/>
  <c r="B11260" i="1"/>
  <c r="C11260" i="1" s="1"/>
  <c r="B11261" i="1"/>
  <c r="C11261" i="1" s="1"/>
  <c r="B11262" i="1"/>
  <c r="C11262" i="1" s="1"/>
  <c r="B11263" i="1"/>
  <c r="C11263" i="1" s="1"/>
  <c r="B11264" i="1"/>
  <c r="C11264" i="1" s="1"/>
  <c r="B11265" i="1"/>
  <c r="C11265" i="1" s="1"/>
  <c r="B11266" i="1"/>
  <c r="C11266" i="1" s="1"/>
  <c r="B11267" i="1"/>
  <c r="C11267" i="1" s="1"/>
  <c r="B11268" i="1"/>
  <c r="C11268" i="1" s="1"/>
  <c r="B11269" i="1"/>
  <c r="C11269" i="1" s="1"/>
  <c r="B11270" i="1"/>
  <c r="C11270" i="1" s="1"/>
  <c r="B11271" i="1"/>
  <c r="C11271" i="1" s="1"/>
  <c r="B11272" i="1"/>
  <c r="C11272" i="1" s="1"/>
  <c r="B11273" i="1"/>
  <c r="C11273" i="1" s="1"/>
  <c r="B11274" i="1"/>
  <c r="C11274" i="1" s="1"/>
  <c r="B11275" i="1"/>
  <c r="C11275" i="1" s="1"/>
  <c r="B11276" i="1"/>
  <c r="C11276" i="1" s="1"/>
  <c r="B11277" i="1"/>
  <c r="C11277" i="1" s="1"/>
  <c r="B11278" i="1"/>
  <c r="C11278" i="1" s="1"/>
  <c r="B11279" i="1"/>
  <c r="C11279" i="1" s="1"/>
  <c r="B11280" i="1"/>
  <c r="C11280" i="1" s="1"/>
  <c r="B11281" i="1"/>
  <c r="C11281" i="1" s="1"/>
  <c r="B11282" i="1"/>
  <c r="C11282" i="1" s="1"/>
  <c r="B11283" i="1"/>
  <c r="C11283" i="1" s="1"/>
  <c r="B11284" i="1"/>
  <c r="C11284" i="1" s="1"/>
  <c r="B11285" i="1"/>
  <c r="C11285" i="1" s="1"/>
  <c r="B11286" i="1"/>
  <c r="C11286" i="1" s="1"/>
  <c r="B11287" i="1"/>
  <c r="C11287" i="1" s="1"/>
  <c r="B11288" i="1"/>
  <c r="C11288" i="1" s="1"/>
  <c r="B11289" i="1"/>
  <c r="C11289" i="1" s="1"/>
  <c r="B11290" i="1"/>
  <c r="C11290" i="1" s="1"/>
  <c r="B11291" i="1"/>
  <c r="C11291" i="1" s="1"/>
  <c r="B11292" i="1"/>
  <c r="C11292" i="1" s="1"/>
  <c r="B11293" i="1"/>
  <c r="C11293" i="1" s="1"/>
  <c r="B11294" i="1"/>
  <c r="C11294" i="1" s="1"/>
  <c r="B11295" i="1"/>
  <c r="C11295" i="1" s="1"/>
  <c r="B11296" i="1"/>
  <c r="C11296" i="1" s="1"/>
  <c r="B11297" i="1"/>
  <c r="C11297" i="1" s="1"/>
  <c r="B11298" i="1"/>
  <c r="C11298" i="1" s="1"/>
  <c r="B11299" i="1"/>
  <c r="C11299" i="1" s="1"/>
  <c r="B11300" i="1"/>
  <c r="C11300" i="1" s="1"/>
  <c r="B11301" i="1"/>
  <c r="C11301" i="1" s="1"/>
  <c r="B11302" i="1"/>
  <c r="C11302" i="1" s="1"/>
  <c r="B11303" i="1"/>
  <c r="C11303" i="1" s="1"/>
  <c r="B11304" i="1"/>
  <c r="C11304" i="1" s="1"/>
  <c r="B11305" i="1"/>
  <c r="C11305" i="1" s="1"/>
  <c r="B11306" i="1"/>
  <c r="C11306" i="1" s="1"/>
  <c r="B11307" i="1"/>
  <c r="C11307" i="1" s="1"/>
  <c r="B11308" i="1"/>
  <c r="C11308" i="1" s="1"/>
  <c r="B11309" i="1"/>
  <c r="C11309" i="1" s="1"/>
  <c r="B11310" i="1"/>
  <c r="C11310" i="1" s="1"/>
  <c r="B11311" i="1"/>
  <c r="C11311" i="1" s="1"/>
  <c r="B11312" i="1"/>
  <c r="C11312" i="1" s="1"/>
  <c r="B11313" i="1"/>
  <c r="C11313" i="1" s="1"/>
  <c r="B11314" i="1"/>
  <c r="C11314" i="1" s="1"/>
  <c r="B11315" i="1"/>
  <c r="C11315" i="1" s="1"/>
  <c r="B11316" i="1"/>
  <c r="C11316" i="1" s="1"/>
  <c r="B11317" i="1"/>
  <c r="C11317" i="1" s="1"/>
  <c r="B11318" i="1"/>
  <c r="C11318" i="1" s="1"/>
  <c r="B11319" i="1"/>
  <c r="C11319" i="1" s="1"/>
  <c r="B11320" i="1"/>
  <c r="C11320" i="1" s="1"/>
  <c r="B11321" i="1"/>
  <c r="C11321" i="1" s="1"/>
  <c r="B11322" i="1"/>
  <c r="C11322" i="1" s="1"/>
  <c r="B11323" i="1"/>
  <c r="C11323" i="1" s="1"/>
  <c r="B11324" i="1"/>
  <c r="C11324" i="1" s="1"/>
  <c r="B11325" i="1"/>
  <c r="C11325" i="1" s="1"/>
  <c r="B11326" i="1"/>
  <c r="C11326" i="1" s="1"/>
  <c r="B11327" i="1"/>
  <c r="C11327" i="1" s="1"/>
  <c r="B11328" i="1"/>
  <c r="C11328" i="1" s="1"/>
  <c r="B11329" i="1"/>
  <c r="C11329" i="1" s="1"/>
  <c r="B11330" i="1"/>
  <c r="C11330" i="1" s="1"/>
  <c r="B11331" i="1"/>
  <c r="C11331" i="1" s="1"/>
  <c r="B11332" i="1"/>
  <c r="C11332" i="1" s="1"/>
  <c r="B11333" i="1"/>
  <c r="C11333" i="1" s="1"/>
  <c r="B11334" i="1"/>
  <c r="C11334" i="1" s="1"/>
  <c r="B11335" i="1"/>
  <c r="C11335" i="1" s="1"/>
  <c r="B11336" i="1"/>
  <c r="C11336" i="1" s="1"/>
  <c r="B11337" i="1"/>
  <c r="C11337" i="1" s="1"/>
  <c r="B11338" i="1"/>
  <c r="C11338" i="1" s="1"/>
  <c r="B11339" i="1"/>
  <c r="C11339" i="1" s="1"/>
  <c r="B11340" i="1"/>
  <c r="C11340" i="1" s="1"/>
  <c r="B11341" i="1"/>
  <c r="C11341" i="1" s="1"/>
  <c r="B11342" i="1"/>
  <c r="C11342" i="1" s="1"/>
  <c r="B11343" i="1"/>
  <c r="C11343" i="1" s="1"/>
  <c r="B11344" i="1"/>
  <c r="C11344" i="1" s="1"/>
  <c r="B11345" i="1"/>
  <c r="C11345" i="1" s="1"/>
  <c r="B11346" i="1"/>
  <c r="C11346" i="1" s="1"/>
  <c r="B11347" i="1"/>
  <c r="C11347" i="1" s="1"/>
  <c r="B11348" i="1"/>
  <c r="C11348" i="1" s="1"/>
  <c r="B11349" i="1"/>
  <c r="C11349" i="1" s="1"/>
  <c r="B11350" i="1"/>
  <c r="C11350" i="1" s="1"/>
  <c r="B11351" i="1"/>
  <c r="C11351" i="1" s="1"/>
  <c r="B11352" i="1"/>
  <c r="C11352" i="1" s="1"/>
  <c r="B11353" i="1"/>
  <c r="C11353" i="1" s="1"/>
  <c r="B11354" i="1"/>
  <c r="C11354" i="1" s="1"/>
  <c r="B11355" i="1"/>
  <c r="C11355" i="1" s="1"/>
  <c r="B11356" i="1"/>
  <c r="C11356" i="1" s="1"/>
  <c r="B11357" i="1"/>
  <c r="C11357" i="1" s="1"/>
  <c r="B11358" i="1"/>
  <c r="C11358" i="1" s="1"/>
  <c r="B11359" i="1"/>
  <c r="C11359" i="1" s="1"/>
  <c r="B11360" i="1"/>
  <c r="C11360" i="1" s="1"/>
  <c r="B11361" i="1"/>
  <c r="C11361" i="1" s="1"/>
  <c r="B11362" i="1"/>
  <c r="C11362" i="1" s="1"/>
  <c r="B11363" i="1"/>
  <c r="C11363" i="1" s="1"/>
  <c r="B11364" i="1"/>
  <c r="C11364" i="1" s="1"/>
  <c r="B11365" i="1"/>
  <c r="C11365" i="1" s="1"/>
  <c r="B11366" i="1"/>
  <c r="C11366" i="1" s="1"/>
  <c r="B11367" i="1"/>
  <c r="C11367" i="1" s="1"/>
  <c r="B11368" i="1"/>
  <c r="C11368" i="1" s="1"/>
  <c r="B11369" i="1"/>
  <c r="C11369" i="1" s="1"/>
  <c r="B11370" i="1"/>
  <c r="C11370" i="1" s="1"/>
  <c r="B11371" i="1"/>
  <c r="C11371" i="1" s="1"/>
  <c r="B11372" i="1"/>
  <c r="C11372" i="1" s="1"/>
  <c r="B11373" i="1"/>
  <c r="C11373" i="1" s="1"/>
  <c r="B11374" i="1"/>
  <c r="C11374" i="1" s="1"/>
  <c r="B11375" i="1"/>
  <c r="C11375" i="1" s="1"/>
  <c r="B11376" i="1"/>
  <c r="C11376" i="1" s="1"/>
  <c r="B11377" i="1"/>
  <c r="C11377" i="1" s="1"/>
  <c r="B11378" i="1"/>
  <c r="C11378" i="1" s="1"/>
  <c r="B11379" i="1"/>
  <c r="C11379" i="1" s="1"/>
  <c r="B11380" i="1"/>
  <c r="C11380" i="1" s="1"/>
  <c r="B11381" i="1"/>
  <c r="C11381" i="1" s="1"/>
  <c r="B11382" i="1"/>
  <c r="C11382" i="1" s="1"/>
  <c r="B11383" i="1"/>
  <c r="C11383" i="1" s="1"/>
  <c r="B11384" i="1"/>
  <c r="C11384" i="1" s="1"/>
  <c r="B11385" i="1"/>
  <c r="C11385" i="1" s="1"/>
  <c r="B11386" i="1"/>
  <c r="C11386" i="1" s="1"/>
  <c r="B11387" i="1"/>
  <c r="C11387" i="1" s="1"/>
  <c r="B11388" i="1"/>
  <c r="C11388" i="1" s="1"/>
  <c r="B11389" i="1"/>
  <c r="C11389" i="1" s="1"/>
  <c r="B11390" i="1"/>
  <c r="C11390" i="1" s="1"/>
  <c r="B11391" i="1"/>
  <c r="C11391" i="1" s="1"/>
  <c r="B11392" i="1"/>
  <c r="C11392" i="1" s="1"/>
  <c r="B11393" i="1"/>
  <c r="C11393" i="1" s="1"/>
  <c r="B11394" i="1"/>
  <c r="C11394" i="1" s="1"/>
  <c r="B11395" i="1"/>
  <c r="C11395" i="1" s="1"/>
  <c r="B11396" i="1"/>
  <c r="C11396" i="1" s="1"/>
  <c r="B11397" i="1"/>
  <c r="C11397" i="1" s="1"/>
  <c r="B11398" i="1"/>
  <c r="C11398" i="1" s="1"/>
  <c r="B11399" i="1"/>
  <c r="C11399" i="1" s="1"/>
  <c r="B11400" i="1"/>
  <c r="C11400" i="1" s="1"/>
  <c r="B11401" i="1"/>
  <c r="C11401" i="1" s="1"/>
  <c r="B11402" i="1"/>
  <c r="C11402" i="1" s="1"/>
  <c r="B11403" i="1"/>
  <c r="C11403" i="1" s="1"/>
  <c r="B11404" i="1"/>
  <c r="C11404" i="1" s="1"/>
  <c r="B11405" i="1"/>
  <c r="C11405" i="1" s="1"/>
  <c r="B11406" i="1"/>
  <c r="C11406" i="1" s="1"/>
  <c r="B11407" i="1"/>
  <c r="C11407" i="1" s="1"/>
  <c r="B11408" i="1"/>
  <c r="C11408" i="1" s="1"/>
  <c r="B11409" i="1"/>
  <c r="C11409" i="1" s="1"/>
  <c r="B11410" i="1"/>
  <c r="C11410" i="1" s="1"/>
  <c r="B11411" i="1"/>
  <c r="C11411" i="1" s="1"/>
  <c r="B11412" i="1"/>
  <c r="C11412" i="1" s="1"/>
  <c r="B11413" i="1"/>
  <c r="C11413" i="1" s="1"/>
  <c r="B11414" i="1"/>
  <c r="C11414" i="1" s="1"/>
  <c r="B11415" i="1"/>
  <c r="C11415" i="1" s="1"/>
  <c r="B11416" i="1"/>
  <c r="C11416" i="1" s="1"/>
  <c r="B11417" i="1"/>
  <c r="C11417" i="1" s="1"/>
  <c r="B11418" i="1"/>
  <c r="C11418" i="1" s="1"/>
  <c r="B11419" i="1"/>
  <c r="C11419" i="1" s="1"/>
  <c r="B11420" i="1"/>
  <c r="C11420" i="1" s="1"/>
  <c r="B11421" i="1"/>
  <c r="C11421" i="1" s="1"/>
  <c r="B11422" i="1"/>
  <c r="C11422" i="1" s="1"/>
  <c r="B11423" i="1"/>
  <c r="C11423" i="1" s="1"/>
  <c r="B11424" i="1"/>
  <c r="C11424" i="1" s="1"/>
  <c r="B11425" i="1"/>
  <c r="C11425" i="1" s="1"/>
  <c r="B11426" i="1"/>
  <c r="C11426" i="1" s="1"/>
  <c r="B11427" i="1"/>
  <c r="C11427" i="1" s="1"/>
  <c r="B11428" i="1"/>
  <c r="C11428" i="1" s="1"/>
  <c r="B11429" i="1"/>
  <c r="C11429" i="1" s="1"/>
  <c r="B11430" i="1"/>
  <c r="C11430" i="1" s="1"/>
  <c r="B11431" i="1"/>
  <c r="C11431" i="1" s="1"/>
  <c r="B11432" i="1"/>
  <c r="C11432" i="1" s="1"/>
  <c r="B11433" i="1"/>
  <c r="C11433" i="1" s="1"/>
  <c r="B11434" i="1"/>
  <c r="C11434" i="1" s="1"/>
  <c r="B11435" i="1"/>
  <c r="C11435" i="1" s="1"/>
  <c r="B11436" i="1"/>
  <c r="C11436" i="1" s="1"/>
  <c r="B11437" i="1"/>
  <c r="C11437" i="1" s="1"/>
  <c r="B11438" i="1"/>
  <c r="C11438" i="1" s="1"/>
  <c r="B11439" i="1"/>
  <c r="C11439" i="1" s="1"/>
  <c r="B11440" i="1"/>
  <c r="C11440" i="1" s="1"/>
  <c r="B11441" i="1"/>
  <c r="C11441" i="1" s="1"/>
  <c r="B11442" i="1"/>
  <c r="C11442" i="1" s="1"/>
  <c r="B11443" i="1"/>
  <c r="C11443" i="1" s="1"/>
  <c r="B11444" i="1"/>
  <c r="C11444" i="1" s="1"/>
  <c r="B11445" i="1"/>
  <c r="C11445" i="1" s="1"/>
  <c r="B11446" i="1"/>
  <c r="C11446" i="1" s="1"/>
  <c r="B11447" i="1"/>
  <c r="C11447" i="1" s="1"/>
  <c r="B11448" i="1"/>
  <c r="C11448" i="1" s="1"/>
  <c r="B11449" i="1"/>
  <c r="C11449" i="1" s="1"/>
  <c r="B11450" i="1"/>
  <c r="C11450" i="1" s="1"/>
  <c r="B11451" i="1"/>
  <c r="C11451" i="1" s="1"/>
  <c r="B11452" i="1"/>
  <c r="C11452" i="1" s="1"/>
  <c r="B11453" i="1"/>
  <c r="C11453" i="1" s="1"/>
  <c r="B11454" i="1"/>
  <c r="C11454" i="1" s="1"/>
  <c r="B11455" i="1"/>
  <c r="C11455" i="1" s="1"/>
  <c r="B11456" i="1"/>
  <c r="C11456" i="1" s="1"/>
  <c r="B11457" i="1"/>
  <c r="C11457" i="1" s="1"/>
  <c r="B11458" i="1"/>
  <c r="C11458" i="1" s="1"/>
  <c r="B11459" i="1"/>
  <c r="C11459" i="1" s="1"/>
  <c r="B11460" i="1"/>
  <c r="C11460" i="1" s="1"/>
  <c r="B11461" i="1"/>
  <c r="C11461" i="1" s="1"/>
  <c r="B11462" i="1"/>
  <c r="C11462" i="1" s="1"/>
  <c r="B11463" i="1"/>
  <c r="C11463" i="1" s="1"/>
  <c r="B11464" i="1"/>
  <c r="C11464" i="1" s="1"/>
  <c r="B11465" i="1"/>
  <c r="C11465" i="1" s="1"/>
  <c r="B11466" i="1"/>
  <c r="C11466" i="1" s="1"/>
  <c r="B11467" i="1"/>
  <c r="C11467" i="1" s="1"/>
  <c r="B11468" i="1"/>
  <c r="C11468" i="1" s="1"/>
  <c r="B11469" i="1"/>
  <c r="C11469" i="1" s="1"/>
  <c r="B11470" i="1"/>
  <c r="C11470" i="1" s="1"/>
  <c r="B11471" i="1"/>
  <c r="C11471" i="1" s="1"/>
  <c r="B11472" i="1"/>
  <c r="C11472" i="1" s="1"/>
  <c r="B11473" i="1"/>
  <c r="C11473" i="1" s="1"/>
  <c r="B11474" i="1"/>
  <c r="C11474" i="1" s="1"/>
  <c r="B11475" i="1"/>
  <c r="C11475" i="1" s="1"/>
  <c r="B11476" i="1"/>
  <c r="C11476" i="1" s="1"/>
  <c r="B11477" i="1"/>
  <c r="C11477" i="1" s="1"/>
  <c r="B11478" i="1"/>
  <c r="C11478" i="1" s="1"/>
  <c r="B11479" i="1"/>
  <c r="C11479" i="1" s="1"/>
  <c r="B11480" i="1"/>
  <c r="C11480" i="1" s="1"/>
  <c r="B11481" i="1"/>
  <c r="C11481" i="1" s="1"/>
  <c r="B11482" i="1"/>
  <c r="C11482" i="1" s="1"/>
  <c r="B11483" i="1"/>
  <c r="C11483" i="1" s="1"/>
  <c r="B11484" i="1"/>
  <c r="C11484" i="1" s="1"/>
  <c r="B11485" i="1"/>
  <c r="C11485" i="1" s="1"/>
  <c r="B11486" i="1"/>
  <c r="C11486" i="1" s="1"/>
  <c r="B11487" i="1"/>
  <c r="C11487" i="1" s="1"/>
  <c r="B11488" i="1"/>
  <c r="C11488" i="1" s="1"/>
  <c r="B11489" i="1"/>
  <c r="C11489" i="1" s="1"/>
  <c r="B11490" i="1"/>
  <c r="C11490" i="1" s="1"/>
  <c r="B11491" i="1"/>
  <c r="C11491" i="1" s="1"/>
  <c r="B11492" i="1"/>
  <c r="C11492" i="1" s="1"/>
  <c r="B11493" i="1"/>
  <c r="C11493" i="1" s="1"/>
  <c r="B11494" i="1"/>
  <c r="C11494" i="1" s="1"/>
  <c r="B11495" i="1"/>
  <c r="C11495" i="1" s="1"/>
  <c r="B11496" i="1"/>
  <c r="C11496" i="1" s="1"/>
  <c r="B11497" i="1"/>
  <c r="C11497" i="1" s="1"/>
  <c r="B11498" i="1"/>
  <c r="C11498" i="1" s="1"/>
  <c r="B11499" i="1"/>
  <c r="C11499" i="1" s="1"/>
  <c r="B11500" i="1"/>
  <c r="C11500" i="1" s="1"/>
  <c r="B11501" i="1"/>
  <c r="C11501" i="1" s="1"/>
  <c r="B11502" i="1"/>
  <c r="C11502" i="1" s="1"/>
  <c r="B11503" i="1"/>
  <c r="C11503" i="1" s="1"/>
  <c r="B11504" i="1"/>
  <c r="C11504" i="1" s="1"/>
  <c r="B11505" i="1"/>
  <c r="C11505" i="1" s="1"/>
  <c r="B11506" i="1"/>
  <c r="C11506" i="1" s="1"/>
  <c r="B11507" i="1"/>
  <c r="C11507" i="1" s="1"/>
  <c r="B11508" i="1"/>
  <c r="C11508" i="1" s="1"/>
  <c r="B11509" i="1"/>
  <c r="C11509" i="1" s="1"/>
  <c r="B11510" i="1"/>
  <c r="C11510" i="1" s="1"/>
  <c r="B11511" i="1"/>
  <c r="C11511" i="1" s="1"/>
  <c r="B11512" i="1"/>
  <c r="C11512" i="1" s="1"/>
  <c r="B11513" i="1"/>
  <c r="C11513" i="1" s="1"/>
  <c r="B11514" i="1"/>
  <c r="C11514" i="1" s="1"/>
  <c r="B11515" i="1"/>
  <c r="C11515" i="1" s="1"/>
  <c r="B11516" i="1"/>
  <c r="C11516" i="1" s="1"/>
  <c r="B11517" i="1"/>
  <c r="C11517" i="1" s="1"/>
  <c r="B11518" i="1"/>
  <c r="C11518" i="1" s="1"/>
  <c r="B11519" i="1"/>
  <c r="C11519" i="1" s="1"/>
  <c r="B11520" i="1"/>
  <c r="C11520" i="1" s="1"/>
  <c r="B11521" i="1"/>
  <c r="C11521" i="1" s="1"/>
  <c r="B11522" i="1"/>
  <c r="C11522" i="1" s="1"/>
  <c r="B11523" i="1"/>
  <c r="C11523" i="1" s="1"/>
  <c r="B11524" i="1"/>
  <c r="C11524" i="1" s="1"/>
  <c r="B11525" i="1"/>
  <c r="C11525" i="1" s="1"/>
  <c r="B11526" i="1"/>
  <c r="C11526" i="1" s="1"/>
  <c r="B11527" i="1"/>
  <c r="C11527" i="1" s="1"/>
  <c r="B11528" i="1"/>
  <c r="C11528" i="1" s="1"/>
  <c r="B11529" i="1"/>
  <c r="C11529" i="1" s="1"/>
  <c r="B11530" i="1"/>
  <c r="C11530" i="1" s="1"/>
  <c r="B11531" i="1"/>
  <c r="C11531" i="1" s="1"/>
  <c r="B11532" i="1"/>
  <c r="C11532" i="1" s="1"/>
  <c r="B11533" i="1"/>
  <c r="C11533" i="1" s="1"/>
  <c r="B11534" i="1"/>
  <c r="C11534" i="1" s="1"/>
  <c r="B11535" i="1"/>
  <c r="C11535" i="1" s="1"/>
  <c r="B11536" i="1"/>
  <c r="C11536" i="1" s="1"/>
  <c r="B11537" i="1"/>
  <c r="C11537" i="1" s="1"/>
  <c r="B11538" i="1"/>
  <c r="C11538" i="1" s="1"/>
  <c r="B11539" i="1"/>
  <c r="C11539" i="1" s="1"/>
  <c r="B11540" i="1"/>
  <c r="C11540" i="1" s="1"/>
  <c r="B11541" i="1"/>
  <c r="C11541" i="1" s="1"/>
  <c r="B11542" i="1"/>
  <c r="C11542" i="1" s="1"/>
  <c r="B11543" i="1"/>
  <c r="C11543" i="1" s="1"/>
  <c r="B11544" i="1"/>
  <c r="C11544" i="1" s="1"/>
  <c r="B11545" i="1"/>
  <c r="C11545" i="1" s="1"/>
  <c r="B11546" i="1"/>
  <c r="C11546" i="1" s="1"/>
  <c r="B11547" i="1"/>
  <c r="C11547" i="1" s="1"/>
  <c r="B11548" i="1"/>
  <c r="C11548" i="1" s="1"/>
  <c r="B11549" i="1"/>
  <c r="C11549" i="1" s="1"/>
  <c r="B11550" i="1"/>
  <c r="C11550" i="1" s="1"/>
  <c r="B11551" i="1"/>
  <c r="C11551" i="1" s="1"/>
  <c r="B11552" i="1"/>
  <c r="C11552" i="1" s="1"/>
  <c r="B11553" i="1"/>
  <c r="C11553" i="1" s="1"/>
  <c r="B11554" i="1"/>
  <c r="C11554" i="1" s="1"/>
  <c r="B11555" i="1"/>
  <c r="C11555" i="1" s="1"/>
  <c r="B11556" i="1"/>
  <c r="C11556" i="1" s="1"/>
  <c r="B11557" i="1"/>
  <c r="C11557" i="1" s="1"/>
  <c r="B11558" i="1"/>
  <c r="C11558" i="1" s="1"/>
  <c r="B11559" i="1"/>
  <c r="C11559" i="1" s="1"/>
  <c r="B11560" i="1"/>
  <c r="C11560" i="1" s="1"/>
  <c r="B11561" i="1"/>
  <c r="C11561" i="1" s="1"/>
  <c r="B11562" i="1"/>
  <c r="C11562" i="1" s="1"/>
  <c r="B11563" i="1"/>
  <c r="C11563" i="1" s="1"/>
  <c r="B11564" i="1"/>
  <c r="C11564" i="1" s="1"/>
  <c r="B11565" i="1"/>
  <c r="C11565" i="1" s="1"/>
  <c r="B11566" i="1"/>
  <c r="C11566" i="1" s="1"/>
  <c r="B11567" i="1"/>
  <c r="C11567" i="1" s="1"/>
  <c r="B11568" i="1"/>
  <c r="C11568" i="1" s="1"/>
  <c r="B11569" i="1"/>
  <c r="C11569" i="1" s="1"/>
  <c r="B11570" i="1"/>
  <c r="C11570" i="1" s="1"/>
  <c r="B11571" i="1"/>
  <c r="C11571" i="1" s="1"/>
  <c r="B11572" i="1"/>
  <c r="C11572" i="1" s="1"/>
  <c r="B11573" i="1"/>
  <c r="C11573" i="1" s="1"/>
  <c r="B11574" i="1"/>
  <c r="C11574" i="1" s="1"/>
  <c r="B11575" i="1"/>
  <c r="C11575" i="1" s="1"/>
  <c r="B11576" i="1"/>
  <c r="C11576" i="1" s="1"/>
  <c r="B11577" i="1"/>
  <c r="C11577" i="1" s="1"/>
  <c r="B11578" i="1"/>
  <c r="C11578" i="1" s="1"/>
  <c r="B11579" i="1"/>
  <c r="C11579" i="1" s="1"/>
  <c r="B11580" i="1"/>
  <c r="C11580" i="1" s="1"/>
  <c r="B11581" i="1"/>
  <c r="C11581" i="1" s="1"/>
  <c r="B11582" i="1"/>
  <c r="C11582" i="1" s="1"/>
  <c r="B11583" i="1"/>
  <c r="C11583" i="1" s="1"/>
  <c r="B11584" i="1"/>
  <c r="C11584" i="1" s="1"/>
  <c r="B11585" i="1"/>
  <c r="C11585" i="1" s="1"/>
  <c r="B11586" i="1"/>
  <c r="C11586" i="1" s="1"/>
  <c r="B11587" i="1"/>
  <c r="C11587" i="1" s="1"/>
  <c r="B11588" i="1"/>
  <c r="C11588" i="1" s="1"/>
  <c r="B11589" i="1"/>
  <c r="C11589" i="1" s="1"/>
  <c r="B11590" i="1"/>
  <c r="C11590" i="1" s="1"/>
  <c r="B11591" i="1"/>
  <c r="C11591" i="1" s="1"/>
  <c r="B11592" i="1"/>
  <c r="C11592" i="1" s="1"/>
  <c r="B11593" i="1"/>
  <c r="C11593" i="1" s="1"/>
  <c r="B11594" i="1"/>
  <c r="C11594" i="1" s="1"/>
  <c r="B11595" i="1"/>
  <c r="C11595" i="1" s="1"/>
  <c r="B11596" i="1"/>
  <c r="C11596" i="1" s="1"/>
  <c r="B11597" i="1"/>
  <c r="C11597" i="1" s="1"/>
  <c r="B11598" i="1"/>
  <c r="C11598" i="1" s="1"/>
  <c r="B11599" i="1"/>
  <c r="C11599" i="1" s="1"/>
  <c r="B11600" i="1"/>
  <c r="C11600" i="1" s="1"/>
  <c r="B11601" i="1"/>
  <c r="C11601" i="1" s="1"/>
  <c r="B11602" i="1"/>
  <c r="C11602" i="1" s="1"/>
  <c r="B11603" i="1"/>
  <c r="C11603" i="1" s="1"/>
  <c r="B11604" i="1"/>
  <c r="C11604" i="1" s="1"/>
  <c r="B11605" i="1"/>
  <c r="C11605" i="1" s="1"/>
  <c r="B11606" i="1"/>
  <c r="C11606" i="1" s="1"/>
  <c r="B11607" i="1"/>
  <c r="C11607" i="1" s="1"/>
  <c r="B11608" i="1"/>
  <c r="C11608" i="1" s="1"/>
  <c r="B11609" i="1"/>
  <c r="C11609" i="1" s="1"/>
  <c r="B11610" i="1"/>
  <c r="C11610" i="1" s="1"/>
  <c r="B11611" i="1"/>
  <c r="C11611" i="1" s="1"/>
  <c r="B11612" i="1"/>
  <c r="C11612" i="1" s="1"/>
  <c r="B11613" i="1"/>
  <c r="C11613" i="1" s="1"/>
  <c r="B11614" i="1"/>
  <c r="C11614" i="1" s="1"/>
  <c r="B11615" i="1"/>
  <c r="C11615" i="1" s="1"/>
  <c r="B11616" i="1"/>
  <c r="C11616" i="1" s="1"/>
  <c r="B11617" i="1"/>
  <c r="C11617" i="1" s="1"/>
  <c r="B11618" i="1"/>
  <c r="C11618" i="1" s="1"/>
  <c r="B11619" i="1"/>
  <c r="C11619" i="1" s="1"/>
  <c r="B11620" i="1"/>
  <c r="C11620" i="1" s="1"/>
  <c r="B11621" i="1"/>
  <c r="C11621" i="1" s="1"/>
  <c r="B11622" i="1"/>
  <c r="C11622" i="1" s="1"/>
  <c r="B11623" i="1"/>
  <c r="C11623" i="1" s="1"/>
  <c r="B11624" i="1"/>
  <c r="C11624" i="1" s="1"/>
  <c r="B11625" i="1"/>
  <c r="C11625" i="1" s="1"/>
  <c r="B11626" i="1"/>
  <c r="C11626" i="1" s="1"/>
  <c r="B11627" i="1"/>
  <c r="C11627" i="1" s="1"/>
  <c r="B11628" i="1"/>
  <c r="C11628" i="1" s="1"/>
  <c r="B11629" i="1"/>
  <c r="C11629" i="1" s="1"/>
  <c r="B11630" i="1"/>
  <c r="C11630" i="1" s="1"/>
  <c r="B11631" i="1"/>
  <c r="C11631" i="1" s="1"/>
  <c r="B11632" i="1"/>
  <c r="C11632" i="1" s="1"/>
  <c r="B11633" i="1"/>
  <c r="C11633" i="1" s="1"/>
  <c r="B11634" i="1"/>
  <c r="C11634" i="1" s="1"/>
  <c r="B11635" i="1"/>
  <c r="C11635" i="1" s="1"/>
  <c r="B11636" i="1"/>
  <c r="C11636" i="1" s="1"/>
  <c r="B11637" i="1"/>
  <c r="C11637" i="1" s="1"/>
  <c r="B11638" i="1"/>
  <c r="C11638" i="1" s="1"/>
  <c r="B11639" i="1"/>
  <c r="C11639" i="1" s="1"/>
  <c r="B11640" i="1"/>
  <c r="C11640" i="1" s="1"/>
  <c r="B11641" i="1"/>
  <c r="C11641" i="1" s="1"/>
  <c r="B11642" i="1"/>
  <c r="C11642" i="1" s="1"/>
  <c r="B11643" i="1"/>
  <c r="C11643" i="1" s="1"/>
  <c r="B11644" i="1"/>
  <c r="C11644" i="1" s="1"/>
  <c r="B11645" i="1"/>
  <c r="C11645" i="1" s="1"/>
  <c r="B11646" i="1"/>
  <c r="C11646" i="1" s="1"/>
  <c r="B11647" i="1"/>
  <c r="C11647" i="1" s="1"/>
  <c r="B11648" i="1"/>
  <c r="C11648" i="1" s="1"/>
  <c r="B11649" i="1"/>
  <c r="C11649" i="1" s="1"/>
  <c r="B11650" i="1"/>
  <c r="C11650" i="1" s="1"/>
  <c r="B11651" i="1"/>
  <c r="C11651" i="1" s="1"/>
  <c r="B11652" i="1"/>
  <c r="C11652" i="1" s="1"/>
  <c r="B11653" i="1"/>
  <c r="C11653" i="1" s="1"/>
  <c r="B11654" i="1"/>
  <c r="C11654" i="1" s="1"/>
  <c r="B11655" i="1"/>
  <c r="C11655" i="1" s="1"/>
  <c r="B11656" i="1"/>
  <c r="C11656" i="1" s="1"/>
  <c r="B11657" i="1"/>
  <c r="C11657" i="1" s="1"/>
  <c r="B11658" i="1"/>
  <c r="C11658" i="1" s="1"/>
  <c r="B11659" i="1"/>
  <c r="C11659" i="1" s="1"/>
  <c r="B11660" i="1"/>
  <c r="C11660" i="1" s="1"/>
  <c r="B11661" i="1"/>
  <c r="C11661" i="1" s="1"/>
  <c r="B11662" i="1"/>
  <c r="C11662" i="1" s="1"/>
  <c r="B11663" i="1"/>
  <c r="C11663" i="1" s="1"/>
  <c r="B11664" i="1"/>
  <c r="C11664" i="1" s="1"/>
  <c r="B11665" i="1"/>
  <c r="C11665" i="1" s="1"/>
  <c r="B11666" i="1"/>
  <c r="C11666" i="1" s="1"/>
  <c r="B11667" i="1"/>
  <c r="C11667" i="1" s="1"/>
  <c r="B11668" i="1"/>
  <c r="C11668" i="1" s="1"/>
  <c r="B11669" i="1"/>
  <c r="C11669" i="1" s="1"/>
  <c r="B11670" i="1"/>
  <c r="C11670" i="1" s="1"/>
  <c r="B11671" i="1"/>
  <c r="C11671" i="1" s="1"/>
  <c r="B11672" i="1"/>
  <c r="C11672" i="1" s="1"/>
  <c r="B11673" i="1"/>
  <c r="C11673" i="1" s="1"/>
  <c r="B11674" i="1"/>
  <c r="C11674" i="1" s="1"/>
  <c r="B11675" i="1"/>
  <c r="C11675" i="1" s="1"/>
  <c r="B11676" i="1"/>
  <c r="C11676" i="1" s="1"/>
  <c r="B11677" i="1"/>
  <c r="C11677" i="1" s="1"/>
  <c r="B11678" i="1"/>
  <c r="C11678" i="1" s="1"/>
  <c r="B11679" i="1"/>
  <c r="C11679" i="1" s="1"/>
  <c r="B11680" i="1"/>
  <c r="C11680" i="1" s="1"/>
  <c r="B11681" i="1"/>
  <c r="C11681" i="1" s="1"/>
  <c r="B11682" i="1"/>
  <c r="C11682" i="1" s="1"/>
  <c r="B11683" i="1"/>
  <c r="C11683" i="1" s="1"/>
  <c r="B11684" i="1"/>
  <c r="C11684" i="1" s="1"/>
  <c r="B11685" i="1"/>
  <c r="C11685" i="1" s="1"/>
  <c r="B11686" i="1"/>
  <c r="C11686" i="1" s="1"/>
  <c r="B11687" i="1"/>
  <c r="C11687" i="1" s="1"/>
  <c r="B11688" i="1"/>
  <c r="C11688" i="1" s="1"/>
  <c r="B11689" i="1"/>
  <c r="C11689" i="1" s="1"/>
  <c r="B11690" i="1"/>
  <c r="C11690" i="1" s="1"/>
  <c r="B11691" i="1"/>
  <c r="C11691" i="1" s="1"/>
  <c r="B11692" i="1"/>
  <c r="C11692" i="1" s="1"/>
  <c r="B11693" i="1"/>
  <c r="C11693" i="1" s="1"/>
  <c r="B11694" i="1"/>
  <c r="C11694" i="1" s="1"/>
  <c r="B11695" i="1"/>
  <c r="C11695" i="1" s="1"/>
  <c r="B11696" i="1"/>
  <c r="C11696" i="1" s="1"/>
  <c r="B11697" i="1"/>
  <c r="C11697" i="1" s="1"/>
  <c r="B11698" i="1"/>
  <c r="C11698" i="1" s="1"/>
  <c r="B11699" i="1"/>
  <c r="C11699" i="1" s="1"/>
  <c r="B11700" i="1"/>
  <c r="C11700" i="1" s="1"/>
  <c r="B11701" i="1"/>
  <c r="C11701" i="1" s="1"/>
  <c r="B11702" i="1"/>
  <c r="C11702" i="1" s="1"/>
  <c r="B11703" i="1"/>
  <c r="C11703" i="1" s="1"/>
  <c r="B11704" i="1"/>
  <c r="C11704" i="1" s="1"/>
  <c r="B11705" i="1"/>
  <c r="C11705" i="1" s="1"/>
  <c r="B11706" i="1"/>
  <c r="C11706" i="1" s="1"/>
  <c r="B11707" i="1"/>
  <c r="C11707" i="1" s="1"/>
  <c r="B11708" i="1"/>
  <c r="C11708" i="1" s="1"/>
  <c r="B11709" i="1"/>
  <c r="C11709" i="1" s="1"/>
  <c r="B11710" i="1"/>
  <c r="C11710" i="1" s="1"/>
  <c r="B11711" i="1"/>
  <c r="C11711" i="1" s="1"/>
  <c r="B11712" i="1"/>
  <c r="C11712" i="1" s="1"/>
  <c r="B11713" i="1"/>
  <c r="C11713" i="1" s="1"/>
  <c r="B11714" i="1"/>
  <c r="C11714" i="1" s="1"/>
  <c r="B11715" i="1"/>
  <c r="C11715" i="1" s="1"/>
  <c r="B11716" i="1"/>
  <c r="C11716" i="1" s="1"/>
  <c r="B11717" i="1"/>
  <c r="C11717" i="1" s="1"/>
  <c r="B11718" i="1"/>
  <c r="C11718" i="1" s="1"/>
  <c r="B11719" i="1"/>
  <c r="C11719" i="1" s="1"/>
  <c r="B11720" i="1"/>
  <c r="C11720" i="1" s="1"/>
  <c r="B11721" i="1"/>
  <c r="C11721" i="1" s="1"/>
  <c r="B11722" i="1"/>
  <c r="C11722" i="1" s="1"/>
  <c r="B11723" i="1"/>
  <c r="C11723" i="1" s="1"/>
  <c r="B11724" i="1"/>
  <c r="C11724" i="1" s="1"/>
  <c r="B11725" i="1"/>
  <c r="C11725" i="1" s="1"/>
  <c r="B11726" i="1"/>
  <c r="C11726" i="1" s="1"/>
  <c r="B11727" i="1"/>
  <c r="C11727" i="1" s="1"/>
  <c r="B11728" i="1"/>
  <c r="C11728" i="1" s="1"/>
  <c r="B11729" i="1"/>
  <c r="C11729" i="1" s="1"/>
  <c r="B11730" i="1"/>
  <c r="C11730" i="1" s="1"/>
  <c r="B11731" i="1"/>
  <c r="C11731" i="1" s="1"/>
  <c r="B11732" i="1"/>
  <c r="C11732" i="1" s="1"/>
  <c r="B11733" i="1"/>
  <c r="C11733" i="1" s="1"/>
  <c r="B11734" i="1"/>
  <c r="C11734" i="1" s="1"/>
  <c r="B11735" i="1"/>
  <c r="C11735" i="1" s="1"/>
  <c r="B11736" i="1"/>
  <c r="C11736" i="1" s="1"/>
  <c r="B11737" i="1"/>
  <c r="C11737" i="1" s="1"/>
  <c r="B11738" i="1"/>
  <c r="C11738" i="1" s="1"/>
  <c r="B11739" i="1"/>
  <c r="C11739" i="1" s="1"/>
  <c r="B11740" i="1"/>
  <c r="C11740" i="1" s="1"/>
  <c r="B11741" i="1"/>
  <c r="C11741" i="1" s="1"/>
  <c r="B11742" i="1"/>
  <c r="C11742" i="1" s="1"/>
  <c r="B11743" i="1"/>
  <c r="C11743" i="1" s="1"/>
  <c r="B11744" i="1"/>
  <c r="C11744" i="1" s="1"/>
  <c r="B11745" i="1"/>
  <c r="C11745" i="1" s="1"/>
  <c r="B11746" i="1"/>
  <c r="C11746" i="1" s="1"/>
  <c r="B11747" i="1"/>
  <c r="C11747" i="1" s="1"/>
  <c r="B11748" i="1"/>
  <c r="C11748" i="1" s="1"/>
  <c r="B11749" i="1"/>
  <c r="C11749" i="1" s="1"/>
  <c r="B11750" i="1"/>
  <c r="C11750" i="1" s="1"/>
  <c r="B11751" i="1"/>
  <c r="C11751" i="1" s="1"/>
  <c r="B11752" i="1"/>
  <c r="C11752" i="1" s="1"/>
  <c r="B11753" i="1"/>
  <c r="C11753" i="1" s="1"/>
  <c r="B11754" i="1"/>
  <c r="C11754" i="1" s="1"/>
  <c r="B11755" i="1"/>
  <c r="C11755" i="1" s="1"/>
  <c r="B11756" i="1"/>
  <c r="C11756" i="1" s="1"/>
  <c r="B11757" i="1"/>
  <c r="C11757" i="1" s="1"/>
  <c r="B11758" i="1"/>
  <c r="C11758" i="1" s="1"/>
  <c r="B11759" i="1"/>
  <c r="C11759" i="1" s="1"/>
  <c r="B11760" i="1"/>
  <c r="C11760" i="1" s="1"/>
  <c r="B11761" i="1"/>
  <c r="C11761" i="1" s="1"/>
  <c r="B11762" i="1"/>
  <c r="C11762" i="1" s="1"/>
  <c r="B11763" i="1"/>
  <c r="C11763" i="1" s="1"/>
  <c r="B11764" i="1"/>
  <c r="C11764" i="1" s="1"/>
  <c r="B11765" i="1"/>
  <c r="C11765" i="1" s="1"/>
  <c r="B11766" i="1"/>
  <c r="C11766" i="1" s="1"/>
  <c r="B11767" i="1"/>
  <c r="C11767" i="1" s="1"/>
  <c r="B11768" i="1"/>
  <c r="C11768" i="1" s="1"/>
  <c r="B11769" i="1"/>
  <c r="C11769" i="1" s="1"/>
  <c r="B11770" i="1"/>
  <c r="C11770" i="1" s="1"/>
  <c r="B11771" i="1"/>
  <c r="C11771" i="1" s="1"/>
  <c r="B11772" i="1"/>
  <c r="C11772" i="1" s="1"/>
  <c r="B11773" i="1"/>
  <c r="C11773" i="1" s="1"/>
  <c r="B11774" i="1"/>
  <c r="C11774" i="1" s="1"/>
  <c r="B11775" i="1"/>
  <c r="C11775" i="1" s="1"/>
  <c r="B11776" i="1"/>
  <c r="C11776" i="1" s="1"/>
  <c r="B11777" i="1"/>
  <c r="C11777" i="1" s="1"/>
  <c r="B11778" i="1"/>
  <c r="C11778" i="1" s="1"/>
  <c r="B11779" i="1"/>
  <c r="C11779" i="1" s="1"/>
  <c r="B11780" i="1"/>
  <c r="C11780" i="1" s="1"/>
  <c r="B11781" i="1"/>
  <c r="C11781" i="1" s="1"/>
  <c r="B11782" i="1"/>
  <c r="C11782" i="1" s="1"/>
  <c r="B11783" i="1"/>
  <c r="C11783" i="1" s="1"/>
  <c r="B11784" i="1"/>
  <c r="C11784" i="1" s="1"/>
  <c r="B11785" i="1"/>
  <c r="C11785" i="1" s="1"/>
  <c r="B11786" i="1"/>
  <c r="C11786" i="1" s="1"/>
  <c r="B11787" i="1"/>
  <c r="C11787" i="1" s="1"/>
  <c r="B11788" i="1"/>
  <c r="C11788" i="1" s="1"/>
  <c r="B11789" i="1"/>
  <c r="C11789" i="1" s="1"/>
  <c r="B11790" i="1"/>
  <c r="C11790" i="1" s="1"/>
  <c r="B11791" i="1"/>
  <c r="C11791" i="1" s="1"/>
  <c r="B11792" i="1"/>
  <c r="C11792" i="1" s="1"/>
  <c r="B11793" i="1"/>
  <c r="C11793" i="1" s="1"/>
  <c r="B11794" i="1"/>
  <c r="C11794" i="1" s="1"/>
  <c r="B11795" i="1"/>
  <c r="C11795" i="1" s="1"/>
  <c r="B11796" i="1"/>
  <c r="C11796" i="1" s="1"/>
  <c r="B11797" i="1"/>
  <c r="C11797" i="1" s="1"/>
  <c r="B11798" i="1"/>
  <c r="C11798" i="1" s="1"/>
  <c r="B11799" i="1"/>
  <c r="C11799" i="1" s="1"/>
  <c r="B11800" i="1"/>
  <c r="C11800" i="1" s="1"/>
  <c r="B11801" i="1"/>
  <c r="C11801" i="1" s="1"/>
  <c r="B11802" i="1"/>
  <c r="C11802" i="1" s="1"/>
  <c r="B11803" i="1"/>
  <c r="C11803" i="1" s="1"/>
  <c r="B11804" i="1"/>
  <c r="C11804" i="1" s="1"/>
  <c r="B11805" i="1"/>
  <c r="C11805" i="1" s="1"/>
  <c r="B11806" i="1"/>
  <c r="C11806" i="1" s="1"/>
  <c r="B11807" i="1"/>
  <c r="C11807" i="1" s="1"/>
  <c r="B11808" i="1"/>
  <c r="C11808" i="1" s="1"/>
  <c r="B11809" i="1"/>
  <c r="C11809" i="1" s="1"/>
  <c r="B11810" i="1"/>
  <c r="C11810" i="1" s="1"/>
  <c r="B11811" i="1"/>
  <c r="C11811" i="1" s="1"/>
  <c r="B11812" i="1"/>
  <c r="C11812" i="1" s="1"/>
  <c r="B11813" i="1"/>
  <c r="C11813" i="1" s="1"/>
  <c r="B11814" i="1"/>
  <c r="C11814" i="1" s="1"/>
  <c r="B11815" i="1"/>
  <c r="C11815" i="1" s="1"/>
  <c r="B11816" i="1"/>
  <c r="C11816" i="1" s="1"/>
  <c r="B11817" i="1"/>
  <c r="C11817" i="1" s="1"/>
  <c r="B11818" i="1"/>
  <c r="C11818" i="1" s="1"/>
  <c r="B11819" i="1"/>
  <c r="C11819" i="1" s="1"/>
  <c r="B11820" i="1"/>
  <c r="C11820" i="1" s="1"/>
  <c r="B11821" i="1"/>
  <c r="C11821" i="1" s="1"/>
  <c r="B11822" i="1"/>
  <c r="C11822" i="1" s="1"/>
  <c r="B11823" i="1"/>
  <c r="C11823" i="1" s="1"/>
  <c r="B11824" i="1"/>
  <c r="C11824" i="1" s="1"/>
  <c r="B11825" i="1"/>
  <c r="C11825" i="1" s="1"/>
  <c r="B11826" i="1"/>
  <c r="C11826" i="1" s="1"/>
  <c r="B11827" i="1"/>
  <c r="C11827" i="1" s="1"/>
  <c r="B11828" i="1"/>
  <c r="C11828" i="1" s="1"/>
  <c r="B11829" i="1"/>
  <c r="C11829" i="1" s="1"/>
  <c r="B11830" i="1"/>
  <c r="C11830" i="1" s="1"/>
  <c r="B11831" i="1"/>
  <c r="C11831" i="1" s="1"/>
  <c r="B11832" i="1"/>
  <c r="C11832" i="1" s="1"/>
  <c r="B11833" i="1"/>
  <c r="C11833" i="1" s="1"/>
  <c r="B11834" i="1"/>
  <c r="C11834" i="1" s="1"/>
  <c r="B11835" i="1"/>
  <c r="C11835" i="1" s="1"/>
  <c r="B11836" i="1"/>
  <c r="C11836" i="1" s="1"/>
  <c r="B11837" i="1"/>
  <c r="C11837" i="1" s="1"/>
  <c r="B11838" i="1"/>
  <c r="C11838" i="1" s="1"/>
  <c r="B11839" i="1"/>
  <c r="C11839" i="1" s="1"/>
  <c r="B11840" i="1"/>
  <c r="C11840" i="1" s="1"/>
  <c r="B11841" i="1"/>
  <c r="C11841" i="1" s="1"/>
  <c r="B11842" i="1"/>
  <c r="C11842" i="1" s="1"/>
  <c r="B11843" i="1"/>
  <c r="C11843" i="1" s="1"/>
  <c r="B11844" i="1"/>
  <c r="C11844" i="1" s="1"/>
  <c r="B11845" i="1"/>
  <c r="C11845" i="1" s="1"/>
  <c r="B11846" i="1"/>
  <c r="C11846" i="1" s="1"/>
  <c r="B11847" i="1"/>
  <c r="C11847" i="1" s="1"/>
  <c r="B11848" i="1"/>
  <c r="C11848" i="1" s="1"/>
  <c r="B11849" i="1"/>
  <c r="C11849" i="1" s="1"/>
  <c r="B11850" i="1"/>
  <c r="C11850" i="1" s="1"/>
  <c r="B11851" i="1"/>
  <c r="C11851" i="1" s="1"/>
  <c r="B11852" i="1"/>
  <c r="C11852" i="1" s="1"/>
  <c r="B11853" i="1"/>
  <c r="C11853" i="1" s="1"/>
  <c r="B11854" i="1"/>
  <c r="C11854" i="1" s="1"/>
  <c r="B11855" i="1"/>
  <c r="C11855" i="1" s="1"/>
  <c r="B11856" i="1"/>
  <c r="C11856" i="1" s="1"/>
  <c r="B11857" i="1"/>
  <c r="C11857" i="1" s="1"/>
  <c r="B11858" i="1"/>
  <c r="C11858" i="1" s="1"/>
  <c r="B11859" i="1"/>
  <c r="C11859" i="1" s="1"/>
  <c r="B11860" i="1"/>
  <c r="C11860" i="1" s="1"/>
  <c r="B11861" i="1"/>
  <c r="C11861" i="1" s="1"/>
  <c r="B11862" i="1"/>
  <c r="C11862" i="1" s="1"/>
  <c r="B11863" i="1"/>
  <c r="C11863" i="1" s="1"/>
  <c r="B11864" i="1"/>
  <c r="C11864" i="1" s="1"/>
  <c r="B11865" i="1"/>
  <c r="C11865" i="1" s="1"/>
  <c r="B11866" i="1"/>
  <c r="C11866" i="1" s="1"/>
  <c r="B11867" i="1"/>
  <c r="C11867" i="1" s="1"/>
  <c r="B11868" i="1"/>
  <c r="C11868" i="1" s="1"/>
  <c r="B11869" i="1"/>
  <c r="C11869" i="1" s="1"/>
  <c r="B11870" i="1"/>
  <c r="C11870" i="1" s="1"/>
  <c r="B11871" i="1"/>
  <c r="C11871" i="1" s="1"/>
  <c r="B11872" i="1"/>
  <c r="C11872" i="1" s="1"/>
  <c r="B11873" i="1"/>
  <c r="C11873" i="1" s="1"/>
  <c r="B11874" i="1"/>
  <c r="C11874" i="1" s="1"/>
  <c r="B11875" i="1"/>
  <c r="C11875" i="1" s="1"/>
  <c r="B11876" i="1"/>
  <c r="C11876" i="1" s="1"/>
  <c r="B11877" i="1"/>
  <c r="C11877" i="1" s="1"/>
  <c r="B11878" i="1"/>
  <c r="C11878" i="1" s="1"/>
  <c r="B11879" i="1"/>
  <c r="C11879" i="1" s="1"/>
  <c r="B11880" i="1"/>
  <c r="C11880" i="1" s="1"/>
  <c r="B11881" i="1"/>
  <c r="C11881" i="1" s="1"/>
  <c r="B11882" i="1"/>
  <c r="C11882" i="1" s="1"/>
  <c r="B11883" i="1"/>
  <c r="C11883" i="1" s="1"/>
  <c r="B11884" i="1"/>
  <c r="C11884" i="1" s="1"/>
  <c r="B11885" i="1"/>
  <c r="C11885" i="1" s="1"/>
  <c r="B11886" i="1"/>
  <c r="C11886" i="1" s="1"/>
  <c r="B11887" i="1"/>
  <c r="C11887" i="1" s="1"/>
  <c r="B11888" i="1"/>
  <c r="C11888" i="1" s="1"/>
  <c r="B11889" i="1"/>
  <c r="C11889" i="1" s="1"/>
  <c r="B11890" i="1"/>
  <c r="C11890" i="1" s="1"/>
  <c r="B11891" i="1"/>
  <c r="C11891" i="1" s="1"/>
  <c r="B11892" i="1"/>
  <c r="C11892" i="1" s="1"/>
  <c r="B11893" i="1"/>
  <c r="C11893" i="1" s="1"/>
  <c r="B11894" i="1"/>
  <c r="C11894" i="1" s="1"/>
  <c r="B11895" i="1"/>
  <c r="C11895" i="1" s="1"/>
  <c r="B11896" i="1"/>
  <c r="C11896" i="1" s="1"/>
  <c r="B11897" i="1"/>
  <c r="C11897" i="1" s="1"/>
  <c r="B11898" i="1"/>
  <c r="C11898" i="1" s="1"/>
  <c r="B11899" i="1"/>
  <c r="C11899" i="1" s="1"/>
  <c r="B11900" i="1"/>
  <c r="C11900" i="1" s="1"/>
  <c r="B11901" i="1"/>
  <c r="C11901" i="1" s="1"/>
  <c r="B11902" i="1"/>
  <c r="C11902" i="1" s="1"/>
  <c r="B11903" i="1"/>
  <c r="C11903" i="1" s="1"/>
  <c r="B11904" i="1"/>
  <c r="C11904" i="1" s="1"/>
  <c r="B11905" i="1"/>
  <c r="C11905" i="1" s="1"/>
  <c r="B11906" i="1"/>
  <c r="C11906" i="1" s="1"/>
  <c r="B11907" i="1"/>
  <c r="C11907" i="1" s="1"/>
  <c r="B11908" i="1"/>
  <c r="C11908" i="1" s="1"/>
  <c r="B11909" i="1"/>
  <c r="C11909" i="1" s="1"/>
  <c r="B11910" i="1"/>
  <c r="C11910" i="1" s="1"/>
  <c r="B11911" i="1"/>
  <c r="C11911" i="1" s="1"/>
  <c r="B11912" i="1"/>
  <c r="C11912" i="1" s="1"/>
  <c r="B11913" i="1"/>
  <c r="C11913" i="1" s="1"/>
  <c r="B11914" i="1"/>
  <c r="C11914" i="1" s="1"/>
  <c r="B11915" i="1"/>
  <c r="C11915" i="1" s="1"/>
  <c r="B11916" i="1"/>
  <c r="C11916" i="1" s="1"/>
  <c r="B11917" i="1"/>
  <c r="C11917" i="1" s="1"/>
  <c r="B11918" i="1"/>
  <c r="C11918" i="1" s="1"/>
  <c r="B11919" i="1"/>
  <c r="C11919" i="1" s="1"/>
  <c r="B11920" i="1"/>
  <c r="C11920" i="1" s="1"/>
  <c r="B11921" i="1"/>
  <c r="C11921" i="1" s="1"/>
  <c r="B11922" i="1"/>
  <c r="C11922" i="1" s="1"/>
  <c r="B11923" i="1"/>
  <c r="C11923" i="1" s="1"/>
  <c r="B11924" i="1"/>
  <c r="C11924" i="1" s="1"/>
  <c r="B11925" i="1"/>
  <c r="C11925" i="1" s="1"/>
  <c r="B11926" i="1"/>
  <c r="C11926" i="1" s="1"/>
  <c r="B11927" i="1"/>
  <c r="C11927" i="1" s="1"/>
  <c r="B11928" i="1"/>
  <c r="C11928" i="1" s="1"/>
  <c r="B11929" i="1"/>
  <c r="C11929" i="1" s="1"/>
  <c r="B11930" i="1"/>
  <c r="C11930" i="1" s="1"/>
  <c r="B11931" i="1"/>
  <c r="C11931" i="1" s="1"/>
  <c r="B11932" i="1"/>
  <c r="C11932" i="1" s="1"/>
  <c r="B11933" i="1"/>
  <c r="C11933" i="1" s="1"/>
  <c r="B11934" i="1"/>
  <c r="C11934" i="1" s="1"/>
  <c r="B11935" i="1"/>
  <c r="C11935" i="1" s="1"/>
  <c r="B11936" i="1"/>
  <c r="C11936" i="1" s="1"/>
  <c r="B11937" i="1"/>
  <c r="C11937" i="1" s="1"/>
  <c r="B11938" i="1"/>
  <c r="C11938" i="1" s="1"/>
  <c r="B11939" i="1"/>
  <c r="C11939" i="1" s="1"/>
  <c r="B11940" i="1"/>
  <c r="C11940" i="1" s="1"/>
  <c r="B11941" i="1"/>
  <c r="C11941" i="1" s="1"/>
  <c r="B11942" i="1"/>
  <c r="C11942" i="1" s="1"/>
  <c r="B11943" i="1"/>
  <c r="C11943" i="1" s="1"/>
  <c r="B11944" i="1"/>
  <c r="C11944" i="1" s="1"/>
  <c r="B11945" i="1"/>
  <c r="C11945" i="1" s="1"/>
  <c r="B11946" i="1"/>
  <c r="C11946" i="1" s="1"/>
  <c r="B11947" i="1"/>
  <c r="C11947" i="1" s="1"/>
  <c r="B11948" i="1"/>
  <c r="C11948" i="1" s="1"/>
  <c r="B11949" i="1"/>
  <c r="C11949" i="1" s="1"/>
  <c r="B11950" i="1"/>
  <c r="C11950" i="1" s="1"/>
  <c r="B11951" i="1"/>
  <c r="C11951" i="1" s="1"/>
  <c r="B11952" i="1"/>
  <c r="C11952" i="1" s="1"/>
  <c r="B11953" i="1"/>
  <c r="C11953" i="1" s="1"/>
  <c r="B11954" i="1"/>
  <c r="C11954" i="1" s="1"/>
  <c r="B11955" i="1"/>
  <c r="C11955" i="1" s="1"/>
  <c r="B11956" i="1"/>
  <c r="C11956" i="1" s="1"/>
  <c r="B11957" i="1"/>
  <c r="C11957" i="1" s="1"/>
  <c r="B11958" i="1"/>
  <c r="C11958" i="1" s="1"/>
  <c r="B11959" i="1"/>
  <c r="C11959" i="1" s="1"/>
  <c r="B11960" i="1"/>
  <c r="C11960" i="1" s="1"/>
  <c r="B11961" i="1"/>
  <c r="C11961" i="1" s="1"/>
  <c r="B11962" i="1"/>
  <c r="C11962" i="1" s="1"/>
  <c r="B11963" i="1"/>
  <c r="C11963" i="1" s="1"/>
  <c r="B11964" i="1"/>
  <c r="C11964" i="1" s="1"/>
  <c r="B11965" i="1"/>
  <c r="C11965" i="1" s="1"/>
  <c r="B11966" i="1"/>
  <c r="C11966" i="1" s="1"/>
  <c r="B11967" i="1"/>
  <c r="C11967" i="1" s="1"/>
  <c r="B11968" i="1"/>
  <c r="C11968" i="1" s="1"/>
  <c r="B11969" i="1"/>
  <c r="C11969" i="1" s="1"/>
  <c r="B11970" i="1"/>
  <c r="C11970" i="1" s="1"/>
  <c r="B11971" i="1"/>
  <c r="C11971" i="1" s="1"/>
  <c r="B11972" i="1"/>
  <c r="C11972" i="1" s="1"/>
  <c r="B11973" i="1"/>
  <c r="C11973" i="1" s="1"/>
  <c r="B11974" i="1"/>
  <c r="C11974" i="1" s="1"/>
  <c r="B11975" i="1"/>
  <c r="C11975" i="1" s="1"/>
  <c r="B11976" i="1"/>
  <c r="C11976" i="1" s="1"/>
  <c r="B11977" i="1"/>
  <c r="C11977" i="1" s="1"/>
  <c r="B11978" i="1"/>
  <c r="C11978" i="1" s="1"/>
  <c r="B11979" i="1"/>
  <c r="C11979" i="1" s="1"/>
  <c r="B11980" i="1"/>
  <c r="C11980" i="1" s="1"/>
  <c r="B11981" i="1"/>
  <c r="C11981" i="1" s="1"/>
  <c r="B11982" i="1"/>
  <c r="C11982" i="1" s="1"/>
  <c r="B11983" i="1"/>
  <c r="C11983" i="1" s="1"/>
  <c r="B11984" i="1"/>
  <c r="C11984" i="1" s="1"/>
  <c r="B11985" i="1"/>
  <c r="C11985" i="1" s="1"/>
  <c r="B11986" i="1"/>
  <c r="C11986" i="1" s="1"/>
  <c r="B11987" i="1"/>
  <c r="C11987" i="1" s="1"/>
  <c r="B11988" i="1"/>
  <c r="C11988" i="1" s="1"/>
  <c r="B11989" i="1"/>
  <c r="C11989" i="1" s="1"/>
  <c r="B11990" i="1"/>
  <c r="C11990" i="1" s="1"/>
  <c r="B11991" i="1"/>
  <c r="C11991" i="1" s="1"/>
  <c r="B11992" i="1"/>
  <c r="C11992" i="1" s="1"/>
  <c r="B11993" i="1"/>
  <c r="C11993" i="1" s="1"/>
  <c r="B11994" i="1"/>
  <c r="C11994" i="1" s="1"/>
  <c r="B11995" i="1"/>
  <c r="C11995" i="1" s="1"/>
  <c r="B11996" i="1"/>
  <c r="C11996" i="1" s="1"/>
  <c r="B11997" i="1"/>
  <c r="C11997" i="1" s="1"/>
  <c r="B11998" i="1"/>
  <c r="C11998" i="1" s="1"/>
  <c r="B11999" i="1"/>
  <c r="C11999" i="1" s="1"/>
  <c r="B12000" i="1"/>
  <c r="C12000" i="1" s="1"/>
  <c r="B12001" i="1"/>
  <c r="C12001" i="1" s="1"/>
  <c r="B12002" i="1"/>
  <c r="C12002" i="1" s="1"/>
  <c r="B12003" i="1"/>
  <c r="C12003" i="1" s="1"/>
  <c r="B12004" i="1"/>
  <c r="C12004" i="1" s="1"/>
  <c r="B12005" i="1"/>
  <c r="C12005" i="1" s="1"/>
  <c r="B12006" i="1"/>
  <c r="C12006" i="1" s="1"/>
  <c r="B12007" i="1"/>
  <c r="C12007" i="1" s="1"/>
  <c r="B12008" i="1"/>
  <c r="C12008" i="1" s="1"/>
  <c r="B12009" i="1"/>
  <c r="C12009" i="1" s="1"/>
  <c r="B12010" i="1"/>
  <c r="C12010" i="1" s="1"/>
  <c r="B12011" i="1"/>
  <c r="C12011" i="1" s="1"/>
  <c r="B12012" i="1"/>
  <c r="C12012" i="1" s="1"/>
  <c r="B12013" i="1"/>
  <c r="C12013" i="1" s="1"/>
  <c r="B12014" i="1"/>
  <c r="C12014" i="1" s="1"/>
  <c r="B12015" i="1"/>
  <c r="C12015" i="1" s="1"/>
  <c r="B12016" i="1"/>
  <c r="C12016" i="1" s="1"/>
  <c r="B12017" i="1"/>
  <c r="C12017" i="1" s="1"/>
  <c r="B12018" i="1"/>
  <c r="C12018" i="1" s="1"/>
  <c r="B12019" i="1"/>
  <c r="C12019" i="1" s="1"/>
  <c r="B12020" i="1"/>
  <c r="C12020" i="1" s="1"/>
  <c r="B12021" i="1"/>
  <c r="C12021" i="1" s="1"/>
  <c r="B12022" i="1"/>
  <c r="C12022" i="1" s="1"/>
  <c r="B12023" i="1"/>
  <c r="C12023" i="1" s="1"/>
  <c r="B12024" i="1"/>
  <c r="C12024" i="1" s="1"/>
  <c r="B12025" i="1"/>
  <c r="C12025" i="1" s="1"/>
  <c r="B12026" i="1"/>
  <c r="C12026" i="1" s="1"/>
  <c r="B12027" i="1"/>
  <c r="C12027" i="1" s="1"/>
  <c r="B12028" i="1"/>
  <c r="C12028" i="1" s="1"/>
  <c r="B12029" i="1"/>
  <c r="C12029" i="1" s="1"/>
  <c r="B12030" i="1"/>
  <c r="C12030" i="1" s="1"/>
  <c r="B12031" i="1"/>
  <c r="C12031" i="1" s="1"/>
  <c r="B12032" i="1"/>
  <c r="C12032" i="1" s="1"/>
  <c r="B12033" i="1"/>
  <c r="C12033" i="1" s="1"/>
  <c r="B12034" i="1"/>
  <c r="C12034" i="1" s="1"/>
  <c r="B12035" i="1"/>
  <c r="C12035" i="1" s="1"/>
  <c r="B12036" i="1"/>
  <c r="C12036" i="1" s="1"/>
  <c r="B12037" i="1"/>
  <c r="C12037" i="1" s="1"/>
  <c r="B12038" i="1"/>
  <c r="C12038" i="1" s="1"/>
  <c r="B12039" i="1"/>
  <c r="C12039" i="1" s="1"/>
  <c r="B12040" i="1"/>
  <c r="C12040" i="1" s="1"/>
  <c r="B12041" i="1"/>
  <c r="C12041" i="1" s="1"/>
  <c r="B12042" i="1"/>
  <c r="C12042" i="1" s="1"/>
  <c r="B12043" i="1"/>
  <c r="C12043" i="1" s="1"/>
  <c r="B12044" i="1"/>
  <c r="C12044" i="1" s="1"/>
  <c r="B12045" i="1"/>
  <c r="C12045" i="1" s="1"/>
  <c r="B12046" i="1"/>
  <c r="C12046" i="1" s="1"/>
  <c r="B12047" i="1"/>
  <c r="C12047" i="1" s="1"/>
  <c r="B12048" i="1"/>
  <c r="C12048" i="1" s="1"/>
  <c r="B12049" i="1"/>
  <c r="C12049" i="1" s="1"/>
  <c r="B12050" i="1"/>
  <c r="C12050" i="1" s="1"/>
  <c r="B12051" i="1"/>
  <c r="C12051" i="1" s="1"/>
  <c r="B12052" i="1"/>
  <c r="C12052" i="1" s="1"/>
  <c r="B12053" i="1"/>
  <c r="C12053" i="1" s="1"/>
  <c r="B12054" i="1"/>
  <c r="C12054" i="1" s="1"/>
  <c r="B12055" i="1"/>
  <c r="C12055" i="1" s="1"/>
  <c r="B12056" i="1"/>
  <c r="C12056" i="1" s="1"/>
  <c r="B12057" i="1"/>
  <c r="C12057" i="1" s="1"/>
  <c r="B12058" i="1"/>
  <c r="C12058" i="1" s="1"/>
  <c r="B12059" i="1"/>
  <c r="C12059" i="1" s="1"/>
  <c r="B12060" i="1"/>
  <c r="C12060" i="1" s="1"/>
  <c r="B12061" i="1"/>
  <c r="C12061" i="1" s="1"/>
  <c r="B12062" i="1"/>
  <c r="C12062" i="1" s="1"/>
  <c r="B12063" i="1"/>
  <c r="C12063" i="1" s="1"/>
  <c r="B12064" i="1"/>
  <c r="C12064" i="1" s="1"/>
  <c r="B12065" i="1"/>
  <c r="C12065" i="1" s="1"/>
  <c r="B12066" i="1"/>
  <c r="C12066" i="1" s="1"/>
  <c r="B12067" i="1"/>
  <c r="C12067" i="1" s="1"/>
  <c r="B12068" i="1"/>
  <c r="C12068" i="1" s="1"/>
  <c r="B12069" i="1"/>
  <c r="C12069" i="1" s="1"/>
  <c r="B12070" i="1"/>
  <c r="C12070" i="1" s="1"/>
  <c r="B12071" i="1"/>
  <c r="C12071" i="1" s="1"/>
  <c r="B12072" i="1"/>
  <c r="C12072" i="1" s="1"/>
  <c r="B12073" i="1"/>
  <c r="C12073" i="1" s="1"/>
  <c r="B12074" i="1"/>
  <c r="C12074" i="1" s="1"/>
  <c r="B12075" i="1"/>
  <c r="C12075" i="1" s="1"/>
  <c r="B12076" i="1"/>
  <c r="C12076" i="1" s="1"/>
  <c r="B12077" i="1"/>
  <c r="C12077" i="1" s="1"/>
  <c r="B12078" i="1"/>
  <c r="C12078" i="1" s="1"/>
  <c r="B12079" i="1"/>
  <c r="C12079" i="1" s="1"/>
  <c r="B12080" i="1"/>
  <c r="C12080" i="1" s="1"/>
  <c r="B12081" i="1"/>
  <c r="C12081" i="1" s="1"/>
  <c r="B12082" i="1"/>
  <c r="C12082" i="1" s="1"/>
  <c r="B12083" i="1"/>
  <c r="C12083" i="1" s="1"/>
  <c r="B12084" i="1"/>
  <c r="C12084" i="1" s="1"/>
  <c r="B12085" i="1"/>
  <c r="C12085" i="1" s="1"/>
  <c r="B12086" i="1"/>
  <c r="C12086" i="1" s="1"/>
  <c r="B12087" i="1"/>
  <c r="C12087" i="1" s="1"/>
  <c r="B12088" i="1"/>
  <c r="C12088" i="1" s="1"/>
  <c r="B12089" i="1"/>
  <c r="C12089" i="1" s="1"/>
  <c r="B12090" i="1"/>
  <c r="C12090" i="1" s="1"/>
  <c r="B12091" i="1"/>
  <c r="C12091" i="1" s="1"/>
  <c r="B12092" i="1"/>
  <c r="C12092" i="1" s="1"/>
  <c r="B12093" i="1"/>
  <c r="C12093" i="1" s="1"/>
  <c r="B12094" i="1"/>
  <c r="C12094" i="1" s="1"/>
  <c r="B12095" i="1"/>
  <c r="C12095" i="1" s="1"/>
  <c r="B12096" i="1"/>
  <c r="C12096" i="1" s="1"/>
  <c r="B12097" i="1"/>
  <c r="C12097" i="1" s="1"/>
  <c r="B12098" i="1"/>
  <c r="C12098" i="1" s="1"/>
  <c r="B12099" i="1"/>
  <c r="C12099" i="1" s="1"/>
  <c r="B12100" i="1"/>
  <c r="C12100" i="1" s="1"/>
  <c r="B12101" i="1"/>
  <c r="C12101" i="1" s="1"/>
  <c r="B12102" i="1"/>
  <c r="C12102" i="1" s="1"/>
  <c r="B12103" i="1"/>
  <c r="C12103" i="1" s="1"/>
  <c r="B12104" i="1"/>
  <c r="C12104" i="1" s="1"/>
  <c r="B12105" i="1"/>
  <c r="C12105" i="1" s="1"/>
  <c r="B12106" i="1"/>
  <c r="C12106" i="1" s="1"/>
  <c r="B12107" i="1"/>
  <c r="C12107" i="1" s="1"/>
  <c r="B12108" i="1"/>
  <c r="C12108" i="1" s="1"/>
  <c r="B12109" i="1"/>
  <c r="C12109" i="1" s="1"/>
  <c r="B12110" i="1"/>
  <c r="C12110" i="1" s="1"/>
  <c r="B12111" i="1"/>
  <c r="C12111" i="1" s="1"/>
  <c r="B12112" i="1"/>
  <c r="C12112" i="1" s="1"/>
  <c r="B12113" i="1"/>
  <c r="C12113" i="1" s="1"/>
  <c r="B12114" i="1"/>
  <c r="C12114" i="1" s="1"/>
  <c r="B12115" i="1"/>
  <c r="C12115" i="1" s="1"/>
  <c r="B12116" i="1"/>
  <c r="C12116" i="1" s="1"/>
  <c r="B12117" i="1"/>
  <c r="C12117" i="1" s="1"/>
  <c r="B12118" i="1"/>
  <c r="C12118" i="1" s="1"/>
  <c r="B12119" i="1"/>
  <c r="C12119" i="1" s="1"/>
  <c r="B12120" i="1"/>
  <c r="C12120" i="1" s="1"/>
  <c r="B12121" i="1"/>
  <c r="C12121" i="1" s="1"/>
  <c r="B12122" i="1"/>
  <c r="C12122" i="1" s="1"/>
  <c r="B12123" i="1"/>
  <c r="C12123" i="1" s="1"/>
  <c r="B12124" i="1"/>
  <c r="C12124" i="1" s="1"/>
  <c r="B12125" i="1"/>
  <c r="C12125" i="1" s="1"/>
  <c r="B12126" i="1"/>
  <c r="C12126" i="1" s="1"/>
  <c r="B12127" i="1"/>
  <c r="C12127" i="1" s="1"/>
  <c r="B12128" i="1"/>
  <c r="C12128" i="1" s="1"/>
  <c r="B12129" i="1"/>
  <c r="C12129" i="1" s="1"/>
  <c r="B12130" i="1"/>
  <c r="C12130" i="1" s="1"/>
  <c r="B12131" i="1"/>
  <c r="C12131" i="1" s="1"/>
  <c r="B12132" i="1"/>
  <c r="C12132" i="1" s="1"/>
  <c r="B12133" i="1"/>
  <c r="C12133" i="1" s="1"/>
  <c r="B12134" i="1"/>
  <c r="C12134" i="1" s="1"/>
  <c r="B12135" i="1"/>
  <c r="C12135" i="1" s="1"/>
  <c r="B12136" i="1"/>
  <c r="C12136" i="1" s="1"/>
  <c r="B12137" i="1"/>
  <c r="C12137" i="1" s="1"/>
  <c r="B12138" i="1"/>
  <c r="C12138" i="1" s="1"/>
  <c r="B12139" i="1"/>
  <c r="C12139" i="1" s="1"/>
  <c r="B12140" i="1"/>
  <c r="C12140" i="1" s="1"/>
  <c r="B12141" i="1"/>
  <c r="C12141" i="1" s="1"/>
  <c r="B12142" i="1"/>
  <c r="C12142" i="1" s="1"/>
  <c r="B12143" i="1"/>
  <c r="C12143" i="1" s="1"/>
  <c r="B12144" i="1"/>
  <c r="C12144" i="1" s="1"/>
  <c r="B12145" i="1"/>
  <c r="C12145" i="1" s="1"/>
  <c r="B12146" i="1"/>
  <c r="C12146" i="1" s="1"/>
  <c r="B12147" i="1"/>
  <c r="C12147" i="1" s="1"/>
  <c r="B12148" i="1"/>
  <c r="C12148" i="1" s="1"/>
  <c r="B12149" i="1"/>
  <c r="C12149" i="1" s="1"/>
  <c r="B12150" i="1"/>
  <c r="C12150" i="1" s="1"/>
  <c r="B12151" i="1"/>
  <c r="C12151" i="1" s="1"/>
  <c r="B12152" i="1"/>
  <c r="C12152" i="1" s="1"/>
  <c r="B12153" i="1"/>
  <c r="C12153" i="1" s="1"/>
  <c r="B12154" i="1"/>
  <c r="C12154" i="1" s="1"/>
  <c r="B12155" i="1"/>
  <c r="C12155" i="1" s="1"/>
  <c r="B12156" i="1"/>
  <c r="C12156" i="1" s="1"/>
  <c r="B12157" i="1"/>
  <c r="C12157" i="1" s="1"/>
  <c r="B12158" i="1"/>
  <c r="C12158" i="1" s="1"/>
  <c r="B12159" i="1"/>
  <c r="C12159" i="1" s="1"/>
  <c r="B12160" i="1"/>
  <c r="C12160" i="1" s="1"/>
  <c r="B12161" i="1"/>
  <c r="C12161" i="1" s="1"/>
  <c r="B12162" i="1"/>
  <c r="C12162" i="1" s="1"/>
  <c r="B12163" i="1"/>
  <c r="C12163" i="1" s="1"/>
  <c r="B12164" i="1"/>
  <c r="C12164" i="1" s="1"/>
  <c r="B12165" i="1"/>
  <c r="C12165" i="1" s="1"/>
  <c r="B12166" i="1"/>
  <c r="C12166" i="1" s="1"/>
  <c r="B12167" i="1"/>
  <c r="C12167" i="1" s="1"/>
  <c r="B12168" i="1"/>
  <c r="C12168" i="1" s="1"/>
  <c r="B12169" i="1"/>
  <c r="C12169" i="1" s="1"/>
  <c r="B12170" i="1"/>
  <c r="C12170" i="1" s="1"/>
  <c r="B12171" i="1"/>
  <c r="C12171" i="1" s="1"/>
  <c r="B12172" i="1"/>
  <c r="C12172" i="1" s="1"/>
  <c r="B12173" i="1"/>
  <c r="C12173" i="1" s="1"/>
  <c r="B12174" i="1"/>
  <c r="C12174" i="1" s="1"/>
  <c r="B12175" i="1"/>
  <c r="C12175" i="1" s="1"/>
  <c r="B12176" i="1"/>
  <c r="C12176" i="1" s="1"/>
  <c r="B12177" i="1"/>
  <c r="C12177" i="1" s="1"/>
  <c r="B12178" i="1"/>
  <c r="C12178" i="1" s="1"/>
  <c r="B12179" i="1"/>
  <c r="C12179" i="1" s="1"/>
  <c r="B12180" i="1"/>
  <c r="C12180" i="1" s="1"/>
  <c r="B12181" i="1"/>
  <c r="C12181" i="1" s="1"/>
  <c r="B12182" i="1"/>
  <c r="C12182" i="1" s="1"/>
  <c r="B12183" i="1"/>
  <c r="C12183" i="1" s="1"/>
  <c r="B12184" i="1"/>
  <c r="C12184" i="1" s="1"/>
  <c r="B12185" i="1"/>
  <c r="C12185" i="1" s="1"/>
  <c r="B12186" i="1"/>
  <c r="C12186" i="1" s="1"/>
  <c r="B12187" i="1"/>
  <c r="C12187" i="1" s="1"/>
  <c r="B12188" i="1"/>
  <c r="C12188" i="1" s="1"/>
  <c r="B12189" i="1"/>
  <c r="C12189" i="1" s="1"/>
  <c r="B12190" i="1"/>
  <c r="C12190" i="1" s="1"/>
  <c r="B12191" i="1"/>
  <c r="C12191" i="1" s="1"/>
  <c r="B12192" i="1"/>
  <c r="C12192" i="1" s="1"/>
  <c r="B12193" i="1"/>
  <c r="C12193" i="1" s="1"/>
  <c r="B12194" i="1"/>
  <c r="C12194" i="1" s="1"/>
  <c r="B12195" i="1"/>
  <c r="C12195" i="1" s="1"/>
  <c r="B12196" i="1"/>
  <c r="C12196" i="1" s="1"/>
  <c r="B12197" i="1"/>
  <c r="C12197" i="1" s="1"/>
  <c r="B12198" i="1"/>
  <c r="C12198" i="1" s="1"/>
  <c r="B12199" i="1"/>
  <c r="C12199" i="1" s="1"/>
  <c r="B12200" i="1"/>
  <c r="C12200" i="1" s="1"/>
  <c r="B12201" i="1"/>
  <c r="C12201" i="1" s="1"/>
  <c r="B12202" i="1"/>
  <c r="C12202" i="1" s="1"/>
  <c r="B12203" i="1"/>
  <c r="C12203" i="1" s="1"/>
  <c r="B12204" i="1"/>
  <c r="C12204" i="1" s="1"/>
  <c r="B12205" i="1"/>
  <c r="C12205" i="1" s="1"/>
  <c r="B12206" i="1"/>
  <c r="C12206" i="1" s="1"/>
  <c r="B12207" i="1"/>
  <c r="C12207" i="1" s="1"/>
  <c r="B12208" i="1"/>
  <c r="C12208" i="1" s="1"/>
  <c r="B12209" i="1"/>
  <c r="C12209" i="1" s="1"/>
  <c r="B12210" i="1"/>
  <c r="C12210" i="1" s="1"/>
  <c r="B12211" i="1"/>
  <c r="C12211" i="1" s="1"/>
  <c r="B12212" i="1"/>
  <c r="C12212" i="1" s="1"/>
  <c r="B12213" i="1"/>
  <c r="C12213" i="1" s="1"/>
  <c r="B12214" i="1"/>
  <c r="C12214" i="1" s="1"/>
  <c r="B12215" i="1"/>
  <c r="C12215" i="1" s="1"/>
  <c r="B12216" i="1"/>
  <c r="C12216" i="1" s="1"/>
  <c r="B12217" i="1"/>
  <c r="C12217" i="1" s="1"/>
  <c r="B12218" i="1"/>
  <c r="C12218" i="1" s="1"/>
  <c r="B12219" i="1"/>
  <c r="C12219" i="1" s="1"/>
  <c r="B12220" i="1"/>
  <c r="C12220" i="1" s="1"/>
  <c r="B12221" i="1"/>
  <c r="C12221" i="1" s="1"/>
  <c r="B12222" i="1"/>
  <c r="C12222" i="1" s="1"/>
  <c r="B12223" i="1"/>
  <c r="C12223" i="1" s="1"/>
  <c r="B12224" i="1"/>
  <c r="C12224" i="1" s="1"/>
  <c r="B12225" i="1"/>
  <c r="C12225" i="1" s="1"/>
  <c r="B12226" i="1"/>
  <c r="C12226" i="1" s="1"/>
  <c r="B12227" i="1"/>
  <c r="C12227" i="1" s="1"/>
  <c r="B12228" i="1"/>
  <c r="C12228" i="1" s="1"/>
  <c r="B12229" i="1"/>
  <c r="C12229" i="1" s="1"/>
  <c r="B12230" i="1"/>
  <c r="C12230" i="1" s="1"/>
  <c r="B12231" i="1"/>
  <c r="C12231" i="1" s="1"/>
  <c r="B12232" i="1"/>
  <c r="C12232" i="1" s="1"/>
  <c r="B12233" i="1"/>
  <c r="C12233" i="1" s="1"/>
  <c r="B12234" i="1"/>
  <c r="C12234" i="1" s="1"/>
  <c r="B12235" i="1"/>
  <c r="C12235" i="1" s="1"/>
  <c r="B12236" i="1"/>
  <c r="C12236" i="1" s="1"/>
  <c r="B12237" i="1"/>
  <c r="C12237" i="1" s="1"/>
  <c r="B12238" i="1"/>
  <c r="C12238" i="1" s="1"/>
  <c r="B12239" i="1"/>
  <c r="C12239" i="1" s="1"/>
  <c r="B12240" i="1"/>
  <c r="C12240" i="1" s="1"/>
  <c r="B12241" i="1"/>
  <c r="C12241" i="1" s="1"/>
  <c r="B12242" i="1"/>
  <c r="C12242" i="1" s="1"/>
  <c r="B12243" i="1"/>
  <c r="C12243" i="1" s="1"/>
  <c r="B12244" i="1"/>
  <c r="C12244" i="1" s="1"/>
  <c r="B12245" i="1"/>
  <c r="C12245" i="1" s="1"/>
  <c r="B12246" i="1"/>
  <c r="C12246" i="1" s="1"/>
  <c r="B12247" i="1"/>
  <c r="C12247" i="1" s="1"/>
  <c r="B12248" i="1"/>
  <c r="C12248" i="1" s="1"/>
  <c r="B12249" i="1"/>
  <c r="C12249" i="1" s="1"/>
  <c r="B12250" i="1"/>
  <c r="C12250" i="1" s="1"/>
  <c r="B12251" i="1"/>
  <c r="C12251" i="1" s="1"/>
  <c r="B12252" i="1"/>
  <c r="C12252" i="1" s="1"/>
  <c r="B12253" i="1"/>
  <c r="C12253" i="1" s="1"/>
  <c r="B12254" i="1"/>
  <c r="C12254" i="1" s="1"/>
  <c r="B12255" i="1"/>
  <c r="C12255" i="1" s="1"/>
  <c r="B12256" i="1"/>
  <c r="C12256" i="1" s="1"/>
  <c r="B12257" i="1"/>
  <c r="C12257" i="1" s="1"/>
  <c r="B12258" i="1"/>
  <c r="C12258" i="1" s="1"/>
  <c r="B12259" i="1"/>
  <c r="C12259" i="1" s="1"/>
  <c r="B12260" i="1"/>
  <c r="C12260" i="1" s="1"/>
  <c r="B12261" i="1"/>
  <c r="C12261" i="1" s="1"/>
  <c r="B12262" i="1"/>
  <c r="C12262" i="1" s="1"/>
  <c r="B12263" i="1"/>
  <c r="C12263" i="1" s="1"/>
  <c r="B12264" i="1"/>
  <c r="C12264" i="1" s="1"/>
  <c r="B12265" i="1"/>
  <c r="C12265" i="1" s="1"/>
  <c r="B12266" i="1"/>
  <c r="C12266" i="1" s="1"/>
  <c r="B12267" i="1"/>
  <c r="C12267" i="1" s="1"/>
  <c r="B12268" i="1"/>
  <c r="C12268" i="1" s="1"/>
  <c r="B12269" i="1"/>
  <c r="C12269" i="1" s="1"/>
  <c r="B12270" i="1"/>
  <c r="C12270" i="1" s="1"/>
  <c r="B12271" i="1"/>
  <c r="C12271" i="1" s="1"/>
  <c r="B12272" i="1"/>
  <c r="C12272" i="1" s="1"/>
  <c r="B12273" i="1"/>
  <c r="C12273" i="1" s="1"/>
  <c r="B12274" i="1"/>
  <c r="C12274" i="1" s="1"/>
  <c r="B12275" i="1"/>
  <c r="C12275" i="1" s="1"/>
  <c r="B12276" i="1"/>
  <c r="C12276" i="1" s="1"/>
  <c r="B12277" i="1"/>
  <c r="C12277" i="1" s="1"/>
  <c r="B12278" i="1"/>
  <c r="C12278" i="1" s="1"/>
  <c r="B12279" i="1"/>
  <c r="C12279" i="1" s="1"/>
  <c r="B12280" i="1"/>
  <c r="C12280" i="1" s="1"/>
  <c r="B12281" i="1"/>
  <c r="C12281" i="1" s="1"/>
  <c r="B12282" i="1"/>
  <c r="C12282" i="1" s="1"/>
  <c r="B12283" i="1"/>
  <c r="C12283" i="1" s="1"/>
  <c r="B12284" i="1"/>
  <c r="C12284" i="1" s="1"/>
  <c r="B12285" i="1"/>
  <c r="C12285" i="1" s="1"/>
  <c r="B12286" i="1"/>
  <c r="C12286" i="1" s="1"/>
  <c r="B12287" i="1"/>
  <c r="C12287" i="1" s="1"/>
  <c r="B12288" i="1"/>
  <c r="C12288" i="1" s="1"/>
  <c r="B12289" i="1"/>
  <c r="C12289" i="1" s="1"/>
  <c r="B12290" i="1"/>
  <c r="C12290" i="1" s="1"/>
  <c r="B12291" i="1"/>
  <c r="C12291" i="1" s="1"/>
  <c r="B12292" i="1"/>
  <c r="C12292" i="1" s="1"/>
  <c r="B12293" i="1"/>
  <c r="C12293" i="1" s="1"/>
  <c r="B12294" i="1"/>
  <c r="C12294" i="1" s="1"/>
  <c r="B12295" i="1"/>
  <c r="C12295" i="1" s="1"/>
  <c r="B12296" i="1"/>
  <c r="C12296" i="1" s="1"/>
  <c r="B12297" i="1"/>
  <c r="C12297" i="1" s="1"/>
  <c r="B12298" i="1"/>
  <c r="C12298" i="1" s="1"/>
  <c r="B12299" i="1"/>
  <c r="C12299" i="1" s="1"/>
  <c r="B12300" i="1"/>
  <c r="C12300" i="1" s="1"/>
  <c r="B12301" i="1"/>
  <c r="C12301" i="1" s="1"/>
  <c r="B12302" i="1"/>
  <c r="C12302" i="1" s="1"/>
  <c r="B12303" i="1"/>
  <c r="C12303" i="1" s="1"/>
  <c r="B12304" i="1"/>
  <c r="C12304" i="1" s="1"/>
  <c r="B12305" i="1"/>
  <c r="C12305" i="1" s="1"/>
  <c r="B12306" i="1"/>
  <c r="C12306" i="1" s="1"/>
  <c r="B12307" i="1"/>
  <c r="C12307" i="1" s="1"/>
  <c r="B12308" i="1"/>
  <c r="C12308" i="1" s="1"/>
  <c r="B12309" i="1"/>
  <c r="C12309" i="1" s="1"/>
  <c r="B12310" i="1"/>
  <c r="C12310" i="1" s="1"/>
  <c r="B12311" i="1"/>
  <c r="C12311" i="1" s="1"/>
  <c r="B12312" i="1"/>
  <c r="C12312" i="1" s="1"/>
  <c r="B12313" i="1"/>
  <c r="C12313" i="1" s="1"/>
  <c r="B12314" i="1"/>
  <c r="C12314" i="1" s="1"/>
  <c r="B12315" i="1"/>
  <c r="C12315" i="1" s="1"/>
  <c r="B12316" i="1"/>
  <c r="C12316" i="1" s="1"/>
  <c r="B12317" i="1"/>
  <c r="C12317" i="1" s="1"/>
  <c r="B12318" i="1"/>
  <c r="C12318" i="1" s="1"/>
  <c r="B12319" i="1"/>
  <c r="C12319" i="1" s="1"/>
  <c r="B12320" i="1"/>
  <c r="C12320" i="1" s="1"/>
  <c r="B12321" i="1"/>
  <c r="C12321" i="1" s="1"/>
  <c r="B12322" i="1"/>
  <c r="C12322" i="1" s="1"/>
  <c r="B12323" i="1"/>
  <c r="C12323" i="1" s="1"/>
  <c r="B12324" i="1"/>
  <c r="C12324" i="1" s="1"/>
  <c r="B12325" i="1"/>
  <c r="C12325" i="1" s="1"/>
  <c r="B12326" i="1"/>
  <c r="C12326" i="1" s="1"/>
  <c r="B12327" i="1"/>
  <c r="C12327" i="1" s="1"/>
  <c r="B12328" i="1"/>
  <c r="C12328" i="1" s="1"/>
  <c r="B12329" i="1"/>
  <c r="C12329" i="1" s="1"/>
  <c r="B12330" i="1"/>
  <c r="C12330" i="1" s="1"/>
  <c r="B12331" i="1"/>
  <c r="C12331" i="1" s="1"/>
  <c r="B12332" i="1"/>
  <c r="C12332" i="1" s="1"/>
  <c r="B12333" i="1"/>
  <c r="C12333" i="1" s="1"/>
  <c r="B12334" i="1"/>
  <c r="C12334" i="1" s="1"/>
  <c r="B12335" i="1"/>
  <c r="C12335" i="1" s="1"/>
  <c r="B12336" i="1"/>
  <c r="C12336" i="1" s="1"/>
  <c r="B12337" i="1"/>
  <c r="C12337" i="1" s="1"/>
  <c r="B12338" i="1"/>
  <c r="C12338" i="1" s="1"/>
  <c r="B12339" i="1"/>
  <c r="C12339" i="1" s="1"/>
  <c r="B12340" i="1"/>
  <c r="C12340" i="1" s="1"/>
  <c r="B12341" i="1"/>
  <c r="C12341" i="1" s="1"/>
  <c r="B12342" i="1"/>
  <c r="C12342" i="1" s="1"/>
  <c r="B12343" i="1"/>
  <c r="C12343" i="1" s="1"/>
  <c r="B12344" i="1"/>
  <c r="C12344" i="1" s="1"/>
  <c r="B12345" i="1"/>
  <c r="C12345" i="1" s="1"/>
  <c r="B12346" i="1"/>
  <c r="C12346" i="1" s="1"/>
  <c r="B12347" i="1"/>
  <c r="C12347" i="1" s="1"/>
  <c r="B12348" i="1"/>
  <c r="C12348" i="1" s="1"/>
  <c r="B12349" i="1"/>
  <c r="C12349" i="1" s="1"/>
  <c r="B12350" i="1"/>
  <c r="C12350" i="1" s="1"/>
  <c r="B12351" i="1"/>
  <c r="C12351" i="1" s="1"/>
  <c r="B12352" i="1"/>
  <c r="C12352" i="1" s="1"/>
  <c r="B12353" i="1"/>
  <c r="C12353" i="1" s="1"/>
  <c r="B12354" i="1"/>
  <c r="C12354" i="1" s="1"/>
  <c r="B12355" i="1"/>
  <c r="C12355" i="1" s="1"/>
  <c r="B12356" i="1"/>
  <c r="C12356" i="1" s="1"/>
  <c r="B12357" i="1"/>
  <c r="C12357" i="1" s="1"/>
  <c r="B12358" i="1"/>
  <c r="C12358" i="1" s="1"/>
  <c r="B12359" i="1"/>
  <c r="C12359" i="1" s="1"/>
  <c r="B12360" i="1"/>
  <c r="C12360" i="1" s="1"/>
  <c r="B12361" i="1"/>
  <c r="C12361" i="1" s="1"/>
  <c r="B12362" i="1"/>
  <c r="C12362" i="1" s="1"/>
  <c r="B12363" i="1"/>
  <c r="C12363" i="1" s="1"/>
  <c r="B12364" i="1"/>
  <c r="C12364" i="1" s="1"/>
  <c r="B12365" i="1"/>
  <c r="C12365" i="1" s="1"/>
  <c r="B12366" i="1"/>
  <c r="C12366" i="1" s="1"/>
  <c r="B12367" i="1"/>
  <c r="C12367" i="1" s="1"/>
  <c r="B12368" i="1"/>
  <c r="C12368" i="1" s="1"/>
  <c r="B12369" i="1"/>
  <c r="C12369" i="1" s="1"/>
  <c r="B12370" i="1"/>
  <c r="C12370" i="1" s="1"/>
  <c r="B12371" i="1"/>
  <c r="C12371" i="1" s="1"/>
  <c r="B12372" i="1"/>
  <c r="C12372" i="1" s="1"/>
  <c r="B12373" i="1"/>
  <c r="C12373" i="1" s="1"/>
  <c r="B12374" i="1"/>
  <c r="C12374" i="1" s="1"/>
  <c r="B12375" i="1"/>
  <c r="C12375" i="1" s="1"/>
  <c r="B12376" i="1"/>
  <c r="C12376" i="1" s="1"/>
  <c r="B12377" i="1"/>
  <c r="C12377" i="1" s="1"/>
  <c r="B12378" i="1"/>
  <c r="C12378" i="1" s="1"/>
  <c r="B12379" i="1"/>
  <c r="C12379" i="1" s="1"/>
  <c r="B12380" i="1"/>
  <c r="C12380" i="1" s="1"/>
  <c r="B12381" i="1"/>
  <c r="C12381" i="1" s="1"/>
  <c r="B12382" i="1"/>
  <c r="C12382" i="1" s="1"/>
  <c r="B12383" i="1"/>
  <c r="C12383" i="1" s="1"/>
  <c r="B12384" i="1"/>
  <c r="C12384" i="1" s="1"/>
  <c r="B12385" i="1"/>
  <c r="C12385" i="1" s="1"/>
  <c r="B12386" i="1"/>
  <c r="C12386" i="1" s="1"/>
  <c r="B12387" i="1"/>
  <c r="C12387" i="1" s="1"/>
  <c r="B12388" i="1"/>
  <c r="C12388" i="1" s="1"/>
  <c r="B12389" i="1"/>
  <c r="C12389" i="1" s="1"/>
  <c r="B12390" i="1"/>
  <c r="C12390" i="1" s="1"/>
  <c r="B12391" i="1"/>
  <c r="C12391" i="1" s="1"/>
  <c r="B12392" i="1"/>
  <c r="C12392" i="1" s="1"/>
  <c r="B12393" i="1"/>
  <c r="C12393" i="1" s="1"/>
  <c r="B12394" i="1"/>
  <c r="C12394" i="1" s="1"/>
  <c r="B12395" i="1"/>
  <c r="C12395" i="1" s="1"/>
  <c r="B12396" i="1"/>
  <c r="C12396" i="1" s="1"/>
  <c r="B12397" i="1"/>
  <c r="C12397" i="1" s="1"/>
  <c r="B12398" i="1"/>
  <c r="C12398" i="1" s="1"/>
  <c r="B12399" i="1"/>
  <c r="C12399" i="1" s="1"/>
  <c r="B12400" i="1"/>
  <c r="C12400" i="1" s="1"/>
  <c r="B12401" i="1"/>
  <c r="C12401" i="1" s="1"/>
  <c r="B12402" i="1"/>
  <c r="C12402" i="1" s="1"/>
  <c r="B12403" i="1"/>
  <c r="C12403" i="1" s="1"/>
  <c r="B12404" i="1"/>
  <c r="C12404" i="1" s="1"/>
  <c r="B12405" i="1"/>
  <c r="C12405" i="1" s="1"/>
  <c r="B12406" i="1"/>
  <c r="C12406" i="1" s="1"/>
  <c r="B12407" i="1"/>
  <c r="C12407" i="1" s="1"/>
  <c r="B12408" i="1"/>
  <c r="C12408" i="1" s="1"/>
  <c r="B12409" i="1"/>
  <c r="C12409" i="1" s="1"/>
  <c r="B12410" i="1"/>
  <c r="C12410" i="1" s="1"/>
  <c r="B12411" i="1"/>
  <c r="C12411" i="1" s="1"/>
  <c r="B12412" i="1"/>
  <c r="C12412" i="1" s="1"/>
  <c r="B12413" i="1"/>
  <c r="C12413" i="1" s="1"/>
  <c r="B12414" i="1"/>
  <c r="C12414" i="1" s="1"/>
  <c r="B12415" i="1"/>
  <c r="C12415" i="1" s="1"/>
  <c r="B12416" i="1"/>
  <c r="C12416" i="1" s="1"/>
  <c r="B12417" i="1"/>
  <c r="C12417" i="1" s="1"/>
  <c r="B12418" i="1"/>
  <c r="C12418" i="1" s="1"/>
  <c r="B12419" i="1"/>
  <c r="C12419" i="1" s="1"/>
  <c r="B12420" i="1"/>
  <c r="C12420" i="1" s="1"/>
  <c r="B12421" i="1"/>
  <c r="C12421" i="1" s="1"/>
  <c r="B12422" i="1"/>
  <c r="C12422" i="1" s="1"/>
  <c r="B12423" i="1"/>
  <c r="C12423" i="1" s="1"/>
  <c r="B12424" i="1"/>
  <c r="C12424" i="1" s="1"/>
  <c r="B12425" i="1"/>
  <c r="C12425" i="1" s="1"/>
  <c r="B12426" i="1"/>
  <c r="C12426" i="1" s="1"/>
  <c r="B12427" i="1"/>
  <c r="C12427" i="1" s="1"/>
  <c r="B12428" i="1"/>
  <c r="C12428" i="1" s="1"/>
  <c r="B12429" i="1"/>
  <c r="C12429" i="1" s="1"/>
  <c r="B12430" i="1"/>
  <c r="C12430" i="1" s="1"/>
  <c r="B12431" i="1"/>
  <c r="C12431" i="1" s="1"/>
  <c r="B12432" i="1"/>
  <c r="C12432" i="1" s="1"/>
  <c r="B12433" i="1"/>
  <c r="C12433" i="1" s="1"/>
  <c r="B12434" i="1"/>
  <c r="C12434" i="1" s="1"/>
  <c r="B12435" i="1"/>
  <c r="C12435" i="1" s="1"/>
  <c r="B12436" i="1"/>
  <c r="C12436" i="1" s="1"/>
  <c r="B12437" i="1"/>
  <c r="C12437" i="1" s="1"/>
  <c r="B12438" i="1"/>
  <c r="C12438" i="1" s="1"/>
  <c r="B12439" i="1"/>
  <c r="C12439" i="1" s="1"/>
  <c r="B12440" i="1"/>
  <c r="C12440" i="1" s="1"/>
  <c r="B12441" i="1"/>
  <c r="C12441" i="1" s="1"/>
  <c r="B12442" i="1"/>
  <c r="C12442" i="1" s="1"/>
  <c r="B12443" i="1"/>
  <c r="C12443" i="1" s="1"/>
  <c r="B12444" i="1"/>
  <c r="C12444" i="1" s="1"/>
  <c r="B12445" i="1"/>
  <c r="C12445" i="1" s="1"/>
  <c r="B12446" i="1"/>
  <c r="C12446" i="1" s="1"/>
  <c r="B12447" i="1"/>
  <c r="C12447" i="1" s="1"/>
  <c r="B12448" i="1"/>
  <c r="C12448" i="1" s="1"/>
  <c r="B12449" i="1"/>
  <c r="C12449" i="1" s="1"/>
  <c r="B12450" i="1"/>
  <c r="C12450" i="1" s="1"/>
  <c r="B12451" i="1"/>
  <c r="C12451" i="1" s="1"/>
  <c r="B12452" i="1"/>
  <c r="C12452" i="1" s="1"/>
  <c r="B12453" i="1"/>
  <c r="C12453" i="1" s="1"/>
  <c r="B12454" i="1"/>
  <c r="C12454" i="1" s="1"/>
  <c r="B12455" i="1"/>
  <c r="C12455" i="1" s="1"/>
  <c r="B12456" i="1"/>
  <c r="C12456" i="1" s="1"/>
  <c r="B12457" i="1"/>
  <c r="C12457" i="1" s="1"/>
  <c r="B12458" i="1"/>
  <c r="C12458" i="1" s="1"/>
  <c r="B12459" i="1"/>
  <c r="C12459" i="1" s="1"/>
  <c r="B12460" i="1"/>
  <c r="C12460" i="1" s="1"/>
  <c r="B12461" i="1"/>
  <c r="C12461" i="1" s="1"/>
  <c r="B12462" i="1"/>
  <c r="C12462" i="1" s="1"/>
  <c r="B12463" i="1"/>
  <c r="C12463" i="1" s="1"/>
  <c r="B12464" i="1"/>
  <c r="C12464" i="1" s="1"/>
  <c r="B12465" i="1"/>
  <c r="C12465" i="1" s="1"/>
  <c r="B12466" i="1"/>
  <c r="C12466" i="1" s="1"/>
  <c r="B12467" i="1"/>
  <c r="C12467" i="1" s="1"/>
  <c r="B12468" i="1"/>
  <c r="C12468" i="1" s="1"/>
  <c r="B12469" i="1"/>
  <c r="C12469" i="1" s="1"/>
  <c r="B12470" i="1"/>
  <c r="C12470" i="1" s="1"/>
  <c r="B12471" i="1"/>
  <c r="C12471" i="1" s="1"/>
  <c r="B12472" i="1"/>
  <c r="C12472" i="1" s="1"/>
  <c r="B12473" i="1"/>
  <c r="C12473" i="1" s="1"/>
  <c r="B12474" i="1"/>
  <c r="C12474" i="1" s="1"/>
  <c r="B12475" i="1"/>
  <c r="C12475" i="1" s="1"/>
  <c r="B12476" i="1"/>
  <c r="C12476" i="1" s="1"/>
  <c r="B12477" i="1"/>
  <c r="C12477" i="1" s="1"/>
  <c r="B12478" i="1"/>
  <c r="C12478" i="1" s="1"/>
  <c r="B12479" i="1"/>
  <c r="C12479" i="1" s="1"/>
  <c r="B12480" i="1"/>
  <c r="C12480" i="1" s="1"/>
  <c r="B12481" i="1"/>
  <c r="C12481" i="1" s="1"/>
  <c r="B12482" i="1"/>
  <c r="C12482" i="1" s="1"/>
  <c r="B12483" i="1"/>
  <c r="C12483" i="1" s="1"/>
  <c r="B12484" i="1"/>
  <c r="C12484" i="1" s="1"/>
  <c r="B12485" i="1"/>
  <c r="C12485" i="1" s="1"/>
  <c r="B12486" i="1"/>
  <c r="C12486" i="1" s="1"/>
  <c r="B12487" i="1"/>
  <c r="C12487" i="1" s="1"/>
  <c r="B12488" i="1"/>
  <c r="C12488" i="1" s="1"/>
  <c r="B12489" i="1"/>
  <c r="C12489" i="1" s="1"/>
  <c r="B12490" i="1"/>
  <c r="C12490" i="1" s="1"/>
  <c r="B12491" i="1"/>
  <c r="C12491" i="1" s="1"/>
  <c r="B12492" i="1"/>
  <c r="C12492" i="1" s="1"/>
  <c r="B12493" i="1"/>
  <c r="C12493" i="1" s="1"/>
  <c r="B12494" i="1"/>
  <c r="C12494" i="1" s="1"/>
  <c r="B12495" i="1"/>
  <c r="C12495" i="1" s="1"/>
  <c r="B12496" i="1"/>
  <c r="C12496" i="1" s="1"/>
  <c r="B12497" i="1"/>
  <c r="C12497" i="1" s="1"/>
  <c r="B12498" i="1"/>
  <c r="C12498" i="1" s="1"/>
  <c r="B12499" i="1"/>
  <c r="C12499" i="1" s="1"/>
  <c r="B12500" i="1"/>
  <c r="C12500" i="1" s="1"/>
  <c r="B12501" i="1"/>
  <c r="C12501" i="1" s="1"/>
  <c r="B12502" i="1"/>
  <c r="C12502" i="1" s="1"/>
  <c r="B12503" i="1"/>
  <c r="C12503" i="1" s="1"/>
  <c r="B12504" i="1"/>
  <c r="C12504" i="1" s="1"/>
  <c r="B12505" i="1"/>
  <c r="C12505" i="1" s="1"/>
  <c r="B12506" i="1"/>
  <c r="C12506" i="1" s="1"/>
  <c r="B12507" i="1"/>
  <c r="C12507" i="1" s="1"/>
  <c r="B12508" i="1"/>
  <c r="C12508" i="1" s="1"/>
  <c r="B12509" i="1"/>
  <c r="C12509" i="1" s="1"/>
  <c r="B12510" i="1"/>
  <c r="C12510" i="1" s="1"/>
  <c r="B12511" i="1"/>
  <c r="C12511" i="1" s="1"/>
  <c r="B12512" i="1"/>
  <c r="C12512" i="1" s="1"/>
  <c r="B12513" i="1"/>
  <c r="C12513" i="1" s="1"/>
  <c r="B12514" i="1"/>
  <c r="C12514" i="1" s="1"/>
  <c r="B12515" i="1"/>
  <c r="C12515" i="1" s="1"/>
  <c r="B12516" i="1"/>
  <c r="C12516" i="1" s="1"/>
  <c r="B12517" i="1"/>
  <c r="C12517" i="1" s="1"/>
  <c r="B12518" i="1"/>
  <c r="C12518" i="1" s="1"/>
  <c r="B12519" i="1"/>
  <c r="C12519" i="1" s="1"/>
  <c r="B12520" i="1"/>
  <c r="C12520" i="1" s="1"/>
  <c r="B12521" i="1"/>
  <c r="C12521" i="1" s="1"/>
  <c r="B12522" i="1"/>
  <c r="C12522" i="1" s="1"/>
  <c r="B12523" i="1"/>
  <c r="C12523" i="1" s="1"/>
  <c r="B12524" i="1"/>
  <c r="C12524" i="1" s="1"/>
  <c r="B12525" i="1"/>
  <c r="C12525" i="1" s="1"/>
  <c r="B12526" i="1"/>
  <c r="C12526" i="1" s="1"/>
  <c r="B12527" i="1"/>
  <c r="C12527" i="1" s="1"/>
  <c r="B12528" i="1"/>
  <c r="C12528" i="1" s="1"/>
  <c r="B12529" i="1"/>
  <c r="C12529" i="1" s="1"/>
  <c r="B12530" i="1"/>
  <c r="C12530" i="1" s="1"/>
  <c r="B12531" i="1"/>
  <c r="C12531" i="1" s="1"/>
  <c r="B12532" i="1"/>
  <c r="C12532" i="1" s="1"/>
  <c r="B12533" i="1"/>
  <c r="C12533" i="1" s="1"/>
  <c r="B12534" i="1"/>
  <c r="C12534" i="1" s="1"/>
  <c r="B12535" i="1"/>
  <c r="C12535" i="1" s="1"/>
  <c r="B12536" i="1"/>
  <c r="C12536" i="1" s="1"/>
  <c r="B12537" i="1"/>
  <c r="C12537" i="1" s="1"/>
  <c r="B12538" i="1"/>
  <c r="C12538" i="1" s="1"/>
  <c r="B12539" i="1"/>
  <c r="C12539" i="1" s="1"/>
  <c r="B12540" i="1"/>
  <c r="C12540" i="1" s="1"/>
  <c r="B12541" i="1"/>
  <c r="C12541" i="1" s="1"/>
  <c r="B12542" i="1"/>
  <c r="C12542" i="1" s="1"/>
  <c r="B12543" i="1"/>
  <c r="C12543" i="1" s="1"/>
  <c r="B12544" i="1"/>
  <c r="C12544" i="1" s="1"/>
  <c r="B12545" i="1"/>
  <c r="C12545" i="1" s="1"/>
  <c r="B12546" i="1"/>
  <c r="C12546" i="1" s="1"/>
  <c r="B12547" i="1"/>
  <c r="C12547" i="1" s="1"/>
  <c r="B12548" i="1"/>
  <c r="C12548" i="1" s="1"/>
  <c r="B12549" i="1"/>
  <c r="C12549" i="1" s="1"/>
  <c r="B12550" i="1"/>
  <c r="C12550" i="1" s="1"/>
  <c r="B12551" i="1"/>
  <c r="C12551" i="1" s="1"/>
  <c r="B12552" i="1"/>
  <c r="C12552" i="1" s="1"/>
  <c r="B12553" i="1"/>
  <c r="C12553" i="1" s="1"/>
  <c r="B12554" i="1"/>
  <c r="C12554" i="1" s="1"/>
  <c r="B12555" i="1"/>
  <c r="C12555" i="1" s="1"/>
  <c r="B12556" i="1"/>
  <c r="C12556" i="1" s="1"/>
  <c r="B12557" i="1"/>
  <c r="C12557" i="1" s="1"/>
  <c r="B12558" i="1"/>
  <c r="C12558" i="1" s="1"/>
  <c r="B12559" i="1"/>
  <c r="C12559" i="1" s="1"/>
  <c r="B12560" i="1"/>
  <c r="C12560" i="1" s="1"/>
  <c r="B12561" i="1"/>
  <c r="C12561" i="1" s="1"/>
  <c r="B12562" i="1"/>
  <c r="C12562" i="1" s="1"/>
  <c r="B12563" i="1"/>
  <c r="C12563" i="1" s="1"/>
  <c r="B12564" i="1"/>
  <c r="C12564" i="1" s="1"/>
  <c r="B12565" i="1"/>
  <c r="C12565" i="1" s="1"/>
  <c r="B12566" i="1"/>
  <c r="C12566" i="1" s="1"/>
  <c r="B12567" i="1"/>
  <c r="C12567" i="1" s="1"/>
  <c r="B12568" i="1"/>
  <c r="C12568" i="1" s="1"/>
  <c r="B12569" i="1"/>
  <c r="C12569" i="1" s="1"/>
  <c r="B12570" i="1"/>
  <c r="C12570" i="1" s="1"/>
  <c r="B12571" i="1"/>
  <c r="C12571" i="1" s="1"/>
  <c r="B12572" i="1"/>
  <c r="C12572" i="1" s="1"/>
  <c r="B12573" i="1"/>
  <c r="C12573" i="1" s="1"/>
  <c r="B12574" i="1"/>
  <c r="C12574" i="1" s="1"/>
  <c r="B12575" i="1"/>
  <c r="C12575" i="1" s="1"/>
  <c r="B12576" i="1"/>
  <c r="C12576" i="1" s="1"/>
  <c r="B12577" i="1"/>
  <c r="C12577" i="1" s="1"/>
  <c r="B12578" i="1"/>
  <c r="C12578" i="1" s="1"/>
  <c r="B12579" i="1"/>
  <c r="C12579" i="1" s="1"/>
  <c r="B12580" i="1"/>
  <c r="C12580" i="1" s="1"/>
  <c r="B12581" i="1"/>
  <c r="C12581" i="1" s="1"/>
  <c r="B12582" i="1"/>
  <c r="C12582" i="1" s="1"/>
  <c r="B12583" i="1"/>
  <c r="C12583" i="1" s="1"/>
  <c r="B12584" i="1"/>
  <c r="C12584" i="1" s="1"/>
  <c r="B12585" i="1"/>
  <c r="C12585" i="1" s="1"/>
  <c r="B12586" i="1"/>
  <c r="C12586" i="1" s="1"/>
  <c r="B12587" i="1"/>
  <c r="C12587" i="1" s="1"/>
  <c r="B12588" i="1"/>
  <c r="C12588" i="1" s="1"/>
  <c r="B12589" i="1"/>
  <c r="C12589" i="1" s="1"/>
  <c r="B12590" i="1"/>
  <c r="C12590" i="1" s="1"/>
  <c r="B12591" i="1"/>
  <c r="C12591" i="1" s="1"/>
  <c r="B12592" i="1"/>
  <c r="C12592" i="1" s="1"/>
  <c r="B12593" i="1"/>
  <c r="C12593" i="1" s="1"/>
  <c r="B12594" i="1"/>
  <c r="C12594" i="1" s="1"/>
  <c r="B12595" i="1"/>
  <c r="C12595" i="1" s="1"/>
  <c r="B12596" i="1"/>
  <c r="C12596" i="1" s="1"/>
  <c r="B12597" i="1"/>
  <c r="C12597" i="1" s="1"/>
  <c r="B12598" i="1"/>
  <c r="C12598" i="1" s="1"/>
  <c r="B12599" i="1"/>
  <c r="C12599" i="1" s="1"/>
  <c r="B12600" i="1"/>
  <c r="C12600" i="1" s="1"/>
  <c r="B12601" i="1"/>
  <c r="C12601" i="1" s="1"/>
  <c r="B12602" i="1"/>
  <c r="C12602" i="1" s="1"/>
  <c r="B12603" i="1"/>
  <c r="C12603" i="1" s="1"/>
  <c r="B12604" i="1"/>
  <c r="C12604" i="1" s="1"/>
  <c r="B12605" i="1"/>
  <c r="C12605" i="1" s="1"/>
  <c r="B12606" i="1"/>
  <c r="C12606" i="1" s="1"/>
  <c r="B12607" i="1"/>
  <c r="C12607" i="1" s="1"/>
  <c r="B12608" i="1"/>
  <c r="C12608" i="1" s="1"/>
  <c r="B12609" i="1"/>
  <c r="C12609" i="1" s="1"/>
  <c r="B12610" i="1"/>
  <c r="C12610" i="1" s="1"/>
  <c r="B12611" i="1"/>
  <c r="C12611" i="1" s="1"/>
  <c r="B12612" i="1"/>
  <c r="C12612" i="1" s="1"/>
  <c r="B12613" i="1"/>
  <c r="C12613" i="1" s="1"/>
  <c r="B12614" i="1"/>
  <c r="C12614" i="1" s="1"/>
  <c r="B12615" i="1"/>
  <c r="C12615" i="1" s="1"/>
  <c r="B12616" i="1"/>
  <c r="C12616" i="1" s="1"/>
  <c r="B12617" i="1"/>
  <c r="C12617" i="1" s="1"/>
  <c r="B12618" i="1"/>
  <c r="C12618" i="1" s="1"/>
  <c r="B12619" i="1"/>
  <c r="C12619" i="1" s="1"/>
  <c r="B12620" i="1"/>
  <c r="C12620" i="1" s="1"/>
  <c r="B12621" i="1"/>
  <c r="C12621" i="1" s="1"/>
  <c r="B12622" i="1"/>
  <c r="C12622" i="1" s="1"/>
  <c r="B12623" i="1"/>
  <c r="C12623" i="1" s="1"/>
  <c r="B12624" i="1"/>
  <c r="C12624" i="1" s="1"/>
  <c r="B12625" i="1"/>
  <c r="C12625" i="1" s="1"/>
  <c r="B12626" i="1"/>
  <c r="C12626" i="1" s="1"/>
  <c r="B12627" i="1"/>
  <c r="C12627" i="1" s="1"/>
  <c r="B12628" i="1"/>
  <c r="C12628" i="1" s="1"/>
  <c r="B12629" i="1"/>
  <c r="C12629" i="1" s="1"/>
  <c r="B12630" i="1"/>
  <c r="C12630" i="1" s="1"/>
  <c r="B12631" i="1"/>
  <c r="C12631" i="1" s="1"/>
  <c r="B12632" i="1"/>
  <c r="C12632" i="1" s="1"/>
  <c r="B12633" i="1"/>
  <c r="C12633" i="1" s="1"/>
  <c r="B12634" i="1"/>
  <c r="C12634" i="1" s="1"/>
  <c r="B12635" i="1"/>
  <c r="C12635" i="1" s="1"/>
  <c r="B12636" i="1"/>
  <c r="C12636" i="1" s="1"/>
  <c r="B12637" i="1"/>
  <c r="C12637" i="1" s="1"/>
  <c r="B12638" i="1"/>
  <c r="C12638" i="1" s="1"/>
  <c r="B12639" i="1"/>
  <c r="C12639" i="1" s="1"/>
  <c r="B12640" i="1"/>
  <c r="C12640" i="1" s="1"/>
  <c r="B12641" i="1"/>
  <c r="C12641" i="1" s="1"/>
  <c r="B12642" i="1"/>
  <c r="C12642" i="1" s="1"/>
  <c r="B12643" i="1"/>
  <c r="C12643" i="1" s="1"/>
  <c r="B12644" i="1"/>
  <c r="C12644" i="1" s="1"/>
  <c r="B12645" i="1"/>
  <c r="C12645" i="1" s="1"/>
  <c r="B12646" i="1"/>
  <c r="C12646" i="1" s="1"/>
  <c r="B12647" i="1"/>
  <c r="C12647" i="1" s="1"/>
  <c r="B12648" i="1"/>
  <c r="C12648" i="1" s="1"/>
  <c r="B12649" i="1"/>
  <c r="C12649" i="1" s="1"/>
  <c r="B12650" i="1"/>
  <c r="C12650" i="1" s="1"/>
  <c r="B12651" i="1"/>
  <c r="C12651" i="1" s="1"/>
  <c r="B12652" i="1"/>
  <c r="C12652" i="1" s="1"/>
  <c r="B12653" i="1"/>
  <c r="C12653" i="1" s="1"/>
  <c r="B12654" i="1"/>
  <c r="C12654" i="1" s="1"/>
  <c r="B12655" i="1"/>
  <c r="C12655" i="1" s="1"/>
  <c r="B12656" i="1"/>
  <c r="C12656" i="1" s="1"/>
  <c r="B12657" i="1"/>
  <c r="C12657" i="1" s="1"/>
  <c r="B12658" i="1"/>
  <c r="C12658" i="1" s="1"/>
  <c r="B12659" i="1"/>
  <c r="C12659" i="1" s="1"/>
  <c r="B12660" i="1"/>
  <c r="C12660" i="1" s="1"/>
  <c r="B12661" i="1"/>
  <c r="C12661" i="1" s="1"/>
  <c r="B12662" i="1"/>
  <c r="C12662" i="1" s="1"/>
  <c r="B12663" i="1"/>
  <c r="C12663" i="1" s="1"/>
  <c r="B12664" i="1"/>
  <c r="C12664" i="1" s="1"/>
  <c r="B12665" i="1"/>
  <c r="C12665" i="1" s="1"/>
  <c r="B12666" i="1"/>
  <c r="C12666" i="1" s="1"/>
  <c r="B12667" i="1"/>
  <c r="C12667" i="1" s="1"/>
  <c r="B12668" i="1"/>
  <c r="C12668" i="1" s="1"/>
  <c r="B12669" i="1"/>
  <c r="C12669" i="1" s="1"/>
  <c r="B12670" i="1"/>
  <c r="C12670" i="1" s="1"/>
  <c r="B12671" i="1"/>
  <c r="C12671" i="1" s="1"/>
  <c r="B12672" i="1"/>
  <c r="C12672" i="1" s="1"/>
  <c r="B12673" i="1"/>
  <c r="C12673" i="1" s="1"/>
  <c r="B12674" i="1"/>
  <c r="C12674" i="1" s="1"/>
  <c r="B12675" i="1"/>
  <c r="C12675" i="1" s="1"/>
  <c r="B12676" i="1"/>
  <c r="C12676" i="1" s="1"/>
  <c r="B12677" i="1"/>
  <c r="C12677" i="1" s="1"/>
  <c r="B12678" i="1"/>
  <c r="C12678" i="1" s="1"/>
  <c r="B12679" i="1"/>
  <c r="C12679" i="1" s="1"/>
  <c r="B12680" i="1"/>
  <c r="C12680" i="1" s="1"/>
  <c r="B12681" i="1"/>
  <c r="C12681" i="1" s="1"/>
  <c r="B12682" i="1"/>
  <c r="C12682" i="1" s="1"/>
  <c r="B12683" i="1"/>
  <c r="C12683" i="1" s="1"/>
  <c r="B12684" i="1"/>
  <c r="C12684" i="1" s="1"/>
  <c r="B12685" i="1"/>
  <c r="C12685" i="1" s="1"/>
  <c r="B12686" i="1"/>
  <c r="C12686" i="1" s="1"/>
  <c r="B12687" i="1"/>
  <c r="C12687" i="1" s="1"/>
  <c r="B12688" i="1"/>
  <c r="C12688" i="1" s="1"/>
  <c r="B12689" i="1"/>
  <c r="C12689" i="1" s="1"/>
  <c r="B12690" i="1"/>
  <c r="C12690" i="1" s="1"/>
  <c r="B12691" i="1"/>
  <c r="C12691" i="1" s="1"/>
  <c r="B12692" i="1"/>
  <c r="C12692" i="1" s="1"/>
  <c r="B12693" i="1"/>
  <c r="C12693" i="1" s="1"/>
  <c r="B12694" i="1"/>
  <c r="C12694" i="1" s="1"/>
  <c r="B12695" i="1"/>
  <c r="C12695" i="1" s="1"/>
  <c r="B12696" i="1"/>
  <c r="C12696" i="1" s="1"/>
  <c r="B12697" i="1"/>
  <c r="C12697" i="1" s="1"/>
  <c r="B12698" i="1"/>
  <c r="C12698" i="1" s="1"/>
  <c r="B12699" i="1"/>
  <c r="C12699" i="1" s="1"/>
  <c r="B12700" i="1"/>
  <c r="C12700" i="1" s="1"/>
  <c r="B12701" i="1"/>
  <c r="C12701" i="1" s="1"/>
  <c r="B12702" i="1"/>
  <c r="C12702" i="1" s="1"/>
  <c r="B12703" i="1"/>
  <c r="C12703" i="1" s="1"/>
  <c r="B12704" i="1"/>
  <c r="C12704" i="1" s="1"/>
  <c r="B12705" i="1"/>
  <c r="C12705" i="1" s="1"/>
  <c r="B12706" i="1"/>
  <c r="C12706" i="1" s="1"/>
  <c r="B12707" i="1"/>
  <c r="C12707" i="1" s="1"/>
  <c r="B12708" i="1"/>
  <c r="C12708" i="1" s="1"/>
  <c r="B12709" i="1"/>
  <c r="C12709" i="1" s="1"/>
  <c r="B12710" i="1"/>
  <c r="C12710" i="1" s="1"/>
  <c r="B12711" i="1"/>
  <c r="C12711" i="1" s="1"/>
  <c r="B12712" i="1"/>
  <c r="C12712" i="1" s="1"/>
  <c r="B12713" i="1"/>
  <c r="C12713" i="1" s="1"/>
  <c r="B12714" i="1"/>
  <c r="C12714" i="1" s="1"/>
  <c r="B12715" i="1"/>
  <c r="C12715" i="1" s="1"/>
  <c r="B12716" i="1"/>
  <c r="C12716" i="1" s="1"/>
  <c r="B12717" i="1"/>
  <c r="C12717" i="1" s="1"/>
  <c r="B12718" i="1"/>
  <c r="C12718" i="1" s="1"/>
  <c r="B12719" i="1"/>
  <c r="C12719" i="1" s="1"/>
  <c r="B12720" i="1"/>
  <c r="C12720" i="1" s="1"/>
  <c r="B12721" i="1"/>
  <c r="C12721" i="1" s="1"/>
  <c r="B12722" i="1"/>
  <c r="C12722" i="1" s="1"/>
  <c r="B12723" i="1"/>
  <c r="C12723" i="1" s="1"/>
  <c r="B12724" i="1"/>
  <c r="C12724" i="1" s="1"/>
  <c r="B12725" i="1"/>
  <c r="C12725" i="1" s="1"/>
  <c r="B12726" i="1"/>
  <c r="C12726" i="1" s="1"/>
  <c r="B12727" i="1"/>
  <c r="C12727" i="1" s="1"/>
  <c r="B12728" i="1"/>
  <c r="C12728" i="1" s="1"/>
  <c r="B12729" i="1"/>
  <c r="C12729" i="1" s="1"/>
  <c r="B12730" i="1"/>
  <c r="C12730" i="1" s="1"/>
  <c r="B12731" i="1"/>
  <c r="C12731" i="1" s="1"/>
  <c r="B12732" i="1"/>
  <c r="C12732" i="1" s="1"/>
  <c r="B12733" i="1"/>
  <c r="C12733" i="1" s="1"/>
  <c r="B12734" i="1"/>
  <c r="C12734" i="1" s="1"/>
  <c r="B12735" i="1"/>
  <c r="C12735" i="1" s="1"/>
  <c r="B12736" i="1"/>
  <c r="C12736" i="1" s="1"/>
  <c r="B12737" i="1"/>
  <c r="C12737" i="1" s="1"/>
  <c r="B12738" i="1"/>
  <c r="C12738" i="1" s="1"/>
  <c r="B12739" i="1"/>
  <c r="C12739" i="1" s="1"/>
  <c r="B12740" i="1"/>
  <c r="C12740" i="1" s="1"/>
  <c r="B12741" i="1"/>
  <c r="C12741" i="1" s="1"/>
  <c r="B12742" i="1"/>
  <c r="C12742" i="1" s="1"/>
  <c r="B12743" i="1"/>
  <c r="C12743" i="1" s="1"/>
  <c r="B12744" i="1"/>
  <c r="C12744" i="1" s="1"/>
  <c r="B12745" i="1"/>
  <c r="C12745" i="1" s="1"/>
  <c r="B12746" i="1"/>
  <c r="C12746" i="1" s="1"/>
  <c r="B12747" i="1"/>
  <c r="C12747" i="1" s="1"/>
  <c r="B12748" i="1"/>
  <c r="C12748" i="1" s="1"/>
  <c r="B12749" i="1"/>
  <c r="C12749" i="1" s="1"/>
  <c r="B12750" i="1"/>
  <c r="C12750" i="1" s="1"/>
  <c r="B12751" i="1"/>
  <c r="C12751" i="1" s="1"/>
  <c r="B12752" i="1"/>
  <c r="C12752" i="1" s="1"/>
  <c r="B12753" i="1"/>
  <c r="C12753" i="1" s="1"/>
  <c r="B12754" i="1"/>
  <c r="C12754" i="1" s="1"/>
  <c r="B12755" i="1"/>
  <c r="C12755" i="1" s="1"/>
  <c r="B12756" i="1"/>
  <c r="C12756" i="1" s="1"/>
  <c r="B12757" i="1"/>
  <c r="C12757" i="1" s="1"/>
  <c r="B12758" i="1"/>
  <c r="C12758" i="1" s="1"/>
  <c r="B12759" i="1"/>
  <c r="C12759" i="1" s="1"/>
  <c r="B12760" i="1"/>
  <c r="C12760" i="1" s="1"/>
  <c r="B12761" i="1"/>
  <c r="C12761" i="1" s="1"/>
  <c r="B12762" i="1"/>
  <c r="C12762" i="1" s="1"/>
  <c r="B12763" i="1"/>
  <c r="C12763" i="1" s="1"/>
  <c r="B12764" i="1"/>
  <c r="C12764" i="1" s="1"/>
  <c r="B12765" i="1"/>
  <c r="C12765" i="1" s="1"/>
  <c r="B12766" i="1"/>
  <c r="C12766" i="1" s="1"/>
  <c r="B12767" i="1"/>
  <c r="C12767" i="1" s="1"/>
  <c r="B12768" i="1"/>
  <c r="C12768" i="1" s="1"/>
  <c r="B12769" i="1"/>
  <c r="C12769" i="1" s="1"/>
  <c r="B12770" i="1"/>
  <c r="C12770" i="1" s="1"/>
  <c r="B12771" i="1"/>
  <c r="C12771" i="1" s="1"/>
  <c r="B12772" i="1"/>
  <c r="C12772" i="1" s="1"/>
  <c r="B12773" i="1"/>
  <c r="C12773" i="1" s="1"/>
  <c r="B12774" i="1"/>
  <c r="C12774" i="1" s="1"/>
  <c r="B12775" i="1"/>
  <c r="C12775" i="1" s="1"/>
  <c r="B12776" i="1"/>
  <c r="C12776" i="1" s="1"/>
  <c r="B12777" i="1"/>
  <c r="C12777" i="1" s="1"/>
  <c r="B12778" i="1"/>
  <c r="C12778" i="1" s="1"/>
  <c r="B12779" i="1"/>
  <c r="C12779" i="1" s="1"/>
  <c r="B12780" i="1"/>
  <c r="C12780" i="1" s="1"/>
  <c r="B12781" i="1"/>
  <c r="C12781" i="1" s="1"/>
  <c r="B12782" i="1"/>
  <c r="C12782" i="1" s="1"/>
  <c r="B12783" i="1"/>
  <c r="C12783" i="1" s="1"/>
  <c r="B12784" i="1"/>
  <c r="C12784" i="1" s="1"/>
  <c r="B12785" i="1"/>
  <c r="C12785" i="1" s="1"/>
  <c r="B12786" i="1"/>
  <c r="C12786" i="1" s="1"/>
  <c r="B12787" i="1"/>
  <c r="C12787" i="1" s="1"/>
  <c r="B12788" i="1"/>
  <c r="C12788" i="1" s="1"/>
  <c r="B12789" i="1"/>
  <c r="C12789" i="1" s="1"/>
  <c r="B12790" i="1"/>
  <c r="C12790" i="1" s="1"/>
  <c r="B12791" i="1"/>
  <c r="C12791" i="1" s="1"/>
  <c r="B12792" i="1"/>
  <c r="C12792" i="1" s="1"/>
  <c r="B12793" i="1"/>
  <c r="C12793" i="1" s="1"/>
  <c r="B12794" i="1"/>
  <c r="C12794" i="1" s="1"/>
  <c r="B12795" i="1"/>
  <c r="C12795" i="1" s="1"/>
  <c r="B12796" i="1"/>
  <c r="C12796" i="1" s="1"/>
  <c r="B12797" i="1"/>
  <c r="C12797" i="1" s="1"/>
  <c r="B12798" i="1"/>
  <c r="C12798" i="1" s="1"/>
  <c r="B12799" i="1"/>
  <c r="C12799" i="1" s="1"/>
  <c r="B12800" i="1"/>
  <c r="C12800" i="1" s="1"/>
  <c r="B12801" i="1"/>
  <c r="C12801" i="1" s="1"/>
  <c r="B12802" i="1"/>
  <c r="C12802" i="1" s="1"/>
  <c r="B12803" i="1"/>
  <c r="C12803" i="1" s="1"/>
  <c r="B12804" i="1"/>
  <c r="C12804" i="1" s="1"/>
  <c r="B12805" i="1"/>
  <c r="C12805" i="1" s="1"/>
  <c r="B12806" i="1"/>
  <c r="C12806" i="1" s="1"/>
  <c r="B12807" i="1"/>
  <c r="C12807" i="1" s="1"/>
  <c r="B12808" i="1"/>
  <c r="C12808" i="1" s="1"/>
  <c r="B12809" i="1"/>
  <c r="C12809" i="1" s="1"/>
  <c r="B12810" i="1"/>
  <c r="C12810" i="1" s="1"/>
  <c r="B12811" i="1"/>
  <c r="C12811" i="1" s="1"/>
  <c r="B12812" i="1"/>
  <c r="C12812" i="1" s="1"/>
  <c r="B12813" i="1"/>
  <c r="C12813" i="1" s="1"/>
  <c r="B12814" i="1"/>
  <c r="C12814" i="1" s="1"/>
  <c r="B12815" i="1"/>
  <c r="C12815" i="1" s="1"/>
  <c r="B12816" i="1"/>
  <c r="C12816" i="1" s="1"/>
  <c r="B12817" i="1"/>
  <c r="C12817" i="1" s="1"/>
  <c r="B12818" i="1"/>
  <c r="C12818" i="1" s="1"/>
  <c r="B12819" i="1"/>
  <c r="C12819" i="1" s="1"/>
  <c r="B12820" i="1"/>
  <c r="C12820" i="1" s="1"/>
  <c r="B12821" i="1"/>
  <c r="C12821" i="1" s="1"/>
  <c r="B12822" i="1"/>
  <c r="C12822" i="1" s="1"/>
  <c r="B12823" i="1"/>
  <c r="C12823" i="1" s="1"/>
  <c r="B12824" i="1"/>
  <c r="C12824" i="1" s="1"/>
  <c r="B12825" i="1"/>
  <c r="C12825" i="1" s="1"/>
  <c r="B12826" i="1"/>
  <c r="C12826" i="1" s="1"/>
  <c r="B12827" i="1"/>
  <c r="C12827" i="1" s="1"/>
  <c r="B12828" i="1"/>
  <c r="C12828" i="1" s="1"/>
  <c r="B12829" i="1"/>
  <c r="C12829" i="1" s="1"/>
  <c r="B12830" i="1"/>
  <c r="C12830" i="1" s="1"/>
  <c r="B12831" i="1"/>
  <c r="C12831" i="1" s="1"/>
  <c r="B12832" i="1"/>
  <c r="C12832" i="1" s="1"/>
  <c r="B12833" i="1"/>
  <c r="C12833" i="1" s="1"/>
  <c r="B12834" i="1"/>
  <c r="C12834" i="1" s="1"/>
  <c r="B12835" i="1"/>
  <c r="C12835" i="1" s="1"/>
  <c r="B12836" i="1"/>
  <c r="C12836" i="1" s="1"/>
  <c r="B12837" i="1"/>
  <c r="C12837" i="1" s="1"/>
  <c r="B12838" i="1"/>
  <c r="C12838" i="1" s="1"/>
  <c r="B12839" i="1"/>
  <c r="C12839" i="1" s="1"/>
  <c r="B12840" i="1"/>
  <c r="C12840" i="1" s="1"/>
  <c r="B12841" i="1"/>
  <c r="C12841" i="1" s="1"/>
  <c r="B12842" i="1"/>
  <c r="C12842" i="1" s="1"/>
  <c r="B12843" i="1"/>
  <c r="C12843" i="1" s="1"/>
  <c r="B12844" i="1"/>
  <c r="C12844" i="1" s="1"/>
  <c r="B12845" i="1"/>
  <c r="C12845" i="1" s="1"/>
  <c r="B12846" i="1"/>
  <c r="C12846" i="1" s="1"/>
  <c r="B12847" i="1"/>
  <c r="C12847" i="1" s="1"/>
  <c r="B12848" i="1"/>
  <c r="C12848" i="1" s="1"/>
  <c r="B12849" i="1"/>
  <c r="C12849" i="1" s="1"/>
  <c r="B12850" i="1"/>
  <c r="C12850" i="1" s="1"/>
  <c r="B12851" i="1"/>
  <c r="C12851" i="1" s="1"/>
  <c r="B12852" i="1"/>
  <c r="C12852" i="1" s="1"/>
  <c r="B12853" i="1"/>
  <c r="C12853" i="1" s="1"/>
  <c r="B12854" i="1"/>
  <c r="C12854" i="1" s="1"/>
  <c r="B12855" i="1"/>
  <c r="C12855" i="1" s="1"/>
  <c r="B12856" i="1"/>
  <c r="C12856" i="1" s="1"/>
  <c r="B12857" i="1"/>
  <c r="C12857" i="1" s="1"/>
  <c r="B12858" i="1"/>
  <c r="C12858" i="1" s="1"/>
  <c r="B12859" i="1"/>
  <c r="C12859" i="1" s="1"/>
  <c r="B12860" i="1"/>
  <c r="C12860" i="1" s="1"/>
  <c r="B12861" i="1"/>
  <c r="C12861" i="1" s="1"/>
  <c r="B12862" i="1"/>
  <c r="C12862" i="1" s="1"/>
  <c r="B12863" i="1"/>
  <c r="C12863" i="1" s="1"/>
  <c r="B12864" i="1"/>
  <c r="C12864" i="1" s="1"/>
  <c r="B12865" i="1"/>
  <c r="C12865" i="1" s="1"/>
  <c r="B12866" i="1"/>
  <c r="C12866" i="1" s="1"/>
  <c r="B12867" i="1"/>
  <c r="C12867" i="1" s="1"/>
  <c r="B12868" i="1"/>
  <c r="C12868" i="1" s="1"/>
  <c r="B12869" i="1"/>
  <c r="C12869" i="1" s="1"/>
  <c r="B12870" i="1"/>
  <c r="C12870" i="1" s="1"/>
  <c r="B12871" i="1"/>
  <c r="C12871" i="1" s="1"/>
  <c r="B12872" i="1"/>
  <c r="C12872" i="1" s="1"/>
  <c r="B12873" i="1"/>
  <c r="C12873" i="1" s="1"/>
  <c r="B12874" i="1"/>
  <c r="C12874" i="1" s="1"/>
  <c r="B12875" i="1"/>
  <c r="C12875" i="1" s="1"/>
  <c r="B12876" i="1"/>
  <c r="C12876" i="1" s="1"/>
  <c r="B12877" i="1"/>
  <c r="C12877" i="1" s="1"/>
  <c r="B12878" i="1"/>
  <c r="C12878" i="1" s="1"/>
  <c r="B12879" i="1"/>
  <c r="C12879" i="1" s="1"/>
  <c r="B12880" i="1"/>
  <c r="C12880" i="1" s="1"/>
  <c r="B12881" i="1"/>
  <c r="C12881" i="1" s="1"/>
  <c r="B12882" i="1"/>
  <c r="C12882" i="1" s="1"/>
  <c r="B12883" i="1"/>
  <c r="C12883" i="1" s="1"/>
  <c r="B12884" i="1"/>
  <c r="C12884" i="1" s="1"/>
  <c r="B12885" i="1"/>
  <c r="C12885" i="1" s="1"/>
  <c r="B12886" i="1"/>
  <c r="C12886" i="1" s="1"/>
  <c r="B12887" i="1"/>
  <c r="C12887" i="1" s="1"/>
  <c r="B12888" i="1"/>
  <c r="C12888" i="1" s="1"/>
  <c r="B12889" i="1"/>
  <c r="C12889" i="1" s="1"/>
  <c r="B12890" i="1"/>
  <c r="C12890" i="1" s="1"/>
  <c r="B12891" i="1"/>
  <c r="C12891" i="1" s="1"/>
  <c r="B12892" i="1"/>
  <c r="C12892" i="1" s="1"/>
  <c r="B12893" i="1"/>
  <c r="C12893" i="1" s="1"/>
  <c r="B12894" i="1"/>
  <c r="C12894" i="1" s="1"/>
  <c r="B12895" i="1"/>
  <c r="C12895" i="1" s="1"/>
  <c r="B12896" i="1"/>
  <c r="C12896" i="1" s="1"/>
  <c r="B12897" i="1"/>
  <c r="C12897" i="1" s="1"/>
  <c r="B12898" i="1"/>
  <c r="C12898" i="1" s="1"/>
  <c r="B12899" i="1"/>
  <c r="C12899" i="1" s="1"/>
  <c r="B12900" i="1"/>
  <c r="C12900" i="1" s="1"/>
  <c r="B12901" i="1"/>
  <c r="C12901" i="1" s="1"/>
  <c r="B12902" i="1"/>
  <c r="C12902" i="1" s="1"/>
  <c r="B12903" i="1"/>
  <c r="C12903" i="1" s="1"/>
  <c r="B12904" i="1"/>
  <c r="C12904" i="1" s="1"/>
  <c r="B12905" i="1"/>
  <c r="C12905" i="1" s="1"/>
  <c r="B12906" i="1"/>
  <c r="C12906" i="1" s="1"/>
  <c r="B12907" i="1"/>
  <c r="C12907" i="1" s="1"/>
  <c r="B12908" i="1"/>
  <c r="C12908" i="1" s="1"/>
  <c r="B12909" i="1"/>
  <c r="C12909" i="1" s="1"/>
  <c r="B12910" i="1"/>
  <c r="C12910" i="1" s="1"/>
  <c r="B12911" i="1"/>
  <c r="C12911" i="1" s="1"/>
  <c r="B12912" i="1"/>
  <c r="C12912" i="1" s="1"/>
  <c r="B12913" i="1"/>
  <c r="C12913" i="1" s="1"/>
  <c r="B12914" i="1"/>
  <c r="C12914" i="1" s="1"/>
  <c r="B12915" i="1"/>
  <c r="C12915" i="1" s="1"/>
  <c r="B12916" i="1"/>
  <c r="C12916" i="1" s="1"/>
  <c r="B12917" i="1"/>
  <c r="C12917" i="1" s="1"/>
  <c r="B12918" i="1"/>
  <c r="C12918" i="1" s="1"/>
  <c r="B12919" i="1"/>
  <c r="C12919" i="1" s="1"/>
  <c r="B12920" i="1"/>
  <c r="C12920" i="1" s="1"/>
  <c r="B12921" i="1"/>
  <c r="C12921" i="1" s="1"/>
  <c r="B12922" i="1"/>
  <c r="C12922" i="1" s="1"/>
  <c r="B12923" i="1"/>
  <c r="C12923" i="1" s="1"/>
  <c r="B12924" i="1"/>
  <c r="C12924" i="1" s="1"/>
  <c r="B12925" i="1"/>
  <c r="C12925" i="1" s="1"/>
  <c r="B12926" i="1"/>
  <c r="C12926" i="1" s="1"/>
  <c r="B12927" i="1"/>
  <c r="C12927" i="1" s="1"/>
  <c r="B12928" i="1"/>
  <c r="C12928" i="1" s="1"/>
  <c r="B12929" i="1"/>
  <c r="C12929" i="1" s="1"/>
  <c r="B12930" i="1"/>
  <c r="C12930" i="1" s="1"/>
  <c r="B12931" i="1"/>
  <c r="C12931" i="1" s="1"/>
  <c r="B12932" i="1"/>
  <c r="C12932" i="1" s="1"/>
  <c r="B12933" i="1"/>
  <c r="C12933" i="1" s="1"/>
  <c r="B12934" i="1"/>
  <c r="C12934" i="1" s="1"/>
  <c r="B12935" i="1"/>
  <c r="C12935" i="1" s="1"/>
  <c r="B12936" i="1"/>
  <c r="C12936" i="1" s="1"/>
  <c r="B12937" i="1"/>
  <c r="C12937" i="1" s="1"/>
  <c r="B12938" i="1"/>
  <c r="C12938" i="1" s="1"/>
  <c r="B12939" i="1"/>
  <c r="C12939" i="1" s="1"/>
  <c r="B12940" i="1"/>
  <c r="C12940" i="1" s="1"/>
  <c r="B12941" i="1"/>
  <c r="C12941" i="1" s="1"/>
  <c r="B12942" i="1"/>
  <c r="C12942" i="1" s="1"/>
  <c r="B12943" i="1"/>
  <c r="C12943" i="1" s="1"/>
  <c r="B12944" i="1"/>
  <c r="C12944" i="1" s="1"/>
  <c r="B12945" i="1"/>
  <c r="C12945" i="1" s="1"/>
  <c r="B12946" i="1"/>
  <c r="C12946" i="1" s="1"/>
  <c r="B12947" i="1"/>
  <c r="C12947" i="1" s="1"/>
  <c r="B12948" i="1"/>
  <c r="C12948" i="1" s="1"/>
  <c r="B12949" i="1"/>
  <c r="C12949" i="1" s="1"/>
  <c r="B12950" i="1"/>
  <c r="C12950" i="1" s="1"/>
  <c r="B12951" i="1"/>
  <c r="C12951" i="1" s="1"/>
  <c r="B12952" i="1"/>
  <c r="C12952" i="1" s="1"/>
  <c r="B12953" i="1"/>
  <c r="C12953" i="1" s="1"/>
  <c r="B12954" i="1"/>
  <c r="C12954" i="1" s="1"/>
  <c r="B12955" i="1"/>
  <c r="C12955" i="1" s="1"/>
  <c r="B12956" i="1"/>
  <c r="C12956" i="1" s="1"/>
  <c r="B12957" i="1"/>
  <c r="C12957" i="1" s="1"/>
  <c r="B12958" i="1"/>
  <c r="C12958" i="1" s="1"/>
  <c r="B12959" i="1"/>
  <c r="C12959" i="1" s="1"/>
  <c r="B12960" i="1"/>
  <c r="C12960" i="1" s="1"/>
  <c r="B12961" i="1"/>
  <c r="C12961" i="1" s="1"/>
  <c r="B12962" i="1"/>
  <c r="C12962" i="1" s="1"/>
  <c r="B12963" i="1"/>
  <c r="C12963" i="1" s="1"/>
  <c r="B12964" i="1"/>
  <c r="C12964" i="1" s="1"/>
  <c r="B12965" i="1"/>
  <c r="C12965" i="1" s="1"/>
  <c r="B12966" i="1"/>
  <c r="C12966" i="1" s="1"/>
  <c r="B12967" i="1"/>
  <c r="C12967" i="1" s="1"/>
  <c r="B12968" i="1"/>
  <c r="C12968" i="1" s="1"/>
  <c r="B12969" i="1"/>
  <c r="C12969" i="1" s="1"/>
  <c r="B12970" i="1"/>
  <c r="C12970" i="1" s="1"/>
  <c r="B12971" i="1"/>
  <c r="C12971" i="1" s="1"/>
  <c r="B12972" i="1"/>
  <c r="C12972" i="1" s="1"/>
  <c r="B12973" i="1"/>
  <c r="C12973" i="1" s="1"/>
  <c r="B12974" i="1"/>
  <c r="C12974" i="1" s="1"/>
  <c r="B12975" i="1"/>
  <c r="C12975" i="1" s="1"/>
  <c r="B12976" i="1"/>
  <c r="C12976" i="1" s="1"/>
  <c r="B12977" i="1"/>
  <c r="C12977" i="1" s="1"/>
  <c r="B12978" i="1"/>
  <c r="C12978" i="1" s="1"/>
  <c r="B12979" i="1"/>
  <c r="C12979" i="1" s="1"/>
  <c r="B12980" i="1"/>
  <c r="C12980" i="1" s="1"/>
  <c r="B12981" i="1"/>
  <c r="C12981" i="1" s="1"/>
  <c r="B12982" i="1"/>
  <c r="C12982" i="1" s="1"/>
  <c r="B12983" i="1"/>
  <c r="C12983" i="1" s="1"/>
  <c r="B12984" i="1"/>
  <c r="C12984" i="1" s="1"/>
  <c r="B12985" i="1"/>
  <c r="C12985" i="1" s="1"/>
  <c r="B12986" i="1"/>
  <c r="C12986" i="1" s="1"/>
  <c r="B12987" i="1"/>
  <c r="C12987" i="1" s="1"/>
  <c r="B12988" i="1"/>
  <c r="C12988" i="1" s="1"/>
  <c r="B12989" i="1"/>
  <c r="C12989" i="1" s="1"/>
  <c r="B12990" i="1"/>
  <c r="C12990" i="1" s="1"/>
  <c r="B12991" i="1"/>
  <c r="C12991" i="1" s="1"/>
  <c r="B12992" i="1"/>
  <c r="C12992" i="1" s="1"/>
  <c r="B12993" i="1"/>
  <c r="C12993" i="1" s="1"/>
  <c r="B12994" i="1"/>
  <c r="C12994" i="1" s="1"/>
  <c r="B12995" i="1"/>
  <c r="C12995" i="1" s="1"/>
  <c r="B12996" i="1"/>
  <c r="C12996" i="1" s="1"/>
  <c r="B12997" i="1"/>
  <c r="C12997" i="1" s="1"/>
  <c r="B12998" i="1"/>
  <c r="C12998" i="1" s="1"/>
  <c r="B12999" i="1"/>
  <c r="C12999" i="1" s="1"/>
  <c r="B13000" i="1"/>
  <c r="C13000" i="1" s="1"/>
  <c r="B13001" i="1"/>
  <c r="C13001" i="1" s="1"/>
  <c r="B13002" i="1"/>
  <c r="C13002" i="1" s="1"/>
  <c r="B13003" i="1"/>
  <c r="C13003" i="1" s="1"/>
  <c r="B13004" i="1"/>
  <c r="C13004" i="1" s="1"/>
  <c r="B13005" i="1"/>
  <c r="C13005" i="1" s="1"/>
  <c r="B13006" i="1"/>
  <c r="C13006" i="1" s="1"/>
  <c r="B13007" i="1"/>
  <c r="C13007" i="1" s="1"/>
  <c r="B13008" i="1"/>
  <c r="C13008" i="1" s="1"/>
  <c r="B13009" i="1"/>
  <c r="C13009" i="1" s="1"/>
  <c r="B13010" i="1"/>
  <c r="C13010" i="1" s="1"/>
  <c r="B13011" i="1"/>
  <c r="C13011" i="1" s="1"/>
  <c r="B13012" i="1"/>
  <c r="C13012" i="1" s="1"/>
  <c r="B13013" i="1"/>
  <c r="C13013" i="1" s="1"/>
  <c r="B13014" i="1"/>
  <c r="C13014" i="1" s="1"/>
  <c r="B13015" i="1"/>
  <c r="C13015" i="1" s="1"/>
  <c r="B13016" i="1"/>
  <c r="C13016" i="1" s="1"/>
  <c r="B13017" i="1"/>
  <c r="C13017" i="1" s="1"/>
  <c r="B13018" i="1"/>
  <c r="C13018" i="1" s="1"/>
  <c r="B13019" i="1"/>
  <c r="C13019" i="1" s="1"/>
  <c r="B13020" i="1"/>
  <c r="C13020" i="1" s="1"/>
  <c r="B13021" i="1"/>
  <c r="C13021" i="1" s="1"/>
  <c r="B13022" i="1"/>
  <c r="C13022" i="1" s="1"/>
  <c r="B13023" i="1"/>
  <c r="C13023" i="1" s="1"/>
  <c r="B13024" i="1"/>
  <c r="C13024" i="1" s="1"/>
  <c r="B13025" i="1"/>
  <c r="C13025" i="1" s="1"/>
  <c r="B13026" i="1"/>
  <c r="C13026" i="1" s="1"/>
  <c r="B13027" i="1"/>
  <c r="C13027" i="1" s="1"/>
  <c r="B13028" i="1"/>
  <c r="C13028" i="1" s="1"/>
  <c r="B13029" i="1"/>
  <c r="C13029" i="1" s="1"/>
  <c r="B13030" i="1"/>
  <c r="C13030" i="1" s="1"/>
  <c r="B13031" i="1"/>
  <c r="C13031" i="1" s="1"/>
  <c r="B13032" i="1"/>
  <c r="C13032" i="1" s="1"/>
  <c r="B13033" i="1"/>
  <c r="C13033" i="1" s="1"/>
  <c r="B13034" i="1"/>
  <c r="C13034" i="1" s="1"/>
  <c r="B13035" i="1"/>
  <c r="C13035" i="1" s="1"/>
  <c r="B13036" i="1"/>
  <c r="C13036" i="1" s="1"/>
  <c r="B13037" i="1"/>
  <c r="C13037" i="1" s="1"/>
  <c r="B13038" i="1"/>
  <c r="C13038" i="1" s="1"/>
  <c r="B13039" i="1"/>
  <c r="C13039" i="1" s="1"/>
  <c r="B13040" i="1"/>
  <c r="C13040" i="1" s="1"/>
  <c r="B13041" i="1"/>
  <c r="C13041" i="1" s="1"/>
  <c r="B13042" i="1"/>
  <c r="C13042" i="1" s="1"/>
  <c r="B13043" i="1"/>
  <c r="C13043" i="1" s="1"/>
  <c r="B13044" i="1"/>
  <c r="C13044" i="1" s="1"/>
  <c r="B13045" i="1"/>
  <c r="C13045" i="1" s="1"/>
  <c r="B13046" i="1"/>
  <c r="C13046" i="1" s="1"/>
  <c r="B13047" i="1"/>
  <c r="C13047" i="1" s="1"/>
  <c r="B13048" i="1"/>
  <c r="C13048" i="1" s="1"/>
  <c r="B13049" i="1"/>
  <c r="C13049" i="1" s="1"/>
  <c r="B13050" i="1"/>
  <c r="C13050" i="1" s="1"/>
  <c r="B13051" i="1"/>
  <c r="C13051" i="1" s="1"/>
  <c r="B13052" i="1"/>
  <c r="C13052" i="1" s="1"/>
  <c r="B13053" i="1"/>
  <c r="C13053" i="1" s="1"/>
  <c r="B13054" i="1"/>
  <c r="C13054" i="1" s="1"/>
  <c r="B13055" i="1"/>
  <c r="C13055" i="1" s="1"/>
  <c r="B13056" i="1"/>
  <c r="C13056" i="1" s="1"/>
  <c r="B13057" i="1"/>
  <c r="C13057" i="1" s="1"/>
  <c r="B13058" i="1"/>
  <c r="C13058" i="1" s="1"/>
  <c r="B13059" i="1"/>
  <c r="C13059" i="1" s="1"/>
  <c r="B13060" i="1"/>
  <c r="C13060" i="1" s="1"/>
  <c r="B13061" i="1"/>
  <c r="C13061" i="1" s="1"/>
  <c r="B13062" i="1"/>
  <c r="C13062" i="1" s="1"/>
  <c r="B13063" i="1"/>
  <c r="C13063" i="1" s="1"/>
  <c r="B13064" i="1"/>
  <c r="C13064" i="1" s="1"/>
  <c r="B13065" i="1"/>
  <c r="C13065" i="1" s="1"/>
  <c r="B13066" i="1"/>
  <c r="C13066" i="1" s="1"/>
  <c r="B13067" i="1"/>
  <c r="C13067" i="1" s="1"/>
  <c r="B13068" i="1"/>
  <c r="C13068" i="1" s="1"/>
  <c r="B13069" i="1"/>
  <c r="C13069" i="1" s="1"/>
  <c r="B13070" i="1"/>
  <c r="C13070" i="1" s="1"/>
  <c r="B13071" i="1"/>
  <c r="C13071" i="1" s="1"/>
  <c r="B13072" i="1"/>
  <c r="C13072" i="1" s="1"/>
  <c r="B13073" i="1"/>
  <c r="C13073" i="1" s="1"/>
  <c r="B13074" i="1"/>
  <c r="C13074" i="1" s="1"/>
  <c r="B13075" i="1"/>
  <c r="C13075" i="1" s="1"/>
  <c r="B13076" i="1"/>
  <c r="C13076" i="1" s="1"/>
  <c r="B13077" i="1"/>
  <c r="C13077" i="1" s="1"/>
  <c r="B13078" i="1"/>
  <c r="C13078" i="1" s="1"/>
  <c r="B13079" i="1"/>
  <c r="C13079" i="1" s="1"/>
  <c r="B13080" i="1"/>
  <c r="C13080" i="1" s="1"/>
  <c r="B13081" i="1"/>
  <c r="C13081" i="1" s="1"/>
  <c r="B13082" i="1"/>
  <c r="C13082" i="1" s="1"/>
  <c r="B13083" i="1"/>
  <c r="C13083" i="1" s="1"/>
  <c r="B13084" i="1"/>
  <c r="C13084" i="1" s="1"/>
  <c r="B13085" i="1"/>
  <c r="C13085" i="1" s="1"/>
  <c r="B13086" i="1"/>
  <c r="C13086" i="1" s="1"/>
  <c r="B13087" i="1"/>
  <c r="C13087" i="1" s="1"/>
  <c r="B13088" i="1"/>
  <c r="C13088" i="1" s="1"/>
  <c r="B13089" i="1"/>
  <c r="C13089" i="1" s="1"/>
  <c r="B13090" i="1"/>
  <c r="C13090" i="1" s="1"/>
  <c r="B13091" i="1"/>
  <c r="C13091" i="1" s="1"/>
  <c r="B13092" i="1"/>
  <c r="C13092" i="1" s="1"/>
  <c r="B13093" i="1"/>
  <c r="C13093" i="1" s="1"/>
  <c r="B13094" i="1"/>
  <c r="C13094" i="1" s="1"/>
  <c r="B13095" i="1"/>
  <c r="C13095" i="1" s="1"/>
  <c r="B13096" i="1"/>
  <c r="C13096" i="1" s="1"/>
  <c r="B13097" i="1"/>
  <c r="C13097" i="1" s="1"/>
  <c r="B13098" i="1"/>
  <c r="C13098" i="1" s="1"/>
  <c r="B13099" i="1"/>
  <c r="C13099" i="1" s="1"/>
  <c r="B13100" i="1"/>
  <c r="C13100" i="1" s="1"/>
  <c r="B13101" i="1"/>
  <c r="C13101" i="1" s="1"/>
  <c r="B13102" i="1"/>
  <c r="C13102" i="1" s="1"/>
  <c r="B13103" i="1"/>
  <c r="C13103" i="1" s="1"/>
  <c r="B13104" i="1"/>
  <c r="C13104" i="1" s="1"/>
  <c r="B13105" i="1"/>
  <c r="C13105" i="1" s="1"/>
  <c r="B13106" i="1"/>
  <c r="C13106" i="1" s="1"/>
  <c r="B13107" i="1"/>
  <c r="C13107" i="1" s="1"/>
  <c r="B13108" i="1"/>
  <c r="C13108" i="1" s="1"/>
  <c r="B13109" i="1"/>
  <c r="C13109" i="1" s="1"/>
  <c r="B13110" i="1"/>
  <c r="C13110" i="1" s="1"/>
  <c r="B13111" i="1"/>
  <c r="C13111" i="1" s="1"/>
  <c r="B13112" i="1"/>
  <c r="C13112" i="1" s="1"/>
  <c r="B13113" i="1"/>
  <c r="C13113" i="1" s="1"/>
  <c r="B13114" i="1"/>
  <c r="C13114" i="1" s="1"/>
  <c r="B13115" i="1"/>
  <c r="C13115" i="1" s="1"/>
  <c r="B13116" i="1"/>
  <c r="C13116" i="1" s="1"/>
  <c r="B13117" i="1"/>
  <c r="C13117" i="1" s="1"/>
  <c r="B13118" i="1"/>
  <c r="C13118" i="1" s="1"/>
  <c r="B13119" i="1"/>
  <c r="C13119" i="1" s="1"/>
  <c r="B13120" i="1"/>
  <c r="C13120" i="1" s="1"/>
  <c r="B13121" i="1"/>
  <c r="C13121" i="1" s="1"/>
  <c r="B13122" i="1"/>
  <c r="C13122" i="1" s="1"/>
  <c r="B13123" i="1"/>
  <c r="C13123" i="1" s="1"/>
  <c r="B13124" i="1"/>
  <c r="C13124" i="1" s="1"/>
  <c r="B13125" i="1"/>
  <c r="C13125" i="1" s="1"/>
  <c r="B13126" i="1"/>
  <c r="C13126" i="1" s="1"/>
  <c r="B13127" i="1"/>
  <c r="C13127" i="1" s="1"/>
  <c r="B13128" i="1"/>
  <c r="C13128" i="1" s="1"/>
  <c r="B13129" i="1"/>
  <c r="C13129" i="1" s="1"/>
  <c r="B13130" i="1"/>
  <c r="C13130" i="1" s="1"/>
  <c r="B13131" i="1"/>
  <c r="C13131" i="1" s="1"/>
  <c r="B13132" i="1"/>
  <c r="C13132" i="1" s="1"/>
  <c r="B13133" i="1"/>
  <c r="C13133" i="1" s="1"/>
  <c r="B13134" i="1"/>
  <c r="C13134" i="1" s="1"/>
  <c r="B13135" i="1"/>
  <c r="C13135" i="1" s="1"/>
  <c r="B13136" i="1"/>
  <c r="C13136" i="1" s="1"/>
  <c r="B13137" i="1"/>
  <c r="C13137" i="1" s="1"/>
  <c r="B13138" i="1"/>
  <c r="C13138" i="1" s="1"/>
  <c r="B13139" i="1"/>
  <c r="C13139" i="1" s="1"/>
  <c r="B13140" i="1"/>
  <c r="C13140" i="1" s="1"/>
  <c r="B13141" i="1"/>
  <c r="C13141" i="1" s="1"/>
  <c r="B13142" i="1"/>
  <c r="C13142" i="1" s="1"/>
  <c r="B13143" i="1"/>
  <c r="C13143" i="1" s="1"/>
  <c r="B13144" i="1"/>
  <c r="C13144" i="1" s="1"/>
  <c r="B13145" i="1"/>
  <c r="C13145" i="1" s="1"/>
  <c r="B13146" i="1"/>
  <c r="C13146" i="1" s="1"/>
  <c r="B13147" i="1"/>
  <c r="C13147" i="1" s="1"/>
  <c r="B13148" i="1"/>
  <c r="C13148" i="1" s="1"/>
  <c r="B13149" i="1"/>
  <c r="C13149" i="1" s="1"/>
  <c r="B13150" i="1"/>
  <c r="C13150" i="1" s="1"/>
  <c r="B13151" i="1"/>
  <c r="C13151" i="1" s="1"/>
  <c r="B13152" i="1"/>
  <c r="C13152" i="1" s="1"/>
  <c r="B13153" i="1"/>
  <c r="C13153" i="1" s="1"/>
  <c r="B13154" i="1"/>
  <c r="C13154" i="1" s="1"/>
  <c r="B13155" i="1"/>
  <c r="C13155" i="1" s="1"/>
  <c r="B13156" i="1"/>
  <c r="C13156" i="1" s="1"/>
  <c r="B13157" i="1"/>
  <c r="C13157" i="1" s="1"/>
  <c r="B13158" i="1"/>
  <c r="C13158" i="1" s="1"/>
  <c r="B13159" i="1"/>
  <c r="C13159" i="1" s="1"/>
  <c r="B13160" i="1"/>
  <c r="C13160" i="1" s="1"/>
  <c r="B13161" i="1"/>
  <c r="C13161" i="1" s="1"/>
  <c r="B13162" i="1"/>
  <c r="C13162" i="1" s="1"/>
  <c r="B13163" i="1"/>
  <c r="C13163" i="1" s="1"/>
  <c r="B13164" i="1"/>
  <c r="C13164" i="1" s="1"/>
  <c r="B13165" i="1"/>
  <c r="C13165" i="1" s="1"/>
  <c r="B13166" i="1"/>
  <c r="C13166" i="1" s="1"/>
  <c r="B13167" i="1"/>
  <c r="C13167" i="1" s="1"/>
  <c r="B13168" i="1"/>
  <c r="C13168" i="1" s="1"/>
  <c r="B13169" i="1"/>
  <c r="C13169" i="1" s="1"/>
  <c r="B13170" i="1"/>
  <c r="C13170" i="1" s="1"/>
  <c r="B13171" i="1"/>
  <c r="C13171" i="1" s="1"/>
  <c r="B13172" i="1"/>
  <c r="C13172" i="1" s="1"/>
  <c r="B13173" i="1"/>
  <c r="C13173" i="1" s="1"/>
  <c r="B13174" i="1"/>
  <c r="C13174" i="1" s="1"/>
  <c r="B13175" i="1"/>
  <c r="C13175" i="1" s="1"/>
  <c r="B13176" i="1"/>
  <c r="C13176" i="1" s="1"/>
  <c r="B13177" i="1"/>
  <c r="C13177" i="1" s="1"/>
  <c r="B13178" i="1"/>
  <c r="C13178" i="1" s="1"/>
  <c r="B13179" i="1"/>
  <c r="C13179" i="1" s="1"/>
  <c r="B13180" i="1"/>
  <c r="C13180" i="1" s="1"/>
  <c r="B13181" i="1"/>
  <c r="C13181" i="1" s="1"/>
  <c r="B13182" i="1"/>
  <c r="C13182" i="1" s="1"/>
  <c r="B13183" i="1"/>
  <c r="C13183" i="1" s="1"/>
  <c r="B13184" i="1"/>
  <c r="C13184" i="1" s="1"/>
  <c r="B13185" i="1"/>
  <c r="C13185" i="1" s="1"/>
  <c r="B13186" i="1"/>
  <c r="C13186" i="1" s="1"/>
  <c r="B13187" i="1"/>
  <c r="C13187" i="1" s="1"/>
  <c r="B13188" i="1"/>
  <c r="C13188" i="1" s="1"/>
  <c r="B13189" i="1"/>
  <c r="C13189" i="1" s="1"/>
  <c r="B13190" i="1"/>
  <c r="C13190" i="1" s="1"/>
  <c r="B13191" i="1"/>
  <c r="C13191" i="1" s="1"/>
  <c r="B13192" i="1"/>
  <c r="C13192" i="1" s="1"/>
  <c r="B13193" i="1"/>
  <c r="C13193" i="1" s="1"/>
  <c r="B13194" i="1"/>
  <c r="C13194" i="1" s="1"/>
  <c r="B13195" i="1"/>
  <c r="C13195" i="1" s="1"/>
  <c r="B13196" i="1"/>
  <c r="C13196" i="1" s="1"/>
  <c r="B13197" i="1"/>
  <c r="C13197" i="1" s="1"/>
  <c r="B13198" i="1"/>
  <c r="C13198" i="1" s="1"/>
  <c r="B13199" i="1"/>
  <c r="C13199" i="1" s="1"/>
  <c r="B13200" i="1"/>
  <c r="C13200" i="1" s="1"/>
  <c r="B13201" i="1"/>
  <c r="C13201" i="1" s="1"/>
  <c r="B13202" i="1"/>
  <c r="C13202" i="1" s="1"/>
  <c r="B13203" i="1"/>
  <c r="C13203" i="1" s="1"/>
  <c r="B13204" i="1"/>
  <c r="C13204" i="1" s="1"/>
  <c r="B13205" i="1"/>
  <c r="C13205" i="1" s="1"/>
  <c r="B13206" i="1"/>
  <c r="C13206" i="1" s="1"/>
  <c r="B13207" i="1"/>
  <c r="C13207" i="1" s="1"/>
  <c r="B13208" i="1"/>
  <c r="C13208" i="1" s="1"/>
  <c r="B13209" i="1"/>
  <c r="C13209" i="1" s="1"/>
  <c r="B13210" i="1"/>
  <c r="C13210" i="1" s="1"/>
  <c r="B13211" i="1"/>
  <c r="C13211" i="1" s="1"/>
  <c r="B13212" i="1"/>
  <c r="C13212" i="1" s="1"/>
  <c r="B13213" i="1"/>
  <c r="C13213" i="1" s="1"/>
  <c r="B13214" i="1"/>
  <c r="C13214" i="1" s="1"/>
  <c r="B13215" i="1"/>
  <c r="C13215" i="1" s="1"/>
  <c r="B13216" i="1"/>
  <c r="C13216" i="1" s="1"/>
  <c r="B13217" i="1"/>
  <c r="C13217" i="1" s="1"/>
  <c r="B13218" i="1"/>
  <c r="C13218" i="1" s="1"/>
  <c r="B13219" i="1"/>
  <c r="C13219" i="1" s="1"/>
  <c r="B13220" i="1"/>
  <c r="C13220" i="1" s="1"/>
  <c r="B13221" i="1"/>
  <c r="C13221" i="1" s="1"/>
  <c r="B13222" i="1"/>
  <c r="C13222" i="1" s="1"/>
  <c r="B13223" i="1"/>
  <c r="C13223" i="1" s="1"/>
  <c r="B13224" i="1"/>
  <c r="C13224" i="1" s="1"/>
  <c r="B13225" i="1"/>
  <c r="C13225" i="1" s="1"/>
  <c r="B13226" i="1"/>
  <c r="C13226" i="1" s="1"/>
  <c r="B13227" i="1"/>
  <c r="C13227" i="1" s="1"/>
  <c r="B13228" i="1"/>
  <c r="C13228" i="1" s="1"/>
  <c r="B13229" i="1"/>
  <c r="C13229" i="1" s="1"/>
  <c r="B13230" i="1"/>
  <c r="C13230" i="1" s="1"/>
  <c r="B13231" i="1"/>
  <c r="C13231" i="1" s="1"/>
  <c r="B13232" i="1"/>
  <c r="C13232" i="1" s="1"/>
  <c r="B13233" i="1"/>
  <c r="C13233" i="1" s="1"/>
  <c r="B13234" i="1"/>
  <c r="C13234" i="1" s="1"/>
  <c r="B13235" i="1"/>
  <c r="C13235" i="1" s="1"/>
  <c r="B13236" i="1"/>
  <c r="C13236" i="1" s="1"/>
  <c r="B13237" i="1"/>
  <c r="C13237" i="1" s="1"/>
  <c r="B13238" i="1"/>
  <c r="C13238" i="1" s="1"/>
  <c r="B13239" i="1"/>
  <c r="C13239" i="1" s="1"/>
  <c r="B13240" i="1"/>
  <c r="C13240" i="1" s="1"/>
  <c r="B13241" i="1"/>
  <c r="C13241" i="1" s="1"/>
  <c r="B13242" i="1"/>
  <c r="C13242" i="1" s="1"/>
  <c r="B13243" i="1"/>
  <c r="C13243" i="1" s="1"/>
  <c r="B13244" i="1"/>
  <c r="C13244" i="1" s="1"/>
  <c r="B13245" i="1"/>
  <c r="C13245" i="1" s="1"/>
  <c r="B13246" i="1"/>
  <c r="C13246" i="1" s="1"/>
  <c r="B13247" i="1"/>
  <c r="C13247" i="1" s="1"/>
  <c r="B13248" i="1"/>
  <c r="C13248" i="1" s="1"/>
  <c r="B13249" i="1"/>
  <c r="C13249" i="1" s="1"/>
  <c r="B13250" i="1"/>
  <c r="C13250" i="1" s="1"/>
  <c r="B13251" i="1"/>
  <c r="C13251" i="1" s="1"/>
  <c r="B13252" i="1"/>
  <c r="C13252" i="1" s="1"/>
  <c r="B13253" i="1"/>
  <c r="C13253" i="1" s="1"/>
  <c r="B13254" i="1"/>
  <c r="C13254" i="1" s="1"/>
  <c r="B13255" i="1"/>
  <c r="C13255" i="1" s="1"/>
  <c r="B13256" i="1"/>
  <c r="C13256" i="1" s="1"/>
  <c r="B13257" i="1"/>
  <c r="C13257" i="1" s="1"/>
  <c r="B13258" i="1"/>
  <c r="C13258" i="1" s="1"/>
  <c r="B13259" i="1"/>
  <c r="C13259" i="1" s="1"/>
  <c r="B13260" i="1"/>
  <c r="C13260" i="1" s="1"/>
  <c r="B13261" i="1"/>
  <c r="C13261" i="1" s="1"/>
  <c r="B13262" i="1"/>
  <c r="C13262" i="1" s="1"/>
  <c r="B13263" i="1"/>
  <c r="C13263" i="1" s="1"/>
  <c r="B13264" i="1"/>
  <c r="C13264" i="1" s="1"/>
  <c r="B13265" i="1"/>
  <c r="C13265" i="1" s="1"/>
  <c r="B13266" i="1"/>
  <c r="C13266" i="1" s="1"/>
  <c r="B13267" i="1"/>
  <c r="C13267" i="1" s="1"/>
  <c r="B13268" i="1"/>
  <c r="C13268" i="1" s="1"/>
  <c r="B13269" i="1"/>
  <c r="C13269" i="1" s="1"/>
  <c r="B13270" i="1"/>
  <c r="C13270" i="1" s="1"/>
  <c r="B13271" i="1"/>
  <c r="C13271" i="1" s="1"/>
  <c r="B13272" i="1"/>
  <c r="C13272" i="1" s="1"/>
  <c r="B13273" i="1"/>
  <c r="C13273" i="1" s="1"/>
  <c r="B13274" i="1"/>
  <c r="C13274" i="1" s="1"/>
  <c r="B13275" i="1"/>
  <c r="C13275" i="1" s="1"/>
  <c r="B13276" i="1"/>
  <c r="C13276" i="1" s="1"/>
  <c r="B13277" i="1"/>
  <c r="C13277" i="1" s="1"/>
  <c r="B13278" i="1"/>
  <c r="C13278" i="1" s="1"/>
  <c r="B13279" i="1"/>
  <c r="C13279" i="1" s="1"/>
  <c r="B13280" i="1"/>
  <c r="C13280" i="1" s="1"/>
  <c r="B13281" i="1"/>
  <c r="C13281" i="1" s="1"/>
  <c r="B13282" i="1"/>
  <c r="C13282" i="1" s="1"/>
  <c r="B13283" i="1"/>
  <c r="C13283" i="1" s="1"/>
  <c r="B13284" i="1"/>
  <c r="C13284" i="1" s="1"/>
  <c r="B13285" i="1"/>
  <c r="C13285" i="1" s="1"/>
  <c r="B13286" i="1"/>
  <c r="C13286" i="1" s="1"/>
  <c r="B13287" i="1"/>
  <c r="C13287" i="1" s="1"/>
  <c r="B13288" i="1"/>
  <c r="C13288" i="1" s="1"/>
  <c r="B13289" i="1"/>
  <c r="C13289" i="1" s="1"/>
  <c r="B13290" i="1"/>
  <c r="C13290" i="1" s="1"/>
  <c r="B13291" i="1"/>
  <c r="C13291" i="1" s="1"/>
  <c r="B13292" i="1"/>
  <c r="C13292" i="1" s="1"/>
  <c r="B13293" i="1"/>
  <c r="C13293" i="1" s="1"/>
  <c r="B13294" i="1"/>
  <c r="C13294" i="1" s="1"/>
  <c r="B13295" i="1"/>
  <c r="C13295" i="1" s="1"/>
  <c r="B13296" i="1"/>
  <c r="C13296" i="1" s="1"/>
  <c r="B13297" i="1"/>
  <c r="C13297" i="1" s="1"/>
  <c r="B13298" i="1"/>
  <c r="C13298" i="1" s="1"/>
  <c r="B13299" i="1"/>
  <c r="C13299" i="1" s="1"/>
  <c r="B13300" i="1"/>
  <c r="C13300" i="1" s="1"/>
  <c r="B13301" i="1"/>
  <c r="C13301" i="1" s="1"/>
  <c r="B13302" i="1"/>
  <c r="C13302" i="1" s="1"/>
  <c r="B13303" i="1"/>
  <c r="C13303" i="1" s="1"/>
  <c r="B13304" i="1"/>
  <c r="C13304" i="1" s="1"/>
  <c r="B13305" i="1"/>
  <c r="C13305" i="1" s="1"/>
  <c r="B13306" i="1"/>
  <c r="C13306" i="1" s="1"/>
  <c r="B13307" i="1"/>
  <c r="C13307" i="1" s="1"/>
  <c r="B13308" i="1"/>
  <c r="C13308" i="1" s="1"/>
  <c r="B13309" i="1"/>
  <c r="C13309" i="1" s="1"/>
  <c r="B13310" i="1"/>
  <c r="C13310" i="1" s="1"/>
  <c r="B13311" i="1"/>
  <c r="C13311" i="1" s="1"/>
  <c r="B13312" i="1"/>
  <c r="C13312" i="1" s="1"/>
  <c r="B13313" i="1"/>
  <c r="C13313" i="1" s="1"/>
  <c r="B13314" i="1"/>
  <c r="C13314" i="1" s="1"/>
  <c r="B13315" i="1"/>
  <c r="C13315" i="1" s="1"/>
  <c r="B13316" i="1"/>
  <c r="C13316" i="1" s="1"/>
  <c r="B13317" i="1"/>
  <c r="C13317" i="1" s="1"/>
  <c r="B13318" i="1"/>
  <c r="C13318" i="1" s="1"/>
  <c r="B13319" i="1"/>
  <c r="C13319" i="1" s="1"/>
  <c r="B13320" i="1"/>
  <c r="C13320" i="1" s="1"/>
  <c r="B13321" i="1"/>
  <c r="C13321" i="1" s="1"/>
  <c r="B13322" i="1"/>
  <c r="C13322" i="1" s="1"/>
  <c r="B13323" i="1"/>
  <c r="C13323" i="1" s="1"/>
  <c r="B13324" i="1"/>
  <c r="C13324" i="1" s="1"/>
  <c r="B13325" i="1"/>
  <c r="C13325" i="1" s="1"/>
  <c r="B13326" i="1"/>
  <c r="C13326" i="1" s="1"/>
  <c r="B13327" i="1"/>
  <c r="C13327" i="1" s="1"/>
  <c r="B13328" i="1"/>
  <c r="C13328" i="1" s="1"/>
  <c r="B13329" i="1"/>
  <c r="C13329" i="1" s="1"/>
  <c r="B13330" i="1"/>
  <c r="C13330" i="1" s="1"/>
  <c r="B13331" i="1"/>
  <c r="C13331" i="1" s="1"/>
  <c r="B13332" i="1"/>
  <c r="C13332" i="1" s="1"/>
  <c r="B13333" i="1"/>
  <c r="C13333" i="1" s="1"/>
  <c r="B13334" i="1"/>
  <c r="C13334" i="1" s="1"/>
  <c r="B13335" i="1"/>
  <c r="C13335" i="1" s="1"/>
  <c r="B13336" i="1"/>
  <c r="C13336" i="1" s="1"/>
  <c r="B13337" i="1"/>
  <c r="C13337" i="1" s="1"/>
  <c r="B13338" i="1"/>
  <c r="C13338" i="1" s="1"/>
  <c r="B13339" i="1"/>
  <c r="C13339" i="1" s="1"/>
  <c r="B13340" i="1"/>
  <c r="C13340" i="1" s="1"/>
  <c r="B13341" i="1"/>
  <c r="C13341" i="1" s="1"/>
  <c r="B13342" i="1"/>
  <c r="C13342" i="1" s="1"/>
  <c r="B13343" i="1"/>
  <c r="C13343" i="1" s="1"/>
  <c r="B13344" i="1"/>
  <c r="C13344" i="1" s="1"/>
  <c r="B13345" i="1"/>
  <c r="C13345" i="1" s="1"/>
  <c r="B13346" i="1"/>
  <c r="C13346" i="1" s="1"/>
  <c r="B13347" i="1"/>
  <c r="C13347" i="1" s="1"/>
  <c r="B13348" i="1"/>
  <c r="C13348" i="1" s="1"/>
  <c r="B13349" i="1"/>
  <c r="C13349" i="1" s="1"/>
  <c r="B13350" i="1"/>
  <c r="C13350" i="1" s="1"/>
  <c r="B13351" i="1"/>
  <c r="C13351" i="1" s="1"/>
  <c r="B13352" i="1"/>
  <c r="C13352" i="1" s="1"/>
  <c r="B13353" i="1"/>
  <c r="C13353" i="1" s="1"/>
  <c r="B13354" i="1"/>
  <c r="C13354" i="1" s="1"/>
  <c r="B13355" i="1"/>
  <c r="C13355" i="1" s="1"/>
  <c r="B13356" i="1"/>
  <c r="C13356" i="1" s="1"/>
  <c r="B13357" i="1"/>
  <c r="C13357" i="1" s="1"/>
  <c r="B13358" i="1"/>
  <c r="C13358" i="1" s="1"/>
  <c r="B13359" i="1"/>
  <c r="C13359" i="1" s="1"/>
  <c r="B13360" i="1"/>
  <c r="C13360" i="1" s="1"/>
  <c r="B13361" i="1"/>
  <c r="C13361" i="1" s="1"/>
  <c r="B13362" i="1"/>
  <c r="C13362" i="1" s="1"/>
  <c r="B13363" i="1"/>
  <c r="C13363" i="1" s="1"/>
  <c r="B13364" i="1"/>
  <c r="C13364" i="1" s="1"/>
  <c r="B13365" i="1"/>
  <c r="C13365" i="1" s="1"/>
  <c r="B13366" i="1"/>
  <c r="C13366" i="1" s="1"/>
  <c r="B13367" i="1"/>
  <c r="C13367" i="1" s="1"/>
  <c r="B13368" i="1"/>
  <c r="C13368" i="1" s="1"/>
  <c r="B13369" i="1"/>
  <c r="C13369" i="1" s="1"/>
  <c r="B13370" i="1"/>
  <c r="C13370" i="1" s="1"/>
  <c r="B13371" i="1"/>
  <c r="C13371" i="1" s="1"/>
  <c r="B13372" i="1"/>
  <c r="C13372" i="1" s="1"/>
  <c r="B13373" i="1"/>
  <c r="C13373" i="1" s="1"/>
  <c r="B13374" i="1"/>
  <c r="C13374" i="1" s="1"/>
  <c r="B13375" i="1"/>
  <c r="C13375" i="1" s="1"/>
  <c r="B13376" i="1"/>
  <c r="C13376" i="1" s="1"/>
  <c r="B13377" i="1"/>
  <c r="C13377" i="1" s="1"/>
  <c r="B13378" i="1"/>
  <c r="C13378" i="1" s="1"/>
  <c r="B13379" i="1"/>
  <c r="C13379" i="1" s="1"/>
  <c r="B13380" i="1"/>
  <c r="C13380" i="1" s="1"/>
  <c r="B13381" i="1"/>
  <c r="C13381" i="1" s="1"/>
  <c r="B13382" i="1"/>
  <c r="C13382" i="1" s="1"/>
  <c r="B13383" i="1"/>
  <c r="C13383" i="1" s="1"/>
  <c r="B13384" i="1"/>
  <c r="C13384" i="1" s="1"/>
  <c r="B13385" i="1"/>
  <c r="C13385" i="1" s="1"/>
  <c r="B13386" i="1"/>
  <c r="C13386" i="1" s="1"/>
  <c r="B13387" i="1"/>
  <c r="C13387" i="1" s="1"/>
  <c r="B13388" i="1"/>
  <c r="C13388" i="1" s="1"/>
  <c r="B13389" i="1"/>
  <c r="C13389" i="1" s="1"/>
  <c r="B13390" i="1"/>
  <c r="C13390" i="1" s="1"/>
  <c r="B13391" i="1"/>
  <c r="C13391" i="1" s="1"/>
  <c r="B13392" i="1"/>
  <c r="C13392" i="1" s="1"/>
  <c r="B13393" i="1"/>
  <c r="C13393" i="1" s="1"/>
  <c r="B13394" i="1"/>
  <c r="C13394" i="1" s="1"/>
  <c r="B13395" i="1"/>
  <c r="C13395" i="1" s="1"/>
  <c r="B13396" i="1"/>
  <c r="C13396" i="1" s="1"/>
  <c r="B13397" i="1"/>
  <c r="C13397" i="1" s="1"/>
  <c r="B13398" i="1"/>
  <c r="C13398" i="1" s="1"/>
  <c r="B13399" i="1"/>
  <c r="C13399" i="1" s="1"/>
  <c r="B13400" i="1"/>
  <c r="C13400" i="1" s="1"/>
  <c r="B13401" i="1"/>
  <c r="C13401" i="1" s="1"/>
  <c r="B13402" i="1"/>
  <c r="C13402" i="1" s="1"/>
  <c r="B13403" i="1"/>
  <c r="C13403" i="1" s="1"/>
  <c r="B13404" i="1"/>
  <c r="C13404" i="1" s="1"/>
  <c r="B13405" i="1"/>
  <c r="C13405" i="1" s="1"/>
  <c r="B13406" i="1"/>
  <c r="C13406" i="1" s="1"/>
  <c r="B13407" i="1"/>
  <c r="C13407" i="1" s="1"/>
  <c r="B13408" i="1"/>
  <c r="C13408" i="1" s="1"/>
  <c r="B13409" i="1"/>
  <c r="C13409" i="1" s="1"/>
  <c r="B13410" i="1"/>
  <c r="C13410" i="1" s="1"/>
  <c r="B13411" i="1"/>
  <c r="C13411" i="1" s="1"/>
  <c r="B13412" i="1"/>
  <c r="C13412" i="1" s="1"/>
  <c r="B13413" i="1"/>
  <c r="C13413" i="1" s="1"/>
  <c r="B13414" i="1"/>
  <c r="C13414" i="1" s="1"/>
  <c r="B13415" i="1"/>
  <c r="C13415" i="1" s="1"/>
  <c r="B13416" i="1"/>
  <c r="C13416" i="1" s="1"/>
  <c r="B13417" i="1"/>
  <c r="C13417" i="1" s="1"/>
  <c r="B13418" i="1"/>
  <c r="C13418" i="1" s="1"/>
  <c r="B13419" i="1"/>
  <c r="C13419" i="1" s="1"/>
  <c r="B13420" i="1"/>
  <c r="C13420" i="1" s="1"/>
  <c r="B13421" i="1"/>
  <c r="C13421" i="1" s="1"/>
  <c r="B13422" i="1"/>
  <c r="C13422" i="1" s="1"/>
  <c r="B13423" i="1"/>
  <c r="C13423" i="1" s="1"/>
  <c r="B13424" i="1"/>
  <c r="C13424" i="1" s="1"/>
  <c r="B13425" i="1"/>
  <c r="C13425" i="1" s="1"/>
  <c r="B13426" i="1"/>
  <c r="C13426" i="1" s="1"/>
  <c r="B13427" i="1"/>
  <c r="C13427" i="1" s="1"/>
  <c r="B13428" i="1"/>
  <c r="C13428" i="1" s="1"/>
  <c r="B13429" i="1"/>
  <c r="C13429" i="1" s="1"/>
  <c r="B13430" i="1"/>
  <c r="C13430" i="1" s="1"/>
  <c r="B13431" i="1"/>
  <c r="C13431" i="1" s="1"/>
  <c r="B13432" i="1"/>
  <c r="C13432" i="1" s="1"/>
  <c r="B13433" i="1"/>
  <c r="C13433" i="1" s="1"/>
  <c r="B13434" i="1"/>
  <c r="C13434" i="1" s="1"/>
  <c r="B13435" i="1"/>
  <c r="C13435" i="1" s="1"/>
  <c r="B13436" i="1"/>
  <c r="C13436" i="1" s="1"/>
  <c r="B13437" i="1"/>
  <c r="C13437" i="1" s="1"/>
  <c r="B13438" i="1"/>
  <c r="C13438" i="1" s="1"/>
  <c r="B13439" i="1"/>
  <c r="C13439" i="1" s="1"/>
  <c r="B13440" i="1"/>
  <c r="C13440" i="1" s="1"/>
  <c r="B13441" i="1"/>
  <c r="C13441" i="1" s="1"/>
  <c r="B13442" i="1"/>
  <c r="C13442" i="1" s="1"/>
  <c r="B13443" i="1"/>
  <c r="C13443" i="1" s="1"/>
  <c r="B13444" i="1"/>
  <c r="C13444" i="1" s="1"/>
  <c r="B13445" i="1"/>
  <c r="C13445" i="1" s="1"/>
  <c r="B13446" i="1"/>
  <c r="C13446" i="1" s="1"/>
  <c r="B13447" i="1"/>
  <c r="C13447" i="1" s="1"/>
  <c r="B13448" i="1"/>
  <c r="C13448" i="1" s="1"/>
  <c r="B13449" i="1"/>
  <c r="C13449" i="1" s="1"/>
  <c r="B13450" i="1"/>
  <c r="C13450" i="1" s="1"/>
  <c r="B13451" i="1"/>
  <c r="C13451" i="1" s="1"/>
  <c r="B13452" i="1"/>
  <c r="C13452" i="1" s="1"/>
  <c r="B13453" i="1"/>
  <c r="C13453" i="1" s="1"/>
  <c r="B13454" i="1"/>
  <c r="C13454" i="1" s="1"/>
  <c r="B13455" i="1"/>
  <c r="C13455" i="1" s="1"/>
  <c r="B13456" i="1"/>
  <c r="C13456" i="1" s="1"/>
  <c r="B13457" i="1"/>
  <c r="C13457" i="1" s="1"/>
  <c r="B13458" i="1"/>
  <c r="C13458" i="1" s="1"/>
  <c r="B13459" i="1"/>
  <c r="C13459" i="1" s="1"/>
  <c r="B13460" i="1"/>
  <c r="C13460" i="1" s="1"/>
  <c r="B13461" i="1"/>
  <c r="C13461" i="1" s="1"/>
  <c r="B13462" i="1"/>
  <c r="C13462" i="1" s="1"/>
  <c r="B13463" i="1"/>
  <c r="C13463" i="1" s="1"/>
  <c r="B13464" i="1"/>
  <c r="C13464" i="1" s="1"/>
  <c r="B13465" i="1"/>
  <c r="C13465" i="1" s="1"/>
  <c r="B13466" i="1"/>
  <c r="C13466" i="1" s="1"/>
  <c r="B13467" i="1"/>
  <c r="C13467" i="1" s="1"/>
  <c r="B13468" i="1"/>
  <c r="C13468" i="1" s="1"/>
  <c r="B13469" i="1"/>
  <c r="C13469" i="1" s="1"/>
  <c r="B13470" i="1"/>
  <c r="C13470" i="1" s="1"/>
  <c r="B13471" i="1"/>
  <c r="C13471" i="1" s="1"/>
  <c r="B13472" i="1"/>
  <c r="C13472" i="1" s="1"/>
  <c r="B13473" i="1"/>
  <c r="C13473" i="1" s="1"/>
  <c r="B13474" i="1"/>
  <c r="C13474" i="1" s="1"/>
  <c r="B13475" i="1"/>
  <c r="C13475" i="1" s="1"/>
  <c r="B13476" i="1"/>
  <c r="C13476" i="1" s="1"/>
  <c r="B13477" i="1"/>
  <c r="C13477" i="1" s="1"/>
  <c r="B13478" i="1"/>
  <c r="C13478" i="1" s="1"/>
  <c r="B13479" i="1"/>
  <c r="C13479" i="1" s="1"/>
  <c r="B13480" i="1"/>
  <c r="C13480" i="1" s="1"/>
  <c r="B13481" i="1"/>
  <c r="C13481" i="1" s="1"/>
  <c r="B13482" i="1"/>
  <c r="C13482" i="1" s="1"/>
  <c r="B13483" i="1"/>
  <c r="C13483" i="1" s="1"/>
  <c r="B13484" i="1"/>
  <c r="C13484" i="1" s="1"/>
  <c r="B13485" i="1"/>
  <c r="C13485" i="1" s="1"/>
  <c r="B13486" i="1"/>
  <c r="C13486" i="1" s="1"/>
  <c r="B13487" i="1"/>
  <c r="C13487" i="1" s="1"/>
  <c r="B13488" i="1"/>
  <c r="C13488" i="1" s="1"/>
  <c r="B13489" i="1"/>
  <c r="C13489" i="1" s="1"/>
  <c r="B13490" i="1"/>
  <c r="C13490" i="1" s="1"/>
  <c r="B13491" i="1"/>
  <c r="C13491" i="1" s="1"/>
  <c r="B13492" i="1"/>
  <c r="C13492" i="1" s="1"/>
  <c r="B13493" i="1"/>
  <c r="C13493" i="1" s="1"/>
  <c r="B13494" i="1"/>
  <c r="C13494" i="1" s="1"/>
  <c r="B13495" i="1"/>
  <c r="C13495" i="1" s="1"/>
  <c r="B13496" i="1"/>
  <c r="C13496" i="1" s="1"/>
  <c r="B13497" i="1"/>
  <c r="C13497" i="1" s="1"/>
  <c r="B13498" i="1"/>
  <c r="C13498" i="1" s="1"/>
  <c r="B13499" i="1"/>
  <c r="C13499" i="1" s="1"/>
  <c r="B13500" i="1"/>
  <c r="C13500" i="1" s="1"/>
  <c r="B13501" i="1"/>
  <c r="C13501" i="1" s="1"/>
  <c r="B13502" i="1"/>
  <c r="C13502" i="1" s="1"/>
  <c r="B13503" i="1"/>
  <c r="C13503" i="1" s="1"/>
  <c r="B13504" i="1"/>
  <c r="C13504" i="1" s="1"/>
  <c r="B13505" i="1"/>
  <c r="C13505" i="1" s="1"/>
  <c r="B13506" i="1"/>
  <c r="C13506" i="1" s="1"/>
  <c r="B13507" i="1"/>
  <c r="C13507" i="1" s="1"/>
  <c r="B13508" i="1"/>
  <c r="C13508" i="1" s="1"/>
  <c r="B13509" i="1"/>
  <c r="C13509" i="1" s="1"/>
  <c r="B13510" i="1"/>
  <c r="C13510" i="1" s="1"/>
  <c r="B13511" i="1"/>
  <c r="C13511" i="1" s="1"/>
  <c r="B13512" i="1"/>
  <c r="C13512" i="1" s="1"/>
  <c r="B13513" i="1"/>
  <c r="C13513" i="1" s="1"/>
  <c r="B13514" i="1"/>
  <c r="C13514" i="1" s="1"/>
  <c r="B13515" i="1"/>
  <c r="C13515" i="1" s="1"/>
  <c r="B13516" i="1"/>
  <c r="C13516" i="1" s="1"/>
  <c r="B13517" i="1"/>
  <c r="C13517" i="1" s="1"/>
  <c r="B13518" i="1"/>
  <c r="C13518" i="1" s="1"/>
  <c r="B13519" i="1"/>
  <c r="C13519" i="1" s="1"/>
  <c r="B13520" i="1"/>
  <c r="C13520" i="1" s="1"/>
  <c r="B13521" i="1"/>
  <c r="C13521" i="1" s="1"/>
  <c r="B13522" i="1"/>
  <c r="C13522" i="1" s="1"/>
  <c r="B13523" i="1"/>
  <c r="C13523" i="1" s="1"/>
  <c r="B13524" i="1"/>
  <c r="C13524" i="1" s="1"/>
  <c r="B13525" i="1"/>
  <c r="C13525" i="1" s="1"/>
  <c r="B13526" i="1"/>
  <c r="C13526" i="1" s="1"/>
  <c r="B13527" i="1"/>
  <c r="C13527" i="1" s="1"/>
  <c r="B13528" i="1"/>
  <c r="C13528" i="1" s="1"/>
  <c r="B13529" i="1"/>
  <c r="C13529" i="1" s="1"/>
  <c r="B13530" i="1"/>
  <c r="C13530" i="1" s="1"/>
  <c r="B13531" i="1"/>
  <c r="C13531" i="1" s="1"/>
  <c r="B13532" i="1"/>
  <c r="C13532" i="1" s="1"/>
  <c r="B13533" i="1"/>
  <c r="C13533" i="1" s="1"/>
  <c r="B13534" i="1"/>
  <c r="C13534" i="1" s="1"/>
  <c r="B13535" i="1"/>
  <c r="C13535" i="1" s="1"/>
  <c r="B13536" i="1"/>
  <c r="C13536" i="1" s="1"/>
  <c r="B13537" i="1"/>
  <c r="C13537" i="1" s="1"/>
  <c r="B13538" i="1"/>
  <c r="C13538" i="1" s="1"/>
  <c r="B13539" i="1"/>
  <c r="C13539" i="1" s="1"/>
  <c r="B13540" i="1"/>
  <c r="C13540" i="1" s="1"/>
  <c r="B13541" i="1"/>
  <c r="C13541" i="1" s="1"/>
  <c r="B13542" i="1"/>
  <c r="C13542" i="1" s="1"/>
  <c r="B13543" i="1"/>
  <c r="C13543" i="1" s="1"/>
  <c r="B13544" i="1"/>
  <c r="C13544" i="1" s="1"/>
  <c r="B13545" i="1"/>
  <c r="C13545" i="1" s="1"/>
  <c r="B13546" i="1"/>
  <c r="C13546" i="1" s="1"/>
  <c r="B13547" i="1"/>
  <c r="C13547" i="1" s="1"/>
  <c r="B13548" i="1"/>
  <c r="C13548" i="1" s="1"/>
  <c r="B13549" i="1"/>
  <c r="C13549" i="1" s="1"/>
  <c r="B13550" i="1"/>
  <c r="C13550" i="1" s="1"/>
  <c r="B13551" i="1"/>
  <c r="C13551" i="1" s="1"/>
  <c r="B13552" i="1"/>
  <c r="C13552" i="1" s="1"/>
  <c r="B13553" i="1"/>
  <c r="C13553" i="1" s="1"/>
  <c r="B13554" i="1"/>
  <c r="C13554" i="1" s="1"/>
  <c r="B13555" i="1"/>
  <c r="C13555" i="1" s="1"/>
  <c r="B13556" i="1"/>
  <c r="C13556" i="1" s="1"/>
  <c r="B13557" i="1"/>
  <c r="C13557" i="1" s="1"/>
  <c r="B13558" i="1"/>
  <c r="C13558" i="1" s="1"/>
  <c r="B13559" i="1"/>
  <c r="C13559" i="1" s="1"/>
  <c r="B13560" i="1"/>
  <c r="C13560" i="1" s="1"/>
  <c r="B13561" i="1"/>
  <c r="C13561" i="1" s="1"/>
  <c r="B13562" i="1"/>
  <c r="C13562" i="1" s="1"/>
  <c r="B13563" i="1"/>
  <c r="C13563" i="1" s="1"/>
  <c r="B13564" i="1"/>
  <c r="C13564" i="1" s="1"/>
  <c r="B13565" i="1"/>
  <c r="C13565" i="1" s="1"/>
  <c r="B13566" i="1"/>
  <c r="C13566" i="1" s="1"/>
  <c r="B13567" i="1"/>
  <c r="C13567" i="1" s="1"/>
  <c r="B13568" i="1"/>
  <c r="C13568" i="1" s="1"/>
  <c r="B13569" i="1"/>
  <c r="C13569" i="1" s="1"/>
  <c r="B13570" i="1"/>
  <c r="C13570" i="1" s="1"/>
  <c r="B13571" i="1"/>
  <c r="C13571" i="1" s="1"/>
  <c r="B13572" i="1"/>
  <c r="C13572" i="1" s="1"/>
  <c r="B13573" i="1"/>
  <c r="C13573" i="1" s="1"/>
  <c r="B13574" i="1"/>
  <c r="C13574" i="1" s="1"/>
  <c r="B13575" i="1"/>
  <c r="C13575" i="1" s="1"/>
  <c r="B13576" i="1"/>
  <c r="C13576" i="1" s="1"/>
  <c r="B13577" i="1"/>
  <c r="C13577" i="1" s="1"/>
  <c r="B13578" i="1"/>
  <c r="C13578" i="1" s="1"/>
  <c r="B13579" i="1"/>
  <c r="C13579" i="1" s="1"/>
  <c r="B13580" i="1"/>
  <c r="C13580" i="1" s="1"/>
  <c r="B13581" i="1"/>
  <c r="C13581" i="1" s="1"/>
  <c r="B13582" i="1"/>
  <c r="C13582" i="1" s="1"/>
  <c r="B13583" i="1"/>
  <c r="C13583" i="1" s="1"/>
  <c r="B13584" i="1"/>
  <c r="C13584" i="1" s="1"/>
  <c r="B13585" i="1"/>
  <c r="C13585" i="1" s="1"/>
  <c r="B13586" i="1"/>
  <c r="C13586" i="1" s="1"/>
  <c r="B13587" i="1"/>
  <c r="C13587" i="1" s="1"/>
  <c r="B13588" i="1"/>
  <c r="C13588" i="1" s="1"/>
  <c r="B13589" i="1"/>
  <c r="C13589" i="1" s="1"/>
  <c r="B13590" i="1"/>
  <c r="C13590" i="1" s="1"/>
  <c r="B13591" i="1"/>
  <c r="C13591" i="1" s="1"/>
  <c r="B13592" i="1"/>
  <c r="C13592" i="1" s="1"/>
  <c r="B13593" i="1"/>
  <c r="C13593" i="1" s="1"/>
  <c r="B13594" i="1"/>
  <c r="C13594" i="1" s="1"/>
  <c r="B13595" i="1"/>
  <c r="C13595" i="1" s="1"/>
  <c r="B13596" i="1"/>
  <c r="C13596" i="1" s="1"/>
  <c r="B13597" i="1"/>
  <c r="C13597" i="1" s="1"/>
  <c r="B13598" i="1"/>
  <c r="C13598" i="1" s="1"/>
  <c r="B13599" i="1"/>
  <c r="C13599" i="1" s="1"/>
  <c r="B13600" i="1"/>
  <c r="C13600" i="1" s="1"/>
  <c r="B13601" i="1"/>
  <c r="C13601" i="1" s="1"/>
  <c r="B13602" i="1"/>
  <c r="C13602" i="1" s="1"/>
  <c r="B13603" i="1"/>
  <c r="C13603" i="1" s="1"/>
  <c r="B13604" i="1"/>
  <c r="C13604" i="1" s="1"/>
  <c r="B13605" i="1"/>
  <c r="C13605" i="1" s="1"/>
  <c r="B13606" i="1"/>
  <c r="C13606" i="1" s="1"/>
  <c r="B13607" i="1"/>
  <c r="C13607" i="1" s="1"/>
  <c r="B13608" i="1"/>
  <c r="C13608" i="1" s="1"/>
  <c r="B13609" i="1"/>
  <c r="C13609" i="1" s="1"/>
  <c r="B13610" i="1"/>
  <c r="C13610" i="1" s="1"/>
  <c r="B13611" i="1"/>
  <c r="C13611" i="1" s="1"/>
  <c r="B13612" i="1"/>
  <c r="C13612" i="1" s="1"/>
  <c r="B13613" i="1"/>
  <c r="C13613" i="1" s="1"/>
  <c r="B13614" i="1"/>
  <c r="C13614" i="1" s="1"/>
  <c r="B13615" i="1"/>
  <c r="C13615" i="1" s="1"/>
  <c r="B13616" i="1"/>
  <c r="C13616" i="1" s="1"/>
  <c r="B13617" i="1"/>
  <c r="C13617" i="1" s="1"/>
  <c r="B13618" i="1"/>
  <c r="C13618" i="1" s="1"/>
  <c r="B13619" i="1"/>
  <c r="C13619" i="1" s="1"/>
  <c r="B13620" i="1"/>
  <c r="C13620" i="1" s="1"/>
  <c r="B13621" i="1"/>
  <c r="C13621" i="1" s="1"/>
  <c r="B13622" i="1"/>
  <c r="C13622" i="1" s="1"/>
  <c r="B13623" i="1"/>
  <c r="C13623" i="1" s="1"/>
  <c r="B13624" i="1"/>
  <c r="C13624" i="1" s="1"/>
  <c r="B13625" i="1"/>
  <c r="C13625" i="1" s="1"/>
  <c r="B13626" i="1"/>
  <c r="C13626" i="1" s="1"/>
  <c r="B13627" i="1"/>
  <c r="C13627" i="1" s="1"/>
  <c r="B13628" i="1"/>
  <c r="C13628" i="1" s="1"/>
  <c r="B13629" i="1"/>
  <c r="C13629" i="1" s="1"/>
  <c r="B13630" i="1"/>
  <c r="C13630" i="1" s="1"/>
  <c r="B13631" i="1"/>
  <c r="C13631" i="1" s="1"/>
  <c r="B13632" i="1"/>
  <c r="C13632" i="1" s="1"/>
  <c r="B13633" i="1"/>
  <c r="C13633" i="1" s="1"/>
  <c r="B13634" i="1"/>
  <c r="C13634" i="1" s="1"/>
  <c r="B13635" i="1"/>
  <c r="C13635" i="1" s="1"/>
  <c r="B13636" i="1"/>
  <c r="C13636" i="1" s="1"/>
  <c r="B13637" i="1"/>
  <c r="C13637" i="1" s="1"/>
  <c r="B13638" i="1"/>
  <c r="C13638" i="1" s="1"/>
  <c r="B13639" i="1"/>
  <c r="C13639" i="1" s="1"/>
  <c r="B13640" i="1"/>
  <c r="C13640" i="1" s="1"/>
  <c r="B13641" i="1"/>
  <c r="C13641" i="1" s="1"/>
  <c r="B13642" i="1"/>
  <c r="C13642" i="1" s="1"/>
  <c r="B13643" i="1"/>
  <c r="C13643" i="1" s="1"/>
  <c r="B13644" i="1"/>
  <c r="C13644" i="1" s="1"/>
  <c r="B13645" i="1"/>
  <c r="C13645" i="1" s="1"/>
  <c r="B13646" i="1"/>
  <c r="C13646" i="1" s="1"/>
  <c r="B13647" i="1"/>
  <c r="C13647" i="1" s="1"/>
  <c r="B13648" i="1"/>
  <c r="C13648" i="1" s="1"/>
  <c r="B13649" i="1"/>
  <c r="C13649" i="1" s="1"/>
  <c r="B13650" i="1"/>
  <c r="C13650" i="1" s="1"/>
  <c r="B13651" i="1"/>
  <c r="C13651" i="1" s="1"/>
  <c r="B13652" i="1"/>
  <c r="C13652" i="1" s="1"/>
  <c r="B13653" i="1"/>
  <c r="C13653" i="1" s="1"/>
  <c r="B13654" i="1"/>
  <c r="C13654" i="1" s="1"/>
  <c r="B13655" i="1"/>
  <c r="C13655" i="1" s="1"/>
  <c r="B13656" i="1"/>
  <c r="C13656" i="1" s="1"/>
  <c r="B13657" i="1"/>
  <c r="C13657" i="1" s="1"/>
  <c r="B13658" i="1"/>
  <c r="C13658" i="1" s="1"/>
  <c r="B13659" i="1"/>
  <c r="C13659" i="1" s="1"/>
  <c r="B13660" i="1"/>
  <c r="C13660" i="1" s="1"/>
  <c r="B13661" i="1"/>
  <c r="C13661" i="1" s="1"/>
  <c r="B13662" i="1"/>
  <c r="C13662" i="1" s="1"/>
  <c r="B13663" i="1"/>
  <c r="C13663" i="1" s="1"/>
  <c r="B13664" i="1"/>
  <c r="C13664" i="1" s="1"/>
  <c r="B13665" i="1"/>
  <c r="C13665" i="1" s="1"/>
  <c r="B13666" i="1"/>
  <c r="C13666" i="1" s="1"/>
  <c r="B13667" i="1"/>
  <c r="C13667" i="1" s="1"/>
  <c r="B13668" i="1"/>
  <c r="C13668" i="1" s="1"/>
  <c r="B13669" i="1"/>
  <c r="C13669" i="1" s="1"/>
  <c r="B13670" i="1"/>
  <c r="C13670" i="1" s="1"/>
  <c r="B13671" i="1"/>
  <c r="C13671" i="1" s="1"/>
  <c r="B13672" i="1"/>
  <c r="C13672" i="1" s="1"/>
  <c r="B13673" i="1"/>
  <c r="C13673" i="1" s="1"/>
  <c r="B13674" i="1"/>
  <c r="C13674" i="1" s="1"/>
  <c r="B13675" i="1"/>
  <c r="C13675" i="1" s="1"/>
  <c r="B13676" i="1"/>
  <c r="C13676" i="1" s="1"/>
  <c r="B13677" i="1"/>
  <c r="C13677" i="1" s="1"/>
  <c r="B13678" i="1"/>
  <c r="C13678" i="1" s="1"/>
  <c r="B13679" i="1"/>
  <c r="C13679" i="1" s="1"/>
  <c r="B13680" i="1"/>
  <c r="C13680" i="1" s="1"/>
  <c r="B13681" i="1"/>
  <c r="C13681" i="1" s="1"/>
  <c r="B13682" i="1"/>
  <c r="C13682" i="1" s="1"/>
  <c r="B13683" i="1"/>
  <c r="C13683" i="1" s="1"/>
  <c r="B13684" i="1"/>
  <c r="C13684" i="1" s="1"/>
  <c r="B13685" i="1"/>
  <c r="C13685" i="1" s="1"/>
  <c r="B13686" i="1"/>
  <c r="C13686" i="1" s="1"/>
  <c r="B13687" i="1"/>
  <c r="C13687" i="1" s="1"/>
  <c r="B13688" i="1"/>
  <c r="C13688" i="1" s="1"/>
  <c r="B13689" i="1"/>
  <c r="C13689" i="1" s="1"/>
  <c r="B13690" i="1"/>
  <c r="C13690" i="1" s="1"/>
  <c r="B13691" i="1"/>
  <c r="C13691" i="1" s="1"/>
  <c r="B13692" i="1"/>
  <c r="C13692" i="1" s="1"/>
  <c r="B13693" i="1"/>
  <c r="C13693" i="1" s="1"/>
  <c r="B13694" i="1"/>
  <c r="C13694" i="1" s="1"/>
  <c r="B13695" i="1"/>
  <c r="C13695" i="1" s="1"/>
  <c r="B13696" i="1"/>
  <c r="C13696" i="1" s="1"/>
  <c r="B13697" i="1"/>
  <c r="C13697" i="1" s="1"/>
  <c r="B13698" i="1"/>
  <c r="C13698" i="1" s="1"/>
  <c r="B13699" i="1"/>
  <c r="C13699" i="1" s="1"/>
  <c r="B13700" i="1"/>
  <c r="C13700" i="1" s="1"/>
  <c r="B13701" i="1"/>
  <c r="C13701" i="1" s="1"/>
  <c r="B13702" i="1"/>
  <c r="C13702" i="1" s="1"/>
  <c r="B13703" i="1"/>
  <c r="C13703" i="1" s="1"/>
  <c r="B13704" i="1"/>
  <c r="C13704" i="1" s="1"/>
  <c r="B13705" i="1"/>
  <c r="C13705" i="1" s="1"/>
  <c r="B13706" i="1"/>
  <c r="C13706" i="1" s="1"/>
  <c r="B13707" i="1"/>
  <c r="C13707" i="1" s="1"/>
  <c r="B13708" i="1"/>
  <c r="C13708" i="1" s="1"/>
  <c r="B13709" i="1"/>
  <c r="C13709" i="1" s="1"/>
  <c r="B13710" i="1"/>
  <c r="C13710" i="1" s="1"/>
  <c r="B13711" i="1"/>
  <c r="C13711" i="1" s="1"/>
  <c r="B13712" i="1"/>
  <c r="C13712" i="1" s="1"/>
  <c r="B13713" i="1"/>
  <c r="C13713" i="1" s="1"/>
  <c r="B13714" i="1"/>
  <c r="C13714" i="1" s="1"/>
  <c r="B13715" i="1"/>
  <c r="C13715" i="1" s="1"/>
  <c r="B13716" i="1"/>
  <c r="C13716" i="1" s="1"/>
  <c r="B13717" i="1"/>
  <c r="C13717" i="1" s="1"/>
  <c r="B13718" i="1"/>
  <c r="C13718" i="1" s="1"/>
  <c r="B13719" i="1"/>
  <c r="C13719" i="1" s="1"/>
  <c r="B13720" i="1"/>
  <c r="C13720" i="1" s="1"/>
  <c r="B13721" i="1"/>
  <c r="C13721" i="1" s="1"/>
  <c r="B13722" i="1"/>
  <c r="C13722" i="1" s="1"/>
  <c r="B13723" i="1"/>
  <c r="C13723" i="1" s="1"/>
  <c r="B13724" i="1"/>
  <c r="C13724" i="1" s="1"/>
  <c r="B13725" i="1"/>
  <c r="C13725" i="1" s="1"/>
  <c r="B13726" i="1"/>
  <c r="C13726" i="1" s="1"/>
  <c r="B13727" i="1"/>
  <c r="C13727" i="1" s="1"/>
  <c r="B13728" i="1"/>
  <c r="C13728" i="1" s="1"/>
  <c r="B13729" i="1"/>
  <c r="C13729" i="1" s="1"/>
  <c r="B13730" i="1"/>
  <c r="C13730" i="1" s="1"/>
  <c r="B13731" i="1"/>
  <c r="C13731" i="1" s="1"/>
  <c r="B13732" i="1"/>
  <c r="C13732" i="1" s="1"/>
  <c r="B13733" i="1"/>
  <c r="C13733" i="1" s="1"/>
  <c r="B13734" i="1"/>
  <c r="C13734" i="1" s="1"/>
  <c r="B13735" i="1"/>
  <c r="C13735" i="1" s="1"/>
  <c r="B13736" i="1"/>
  <c r="C13736" i="1" s="1"/>
  <c r="B13737" i="1"/>
  <c r="C13737" i="1" s="1"/>
  <c r="B13738" i="1"/>
  <c r="C13738" i="1" s="1"/>
  <c r="B13739" i="1"/>
  <c r="C13739" i="1" s="1"/>
  <c r="B13740" i="1"/>
  <c r="C13740" i="1" s="1"/>
  <c r="B13741" i="1"/>
  <c r="C13741" i="1" s="1"/>
  <c r="B13742" i="1"/>
  <c r="C13742" i="1" s="1"/>
  <c r="B13743" i="1"/>
  <c r="C13743" i="1" s="1"/>
  <c r="B13744" i="1"/>
  <c r="C13744" i="1" s="1"/>
  <c r="B13745" i="1"/>
  <c r="C13745" i="1" s="1"/>
  <c r="B13746" i="1"/>
  <c r="C13746" i="1" s="1"/>
  <c r="B13747" i="1"/>
  <c r="C13747" i="1" s="1"/>
  <c r="B13748" i="1"/>
  <c r="C13748" i="1" s="1"/>
  <c r="B13749" i="1"/>
  <c r="C13749" i="1" s="1"/>
  <c r="B13750" i="1"/>
  <c r="C13750" i="1" s="1"/>
  <c r="B13751" i="1"/>
  <c r="C13751" i="1" s="1"/>
  <c r="B13752" i="1"/>
  <c r="C13752" i="1" s="1"/>
  <c r="B13753" i="1"/>
  <c r="C13753" i="1" s="1"/>
  <c r="B13754" i="1"/>
  <c r="C13754" i="1" s="1"/>
  <c r="B13755" i="1"/>
  <c r="C13755" i="1" s="1"/>
  <c r="B13756" i="1"/>
  <c r="C13756" i="1" s="1"/>
  <c r="B13757" i="1"/>
  <c r="C13757" i="1" s="1"/>
  <c r="B13758" i="1"/>
  <c r="C13758" i="1" s="1"/>
  <c r="B13759" i="1"/>
  <c r="C13759" i="1" s="1"/>
  <c r="B13760" i="1"/>
  <c r="C13760" i="1" s="1"/>
  <c r="B13761" i="1"/>
  <c r="C13761" i="1" s="1"/>
  <c r="B13762" i="1"/>
  <c r="C13762" i="1" s="1"/>
  <c r="B13763" i="1"/>
  <c r="C13763" i="1" s="1"/>
  <c r="B13764" i="1"/>
  <c r="C13764" i="1" s="1"/>
  <c r="B13765" i="1"/>
  <c r="C13765" i="1" s="1"/>
  <c r="B13766" i="1"/>
  <c r="C13766" i="1" s="1"/>
  <c r="B13767" i="1"/>
  <c r="C13767" i="1" s="1"/>
  <c r="B13768" i="1"/>
  <c r="C13768" i="1" s="1"/>
  <c r="B13769" i="1"/>
  <c r="C13769" i="1" s="1"/>
  <c r="B13770" i="1"/>
  <c r="C13770" i="1" s="1"/>
  <c r="B13771" i="1"/>
  <c r="C13771" i="1" s="1"/>
  <c r="B13772" i="1"/>
  <c r="C13772" i="1" s="1"/>
  <c r="B13773" i="1"/>
  <c r="C13773" i="1" s="1"/>
  <c r="B13774" i="1"/>
  <c r="C13774" i="1" s="1"/>
  <c r="B13775" i="1"/>
  <c r="C13775" i="1" s="1"/>
  <c r="B13776" i="1"/>
  <c r="C13776" i="1" s="1"/>
  <c r="B13777" i="1"/>
  <c r="C13777" i="1" s="1"/>
  <c r="B13778" i="1"/>
  <c r="C13778" i="1" s="1"/>
  <c r="B13779" i="1"/>
  <c r="C13779" i="1" s="1"/>
  <c r="B13780" i="1"/>
  <c r="C13780" i="1" s="1"/>
  <c r="B13781" i="1"/>
  <c r="C13781" i="1" s="1"/>
  <c r="B13782" i="1"/>
  <c r="C13782" i="1" s="1"/>
  <c r="B13783" i="1"/>
  <c r="C13783" i="1" s="1"/>
  <c r="B13784" i="1"/>
  <c r="C13784" i="1" s="1"/>
  <c r="B13785" i="1"/>
  <c r="C13785" i="1" s="1"/>
  <c r="B13786" i="1"/>
  <c r="C13786" i="1" s="1"/>
  <c r="B13787" i="1"/>
  <c r="C13787" i="1" s="1"/>
  <c r="B13788" i="1"/>
  <c r="C13788" i="1" s="1"/>
  <c r="B13789" i="1"/>
  <c r="C13789" i="1" s="1"/>
  <c r="B13790" i="1"/>
  <c r="C13790" i="1" s="1"/>
  <c r="B13791" i="1"/>
  <c r="C13791" i="1" s="1"/>
  <c r="B13792" i="1"/>
  <c r="C13792" i="1" s="1"/>
  <c r="B13793" i="1"/>
  <c r="C13793" i="1" s="1"/>
  <c r="B13794" i="1"/>
  <c r="C13794" i="1" s="1"/>
  <c r="B13795" i="1"/>
  <c r="C13795" i="1" s="1"/>
  <c r="B13796" i="1"/>
  <c r="C13796" i="1" s="1"/>
  <c r="B13797" i="1"/>
  <c r="C13797" i="1" s="1"/>
  <c r="B13798" i="1"/>
  <c r="C13798" i="1" s="1"/>
  <c r="B13799" i="1"/>
  <c r="C13799" i="1" s="1"/>
  <c r="B13800" i="1"/>
  <c r="C13800" i="1" s="1"/>
  <c r="B13801" i="1"/>
  <c r="C13801" i="1" s="1"/>
  <c r="B13802" i="1"/>
  <c r="C13802" i="1" s="1"/>
  <c r="B13803" i="1"/>
  <c r="C13803" i="1" s="1"/>
  <c r="B13804" i="1"/>
  <c r="C13804" i="1" s="1"/>
  <c r="B13805" i="1"/>
  <c r="C13805" i="1" s="1"/>
  <c r="B13806" i="1"/>
  <c r="C13806" i="1" s="1"/>
  <c r="B13807" i="1"/>
  <c r="C13807" i="1" s="1"/>
  <c r="B13808" i="1"/>
  <c r="C13808" i="1" s="1"/>
  <c r="B13809" i="1"/>
  <c r="C13809" i="1" s="1"/>
  <c r="B13810" i="1"/>
  <c r="C13810" i="1" s="1"/>
  <c r="B13811" i="1"/>
  <c r="C13811" i="1" s="1"/>
  <c r="B13812" i="1"/>
  <c r="C13812" i="1" s="1"/>
  <c r="B13813" i="1"/>
  <c r="C13813" i="1" s="1"/>
  <c r="B13814" i="1"/>
  <c r="C13814" i="1" s="1"/>
  <c r="B13815" i="1"/>
  <c r="C13815" i="1" s="1"/>
  <c r="B13816" i="1"/>
  <c r="C13816" i="1" s="1"/>
  <c r="B13817" i="1"/>
  <c r="C13817" i="1" s="1"/>
  <c r="B13818" i="1"/>
  <c r="C13818" i="1" s="1"/>
  <c r="B13819" i="1"/>
  <c r="C13819" i="1" s="1"/>
  <c r="B13820" i="1"/>
  <c r="C13820" i="1" s="1"/>
  <c r="B13821" i="1"/>
  <c r="C13821" i="1" s="1"/>
  <c r="B13822" i="1"/>
  <c r="C13822" i="1" s="1"/>
  <c r="B13823" i="1"/>
  <c r="C13823" i="1" s="1"/>
  <c r="B13824" i="1"/>
  <c r="C13824" i="1" s="1"/>
  <c r="B13825" i="1"/>
  <c r="C13825" i="1" s="1"/>
  <c r="B13826" i="1"/>
  <c r="C13826" i="1" s="1"/>
  <c r="B13827" i="1"/>
  <c r="C13827" i="1" s="1"/>
  <c r="B13828" i="1"/>
  <c r="C13828" i="1" s="1"/>
  <c r="B13829" i="1"/>
  <c r="C13829" i="1" s="1"/>
  <c r="B13830" i="1"/>
  <c r="C13830" i="1" s="1"/>
  <c r="B13831" i="1"/>
  <c r="C13831" i="1" s="1"/>
  <c r="B13832" i="1"/>
  <c r="C13832" i="1" s="1"/>
  <c r="B13833" i="1"/>
  <c r="C13833" i="1" s="1"/>
  <c r="B13834" i="1"/>
  <c r="C13834" i="1" s="1"/>
  <c r="B13835" i="1"/>
  <c r="C13835" i="1" s="1"/>
  <c r="B13836" i="1"/>
  <c r="C13836" i="1" s="1"/>
  <c r="B13837" i="1"/>
  <c r="C13837" i="1" s="1"/>
  <c r="B13838" i="1"/>
  <c r="C13838" i="1" s="1"/>
  <c r="B13839" i="1"/>
  <c r="C13839" i="1" s="1"/>
  <c r="B13840" i="1"/>
  <c r="C13840" i="1" s="1"/>
  <c r="B13841" i="1"/>
  <c r="C13841" i="1" s="1"/>
  <c r="B13842" i="1"/>
  <c r="C13842" i="1" s="1"/>
  <c r="B13843" i="1"/>
  <c r="C13843" i="1" s="1"/>
  <c r="B13844" i="1"/>
  <c r="C13844" i="1" s="1"/>
  <c r="B13845" i="1"/>
  <c r="C13845" i="1" s="1"/>
  <c r="B13846" i="1"/>
  <c r="C13846" i="1" s="1"/>
  <c r="B13847" i="1"/>
  <c r="C13847" i="1" s="1"/>
  <c r="B13848" i="1"/>
  <c r="C13848" i="1" s="1"/>
  <c r="B13849" i="1"/>
  <c r="C13849" i="1" s="1"/>
  <c r="B13850" i="1"/>
  <c r="C13850" i="1" s="1"/>
  <c r="B13851" i="1"/>
  <c r="C13851" i="1" s="1"/>
  <c r="B13852" i="1"/>
  <c r="C13852" i="1" s="1"/>
  <c r="B13853" i="1"/>
  <c r="C13853" i="1" s="1"/>
  <c r="B13854" i="1"/>
  <c r="C13854" i="1" s="1"/>
  <c r="B13855" i="1"/>
  <c r="C13855" i="1" s="1"/>
  <c r="B13856" i="1"/>
  <c r="C13856" i="1" s="1"/>
  <c r="B13857" i="1"/>
  <c r="C13857" i="1" s="1"/>
  <c r="B13858" i="1"/>
  <c r="C13858" i="1" s="1"/>
  <c r="B13859" i="1"/>
  <c r="C13859" i="1" s="1"/>
  <c r="B13860" i="1"/>
  <c r="C13860" i="1" s="1"/>
  <c r="B13861" i="1"/>
  <c r="C13861" i="1" s="1"/>
  <c r="B13862" i="1"/>
  <c r="C13862" i="1" s="1"/>
  <c r="B13863" i="1"/>
  <c r="C13863" i="1" s="1"/>
  <c r="B13864" i="1"/>
  <c r="C13864" i="1" s="1"/>
  <c r="B13865" i="1"/>
  <c r="C13865" i="1" s="1"/>
  <c r="B13866" i="1"/>
  <c r="C13866" i="1" s="1"/>
  <c r="B13867" i="1"/>
  <c r="C13867" i="1" s="1"/>
  <c r="B13868" i="1"/>
  <c r="C13868" i="1" s="1"/>
  <c r="B13869" i="1"/>
  <c r="C13869" i="1" s="1"/>
  <c r="B13870" i="1"/>
  <c r="C13870" i="1" s="1"/>
  <c r="B13871" i="1"/>
  <c r="C13871" i="1" s="1"/>
  <c r="B13872" i="1"/>
  <c r="C13872" i="1" s="1"/>
  <c r="B13873" i="1"/>
  <c r="C13873" i="1" s="1"/>
  <c r="B13874" i="1"/>
  <c r="C13874" i="1" s="1"/>
  <c r="B13875" i="1"/>
  <c r="C13875" i="1" s="1"/>
  <c r="B13876" i="1"/>
  <c r="C13876" i="1" s="1"/>
  <c r="B13877" i="1"/>
  <c r="C13877" i="1" s="1"/>
  <c r="B13878" i="1"/>
  <c r="C13878" i="1" s="1"/>
  <c r="B13879" i="1"/>
  <c r="C13879" i="1" s="1"/>
  <c r="B13880" i="1"/>
  <c r="C13880" i="1" s="1"/>
  <c r="B13881" i="1"/>
  <c r="C13881" i="1" s="1"/>
  <c r="B13882" i="1"/>
  <c r="C13882" i="1" s="1"/>
  <c r="B13883" i="1"/>
  <c r="C13883" i="1" s="1"/>
  <c r="B13884" i="1"/>
  <c r="C13884" i="1" s="1"/>
  <c r="B13885" i="1"/>
  <c r="C13885" i="1" s="1"/>
  <c r="B13886" i="1"/>
  <c r="C13886" i="1" s="1"/>
  <c r="B13887" i="1"/>
  <c r="C13887" i="1" s="1"/>
  <c r="B13888" i="1"/>
  <c r="C13888" i="1" s="1"/>
  <c r="B13889" i="1"/>
  <c r="C13889" i="1" s="1"/>
  <c r="B13890" i="1"/>
  <c r="C13890" i="1" s="1"/>
  <c r="B13891" i="1"/>
  <c r="C13891" i="1" s="1"/>
  <c r="B13892" i="1"/>
  <c r="C13892" i="1" s="1"/>
  <c r="B13893" i="1"/>
  <c r="C13893" i="1" s="1"/>
  <c r="B13894" i="1"/>
  <c r="C13894" i="1" s="1"/>
  <c r="B13895" i="1"/>
  <c r="C13895" i="1" s="1"/>
  <c r="B13896" i="1"/>
  <c r="C13896" i="1" s="1"/>
  <c r="B13897" i="1"/>
  <c r="C13897" i="1" s="1"/>
  <c r="B13898" i="1"/>
  <c r="C13898" i="1" s="1"/>
  <c r="B13899" i="1"/>
  <c r="C13899" i="1" s="1"/>
  <c r="B13900" i="1"/>
  <c r="C13900" i="1" s="1"/>
  <c r="B13901" i="1"/>
  <c r="C13901" i="1" s="1"/>
  <c r="B13902" i="1"/>
  <c r="C13902" i="1" s="1"/>
  <c r="B13903" i="1"/>
  <c r="C13903" i="1" s="1"/>
  <c r="B13904" i="1"/>
  <c r="C13904" i="1" s="1"/>
  <c r="B13905" i="1"/>
  <c r="C13905" i="1" s="1"/>
  <c r="B13906" i="1"/>
  <c r="C13906" i="1" s="1"/>
  <c r="B13907" i="1"/>
  <c r="C13907" i="1" s="1"/>
  <c r="B13908" i="1"/>
  <c r="C13908" i="1" s="1"/>
  <c r="B13909" i="1"/>
  <c r="C13909" i="1" s="1"/>
  <c r="B13910" i="1"/>
  <c r="C13910" i="1" s="1"/>
  <c r="B13911" i="1"/>
  <c r="C13911" i="1" s="1"/>
  <c r="B13912" i="1"/>
  <c r="C13912" i="1" s="1"/>
  <c r="B13913" i="1"/>
  <c r="C13913" i="1" s="1"/>
  <c r="B13914" i="1"/>
  <c r="C13914" i="1" s="1"/>
  <c r="B13915" i="1"/>
  <c r="C13915" i="1" s="1"/>
  <c r="B13916" i="1"/>
  <c r="C13916" i="1" s="1"/>
  <c r="B13917" i="1"/>
  <c r="C13917" i="1" s="1"/>
  <c r="B13918" i="1"/>
  <c r="C13918" i="1" s="1"/>
  <c r="B13919" i="1"/>
  <c r="C13919" i="1" s="1"/>
  <c r="B13920" i="1"/>
  <c r="C13920" i="1" s="1"/>
  <c r="B13921" i="1"/>
  <c r="C13921" i="1" s="1"/>
  <c r="B13922" i="1"/>
  <c r="C13922" i="1" s="1"/>
  <c r="B13923" i="1"/>
  <c r="C13923" i="1" s="1"/>
  <c r="B13924" i="1"/>
  <c r="C13924" i="1" s="1"/>
  <c r="B13925" i="1"/>
  <c r="C13925" i="1" s="1"/>
  <c r="B13926" i="1"/>
  <c r="C13926" i="1" s="1"/>
  <c r="B13927" i="1"/>
  <c r="C13927" i="1" s="1"/>
  <c r="B13928" i="1"/>
  <c r="C13928" i="1" s="1"/>
  <c r="B13929" i="1"/>
  <c r="C13929" i="1" s="1"/>
  <c r="B13930" i="1"/>
  <c r="C13930" i="1" s="1"/>
  <c r="B13931" i="1"/>
  <c r="C13931" i="1" s="1"/>
  <c r="B13932" i="1"/>
  <c r="C13932" i="1" s="1"/>
  <c r="B13933" i="1"/>
  <c r="C13933" i="1" s="1"/>
  <c r="B13934" i="1"/>
  <c r="C13934" i="1" s="1"/>
  <c r="B13935" i="1"/>
  <c r="C13935" i="1" s="1"/>
  <c r="B13936" i="1"/>
  <c r="C13936" i="1" s="1"/>
  <c r="B13937" i="1"/>
  <c r="C13937" i="1" s="1"/>
  <c r="B13938" i="1"/>
  <c r="C13938" i="1" s="1"/>
  <c r="B13939" i="1"/>
  <c r="C13939" i="1" s="1"/>
  <c r="B13940" i="1"/>
  <c r="C13940" i="1" s="1"/>
  <c r="B13941" i="1"/>
  <c r="C13941" i="1" s="1"/>
  <c r="B13942" i="1"/>
  <c r="C13942" i="1" s="1"/>
  <c r="B13943" i="1"/>
  <c r="C13943" i="1" s="1"/>
  <c r="B13944" i="1"/>
  <c r="C13944" i="1" s="1"/>
  <c r="B13945" i="1"/>
  <c r="C13945" i="1" s="1"/>
  <c r="B13946" i="1"/>
  <c r="C13946" i="1" s="1"/>
  <c r="B13947" i="1"/>
  <c r="C13947" i="1" s="1"/>
  <c r="B13948" i="1"/>
  <c r="C13948" i="1" s="1"/>
  <c r="B13949" i="1"/>
  <c r="C13949" i="1" s="1"/>
  <c r="B13950" i="1"/>
  <c r="C13950" i="1" s="1"/>
  <c r="B13951" i="1"/>
  <c r="C13951" i="1" s="1"/>
  <c r="B13952" i="1"/>
  <c r="C13952" i="1" s="1"/>
  <c r="B13953" i="1"/>
  <c r="C13953" i="1" s="1"/>
  <c r="B13954" i="1"/>
  <c r="C13954" i="1" s="1"/>
  <c r="B13955" i="1"/>
  <c r="C13955" i="1" s="1"/>
  <c r="B13956" i="1"/>
  <c r="C13956" i="1" s="1"/>
  <c r="B13957" i="1"/>
  <c r="C13957" i="1" s="1"/>
  <c r="B13958" i="1"/>
  <c r="C13958" i="1" s="1"/>
  <c r="B13959" i="1"/>
  <c r="C13959" i="1" s="1"/>
  <c r="B13960" i="1"/>
  <c r="C13960" i="1" s="1"/>
  <c r="B13961" i="1"/>
  <c r="C13961" i="1" s="1"/>
  <c r="B13962" i="1"/>
  <c r="C13962" i="1" s="1"/>
  <c r="B13963" i="1"/>
  <c r="C13963" i="1" s="1"/>
  <c r="B13964" i="1"/>
  <c r="C13964" i="1" s="1"/>
  <c r="B13965" i="1"/>
  <c r="C13965" i="1" s="1"/>
  <c r="B13966" i="1"/>
  <c r="C13966" i="1" s="1"/>
  <c r="B13967" i="1"/>
  <c r="C13967" i="1" s="1"/>
  <c r="B13968" i="1"/>
  <c r="C13968" i="1" s="1"/>
  <c r="B13969" i="1"/>
  <c r="C13969" i="1" s="1"/>
  <c r="B13970" i="1"/>
  <c r="C13970" i="1" s="1"/>
  <c r="B13971" i="1"/>
  <c r="C13971" i="1" s="1"/>
  <c r="B13972" i="1"/>
  <c r="C13972" i="1" s="1"/>
  <c r="B13973" i="1"/>
  <c r="C13973" i="1" s="1"/>
  <c r="B13974" i="1"/>
  <c r="C13974" i="1" s="1"/>
  <c r="B13975" i="1"/>
  <c r="C13975" i="1" s="1"/>
  <c r="B13976" i="1"/>
  <c r="C13976" i="1" s="1"/>
  <c r="B13977" i="1"/>
  <c r="C13977" i="1" s="1"/>
  <c r="B13978" i="1"/>
  <c r="C13978" i="1" s="1"/>
  <c r="B13979" i="1"/>
  <c r="C13979" i="1" s="1"/>
  <c r="B13980" i="1"/>
  <c r="C13980" i="1" s="1"/>
  <c r="B13981" i="1"/>
  <c r="C13981" i="1" s="1"/>
  <c r="B13982" i="1"/>
  <c r="C13982" i="1" s="1"/>
  <c r="B13983" i="1"/>
  <c r="C13983" i="1" s="1"/>
  <c r="B13984" i="1"/>
  <c r="C13984" i="1" s="1"/>
  <c r="B13985" i="1"/>
  <c r="C13985" i="1" s="1"/>
  <c r="B13986" i="1"/>
  <c r="C13986" i="1" s="1"/>
  <c r="B13987" i="1"/>
  <c r="C13987" i="1" s="1"/>
  <c r="B13988" i="1"/>
  <c r="C13988" i="1" s="1"/>
  <c r="B13989" i="1"/>
  <c r="C13989" i="1" s="1"/>
  <c r="B13990" i="1"/>
  <c r="C13990" i="1" s="1"/>
  <c r="B13991" i="1"/>
  <c r="C13991" i="1" s="1"/>
  <c r="B13992" i="1"/>
  <c r="C13992" i="1" s="1"/>
  <c r="B13993" i="1"/>
  <c r="C13993" i="1" s="1"/>
  <c r="B13994" i="1"/>
  <c r="C13994" i="1" s="1"/>
  <c r="B13995" i="1"/>
  <c r="C13995" i="1" s="1"/>
  <c r="B13996" i="1"/>
  <c r="C13996" i="1" s="1"/>
  <c r="B13997" i="1"/>
  <c r="C13997" i="1" s="1"/>
  <c r="B13998" i="1"/>
  <c r="C13998" i="1" s="1"/>
  <c r="B13999" i="1"/>
  <c r="C13999" i="1" s="1"/>
  <c r="B14000" i="1"/>
  <c r="C14000" i="1" s="1"/>
  <c r="B14001" i="1"/>
  <c r="C14001" i="1" s="1"/>
  <c r="B14002" i="1"/>
  <c r="C14002" i="1" s="1"/>
  <c r="B14003" i="1"/>
  <c r="C14003" i="1" s="1"/>
  <c r="B14004" i="1"/>
  <c r="C14004" i="1" s="1"/>
  <c r="B14005" i="1"/>
  <c r="C14005" i="1" s="1"/>
  <c r="B14006" i="1"/>
  <c r="C14006" i="1" s="1"/>
  <c r="B14007" i="1"/>
  <c r="C14007" i="1" s="1"/>
  <c r="B14008" i="1"/>
  <c r="C14008" i="1" s="1"/>
  <c r="B14009" i="1"/>
  <c r="C14009" i="1" s="1"/>
  <c r="B14010" i="1"/>
  <c r="C14010" i="1" s="1"/>
  <c r="B14011" i="1"/>
  <c r="C14011" i="1" s="1"/>
  <c r="B14012" i="1"/>
  <c r="C14012" i="1" s="1"/>
  <c r="B14013" i="1"/>
  <c r="C14013" i="1" s="1"/>
  <c r="B14014" i="1"/>
  <c r="C14014" i="1" s="1"/>
  <c r="B14015" i="1"/>
  <c r="C14015" i="1" s="1"/>
  <c r="B14016" i="1"/>
  <c r="C14016" i="1" s="1"/>
  <c r="B14017" i="1"/>
  <c r="C14017" i="1" s="1"/>
  <c r="B14018" i="1"/>
  <c r="C14018" i="1" s="1"/>
  <c r="B14019" i="1"/>
  <c r="C14019" i="1" s="1"/>
  <c r="B14020" i="1"/>
  <c r="C14020" i="1" s="1"/>
  <c r="B14021" i="1"/>
  <c r="C14021" i="1" s="1"/>
  <c r="B14022" i="1"/>
  <c r="C14022" i="1" s="1"/>
  <c r="B14023" i="1"/>
  <c r="C14023" i="1" s="1"/>
  <c r="B14024" i="1"/>
  <c r="C14024" i="1" s="1"/>
  <c r="B14025" i="1"/>
  <c r="C14025" i="1" s="1"/>
  <c r="B14026" i="1"/>
  <c r="C14026" i="1" s="1"/>
  <c r="B14027" i="1"/>
  <c r="C14027" i="1" s="1"/>
  <c r="B14028" i="1"/>
  <c r="C14028" i="1" s="1"/>
  <c r="B14029" i="1"/>
  <c r="C14029" i="1" s="1"/>
  <c r="B14030" i="1"/>
  <c r="C14030" i="1" s="1"/>
  <c r="B14031" i="1"/>
  <c r="C14031" i="1" s="1"/>
  <c r="B14032" i="1"/>
  <c r="C14032" i="1" s="1"/>
  <c r="B14033" i="1"/>
  <c r="C14033" i="1" s="1"/>
  <c r="B14034" i="1"/>
  <c r="C14034" i="1" s="1"/>
  <c r="B14035" i="1"/>
  <c r="C14035" i="1" s="1"/>
  <c r="B14036" i="1"/>
  <c r="C14036" i="1" s="1"/>
  <c r="B14037" i="1"/>
  <c r="C14037" i="1" s="1"/>
  <c r="B14038" i="1"/>
  <c r="C14038" i="1" s="1"/>
  <c r="B14039" i="1"/>
  <c r="C14039" i="1" s="1"/>
  <c r="B14040" i="1"/>
  <c r="C14040" i="1" s="1"/>
  <c r="B14041" i="1"/>
  <c r="C14041" i="1" s="1"/>
  <c r="B14042" i="1"/>
  <c r="C14042" i="1" s="1"/>
  <c r="B14043" i="1"/>
  <c r="C14043" i="1" s="1"/>
  <c r="B14044" i="1"/>
  <c r="C14044" i="1" s="1"/>
  <c r="B14045" i="1"/>
  <c r="C14045" i="1" s="1"/>
  <c r="B14046" i="1"/>
  <c r="C14046" i="1" s="1"/>
  <c r="B14047" i="1"/>
  <c r="C14047" i="1" s="1"/>
  <c r="B14048" i="1"/>
  <c r="C14048" i="1" s="1"/>
  <c r="B14049" i="1"/>
  <c r="C14049" i="1" s="1"/>
  <c r="B14050" i="1"/>
  <c r="C14050" i="1" s="1"/>
  <c r="B14051" i="1"/>
  <c r="C14051" i="1" s="1"/>
  <c r="B14052" i="1"/>
  <c r="C14052" i="1" s="1"/>
  <c r="B14053" i="1"/>
  <c r="C14053" i="1" s="1"/>
  <c r="B14054" i="1"/>
  <c r="C14054" i="1" s="1"/>
  <c r="B14055" i="1"/>
  <c r="C14055" i="1" s="1"/>
  <c r="B14056" i="1"/>
  <c r="C14056" i="1" s="1"/>
  <c r="B14057" i="1"/>
  <c r="C14057" i="1" s="1"/>
  <c r="B14058" i="1"/>
  <c r="C14058" i="1" s="1"/>
  <c r="B14059" i="1"/>
  <c r="C14059" i="1" s="1"/>
  <c r="B14060" i="1"/>
  <c r="C14060" i="1" s="1"/>
  <c r="B14061" i="1"/>
  <c r="C14061" i="1" s="1"/>
  <c r="B14062" i="1"/>
  <c r="C14062" i="1" s="1"/>
  <c r="B14063" i="1"/>
  <c r="C14063" i="1" s="1"/>
  <c r="B14064" i="1"/>
  <c r="C14064" i="1" s="1"/>
  <c r="B14065" i="1"/>
  <c r="C14065" i="1" s="1"/>
  <c r="B14066" i="1"/>
  <c r="C14066" i="1" s="1"/>
  <c r="B14067" i="1"/>
  <c r="C14067" i="1" s="1"/>
  <c r="B14068" i="1"/>
  <c r="C14068" i="1" s="1"/>
  <c r="B14069" i="1"/>
  <c r="C14069" i="1" s="1"/>
  <c r="B14070" i="1"/>
  <c r="C14070" i="1" s="1"/>
  <c r="B14071" i="1"/>
  <c r="C14071" i="1" s="1"/>
  <c r="B14072" i="1"/>
  <c r="C14072" i="1" s="1"/>
  <c r="B14073" i="1"/>
  <c r="C14073" i="1" s="1"/>
  <c r="B14074" i="1"/>
  <c r="C14074" i="1" s="1"/>
  <c r="B14075" i="1"/>
  <c r="C14075" i="1" s="1"/>
  <c r="B14076" i="1"/>
  <c r="C14076" i="1" s="1"/>
  <c r="B14077" i="1"/>
  <c r="C14077" i="1" s="1"/>
  <c r="B14078" i="1"/>
  <c r="C14078" i="1" s="1"/>
  <c r="B14079" i="1"/>
  <c r="C14079" i="1" s="1"/>
  <c r="B14080" i="1"/>
  <c r="C14080" i="1" s="1"/>
  <c r="B14081" i="1"/>
  <c r="C14081" i="1" s="1"/>
  <c r="B14082" i="1"/>
  <c r="C14082" i="1" s="1"/>
  <c r="B14083" i="1"/>
  <c r="C14083" i="1" s="1"/>
  <c r="B14084" i="1"/>
  <c r="C14084" i="1" s="1"/>
  <c r="B14085" i="1"/>
  <c r="C14085" i="1" s="1"/>
  <c r="B14086" i="1"/>
  <c r="C14086" i="1" s="1"/>
  <c r="B14087" i="1"/>
  <c r="C14087" i="1" s="1"/>
  <c r="B14088" i="1"/>
  <c r="C14088" i="1" s="1"/>
  <c r="B14089" i="1"/>
  <c r="C14089" i="1" s="1"/>
  <c r="B14090" i="1"/>
  <c r="C14090" i="1" s="1"/>
  <c r="B14091" i="1"/>
  <c r="C14091" i="1" s="1"/>
  <c r="B14092" i="1"/>
  <c r="C14092" i="1" s="1"/>
  <c r="B14093" i="1"/>
  <c r="C14093" i="1" s="1"/>
  <c r="B14094" i="1"/>
  <c r="C14094" i="1" s="1"/>
  <c r="B14095" i="1"/>
  <c r="C14095" i="1" s="1"/>
  <c r="B14096" i="1"/>
  <c r="C14096" i="1" s="1"/>
  <c r="B14097" i="1"/>
  <c r="C14097" i="1" s="1"/>
  <c r="B14098" i="1"/>
  <c r="C14098" i="1" s="1"/>
  <c r="B14099" i="1"/>
  <c r="C14099" i="1" s="1"/>
  <c r="B14100" i="1"/>
  <c r="C14100" i="1" s="1"/>
  <c r="B14101" i="1"/>
  <c r="C14101" i="1" s="1"/>
  <c r="B14102" i="1"/>
  <c r="C14102" i="1" s="1"/>
  <c r="B14103" i="1"/>
  <c r="C14103" i="1" s="1"/>
  <c r="B14104" i="1"/>
  <c r="C14104" i="1" s="1"/>
  <c r="B14105" i="1"/>
  <c r="C14105" i="1" s="1"/>
  <c r="B14106" i="1"/>
  <c r="C14106" i="1" s="1"/>
  <c r="B14107" i="1"/>
  <c r="C14107" i="1" s="1"/>
  <c r="B14108" i="1"/>
  <c r="C14108" i="1" s="1"/>
  <c r="B14109" i="1"/>
  <c r="C14109" i="1" s="1"/>
  <c r="B14110" i="1"/>
  <c r="C14110" i="1" s="1"/>
  <c r="B14111" i="1"/>
  <c r="C14111" i="1" s="1"/>
  <c r="B14112" i="1"/>
  <c r="C14112" i="1" s="1"/>
  <c r="B14113" i="1"/>
  <c r="C14113" i="1" s="1"/>
  <c r="B14114" i="1"/>
  <c r="C14114" i="1" s="1"/>
  <c r="B14115" i="1"/>
  <c r="C14115" i="1" s="1"/>
  <c r="B14116" i="1"/>
  <c r="C14116" i="1" s="1"/>
  <c r="B14117" i="1"/>
  <c r="C14117" i="1" s="1"/>
  <c r="B14118" i="1"/>
  <c r="C14118" i="1" s="1"/>
  <c r="B14119" i="1"/>
  <c r="C14119" i="1" s="1"/>
  <c r="B14120" i="1"/>
  <c r="C14120" i="1" s="1"/>
  <c r="B14121" i="1"/>
  <c r="C14121" i="1" s="1"/>
  <c r="B14122" i="1"/>
  <c r="C14122" i="1" s="1"/>
  <c r="B14123" i="1"/>
  <c r="C14123" i="1" s="1"/>
  <c r="B14124" i="1"/>
  <c r="C14124" i="1" s="1"/>
  <c r="B14125" i="1"/>
  <c r="C14125" i="1" s="1"/>
  <c r="B14126" i="1"/>
  <c r="C14126" i="1" s="1"/>
  <c r="B14127" i="1"/>
  <c r="C14127" i="1" s="1"/>
  <c r="B14128" i="1"/>
  <c r="C14128" i="1" s="1"/>
  <c r="B14129" i="1"/>
  <c r="C14129" i="1" s="1"/>
  <c r="B14130" i="1"/>
  <c r="C14130" i="1" s="1"/>
  <c r="B14131" i="1"/>
  <c r="C14131" i="1" s="1"/>
  <c r="B14132" i="1"/>
  <c r="C14132" i="1" s="1"/>
  <c r="B14133" i="1"/>
  <c r="C14133" i="1" s="1"/>
  <c r="B14134" i="1"/>
  <c r="C14134" i="1" s="1"/>
  <c r="B14135" i="1"/>
  <c r="C14135" i="1" s="1"/>
  <c r="B14136" i="1"/>
  <c r="C14136" i="1" s="1"/>
  <c r="B14137" i="1"/>
  <c r="C14137" i="1" s="1"/>
  <c r="B14138" i="1"/>
  <c r="C14138" i="1" s="1"/>
  <c r="B14139" i="1"/>
  <c r="C14139" i="1" s="1"/>
  <c r="B14140" i="1"/>
  <c r="C14140" i="1" s="1"/>
  <c r="B14141" i="1"/>
  <c r="C14141" i="1" s="1"/>
  <c r="B14142" i="1"/>
  <c r="C14142" i="1" s="1"/>
  <c r="B14143" i="1"/>
  <c r="C14143" i="1" s="1"/>
  <c r="B14144" i="1"/>
  <c r="C14144" i="1" s="1"/>
  <c r="B14145" i="1"/>
  <c r="C14145" i="1" s="1"/>
  <c r="B14146" i="1"/>
  <c r="C14146" i="1" s="1"/>
  <c r="B14147" i="1"/>
  <c r="C14147" i="1" s="1"/>
  <c r="B14148" i="1"/>
  <c r="C14148" i="1" s="1"/>
  <c r="B14149" i="1"/>
  <c r="C14149" i="1" s="1"/>
  <c r="B14150" i="1"/>
  <c r="C14150" i="1" s="1"/>
  <c r="B14151" i="1"/>
  <c r="C14151" i="1" s="1"/>
  <c r="B14152" i="1"/>
  <c r="C14152" i="1" s="1"/>
  <c r="B14153" i="1"/>
  <c r="C14153" i="1" s="1"/>
  <c r="B14154" i="1"/>
  <c r="C14154" i="1" s="1"/>
  <c r="B14155" i="1"/>
  <c r="C14155" i="1" s="1"/>
  <c r="B14156" i="1"/>
  <c r="C14156" i="1" s="1"/>
  <c r="B14157" i="1"/>
  <c r="C14157" i="1" s="1"/>
  <c r="B14158" i="1"/>
  <c r="C14158" i="1" s="1"/>
  <c r="B14159" i="1"/>
  <c r="C14159" i="1" s="1"/>
  <c r="B14160" i="1"/>
  <c r="C14160" i="1" s="1"/>
  <c r="B14161" i="1"/>
  <c r="C14161" i="1" s="1"/>
  <c r="B14162" i="1"/>
  <c r="C14162" i="1" s="1"/>
  <c r="B14163" i="1"/>
  <c r="C14163" i="1" s="1"/>
  <c r="B14164" i="1"/>
  <c r="C14164" i="1" s="1"/>
  <c r="B14165" i="1"/>
  <c r="C14165" i="1" s="1"/>
  <c r="B14166" i="1"/>
  <c r="C14166" i="1" s="1"/>
  <c r="B14167" i="1"/>
  <c r="C14167" i="1" s="1"/>
  <c r="B14168" i="1"/>
  <c r="C14168" i="1" s="1"/>
  <c r="B14169" i="1"/>
  <c r="C14169" i="1" s="1"/>
  <c r="B14170" i="1"/>
  <c r="C14170" i="1" s="1"/>
  <c r="B14171" i="1"/>
  <c r="C14171" i="1" s="1"/>
  <c r="B14172" i="1"/>
  <c r="C14172" i="1" s="1"/>
  <c r="B14173" i="1"/>
  <c r="C14173" i="1" s="1"/>
  <c r="B14174" i="1"/>
  <c r="C14174" i="1" s="1"/>
  <c r="B14175" i="1"/>
  <c r="C14175" i="1" s="1"/>
  <c r="B14176" i="1"/>
  <c r="C14176" i="1" s="1"/>
  <c r="B14177" i="1"/>
  <c r="C14177" i="1" s="1"/>
  <c r="B14178" i="1"/>
  <c r="C14178" i="1" s="1"/>
  <c r="B14179" i="1"/>
  <c r="C14179" i="1" s="1"/>
  <c r="B14180" i="1"/>
  <c r="C14180" i="1" s="1"/>
  <c r="B14181" i="1"/>
  <c r="C14181" i="1" s="1"/>
  <c r="B14182" i="1"/>
  <c r="C14182" i="1" s="1"/>
  <c r="B14183" i="1"/>
  <c r="C14183" i="1" s="1"/>
  <c r="B14184" i="1"/>
  <c r="C14184" i="1" s="1"/>
  <c r="B14185" i="1"/>
  <c r="C14185" i="1" s="1"/>
  <c r="B14186" i="1"/>
  <c r="C14186" i="1" s="1"/>
  <c r="B14187" i="1"/>
  <c r="C14187" i="1" s="1"/>
  <c r="B14188" i="1"/>
  <c r="C14188" i="1" s="1"/>
  <c r="B14189" i="1"/>
  <c r="C14189" i="1" s="1"/>
  <c r="B14190" i="1"/>
  <c r="C14190" i="1" s="1"/>
  <c r="B14191" i="1"/>
  <c r="C14191" i="1" s="1"/>
  <c r="B14192" i="1"/>
  <c r="C14192" i="1" s="1"/>
  <c r="B14193" i="1"/>
  <c r="C14193" i="1" s="1"/>
  <c r="B14194" i="1"/>
  <c r="C14194" i="1" s="1"/>
  <c r="B14195" i="1"/>
  <c r="C14195" i="1" s="1"/>
  <c r="B14196" i="1"/>
  <c r="C14196" i="1" s="1"/>
  <c r="B14197" i="1"/>
  <c r="C14197" i="1" s="1"/>
  <c r="B14198" i="1"/>
  <c r="C14198" i="1" s="1"/>
  <c r="B14199" i="1"/>
  <c r="C14199" i="1" s="1"/>
  <c r="B14200" i="1"/>
  <c r="C14200" i="1" s="1"/>
  <c r="B14201" i="1"/>
  <c r="C14201" i="1" s="1"/>
  <c r="B14202" i="1"/>
  <c r="C14202" i="1" s="1"/>
  <c r="B14203" i="1"/>
  <c r="C14203" i="1" s="1"/>
  <c r="B14204" i="1"/>
  <c r="C14204" i="1" s="1"/>
  <c r="B14205" i="1"/>
  <c r="C14205" i="1" s="1"/>
  <c r="B14206" i="1"/>
  <c r="C14206" i="1" s="1"/>
  <c r="B14207" i="1"/>
  <c r="C14207" i="1" s="1"/>
  <c r="B14208" i="1"/>
  <c r="C14208" i="1" s="1"/>
  <c r="B14209" i="1"/>
  <c r="C14209" i="1" s="1"/>
  <c r="B14210" i="1"/>
  <c r="C14210" i="1" s="1"/>
  <c r="B14211" i="1"/>
  <c r="C14211" i="1" s="1"/>
  <c r="B14212" i="1"/>
  <c r="C14212" i="1" s="1"/>
  <c r="B14213" i="1"/>
  <c r="C14213" i="1" s="1"/>
  <c r="B14214" i="1"/>
  <c r="C14214" i="1" s="1"/>
  <c r="B14215" i="1"/>
  <c r="C14215" i="1" s="1"/>
  <c r="B14216" i="1"/>
  <c r="C14216" i="1" s="1"/>
  <c r="B14217" i="1"/>
  <c r="C14217" i="1" s="1"/>
  <c r="B14218" i="1"/>
  <c r="C14218" i="1" s="1"/>
  <c r="B14219" i="1"/>
  <c r="C14219" i="1" s="1"/>
  <c r="B14220" i="1"/>
  <c r="C14220" i="1" s="1"/>
  <c r="B14221" i="1"/>
  <c r="C14221" i="1" s="1"/>
  <c r="B14222" i="1"/>
  <c r="C14222" i="1" s="1"/>
  <c r="B14223" i="1"/>
  <c r="C14223" i="1" s="1"/>
  <c r="B14224" i="1"/>
  <c r="C14224" i="1" s="1"/>
  <c r="B14225" i="1"/>
  <c r="C14225" i="1" s="1"/>
  <c r="B14226" i="1"/>
  <c r="C14226" i="1" s="1"/>
  <c r="B14227" i="1"/>
  <c r="C14227" i="1" s="1"/>
  <c r="B14228" i="1"/>
  <c r="C14228" i="1" s="1"/>
  <c r="B14229" i="1"/>
  <c r="C14229" i="1" s="1"/>
  <c r="B14230" i="1"/>
  <c r="C14230" i="1" s="1"/>
  <c r="B14231" i="1"/>
  <c r="C14231" i="1" s="1"/>
  <c r="B14232" i="1"/>
  <c r="C14232" i="1" s="1"/>
  <c r="B14233" i="1"/>
  <c r="C14233" i="1" s="1"/>
  <c r="B14234" i="1"/>
  <c r="C14234" i="1" s="1"/>
  <c r="B14235" i="1"/>
  <c r="C14235" i="1" s="1"/>
  <c r="B14236" i="1"/>
  <c r="C14236" i="1" s="1"/>
  <c r="B14237" i="1"/>
  <c r="C14237" i="1" s="1"/>
  <c r="B14238" i="1"/>
  <c r="C14238" i="1" s="1"/>
  <c r="B14239" i="1"/>
  <c r="C14239" i="1" s="1"/>
  <c r="B14240" i="1"/>
  <c r="C14240" i="1" s="1"/>
  <c r="B14241" i="1"/>
  <c r="C14241" i="1" s="1"/>
  <c r="B14242" i="1"/>
  <c r="C14242" i="1" s="1"/>
  <c r="B14243" i="1"/>
  <c r="C14243" i="1" s="1"/>
  <c r="B14244" i="1"/>
  <c r="C14244" i="1" s="1"/>
  <c r="B14245" i="1"/>
  <c r="C14245" i="1" s="1"/>
  <c r="B14246" i="1"/>
  <c r="C14246" i="1" s="1"/>
  <c r="B14247" i="1"/>
  <c r="C14247" i="1" s="1"/>
  <c r="B14248" i="1"/>
  <c r="C14248" i="1" s="1"/>
  <c r="B14249" i="1"/>
  <c r="C14249" i="1" s="1"/>
  <c r="B14250" i="1"/>
  <c r="C14250" i="1" s="1"/>
  <c r="B14251" i="1"/>
  <c r="C14251" i="1" s="1"/>
  <c r="B14252" i="1"/>
  <c r="C14252" i="1" s="1"/>
  <c r="B14253" i="1"/>
  <c r="C14253" i="1" s="1"/>
  <c r="B14254" i="1"/>
  <c r="C14254" i="1" s="1"/>
  <c r="B14255" i="1"/>
  <c r="C14255" i="1" s="1"/>
  <c r="B14256" i="1"/>
  <c r="C14256" i="1" s="1"/>
  <c r="B14257" i="1"/>
  <c r="C14257" i="1" s="1"/>
  <c r="B14258" i="1"/>
  <c r="C14258" i="1" s="1"/>
  <c r="B14259" i="1"/>
  <c r="C14259" i="1" s="1"/>
  <c r="B14260" i="1"/>
  <c r="C14260" i="1" s="1"/>
  <c r="B14261" i="1"/>
  <c r="C14261" i="1" s="1"/>
  <c r="B14262" i="1"/>
  <c r="C14262" i="1" s="1"/>
  <c r="B14263" i="1"/>
  <c r="C14263" i="1" s="1"/>
  <c r="B14264" i="1"/>
  <c r="C14264" i="1" s="1"/>
  <c r="B14265" i="1"/>
  <c r="C14265" i="1" s="1"/>
  <c r="B14266" i="1"/>
  <c r="C14266" i="1" s="1"/>
  <c r="B14267" i="1"/>
  <c r="C14267" i="1" s="1"/>
  <c r="B14268" i="1"/>
  <c r="C14268" i="1" s="1"/>
  <c r="B14269" i="1"/>
  <c r="C14269" i="1" s="1"/>
  <c r="B14270" i="1"/>
  <c r="C14270" i="1" s="1"/>
  <c r="B14271" i="1"/>
  <c r="C14271" i="1" s="1"/>
  <c r="B14272" i="1"/>
  <c r="C14272" i="1" s="1"/>
  <c r="B14273" i="1"/>
  <c r="C14273" i="1" s="1"/>
  <c r="B14274" i="1"/>
  <c r="C14274" i="1" s="1"/>
  <c r="B14275" i="1"/>
  <c r="C14275" i="1" s="1"/>
  <c r="B14276" i="1"/>
  <c r="C14276" i="1" s="1"/>
  <c r="B14277" i="1"/>
  <c r="C14277" i="1" s="1"/>
  <c r="B14278" i="1"/>
  <c r="C14278" i="1" s="1"/>
  <c r="B14279" i="1"/>
  <c r="C14279" i="1" s="1"/>
  <c r="B14280" i="1"/>
  <c r="C14280" i="1" s="1"/>
  <c r="B14281" i="1"/>
  <c r="C14281" i="1" s="1"/>
  <c r="B14282" i="1"/>
  <c r="C14282" i="1" s="1"/>
  <c r="B14283" i="1"/>
  <c r="C14283" i="1" s="1"/>
  <c r="B14284" i="1"/>
  <c r="C14284" i="1" s="1"/>
  <c r="B14285" i="1"/>
  <c r="C14285" i="1" s="1"/>
  <c r="B14286" i="1"/>
  <c r="C14286" i="1" s="1"/>
  <c r="B14287" i="1"/>
  <c r="C14287" i="1" s="1"/>
  <c r="B14288" i="1"/>
  <c r="C14288" i="1" s="1"/>
  <c r="B14289" i="1"/>
  <c r="C14289" i="1" s="1"/>
  <c r="B14290" i="1"/>
  <c r="C14290" i="1" s="1"/>
  <c r="B14291" i="1"/>
  <c r="C14291" i="1" s="1"/>
  <c r="B14292" i="1"/>
  <c r="C14292" i="1" s="1"/>
  <c r="B14293" i="1"/>
  <c r="C14293" i="1" s="1"/>
  <c r="B14294" i="1"/>
  <c r="C14294" i="1" s="1"/>
  <c r="B14295" i="1"/>
  <c r="C14295" i="1" s="1"/>
  <c r="B14296" i="1"/>
  <c r="C14296" i="1" s="1"/>
  <c r="B14297" i="1"/>
  <c r="C14297" i="1" s="1"/>
  <c r="B14298" i="1"/>
  <c r="C14298" i="1" s="1"/>
  <c r="B14299" i="1"/>
  <c r="C14299" i="1" s="1"/>
  <c r="B14300" i="1"/>
  <c r="C14300" i="1" s="1"/>
  <c r="B14301" i="1"/>
  <c r="C14301" i="1" s="1"/>
  <c r="B14302" i="1"/>
  <c r="C14302" i="1" s="1"/>
  <c r="B14303" i="1"/>
  <c r="C14303" i="1" s="1"/>
  <c r="B14304" i="1"/>
  <c r="C14304" i="1" s="1"/>
  <c r="B14305" i="1"/>
  <c r="C14305" i="1" s="1"/>
  <c r="B14306" i="1"/>
  <c r="C14306" i="1" s="1"/>
  <c r="B14307" i="1"/>
  <c r="C14307" i="1" s="1"/>
  <c r="B14308" i="1"/>
  <c r="C14308" i="1" s="1"/>
  <c r="B14309" i="1"/>
  <c r="C14309" i="1" s="1"/>
  <c r="B14310" i="1"/>
  <c r="C14310" i="1" s="1"/>
  <c r="B14311" i="1"/>
  <c r="C14311" i="1" s="1"/>
  <c r="B14312" i="1"/>
  <c r="C14312" i="1" s="1"/>
  <c r="B14313" i="1"/>
  <c r="C14313" i="1" s="1"/>
  <c r="B14314" i="1"/>
  <c r="C14314" i="1" s="1"/>
  <c r="B14315" i="1"/>
  <c r="C14315" i="1" s="1"/>
  <c r="B14316" i="1"/>
  <c r="C14316" i="1" s="1"/>
  <c r="B14317" i="1"/>
  <c r="C14317" i="1" s="1"/>
  <c r="B14318" i="1"/>
  <c r="C14318" i="1" s="1"/>
  <c r="B14319" i="1"/>
  <c r="C14319" i="1" s="1"/>
  <c r="B14320" i="1"/>
  <c r="C14320" i="1" s="1"/>
  <c r="B14321" i="1"/>
  <c r="C14321" i="1" s="1"/>
  <c r="B14322" i="1"/>
  <c r="C14322" i="1" s="1"/>
  <c r="B14323" i="1"/>
  <c r="C14323" i="1" s="1"/>
  <c r="B14324" i="1"/>
  <c r="C14324" i="1" s="1"/>
  <c r="B14325" i="1"/>
  <c r="C14325" i="1" s="1"/>
  <c r="B14326" i="1"/>
  <c r="C14326" i="1" s="1"/>
  <c r="B14327" i="1"/>
  <c r="C14327" i="1" s="1"/>
  <c r="B14328" i="1"/>
  <c r="C14328" i="1" s="1"/>
  <c r="B14329" i="1"/>
  <c r="C14329" i="1" s="1"/>
  <c r="B14330" i="1"/>
  <c r="C14330" i="1" s="1"/>
  <c r="B14331" i="1"/>
  <c r="C14331" i="1" s="1"/>
  <c r="B14332" i="1"/>
  <c r="C14332" i="1" s="1"/>
  <c r="B14333" i="1"/>
  <c r="C14333" i="1" s="1"/>
  <c r="B14334" i="1"/>
  <c r="C14334" i="1" s="1"/>
  <c r="B14335" i="1"/>
  <c r="C14335" i="1" s="1"/>
  <c r="B14336" i="1"/>
  <c r="C14336" i="1" s="1"/>
  <c r="B14337" i="1"/>
  <c r="C14337" i="1" s="1"/>
  <c r="B14338" i="1"/>
  <c r="C14338" i="1" s="1"/>
  <c r="B14339" i="1"/>
  <c r="C14339" i="1" s="1"/>
  <c r="B14340" i="1"/>
  <c r="C14340" i="1" s="1"/>
  <c r="B14341" i="1"/>
  <c r="C14341" i="1" s="1"/>
  <c r="B14342" i="1"/>
  <c r="C14342" i="1" s="1"/>
  <c r="B14343" i="1"/>
  <c r="C14343" i="1" s="1"/>
  <c r="B14344" i="1"/>
  <c r="C14344" i="1" s="1"/>
  <c r="B14345" i="1"/>
  <c r="C14345" i="1" s="1"/>
  <c r="B14346" i="1"/>
  <c r="C14346" i="1" s="1"/>
  <c r="B14347" i="1"/>
  <c r="C14347" i="1" s="1"/>
  <c r="B14348" i="1"/>
  <c r="C14348" i="1" s="1"/>
  <c r="B14349" i="1"/>
  <c r="C14349" i="1" s="1"/>
  <c r="B14350" i="1"/>
  <c r="C14350" i="1" s="1"/>
  <c r="B14351" i="1"/>
  <c r="C14351" i="1" s="1"/>
  <c r="B14352" i="1"/>
  <c r="C14352" i="1" s="1"/>
  <c r="B14353" i="1"/>
  <c r="C14353" i="1" s="1"/>
  <c r="B14354" i="1"/>
  <c r="C14354" i="1" s="1"/>
  <c r="B14355" i="1"/>
  <c r="C14355" i="1" s="1"/>
  <c r="B14356" i="1"/>
  <c r="C14356" i="1" s="1"/>
  <c r="B14357" i="1"/>
  <c r="C14357" i="1" s="1"/>
  <c r="B14358" i="1"/>
  <c r="C14358" i="1" s="1"/>
  <c r="B14359" i="1"/>
  <c r="C14359" i="1" s="1"/>
  <c r="B14360" i="1"/>
  <c r="C14360" i="1" s="1"/>
  <c r="B14361" i="1"/>
  <c r="C14361" i="1" s="1"/>
  <c r="B14362" i="1"/>
  <c r="C14362" i="1" s="1"/>
  <c r="B14363" i="1"/>
  <c r="C14363" i="1" s="1"/>
  <c r="B14364" i="1"/>
  <c r="C14364" i="1" s="1"/>
  <c r="B14365" i="1"/>
  <c r="C14365" i="1" s="1"/>
  <c r="B14366" i="1"/>
  <c r="C14366" i="1" s="1"/>
  <c r="B14367" i="1"/>
  <c r="C14367" i="1" s="1"/>
  <c r="B14368" i="1"/>
  <c r="C14368" i="1" s="1"/>
  <c r="B14369" i="1"/>
  <c r="C14369" i="1" s="1"/>
  <c r="B14370" i="1"/>
  <c r="C14370" i="1" s="1"/>
  <c r="B14371" i="1"/>
  <c r="C14371" i="1" s="1"/>
  <c r="B14372" i="1"/>
  <c r="C14372" i="1" s="1"/>
  <c r="B14373" i="1"/>
  <c r="C14373" i="1" s="1"/>
  <c r="B14374" i="1"/>
  <c r="C14374" i="1" s="1"/>
  <c r="B14375" i="1"/>
  <c r="C14375" i="1" s="1"/>
  <c r="B14376" i="1"/>
  <c r="C14376" i="1" s="1"/>
  <c r="B14377" i="1"/>
  <c r="C14377" i="1" s="1"/>
  <c r="B14378" i="1"/>
  <c r="C14378" i="1" s="1"/>
  <c r="B14379" i="1"/>
  <c r="C14379" i="1" s="1"/>
  <c r="B14380" i="1"/>
  <c r="C14380" i="1" s="1"/>
  <c r="B14381" i="1"/>
  <c r="C14381" i="1" s="1"/>
  <c r="B14382" i="1"/>
  <c r="C14382" i="1" s="1"/>
  <c r="B14383" i="1"/>
  <c r="C14383" i="1" s="1"/>
  <c r="B14384" i="1"/>
  <c r="C14384" i="1" s="1"/>
  <c r="B14385" i="1"/>
  <c r="C14385" i="1" s="1"/>
  <c r="B14386" i="1"/>
  <c r="C14386" i="1" s="1"/>
  <c r="B14387" i="1"/>
  <c r="C14387" i="1" s="1"/>
  <c r="B14388" i="1"/>
  <c r="C14388" i="1" s="1"/>
  <c r="B14389" i="1"/>
  <c r="C14389" i="1" s="1"/>
  <c r="B14390" i="1"/>
  <c r="C14390" i="1" s="1"/>
  <c r="B14391" i="1"/>
  <c r="C14391" i="1" s="1"/>
  <c r="B14392" i="1"/>
  <c r="C14392" i="1" s="1"/>
  <c r="B14393" i="1"/>
  <c r="C14393" i="1" s="1"/>
  <c r="B14394" i="1"/>
  <c r="C14394" i="1" s="1"/>
  <c r="B14395" i="1"/>
  <c r="C14395" i="1" s="1"/>
  <c r="B14396" i="1"/>
  <c r="C14396" i="1" s="1"/>
  <c r="B14397" i="1"/>
  <c r="C14397" i="1" s="1"/>
  <c r="B14398" i="1"/>
  <c r="C14398" i="1" s="1"/>
  <c r="B14399" i="1"/>
  <c r="C14399" i="1" s="1"/>
  <c r="B14400" i="1"/>
  <c r="C14400" i="1" s="1"/>
  <c r="B14401" i="1"/>
  <c r="C14401" i="1" s="1"/>
  <c r="B14402" i="1"/>
  <c r="C14402" i="1" s="1"/>
  <c r="B14403" i="1"/>
  <c r="C14403" i="1" s="1"/>
  <c r="B14404" i="1"/>
  <c r="C14404" i="1" s="1"/>
  <c r="B14405" i="1"/>
  <c r="C14405" i="1" s="1"/>
  <c r="B14406" i="1"/>
  <c r="C14406" i="1" s="1"/>
  <c r="B14407" i="1"/>
  <c r="C14407" i="1" s="1"/>
  <c r="B14408" i="1"/>
  <c r="C14408" i="1" s="1"/>
  <c r="B14409" i="1"/>
  <c r="C14409" i="1" s="1"/>
  <c r="B14410" i="1"/>
  <c r="C14410" i="1" s="1"/>
  <c r="B14411" i="1"/>
  <c r="C14411" i="1" s="1"/>
  <c r="B14412" i="1"/>
  <c r="C14412" i="1" s="1"/>
  <c r="B14413" i="1"/>
  <c r="C14413" i="1" s="1"/>
  <c r="B14414" i="1"/>
  <c r="C14414" i="1" s="1"/>
  <c r="B14415" i="1"/>
  <c r="C14415" i="1" s="1"/>
  <c r="B14416" i="1"/>
  <c r="C14416" i="1" s="1"/>
  <c r="B14417" i="1"/>
  <c r="C14417" i="1" s="1"/>
  <c r="B14418" i="1"/>
  <c r="C14418" i="1" s="1"/>
  <c r="B14419" i="1"/>
  <c r="C14419" i="1" s="1"/>
  <c r="B14420" i="1"/>
  <c r="C14420" i="1" s="1"/>
  <c r="B14421" i="1"/>
  <c r="C14421" i="1" s="1"/>
  <c r="B14422" i="1"/>
  <c r="C14422" i="1" s="1"/>
  <c r="B14423" i="1"/>
  <c r="C14423" i="1" s="1"/>
  <c r="B14424" i="1"/>
  <c r="C14424" i="1" s="1"/>
  <c r="B14425" i="1"/>
  <c r="C14425" i="1" s="1"/>
  <c r="B14426" i="1"/>
  <c r="C14426" i="1" s="1"/>
  <c r="B14427" i="1"/>
  <c r="C14427" i="1" s="1"/>
  <c r="B14428" i="1"/>
  <c r="C14428" i="1" s="1"/>
  <c r="B14429" i="1"/>
  <c r="C14429" i="1" s="1"/>
  <c r="B14430" i="1"/>
  <c r="C14430" i="1" s="1"/>
  <c r="B14431" i="1"/>
  <c r="C14431" i="1" s="1"/>
  <c r="B14432" i="1"/>
  <c r="C14432" i="1" s="1"/>
  <c r="B14433" i="1"/>
  <c r="C14433" i="1" s="1"/>
  <c r="B14434" i="1"/>
  <c r="C14434" i="1" s="1"/>
  <c r="B14435" i="1"/>
  <c r="C14435" i="1" s="1"/>
  <c r="B14436" i="1"/>
  <c r="C14436" i="1" s="1"/>
  <c r="B14437" i="1"/>
  <c r="C14437" i="1" s="1"/>
  <c r="B14438" i="1"/>
  <c r="C14438" i="1" s="1"/>
  <c r="B14439" i="1"/>
  <c r="C14439" i="1" s="1"/>
  <c r="B14440" i="1"/>
  <c r="C14440" i="1" s="1"/>
  <c r="B14441" i="1"/>
  <c r="C14441" i="1" s="1"/>
  <c r="B14442" i="1"/>
  <c r="C14442" i="1" s="1"/>
  <c r="B14443" i="1"/>
  <c r="C14443" i="1" s="1"/>
  <c r="B14444" i="1"/>
  <c r="C14444" i="1" s="1"/>
  <c r="B14445" i="1"/>
  <c r="C14445" i="1" s="1"/>
  <c r="B14446" i="1"/>
  <c r="C14446" i="1" s="1"/>
  <c r="B14447" i="1"/>
  <c r="C14447" i="1" s="1"/>
  <c r="B14448" i="1"/>
  <c r="C14448" i="1" s="1"/>
  <c r="B14449" i="1"/>
  <c r="C14449" i="1" s="1"/>
  <c r="B14450" i="1"/>
  <c r="C14450" i="1" s="1"/>
  <c r="B14451" i="1"/>
  <c r="C14451" i="1" s="1"/>
  <c r="B14452" i="1"/>
  <c r="C14452" i="1" s="1"/>
  <c r="B14453" i="1"/>
  <c r="C14453" i="1" s="1"/>
  <c r="B14454" i="1"/>
  <c r="C14454" i="1" s="1"/>
  <c r="B14455" i="1"/>
  <c r="C14455" i="1" s="1"/>
  <c r="B14456" i="1"/>
  <c r="C14456" i="1" s="1"/>
  <c r="B14457" i="1"/>
  <c r="C14457" i="1" s="1"/>
  <c r="B14458" i="1"/>
  <c r="C14458" i="1" s="1"/>
  <c r="B14459" i="1"/>
  <c r="C14459" i="1" s="1"/>
  <c r="B14460" i="1"/>
  <c r="C14460" i="1" s="1"/>
  <c r="B14461" i="1"/>
  <c r="C14461" i="1" s="1"/>
  <c r="B14462" i="1"/>
  <c r="C14462" i="1" s="1"/>
  <c r="B14463" i="1"/>
  <c r="C14463" i="1" s="1"/>
  <c r="B14464" i="1"/>
  <c r="C14464" i="1" s="1"/>
  <c r="B14465" i="1"/>
  <c r="C14465" i="1" s="1"/>
  <c r="B14466" i="1"/>
  <c r="C14466" i="1" s="1"/>
  <c r="B14467" i="1"/>
  <c r="C14467" i="1" s="1"/>
  <c r="B14468" i="1"/>
  <c r="C14468" i="1" s="1"/>
  <c r="B14469" i="1"/>
  <c r="C14469" i="1" s="1"/>
  <c r="B14470" i="1"/>
  <c r="C14470" i="1" s="1"/>
  <c r="B14471" i="1"/>
  <c r="C14471" i="1" s="1"/>
  <c r="B14472" i="1"/>
  <c r="C14472" i="1" s="1"/>
  <c r="B14473" i="1"/>
  <c r="C14473" i="1" s="1"/>
  <c r="B14474" i="1"/>
  <c r="C14474" i="1" s="1"/>
  <c r="B14475" i="1"/>
  <c r="C14475" i="1" s="1"/>
  <c r="B14476" i="1"/>
  <c r="C14476" i="1" s="1"/>
  <c r="B14477" i="1"/>
  <c r="C14477" i="1" s="1"/>
  <c r="B14478" i="1"/>
  <c r="C14478" i="1" s="1"/>
  <c r="B14479" i="1"/>
  <c r="C14479" i="1" s="1"/>
  <c r="B14480" i="1"/>
  <c r="C14480" i="1" s="1"/>
  <c r="B14481" i="1"/>
  <c r="C14481" i="1" s="1"/>
  <c r="B14482" i="1"/>
  <c r="C14482" i="1" s="1"/>
  <c r="B14483" i="1"/>
  <c r="C14483" i="1" s="1"/>
  <c r="B14484" i="1"/>
  <c r="C14484" i="1" s="1"/>
  <c r="B14485" i="1"/>
  <c r="C14485" i="1" s="1"/>
  <c r="B14486" i="1"/>
  <c r="C14486" i="1" s="1"/>
  <c r="B14487" i="1"/>
  <c r="C14487" i="1" s="1"/>
  <c r="B14488" i="1"/>
  <c r="C14488" i="1" s="1"/>
  <c r="B14489" i="1"/>
  <c r="C14489" i="1" s="1"/>
  <c r="B14490" i="1"/>
  <c r="C14490" i="1" s="1"/>
  <c r="B14491" i="1"/>
  <c r="C14491" i="1" s="1"/>
  <c r="B14492" i="1"/>
  <c r="C14492" i="1" s="1"/>
  <c r="B14493" i="1"/>
  <c r="C14493" i="1" s="1"/>
  <c r="B14494" i="1"/>
  <c r="C14494" i="1" s="1"/>
  <c r="B14495" i="1"/>
  <c r="C14495" i="1" s="1"/>
  <c r="B14496" i="1"/>
  <c r="C14496" i="1" s="1"/>
  <c r="B14497" i="1"/>
  <c r="C14497" i="1" s="1"/>
  <c r="B14498" i="1"/>
  <c r="C14498" i="1" s="1"/>
  <c r="B14499" i="1"/>
  <c r="C14499" i="1" s="1"/>
  <c r="B14500" i="1"/>
  <c r="C14500" i="1" s="1"/>
  <c r="B14501" i="1"/>
  <c r="C14501" i="1" s="1"/>
  <c r="B14502" i="1"/>
  <c r="C14502" i="1" s="1"/>
  <c r="B14503" i="1"/>
  <c r="C14503" i="1" s="1"/>
  <c r="B14504" i="1"/>
  <c r="C14504" i="1" s="1"/>
  <c r="B14505" i="1"/>
  <c r="C14505" i="1" s="1"/>
  <c r="B14506" i="1"/>
  <c r="C14506" i="1" s="1"/>
  <c r="B14507" i="1"/>
  <c r="C14507" i="1" s="1"/>
  <c r="B14508" i="1"/>
  <c r="C14508" i="1" s="1"/>
  <c r="B14509" i="1"/>
  <c r="C14509" i="1" s="1"/>
  <c r="B14510" i="1"/>
  <c r="C14510" i="1" s="1"/>
  <c r="B14511" i="1"/>
  <c r="C14511" i="1" s="1"/>
  <c r="B14512" i="1"/>
  <c r="C14512" i="1" s="1"/>
  <c r="B14513" i="1"/>
  <c r="C14513" i="1" s="1"/>
  <c r="B14514" i="1"/>
  <c r="C14514" i="1" s="1"/>
  <c r="B14515" i="1"/>
  <c r="C14515" i="1" s="1"/>
  <c r="B14516" i="1"/>
  <c r="C14516" i="1" s="1"/>
  <c r="B14517" i="1"/>
  <c r="C14517" i="1" s="1"/>
  <c r="B14518" i="1"/>
  <c r="C14518" i="1" s="1"/>
  <c r="B14519" i="1"/>
  <c r="C14519" i="1" s="1"/>
  <c r="B14520" i="1"/>
  <c r="C14520" i="1" s="1"/>
  <c r="B14521" i="1"/>
  <c r="C14521" i="1" s="1"/>
  <c r="B14522" i="1"/>
  <c r="C14522" i="1" s="1"/>
  <c r="B14523" i="1"/>
  <c r="C14523" i="1" s="1"/>
  <c r="B14524" i="1"/>
  <c r="C14524" i="1" s="1"/>
  <c r="B14525" i="1"/>
  <c r="C14525" i="1" s="1"/>
  <c r="B14526" i="1"/>
  <c r="C14526" i="1" s="1"/>
  <c r="B14527" i="1"/>
  <c r="C14527" i="1" s="1"/>
  <c r="B14528" i="1"/>
  <c r="C14528" i="1" s="1"/>
  <c r="B14529" i="1"/>
  <c r="C14529" i="1" s="1"/>
  <c r="B14530" i="1"/>
  <c r="C14530" i="1" s="1"/>
  <c r="B14531" i="1"/>
  <c r="C14531" i="1" s="1"/>
  <c r="B14532" i="1"/>
  <c r="C14532" i="1" s="1"/>
  <c r="B14533" i="1"/>
  <c r="C14533" i="1" s="1"/>
  <c r="B14534" i="1"/>
  <c r="C14534" i="1" s="1"/>
  <c r="B14535" i="1"/>
  <c r="C14535" i="1" s="1"/>
  <c r="B14536" i="1"/>
  <c r="C14536" i="1" s="1"/>
  <c r="B14537" i="1"/>
  <c r="C14537" i="1" s="1"/>
  <c r="B14538" i="1"/>
  <c r="C14538" i="1" s="1"/>
  <c r="B14539" i="1"/>
  <c r="C14539" i="1" s="1"/>
  <c r="B14540" i="1"/>
  <c r="C14540" i="1" s="1"/>
  <c r="B14541" i="1"/>
  <c r="C14541" i="1" s="1"/>
  <c r="B14542" i="1"/>
  <c r="C14542" i="1" s="1"/>
  <c r="B14543" i="1"/>
  <c r="C14543" i="1" s="1"/>
  <c r="B14544" i="1"/>
  <c r="C14544" i="1" s="1"/>
  <c r="B14545" i="1"/>
  <c r="C14545" i="1" s="1"/>
  <c r="B14546" i="1"/>
  <c r="C14546" i="1" s="1"/>
  <c r="B14547" i="1"/>
  <c r="C14547" i="1" s="1"/>
  <c r="B14548" i="1"/>
  <c r="C14548" i="1" s="1"/>
  <c r="B14549" i="1"/>
  <c r="C14549" i="1" s="1"/>
  <c r="B14550" i="1"/>
  <c r="C14550" i="1" s="1"/>
  <c r="B14551" i="1"/>
  <c r="C14551" i="1" s="1"/>
  <c r="B14552" i="1"/>
  <c r="C14552" i="1" s="1"/>
  <c r="B14553" i="1"/>
  <c r="C14553" i="1" s="1"/>
  <c r="B14554" i="1"/>
  <c r="C14554" i="1" s="1"/>
  <c r="B14555" i="1"/>
  <c r="C14555" i="1" s="1"/>
  <c r="B14556" i="1"/>
  <c r="C14556" i="1" s="1"/>
  <c r="B14557" i="1"/>
  <c r="C14557" i="1" s="1"/>
  <c r="B14558" i="1"/>
  <c r="C14558" i="1" s="1"/>
  <c r="B14559" i="1"/>
  <c r="C14559" i="1" s="1"/>
  <c r="B14560" i="1"/>
  <c r="C14560" i="1" s="1"/>
  <c r="B14561" i="1"/>
  <c r="C14561" i="1" s="1"/>
  <c r="B14562" i="1"/>
  <c r="C14562" i="1" s="1"/>
  <c r="B14563" i="1"/>
  <c r="C14563" i="1" s="1"/>
  <c r="B14564" i="1"/>
  <c r="C14564" i="1" s="1"/>
  <c r="B14565" i="1"/>
  <c r="C14565" i="1" s="1"/>
  <c r="B14566" i="1"/>
  <c r="C14566" i="1" s="1"/>
  <c r="B14567" i="1"/>
  <c r="C14567" i="1" s="1"/>
  <c r="B14568" i="1"/>
  <c r="C14568" i="1" s="1"/>
  <c r="B14569" i="1"/>
  <c r="C14569" i="1" s="1"/>
  <c r="B14570" i="1"/>
  <c r="C14570" i="1" s="1"/>
  <c r="B14571" i="1"/>
  <c r="C14571" i="1" s="1"/>
  <c r="B14572" i="1"/>
  <c r="C14572" i="1" s="1"/>
  <c r="B14573" i="1"/>
  <c r="C14573" i="1" s="1"/>
  <c r="B14574" i="1"/>
  <c r="C14574" i="1" s="1"/>
  <c r="B14575" i="1"/>
  <c r="C14575" i="1" s="1"/>
  <c r="B14576" i="1"/>
  <c r="C14576" i="1" s="1"/>
  <c r="B14577" i="1"/>
  <c r="C14577" i="1" s="1"/>
  <c r="B14578" i="1"/>
  <c r="C14578" i="1" s="1"/>
  <c r="B14579" i="1"/>
  <c r="C14579" i="1" s="1"/>
  <c r="B14580" i="1"/>
  <c r="C14580" i="1" s="1"/>
  <c r="B14581" i="1"/>
  <c r="C14581" i="1" s="1"/>
  <c r="B14582" i="1"/>
  <c r="C14582" i="1" s="1"/>
  <c r="B14583" i="1"/>
  <c r="C14583" i="1" s="1"/>
  <c r="B14584" i="1"/>
  <c r="C14584" i="1" s="1"/>
  <c r="B14585" i="1"/>
  <c r="C14585" i="1" s="1"/>
  <c r="B14586" i="1"/>
  <c r="C14586" i="1" s="1"/>
  <c r="B14587" i="1"/>
  <c r="C14587" i="1" s="1"/>
  <c r="B14588" i="1"/>
  <c r="C14588" i="1" s="1"/>
  <c r="B14589" i="1"/>
  <c r="C14589" i="1" s="1"/>
  <c r="B14590" i="1"/>
  <c r="C14590" i="1" s="1"/>
  <c r="B14591" i="1"/>
  <c r="C14591" i="1" s="1"/>
  <c r="B14592" i="1"/>
  <c r="C14592" i="1" s="1"/>
  <c r="B14593" i="1"/>
  <c r="C14593" i="1" s="1"/>
  <c r="B14594" i="1"/>
  <c r="C14594" i="1" s="1"/>
  <c r="B14595" i="1"/>
  <c r="C14595" i="1" s="1"/>
  <c r="B14596" i="1"/>
  <c r="C14596" i="1" s="1"/>
  <c r="B14597" i="1"/>
  <c r="C14597" i="1" s="1"/>
  <c r="B14598" i="1"/>
  <c r="C14598" i="1" s="1"/>
  <c r="B14599" i="1"/>
  <c r="C14599" i="1" s="1"/>
  <c r="B14600" i="1"/>
  <c r="C14600" i="1" s="1"/>
  <c r="B14601" i="1"/>
  <c r="C14601" i="1" s="1"/>
  <c r="B14602" i="1"/>
  <c r="C14602" i="1" s="1"/>
  <c r="B14603" i="1"/>
  <c r="C14603" i="1" s="1"/>
  <c r="B14604" i="1"/>
  <c r="C14604" i="1" s="1"/>
  <c r="B14605" i="1"/>
  <c r="C14605" i="1" s="1"/>
  <c r="B14606" i="1"/>
  <c r="C14606" i="1" s="1"/>
  <c r="B14607" i="1"/>
  <c r="C14607" i="1" s="1"/>
  <c r="B14608" i="1"/>
  <c r="C14608" i="1" s="1"/>
  <c r="B14609" i="1"/>
  <c r="C14609" i="1" s="1"/>
  <c r="B14610" i="1"/>
  <c r="C14610" i="1" s="1"/>
  <c r="B14611" i="1"/>
  <c r="C14611" i="1" s="1"/>
  <c r="B14612" i="1"/>
  <c r="C14612" i="1" s="1"/>
  <c r="B14613" i="1"/>
  <c r="C14613" i="1" s="1"/>
  <c r="B14614" i="1"/>
  <c r="C14614" i="1" s="1"/>
  <c r="B14615" i="1"/>
  <c r="C14615" i="1" s="1"/>
  <c r="B14616" i="1"/>
  <c r="C14616" i="1" s="1"/>
  <c r="B14617" i="1"/>
  <c r="C14617" i="1" s="1"/>
  <c r="B14618" i="1"/>
  <c r="C14618" i="1" s="1"/>
  <c r="B14619" i="1"/>
  <c r="C14619" i="1" s="1"/>
  <c r="B14620" i="1"/>
  <c r="C14620" i="1" s="1"/>
  <c r="B14621" i="1"/>
  <c r="C14621" i="1" s="1"/>
  <c r="B14622" i="1"/>
  <c r="C14622" i="1" s="1"/>
  <c r="B14623" i="1"/>
  <c r="C14623" i="1" s="1"/>
  <c r="B14624" i="1"/>
  <c r="C14624" i="1" s="1"/>
  <c r="B14625" i="1"/>
  <c r="C14625" i="1" s="1"/>
  <c r="B14626" i="1"/>
  <c r="C14626" i="1" s="1"/>
  <c r="B14627" i="1"/>
  <c r="C14627" i="1" s="1"/>
  <c r="B14628" i="1"/>
  <c r="C14628" i="1" s="1"/>
  <c r="B14629" i="1"/>
  <c r="C14629" i="1" s="1"/>
  <c r="B14630" i="1"/>
  <c r="C14630" i="1" s="1"/>
  <c r="B14631" i="1"/>
  <c r="C14631" i="1" s="1"/>
  <c r="B14632" i="1"/>
  <c r="C14632" i="1" s="1"/>
  <c r="B14633" i="1"/>
  <c r="C14633" i="1" s="1"/>
  <c r="B14634" i="1"/>
  <c r="C14634" i="1" s="1"/>
  <c r="B14635" i="1"/>
  <c r="C14635" i="1" s="1"/>
  <c r="B14636" i="1"/>
  <c r="C14636" i="1" s="1"/>
  <c r="B14637" i="1"/>
  <c r="C14637" i="1" s="1"/>
  <c r="B14638" i="1"/>
  <c r="C14638" i="1" s="1"/>
  <c r="B14639" i="1"/>
  <c r="C14639" i="1" s="1"/>
  <c r="B14640" i="1"/>
  <c r="C14640" i="1" s="1"/>
  <c r="B14641" i="1"/>
  <c r="C14641" i="1" s="1"/>
  <c r="B14642" i="1"/>
  <c r="C14642" i="1" s="1"/>
  <c r="B14643" i="1"/>
  <c r="C14643" i="1" s="1"/>
  <c r="B14644" i="1"/>
  <c r="C14644" i="1" s="1"/>
  <c r="B14645" i="1"/>
  <c r="C14645" i="1" s="1"/>
  <c r="B14646" i="1"/>
  <c r="C14646" i="1" s="1"/>
  <c r="B14647" i="1"/>
  <c r="C14647" i="1" s="1"/>
  <c r="B14648" i="1"/>
  <c r="C14648" i="1" s="1"/>
  <c r="B14649" i="1"/>
  <c r="C14649" i="1" s="1"/>
  <c r="B14650" i="1"/>
  <c r="C14650" i="1" s="1"/>
  <c r="B14651" i="1"/>
  <c r="C14651" i="1" s="1"/>
  <c r="B14652" i="1"/>
  <c r="C14652" i="1" s="1"/>
  <c r="B14653" i="1"/>
  <c r="C14653" i="1" s="1"/>
  <c r="B14654" i="1"/>
  <c r="C14654" i="1" s="1"/>
  <c r="B14655" i="1"/>
  <c r="C14655" i="1" s="1"/>
  <c r="B14656" i="1"/>
  <c r="C14656" i="1" s="1"/>
  <c r="B14657" i="1"/>
  <c r="C14657" i="1" s="1"/>
  <c r="B14658" i="1"/>
  <c r="C14658" i="1" s="1"/>
  <c r="B14659" i="1"/>
  <c r="C14659" i="1" s="1"/>
  <c r="B14660" i="1"/>
  <c r="C14660" i="1" s="1"/>
  <c r="B14661" i="1"/>
  <c r="C14661" i="1" s="1"/>
  <c r="B14662" i="1"/>
  <c r="C14662" i="1" s="1"/>
  <c r="B14663" i="1"/>
  <c r="C14663" i="1" s="1"/>
  <c r="B14664" i="1"/>
  <c r="C14664" i="1" s="1"/>
  <c r="B14665" i="1"/>
  <c r="C14665" i="1" s="1"/>
  <c r="B14666" i="1"/>
  <c r="C14666" i="1" s="1"/>
  <c r="B14667" i="1"/>
  <c r="C14667" i="1" s="1"/>
  <c r="B14668" i="1"/>
  <c r="C14668" i="1" s="1"/>
  <c r="B14669" i="1"/>
  <c r="C14669" i="1" s="1"/>
  <c r="B14670" i="1"/>
  <c r="C14670" i="1" s="1"/>
  <c r="B14671" i="1"/>
  <c r="C14671" i="1" s="1"/>
  <c r="B14672" i="1"/>
  <c r="C14672" i="1" s="1"/>
  <c r="B14673" i="1"/>
  <c r="C14673" i="1" s="1"/>
  <c r="B14674" i="1"/>
  <c r="C14674" i="1" s="1"/>
  <c r="B14675" i="1"/>
  <c r="C14675" i="1" s="1"/>
  <c r="B14676" i="1"/>
  <c r="C14676" i="1" s="1"/>
  <c r="B14677" i="1"/>
  <c r="C14677" i="1" s="1"/>
  <c r="B14678" i="1"/>
  <c r="C14678" i="1" s="1"/>
  <c r="B14679" i="1"/>
  <c r="C14679" i="1" s="1"/>
  <c r="B14680" i="1"/>
  <c r="C14680" i="1" s="1"/>
  <c r="B14681" i="1"/>
  <c r="C14681" i="1" s="1"/>
  <c r="B14682" i="1"/>
  <c r="C14682" i="1" s="1"/>
  <c r="B14683" i="1"/>
  <c r="C14683" i="1" s="1"/>
  <c r="B14684" i="1"/>
  <c r="C14684" i="1" s="1"/>
  <c r="B14685" i="1"/>
  <c r="C14685" i="1" s="1"/>
  <c r="B14686" i="1"/>
  <c r="C14686" i="1" s="1"/>
  <c r="B14687" i="1"/>
  <c r="C14687" i="1" s="1"/>
  <c r="B14688" i="1"/>
  <c r="C14688" i="1" s="1"/>
  <c r="B14689" i="1"/>
  <c r="C14689" i="1" s="1"/>
  <c r="B14690" i="1"/>
  <c r="C14690" i="1" s="1"/>
  <c r="B14691" i="1"/>
  <c r="C14691" i="1" s="1"/>
  <c r="B14692" i="1"/>
  <c r="C14692" i="1" s="1"/>
  <c r="B14693" i="1"/>
  <c r="C14693" i="1" s="1"/>
  <c r="B14694" i="1"/>
  <c r="C14694" i="1" s="1"/>
  <c r="B14695" i="1"/>
  <c r="C14695" i="1" s="1"/>
  <c r="B14696" i="1"/>
  <c r="C14696" i="1" s="1"/>
  <c r="B14697" i="1"/>
  <c r="C14697" i="1" s="1"/>
  <c r="B14698" i="1"/>
  <c r="C14698" i="1" s="1"/>
  <c r="B14699" i="1"/>
  <c r="C14699" i="1" s="1"/>
  <c r="B14700" i="1"/>
  <c r="C14700" i="1" s="1"/>
  <c r="B14701" i="1"/>
  <c r="C14701" i="1" s="1"/>
  <c r="B14702" i="1"/>
  <c r="C14702" i="1" s="1"/>
  <c r="B14703" i="1"/>
  <c r="C14703" i="1" s="1"/>
  <c r="B14704" i="1"/>
  <c r="C14704" i="1" s="1"/>
  <c r="B14705" i="1"/>
  <c r="C14705" i="1" s="1"/>
  <c r="B14706" i="1"/>
  <c r="C14706" i="1" s="1"/>
  <c r="B14707" i="1"/>
  <c r="C14707" i="1" s="1"/>
  <c r="B14708" i="1"/>
  <c r="C14708" i="1" s="1"/>
  <c r="B14709" i="1"/>
  <c r="C14709" i="1" s="1"/>
  <c r="B14710" i="1"/>
  <c r="C14710" i="1" s="1"/>
  <c r="B14711" i="1"/>
  <c r="C14711" i="1" s="1"/>
  <c r="B14712" i="1"/>
  <c r="C14712" i="1" s="1"/>
  <c r="B14713" i="1"/>
  <c r="C14713" i="1" s="1"/>
  <c r="B14714" i="1"/>
  <c r="C14714" i="1" s="1"/>
  <c r="B14715" i="1"/>
  <c r="C14715" i="1" s="1"/>
  <c r="B14716" i="1"/>
  <c r="C14716" i="1" s="1"/>
  <c r="B14717" i="1"/>
  <c r="C14717" i="1" s="1"/>
  <c r="B14718" i="1"/>
  <c r="C14718" i="1" s="1"/>
  <c r="B14719" i="1"/>
  <c r="C14719" i="1" s="1"/>
  <c r="B14720" i="1"/>
  <c r="C14720" i="1" s="1"/>
  <c r="B14721" i="1"/>
  <c r="C14721" i="1" s="1"/>
  <c r="B14722" i="1"/>
  <c r="C14722" i="1" s="1"/>
  <c r="B14723" i="1"/>
  <c r="C14723" i="1" s="1"/>
  <c r="B14724" i="1"/>
  <c r="C14724" i="1" s="1"/>
  <c r="B14725" i="1"/>
  <c r="C14725" i="1" s="1"/>
  <c r="B14726" i="1"/>
  <c r="C14726" i="1" s="1"/>
  <c r="B14727" i="1"/>
  <c r="C14727" i="1" s="1"/>
  <c r="B14728" i="1"/>
  <c r="C14728" i="1" s="1"/>
  <c r="B14729" i="1"/>
  <c r="C14729" i="1" s="1"/>
  <c r="B14730" i="1"/>
  <c r="C14730" i="1" s="1"/>
  <c r="B14731" i="1"/>
  <c r="C14731" i="1" s="1"/>
  <c r="B14732" i="1"/>
  <c r="C14732" i="1" s="1"/>
  <c r="B14733" i="1"/>
  <c r="C14733" i="1" s="1"/>
  <c r="B14734" i="1"/>
  <c r="C14734" i="1" s="1"/>
  <c r="B14735" i="1"/>
  <c r="C14735" i="1" s="1"/>
  <c r="B14736" i="1"/>
  <c r="C14736" i="1" s="1"/>
  <c r="B14737" i="1"/>
  <c r="C14737" i="1" s="1"/>
  <c r="B14738" i="1"/>
  <c r="C14738" i="1" s="1"/>
  <c r="B14739" i="1"/>
  <c r="C14739" i="1" s="1"/>
  <c r="B14740" i="1"/>
  <c r="C14740" i="1" s="1"/>
  <c r="B14741" i="1"/>
  <c r="C14741" i="1" s="1"/>
  <c r="B14742" i="1"/>
  <c r="C14742" i="1" s="1"/>
  <c r="B14743" i="1"/>
  <c r="C14743" i="1" s="1"/>
  <c r="B14744" i="1"/>
  <c r="C14744" i="1" s="1"/>
  <c r="B14745" i="1"/>
  <c r="C14745" i="1" s="1"/>
  <c r="B14746" i="1"/>
  <c r="C14746" i="1" s="1"/>
  <c r="B14747" i="1"/>
  <c r="C14747" i="1" s="1"/>
  <c r="B14748" i="1"/>
  <c r="C14748" i="1" s="1"/>
  <c r="B14749" i="1"/>
  <c r="C14749" i="1" s="1"/>
  <c r="B14750" i="1"/>
  <c r="C14750" i="1" s="1"/>
  <c r="B14751" i="1"/>
  <c r="C14751" i="1" s="1"/>
  <c r="B14752" i="1"/>
  <c r="C14752" i="1" s="1"/>
  <c r="B14753" i="1"/>
  <c r="C14753" i="1" s="1"/>
  <c r="B14754" i="1"/>
  <c r="C14754" i="1" s="1"/>
  <c r="B14755" i="1"/>
  <c r="C14755" i="1" s="1"/>
  <c r="B14756" i="1"/>
  <c r="C14756" i="1" s="1"/>
  <c r="B14757" i="1"/>
  <c r="C14757" i="1" s="1"/>
  <c r="B14758" i="1"/>
  <c r="C14758" i="1" s="1"/>
  <c r="B14759" i="1"/>
  <c r="C14759" i="1" s="1"/>
  <c r="B14760" i="1"/>
  <c r="C14760" i="1" s="1"/>
  <c r="B14761" i="1"/>
  <c r="C14761" i="1" s="1"/>
  <c r="B14762" i="1"/>
  <c r="C14762" i="1" s="1"/>
  <c r="B14763" i="1"/>
  <c r="C14763" i="1" s="1"/>
  <c r="B14764" i="1"/>
  <c r="C14764" i="1" s="1"/>
  <c r="B14765" i="1"/>
  <c r="C14765" i="1" s="1"/>
  <c r="B14766" i="1"/>
  <c r="C14766" i="1" s="1"/>
  <c r="B14767" i="1"/>
  <c r="C14767" i="1" s="1"/>
  <c r="B14768" i="1"/>
  <c r="C14768" i="1" s="1"/>
  <c r="B14769" i="1"/>
  <c r="C14769" i="1" s="1"/>
  <c r="B14770" i="1"/>
  <c r="C14770" i="1" s="1"/>
  <c r="B14771" i="1"/>
  <c r="C14771" i="1" s="1"/>
  <c r="B14772" i="1"/>
  <c r="C14772" i="1" s="1"/>
  <c r="B14773" i="1"/>
  <c r="C14773" i="1" s="1"/>
  <c r="B14774" i="1"/>
  <c r="C14774" i="1" s="1"/>
  <c r="B14775" i="1"/>
  <c r="C14775" i="1" s="1"/>
  <c r="B14776" i="1"/>
  <c r="C14776" i="1" s="1"/>
  <c r="B14777" i="1"/>
  <c r="C14777" i="1" s="1"/>
  <c r="B14778" i="1"/>
  <c r="C14778" i="1" s="1"/>
  <c r="B14779" i="1"/>
  <c r="C14779" i="1" s="1"/>
  <c r="B14780" i="1"/>
  <c r="C14780" i="1" s="1"/>
  <c r="B14781" i="1"/>
  <c r="C14781" i="1" s="1"/>
  <c r="B14782" i="1"/>
  <c r="C14782" i="1" s="1"/>
  <c r="B14783" i="1"/>
  <c r="C14783" i="1" s="1"/>
  <c r="B14784" i="1"/>
  <c r="C14784" i="1" s="1"/>
  <c r="B14785" i="1"/>
  <c r="C14785" i="1" s="1"/>
  <c r="B14786" i="1"/>
  <c r="C14786" i="1" s="1"/>
  <c r="B14787" i="1"/>
  <c r="C14787" i="1" s="1"/>
  <c r="B14788" i="1"/>
  <c r="C14788" i="1" s="1"/>
  <c r="B14789" i="1"/>
  <c r="C14789" i="1" s="1"/>
  <c r="B14790" i="1"/>
  <c r="C14790" i="1" s="1"/>
  <c r="B14791" i="1"/>
  <c r="C14791" i="1" s="1"/>
  <c r="B14792" i="1"/>
  <c r="C14792" i="1" s="1"/>
  <c r="B14793" i="1"/>
  <c r="C14793" i="1" s="1"/>
  <c r="B14794" i="1"/>
  <c r="C14794" i="1" s="1"/>
  <c r="B14795" i="1"/>
  <c r="C14795" i="1" s="1"/>
  <c r="B14796" i="1"/>
  <c r="C14796" i="1" s="1"/>
  <c r="B14797" i="1"/>
  <c r="C14797" i="1" s="1"/>
  <c r="B14798" i="1"/>
  <c r="C14798" i="1" s="1"/>
  <c r="B14799" i="1"/>
  <c r="C14799" i="1" s="1"/>
  <c r="B14800" i="1"/>
  <c r="C14800" i="1" s="1"/>
  <c r="B14801" i="1"/>
  <c r="C14801" i="1" s="1"/>
  <c r="B14802" i="1"/>
  <c r="C14802" i="1" s="1"/>
  <c r="B14803" i="1"/>
  <c r="C14803" i="1" s="1"/>
  <c r="B14804" i="1"/>
  <c r="C14804" i="1" s="1"/>
  <c r="B14805" i="1"/>
  <c r="C14805" i="1" s="1"/>
  <c r="B14806" i="1"/>
  <c r="C14806" i="1" s="1"/>
  <c r="B14807" i="1"/>
  <c r="C14807" i="1" s="1"/>
  <c r="B14808" i="1"/>
  <c r="C14808" i="1" s="1"/>
  <c r="B14809" i="1"/>
  <c r="C14809" i="1" s="1"/>
  <c r="B14810" i="1"/>
  <c r="C14810" i="1" s="1"/>
  <c r="B14811" i="1"/>
  <c r="C14811" i="1" s="1"/>
  <c r="B14812" i="1"/>
  <c r="C14812" i="1" s="1"/>
  <c r="B14813" i="1"/>
  <c r="C14813" i="1" s="1"/>
  <c r="B14814" i="1"/>
  <c r="C14814" i="1" s="1"/>
  <c r="B14815" i="1"/>
  <c r="C14815" i="1" s="1"/>
  <c r="B14816" i="1"/>
  <c r="C14816" i="1" s="1"/>
  <c r="B14817" i="1"/>
  <c r="C14817" i="1" s="1"/>
  <c r="B14818" i="1"/>
  <c r="C14818" i="1" s="1"/>
  <c r="B14819" i="1"/>
  <c r="C14819" i="1" s="1"/>
  <c r="B14820" i="1"/>
  <c r="C14820" i="1" s="1"/>
  <c r="B14821" i="1"/>
  <c r="C14821" i="1" s="1"/>
  <c r="B14822" i="1"/>
  <c r="C14822" i="1" s="1"/>
  <c r="B14823" i="1"/>
  <c r="C14823" i="1" s="1"/>
  <c r="B14824" i="1"/>
  <c r="C14824" i="1" s="1"/>
  <c r="B14825" i="1"/>
  <c r="C14825" i="1" s="1"/>
  <c r="B14826" i="1"/>
  <c r="C14826" i="1" s="1"/>
  <c r="B14827" i="1"/>
  <c r="C14827" i="1" s="1"/>
  <c r="B14828" i="1"/>
  <c r="C14828" i="1" s="1"/>
  <c r="B14829" i="1"/>
  <c r="C14829" i="1" s="1"/>
  <c r="B14830" i="1"/>
  <c r="C14830" i="1" s="1"/>
  <c r="B14831" i="1"/>
  <c r="C14831" i="1" s="1"/>
  <c r="B14832" i="1"/>
  <c r="C14832" i="1" s="1"/>
  <c r="B14833" i="1"/>
  <c r="C14833" i="1" s="1"/>
  <c r="B14834" i="1"/>
  <c r="C14834" i="1" s="1"/>
  <c r="B14835" i="1"/>
  <c r="C14835" i="1" s="1"/>
  <c r="B14836" i="1"/>
  <c r="C14836" i="1" s="1"/>
  <c r="B14837" i="1"/>
  <c r="C14837" i="1" s="1"/>
  <c r="B14838" i="1"/>
  <c r="C14838" i="1" s="1"/>
  <c r="B14839" i="1"/>
  <c r="C14839" i="1" s="1"/>
  <c r="B14840" i="1"/>
  <c r="C14840" i="1" s="1"/>
  <c r="B14841" i="1"/>
  <c r="C14841" i="1" s="1"/>
  <c r="B14842" i="1"/>
  <c r="C14842" i="1" s="1"/>
  <c r="B14843" i="1"/>
  <c r="C14843" i="1" s="1"/>
  <c r="B14844" i="1"/>
  <c r="C14844" i="1" s="1"/>
  <c r="B14845" i="1"/>
  <c r="C14845" i="1" s="1"/>
  <c r="B14846" i="1"/>
  <c r="C14846" i="1" s="1"/>
  <c r="B14847" i="1"/>
  <c r="C14847" i="1" s="1"/>
  <c r="B14848" i="1"/>
  <c r="C14848" i="1" s="1"/>
  <c r="B14849" i="1"/>
  <c r="C14849" i="1" s="1"/>
  <c r="B14850" i="1"/>
  <c r="C14850" i="1" s="1"/>
  <c r="B14851" i="1"/>
  <c r="C14851" i="1" s="1"/>
  <c r="B14852" i="1"/>
  <c r="C14852" i="1" s="1"/>
  <c r="B14853" i="1"/>
  <c r="C14853" i="1" s="1"/>
  <c r="B14854" i="1"/>
  <c r="C14854" i="1" s="1"/>
  <c r="B14855" i="1"/>
  <c r="C14855" i="1" s="1"/>
  <c r="B14856" i="1"/>
  <c r="C14856" i="1" s="1"/>
  <c r="B14857" i="1"/>
  <c r="C14857" i="1" s="1"/>
  <c r="B14858" i="1"/>
  <c r="C14858" i="1" s="1"/>
  <c r="B14859" i="1"/>
  <c r="C14859" i="1" s="1"/>
  <c r="B14860" i="1"/>
  <c r="C14860" i="1" s="1"/>
  <c r="B14861" i="1"/>
  <c r="C14861" i="1" s="1"/>
  <c r="B14862" i="1"/>
  <c r="C14862" i="1" s="1"/>
  <c r="B14863" i="1"/>
  <c r="C14863" i="1" s="1"/>
  <c r="B14864" i="1"/>
  <c r="C14864" i="1" s="1"/>
  <c r="B14865" i="1"/>
  <c r="C14865" i="1" s="1"/>
  <c r="B14866" i="1"/>
  <c r="C14866" i="1" s="1"/>
  <c r="B14867" i="1"/>
  <c r="C14867" i="1" s="1"/>
  <c r="B14868" i="1"/>
  <c r="C14868" i="1" s="1"/>
  <c r="B14869" i="1"/>
  <c r="C14869" i="1" s="1"/>
  <c r="B14870" i="1"/>
  <c r="C14870" i="1" s="1"/>
  <c r="B14871" i="1"/>
  <c r="C14871" i="1" s="1"/>
  <c r="B14872" i="1"/>
  <c r="C14872" i="1" s="1"/>
  <c r="B14873" i="1"/>
  <c r="C14873" i="1" s="1"/>
  <c r="B14874" i="1"/>
  <c r="C14874" i="1" s="1"/>
  <c r="B14875" i="1"/>
  <c r="C14875" i="1" s="1"/>
  <c r="B14876" i="1"/>
  <c r="C14876" i="1" s="1"/>
  <c r="B14877" i="1"/>
  <c r="C14877" i="1" s="1"/>
  <c r="B14878" i="1"/>
  <c r="C14878" i="1" s="1"/>
  <c r="B14879" i="1"/>
  <c r="C14879" i="1" s="1"/>
  <c r="B14880" i="1"/>
  <c r="C14880" i="1" s="1"/>
  <c r="B14881" i="1"/>
  <c r="C14881" i="1" s="1"/>
  <c r="B14882" i="1"/>
  <c r="C14882" i="1" s="1"/>
  <c r="B14883" i="1"/>
  <c r="C14883" i="1" s="1"/>
  <c r="B14884" i="1"/>
  <c r="C14884" i="1" s="1"/>
  <c r="B14885" i="1"/>
  <c r="C14885" i="1" s="1"/>
  <c r="B14886" i="1"/>
  <c r="C14886" i="1" s="1"/>
  <c r="B14887" i="1"/>
  <c r="C14887" i="1" s="1"/>
  <c r="B14888" i="1"/>
  <c r="C14888" i="1" s="1"/>
  <c r="B14889" i="1"/>
  <c r="C14889" i="1" s="1"/>
  <c r="B14890" i="1"/>
  <c r="C14890" i="1" s="1"/>
  <c r="B14891" i="1"/>
  <c r="C14891" i="1" s="1"/>
  <c r="B14892" i="1"/>
  <c r="C14892" i="1" s="1"/>
  <c r="B14893" i="1"/>
  <c r="C14893" i="1" s="1"/>
  <c r="B14894" i="1"/>
  <c r="C14894" i="1" s="1"/>
  <c r="B14895" i="1"/>
  <c r="C14895" i="1" s="1"/>
  <c r="B14896" i="1"/>
  <c r="C14896" i="1" s="1"/>
  <c r="B14897" i="1"/>
  <c r="C14897" i="1" s="1"/>
  <c r="B14898" i="1"/>
  <c r="C14898" i="1" s="1"/>
  <c r="B14899" i="1"/>
  <c r="C14899" i="1" s="1"/>
  <c r="B14900" i="1"/>
  <c r="C14900" i="1" s="1"/>
  <c r="B14901" i="1"/>
  <c r="C14901" i="1" s="1"/>
  <c r="B14902" i="1"/>
  <c r="C14902" i="1" s="1"/>
  <c r="B14903" i="1"/>
  <c r="C14903" i="1" s="1"/>
  <c r="B14904" i="1"/>
  <c r="C14904" i="1" s="1"/>
  <c r="B14905" i="1"/>
  <c r="C14905" i="1" s="1"/>
  <c r="B14906" i="1"/>
  <c r="C14906" i="1" s="1"/>
  <c r="B14907" i="1"/>
  <c r="C14907" i="1" s="1"/>
  <c r="B14908" i="1"/>
  <c r="C14908" i="1" s="1"/>
  <c r="B14909" i="1"/>
  <c r="C14909" i="1" s="1"/>
  <c r="B14910" i="1"/>
  <c r="C14910" i="1" s="1"/>
  <c r="B14911" i="1"/>
  <c r="C14911" i="1" s="1"/>
  <c r="B14912" i="1"/>
  <c r="C14912" i="1" s="1"/>
  <c r="B14913" i="1"/>
  <c r="C14913" i="1" s="1"/>
  <c r="B14914" i="1"/>
  <c r="C14914" i="1" s="1"/>
  <c r="B14915" i="1"/>
  <c r="C14915" i="1" s="1"/>
  <c r="B14916" i="1"/>
  <c r="C14916" i="1" s="1"/>
  <c r="B14917" i="1"/>
  <c r="C14917" i="1" s="1"/>
  <c r="B14918" i="1"/>
  <c r="C14918" i="1" s="1"/>
  <c r="B14919" i="1"/>
  <c r="C14919" i="1" s="1"/>
  <c r="B14920" i="1"/>
  <c r="C14920" i="1" s="1"/>
  <c r="B14921" i="1"/>
  <c r="C14921" i="1" s="1"/>
  <c r="B14922" i="1"/>
  <c r="C14922" i="1" s="1"/>
  <c r="B14923" i="1"/>
  <c r="C14923" i="1" s="1"/>
  <c r="B14924" i="1"/>
  <c r="C14924" i="1" s="1"/>
  <c r="B14925" i="1"/>
  <c r="C14925" i="1" s="1"/>
  <c r="B14926" i="1"/>
  <c r="C14926" i="1" s="1"/>
  <c r="B14927" i="1"/>
  <c r="C14927" i="1" s="1"/>
  <c r="B14928" i="1"/>
  <c r="C14928" i="1" s="1"/>
  <c r="B14929" i="1"/>
  <c r="C14929" i="1" s="1"/>
  <c r="B14930" i="1"/>
  <c r="C14930" i="1" s="1"/>
  <c r="B14931" i="1"/>
  <c r="C14931" i="1" s="1"/>
  <c r="B14932" i="1"/>
  <c r="C14932" i="1" s="1"/>
  <c r="B14933" i="1"/>
  <c r="C14933" i="1" s="1"/>
  <c r="B14934" i="1"/>
  <c r="C14934" i="1" s="1"/>
  <c r="B14935" i="1"/>
  <c r="C14935" i="1" s="1"/>
  <c r="B14936" i="1"/>
  <c r="C14936" i="1" s="1"/>
  <c r="B14937" i="1"/>
  <c r="C14937" i="1" s="1"/>
  <c r="B14938" i="1"/>
  <c r="C14938" i="1" s="1"/>
  <c r="B14939" i="1"/>
  <c r="C14939" i="1" s="1"/>
  <c r="B14940" i="1"/>
  <c r="C14940" i="1" s="1"/>
  <c r="B14941" i="1"/>
  <c r="C14941" i="1" s="1"/>
  <c r="B14942" i="1"/>
  <c r="C14942" i="1" s="1"/>
  <c r="B14943" i="1"/>
  <c r="C14943" i="1" s="1"/>
  <c r="B14944" i="1"/>
  <c r="C14944" i="1" s="1"/>
  <c r="B14945" i="1"/>
  <c r="C14945" i="1" s="1"/>
  <c r="B14946" i="1"/>
  <c r="C14946" i="1" s="1"/>
  <c r="B14947" i="1"/>
  <c r="C14947" i="1" s="1"/>
  <c r="B14948" i="1"/>
  <c r="C14948" i="1" s="1"/>
  <c r="B14949" i="1"/>
  <c r="C14949" i="1" s="1"/>
  <c r="B14950" i="1"/>
  <c r="C14950" i="1" s="1"/>
  <c r="B14951" i="1"/>
  <c r="C14951" i="1" s="1"/>
  <c r="B14952" i="1"/>
  <c r="C14952" i="1" s="1"/>
  <c r="B14953" i="1"/>
  <c r="C14953" i="1" s="1"/>
  <c r="B14954" i="1"/>
  <c r="C14954" i="1" s="1"/>
  <c r="B14955" i="1"/>
  <c r="C14955" i="1" s="1"/>
  <c r="B14956" i="1"/>
  <c r="C14956" i="1" s="1"/>
  <c r="B14957" i="1"/>
  <c r="C14957" i="1" s="1"/>
  <c r="B14958" i="1"/>
  <c r="C14958" i="1" s="1"/>
  <c r="B14959" i="1"/>
  <c r="C14959" i="1" s="1"/>
  <c r="B14960" i="1"/>
  <c r="C14960" i="1" s="1"/>
  <c r="B14961" i="1"/>
  <c r="C14961" i="1" s="1"/>
  <c r="B14962" i="1"/>
  <c r="C14962" i="1" s="1"/>
  <c r="B14963" i="1"/>
  <c r="C14963" i="1" s="1"/>
  <c r="B14964" i="1"/>
  <c r="C14964" i="1" s="1"/>
  <c r="B14965" i="1"/>
  <c r="C14965" i="1" s="1"/>
  <c r="B14966" i="1"/>
  <c r="C14966" i="1" s="1"/>
  <c r="B14967" i="1"/>
  <c r="C14967" i="1" s="1"/>
  <c r="B14968" i="1"/>
  <c r="C14968" i="1" s="1"/>
  <c r="B14969" i="1"/>
  <c r="C14969" i="1" s="1"/>
  <c r="B14970" i="1"/>
  <c r="C14970" i="1" s="1"/>
  <c r="B14971" i="1"/>
  <c r="C14971" i="1" s="1"/>
  <c r="B14972" i="1"/>
  <c r="C14972" i="1" s="1"/>
  <c r="B14973" i="1"/>
  <c r="C14973" i="1" s="1"/>
  <c r="B14974" i="1"/>
  <c r="C14974" i="1" s="1"/>
  <c r="B14975" i="1"/>
  <c r="C14975" i="1" s="1"/>
  <c r="B14976" i="1"/>
  <c r="C14976" i="1" s="1"/>
  <c r="B14977" i="1"/>
  <c r="C14977" i="1" s="1"/>
  <c r="B14978" i="1"/>
  <c r="C14978" i="1" s="1"/>
  <c r="B14979" i="1"/>
  <c r="C14979" i="1" s="1"/>
  <c r="B14980" i="1"/>
  <c r="C14980" i="1" s="1"/>
  <c r="B14981" i="1"/>
  <c r="C14981" i="1" s="1"/>
  <c r="B14982" i="1"/>
  <c r="C14982" i="1" s="1"/>
  <c r="B14983" i="1"/>
  <c r="C14983" i="1" s="1"/>
  <c r="B14984" i="1"/>
  <c r="C14984" i="1" s="1"/>
  <c r="B14985" i="1"/>
  <c r="C14985" i="1" s="1"/>
  <c r="B14986" i="1"/>
  <c r="C14986" i="1" s="1"/>
  <c r="B14987" i="1"/>
  <c r="C14987" i="1" s="1"/>
  <c r="B14988" i="1"/>
  <c r="C14988" i="1" s="1"/>
  <c r="B14989" i="1"/>
  <c r="C14989" i="1" s="1"/>
  <c r="B14990" i="1"/>
  <c r="C14990" i="1" s="1"/>
  <c r="B14991" i="1"/>
  <c r="C14991" i="1" s="1"/>
  <c r="B14992" i="1"/>
  <c r="C14992" i="1" s="1"/>
  <c r="B14993" i="1"/>
  <c r="C14993" i="1" s="1"/>
  <c r="B14994" i="1"/>
  <c r="C14994" i="1" s="1"/>
  <c r="B14995" i="1"/>
  <c r="C14995" i="1" s="1"/>
  <c r="B14996" i="1"/>
  <c r="C14996" i="1" s="1"/>
  <c r="B14997" i="1"/>
  <c r="C14997" i="1" s="1"/>
  <c r="B14998" i="1"/>
  <c r="C14998" i="1" s="1"/>
  <c r="B14999" i="1"/>
  <c r="C14999" i="1" s="1"/>
  <c r="B15000" i="1"/>
  <c r="C15000" i="1" s="1"/>
  <c r="B15001" i="1"/>
  <c r="C15001" i="1" s="1"/>
  <c r="B15002" i="1"/>
  <c r="C15002" i="1" s="1"/>
  <c r="B15003" i="1"/>
  <c r="C15003" i="1" s="1"/>
  <c r="B15004" i="1"/>
  <c r="C15004" i="1" s="1"/>
  <c r="B15005" i="1"/>
  <c r="C15005" i="1" s="1"/>
  <c r="B15006" i="1"/>
  <c r="C15006" i="1" s="1"/>
  <c r="B15007" i="1"/>
  <c r="C15007" i="1" s="1"/>
  <c r="B15008" i="1"/>
  <c r="C15008" i="1" s="1"/>
  <c r="B15009" i="1"/>
  <c r="C15009" i="1" s="1"/>
  <c r="B15010" i="1"/>
  <c r="C15010" i="1" s="1"/>
  <c r="B15011" i="1"/>
  <c r="C15011" i="1" s="1"/>
  <c r="B15012" i="1"/>
  <c r="C15012" i="1" s="1"/>
  <c r="B15013" i="1"/>
  <c r="C15013" i="1" s="1"/>
  <c r="B15014" i="1"/>
  <c r="C15014" i="1" s="1"/>
  <c r="B15015" i="1"/>
  <c r="C15015" i="1" s="1"/>
  <c r="B15016" i="1"/>
  <c r="C15016" i="1" s="1"/>
  <c r="B15017" i="1"/>
  <c r="C15017" i="1" s="1"/>
  <c r="B15018" i="1"/>
  <c r="C15018" i="1" s="1"/>
  <c r="B15019" i="1"/>
  <c r="C15019" i="1" s="1"/>
  <c r="B15020" i="1"/>
  <c r="C15020" i="1" s="1"/>
  <c r="B15021" i="1"/>
  <c r="C15021" i="1" s="1"/>
  <c r="B15022" i="1"/>
  <c r="C15022" i="1" s="1"/>
  <c r="B15023" i="1"/>
  <c r="C15023" i="1" s="1"/>
  <c r="B15024" i="1"/>
  <c r="C15024" i="1" s="1"/>
  <c r="B15025" i="1"/>
  <c r="C15025" i="1" s="1"/>
  <c r="B15026" i="1"/>
  <c r="C15026" i="1" s="1"/>
  <c r="B15027" i="1"/>
  <c r="C15027" i="1" s="1"/>
  <c r="B15028" i="1"/>
  <c r="C15028" i="1" s="1"/>
  <c r="B15029" i="1"/>
  <c r="C15029" i="1" s="1"/>
  <c r="B15030" i="1"/>
  <c r="C15030" i="1" s="1"/>
  <c r="B15031" i="1"/>
  <c r="C15031" i="1" s="1"/>
  <c r="B15032" i="1"/>
  <c r="C15032" i="1" s="1"/>
  <c r="B15033" i="1"/>
  <c r="C15033" i="1" s="1"/>
  <c r="B15034" i="1"/>
  <c r="C15034" i="1" s="1"/>
  <c r="B15035" i="1"/>
  <c r="C15035" i="1" s="1"/>
  <c r="B15036" i="1"/>
  <c r="C15036" i="1" s="1"/>
  <c r="B15037" i="1"/>
  <c r="C15037" i="1" s="1"/>
  <c r="B15038" i="1"/>
  <c r="C15038" i="1" s="1"/>
  <c r="B15039" i="1"/>
  <c r="C15039" i="1" s="1"/>
  <c r="B15040" i="1"/>
  <c r="C15040" i="1" s="1"/>
  <c r="B15041" i="1"/>
  <c r="C15041" i="1" s="1"/>
  <c r="B15042" i="1"/>
  <c r="C15042" i="1" s="1"/>
  <c r="B15043" i="1"/>
  <c r="C15043" i="1" s="1"/>
  <c r="B15044" i="1"/>
  <c r="C15044" i="1" s="1"/>
  <c r="B15045" i="1"/>
  <c r="C15045" i="1" s="1"/>
  <c r="B15046" i="1"/>
  <c r="C15046" i="1" s="1"/>
  <c r="B15047" i="1"/>
  <c r="C15047" i="1" s="1"/>
  <c r="B15048" i="1"/>
  <c r="C15048" i="1" s="1"/>
  <c r="B15049" i="1"/>
  <c r="C15049" i="1" s="1"/>
  <c r="B15050" i="1"/>
  <c r="C15050" i="1" s="1"/>
  <c r="B15051" i="1"/>
  <c r="C15051" i="1" s="1"/>
  <c r="B15052" i="1"/>
  <c r="C15052" i="1" s="1"/>
  <c r="B15053" i="1"/>
  <c r="C15053" i="1" s="1"/>
  <c r="B15054" i="1"/>
  <c r="C15054" i="1" s="1"/>
  <c r="B15055" i="1"/>
  <c r="C15055" i="1" s="1"/>
  <c r="B15056" i="1"/>
  <c r="C15056" i="1" s="1"/>
  <c r="B15057" i="1"/>
  <c r="C15057" i="1" s="1"/>
  <c r="B15058" i="1"/>
  <c r="C15058" i="1" s="1"/>
  <c r="B15059" i="1"/>
  <c r="C15059" i="1" s="1"/>
  <c r="B15060" i="1"/>
  <c r="C15060" i="1" s="1"/>
  <c r="B15061" i="1"/>
  <c r="C15061" i="1" s="1"/>
  <c r="B15062" i="1"/>
  <c r="C15062" i="1" s="1"/>
  <c r="B15063" i="1"/>
  <c r="C15063" i="1" s="1"/>
  <c r="B15064" i="1"/>
  <c r="C15064" i="1" s="1"/>
  <c r="B15065" i="1"/>
  <c r="C15065" i="1" s="1"/>
  <c r="B15066" i="1"/>
  <c r="C15066" i="1" s="1"/>
  <c r="B15067" i="1"/>
  <c r="C15067" i="1" s="1"/>
  <c r="B15068" i="1"/>
  <c r="C15068" i="1" s="1"/>
  <c r="B15069" i="1"/>
  <c r="C15069" i="1" s="1"/>
  <c r="B15070" i="1"/>
  <c r="C15070" i="1" s="1"/>
  <c r="B15071" i="1"/>
  <c r="C15071" i="1" s="1"/>
  <c r="B15072" i="1"/>
  <c r="C15072" i="1" s="1"/>
  <c r="B15073" i="1"/>
  <c r="C15073" i="1" s="1"/>
  <c r="B15074" i="1"/>
  <c r="C15074" i="1" s="1"/>
  <c r="B15075" i="1"/>
  <c r="C15075" i="1" s="1"/>
  <c r="B15076" i="1"/>
  <c r="C15076" i="1" s="1"/>
  <c r="B15077" i="1"/>
  <c r="C15077" i="1" s="1"/>
  <c r="B15078" i="1"/>
  <c r="C15078" i="1" s="1"/>
  <c r="B15079" i="1"/>
  <c r="C15079" i="1" s="1"/>
  <c r="B15080" i="1"/>
  <c r="C15080" i="1" s="1"/>
  <c r="B15081" i="1"/>
  <c r="C15081" i="1" s="1"/>
  <c r="B15082" i="1"/>
  <c r="C15082" i="1" s="1"/>
  <c r="B15083" i="1"/>
  <c r="C15083" i="1" s="1"/>
  <c r="B15084" i="1"/>
  <c r="C15084" i="1" s="1"/>
  <c r="B15085" i="1"/>
  <c r="C15085" i="1" s="1"/>
  <c r="B15086" i="1"/>
  <c r="C15086" i="1" s="1"/>
  <c r="B15087" i="1"/>
  <c r="C15087" i="1" s="1"/>
  <c r="B15088" i="1"/>
  <c r="C15088" i="1" s="1"/>
  <c r="B15089" i="1"/>
  <c r="C15089" i="1" s="1"/>
  <c r="B15090" i="1"/>
  <c r="C15090" i="1" s="1"/>
  <c r="B15091" i="1"/>
  <c r="C15091" i="1" s="1"/>
  <c r="B15092" i="1"/>
  <c r="C15092" i="1" s="1"/>
  <c r="B15093" i="1"/>
  <c r="C15093" i="1" s="1"/>
  <c r="B15094" i="1"/>
  <c r="C15094" i="1" s="1"/>
  <c r="B15095" i="1"/>
  <c r="C15095" i="1" s="1"/>
  <c r="B15096" i="1"/>
  <c r="C15096" i="1" s="1"/>
  <c r="B15097" i="1"/>
  <c r="C15097" i="1" s="1"/>
  <c r="B15098" i="1"/>
  <c r="C15098" i="1" s="1"/>
  <c r="B15099" i="1"/>
  <c r="C15099" i="1" s="1"/>
  <c r="B15100" i="1"/>
  <c r="C15100" i="1" s="1"/>
  <c r="B15101" i="1"/>
  <c r="C15101" i="1" s="1"/>
  <c r="B15102" i="1"/>
  <c r="C15102" i="1" s="1"/>
  <c r="B15103" i="1"/>
  <c r="C15103" i="1" s="1"/>
  <c r="B15104" i="1"/>
  <c r="C15104" i="1" s="1"/>
  <c r="B15105" i="1"/>
  <c r="C15105" i="1" s="1"/>
  <c r="B15106" i="1"/>
  <c r="C15106" i="1" s="1"/>
  <c r="B15107" i="1"/>
  <c r="C15107" i="1" s="1"/>
  <c r="B15108" i="1"/>
  <c r="C15108" i="1" s="1"/>
  <c r="B15109" i="1"/>
  <c r="C15109" i="1" s="1"/>
  <c r="B15110" i="1"/>
  <c r="C15110" i="1" s="1"/>
  <c r="B15111" i="1"/>
  <c r="C15111" i="1" s="1"/>
  <c r="B15112" i="1"/>
  <c r="C15112" i="1" s="1"/>
  <c r="B15113" i="1"/>
  <c r="C15113" i="1" s="1"/>
  <c r="B15114" i="1"/>
  <c r="C15114" i="1" s="1"/>
  <c r="B15115" i="1"/>
  <c r="C15115" i="1" s="1"/>
  <c r="B15116" i="1"/>
  <c r="C15116" i="1" s="1"/>
  <c r="B15117" i="1"/>
  <c r="C15117" i="1" s="1"/>
  <c r="B15118" i="1"/>
  <c r="C15118" i="1" s="1"/>
  <c r="B15119" i="1"/>
  <c r="C15119" i="1" s="1"/>
  <c r="B15120" i="1"/>
  <c r="C15120" i="1" s="1"/>
  <c r="B15121" i="1"/>
  <c r="C15121" i="1" s="1"/>
  <c r="B15122" i="1"/>
  <c r="C15122" i="1" s="1"/>
  <c r="B15123" i="1"/>
  <c r="C15123" i="1" s="1"/>
  <c r="B15124" i="1"/>
  <c r="C15124" i="1" s="1"/>
  <c r="B15125" i="1"/>
  <c r="C15125" i="1" s="1"/>
  <c r="B15126" i="1"/>
  <c r="C15126" i="1" s="1"/>
  <c r="B15127" i="1"/>
  <c r="C15127" i="1" s="1"/>
  <c r="B15128" i="1"/>
  <c r="C15128" i="1" s="1"/>
  <c r="B15129" i="1"/>
  <c r="C15129" i="1" s="1"/>
  <c r="B15130" i="1"/>
  <c r="C15130" i="1" s="1"/>
  <c r="B15131" i="1"/>
  <c r="C15131" i="1" s="1"/>
  <c r="B15132" i="1"/>
  <c r="C15132" i="1" s="1"/>
  <c r="B15133" i="1"/>
  <c r="C15133" i="1" s="1"/>
  <c r="B15134" i="1"/>
  <c r="C15134" i="1" s="1"/>
  <c r="B15135" i="1"/>
  <c r="C15135" i="1" s="1"/>
  <c r="B15136" i="1"/>
  <c r="C15136" i="1" s="1"/>
  <c r="B15137" i="1"/>
  <c r="C15137" i="1" s="1"/>
  <c r="B15138" i="1"/>
  <c r="C15138" i="1" s="1"/>
  <c r="B15139" i="1"/>
  <c r="C15139" i="1" s="1"/>
  <c r="B15140" i="1"/>
  <c r="C15140" i="1" s="1"/>
  <c r="B15141" i="1"/>
  <c r="C15141" i="1" s="1"/>
  <c r="B15142" i="1"/>
  <c r="C15142" i="1" s="1"/>
  <c r="B15143" i="1"/>
  <c r="C15143" i="1" s="1"/>
  <c r="B15144" i="1"/>
  <c r="C15144" i="1" s="1"/>
  <c r="B15145" i="1"/>
  <c r="C15145" i="1" s="1"/>
  <c r="B15146" i="1"/>
  <c r="C15146" i="1" s="1"/>
  <c r="B15147" i="1"/>
  <c r="C15147" i="1" s="1"/>
  <c r="B15148" i="1"/>
  <c r="C15148" i="1" s="1"/>
  <c r="B15149" i="1"/>
  <c r="C15149" i="1" s="1"/>
  <c r="B15150" i="1"/>
  <c r="C15150" i="1" s="1"/>
  <c r="B15151" i="1"/>
  <c r="C15151" i="1" s="1"/>
  <c r="B15152" i="1"/>
  <c r="C15152" i="1" s="1"/>
  <c r="B15153" i="1"/>
  <c r="C15153" i="1" s="1"/>
  <c r="B15154" i="1"/>
  <c r="C15154" i="1" s="1"/>
  <c r="B15155" i="1"/>
  <c r="C15155" i="1" s="1"/>
  <c r="B15156" i="1"/>
  <c r="C15156" i="1" s="1"/>
  <c r="B15157" i="1"/>
  <c r="C15157" i="1" s="1"/>
  <c r="B15158" i="1"/>
  <c r="C15158" i="1" s="1"/>
  <c r="B15159" i="1"/>
  <c r="C15159" i="1" s="1"/>
  <c r="B15160" i="1"/>
  <c r="C15160" i="1" s="1"/>
  <c r="B15161" i="1"/>
  <c r="C15161" i="1" s="1"/>
  <c r="B15162" i="1"/>
  <c r="C15162" i="1" s="1"/>
  <c r="B15163" i="1"/>
  <c r="C15163" i="1" s="1"/>
  <c r="B15164" i="1"/>
  <c r="C15164" i="1" s="1"/>
  <c r="B15165" i="1"/>
  <c r="C15165" i="1" s="1"/>
  <c r="B15166" i="1"/>
  <c r="C15166" i="1" s="1"/>
  <c r="B15167" i="1"/>
  <c r="C15167" i="1" s="1"/>
  <c r="B15168" i="1"/>
  <c r="C15168" i="1" s="1"/>
  <c r="B15169" i="1"/>
  <c r="C15169" i="1" s="1"/>
  <c r="B15170" i="1"/>
  <c r="C15170" i="1" s="1"/>
  <c r="B15171" i="1"/>
  <c r="C15171" i="1" s="1"/>
  <c r="B15172" i="1"/>
  <c r="C15172" i="1" s="1"/>
  <c r="B15173" i="1"/>
  <c r="C15173" i="1" s="1"/>
  <c r="B15174" i="1"/>
  <c r="C15174" i="1" s="1"/>
  <c r="B15175" i="1"/>
  <c r="C15175" i="1" s="1"/>
  <c r="B15176" i="1"/>
  <c r="C15176" i="1" s="1"/>
  <c r="B15177" i="1"/>
  <c r="C15177" i="1" s="1"/>
  <c r="B15178" i="1"/>
  <c r="C15178" i="1" s="1"/>
  <c r="B15179" i="1"/>
  <c r="C15179" i="1" s="1"/>
  <c r="B15180" i="1"/>
  <c r="C15180" i="1" s="1"/>
  <c r="B15181" i="1"/>
  <c r="C15181" i="1" s="1"/>
  <c r="B15182" i="1"/>
  <c r="C15182" i="1" s="1"/>
  <c r="B15183" i="1"/>
  <c r="C15183" i="1" s="1"/>
  <c r="B15184" i="1"/>
  <c r="C15184" i="1" s="1"/>
  <c r="B15185" i="1"/>
  <c r="C15185" i="1" s="1"/>
  <c r="B15186" i="1"/>
  <c r="C15186" i="1" s="1"/>
  <c r="B15187" i="1"/>
  <c r="C15187" i="1" s="1"/>
  <c r="B15188" i="1"/>
  <c r="C15188" i="1" s="1"/>
  <c r="B15189" i="1"/>
  <c r="C15189" i="1" s="1"/>
  <c r="B15190" i="1"/>
  <c r="C15190" i="1" s="1"/>
  <c r="B15191" i="1"/>
  <c r="C15191" i="1" s="1"/>
  <c r="B15192" i="1"/>
  <c r="C15192" i="1" s="1"/>
  <c r="B15193" i="1"/>
  <c r="C15193" i="1" s="1"/>
  <c r="B15194" i="1"/>
  <c r="C15194" i="1" s="1"/>
  <c r="B15195" i="1"/>
  <c r="C15195" i="1" s="1"/>
  <c r="B15196" i="1"/>
  <c r="C15196" i="1" s="1"/>
  <c r="B15197" i="1"/>
  <c r="C15197" i="1" s="1"/>
  <c r="B15198" i="1"/>
  <c r="C15198" i="1" s="1"/>
  <c r="B15199" i="1"/>
  <c r="C15199" i="1" s="1"/>
  <c r="B15200" i="1"/>
  <c r="C15200" i="1" s="1"/>
  <c r="B15201" i="1"/>
  <c r="C15201" i="1" s="1"/>
  <c r="B15202" i="1"/>
  <c r="C15202" i="1" s="1"/>
  <c r="B15203" i="1"/>
  <c r="C15203" i="1" s="1"/>
  <c r="B15204" i="1"/>
  <c r="C15204" i="1" s="1"/>
  <c r="B15205" i="1"/>
  <c r="C15205" i="1" s="1"/>
  <c r="B15206" i="1"/>
  <c r="C15206" i="1" s="1"/>
  <c r="B15207" i="1"/>
  <c r="C15207" i="1" s="1"/>
  <c r="B15208" i="1"/>
  <c r="C15208" i="1" s="1"/>
  <c r="B15209" i="1"/>
  <c r="C15209" i="1" s="1"/>
  <c r="B15210" i="1"/>
  <c r="C15210" i="1" s="1"/>
  <c r="B15211" i="1"/>
  <c r="C15211" i="1" s="1"/>
  <c r="B15212" i="1"/>
  <c r="C15212" i="1" s="1"/>
  <c r="B15213" i="1"/>
  <c r="C15213" i="1" s="1"/>
  <c r="B15214" i="1"/>
  <c r="C15214" i="1" s="1"/>
  <c r="B15215" i="1"/>
  <c r="C15215" i="1" s="1"/>
  <c r="B15216" i="1"/>
  <c r="C15216" i="1" s="1"/>
  <c r="B15217" i="1"/>
  <c r="C15217" i="1" s="1"/>
  <c r="B15218" i="1"/>
  <c r="C15218" i="1" s="1"/>
  <c r="B15219" i="1"/>
  <c r="C15219" i="1" s="1"/>
  <c r="B15220" i="1"/>
  <c r="C15220" i="1" s="1"/>
  <c r="B15221" i="1"/>
  <c r="C15221" i="1" s="1"/>
  <c r="B15222" i="1"/>
  <c r="C15222" i="1" s="1"/>
  <c r="B15223" i="1"/>
  <c r="C15223" i="1" s="1"/>
  <c r="B15224" i="1"/>
  <c r="C15224" i="1" s="1"/>
  <c r="B15225" i="1"/>
  <c r="C15225" i="1" s="1"/>
  <c r="B15226" i="1"/>
  <c r="C15226" i="1" s="1"/>
  <c r="B15227" i="1"/>
  <c r="C15227" i="1" s="1"/>
  <c r="B15228" i="1"/>
  <c r="C15228" i="1" s="1"/>
  <c r="B15229" i="1"/>
  <c r="C15229" i="1" s="1"/>
  <c r="B15230" i="1"/>
  <c r="C15230" i="1" s="1"/>
  <c r="B15231" i="1"/>
  <c r="C15231" i="1" s="1"/>
  <c r="B15232" i="1"/>
  <c r="C15232" i="1" s="1"/>
  <c r="B15233" i="1"/>
  <c r="C15233" i="1" s="1"/>
  <c r="B15234" i="1"/>
  <c r="C15234" i="1" s="1"/>
  <c r="B15235" i="1"/>
  <c r="C15235" i="1" s="1"/>
  <c r="B15236" i="1"/>
  <c r="C15236" i="1" s="1"/>
  <c r="B15237" i="1"/>
  <c r="C15237" i="1" s="1"/>
  <c r="B15238" i="1"/>
  <c r="C15238" i="1" s="1"/>
  <c r="B15239" i="1"/>
  <c r="C15239" i="1" s="1"/>
  <c r="B15240" i="1"/>
  <c r="C15240" i="1" s="1"/>
  <c r="B15241" i="1"/>
  <c r="C15241" i="1" s="1"/>
  <c r="B15242" i="1"/>
  <c r="C15242" i="1" s="1"/>
  <c r="B15243" i="1"/>
  <c r="C15243" i="1" s="1"/>
  <c r="B15244" i="1"/>
  <c r="C15244" i="1" s="1"/>
  <c r="B15245" i="1"/>
  <c r="C15245" i="1" s="1"/>
  <c r="B15246" i="1"/>
  <c r="C15246" i="1" s="1"/>
  <c r="B15247" i="1"/>
  <c r="C15247" i="1" s="1"/>
  <c r="B15248" i="1"/>
  <c r="C15248" i="1" s="1"/>
  <c r="B15249" i="1"/>
  <c r="C15249" i="1" s="1"/>
  <c r="B15250" i="1"/>
  <c r="C15250" i="1" s="1"/>
  <c r="B15251" i="1"/>
  <c r="C15251" i="1" s="1"/>
  <c r="B15252" i="1"/>
  <c r="C15252" i="1" s="1"/>
  <c r="B15253" i="1"/>
  <c r="C15253" i="1" s="1"/>
  <c r="B15254" i="1"/>
  <c r="C15254" i="1" s="1"/>
  <c r="B15255" i="1"/>
  <c r="C15255" i="1" s="1"/>
  <c r="B15256" i="1"/>
  <c r="C15256" i="1" s="1"/>
  <c r="B15257" i="1"/>
  <c r="C15257" i="1" s="1"/>
  <c r="B15258" i="1"/>
  <c r="C15258" i="1" s="1"/>
  <c r="B15259" i="1"/>
  <c r="C15259" i="1" s="1"/>
  <c r="B15260" i="1"/>
  <c r="C15260" i="1" s="1"/>
  <c r="B15261" i="1"/>
  <c r="C15261" i="1" s="1"/>
  <c r="B15262" i="1"/>
  <c r="C15262" i="1" s="1"/>
  <c r="B15263" i="1"/>
  <c r="C15263" i="1" s="1"/>
  <c r="B15264" i="1"/>
  <c r="C15264" i="1" s="1"/>
  <c r="B15265" i="1"/>
  <c r="C15265" i="1" s="1"/>
  <c r="B15266" i="1"/>
  <c r="C15266" i="1" s="1"/>
  <c r="B15267" i="1"/>
  <c r="C15267" i="1" s="1"/>
  <c r="B15268" i="1"/>
  <c r="C15268" i="1" s="1"/>
  <c r="B15269" i="1"/>
  <c r="C15269" i="1" s="1"/>
  <c r="B15270" i="1"/>
  <c r="C15270" i="1" s="1"/>
  <c r="B15271" i="1"/>
  <c r="C15271" i="1" s="1"/>
  <c r="B15272" i="1"/>
  <c r="C15272" i="1" s="1"/>
  <c r="B15273" i="1"/>
  <c r="C15273" i="1" s="1"/>
  <c r="B15274" i="1"/>
  <c r="C15274" i="1" s="1"/>
  <c r="B15275" i="1"/>
  <c r="C15275" i="1" s="1"/>
  <c r="B15276" i="1"/>
  <c r="C15276" i="1" s="1"/>
  <c r="B15277" i="1"/>
  <c r="C15277" i="1" s="1"/>
  <c r="B15278" i="1"/>
  <c r="C15278" i="1" s="1"/>
  <c r="B15279" i="1"/>
  <c r="C15279" i="1" s="1"/>
  <c r="B15280" i="1"/>
  <c r="C15280" i="1" s="1"/>
  <c r="B15281" i="1"/>
  <c r="C15281" i="1" s="1"/>
  <c r="B15282" i="1"/>
  <c r="C15282" i="1" s="1"/>
  <c r="B15283" i="1"/>
  <c r="C15283" i="1" s="1"/>
  <c r="B15284" i="1"/>
  <c r="C15284" i="1" s="1"/>
  <c r="B15285" i="1"/>
  <c r="C15285" i="1" s="1"/>
  <c r="B15286" i="1"/>
  <c r="C15286" i="1" s="1"/>
  <c r="B15287" i="1"/>
  <c r="C15287" i="1" s="1"/>
  <c r="B15288" i="1"/>
  <c r="C15288" i="1" s="1"/>
  <c r="B15289" i="1"/>
  <c r="C15289" i="1" s="1"/>
  <c r="B15290" i="1"/>
  <c r="C15290" i="1" s="1"/>
  <c r="B15291" i="1"/>
  <c r="C15291" i="1" s="1"/>
  <c r="B15292" i="1"/>
  <c r="C15292" i="1" s="1"/>
  <c r="B15293" i="1"/>
  <c r="C15293" i="1" s="1"/>
  <c r="B15294" i="1"/>
  <c r="C15294" i="1" s="1"/>
  <c r="B15295" i="1"/>
  <c r="C15295" i="1" s="1"/>
  <c r="B15296" i="1"/>
  <c r="C15296" i="1" s="1"/>
  <c r="B15297" i="1"/>
  <c r="C15297" i="1" s="1"/>
  <c r="B15298" i="1"/>
  <c r="C15298" i="1" s="1"/>
  <c r="B15299" i="1"/>
  <c r="C15299" i="1" s="1"/>
  <c r="B15300" i="1"/>
  <c r="C15300" i="1" s="1"/>
  <c r="B15301" i="1"/>
  <c r="C15301" i="1" s="1"/>
  <c r="B15302" i="1"/>
  <c r="C15302" i="1" s="1"/>
  <c r="B15303" i="1"/>
  <c r="C15303" i="1" s="1"/>
  <c r="B15304" i="1"/>
  <c r="C15304" i="1" s="1"/>
  <c r="B15305" i="1"/>
  <c r="C15305" i="1" s="1"/>
  <c r="B15306" i="1"/>
  <c r="C15306" i="1" s="1"/>
  <c r="B15307" i="1"/>
  <c r="C15307" i="1" s="1"/>
  <c r="B15308" i="1"/>
  <c r="C15308" i="1" s="1"/>
  <c r="B15309" i="1"/>
  <c r="C15309" i="1" s="1"/>
  <c r="B15310" i="1"/>
  <c r="C15310" i="1" s="1"/>
  <c r="B15311" i="1"/>
  <c r="C15311" i="1" s="1"/>
  <c r="B15312" i="1"/>
  <c r="C15312" i="1" s="1"/>
  <c r="B15313" i="1"/>
  <c r="C15313" i="1" s="1"/>
  <c r="B15314" i="1"/>
  <c r="C15314" i="1" s="1"/>
  <c r="B15315" i="1"/>
  <c r="C15315" i="1" s="1"/>
  <c r="B15316" i="1"/>
  <c r="C15316" i="1" s="1"/>
  <c r="B15317" i="1"/>
  <c r="C15317" i="1" s="1"/>
  <c r="B15318" i="1"/>
  <c r="C15318" i="1" s="1"/>
  <c r="B15319" i="1"/>
  <c r="C15319" i="1" s="1"/>
  <c r="B15320" i="1"/>
  <c r="C15320" i="1" s="1"/>
  <c r="B15321" i="1"/>
  <c r="C15321" i="1" s="1"/>
  <c r="B15322" i="1"/>
  <c r="C15322" i="1" s="1"/>
  <c r="B15323" i="1"/>
  <c r="C15323" i="1" s="1"/>
  <c r="B15324" i="1"/>
  <c r="C15324" i="1" s="1"/>
  <c r="B15325" i="1"/>
  <c r="C15325" i="1" s="1"/>
  <c r="B15326" i="1"/>
  <c r="C15326" i="1" s="1"/>
  <c r="B15327" i="1"/>
  <c r="C15327" i="1" s="1"/>
  <c r="B15328" i="1"/>
  <c r="C15328" i="1" s="1"/>
  <c r="B15329" i="1"/>
  <c r="C15329" i="1" s="1"/>
  <c r="B15330" i="1"/>
  <c r="C15330" i="1" s="1"/>
  <c r="B15331" i="1"/>
  <c r="C15331" i="1" s="1"/>
  <c r="B15332" i="1"/>
  <c r="C15332" i="1" s="1"/>
  <c r="B15333" i="1"/>
  <c r="C15333" i="1" s="1"/>
  <c r="B15334" i="1"/>
  <c r="C15334" i="1" s="1"/>
  <c r="B15335" i="1"/>
  <c r="C15335" i="1" s="1"/>
  <c r="B15336" i="1"/>
  <c r="C15336" i="1" s="1"/>
  <c r="B15337" i="1"/>
  <c r="C15337" i="1" s="1"/>
  <c r="B15338" i="1"/>
  <c r="C15338" i="1" s="1"/>
  <c r="B15339" i="1"/>
  <c r="C15339" i="1" s="1"/>
  <c r="B15340" i="1"/>
  <c r="C15340" i="1" s="1"/>
  <c r="B15341" i="1"/>
  <c r="C15341" i="1" s="1"/>
  <c r="B15342" i="1"/>
  <c r="C15342" i="1" s="1"/>
  <c r="B15343" i="1"/>
  <c r="C15343" i="1" s="1"/>
  <c r="B15344" i="1"/>
  <c r="C15344" i="1" s="1"/>
  <c r="B15345" i="1"/>
  <c r="C15345" i="1" s="1"/>
  <c r="B15346" i="1"/>
  <c r="C15346" i="1" s="1"/>
  <c r="B15347" i="1"/>
  <c r="C15347" i="1" s="1"/>
  <c r="B15348" i="1"/>
  <c r="C15348" i="1" s="1"/>
  <c r="B15349" i="1"/>
  <c r="C15349" i="1" s="1"/>
  <c r="B15350" i="1"/>
  <c r="C15350" i="1" s="1"/>
  <c r="B15351" i="1"/>
  <c r="C15351" i="1" s="1"/>
  <c r="B15352" i="1"/>
  <c r="C15352" i="1" s="1"/>
  <c r="B15353" i="1"/>
  <c r="C15353" i="1" s="1"/>
  <c r="B15354" i="1"/>
  <c r="C15354" i="1" s="1"/>
  <c r="B15355" i="1"/>
  <c r="C15355" i="1" s="1"/>
  <c r="B15356" i="1"/>
  <c r="C15356" i="1" s="1"/>
  <c r="B15357" i="1"/>
  <c r="C15357" i="1" s="1"/>
  <c r="B15358" i="1"/>
  <c r="C15358" i="1" s="1"/>
  <c r="B15359" i="1"/>
  <c r="C15359" i="1" s="1"/>
  <c r="B15360" i="1"/>
  <c r="C15360" i="1" s="1"/>
  <c r="B15361" i="1"/>
  <c r="C15361" i="1" s="1"/>
  <c r="B15362" i="1"/>
  <c r="C15362" i="1" s="1"/>
  <c r="B15363" i="1"/>
  <c r="C15363" i="1" s="1"/>
  <c r="B15364" i="1"/>
  <c r="C15364" i="1" s="1"/>
  <c r="B15365" i="1"/>
  <c r="C15365" i="1" s="1"/>
  <c r="B15366" i="1"/>
  <c r="C15366" i="1" s="1"/>
  <c r="B15367" i="1"/>
  <c r="C15367" i="1" s="1"/>
  <c r="B15368" i="1"/>
  <c r="C15368" i="1" s="1"/>
  <c r="B15369" i="1"/>
  <c r="C15369" i="1" s="1"/>
  <c r="B15370" i="1"/>
  <c r="C15370" i="1" s="1"/>
  <c r="B15371" i="1"/>
  <c r="C15371" i="1" s="1"/>
  <c r="B15372" i="1"/>
  <c r="C15372" i="1" s="1"/>
  <c r="B15373" i="1"/>
  <c r="C15373" i="1" s="1"/>
  <c r="B15374" i="1"/>
  <c r="C15374" i="1" s="1"/>
  <c r="B15375" i="1"/>
  <c r="C15375" i="1" s="1"/>
  <c r="B15376" i="1"/>
  <c r="C15376" i="1" s="1"/>
  <c r="B15377" i="1"/>
  <c r="C15377" i="1" s="1"/>
  <c r="B15378" i="1"/>
  <c r="C15378" i="1" s="1"/>
  <c r="B15379" i="1"/>
  <c r="C15379" i="1" s="1"/>
  <c r="B15380" i="1"/>
  <c r="C15380" i="1" s="1"/>
  <c r="B15381" i="1"/>
  <c r="C15381" i="1" s="1"/>
  <c r="B15382" i="1"/>
  <c r="C15382" i="1" s="1"/>
  <c r="B15383" i="1"/>
  <c r="C15383" i="1" s="1"/>
  <c r="B15384" i="1"/>
  <c r="C15384" i="1" s="1"/>
  <c r="B15385" i="1"/>
  <c r="C15385" i="1" s="1"/>
  <c r="B15386" i="1"/>
  <c r="C15386" i="1" s="1"/>
  <c r="B15387" i="1"/>
  <c r="C15387" i="1" s="1"/>
  <c r="B15388" i="1"/>
  <c r="C15388" i="1" s="1"/>
  <c r="B15389" i="1"/>
  <c r="C15389" i="1" s="1"/>
  <c r="B15390" i="1"/>
  <c r="C15390" i="1" s="1"/>
  <c r="B15391" i="1"/>
  <c r="C15391" i="1" s="1"/>
  <c r="B15392" i="1"/>
  <c r="C15392" i="1" s="1"/>
  <c r="B15393" i="1"/>
  <c r="C15393" i="1" s="1"/>
  <c r="B15394" i="1"/>
  <c r="C15394" i="1" s="1"/>
  <c r="B15395" i="1"/>
  <c r="C15395" i="1" s="1"/>
  <c r="B15396" i="1"/>
  <c r="C15396" i="1" s="1"/>
  <c r="B15397" i="1"/>
  <c r="C15397" i="1" s="1"/>
  <c r="B15398" i="1"/>
  <c r="C15398" i="1" s="1"/>
  <c r="B15399" i="1"/>
  <c r="C15399" i="1" s="1"/>
  <c r="B15400" i="1"/>
  <c r="C15400" i="1" s="1"/>
  <c r="B15401" i="1"/>
  <c r="C15401" i="1" s="1"/>
  <c r="B15402" i="1"/>
  <c r="C15402" i="1" s="1"/>
  <c r="B15403" i="1"/>
  <c r="C15403" i="1" s="1"/>
  <c r="B15404" i="1"/>
  <c r="C15404" i="1" s="1"/>
  <c r="B15405" i="1"/>
  <c r="C15405" i="1" s="1"/>
  <c r="B15406" i="1"/>
  <c r="C15406" i="1" s="1"/>
  <c r="B15407" i="1"/>
  <c r="C15407" i="1" s="1"/>
  <c r="B15408" i="1"/>
  <c r="C15408" i="1" s="1"/>
  <c r="B15409" i="1"/>
  <c r="C15409" i="1" s="1"/>
  <c r="B15410" i="1"/>
  <c r="C15410" i="1" s="1"/>
  <c r="B15411" i="1"/>
  <c r="C15411" i="1" s="1"/>
  <c r="B15412" i="1"/>
  <c r="C15412" i="1" s="1"/>
  <c r="B15413" i="1"/>
  <c r="C15413" i="1" s="1"/>
  <c r="B15414" i="1"/>
  <c r="C15414" i="1" s="1"/>
  <c r="B15415" i="1"/>
  <c r="C15415" i="1" s="1"/>
  <c r="B15416" i="1"/>
  <c r="C15416" i="1" s="1"/>
  <c r="B15417" i="1"/>
  <c r="C15417" i="1" s="1"/>
  <c r="B15418" i="1"/>
  <c r="C15418" i="1" s="1"/>
  <c r="B15419" i="1"/>
  <c r="C15419" i="1" s="1"/>
  <c r="B15420" i="1"/>
  <c r="C15420" i="1" s="1"/>
  <c r="B15421" i="1"/>
  <c r="C15421" i="1" s="1"/>
  <c r="B15422" i="1"/>
  <c r="C15422" i="1" s="1"/>
  <c r="B15423" i="1"/>
  <c r="C15423" i="1" s="1"/>
  <c r="B15424" i="1"/>
  <c r="C15424" i="1" s="1"/>
  <c r="B15425" i="1"/>
  <c r="C15425" i="1" s="1"/>
  <c r="B15426" i="1"/>
  <c r="C15426" i="1" s="1"/>
  <c r="B15427" i="1"/>
  <c r="C15427" i="1" s="1"/>
  <c r="B15428" i="1"/>
  <c r="C15428" i="1" s="1"/>
  <c r="B15429" i="1"/>
  <c r="C15429" i="1" s="1"/>
  <c r="B15430" i="1"/>
  <c r="C15430" i="1" s="1"/>
  <c r="B15431" i="1"/>
  <c r="C15431" i="1" s="1"/>
  <c r="B15432" i="1"/>
  <c r="C15432" i="1" s="1"/>
  <c r="B15433" i="1"/>
  <c r="C15433" i="1" s="1"/>
  <c r="B15434" i="1"/>
  <c r="C15434" i="1" s="1"/>
  <c r="B15435" i="1"/>
  <c r="C15435" i="1" s="1"/>
  <c r="B15436" i="1"/>
  <c r="C15436" i="1" s="1"/>
  <c r="B15437" i="1"/>
  <c r="C15437" i="1" s="1"/>
  <c r="B15438" i="1"/>
  <c r="C15438" i="1" s="1"/>
  <c r="B15439" i="1"/>
  <c r="C15439" i="1" s="1"/>
  <c r="B15440" i="1"/>
  <c r="C15440" i="1" s="1"/>
  <c r="B15441" i="1"/>
  <c r="C15441" i="1" s="1"/>
  <c r="B15442" i="1"/>
  <c r="C15442" i="1" s="1"/>
  <c r="B15443" i="1"/>
  <c r="C15443" i="1" s="1"/>
  <c r="B15444" i="1"/>
  <c r="C15444" i="1" s="1"/>
  <c r="B15445" i="1"/>
  <c r="C15445" i="1" s="1"/>
  <c r="B15446" i="1"/>
  <c r="C15446" i="1" s="1"/>
  <c r="B15447" i="1"/>
  <c r="C15447" i="1" s="1"/>
  <c r="B15448" i="1"/>
  <c r="C15448" i="1" s="1"/>
  <c r="B15449" i="1"/>
  <c r="C15449" i="1" s="1"/>
  <c r="B15450" i="1"/>
  <c r="C15450" i="1" s="1"/>
  <c r="B15451" i="1"/>
  <c r="C15451" i="1" s="1"/>
  <c r="B15452" i="1"/>
  <c r="C15452" i="1" s="1"/>
  <c r="B15453" i="1"/>
  <c r="C15453" i="1" s="1"/>
  <c r="B15454" i="1"/>
  <c r="C15454" i="1" s="1"/>
  <c r="B15455" i="1"/>
  <c r="C15455" i="1" s="1"/>
  <c r="B15456" i="1"/>
  <c r="C15456" i="1" s="1"/>
  <c r="B15457" i="1"/>
  <c r="C15457" i="1" s="1"/>
  <c r="B15458" i="1"/>
  <c r="C15458" i="1" s="1"/>
  <c r="B15459" i="1"/>
  <c r="C15459" i="1" s="1"/>
  <c r="B15460" i="1"/>
  <c r="C15460" i="1" s="1"/>
  <c r="B15461" i="1"/>
  <c r="C15461" i="1" s="1"/>
  <c r="B15462" i="1"/>
  <c r="C15462" i="1" s="1"/>
  <c r="B15463" i="1"/>
  <c r="C15463" i="1" s="1"/>
  <c r="B15464" i="1"/>
  <c r="C15464" i="1" s="1"/>
  <c r="B15465" i="1"/>
  <c r="C15465" i="1" s="1"/>
  <c r="B15466" i="1"/>
  <c r="C15466" i="1" s="1"/>
  <c r="B15467" i="1"/>
  <c r="C15467" i="1" s="1"/>
  <c r="B15468" i="1"/>
  <c r="C15468" i="1" s="1"/>
  <c r="B15469" i="1"/>
  <c r="C15469" i="1" s="1"/>
  <c r="B15470" i="1"/>
  <c r="C15470" i="1" s="1"/>
  <c r="B15471" i="1"/>
  <c r="C15471" i="1" s="1"/>
  <c r="B15472" i="1"/>
  <c r="C15472" i="1" s="1"/>
  <c r="B15473" i="1"/>
  <c r="C15473" i="1" s="1"/>
  <c r="B15474" i="1"/>
  <c r="C15474" i="1" s="1"/>
  <c r="B15475" i="1"/>
  <c r="C15475" i="1" s="1"/>
  <c r="B15476" i="1"/>
  <c r="C15476" i="1" s="1"/>
  <c r="B15477" i="1"/>
  <c r="C15477" i="1" s="1"/>
  <c r="B15478" i="1"/>
  <c r="C15478" i="1" s="1"/>
  <c r="B15479" i="1"/>
  <c r="C15479" i="1" s="1"/>
  <c r="B15480" i="1"/>
  <c r="C15480" i="1" s="1"/>
  <c r="B15481" i="1"/>
  <c r="C15481" i="1" s="1"/>
  <c r="B15482" i="1"/>
  <c r="C15482" i="1" s="1"/>
  <c r="B15483" i="1"/>
  <c r="C15483" i="1" s="1"/>
  <c r="B15484" i="1"/>
  <c r="C15484" i="1" s="1"/>
  <c r="B15485" i="1"/>
  <c r="C15485" i="1" s="1"/>
  <c r="B15486" i="1"/>
  <c r="C15486" i="1" s="1"/>
  <c r="B15487" i="1"/>
  <c r="C15487" i="1" s="1"/>
  <c r="B15488" i="1"/>
  <c r="C15488" i="1" s="1"/>
  <c r="B15489" i="1"/>
  <c r="C15489" i="1" s="1"/>
  <c r="B15490" i="1"/>
  <c r="C15490" i="1" s="1"/>
  <c r="B15491" i="1"/>
  <c r="C15491" i="1" s="1"/>
  <c r="B15492" i="1"/>
  <c r="C15492" i="1" s="1"/>
  <c r="B15493" i="1"/>
  <c r="C15493" i="1" s="1"/>
  <c r="B15494" i="1"/>
  <c r="C15494" i="1" s="1"/>
  <c r="B15495" i="1"/>
  <c r="C15495" i="1" s="1"/>
  <c r="B15496" i="1"/>
  <c r="C15496" i="1" s="1"/>
  <c r="B15497" i="1"/>
  <c r="C15497" i="1" s="1"/>
  <c r="B15498" i="1"/>
  <c r="C15498" i="1" s="1"/>
  <c r="B15499" i="1"/>
  <c r="C15499" i="1" s="1"/>
  <c r="B15500" i="1"/>
  <c r="C15500" i="1" s="1"/>
  <c r="B15501" i="1"/>
  <c r="C15501" i="1" s="1"/>
  <c r="B15502" i="1"/>
  <c r="C15502" i="1" s="1"/>
  <c r="B15503" i="1"/>
  <c r="C15503" i="1" s="1"/>
  <c r="B15504" i="1"/>
  <c r="C15504" i="1" s="1"/>
  <c r="B15505" i="1"/>
  <c r="C15505" i="1" s="1"/>
  <c r="B15506" i="1"/>
  <c r="C15506" i="1" s="1"/>
  <c r="B15507" i="1"/>
  <c r="C15507" i="1" s="1"/>
  <c r="B15508" i="1"/>
  <c r="C15508" i="1" s="1"/>
  <c r="B15509" i="1"/>
  <c r="C15509" i="1" s="1"/>
  <c r="B15510" i="1"/>
  <c r="C15510" i="1" s="1"/>
  <c r="B15511" i="1"/>
  <c r="C15511" i="1" s="1"/>
  <c r="B15512" i="1"/>
  <c r="C15512" i="1" s="1"/>
  <c r="B15513" i="1"/>
  <c r="C15513" i="1" s="1"/>
  <c r="B15514" i="1"/>
  <c r="C15514" i="1" s="1"/>
  <c r="B15515" i="1"/>
  <c r="C15515" i="1" s="1"/>
  <c r="B15516" i="1"/>
  <c r="C15516" i="1" s="1"/>
  <c r="B15517" i="1"/>
  <c r="C15517" i="1" s="1"/>
  <c r="B15518" i="1"/>
  <c r="C15518" i="1" s="1"/>
  <c r="B15519" i="1"/>
  <c r="C15519" i="1" s="1"/>
  <c r="B15520" i="1"/>
  <c r="C15520" i="1" s="1"/>
  <c r="B15521" i="1"/>
  <c r="C15521" i="1" s="1"/>
  <c r="B15522" i="1"/>
  <c r="C15522" i="1" s="1"/>
  <c r="B15523" i="1"/>
  <c r="C15523" i="1" s="1"/>
  <c r="B15524" i="1"/>
  <c r="C15524" i="1" s="1"/>
  <c r="B15525" i="1"/>
  <c r="C15525" i="1" s="1"/>
  <c r="B15526" i="1"/>
  <c r="C15526" i="1" s="1"/>
  <c r="B15527" i="1"/>
  <c r="C15527" i="1" s="1"/>
  <c r="B15528" i="1"/>
  <c r="C15528" i="1" s="1"/>
  <c r="B15529" i="1"/>
  <c r="C15529" i="1" s="1"/>
  <c r="B15530" i="1"/>
  <c r="C15530" i="1" s="1"/>
  <c r="B15531" i="1"/>
  <c r="C15531" i="1" s="1"/>
  <c r="B15532" i="1"/>
  <c r="C15532" i="1" s="1"/>
  <c r="B15533" i="1"/>
  <c r="C15533" i="1" s="1"/>
  <c r="B15534" i="1"/>
  <c r="C15534" i="1" s="1"/>
  <c r="B15535" i="1"/>
  <c r="C15535" i="1" s="1"/>
  <c r="B15536" i="1"/>
  <c r="C15536" i="1" s="1"/>
  <c r="B15537" i="1"/>
  <c r="C15537" i="1" s="1"/>
  <c r="B15538" i="1"/>
  <c r="C15538" i="1" s="1"/>
  <c r="B15539" i="1"/>
  <c r="C15539" i="1" s="1"/>
  <c r="B15540" i="1"/>
  <c r="C15540" i="1" s="1"/>
  <c r="B15541" i="1"/>
  <c r="C15541" i="1" s="1"/>
  <c r="B15542" i="1"/>
  <c r="C15542" i="1" s="1"/>
  <c r="B15543" i="1"/>
  <c r="C15543" i="1" s="1"/>
  <c r="B15544" i="1"/>
  <c r="C15544" i="1" s="1"/>
  <c r="B15545" i="1"/>
  <c r="C15545" i="1" s="1"/>
  <c r="B15546" i="1"/>
  <c r="C15546" i="1" s="1"/>
  <c r="B15547" i="1"/>
  <c r="C15547" i="1" s="1"/>
  <c r="B15548" i="1"/>
  <c r="C15548" i="1" s="1"/>
  <c r="B15549" i="1"/>
  <c r="C15549" i="1" s="1"/>
  <c r="B15550" i="1"/>
  <c r="C15550" i="1" s="1"/>
  <c r="B15551" i="1"/>
  <c r="C15551" i="1" s="1"/>
  <c r="B15552" i="1"/>
  <c r="C15552" i="1" s="1"/>
  <c r="B15553" i="1"/>
  <c r="C15553" i="1" s="1"/>
  <c r="B15554" i="1"/>
  <c r="C15554" i="1" s="1"/>
  <c r="B15555" i="1"/>
  <c r="C15555" i="1" s="1"/>
  <c r="B15556" i="1"/>
  <c r="C15556" i="1" s="1"/>
  <c r="B15557" i="1"/>
  <c r="C15557" i="1" s="1"/>
  <c r="B15558" i="1"/>
  <c r="C15558" i="1" s="1"/>
  <c r="B15559" i="1"/>
  <c r="C15559" i="1" s="1"/>
  <c r="B15560" i="1"/>
  <c r="C15560" i="1" s="1"/>
  <c r="B15561" i="1"/>
  <c r="C15561" i="1" s="1"/>
  <c r="B15562" i="1"/>
  <c r="C15562" i="1" s="1"/>
  <c r="B15563" i="1"/>
  <c r="C15563" i="1" s="1"/>
  <c r="B15564" i="1"/>
  <c r="C15564" i="1" s="1"/>
  <c r="B15565" i="1"/>
  <c r="C15565" i="1" s="1"/>
  <c r="B15566" i="1"/>
  <c r="C15566" i="1" s="1"/>
  <c r="B15567" i="1"/>
  <c r="C15567" i="1" s="1"/>
  <c r="B15568" i="1"/>
  <c r="C15568" i="1" s="1"/>
  <c r="B15569" i="1"/>
  <c r="C15569" i="1" s="1"/>
  <c r="B15570" i="1"/>
  <c r="C15570" i="1" s="1"/>
  <c r="B15571" i="1"/>
  <c r="C15571" i="1" s="1"/>
  <c r="B15572" i="1"/>
  <c r="C15572" i="1" s="1"/>
  <c r="B15573" i="1"/>
  <c r="C15573" i="1" s="1"/>
  <c r="B15574" i="1"/>
  <c r="C15574" i="1" s="1"/>
  <c r="B15575" i="1"/>
  <c r="C15575" i="1" s="1"/>
  <c r="B15576" i="1"/>
  <c r="C15576" i="1" s="1"/>
  <c r="B15577" i="1"/>
  <c r="C15577" i="1" s="1"/>
  <c r="B15578" i="1"/>
  <c r="C15578" i="1" s="1"/>
  <c r="B15579" i="1"/>
  <c r="C15579" i="1" s="1"/>
  <c r="B15580" i="1"/>
  <c r="C15580" i="1" s="1"/>
  <c r="B15581" i="1"/>
  <c r="C15581" i="1" s="1"/>
  <c r="B15582" i="1"/>
  <c r="C15582" i="1" s="1"/>
  <c r="B15583" i="1"/>
  <c r="C15583" i="1" s="1"/>
  <c r="B15584" i="1"/>
  <c r="C15584" i="1" s="1"/>
  <c r="B15585" i="1"/>
  <c r="C15585" i="1" s="1"/>
  <c r="B15586" i="1"/>
  <c r="C15586" i="1" s="1"/>
  <c r="B15587" i="1"/>
  <c r="C15587" i="1" s="1"/>
  <c r="B15588" i="1"/>
  <c r="C15588" i="1" s="1"/>
  <c r="B15589" i="1"/>
  <c r="C15589" i="1" s="1"/>
  <c r="B15590" i="1"/>
  <c r="C15590" i="1" s="1"/>
  <c r="B15591" i="1"/>
  <c r="C15591" i="1" s="1"/>
  <c r="B15592" i="1"/>
  <c r="C15592" i="1" s="1"/>
  <c r="B15593" i="1"/>
  <c r="C15593" i="1" s="1"/>
  <c r="B15594" i="1"/>
  <c r="C15594" i="1" s="1"/>
  <c r="B15595" i="1"/>
  <c r="C15595" i="1" s="1"/>
  <c r="B15596" i="1"/>
  <c r="C15596" i="1" s="1"/>
  <c r="B15597" i="1"/>
  <c r="C15597" i="1" s="1"/>
  <c r="B15598" i="1"/>
  <c r="C15598" i="1" s="1"/>
  <c r="B15599" i="1"/>
  <c r="C15599" i="1" s="1"/>
  <c r="B15600" i="1"/>
  <c r="C15600" i="1" s="1"/>
  <c r="B15601" i="1"/>
  <c r="C15601" i="1" s="1"/>
  <c r="B15602" i="1"/>
  <c r="C15602" i="1" s="1"/>
  <c r="B15603" i="1"/>
  <c r="C15603" i="1" s="1"/>
  <c r="B15604" i="1"/>
  <c r="C15604" i="1" s="1"/>
  <c r="B15605" i="1"/>
  <c r="C15605" i="1" s="1"/>
  <c r="B15606" i="1"/>
  <c r="C15606" i="1" s="1"/>
  <c r="B15607" i="1"/>
  <c r="C15607" i="1" s="1"/>
  <c r="B15608" i="1"/>
  <c r="C15608" i="1" s="1"/>
  <c r="B15609" i="1"/>
  <c r="C15609" i="1" s="1"/>
  <c r="B15610" i="1"/>
  <c r="C15610" i="1" s="1"/>
  <c r="B15611" i="1"/>
  <c r="C15611" i="1" s="1"/>
  <c r="B15612" i="1"/>
  <c r="C15612" i="1" s="1"/>
  <c r="B15613" i="1"/>
  <c r="C15613" i="1" s="1"/>
  <c r="B15614" i="1"/>
  <c r="C15614" i="1" s="1"/>
  <c r="B15615" i="1"/>
  <c r="C15615" i="1" s="1"/>
  <c r="B15616" i="1"/>
  <c r="C15616" i="1" s="1"/>
  <c r="B15617" i="1"/>
  <c r="C15617" i="1" s="1"/>
  <c r="B15618" i="1"/>
  <c r="C15618" i="1" s="1"/>
  <c r="B15619" i="1"/>
  <c r="C15619" i="1" s="1"/>
  <c r="B15620" i="1"/>
  <c r="C15620" i="1" s="1"/>
  <c r="B15621" i="1"/>
  <c r="C15621" i="1" s="1"/>
  <c r="B15622" i="1"/>
  <c r="C15622" i="1" s="1"/>
  <c r="B15623" i="1"/>
  <c r="C15623" i="1" s="1"/>
  <c r="B15624" i="1"/>
  <c r="C15624" i="1" s="1"/>
  <c r="B15625" i="1"/>
  <c r="C15625" i="1" s="1"/>
  <c r="B15626" i="1"/>
  <c r="C15626" i="1" s="1"/>
  <c r="B15627" i="1"/>
  <c r="C15627" i="1" s="1"/>
  <c r="B15628" i="1"/>
  <c r="C15628" i="1" s="1"/>
  <c r="B15629" i="1"/>
  <c r="C15629" i="1" s="1"/>
  <c r="B15630" i="1"/>
  <c r="C15630" i="1" s="1"/>
  <c r="B15631" i="1"/>
  <c r="C15631" i="1" s="1"/>
  <c r="B15632" i="1"/>
  <c r="C15632" i="1" s="1"/>
  <c r="B15633" i="1"/>
  <c r="C15633" i="1" s="1"/>
  <c r="B15634" i="1"/>
  <c r="C15634" i="1" s="1"/>
  <c r="B15635" i="1"/>
  <c r="C15635" i="1" s="1"/>
  <c r="B15636" i="1"/>
  <c r="C15636" i="1" s="1"/>
  <c r="B15637" i="1"/>
  <c r="C15637" i="1" s="1"/>
  <c r="B15638" i="1"/>
  <c r="C15638" i="1" s="1"/>
  <c r="B15639" i="1"/>
  <c r="C15639" i="1" s="1"/>
  <c r="B15640" i="1"/>
  <c r="C15640" i="1" s="1"/>
  <c r="B15641" i="1"/>
  <c r="C15641" i="1" s="1"/>
  <c r="B15642" i="1"/>
  <c r="C15642" i="1" s="1"/>
  <c r="B15643" i="1"/>
  <c r="C15643" i="1" s="1"/>
  <c r="B15644" i="1"/>
  <c r="C15644" i="1" s="1"/>
  <c r="B15645" i="1"/>
  <c r="C15645" i="1" s="1"/>
  <c r="B15646" i="1"/>
  <c r="C15646" i="1" s="1"/>
  <c r="B15647" i="1"/>
  <c r="C15647" i="1" s="1"/>
  <c r="B15648" i="1"/>
  <c r="C15648" i="1" s="1"/>
  <c r="B15649" i="1"/>
  <c r="C15649" i="1" s="1"/>
  <c r="B15650" i="1"/>
  <c r="C15650" i="1" s="1"/>
  <c r="B15651" i="1"/>
  <c r="C15651" i="1" s="1"/>
  <c r="B15652" i="1"/>
  <c r="C15652" i="1" s="1"/>
  <c r="B15653" i="1"/>
  <c r="C15653" i="1" s="1"/>
  <c r="B15654" i="1"/>
  <c r="C15654" i="1" s="1"/>
  <c r="B15655" i="1"/>
  <c r="C15655" i="1" s="1"/>
  <c r="B15656" i="1"/>
  <c r="C15656" i="1" s="1"/>
  <c r="B15657" i="1"/>
  <c r="C15657" i="1" s="1"/>
  <c r="B15658" i="1"/>
  <c r="C15658" i="1" s="1"/>
  <c r="B15659" i="1"/>
  <c r="C15659" i="1" s="1"/>
  <c r="B15660" i="1"/>
  <c r="C15660" i="1" s="1"/>
  <c r="B15661" i="1"/>
  <c r="C15661" i="1" s="1"/>
  <c r="B15662" i="1"/>
  <c r="C15662" i="1" s="1"/>
  <c r="B15663" i="1"/>
  <c r="C15663" i="1" s="1"/>
  <c r="B15664" i="1"/>
  <c r="C15664" i="1" s="1"/>
  <c r="B15665" i="1"/>
  <c r="C15665" i="1" s="1"/>
  <c r="B15666" i="1"/>
  <c r="C15666" i="1" s="1"/>
  <c r="B15667" i="1"/>
  <c r="C15667" i="1" s="1"/>
  <c r="B15668" i="1"/>
  <c r="C15668" i="1" s="1"/>
  <c r="B15669" i="1"/>
  <c r="C15669" i="1" s="1"/>
  <c r="B15670" i="1"/>
  <c r="C15670" i="1" s="1"/>
  <c r="B15671" i="1"/>
  <c r="C15671" i="1" s="1"/>
  <c r="B15672" i="1"/>
  <c r="C15672" i="1" s="1"/>
  <c r="B15673" i="1"/>
  <c r="C15673" i="1" s="1"/>
  <c r="B15674" i="1"/>
  <c r="C15674" i="1" s="1"/>
  <c r="B15675" i="1"/>
  <c r="C15675" i="1" s="1"/>
  <c r="B15676" i="1"/>
  <c r="C15676" i="1" s="1"/>
  <c r="B15677" i="1"/>
  <c r="C15677" i="1" s="1"/>
  <c r="B15678" i="1"/>
  <c r="C15678" i="1" s="1"/>
  <c r="B15679" i="1"/>
  <c r="C15679" i="1" s="1"/>
  <c r="B15680" i="1"/>
  <c r="C15680" i="1" s="1"/>
  <c r="B15681" i="1"/>
  <c r="C15681" i="1" s="1"/>
  <c r="B15682" i="1"/>
  <c r="C15682" i="1" s="1"/>
  <c r="B15683" i="1"/>
  <c r="C15683" i="1" s="1"/>
  <c r="B15684" i="1"/>
  <c r="C15684" i="1" s="1"/>
  <c r="B15685" i="1"/>
  <c r="C15685" i="1" s="1"/>
  <c r="B15686" i="1"/>
  <c r="C15686" i="1" s="1"/>
  <c r="B15687" i="1"/>
  <c r="C15687" i="1" s="1"/>
  <c r="B15688" i="1"/>
  <c r="C15688" i="1" s="1"/>
  <c r="B15689" i="1"/>
  <c r="C15689" i="1" s="1"/>
  <c r="B15690" i="1"/>
  <c r="C15690" i="1" s="1"/>
  <c r="B15691" i="1"/>
  <c r="C15691" i="1" s="1"/>
  <c r="B15692" i="1"/>
  <c r="C15692" i="1" s="1"/>
  <c r="B15693" i="1"/>
  <c r="C15693" i="1" s="1"/>
  <c r="B15694" i="1"/>
  <c r="C15694" i="1" s="1"/>
  <c r="B15695" i="1"/>
  <c r="C15695" i="1" s="1"/>
  <c r="B15696" i="1"/>
  <c r="C15696" i="1" s="1"/>
  <c r="B15697" i="1"/>
  <c r="C15697" i="1" s="1"/>
  <c r="B15698" i="1"/>
  <c r="C15698" i="1" s="1"/>
  <c r="B15699" i="1"/>
  <c r="C15699" i="1" s="1"/>
  <c r="B15700" i="1"/>
  <c r="C15700" i="1" s="1"/>
  <c r="B15701" i="1"/>
  <c r="C15701" i="1" s="1"/>
  <c r="B15702" i="1"/>
  <c r="C15702" i="1" s="1"/>
  <c r="B15703" i="1"/>
  <c r="C15703" i="1" s="1"/>
  <c r="B15704" i="1"/>
  <c r="C15704" i="1" s="1"/>
  <c r="B15705" i="1"/>
  <c r="C15705" i="1" s="1"/>
  <c r="B15706" i="1"/>
  <c r="C15706" i="1" s="1"/>
  <c r="B15707" i="1"/>
  <c r="C15707" i="1" s="1"/>
  <c r="B15708" i="1"/>
  <c r="C15708" i="1" s="1"/>
  <c r="B15709" i="1"/>
  <c r="C15709" i="1" s="1"/>
  <c r="B15710" i="1"/>
  <c r="C15710" i="1" s="1"/>
  <c r="B15711" i="1"/>
  <c r="C15711" i="1" s="1"/>
  <c r="B15712" i="1"/>
  <c r="C15712" i="1" s="1"/>
  <c r="B15713" i="1"/>
  <c r="C15713" i="1" s="1"/>
  <c r="B15714" i="1"/>
  <c r="C15714" i="1" s="1"/>
  <c r="B15715" i="1"/>
  <c r="C15715" i="1" s="1"/>
  <c r="B15716" i="1"/>
  <c r="C15716" i="1" s="1"/>
  <c r="B15717" i="1"/>
  <c r="C15717" i="1" s="1"/>
  <c r="B15718" i="1"/>
  <c r="C15718" i="1" s="1"/>
  <c r="B15719" i="1"/>
  <c r="C15719" i="1" s="1"/>
  <c r="B15720" i="1"/>
  <c r="C15720" i="1" s="1"/>
  <c r="B15721" i="1"/>
  <c r="C15721" i="1" s="1"/>
  <c r="B15722" i="1"/>
  <c r="C15722" i="1" s="1"/>
  <c r="B15723" i="1"/>
  <c r="C15723" i="1" s="1"/>
  <c r="B15724" i="1"/>
  <c r="C15724" i="1" s="1"/>
  <c r="B15725" i="1"/>
  <c r="C15725" i="1" s="1"/>
  <c r="B15726" i="1"/>
  <c r="C15726" i="1" s="1"/>
  <c r="B15727" i="1"/>
  <c r="C15727" i="1" s="1"/>
  <c r="B15728" i="1"/>
  <c r="C15728" i="1" s="1"/>
  <c r="B15729" i="1"/>
  <c r="C15729" i="1" s="1"/>
  <c r="B15730" i="1"/>
  <c r="C15730" i="1" s="1"/>
  <c r="B15731" i="1"/>
  <c r="C15731" i="1" s="1"/>
  <c r="B15732" i="1"/>
  <c r="C15732" i="1" s="1"/>
  <c r="B15733" i="1"/>
  <c r="C15733" i="1" s="1"/>
  <c r="B15734" i="1"/>
  <c r="C15734" i="1" s="1"/>
  <c r="B15735" i="1"/>
  <c r="C15735" i="1" s="1"/>
  <c r="B15736" i="1"/>
  <c r="C15736" i="1" s="1"/>
  <c r="B15737" i="1"/>
  <c r="C15737" i="1" s="1"/>
  <c r="B15738" i="1"/>
  <c r="C15738" i="1" s="1"/>
  <c r="B15739" i="1"/>
  <c r="C15739" i="1" s="1"/>
  <c r="B15740" i="1"/>
  <c r="C15740" i="1" s="1"/>
  <c r="B15741" i="1"/>
  <c r="C15741" i="1" s="1"/>
  <c r="B15742" i="1"/>
  <c r="C15742" i="1" s="1"/>
  <c r="B15743" i="1"/>
  <c r="C15743" i="1" s="1"/>
  <c r="B15744" i="1"/>
  <c r="C15744" i="1" s="1"/>
  <c r="B15745" i="1"/>
  <c r="C15745" i="1" s="1"/>
  <c r="B15746" i="1"/>
  <c r="C15746" i="1" s="1"/>
  <c r="B15747" i="1"/>
  <c r="C15747" i="1" s="1"/>
  <c r="B15748" i="1"/>
  <c r="C15748" i="1" s="1"/>
  <c r="B15749" i="1"/>
  <c r="C15749" i="1" s="1"/>
  <c r="B15750" i="1"/>
  <c r="C15750" i="1" s="1"/>
  <c r="B15751" i="1"/>
  <c r="C15751" i="1" s="1"/>
  <c r="B15752" i="1"/>
  <c r="C15752" i="1" s="1"/>
  <c r="B15753" i="1"/>
  <c r="C15753" i="1" s="1"/>
  <c r="B15754" i="1"/>
  <c r="C15754" i="1" s="1"/>
  <c r="B15755" i="1"/>
  <c r="C15755" i="1" s="1"/>
  <c r="B15756" i="1"/>
  <c r="C15756" i="1" s="1"/>
  <c r="B15757" i="1"/>
  <c r="C15757" i="1" s="1"/>
  <c r="B15758" i="1"/>
  <c r="C15758" i="1" s="1"/>
  <c r="B15759" i="1"/>
  <c r="C15759" i="1" s="1"/>
  <c r="B15760" i="1"/>
  <c r="C15760" i="1" s="1"/>
  <c r="B15761" i="1"/>
  <c r="C15761" i="1" s="1"/>
  <c r="B15762" i="1"/>
  <c r="C15762" i="1" s="1"/>
  <c r="B15763" i="1"/>
  <c r="C15763" i="1" s="1"/>
  <c r="B15764" i="1"/>
  <c r="C15764" i="1" s="1"/>
  <c r="B15765" i="1"/>
  <c r="C15765" i="1" s="1"/>
  <c r="B15766" i="1"/>
  <c r="C15766" i="1" s="1"/>
  <c r="B15767" i="1"/>
  <c r="C15767" i="1" s="1"/>
  <c r="B15768" i="1"/>
  <c r="C15768" i="1" s="1"/>
  <c r="B15769" i="1"/>
  <c r="C15769" i="1" s="1"/>
  <c r="B15770" i="1"/>
  <c r="C15770" i="1" s="1"/>
  <c r="B15771" i="1"/>
  <c r="C15771" i="1" s="1"/>
  <c r="B15772" i="1"/>
  <c r="C15772" i="1" s="1"/>
  <c r="B15773" i="1"/>
  <c r="C15773" i="1" s="1"/>
  <c r="B15774" i="1"/>
  <c r="C15774" i="1" s="1"/>
  <c r="B15775" i="1"/>
  <c r="C15775" i="1" s="1"/>
  <c r="B15776" i="1"/>
  <c r="C15776" i="1" s="1"/>
  <c r="B15777" i="1"/>
  <c r="C15777" i="1" s="1"/>
  <c r="B15778" i="1"/>
  <c r="C15778" i="1" s="1"/>
  <c r="B15779" i="1"/>
  <c r="C15779" i="1" s="1"/>
  <c r="B15780" i="1"/>
  <c r="C15780" i="1" s="1"/>
  <c r="B15781" i="1"/>
  <c r="C15781" i="1" s="1"/>
  <c r="B15782" i="1"/>
  <c r="C15782" i="1" s="1"/>
  <c r="B15783" i="1"/>
  <c r="C15783" i="1" s="1"/>
  <c r="B15784" i="1"/>
  <c r="C15784" i="1" s="1"/>
  <c r="B15785" i="1"/>
  <c r="C15785" i="1" s="1"/>
  <c r="B15786" i="1"/>
  <c r="C15786" i="1" s="1"/>
  <c r="B15787" i="1"/>
  <c r="C15787" i="1" s="1"/>
  <c r="B15788" i="1"/>
  <c r="C15788" i="1" s="1"/>
  <c r="B15789" i="1"/>
  <c r="C15789" i="1" s="1"/>
  <c r="B15790" i="1"/>
  <c r="C15790" i="1" s="1"/>
  <c r="B15791" i="1"/>
  <c r="C15791" i="1" s="1"/>
  <c r="B15792" i="1"/>
  <c r="C15792" i="1" s="1"/>
  <c r="B15793" i="1"/>
  <c r="C15793" i="1" s="1"/>
  <c r="B15794" i="1"/>
  <c r="C15794" i="1" s="1"/>
  <c r="B15795" i="1"/>
  <c r="C15795" i="1" s="1"/>
  <c r="B15796" i="1"/>
  <c r="C15796" i="1" s="1"/>
  <c r="B15797" i="1"/>
  <c r="C15797" i="1" s="1"/>
  <c r="B15798" i="1"/>
  <c r="C15798" i="1" s="1"/>
  <c r="B15799" i="1"/>
  <c r="C15799" i="1" s="1"/>
  <c r="B15800" i="1"/>
  <c r="C15800" i="1" s="1"/>
  <c r="B15801" i="1"/>
  <c r="C15801" i="1" s="1"/>
  <c r="B15802" i="1"/>
  <c r="C15802" i="1" s="1"/>
  <c r="B15803" i="1"/>
  <c r="C15803" i="1" s="1"/>
  <c r="B15804" i="1"/>
  <c r="C15804" i="1" s="1"/>
  <c r="B15805" i="1"/>
  <c r="C15805" i="1" s="1"/>
  <c r="B15806" i="1"/>
  <c r="C15806" i="1" s="1"/>
  <c r="B15807" i="1"/>
  <c r="C15807" i="1" s="1"/>
  <c r="B15808" i="1"/>
  <c r="C15808" i="1" s="1"/>
  <c r="B15809" i="1"/>
  <c r="C15809" i="1" s="1"/>
  <c r="B15810" i="1"/>
  <c r="C15810" i="1" s="1"/>
  <c r="B15811" i="1"/>
  <c r="C15811" i="1" s="1"/>
  <c r="B15812" i="1"/>
  <c r="C15812" i="1" s="1"/>
  <c r="B15813" i="1"/>
  <c r="C15813" i="1" s="1"/>
  <c r="B15814" i="1"/>
  <c r="C15814" i="1" s="1"/>
  <c r="B15815" i="1"/>
  <c r="C15815" i="1" s="1"/>
  <c r="B15816" i="1"/>
  <c r="C15816" i="1" s="1"/>
  <c r="B15817" i="1"/>
  <c r="C15817" i="1" s="1"/>
  <c r="B15818" i="1"/>
  <c r="C15818" i="1" s="1"/>
  <c r="B15819" i="1"/>
  <c r="C15819" i="1" s="1"/>
  <c r="B15820" i="1"/>
  <c r="C15820" i="1" s="1"/>
  <c r="B15821" i="1"/>
  <c r="C15821" i="1" s="1"/>
  <c r="B15822" i="1"/>
  <c r="C15822" i="1" s="1"/>
  <c r="B15823" i="1"/>
  <c r="C15823" i="1" s="1"/>
  <c r="B15824" i="1"/>
  <c r="C15824" i="1" s="1"/>
  <c r="B15825" i="1"/>
  <c r="C15825" i="1" s="1"/>
  <c r="B15826" i="1"/>
  <c r="C15826" i="1" s="1"/>
  <c r="B15827" i="1"/>
  <c r="C15827" i="1" s="1"/>
  <c r="B15828" i="1"/>
  <c r="C15828" i="1" s="1"/>
  <c r="B15829" i="1"/>
  <c r="C15829" i="1" s="1"/>
  <c r="B15830" i="1"/>
  <c r="C15830" i="1" s="1"/>
  <c r="B15831" i="1"/>
  <c r="C15831" i="1" s="1"/>
  <c r="B15832" i="1"/>
  <c r="C15832" i="1" s="1"/>
  <c r="B15833" i="1"/>
  <c r="C15833" i="1" s="1"/>
  <c r="B15834" i="1"/>
  <c r="C15834" i="1" s="1"/>
  <c r="B15835" i="1"/>
  <c r="C15835" i="1" s="1"/>
  <c r="B15836" i="1"/>
  <c r="C15836" i="1" s="1"/>
  <c r="B15837" i="1"/>
  <c r="C15837" i="1" s="1"/>
  <c r="B15838" i="1"/>
  <c r="C15838" i="1" s="1"/>
  <c r="B15839" i="1"/>
  <c r="C15839" i="1" s="1"/>
  <c r="B15840" i="1"/>
  <c r="C15840" i="1" s="1"/>
  <c r="B15841" i="1"/>
  <c r="C15841" i="1" s="1"/>
  <c r="B15842" i="1"/>
  <c r="C15842" i="1" s="1"/>
  <c r="B15843" i="1"/>
  <c r="C15843" i="1" s="1"/>
  <c r="B15844" i="1"/>
  <c r="C15844" i="1" s="1"/>
  <c r="B15845" i="1"/>
  <c r="C15845" i="1" s="1"/>
  <c r="B15846" i="1"/>
  <c r="C15846" i="1" s="1"/>
  <c r="B15847" i="1"/>
  <c r="C15847" i="1" s="1"/>
  <c r="B15848" i="1"/>
  <c r="C15848" i="1" s="1"/>
  <c r="B15849" i="1"/>
  <c r="C15849" i="1" s="1"/>
  <c r="B15850" i="1"/>
  <c r="C15850" i="1" s="1"/>
  <c r="B15851" i="1"/>
  <c r="C15851" i="1" s="1"/>
  <c r="B15852" i="1"/>
  <c r="C15852" i="1" s="1"/>
  <c r="B15853" i="1"/>
  <c r="C15853" i="1" s="1"/>
  <c r="B15854" i="1"/>
  <c r="C15854" i="1" s="1"/>
  <c r="B15855" i="1"/>
  <c r="C15855" i="1" s="1"/>
  <c r="B15856" i="1"/>
  <c r="C15856" i="1" s="1"/>
  <c r="B15857" i="1"/>
  <c r="C15857" i="1" s="1"/>
  <c r="B15858" i="1"/>
  <c r="C15858" i="1" s="1"/>
  <c r="B15859" i="1"/>
  <c r="C15859" i="1" s="1"/>
  <c r="B15860" i="1"/>
  <c r="C15860" i="1" s="1"/>
  <c r="B15861" i="1"/>
  <c r="C15861" i="1" s="1"/>
  <c r="B15862" i="1"/>
  <c r="C15862" i="1" s="1"/>
  <c r="B15863" i="1"/>
  <c r="C15863" i="1" s="1"/>
  <c r="B15864" i="1"/>
  <c r="C15864" i="1" s="1"/>
  <c r="B15865" i="1"/>
  <c r="C15865" i="1" s="1"/>
  <c r="B15866" i="1"/>
  <c r="C15866" i="1" s="1"/>
  <c r="B15867" i="1"/>
  <c r="C15867" i="1" s="1"/>
  <c r="B15868" i="1"/>
  <c r="C15868" i="1" s="1"/>
  <c r="B15869" i="1"/>
  <c r="C15869" i="1" s="1"/>
  <c r="B15870" i="1"/>
  <c r="C15870" i="1" s="1"/>
  <c r="B15871" i="1"/>
  <c r="C15871" i="1" s="1"/>
  <c r="B15872" i="1"/>
  <c r="C15872" i="1" s="1"/>
  <c r="B15873" i="1"/>
  <c r="C15873" i="1" s="1"/>
  <c r="B15874" i="1"/>
  <c r="C15874" i="1" s="1"/>
  <c r="B15875" i="1"/>
  <c r="C15875" i="1" s="1"/>
  <c r="B15876" i="1"/>
  <c r="C15876" i="1" s="1"/>
  <c r="B15877" i="1"/>
  <c r="C15877" i="1" s="1"/>
  <c r="B15878" i="1"/>
  <c r="C15878" i="1" s="1"/>
  <c r="B15879" i="1"/>
  <c r="C15879" i="1" s="1"/>
  <c r="B15880" i="1"/>
  <c r="C15880" i="1" s="1"/>
  <c r="B15881" i="1"/>
  <c r="C15881" i="1" s="1"/>
  <c r="B15882" i="1"/>
  <c r="C15882" i="1" s="1"/>
  <c r="B15883" i="1"/>
  <c r="C15883" i="1" s="1"/>
  <c r="B15884" i="1"/>
  <c r="C15884" i="1" s="1"/>
  <c r="B15885" i="1"/>
  <c r="C15885" i="1" s="1"/>
  <c r="B15886" i="1"/>
  <c r="C15886" i="1" s="1"/>
  <c r="B15887" i="1"/>
  <c r="C15887" i="1" s="1"/>
  <c r="B15888" i="1"/>
  <c r="C15888" i="1" s="1"/>
  <c r="B15889" i="1"/>
  <c r="C15889" i="1" s="1"/>
  <c r="B15890" i="1"/>
  <c r="C15890" i="1" s="1"/>
  <c r="B15891" i="1"/>
  <c r="C15891" i="1" s="1"/>
  <c r="B15892" i="1"/>
  <c r="C15892" i="1" s="1"/>
  <c r="B15893" i="1"/>
  <c r="C15893" i="1" s="1"/>
  <c r="B15894" i="1"/>
  <c r="C15894" i="1" s="1"/>
  <c r="B15895" i="1"/>
  <c r="C15895" i="1" s="1"/>
  <c r="B15896" i="1"/>
  <c r="C15896" i="1" s="1"/>
  <c r="B15897" i="1"/>
  <c r="C15897" i="1" s="1"/>
  <c r="B15898" i="1"/>
  <c r="C15898" i="1" s="1"/>
  <c r="B15899" i="1"/>
  <c r="C15899" i="1" s="1"/>
  <c r="B15900" i="1"/>
  <c r="C15900" i="1" s="1"/>
  <c r="B15901" i="1"/>
  <c r="C15901" i="1" s="1"/>
  <c r="B15902" i="1"/>
  <c r="C15902" i="1" s="1"/>
  <c r="B15903" i="1"/>
  <c r="C15903" i="1" s="1"/>
  <c r="B15904" i="1"/>
  <c r="C15904" i="1" s="1"/>
  <c r="B15905" i="1"/>
  <c r="C15905" i="1" s="1"/>
  <c r="B15906" i="1"/>
  <c r="C15906" i="1" s="1"/>
  <c r="B15907" i="1"/>
  <c r="C15907" i="1" s="1"/>
  <c r="B15908" i="1"/>
  <c r="C15908" i="1" s="1"/>
  <c r="B15909" i="1"/>
  <c r="C15909" i="1" s="1"/>
  <c r="B15910" i="1"/>
  <c r="C15910" i="1" s="1"/>
  <c r="B15911" i="1"/>
  <c r="C15911" i="1" s="1"/>
  <c r="B15912" i="1"/>
  <c r="C15912" i="1" s="1"/>
  <c r="B15913" i="1"/>
  <c r="C15913" i="1" s="1"/>
  <c r="B15914" i="1"/>
  <c r="C15914" i="1" s="1"/>
  <c r="B15915" i="1"/>
  <c r="C15915" i="1" s="1"/>
  <c r="B15916" i="1"/>
  <c r="C15916" i="1" s="1"/>
  <c r="B15917" i="1"/>
  <c r="C15917" i="1" s="1"/>
  <c r="B15918" i="1"/>
  <c r="C15918" i="1" s="1"/>
  <c r="B15919" i="1"/>
  <c r="C15919" i="1" s="1"/>
  <c r="B15920" i="1"/>
  <c r="C15920" i="1" s="1"/>
  <c r="B15921" i="1"/>
  <c r="C15921" i="1" s="1"/>
  <c r="B15922" i="1"/>
  <c r="C15922" i="1" s="1"/>
  <c r="B15923" i="1"/>
  <c r="C15923" i="1" s="1"/>
  <c r="B15924" i="1"/>
  <c r="C15924" i="1" s="1"/>
  <c r="B15925" i="1"/>
  <c r="C15925" i="1" s="1"/>
  <c r="B15926" i="1"/>
  <c r="C15926" i="1" s="1"/>
  <c r="B15927" i="1"/>
  <c r="C15927" i="1" s="1"/>
  <c r="B15928" i="1"/>
  <c r="C15928" i="1" s="1"/>
  <c r="B15929" i="1"/>
  <c r="C15929" i="1" s="1"/>
  <c r="B15930" i="1"/>
  <c r="C15930" i="1" s="1"/>
  <c r="B15931" i="1"/>
  <c r="C15931" i="1" s="1"/>
  <c r="B15932" i="1"/>
  <c r="C15932" i="1" s="1"/>
  <c r="B15933" i="1"/>
  <c r="C15933" i="1" s="1"/>
  <c r="B15934" i="1"/>
  <c r="C15934" i="1" s="1"/>
  <c r="B15935" i="1"/>
  <c r="C15935" i="1" s="1"/>
  <c r="B15936" i="1"/>
  <c r="C15936" i="1" s="1"/>
  <c r="B15937" i="1"/>
  <c r="C15937" i="1" s="1"/>
  <c r="B15938" i="1"/>
  <c r="C15938" i="1" s="1"/>
  <c r="B15939" i="1"/>
  <c r="C15939" i="1" s="1"/>
  <c r="B15940" i="1"/>
  <c r="C15940" i="1" s="1"/>
  <c r="B15941" i="1"/>
  <c r="C15941" i="1" s="1"/>
  <c r="B15942" i="1"/>
  <c r="C15942" i="1" s="1"/>
  <c r="B15943" i="1"/>
  <c r="C15943" i="1" s="1"/>
  <c r="B15944" i="1"/>
  <c r="C15944" i="1" s="1"/>
  <c r="B15945" i="1"/>
  <c r="C15945" i="1" s="1"/>
  <c r="B15946" i="1"/>
  <c r="C15946" i="1" s="1"/>
  <c r="B15947" i="1"/>
  <c r="C15947" i="1" s="1"/>
  <c r="B15948" i="1"/>
  <c r="C15948" i="1" s="1"/>
  <c r="B15949" i="1"/>
  <c r="C15949" i="1" s="1"/>
  <c r="B15950" i="1"/>
  <c r="C15950" i="1" s="1"/>
  <c r="B15951" i="1"/>
  <c r="C15951" i="1" s="1"/>
  <c r="B15952" i="1"/>
  <c r="C15952" i="1" s="1"/>
  <c r="B15953" i="1"/>
  <c r="C15953" i="1" s="1"/>
  <c r="B15954" i="1"/>
  <c r="C15954" i="1" s="1"/>
  <c r="B15955" i="1"/>
  <c r="C15955" i="1" s="1"/>
  <c r="B15956" i="1"/>
  <c r="C15956" i="1" s="1"/>
  <c r="B15957" i="1"/>
  <c r="C15957" i="1" s="1"/>
  <c r="B15958" i="1"/>
  <c r="C15958" i="1" s="1"/>
  <c r="B15959" i="1"/>
  <c r="C15959" i="1" s="1"/>
  <c r="B15960" i="1"/>
  <c r="C15960" i="1" s="1"/>
  <c r="B15961" i="1"/>
  <c r="C15961" i="1" s="1"/>
  <c r="B15962" i="1"/>
  <c r="C15962" i="1" s="1"/>
  <c r="B15963" i="1"/>
  <c r="C15963" i="1" s="1"/>
  <c r="B15964" i="1"/>
  <c r="C15964" i="1" s="1"/>
  <c r="B15965" i="1"/>
  <c r="C15965" i="1" s="1"/>
  <c r="B15966" i="1"/>
  <c r="C15966" i="1" s="1"/>
  <c r="B15967" i="1"/>
  <c r="C15967" i="1" s="1"/>
  <c r="B15968" i="1"/>
  <c r="C15968" i="1" s="1"/>
  <c r="B15969" i="1"/>
  <c r="C15969" i="1" s="1"/>
  <c r="B15970" i="1"/>
  <c r="C15970" i="1" s="1"/>
  <c r="B15971" i="1"/>
  <c r="C15971" i="1" s="1"/>
  <c r="B15972" i="1"/>
  <c r="C15972" i="1" s="1"/>
  <c r="B15973" i="1"/>
  <c r="C15973" i="1" s="1"/>
  <c r="B15974" i="1"/>
  <c r="C15974" i="1" s="1"/>
  <c r="B15975" i="1"/>
  <c r="C15975" i="1" s="1"/>
  <c r="B15976" i="1"/>
  <c r="C15976" i="1" s="1"/>
  <c r="B15977" i="1"/>
  <c r="C15977" i="1" s="1"/>
  <c r="B15978" i="1"/>
  <c r="C15978" i="1" s="1"/>
  <c r="B15979" i="1"/>
  <c r="C15979" i="1" s="1"/>
  <c r="B15980" i="1"/>
  <c r="C15980" i="1" s="1"/>
  <c r="B15981" i="1"/>
  <c r="C15981" i="1" s="1"/>
  <c r="B15982" i="1"/>
  <c r="C15982" i="1" s="1"/>
  <c r="B15983" i="1"/>
  <c r="C15983" i="1" s="1"/>
  <c r="B15984" i="1"/>
  <c r="C15984" i="1" s="1"/>
  <c r="B15985" i="1"/>
  <c r="C15985" i="1" s="1"/>
  <c r="B15986" i="1"/>
  <c r="C15986" i="1" s="1"/>
  <c r="B15987" i="1"/>
  <c r="C15987" i="1" s="1"/>
  <c r="B15988" i="1"/>
  <c r="C15988" i="1" s="1"/>
  <c r="B15989" i="1"/>
  <c r="C15989" i="1" s="1"/>
  <c r="B15990" i="1"/>
  <c r="C15990" i="1" s="1"/>
  <c r="B15991" i="1"/>
  <c r="C15991" i="1" s="1"/>
  <c r="B15992" i="1"/>
  <c r="C15992" i="1" s="1"/>
  <c r="B15993" i="1"/>
  <c r="C15993" i="1" s="1"/>
  <c r="B15994" i="1"/>
  <c r="C15994" i="1" s="1"/>
  <c r="B15995" i="1"/>
  <c r="C15995" i="1" s="1"/>
  <c r="B15996" i="1"/>
  <c r="C15996" i="1" s="1"/>
  <c r="B15997" i="1"/>
  <c r="C15997" i="1" s="1"/>
  <c r="B15998" i="1"/>
  <c r="C15998" i="1" s="1"/>
  <c r="B15999" i="1"/>
  <c r="C15999" i="1" s="1"/>
  <c r="B16000" i="1"/>
  <c r="C16000" i="1" s="1"/>
  <c r="B16001" i="1"/>
  <c r="C16001" i="1" s="1"/>
  <c r="B16002" i="1"/>
  <c r="C16002" i="1" s="1"/>
  <c r="B16003" i="1"/>
  <c r="C16003" i="1" s="1"/>
  <c r="B16004" i="1"/>
  <c r="C16004" i="1" s="1"/>
  <c r="B16005" i="1"/>
  <c r="C16005" i="1" s="1"/>
  <c r="B16006" i="1"/>
  <c r="C16006" i="1" s="1"/>
  <c r="B16007" i="1"/>
  <c r="C16007" i="1" s="1"/>
  <c r="B16008" i="1"/>
  <c r="C16008" i="1" s="1"/>
  <c r="B16009" i="1"/>
  <c r="C16009" i="1" s="1"/>
  <c r="B16010" i="1"/>
  <c r="C16010" i="1" s="1"/>
  <c r="B16011" i="1"/>
  <c r="C16011" i="1" s="1"/>
  <c r="B16012" i="1"/>
  <c r="C16012" i="1" s="1"/>
  <c r="B16013" i="1"/>
  <c r="C16013" i="1" s="1"/>
  <c r="B16014" i="1"/>
  <c r="C16014" i="1" s="1"/>
  <c r="B16015" i="1"/>
  <c r="C16015" i="1" s="1"/>
  <c r="B16016" i="1"/>
  <c r="C16016" i="1" s="1"/>
  <c r="B16017" i="1"/>
  <c r="C16017" i="1" s="1"/>
  <c r="B16018" i="1"/>
  <c r="C16018" i="1" s="1"/>
  <c r="B16019" i="1"/>
  <c r="C16019" i="1" s="1"/>
  <c r="B16020" i="1"/>
  <c r="C16020" i="1" s="1"/>
  <c r="B16021" i="1"/>
  <c r="C16021" i="1" s="1"/>
  <c r="B16022" i="1"/>
  <c r="C16022" i="1" s="1"/>
  <c r="B16023" i="1"/>
  <c r="C16023" i="1" s="1"/>
  <c r="B16024" i="1"/>
  <c r="C16024" i="1" s="1"/>
  <c r="B16025" i="1"/>
  <c r="C16025" i="1" s="1"/>
  <c r="B16026" i="1"/>
  <c r="C16026" i="1" s="1"/>
  <c r="B16027" i="1"/>
  <c r="C16027" i="1" s="1"/>
  <c r="B16028" i="1"/>
  <c r="C16028" i="1" s="1"/>
  <c r="B16029" i="1"/>
  <c r="C16029" i="1" s="1"/>
  <c r="B16030" i="1"/>
  <c r="C16030" i="1" s="1"/>
  <c r="B16031" i="1"/>
  <c r="C16031" i="1" s="1"/>
  <c r="B16032" i="1"/>
  <c r="C16032" i="1" s="1"/>
  <c r="B16033" i="1"/>
  <c r="C16033" i="1" s="1"/>
  <c r="B16034" i="1"/>
  <c r="C16034" i="1" s="1"/>
  <c r="B16035" i="1"/>
  <c r="C16035" i="1" s="1"/>
  <c r="B16036" i="1"/>
  <c r="C16036" i="1" s="1"/>
  <c r="B16037" i="1"/>
  <c r="C16037" i="1" s="1"/>
  <c r="B16038" i="1"/>
  <c r="C16038" i="1" s="1"/>
  <c r="B16039" i="1"/>
  <c r="C16039" i="1" s="1"/>
  <c r="B16040" i="1"/>
  <c r="C16040" i="1" s="1"/>
  <c r="B16041" i="1"/>
  <c r="C16041" i="1" s="1"/>
  <c r="B16042" i="1"/>
  <c r="C16042" i="1" s="1"/>
  <c r="B16043" i="1"/>
  <c r="C16043" i="1" s="1"/>
  <c r="B16044" i="1"/>
  <c r="C16044" i="1" s="1"/>
  <c r="B16045" i="1"/>
  <c r="C16045" i="1" s="1"/>
  <c r="B16046" i="1"/>
  <c r="C16046" i="1" s="1"/>
  <c r="B16047" i="1"/>
  <c r="C16047" i="1" s="1"/>
  <c r="B16048" i="1"/>
  <c r="C16048" i="1" s="1"/>
  <c r="B16049" i="1"/>
  <c r="C16049" i="1" s="1"/>
  <c r="B16050" i="1"/>
  <c r="C16050" i="1" s="1"/>
  <c r="B16051" i="1"/>
  <c r="C16051" i="1" s="1"/>
  <c r="B16052" i="1"/>
  <c r="C16052" i="1" s="1"/>
  <c r="B16053" i="1"/>
  <c r="C16053" i="1" s="1"/>
  <c r="B16054" i="1"/>
  <c r="C16054" i="1" s="1"/>
  <c r="B16055" i="1"/>
  <c r="C16055" i="1" s="1"/>
  <c r="B16056" i="1"/>
  <c r="C16056" i="1" s="1"/>
  <c r="B16057" i="1"/>
  <c r="C16057" i="1" s="1"/>
  <c r="B16058" i="1"/>
  <c r="C16058" i="1" s="1"/>
  <c r="B16059" i="1"/>
  <c r="C16059" i="1" s="1"/>
  <c r="B16060" i="1"/>
  <c r="C16060" i="1" s="1"/>
  <c r="B16061" i="1"/>
  <c r="C16061" i="1" s="1"/>
  <c r="B16062" i="1"/>
  <c r="C16062" i="1" s="1"/>
  <c r="B16063" i="1"/>
  <c r="C16063" i="1" s="1"/>
  <c r="B16064" i="1"/>
  <c r="C16064" i="1" s="1"/>
  <c r="B16065" i="1"/>
  <c r="C16065" i="1" s="1"/>
  <c r="B16066" i="1"/>
  <c r="C16066" i="1" s="1"/>
  <c r="B16067" i="1"/>
  <c r="C16067" i="1" s="1"/>
  <c r="B16068" i="1"/>
  <c r="C16068" i="1" s="1"/>
  <c r="B16069" i="1"/>
  <c r="C16069" i="1" s="1"/>
  <c r="B16070" i="1"/>
  <c r="C16070" i="1" s="1"/>
  <c r="B16071" i="1"/>
  <c r="C16071" i="1" s="1"/>
  <c r="B16072" i="1"/>
  <c r="C16072" i="1" s="1"/>
  <c r="B16073" i="1"/>
  <c r="C16073" i="1" s="1"/>
  <c r="B16074" i="1"/>
  <c r="C16074" i="1" s="1"/>
  <c r="B16075" i="1"/>
  <c r="C16075" i="1" s="1"/>
  <c r="B16076" i="1"/>
  <c r="C16076" i="1" s="1"/>
  <c r="B16077" i="1"/>
  <c r="C16077" i="1" s="1"/>
  <c r="B16078" i="1"/>
  <c r="C16078" i="1" s="1"/>
  <c r="B16079" i="1"/>
  <c r="C16079" i="1" s="1"/>
  <c r="B16080" i="1"/>
  <c r="C16080" i="1" s="1"/>
  <c r="B16081" i="1"/>
  <c r="C16081" i="1" s="1"/>
  <c r="B16082" i="1"/>
  <c r="C16082" i="1" s="1"/>
  <c r="B16083" i="1"/>
  <c r="C16083" i="1" s="1"/>
  <c r="B16084" i="1"/>
  <c r="C16084" i="1" s="1"/>
  <c r="B16085" i="1"/>
  <c r="C16085" i="1" s="1"/>
  <c r="B16086" i="1"/>
  <c r="C16086" i="1" s="1"/>
  <c r="B16087" i="1"/>
  <c r="C16087" i="1" s="1"/>
  <c r="B16088" i="1"/>
  <c r="C16088" i="1" s="1"/>
  <c r="B16089" i="1"/>
  <c r="C16089" i="1" s="1"/>
  <c r="B16090" i="1"/>
  <c r="C16090" i="1" s="1"/>
  <c r="B16091" i="1"/>
  <c r="C16091" i="1" s="1"/>
  <c r="B16092" i="1"/>
  <c r="C16092" i="1" s="1"/>
  <c r="B16093" i="1"/>
  <c r="C16093" i="1" s="1"/>
  <c r="B16094" i="1"/>
  <c r="C16094" i="1" s="1"/>
  <c r="B16095" i="1"/>
  <c r="C16095" i="1" s="1"/>
  <c r="B16096" i="1"/>
  <c r="C16096" i="1" s="1"/>
  <c r="B16097" i="1"/>
  <c r="C16097" i="1" s="1"/>
  <c r="B16098" i="1"/>
  <c r="C16098" i="1" s="1"/>
  <c r="B16099" i="1"/>
  <c r="C16099" i="1" s="1"/>
  <c r="B16100" i="1"/>
  <c r="C16100" i="1" s="1"/>
  <c r="B16101" i="1"/>
  <c r="C16101" i="1" s="1"/>
  <c r="B16102" i="1"/>
  <c r="C16102" i="1" s="1"/>
  <c r="B16103" i="1"/>
  <c r="C16103" i="1" s="1"/>
  <c r="B16104" i="1"/>
  <c r="C16104" i="1" s="1"/>
  <c r="B16105" i="1"/>
  <c r="C16105" i="1" s="1"/>
  <c r="B16106" i="1"/>
  <c r="C16106" i="1" s="1"/>
  <c r="B16107" i="1"/>
  <c r="C16107" i="1" s="1"/>
  <c r="B16108" i="1"/>
  <c r="C16108" i="1" s="1"/>
  <c r="B16109" i="1"/>
  <c r="C16109" i="1" s="1"/>
  <c r="B16110" i="1"/>
  <c r="C16110" i="1" s="1"/>
  <c r="B16111" i="1"/>
  <c r="C16111" i="1" s="1"/>
  <c r="B16112" i="1"/>
  <c r="C16112" i="1" s="1"/>
  <c r="B16113" i="1"/>
  <c r="C16113" i="1" s="1"/>
  <c r="B16114" i="1"/>
  <c r="C16114" i="1" s="1"/>
  <c r="B16115" i="1"/>
  <c r="C16115" i="1" s="1"/>
  <c r="B16116" i="1"/>
  <c r="C16116" i="1" s="1"/>
  <c r="B16117" i="1"/>
  <c r="C16117" i="1" s="1"/>
  <c r="B16118" i="1"/>
  <c r="C16118" i="1" s="1"/>
  <c r="B16119" i="1"/>
  <c r="C16119" i="1" s="1"/>
  <c r="B16120" i="1"/>
  <c r="C16120" i="1" s="1"/>
  <c r="B16121" i="1"/>
  <c r="C16121" i="1" s="1"/>
  <c r="B16122" i="1"/>
  <c r="C16122" i="1" s="1"/>
  <c r="B16123" i="1"/>
  <c r="C16123" i="1" s="1"/>
  <c r="B16124" i="1"/>
  <c r="C16124" i="1" s="1"/>
  <c r="B16125" i="1"/>
  <c r="C16125" i="1" s="1"/>
  <c r="B16126" i="1"/>
  <c r="C16126" i="1" s="1"/>
  <c r="B16127" i="1"/>
  <c r="C16127" i="1" s="1"/>
  <c r="B16128" i="1"/>
  <c r="C16128" i="1" s="1"/>
  <c r="B16129" i="1"/>
  <c r="C16129" i="1" s="1"/>
  <c r="B16130" i="1"/>
  <c r="C16130" i="1" s="1"/>
  <c r="B16131" i="1"/>
  <c r="C16131" i="1" s="1"/>
  <c r="B16132" i="1"/>
  <c r="C16132" i="1" s="1"/>
  <c r="B16133" i="1"/>
  <c r="C16133" i="1" s="1"/>
  <c r="B16134" i="1"/>
  <c r="C16134" i="1" s="1"/>
  <c r="B16135" i="1"/>
  <c r="C16135" i="1" s="1"/>
  <c r="B16136" i="1"/>
  <c r="C16136" i="1" s="1"/>
  <c r="B16137" i="1"/>
  <c r="C16137" i="1" s="1"/>
  <c r="B16138" i="1"/>
  <c r="C16138" i="1" s="1"/>
  <c r="B16139" i="1"/>
  <c r="C16139" i="1" s="1"/>
  <c r="B16140" i="1"/>
  <c r="C16140" i="1" s="1"/>
  <c r="B16141" i="1"/>
  <c r="C16141" i="1" s="1"/>
  <c r="B16142" i="1"/>
  <c r="C16142" i="1" s="1"/>
  <c r="B16143" i="1"/>
  <c r="C16143" i="1" s="1"/>
  <c r="B16144" i="1"/>
  <c r="C16144" i="1" s="1"/>
  <c r="B16145" i="1"/>
  <c r="C16145" i="1" s="1"/>
  <c r="B16146" i="1"/>
  <c r="C16146" i="1" s="1"/>
  <c r="B16147" i="1"/>
  <c r="C16147" i="1" s="1"/>
  <c r="B16148" i="1"/>
  <c r="C16148" i="1" s="1"/>
  <c r="B16149" i="1"/>
  <c r="C16149" i="1" s="1"/>
  <c r="B16150" i="1"/>
  <c r="C16150" i="1" s="1"/>
  <c r="B16151" i="1"/>
  <c r="C16151" i="1" s="1"/>
  <c r="B16152" i="1"/>
  <c r="C16152" i="1" s="1"/>
  <c r="B16153" i="1"/>
  <c r="C16153" i="1" s="1"/>
  <c r="B16154" i="1"/>
  <c r="C16154" i="1" s="1"/>
  <c r="B16155" i="1"/>
  <c r="C16155" i="1" s="1"/>
  <c r="B16156" i="1"/>
  <c r="C16156" i="1" s="1"/>
  <c r="B16157" i="1"/>
  <c r="C16157" i="1" s="1"/>
  <c r="B16158" i="1"/>
  <c r="C16158" i="1" s="1"/>
  <c r="B16159" i="1"/>
  <c r="C16159" i="1" s="1"/>
  <c r="B16160" i="1"/>
  <c r="C16160" i="1" s="1"/>
  <c r="B16161" i="1"/>
  <c r="C16161" i="1" s="1"/>
  <c r="B16162" i="1"/>
  <c r="C16162" i="1" s="1"/>
  <c r="B16163" i="1"/>
  <c r="C16163" i="1" s="1"/>
  <c r="B16164" i="1"/>
  <c r="C16164" i="1" s="1"/>
  <c r="B16165" i="1"/>
  <c r="C16165" i="1" s="1"/>
  <c r="B16166" i="1"/>
  <c r="C16166" i="1" s="1"/>
  <c r="B16167" i="1"/>
  <c r="C16167" i="1" s="1"/>
  <c r="B16168" i="1"/>
  <c r="C16168" i="1" s="1"/>
  <c r="B16169" i="1"/>
  <c r="C16169" i="1" s="1"/>
  <c r="B16170" i="1"/>
  <c r="C16170" i="1" s="1"/>
  <c r="B16171" i="1"/>
  <c r="C16171" i="1" s="1"/>
  <c r="B16172" i="1"/>
  <c r="C16172" i="1" s="1"/>
  <c r="B16173" i="1"/>
  <c r="C16173" i="1" s="1"/>
  <c r="B16174" i="1"/>
  <c r="C16174" i="1" s="1"/>
  <c r="B16175" i="1"/>
  <c r="C16175" i="1" s="1"/>
  <c r="B16176" i="1"/>
  <c r="C16176" i="1" s="1"/>
  <c r="B16177" i="1"/>
  <c r="C16177" i="1" s="1"/>
  <c r="B16178" i="1"/>
  <c r="C16178" i="1" s="1"/>
  <c r="B16179" i="1"/>
  <c r="C16179" i="1" s="1"/>
  <c r="B16180" i="1"/>
  <c r="C16180" i="1" s="1"/>
  <c r="B16181" i="1"/>
  <c r="C16181" i="1" s="1"/>
  <c r="B16182" i="1"/>
  <c r="C16182" i="1" s="1"/>
  <c r="B16183" i="1"/>
  <c r="C16183" i="1" s="1"/>
  <c r="B16184" i="1"/>
  <c r="C16184" i="1" s="1"/>
  <c r="B16185" i="1"/>
  <c r="C16185" i="1" s="1"/>
  <c r="B16186" i="1"/>
  <c r="C16186" i="1" s="1"/>
  <c r="B16187" i="1"/>
  <c r="C16187" i="1" s="1"/>
  <c r="B16188" i="1"/>
  <c r="C16188" i="1" s="1"/>
  <c r="B16189" i="1"/>
  <c r="C16189" i="1" s="1"/>
  <c r="B16190" i="1"/>
  <c r="C16190" i="1" s="1"/>
  <c r="B16191" i="1"/>
  <c r="C16191" i="1" s="1"/>
  <c r="B16192" i="1"/>
  <c r="C16192" i="1" s="1"/>
  <c r="B16193" i="1"/>
  <c r="C16193" i="1" s="1"/>
  <c r="B16194" i="1"/>
  <c r="C16194" i="1" s="1"/>
  <c r="B16195" i="1"/>
  <c r="C16195" i="1" s="1"/>
  <c r="B16196" i="1"/>
  <c r="C16196" i="1" s="1"/>
  <c r="B16197" i="1"/>
  <c r="C16197" i="1" s="1"/>
  <c r="B16198" i="1"/>
  <c r="C16198" i="1" s="1"/>
  <c r="B16199" i="1"/>
  <c r="C16199" i="1" s="1"/>
  <c r="B16200" i="1"/>
  <c r="C16200" i="1" s="1"/>
  <c r="B16201" i="1"/>
  <c r="C16201" i="1" s="1"/>
  <c r="B16202" i="1"/>
  <c r="C16202" i="1" s="1"/>
  <c r="B16203" i="1"/>
  <c r="C16203" i="1" s="1"/>
  <c r="B16204" i="1"/>
  <c r="C16204" i="1" s="1"/>
  <c r="B16205" i="1"/>
  <c r="C16205" i="1" s="1"/>
  <c r="B16206" i="1"/>
  <c r="C16206" i="1" s="1"/>
  <c r="B16207" i="1"/>
  <c r="C16207" i="1" s="1"/>
  <c r="B16208" i="1"/>
  <c r="C16208" i="1" s="1"/>
  <c r="B16209" i="1"/>
  <c r="C16209" i="1" s="1"/>
  <c r="B16210" i="1"/>
  <c r="C16210" i="1" s="1"/>
  <c r="B16211" i="1"/>
  <c r="C16211" i="1" s="1"/>
  <c r="B16212" i="1"/>
  <c r="C16212" i="1" s="1"/>
  <c r="B16213" i="1"/>
  <c r="C16213" i="1" s="1"/>
  <c r="B16214" i="1"/>
  <c r="C16214" i="1" s="1"/>
  <c r="B16215" i="1"/>
  <c r="C16215" i="1" s="1"/>
  <c r="B16216" i="1"/>
  <c r="C16216" i="1" s="1"/>
  <c r="B16217" i="1"/>
  <c r="C16217" i="1" s="1"/>
  <c r="B16218" i="1"/>
  <c r="C16218" i="1" s="1"/>
  <c r="B16219" i="1"/>
  <c r="C16219" i="1" s="1"/>
  <c r="B16220" i="1"/>
  <c r="C16220" i="1" s="1"/>
  <c r="B16221" i="1"/>
  <c r="C16221" i="1" s="1"/>
  <c r="B16222" i="1"/>
  <c r="C16222" i="1" s="1"/>
  <c r="B16223" i="1"/>
  <c r="C16223" i="1" s="1"/>
  <c r="B16224" i="1"/>
  <c r="C16224" i="1" s="1"/>
  <c r="B16225" i="1"/>
  <c r="C16225" i="1" s="1"/>
  <c r="B16226" i="1"/>
  <c r="C16226" i="1" s="1"/>
  <c r="B16227" i="1"/>
  <c r="C16227" i="1" s="1"/>
  <c r="B16228" i="1"/>
  <c r="C16228" i="1" s="1"/>
  <c r="B16229" i="1"/>
  <c r="C16229" i="1" s="1"/>
  <c r="B16230" i="1"/>
  <c r="C16230" i="1" s="1"/>
  <c r="B16231" i="1"/>
  <c r="C16231" i="1" s="1"/>
  <c r="B16232" i="1"/>
  <c r="C16232" i="1" s="1"/>
  <c r="B16233" i="1"/>
  <c r="C16233" i="1" s="1"/>
  <c r="B16234" i="1"/>
  <c r="C16234" i="1" s="1"/>
  <c r="B16235" i="1"/>
  <c r="C16235" i="1" s="1"/>
  <c r="B16236" i="1"/>
  <c r="C16236" i="1" s="1"/>
  <c r="B16237" i="1"/>
  <c r="C16237" i="1" s="1"/>
  <c r="B16238" i="1"/>
  <c r="C16238" i="1" s="1"/>
  <c r="B16239" i="1"/>
  <c r="C16239" i="1" s="1"/>
  <c r="B16240" i="1"/>
  <c r="C16240" i="1" s="1"/>
  <c r="B16241" i="1"/>
  <c r="C16241" i="1" s="1"/>
  <c r="B16242" i="1"/>
  <c r="C16242" i="1" s="1"/>
  <c r="B16243" i="1"/>
  <c r="C16243" i="1" s="1"/>
  <c r="B16244" i="1"/>
  <c r="C16244" i="1" s="1"/>
  <c r="B16245" i="1"/>
  <c r="C16245" i="1" s="1"/>
  <c r="B16246" i="1"/>
  <c r="C16246" i="1" s="1"/>
  <c r="B16247" i="1"/>
  <c r="C16247" i="1" s="1"/>
  <c r="B16248" i="1"/>
  <c r="C16248" i="1" s="1"/>
  <c r="B16249" i="1"/>
  <c r="C16249" i="1" s="1"/>
  <c r="B16250" i="1"/>
  <c r="C16250" i="1" s="1"/>
  <c r="B16251" i="1"/>
  <c r="C16251" i="1" s="1"/>
  <c r="B16252" i="1"/>
  <c r="C16252" i="1" s="1"/>
  <c r="B16253" i="1"/>
  <c r="C16253" i="1" s="1"/>
  <c r="B16254" i="1"/>
  <c r="C16254" i="1" s="1"/>
  <c r="B16255" i="1"/>
  <c r="C16255" i="1" s="1"/>
  <c r="B16256" i="1"/>
  <c r="C16256" i="1" s="1"/>
  <c r="B16257" i="1"/>
  <c r="C16257" i="1" s="1"/>
  <c r="B16258" i="1"/>
  <c r="C16258" i="1" s="1"/>
  <c r="B16259" i="1"/>
  <c r="C16259" i="1" s="1"/>
  <c r="B16260" i="1"/>
  <c r="C16260" i="1" s="1"/>
  <c r="B16261" i="1"/>
  <c r="C16261" i="1" s="1"/>
  <c r="B16262" i="1"/>
  <c r="C16262" i="1" s="1"/>
  <c r="B16263" i="1"/>
  <c r="C16263" i="1" s="1"/>
  <c r="B16264" i="1"/>
  <c r="C16264" i="1" s="1"/>
  <c r="B16265" i="1"/>
  <c r="C16265" i="1" s="1"/>
  <c r="B16266" i="1"/>
  <c r="C16266" i="1" s="1"/>
  <c r="B16267" i="1"/>
  <c r="C16267" i="1" s="1"/>
  <c r="B16268" i="1"/>
  <c r="C16268" i="1" s="1"/>
  <c r="B16269" i="1"/>
  <c r="C16269" i="1" s="1"/>
  <c r="B16270" i="1"/>
  <c r="C16270" i="1" s="1"/>
  <c r="B16271" i="1"/>
  <c r="C16271" i="1" s="1"/>
  <c r="B16272" i="1"/>
  <c r="C16272" i="1" s="1"/>
  <c r="B16273" i="1"/>
  <c r="C16273" i="1" s="1"/>
  <c r="B16274" i="1"/>
  <c r="C16274" i="1" s="1"/>
  <c r="B16275" i="1"/>
  <c r="C16275" i="1" s="1"/>
  <c r="B16276" i="1"/>
  <c r="C16276" i="1" s="1"/>
  <c r="B16277" i="1"/>
  <c r="C16277" i="1" s="1"/>
  <c r="B16278" i="1"/>
  <c r="C16278" i="1" s="1"/>
  <c r="B16279" i="1"/>
  <c r="C16279" i="1" s="1"/>
  <c r="B16280" i="1"/>
  <c r="C16280" i="1" s="1"/>
  <c r="B16281" i="1"/>
  <c r="C16281" i="1" s="1"/>
  <c r="B16282" i="1"/>
  <c r="C16282" i="1" s="1"/>
  <c r="B16283" i="1"/>
  <c r="C16283" i="1" s="1"/>
  <c r="B16284" i="1"/>
  <c r="C16284" i="1" s="1"/>
  <c r="B16285" i="1"/>
  <c r="C16285" i="1" s="1"/>
  <c r="B16286" i="1"/>
  <c r="C16286" i="1" s="1"/>
  <c r="B16287" i="1"/>
  <c r="C16287" i="1" s="1"/>
  <c r="B16288" i="1"/>
  <c r="C16288" i="1" s="1"/>
  <c r="B16289" i="1"/>
  <c r="C16289" i="1" s="1"/>
  <c r="B16290" i="1"/>
  <c r="C16290" i="1" s="1"/>
  <c r="B16291" i="1"/>
  <c r="C16291" i="1" s="1"/>
  <c r="B16292" i="1"/>
  <c r="C16292" i="1" s="1"/>
  <c r="B16293" i="1"/>
  <c r="C16293" i="1" s="1"/>
  <c r="B16294" i="1"/>
  <c r="C16294" i="1" s="1"/>
  <c r="B16295" i="1"/>
  <c r="C16295" i="1" s="1"/>
  <c r="B16296" i="1"/>
  <c r="C16296" i="1" s="1"/>
  <c r="B16297" i="1"/>
  <c r="C16297" i="1" s="1"/>
  <c r="B16298" i="1"/>
  <c r="C16298" i="1" s="1"/>
  <c r="B16299" i="1"/>
  <c r="C16299" i="1" s="1"/>
  <c r="B16300" i="1"/>
  <c r="C16300" i="1" s="1"/>
  <c r="B16301" i="1"/>
  <c r="C16301" i="1" s="1"/>
  <c r="B16302" i="1"/>
  <c r="C16302" i="1" s="1"/>
  <c r="B16303" i="1"/>
  <c r="C16303" i="1" s="1"/>
  <c r="B16304" i="1"/>
  <c r="C16304" i="1" s="1"/>
  <c r="B16305" i="1"/>
  <c r="C16305" i="1" s="1"/>
  <c r="B16306" i="1"/>
  <c r="C16306" i="1" s="1"/>
  <c r="B16307" i="1"/>
  <c r="C16307" i="1" s="1"/>
  <c r="B16308" i="1"/>
  <c r="C16308" i="1" s="1"/>
  <c r="B16309" i="1"/>
  <c r="C16309" i="1" s="1"/>
  <c r="B16310" i="1"/>
  <c r="C16310" i="1" s="1"/>
  <c r="B16311" i="1"/>
  <c r="C16311" i="1" s="1"/>
  <c r="B16312" i="1"/>
  <c r="C16312" i="1" s="1"/>
  <c r="B16313" i="1"/>
  <c r="C16313" i="1" s="1"/>
  <c r="B16314" i="1"/>
  <c r="C16314" i="1" s="1"/>
  <c r="B16315" i="1"/>
  <c r="C16315" i="1" s="1"/>
  <c r="B16316" i="1"/>
  <c r="C16316" i="1" s="1"/>
  <c r="B16317" i="1"/>
  <c r="C16317" i="1" s="1"/>
  <c r="B16318" i="1"/>
  <c r="C16318" i="1" s="1"/>
  <c r="B16319" i="1"/>
  <c r="C16319" i="1" s="1"/>
  <c r="B16320" i="1"/>
  <c r="C16320" i="1" s="1"/>
  <c r="B16321" i="1"/>
  <c r="C16321" i="1" s="1"/>
  <c r="B16322" i="1"/>
  <c r="C16322" i="1" s="1"/>
  <c r="B16323" i="1"/>
  <c r="C16323" i="1" s="1"/>
  <c r="B16324" i="1"/>
  <c r="C16324" i="1" s="1"/>
  <c r="B16325" i="1"/>
  <c r="C16325" i="1" s="1"/>
  <c r="B16326" i="1"/>
  <c r="C16326" i="1" s="1"/>
  <c r="B16327" i="1"/>
  <c r="C16327" i="1" s="1"/>
  <c r="B16328" i="1"/>
  <c r="C16328" i="1" s="1"/>
  <c r="B16329" i="1"/>
  <c r="C16329" i="1" s="1"/>
  <c r="B16330" i="1"/>
  <c r="C16330" i="1" s="1"/>
  <c r="B16331" i="1"/>
  <c r="C16331" i="1" s="1"/>
  <c r="B16332" i="1"/>
  <c r="C16332" i="1" s="1"/>
  <c r="B16333" i="1"/>
  <c r="C16333" i="1" s="1"/>
  <c r="B16334" i="1"/>
  <c r="C16334" i="1" s="1"/>
  <c r="B16335" i="1"/>
  <c r="C16335" i="1" s="1"/>
  <c r="B16336" i="1"/>
  <c r="C16336" i="1" s="1"/>
  <c r="B16337" i="1"/>
  <c r="C16337" i="1" s="1"/>
  <c r="B16338" i="1"/>
  <c r="C16338" i="1" s="1"/>
  <c r="B16339" i="1"/>
  <c r="C16339" i="1" s="1"/>
  <c r="B16340" i="1"/>
  <c r="C16340" i="1" s="1"/>
  <c r="B16341" i="1"/>
  <c r="C16341" i="1" s="1"/>
  <c r="B16342" i="1"/>
  <c r="C16342" i="1" s="1"/>
  <c r="B16343" i="1"/>
  <c r="C16343" i="1" s="1"/>
  <c r="B16344" i="1"/>
  <c r="C16344" i="1" s="1"/>
  <c r="B16345" i="1"/>
  <c r="C16345" i="1" s="1"/>
  <c r="B16346" i="1"/>
  <c r="C16346" i="1" s="1"/>
  <c r="B16347" i="1"/>
  <c r="C16347" i="1" s="1"/>
  <c r="B16348" i="1"/>
  <c r="C16348" i="1" s="1"/>
  <c r="B16349" i="1"/>
  <c r="C16349" i="1" s="1"/>
  <c r="B16350" i="1"/>
  <c r="C16350" i="1" s="1"/>
  <c r="B16351" i="1"/>
  <c r="C16351" i="1" s="1"/>
  <c r="B16352" i="1"/>
  <c r="C16352" i="1" s="1"/>
  <c r="B16353" i="1"/>
  <c r="C16353" i="1" s="1"/>
  <c r="B16354" i="1"/>
  <c r="C16354" i="1" s="1"/>
  <c r="B16355" i="1"/>
  <c r="C16355" i="1" s="1"/>
  <c r="B16356" i="1"/>
  <c r="C16356" i="1" s="1"/>
  <c r="B16357" i="1"/>
  <c r="C16357" i="1" s="1"/>
  <c r="B16358" i="1"/>
  <c r="C16358" i="1" s="1"/>
  <c r="B16359" i="1"/>
  <c r="C16359" i="1" s="1"/>
  <c r="B16360" i="1"/>
  <c r="C16360" i="1" s="1"/>
  <c r="B16361" i="1"/>
  <c r="C16361" i="1" s="1"/>
  <c r="B16362" i="1"/>
  <c r="C16362" i="1" s="1"/>
  <c r="B16363" i="1"/>
  <c r="C16363" i="1" s="1"/>
  <c r="B16364" i="1"/>
  <c r="C16364" i="1" s="1"/>
  <c r="B16365" i="1"/>
  <c r="C16365" i="1" s="1"/>
  <c r="B16366" i="1"/>
  <c r="C16366" i="1" s="1"/>
  <c r="B16367" i="1"/>
  <c r="C16367" i="1" s="1"/>
  <c r="B16368" i="1"/>
  <c r="C16368" i="1" s="1"/>
  <c r="B16369" i="1"/>
  <c r="C16369" i="1" s="1"/>
  <c r="B16370" i="1"/>
  <c r="C16370" i="1" s="1"/>
  <c r="B16371" i="1"/>
  <c r="C16371" i="1" s="1"/>
  <c r="B16372" i="1"/>
  <c r="C16372" i="1" s="1"/>
  <c r="B16373" i="1"/>
  <c r="C16373" i="1" s="1"/>
  <c r="B16374" i="1"/>
  <c r="C16374" i="1" s="1"/>
  <c r="B16375" i="1"/>
  <c r="C16375" i="1" s="1"/>
  <c r="B16376" i="1"/>
  <c r="C16376" i="1" s="1"/>
  <c r="B16377" i="1"/>
  <c r="C16377" i="1" s="1"/>
  <c r="B16378" i="1"/>
  <c r="C16378" i="1" s="1"/>
  <c r="B16379" i="1"/>
  <c r="C16379" i="1" s="1"/>
  <c r="B16380" i="1"/>
  <c r="C16380" i="1" s="1"/>
  <c r="B16381" i="1"/>
  <c r="C16381" i="1" s="1"/>
  <c r="B16382" i="1"/>
  <c r="C16382" i="1" s="1"/>
  <c r="B16383" i="1"/>
  <c r="C16383" i="1" s="1"/>
  <c r="B16384" i="1"/>
  <c r="C16384" i="1" s="1"/>
  <c r="B16385" i="1"/>
  <c r="C16385" i="1" s="1"/>
  <c r="B16386" i="1"/>
  <c r="C16386" i="1" s="1"/>
  <c r="B16387" i="1"/>
  <c r="C16387" i="1" s="1"/>
  <c r="B16388" i="1"/>
  <c r="C16388" i="1" s="1"/>
  <c r="B16389" i="1"/>
  <c r="C16389" i="1" s="1"/>
  <c r="B16390" i="1"/>
  <c r="C16390" i="1" s="1"/>
  <c r="B16391" i="1"/>
  <c r="C16391" i="1" s="1"/>
  <c r="B16392" i="1"/>
  <c r="C16392" i="1" s="1"/>
  <c r="B16393" i="1"/>
  <c r="C16393" i="1" s="1"/>
  <c r="B16394" i="1"/>
  <c r="C16394" i="1" s="1"/>
  <c r="B16395" i="1"/>
  <c r="C16395" i="1" s="1"/>
  <c r="B16396" i="1"/>
  <c r="C16396" i="1" s="1"/>
  <c r="B16397" i="1"/>
  <c r="C16397" i="1" s="1"/>
  <c r="B16398" i="1"/>
  <c r="C16398" i="1" s="1"/>
  <c r="B16399" i="1"/>
  <c r="C16399" i="1" s="1"/>
  <c r="B16400" i="1"/>
  <c r="C16400" i="1" s="1"/>
  <c r="B16401" i="1"/>
  <c r="C16401" i="1" s="1"/>
  <c r="B16402" i="1"/>
  <c r="C16402" i="1" s="1"/>
  <c r="B16403" i="1"/>
  <c r="C16403" i="1" s="1"/>
  <c r="B16404" i="1"/>
  <c r="C16404" i="1" s="1"/>
  <c r="B16405" i="1"/>
  <c r="C16405" i="1" s="1"/>
  <c r="B16406" i="1"/>
  <c r="C16406" i="1" s="1"/>
  <c r="B16407" i="1"/>
  <c r="C16407" i="1" s="1"/>
  <c r="B16408" i="1"/>
  <c r="C16408" i="1" s="1"/>
  <c r="B16409" i="1"/>
  <c r="C16409" i="1" s="1"/>
  <c r="B16410" i="1"/>
  <c r="C16410" i="1" s="1"/>
  <c r="B16411" i="1"/>
  <c r="C16411" i="1" s="1"/>
  <c r="B16412" i="1"/>
  <c r="C16412" i="1" s="1"/>
  <c r="B16413" i="1"/>
  <c r="C16413" i="1" s="1"/>
  <c r="B16414" i="1"/>
  <c r="C16414" i="1" s="1"/>
  <c r="B16415" i="1"/>
  <c r="C16415" i="1" s="1"/>
  <c r="B16416" i="1"/>
  <c r="C16416" i="1" s="1"/>
  <c r="B16417" i="1"/>
  <c r="C16417" i="1" s="1"/>
  <c r="B16418" i="1"/>
  <c r="C16418" i="1" s="1"/>
  <c r="B16419" i="1"/>
  <c r="C16419" i="1" s="1"/>
  <c r="B16420" i="1"/>
  <c r="C16420" i="1" s="1"/>
  <c r="B16421" i="1"/>
  <c r="C16421" i="1" s="1"/>
  <c r="B16422" i="1"/>
  <c r="C16422" i="1" s="1"/>
  <c r="B16423" i="1"/>
  <c r="C16423" i="1" s="1"/>
  <c r="B16424" i="1"/>
  <c r="C16424" i="1" s="1"/>
  <c r="B16425" i="1"/>
  <c r="C16425" i="1" s="1"/>
  <c r="B16426" i="1"/>
  <c r="C16426" i="1" s="1"/>
  <c r="B16427" i="1"/>
  <c r="C16427" i="1" s="1"/>
  <c r="B16428" i="1"/>
  <c r="C16428" i="1" s="1"/>
  <c r="B16429" i="1"/>
  <c r="C16429" i="1" s="1"/>
  <c r="B16430" i="1"/>
  <c r="C16430" i="1" s="1"/>
  <c r="B16431" i="1"/>
  <c r="C16431" i="1" s="1"/>
  <c r="B16432" i="1"/>
  <c r="C16432" i="1" s="1"/>
  <c r="B16433" i="1"/>
  <c r="C16433" i="1" s="1"/>
  <c r="B16434" i="1"/>
  <c r="C16434" i="1" s="1"/>
  <c r="B16435" i="1"/>
  <c r="C16435" i="1" s="1"/>
  <c r="B16436" i="1"/>
  <c r="C16436" i="1" s="1"/>
  <c r="B16437" i="1"/>
  <c r="C16437" i="1" s="1"/>
  <c r="B16438" i="1"/>
  <c r="C16438" i="1" s="1"/>
  <c r="B16439" i="1"/>
  <c r="C16439" i="1" s="1"/>
  <c r="B16440" i="1"/>
  <c r="C16440" i="1" s="1"/>
  <c r="B16441" i="1"/>
  <c r="C16441" i="1" s="1"/>
  <c r="B16442" i="1"/>
  <c r="C16442" i="1" s="1"/>
  <c r="B16443" i="1"/>
  <c r="C16443" i="1" s="1"/>
  <c r="B16444" i="1"/>
  <c r="C16444" i="1" s="1"/>
  <c r="B16445" i="1"/>
  <c r="C16445" i="1" s="1"/>
  <c r="B16446" i="1"/>
  <c r="C16446" i="1" s="1"/>
  <c r="B16447" i="1"/>
  <c r="C16447" i="1" s="1"/>
  <c r="B16448" i="1"/>
  <c r="C16448" i="1" s="1"/>
  <c r="B16449" i="1"/>
  <c r="C16449" i="1" s="1"/>
  <c r="B16450" i="1"/>
  <c r="C16450" i="1" s="1"/>
  <c r="B16451" i="1"/>
  <c r="C16451" i="1" s="1"/>
  <c r="B16452" i="1"/>
  <c r="C16452" i="1" s="1"/>
  <c r="B16453" i="1"/>
  <c r="C16453" i="1" s="1"/>
  <c r="B16454" i="1"/>
  <c r="C16454" i="1" s="1"/>
  <c r="B16455" i="1"/>
  <c r="C16455" i="1" s="1"/>
  <c r="B16456" i="1"/>
  <c r="C16456" i="1" s="1"/>
  <c r="B16457" i="1"/>
  <c r="C16457" i="1" s="1"/>
  <c r="B16458" i="1"/>
  <c r="C16458" i="1" s="1"/>
  <c r="B16459" i="1"/>
  <c r="C16459" i="1" s="1"/>
  <c r="B16460" i="1"/>
  <c r="C16460" i="1" s="1"/>
  <c r="B16461" i="1"/>
  <c r="C16461" i="1" s="1"/>
  <c r="B16462" i="1"/>
  <c r="C16462" i="1" s="1"/>
  <c r="B16463" i="1"/>
  <c r="C16463" i="1" s="1"/>
  <c r="B16464" i="1"/>
  <c r="C16464" i="1" s="1"/>
  <c r="B16465" i="1"/>
  <c r="C16465" i="1" s="1"/>
  <c r="B16466" i="1"/>
  <c r="C16466" i="1" s="1"/>
  <c r="B16467" i="1"/>
  <c r="C16467" i="1" s="1"/>
  <c r="B16468" i="1"/>
  <c r="C16468" i="1" s="1"/>
  <c r="B16469" i="1"/>
  <c r="C16469" i="1" s="1"/>
  <c r="B16470" i="1"/>
  <c r="C16470" i="1" s="1"/>
  <c r="B16471" i="1"/>
  <c r="C16471" i="1" s="1"/>
  <c r="B16472" i="1"/>
  <c r="C16472" i="1" s="1"/>
  <c r="B16473" i="1"/>
  <c r="C16473" i="1" s="1"/>
  <c r="B16474" i="1"/>
  <c r="C16474" i="1" s="1"/>
  <c r="B16475" i="1"/>
  <c r="C16475" i="1" s="1"/>
  <c r="B16476" i="1"/>
  <c r="C16476" i="1" s="1"/>
  <c r="B16477" i="1"/>
  <c r="C16477" i="1" s="1"/>
  <c r="B16478" i="1"/>
  <c r="C16478" i="1" s="1"/>
  <c r="B16479" i="1"/>
  <c r="C16479" i="1" s="1"/>
  <c r="B16480" i="1"/>
  <c r="C16480" i="1" s="1"/>
  <c r="B16481" i="1"/>
  <c r="C16481" i="1" s="1"/>
  <c r="B16482" i="1"/>
  <c r="C16482" i="1" s="1"/>
  <c r="B16483" i="1"/>
  <c r="C16483" i="1" s="1"/>
  <c r="B16484" i="1"/>
  <c r="C16484" i="1" s="1"/>
  <c r="B16485" i="1"/>
  <c r="C16485" i="1" s="1"/>
  <c r="B16486" i="1"/>
  <c r="C16486" i="1" s="1"/>
  <c r="B16487" i="1"/>
  <c r="C16487" i="1" s="1"/>
  <c r="B16488" i="1"/>
  <c r="C16488" i="1" s="1"/>
  <c r="B16489" i="1"/>
  <c r="C16489" i="1" s="1"/>
  <c r="B16490" i="1"/>
  <c r="C16490" i="1" s="1"/>
  <c r="B16491" i="1"/>
  <c r="C16491" i="1" s="1"/>
  <c r="B16492" i="1"/>
  <c r="C16492" i="1" s="1"/>
  <c r="B16493" i="1"/>
  <c r="C16493" i="1" s="1"/>
  <c r="B16494" i="1"/>
  <c r="C16494" i="1" s="1"/>
  <c r="B16495" i="1"/>
  <c r="C16495" i="1" s="1"/>
  <c r="B16496" i="1"/>
  <c r="C16496" i="1" s="1"/>
  <c r="B16497" i="1"/>
  <c r="C16497" i="1" s="1"/>
  <c r="B16498" i="1"/>
  <c r="C16498" i="1" s="1"/>
  <c r="B16499" i="1"/>
  <c r="C16499" i="1" s="1"/>
  <c r="B16500" i="1"/>
  <c r="C16500" i="1" s="1"/>
  <c r="B16501" i="1"/>
  <c r="C16501" i="1" s="1"/>
  <c r="B16502" i="1"/>
  <c r="C16502" i="1" s="1"/>
  <c r="B16503" i="1"/>
  <c r="C16503" i="1" s="1"/>
  <c r="B16504" i="1"/>
  <c r="C16504" i="1" s="1"/>
  <c r="B16505" i="1"/>
  <c r="C16505" i="1" s="1"/>
  <c r="B16506" i="1"/>
  <c r="C16506" i="1" s="1"/>
  <c r="B16507" i="1"/>
  <c r="C16507" i="1" s="1"/>
  <c r="B16508" i="1"/>
  <c r="C16508" i="1" s="1"/>
  <c r="B16509" i="1"/>
  <c r="C16509" i="1" s="1"/>
  <c r="B16510" i="1"/>
  <c r="C16510" i="1" s="1"/>
  <c r="B16511" i="1"/>
  <c r="C16511" i="1" s="1"/>
  <c r="B16512" i="1"/>
  <c r="C16512" i="1" s="1"/>
  <c r="B16513" i="1"/>
  <c r="C16513" i="1" s="1"/>
  <c r="B16514" i="1"/>
  <c r="C16514" i="1" s="1"/>
  <c r="B16515" i="1"/>
  <c r="C16515" i="1" s="1"/>
  <c r="B16516" i="1"/>
  <c r="C16516" i="1" s="1"/>
  <c r="B16517" i="1"/>
  <c r="C16517" i="1" s="1"/>
  <c r="B16518" i="1"/>
  <c r="C16518" i="1" s="1"/>
  <c r="B16519" i="1"/>
  <c r="C16519" i="1" s="1"/>
  <c r="B16520" i="1"/>
  <c r="C16520" i="1" s="1"/>
  <c r="B16521" i="1"/>
  <c r="C16521" i="1" s="1"/>
  <c r="B16522" i="1"/>
  <c r="C16522" i="1" s="1"/>
  <c r="B16523" i="1"/>
  <c r="C16523" i="1" s="1"/>
  <c r="B16524" i="1"/>
  <c r="C16524" i="1" s="1"/>
  <c r="B16525" i="1"/>
  <c r="C16525" i="1" s="1"/>
  <c r="B16526" i="1"/>
  <c r="C16526" i="1" s="1"/>
  <c r="B16527" i="1"/>
  <c r="C16527" i="1" s="1"/>
  <c r="B16528" i="1"/>
  <c r="C16528" i="1" s="1"/>
  <c r="B16529" i="1"/>
  <c r="C16529" i="1" s="1"/>
  <c r="B16530" i="1"/>
  <c r="C16530" i="1" s="1"/>
  <c r="B16531" i="1"/>
  <c r="C16531" i="1" s="1"/>
  <c r="B16532" i="1"/>
  <c r="C16532" i="1" s="1"/>
  <c r="B16533" i="1"/>
  <c r="C16533" i="1" s="1"/>
  <c r="B16534" i="1"/>
  <c r="C16534" i="1" s="1"/>
  <c r="B16535" i="1"/>
  <c r="C16535" i="1" s="1"/>
  <c r="B16536" i="1"/>
  <c r="C16536" i="1" s="1"/>
  <c r="B16537" i="1"/>
  <c r="C16537" i="1" s="1"/>
  <c r="B16538" i="1"/>
  <c r="C16538" i="1" s="1"/>
  <c r="B16539" i="1"/>
  <c r="C16539" i="1" s="1"/>
  <c r="B16540" i="1"/>
  <c r="C16540" i="1" s="1"/>
  <c r="B16541" i="1"/>
  <c r="C16541" i="1" s="1"/>
  <c r="B16542" i="1"/>
  <c r="C16542" i="1" s="1"/>
  <c r="B16543" i="1"/>
  <c r="C16543" i="1" s="1"/>
  <c r="B16544" i="1"/>
  <c r="C16544" i="1" s="1"/>
  <c r="B16545" i="1"/>
  <c r="C16545" i="1" s="1"/>
  <c r="B16546" i="1"/>
  <c r="C16546" i="1" s="1"/>
  <c r="B16547" i="1"/>
  <c r="C16547" i="1" s="1"/>
  <c r="B16548" i="1"/>
  <c r="C16548" i="1" s="1"/>
  <c r="B16549" i="1"/>
  <c r="C16549" i="1" s="1"/>
  <c r="B16550" i="1"/>
  <c r="C16550" i="1" s="1"/>
  <c r="B16551" i="1"/>
  <c r="C16551" i="1" s="1"/>
  <c r="B16552" i="1"/>
  <c r="C16552" i="1" s="1"/>
  <c r="B16553" i="1"/>
  <c r="C16553" i="1" s="1"/>
  <c r="B16554" i="1"/>
  <c r="C16554" i="1" s="1"/>
  <c r="B16555" i="1"/>
  <c r="C16555" i="1" s="1"/>
  <c r="B16556" i="1"/>
  <c r="C16556" i="1" s="1"/>
  <c r="B16557" i="1"/>
  <c r="C16557" i="1" s="1"/>
  <c r="B16558" i="1"/>
  <c r="C16558" i="1" s="1"/>
  <c r="B16559" i="1"/>
  <c r="C16559" i="1" s="1"/>
  <c r="B16560" i="1"/>
  <c r="C16560" i="1" s="1"/>
  <c r="B16561" i="1"/>
  <c r="C16561" i="1" s="1"/>
  <c r="B16562" i="1"/>
  <c r="C16562" i="1" s="1"/>
  <c r="B16563" i="1"/>
  <c r="C16563" i="1" s="1"/>
  <c r="B16564" i="1"/>
  <c r="C16564" i="1" s="1"/>
  <c r="B16565" i="1"/>
  <c r="C16565" i="1" s="1"/>
  <c r="B16566" i="1"/>
  <c r="C16566" i="1" s="1"/>
  <c r="B16567" i="1"/>
  <c r="C16567" i="1" s="1"/>
  <c r="B16568" i="1"/>
  <c r="C16568" i="1" s="1"/>
  <c r="B16569" i="1"/>
  <c r="C16569" i="1" s="1"/>
  <c r="B16570" i="1"/>
  <c r="C16570" i="1" s="1"/>
  <c r="B16571" i="1"/>
  <c r="C16571" i="1" s="1"/>
  <c r="B16572" i="1"/>
  <c r="C16572" i="1" s="1"/>
  <c r="B16573" i="1"/>
  <c r="C16573" i="1" s="1"/>
  <c r="B16574" i="1"/>
  <c r="C16574" i="1" s="1"/>
  <c r="B16575" i="1"/>
  <c r="C16575" i="1" s="1"/>
  <c r="B16576" i="1"/>
  <c r="C16576" i="1" s="1"/>
  <c r="B16577" i="1"/>
  <c r="C16577" i="1" s="1"/>
  <c r="B16578" i="1"/>
  <c r="C16578" i="1" s="1"/>
  <c r="B16579" i="1"/>
  <c r="C16579" i="1" s="1"/>
  <c r="B16580" i="1"/>
  <c r="C16580" i="1" s="1"/>
  <c r="B16581" i="1"/>
  <c r="C16581" i="1" s="1"/>
  <c r="B16582" i="1"/>
  <c r="C16582" i="1" s="1"/>
  <c r="B16583" i="1"/>
  <c r="C16583" i="1" s="1"/>
  <c r="B16584" i="1"/>
  <c r="C16584" i="1" s="1"/>
  <c r="B16585" i="1"/>
  <c r="C16585" i="1" s="1"/>
  <c r="B16586" i="1"/>
  <c r="C16586" i="1" s="1"/>
  <c r="B16587" i="1"/>
  <c r="C16587" i="1" s="1"/>
  <c r="B16588" i="1"/>
  <c r="C16588" i="1" s="1"/>
  <c r="B16589" i="1"/>
  <c r="C16589" i="1" s="1"/>
  <c r="B16590" i="1"/>
  <c r="C16590" i="1" s="1"/>
  <c r="B16591" i="1"/>
  <c r="C16591" i="1" s="1"/>
  <c r="B16592" i="1"/>
  <c r="C16592" i="1" s="1"/>
  <c r="B16593" i="1"/>
  <c r="C16593" i="1" s="1"/>
  <c r="B16594" i="1"/>
  <c r="C16594" i="1" s="1"/>
  <c r="B16595" i="1"/>
  <c r="C16595" i="1" s="1"/>
  <c r="B16596" i="1"/>
  <c r="C16596" i="1" s="1"/>
  <c r="B16597" i="1"/>
  <c r="C16597" i="1" s="1"/>
  <c r="B16598" i="1"/>
  <c r="C16598" i="1" s="1"/>
  <c r="B16599" i="1"/>
  <c r="C16599" i="1" s="1"/>
  <c r="B16600" i="1"/>
  <c r="C16600" i="1" s="1"/>
  <c r="B16601" i="1"/>
  <c r="C16601" i="1" s="1"/>
  <c r="B16602" i="1"/>
  <c r="C16602" i="1" s="1"/>
  <c r="B16603" i="1"/>
  <c r="C16603" i="1" s="1"/>
  <c r="B16604" i="1"/>
  <c r="C16604" i="1" s="1"/>
  <c r="B16605" i="1"/>
  <c r="C16605" i="1" s="1"/>
  <c r="B16606" i="1"/>
  <c r="C16606" i="1" s="1"/>
  <c r="B16607" i="1"/>
  <c r="C16607" i="1" s="1"/>
  <c r="B16608" i="1"/>
  <c r="C16608" i="1" s="1"/>
  <c r="B16609" i="1"/>
  <c r="C16609" i="1" s="1"/>
  <c r="B16610" i="1"/>
  <c r="C16610" i="1" s="1"/>
  <c r="B16611" i="1"/>
  <c r="C16611" i="1" s="1"/>
  <c r="B16612" i="1"/>
  <c r="C16612" i="1" s="1"/>
  <c r="B16613" i="1"/>
  <c r="C16613" i="1" s="1"/>
  <c r="B16614" i="1"/>
  <c r="C16614" i="1" s="1"/>
  <c r="B16615" i="1"/>
  <c r="C16615" i="1" s="1"/>
  <c r="B16616" i="1"/>
  <c r="C16616" i="1" s="1"/>
  <c r="B16617" i="1"/>
  <c r="C16617" i="1" s="1"/>
  <c r="B16618" i="1"/>
  <c r="C16618" i="1" s="1"/>
  <c r="B16619" i="1"/>
  <c r="C16619" i="1" s="1"/>
  <c r="B16620" i="1"/>
  <c r="C16620" i="1" s="1"/>
  <c r="B16621" i="1"/>
  <c r="C16621" i="1" s="1"/>
  <c r="B16622" i="1"/>
  <c r="C16622" i="1" s="1"/>
  <c r="B16623" i="1"/>
  <c r="C16623" i="1" s="1"/>
  <c r="B16624" i="1"/>
  <c r="C16624" i="1" s="1"/>
  <c r="B16625" i="1"/>
  <c r="C16625" i="1" s="1"/>
  <c r="B16626" i="1"/>
  <c r="C16626" i="1" s="1"/>
  <c r="B16627" i="1"/>
  <c r="C16627" i="1" s="1"/>
  <c r="B16628" i="1"/>
  <c r="C16628" i="1" s="1"/>
  <c r="B16629" i="1"/>
  <c r="C16629" i="1" s="1"/>
  <c r="B16630" i="1"/>
  <c r="C16630" i="1" s="1"/>
  <c r="B16631" i="1"/>
  <c r="C16631" i="1" s="1"/>
  <c r="B16632" i="1"/>
  <c r="C16632" i="1" s="1"/>
  <c r="B16633" i="1"/>
  <c r="C16633" i="1" s="1"/>
  <c r="B16634" i="1"/>
  <c r="C16634" i="1" s="1"/>
  <c r="B16635" i="1"/>
  <c r="C16635" i="1" s="1"/>
  <c r="B16636" i="1"/>
  <c r="C16636" i="1" s="1"/>
  <c r="B16637" i="1"/>
  <c r="C16637" i="1" s="1"/>
  <c r="B16638" i="1"/>
  <c r="C16638" i="1" s="1"/>
  <c r="B16639" i="1"/>
  <c r="C16639" i="1" s="1"/>
  <c r="B16640" i="1"/>
  <c r="C16640" i="1" s="1"/>
  <c r="B16641" i="1"/>
  <c r="C16641" i="1" s="1"/>
  <c r="B16642" i="1"/>
  <c r="C16642" i="1" s="1"/>
  <c r="B16643" i="1"/>
  <c r="C16643" i="1" s="1"/>
  <c r="B16644" i="1"/>
  <c r="C16644" i="1" s="1"/>
  <c r="B16645" i="1"/>
  <c r="C16645" i="1" s="1"/>
  <c r="B16646" i="1"/>
  <c r="C16646" i="1" s="1"/>
  <c r="B16647" i="1"/>
  <c r="C16647" i="1" s="1"/>
  <c r="B16648" i="1"/>
  <c r="C16648" i="1" s="1"/>
  <c r="B16649" i="1"/>
  <c r="C16649" i="1" s="1"/>
  <c r="B16650" i="1"/>
  <c r="C16650" i="1" s="1"/>
  <c r="B16651" i="1"/>
  <c r="C16651" i="1" s="1"/>
  <c r="B16652" i="1"/>
  <c r="C16652" i="1" s="1"/>
  <c r="B16653" i="1"/>
  <c r="C16653" i="1" s="1"/>
  <c r="B16654" i="1"/>
  <c r="C16654" i="1" s="1"/>
  <c r="B16655" i="1"/>
  <c r="C16655" i="1" s="1"/>
  <c r="B16656" i="1"/>
  <c r="C16656" i="1" s="1"/>
  <c r="B16657" i="1"/>
  <c r="C16657" i="1" s="1"/>
  <c r="B16658" i="1"/>
  <c r="C16658" i="1" s="1"/>
  <c r="B16659" i="1"/>
  <c r="C16659" i="1" s="1"/>
  <c r="B16660" i="1"/>
  <c r="C16660" i="1" s="1"/>
  <c r="B16661" i="1"/>
  <c r="C16661" i="1" s="1"/>
  <c r="B16662" i="1"/>
  <c r="C16662" i="1" s="1"/>
  <c r="B16663" i="1"/>
  <c r="C16663" i="1" s="1"/>
  <c r="B16664" i="1"/>
  <c r="C16664" i="1" s="1"/>
  <c r="B16665" i="1"/>
  <c r="C16665" i="1" s="1"/>
  <c r="B16666" i="1"/>
  <c r="C16666" i="1" s="1"/>
  <c r="B16667" i="1"/>
  <c r="C16667" i="1" s="1"/>
  <c r="B16668" i="1"/>
  <c r="C16668" i="1" s="1"/>
  <c r="B16669" i="1"/>
  <c r="C16669" i="1" s="1"/>
  <c r="B16670" i="1"/>
  <c r="C16670" i="1" s="1"/>
  <c r="B16671" i="1"/>
  <c r="C16671" i="1" s="1"/>
  <c r="B16672" i="1"/>
  <c r="C16672" i="1" s="1"/>
  <c r="B16673" i="1"/>
  <c r="C16673" i="1" s="1"/>
  <c r="B16674" i="1"/>
  <c r="C16674" i="1" s="1"/>
  <c r="B16675" i="1"/>
  <c r="C16675" i="1" s="1"/>
  <c r="B16676" i="1"/>
  <c r="C16676" i="1" s="1"/>
  <c r="B16677" i="1"/>
  <c r="C16677" i="1" s="1"/>
  <c r="B16678" i="1"/>
  <c r="C16678" i="1" s="1"/>
  <c r="B16679" i="1"/>
  <c r="C16679" i="1" s="1"/>
  <c r="B16680" i="1"/>
  <c r="C16680" i="1" s="1"/>
  <c r="B16681" i="1"/>
  <c r="C16681" i="1" s="1"/>
  <c r="B16682" i="1"/>
  <c r="C16682" i="1" s="1"/>
  <c r="B16683" i="1"/>
  <c r="C16683" i="1" s="1"/>
  <c r="B16684" i="1"/>
  <c r="C16684" i="1" s="1"/>
  <c r="B16685" i="1"/>
  <c r="C16685" i="1" s="1"/>
  <c r="B16686" i="1"/>
  <c r="C16686" i="1" s="1"/>
  <c r="B16687" i="1"/>
  <c r="C16687" i="1" s="1"/>
  <c r="B16688" i="1"/>
  <c r="C16688" i="1" s="1"/>
  <c r="B16689" i="1"/>
  <c r="C16689" i="1" s="1"/>
  <c r="B16690" i="1"/>
  <c r="C16690" i="1" s="1"/>
  <c r="B16691" i="1"/>
  <c r="C16691" i="1" s="1"/>
  <c r="B16692" i="1"/>
  <c r="C16692" i="1" s="1"/>
  <c r="B16693" i="1"/>
  <c r="C16693" i="1" s="1"/>
  <c r="B16694" i="1"/>
  <c r="C16694" i="1" s="1"/>
  <c r="B16695" i="1"/>
  <c r="C16695" i="1" s="1"/>
  <c r="B16696" i="1"/>
  <c r="C16696" i="1" s="1"/>
  <c r="B16697" i="1"/>
  <c r="C16697" i="1" s="1"/>
  <c r="B16698" i="1"/>
  <c r="C16698" i="1" s="1"/>
  <c r="B16699" i="1"/>
  <c r="C16699" i="1" s="1"/>
  <c r="B16700" i="1"/>
  <c r="C16700" i="1" s="1"/>
  <c r="B16701" i="1"/>
  <c r="C16701" i="1" s="1"/>
  <c r="B16702" i="1"/>
  <c r="C16702" i="1" s="1"/>
  <c r="B16703" i="1"/>
  <c r="C16703" i="1" s="1"/>
  <c r="B16704" i="1"/>
  <c r="C16704" i="1" s="1"/>
  <c r="B16705" i="1"/>
  <c r="C16705" i="1" s="1"/>
  <c r="B16706" i="1"/>
  <c r="C16706" i="1" s="1"/>
  <c r="B16707" i="1"/>
  <c r="C16707" i="1" s="1"/>
  <c r="B16708" i="1"/>
  <c r="C16708" i="1" s="1"/>
  <c r="B16709" i="1"/>
  <c r="C16709" i="1" s="1"/>
  <c r="B16710" i="1"/>
  <c r="C16710" i="1" s="1"/>
  <c r="B16711" i="1"/>
  <c r="C16711" i="1" s="1"/>
  <c r="B16712" i="1"/>
  <c r="C16712" i="1" s="1"/>
  <c r="B16713" i="1"/>
  <c r="C16713" i="1" s="1"/>
  <c r="B16714" i="1"/>
  <c r="C16714" i="1" s="1"/>
  <c r="B16715" i="1"/>
  <c r="C16715" i="1" s="1"/>
  <c r="B16716" i="1"/>
  <c r="C16716" i="1" s="1"/>
  <c r="B16717" i="1"/>
  <c r="C16717" i="1" s="1"/>
  <c r="B16718" i="1"/>
  <c r="C16718" i="1" s="1"/>
  <c r="B16719" i="1"/>
  <c r="C16719" i="1" s="1"/>
  <c r="B16720" i="1"/>
  <c r="C16720" i="1" s="1"/>
  <c r="B16721" i="1"/>
  <c r="C16721" i="1" s="1"/>
  <c r="B16722" i="1"/>
  <c r="C16722" i="1" s="1"/>
  <c r="B16723" i="1"/>
  <c r="C16723" i="1" s="1"/>
  <c r="B16724" i="1"/>
  <c r="C16724" i="1" s="1"/>
  <c r="B16725" i="1"/>
  <c r="C16725" i="1" s="1"/>
  <c r="B16726" i="1"/>
  <c r="C16726" i="1" s="1"/>
  <c r="B16727" i="1"/>
  <c r="C16727" i="1" s="1"/>
  <c r="B16728" i="1"/>
  <c r="C16728" i="1" s="1"/>
  <c r="B16729" i="1"/>
  <c r="C16729" i="1" s="1"/>
  <c r="B16730" i="1"/>
  <c r="C16730" i="1" s="1"/>
  <c r="B16731" i="1"/>
  <c r="C16731" i="1" s="1"/>
  <c r="B16732" i="1"/>
  <c r="C16732" i="1" s="1"/>
  <c r="B16733" i="1"/>
  <c r="C16733" i="1" s="1"/>
  <c r="B16734" i="1"/>
  <c r="C16734" i="1" s="1"/>
  <c r="B16735" i="1"/>
  <c r="C16735" i="1" s="1"/>
  <c r="B16736" i="1"/>
  <c r="C16736" i="1" s="1"/>
  <c r="B16737" i="1"/>
  <c r="C16737" i="1" s="1"/>
  <c r="B16738" i="1"/>
  <c r="C16738" i="1" s="1"/>
  <c r="B16739" i="1"/>
  <c r="C16739" i="1" s="1"/>
  <c r="B16740" i="1"/>
  <c r="C16740" i="1" s="1"/>
  <c r="B16741" i="1"/>
  <c r="C16741" i="1" s="1"/>
  <c r="B16742" i="1"/>
  <c r="C16742" i="1" s="1"/>
  <c r="B16743" i="1"/>
  <c r="C16743" i="1" s="1"/>
  <c r="B16744" i="1"/>
  <c r="C16744" i="1" s="1"/>
  <c r="B16745" i="1"/>
  <c r="C16745" i="1" s="1"/>
  <c r="B16746" i="1"/>
  <c r="C16746" i="1" s="1"/>
  <c r="B16747" i="1"/>
  <c r="C16747" i="1" s="1"/>
  <c r="B16748" i="1"/>
  <c r="C16748" i="1" s="1"/>
  <c r="B16749" i="1"/>
  <c r="C16749" i="1" s="1"/>
  <c r="B16750" i="1"/>
  <c r="C16750" i="1" s="1"/>
  <c r="B16751" i="1"/>
  <c r="C16751" i="1" s="1"/>
  <c r="B16752" i="1"/>
  <c r="C16752" i="1" s="1"/>
  <c r="B16753" i="1"/>
  <c r="C16753" i="1" s="1"/>
  <c r="B16754" i="1"/>
  <c r="C16754" i="1" s="1"/>
  <c r="B16755" i="1"/>
  <c r="C16755" i="1" s="1"/>
  <c r="B16756" i="1"/>
  <c r="C16756" i="1" s="1"/>
  <c r="B16757" i="1"/>
  <c r="C16757" i="1" s="1"/>
  <c r="B16758" i="1"/>
  <c r="C16758" i="1" s="1"/>
  <c r="B16759" i="1"/>
  <c r="C16759" i="1" s="1"/>
  <c r="B16760" i="1"/>
  <c r="C16760" i="1" s="1"/>
  <c r="B16761" i="1"/>
  <c r="C16761" i="1" s="1"/>
  <c r="B16762" i="1"/>
  <c r="C16762" i="1" s="1"/>
  <c r="B16763" i="1"/>
  <c r="C16763" i="1" s="1"/>
  <c r="B16764" i="1"/>
  <c r="C16764" i="1" s="1"/>
  <c r="B16765" i="1"/>
  <c r="C16765" i="1" s="1"/>
  <c r="B16766" i="1"/>
  <c r="C16766" i="1" s="1"/>
  <c r="B16767" i="1"/>
  <c r="C16767" i="1" s="1"/>
  <c r="B16768" i="1"/>
  <c r="C16768" i="1" s="1"/>
  <c r="B16769" i="1"/>
  <c r="C16769" i="1" s="1"/>
  <c r="B16770" i="1"/>
  <c r="C16770" i="1" s="1"/>
  <c r="B16771" i="1"/>
  <c r="C16771" i="1" s="1"/>
  <c r="B16772" i="1"/>
  <c r="C16772" i="1" s="1"/>
  <c r="B16773" i="1"/>
  <c r="C16773" i="1" s="1"/>
  <c r="B16774" i="1"/>
  <c r="C16774" i="1" s="1"/>
  <c r="B16775" i="1"/>
  <c r="C16775" i="1" s="1"/>
  <c r="B16776" i="1"/>
  <c r="C16776" i="1" s="1"/>
  <c r="B16777" i="1"/>
  <c r="C16777" i="1" s="1"/>
  <c r="B16778" i="1"/>
  <c r="C16778" i="1" s="1"/>
  <c r="B16779" i="1"/>
  <c r="C16779" i="1" s="1"/>
  <c r="B16780" i="1"/>
  <c r="C16780" i="1" s="1"/>
  <c r="B16781" i="1"/>
  <c r="C16781" i="1" s="1"/>
  <c r="B16782" i="1"/>
  <c r="C16782" i="1" s="1"/>
  <c r="B16783" i="1"/>
  <c r="C16783" i="1" s="1"/>
  <c r="B16784" i="1"/>
  <c r="C16784" i="1" s="1"/>
  <c r="B16785" i="1"/>
  <c r="C16785" i="1" s="1"/>
  <c r="B16786" i="1"/>
  <c r="C16786" i="1" s="1"/>
  <c r="B16787" i="1"/>
  <c r="C16787" i="1" s="1"/>
  <c r="B16788" i="1"/>
  <c r="C16788" i="1" s="1"/>
  <c r="B16789" i="1"/>
  <c r="C16789" i="1" s="1"/>
  <c r="B16790" i="1"/>
  <c r="C16790" i="1" s="1"/>
  <c r="B16791" i="1"/>
  <c r="C16791" i="1" s="1"/>
  <c r="B16792" i="1"/>
  <c r="C16792" i="1" s="1"/>
  <c r="B16793" i="1"/>
  <c r="C16793" i="1" s="1"/>
  <c r="B16794" i="1"/>
  <c r="C16794" i="1" s="1"/>
  <c r="B16795" i="1"/>
  <c r="C16795" i="1" s="1"/>
  <c r="B16796" i="1"/>
  <c r="C16796" i="1" s="1"/>
  <c r="B16797" i="1"/>
  <c r="C16797" i="1" s="1"/>
  <c r="B16798" i="1"/>
  <c r="C16798" i="1" s="1"/>
  <c r="B16799" i="1"/>
  <c r="C16799" i="1" s="1"/>
  <c r="B16800" i="1"/>
  <c r="C16800" i="1" s="1"/>
  <c r="B16801" i="1"/>
  <c r="C16801" i="1" s="1"/>
  <c r="B16802" i="1"/>
  <c r="C16802" i="1" s="1"/>
  <c r="B16803" i="1"/>
  <c r="C16803" i="1" s="1"/>
  <c r="B16804" i="1"/>
  <c r="C16804" i="1" s="1"/>
  <c r="B16805" i="1"/>
  <c r="C16805" i="1" s="1"/>
  <c r="B16806" i="1"/>
  <c r="C16806" i="1" s="1"/>
  <c r="B16807" i="1"/>
  <c r="C16807" i="1" s="1"/>
  <c r="B16808" i="1"/>
  <c r="C16808" i="1" s="1"/>
  <c r="B16809" i="1"/>
  <c r="C16809" i="1" s="1"/>
  <c r="B16810" i="1"/>
  <c r="C16810" i="1" s="1"/>
  <c r="B16811" i="1"/>
  <c r="C16811" i="1" s="1"/>
  <c r="B16812" i="1"/>
  <c r="C16812" i="1" s="1"/>
  <c r="B16813" i="1"/>
  <c r="C16813" i="1" s="1"/>
  <c r="B16814" i="1"/>
  <c r="C16814" i="1" s="1"/>
  <c r="B16815" i="1"/>
  <c r="C16815" i="1" s="1"/>
  <c r="B16816" i="1"/>
  <c r="C16816" i="1" s="1"/>
  <c r="B16817" i="1"/>
  <c r="C16817" i="1" s="1"/>
  <c r="B16818" i="1"/>
  <c r="C16818" i="1" s="1"/>
  <c r="B16819" i="1"/>
  <c r="C16819" i="1" s="1"/>
  <c r="B16820" i="1"/>
  <c r="C16820" i="1" s="1"/>
  <c r="B16821" i="1"/>
  <c r="C16821" i="1" s="1"/>
  <c r="B16822" i="1"/>
  <c r="C16822" i="1" s="1"/>
  <c r="B16823" i="1"/>
  <c r="C16823" i="1" s="1"/>
  <c r="B16824" i="1"/>
  <c r="C16824" i="1" s="1"/>
  <c r="B16825" i="1"/>
  <c r="C16825" i="1" s="1"/>
  <c r="B16826" i="1"/>
  <c r="C16826" i="1" s="1"/>
  <c r="B16827" i="1"/>
  <c r="C16827" i="1" s="1"/>
  <c r="B16828" i="1"/>
  <c r="C16828" i="1" s="1"/>
  <c r="B16829" i="1"/>
  <c r="C16829" i="1" s="1"/>
  <c r="B16830" i="1"/>
  <c r="C16830" i="1" s="1"/>
  <c r="B16831" i="1"/>
  <c r="C16831" i="1" s="1"/>
  <c r="B16832" i="1"/>
  <c r="C16832" i="1" s="1"/>
  <c r="B16833" i="1"/>
  <c r="C16833" i="1" s="1"/>
  <c r="B16834" i="1"/>
  <c r="C16834" i="1" s="1"/>
  <c r="B16835" i="1"/>
  <c r="C16835" i="1" s="1"/>
  <c r="B16836" i="1"/>
  <c r="C16836" i="1" s="1"/>
  <c r="B16837" i="1"/>
  <c r="C16837" i="1" s="1"/>
  <c r="B16838" i="1"/>
  <c r="C16838" i="1" s="1"/>
  <c r="B16839" i="1"/>
  <c r="C16839" i="1" s="1"/>
  <c r="B16840" i="1"/>
  <c r="C16840" i="1" s="1"/>
  <c r="B16841" i="1"/>
  <c r="C16841" i="1" s="1"/>
  <c r="B16842" i="1"/>
  <c r="C16842" i="1" s="1"/>
  <c r="B16843" i="1"/>
  <c r="C16843" i="1" s="1"/>
  <c r="B16844" i="1"/>
  <c r="C16844" i="1" s="1"/>
  <c r="B16845" i="1"/>
  <c r="C16845" i="1" s="1"/>
  <c r="B16846" i="1"/>
  <c r="C16846" i="1" s="1"/>
  <c r="B16847" i="1"/>
  <c r="C16847" i="1" s="1"/>
  <c r="B16848" i="1"/>
  <c r="C16848" i="1" s="1"/>
  <c r="B16849" i="1"/>
  <c r="C16849" i="1" s="1"/>
  <c r="B16850" i="1"/>
  <c r="C16850" i="1" s="1"/>
  <c r="B16851" i="1"/>
  <c r="C16851" i="1" s="1"/>
  <c r="B16852" i="1"/>
  <c r="C16852" i="1" s="1"/>
  <c r="B16853" i="1"/>
  <c r="C16853" i="1" s="1"/>
  <c r="B16854" i="1"/>
  <c r="C16854" i="1" s="1"/>
  <c r="B16855" i="1"/>
  <c r="C16855" i="1" s="1"/>
  <c r="B16856" i="1"/>
  <c r="C16856" i="1" s="1"/>
  <c r="B16857" i="1"/>
  <c r="C16857" i="1" s="1"/>
  <c r="B16858" i="1"/>
  <c r="C16858" i="1" s="1"/>
  <c r="B16859" i="1"/>
  <c r="C16859" i="1" s="1"/>
  <c r="B16860" i="1"/>
  <c r="C16860" i="1" s="1"/>
  <c r="B16861" i="1"/>
  <c r="C16861" i="1" s="1"/>
  <c r="B16862" i="1"/>
  <c r="C16862" i="1" s="1"/>
  <c r="B16863" i="1"/>
  <c r="C16863" i="1" s="1"/>
  <c r="B16864" i="1"/>
  <c r="C16864" i="1" s="1"/>
  <c r="B16865" i="1"/>
  <c r="C16865" i="1" s="1"/>
  <c r="B16866" i="1"/>
  <c r="C16866" i="1" s="1"/>
  <c r="B16867" i="1"/>
  <c r="C16867" i="1" s="1"/>
  <c r="B16868" i="1"/>
  <c r="C16868" i="1" s="1"/>
  <c r="B16869" i="1"/>
  <c r="C16869" i="1" s="1"/>
  <c r="B16870" i="1"/>
  <c r="C16870" i="1" s="1"/>
  <c r="B16871" i="1"/>
  <c r="C16871" i="1" s="1"/>
  <c r="B16872" i="1"/>
  <c r="C16872" i="1" s="1"/>
  <c r="B16873" i="1"/>
  <c r="C16873" i="1" s="1"/>
  <c r="B16874" i="1"/>
  <c r="C16874" i="1" s="1"/>
  <c r="B16875" i="1"/>
  <c r="C16875" i="1" s="1"/>
  <c r="B16876" i="1"/>
  <c r="C16876" i="1" s="1"/>
  <c r="B16877" i="1"/>
  <c r="C16877" i="1" s="1"/>
  <c r="B16878" i="1"/>
  <c r="C16878" i="1" s="1"/>
  <c r="B16879" i="1"/>
  <c r="C16879" i="1" s="1"/>
  <c r="B16880" i="1"/>
  <c r="C16880" i="1" s="1"/>
  <c r="B16881" i="1"/>
  <c r="C16881" i="1" s="1"/>
  <c r="B16882" i="1"/>
  <c r="C16882" i="1" s="1"/>
  <c r="B16883" i="1"/>
  <c r="C16883" i="1" s="1"/>
  <c r="B16884" i="1"/>
  <c r="C16884" i="1" s="1"/>
  <c r="B16885" i="1"/>
  <c r="C16885" i="1" s="1"/>
  <c r="B16886" i="1"/>
  <c r="C16886" i="1" s="1"/>
  <c r="B16887" i="1"/>
  <c r="C16887" i="1" s="1"/>
  <c r="B16888" i="1"/>
  <c r="C16888" i="1" s="1"/>
  <c r="B16889" i="1"/>
  <c r="C16889" i="1" s="1"/>
  <c r="B16890" i="1"/>
  <c r="C16890" i="1" s="1"/>
  <c r="B16891" i="1"/>
  <c r="C16891" i="1" s="1"/>
  <c r="B16892" i="1"/>
  <c r="C16892" i="1" s="1"/>
  <c r="B16893" i="1"/>
  <c r="C16893" i="1" s="1"/>
  <c r="B16894" i="1"/>
  <c r="C16894" i="1" s="1"/>
  <c r="B16895" i="1"/>
  <c r="C16895" i="1" s="1"/>
  <c r="B16896" i="1"/>
  <c r="C16896" i="1" s="1"/>
  <c r="B16897" i="1"/>
  <c r="C16897" i="1" s="1"/>
  <c r="B16898" i="1"/>
  <c r="C16898" i="1" s="1"/>
  <c r="B16899" i="1"/>
  <c r="C16899" i="1" s="1"/>
  <c r="B16900" i="1"/>
  <c r="C16900" i="1" s="1"/>
  <c r="B16901" i="1"/>
  <c r="C16901" i="1" s="1"/>
  <c r="B16902" i="1"/>
  <c r="C16902" i="1" s="1"/>
  <c r="B16903" i="1"/>
  <c r="C16903" i="1" s="1"/>
  <c r="B16904" i="1"/>
  <c r="C16904" i="1" s="1"/>
  <c r="B16905" i="1"/>
  <c r="C16905" i="1" s="1"/>
  <c r="B16906" i="1"/>
  <c r="C16906" i="1" s="1"/>
  <c r="B16907" i="1"/>
  <c r="C16907" i="1" s="1"/>
  <c r="B16908" i="1"/>
  <c r="C16908" i="1" s="1"/>
  <c r="B16909" i="1"/>
  <c r="C16909" i="1" s="1"/>
  <c r="B16910" i="1"/>
  <c r="C16910" i="1" s="1"/>
  <c r="B16911" i="1"/>
  <c r="C16911" i="1" s="1"/>
  <c r="B16912" i="1"/>
  <c r="C16912" i="1" s="1"/>
  <c r="B16913" i="1"/>
  <c r="C16913" i="1" s="1"/>
  <c r="B16914" i="1"/>
  <c r="C16914" i="1" s="1"/>
  <c r="B16915" i="1"/>
  <c r="C16915" i="1" s="1"/>
  <c r="B16916" i="1"/>
  <c r="C16916" i="1" s="1"/>
  <c r="B16917" i="1"/>
  <c r="C16917" i="1" s="1"/>
  <c r="B16918" i="1"/>
  <c r="C16918" i="1" s="1"/>
  <c r="B16919" i="1"/>
  <c r="C16919" i="1" s="1"/>
  <c r="B16920" i="1"/>
  <c r="C16920" i="1" s="1"/>
  <c r="B16921" i="1"/>
  <c r="C16921" i="1" s="1"/>
  <c r="B16922" i="1"/>
  <c r="C16922" i="1" s="1"/>
  <c r="B16923" i="1"/>
  <c r="C16923" i="1" s="1"/>
  <c r="B16924" i="1"/>
  <c r="C16924" i="1" s="1"/>
  <c r="B16925" i="1"/>
  <c r="C16925" i="1" s="1"/>
  <c r="B16926" i="1"/>
  <c r="C16926" i="1" s="1"/>
  <c r="B16927" i="1"/>
  <c r="C16927" i="1" s="1"/>
  <c r="B16928" i="1"/>
  <c r="C16928" i="1" s="1"/>
  <c r="B16929" i="1"/>
  <c r="C16929" i="1" s="1"/>
  <c r="B16930" i="1"/>
  <c r="C16930" i="1" s="1"/>
  <c r="B16931" i="1"/>
  <c r="C16931" i="1" s="1"/>
  <c r="B16932" i="1"/>
  <c r="C16932" i="1" s="1"/>
  <c r="B16933" i="1"/>
  <c r="C16933" i="1" s="1"/>
  <c r="B16934" i="1"/>
  <c r="C16934" i="1" s="1"/>
  <c r="B16935" i="1"/>
  <c r="C16935" i="1" s="1"/>
  <c r="B16936" i="1"/>
  <c r="C16936" i="1" s="1"/>
  <c r="B16937" i="1"/>
  <c r="C16937" i="1" s="1"/>
  <c r="B16938" i="1"/>
  <c r="C16938" i="1" s="1"/>
  <c r="B16939" i="1"/>
  <c r="C16939" i="1" s="1"/>
  <c r="B16940" i="1"/>
  <c r="C16940" i="1" s="1"/>
  <c r="B16941" i="1"/>
  <c r="C16941" i="1" s="1"/>
  <c r="B16942" i="1"/>
  <c r="C16942" i="1" s="1"/>
  <c r="B16943" i="1"/>
  <c r="C16943" i="1" s="1"/>
  <c r="B16944" i="1"/>
  <c r="C16944" i="1" s="1"/>
  <c r="B16945" i="1"/>
  <c r="C16945" i="1" s="1"/>
  <c r="B16946" i="1"/>
  <c r="C16946" i="1" s="1"/>
  <c r="B16947" i="1"/>
  <c r="C16947" i="1" s="1"/>
  <c r="B16948" i="1"/>
  <c r="C16948" i="1" s="1"/>
  <c r="B16949" i="1"/>
  <c r="C16949" i="1" s="1"/>
  <c r="B16950" i="1"/>
  <c r="C16950" i="1" s="1"/>
  <c r="B16951" i="1"/>
  <c r="C16951" i="1" s="1"/>
  <c r="B16952" i="1"/>
  <c r="C16952" i="1" s="1"/>
  <c r="B16953" i="1"/>
  <c r="C16953" i="1" s="1"/>
  <c r="B16954" i="1"/>
  <c r="C16954" i="1" s="1"/>
  <c r="B16955" i="1"/>
  <c r="C16955" i="1" s="1"/>
  <c r="B16956" i="1"/>
  <c r="C16956" i="1" s="1"/>
  <c r="B16957" i="1"/>
  <c r="C16957" i="1" s="1"/>
  <c r="B16958" i="1"/>
  <c r="C16958" i="1" s="1"/>
  <c r="B16959" i="1"/>
  <c r="C16959" i="1" s="1"/>
  <c r="B16960" i="1"/>
  <c r="C16960" i="1" s="1"/>
  <c r="B16961" i="1"/>
  <c r="C16961" i="1" s="1"/>
  <c r="B16962" i="1"/>
  <c r="C16962" i="1" s="1"/>
  <c r="B16963" i="1"/>
  <c r="C16963" i="1" s="1"/>
  <c r="B16964" i="1"/>
  <c r="C16964" i="1" s="1"/>
  <c r="B16965" i="1"/>
  <c r="C16965" i="1" s="1"/>
  <c r="B16966" i="1"/>
  <c r="C16966" i="1" s="1"/>
  <c r="B16967" i="1"/>
  <c r="C16967" i="1" s="1"/>
  <c r="B16968" i="1"/>
  <c r="C16968" i="1" s="1"/>
  <c r="B16969" i="1"/>
  <c r="C16969" i="1" s="1"/>
  <c r="B16970" i="1"/>
  <c r="C16970" i="1" s="1"/>
  <c r="B16971" i="1"/>
  <c r="C16971" i="1" s="1"/>
  <c r="B16972" i="1"/>
  <c r="C16972" i="1" s="1"/>
  <c r="B16973" i="1"/>
  <c r="C16973" i="1" s="1"/>
  <c r="B16974" i="1"/>
  <c r="C16974" i="1" s="1"/>
  <c r="B16975" i="1"/>
  <c r="C16975" i="1" s="1"/>
  <c r="B16976" i="1"/>
  <c r="C16976" i="1" s="1"/>
  <c r="B16977" i="1"/>
  <c r="C16977" i="1" s="1"/>
  <c r="B16978" i="1"/>
  <c r="C16978" i="1" s="1"/>
  <c r="B16979" i="1"/>
  <c r="C16979" i="1" s="1"/>
  <c r="B16980" i="1"/>
  <c r="C16980" i="1" s="1"/>
  <c r="B16981" i="1"/>
  <c r="C16981" i="1" s="1"/>
  <c r="B16982" i="1"/>
  <c r="C16982" i="1" s="1"/>
  <c r="B16983" i="1"/>
  <c r="C16983" i="1" s="1"/>
  <c r="B16984" i="1"/>
  <c r="C16984" i="1" s="1"/>
  <c r="B16985" i="1"/>
  <c r="C16985" i="1" s="1"/>
  <c r="B16986" i="1"/>
  <c r="C16986" i="1" s="1"/>
  <c r="B16987" i="1"/>
  <c r="C16987" i="1" s="1"/>
  <c r="B16988" i="1"/>
  <c r="C16988" i="1" s="1"/>
  <c r="B16989" i="1"/>
  <c r="C16989" i="1" s="1"/>
  <c r="B16990" i="1"/>
  <c r="C16990" i="1" s="1"/>
  <c r="B16991" i="1"/>
  <c r="C16991" i="1" s="1"/>
  <c r="B16992" i="1"/>
  <c r="C16992" i="1" s="1"/>
  <c r="B16993" i="1"/>
  <c r="C16993" i="1" s="1"/>
  <c r="B16994" i="1"/>
  <c r="C16994" i="1" s="1"/>
  <c r="B16995" i="1"/>
  <c r="C16995" i="1" s="1"/>
  <c r="B16996" i="1"/>
  <c r="C16996" i="1" s="1"/>
  <c r="B16997" i="1"/>
  <c r="C16997" i="1" s="1"/>
  <c r="B16998" i="1"/>
  <c r="C16998" i="1" s="1"/>
  <c r="B16999" i="1"/>
  <c r="C16999" i="1" s="1"/>
  <c r="B17000" i="1"/>
  <c r="C17000" i="1" s="1"/>
  <c r="B17001" i="1"/>
  <c r="C17001" i="1" s="1"/>
  <c r="B17002" i="1"/>
  <c r="C17002" i="1" s="1"/>
  <c r="B17003" i="1"/>
  <c r="C17003" i="1" s="1"/>
  <c r="B17004" i="1"/>
  <c r="C17004" i="1" s="1"/>
  <c r="B17005" i="1"/>
  <c r="C17005" i="1" s="1"/>
  <c r="B17006" i="1"/>
  <c r="C17006" i="1" s="1"/>
  <c r="B17007" i="1"/>
  <c r="C17007" i="1" s="1"/>
  <c r="B17008" i="1"/>
  <c r="C17008" i="1" s="1"/>
  <c r="B17009" i="1"/>
  <c r="C17009" i="1" s="1"/>
  <c r="B17010" i="1"/>
  <c r="C17010" i="1" s="1"/>
  <c r="B17011" i="1"/>
  <c r="C17011" i="1" s="1"/>
  <c r="B17012" i="1"/>
  <c r="C17012" i="1" s="1"/>
  <c r="B17013" i="1"/>
  <c r="C17013" i="1" s="1"/>
  <c r="B17014" i="1"/>
  <c r="C17014" i="1" s="1"/>
  <c r="B17015" i="1"/>
  <c r="C17015" i="1" s="1"/>
  <c r="B17016" i="1"/>
  <c r="C17016" i="1" s="1"/>
  <c r="B17017" i="1"/>
  <c r="C17017" i="1" s="1"/>
  <c r="B17018" i="1"/>
  <c r="C17018" i="1" s="1"/>
  <c r="B17019" i="1"/>
  <c r="C17019" i="1" s="1"/>
  <c r="B17020" i="1"/>
  <c r="C17020" i="1" s="1"/>
  <c r="B17021" i="1"/>
  <c r="C17021" i="1" s="1"/>
  <c r="B17022" i="1"/>
  <c r="C17022" i="1" s="1"/>
  <c r="B17023" i="1"/>
  <c r="C17023" i="1" s="1"/>
  <c r="B17024" i="1"/>
  <c r="C17024" i="1" s="1"/>
  <c r="B17025" i="1"/>
  <c r="C17025" i="1" s="1"/>
  <c r="B17026" i="1"/>
  <c r="C17026" i="1" s="1"/>
  <c r="B17027" i="1"/>
  <c r="C17027" i="1" s="1"/>
  <c r="B17028" i="1"/>
  <c r="C17028" i="1" s="1"/>
  <c r="B17029" i="1"/>
  <c r="C17029" i="1" s="1"/>
  <c r="B17030" i="1"/>
  <c r="C17030" i="1" s="1"/>
  <c r="B17031" i="1"/>
  <c r="C17031" i="1" s="1"/>
  <c r="B17032" i="1"/>
  <c r="C17032" i="1" s="1"/>
  <c r="B17033" i="1"/>
  <c r="C17033" i="1" s="1"/>
  <c r="B17034" i="1"/>
  <c r="C17034" i="1" s="1"/>
  <c r="B17035" i="1"/>
  <c r="C17035" i="1" s="1"/>
  <c r="B17036" i="1"/>
  <c r="C17036" i="1" s="1"/>
  <c r="B17037" i="1"/>
  <c r="C17037" i="1" s="1"/>
  <c r="B17038" i="1"/>
  <c r="C17038" i="1" s="1"/>
  <c r="B17039" i="1"/>
  <c r="C17039" i="1" s="1"/>
  <c r="B17040" i="1"/>
  <c r="C17040" i="1" s="1"/>
  <c r="B17041" i="1"/>
  <c r="C17041" i="1" s="1"/>
  <c r="B17042" i="1"/>
  <c r="C17042" i="1" s="1"/>
  <c r="B17043" i="1"/>
  <c r="C17043" i="1" s="1"/>
  <c r="B17044" i="1"/>
  <c r="C17044" i="1" s="1"/>
  <c r="B17045" i="1"/>
  <c r="C17045" i="1" s="1"/>
  <c r="B17046" i="1"/>
  <c r="C17046" i="1" s="1"/>
  <c r="B17047" i="1"/>
  <c r="C17047" i="1" s="1"/>
  <c r="B17048" i="1"/>
  <c r="C17048" i="1" s="1"/>
  <c r="B17049" i="1"/>
  <c r="C17049" i="1" s="1"/>
  <c r="B17050" i="1"/>
  <c r="C17050" i="1" s="1"/>
  <c r="B17051" i="1"/>
  <c r="C17051" i="1" s="1"/>
  <c r="B17052" i="1"/>
  <c r="C17052" i="1" s="1"/>
  <c r="B17053" i="1"/>
  <c r="C17053" i="1" s="1"/>
  <c r="B17054" i="1"/>
  <c r="C17054" i="1" s="1"/>
  <c r="B17055" i="1"/>
  <c r="C17055" i="1" s="1"/>
  <c r="B17056" i="1"/>
  <c r="C17056" i="1" s="1"/>
  <c r="B17057" i="1"/>
  <c r="C17057" i="1" s="1"/>
  <c r="B17058" i="1"/>
  <c r="C17058" i="1" s="1"/>
  <c r="B17059" i="1"/>
  <c r="C17059" i="1" s="1"/>
  <c r="B17060" i="1"/>
  <c r="C17060" i="1" s="1"/>
  <c r="B17061" i="1"/>
  <c r="C17061" i="1" s="1"/>
  <c r="B17062" i="1"/>
  <c r="C17062" i="1" s="1"/>
  <c r="B17063" i="1"/>
  <c r="C17063" i="1" s="1"/>
  <c r="B17064" i="1"/>
  <c r="C17064" i="1" s="1"/>
  <c r="B17065" i="1"/>
  <c r="C17065" i="1" s="1"/>
  <c r="B17066" i="1"/>
  <c r="C17066" i="1" s="1"/>
  <c r="B17067" i="1"/>
  <c r="C17067" i="1" s="1"/>
  <c r="B17068" i="1"/>
  <c r="C17068" i="1" s="1"/>
  <c r="B17069" i="1"/>
  <c r="C17069" i="1" s="1"/>
  <c r="B17070" i="1"/>
  <c r="C17070" i="1" s="1"/>
  <c r="B17071" i="1"/>
  <c r="C17071" i="1" s="1"/>
  <c r="B17072" i="1"/>
  <c r="C17072" i="1" s="1"/>
  <c r="B17073" i="1"/>
  <c r="C17073" i="1" s="1"/>
  <c r="B17074" i="1"/>
  <c r="C17074" i="1" s="1"/>
  <c r="B17075" i="1"/>
  <c r="C17075" i="1" s="1"/>
  <c r="B17076" i="1"/>
  <c r="C17076" i="1" s="1"/>
  <c r="B17077" i="1"/>
  <c r="C17077" i="1" s="1"/>
  <c r="B17078" i="1"/>
  <c r="C17078" i="1" s="1"/>
  <c r="B17079" i="1"/>
  <c r="C17079" i="1" s="1"/>
  <c r="B17080" i="1"/>
  <c r="C17080" i="1" s="1"/>
  <c r="B17081" i="1"/>
  <c r="C17081" i="1" s="1"/>
  <c r="B17082" i="1"/>
  <c r="C17082" i="1" s="1"/>
  <c r="B17083" i="1"/>
  <c r="C17083" i="1" s="1"/>
  <c r="B17084" i="1"/>
  <c r="C17084" i="1" s="1"/>
  <c r="B17085" i="1"/>
  <c r="C17085" i="1" s="1"/>
  <c r="B17086" i="1"/>
  <c r="C17086" i="1" s="1"/>
  <c r="B17087" i="1"/>
  <c r="C17087" i="1" s="1"/>
  <c r="B17088" i="1"/>
  <c r="C17088" i="1" s="1"/>
  <c r="B17089" i="1"/>
  <c r="C17089" i="1" s="1"/>
  <c r="B17090" i="1"/>
  <c r="C17090" i="1" s="1"/>
  <c r="B17091" i="1"/>
  <c r="C17091" i="1" s="1"/>
  <c r="B17092" i="1"/>
  <c r="C17092" i="1" s="1"/>
  <c r="B17093" i="1"/>
  <c r="C17093" i="1" s="1"/>
  <c r="B17094" i="1"/>
  <c r="C17094" i="1" s="1"/>
  <c r="B17095" i="1"/>
  <c r="C17095" i="1" s="1"/>
  <c r="B17096" i="1"/>
  <c r="C17096" i="1" s="1"/>
  <c r="B17097" i="1"/>
  <c r="C17097" i="1" s="1"/>
  <c r="B17098" i="1"/>
  <c r="C17098" i="1" s="1"/>
  <c r="B17099" i="1"/>
  <c r="C17099" i="1" s="1"/>
  <c r="B17100" i="1"/>
  <c r="C17100" i="1" s="1"/>
  <c r="B17101" i="1"/>
  <c r="C17101" i="1" s="1"/>
  <c r="B17102" i="1"/>
  <c r="C17102" i="1" s="1"/>
  <c r="B17103" i="1"/>
  <c r="C17103" i="1" s="1"/>
  <c r="B17104" i="1"/>
  <c r="C17104" i="1" s="1"/>
  <c r="B17105" i="1"/>
  <c r="C17105" i="1" s="1"/>
  <c r="B17106" i="1"/>
  <c r="C17106" i="1" s="1"/>
  <c r="B17107" i="1"/>
  <c r="C17107" i="1" s="1"/>
  <c r="B17108" i="1"/>
  <c r="C17108" i="1" s="1"/>
  <c r="B17109" i="1"/>
  <c r="C17109" i="1" s="1"/>
  <c r="B17110" i="1"/>
  <c r="C17110" i="1" s="1"/>
  <c r="B17111" i="1"/>
  <c r="C17111" i="1" s="1"/>
  <c r="B17112" i="1"/>
  <c r="C17112" i="1" s="1"/>
  <c r="B17113" i="1"/>
  <c r="C17113" i="1" s="1"/>
  <c r="B17114" i="1"/>
  <c r="C17114" i="1" s="1"/>
  <c r="B17115" i="1"/>
  <c r="C17115" i="1" s="1"/>
  <c r="B17116" i="1"/>
  <c r="C17116" i="1" s="1"/>
  <c r="B17117" i="1"/>
  <c r="C17117" i="1" s="1"/>
  <c r="B17118" i="1"/>
  <c r="C17118" i="1" s="1"/>
  <c r="B17119" i="1"/>
  <c r="C17119" i="1" s="1"/>
  <c r="B17120" i="1"/>
  <c r="C17120" i="1" s="1"/>
  <c r="B17121" i="1"/>
  <c r="C17121" i="1" s="1"/>
  <c r="B17122" i="1"/>
  <c r="C17122" i="1" s="1"/>
  <c r="B17123" i="1"/>
  <c r="C17123" i="1" s="1"/>
  <c r="B17124" i="1"/>
  <c r="C17124" i="1" s="1"/>
  <c r="B17125" i="1"/>
  <c r="C17125" i="1" s="1"/>
  <c r="B17126" i="1"/>
  <c r="C17126" i="1" s="1"/>
  <c r="B17127" i="1"/>
  <c r="C17127" i="1" s="1"/>
  <c r="B17128" i="1"/>
  <c r="C17128" i="1" s="1"/>
  <c r="B17129" i="1"/>
  <c r="C17129" i="1" s="1"/>
  <c r="B17130" i="1"/>
  <c r="C17130" i="1" s="1"/>
  <c r="B17131" i="1"/>
  <c r="C17131" i="1" s="1"/>
  <c r="B17132" i="1"/>
  <c r="C17132" i="1" s="1"/>
  <c r="B17133" i="1"/>
  <c r="C17133" i="1" s="1"/>
  <c r="B17134" i="1"/>
  <c r="C17134" i="1" s="1"/>
  <c r="B17135" i="1"/>
  <c r="C17135" i="1" s="1"/>
  <c r="B17136" i="1"/>
  <c r="C17136" i="1" s="1"/>
  <c r="B17137" i="1"/>
  <c r="C17137" i="1" s="1"/>
  <c r="B17138" i="1"/>
  <c r="C17138" i="1" s="1"/>
  <c r="B17139" i="1"/>
  <c r="C17139" i="1" s="1"/>
  <c r="B17140" i="1"/>
  <c r="C17140" i="1" s="1"/>
  <c r="B17141" i="1"/>
  <c r="C17141" i="1" s="1"/>
  <c r="B17142" i="1"/>
  <c r="C17142" i="1" s="1"/>
  <c r="B17143" i="1"/>
  <c r="C17143" i="1" s="1"/>
  <c r="B17144" i="1"/>
  <c r="C17144" i="1" s="1"/>
  <c r="B17145" i="1"/>
  <c r="C17145" i="1" s="1"/>
  <c r="B17146" i="1"/>
  <c r="C17146" i="1" s="1"/>
  <c r="B17147" i="1"/>
  <c r="C17147" i="1" s="1"/>
  <c r="B17148" i="1"/>
  <c r="C17148" i="1" s="1"/>
  <c r="B17149" i="1"/>
  <c r="C17149" i="1" s="1"/>
  <c r="B17150" i="1"/>
  <c r="C17150" i="1" s="1"/>
  <c r="B17151" i="1"/>
  <c r="C17151" i="1" s="1"/>
  <c r="B17152" i="1"/>
  <c r="C17152" i="1" s="1"/>
  <c r="B17153" i="1"/>
  <c r="C17153" i="1" s="1"/>
  <c r="B17154" i="1"/>
  <c r="C17154" i="1" s="1"/>
  <c r="B17155" i="1"/>
  <c r="C17155" i="1" s="1"/>
  <c r="B17156" i="1"/>
  <c r="C17156" i="1" s="1"/>
  <c r="B17157" i="1"/>
  <c r="C17157" i="1" s="1"/>
  <c r="B17158" i="1"/>
  <c r="C17158" i="1" s="1"/>
  <c r="B17159" i="1"/>
  <c r="C17159" i="1" s="1"/>
  <c r="B17160" i="1"/>
  <c r="C17160" i="1" s="1"/>
  <c r="B17161" i="1"/>
  <c r="C17161" i="1" s="1"/>
  <c r="B17162" i="1"/>
  <c r="C17162" i="1" s="1"/>
  <c r="B17163" i="1"/>
  <c r="C17163" i="1" s="1"/>
  <c r="B17164" i="1"/>
  <c r="C17164" i="1" s="1"/>
  <c r="B17165" i="1"/>
  <c r="C17165" i="1" s="1"/>
  <c r="B17166" i="1"/>
  <c r="C17166" i="1" s="1"/>
  <c r="B17167" i="1"/>
  <c r="C17167" i="1" s="1"/>
  <c r="B17168" i="1"/>
  <c r="C17168" i="1" s="1"/>
  <c r="B17169" i="1"/>
  <c r="C17169" i="1" s="1"/>
  <c r="B17170" i="1"/>
  <c r="C17170" i="1" s="1"/>
  <c r="B17171" i="1"/>
  <c r="C17171" i="1" s="1"/>
  <c r="B17172" i="1"/>
  <c r="C17172" i="1" s="1"/>
  <c r="B17173" i="1"/>
  <c r="C17173" i="1" s="1"/>
  <c r="B17174" i="1"/>
  <c r="C17174" i="1" s="1"/>
  <c r="B17175" i="1"/>
  <c r="C17175" i="1" s="1"/>
  <c r="B17176" i="1"/>
  <c r="C17176" i="1" s="1"/>
  <c r="B17177" i="1"/>
  <c r="C17177" i="1" s="1"/>
  <c r="B17178" i="1"/>
  <c r="C17178" i="1" s="1"/>
  <c r="B17179" i="1"/>
  <c r="C17179" i="1" s="1"/>
  <c r="B17180" i="1"/>
  <c r="C17180" i="1" s="1"/>
  <c r="B17181" i="1"/>
  <c r="C17181" i="1" s="1"/>
  <c r="B17182" i="1"/>
  <c r="C17182" i="1" s="1"/>
  <c r="B17183" i="1"/>
  <c r="C17183" i="1" s="1"/>
  <c r="B17184" i="1"/>
  <c r="C17184" i="1" s="1"/>
  <c r="B17185" i="1"/>
  <c r="C17185" i="1" s="1"/>
  <c r="B17186" i="1"/>
  <c r="C17186" i="1" s="1"/>
  <c r="B17187" i="1"/>
  <c r="C17187" i="1" s="1"/>
  <c r="B17188" i="1"/>
  <c r="C17188" i="1" s="1"/>
  <c r="B17189" i="1"/>
  <c r="C17189" i="1" s="1"/>
  <c r="B17190" i="1"/>
  <c r="C17190" i="1" s="1"/>
  <c r="B17191" i="1"/>
  <c r="C17191" i="1" s="1"/>
  <c r="B17192" i="1"/>
  <c r="C17192" i="1" s="1"/>
  <c r="B17193" i="1"/>
  <c r="C17193" i="1" s="1"/>
  <c r="B17194" i="1"/>
  <c r="C17194" i="1" s="1"/>
  <c r="B17195" i="1"/>
  <c r="C17195" i="1" s="1"/>
  <c r="B17196" i="1"/>
  <c r="C17196" i="1" s="1"/>
  <c r="B17197" i="1"/>
  <c r="C17197" i="1" s="1"/>
  <c r="B17198" i="1"/>
  <c r="C17198" i="1" s="1"/>
  <c r="B17199" i="1"/>
  <c r="C17199" i="1" s="1"/>
  <c r="B17200" i="1"/>
  <c r="C17200" i="1" s="1"/>
  <c r="B17201" i="1"/>
  <c r="C17201" i="1" s="1"/>
  <c r="B17202" i="1"/>
  <c r="C17202" i="1" s="1"/>
  <c r="B17203" i="1"/>
  <c r="C17203" i="1" s="1"/>
  <c r="B17204" i="1"/>
  <c r="C17204" i="1" s="1"/>
  <c r="B17205" i="1"/>
  <c r="C17205" i="1" s="1"/>
  <c r="B17206" i="1"/>
  <c r="C17206" i="1" s="1"/>
  <c r="B17207" i="1"/>
  <c r="C17207" i="1" s="1"/>
  <c r="B17208" i="1"/>
  <c r="C17208" i="1" s="1"/>
  <c r="B17209" i="1"/>
  <c r="C17209" i="1" s="1"/>
  <c r="B17210" i="1"/>
  <c r="C17210" i="1" s="1"/>
  <c r="B17211" i="1"/>
  <c r="C17211" i="1" s="1"/>
  <c r="B17212" i="1"/>
  <c r="C17212" i="1" s="1"/>
  <c r="B17213" i="1"/>
  <c r="C17213" i="1" s="1"/>
  <c r="B17214" i="1"/>
  <c r="C17214" i="1" s="1"/>
  <c r="B17215" i="1"/>
  <c r="C17215" i="1" s="1"/>
  <c r="B17216" i="1"/>
  <c r="C17216" i="1" s="1"/>
  <c r="B17217" i="1"/>
  <c r="C17217" i="1" s="1"/>
  <c r="B17218" i="1"/>
  <c r="C17218" i="1" s="1"/>
  <c r="B17219" i="1"/>
  <c r="C17219" i="1" s="1"/>
  <c r="B17220" i="1"/>
  <c r="C17220" i="1" s="1"/>
  <c r="B17221" i="1"/>
  <c r="C17221" i="1" s="1"/>
  <c r="B17222" i="1"/>
  <c r="C17222" i="1" s="1"/>
  <c r="B17223" i="1"/>
  <c r="C17223" i="1" s="1"/>
  <c r="B17224" i="1"/>
  <c r="C17224" i="1" s="1"/>
  <c r="B17225" i="1"/>
  <c r="C17225" i="1" s="1"/>
  <c r="B17226" i="1"/>
  <c r="C17226" i="1" s="1"/>
  <c r="B17227" i="1"/>
  <c r="C17227" i="1" s="1"/>
  <c r="B17228" i="1"/>
  <c r="C17228" i="1" s="1"/>
  <c r="B17229" i="1"/>
  <c r="C17229" i="1" s="1"/>
  <c r="B17230" i="1"/>
  <c r="C17230" i="1" s="1"/>
  <c r="B17231" i="1"/>
  <c r="C17231" i="1" s="1"/>
  <c r="B17232" i="1"/>
  <c r="C17232" i="1" s="1"/>
  <c r="B17233" i="1"/>
  <c r="C17233" i="1" s="1"/>
  <c r="B17234" i="1"/>
  <c r="C17234" i="1" s="1"/>
  <c r="B17235" i="1"/>
  <c r="C17235" i="1" s="1"/>
  <c r="B17236" i="1"/>
  <c r="C17236" i="1" s="1"/>
  <c r="B17237" i="1"/>
  <c r="C17237" i="1" s="1"/>
  <c r="B17238" i="1"/>
  <c r="C17238" i="1" s="1"/>
  <c r="B17239" i="1"/>
  <c r="C17239" i="1" s="1"/>
  <c r="B17240" i="1"/>
  <c r="C17240" i="1" s="1"/>
  <c r="B17241" i="1"/>
  <c r="C17241" i="1" s="1"/>
  <c r="B17242" i="1"/>
  <c r="C17242" i="1" s="1"/>
  <c r="B17243" i="1"/>
  <c r="C17243" i="1" s="1"/>
  <c r="B17244" i="1"/>
  <c r="C17244" i="1" s="1"/>
  <c r="B17245" i="1"/>
  <c r="C17245" i="1" s="1"/>
  <c r="B17246" i="1"/>
  <c r="C17246" i="1" s="1"/>
  <c r="B17247" i="1"/>
  <c r="C17247" i="1" s="1"/>
  <c r="B17248" i="1"/>
  <c r="C17248" i="1" s="1"/>
  <c r="B17249" i="1"/>
  <c r="C17249" i="1" s="1"/>
  <c r="B17250" i="1"/>
  <c r="C17250" i="1" s="1"/>
  <c r="B17251" i="1"/>
  <c r="C17251" i="1" s="1"/>
  <c r="B17252" i="1"/>
  <c r="C17252" i="1" s="1"/>
  <c r="B17253" i="1"/>
  <c r="C17253" i="1" s="1"/>
  <c r="B17254" i="1"/>
  <c r="C17254" i="1" s="1"/>
  <c r="B17255" i="1"/>
  <c r="C17255" i="1" s="1"/>
  <c r="B17256" i="1"/>
  <c r="C17256" i="1" s="1"/>
  <c r="B17257" i="1"/>
  <c r="C17257" i="1" s="1"/>
  <c r="B17258" i="1"/>
  <c r="C17258" i="1" s="1"/>
  <c r="B17259" i="1"/>
  <c r="C17259" i="1" s="1"/>
  <c r="B17260" i="1"/>
  <c r="C17260" i="1" s="1"/>
  <c r="B17261" i="1"/>
  <c r="C17261" i="1" s="1"/>
  <c r="B17262" i="1"/>
  <c r="C17262" i="1" s="1"/>
  <c r="B17263" i="1"/>
  <c r="C17263" i="1" s="1"/>
  <c r="B17264" i="1"/>
  <c r="C17264" i="1" s="1"/>
  <c r="B17265" i="1"/>
  <c r="C17265" i="1" s="1"/>
  <c r="B17266" i="1"/>
  <c r="C17266" i="1" s="1"/>
  <c r="B17267" i="1"/>
  <c r="C17267" i="1" s="1"/>
  <c r="B17268" i="1"/>
  <c r="C17268" i="1" s="1"/>
  <c r="B17269" i="1"/>
  <c r="C17269" i="1" s="1"/>
  <c r="B17270" i="1"/>
  <c r="C17270" i="1" s="1"/>
  <c r="B17271" i="1"/>
  <c r="C17271" i="1" s="1"/>
  <c r="B17272" i="1"/>
  <c r="C17272" i="1" s="1"/>
  <c r="B17273" i="1"/>
  <c r="C17273" i="1" s="1"/>
  <c r="B17274" i="1"/>
  <c r="C17274" i="1" s="1"/>
  <c r="B17275" i="1"/>
  <c r="C17275" i="1" s="1"/>
  <c r="B17276" i="1"/>
  <c r="C17276" i="1" s="1"/>
  <c r="B17277" i="1"/>
  <c r="C17277" i="1" s="1"/>
  <c r="B17278" i="1"/>
  <c r="C17278" i="1" s="1"/>
  <c r="B17279" i="1"/>
  <c r="C17279" i="1" s="1"/>
  <c r="B17280" i="1"/>
  <c r="C17280" i="1" s="1"/>
  <c r="B17281" i="1"/>
  <c r="C17281" i="1" s="1"/>
  <c r="B17282" i="1"/>
  <c r="C17282" i="1" s="1"/>
  <c r="B17283" i="1"/>
  <c r="C17283" i="1" s="1"/>
  <c r="B17284" i="1"/>
  <c r="C17284" i="1" s="1"/>
  <c r="B17285" i="1"/>
  <c r="C17285" i="1" s="1"/>
  <c r="B17286" i="1"/>
  <c r="C17286" i="1" s="1"/>
  <c r="B17287" i="1"/>
  <c r="C17287" i="1" s="1"/>
  <c r="B17288" i="1"/>
  <c r="C17288" i="1" s="1"/>
  <c r="B17289" i="1"/>
  <c r="C17289" i="1" s="1"/>
  <c r="B17290" i="1"/>
  <c r="C17290" i="1" s="1"/>
  <c r="B17291" i="1"/>
  <c r="C17291" i="1" s="1"/>
  <c r="B17292" i="1"/>
  <c r="C17292" i="1" s="1"/>
  <c r="B17293" i="1"/>
  <c r="C17293" i="1" s="1"/>
  <c r="B17294" i="1"/>
  <c r="C17294" i="1" s="1"/>
  <c r="B17295" i="1"/>
  <c r="C17295" i="1" s="1"/>
  <c r="B17296" i="1"/>
  <c r="C17296" i="1" s="1"/>
  <c r="B17297" i="1"/>
  <c r="C17297" i="1" s="1"/>
  <c r="B17298" i="1"/>
  <c r="C17298" i="1" s="1"/>
  <c r="B17299" i="1"/>
  <c r="C17299" i="1" s="1"/>
  <c r="B17300" i="1"/>
  <c r="C17300" i="1" s="1"/>
  <c r="B17301" i="1"/>
  <c r="C17301" i="1" s="1"/>
  <c r="B17302" i="1"/>
  <c r="C17302" i="1" s="1"/>
  <c r="B17303" i="1"/>
  <c r="C17303" i="1" s="1"/>
  <c r="B17304" i="1"/>
  <c r="C17304" i="1" s="1"/>
  <c r="B17305" i="1"/>
  <c r="C17305" i="1" s="1"/>
  <c r="B17306" i="1"/>
  <c r="C17306" i="1" s="1"/>
  <c r="B17307" i="1"/>
  <c r="C17307" i="1" s="1"/>
  <c r="B17308" i="1"/>
  <c r="C17308" i="1" s="1"/>
  <c r="B17309" i="1"/>
  <c r="C17309" i="1" s="1"/>
  <c r="B17310" i="1"/>
  <c r="C17310" i="1" s="1"/>
  <c r="B17311" i="1"/>
  <c r="C17311" i="1" s="1"/>
  <c r="B17312" i="1"/>
  <c r="C17312" i="1" s="1"/>
  <c r="B17313" i="1"/>
  <c r="C17313" i="1" s="1"/>
  <c r="B17314" i="1"/>
  <c r="C17314" i="1" s="1"/>
  <c r="B17315" i="1"/>
  <c r="C17315" i="1" s="1"/>
  <c r="B17316" i="1"/>
  <c r="C17316" i="1" s="1"/>
  <c r="B17317" i="1"/>
  <c r="C17317" i="1" s="1"/>
  <c r="B17318" i="1"/>
  <c r="C17318" i="1" s="1"/>
  <c r="B17319" i="1"/>
  <c r="C17319" i="1" s="1"/>
  <c r="B17320" i="1"/>
  <c r="C17320" i="1" s="1"/>
  <c r="B17321" i="1"/>
  <c r="C17321" i="1" s="1"/>
  <c r="B17322" i="1"/>
  <c r="C17322" i="1" s="1"/>
  <c r="B17323" i="1"/>
  <c r="C17323" i="1" s="1"/>
  <c r="B17324" i="1"/>
  <c r="C17324" i="1" s="1"/>
  <c r="B17325" i="1"/>
  <c r="C17325" i="1" s="1"/>
  <c r="B17326" i="1"/>
  <c r="C17326" i="1" s="1"/>
  <c r="B17327" i="1"/>
  <c r="C17327" i="1" s="1"/>
  <c r="B17328" i="1"/>
  <c r="C17328" i="1" s="1"/>
  <c r="B17329" i="1"/>
  <c r="C17329" i="1" s="1"/>
  <c r="B17330" i="1"/>
  <c r="C17330" i="1" s="1"/>
  <c r="B17331" i="1"/>
  <c r="C17331" i="1" s="1"/>
  <c r="B17332" i="1"/>
  <c r="C17332" i="1" s="1"/>
  <c r="B17333" i="1"/>
  <c r="C17333" i="1" s="1"/>
  <c r="B17334" i="1"/>
  <c r="C17334" i="1" s="1"/>
  <c r="B17335" i="1"/>
  <c r="C17335" i="1" s="1"/>
  <c r="B17336" i="1"/>
  <c r="C17336" i="1" s="1"/>
  <c r="B17337" i="1"/>
  <c r="C17337" i="1" s="1"/>
  <c r="B17338" i="1"/>
  <c r="C17338" i="1" s="1"/>
  <c r="B17339" i="1"/>
  <c r="C17339" i="1" s="1"/>
  <c r="B17340" i="1"/>
  <c r="C17340" i="1" s="1"/>
  <c r="B17341" i="1"/>
  <c r="C17341" i="1" s="1"/>
  <c r="B17342" i="1"/>
  <c r="C17342" i="1" s="1"/>
  <c r="B17343" i="1"/>
  <c r="C17343" i="1" s="1"/>
  <c r="B17344" i="1"/>
  <c r="C17344" i="1" s="1"/>
  <c r="B17345" i="1"/>
  <c r="C17345" i="1" s="1"/>
  <c r="B17346" i="1"/>
  <c r="C17346" i="1" s="1"/>
  <c r="B17347" i="1"/>
  <c r="C17347" i="1" s="1"/>
  <c r="B17348" i="1"/>
  <c r="C17348" i="1" s="1"/>
  <c r="B17349" i="1"/>
  <c r="C17349" i="1" s="1"/>
  <c r="B17350" i="1"/>
  <c r="C17350" i="1" s="1"/>
  <c r="B17351" i="1"/>
  <c r="C17351" i="1" s="1"/>
  <c r="B17352" i="1"/>
  <c r="C17352" i="1" s="1"/>
  <c r="B17353" i="1"/>
  <c r="C17353" i="1" s="1"/>
  <c r="B17354" i="1"/>
  <c r="C17354" i="1" s="1"/>
  <c r="B17355" i="1"/>
  <c r="C17355" i="1" s="1"/>
  <c r="B17356" i="1"/>
  <c r="C17356" i="1" s="1"/>
  <c r="B17357" i="1"/>
  <c r="C17357" i="1" s="1"/>
  <c r="B17358" i="1"/>
  <c r="C17358" i="1" s="1"/>
  <c r="B17359" i="1"/>
  <c r="C17359" i="1" s="1"/>
  <c r="B17360" i="1"/>
  <c r="C17360" i="1" s="1"/>
  <c r="B17361" i="1"/>
  <c r="C17361" i="1" s="1"/>
  <c r="B17362" i="1"/>
  <c r="C17362" i="1" s="1"/>
  <c r="B17363" i="1"/>
  <c r="C17363" i="1" s="1"/>
  <c r="B17364" i="1"/>
  <c r="C17364" i="1" s="1"/>
  <c r="B17365" i="1"/>
  <c r="C17365" i="1" s="1"/>
  <c r="B17366" i="1"/>
  <c r="C17366" i="1" s="1"/>
  <c r="B17367" i="1"/>
  <c r="C17367" i="1" s="1"/>
  <c r="B17368" i="1"/>
  <c r="C17368" i="1" s="1"/>
  <c r="B17369" i="1"/>
  <c r="C17369" i="1" s="1"/>
  <c r="B17370" i="1"/>
  <c r="C17370" i="1" s="1"/>
  <c r="B17371" i="1"/>
  <c r="C17371" i="1" s="1"/>
  <c r="B17372" i="1"/>
  <c r="C17372" i="1" s="1"/>
  <c r="B17373" i="1"/>
  <c r="C17373" i="1" s="1"/>
  <c r="B17374" i="1"/>
  <c r="C17374" i="1" s="1"/>
  <c r="B17375" i="1"/>
  <c r="C17375" i="1" s="1"/>
  <c r="B17376" i="1"/>
  <c r="C17376" i="1" s="1"/>
  <c r="B17377" i="1"/>
  <c r="C17377" i="1" s="1"/>
  <c r="B17378" i="1"/>
  <c r="C17378" i="1" s="1"/>
  <c r="B17379" i="1"/>
  <c r="C17379" i="1" s="1"/>
  <c r="B17380" i="1"/>
  <c r="C17380" i="1" s="1"/>
  <c r="B17381" i="1"/>
  <c r="C17381" i="1" s="1"/>
  <c r="B17382" i="1"/>
  <c r="C17382" i="1" s="1"/>
  <c r="B17383" i="1"/>
  <c r="C17383" i="1" s="1"/>
  <c r="B17384" i="1"/>
  <c r="C17384" i="1" s="1"/>
  <c r="B17385" i="1"/>
  <c r="C17385" i="1" s="1"/>
  <c r="B17386" i="1"/>
  <c r="C17386" i="1" s="1"/>
  <c r="B17387" i="1"/>
  <c r="C17387" i="1" s="1"/>
  <c r="B17388" i="1"/>
  <c r="C17388" i="1" s="1"/>
  <c r="B17389" i="1"/>
  <c r="C17389" i="1" s="1"/>
  <c r="B17390" i="1"/>
  <c r="C17390" i="1" s="1"/>
  <c r="B17391" i="1"/>
  <c r="C17391" i="1" s="1"/>
  <c r="B17392" i="1"/>
  <c r="C17392" i="1" s="1"/>
  <c r="B17393" i="1"/>
  <c r="C17393" i="1" s="1"/>
  <c r="B17394" i="1"/>
  <c r="C17394" i="1" s="1"/>
  <c r="B17395" i="1"/>
  <c r="C17395" i="1" s="1"/>
  <c r="B17396" i="1"/>
  <c r="C17396" i="1" s="1"/>
  <c r="B17397" i="1"/>
  <c r="C17397" i="1" s="1"/>
  <c r="B17398" i="1"/>
  <c r="C17398" i="1" s="1"/>
  <c r="B17399" i="1"/>
  <c r="C17399" i="1" s="1"/>
  <c r="B17400" i="1"/>
  <c r="C17400" i="1" s="1"/>
  <c r="B17401" i="1"/>
  <c r="C17401" i="1" s="1"/>
  <c r="B17402" i="1"/>
  <c r="C17402" i="1" s="1"/>
  <c r="B17403" i="1"/>
  <c r="C17403" i="1" s="1"/>
  <c r="B17404" i="1"/>
  <c r="C17404" i="1" s="1"/>
  <c r="B17405" i="1"/>
  <c r="C17405" i="1" s="1"/>
  <c r="B17406" i="1"/>
  <c r="C17406" i="1" s="1"/>
  <c r="B17407" i="1"/>
  <c r="C17407" i="1" s="1"/>
  <c r="B17408" i="1"/>
  <c r="C17408" i="1" s="1"/>
  <c r="B17409" i="1"/>
  <c r="C17409" i="1" s="1"/>
  <c r="B17410" i="1"/>
  <c r="C17410" i="1" s="1"/>
  <c r="B17411" i="1"/>
  <c r="C17411" i="1" s="1"/>
  <c r="B17412" i="1"/>
  <c r="C17412" i="1" s="1"/>
  <c r="B17413" i="1"/>
  <c r="C17413" i="1" s="1"/>
  <c r="B17414" i="1"/>
  <c r="C17414" i="1" s="1"/>
  <c r="B17415" i="1"/>
  <c r="C17415" i="1" s="1"/>
  <c r="B17416" i="1"/>
  <c r="C17416" i="1" s="1"/>
  <c r="B17417" i="1"/>
  <c r="C17417" i="1" s="1"/>
  <c r="B17418" i="1"/>
  <c r="C17418" i="1" s="1"/>
  <c r="B17419" i="1"/>
  <c r="C17419" i="1" s="1"/>
  <c r="B17420" i="1"/>
  <c r="C17420" i="1" s="1"/>
  <c r="B17421" i="1"/>
  <c r="C17421" i="1" s="1"/>
  <c r="B17422" i="1"/>
  <c r="C17422" i="1" s="1"/>
  <c r="B17423" i="1"/>
  <c r="C17423" i="1" s="1"/>
  <c r="B17424" i="1"/>
  <c r="C17424" i="1" s="1"/>
  <c r="B17425" i="1"/>
  <c r="C17425" i="1" s="1"/>
  <c r="B17426" i="1"/>
  <c r="C17426" i="1" s="1"/>
  <c r="B17427" i="1"/>
  <c r="C17427" i="1" s="1"/>
  <c r="B17428" i="1"/>
  <c r="C17428" i="1" s="1"/>
  <c r="B17429" i="1"/>
  <c r="C17429" i="1" s="1"/>
  <c r="B17430" i="1"/>
  <c r="C17430" i="1" s="1"/>
  <c r="B17431" i="1"/>
  <c r="C17431" i="1" s="1"/>
  <c r="B17432" i="1"/>
  <c r="C17432" i="1" s="1"/>
  <c r="B17433" i="1"/>
  <c r="C17433" i="1" s="1"/>
  <c r="B17434" i="1"/>
  <c r="C17434" i="1" s="1"/>
  <c r="B17435" i="1"/>
  <c r="C17435" i="1" s="1"/>
  <c r="B17436" i="1"/>
  <c r="C17436" i="1" s="1"/>
  <c r="B17437" i="1"/>
  <c r="C17437" i="1" s="1"/>
  <c r="B17438" i="1"/>
  <c r="C17438" i="1" s="1"/>
  <c r="B17439" i="1"/>
  <c r="C17439" i="1" s="1"/>
  <c r="B17440" i="1"/>
  <c r="C17440" i="1" s="1"/>
  <c r="B17441" i="1"/>
  <c r="C17441" i="1" s="1"/>
  <c r="B17442" i="1"/>
  <c r="C17442" i="1" s="1"/>
  <c r="B17443" i="1"/>
  <c r="C17443" i="1" s="1"/>
  <c r="B17444" i="1"/>
  <c r="C17444" i="1" s="1"/>
  <c r="B17445" i="1"/>
  <c r="C17445" i="1" s="1"/>
  <c r="B17446" i="1"/>
  <c r="C17446" i="1" s="1"/>
  <c r="B17447" i="1"/>
  <c r="C17447" i="1" s="1"/>
  <c r="B17448" i="1"/>
  <c r="C17448" i="1" s="1"/>
  <c r="B17449" i="1"/>
  <c r="C17449" i="1" s="1"/>
  <c r="B17450" i="1"/>
  <c r="C17450" i="1" s="1"/>
  <c r="B17451" i="1"/>
  <c r="C17451" i="1" s="1"/>
  <c r="B17452" i="1"/>
  <c r="C17452" i="1" s="1"/>
  <c r="B17453" i="1"/>
  <c r="C17453" i="1" s="1"/>
  <c r="B17454" i="1"/>
  <c r="C17454" i="1" s="1"/>
  <c r="B17455" i="1"/>
  <c r="C17455" i="1" s="1"/>
  <c r="B17456" i="1"/>
  <c r="C17456" i="1" s="1"/>
  <c r="B17457" i="1"/>
  <c r="C17457" i="1" s="1"/>
  <c r="B17458" i="1"/>
  <c r="C17458" i="1" s="1"/>
  <c r="B17459" i="1"/>
  <c r="C17459" i="1" s="1"/>
  <c r="B17460" i="1"/>
  <c r="C17460" i="1" s="1"/>
  <c r="B17461" i="1"/>
  <c r="C17461" i="1" s="1"/>
  <c r="B17462" i="1"/>
  <c r="C17462" i="1" s="1"/>
  <c r="B17463" i="1"/>
  <c r="C17463" i="1" s="1"/>
  <c r="B17464" i="1"/>
  <c r="C17464" i="1" s="1"/>
  <c r="B17465" i="1"/>
  <c r="C17465" i="1" s="1"/>
  <c r="B17466" i="1"/>
  <c r="C17466" i="1" s="1"/>
  <c r="B17467" i="1"/>
  <c r="C17467" i="1" s="1"/>
  <c r="B17468" i="1"/>
  <c r="C17468" i="1" s="1"/>
  <c r="B17469" i="1"/>
  <c r="C17469" i="1" s="1"/>
  <c r="B17470" i="1"/>
  <c r="C17470" i="1" s="1"/>
  <c r="B17471" i="1"/>
  <c r="C17471" i="1" s="1"/>
  <c r="B17472" i="1"/>
  <c r="C17472" i="1" s="1"/>
  <c r="B17473" i="1"/>
  <c r="C17473" i="1" s="1"/>
  <c r="B17474" i="1"/>
  <c r="C17474" i="1" s="1"/>
  <c r="B17475" i="1"/>
  <c r="C17475" i="1" s="1"/>
  <c r="B17476" i="1"/>
  <c r="C17476" i="1" s="1"/>
  <c r="B17477" i="1"/>
  <c r="C17477" i="1" s="1"/>
  <c r="B17478" i="1"/>
  <c r="C17478" i="1" s="1"/>
  <c r="B17479" i="1"/>
  <c r="C17479" i="1" s="1"/>
  <c r="B17480" i="1"/>
  <c r="C17480" i="1" s="1"/>
  <c r="B17481" i="1"/>
  <c r="C17481" i="1" s="1"/>
  <c r="B17482" i="1"/>
  <c r="C17482" i="1" s="1"/>
  <c r="B17483" i="1"/>
  <c r="C17483" i="1" s="1"/>
  <c r="B17484" i="1"/>
  <c r="C17484" i="1" s="1"/>
  <c r="B17485" i="1"/>
  <c r="C17485" i="1" s="1"/>
  <c r="B17486" i="1"/>
  <c r="C17486" i="1" s="1"/>
  <c r="B17487" i="1"/>
  <c r="C17487" i="1" s="1"/>
  <c r="B17488" i="1"/>
  <c r="C17488" i="1" s="1"/>
  <c r="B17489" i="1"/>
  <c r="C17489" i="1" s="1"/>
  <c r="B17490" i="1"/>
  <c r="C17490" i="1" s="1"/>
  <c r="B17491" i="1"/>
  <c r="C17491" i="1" s="1"/>
  <c r="B17492" i="1"/>
  <c r="C17492" i="1" s="1"/>
  <c r="B17493" i="1"/>
  <c r="C17493" i="1" s="1"/>
  <c r="B17494" i="1"/>
  <c r="C17494" i="1" s="1"/>
  <c r="B17495" i="1"/>
  <c r="C17495" i="1" s="1"/>
  <c r="B17496" i="1"/>
  <c r="C17496" i="1" s="1"/>
  <c r="B17497" i="1"/>
  <c r="C17497" i="1" s="1"/>
  <c r="B17498" i="1"/>
  <c r="C17498" i="1" s="1"/>
  <c r="B17499" i="1"/>
  <c r="C17499" i="1" s="1"/>
  <c r="B17500" i="1"/>
  <c r="C17500" i="1" s="1"/>
  <c r="B17501" i="1"/>
  <c r="C17501" i="1" s="1"/>
  <c r="B17502" i="1"/>
  <c r="C17502" i="1" s="1"/>
  <c r="B17503" i="1"/>
  <c r="C17503" i="1" s="1"/>
  <c r="B17504" i="1"/>
  <c r="C17504" i="1" s="1"/>
  <c r="B17505" i="1"/>
  <c r="C17505" i="1" s="1"/>
  <c r="B17506" i="1"/>
  <c r="C17506" i="1" s="1"/>
  <c r="B17507" i="1"/>
  <c r="C17507" i="1" s="1"/>
  <c r="B17508" i="1"/>
  <c r="C17508" i="1" s="1"/>
  <c r="B17509" i="1"/>
  <c r="C17509" i="1" s="1"/>
  <c r="B17510" i="1"/>
  <c r="C17510" i="1" s="1"/>
  <c r="B17511" i="1"/>
  <c r="C17511" i="1" s="1"/>
  <c r="B17512" i="1"/>
  <c r="C17512" i="1" s="1"/>
  <c r="B17513" i="1"/>
  <c r="C17513" i="1" s="1"/>
  <c r="B17514" i="1"/>
  <c r="C17514" i="1" s="1"/>
  <c r="B17515" i="1"/>
  <c r="C17515" i="1" s="1"/>
  <c r="B17516" i="1"/>
  <c r="C17516" i="1" s="1"/>
  <c r="B17517" i="1"/>
  <c r="C17517" i="1" s="1"/>
  <c r="B17518" i="1"/>
  <c r="C17518" i="1" s="1"/>
  <c r="B17519" i="1"/>
  <c r="C17519" i="1" s="1"/>
  <c r="B17520" i="1"/>
  <c r="C17520" i="1" s="1"/>
  <c r="B17521" i="1"/>
  <c r="C17521" i="1" s="1"/>
  <c r="B17522" i="1"/>
  <c r="C17522" i="1" s="1"/>
  <c r="B17523" i="1"/>
  <c r="C17523" i="1" s="1"/>
  <c r="B17524" i="1"/>
  <c r="C17524" i="1" s="1"/>
  <c r="B17525" i="1"/>
  <c r="C17525" i="1" s="1"/>
  <c r="B17526" i="1"/>
  <c r="C17526" i="1" s="1"/>
  <c r="B17527" i="1"/>
  <c r="C17527" i="1" s="1"/>
  <c r="B17528" i="1"/>
  <c r="C17528" i="1" s="1"/>
  <c r="B17529" i="1"/>
  <c r="C17529" i="1" s="1"/>
  <c r="B17530" i="1"/>
  <c r="C17530" i="1" s="1"/>
  <c r="B17531" i="1"/>
  <c r="C17531" i="1" s="1"/>
  <c r="B17532" i="1"/>
  <c r="C17532" i="1" s="1"/>
  <c r="B17533" i="1"/>
  <c r="C17533" i="1" s="1"/>
  <c r="B17534" i="1"/>
  <c r="C17534" i="1" s="1"/>
  <c r="B17535" i="1"/>
  <c r="C17535" i="1" s="1"/>
  <c r="B17536" i="1"/>
  <c r="C17536" i="1" s="1"/>
  <c r="B17537" i="1"/>
  <c r="C17537" i="1" s="1"/>
  <c r="B17538" i="1"/>
  <c r="C17538" i="1" s="1"/>
  <c r="B17539" i="1"/>
  <c r="C17539" i="1" s="1"/>
  <c r="B17540" i="1"/>
  <c r="C17540" i="1" s="1"/>
  <c r="B17541" i="1"/>
  <c r="C17541" i="1" s="1"/>
  <c r="B17542" i="1"/>
  <c r="C17542" i="1" s="1"/>
  <c r="B17543" i="1"/>
  <c r="C17543" i="1" s="1"/>
  <c r="B17544" i="1"/>
  <c r="C17544" i="1" s="1"/>
  <c r="B17545" i="1"/>
  <c r="C17545" i="1" s="1"/>
  <c r="B17546" i="1"/>
  <c r="C17546" i="1" s="1"/>
  <c r="B17547" i="1"/>
  <c r="C17547" i="1" s="1"/>
  <c r="B17548" i="1"/>
  <c r="C17548" i="1" s="1"/>
  <c r="B17549" i="1"/>
  <c r="C17549" i="1" s="1"/>
  <c r="B17550" i="1"/>
  <c r="C17550" i="1" s="1"/>
  <c r="B17551" i="1"/>
  <c r="C17551" i="1" s="1"/>
  <c r="B17552" i="1"/>
  <c r="C17552" i="1" s="1"/>
  <c r="B17553" i="1"/>
  <c r="C17553" i="1" s="1"/>
  <c r="B17554" i="1"/>
  <c r="C17554" i="1" s="1"/>
  <c r="B17555" i="1"/>
  <c r="C17555" i="1" s="1"/>
  <c r="B17556" i="1"/>
  <c r="C17556" i="1" s="1"/>
  <c r="B17557" i="1"/>
  <c r="C17557" i="1" s="1"/>
  <c r="B17558" i="1"/>
  <c r="C17558" i="1" s="1"/>
  <c r="B17559" i="1"/>
  <c r="C17559" i="1" s="1"/>
  <c r="B17560" i="1"/>
  <c r="C17560" i="1" s="1"/>
  <c r="B17561" i="1"/>
  <c r="C17561" i="1" s="1"/>
  <c r="B17562" i="1"/>
  <c r="C17562" i="1" s="1"/>
  <c r="B17563" i="1"/>
  <c r="C17563" i="1" s="1"/>
  <c r="B17564" i="1"/>
  <c r="C17564" i="1" s="1"/>
  <c r="B17565" i="1"/>
  <c r="C17565" i="1" s="1"/>
  <c r="B17566" i="1"/>
  <c r="C17566" i="1" s="1"/>
  <c r="B17567" i="1"/>
  <c r="C17567" i="1" s="1"/>
  <c r="B17568" i="1"/>
  <c r="C17568" i="1" s="1"/>
  <c r="B17569" i="1"/>
  <c r="C17569" i="1" s="1"/>
  <c r="B17570" i="1"/>
  <c r="C17570" i="1" s="1"/>
  <c r="B17571" i="1"/>
  <c r="C17571" i="1" s="1"/>
  <c r="B17572" i="1"/>
  <c r="C17572" i="1" s="1"/>
  <c r="B17573" i="1"/>
  <c r="C17573" i="1" s="1"/>
  <c r="B17574" i="1"/>
  <c r="C17574" i="1" s="1"/>
  <c r="B17575" i="1"/>
  <c r="C17575" i="1" s="1"/>
  <c r="B17576" i="1"/>
  <c r="C17576" i="1" s="1"/>
  <c r="B17577" i="1"/>
  <c r="C17577" i="1" s="1"/>
  <c r="B17578" i="1"/>
  <c r="C17578" i="1" s="1"/>
  <c r="B17579" i="1"/>
  <c r="C17579" i="1" s="1"/>
  <c r="B17580" i="1"/>
  <c r="C17580" i="1" s="1"/>
  <c r="B17581" i="1"/>
  <c r="C17581" i="1" s="1"/>
  <c r="B17582" i="1"/>
  <c r="C17582" i="1" s="1"/>
  <c r="B17583" i="1"/>
  <c r="C17583" i="1" s="1"/>
  <c r="B17584" i="1"/>
  <c r="C17584" i="1" s="1"/>
  <c r="B17585" i="1"/>
  <c r="C17585" i="1" s="1"/>
  <c r="B17586" i="1"/>
  <c r="C17586" i="1" s="1"/>
  <c r="B17587" i="1"/>
  <c r="C17587" i="1" s="1"/>
  <c r="B17588" i="1"/>
  <c r="C17588" i="1" s="1"/>
  <c r="B17589" i="1"/>
  <c r="C17589" i="1" s="1"/>
  <c r="B17590" i="1"/>
  <c r="C17590" i="1" s="1"/>
  <c r="B17591" i="1"/>
  <c r="C17591" i="1" s="1"/>
  <c r="B17592" i="1"/>
  <c r="C17592" i="1" s="1"/>
  <c r="B17593" i="1"/>
  <c r="C17593" i="1" s="1"/>
  <c r="B17594" i="1"/>
  <c r="C17594" i="1" s="1"/>
  <c r="B17595" i="1"/>
  <c r="C17595" i="1" s="1"/>
  <c r="B17596" i="1"/>
  <c r="C17596" i="1" s="1"/>
  <c r="B17597" i="1"/>
  <c r="C17597" i="1" s="1"/>
  <c r="B17598" i="1"/>
  <c r="C17598" i="1" s="1"/>
  <c r="B17599" i="1"/>
  <c r="C17599" i="1" s="1"/>
  <c r="B17600" i="1"/>
  <c r="C17600" i="1" s="1"/>
  <c r="B17601" i="1"/>
  <c r="C17601" i="1" s="1"/>
  <c r="B17602" i="1"/>
  <c r="C17602" i="1" s="1"/>
  <c r="B17603" i="1"/>
  <c r="C17603" i="1" s="1"/>
  <c r="B17604" i="1"/>
  <c r="C17604" i="1" s="1"/>
  <c r="B17605" i="1"/>
  <c r="C17605" i="1" s="1"/>
  <c r="B17606" i="1"/>
  <c r="C17606" i="1" s="1"/>
  <c r="B17607" i="1"/>
  <c r="C17607" i="1" s="1"/>
  <c r="B17608" i="1"/>
  <c r="C17608" i="1" s="1"/>
  <c r="B17609" i="1"/>
  <c r="C17609" i="1" s="1"/>
  <c r="B17610" i="1"/>
  <c r="C17610" i="1" s="1"/>
  <c r="B17611" i="1"/>
  <c r="C17611" i="1" s="1"/>
  <c r="B17612" i="1"/>
  <c r="C17612" i="1" s="1"/>
  <c r="B17613" i="1"/>
  <c r="C17613" i="1" s="1"/>
  <c r="B17614" i="1"/>
  <c r="C17614" i="1" s="1"/>
  <c r="B17615" i="1"/>
  <c r="C17615" i="1" s="1"/>
  <c r="B17616" i="1"/>
  <c r="C17616" i="1" s="1"/>
  <c r="B17617" i="1"/>
  <c r="C17617" i="1" s="1"/>
  <c r="B17618" i="1"/>
  <c r="C17618" i="1" s="1"/>
  <c r="B17619" i="1"/>
  <c r="C17619" i="1" s="1"/>
  <c r="B17620" i="1"/>
  <c r="C17620" i="1" s="1"/>
  <c r="B17621" i="1"/>
  <c r="C17621" i="1" s="1"/>
  <c r="B17622" i="1"/>
  <c r="C17622" i="1" s="1"/>
  <c r="B17623" i="1"/>
  <c r="C17623" i="1" s="1"/>
  <c r="B17624" i="1"/>
  <c r="C17624" i="1" s="1"/>
  <c r="B17625" i="1"/>
  <c r="C17625" i="1" s="1"/>
  <c r="B17626" i="1"/>
  <c r="C17626" i="1" s="1"/>
  <c r="B17627" i="1"/>
  <c r="C17627" i="1" s="1"/>
  <c r="B17628" i="1"/>
  <c r="C17628" i="1" s="1"/>
  <c r="B17629" i="1"/>
  <c r="C17629" i="1" s="1"/>
  <c r="B17630" i="1"/>
  <c r="C17630" i="1" s="1"/>
  <c r="B17631" i="1"/>
  <c r="C17631" i="1" s="1"/>
  <c r="B17632" i="1"/>
  <c r="C17632" i="1" s="1"/>
  <c r="B17633" i="1"/>
  <c r="C17633" i="1" s="1"/>
  <c r="B17634" i="1"/>
  <c r="C17634" i="1" s="1"/>
  <c r="B17635" i="1"/>
  <c r="C17635" i="1" s="1"/>
  <c r="B17636" i="1"/>
  <c r="C17636" i="1" s="1"/>
  <c r="B17637" i="1"/>
  <c r="C17637" i="1" s="1"/>
  <c r="B17638" i="1"/>
  <c r="C17638" i="1" s="1"/>
  <c r="B17639" i="1"/>
  <c r="C17639" i="1" s="1"/>
  <c r="B17640" i="1"/>
  <c r="C17640" i="1" s="1"/>
  <c r="B17641" i="1"/>
  <c r="C17641" i="1" s="1"/>
  <c r="B17642" i="1"/>
  <c r="C17642" i="1" s="1"/>
  <c r="B17643" i="1"/>
  <c r="C17643" i="1" s="1"/>
  <c r="B17644" i="1"/>
  <c r="C17644" i="1" s="1"/>
  <c r="B17645" i="1"/>
  <c r="C17645" i="1" s="1"/>
  <c r="B17646" i="1"/>
  <c r="C17646" i="1" s="1"/>
  <c r="B17647" i="1"/>
  <c r="C17647" i="1" s="1"/>
  <c r="B17648" i="1"/>
  <c r="C17648" i="1" s="1"/>
  <c r="B17649" i="1"/>
  <c r="C17649" i="1" s="1"/>
  <c r="B17650" i="1"/>
  <c r="C17650" i="1" s="1"/>
  <c r="B17651" i="1"/>
  <c r="C17651" i="1" s="1"/>
  <c r="B17652" i="1"/>
  <c r="C17652" i="1" s="1"/>
  <c r="B17653" i="1"/>
  <c r="C17653" i="1" s="1"/>
  <c r="B17654" i="1"/>
  <c r="C17654" i="1" s="1"/>
  <c r="B17655" i="1"/>
  <c r="C17655" i="1" s="1"/>
  <c r="B17656" i="1"/>
  <c r="C17656" i="1" s="1"/>
  <c r="B17657" i="1"/>
  <c r="C17657" i="1" s="1"/>
  <c r="B17658" i="1"/>
  <c r="C17658" i="1" s="1"/>
  <c r="B17659" i="1"/>
  <c r="C17659" i="1" s="1"/>
  <c r="B17660" i="1"/>
  <c r="C17660" i="1" s="1"/>
  <c r="B17661" i="1"/>
  <c r="C17661" i="1" s="1"/>
  <c r="B17662" i="1"/>
  <c r="C17662" i="1" s="1"/>
  <c r="B17663" i="1"/>
  <c r="C17663" i="1" s="1"/>
  <c r="B17664" i="1"/>
  <c r="C17664" i="1" s="1"/>
  <c r="B17665" i="1"/>
  <c r="C17665" i="1" s="1"/>
  <c r="B17666" i="1"/>
  <c r="C17666" i="1" s="1"/>
  <c r="B17667" i="1"/>
  <c r="C17667" i="1" s="1"/>
  <c r="B17668" i="1"/>
  <c r="C17668" i="1" s="1"/>
  <c r="B17669" i="1"/>
  <c r="C17669" i="1" s="1"/>
  <c r="B17670" i="1"/>
  <c r="C17670" i="1" s="1"/>
  <c r="B17671" i="1"/>
  <c r="C17671" i="1" s="1"/>
  <c r="B17672" i="1"/>
  <c r="C17672" i="1" s="1"/>
  <c r="B17673" i="1"/>
  <c r="C17673" i="1" s="1"/>
  <c r="B17674" i="1"/>
  <c r="C17674" i="1" s="1"/>
  <c r="B17675" i="1"/>
  <c r="C17675" i="1" s="1"/>
  <c r="B17676" i="1"/>
  <c r="C17676" i="1" s="1"/>
  <c r="B17677" i="1"/>
  <c r="C17677" i="1" s="1"/>
  <c r="B17678" i="1"/>
  <c r="C17678" i="1" s="1"/>
  <c r="B17679" i="1"/>
  <c r="C17679" i="1" s="1"/>
  <c r="B17680" i="1"/>
  <c r="C17680" i="1" s="1"/>
  <c r="B17681" i="1"/>
  <c r="C17681" i="1" s="1"/>
  <c r="B17682" i="1"/>
  <c r="C17682" i="1" s="1"/>
  <c r="B17683" i="1"/>
  <c r="C17683" i="1" s="1"/>
  <c r="B17684" i="1"/>
  <c r="C17684" i="1" s="1"/>
  <c r="B17685" i="1"/>
  <c r="C17685" i="1" s="1"/>
  <c r="B17686" i="1"/>
  <c r="C17686" i="1" s="1"/>
  <c r="B17687" i="1"/>
  <c r="C17687" i="1" s="1"/>
  <c r="B17688" i="1"/>
  <c r="C17688" i="1" s="1"/>
  <c r="B17689" i="1"/>
  <c r="C17689" i="1" s="1"/>
  <c r="B17690" i="1"/>
  <c r="C17690" i="1" s="1"/>
  <c r="B17691" i="1"/>
  <c r="C17691" i="1" s="1"/>
  <c r="B17692" i="1"/>
  <c r="C17692" i="1" s="1"/>
  <c r="B17693" i="1"/>
  <c r="C17693" i="1" s="1"/>
  <c r="B17694" i="1"/>
  <c r="C17694" i="1" s="1"/>
  <c r="B17695" i="1"/>
  <c r="C17695" i="1" s="1"/>
  <c r="B17696" i="1"/>
  <c r="C17696" i="1" s="1"/>
  <c r="B17697" i="1"/>
  <c r="C17697" i="1" s="1"/>
  <c r="B17698" i="1"/>
  <c r="C17698" i="1" s="1"/>
  <c r="B17699" i="1"/>
  <c r="C17699" i="1" s="1"/>
  <c r="B17700" i="1"/>
  <c r="C17700" i="1" s="1"/>
  <c r="B17701" i="1"/>
  <c r="C17701" i="1" s="1"/>
  <c r="B17702" i="1"/>
  <c r="C17702" i="1" s="1"/>
  <c r="B17703" i="1"/>
  <c r="C17703" i="1" s="1"/>
  <c r="B17704" i="1"/>
  <c r="C17704" i="1" s="1"/>
  <c r="B17705" i="1"/>
  <c r="C17705" i="1" s="1"/>
  <c r="B17706" i="1"/>
  <c r="C17706" i="1" s="1"/>
  <c r="B17707" i="1"/>
  <c r="C17707" i="1" s="1"/>
  <c r="B17708" i="1"/>
  <c r="C17708" i="1" s="1"/>
  <c r="B17709" i="1"/>
  <c r="C17709" i="1" s="1"/>
  <c r="B17710" i="1"/>
  <c r="C17710" i="1" s="1"/>
  <c r="B17711" i="1"/>
  <c r="C17711" i="1" s="1"/>
  <c r="B17712" i="1"/>
  <c r="C17712" i="1" s="1"/>
  <c r="B17713" i="1"/>
  <c r="C17713" i="1" s="1"/>
  <c r="B17714" i="1"/>
  <c r="C17714" i="1" s="1"/>
  <c r="B17715" i="1"/>
  <c r="C17715" i="1" s="1"/>
  <c r="B17716" i="1"/>
  <c r="C17716" i="1" s="1"/>
  <c r="B17717" i="1"/>
  <c r="C17717" i="1" s="1"/>
  <c r="B17718" i="1"/>
  <c r="C17718" i="1" s="1"/>
  <c r="B17719" i="1"/>
  <c r="C17719" i="1" s="1"/>
  <c r="B17720" i="1"/>
  <c r="C17720" i="1" s="1"/>
  <c r="B17721" i="1"/>
  <c r="C17721" i="1" s="1"/>
  <c r="B17722" i="1"/>
  <c r="C17722" i="1" s="1"/>
  <c r="B17723" i="1"/>
  <c r="C17723" i="1" s="1"/>
  <c r="B17724" i="1"/>
  <c r="C17724" i="1" s="1"/>
  <c r="B17725" i="1"/>
  <c r="C17725" i="1" s="1"/>
  <c r="B17726" i="1"/>
  <c r="C17726" i="1" s="1"/>
  <c r="B17727" i="1"/>
  <c r="C17727" i="1" s="1"/>
  <c r="B17728" i="1"/>
  <c r="C17728" i="1" s="1"/>
  <c r="B17729" i="1"/>
  <c r="C17729" i="1" s="1"/>
  <c r="B17730" i="1"/>
  <c r="C17730" i="1" s="1"/>
  <c r="B17731" i="1"/>
  <c r="C17731" i="1" s="1"/>
  <c r="B17732" i="1"/>
  <c r="C17732" i="1" s="1"/>
  <c r="B17733" i="1"/>
  <c r="C17733" i="1" s="1"/>
  <c r="B17734" i="1"/>
  <c r="C17734" i="1" s="1"/>
  <c r="B17735" i="1"/>
  <c r="C17735" i="1" s="1"/>
  <c r="B17736" i="1"/>
  <c r="C17736" i="1" s="1"/>
  <c r="B17737" i="1"/>
  <c r="C17737" i="1" s="1"/>
  <c r="B17738" i="1"/>
  <c r="C17738" i="1" s="1"/>
  <c r="B17739" i="1"/>
  <c r="C17739" i="1" s="1"/>
  <c r="B17740" i="1"/>
  <c r="C17740" i="1" s="1"/>
  <c r="B17741" i="1"/>
  <c r="C17741" i="1" s="1"/>
  <c r="B17742" i="1"/>
  <c r="C17742" i="1" s="1"/>
  <c r="B17743" i="1"/>
  <c r="C17743" i="1" s="1"/>
  <c r="B17744" i="1"/>
  <c r="C17744" i="1" s="1"/>
  <c r="B17745" i="1"/>
  <c r="C17745" i="1" s="1"/>
  <c r="B17746" i="1"/>
  <c r="C17746" i="1" s="1"/>
  <c r="B17747" i="1"/>
  <c r="C17747" i="1" s="1"/>
  <c r="B17748" i="1"/>
  <c r="C17748" i="1" s="1"/>
  <c r="B17749" i="1"/>
  <c r="C17749" i="1" s="1"/>
  <c r="B17750" i="1"/>
  <c r="C17750" i="1" s="1"/>
  <c r="B17751" i="1"/>
  <c r="C17751" i="1" s="1"/>
  <c r="B17752" i="1"/>
  <c r="C17752" i="1" s="1"/>
  <c r="B17753" i="1"/>
  <c r="C17753" i="1" s="1"/>
  <c r="B17754" i="1"/>
  <c r="C17754" i="1" s="1"/>
  <c r="B17755" i="1"/>
  <c r="C17755" i="1" s="1"/>
  <c r="B17756" i="1"/>
  <c r="C17756" i="1" s="1"/>
  <c r="B17757" i="1"/>
  <c r="C17757" i="1" s="1"/>
  <c r="B17758" i="1"/>
  <c r="C17758" i="1" s="1"/>
  <c r="B17759" i="1"/>
  <c r="C17759" i="1" s="1"/>
  <c r="B17760" i="1"/>
  <c r="C17760" i="1" s="1"/>
  <c r="B17761" i="1"/>
  <c r="C17761" i="1" s="1"/>
  <c r="B17762" i="1"/>
  <c r="C17762" i="1" s="1"/>
  <c r="B17763" i="1"/>
  <c r="C17763" i="1" s="1"/>
  <c r="B17764" i="1"/>
  <c r="C17764" i="1" s="1"/>
  <c r="B17765" i="1"/>
  <c r="C17765" i="1" s="1"/>
  <c r="B17766" i="1"/>
  <c r="C17766" i="1" s="1"/>
  <c r="B17767" i="1"/>
  <c r="C17767" i="1" s="1"/>
  <c r="B17768" i="1"/>
  <c r="C17768" i="1" s="1"/>
  <c r="B17769" i="1"/>
  <c r="C17769" i="1" s="1"/>
  <c r="B17770" i="1"/>
  <c r="C17770" i="1" s="1"/>
  <c r="B17771" i="1"/>
  <c r="C17771" i="1" s="1"/>
  <c r="B17772" i="1"/>
  <c r="C17772" i="1" s="1"/>
  <c r="B17773" i="1"/>
  <c r="C17773" i="1" s="1"/>
  <c r="B17774" i="1"/>
  <c r="C17774" i="1" s="1"/>
  <c r="B17775" i="1"/>
  <c r="C17775" i="1" s="1"/>
  <c r="B17776" i="1"/>
  <c r="C17776" i="1" s="1"/>
  <c r="B17777" i="1"/>
  <c r="C17777" i="1" s="1"/>
  <c r="B17778" i="1"/>
  <c r="C17778" i="1" s="1"/>
  <c r="B17779" i="1"/>
  <c r="C17779" i="1" s="1"/>
  <c r="B17780" i="1"/>
  <c r="C17780" i="1" s="1"/>
  <c r="B17781" i="1"/>
  <c r="C17781" i="1" s="1"/>
  <c r="B17782" i="1"/>
  <c r="C17782" i="1" s="1"/>
  <c r="B17783" i="1"/>
  <c r="C17783" i="1" s="1"/>
  <c r="B17784" i="1"/>
  <c r="C17784" i="1" s="1"/>
  <c r="B17785" i="1"/>
  <c r="C17785" i="1" s="1"/>
  <c r="B17786" i="1"/>
  <c r="C17786" i="1" s="1"/>
  <c r="B17787" i="1"/>
  <c r="C17787" i="1" s="1"/>
  <c r="B17788" i="1"/>
  <c r="C17788" i="1" s="1"/>
  <c r="B17789" i="1"/>
  <c r="C17789" i="1" s="1"/>
  <c r="B17790" i="1"/>
  <c r="C17790" i="1" s="1"/>
  <c r="B17791" i="1"/>
  <c r="C17791" i="1" s="1"/>
  <c r="B17792" i="1"/>
  <c r="C17792" i="1" s="1"/>
  <c r="B17793" i="1"/>
  <c r="C17793" i="1" s="1"/>
  <c r="B17794" i="1"/>
  <c r="C17794" i="1" s="1"/>
  <c r="B17795" i="1"/>
  <c r="C17795" i="1" s="1"/>
  <c r="B17796" i="1"/>
  <c r="C17796" i="1" s="1"/>
  <c r="B17797" i="1"/>
  <c r="C17797" i="1" s="1"/>
  <c r="B17798" i="1"/>
  <c r="C17798" i="1" s="1"/>
  <c r="B17799" i="1"/>
  <c r="C17799" i="1" s="1"/>
  <c r="B17800" i="1"/>
  <c r="C17800" i="1" s="1"/>
  <c r="B17801" i="1"/>
  <c r="C17801" i="1" s="1"/>
  <c r="B17802" i="1"/>
  <c r="C17802" i="1" s="1"/>
  <c r="B17803" i="1"/>
  <c r="C17803" i="1" s="1"/>
  <c r="B17804" i="1"/>
  <c r="C17804" i="1" s="1"/>
  <c r="B17805" i="1"/>
  <c r="C17805" i="1" s="1"/>
  <c r="B17806" i="1"/>
  <c r="C17806" i="1" s="1"/>
  <c r="B17807" i="1"/>
  <c r="C17807" i="1" s="1"/>
  <c r="B17808" i="1"/>
  <c r="C17808" i="1" s="1"/>
  <c r="B17809" i="1"/>
  <c r="C17809" i="1" s="1"/>
  <c r="B17810" i="1"/>
  <c r="C17810" i="1" s="1"/>
  <c r="B17811" i="1"/>
  <c r="C17811" i="1" s="1"/>
  <c r="B17812" i="1"/>
  <c r="C17812" i="1" s="1"/>
  <c r="B17813" i="1"/>
  <c r="C17813" i="1" s="1"/>
  <c r="B17814" i="1"/>
  <c r="C17814" i="1" s="1"/>
  <c r="B17815" i="1"/>
  <c r="C17815" i="1" s="1"/>
  <c r="B17816" i="1"/>
  <c r="C17816" i="1" s="1"/>
  <c r="B17817" i="1"/>
  <c r="C17817" i="1" s="1"/>
  <c r="B17818" i="1"/>
  <c r="C17818" i="1" s="1"/>
  <c r="B17819" i="1"/>
  <c r="C17819" i="1" s="1"/>
  <c r="B17820" i="1"/>
  <c r="C17820" i="1" s="1"/>
  <c r="B17821" i="1"/>
  <c r="C17821" i="1" s="1"/>
  <c r="B17822" i="1"/>
  <c r="C17822" i="1" s="1"/>
  <c r="B17823" i="1"/>
  <c r="C17823" i="1" s="1"/>
  <c r="B17824" i="1"/>
  <c r="C17824" i="1" s="1"/>
  <c r="B17825" i="1"/>
  <c r="C17825" i="1" s="1"/>
  <c r="B17826" i="1"/>
  <c r="C17826" i="1" s="1"/>
  <c r="B17827" i="1"/>
  <c r="C17827" i="1" s="1"/>
  <c r="B17828" i="1"/>
  <c r="C17828" i="1" s="1"/>
  <c r="B17829" i="1"/>
  <c r="C17829" i="1" s="1"/>
  <c r="B17830" i="1"/>
  <c r="C17830" i="1" s="1"/>
  <c r="B17831" i="1"/>
  <c r="C17831" i="1" s="1"/>
  <c r="B17832" i="1"/>
  <c r="C17832" i="1" s="1"/>
  <c r="B17833" i="1"/>
  <c r="C17833" i="1" s="1"/>
  <c r="B17834" i="1"/>
  <c r="C17834" i="1" s="1"/>
  <c r="B17835" i="1"/>
  <c r="C17835" i="1" s="1"/>
  <c r="B17836" i="1"/>
  <c r="C17836" i="1" s="1"/>
  <c r="B17837" i="1"/>
  <c r="C17837" i="1" s="1"/>
  <c r="B17838" i="1"/>
  <c r="C17838" i="1" s="1"/>
  <c r="B17839" i="1"/>
  <c r="C17839" i="1" s="1"/>
  <c r="B17840" i="1"/>
  <c r="C17840" i="1" s="1"/>
  <c r="B17841" i="1"/>
  <c r="C17841" i="1" s="1"/>
  <c r="B17842" i="1"/>
  <c r="C17842" i="1" s="1"/>
  <c r="B17843" i="1"/>
  <c r="C17843" i="1" s="1"/>
  <c r="B17844" i="1"/>
  <c r="C17844" i="1" s="1"/>
  <c r="B17845" i="1"/>
  <c r="C17845" i="1" s="1"/>
  <c r="B17846" i="1"/>
  <c r="C17846" i="1" s="1"/>
  <c r="B17847" i="1"/>
  <c r="C17847" i="1" s="1"/>
  <c r="B17848" i="1"/>
  <c r="C17848" i="1" s="1"/>
  <c r="B17849" i="1"/>
  <c r="C17849" i="1" s="1"/>
  <c r="B17850" i="1"/>
  <c r="C17850" i="1" s="1"/>
  <c r="B17851" i="1"/>
  <c r="C17851" i="1" s="1"/>
  <c r="B17852" i="1"/>
  <c r="C17852" i="1" s="1"/>
  <c r="B17853" i="1"/>
  <c r="C17853" i="1" s="1"/>
  <c r="B17854" i="1"/>
  <c r="C17854" i="1" s="1"/>
  <c r="B17855" i="1"/>
  <c r="C17855" i="1" s="1"/>
  <c r="B17856" i="1"/>
  <c r="C17856" i="1" s="1"/>
  <c r="B17857" i="1"/>
  <c r="C17857" i="1" s="1"/>
  <c r="B17858" i="1"/>
  <c r="C17858" i="1" s="1"/>
  <c r="B17859" i="1"/>
  <c r="C17859" i="1" s="1"/>
  <c r="B17860" i="1"/>
  <c r="C17860" i="1" s="1"/>
  <c r="B17861" i="1"/>
  <c r="C17861" i="1" s="1"/>
  <c r="B17862" i="1"/>
  <c r="C17862" i="1" s="1"/>
  <c r="B17863" i="1"/>
  <c r="C17863" i="1" s="1"/>
  <c r="B17864" i="1"/>
  <c r="C17864" i="1" s="1"/>
  <c r="B17865" i="1"/>
  <c r="C17865" i="1" s="1"/>
  <c r="B17866" i="1"/>
  <c r="C17866" i="1" s="1"/>
  <c r="B17867" i="1"/>
  <c r="C17867" i="1" s="1"/>
  <c r="B17868" i="1"/>
  <c r="C17868" i="1" s="1"/>
  <c r="B17869" i="1"/>
  <c r="C17869" i="1" s="1"/>
  <c r="B17870" i="1"/>
  <c r="C17870" i="1" s="1"/>
  <c r="B17871" i="1"/>
  <c r="C17871" i="1" s="1"/>
  <c r="B17872" i="1"/>
  <c r="C17872" i="1" s="1"/>
  <c r="B17873" i="1"/>
  <c r="C17873" i="1" s="1"/>
  <c r="B17874" i="1"/>
  <c r="C17874" i="1" s="1"/>
  <c r="B17875" i="1"/>
  <c r="C17875" i="1" s="1"/>
  <c r="B17876" i="1"/>
  <c r="C17876" i="1" s="1"/>
  <c r="B17877" i="1"/>
  <c r="C17877" i="1" s="1"/>
  <c r="B17878" i="1"/>
  <c r="C17878" i="1" s="1"/>
  <c r="B17879" i="1"/>
  <c r="C17879" i="1" s="1"/>
  <c r="B17880" i="1"/>
  <c r="C17880" i="1" s="1"/>
  <c r="B17881" i="1"/>
  <c r="C17881" i="1" s="1"/>
  <c r="B17882" i="1"/>
  <c r="C17882" i="1" s="1"/>
  <c r="B17883" i="1"/>
  <c r="C17883" i="1" s="1"/>
  <c r="B17884" i="1"/>
  <c r="C17884" i="1" s="1"/>
  <c r="B17885" i="1"/>
  <c r="C17885" i="1" s="1"/>
  <c r="B17886" i="1"/>
  <c r="C17886" i="1" s="1"/>
  <c r="B17887" i="1"/>
  <c r="C17887" i="1" s="1"/>
  <c r="B17888" i="1"/>
  <c r="C17888" i="1" s="1"/>
  <c r="B17889" i="1"/>
  <c r="C17889" i="1" s="1"/>
  <c r="B17890" i="1"/>
  <c r="C17890" i="1" s="1"/>
  <c r="B17891" i="1"/>
  <c r="C17891" i="1" s="1"/>
  <c r="B17892" i="1"/>
  <c r="C17892" i="1" s="1"/>
  <c r="B17893" i="1"/>
  <c r="C17893" i="1" s="1"/>
  <c r="B17894" i="1"/>
  <c r="C17894" i="1" s="1"/>
  <c r="B17895" i="1"/>
  <c r="C17895" i="1" s="1"/>
  <c r="B17896" i="1"/>
  <c r="C17896" i="1" s="1"/>
  <c r="B17897" i="1"/>
  <c r="C17897" i="1" s="1"/>
  <c r="B17898" i="1"/>
  <c r="C17898" i="1" s="1"/>
  <c r="B17899" i="1"/>
  <c r="C17899" i="1" s="1"/>
  <c r="B17900" i="1"/>
  <c r="C17900" i="1" s="1"/>
  <c r="B17901" i="1"/>
  <c r="C17901" i="1" s="1"/>
  <c r="B17902" i="1"/>
  <c r="C17902" i="1" s="1"/>
  <c r="B17903" i="1"/>
  <c r="C17903" i="1" s="1"/>
  <c r="B17904" i="1"/>
  <c r="C17904" i="1" s="1"/>
  <c r="B17905" i="1"/>
  <c r="C17905" i="1" s="1"/>
  <c r="B17906" i="1"/>
  <c r="C17906" i="1" s="1"/>
  <c r="B17907" i="1"/>
  <c r="C17907" i="1" s="1"/>
  <c r="B17908" i="1"/>
  <c r="C17908" i="1" s="1"/>
  <c r="B17909" i="1"/>
  <c r="C17909" i="1" s="1"/>
  <c r="B17910" i="1"/>
  <c r="C17910" i="1" s="1"/>
  <c r="B17911" i="1"/>
  <c r="C17911" i="1" s="1"/>
  <c r="B17912" i="1"/>
  <c r="C17912" i="1" s="1"/>
  <c r="B17913" i="1"/>
  <c r="C17913" i="1" s="1"/>
  <c r="B17914" i="1"/>
  <c r="C17914" i="1" s="1"/>
  <c r="B17915" i="1"/>
  <c r="C17915" i="1" s="1"/>
  <c r="B17916" i="1"/>
  <c r="C17916" i="1" s="1"/>
  <c r="B17917" i="1"/>
  <c r="C17917" i="1" s="1"/>
  <c r="B17918" i="1"/>
  <c r="C17918" i="1" s="1"/>
  <c r="B17919" i="1"/>
  <c r="C17919" i="1" s="1"/>
  <c r="B17920" i="1"/>
  <c r="C17920" i="1" s="1"/>
  <c r="B17921" i="1"/>
  <c r="C17921" i="1" s="1"/>
  <c r="B17922" i="1"/>
  <c r="C17922" i="1" s="1"/>
  <c r="B17923" i="1"/>
  <c r="C17923" i="1" s="1"/>
  <c r="B17924" i="1"/>
  <c r="C17924" i="1" s="1"/>
  <c r="B17925" i="1"/>
  <c r="C17925" i="1" s="1"/>
  <c r="B17926" i="1"/>
  <c r="C17926" i="1" s="1"/>
  <c r="B17927" i="1"/>
  <c r="C17927" i="1" s="1"/>
  <c r="B17928" i="1"/>
  <c r="C17928" i="1" s="1"/>
  <c r="B17929" i="1"/>
  <c r="C17929" i="1" s="1"/>
  <c r="B17930" i="1"/>
  <c r="C17930" i="1" s="1"/>
  <c r="B17931" i="1"/>
  <c r="C17931" i="1" s="1"/>
  <c r="B17932" i="1"/>
  <c r="C17932" i="1" s="1"/>
  <c r="B17933" i="1"/>
  <c r="C17933" i="1" s="1"/>
  <c r="B17934" i="1"/>
  <c r="C17934" i="1" s="1"/>
  <c r="B17935" i="1"/>
  <c r="C17935" i="1" s="1"/>
  <c r="B17936" i="1"/>
  <c r="C17936" i="1" s="1"/>
  <c r="B17937" i="1"/>
  <c r="C17937" i="1" s="1"/>
  <c r="B17938" i="1"/>
  <c r="C17938" i="1" s="1"/>
  <c r="B17939" i="1"/>
  <c r="C17939" i="1" s="1"/>
  <c r="B17940" i="1"/>
  <c r="C17940" i="1" s="1"/>
  <c r="B17941" i="1"/>
  <c r="C17941" i="1" s="1"/>
  <c r="B17942" i="1"/>
  <c r="C17942" i="1" s="1"/>
  <c r="B17943" i="1"/>
  <c r="C17943" i="1" s="1"/>
  <c r="B17944" i="1"/>
  <c r="C17944" i="1" s="1"/>
  <c r="B17945" i="1"/>
  <c r="C17945" i="1" s="1"/>
  <c r="B17946" i="1"/>
  <c r="C17946" i="1" s="1"/>
  <c r="B17947" i="1"/>
  <c r="C17947" i="1" s="1"/>
  <c r="B17948" i="1"/>
  <c r="C17948" i="1" s="1"/>
  <c r="B17949" i="1"/>
  <c r="C17949" i="1" s="1"/>
  <c r="B17950" i="1"/>
  <c r="C17950" i="1" s="1"/>
  <c r="B17951" i="1"/>
  <c r="C17951" i="1" s="1"/>
  <c r="B17952" i="1"/>
  <c r="C17952" i="1" s="1"/>
  <c r="B17953" i="1"/>
  <c r="C17953" i="1" s="1"/>
  <c r="B17954" i="1"/>
  <c r="C17954" i="1" s="1"/>
  <c r="B17955" i="1"/>
  <c r="C17955" i="1" s="1"/>
  <c r="B17956" i="1"/>
  <c r="C17956" i="1" s="1"/>
  <c r="B17957" i="1"/>
  <c r="C17957" i="1" s="1"/>
  <c r="B17958" i="1"/>
  <c r="C17958" i="1" s="1"/>
  <c r="B17959" i="1"/>
  <c r="C17959" i="1" s="1"/>
  <c r="B17960" i="1"/>
  <c r="C17960" i="1" s="1"/>
  <c r="B17961" i="1"/>
  <c r="C17961" i="1" s="1"/>
  <c r="B17962" i="1"/>
  <c r="C17962" i="1" s="1"/>
  <c r="B17963" i="1"/>
  <c r="C17963" i="1" s="1"/>
  <c r="B17964" i="1"/>
  <c r="C17964" i="1" s="1"/>
  <c r="B17965" i="1"/>
  <c r="C17965" i="1" s="1"/>
  <c r="B17966" i="1"/>
  <c r="C17966" i="1" s="1"/>
  <c r="B17967" i="1"/>
  <c r="C17967" i="1" s="1"/>
  <c r="B17968" i="1"/>
  <c r="C17968" i="1" s="1"/>
  <c r="B17969" i="1"/>
  <c r="C17969" i="1" s="1"/>
  <c r="B17970" i="1"/>
  <c r="C17970" i="1" s="1"/>
  <c r="B17971" i="1"/>
  <c r="C17971" i="1" s="1"/>
  <c r="B17972" i="1"/>
  <c r="C17972" i="1" s="1"/>
  <c r="B17973" i="1"/>
  <c r="C17973" i="1" s="1"/>
  <c r="B17974" i="1"/>
  <c r="C17974" i="1" s="1"/>
  <c r="B17975" i="1"/>
  <c r="C17975" i="1" s="1"/>
  <c r="B17976" i="1"/>
  <c r="C17976" i="1" s="1"/>
  <c r="B17977" i="1"/>
  <c r="C17977" i="1" s="1"/>
  <c r="B17978" i="1"/>
  <c r="C17978" i="1" s="1"/>
  <c r="B17979" i="1"/>
  <c r="C17979" i="1" s="1"/>
  <c r="B17980" i="1"/>
  <c r="C17980" i="1" s="1"/>
  <c r="B17981" i="1"/>
  <c r="C17981" i="1" s="1"/>
  <c r="B17982" i="1"/>
  <c r="C17982" i="1" s="1"/>
  <c r="B17983" i="1"/>
  <c r="C17983" i="1" s="1"/>
  <c r="B17984" i="1"/>
  <c r="C17984" i="1" s="1"/>
  <c r="B17985" i="1"/>
  <c r="C17985" i="1" s="1"/>
  <c r="B17986" i="1"/>
  <c r="C17986" i="1" s="1"/>
  <c r="B17987" i="1"/>
  <c r="C17987" i="1" s="1"/>
  <c r="B17988" i="1"/>
  <c r="C17988" i="1" s="1"/>
  <c r="B17989" i="1"/>
  <c r="C17989" i="1" s="1"/>
  <c r="B17990" i="1"/>
  <c r="C17990" i="1" s="1"/>
  <c r="B17991" i="1"/>
  <c r="C17991" i="1" s="1"/>
  <c r="B17992" i="1"/>
  <c r="C17992" i="1" s="1"/>
  <c r="B17993" i="1"/>
  <c r="C17993" i="1" s="1"/>
  <c r="B17994" i="1"/>
  <c r="C17994" i="1" s="1"/>
  <c r="B17995" i="1"/>
  <c r="C17995" i="1" s="1"/>
  <c r="B17996" i="1"/>
  <c r="C17996" i="1" s="1"/>
  <c r="B17997" i="1"/>
  <c r="C17997" i="1" s="1"/>
  <c r="B17998" i="1"/>
  <c r="C17998" i="1" s="1"/>
  <c r="B17999" i="1"/>
  <c r="C17999" i="1" s="1"/>
  <c r="B18000" i="1"/>
  <c r="C18000" i="1" s="1"/>
  <c r="B18001" i="1"/>
  <c r="C18001" i="1" s="1"/>
  <c r="B18002" i="1"/>
  <c r="C18002" i="1" s="1"/>
  <c r="B18003" i="1"/>
  <c r="C18003" i="1" s="1"/>
  <c r="B18004" i="1"/>
  <c r="C18004" i="1" s="1"/>
  <c r="B18005" i="1"/>
  <c r="C18005" i="1" s="1"/>
  <c r="B18006" i="1"/>
  <c r="C18006" i="1" s="1"/>
  <c r="B18007" i="1"/>
  <c r="C18007" i="1" s="1"/>
  <c r="B18008" i="1"/>
  <c r="C18008" i="1" s="1"/>
  <c r="B18009" i="1"/>
  <c r="C18009" i="1" s="1"/>
  <c r="B18010" i="1"/>
  <c r="C18010" i="1" s="1"/>
  <c r="B18011" i="1"/>
  <c r="C18011" i="1" s="1"/>
  <c r="B18012" i="1"/>
  <c r="C18012" i="1" s="1"/>
  <c r="B18013" i="1"/>
  <c r="C18013" i="1" s="1"/>
  <c r="B18014" i="1"/>
  <c r="C18014" i="1" s="1"/>
  <c r="B18015" i="1"/>
  <c r="C18015" i="1" s="1"/>
  <c r="B18016" i="1"/>
  <c r="C18016" i="1" s="1"/>
  <c r="B18017" i="1"/>
  <c r="C18017" i="1" s="1"/>
  <c r="B18018" i="1"/>
  <c r="C18018" i="1" s="1"/>
  <c r="B18019" i="1"/>
  <c r="C18019" i="1" s="1"/>
  <c r="B18020" i="1"/>
  <c r="C18020" i="1" s="1"/>
  <c r="B18021" i="1"/>
  <c r="C18021" i="1" s="1"/>
  <c r="B18022" i="1"/>
  <c r="C18022" i="1" s="1"/>
  <c r="B18023" i="1"/>
  <c r="C18023" i="1" s="1"/>
  <c r="B18024" i="1"/>
  <c r="C18024" i="1" s="1"/>
  <c r="B18025" i="1"/>
  <c r="C18025" i="1" s="1"/>
  <c r="B18026" i="1"/>
  <c r="C18026" i="1" s="1"/>
  <c r="B18027" i="1"/>
  <c r="C18027" i="1" s="1"/>
  <c r="B18028" i="1"/>
  <c r="C18028" i="1" s="1"/>
  <c r="B18029" i="1"/>
  <c r="C18029" i="1" s="1"/>
  <c r="B18030" i="1"/>
  <c r="C18030" i="1" s="1"/>
  <c r="B18031" i="1"/>
  <c r="C18031" i="1" s="1"/>
  <c r="B18032" i="1"/>
  <c r="C18032" i="1" s="1"/>
  <c r="B18033" i="1"/>
  <c r="C18033" i="1" s="1"/>
  <c r="B18034" i="1"/>
  <c r="C18034" i="1" s="1"/>
  <c r="B18035" i="1"/>
  <c r="C18035" i="1" s="1"/>
  <c r="B18036" i="1"/>
  <c r="C18036" i="1" s="1"/>
  <c r="B18037" i="1"/>
  <c r="C18037" i="1" s="1"/>
  <c r="B18038" i="1"/>
  <c r="C18038" i="1" s="1"/>
  <c r="B18039" i="1"/>
  <c r="C18039" i="1" s="1"/>
  <c r="B18040" i="1"/>
  <c r="C18040" i="1" s="1"/>
  <c r="B18041" i="1"/>
  <c r="C18041" i="1" s="1"/>
  <c r="B18042" i="1"/>
  <c r="C18042" i="1" s="1"/>
  <c r="B18043" i="1"/>
  <c r="C18043" i="1" s="1"/>
  <c r="B18044" i="1"/>
  <c r="C18044" i="1" s="1"/>
  <c r="B18045" i="1"/>
  <c r="C18045" i="1" s="1"/>
  <c r="B18046" i="1"/>
  <c r="C18046" i="1" s="1"/>
  <c r="B18047" i="1"/>
  <c r="C18047" i="1" s="1"/>
  <c r="B18048" i="1"/>
  <c r="C18048" i="1" s="1"/>
  <c r="B18049" i="1"/>
  <c r="C18049" i="1" s="1"/>
  <c r="B18050" i="1"/>
  <c r="C18050" i="1" s="1"/>
  <c r="B18051" i="1"/>
  <c r="C18051" i="1" s="1"/>
  <c r="B18052" i="1"/>
  <c r="C18052" i="1" s="1"/>
  <c r="B18053" i="1"/>
  <c r="C18053" i="1" s="1"/>
  <c r="B18054" i="1"/>
  <c r="C18054" i="1" s="1"/>
  <c r="B18055" i="1"/>
  <c r="C18055" i="1" s="1"/>
  <c r="B18056" i="1"/>
  <c r="C18056" i="1" s="1"/>
  <c r="B18057" i="1"/>
  <c r="C18057" i="1" s="1"/>
  <c r="B18058" i="1"/>
  <c r="C18058" i="1" s="1"/>
  <c r="B18059" i="1"/>
  <c r="C18059" i="1" s="1"/>
  <c r="B18060" i="1"/>
  <c r="C18060" i="1" s="1"/>
  <c r="B18061" i="1"/>
  <c r="C18061" i="1" s="1"/>
  <c r="B18062" i="1"/>
  <c r="C18062" i="1" s="1"/>
  <c r="B18063" i="1"/>
  <c r="C18063" i="1" s="1"/>
  <c r="B18064" i="1"/>
  <c r="C18064" i="1" s="1"/>
  <c r="B18065" i="1"/>
  <c r="C18065" i="1" s="1"/>
  <c r="B18066" i="1"/>
  <c r="C18066" i="1" s="1"/>
  <c r="B18067" i="1"/>
  <c r="C18067" i="1" s="1"/>
  <c r="B18068" i="1"/>
  <c r="C18068" i="1" s="1"/>
  <c r="B18069" i="1"/>
  <c r="C18069" i="1" s="1"/>
  <c r="B18070" i="1"/>
  <c r="C18070" i="1" s="1"/>
  <c r="B18071" i="1"/>
  <c r="C18071" i="1" s="1"/>
  <c r="B18072" i="1"/>
  <c r="C18072" i="1" s="1"/>
  <c r="B18073" i="1"/>
  <c r="C18073" i="1" s="1"/>
  <c r="B18074" i="1"/>
  <c r="C18074" i="1" s="1"/>
  <c r="B18075" i="1"/>
  <c r="C18075" i="1" s="1"/>
  <c r="B18076" i="1"/>
  <c r="C18076" i="1" s="1"/>
  <c r="B18077" i="1"/>
  <c r="C18077" i="1" s="1"/>
  <c r="B18078" i="1"/>
  <c r="C18078" i="1" s="1"/>
  <c r="B18079" i="1"/>
  <c r="C18079" i="1" s="1"/>
  <c r="B18080" i="1"/>
  <c r="C18080" i="1" s="1"/>
  <c r="B18081" i="1"/>
  <c r="C18081" i="1" s="1"/>
  <c r="B18082" i="1"/>
  <c r="C18082" i="1" s="1"/>
  <c r="B18083" i="1"/>
  <c r="C18083" i="1" s="1"/>
  <c r="B18084" i="1"/>
  <c r="C18084" i="1" s="1"/>
  <c r="B18085" i="1"/>
  <c r="C18085" i="1" s="1"/>
  <c r="B18086" i="1"/>
  <c r="C18086" i="1" s="1"/>
  <c r="B18087" i="1"/>
  <c r="C18087" i="1" s="1"/>
  <c r="B18088" i="1"/>
  <c r="C18088" i="1" s="1"/>
  <c r="B18089" i="1"/>
  <c r="C18089" i="1" s="1"/>
  <c r="B18090" i="1"/>
  <c r="C18090" i="1" s="1"/>
  <c r="B18091" i="1"/>
  <c r="C18091" i="1" s="1"/>
  <c r="B18092" i="1"/>
  <c r="C18092" i="1" s="1"/>
  <c r="B18093" i="1"/>
  <c r="C18093" i="1" s="1"/>
  <c r="B18094" i="1"/>
  <c r="C18094" i="1" s="1"/>
  <c r="B18095" i="1"/>
  <c r="C18095" i="1" s="1"/>
  <c r="B18096" i="1"/>
  <c r="C18096" i="1" s="1"/>
  <c r="B18097" i="1"/>
  <c r="C18097" i="1" s="1"/>
  <c r="B18098" i="1"/>
  <c r="C18098" i="1" s="1"/>
  <c r="B18099" i="1"/>
  <c r="C18099" i="1" s="1"/>
  <c r="B18100" i="1"/>
  <c r="C18100" i="1" s="1"/>
  <c r="B18101" i="1"/>
  <c r="C18101" i="1" s="1"/>
  <c r="B18102" i="1"/>
  <c r="C18102" i="1" s="1"/>
  <c r="B18103" i="1"/>
  <c r="C18103" i="1" s="1"/>
  <c r="B18104" i="1"/>
  <c r="C18104" i="1" s="1"/>
  <c r="B18105" i="1"/>
  <c r="C18105" i="1" s="1"/>
  <c r="B18106" i="1"/>
  <c r="C18106" i="1" s="1"/>
  <c r="B18107" i="1"/>
  <c r="C18107" i="1" s="1"/>
  <c r="B18108" i="1"/>
  <c r="C18108" i="1" s="1"/>
  <c r="B18109" i="1"/>
  <c r="C18109" i="1" s="1"/>
  <c r="B18110" i="1"/>
  <c r="C18110" i="1" s="1"/>
  <c r="B18111" i="1"/>
  <c r="C18111" i="1" s="1"/>
  <c r="B18112" i="1"/>
  <c r="C18112" i="1" s="1"/>
  <c r="B18113" i="1"/>
  <c r="C18113" i="1" s="1"/>
  <c r="B18114" i="1"/>
  <c r="C18114" i="1" s="1"/>
  <c r="B18115" i="1"/>
  <c r="C18115" i="1" s="1"/>
  <c r="B18116" i="1"/>
  <c r="C18116" i="1" s="1"/>
  <c r="B18117" i="1"/>
  <c r="C18117" i="1" s="1"/>
  <c r="B18118" i="1"/>
  <c r="C18118" i="1" s="1"/>
  <c r="B18119" i="1"/>
  <c r="C18119" i="1" s="1"/>
  <c r="B18120" i="1"/>
  <c r="C18120" i="1" s="1"/>
  <c r="B18121" i="1"/>
  <c r="C18121" i="1" s="1"/>
  <c r="B18122" i="1"/>
  <c r="C18122" i="1" s="1"/>
  <c r="B18123" i="1"/>
  <c r="C18123" i="1" s="1"/>
  <c r="B18124" i="1"/>
  <c r="C18124" i="1" s="1"/>
  <c r="B18125" i="1"/>
  <c r="C18125" i="1" s="1"/>
  <c r="B18126" i="1"/>
  <c r="C18126" i="1" s="1"/>
  <c r="B18127" i="1"/>
  <c r="C18127" i="1" s="1"/>
  <c r="B18128" i="1"/>
  <c r="C18128" i="1" s="1"/>
  <c r="B18129" i="1"/>
  <c r="C18129" i="1" s="1"/>
  <c r="B18130" i="1"/>
  <c r="C18130" i="1" s="1"/>
  <c r="B18131" i="1"/>
  <c r="C18131" i="1" s="1"/>
  <c r="B18132" i="1"/>
  <c r="C18132" i="1" s="1"/>
  <c r="B18133" i="1"/>
  <c r="C18133" i="1" s="1"/>
  <c r="B18134" i="1"/>
  <c r="C18134" i="1" s="1"/>
  <c r="B18135" i="1"/>
  <c r="C18135" i="1" s="1"/>
  <c r="B18136" i="1"/>
  <c r="C18136" i="1" s="1"/>
  <c r="B18137" i="1"/>
  <c r="C18137" i="1" s="1"/>
  <c r="B18138" i="1"/>
  <c r="C18138" i="1" s="1"/>
  <c r="B18139" i="1"/>
  <c r="C18139" i="1" s="1"/>
  <c r="B18140" i="1"/>
  <c r="C18140" i="1" s="1"/>
  <c r="B18141" i="1"/>
  <c r="C18141" i="1" s="1"/>
  <c r="B18142" i="1"/>
  <c r="C18142" i="1" s="1"/>
  <c r="B18143" i="1"/>
  <c r="C18143" i="1" s="1"/>
  <c r="B18144" i="1"/>
  <c r="C18144" i="1" s="1"/>
  <c r="B18145" i="1"/>
  <c r="C18145" i="1" s="1"/>
  <c r="B18146" i="1"/>
  <c r="C18146" i="1" s="1"/>
  <c r="B18147" i="1"/>
  <c r="C18147" i="1" s="1"/>
  <c r="B18148" i="1"/>
  <c r="C18148" i="1" s="1"/>
  <c r="B18149" i="1"/>
  <c r="C18149" i="1" s="1"/>
  <c r="B18150" i="1"/>
  <c r="C18150" i="1" s="1"/>
  <c r="B18151" i="1"/>
  <c r="C18151" i="1" s="1"/>
  <c r="B18152" i="1"/>
  <c r="C18152" i="1" s="1"/>
  <c r="B18153" i="1"/>
  <c r="C18153" i="1" s="1"/>
  <c r="B18154" i="1"/>
  <c r="C18154" i="1" s="1"/>
  <c r="B18155" i="1"/>
  <c r="C18155" i="1" s="1"/>
  <c r="B18156" i="1"/>
  <c r="C18156" i="1" s="1"/>
  <c r="B18157" i="1"/>
  <c r="C18157" i="1" s="1"/>
  <c r="B18158" i="1"/>
  <c r="C18158" i="1" s="1"/>
  <c r="B18159" i="1"/>
  <c r="C18159" i="1" s="1"/>
  <c r="B18160" i="1"/>
  <c r="C18160" i="1" s="1"/>
  <c r="B18161" i="1"/>
  <c r="C18161" i="1" s="1"/>
  <c r="B18162" i="1"/>
  <c r="C18162" i="1" s="1"/>
  <c r="B18163" i="1"/>
  <c r="C18163" i="1" s="1"/>
  <c r="B18164" i="1"/>
  <c r="C18164" i="1" s="1"/>
  <c r="B18165" i="1"/>
  <c r="C18165" i="1" s="1"/>
  <c r="B18166" i="1"/>
  <c r="C18166" i="1" s="1"/>
  <c r="B18167" i="1"/>
  <c r="C18167" i="1" s="1"/>
  <c r="B18168" i="1"/>
  <c r="C18168" i="1" s="1"/>
  <c r="B18169" i="1"/>
  <c r="C18169" i="1" s="1"/>
  <c r="B18170" i="1"/>
  <c r="C18170" i="1" s="1"/>
  <c r="B18171" i="1"/>
  <c r="C18171" i="1" s="1"/>
  <c r="B18172" i="1"/>
  <c r="C18172" i="1" s="1"/>
  <c r="B18173" i="1"/>
  <c r="C18173" i="1" s="1"/>
  <c r="B18174" i="1"/>
  <c r="C18174" i="1" s="1"/>
  <c r="B18175" i="1"/>
  <c r="C18175" i="1" s="1"/>
  <c r="B18176" i="1"/>
  <c r="C18176" i="1" s="1"/>
  <c r="B18177" i="1"/>
  <c r="C18177" i="1" s="1"/>
  <c r="B18178" i="1"/>
  <c r="C18178" i="1" s="1"/>
  <c r="B18179" i="1"/>
  <c r="C18179" i="1" s="1"/>
  <c r="B18180" i="1"/>
  <c r="C18180" i="1" s="1"/>
  <c r="B18181" i="1"/>
  <c r="C18181" i="1" s="1"/>
  <c r="B18182" i="1"/>
  <c r="C18182" i="1" s="1"/>
  <c r="B18183" i="1"/>
  <c r="C18183" i="1" s="1"/>
  <c r="B18184" i="1"/>
  <c r="C18184" i="1" s="1"/>
  <c r="B18185" i="1"/>
  <c r="C18185" i="1" s="1"/>
  <c r="B18186" i="1"/>
  <c r="C18186" i="1" s="1"/>
  <c r="B18187" i="1"/>
  <c r="C18187" i="1" s="1"/>
  <c r="B18188" i="1"/>
  <c r="C18188" i="1" s="1"/>
  <c r="B18189" i="1"/>
  <c r="C18189" i="1" s="1"/>
  <c r="B18190" i="1"/>
  <c r="C18190" i="1" s="1"/>
  <c r="B18191" i="1"/>
  <c r="C18191" i="1" s="1"/>
  <c r="B18192" i="1"/>
  <c r="C18192" i="1" s="1"/>
  <c r="B18193" i="1"/>
  <c r="C18193" i="1" s="1"/>
  <c r="B18194" i="1"/>
  <c r="C18194" i="1" s="1"/>
  <c r="B18195" i="1"/>
  <c r="C18195" i="1" s="1"/>
  <c r="B18196" i="1"/>
  <c r="C18196" i="1" s="1"/>
  <c r="B18197" i="1"/>
  <c r="C18197" i="1" s="1"/>
  <c r="B18198" i="1"/>
  <c r="C18198" i="1" s="1"/>
  <c r="B18199" i="1"/>
  <c r="C18199" i="1" s="1"/>
  <c r="B18200" i="1"/>
  <c r="C18200" i="1" s="1"/>
  <c r="B18201" i="1"/>
  <c r="C18201" i="1" s="1"/>
  <c r="B18202" i="1"/>
  <c r="C18202" i="1" s="1"/>
  <c r="B18203" i="1"/>
  <c r="C18203" i="1" s="1"/>
  <c r="B18204" i="1"/>
  <c r="C18204" i="1" s="1"/>
  <c r="B18205" i="1"/>
  <c r="C18205" i="1" s="1"/>
  <c r="B18206" i="1"/>
  <c r="C18206" i="1" s="1"/>
  <c r="B18207" i="1"/>
  <c r="C18207" i="1" s="1"/>
  <c r="B18208" i="1"/>
  <c r="C18208" i="1" s="1"/>
  <c r="B18209" i="1"/>
  <c r="C18209" i="1" s="1"/>
  <c r="B18210" i="1"/>
  <c r="C18210" i="1" s="1"/>
  <c r="B18211" i="1"/>
  <c r="C18211" i="1" s="1"/>
  <c r="B18212" i="1"/>
  <c r="C18212" i="1" s="1"/>
  <c r="B18213" i="1"/>
  <c r="C18213" i="1" s="1"/>
  <c r="B18214" i="1"/>
  <c r="C18214" i="1" s="1"/>
  <c r="B18215" i="1"/>
  <c r="C18215" i="1" s="1"/>
  <c r="B18216" i="1"/>
  <c r="C18216" i="1" s="1"/>
  <c r="B18217" i="1"/>
  <c r="C18217" i="1" s="1"/>
  <c r="B18218" i="1"/>
  <c r="C18218" i="1" s="1"/>
  <c r="B18219" i="1"/>
  <c r="C18219" i="1" s="1"/>
  <c r="B18220" i="1"/>
  <c r="C18220" i="1" s="1"/>
  <c r="B18221" i="1"/>
  <c r="C18221" i="1" s="1"/>
  <c r="B18222" i="1"/>
  <c r="C18222" i="1" s="1"/>
  <c r="B18223" i="1"/>
  <c r="C18223" i="1" s="1"/>
  <c r="B18224" i="1"/>
  <c r="C18224" i="1" s="1"/>
  <c r="B18225" i="1"/>
  <c r="C18225" i="1" s="1"/>
  <c r="B18226" i="1"/>
  <c r="C18226" i="1" s="1"/>
  <c r="B18227" i="1"/>
  <c r="C18227" i="1" s="1"/>
  <c r="B18228" i="1"/>
  <c r="C18228" i="1" s="1"/>
  <c r="B18229" i="1"/>
  <c r="C18229" i="1" s="1"/>
  <c r="B18230" i="1"/>
  <c r="C18230" i="1" s="1"/>
  <c r="B18231" i="1"/>
  <c r="C18231" i="1" s="1"/>
  <c r="B18232" i="1"/>
  <c r="C18232" i="1" s="1"/>
  <c r="B18233" i="1"/>
  <c r="C18233" i="1" s="1"/>
  <c r="B18234" i="1"/>
  <c r="C18234" i="1" s="1"/>
  <c r="B18235" i="1"/>
  <c r="C18235" i="1" s="1"/>
  <c r="B18236" i="1"/>
  <c r="C18236" i="1" s="1"/>
  <c r="B18237" i="1"/>
  <c r="C18237" i="1" s="1"/>
  <c r="B18238" i="1"/>
  <c r="C18238" i="1" s="1"/>
  <c r="B18239" i="1"/>
  <c r="C18239" i="1" s="1"/>
  <c r="B18240" i="1"/>
  <c r="C18240" i="1" s="1"/>
  <c r="B18241" i="1"/>
  <c r="C18241" i="1" s="1"/>
  <c r="B18242" i="1"/>
  <c r="C18242" i="1" s="1"/>
  <c r="B18243" i="1"/>
  <c r="C18243" i="1" s="1"/>
  <c r="B18244" i="1"/>
  <c r="C18244" i="1" s="1"/>
  <c r="B18245" i="1"/>
  <c r="C18245" i="1" s="1"/>
  <c r="B18246" i="1"/>
  <c r="C18246" i="1" s="1"/>
  <c r="B18247" i="1"/>
  <c r="C18247" i="1" s="1"/>
  <c r="B18248" i="1"/>
  <c r="C18248" i="1" s="1"/>
  <c r="B18249" i="1"/>
  <c r="C18249" i="1" s="1"/>
  <c r="B18250" i="1"/>
  <c r="C18250" i="1" s="1"/>
  <c r="B18251" i="1"/>
  <c r="C18251" i="1" s="1"/>
  <c r="B18252" i="1"/>
  <c r="C18252" i="1" s="1"/>
  <c r="B18253" i="1"/>
  <c r="C18253" i="1" s="1"/>
  <c r="B18254" i="1"/>
  <c r="C18254" i="1" s="1"/>
  <c r="B18255" i="1"/>
  <c r="C18255" i="1" s="1"/>
  <c r="B18256" i="1"/>
  <c r="C18256" i="1" s="1"/>
  <c r="B18257" i="1"/>
  <c r="C18257" i="1" s="1"/>
  <c r="B18258" i="1"/>
  <c r="C18258" i="1" s="1"/>
  <c r="B18259" i="1"/>
  <c r="C18259" i="1" s="1"/>
  <c r="B18260" i="1"/>
  <c r="C18260" i="1" s="1"/>
  <c r="B18261" i="1"/>
  <c r="C18261" i="1" s="1"/>
  <c r="B18262" i="1"/>
  <c r="C18262" i="1" s="1"/>
  <c r="B18263" i="1"/>
  <c r="C18263" i="1" s="1"/>
  <c r="B18264" i="1"/>
  <c r="C18264" i="1" s="1"/>
  <c r="B18265" i="1"/>
  <c r="C18265" i="1" s="1"/>
  <c r="B18266" i="1"/>
  <c r="C18266" i="1" s="1"/>
  <c r="B18267" i="1"/>
  <c r="C18267" i="1" s="1"/>
  <c r="B18268" i="1"/>
  <c r="C18268" i="1" s="1"/>
  <c r="B18269" i="1"/>
  <c r="C18269" i="1" s="1"/>
  <c r="B18270" i="1"/>
  <c r="C18270" i="1" s="1"/>
  <c r="B18271" i="1"/>
  <c r="C18271" i="1" s="1"/>
  <c r="B18272" i="1"/>
  <c r="C18272" i="1" s="1"/>
  <c r="B18273" i="1"/>
  <c r="C18273" i="1" s="1"/>
  <c r="B18274" i="1"/>
  <c r="C18274" i="1" s="1"/>
  <c r="B18275" i="1"/>
  <c r="C18275" i="1" s="1"/>
  <c r="B18276" i="1"/>
  <c r="C18276" i="1" s="1"/>
  <c r="B18277" i="1"/>
  <c r="C18277" i="1" s="1"/>
  <c r="B18278" i="1"/>
  <c r="C18278" i="1" s="1"/>
  <c r="B18279" i="1"/>
  <c r="C18279" i="1" s="1"/>
  <c r="B18280" i="1"/>
  <c r="C18280" i="1" s="1"/>
  <c r="B18281" i="1"/>
  <c r="C18281" i="1" s="1"/>
  <c r="B18282" i="1"/>
  <c r="C18282" i="1" s="1"/>
  <c r="B18283" i="1"/>
  <c r="C18283" i="1" s="1"/>
  <c r="B18284" i="1"/>
  <c r="C18284" i="1" s="1"/>
  <c r="B18285" i="1"/>
  <c r="C18285" i="1" s="1"/>
  <c r="B18286" i="1"/>
  <c r="C18286" i="1" s="1"/>
  <c r="B18287" i="1"/>
  <c r="C18287" i="1" s="1"/>
  <c r="B18288" i="1"/>
  <c r="C18288" i="1" s="1"/>
  <c r="B18289" i="1"/>
  <c r="C18289" i="1" s="1"/>
  <c r="B18290" i="1"/>
  <c r="C18290" i="1" s="1"/>
  <c r="B18291" i="1"/>
  <c r="C18291" i="1" s="1"/>
  <c r="B18292" i="1"/>
  <c r="C18292" i="1" s="1"/>
  <c r="B18293" i="1"/>
  <c r="C18293" i="1" s="1"/>
  <c r="B18294" i="1"/>
  <c r="C18294" i="1" s="1"/>
  <c r="B18295" i="1"/>
  <c r="C18295" i="1" s="1"/>
  <c r="B18296" i="1"/>
  <c r="C18296" i="1" s="1"/>
  <c r="B18297" i="1"/>
  <c r="C18297" i="1" s="1"/>
  <c r="B18298" i="1"/>
  <c r="C18298" i="1" s="1"/>
  <c r="B18299" i="1"/>
  <c r="C18299" i="1" s="1"/>
  <c r="B18300" i="1"/>
  <c r="C18300" i="1" s="1"/>
  <c r="B18301" i="1"/>
  <c r="C18301" i="1" s="1"/>
  <c r="B18302" i="1"/>
  <c r="C18302" i="1" s="1"/>
  <c r="B18303" i="1"/>
  <c r="C18303" i="1" s="1"/>
  <c r="B18304" i="1"/>
  <c r="C18304" i="1" s="1"/>
  <c r="B18305" i="1"/>
  <c r="C18305" i="1" s="1"/>
  <c r="B18306" i="1"/>
  <c r="C18306" i="1" s="1"/>
  <c r="B18307" i="1"/>
  <c r="C18307" i="1" s="1"/>
  <c r="B18308" i="1"/>
  <c r="C18308" i="1" s="1"/>
  <c r="B18309" i="1"/>
  <c r="C18309" i="1" s="1"/>
  <c r="B18310" i="1"/>
  <c r="C18310" i="1" s="1"/>
  <c r="B18311" i="1"/>
  <c r="C18311" i="1" s="1"/>
  <c r="B18312" i="1"/>
  <c r="C18312" i="1" s="1"/>
  <c r="B18313" i="1"/>
  <c r="C18313" i="1" s="1"/>
  <c r="B18314" i="1"/>
  <c r="C18314" i="1" s="1"/>
  <c r="B18315" i="1"/>
  <c r="C18315" i="1" s="1"/>
  <c r="B18316" i="1"/>
  <c r="C18316" i="1" s="1"/>
  <c r="B18317" i="1"/>
  <c r="C18317" i="1" s="1"/>
  <c r="B18318" i="1"/>
  <c r="C18318" i="1" s="1"/>
  <c r="B18319" i="1"/>
  <c r="C18319" i="1" s="1"/>
  <c r="B18320" i="1"/>
  <c r="C18320" i="1" s="1"/>
  <c r="B18321" i="1"/>
  <c r="C18321" i="1" s="1"/>
  <c r="B18322" i="1"/>
  <c r="C18322" i="1" s="1"/>
  <c r="B18323" i="1"/>
  <c r="C18323" i="1" s="1"/>
  <c r="B18324" i="1"/>
  <c r="C18324" i="1" s="1"/>
  <c r="B18325" i="1"/>
  <c r="C18325" i="1" s="1"/>
  <c r="B18326" i="1"/>
  <c r="C18326" i="1" s="1"/>
  <c r="B18327" i="1"/>
  <c r="C18327" i="1" s="1"/>
  <c r="B18328" i="1"/>
  <c r="C18328" i="1" s="1"/>
  <c r="B18329" i="1"/>
  <c r="C18329" i="1" s="1"/>
  <c r="B18330" i="1"/>
  <c r="C18330" i="1" s="1"/>
  <c r="B18331" i="1"/>
  <c r="C18331" i="1" s="1"/>
  <c r="B18332" i="1"/>
  <c r="C18332" i="1" s="1"/>
  <c r="B18333" i="1"/>
  <c r="C18333" i="1" s="1"/>
  <c r="B18334" i="1"/>
  <c r="C18334" i="1" s="1"/>
  <c r="B18335" i="1"/>
  <c r="C18335" i="1" s="1"/>
  <c r="B18336" i="1"/>
  <c r="C18336" i="1" s="1"/>
  <c r="B18337" i="1"/>
  <c r="C18337" i="1" s="1"/>
  <c r="B18338" i="1"/>
  <c r="C18338" i="1" s="1"/>
  <c r="B18339" i="1"/>
  <c r="C18339" i="1" s="1"/>
  <c r="B18340" i="1"/>
  <c r="C18340" i="1" s="1"/>
  <c r="B18341" i="1"/>
  <c r="C18341" i="1" s="1"/>
  <c r="B18342" i="1"/>
  <c r="C18342" i="1" s="1"/>
  <c r="B18343" i="1"/>
  <c r="C18343" i="1" s="1"/>
  <c r="B18344" i="1"/>
  <c r="C18344" i="1" s="1"/>
  <c r="B18345" i="1"/>
  <c r="C18345" i="1" s="1"/>
  <c r="B18346" i="1"/>
  <c r="C18346" i="1" s="1"/>
  <c r="B18347" i="1"/>
  <c r="C18347" i="1" s="1"/>
  <c r="B18348" i="1"/>
  <c r="C18348" i="1" s="1"/>
  <c r="B18349" i="1"/>
  <c r="C18349" i="1" s="1"/>
  <c r="B18350" i="1"/>
  <c r="C18350" i="1" s="1"/>
  <c r="B18351" i="1"/>
  <c r="C18351" i="1" s="1"/>
  <c r="B18352" i="1"/>
  <c r="C18352" i="1" s="1"/>
  <c r="B18353" i="1"/>
  <c r="C18353" i="1" s="1"/>
  <c r="B18354" i="1"/>
  <c r="C18354" i="1" s="1"/>
  <c r="B18355" i="1"/>
  <c r="C18355" i="1" s="1"/>
  <c r="B18356" i="1"/>
  <c r="C18356" i="1" s="1"/>
  <c r="B18357" i="1"/>
  <c r="C18357" i="1" s="1"/>
  <c r="B18358" i="1"/>
  <c r="C18358" i="1" s="1"/>
  <c r="B18359" i="1"/>
  <c r="C18359" i="1" s="1"/>
  <c r="B18360" i="1"/>
  <c r="C18360" i="1" s="1"/>
  <c r="B18361" i="1"/>
  <c r="C18361" i="1" s="1"/>
  <c r="B18362" i="1"/>
  <c r="C18362" i="1" s="1"/>
  <c r="B18363" i="1"/>
  <c r="C18363" i="1" s="1"/>
  <c r="B18364" i="1"/>
  <c r="C18364" i="1" s="1"/>
  <c r="B18365" i="1"/>
  <c r="C18365" i="1" s="1"/>
  <c r="B18366" i="1"/>
  <c r="C18366" i="1" s="1"/>
  <c r="B18367" i="1"/>
  <c r="C18367" i="1" s="1"/>
  <c r="B18368" i="1"/>
  <c r="C18368" i="1" s="1"/>
  <c r="B18369" i="1"/>
  <c r="C18369" i="1" s="1"/>
  <c r="B18370" i="1"/>
  <c r="C18370" i="1" s="1"/>
  <c r="B18371" i="1"/>
  <c r="C18371" i="1" s="1"/>
  <c r="B18372" i="1"/>
  <c r="C18372" i="1" s="1"/>
  <c r="B18373" i="1"/>
  <c r="C18373" i="1" s="1"/>
  <c r="B18374" i="1"/>
  <c r="C18374" i="1" s="1"/>
  <c r="B18375" i="1"/>
  <c r="C18375" i="1" s="1"/>
  <c r="B18376" i="1"/>
  <c r="C18376" i="1" s="1"/>
  <c r="B18377" i="1"/>
  <c r="C18377" i="1" s="1"/>
  <c r="B18378" i="1"/>
  <c r="C18378" i="1" s="1"/>
  <c r="B18379" i="1"/>
  <c r="C18379" i="1" s="1"/>
  <c r="B18380" i="1"/>
  <c r="C18380" i="1" s="1"/>
  <c r="B18381" i="1"/>
  <c r="C18381" i="1" s="1"/>
  <c r="B18382" i="1"/>
  <c r="C18382" i="1" s="1"/>
  <c r="B18383" i="1"/>
  <c r="C18383" i="1" s="1"/>
  <c r="B18384" i="1"/>
  <c r="C18384" i="1" s="1"/>
  <c r="B18385" i="1"/>
  <c r="C18385" i="1" s="1"/>
  <c r="B18386" i="1"/>
  <c r="C18386" i="1" s="1"/>
  <c r="B18387" i="1"/>
  <c r="C18387" i="1" s="1"/>
  <c r="B18388" i="1"/>
  <c r="C18388" i="1" s="1"/>
  <c r="B18389" i="1"/>
  <c r="C18389" i="1" s="1"/>
  <c r="B18390" i="1"/>
  <c r="C18390" i="1" s="1"/>
  <c r="B18391" i="1"/>
  <c r="C18391" i="1" s="1"/>
  <c r="B18392" i="1"/>
  <c r="C18392" i="1" s="1"/>
  <c r="B18393" i="1"/>
  <c r="C18393" i="1" s="1"/>
  <c r="B18394" i="1"/>
  <c r="C18394" i="1" s="1"/>
  <c r="B18395" i="1"/>
  <c r="C18395" i="1" s="1"/>
  <c r="B18396" i="1"/>
  <c r="C18396" i="1" s="1"/>
  <c r="B18397" i="1"/>
  <c r="C18397" i="1" s="1"/>
  <c r="B18398" i="1"/>
  <c r="C18398" i="1" s="1"/>
  <c r="B18399" i="1"/>
  <c r="C18399" i="1" s="1"/>
  <c r="B18400" i="1"/>
  <c r="C18400" i="1" s="1"/>
  <c r="B18401" i="1"/>
  <c r="C18401" i="1" s="1"/>
  <c r="B18402" i="1"/>
  <c r="C18402" i="1" s="1"/>
  <c r="B18403" i="1"/>
  <c r="C18403" i="1" s="1"/>
  <c r="B18404" i="1"/>
  <c r="C18404" i="1" s="1"/>
  <c r="B18405" i="1"/>
  <c r="C18405" i="1" s="1"/>
  <c r="B18406" i="1"/>
  <c r="C18406" i="1" s="1"/>
  <c r="B18407" i="1"/>
  <c r="C18407" i="1" s="1"/>
  <c r="B18408" i="1"/>
  <c r="C18408" i="1" s="1"/>
  <c r="B18409" i="1"/>
  <c r="C18409" i="1" s="1"/>
  <c r="B18410" i="1"/>
  <c r="C18410" i="1" s="1"/>
  <c r="B18411" i="1"/>
  <c r="C18411" i="1" s="1"/>
  <c r="B18412" i="1"/>
  <c r="C18412" i="1" s="1"/>
  <c r="B18413" i="1"/>
  <c r="C18413" i="1" s="1"/>
  <c r="B18414" i="1"/>
  <c r="C18414" i="1" s="1"/>
  <c r="B18415" i="1"/>
  <c r="C18415" i="1" s="1"/>
  <c r="B18416" i="1"/>
  <c r="C18416" i="1" s="1"/>
  <c r="B18417" i="1"/>
  <c r="C18417" i="1" s="1"/>
  <c r="B18418" i="1"/>
  <c r="C18418" i="1" s="1"/>
  <c r="B18419" i="1"/>
  <c r="C18419" i="1" s="1"/>
  <c r="B18420" i="1"/>
  <c r="C18420" i="1" s="1"/>
  <c r="B18421" i="1"/>
  <c r="C18421" i="1" s="1"/>
  <c r="B18422" i="1"/>
  <c r="C18422" i="1" s="1"/>
  <c r="B18423" i="1"/>
  <c r="C18423" i="1" s="1"/>
  <c r="B18424" i="1"/>
  <c r="C18424" i="1" s="1"/>
  <c r="B18425" i="1"/>
  <c r="C18425" i="1" s="1"/>
  <c r="B18426" i="1"/>
  <c r="C18426" i="1" s="1"/>
  <c r="B18427" i="1"/>
  <c r="C18427" i="1" s="1"/>
  <c r="B18428" i="1"/>
  <c r="C18428" i="1" s="1"/>
  <c r="B18429" i="1"/>
  <c r="C18429" i="1" s="1"/>
  <c r="B18430" i="1"/>
  <c r="C18430" i="1" s="1"/>
  <c r="B18431" i="1"/>
  <c r="C18431" i="1" s="1"/>
  <c r="B18432" i="1"/>
  <c r="C18432" i="1" s="1"/>
  <c r="B18433" i="1"/>
  <c r="C18433" i="1" s="1"/>
  <c r="B18434" i="1"/>
  <c r="C18434" i="1" s="1"/>
  <c r="B18435" i="1"/>
  <c r="C18435" i="1" s="1"/>
  <c r="B18436" i="1"/>
  <c r="C18436" i="1" s="1"/>
  <c r="B18437" i="1"/>
  <c r="C18437" i="1" s="1"/>
  <c r="B18438" i="1"/>
  <c r="C18438" i="1" s="1"/>
  <c r="B18439" i="1"/>
  <c r="C18439" i="1" s="1"/>
  <c r="B18440" i="1"/>
  <c r="C18440" i="1" s="1"/>
  <c r="B18441" i="1"/>
  <c r="C18441" i="1" s="1"/>
  <c r="B18442" i="1"/>
  <c r="C18442" i="1" s="1"/>
  <c r="B18443" i="1"/>
  <c r="C18443" i="1" s="1"/>
  <c r="B18444" i="1"/>
  <c r="C18444" i="1" s="1"/>
  <c r="B18445" i="1"/>
  <c r="C18445" i="1" s="1"/>
  <c r="B18446" i="1"/>
  <c r="C18446" i="1" s="1"/>
  <c r="B18447" i="1"/>
  <c r="C18447" i="1" s="1"/>
  <c r="B18448" i="1"/>
  <c r="C18448" i="1" s="1"/>
  <c r="B18449" i="1"/>
  <c r="C18449" i="1" s="1"/>
  <c r="B18450" i="1"/>
  <c r="C18450" i="1" s="1"/>
  <c r="B18451" i="1"/>
  <c r="C18451" i="1" s="1"/>
  <c r="B18452" i="1"/>
  <c r="C18452" i="1" s="1"/>
  <c r="B18453" i="1"/>
  <c r="C18453" i="1" s="1"/>
  <c r="B18454" i="1"/>
  <c r="C18454" i="1" s="1"/>
  <c r="B18455" i="1"/>
  <c r="C18455" i="1" s="1"/>
  <c r="B18456" i="1"/>
  <c r="C18456" i="1" s="1"/>
  <c r="B18457" i="1"/>
  <c r="C18457" i="1" s="1"/>
  <c r="B18458" i="1"/>
  <c r="C18458" i="1" s="1"/>
  <c r="B18459" i="1"/>
  <c r="C18459" i="1" s="1"/>
  <c r="B18460" i="1"/>
  <c r="C18460" i="1" s="1"/>
  <c r="B18461" i="1"/>
  <c r="C18461" i="1" s="1"/>
  <c r="B18462" i="1"/>
  <c r="C18462" i="1" s="1"/>
  <c r="B18463" i="1"/>
  <c r="C18463" i="1" s="1"/>
  <c r="B18464" i="1"/>
  <c r="C18464" i="1" s="1"/>
  <c r="B18465" i="1"/>
  <c r="C18465" i="1" s="1"/>
  <c r="B18466" i="1"/>
  <c r="C18466" i="1" s="1"/>
  <c r="B18467" i="1"/>
  <c r="C18467" i="1" s="1"/>
  <c r="B18468" i="1"/>
  <c r="C18468" i="1" s="1"/>
  <c r="B18469" i="1"/>
  <c r="C18469" i="1" s="1"/>
  <c r="B18470" i="1"/>
  <c r="C18470" i="1" s="1"/>
  <c r="B18471" i="1"/>
  <c r="C18471" i="1" s="1"/>
  <c r="B18472" i="1"/>
  <c r="C18472" i="1" s="1"/>
  <c r="B18473" i="1"/>
  <c r="C18473" i="1" s="1"/>
  <c r="B18474" i="1"/>
  <c r="C18474" i="1" s="1"/>
  <c r="B18475" i="1"/>
  <c r="C18475" i="1" s="1"/>
  <c r="B18476" i="1"/>
  <c r="C18476" i="1" s="1"/>
  <c r="B18477" i="1"/>
  <c r="C18477" i="1" s="1"/>
  <c r="B18478" i="1"/>
  <c r="C18478" i="1" s="1"/>
  <c r="B18479" i="1"/>
  <c r="C18479" i="1" s="1"/>
  <c r="B18480" i="1"/>
  <c r="C18480" i="1" s="1"/>
  <c r="B18481" i="1"/>
  <c r="C18481" i="1" s="1"/>
  <c r="B18482" i="1"/>
  <c r="C18482" i="1" s="1"/>
  <c r="B18483" i="1"/>
  <c r="C18483" i="1" s="1"/>
  <c r="B18484" i="1"/>
  <c r="C18484" i="1" s="1"/>
  <c r="B18485" i="1"/>
  <c r="C18485" i="1" s="1"/>
  <c r="B18486" i="1"/>
  <c r="C18486" i="1" s="1"/>
  <c r="B18487" i="1"/>
  <c r="C18487" i="1" s="1"/>
  <c r="B18488" i="1"/>
  <c r="C18488" i="1" s="1"/>
  <c r="B18489" i="1"/>
  <c r="C18489" i="1" s="1"/>
  <c r="B18490" i="1"/>
  <c r="C18490" i="1" s="1"/>
  <c r="B18491" i="1"/>
  <c r="C18491" i="1" s="1"/>
  <c r="B18492" i="1"/>
  <c r="C18492" i="1" s="1"/>
  <c r="B18493" i="1"/>
  <c r="C18493" i="1" s="1"/>
  <c r="B18494" i="1"/>
  <c r="C18494" i="1" s="1"/>
  <c r="B18495" i="1"/>
  <c r="C18495" i="1" s="1"/>
  <c r="B18496" i="1"/>
  <c r="C18496" i="1" s="1"/>
  <c r="B18497" i="1"/>
  <c r="C18497" i="1" s="1"/>
  <c r="B18498" i="1"/>
  <c r="C18498" i="1" s="1"/>
  <c r="B18499" i="1"/>
  <c r="C18499" i="1" s="1"/>
  <c r="B18500" i="1"/>
  <c r="C18500" i="1" s="1"/>
  <c r="B18501" i="1"/>
  <c r="C18501" i="1" s="1"/>
  <c r="B18502" i="1"/>
  <c r="C18502" i="1" s="1"/>
  <c r="B18503" i="1"/>
  <c r="C18503" i="1" s="1"/>
  <c r="B18504" i="1"/>
  <c r="C18504" i="1" s="1"/>
  <c r="B18505" i="1"/>
  <c r="C18505" i="1" s="1"/>
  <c r="B18506" i="1"/>
  <c r="C18506" i="1" s="1"/>
  <c r="B18507" i="1"/>
  <c r="C18507" i="1" s="1"/>
  <c r="B18508" i="1"/>
  <c r="C18508" i="1" s="1"/>
  <c r="B18509" i="1"/>
  <c r="C18509" i="1" s="1"/>
  <c r="B18510" i="1"/>
  <c r="C18510" i="1" s="1"/>
  <c r="B18511" i="1"/>
  <c r="C18511" i="1" s="1"/>
  <c r="B18512" i="1"/>
  <c r="C18512" i="1" s="1"/>
  <c r="B18513" i="1"/>
  <c r="C18513" i="1" s="1"/>
  <c r="B18514" i="1"/>
  <c r="C18514" i="1" s="1"/>
  <c r="B18515" i="1"/>
  <c r="C18515" i="1" s="1"/>
  <c r="B18516" i="1"/>
  <c r="C18516" i="1" s="1"/>
  <c r="B18517" i="1"/>
  <c r="C18517" i="1" s="1"/>
  <c r="B18518" i="1"/>
  <c r="C18518" i="1" s="1"/>
  <c r="B18519" i="1"/>
  <c r="C18519" i="1" s="1"/>
  <c r="B18520" i="1"/>
  <c r="C18520" i="1" s="1"/>
  <c r="B18521" i="1"/>
  <c r="C18521" i="1" s="1"/>
  <c r="B18522" i="1"/>
  <c r="C18522" i="1" s="1"/>
  <c r="B18523" i="1"/>
  <c r="C18523" i="1" s="1"/>
  <c r="B18524" i="1"/>
  <c r="C18524" i="1" s="1"/>
  <c r="B18525" i="1"/>
  <c r="C18525" i="1" s="1"/>
  <c r="B18526" i="1"/>
  <c r="C18526" i="1" s="1"/>
  <c r="B18527" i="1"/>
  <c r="C18527" i="1" s="1"/>
  <c r="B18528" i="1"/>
  <c r="C18528" i="1" s="1"/>
  <c r="B18529" i="1"/>
  <c r="C18529" i="1" s="1"/>
  <c r="B18530" i="1"/>
  <c r="C18530" i="1" s="1"/>
  <c r="B18531" i="1"/>
  <c r="C18531" i="1" s="1"/>
  <c r="B18532" i="1"/>
  <c r="C18532" i="1" s="1"/>
  <c r="B18533" i="1"/>
  <c r="C18533" i="1" s="1"/>
  <c r="B18534" i="1"/>
  <c r="C18534" i="1" s="1"/>
  <c r="B18535" i="1"/>
  <c r="C18535" i="1" s="1"/>
  <c r="B18536" i="1"/>
  <c r="C18536" i="1" s="1"/>
  <c r="B18537" i="1"/>
  <c r="C18537" i="1" s="1"/>
  <c r="B18538" i="1"/>
  <c r="C18538" i="1" s="1"/>
  <c r="B18539" i="1"/>
  <c r="C18539" i="1" s="1"/>
  <c r="B18540" i="1"/>
  <c r="C18540" i="1" s="1"/>
  <c r="B18541" i="1"/>
  <c r="C18541" i="1" s="1"/>
  <c r="B18542" i="1"/>
  <c r="C18542" i="1" s="1"/>
  <c r="B18543" i="1"/>
  <c r="C18543" i="1" s="1"/>
  <c r="B18544" i="1"/>
  <c r="C18544" i="1" s="1"/>
  <c r="B18545" i="1"/>
  <c r="C18545" i="1" s="1"/>
  <c r="B18546" i="1"/>
  <c r="C18546" i="1" s="1"/>
  <c r="B18547" i="1"/>
  <c r="C18547" i="1" s="1"/>
  <c r="B18548" i="1"/>
  <c r="C18548" i="1" s="1"/>
  <c r="B18549" i="1"/>
  <c r="C18549" i="1" s="1"/>
  <c r="B18550" i="1"/>
  <c r="C18550" i="1" s="1"/>
  <c r="B18551" i="1"/>
  <c r="C18551" i="1" s="1"/>
  <c r="B18552" i="1"/>
  <c r="C18552" i="1" s="1"/>
  <c r="B18553" i="1"/>
  <c r="C18553" i="1" s="1"/>
  <c r="B18554" i="1"/>
  <c r="C18554" i="1" s="1"/>
  <c r="B18555" i="1"/>
  <c r="C18555" i="1" s="1"/>
  <c r="B18556" i="1"/>
  <c r="C18556" i="1" s="1"/>
  <c r="B18557" i="1"/>
  <c r="C18557" i="1" s="1"/>
  <c r="B18558" i="1"/>
  <c r="C18558" i="1" s="1"/>
  <c r="B18559" i="1"/>
  <c r="C18559" i="1" s="1"/>
  <c r="B18560" i="1"/>
  <c r="C18560" i="1" s="1"/>
  <c r="B18561" i="1"/>
  <c r="C18561" i="1" s="1"/>
  <c r="B18562" i="1"/>
  <c r="C18562" i="1" s="1"/>
  <c r="B18563" i="1"/>
  <c r="C18563" i="1" s="1"/>
  <c r="B18564" i="1"/>
  <c r="C18564" i="1" s="1"/>
  <c r="B18565" i="1"/>
  <c r="C18565" i="1" s="1"/>
  <c r="B18566" i="1"/>
  <c r="C18566" i="1" s="1"/>
  <c r="B18567" i="1"/>
  <c r="C18567" i="1" s="1"/>
  <c r="B18568" i="1"/>
  <c r="C18568" i="1" s="1"/>
  <c r="B18569" i="1"/>
  <c r="C18569" i="1" s="1"/>
  <c r="B18570" i="1"/>
  <c r="C18570" i="1" s="1"/>
  <c r="B18571" i="1"/>
  <c r="C18571" i="1" s="1"/>
  <c r="B18572" i="1"/>
  <c r="C18572" i="1" s="1"/>
  <c r="B18573" i="1"/>
  <c r="C18573" i="1" s="1"/>
  <c r="B18574" i="1"/>
  <c r="C18574" i="1" s="1"/>
  <c r="B18575" i="1"/>
  <c r="C18575" i="1" s="1"/>
  <c r="B18576" i="1"/>
  <c r="C18576" i="1" s="1"/>
  <c r="B18577" i="1"/>
  <c r="C18577" i="1" s="1"/>
  <c r="B18578" i="1"/>
  <c r="C18578" i="1" s="1"/>
  <c r="B18579" i="1"/>
  <c r="C18579" i="1" s="1"/>
  <c r="B18580" i="1"/>
  <c r="C18580" i="1" s="1"/>
  <c r="B18581" i="1"/>
  <c r="C18581" i="1" s="1"/>
  <c r="B18582" i="1"/>
  <c r="C18582" i="1" s="1"/>
  <c r="B18583" i="1"/>
  <c r="C18583" i="1" s="1"/>
  <c r="B18584" i="1"/>
  <c r="C18584" i="1" s="1"/>
  <c r="B18585" i="1"/>
  <c r="C18585" i="1" s="1"/>
  <c r="B18586" i="1"/>
  <c r="C18586" i="1" s="1"/>
  <c r="B18587" i="1"/>
  <c r="C18587" i="1" s="1"/>
  <c r="B18588" i="1"/>
  <c r="C18588" i="1" s="1"/>
  <c r="B18589" i="1"/>
  <c r="C18589" i="1" s="1"/>
  <c r="B18590" i="1"/>
  <c r="C18590" i="1" s="1"/>
  <c r="B18591" i="1"/>
  <c r="C18591" i="1" s="1"/>
  <c r="B18592" i="1"/>
  <c r="C18592" i="1" s="1"/>
  <c r="B18593" i="1"/>
  <c r="C18593" i="1" s="1"/>
  <c r="B18594" i="1"/>
  <c r="C18594" i="1" s="1"/>
  <c r="B18595" i="1"/>
  <c r="C18595" i="1" s="1"/>
  <c r="B18596" i="1"/>
  <c r="C18596" i="1" s="1"/>
  <c r="B18597" i="1"/>
  <c r="C18597" i="1" s="1"/>
  <c r="B18598" i="1"/>
  <c r="C18598" i="1" s="1"/>
  <c r="B18599" i="1"/>
  <c r="C18599" i="1" s="1"/>
  <c r="B18600" i="1"/>
  <c r="C18600" i="1" s="1"/>
  <c r="B18601" i="1"/>
  <c r="C18601" i="1" s="1"/>
  <c r="B18602" i="1"/>
  <c r="C18602" i="1" s="1"/>
  <c r="B18603" i="1"/>
  <c r="C18603" i="1" s="1"/>
  <c r="B18604" i="1"/>
  <c r="C18604" i="1" s="1"/>
  <c r="B18605" i="1"/>
  <c r="C18605" i="1" s="1"/>
  <c r="B18606" i="1"/>
  <c r="C18606" i="1" s="1"/>
  <c r="B18607" i="1"/>
  <c r="C18607" i="1" s="1"/>
  <c r="B18608" i="1"/>
  <c r="C18608" i="1" s="1"/>
  <c r="B18609" i="1"/>
  <c r="C18609" i="1" s="1"/>
  <c r="B18610" i="1"/>
  <c r="C18610" i="1" s="1"/>
  <c r="B18611" i="1"/>
  <c r="C18611" i="1" s="1"/>
  <c r="B18612" i="1"/>
  <c r="C18612" i="1" s="1"/>
  <c r="B18613" i="1"/>
  <c r="C18613" i="1" s="1"/>
  <c r="B18614" i="1"/>
  <c r="C18614" i="1" s="1"/>
  <c r="B18615" i="1"/>
  <c r="C18615" i="1" s="1"/>
  <c r="B18616" i="1"/>
  <c r="C18616" i="1" s="1"/>
  <c r="B18617" i="1"/>
  <c r="C18617" i="1" s="1"/>
  <c r="B18618" i="1"/>
  <c r="C18618" i="1" s="1"/>
  <c r="B18619" i="1"/>
  <c r="C18619" i="1" s="1"/>
  <c r="B18620" i="1"/>
  <c r="C18620" i="1" s="1"/>
  <c r="B18621" i="1"/>
  <c r="C18621" i="1" s="1"/>
  <c r="B18622" i="1"/>
  <c r="C18622" i="1" s="1"/>
  <c r="B18623" i="1"/>
  <c r="C18623" i="1" s="1"/>
  <c r="B18624" i="1"/>
  <c r="C18624" i="1" s="1"/>
  <c r="B18625" i="1"/>
  <c r="C18625" i="1" s="1"/>
  <c r="B18626" i="1"/>
  <c r="C18626" i="1" s="1"/>
  <c r="B18627" i="1"/>
  <c r="C18627" i="1" s="1"/>
  <c r="B18628" i="1"/>
  <c r="C18628" i="1" s="1"/>
  <c r="B18629" i="1"/>
  <c r="C18629" i="1" s="1"/>
  <c r="B18630" i="1"/>
  <c r="C18630" i="1" s="1"/>
  <c r="B18631" i="1"/>
  <c r="C18631" i="1" s="1"/>
  <c r="B18632" i="1"/>
  <c r="C18632" i="1" s="1"/>
  <c r="B18633" i="1"/>
  <c r="C18633" i="1" s="1"/>
  <c r="B18634" i="1"/>
  <c r="C18634" i="1" s="1"/>
  <c r="B18635" i="1"/>
  <c r="C18635" i="1" s="1"/>
  <c r="B18636" i="1"/>
  <c r="C18636" i="1" s="1"/>
  <c r="B18637" i="1"/>
  <c r="C18637" i="1" s="1"/>
  <c r="B18638" i="1"/>
  <c r="C18638" i="1" s="1"/>
  <c r="B18639" i="1"/>
  <c r="C18639" i="1" s="1"/>
  <c r="B18640" i="1"/>
  <c r="C18640" i="1" s="1"/>
  <c r="B18641" i="1"/>
  <c r="C18641" i="1" s="1"/>
  <c r="B18642" i="1"/>
  <c r="C18642" i="1" s="1"/>
  <c r="B18643" i="1"/>
  <c r="C18643" i="1" s="1"/>
  <c r="B18644" i="1"/>
  <c r="C18644" i="1" s="1"/>
  <c r="B18645" i="1"/>
  <c r="C18645" i="1" s="1"/>
  <c r="B18646" i="1"/>
  <c r="C18646" i="1" s="1"/>
  <c r="B18647" i="1"/>
  <c r="C18647" i="1" s="1"/>
  <c r="B18648" i="1"/>
  <c r="C18648" i="1" s="1"/>
  <c r="B18649" i="1"/>
  <c r="C18649" i="1" s="1"/>
  <c r="B18650" i="1"/>
  <c r="C18650" i="1" s="1"/>
  <c r="B18651" i="1"/>
  <c r="C18651" i="1" s="1"/>
  <c r="B18652" i="1"/>
  <c r="C18652" i="1" s="1"/>
  <c r="B18653" i="1"/>
  <c r="C18653" i="1" s="1"/>
  <c r="B18654" i="1"/>
  <c r="C18654" i="1" s="1"/>
  <c r="B18655" i="1"/>
  <c r="C18655" i="1" s="1"/>
  <c r="B18656" i="1"/>
  <c r="C18656" i="1" s="1"/>
  <c r="B18657" i="1"/>
  <c r="C18657" i="1" s="1"/>
  <c r="B18658" i="1"/>
  <c r="C18658" i="1" s="1"/>
  <c r="B18659" i="1"/>
  <c r="C18659" i="1" s="1"/>
  <c r="B18660" i="1"/>
  <c r="C18660" i="1" s="1"/>
  <c r="B18661" i="1"/>
  <c r="C18661" i="1" s="1"/>
  <c r="B18662" i="1"/>
  <c r="C18662" i="1" s="1"/>
  <c r="B18663" i="1"/>
  <c r="C18663" i="1" s="1"/>
  <c r="B18664" i="1"/>
  <c r="C18664" i="1" s="1"/>
  <c r="B18665" i="1"/>
  <c r="C18665" i="1" s="1"/>
  <c r="B18666" i="1"/>
  <c r="C18666" i="1" s="1"/>
  <c r="B18667" i="1"/>
  <c r="C18667" i="1" s="1"/>
  <c r="B18668" i="1"/>
  <c r="C18668" i="1" s="1"/>
  <c r="B18669" i="1"/>
  <c r="C18669" i="1" s="1"/>
  <c r="B18670" i="1"/>
  <c r="C18670" i="1" s="1"/>
  <c r="B18671" i="1"/>
  <c r="C18671" i="1" s="1"/>
  <c r="B18672" i="1"/>
  <c r="C18672" i="1" s="1"/>
  <c r="B18673" i="1"/>
  <c r="C18673" i="1" s="1"/>
  <c r="B18674" i="1"/>
  <c r="C18674" i="1" s="1"/>
  <c r="B18675" i="1"/>
  <c r="C18675" i="1" s="1"/>
  <c r="B18676" i="1"/>
  <c r="C18676" i="1" s="1"/>
  <c r="B18677" i="1"/>
  <c r="C18677" i="1" s="1"/>
  <c r="B18678" i="1"/>
  <c r="C18678" i="1" s="1"/>
  <c r="B18679" i="1"/>
  <c r="C18679" i="1" s="1"/>
  <c r="B18680" i="1"/>
  <c r="C18680" i="1" s="1"/>
  <c r="B18681" i="1"/>
  <c r="C18681" i="1" s="1"/>
  <c r="B18682" i="1"/>
  <c r="C18682" i="1" s="1"/>
  <c r="B18683" i="1"/>
  <c r="C18683" i="1" s="1"/>
  <c r="B18684" i="1"/>
  <c r="C18684" i="1" s="1"/>
  <c r="B18685" i="1"/>
  <c r="C18685" i="1" s="1"/>
  <c r="B18686" i="1"/>
  <c r="C18686" i="1" s="1"/>
  <c r="B18687" i="1"/>
  <c r="C18687" i="1" s="1"/>
  <c r="B18688" i="1"/>
  <c r="C18688" i="1" s="1"/>
  <c r="B18689" i="1"/>
  <c r="C18689" i="1" s="1"/>
  <c r="B18690" i="1"/>
  <c r="C18690" i="1" s="1"/>
  <c r="B18691" i="1"/>
  <c r="C18691" i="1" s="1"/>
  <c r="B18692" i="1"/>
  <c r="C18692" i="1" s="1"/>
  <c r="B18693" i="1"/>
  <c r="C18693" i="1" s="1"/>
  <c r="B18694" i="1"/>
  <c r="C18694" i="1" s="1"/>
  <c r="B18695" i="1"/>
  <c r="C18695" i="1" s="1"/>
  <c r="B18696" i="1"/>
  <c r="C18696" i="1" s="1"/>
  <c r="B18697" i="1"/>
  <c r="C18697" i="1" s="1"/>
  <c r="B18698" i="1"/>
  <c r="C18698" i="1" s="1"/>
  <c r="B18699" i="1"/>
  <c r="C18699" i="1" s="1"/>
  <c r="B18700" i="1"/>
  <c r="C18700" i="1" s="1"/>
  <c r="B18701" i="1"/>
  <c r="C18701" i="1" s="1"/>
  <c r="B18702" i="1"/>
  <c r="C18702" i="1" s="1"/>
  <c r="B18703" i="1"/>
  <c r="C18703" i="1" s="1"/>
  <c r="B18704" i="1"/>
  <c r="C18704" i="1" s="1"/>
  <c r="B18705" i="1"/>
  <c r="C18705" i="1" s="1"/>
  <c r="B18706" i="1"/>
  <c r="C18706" i="1" s="1"/>
  <c r="B18707" i="1"/>
  <c r="C18707" i="1" s="1"/>
  <c r="B18708" i="1"/>
  <c r="C18708" i="1" s="1"/>
  <c r="B18709" i="1"/>
  <c r="C18709" i="1" s="1"/>
  <c r="B18710" i="1"/>
  <c r="C18710" i="1" s="1"/>
  <c r="B18711" i="1"/>
  <c r="C18711" i="1" s="1"/>
  <c r="B18712" i="1"/>
  <c r="C18712" i="1" s="1"/>
  <c r="B18713" i="1"/>
  <c r="C18713" i="1" s="1"/>
  <c r="B18714" i="1"/>
  <c r="C18714" i="1" s="1"/>
  <c r="B18715" i="1"/>
  <c r="C18715" i="1" s="1"/>
  <c r="B18716" i="1"/>
  <c r="C18716" i="1" s="1"/>
  <c r="B18717" i="1"/>
  <c r="C18717" i="1" s="1"/>
  <c r="B18718" i="1"/>
  <c r="C18718" i="1" s="1"/>
  <c r="B18719" i="1"/>
  <c r="C18719" i="1" s="1"/>
  <c r="B18720" i="1"/>
  <c r="C18720" i="1" s="1"/>
  <c r="B18721" i="1"/>
  <c r="C18721" i="1" s="1"/>
  <c r="B18722" i="1"/>
  <c r="C18722" i="1" s="1"/>
  <c r="B18723" i="1"/>
  <c r="C18723" i="1" s="1"/>
  <c r="B18724" i="1"/>
  <c r="C18724" i="1" s="1"/>
  <c r="B18725" i="1"/>
  <c r="C18725" i="1" s="1"/>
  <c r="B18726" i="1"/>
  <c r="C18726" i="1" s="1"/>
  <c r="B18727" i="1"/>
  <c r="C18727" i="1" s="1"/>
  <c r="B18728" i="1"/>
  <c r="C18728" i="1" s="1"/>
  <c r="B18729" i="1"/>
  <c r="C18729" i="1" s="1"/>
  <c r="B18730" i="1"/>
  <c r="C18730" i="1" s="1"/>
  <c r="B18731" i="1"/>
  <c r="C18731" i="1" s="1"/>
  <c r="B18732" i="1"/>
  <c r="C18732" i="1" s="1"/>
  <c r="B18733" i="1"/>
  <c r="C18733" i="1" s="1"/>
  <c r="B18734" i="1"/>
  <c r="C18734" i="1" s="1"/>
  <c r="B18735" i="1"/>
  <c r="C18735" i="1" s="1"/>
  <c r="B18736" i="1"/>
  <c r="C18736" i="1" s="1"/>
  <c r="B18737" i="1"/>
  <c r="C18737" i="1" s="1"/>
  <c r="B18738" i="1"/>
  <c r="C18738" i="1" s="1"/>
  <c r="B18739" i="1"/>
  <c r="C18739" i="1" s="1"/>
  <c r="B18740" i="1"/>
  <c r="C18740" i="1" s="1"/>
  <c r="B18741" i="1"/>
  <c r="C18741" i="1" s="1"/>
  <c r="B18742" i="1"/>
  <c r="C18742" i="1" s="1"/>
  <c r="B18743" i="1"/>
  <c r="C18743" i="1" s="1"/>
  <c r="B18744" i="1"/>
  <c r="C18744" i="1" s="1"/>
  <c r="B18745" i="1"/>
  <c r="C18745" i="1" s="1"/>
  <c r="B18746" i="1"/>
  <c r="C18746" i="1" s="1"/>
  <c r="B18747" i="1"/>
  <c r="C18747" i="1" s="1"/>
  <c r="B18748" i="1"/>
  <c r="C18748" i="1" s="1"/>
  <c r="B18749" i="1"/>
  <c r="C18749" i="1" s="1"/>
  <c r="B18750" i="1"/>
  <c r="C18750" i="1" s="1"/>
  <c r="B18751" i="1"/>
  <c r="C18751" i="1" s="1"/>
  <c r="B18752" i="1"/>
  <c r="C18752" i="1" s="1"/>
  <c r="B18753" i="1"/>
  <c r="C18753" i="1" s="1"/>
  <c r="B18754" i="1"/>
  <c r="C18754" i="1" s="1"/>
  <c r="B18755" i="1"/>
  <c r="C18755" i="1" s="1"/>
  <c r="B18756" i="1"/>
  <c r="C18756" i="1" s="1"/>
  <c r="B18757" i="1"/>
  <c r="C18757" i="1" s="1"/>
  <c r="B18758" i="1"/>
  <c r="C18758" i="1" s="1"/>
  <c r="B18759" i="1"/>
  <c r="C18759" i="1" s="1"/>
  <c r="B18760" i="1"/>
  <c r="C18760" i="1" s="1"/>
  <c r="B18761" i="1"/>
  <c r="C18761" i="1" s="1"/>
  <c r="B18762" i="1"/>
  <c r="C18762" i="1" s="1"/>
  <c r="B18763" i="1"/>
  <c r="C18763" i="1" s="1"/>
  <c r="B18764" i="1"/>
  <c r="C18764" i="1" s="1"/>
  <c r="B18765" i="1"/>
  <c r="C18765" i="1" s="1"/>
  <c r="B18766" i="1"/>
  <c r="C18766" i="1" s="1"/>
  <c r="B18767" i="1"/>
  <c r="C18767" i="1" s="1"/>
  <c r="B18768" i="1"/>
  <c r="C18768" i="1" s="1"/>
  <c r="B18769" i="1"/>
  <c r="C18769" i="1" s="1"/>
  <c r="B18770" i="1"/>
  <c r="C18770" i="1" s="1"/>
  <c r="B18771" i="1"/>
  <c r="C18771" i="1" s="1"/>
  <c r="B18772" i="1"/>
  <c r="C18772" i="1" s="1"/>
  <c r="B18773" i="1"/>
  <c r="C18773" i="1" s="1"/>
  <c r="B18774" i="1"/>
  <c r="C18774" i="1" s="1"/>
  <c r="B18775" i="1"/>
  <c r="C18775" i="1" s="1"/>
  <c r="B18776" i="1"/>
  <c r="C18776" i="1" s="1"/>
  <c r="B18777" i="1"/>
  <c r="C18777" i="1" s="1"/>
  <c r="B18778" i="1"/>
  <c r="C18778" i="1" s="1"/>
  <c r="B18779" i="1"/>
  <c r="C18779" i="1" s="1"/>
  <c r="B18780" i="1"/>
  <c r="C18780" i="1" s="1"/>
  <c r="B18781" i="1"/>
  <c r="C18781" i="1" s="1"/>
  <c r="B18782" i="1"/>
  <c r="C18782" i="1" s="1"/>
  <c r="B18783" i="1"/>
  <c r="C18783" i="1" s="1"/>
  <c r="B18784" i="1"/>
  <c r="C18784" i="1" s="1"/>
  <c r="B18785" i="1"/>
  <c r="C18785" i="1" s="1"/>
  <c r="B18786" i="1"/>
  <c r="C18786" i="1" s="1"/>
  <c r="B18787" i="1"/>
  <c r="C18787" i="1" s="1"/>
  <c r="B18788" i="1"/>
  <c r="C18788" i="1" s="1"/>
  <c r="B18789" i="1"/>
  <c r="C18789" i="1" s="1"/>
  <c r="B18790" i="1"/>
  <c r="C18790" i="1" s="1"/>
  <c r="B18791" i="1"/>
  <c r="C18791" i="1" s="1"/>
  <c r="B18792" i="1"/>
  <c r="C18792" i="1" s="1"/>
  <c r="B18793" i="1"/>
  <c r="C18793" i="1" s="1"/>
  <c r="B18794" i="1"/>
  <c r="C18794" i="1" s="1"/>
  <c r="B18795" i="1"/>
  <c r="C18795" i="1" s="1"/>
  <c r="B18796" i="1"/>
  <c r="C18796" i="1" s="1"/>
  <c r="B18797" i="1"/>
  <c r="C18797" i="1" s="1"/>
  <c r="B18798" i="1"/>
  <c r="C18798" i="1" s="1"/>
  <c r="B18799" i="1"/>
  <c r="C18799" i="1" s="1"/>
  <c r="B18800" i="1"/>
  <c r="C18800" i="1" s="1"/>
  <c r="B18801" i="1"/>
  <c r="C18801" i="1" s="1"/>
  <c r="B18802" i="1"/>
  <c r="C18802" i="1" s="1"/>
  <c r="B18803" i="1"/>
  <c r="C18803" i="1" s="1"/>
  <c r="B18804" i="1"/>
  <c r="C18804" i="1" s="1"/>
  <c r="B18805" i="1"/>
  <c r="C18805" i="1" s="1"/>
  <c r="B18806" i="1"/>
  <c r="C18806" i="1" s="1"/>
  <c r="B18807" i="1"/>
  <c r="C18807" i="1" s="1"/>
  <c r="B18808" i="1"/>
  <c r="C18808" i="1" s="1"/>
  <c r="B18809" i="1"/>
  <c r="C18809" i="1" s="1"/>
  <c r="B18810" i="1"/>
  <c r="C18810" i="1" s="1"/>
  <c r="B18811" i="1"/>
  <c r="C18811" i="1" s="1"/>
  <c r="B18812" i="1"/>
  <c r="C18812" i="1" s="1"/>
  <c r="B18813" i="1"/>
  <c r="C18813" i="1" s="1"/>
  <c r="B18814" i="1"/>
  <c r="C18814" i="1" s="1"/>
  <c r="B18815" i="1"/>
  <c r="C18815" i="1" s="1"/>
  <c r="B18816" i="1"/>
  <c r="C18816" i="1" s="1"/>
  <c r="B18817" i="1"/>
  <c r="C18817" i="1" s="1"/>
  <c r="B18818" i="1"/>
  <c r="C18818" i="1" s="1"/>
  <c r="B18819" i="1"/>
  <c r="C18819" i="1" s="1"/>
  <c r="B18820" i="1"/>
  <c r="C18820" i="1" s="1"/>
  <c r="B18821" i="1"/>
  <c r="C18821" i="1" s="1"/>
  <c r="B18822" i="1"/>
  <c r="C18822" i="1" s="1"/>
  <c r="B18823" i="1"/>
  <c r="C18823" i="1" s="1"/>
  <c r="B18824" i="1"/>
  <c r="C18824" i="1" s="1"/>
  <c r="B18825" i="1"/>
  <c r="C18825" i="1" s="1"/>
  <c r="B18826" i="1"/>
  <c r="C18826" i="1" s="1"/>
  <c r="B18827" i="1"/>
  <c r="C18827" i="1" s="1"/>
  <c r="B18828" i="1"/>
  <c r="C18828" i="1" s="1"/>
  <c r="B18829" i="1"/>
  <c r="C18829" i="1" s="1"/>
  <c r="B18830" i="1"/>
  <c r="C18830" i="1" s="1"/>
  <c r="B18831" i="1"/>
  <c r="C18831" i="1" s="1"/>
  <c r="B18832" i="1"/>
  <c r="C18832" i="1" s="1"/>
  <c r="B18833" i="1"/>
  <c r="C18833" i="1" s="1"/>
  <c r="B18834" i="1"/>
  <c r="C18834" i="1" s="1"/>
  <c r="B18835" i="1"/>
  <c r="C18835" i="1" s="1"/>
  <c r="B18836" i="1"/>
  <c r="C18836" i="1" s="1"/>
  <c r="B18837" i="1"/>
  <c r="C18837" i="1" s="1"/>
  <c r="B18838" i="1"/>
  <c r="C18838" i="1" s="1"/>
  <c r="B18839" i="1"/>
  <c r="C18839" i="1" s="1"/>
  <c r="B18840" i="1"/>
  <c r="C18840" i="1" s="1"/>
  <c r="B18841" i="1"/>
  <c r="C18841" i="1" s="1"/>
  <c r="B18842" i="1"/>
  <c r="C18842" i="1" s="1"/>
  <c r="B18843" i="1"/>
  <c r="C18843" i="1" s="1"/>
  <c r="B18844" i="1"/>
  <c r="C18844" i="1" s="1"/>
  <c r="B18845" i="1"/>
  <c r="C18845" i="1" s="1"/>
  <c r="B18846" i="1"/>
  <c r="C18846" i="1" s="1"/>
  <c r="B18847" i="1"/>
  <c r="C18847" i="1" s="1"/>
  <c r="B18848" i="1"/>
  <c r="C18848" i="1" s="1"/>
  <c r="B18849" i="1"/>
  <c r="C18849" i="1" s="1"/>
  <c r="B18850" i="1"/>
  <c r="C18850" i="1" s="1"/>
  <c r="B18851" i="1"/>
  <c r="C18851" i="1" s="1"/>
  <c r="B18852" i="1"/>
  <c r="C18852" i="1" s="1"/>
  <c r="B18853" i="1"/>
  <c r="C18853" i="1" s="1"/>
  <c r="B18854" i="1"/>
  <c r="C18854" i="1" s="1"/>
  <c r="B18855" i="1"/>
  <c r="C18855" i="1" s="1"/>
  <c r="B18856" i="1"/>
  <c r="C18856" i="1" s="1"/>
  <c r="B18857" i="1"/>
  <c r="C18857" i="1" s="1"/>
  <c r="B18858" i="1"/>
  <c r="C18858" i="1" s="1"/>
  <c r="B18859" i="1"/>
  <c r="C18859" i="1" s="1"/>
  <c r="B18860" i="1"/>
  <c r="C18860" i="1" s="1"/>
  <c r="B18861" i="1"/>
  <c r="C18861" i="1" s="1"/>
  <c r="B18862" i="1"/>
  <c r="C18862" i="1" s="1"/>
  <c r="B18863" i="1"/>
  <c r="C18863" i="1" s="1"/>
  <c r="B18864" i="1"/>
  <c r="C18864" i="1" s="1"/>
  <c r="B18865" i="1"/>
  <c r="C18865" i="1" s="1"/>
  <c r="B18866" i="1"/>
  <c r="C18866" i="1" s="1"/>
  <c r="B18867" i="1"/>
  <c r="C18867" i="1" s="1"/>
  <c r="B18868" i="1"/>
  <c r="C18868" i="1" s="1"/>
  <c r="B18869" i="1"/>
  <c r="C18869" i="1" s="1"/>
  <c r="B18870" i="1"/>
  <c r="C18870" i="1" s="1"/>
  <c r="B18871" i="1"/>
  <c r="C18871" i="1" s="1"/>
  <c r="B18872" i="1"/>
  <c r="C18872" i="1" s="1"/>
  <c r="B18873" i="1"/>
  <c r="C18873" i="1" s="1"/>
  <c r="B18874" i="1"/>
  <c r="C18874" i="1" s="1"/>
  <c r="B18875" i="1"/>
  <c r="C18875" i="1" s="1"/>
  <c r="B18876" i="1"/>
  <c r="C18876" i="1" s="1"/>
  <c r="B18877" i="1"/>
  <c r="C18877" i="1" s="1"/>
  <c r="B18878" i="1"/>
  <c r="C18878" i="1" s="1"/>
  <c r="B18879" i="1"/>
  <c r="C18879" i="1" s="1"/>
  <c r="B18880" i="1"/>
  <c r="C18880" i="1" s="1"/>
  <c r="B18881" i="1"/>
  <c r="C18881" i="1" s="1"/>
  <c r="B18882" i="1"/>
  <c r="C18882" i="1" s="1"/>
  <c r="B18883" i="1"/>
  <c r="C18883" i="1" s="1"/>
  <c r="B18884" i="1"/>
  <c r="C18884" i="1" s="1"/>
  <c r="B18885" i="1"/>
  <c r="C18885" i="1" s="1"/>
  <c r="B18886" i="1"/>
  <c r="C18886" i="1" s="1"/>
  <c r="B18887" i="1"/>
  <c r="C18887" i="1" s="1"/>
  <c r="B18888" i="1"/>
  <c r="C18888" i="1" s="1"/>
  <c r="B18889" i="1"/>
  <c r="C18889" i="1" s="1"/>
  <c r="B18890" i="1"/>
  <c r="C18890" i="1" s="1"/>
  <c r="B18891" i="1"/>
  <c r="C18891" i="1" s="1"/>
  <c r="B18892" i="1"/>
  <c r="C18892" i="1" s="1"/>
  <c r="B18893" i="1"/>
  <c r="C18893" i="1" s="1"/>
  <c r="B18894" i="1"/>
  <c r="C18894" i="1" s="1"/>
  <c r="B18895" i="1"/>
  <c r="C18895" i="1" s="1"/>
  <c r="B18896" i="1"/>
  <c r="C18896" i="1" s="1"/>
  <c r="B18897" i="1"/>
  <c r="C18897" i="1" s="1"/>
  <c r="B18898" i="1"/>
  <c r="C18898" i="1" s="1"/>
  <c r="B18899" i="1"/>
  <c r="C18899" i="1" s="1"/>
  <c r="B18900" i="1"/>
  <c r="C18900" i="1" s="1"/>
  <c r="B18901" i="1"/>
  <c r="C18901" i="1" s="1"/>
  <c r="B18902" i="1"/>
  <c r="C18902" i="1" s="1"/>
  <c r="B18903" i="1"/>
  <c r="C18903" i="1" s="1"/>
  <c r="B18904" i="1"/>
  <c r="C18904" i="1" s="1"/>
  <c r="B18905" i="1"/>
  <c r="C18905" i="1" s="1"/>
  <c r="B18906" i="1"/>
  <c r="C18906" i="1" s="1"/>
  <c r="B18907" i="1"/>
  <c r="C18907" i="1" s="1"/>
  <c r="B18908" i="1"/>
  <c r="C18908" i="1" s="1"/>
  <c r="B18909" i="1"/>
  <c r="C18909" i="1" s="1"/>
  <c r="B18910" i="1"/>
  <c r="C18910" i="1" s="1"/>
  <c r="B18911" i="1"/>
  <c r="C18911" i="1" s="1"/>
  <c r="B18912" i="1"/>
  <c r="C18912" i="1" s="1"/>
  <c r="B18913" i="1"/>
  <c r="C18913" i="1" s="1"/>
  <c r="B18914" i="1"/>
  <c r="C18914" i="1" s="1"/>
  <c r="B18915" i="1"/>
  <c r="C18915" i="1" s="1"/>
  <c r="B18916" i="1"/>
  <c r="C18916" i="1" s="1"/>
  <c r="B18917" i="1"/>
  <c r="C18917" i="1" s="1"/>
  <c r="B18918" i="1"/>
  <c r="C18918" i="1" s="1"/>
  <c r="B18919" i="1"/>
  <c r="C18919" i="1" s="1"/>
  <c r="B18920" i="1"/>
  <c r="C18920" i="1" s="1"/>
  <c r="B18921" i="1"/>
  <c r="C18921" i="1" s="1"/>
  <c r="B18922" i="1"/>
  <c r="C18922" i="1" s="1"/>
  <c r="B18923" i="1"/>
  <c r="C18923" i="1" s="1"/>
  <c r="B18924" i="1"/>
  <c r="C18924" i="1" s="1"/>
  <c r="B18925" i="1"/>
  <c r="C18925" i="1" s="1"/>
  <c r="B18926" i="1"/>
  <c r="C18926" i="1" s="1"/>
  <c r="B18927" i="1"/>
  <c r="C18927" i="1" s="1"/>
  <c r="B18928" i="1"/>
  <c r="C18928" i="1" s="1"/>
  <c r="B18929" i="1"/>
  <c r="C18929" i="1" s="1"/>
  <c r="B18930" i="1"/>
  <c r="C18930" i="1" s="1"/>
  <c r="B18931" i="1"/>
  <c r="C18931" i="1" s="1"/>
  <c r="B18932" i="1"/>
  <c r="C18932" i="1" s="1"/>
  <c r="B18933" i="1"/>
  <c r="C18933" i="1" s="1"/>
  <c r="B18934" i="1"/>
  <c r="C18934" i="1" s="1"/>
  <c r="B18935" i="1"/>
  <c r="C18935" i="1" s="1"/>
  <c r="B18936" i="1"/>
  <c r="C18936" i="1" s="1"/>
  <c r="B18937" i="1"/>
  <c r="C18937" i="1" s="1"/>
  <c r="B18938" i="1"/>
  <c r="C18938" i="1" s="1"/>
  <c r="B18939" i="1"/>
  <c r="C18939" i="1" s="1"/>
  <c r="B18940" i="1"/>
  <c r="C18940" i="1" s="1"/>
  <c r="B18941" i="1"/>
  <c r="C18941" i="1" s="1"/>
  <c r="B18942" i="1"/>
  <c r="C18942" i="1" s="1"/>
  <c r="B18943" i="1"/>
  <c r="C18943" i="1" s="1"/>
  <c r="B18944" i="1"/>
  <c r="C18944" i="1" s="1"/>
  <c r="B18945" i="1"/>
  <c r="C18945" i="1" s="1"/>
  <c r="B18946" i="1"/>
  <c r="C18946" i="1" s="1"/>
  <c r="B18947" i="1"/>
  <c r="C18947" i="1" s="1"/>
  <c r="B18948" i="1"/>
  <c r="C18948" i="1" s="1"/>
  <c r="B18949" i="1"/>
  <c r="C18949" i="1" s="1"/>
  <c r="B18950" i="1"/>
  <c r="C18950" i="1" s="1"/>
  <c r="B18951" i="1"/>
  <c r="C18951" i="1" s="1"/>
  <c r="B18952" i="1"/>
  <c r="C18952" i="1" s="1"/>
  <c r="B18953" i="1"/>
  <c r="C18953" i="1" s="1"/>
  <c r="B18954" i="1"/>
  <c r="C18954" i="1" s="1"/>
  <c r="B18955" i="1"/>
  <c r="C18955" i="1" s="1"/>
  <c r="B18956" i="1"/>
  <c r="C18956" i="1" s="1"/>
  <c r="B18957" i="1"/>
  <c r="C18957" i="1" s="1"/>
  <c r="B18958" i="1"/>
  <c r="C18958" i="1" s="1"/>
  <c r="B18959" i="1"/>
  <c r="C18959" i="1" s="1"/>
  <c r="B18960" i="1"/>
  <c r="C18960" i="1" s="1"/>
  <c r="B18961" i="1"/>
  <c r="C18961" i="1" s="1"/>
  <c r="B18962" i="1"/>
  <c r="C18962" i="1" s="1"/>
  <c r="B18963" i="1"/>
  <c r="C18963" i="1" s="1"/>
  <c r="B18964" i="1"/>
  <c r="C18964" i="1" s="1"/>
  <c r="B18965" i="1"/>
  <c r="C18965" i="1" s="1"/>
  <c r="B18966" i="1"/>
  <c r="C18966" i="1" s="1"/>
  <c r="B18967" i="1"/>
  <c r="C18967" i="1" s="1"/>
  <c r="B18968" i="1"/>
  <c r="C18968" i="1" s="1"/>
  <c r="B18969" i="1"/>
  <c r="C18969" i="1" s="1"/>
  <c r="B18970" i="1"/>
  <c r="C18970" i="1" s="1"/>
  <c r="B18971" i="1"/>
  <c r="C18971" i="1" s="1"/>
  <c r="B18972" i="1"/>
  <c r="C18972" i="1" s="1"/>
  <c r="B18973" i="1"/>
  <c r="C18973" i="1" s="1"/>
  <c r="B18974" i="1"/>
  <c r="C18974" i="1" s="1"/>
  <c r="B18975" i="1"/>
  <c r="C18975" i="1" s="1"/>
  <c r="B18976" i="1"/>
  <c r="C18976" i="1" s="1"/>
  <c r="B18977" i="1"/>
  <c r="C18977" i="1" s="1"/>
  <c r="B18978" i="1"/>
  <c r="C18978" i="1" s="1"/>
  <c r="B18979" i="1"/>
  <c r="C18979" i="1" s="1"/>
  <c r="B18980" i="1"/>
  <c r="C18980" i="1" s="1"/>
  <c r="B18981" i="1"/>
  <c r="C18981" i="1" s="1"/>
  <c r="B18982" i="1"/>
  <c r="C18982" i="1" s="1"/>
  <c r="B18983" i="1"/>
  <c r="C18983" i="1" s="1"/>
  <c r="B18984" i="1"/>
  <c r="C18984" i="1" s="1"/>
  <c r="B18985" i="1"/>
  <c r="C18985" i="1" s="1"/>
  <c r="B18986" i="1"/>
  <c r="C18986" i="1" s="1"/>
  <c r="B18987" i="1"/>
  <c r="C18987" i="1" s="1"/>
  <c r="B18988" i="1"/>
  <c r="C18988" i="1" s="1"/>
  <c r="B18989" i="1"/>
  <c r="C18989" i="1" s="1"/>
  <c r="B18990" i="1"/>
  <c r="C18990" i="1" s="1"/>
  <c r="B18991" i="1"/>
  <c r="C18991" i="1" s="1"/>
  <c r="B18992" i="1"/>
  <c r="C18992" i="1" s="1"/>
  <c r="B18993" i="1"/>
  <c r="C18993" i="1" s="1"/>
  <c r="B18994" i="1"/>
  <c r="C18994" i="1" s="1"/>
  <c r="B18995" i="1"/>
  <c r="C18995" i="1" s="1"/>
  <c r="B18996" i="1"/>
  <c r="C18996" i="1" s="1"/>
  <c r="B18997" i="1"/>
  <c r="C18997" i="1" s="1"/>
  <c r="B18998" i="1"/>
  <c r="C18998" i="1" s="1"/>
  <c r="B18999" i="1"/>
  <c r="C18999" i="1" s="1"/>
  <c r="B19000" i="1"/>
  <c r="C19000" i="1" s="1"/>
  <c r="B19001" i="1"/>
  <c r="C19001" i="1" s="1"/>
  <c r="B19002" i="1"/>
  <c r="C19002" i="1" s="1"/>
  <c r="B19003" i="1"/>
  <c r="C19003" i="1" s="1"/>
  <c r="B19004" i="1"/>
  <c r="C19004" i="1" s="1"/>
  <c r="B19005" i="1"/>
  <c r="C19005" i="1" s="1"/>
  <c r="B19006" i="1"/>
  <c r="C19006" i="1" s="1"/>
  <c r="B19007" i="1"/>
  <c r="C19007" i="1" s="1"/>
  <c r="B19008" i="1"/>
  <c r="C19008" i="1" s="1"/>
  <c r="B19009" i="1"/>
  <c r="C19009" i="1" s="1"/>
  <c r="B19010" i="1"/>
  <c r="C19010" i="1" s="1"/>
  <c r="B19011" i="1"/>
  <c r="C19011" i="1" s="1"/>
  <c r="B19012" i="1"/>
  <c r="C19012" i="1" s="1"/>
  <c r="B19013" i="1"/>
  <c r="C19013" i="1" s="1"/>
  <c r="B19014" i="1"/>
  <c r="C19014" i="1" s="1"/>
  <c r="B19015" i="1"/>
  <c r="C19015" i="1" s="1"/>
  <c r="B19016" i="1"/>
  <c r="C19016" i="1" s="1"/>
  <c r="B19017" i="1"/>
  <c r="C19017" i="1" s="1"/>
  <c r="B19018" i="1"/>
  <c r="C19018" i="1" s="1"/>
  <c r="B19019" i="1"/>
  <c r="C19019" i="1" s="1"/>
  <c r="B19020" i="1"/>
  <c r="C19020" i="1" s="1"/>
  <c r="B19021" i="1"/>
  <c r="C19021" i="1" s="1"/>
  <c r="B19022" i="1"/>
  <c r="C19022" i="1" s="1"/>
  <c r="B19023" i="1"/>
  <c r="C19023" i="1" s="1"/>
  <c r="B19024" i="1"/>
  <c r="C19024" i="1" s="1"/>
  <c r="B19025" i="1"/>
  <c r="C19025" i="1" s="1"/>
  <c r="B19026" i="1"/>
  <c r="C19026" i="1" s="1"/>
  <c r="B19027" i="1"/>
  <c r="C19027" i="1" s="1"/>
  <c r="B19028" i="1"/>
  <c r="C19028" i="1" s="1"/>
  <c r="B19029" i="1"/>
  <c r="C19029" i="1" s="1"/>
  <c r="B19030" i="1"/>
  <c r="C19030" i="1" s="1"/>
  <c r="B19031" i="1"/>
  <c r="C19031" i="1" s="1"/>
  <c r="B19032" i="1"/>
  <c r="C19032" i="1" s="1"/>
  <c r="B19033" i="1"/>
  <c r="C19033" i="1" s="1"/>
  <c r="B19034" i="1"/>
  <c r="C19034" i="1" s="1"/>
  <c r="B19035" i="1"/>
  <c r="C19035" i="1" s="1"/>
  <c r="B19036" i="1"/>
  <c r="C19036" i="1" s="1"/>
  <c r="B19037" i="1"/>
  <c r="C19037" i="1" s="1"/>
  <c r="B19038" i="1"/>
  <c r="C19038" i="1" s="1"/>
  <c r="B19039" i="1"/>
  <c r="C19039" i="1" s="1"/>
  <c r="B19040" i="1"/>
  <c r="C19040" i="1" s="1"/>
  <c r="B19041" i="1"/>
  <c r="C19041" i="1" s="1"/>
  <c r="B19042" i="1"/>
  <c r="C19042" i="1" s="1"/>
  <c r="B19043" i="1"/>
  <c r="C19043" i="1" s="1"/>
  <c r="B19044" i="1"/>
  <c r="C19044" i="1" s="1"/>
  <c r="B19045" i="1"/>
  <c r="C19045" i="1" s="1"/>
  <c r="B19046" i="1"/>
  <c r="C19046" i="1" s="1"/>
  <c r="B19047" i="1"/>
  <c r="C19047" i="1" s="1"/>
  <c r="B19048" i="1"/>
  <c r="C19048" i="1" s="1"/>
  <c r="B19049" i="1"/>
  <c r="C19049" i="1" s="1"/>
  <c r="B19050" i="1"/>
  <c r="C19050" i="1" s="1"/>
  <c r="B19051" i="1"/>
  <c r="C19051" i="1" s="1"/>
  <c r="B19052" i="1"/>
  <c r="C19052" i="1" s="1"/>
  <c r="B19053" i="1"/>
  <c r="C19053" i="1" s="1"/>
  <c r="B19054" i="1"/>
  <c r="C19054" i="1" s="1"/>
  <c r="B19055" i="1"/>
  <c r="C19055" i="1" s="1"/>
  <c r="B19056" i="1"/>
  <c r="C19056" i="1" s="1"/>
  <c r="B19057" i="1"/>
  <c r="C19057" i="1" s="1"/>
  <c r="B19058" i="1"/>
  <c r="C19058" i="1" s="1"/>
  <c r="B19059" i="1"/>
  <c r="C19059" i="1" s="1"/>
  <c r="B19060" i="1"/>
  <c r="C19060" i="1" s="1"/>
  <c r="B19061" i="1"/>
  <c r="C19061" i="1" s="1"/>
  <c r="B19062" i="1"/>
  <c r="C19062" i="1" s="1"/>
  <c r="B19063" i="1"/>
  <c r="C19063" i="1" s="1"/>
  <c r="B19064" i="1"/>
  <c r="C19064" i="1" s="1"/>
  <c r="B19065" i="1"/>
  <c r="C19065" i="1" s="1"/>
  <c r="B19066" i="1"/>
  <c r="C19066" i="1" s="1"/>
  <c r="B19067" i="1"/>
  <c r="C19067" i="1" s="1"/>
  <c r="B19068" i="1"/>
  <c r="C19068" i="1" s="1"/>
  <c r="B19069" i="1"/>
  <c r="C19069" i="1" s="1"/>
  <c r="B19070" i="1"/>
  <c r="C19070" i="1" s="1"/>
  <c r="B19071" i="1"/>
  <c r="C19071" i="1" s="1"/>
  <c r="B19072" i="1"/>
  <c r="C19072" i="1" s="1"/>
  <c r="B19073" i="1"/>
  <c r="C19073" i="1" s="1"/>
  <c r="B19074" i="1"/>
  <c r="C19074" i="1" s="1"/>
  <c r="B19075" i="1"/>
  <c r="C19075" i="1" s="1"/>
  <c r="B19076" i="1"/>
  <c r="C19076" i="1" s="1"/>
  <c r="B19077" i="1"/>
  <c r="C19077" i="1" s="1"/>
  <c r="B19078" i="1"/>
  <c r="C19078" i="1" s="1"/>
  <c r="B19079" i="1"/>
  <c r="C19079" i="1" s="1"/>
  <c r="B19080" i="1"/>
  <c r="C19080" i="1" s="1"/>
  <c r="B19081" i="1"/>
  <c r="C19081" i="1" s="1"/>
  <c r="B19082" i="1"/>
  <c r="C19082" i="1" s="1"/>
  <c r="B19083" i="1"/>
  <c r="C19083" i="1" s="1"/>
  <c r="B19084" i="1"/>
  <c r="C19084" i="1" s="1"/>
  <c r="B19085" i="1"/>
  <c r="C19085" i="1" s="1"/>
  <c r="B19086" i="1"/>
  <c r="C19086" i="1" s="1"/>
  <c r="B19087" i="1"/>
  <c r="C19087" i="1" s="1"/>
  <c r="B19088" i="1"/>
  <c r="C19088" i="1" s="1"/>
  <c r="B19089" i="1"/>
  <c r="C19089" i="1" s="1"/>
  <c r="B19090" i="1"/>
  <c r="C19090" i="1" s="1"/>
  <c r="B19091" i="1"/>
  <c r="C19091" i="1" s="1"/>
  <c r="B19092" i="1"/>
  <c r="C19092" i="1" s="1"/>
  <c r="B19093" i="1"/>
  <c r="C19093" i="1" s="1"/>
  <c r="B19094" i="1"/>
  <c r="C19094" i="1" s="1"/>
  <c r="B19095" i="1"/>
  <c r="C19095" i="1" s="1"/>
  <c r="B19096" i="1"/>
  <c r="C19096" i="1" s="1"/>
  <c r="B19097" i="1"/>
  <c r="C19097" i="1" s="1"/>
  <c r="B19098" i="1"/>
  <c r="C19098" i="1" s="1"/>
  <c r="B19099" i="1"/>
  <c r="C19099" i="1" s="1"/>
  <c r="B19100" i="1"/>
  <c r="C19100" i="1" s="1"/>
  <c r="B19101" i="1"/>
  <c r="C19101" i="1" s="1"/>
  <c r="B19102" i="1"/>
  <c r="C19102" i="1" s="1"/>
  <c r="B19103" i="1"/>
  <c r="C19103" i="1" s="1"/>
  <c r="B19104" i="1"/>
  <c r="C19104" i="1" s="1"/>
  <c r="B19105" i="1"/>
  <c r="C19105" i="1" s="1"/>
  <c r="B19106" i="1"/>
  <c r="C19106" i="1" s="1"/>
  <c r="B19107" i="1"/>
  <c r="C19107" i="1" s="1"/>
  <c r="B19108" i="1"/>
  <c r="C19108" i="1" s="1"/>
  <c r="B19109" i="1"/>
  <c r="C19109" i="1" s="1"/>
  <c r="B19110" i="1"/>
  <c r="C19110" i="1" s="1"/>
  <c r="B19111" i="1"/>
  <c r="C19111" i="1" s="1"/>
  <c r="B19112" i="1"/>
  <c r="C19112" i="1" s="1"/>
  <c r="B19113" i="1"/>
  <c r="C19113" i="1" s="1"/>
  <c r="B19114" i="1"/>
  <c r="C19114" i="1" s="1"/>
  <c r="B19115" i="1"/>
  <c r="C19115" i="1" s="1"/>
  <c r="B19116" i="1"/>
  <c r="C19116" i="1" s="1"/>
  <c r="B19117" i="1"/>
  <c r="C19117" i="1" s="1"/>
  <c r="B19118" i="1"/>
  <c r="C19118" i="1" s="1"/>
  <c r="B19119" i="1"/>
  <c r="C19119" i="1" s="1"/>
  <c r="B19120" i="1"/>
  <c r="C19120" i="1" s="1"/>
  <c r="B19121" i="1"/>
  <c r="C19121" i="1" s="1"/>
  <c r="B19122" i="1"/>
  <c r="C19122" i="1" s="1"/>
  <c r="B19123" i="1"/>
  <c r="C19123" i="1" s="1"/>
  <c r="B19124" i="1"/>
  <c r="C19124" i="1" s="1"/>
  <c r="B19125" i="1"/>
  <c r="C19125" i="1" s="1"/>
  <c r="B19126" i="1"/>
  <c r="C19126" i="1" s="1"/>
  <c r="B19127" i="1"/>
  <c r="C19127" i="1" s="1"/>
  <c r="B19128" i="1"/>
  <c r="C19128" i="1" s="1"/>
  <c r="B19129" i="1"/>
  <c r="C19129" i="1" s="1"/>
  <c r="B19130" i="1"/>
  <c r="C19130" i="1" s="1"/>
  <c r="B19131" i="1"/>
  <c r="C19131" i="1" s="1"/>
  <c r="B19132" i="1"/>
  <c r="C19132" i="1" s="1"/>
  <c r="B19133" i="1"/>
  <c r="C19133" i="1" s="1"/>
  <c r="B19134" i="1"/>
  <c r="C19134" i="1" s="1"/>
  <c r="B19135" i="1"/>
  <c r="C19135" i="1" s="1"/>
  <c r="B19136" i="1"/>
  <c r="C19136" i="1" s="1"/>
  <c r="B19137" i="1"/>
  <c r="C19137" i="1" s="1"/>
  <c r="B19138" i="1"/>
  <c r="C19138" i="1" s="1"/>
  <c r="B19139" i="1"/>
  <c r="C19139" i="1" s="1"/>
  <c r="B19140" i="1"/>
  <c r="C19140" i="1" s="1"/>
  <c r="B19141" i="1"/>
  <c r="C19141" i="1" s="1"/>
  <c r="B19142" i="1"/>
  <c r="C19142" i="1" s="1"/>
  <c r="B19143" i="1"/>
  <c r="C19143" i="1" s="1"/>
  <c r="B19144" i="1"/>
  <c r="C19144" i="1" s="1"/>
  <c r="B19145" i="1"/>
  <c r="C19145" i="1" s="1"/>
  <c r="B19146" i="1"/>
  <c r="C19146" i="1" s="1"/>
  <c r="B19147" i="1"/>
  <c r="C19147" i="1" s="1"/>
  <c r="B19148" i="1"/>
  <c r="C19148" i="1" s="1"/>
  <c r="B19149" i="1"/>
  <c r="C19149" i="1" s="1"/>
  <c r="B19150" i="1"/>
  <c r="C19150" i="1" s="1"/>
  <c r="B19151" i="1"/>
  <c r="C19151" i="1" s="1"/>
  <c r="B19152" i="1"/>
  <c r="C19152" i="1" s="1"/>
  <c r="B19153" i="1"/>
  <c r="C19153" i="1" s="1"/>
  <c r="B19154" i="1"/>
  <c r="C19154" i="1" s="1"/>
  <c r="B19155" i="1"/>
  <c r="C19155" i="1" s="1"/>
  <c r="B19156" i="1"/>
  <c r="C19156" i="1" s="1"/>
  <c r="B19157" i="1"/>
  <c r="C19157" i="1" s="1"/>
  <c r="B19158" i="1"/>
  <c r="C19158" i="1" s="1"/>
  <c r="B19159" i="1"/>
  <c r="C19159" i="1" s="1"/>
  <c r="B19160" i="1"/>
  <c r="C19160" i="1" s="1"/>
  <c r="B19161" i="1"/>
  <c r="C19161" i="1" s="1"/>
  <c r="B19162" i="1"/>
  <c r="C19162" i="1" s="1"/>
  <c r="B19163" i="1"/>
  <c r="C19163" i="1" s="1"/>
  <c r="B19164" i="1"/>
  <c r="C19164" i="1" s="1"/>
  <c r="B19165" i="1"/>
  <c r="C19165" i="1" s="1"/>
  <c r="B19166" i="1"/>
  <c r="C19166" i="1" s="1"/>
  <c r="B19167" i="1"/>
  <c r="C19167" i="1" s="1"/>
  <c r="B19168" i="1"/>
  <c r="C19168" i="1" s="1"/>
  <c r="B19169" i="1"/>
  <c r="C19169" i="1" s="1"/>
  <c r="B19170" i="1"/>
  <c r="C19170" i="1" s="1"/>
  <c r="B19171" i="1"/>
  <c r="C19171" i="1" s="1"/>
  <c r="B19172" i="1"/>
  <c r="C19172" i="1" s="1"/>
  <c r="B19173" i="1"/>
  <c r="C19173" i="1" s="1"/>
  <c r="B19174" i="1"/>
  <c r="C19174" i="1" s="1"/>
  <c r="B19175" i="1"/>
  <c r="C19175" i="1" s="1"/>
  <c r="B19176" i="1"/>
  <c r="C19176" i="1" s="1"/>
  <c r="B19177" i="1"/>
  <c r="C19177" i="1" s="1"/>
  <c r="B19178" i="1"/>
  <c r="C19178" i="1" s="1"/>
  <c r="B19179" i="1"/>
  <c r="C19179" i="1" s="1"/>
  <c r="B19180" i="1"/>
  <c r="C19180" i="1" s="1"/>
  <c r="B19181" i="1"/>
  <c r="C19181" i="1" s="1"/>
  <c r="B19182" i="1"/>
  <c r="C19182" i="1" s="1"/>
  <c r="B19183" i="1"/>
  <c r="C19183" i="1" s="1"/>
  <c r="B19184" i="1"/>
  <c r="C19184" i="1" s="1"/>
  <c r="B19185" i="1"/>
  <c r="C19185" i="1" s="1"/>
  <c r="B19186" i="1"/>
  <c r="C19186" i="1" s="1"/>
  <c r="B19187" i="1"/>
  <c r="C19187" i="1" s="1"/>
  <c r="B19188" i="1"/>
  <c r="C19188" i="1" s="1"/>
  <c r="B19189" i="1"/>
  <c r="C19189" i="1" s="1"/>
  <c r="B19190" i="1"/>
  <c r="C19190" i="1" s="1"/>
  <c r="B19191" i="1"/>
  <c r="C19191" i="1" s="1"/>
  <c r="B19192" i="1"/>
  <c r="C19192" i="1" s="1"/>
  <c r="B19193" i="1"/>
  <c r="C19193" i="1" s="1"/>
  <c r="B19194" i="1"/>
  <c r="C19194" i="1" s="1"/>
  <c r="B19195" i="1"/>
  <c r="C19195" i="1" s="1"/>
  <c r="B19196" i="1"/>
  <c r="C19196" i="1" s="1"/>
  <c r="B19197" i="1"/>
  <c r="C19197" i="1" s="1"/>
  <c r="B19198" i="1"/>
  <c r="C19198" i="1" s="1"/>
  <c r="B19199" i="1"/>
  <c r="C19199" i="1" s="1"/>
  <c r="B19200" i="1"/>
  <c r="C19200" i="1" s="1"/>
  <c r="B19201" i="1"/>
  <c r="C19201" i="1" s="1"/>
  <c r="B19202" i="1"/>
  <c r="C19202" i="1" s="1"/>
  <c r="B19203" i="1"/>
  <c r="C19203" i="1" s="1"/>
  <c r="B19204" i="1"/>
  <c r="C19204" i="1" s="1"/>
  <c r="B19205" i="1"/>
  <c r="C19205" i="1" s="1"/>
  <c r="B19206" i="1"/>
  <c r="C19206" i="1" s="1"/>
  <c r="B19207" i="1"/>
  <c r="C19207" i="1" s="1"/>
  <c r="B19208" i="1"/>
  <c r="C19208" i="1" s="1"/>
  <c r="B19209" i="1"/>
  <c r="C19209" i="1" s="1"/>
  <c r="B19210" i="1"/>
  <c r="C19210" i="1" s="1"/>
  <c r="B19211" i="1"/>
  <c r="C19211" i="1" s="1"/>
  <c r="B19212" i="1"/>
  <c r="C19212" i="1" s="1"/>
  <c r="B19213" i="1"/>
  <c r="C19213" i="1" s="1"/>
  <c r="B19214" i="1"/>
  <c r="C19214" i="1" s="1"/>
  <c r="B19215" i="1"/>
  <c r="C19215" i="1" s="1"/>
  <c r="B19216" i="1"/>
  <c r="C19216" i="1" s="1"/>
  <c r="B19217" i="1"/>
  <c r="C19217" i="1" s="1"/>
  <c r="B19218" i="1"/>
  <c r="C19218" i="1" s="1"/>
  <c r="B19219" i="1"/>
  <c r="C19219" i="1" s="1"/>
  <c r="B19220" i="1"/>
  <c r="C19220" i="1" s="1"/>
  <c r="B19221" i="1"/>
  <c r="C19221" i="1" s="1"/>
  <c r="B19222" i="1"/>
  <c r="C19222" i="1" s="1"/>
  <c r="B19223" i="1"/>
  <c r="C19223" i="1" s="1"/>
  <c r="B19224" i="1"/>
  <c r="C19224" i="1" s="1"/>
  <c r="B19225" i="1"/>
  <c r="C19225" i="1" s="1"/>
  <c r="B19226" i="1"/>
  <c r="C19226" i="1" s="1"/>
  <c r="B19227" i="1"/>
  <c r="C19227" i="1" s="1"/>
  <c r="B19228" i="1"/>
  <c r="C19228" i="1" s="1"/>
  <c r="B19229" i="1"/>
  <c r="C19229" i="1" s="1"/>
  <c r="B19230" i="1"/>
  <c r="C19230" i="1" s="1"/>
  <c r="B19231" i="1"/>
  <c r="C19231" i="1" s="1"/>
  <c r="B19232" i="1"/>
  <c r="C19232" i="1" s="1"/>
  <c r="B19233" i="1"/>
  <c r="C19233" i="1" s="1"/>
  <c r="B19234" i="1"/>
  <c r="C19234" i="1" s="1"/>
  <c r="B19235" i="1"/>
  <c r="C19235" i="1" s="1"/>
  <c r="B19236" i="1"/>
  <c r="C19236" i="1" s="1"/>
  <c r="B19237" i="1"/>
  <c r="C19237" i="1" s="1"/>
  <c r="B19238" i="1"/>
  <c r="C19238" i="1" s="1"/>
  <c r="B19239" i="1"/>
  <c r="C19239" i="1" s="1"/>
  <c r="B19240" i="1"/>
  <c r="C19240" i="1" s="1"/>
  <c r="B19241" i="1"/>
  <c r="C19241" i="1" s="1"/>
  <c r="B19242" i="1"/>
  <c r="C19242" i="1" s="1"/>
  <c r="B19243" i="1"/>
  <c r="C19243" i="1" s="1"/>
  <c r="B19244" i="1"/>
  <c r="C19244" i="1" s="1"/>
  <c r="B19245" i="1"/>
  <c r="C19245" i="1" s="1"/>
  <c r="B19246" i="1"/>
  <c r="C19246" i="1" s="1"/>
  <c r="B19247" i="1"/>
  <c r="C19247" i="1" s="1"/>
  <c r="B19248" i="1"/>
  <c r="C19248" i="1" s="1"/>
  <c r="B19249" i="1"/>
  <c r="C19249" i="1" s="1"/>
  <c r="B19250" i="1"/>
  <c r="C19250" i="1" s="1"/>
  <c r="B19251" i="1"/>
  <c r="C19251" i="1" s="1"/>
  <c r="B19252" i="1"/>
  <c r="C19252" i="1" s="1"/>
  <c r="B19253" i="1"/>
  <c r="C19253" i="1" s="1"/>
  <c r="B19254" i="1"/>
  <c r="C19254" i="1" s="1"/>
  <c r="B19255" i="1"/>
  <c r="C19255" i="1" s="1"/>
  <c r="B19256" i="1"/>
  <c r="C19256" i="1" s="1"/>
  <c r="B19257" i="1"/>
  <c r="C19257" i="1" s="1"/>
  <c r="B19258" i="1"/>
  <c r="C19258" i="1" s="1"/>
  <c r="B19259" i="1"/>
  <c r="C19259" i="1" s="1"/>
  <c r="B19260" i="1"/>
  <c r="C19260" i="1" s="1"/>
  <c r="B19261" i="1"/>
  <c r="C19261" i="1" s="1"/>
  <c r="B19262" i="1"/>
  <c r="C19262" i="1" s="1"/>
  <c r="B19263" i="1"/>
  <c r="C19263" i="1" s="1"/>
  <c r="B19264" i="1"/>
  <c r="C19264" i="1" s="1"/>
  <c r="B19265" i="1"/>
  <c r="C19265" i="1" s="1"/>
  <c r="B19266" i="1"/>
  <c r="C19266" i="1" s="1"/>
  <c r="B19267" i="1"/>
  <c r="C19267" i="1" s="1"/>
  <c r="B19268" i="1"/>
  <c r="C19268" i="1" s="1"/>
  <c r="B19269" i="1"/>
  <c r="C19269" i="1" s="1"/>
  <c r="B19270" i="1"/>
  <c r="C19270" i="1" s="1"/>
  <c r="B19271" i="1"/>
  <c r="C19271" i="1" s="1"/>
  <c r="B19272" i="1"/>
  <c r="C19272" i="1" s="1"/>
  <c r="B19273" i="1"/>
  <c r="C19273" i="1" s="1"/>
  <c r="B19274" i="1"/>
  <c r="C19274" i="1" s="1"/>
  <c r="B19275" i="1"/>
  <c r="C19275" i="1" s="1"/>
  <c r="B19276" i="1"/>
  <c r="C19276" i="1" s="1"/>
  <c r="B19277" i="1"/>
  <c r="C19277" i="1" s="1"/>
  <c r="B19278" i="1"/>
  <c r="C19278" i="1" s="1"/>
  <c r="B19279" i="1"/>
  <c r="C19279" i="1" s="1"/>
  <c r="B19280" i="1"/>
  <c r="C19280" i="1" s="1"/>
  <c r="B19281" i="1"/>
  <c r="C19281" i="1" s="1"/>
  <c r="B19282" i="1"/>
  <c r="C19282" i="1" s="1"/>
  <c r="B19283" i="1"/>
  <c r="C19283" i="1" s="1"/>
  <c r="B19284" i="1"/>
  <c r="C19284" i="1" s="1"/>
  <c r="B19285" i="1"/>
  <c r="C19285" i="1" s="1"/>
  <c r="B19286" i="1"/>
  <c r="C19286" i="1" s="1"/>
  <c r="B19287" i="1"/>
  <c r="C19287" i="1" s="1"/>
  <c r="B19288" i="1"/>
  <c r="C19288" i="1" s="1"/>
  <c r="B19289" i="1"/>
  <c r="C19289" i="1" s="1"/>
  <c r="B19290" i="1"/>
  <c r="C19290" i="1" s="1"/>
  <c r="B19291" i="1"/>
  <c r="C19291" i="1" s="1"/>
  <c r="B19292" i="1"/>
  <c r="C19292" i="1" s="1"/>
  <c r="B19293" i="1"/>
  <c r="C19293" i="1" s="1"/>
  <c r="B19294" i="1"/>
  <c r="C19294" i="1" s="1"/>
  <c r="B19295" i="1"/>
  <c r="C19295" i="1" s="1"/>
  <c r="B19296" i="1"/>
  <c r="C19296" i="1" s="1"/>
  <c r="B19297" i="1"/>
  <c r="C19297" i="1" s="1"/>
  <c r="B19298" i="1"/>
  <c r="C19298" i="1" s="1"/>
  <c r="B19299" i="1"/>
  <c r="C19299" i="1" s="1"/>
  <c r="B19300" i="1"/>
  <c r="C19300" i="1" s="1"/>
  <c r="B19301" i="1"/>
  <c r="C19301" i="1" s="1"/>
  <c r="B19302" i="1"/>
  <c r="C19302" i="1" s="1"/>
  <c r="B19303" i="1"/>
  <c r="C19303" i="1" s="1"/>
  <c r="B19304" i="1"/>
  <c r="C19304" i="1" s="1"/>
  <c r="B19305" i="1"/>
  <c r="C19305" i="1" s="1"/>
  <c r="B19306" i="1"/>
  <c r="C19306" i="1" s="1"/>
  <c r="B19307" i="1"/>
  <c r="C19307" i="1" s="1"/>
  <c r="B19308" i="1"/>
  <c r="C19308" i="1" s="1"/>
  <c r="B19309" i="1"/>
  <c r="C19309" i="1" s="1"/>
  <c r="B19310" i="1"/>
  <c r="C19310" i="1" s="1"/>
  <c r="B19311" i="1"/>
  <c r="C19311" i="1" s="1"/>
  <c r="B19312" i="1"/>
  <c r="C19312" i="1" s="1"/>
  <c r="B19313" i="1"/>
  <c r="C19313" i="1" s="1"/>
  <c r="B19314" i="1"/>
  <c r="C19314" i="1" s="1"/>
  <c r="B19315" i="1"/>
  <c r="C19315" i="1" s="1"/>
  <c r="B19316" i="1"/>
  <c r="C19316" i="1" s="1"/>
  <c r="B19317" i="1"/>
  <c r="C19317" i="1" s="1"/>
  <c r="B19318" i="1"/>
  <c r="C19318" i="1" s="1"/>
  <c r="B19319" i="1"/>
  <c r="C19319" i="1" s="1"/>
  <c r="B19320" i="1"/>
  <c r="C19320" i="1" s="1"/>
  <c r="B19321" i="1"/>
  <c r="C19321" i="1" s="1"/>
  <c r="B19322" i="1"/>
  <c r="C19322" i="1" s="1"/>
  <c r="B19323" i="1"/>
  <c r="C19323" i="1" s="1"/>
  <c r="B19324" i="1"/>
  <c r="C19324" i="1" s="1"/>
  <c r="B19325" i="1"/>
  <c r="C19325" i="1" s="1"/>
  <c r="B19326" i="1"/>
  <c r="C19326" i="1" s="1"/>
  <c r="B19327" i="1"/>
  <c r="C19327" i="1" s="1"/>
  <c r="B19328" i="1"/>
  <c r="C19328" i="1" s="1"/>
  <c r="B19329" i="1"/>
  <c r="C19329" i="1" s="1"/>
  <c r="B19330" i="1"/>
  <c r="C19330" i="1" s="1"/>
  <c r="B19331" i="1"/>
  <c r="C19331" i="1" s="1"/>
  <c r="B19332" i="1"/>
  <c r="C19332" i="1" s="1"/>
  <c r="B19333" i="1"/>
  <c r="C19333" i="1" s="1"/>
  <c r="B19334" i="1"/>
  <c r="C19334" i="1" s="1"/>
  <c r="B19335" i="1"/>
  <c r="C19335" i="1" s="1"/>
  <c r="B19336" i="1"/>
  <c r="C19336" i="1" s="1"/>
  <c r="B19337" i="1"/>
  <c r="C19337" i="1" s="1"/>
  <c r="B19338" i="1"/>
  <c r="C19338" i="1" s="1"/>
  <c r="B19339" i="1"/>
  <c r="C19339" i="1" s="1"/>
  <c r="B19340" i="1"/>
  <c r="C19340" i="1" s="1"/>
  <c r="B19341" i="1"/>
  <c r="C19341" i="1" s="1"/>
  <c r="B19342" i="1"/>
  <c r="C19342" i="1" s="1"/>
  <c r="B19343" i="1"/>
  <c r="C19343" i="1" s="1"/>
  <c r="B19344" i="1"/>
  <c r="C19344" i="1" s="1"/>
  <c r="B19345" i="1"/>
  <c r="C19345" i="1" s="1"/>
  <c r="B19346" i="1"/>
  <c r="C19346" i="1" s="1"/>
  <c r="B19347" i="1"/>
  <c r="C19347" i="1" s="1"/>
  <c r="B19348" i="1"/>
  <c r="C19348" i="1" s="1"/>
  <c r="B19349" i="1"/>
  <c r="C19349" i="1" s="1"/>
  <c r="B19350" i="1"/>
  <c r="C19350" i="1" s="1"/>
  <c r="B19351" i="1"/>
  <c r="C19351" i="1" s="1"/>
  <c r="B19352" i="1"/>
  <c r="C19352" i="1" s="1"/>
  <c r="B19353" i="1"/>
  <c r="C19353" i="1" s="1"/>
  <c r="B19354" i="1"/>
  <c r="C19354" i="1" s="1"/>
  <c r="B19355" i="1"/>
  <c r="C19355" i="1" s="1"/>
  <c r="B19356" i="1"/>
  <c r="C19356" i="1" s="1"/>
  <c r="B19357" i="1"/>
  <c r="C19357" i="1" s="1"/>
  <c r="B19358" i="1"/>
  <c r="C19358" i="1" s="1"/>
  <c r="B19359" i="1"/>
  <c r="C19359" i="1" s="1"/>
  <c r="B19360" i="1"/>
  <c r="C19360" i="1" s="1"/>
  <c r="B19361" i="1"/>
  <c r="C19361" i="1" s="1"/>
  <c r="B19362" i="1"/>
  <c r="C19362" i="1" s="1"/>
  <c r="B19363" i="1"/>
  <c r="C19363" i="1" s="1"/>
  <c r="B19364" i="1"/>
  <c r="C19364" i="1" s="1"/>
  <c r="B19365" i="1"/>
  <c r="C19365" i="1" s="1"/>
  <c r="B19366" i="1"/>
  <c r="C19366" i="1" s="1"/>
  <c r="B19367" i="1"/>
  <c r="C19367" i="1" s="1"/>
  <c r="B19368" i="1"/>
  <c r="C19368" i="1" s="1"/>
  <c r="B19369" i="1"/>
  <c r="C19369" i="1" s="1"/>
  <c r="B19370" i="1"/>
  <c r="C19370" i="1" s="1"/>
  <c r="B19371" i="1"/>
  <c r="C19371" i="1" s="1"/>
  <c r="B19372" i="1"/>
  <c r="C19372" i="1" s="1"/>
  <c r="B19373" i="1"/>
  <c r="C19373" i="1" s="1"/>
  <c r="B19374" i="1"/>
  <c r="C19374" i="1" s="1"/>
  <c r="B19375" i="1"/>
  <c r="C19375" i="1" s="1"/>
  <c r="B19376" i="1"/>
  <c r="C19376" i="1" s="1"/>
  <c r="B19377" i="1"/>
  <c r="C19377" i="1" s="1"/>
  <c r="B19378" i="1"/>
  <c r="C19378" i="1" s="1"/>
  <c r="B19379" i="1"/>
  <c r="C19379" i="1" s="1"/>
  <c r="B19380" i="1"/>
  <c r="C19380" i="1" s="1"/>
  <c r="B19381" i="1"/>
  <c r="C19381" i="1" s="1"/>
  <c r="B19382" i="1"/>
  <c r="C19382" i="1" s="1"/>
  <c r="B19383" i="1"/>
  <c r="C19383" i="1" s="1"/>
  <c r="B19384" i="1"/>
  <c r="C19384" i="1" s="1"/>
  <c r="B19385" i="1"/>
  <c r="C19385" i="1" s="1"/>
  <c r="B19386" i="1"/>
  <c r="C19386" i="1" s="1"/>
  <c r="B19387" i="1"/>
  <c r="C19387" i="1" s="1"/>
  <c r="B19388" i="1"/>
  <c r="C19388" i="1" s="1"/>
  <c r="B19389" i="1"/>
  <c r="C19389" i="1" s="1"/>
  <c r="B19390" i="1"/>
  <c r="C19390" i="1" s="1"/>
  <c r="B19391" i="1"/>
  <c r="C19391" i="1" s="1"/>
  <c r="B19392" i="1"/>
  <c r="C19392" i="1" s="1"/>
  <c r="B19393" i="1"/>
  <c r="C19393" i="1" s="1"/>
  <c r="B19394" i="1"/>
  <c r="C19394" i="1" s="1"/>
  <c r="B19395" i="1"/>
  <c r="C19395" i="1" s="1"/>
  <c r="B19396" i="1"/>
  <c r="C19396" i="1" s="1"/>
  <c r="B19397" i="1"/>
  <c r="C19397" i="1" s="1"/>
  <c r="B19398" i="1"/>
  <c r="C19398" i="1" s="1"/>
  <c r="B19399" i="1"/>
  <c r="C19399" i="1" s="1"/>
  <c r="B19400" i="1"/>
  <c r="C19400" i="1" s="1"/>
  <c r="B19401" i="1"/>
  <c r="C19401" i="1" s="1"/>
  <c r="B19402" i="1"/>
  <c r="C19402" i="1" s="1"/>
  <c r="B19403" i="1"/>
  <c r="C19403" i="1" s="1"/>
  <c r="B19404" i="1"/>
  <c r="C19404" i="1" s="1"/>
  <c r="B19405" i="1"/>
  <c r="C19405" i="1" s="1"/>
  <c r="B19406" i="1"/>
  <c r="C19406" i="1" s="1"/>
  <c r="B19407" i="1"/>
  <c r="C19407" i="1" s="1"/>
  <c r="B19408" i="1"/>
  <c r="C19408" i="1" s="1"/>
  <c r="B19409" i="1"/>
  <c r="C19409" i="1" s="1"/>
  <c r="B19410" i="1"/>
  <c r="C19410" i="1" s="1"/>
  <c r="B19411" i="1"/>
  <c r="C19411" i="1" s="1"/>
  <c r="B19412" i="1"/>
  <c r="C19412" i="1" s="1"/>
  <c r="B19413" i="1"/>
  <c r="C19413" i="1" s="1"/>
  <c r="B19414" i="1"/>
  <c r="C19414" i="1" s="1"/>
  <c r="B19415" i="1"/>
  <c r="C19415" i="1" s="1"/>
  <c r="B19416" i="1"/>
  <c r="C19416" i="1" s="1"/>
  <c r="B19417" i="1"/>
  <c r="C19417" i="1" s="1"/>
  <c r="B19418" i="1"/>
  <c r="C19418" i="1" s="1"/>
  <c r="B19419" i="1"/>
  <c r="C19419" i="1" s="1"/>
  <c r="B19420" i="1"/>
  <c r="C19420" i="1" s="1"/>
  <c r="B19421" i="1"/>
  <c r="C19421" i="1" s="1"/>
  <c r="B19422" i="1"/>
  <c r="C19422" i="1" s="1"/>
  <c r="B19423" i="1"/>
  <c r="C19423" i="1" s="1"/>
  <c r="B19424" i="1"/>
  <c r="C19424" i="1" s="1"/>
  <c r="B19425" i="1"/>
  <c r="C19425" i="1" s="1"/>
  <c r="B19426" i="1"/>
  <c r="C19426" i="1" s="1"/>
  <c r="B19427" i="1"/>
  <c r="C19427" i="1" s="1"/>
  <c r="B19428" i="1"/>
  <c r="C19428" i="1" s="1"/>
  <c r="B19429" i="1"/>
  <c r="C19429" i="1" s="1"/>
  <c r="B19430" i="1"/>
  <c r="C19430" i="1" s="1"/>
  <c r="B19431" i="1"/>
  <c r="C19431" i="1" s="1"/>
  <c r="B19432" i="1"/>
  <c r="C19432" i="1" s="1"/>
  <c r="B19433" i="1"/>
  <c r="C19433" i="1" s="1"/>
  <c r="B19434" i="1"/>
  <c r="C19434" i="1" s="1"/>
  <c r="B19435" i="1"/>
  <c r="C19435" i="1" s="1"/>
  <c r="B19436" i="1"/>
  <c r="C19436" i="1" s="1"/>
  <c r="B19437" i="1"/>
  <c r="C19437" i="1" s="1"/>
  <c r="B19438" i="1"/>
  <c r="C19438" i="1" s="1"/>
  <c r="B19439" i="1"/>
  <c r="C19439" i="1" s="1"/>
  <c r="B19440" i="1"/>
  <c r="C19440" i="1" s="1"/>
  <c r="B19441" i="1"/>
  <c r="C19441" i="1" s="1"/>
  <c r="B19442" i="1"/>
  <c r="C19442" i="1" s="1"/>
  <c r="B19443" i="1"/>
  <c r="C19443" i="1" s="1"/>
  <c r="B19444" i="1"/>
  <c r="C19444" i="1" s="1"/>
  <c r="B19445" i="1"/>
  <c r="C19445" i="1" s="1"/>
  <c r="B19446" i="1"/>
  <c r="C19446" i="1" s="1"/>
  <c r="B19447" i="1"/>
  <c r="C19447" i="1" s="1"/>
  <c r="B19448" i="1"/>
  <c r="C19448" i="1" s="1"/>
  <c r="B19449" i="1"/>
  <c r="C19449" i="1" s="1"/>
  <c r="B19450" i="1"/>
  <c r="C19450" i="1" s="1"/>
  <c r="B19451" i="1"/>
  <c r="C19451" i="1" s="1"/>
  <c r="B19452" i="1"/>
  <c r="C19452" i="1" s="1"/>
  <c r="B19453" i="1"/>
  <c r="C19453" i="1" s="1"/>
  <c r="B19454" i="1"/>
  <c r="C19454" i="1" s="1"/>
  <c r="B19455" i="1"/>
  <c r="C19455" i="1" s="1"/>
  <c r="B19456" i="1"/>
  <c r="C19456" i="1" s="1"/>
  <c r="B19457" i="1"/>
  <c r="C19457" i="1" s="1"/>
  <c r="B19458" i="1"/>
  <c r="C19458" i="1" s="1"/>
  <c r="B19459" i="1"/>
  <c r="C19459" i="1" s="1"/>
  <c r="B19460" i="1"/>
  <c r="C19460" i="1" s="1"/>
  <c r="B19461" i="1"/>
  <c r="C19461" i="1" s="1"/>
  <c r="B19462" i="1"/>
  <c r="C19462" i="1" s="1"/>
  <c r="B19463" i="1"/>
  <c r="C19463" i="1" s="1"/>
  <c r="B19464" i="1"/>
  <c r="C19464" i="1" s="1"/>
  <c r="B19465" i="1"/>
  <c r="C19465" i="1" s="1"/>
  <c r="B19466" i="1"/>
  <c r="C19466" i="1" s="1"/>
  <c r="B19467" i="1"/>
  <c r="C19467" i="1" s="1"/>
  <c r="B19468" i="1"/>
  <c r="C19468" i="1" s="1"/>
  <c r="B19469" i="1"/>
  <c r="C19469" i="1" s="1"/>
  <c r="B19470" i="1"/>
  <c r="C19470" i="1" s="1"/>
  <c r="B19471" i="1"/>
  <c r="C19471" i="1" s="1"/>
  <c r="B19472" i="1"/>
  <c r="C19472" i="1" s="1"/>
  <c r="B19473" i="1"/>
  <c r="C19473" i="1" s="1"/>
  <c r="B19474" i="1"/>
  <c r="C19474" i="1" s="1"/>
  <c r="B19475" i="1"/>
  <c r="C19475" i="1" s="1"/>
  <c r="B19476" i="1"/>
  <c r="C19476" i="1" s="1"/>
  <c r="B19477" i="1"/>
  <c r="C19477" i="1" s="1"/>
  <c r="B19478" i="1"/>
  <c r="C19478" i="1" s="1"/>
  <c r="B19479" i="1"/>
  <c r="C19479" i="1" s="1"/>
  <c r="B19480" i="1"/>
  <c r="C19480" i="1" s="1"/>
  <c r="B19481" i="1"/>
  <c r="C19481" i="1" s="1"/>
  <c r="B19482" i="1"/>
  <c r="C19482" i="1" s="1"/>
  <c r="B19483" i="1"/>
  <c r="C19483" i="1" s="1"/>
  <c r="B19484" i="1"/>
  <c r="C19484" i="1" s="1"/>
  <c r="B19485" i="1"/>
  <c r="C19485" i="1" s="1"/>
  <c r="B19486" i="1"/>
  <c r="C19486" i="1" s="1"/>
  <c r="B19487" i="1"/>
  <c r="C19487" i="1" s="1"/>
  <c r="B19488" i="1"/>
  <c r="C19488" i="1" s="1"/>
  <c r="B19489" i="1"/>
  <c r="C19489" i="1" s="1"/>
  <c r="B19490" i="1"/>
  <c r="C19490" i="1" s="1"/>
  <c r="B19491" i="1"/>
  <c r="C19491" i="1" s="1"/>
  <c r="B19492" i="1"/>
  <c r="C19492" i="1" s="1"/>
  <c r="B19493" i="1"/>
  <c r="C19493" i="1" s="1"/>
  <c r="B19494" i="1"/>
  <c r="C19494" i="1" s="1"/>
  <c r="B19495" i="1"/>
  <c r="C19495" i="1" s="1"/>
  <c r="B19496" i="1"/>
  <c r="C19496" i="1" s="1"/>
  <c r="B19497" i="1"/>
  <c r="C19497" i="1" s="1"/>
  <c r="B19498" i="1"/>
  <c r="C19498" i="1" s="1"/>
  <c r="B19499" i="1"/>
  <c r="C19499" i="1" s="1"/>
  <c r="B19500" i="1"/>
  <c r="C19500" i="1" s="1"/>
  <c r="B19501" i="1"/>
  <c r="C19501" i="1" s="1"/>
  <c r="B19502" i="1"/>
  <c r="C19502" i="1" s="1"/>
  <c r="B19503" i="1"/>
  <c r="C19503" i="1" s="1"/>
  <c r="B19504" i="1"/>
  <c r="C19504" i="1" s="1"/>
  <c r="B19505" i="1"/>
  <c r="C19505" i="1" s="1"/>
  <c r="B19506" i="1"/>
  <c r="C19506" i="1" s="1"/>
  <c r="B19507" i="1"/>
  <c r="C19507" i="1" s="1"/>
  <c r="B19508" i="1"/>
  <c r="C19508" i="1" s="1"/>
  <c r="B19509" i="1"/>
  <c r="C19509" i="1" s="1"/>
  <c r="B19510" i="1"/>
  <c r="C19510" i="1" s="1"/>
  <c r="B19511" i="1"/>
  <c r="C19511" i="1" s="1"/>
  <c r="B19512" i="1"/>
  <c r="C19512" i="1" s="1"/>
  <c r="B19513" i="1"/>
  <c r="C19513" i="1" s="1"/>
  <c r="B19514" i="1"/>
  <c r="C19514" i="1" s="1"/>
  <c r="B19515" i="1"/>
  <c r="C19515" i="1" s="1"/>
  <c r="B19516" i="1"/>
  <c r="C19516" i="1" s="1"/>
  <c r="B19517" i="1"/>
  <c r="C19517" i="1" s="1"/>
  <c r="B19518" i="1"/>
  <c r="C19518" i="1" s="1"/>
  <c r="B19519" i="1"/>
  <c r="C19519" i="1" s="1"/>
  <c r="B19520" i="1"/>
  <c r="C19520" i="1" s="1"/>
  <c r="B19521" i="1"/>
  <c r="C19521" i="1" s="1"/>
  <c r="B19522" i="1"/>
  <c r="C19522" i="1" s="1"/>
  <c r="B19523" i="1"/>
  <c r="C19523" i="1" s="1"/>
  <c r="B19524" i="1"/>
  <c r="C19524" i="1" s="1"/>
  <c r="B19525" i="1"/>
  <c r="C19525" i="1" s="1"/>
  <c r="B19526" i="1"/>
  <c r="C19526" i="1" s="1"/>
  <c r="B19527" i="1"/>
  <c r="C19527" i="1" s="1"/>
  <c r="B19528" i="1"/>
  <c r="C19528" i="1" s="1"/>
  <c r="B19529" i="1"/>
  <c r="C19529" i="1" s="1"/>
  <c r="B19530" i="1"/>
  <c r="C19530" i="1" s="1"/>
  <c r="B19531" i="1"/>
  <c r="C19531" i="1" s="1"/>
  <c r="B19532" i="1"/>
  <c r="C19532" i="1" s="1"/>
  <c r="B19533" i="1"/>
  <c r="C19533" i="1" s="1"/>
  <c r="B19534" i="1"/>
  <c r="C19534" i="1" s="1"/>
  <c r="B19535" i="1"/>
  <c r="C19535" i="1" s="1"/>
  <c r="B19536" i="1"/>
  <c r="C19536" i="1" s="1"/>
  <c r="B19537" i="1"/>
  <c r="C19537" i="1" s="1"/>
  <c r="B19538" i="1"/>
  <c r="C19538" i="1" s="1"/>
  <c r="B19539" i="1"/>
  <c r="C19539" i="1" s="1"/>
  <c r="B19540" i="1"/>
  <c r="C19540" i="1" s="1"/>
  <c r="B19541" i="1"/>
  <c r="C19541" i="1" s="1"/>
  <c r="B19542" i="1"/>
  <c r="C19542" i="1" s="1"/>
  <c r="B19543" i="1"/>
  <c r="C19543" i="1" s="1"/>
  <c r="B19544" i="1"/>
  <c r="C19544" i="1" s="1"/>
  <c r="B19545" i="1"/>
  <c r="C19545" i="1" s="1"/>
  <c r="B19546" i="1"/>
  <c r="C19546" i="1" s="1"/>
  <c r="B19547" i="1"/>
  <c r="C19547" i="1" s="1"/>
  <c r="B19548" i="1"/>
  <c r="C19548" i="1" s="1"/>
  <c r="B19549" i="1"/>
  <c r="C19549" i="1" s="1"/>
  <c r="B19550" i="1"/>
  <c r="C19550" i="1" s="1"/>
  <c r="B19551" i="1"/>
  <c r="C19551" i="1" s="1"/>
  <c r="B19552" i="1"/>
  <c r="C19552" i="1" s="1"/>
  <c r="B19553" i="1"/>
  <c r="C19553" i="1" s="1"/>
  <c r="B19554" i="1"/>
  <c r="C19554" i="1" s="1"/>
  <c r="B19555" i="1"/>
  <c r="C19555" i="1" s="1"/>
  <c r="B19556" i="1"/>
  <c r="C19556" i="1" s="1"/>
  <c r="B19557" i="1"/>
  <c r="C19557" i="1" s="1"/>
  <c r="B19558" i="1"/>
  <c r="C19558" i="1" s="1"/>
  <c r="B19559" i="1"/>
  <c r="C19559" i="1" s="1"/>
  <c r="B19560" i="1"/>
  <c r="C19560" i="1" s="1"/>
  <c r="B19561" i="1"/>
  <c r="C19561" i="1" s="1"/>
  <c r="B19562" i="1"/>
  <c r="C19562" i="1" s="1"/>
  <c r="B19563" i="1"/>
  <c r="C19563" i="1" s="1"/>
  <c r="B19564" i="1"/>
  <c r="C19564" i="1" s="1"/>
  <c r="B19565" i="1"/>
  <c r="C19565" i="1" s="1"/>
  <c r="B19566" i="1"/>
  <c r="C19566" i="1" s="1"/>
  <c r="B19567" i="1"/>
  <c r="C19567" i="1" s="1"/>
  <c r="B19568" i="1"/>
  <c r="C19568" i="1" s="1"/>
  <c r="B19569" i="1"/>
  <c r="C19569" i="1" s="1"/>
  <c r="B19570" i="1"/>
  <c r="C19570" i="1" s="1"/>
  <c r="B19571" i="1"/>
  <c r="C19571" i="1" s="1"/>
  <c r="B19572" i="1"/>
  <c r="C19572" i="1" s="1"/>
  <c r="B19573" i="1"/>
  <c r="C19573" i="1" s="1"/>
  <c r="B19574" i="1"/>
  <c r="C19574" i="1" s="1"/>
  <c r="B19575" i="1"/>
  <c r="C19575" i="1" s="1"/>
  <c r="B19576" i="1"/>
  <c r="C19576" i="1" s="1"/>
  <c r="B19577" i="1"/>
  <c r="C19577" i="1" s="1"/>
  <c r="B19578" i="1"/>
  <c r="C19578" i="1" s="1"/>
  <c r="B19579" i="1"/>
  <c r="C19579" i="1" s="1"/>
  <c r="B19580" i="1"/>
  <c r="C19580" i="1" s="1"/>
  <c r="B19581" i="1"/>
  <c r="C19581" i="1" s="1"/>
  <c r="B19582" i="1"/>
  <c r="C19582" i="1" s="1"/>
  <c r="B19583" i="1"/>
  <c r="C19583" i="1" s="1"/>
  <c r="B19584" i="1"/>
  <c r="C19584" i="1" s="1"/>
  <c r="B19585" i="1"/>
  <c r="C19585" i="1" s="1"/>
  <c r="B19586" i="1"/>
  <c r="C19586" i="1" s="1"/>
  <c r="B19587" i="1"/>
  <c r="C19587" i="1" s="1"/>
  <c r="B19588" i="1"/>
  <c r="C19588" i="1" s="1"/>
  <c r="B19589" i="1"/>
  <c r="C19589" i="1" s="1"/>
  <c r="B19590" i="1"/>
  <c r="C19590" i="1" s="1"/>
  <c r="B19591" i="1"/>
  <c r="C19591" i="1" s="1"/>
  <c r="B19592" i="1"/>
  <c r="C19592" i="1" s="1"/>
  <c r="B19593" i="1"/>
  <c r="C19593" i="1" s="1"/>
  <c r="B19594" i="1"/>
  <c r="C19594" i="1" s="1"/>
  <c r="B19595" i="1"/>
  <c r="C19595" i="1" s="1"/>
  <c r="B19596" i="1"/>
  <c r="C19596" i="1" s="1"/>
  <c r="B19597" i="1"/>
  <c r="C19597" i="1" s="1"/>
  <c r="B19598" i="1"/>
  <c r="C19598" i="1" s="1"/>
  <c r="B19599" i="1"/>
  <c r="C19599" i="1" s="1"/>
  <c r="B19600" i="1"/>
  <c r="C19600" i="1" s="1"/>
  <c r="B19601" i="1"/>
  <c r="C19601" i="1" s="1"/>
  <c r="B19602" i="1"/>
  <c r="C19602" i="1" s="1"/>
  <c r="B19603" i="1"/>
  <c r="C19603" i="1" s="1"/>
  <c r="B19604" i="1"/>
  <c r="C19604" i="1" s="1"/>
  <c r="B19605" i="1"/>
  <c r="C19605" i="1" s="1"/>
  <c r="B19606" i="1"/>
  <c r="C19606" i="1" s="1"/>
  <c r="B19607" i="1"/>
  <c r="C19607" i="1" s="1"/>
  <c r="B19608" i="1"/>
  <c r="C19608" i="1" s="1"/>
  <c r="B19609" i="1"/>
  <c r="C19609" i="1" s="1"/>
  <c r="B19610" i="1"/>
  <c r="C19610" i="1" s="1"/>
  <c r="B19611" i="1"/>
  <c r="C19611" i="1" s="1"/>
  <c r="B19612" i="1"/>
  <c r="C19612" i="1" s="1"/>
  <c r="B19613" i="1"/>
  <c r="C19613" i="1" s="1"/>
  <c r="B19614" i="1"/>
  <c r="C19614" i="1" s="1"/>
  <c r="B19615" i="1"/>
  <c r="C19615" i="1" s="1"/>
  <c r="B19616" i="1"/>
  <c r="C19616" i="1" s="1"/>
  <c r="B19617" i="1"/>
  <c r="C19617" i="1" s="1"/>
  <c r="B19618" i="1"/>
  <c r="C19618" i="1" s="1"/>
  <c r="B19619" i="1"/>
  <c r="C19619" i="1" s="1"/>
  <c r="B19620" i="1"/>
  <c r="C19620" i="1" s="1"/>
  <c r="B19621" i="1"/>
  <c r="C19621" i="1" s="1"/>
  <c r="B19622" i="1"/>
  <c r="C19622" i="1" s="1"/>
  <c r="B19623" i="1"/>
  <c r="C19623" i="1" s="1"/>
  <c r="B19624" i="1"/>
  <c r="C19624" i="1" s="1"/>
  <c r="B19625" i="1"/>
  <c r="C19625" i="1" s="1"/>
  <c r="B19626" i="1"/>
  <c r="C19626" i="1" s="1"/>
  <c r="B19627" i="1"/>
  <c r="C19627" i="1" s="1"/>
  <c r="B19628" i="1"/>
  <c r="C19628" i="1" s="1"/>
  <c r="B19629" i="1"/>
  <c r="C19629" i="1" s="1"/>
  <c r="B19630" i="1"/>
  <c r="C19630" i="1" s="1"/>
  <c r="B19631" i="1"/>
  <c r="C19631" i="1" s="1"/>
  <c r="B19632" i="1"/>
  <c r="C19632" i="1" s="1"/>
  <c r="B19633" i="1"/>
  <c r="C19633" i="1" s="1"/>
  <c r="B19634" i="1"/>
  <c r="C19634" i="1" s="1"/>
  <c r="B19635" i="1"/>
  <c r="C19635" i="1" s="1"/>
  <c r="B19636" i="1"/>
  <c r="C19636" i="1" s="1"/>
  <c r="B19637" i="1"/>
  <c r="C19637" i="1" s="1"/>
  <c r="B19638" i="1"/>
  <c r="C19638" i="1" s="1"/>
  <c r="B19639" i="1"/>
  <c r="C19639" i="1" s="1"/>
  <c r="B19640" i="1"/>
  <c r="C19640" i="1" s="1"/>
  <c r="B19641" i="1"/>
  <c r="C19641" i="1" s="1"/>
  <c r="B19642" i="1"/>
  <c r="C19642" i="1" s="1"/>
  <c r="B19643" i="1"/>
  <c r="C19643" i="1" s="1"/>
  <c r="B19644" i="1"/>
  <c r="C19644" i="1" s="1"/>
  <c r="B19645" i="1"/>
  <c r="C19645" i="1" s="1"/>
  <c r="B19646" i="1"/>
  <c r="C19646" i="1" s="1"/>
  <c r="B19647" i="1"/>
  <c r="C19647" i="1" s="1"/>
  <c r="B19648" i="1"/>
  <c r="C19648" i="1" s="1"/>
  <c r="B19649" i="1"/>
  <c r="C19649" i="1" s="1"/>
  <c r="B19650" i="1"/>
  <c r="C19650" i="1" s="1"/>
  <c r="B19651" i="1"/>
  <c r="C19651" i="1" s="1"/>
  <c r="B19652" i="1"/>
  <c r="C19652" i="1" s="1"/>
  <c r="B19653" i="1"/>
  <c r="C19653" i="1" s="1"/>
  <c r="B19654" i="1"/>
  <c r="C19654" i="1" s="1"/>
  <c r="B19655" i="1"/>
  <c r="C19655" i="1" s="1"/>
  <c r="B19656" i="1"/>
  <c r="C19656" i="1" s="1"/>
  <c r="B19657" i="1"/>
  <c r="C19657" i="1" s="1"/>
  <c r="B19658" i="1"/>
  <c r="C19658" i="1" s="1"/>
  <c r="B19659" i="1"/>
  <c r="C19659" i="1" s="1"/>
  <c r="B19660" i="1"/>
  <c r="C19660" i="1" s="1"/>
  <c r="B19661" i="1"/>
  <c r="C19661" i="1" s="1"/>
  <c r="B19662" i="1"/>
  <c r="C19662" i="1" s="1"/>
  <c r="B19663" i="1"/>
  <c r="C19663" i="1" s="1"/>
  <c r="B19664" i="1"/>
  <c r="C19664" i="1" s="1"/>
  <c r="B19665" i="1"/>
  <c r="C19665" i="1" s="1"/>
  <c r="B19666" i="1"/>
  <c r="C19666" i="1" s="1"/>
  <c r="B19667" i="1"/>
  <c r="C19667" i="1" s="1"/>
  <c r="B19668" i="1"/>
  <c r="C19668" i="1" s="1"/>
  <c r="B19669" i="1"/>
  <c r="C19669" i="1" s="1"/>
  <c r="B19670" i="1"/>
  <c r="C19670" i="1" s="1"/>
  <c r="B19671" i="1"/>
  <c r="C19671" i="1" s="1"/>
  <c r="B19672" i="1"/>
  <c r="C19672" i="1" s="1"/>
  <c r="B19673" i="1"/>
  <c r="C19673" i="1" s="1"/>
  <c r="B19674" i="1"/>
  <c r="C19674" i="1" s="1"/>
  <c r="B19675" i="1"/>
  <c r="C19675" i="1" s="1"/>
  <c r="B19676" i="1"/>
  <c r="C19676" i="1" s="1"/>
  <c r="B19677" i="1"/>
  <c r="C19677" i="1" s="1"/>
  <c r="B19678" i="1"/>
  <c r="C19678" i="1" s="1"/>
  <c r="B19679" i="1"/>
  <c r="C19679" i="1" s="1"/>
  <c r="B19680" i="1"/>
  <c r="C19680" i="1" s="1"/>
  <c r="B19681" i="1"/>
  <c r="C19681" i="1" s="1"/>
  <c r="B19682" i="1"/>
  <c r="C19682" i="1" s="1"/>
  <c r="B19683" i="1"/>
  <c r="C19683" i="1" s="1"/>
  <c r="B19684" i="1"/>
  <c r="C19684" i="1" s="1"/>
  <c r="B19685" i="1"/>
  <c r="C19685" i="1" s="1"/>
  <c r="B19686" i="1"/>
  <c r="C19686" i="1" s="1"/>
  <c r="B19687" i="1"/>
  <c r="C19687" i="1" s="1"/>
  <c r="B19688" i="1"/>
  <c r="C19688" i="1" s="1"/>
  <c r="B19689" i="1"/>
  <c r="C19689" i="1" s="1"/>
  <c r="B19690" i="1"/>
  <c r="C19690" i="1" s="1"/>
  <c r="B19691" i="1"/>
  <c r="C19691" i="1" s="1"/>
  <c r="B19692" i="1"/>
  <c r="C19692" i="1" s="1"/>
  <c r="B19693" i="1"/>
  <c r="C19693" i="1" s="1"/>
  <c r="B19694" i="1"/>
  <c r="C19694" i="1" s="1"/>
  <c r="B19695" i="1"/>
  <c r="C19695" i="1" s="1"/>
  <c r="B19696" i="1"/>
  <c r="C19696" i="1" s="1"/>
  <c r="B19697" i="1"/>
  <c r="C19697" i="1" s="1"/>
  <c r="B19698" i="1"/>
  <c r="C19698" i="1" s="1"/>
  <c r="B19699" i="1"/>
  <c r="C19699" i="1" s="1"/>
  <c r="B19700" i="1"/>
  <c r="C19700" i="1" s="1"/>
  <c r="B19701" i="1"/>
  <c r="C19701" i="1" s="1"/>
  <c r="B19702" i="1"/>
  <c r="C19702" i="1" s="1"/>
  <c r="B19703" i="1"/>
  <c r="C19703" i="1" s="1"/>
  <c r="B19704" i="1"/>
  <c r="C19704" i="1" s="1"/>
  <c r="B19705" i="1"/>
  <c r="C19705" i="1" s="1"/>
  <c r="B19706" i="1"/>
  <c r="C19706" i="1" s="1"/>
  <c r="B19707" i="1"/>
  <c r="C19707" i="1" s="1"/>
  <c r="B19708" i="1"/>
  <c r="C19708" i="1" s="1"/>
  <c r="B19709" i="1"/>
  <c r="C19709" i="1" s="1"/>
  <c r="B19710" i="1"/>
  <c r="C19710" i="1" s="1"/>
  <c r="B19711" i="1"/>
  <c r="C19711" i="1" s="1"/>
  <c r="B19712" i="1"/>
  <c r="C19712" i="1" s="1"/>
  <c r="B19713" i="1"/>
  <c r="C19713" i="1" s="1"/>
  <c r="B19714" i="1"/>
  <c r="C19714" i="1" s="1"/>
  <c r="B19715" i="1"/>
  <c r="C19715" i="1" s="1"/>
  <c r="B19716" i="1"/>
  <c r="C19716" i="1" s="1"/>
  <c r="B19717" i="1"/>
  <c r="C19717" i="1" s="1"/>
  <c r="B19718" i="1"/>
  <c r="C19718" i="1" s="1"/>
  <c r="B19719" i="1"/>
  <c r="C19719" i="1" s="1"/>
  <c r="B19720" i="1"/>
  <c r="C19720" i="1" s="1"/>
  <c r="B19721" i="1"/>
  <c r="C19721" i="1" s="1"/>
  <c r="B19722" i="1"/>
  <c r="C19722" i="1" s="1"/>
  <c r="B19723" i="1"/>
  <c r="C19723" i="1" s="1"/>
  <c r="B19724" i="1"/>
  <c r="C19724" i="1" s="1"/>
  <c r="B19725" i="1"/>
  <c r="C19725" i="1" s="1"/>
  <c r="B19726" i="1"/>
  <c r="C19726" i="1" s="1"/>
  <c r="B19727" i="1"/>
  <c r="C19727" i="1" s="1"/>
  <c r="B19728" i="1"/>
  <c r="C19728" i="1" s="1"/>
  <c r="B19729" i="1"/>
  <c r="C19729" i="1" s="1"/>
  <c r="B19730" i="1"/>
  <c r="C19730" i="1" s="1"/>
  <c r="B19731" i="1"/>
  <c r="C19731" i="1" s="1"/>
  <c r="B19732" i="1"/>
  <c r="C19732" i="1" s="1"/>
  <c r="B19733" i="1"/>
  <c r="C19733" i="1" s="1"/>
  <c r="B19734" i="1"/>
  <c r="C19734" i="1" s="1"/>
  <c r="B19735" i="1"/>
  <c r="C19735" i="1" s="1"/>
  <c r="B19736" i="1"/>
  <c r="C19736" i="1" s="1"/>
  <c r="B19737" i="1"/>
  <c r="C19737" i="1" s="1"/>
  <c r="B19738" i="1"/>
  <c r="C19738" i="1" s="1"/>
  <c r="B19739" i="1"/>
  <c r="C19739" i="1" s="1"/>
  <c r="B19740" i="1"/>
  <c r="C19740" i="1" s="1"/>
  <c r="B19741" i="1"/>
  <c r="C19741" i="1" s="1"/>
  <c r="B19742" i="1"/>
  <c r="C19742" i="1" s="1"/>
  <c r="B19743" i="1"/>
  <c r="C19743" i="1" s="1"/>
  <c r="B19744" i="1"/>
  <c r="C19744" i="1" s="1"/>
  <c r="B19745" i="1"/>
  <c r="C19745" i="1" s="1"/>
  <c r="B19746" i="1"/>
  <c r="C19746" i="1" s="1"/>
  <c r="B19747" i="1"/>
  <c r="C19747" i="1" s="1"/>
  <c r="B19748" i="1"/>
  <c r="C19748" i="1" s="1"/>
  <c r="B19749" i="1"/>
  <c r="C19749" i="1" s="1"/>
  <c r="B19750" i="1"/>
  <c r="C19750" i="1" s="1"/>
  <c r="B19751" i="1"/>
  <c r="C19751" i="1" s="1"/>
  <c r="B19752" i="1"/>
  <c r="C19752" i="1" s="1"/>
  <c r="B19753" i="1"/>
  <c r="C19753" i="1" s="1"/>
  <c r="B19754" i="1"/>
  <c r="C19754" i="1" s="1"/>
  <c r="B19755" i="1"/>
  <c r="C19755" i="1" s="1"/>
  <c r="B19756" i="1"/>
  <c r="C19756" i="1" s="1"/>
  <c r="B19757" i="1"/>
  <c r="C19757" i="1" s="1"/>
  <c r="B19758" i="1"/>
  <c r="C19758" i="1" s="1"/>
  <c r="B19759" i="1"/>
  <c r="C19759" i="1" s="1"/>
  <c r="B19760" i="1"/>
  <c r="C19760" i="1" s="1"/>
  <c r="B19761" i="1"/>
  <c r="C19761" i="1" s="1"/>
  <c r="B19762" i="1"/>
  <c r="C19762" i="1" s="1"/>
  <c r="B19763" i="1"/>
  <c r="C19763" i="1" s="1"/>
  <c r="B19764" i="1"/>
  <c r="C19764" i="1" s="1"/>
  <c r="B19765" i="1"/>
  <c r="C19765" i="1" s="1"/>
  <c r="B19766" i="1"/>
  <c r="C19766" i="1" s="1"/>
  <c r="B19767" i="1"/>
  <c r="C19767" i="1" s="1"/>
  <c r="B19768" i="1"/>
  <c r="C19768" i="1" s="1"/>
  <c r="B19769" i="1"/>
  <c r="C19769" i="1" s="1"/>
  <c r="B19770" i="1"/>
  <c r="C19770" i="1" s="1"/>
  <c r="B19771" i="1"/>
  <c r="C19771" i="1" s="1"/>
  <c r="B19772" i="1"/>
  <c r="C19772" i="1" s="1"/>
  <c r="B19773" i="1"/>
  <c r="C19773" i="1" s="1"/>
  <c r="B19774" i="1"/>
  <c r="C19774" i="1" s="1"/>
  <c r="B19775" i="1"/>
  <c r="C19775" i="1" s="1"/>
  <c r="B19776" i="1"/>
  <c r="C19776" i="1" s="1"/>
  <c r="B19777" i="1"/>
  <c r="C19777" i="1" s="1"/>
  <c r="B19778" i="1"/>
  <c r="C19778" i="1" s="1"/>
  <c r="B19779" i="1"/>
  <c r="C19779" i="1" s="1"/>
  <c r="B19780" i="1"/>
  <c r="C19780" i="1" s="1"/>
  <c r="B19781" i="1"/>
  <c r="C19781" i="1" s="1"/>
  <c r="B19782" i="1"/>
  <c r="C19782" i="1" s="1"/>
  <c r="B19783" i="1"/>
  <c r="C19783" i="1" s="1"/>
  <c r="B19784" i="1"/>
  <c r="C19784" i="1" s="1"/>
  <c r="B19785" i="1"/>
  <c r="C19785" i="1" s="1"/>
  <c r="B19786" i="1"/>
  <c r="C19786" i="1" s="1"/>
  <c r="B19787" i="1"/>
  <c r="C19787" i="1" s="1"/>
  <c r="B19788" i="1"/>
  <c r="C19788" i="1" s="1"/>
  <c r="B19789" i="1"/>
  <c r="C19789" i="1" s="1"/>
  <c r="B19790" i="1"/>
  <c r="C19790" i="1" s="1"/>
  <c r="B19791" i="1"/>
  <c r="C19791" i="1" s="1"/>
  <c r="B19792" i="1"/>
  <c r="C19792" i="1" s="1"/>
  <c r="B19793" i="1"/>
  <c r="C19793" i="1" s="1"/>
  <c r="B19794" i="1"/>
  <c r="C19794" i="1" s="1"/>
  <c r="B19795" i="1"/>
  <c r="C19795" i="1" s="1"/>
  <c r="B19796" i="1"/>
  <c r="C19796" i="1" s="1"/>
  <c r="B19797" i="1"/>
  <c r="C19797" i="1" s="1"/>
  <c r="B19798" i="1"/>
  <c r="C19798" i="1" s="1"/>
  <c r="B19799" i="1"/>
  <c r="C19799" i="1" s="1"/>
  <c r="B19800" i="1"/>
  <c r="C19800" i="1" s="1"/>
  <c r="B19801" i="1"/>
  <c r="C19801" i="1" s="1"/>
  <c r="B19802" i="1"/>
  <c r="C19802" i="1" s="1"/>
  <c r="B19803" i="1"/>
  <c r="C19803" i="1" s="1"/>
  <c r="B19804" i="1"/>
  <c r="C19804" i="1" s="1"/>
  <c r="B19805" i="1"/>
  <c r="C19805" i="1" s="1"/>
  <c r="B19806" i="1"/>
  <c r="C19806" i="1" s="1"/>
  <c r="B19807" i="1"/>
  <c r="C19807" i="1" s="1"/>
  <c r="B19808" i="1"/>
  <c r="C19808" i="1" s="1"/>
  <c r="B19809" i="1"/>
  <c r="C19809" i="1" s="1"/>
  <c r="B19810" i="1"/>
  <c r="C19810" i="1" s="1"/>
  <c r="B19811" i="1"/>
  <c r="C19811" i="1" s="1"/>
  <c r="B19812" i="1"/>
  <c r="C19812" i="1" s="1"/>
  <c r="B19813" i="1"/>
  <c r="C19813" i="1" s="1"/>
  <c r="B19814" i="1"/>
  <c r="C19814" i="1" s="1"/>
  <c r="B19815" i="1"/>
  <c r="C19815" i="1" s="1"/>
  <c r="B19816" i="1"/>
  <c r="C19816" i="1" s="1"/>
  <c r="B19817" i="1"/>
  <c r="C19817" i="1" s="1"/>
  <c r="B19818" i="1"/>
  <c r="C19818" i="1" s="1"/>
  <c r="B19819" i="1"/>
  <c r="C19819" i="1" s="1"/>
  <c r="B19820" i="1"/>
  <c r="C19820" i="1" s="1"/>
  <c r="B19821" i="1"/>
  <c r="C19821" i="1" s="1"/>
  <c r="B19822" i="1"/>
  <c r="C19822" i="1" s="1"/>
  <c r="B19823" i="1"/>
  <c r="C19823" i="1" s="1"/>
  <c r="B19824" i="1"/>
  <c r="C19824" i="1" s="1"/>
  <c r="B19825" i="1"/>
  <c r="C19825" i="1" s="1"/>
  <c r="B19826" i="1"/>
  <c r="C19826" i="1" s="1"/>
  <c r="B19827" i="1"/>
  <c r="C19827" i="1" s="1"/>
  <c r="B19828" i="1"/>
  <c r="C19828" i="1" s="1"/>
  <c r="B19829" i="1"/>
  <c r="C19829" i="1" s="1"/>
  <c r="B19830" i="1"/>
  <c r="C19830" i="1" s="1"/>
  <c r="B19831" i="1"/>
  <c r="C19831" i="1" s="1"/>
  <c r="B19832" i="1"/>
  <c r="C19832" i="1" s="1"/>
  <c r="B19833" i="1"/>
  <c r="C19833" i="1" s="1"/>
  <c r="B19834" i="1"/>
  <c r="C19834" i="1" s="1"/>
  <c r="B19835" i="1"/>
  <c r="C19835" i="1" s="1"/>
  <c r="B19836" i="1"/>
  <c r="C19836" i="1" s="1"/>
  <c r="B19837" i="1"/>
  <c r="C19837" i="1" s="1"/>
  <c r="B19838" i="1"/>
  <c r="C19838" i="1" s="1"/>
  <c r="B19839" i="1"/>
  <c r="C19839" i="1" s="1"/>
  <c r="B19840" i="1"/>
  <c r="C19840" i="1" s="1"/>
  <c r="B19841" i="1"/>
  <c r="C19841" i="1" s="1"/>
  <c r="B19842" i="1"/>
  <c r="C19842" i="1" s="1"/>
  <c r="B19843" i="1"/>
  <c r="C19843" i="1" s="1"/>
  <c r="B19844" i="1"/>
  <c r="C19844" i="1" s="1"/>
  <c r="B19845" i="1"/>
  <c r="C19845" i="1" s="1"/>
  <c r="B19846" i="1"/>
  <c r="C19846" i="1" s="1"/>
  <c r="B19847" i="1"/>
  <c r="C19847" i="1" s="1"/>
  <c r="B19848" i="1"/>
  <c r="C19848" i="1" s="1"/>
  <c r="B19849" i="1"/>
  <c r="C19849" i="1" s="1"/>
  <c r="B19850" i="1"/>
  <c r="C19850" i="1" s="1"/>
  <c r="B19851" i="1"/>
  <c r="C19851" i="1" s="1"/>
  <c r="B19852" i="1"/>
  <c r="C19852" i="1" s="1"/>
  <c r="B19853" i="1"/>
  <c r="C19853" i="1" s="1"/>
  <c r="B19854" i="1"/>
  <c r="C19854" i="1" s="1"/>
  <c r="B19855" i="1"/>
  <c r="C19855" i="1" s="1"/>
  <c r="B19856" i="1"/>
  <c r="C19856" i="1" s="1"/>
  <c r="B19857" i="1"/>
  <c r="C19857" i="1" s="1"/>
  <c r="B19858" i="1"/>
  <c r="C19858" i="1" s="1"/>
  <c r="B19859" i="1"/>
  <c r="C19859" i="1" s="1"/>
  <c r="B19860" i="1"/>
  <c r="C19860" i="1" s="1"/>
  <c r="B19861" i="1"/>
  <c r="C19861" i="1" s="1"/>
  <c r="B19862" i="1"/>
  <c r="C19862" i="1" s="1"/>
  <c r="B19863" i="1"/>
  <c r="C19863" i="1" s="1"/>
  <c r="B19864" i="1"/>
  <c r="C19864" i="1" s="1"/>
  <c r="B19865" i="1"/>
  <c r="C19865" i="1" s="1"/>
  <c r="B19866" i="1"/>
  <c r="C19866" i="1" s="1"/>
  <c r="B19867" i="1"/>
  <c r="C19867" i="1" s="1"/>
  <c r="B19868" i="1"/>
  <c r="C19868" i="1" s="1"/>
  <c r="B19869" i="1"/>
  <c r="C19869" i="1" s="1"/>
  <c r="B19870" i="1"/>
  <c r="C19870" i="1" s="1"/>
  <c r="B19871" i="1"/>
  <c r="C19871" i="1" s="1"/>
  <c r="B19872" i="1"/>
  <c r="C19872" i="1" s="1"/>
  <c r="B19873" i="1"/>
  <c r="C19873" i="1" s="1"/>
  <c r="B19874" i="1"/>
  <c r="C19874" i="1" s="1"/>
  <c r="B19875" i="1"/>
  <c r="C19875" i="1" s="1"/>
  <c r="B19876" i="1"/>
  <c r="C19876" i="1" s="1"/>
  <c r="B19877" i="1"/>
  <c r="C19877" i="1" s="1"/>
  <c r="B19878" i="1"/>
  <c r="C19878" i="1" s="1"/>
  <c r="B19879" i="1"/>
  <c r="C19879" i="1" s="1"/>
  <c r="B19880" i="1"/>
  <c r="C19880" i="1" s="1"/>
  <c r="B19881" i="1"/>
  <c r="C19881" i="1" s="1"/>
  <c r="B19882" i="1"/>
  <c r="C19882" i="1" s="1"/>
  <c r="B19883" i="1"/>
  <c r="C19883" i="1" s="1"/>
  <c r="B19884" i="1"/>
  <c r="C19884" i="1" s="1"/>
  <c r="B19885" i="1"/>
  <c r="C19885" i="1" s="1"/>
  <c r="B19886" i="1"/>
  <c r="C19886" i="1" s="1"/>
  <c r="B19887" i="1"/>
  <c r="C19887" i="1" s="1"/>
  <c r="B19888" i="1"/>
  <c r="C19888" i="1" s="1"/>
  <c r="B19889" i="1"/>
  <c r="C19889" i="1" s="1"/>
  <c r="B19890" i="1"/>
  <c r="C19890" i="1" s="1"/>
  <c r="B19891" i="1"/>
  <c r="C19891" i="1" s="1"/>
  <c r="B19892" i="1"/>
  <c r="C19892" i="1" s="1"/>
  <c r="B19893" i="1"/>
  <c r="C19893" i="1" s="1"/>
  <c r="B19894" i="1"/>
  <c r="C19894" i="1" s="1"/>
  <c r="B19895" i="1"/>
  <c r="C19895" i="1" s="1"/>
  <c r="B19896" i="1"/>
  <c r="C19896" i="1" s="1"/>
  <c r="B19897" i="1"/>
  <c r="C19897" i="1" s="1"/>
  <c r="B19898" i="1"/>
  <c r="C19898" i="1" s="1"/>
  <c r="B19899" i="1"/>
  <c r="C19899" i="1" s="1"/>
  <c r="B19900" i="1"/>
  <c r="C19900" i="1" s="1"/>
  <c r="B19901" i="1"/>
  <c r="C19901" i="1" s="1"/>
  <c r="B19902" i="1"/>
  <c r="C19902" i="1" s="1"/>
  <c r="B19903" i="1"/>
  <c r="C19903" i="1" s="1"/>
  <c r="B19904" i="1"/>
  <c r="C19904" i="1" s="1"/>
  <c r="B19905" i="1"/>
  <c r="C19905" i="1" s="1"/>
  <c r="B19906" i="1"/>
  <c r="C19906" i="1" s="1"/>
  <c r="B19907" i="1"/>
  <c r="C19907" i="1" s="1"/>
  <c r="B19908" i="1"/>
  <c r="C19908" i="1" s="1"/>
  <c r="B19909" i="1"/>
  <c r="C19909" i="1" s="1"/>
  <c r="B19910" i="1"/>
  <c r="C19910" i="1" s="1"/>
  <c r="B19911" i="1"/>
  <c r="C19911" i="1" s="1"/>
  <c r="B19912" i="1"/>
  <c r="C19912" i="1" s="1"/>
  <c r="B19913" i="1"/>
  <c r="C19913" i="1" s="1"/>
  <c r="B19914" i="1"/>
  <c r="C19914" i="1" s="1"/>
  <c r="B19915" i="1"/>
  <c r="C19915" i="1" s="1"/>
  <c r="B19916" i="1"/>
  <c r="C19916" i="1" s="1"/>
  <c r="B19917" i="1"/>
  <c r="C19917" i="1" s="1"/>
  <c r="B19918" i="1"/>
  <c r="C19918" i="1" s="1"/>
  <c r="B19919" i="1"/>
  <c r="C19919" i="1" s="1"/>
  <c r="B19920" i="1"/>
  <c r="C19920" i="1" s="1"/>
  <c r="B19921" i="1"/>
  <c r="C19921" i="1" s="1"/>
  <c r="B19922" i="1"/>
  <c r="C19922" i="1" s="1"/>
  <c r="B19923" i="1"/>
  <c r="C19923" i="1" s="1"/>
  <c r="B19924" i="1"/>
  <c r="C19924" i="1" s="1"/>
  <c r="B19925" i="1"/>
  <c r="C19925" i="1" s="1"/>
  <c r="B19926" i="1"/>
  <c r="C19926" i="1" s="1"/>
  <c r="B19927" i="1"/>
  <c r="C19927" i="1" s="1"/>
  <c r="B19928" i="1"/>
  <c r="C19928" i="1" s="1"/>
  <c r="B19929" i="1"/>
  <c r="C19929" i="1" s="1"/>
  <c r="B19930" i="1"/>
  <c r="C19930" i="1" s="1"/>
  <c r="B19931" i="1"/>
  <c r="C19931" i="1" s="1"/>
  <c r="B19932" i="1"/>
  <c r="C19932" i="1" s="1"/>
  <c r="B19933" i="1"/>
  <c r="C19933" i="1" s="1"/>
  <c r="B19934" i="1"/>
  <c r="C19934" i="1" s="1"/>
  <c r="B19935" i="1"/>
  <c r="C19935" i="1" s="1"/>
  <c r="B19936" i="1"/>
  <c r="C19936" i="1" s="1"/>
  <c r="B19937" i="1"/>
  <c r="C19937" i="1" s="1"/>
  <c r="B19938" i="1"/>
  <c r="C19938" i="1" s="1"/>
  <c r="B19939" i="1"/>
  <c r="C19939" i="1" s="1"/>
  <c r="B19940" i="1"/>
  <c r="C19940" i="1" s="1"/>
  <c r="B19941" i="1"/>
  <c r="C19941" i="1" s="1"/>
  <c r="B19942" i="1"/>
  <c r="C19942" i="1" s="1"/>
  <c r="B19943" i="1"/>
  <c r="C19943" i="1" s="1"/>
  <c r="B19944" i="1"/>
  <c r="C19944" i="1" s="1"/>
  <c r="B19945" i="1"/>
  <c r="C19945" i="1" s="1"/>
  <c r="B19946" i="1"/>
  <c r="C19946" i="1" s="1"/>
  <c r="B19947" i="1"/>
  <c r="C19947" i="1" s="1"/>
  <c r="B19948" i="1"/>
  <c r="C19948" i="1" s="1"/>
  <c r="B19949" i="1"/>
  <c r="C19949" i="1" s="1"/>
  <c r="B19950" i="1"/>
  <c r="C19950" i="1" s="1"/>
  <c r="B19951" i="1"/>
  <c r="C19951" i="1" s="1"/>
  <c r="B19952" i="1"/>
  <c r="C19952" i="1" s="1"/>
  <c r="B19953" i="1"/>
  <c r="C19953" i="1" s="1"/>
  <c r="B19954" i="1"/>
  <c r="C19954" i="1" s="1"/>
  <c r="B19955" i="1"/>
  <c r="C19955" i="1" s="1"/>
  <c r="B19956" i="1"/>
  <c r="C19956" i="1" s="1"/>
  <c r="B19957" i="1"/>
  <c r="C19957" i="1" s="1"/>
  <c r="B19958" i="1"/>
  <c r="C19958" i="1" s="1"/>
  <c r="B19959" i="1"/>
  <c r="C19959" i="1" s="1"/>
  <c r="B19960" i="1"/>
  <c r="C19960" i="1" s="1"/>
  <c r="B19961" i="1"/>
  <c r="C19961" i="1" s="1"/>
  <c r="B19962" i="1"/>
  <c r="C19962" i="1" s="1"/>
  <c r="B19963" i="1"/>
  <c r="C19963" i="1" s="1"/>
  <c r="B19964" i="1"/>
  <c r="C19964" i="1" s="1"/>
  <c r="B19965" i="1"/>
  <c r="C19965" i="1" s="1"/>
  <c r="B19966" i="1"/>
  <c r="C19966" i="1" s="1"/>
  <c r="B19967" i="1"/>
  <c r="C19967" i="1" s="1"/>
  <c r="B19968" i="1"/>
  <c r="C19968" i="1" s="1"/>
  <c r="B19969" i="1"/>
  <c r="C19969" i="1" s="1"/>
  <c r="B19970" i="1"/>
  <c r="C19970" i="1" s="1"/>
  <c r="B19971" i="1"/>
  <c r="C19971" i="1" s="1"/>
  <c r="B19972" i="1"/>
  <c r="C19972" i="1" s="1"/>
  <c r="B19973" i="1"/>
  <c r="C19973" i="1" s="1"/>
  <c r="B19974" i="1"/>
  <c r="C19974" i="1" s="1"/>
  <c r="B19975" i="1"/>
  <c r="C19975" i="1" s="1"/>
  <c r="B19976" i="1"/>
  <c r="C19976" i="1" s="1"/>
  <c r="B19977" i="1"/>
  <c r="C19977" i="1" s="1"/>
  <c r="B19978" i="1"/>
  <c r="C19978" i="1" s="1"/>
  <c r="B19979" i="1"/>
  <c r="C19979" i="1" s="1"/>
  <c r="B19980" i="1"/>
  <c r="C19980" i="1" s="1"/>
  <c r="B19981" i="1"/>
  <c r="C19981" i="1" s="1"/>
  <c r="B19982" i="1"/>
  <c r="C19982" i="1" s="1"/>
  <c r="B19983" i="1"/>
  <c r="C19983" i="1" s="1"/>
  <c r="B19984" i="1"/>
  <c r="C19984" i="1" s="1"/>
  <c r="B19985" i="1"/>
  <c r="C19985" i="1" s="1"/>
  <c r="B19986" i="1"/>
  <c r="C19986" i="1" s="1"/>
  <c r="B19987" i="1"/>
  <c r="C19987" i="1" s="1"/>
  <c r="B19988" i="1"/>
  <c r="C19988" i="1" s="1"/>
  <c r="B19989" i="1"/>
  <c r="C19989" i="1" s="1"/>
  <c r="B19990" i="1"/>
  <c r="C19990" i="1" s="1"/>
  <c r="B19991" i="1"/>
  <c r="C19991" i="1" s="1"/>
  <c r="B19992" i="1"/>
  <c r="C19992" i="1" s="1"/>
  <c r="B19993" i="1"/>
  <c r="C19993" i="1" s="1"/>
  <c r="B19994" i="1"/>
  <c r="C19994" i="1" s="1"/>
  <c r="B19995" i="1"/>
  <c r="C19995" i="1" s="1"/>
  <c r="B19996" i="1"/>
  <c r="C19996" i="1" s="1"/>
  <c r="B19997" i="1"/>
  <c r="C19997" i="1" s="1"/>
  <c r="B19998" i="1"/>
  <c r="C19998" i="1" s="1"/>
  <c r="B19999" i="1"/>
  <c r="C19999" i="1" s="1"/>
  <c r="B20000" i="1"/>
  <c r="C20000" i="1" s="1"/>
  <c r="B20001" i="1"/>
  <c r="C20001" i="1" s="1"/>
  <c r="B20002" i="1"/>
  <c r="C20002" i="1" s="1"/>
  <c r="B20003" i="1"/>
  <c r="C20003" i="1" s="1"/>
  <c r="B20004" i="1"/>
  <c r="C20004" i="1" s="1"/>
  <c r="B20005" i="1"/>
  <c r="C20005" i="1" s="1"/>
  <c r="B20006" i="1"/>
  <c r="C20006" i="1" s="1"/>
  <c r="B20007" i="1"/>
  <c r="C20007" i="1" s="1"/>
  <c r="B20008" i="1"/>
  <c r="C20008" i="1" s="1"/>
  <c r="B20009" i="1"/>
  <c r="C20009" i="1" s="1"/>
  <c r="B20010" i="1"/>
  <c r="C20010" i="1" s="1"/>
  <c r="B20011" i="1"/>
  <c r="C20011" i="1" s="1"/>
  <c r="B20012" i="1"/>
  <c r="C20012" i="1" s="1"/>
  <c r="B20013" i="1"/>
  <c r="C20013" i="1" s="1"/>
  <c r="B20014" i="1"/>
  <c r="C20014" i="1" s="1"/>
  <c r="B20015" i="1"/>
  <c r="C20015" i="1" s="1"/>
  <c r="B20016" i="1"/>
  <c r="C20016" i="1" s="1"/>
  <c r="B20017" i="1"/>
  <c r="C20017" i="1" s="1"/>
  <c r="B20018" i="1"/>
  <c r="C20018" i="1" s="1"/>
  <c r="B20019" i="1"/>
  <c r="C20019" i="1" s="1"/>
  <c r="B20020" i="1"/>
  <c r="C20020" i="1" s="1"/>
  <c r="B20021" i="1"/>
  <c r="C20021" i="1" s="1"/>
  <c r="B20022" i="1"/>
  <c r="C20022" i="1" s="1"/>
  <c r="B20023" i="1"/>
  <c r="C20023" i="1" s="1"/>
  <c r="B20024" i="1"/>
  <c r="C20024" i="1" s="1"/>
  <c r="B20025" i="1"/>
  <c r="C20025" i="1" s="1"/>
  <c r="B20026" i="1"/>
  <c r="C20026" i="1" s="1"/>
  <c r="B20027" i="1"/>
  <c r="C20027" i="1" s="1"/>
  <c r="B20028" i="1"/>
  <c r="C20028" i="1" s="1"/>
  <c r="B20029" i="1"/>
  <c r="C20029" i="1" s="1"/>
  <c r="B20030" i="1"/>
  <c r="C20030" i="1" s="1"/>
  <c r="B20031" i="1"/>
  <c r="C20031" i="1" s="1"/>
  <c r="B20032" i="1"/>
  <c r="C20032" i="1" s="1"/>
  <c r="B20033" i="1"/>
  <c r="C20033" i="1" s="1"/>
  <c r="B20034" i="1"/>
  <c r="C20034" i="1" s="1"/>
  <c r="B20035" i="1"/>
  <c r="C20035" i="1" s="1"/>
  <c r="B20036" i="1"/>
  <c r="C20036" i="1" s="1"/>
  <c r="B20037" i="1"/>
  <c r="C20037" i="1" s="1"/>
  <c r="B20038" i="1"/>
  <c r="C20038" i="1" s="1"/>
  <c r="B20039" i="1"/>
  <c r="C20039" i="1" s="1"/>
  <c r="B20040" i="1"/>
  <c r="C20040" i="1" s="1"/>
  <c r="B20041" i="1"/>
  <c r="C20041" i="1" s="1"/>
  <c r="B20042" i="1"/>
  <c r="C20042" i="1" s="1"/>
  <c r="B20043" i="1"/>
  <c r="C20043" i="1" s="1"/>
  <c r="B20044" i="1"/>
  <c r="C20044" i="1" s="1"/>
  <c r="B20045" i="1"/>
  <c r="C20045" i="1" s="1"/>
  <c r="B20046" i="1"/>
  <c r="C20046" i="1" s="1"/>
  <c r="B20047" i="1"/>
  <c r="C20047" i="1" s="1"/>
  <c r="B20048" i="1"/>
  <c r="C20048" i="1" s="1"/>
  <c r="B20049" i="1"/>
  <c r="C20049" i="1" s="1"/>
  <c r="B20050" i="1"/>
  <c r="C20050" i="1" s="1"/>
  <c r="B20051" i="1"/>
  <c r="C20051" i="1" s="1"/>
  <c r="B20052" i="1"/>
  <c r="C20052" i="1" s="1"/>
  <c r="B20053" i="1"/>
  <c r="C20053" i="1" s="1"/>
  <c r="B20054" i="1"/>
  <c r="C20054" i="1" s="1"/>
  <c r="B20055" i="1"/>
  <c r="C20055" i="1" s="1"/>
  <c r="B20056" i="1"/>
  <c r="C20056" i="1" s="1"/>
  <c r="B20057" i="1"/>
  <c r="C20057" i="1" s="1"/>
  <c r="B20058" i="1"/>
  <c r="C20058" i="1" s="1"/>
  <c r="B20059" i="1"/>
  <c r="C20059" i="1" s="1"/>
  <c r="B20060" i="1"/>
  <c r="C20060" i="1" s="1"/>
  <c r="B20061" i="1"/>
  <c r="C20061" i="1" s="1"/>
  <c r="B20062" i="1"/>
  <c r="C20062" i="1" s="1"/>
  <c r="B20063" i="1"/>
  <c r="C20063" i="1" s="1"/>
  <c r="B20064" i="1"/>
  <c r="C20064" i="1" s="1"/>
  <c r="B20065" i="1"/>
  <c r="C20065" i="1" s="1"/>
  <c r="B20066" i="1"/>
  <c r="C20066" i="1" s="1"/>
  <c r="B20067" i="1"/>
  <c r="C20067" i="1" s="1"/>
  <c r="B20068" i="1"/>
  <c r="C20068" i="1" s="1"/>
  <c r="B20069" i="1"/>
  <c r="C20069" i="1" s="1"/>
  <c r="B20070" i="1"/>
  <c r="C20070" i="1" s="1"/>
  <c r="B20071" i="1"/>
  <c r="C20071" i="1" s="1"/>
  <c r="B20072" i="1"/>
  <c r="C20072" i="1" s="1"/>
  <c r="B20073" i="1"/>
  <c r="C20073" i="1" s="1"/>
  <c r="B20074" i="1"/>
  <c r="C20074" i="1" s="1"/>
  <c r="B20075" i="1"/>
  <c r="C20075" i="1" s="1"/>
  <c r="B20076" i="1"/>
  <c r="C20076" i="1" s="1"/>
  <c r="B20077" i="1"/>
  <c r="C20077" i="1" s="1"/>
  <c r="B20078" i="1"/>
  <c r="C20078" i="1" s="1"/>
  <c r="B20079" i="1"/>
  <c r="C20079" i="1" s="1"/>
  <c r="B20080" i="1"/>
  <c r="C20080" i="1" s="1"/>
  <c r="B20081" i="1"/>
  <c r="C20081" i="1" s="1"/>
  <c r="B20082" i="1"/>
  <c r="C20082" i="1" s="1"/>
  <c r="B20083" i="1"/>
  <c r="C20083" i="1" s="1"/>
  <c r="B20084" i="1"/>
  <c r="C20084" i="1" s="1"/>
  <c r="B20085" i="1"/>
  <c r="C20085" i="1" s="1"/>
  <c r="B20086" i="1"/>
  <c r="C20086" i="1" s="1"/>
  <c r="B20087" i="1"/>
  <c r="C20087" i="1" s="1"/>
  <c r="B20088" i="1"/>
  <c r="C20088" i="1" s="1"/>
  <c r="B20089" i="1"/>
  <c r="C20089" i="1" s="1"/>
  <c r="B20090" i="1"/>
  <c r="C20090" i="1" s="1"/>
  <c r="B20091" i="1"/>
  <c r="C20091" i="1" s="1"/>
  <c r="B20092" i="1"/>
  <c r="C20092" i="1" s="1"/>
  <c r="B20093" i="1"/>
  <c r="C20093" i="1" s="1"/>
  <c r="B20094" i="1"/>
  <c r="C20094" i="1" s="1"/>
  <c r="B20095" i="1"/>
  <c r="C20095" i="1" s="1"/>
  <c r="B20096" i="1"/>
  <c r="C20096" i="1" s="1"/>
  <c r="B20097" i="1"/>
  <c r="C20097" i="1" s="1"/>
  <c r="B20098" i="1"/>
  <c r="C20098" i="1" s="1"/>
  <c r="B20099" i="1"/>
  <c r="C20099" i="1" s="1"/>
  <c r="B20100" i="1"/>
  <c r="C20100" i="1" s="1"/>
  <c r="B20101" i="1"/>
  <c r="C20101" i="1" s="1"/>
  <c r="B20102" i="1"/>
  <c r="C20102" i="1" s="1"/>
  <c r="B20103" i="1"/>
  <c r="C20103" i="1" s="1"/>
  <c r="B20104" i="1"/>
  <c r="C20104" i="1" s="1"/>
  <c r="B20105" i="1"/>
  <c r="C20105" i="1" s="1"/>
  <c r="B20106" i="1"/>
  <c r="C20106" i="1" s="1"/>
  <c r="B20107" i="1"/>
  <c r="C20107" i="1" s="1"/>
  <c r="B20108" i="1"/>
  <c r="C20108" i="1" s="1"/>
  <c r="B20109" i="1"/>
  <c r="C20109" i="1" s="1"/>
  <c r="B20110" i="1"/>
  <c r="C20110" i="1" s="1"/>
  <c r="B20111" i="1"/>
  <c r="C20111" i="1" s="1"/>
  <c r="B20112" i="1"/>
  <c r="C20112" i="1" s="1"/>
  <c r="B20113" i="1"/>
  <c r="C20113" i="1" s="1"/>
  <c r="B20114" i="1"/>
  <c r="C20114" i="1" s="1"/>
  <c r="B20115" i="1"/>
  <c r="C20115" i="1" s="1"/>
  <c r="B20116" i="1"/>
  <c r="C20116" i="1" s="1"/>
  <c r="B20117" i="1"/>
  <c r="C20117" i="1" s="1"/>
  <c r="B20118" i="1"/>
  <c r="C20118" i="1" s="1"/>
  <c r="B20119" i="1"/>
  <c r="C20119" i="1" s="1"/>
  <c r="B20120" i="1"/>
  <c r="C20120" i="1" s="1"/>
  <c r="B20121" i="1"/>
  <c r="C20121" i="1" s="1"/>
  <c r="B20122" i="1"/>
  <c r="C20122" i="1" s="1"/>
  <c r="B20123" i="1"/>
  <c r="C20123" i="1" s="1"/>
  <c r="B20124" i="1"/>
  <c r="C20124" i="1" s="1"/>
  <c r="B20125" i="1"/>
  <c r="C20125" i="1" s="1"/>
  <c r="B20126" i="1"/>
  <c r="C20126" i="1" s="1"/>
  <c r="B20127" i="1"/>
  <c r="C20127" i="1" s="1"/>
  <c r="B20128" i="1"/>
  <c r="C20128" i="1" s="1"/>
  <c r="B20129" i="1"/>
  <c r="C20129" i="1" s="1"/>
  <c r="B20130" i="1"/>
  <c r="C20130" i="1" s="1"/>
  <c r="B20131" i="1"/>
  <c r="C20131" i="1" s="1"/>
  <c r="B20132" i="1"/>
  <c r="C20132" i="1" s="1"/>
  <c r="B20133" i="1"/>
  <c r="C20133" i="1" s="1"/>
  <c r="B20134" i="1"/>
  <c r="C20134" i="1" s="1"/>
  <c r="B20135" i="1"/>
  <c r="C20135" i="1" s="1"/>
  <c r="B20136" i="1"/>
  <c r="C20136" i="1" s="1"/>
  <c r="B20137" i="1"/>
  <c r="C20137" i="1" s="1"/>
  <c r="B20138" i="1"/>
  <c r="C20138" i="1" s="1"/>
  <c r="B20139" i="1"/>
  <c r="C20139" i="1" s="1"/>
  <c r="B20140" i="1"/>
  <c r="C20140" i="1" s="1"/>
  <c r="B20141" i="1"/>
  <c r="C20141" i="1" s="1"/>
  <c r="B20142" i="1"/>
  <c r="C20142" i="1" s="1"/>
  <c r="B20143" i="1"/>
  <c r="C20143" i="1" s="1"/>
  <c r="B20144" i="1"/>
  <c r="C20144" i="1" s="1"/>
  <c r="B20145" i="1"/>
  <c r="C20145" i="1" s="1"/>
  <c r="B20146" i="1"/>
  <c r="C20146" i="1" s="1"/>
  <c r="B20147" i="1"/>
  <c r="C20147" i="1" s="1"/>
  <c r="B20148" i="1"/>
  <c r="C20148" i="1" s="1"/>
  <c r="B20149" i="1"/>
  <c r="C20149" i="1" s="1"/>
  <c r="B20150" i="1"/>
  <c r="C20150" i="1" s="1"/>
  <c r="B20151" i="1"/>
  <c r="C20151" i="1" s="1"/>
  <c r="B20152" i="1"/>
  <c r="C20152" i="1" s="1"/>
  <c r="B20153" i="1"/>
  <c r="C20153" i="1" s="1"/>
  <c r="B20154" i="1"/>
  <c r="C20154" i="1" s="1"/>
  <c r="B20155" i="1"/>
  <c r="C20155" i="1" s="1"/>
  <c r="B20156" i="1"/>
  <c r="C20156" i="1" s="1"/>
  <c r="B20157" i="1"/>
  <c r="C20157" i="1" s="1"/>
  <c r="B20158" i="1"/>
  <c r="C20158" i="1" s="1"/>
  <c r="B20159" i="1"/>
  <c r="C20159" i="1" s="1"/>
  <c r="B20160" i="1"/>
  <c r="C20160" i="1" s="1"/>
  <c r="B20161" i="1"/>
  <c r="C20161" i="1" s="1"/>
  <c r="B20162" i="1"/>
  <c r="C20162" i="1" s="1"/>
  <c r="B20163" i="1"/>
  <c r="C20163" i="1" s="1"/>
  <c r="B20164" i="1"/>
  <c r="C20164" i="1" s="1"/>
  <c r="B20165" i="1"/>
  <c r="C20165" i="1" s="1"/>
  <c r="B20166" i="1"/>
  <c r="C20166" i="1" s="1"/>
  <c r="B20167" i="1"/>
  <c r="C20167" i="1" s="1"/>
  <c r="B20168" i="1"/>
  <c r="C20168" i="1" s="1"/>
  <c r="B20169" i="1"/>
  <c r="C20169" i="1" s="1"/>
  <c r="B20170" i="1"/>
  <c r="C20170" i="1" s="1"/>
  <c r="B20171" i="1"/>
  <c r="C20171" i="1" s="1"/>
  <c r="B20172" i="1"/>
  <c r="C20172" i="1" s="1"/>
  <c r="B20173" i="1"/>
  <c r="C20173" i="1" s="1"/>
  <c r="B20174" i="1"/>
  <c r="C20174" i="1" s="1"/>
  <c r="B20175" i="1"/>
  <c r="C20175" i="1" s="1"/>
  <c r="B20176" i="1"/>
  <c r="C20176" i="1" s="1"/>
  <c r="B20177" i="1"/>
  <c r="C20177" i="1" s="1"/>
  <c r="B20178" i="1"/>
  <c r="C20178" i="1" s="1"/>
  <c r="B20179" i="1"/>
  <c r="C20179" i="1" s="1"/>
  <c r="B20180" i="1"/>
  <c r="C20180" i="1" s="1"/>
  <c r="B20181" i="1"/>
  <c r="C20181" i="1" s="1"/>
  <c r="B20182" i="1"/>
  <c r="C20182" i="1" s="1"/>
  <c r="B20183" i="1"/>
  <c r="C20183" i="1" s="1"/>
  <c r="B20184" i="1"/>
  <c r="C20184" i="1" s="1"/>
  <c r="B20185" i="1"/>
  <c r="C20185" i="1" s="1"/>
  <c r="B20186" i="1"/>
  <c r="C20186" i="1" s="1"/>
  <c r="B20187" i="1"/>
  <c r="C20187" i="1" s="1"/>
  <c r="B20188" i="1"/>
  <c r="C20188" i="1" s="1"/>
  <c r="B20189" i="1"/>
  <c r="C20189" i="1" s="1"/>
  <c r="B20190" i="1"/>
  <c r="C20190" i="1" s="1"/>
  <c r="B20191" i="1"/>
  <c r="C20191" i="1" s="1"/>
  <c r="B20192" i="1"/>
  <c r="C20192" i="1" s="1"/>
  <c r="B20193" i="1"/>
  <c r="C20193" i="1" s="1"/>
  <c r="B20194" i="1"/>
  <c r="C20194" i="1" s="1"/>
  <c r="B20195" i="1"/>
  <c r="C20195" i="1" s="1"/>
  <c r="B20196" i="1"/>
  <c r="C20196" i="1" s="1"/>
  <c r="B20197" i="1"/>
  <c r="C20197" i="1" s="1"/>
  <c r="B20198" i="1"/>
  <c r="C20198" i="1" s="1"/>
  <c r="B20199" i="1"/>
  <c r="C20199" i="1" s="1"/>
  <c r="B20200" i="1"/>
  <c r="C20200" i="1" s="1"/>
  <c r="B20201" i="1"/>
  <c r="C20201" i="1" s="1"/>
  <c r="B20202" i="1"/>
  <c r="C20202" i="1" s="1"/>
  <c r="B20203" i="1"/>
  <c r="C20203" i="1" s="1"/>
  <c r="B20204" i="1"/>
  <c r="C20204" i="1" s="1"/>
  <c r="B20205" i="1"/>
  <c r="C20205" i="1" s="1"/>
  <c r="B20206" i="1"/>
  <c r="C20206" i="1" s="1"/>
  <c r="B20207" i="1"/>
  <c r="C20207" i="1" s="1"/>
  <c r="B20208" i="1"/>
  <c r="C20208" i="1" s="1"/>
  <c r="B20209" i="1"/>
  <c r="C20209" i="1" s="1"/>
  <c r="B20210" i="1"/>
  <c r="C20210" i="1" s="1"/>
  <c r="B20211" i="1"/>
  <c r="C20211" i="1" s="1"/>
  <c r="B20212" i="1"/>
  <c r="C20212" i="1" s="1"/>
  <c r="B20213" i="1"/>
  <c r="C20213" i="1" s="1"/>
  <c r="B20214" i="1"/>
  <c r="C20214" i="1" s="1"/>
  <c r="B20215" i="1"/>
  <c r="C20215" i="1" s="1"/>
  <c r="B20216" i="1"/>
  <c r="C20216" i="1" s="1"/>
  <c r="B20217" i="1"/>
  <c r="C20217" i="1" s="1"/>
  <c r="B20218" i="1"/>
  <c r="C20218" i="1" s="1"/>
  <c r="B20219" i="1"/>
  <c r="C20219" i="1" s="1"/>
  <c r="B20220" i="1"/>
  <c r="C20220" i="1" s="1"/>
  <c r="B20221" i="1"/>
  <c r="C20221" i="1" s="1"/>
  <c r="B20222" i="1"/>
  <c r="C20222" i="1" s="1"/>
  <c r="B20223" i="1"/>
  <c r="C20223" i="1" s="1"/>
  <c r="B20224" i="1"/>
  <c r="C20224" i="1" s="1"/>
  <c r="B20225" i="1"/>
  <c r="C20225" i="1" s="1"/>
  <c r="B20226" i="1"/>
  <c r="C20226" i="1" s="1"/>
  <c r="B20227" i="1"/>
  <c r="C20227" i="1" s="1"/>
  <c r="B20228" i="1"/>
  <c r="C20228" i="1" s="1"/>
  <c r="B20229" i="1"/>
  <c r="C20229" i="1" s="1"/>
  <c r="B20230" i="1"/>
  <c r="C20230" i="1" s="1"/>
  <c r="B20231" i="1"/>
  <c r="C20231" i="1" s="1"/>
  <c r="B20232" i="1"/>
  <c r="C20232" i="1" s="1"/>
  <c r="B20233" i="1"/>
  <c r="C20233" i="1" s="1"/>
  <c r="B20234" i="1"/>
  <c r="C20234" i="1" s="1"/>
  <c r="B20235" i="1"/>
  <c r="C20235" i="1" s="1"/>
  <c r="B20236" i="1"/>
  <c r="C20236" i="1" s="1"/>
  <c r="B20237" i="1"/>
  <c r="C20237" i="1" s="1"/>
  <c r="B20238" i="1"/>
  <c r="C20238" i="1" s="1"/>
  <c r="B20239" i="1"/>
  <c r="C20239" i="1" s="1"/>
  <c r="B20240" i="1"/>
  <c r="C20240" i="1" s="1"/>
  <c r="B20241" i="1"/>
  <c r="C20241" i="1" s="1"/>
  <c r="B20242" i="1"/>
  <c r="C20242" i="1" s="1"/>
  <c r="B20243" i="1"/>
  <c r="C20243" i="1" s="1"/>
  <c r="B20244" i="1"/>
  <c r="C20244" i="1" s="1"/>
  <c r="B20245" i="1"/>
  <c r="C20245" i="1" s="1"/>
  <c r="B20246" i="1"/>
  <c r="C20246" i="1" s="1"/>
  <c r="B20247" i="1"/>
  <c r="C20247" i="1" s="1"/>
  <c r="B20248" i="1"/>
  <c r="C20248" i="1" s="1"/>
  <c r="B20249" i="1"/>
  <c r="C20249" i="1" s="1"/>
  <c r="B20250" i="1"/>
  <c r="C20250" i="1" s="1"/>
  <c r="B20251" i="1"/>
  <c r="C20251" i="1" s="1"/>
  <c r="B20252" i="1"/>
  <c r="C20252" i="1" s="1"/>
  <c r="B20253" i="1"/>
  <c r="C20253" i="1" s="1"/>
  <c r="B20254" i="1"/>
  <c r="C20254" i="1" s="1"/>
  <c r="B20255" i="1"/>
  <c r="C20255" i="1" s="1"/>
  <c r="B20256" i="1"/>
  <c r="C20256" i="1" s="1"/>
  <c r="B20257" i="1"/>
  <c r="C20257" i="1" s="1"/>
  <c r="B20258" i="1"/>
  <c r="C20258" i="1" s="1"/>
  <c r="B20259" i="1"/>
  <c r="C20259" i="1" s="1"/>
  <c r="B20260" i="1"/>
  <c r="C20260" i="1" s="1"/>
  <c r="B20261" i="1"/>
  <c r="C20261" i="1" s="1"/>
  <c r="B20262" i="1"/>
  <c r="C20262" i="1" s="1"/>
  <c r="B20263" i="1"/>
  <c r="C20263" i="1" s="1"/>
  <c r="B20264" i="1"/>
  <c r="C20264" i="1" s="1"/>
  <c r="B20265" i="1"/>
  <c r="C20265" i="1" s="1"/>
  <c r="B20266" i="1"/>
  <c r="C20266" i="1" s="1"/>
  <c r="B20267" i="1"/>
  <c r="C20267" i="1" s="1"/>
  <c r="B20268" i="1"/>
  <c r="C20268" i="1" s="1"/>
  <c r="B20269" i="1"/>
  <c r="C20269" i="1" s="1"/>
  <c r="B20270" i="1"/>
  <c r="C20270" i="1" s="1"/>
  <c r="B20271" i="1"/>
  <c r="C20271" i="1" s="1"/>
  <c r="B20272" i="1"/>
  <c r="C20272" i="1" s="1"/>
  <c r="B20273" i="1"/>
  <c r="C20273" i="1" s="1"/>
  <c r="B20274" i="1"/>
  <c r="C20274" i="1" s="1"/>
  <c r="B20275" i="1"/>
  <c r="C20275" i="1" s="1"/>
  <c r="B20276" i="1"/>
  <c r="C20276" i="1" s="1"/>
  <c r="B20277" i="1"/>
  <c r="C20277" i="1" s="1"/>
  <c r="B20278" i="1"/>
  <c r="C20278" i="1" s="1"/>
  <c r="B20279" i="1"/>
  <c r="C20279" i="1" s="1"/>
  <c r="B20280" i="1"/>
  <c r="C20280" i="1" s="1"/>
  <c r="B20281" i="1"/>
  <c r="C20281" i="1" s="1"/>
  <c r="B20282" i="1"/>
  <c r="C20282" i="1" s="1"/>
  <c r="B20283" i="1"/>
  <c r="C20283" i="1" s="1"/>
  <c r="B20284" i="1"/>
  <c r="C20284" i="1" s="1"/>
  <c r="B20285" i="1"/>
  <c r="C20285" i="1" s="1"/>
  <c r="B20286" i="1"/>
  <c r="C20286" i="1" s="1"/>
  <c r="B20287" i="1"/>
  <c r="C20287" i="1" s="1"/>
  <c r="B20288" i="1"/>
  <c r="C20288" i="1" s="1"/>
  <c r="B20289" i="1"/>
  <c r="C20289" i="1" s="1"/>
  <c r="B20290" i="1"/>
  <c r="C20290" i="1" s="1"/>
  <c r="B20291" i="1"/>
  <c r="C20291" i="1" s="1"/>
  <c r="B20292" i="1"/>
  <c r="C20292" i="1" s="1"/>
  <c r="B20293" i="1"/>
  <c r="C20293" i="1" s="1"/>
  <c r="B20294" i="1"/>
  <c r="C20294" i="1" s="1"/>
  <c r="B20295" i="1"/>
  <c r="C20295" i="1" s="1"/>
  <c r="B20296" i="1"/>
  <c r="C20296" i="1" s="1"/>
  <c r="B20297" i="1"/>
  <c r="C20297" i="1" s="1"/>
  <c r="B20298" i="1"/>
  <c r="C20298" i="1" s="1"/>
  <c r="B20299" i="1"/>
  <c r="C20299" i="1" s="1"/>
  <c r="B20300" i="1"/>
  <c r="C20300" i="1" s="1"/>
  <c r="B20301" i="1"/>
  <c r="C20301" i="1" s="1"/>
  <c r="B20302" i="1"/>
  <c r="C20302" i="1" s="1"/>
  <c r="B20303" i="1"/>
  <c r="C20303" i="1" s="1"/>
  <c r="B20304" i="1"/>
  <c r="C20304" i="1" s="1"/>
  <c r="B20305" i="1"/>
  <c r="C20305" i="1" s="1"/>
  <c r="B20306" i="1"/>
  <c r="C20306" i="1" s="1"/>
  <c r="B20307" i="1"/>
  <c r="C20307" i="1" s="1"/>
  <c r="B20308" i="1"/>
  <c r="C20308" i="1" s="1"/>
  <c r="B20309" i="1"/>
  <c r="C20309" i="1" s="1"/>
  <c r="B20310" i="1"/>
  <c r="C20310" i="1" s="1"/>
  <c r="B20311" i="1"/>
  <c r="C20311" i="1" s="1"/>
  <c r="B20312" i="1"/>
  <c r="C20312" i="1" s="1"/>
  <c r="B20313" i="1"/>
  <c r="C20313" i="1" s="1"/>
  <c r="B20314" i="1"/>
  <c r="C20314" i="1" s="1"/>
  <c r="B20315" i="1"/>
  <c r="C20315" i="1" s="1"/>
  <c r="B20316" i="1"/>
  <c r="C20316" i="1" s="1"/>
  <c r="B20317" i="1"/>
  <c r="C20317" i="1" s="1"/>
  <c r="B20318" i="1"/>
  <c r="C20318" i="1" s="1"/>
  <c r="B20319" i="1"/>
  <c r="C20319" i="1" s="1"/>
  <c r="B20320" i="1"/>
  <c r="C20320" i="1" s="1"/>
  <c r="B20321" i="1"/>
  <c r="C20321" i="1" s="1"/>
  <c r="B20322" i="1"/>
  <c r="C20322" i="1" s="1"/>
  <c r="B20323" i="1"/>
  <c r="C20323" i="1" s="1"/>
  <c r="B20324" i="1"/>
  <c r="C20324" i="1" s="1"/>
  <c r="B20325" i="1"/>
  <c r="C20325" i="1" s="1"/>
  <c r="B20326" i="1"/>
  <c r="C20326" i="1" s="1"/>
  <c r="B20327" i="1"/>
  <c r="C20327" i="1" s="1"/>
  <c r="B20328" i="1"/>
  <c r="C20328" i="1" s="1"/>
  <c r="B20329" i="1"/>
  <c r="C20329" i="1" s="1"/>
  <c r="B20330" i="1"/>
  <c r="C20330" i="1" s="1"/>
  <c r="B20331" i="1"/>
  <c r="C20331" i="1" s="1"/>
  <c r="B20332" i="1"/>
  <c r="C20332" i="1" s="1"/>
  <c r="B20333" i="1"/>
  <c r="C20333" i="1" s="1"/>
  <c r="B20334" i="1"/>
  <c r="C20334" i="1" s="1"/>
  <c r="B20335" i="1"/>
  <c r="C20335" i="1" s="1"/>
  <c r="B20336" i="1"/>
  <c r="C20336" i="1" s="1"/>
  <c r="B20337" i="1"/>
  <c r="C20337" i="1" s="1"/>
  <c r="B20338" i="1"/>
  <c r="C20338" i="1" s="1"/>
  <c r="B20339" i="1"/>
  <c r="C20339" i="1" s="1"/>
  <c r="B20340" i="1"/>
  <c r="C20340" i="1" s="1"/>
  <c r="B20341" i="1"/>
  <c r="C20341" i="1" s="1"/>
  <c r="B20342" i="1"/>
  <c r="C20342" i="1" s="1"/>
  <c r="B20343" i="1"/>
  <c r="C20343" i="1" s="1"/>
  <c r="B20344" i="1"/>
  <c r="C20344" i="1" s="1"/>
  <c r="B20345" i="1"/>
  <c r="C20345" i="1" s="1"/>
  <c r="B20346" i="1"/>
  <c r="C20346" i="1" s="1"/>
  <c r="B20347" i="1"/>
  <c r="C20347" i="1" s="1"/>
  <c r="B20348" i="1"/>
  <c r="C20348" i="1" s="1"/>
  <c r="B20349" i="1"/>
  <c r="C20349" i="1" s="1"/>
  <c r="B20350" i="1"/>
  <c r="C20350" i="1" s="1"/>
  <c r="B20351" i="1"/>
  <c r="C20351" i="1" s="1"/>
  <c r="B20352" i="1"/>
  <c r="C20352" i="1" s="1"/>
  <c r="B20353" i="1"/>
  <c r="C20353" i="1" s="1"/>
  <c r="B20354" i="1"/>
  <c r="C20354" i="1" s="1"/>
  <c r="B20355" i="1"/>
  <c r="C20355" i="1" s="1"/>
  <c r="B20356" i="1"/>
  <c r="C20356" i="1" s="1"/>
  <c r="B20357" i="1"/>
  <c r="C20357" i="1" s="1"/>
  <c r="B20358" i="1"/>
  <c r="C20358" i="1" s="1"/>
  <c r="B20359" i="1"/>
  <c r="C20359" i="1" s="1"/>
  <c r="B20360" i="1"/>
  <c r="C20360" i="1" s="1"/>
  <c r="B20361" i="1"/>
  <c r="C20361" i="1" s="1"/>
  <c r="B20362" i="1"/>
  <c r="C20362" i="1" s="1"/>
  <c r="B20363" i="1"/>
  <c r="C20363" i="1" s="1"/>
  <c r="B20364" i="1"/>
  <c r="C20364" i="1" s="1"/>
  <c r="B20365" i="1"/>
  <c r="C20365" i="1" s="1"/>
  <c r="B20366" i="1"/>
  <c r="C20366" i="1" s="1"/>
  <c r="B20367" i="1"/>
  <c r="C20367" i="1" s="1"/>
  <c r="B20368" i="1"/>
  <c r="C20368" i="1" s="1"/>
  <c r="B20369" i="1"/>
  <c r="C20369" i="1" s="1"/>
  <c r="B20370" i="1"/>
  <c r="C20370" i="1" s="1"/>
  <c r="B20371" i="1"/>
  <c r="C20371" i="1" s="1"/>
  <c r="B20372" i="1"/>
  <c r="C20372" i="1" s="1"/>
  <c r="B20373" i="1"/>
  <c r="C20373" i="1" s="1"/>
  <c r="B20374" i="1"/>
  <c r="C20374" i="1" s="1"/>
  <c r="B20375" i="1"/>
  <c r="C20375" i="1" s="1"/>
  <c r="B20376" i="1"/>
  <c r="C20376" i="1" s="1"/>
  <c r="B20377" i="1"/>
  <c r="C20377" i="1" s="1"/>
  <c r="B20378" i="1"/>
  <c r="C20378" i="1" s="1"/>
  <c r="B20379" i="1"/>
  <c r="C20379" i="1" s="1"/>
  <c r="B20380" i="1"/>
  <c r="C20380" i="1" s="1"/>
  <c r="B20381" i="1"/>
  <c r="C20381" i="1" s="1"/>
  <c r="B20382" i="1"/>
  <c r="C20382" i="1" s="1"/>
  <c r="B20383" i="1"/>
  <c r="C20383" i="1" s="1"/>
  <c r="B20384" i="1"/>
  <c r="C20384" i="1" s="1"/>
  <c r="B20385" i="1"/>
  <c r="C20385" i="1" s="1"/>
  <c r="B20386" i="1"/>
  <c r="C20386" i="1" s="1"/>
  <c r="B20387" i="1"/>
  <c r="C20387" i="1" s="1"/>
  <c r="B20388" i="1"/>
  <c r="C20388" i="1" s="1"/>
  <c r="B20389" i="1"/>
  <c r="C20389" i="1" s="1"/>
  <c r="B20390" i="1"/>
  <c r="C20390" i="1" s="1"/>
  <c r="B20391" i="1"/>
  <c r="C20391" i="1" s="1"/>
  <c r="B20392" i="1"/>
  <c r="C20392" i="1" s="1"/>
  <c r="B20393" i="1"/>
  <c r="C20393" i="1" s="1"/>
  <c r="B20394" i="1"/>
  <c r="C20394" i="1" s="1"/>
  <c r="B20395" i="1"/>
  <c r="C20395" i="1" s="1"/>
  <c r="B20396" i="1"/>
  <c r="C20396" i="1" s="1"/>
  <c r="B20397" i="1"/>
  <c r="C20397" i="1" s="1"/>
  <c r="B20398" i="1"/>
  <c r="C20398" i="1" s="1"/>
  <c r="B20399" i="1"/>
  <c r="C20399" i="1" s="1"/>
  <c r="B20400" i="1"/>
  <c r="C20400" i="1" s="1"/>
  <c r="B20401" i="1"/>
  <c r="C20401" i="1" s="1"/>
  <c r="B20402" i="1"/>
  <c r="C20402" i="1" s="1"/>
  <c r="B20403" i="1"/>
  <c r="C20403" i="1" s="1"/>
  <c r="B20404" i="1"/>
  <c r="C20404" i="1" s="1"/>
  <c r="B20405" i="1"/>
  <c r="C20405" i="1" s="1"/>
  <c r="B20406" i="1"/>
  <c r="C20406" i="1" s="1"/>
  <c r="B20407" i="1"/>
  <c r="C20407" i="1" s="1"/>
  <c r="B20408" i="1"/>
  <c r="C20408" i="1" s="1"/>
  <c r="B20409" i="1"/>
  <c r="C20409" i="1" s="1"/>
  <c r="B20410" i="1"/>
  <c r="C20410" i="1" s="1"/>
  <c r="B20411" i="1"/>
  <c r="C20411" i="1" s="1"/>
  <c r="B20412" i="1"/>
  <c r="C20412" i="1" s="1"/>
  <c r="B20413" i="1"/>
  <c r="C20413" i="1" s="1"/>
  <c r="B20414" i="1"/>
  <c r="C20414" i="1" s="1"/>
  <c r="B20415" i="1"/>
  <c r="C20415" i="1" s="1"/>
  <c r="B20416" i="1"/>
  <c r="C20416" i="1" s="1"/>
  <c r="B20417" i="1"/>
  <c r="C20417" i="1" s="1"/>
  <c r="B20418" i="1"/>
  <c r="C20418" i="1" s="1"/>
  <c r="B20419" i="1"/>
  <c r="C20419" i="1" s="1"/>
  <c r="B20420" i="1"/>
  <c r="C20420" i="1" s="1"/>
  <c r="B20421" i="1"/>
  <c r="C20421" i="1" s="1"/>
  <c r="B20422" i="1"/>
  <c r="C20422" i="1" s="1"/>
  <c r="B20423" i="1"/>
  <c r="C20423" i="1" s="1"/>
  <c r="B20424" i="1"/>
  <c r="C20424" i="1" s="1"/>
  <c r="B20425" i="1"/>
  <c r="C20425" i="1" s="1"/>
  <c r="B20426" i="1"/>
  <c r="C20426" i="1" s="1"/>
  <c r="B20427" i="1"/>
  <c r="C20427" i="1" s="1"/>
  <c r="B20428" i="1"/>
  <c r="C20428" i="1" s="1"/>
  <c r="B20429" i="1"/>
  <c r="C20429" i="1" s="1"/>
  <c r="B20430" i="1"/>
  <c r="C20430" i="1" s="1"/>
  <c r="B20431" i="1"/>
  <c r="C20431" i="1" s="1"/>
  <c r="B20432" i="1"/>
  <c r="C20432" i="1" s="1"/>
  <c r="B20433" i="1"/>
  <c r="C20433" i="1" s="1"/>
  <c r="B20434" i="1"/>
  <c r="C20434" i="1" s="1"/>
  <c r="B20435" i="1"/>
  <c r="C20435" i="1" s="1"/>
  <c r="B20436" i="1"/>
  <c r="C20436" i="1" s="1"/>
  <c r="B20437" i="1"/>
  <c r="C20437" i="1" s="1"/>
  <c r="B20438" i="1"/>
  <c r="C20438" i="1" s="1"/>
  <c r="B20439" i="1"/>
  <c r="C20439" i="1" s="1"/>
  <c r="B20440" i="1"/>
  <c r="C20440" i="1" s="1"/>
  <c r="B20441" i="1"/>
  <c r="C20441" i="1" s="1"/>
  <c r="B20442" i="1"/>
  <c r="C20442" i="1" s="1"/>
  <c r="B20443" i="1"/>
  <c r="C20443" i="1" s="1"/>
  <c r="B20444" i="1"/>
  <c r="C20444" i="1" s="1"/>
  <c r="B20445" i="1"/>
  <c r="C20445" i="1" s="1"/>
  <c r="B20446" i="1"/>
  <c r="C20446" i="1" s="1"/>
  <c r="B20447" i="1"/>
  <c r="C20447" i="1" s="1"/>
  <c r="B20448" i="1"/>
  <c r="C20448" i="1" s="1"/>
  <c r="B20449" i="1"/>
  <c r="C20449" i="1" s="1"/>
  <c r="B20450" i="1"/>
  <c r="C20450" i="1" s="1"/>
  <c r="B20451" i="1"/>
  <c r="C20451" i="1" s="1"/>
  <c r="B20452" i="1"/>
  <c r="C20452" i="1" s="1"/>
  <c r="B20453" i="1"/>
  <c r="C20453" i="1" s="1"/>
  <c r="B20454" i="1"/>
  <c r="C20454" i="1" s="1"/>
  <c r="B20455" i="1"/>
  <c r="C20455" i="1" s="1"/>
  <c r="B20456" i="1"/>
  <c r="C20456" i="1" s="1"/>
  <c r="B20457" i="1"/>
  <c r="C20457" i="1" s="1"/>
  <c r="B20458" i="1"/>
  <c r="C20458" i="1" s="1"/>
  <c r="B20459" i="1"/>
  <c r="C20459" i="1" s="1"/>
  <c r="B20460" i="1"/>
  <c r="C20460" i="1" s="1"/>
  <c r="B20461" i="1"/>
  <c r="C20461" i="1" s="1"/>
  <c r="B20462" i="1"/>
  <c r="C20462" i="1" s="1"/>
  <c r="B20463" i="1"/>
  <c r="C20463" i="1" s="1"/>
  <c r="B20464" i="1"/>
  <c r="C20464" i="1" s="1"/>
  <c r="B20465" i="1"/>
  <c r="C20465" i="1" s="1"/>
  <c r="B20466" i="1"/>
  <c r="C20466" i="1" s="1"/>
  <c r="B20467" i="1"/>
  <c r="C20467" i="1" s="1"/>
  <c r="B20468" i="1"/>
  <c r="C20468" i="1" s="1"/>
  <c r="B20469" i="1"/>
  <c r="C20469" i="1" s="1"/>
  <c r="B20470" i="1"/>
  <c r="C20470" i="1" s="1"/>
  <c r="B20471" i="1"/>
  <c r="C20471" i="1" s="1"/>
  <c r="B20472" i="1"/>
  <c r="C20472" i="1" s="1"/>
  <c r="B20473" i="1"/>
  <c r="C20473" i="1" s="1"/>
  <c r="B20474" i="1"/>
  <c r="C20474" i="1" s="1"/>
  <c r="B20475" i="1"/>
  <c r="C20475" i="1" s="1"/>
  <c r="B20476" i="1"/>
  <c r="C20476" i="1" s="1"/>
  <c r="B20477" i="1"/>
  <c r="C20477" i="1" s="1"/>
  <c r="B20478" i="1"/>
  <c r="C20478" i="1" s="1"/>
  <c r="B20479" i="1"/>
  <c r="C20479" i="1" s="1"/>
  <c r="B20480" i="1"/>
  <c r="C20480" i="1" s="1"/>
  <c r="B20481" i="1"/>
  <c r="C20481" i="1" s="1"/>
  <c r="B20482" i="1"/>
  <c r="C20482" i="1" s="1"/>
  <c r="B20483" i="1"/>
  <c r="C20483" i="1" s="1"/>
  <c r="B20484" i="1"/>
  <c r="C20484" i="1" s="1"/>
  <c r="B20485" i="1"/>
  <c r="C20485" i="1" s="1"/>
  <c r="B20486" i="1"/>
  <c r="C20486" i="1" s="1"/>
  <c r="B20487" i="1"/>
  <c r="C20487" i="1" s="1"/>
  <c r="B20488" i="1"/>
  <c r="C20488" i="1" s="1"/>
  <c r="B20489" i="1"/>
  <c r="C20489" i="1" s="1"/>
  <c r="B20490" i="1"/>
  <c r="C20490" i="1" s="1"/>
  <c r="B20491" i="1"/>
  <c r="C20491" i="1" s="1"/>
  <c r="B20492" i="1"/>
  <c r="C20492" i="1" s="1"/>
  <c r="B20493" i="1"/>
  <c r="C20493" i="1" s="1"/>
  <c r="B20494" i="1"/>
  <c r="C20494" i="1" s="1"/>
  <c r="B20495" i="1"/>
  <c r="C20495" i="1" s="1"/>
  <c r="B20496" i="1"/>
  <c r="C20496" i="1" s="1"/>
  <c r="B20497" i="1"/>
  <c r="C20497" i="1" s="1"/>
  <c r="B20498" i="1"/>
  <c r="C20498" i="1" s="1"/>
  <c r="B20499" i="1"/>
  <c r="C20499" i="1" s="1"/>
  <c r="B20500" i="1"/>
  <c r="C20500" i="1" s="1"/>
  <c r="B20501" i="1"/>
  <c r="C20501" i="1" s="1"/>
  <c r="B20502" i="1"/>
  <c r="C20502" i="1" s="1"/>
  <c r="B20503" i="1"/>
  <c r="C20503" i="1" s="1"/>
  <c r="B20504" i="1"/>
  <c r="C20504" i="1" s="1"/>
  <c r="B20505" i="1"/>
  <c r="C20505" i="1" s="1"/>
  <c r="B20506" i="1"/>
  <c r="C20506" i="1" s="1"/>
  <c r="B20507" i="1"/>
  <c r="C20507" i="1" s="1"/>
  <c r="B20508" i="1"/>
  <c r="C20508" i="1" s="1"/>
  <c r="B20509" i="1"/>
  <c r="C20509" i="1" s="1"/>
  <c r="B20510" i="1"/>
  <c r="C20510" i="1" s="1"/>
  <c r="B20511" i="1"/>
  <c r="C20511" i="1" s="1"/>
  <c r="B20512" i="1"/>
  <c r="C20512" i="1" s="1"/>
  <c r="B20513" i="1"/>
  <c r="C20513" i="1" s="1"/>
  <c r="B20514" i="1"/>
  <c r="C20514" i="1" s="1"/>
  <c r="B20515" i="1"/>
  <c r="C20515" i="1" s="1"/>
  <c r="B20516" i="1"/>
  <c r="C20516" i="1" s="1"/>
  <c r="B20517" i="1"/>
  <c r="C20517" i="1" s="1"/>
  <c r="B20518" i="1"/>
  <c r="C20518" i="1" s="1"/>
  <c r="B20519" i="1"/>
  <c r="C20519" i="1" s="1"/>
  <c r="B20520" i="1"/>
  <c r="C20520" i="1" s="1"/>
  <c r="B20521" i="1"/>
  <c r="C20521" i="1" s="1"/>
  <c r="B20522" i="1"/>
  <c r="C20522" i="1" s="1"/>
  <c r="B20523" i="1"/>
  <c r="C20523" i="1" s="1"/>
  <c r="B20524" i="1"/>
  <c r="C20524" i="1" s="1"/>
  <c r="B20525" i="1"/>
  <c r="C20525" i="1" s="1"/>
  <c r="B20526" i="1"/>
  <c r="C20526" i="1" s="1"/>
  <c r="B20527" i="1"/>
  <c r="C20527" i="1" s="1"/>
  <c r="B20528" i="1"/>
  <c r="C20528" i="1" s="1"/>
  <c r="B20529" i="1"/>
  <c r="C20529" i="1" s="1"/>
  <c r="B20530" i="1"/>
  <c r="C20530" i="1" s="1"/>
  <c r="B20531" i="1"/>
  <c r="C20531" i="1" s="1"/>
  <c r="B20532" i="1"/>
  <c r="C20532" i="1" s="1"/>
  <c r="B20533" i="1"/>
  <c r="C20533" i="1" s="1"/>
  <c r="B20534" i="1"/>
  <c r="C20534" i="1" s="1"/>
  <c r="B20535" i="1"/>
  <c r="C20535" i="1" s="1"/>
  <c r="B20536" i="1"/>
  <c r="C20536" i="1" s="1"/>
  <c r="B20537" i="1"/>
  <c r="C20537" i="1" s="1"/>
  <c r="B20538" i="1"/>
  <c r="C20538" i="1" s="1"/>
  <c r="B20539" i="1"/>
  <c r="C20539" i="1" s="1"/>
  <c r="B20540" i="1"/>
  <c r="C20540" i="1" s="1"/>
  <c r="B20541" i="1"/>
  <c r="C20541" i="1" s="1"/>
  <c r="B20542" i="1"/>
  <c r="C20542" i="1" s="1"/>
  <c r="B20543" i="1"/>
  <c r="C20543" i="1" s="1"/>
  <c r="B20544" i="1"/>
  <c r="C20544" i="1" s="1"/>
  <c r="B20545" i="1"/>
  <c r="C20545" i="1" s="1"/>
  <c r="B20546" i="1"/>
  <c r="C20546" i="1" s="1"/>
  <c r="B20547" i="1"/>
  <c r="C20547" i="1" s="1"/>
  <c r="B20548" i="1"/>
  <c r="C20548" i="1" s="1"/>
  <c r="B20549" i="1"/>
  <c r="C20549" i="1" s="1"/>
  <c r="B20550" i="1"/>
  <c r="C20550" i="1" s="1"/>
  <c r="B20551" i="1"/>
  <c r="C20551" i="1" s="1"/>
  <c r="B20552" i="1"/>
  <c r="C20552" i="1" s="1"/>
  <c r="B20553" i="1"/>
  <c r="C20553" i="1" s="1"/>
  <c r="B20554" i="1"/>
  <c r="C20554" i="1" s="1"/>
  <c r="B20555" i="1"/>
  <c r="C20555" i="1" s="1"/>
  <c r="B20556" i="1"/>
  <c r="C20556" i="1" s="1"/>
  <c r="B20557" i="1"/>
  <c r="C20557" i="1" s="1"/>
  <c r="B20558" i="1"/>
  <c r="C20558" i="1" s="1"/>
  <c r="B20559" i="1"/>
  <c r="C20559" i="1" s="1"/>
  <c r="B20560" i="1"/>
  <c r="C20560" i="1" s="1"/>
  <c r="B20561" i="1"/>
  <c r="C20561" i="1" s="1"/>
  <c r="B20562" i="1"/>
  <c r="C20562" i="1" s="1"/>
  <c r="B20563" i="1"/>
  <c r="C20563" i="1" s="1"/>
  <c r="B20564" i="1"/>
  <c r="C20564" i="1" s="1"/>
  <c r="B20565" i="1"/>
  <c r="C20565" i="1" s="1"/>
  <c r="B20566" i="1"/>
  <c r="C20566" i="1" s="1"/>
  <c r="B20567" i="1"/>
  <c r="C20567" i="1" s="1"/>
  <c r="B20568" i="1"/>
  <c r="C20568" i="1" s="1"/>
  <c r="B20569" i="1"/>
  <c r="C20569" i="1" s="1"/>
  <c r="B20570" i="1"/>
  <c r="C20570" i="1" s="1"/>
  <c r="B20571" i="1"/>
  <c r="C20571" i="1" s="1"/>
  <c r="B20572" i="1"/>
  <c r="C20572" i="1" s="1"/>
  <c r="B20573" i="1"/>
  <c r="C20573" i="1" s="1"/>
  <c r="B20574" i="1"/>
  <c r="C20574" i="1" s="1"/>
  <c r="B20575" i="1"/>
  <c r="C20575" i="1" s="1"/>
  <c r="B20576" i="1"/>
  <c r="C20576" i="1" s="1"/>
  <c r="B20577" i="1"/>
  <c r="C20577" i="1" s="1"/>
  <c r="B20578" i="1"/>
  <c r="C20578" i="1" s="1"/>
  <c r="B20579" i="1"/>
  <c r="C20579" i="1" s="1"/>
  <c r="B20580" i="1"/>
  <c r="C20580" i="1" s="1"/>
  <c r="B20581" i="1"/>
  <c r="C20581" i="1" s="1"/>
  <c r="B20582" i="1"/>
  <c r="C20582" i="1" s="1"/>
  <c r="B20583" i="1"/>
  <c r="C20583" i="1" s="1"/>
  <c r="B20584" i="1"/>
  <c r="C20584" i="1" s="1"/>
  <c r="B20585" i="1"/>
  <c r="C20585" i="1" s="1"/>
  <c r="B20586" i="1"/>
  <c r="C20586" i="1" s="1"/>
  <c r="B20587" i="1"/>
  <c r="C20587" i="1" s="1"/>
  <c r="B20588" i="1"/>
  <c r="C20588" i="1" s="1"/>
  <c r="B20589" i="1"/>
  <c r="C20589" i="1" s="1"/>
  <c r="B20590" i="1"/>
  <c r="C20590" i="1" s="1"/>
  <c r="B20591" i="1"/>
  <c r="C20591" i="1" s="1"/>
  <c r="B20592" i="1"/>
  <c r="C20592" i="1" s="1"/>
  <c r="B20593" i="1"/>
  <c r="C20593" i="1" s="1"/>
  <c r="B20594" i="1"/>
  <c r="C20594" i="1" s="1"/>
  <c r="B20595" i="1"/>
  <c r="C20595" i="1" s="1"/>
  <c r="B20596" i="1"/>
  <c r="C20596" i="1" s="1"/>
  <c r="B20597" i="1"/>
  <c r="C20597" i="1" s="1"/>
  <c r="B20598" i="1"/>
  <c r="C20598" i="1" s="1"/>
  <c r="B20599" i="1"/>
  <c r="C20599" i="1" s="1"/>
  <c r="B20600" i="1"/>
  <c r="C20600" i="1" s="1"/>
  <c r="B20601" i="1"/>
  <c r="C20601" i="1" s="1"/>
  <c r="B20602" i="1"/>
  <c r="C20602" i="1" s="1"/>
  <c r="B20603" i="1"/>
  <c r="C20603" i="1" s="1"/>
  <c r="B20604" i="1"/>
  <c r="C20604" i="1" s="1"/>
  <c r="B20605" i="1"/>
  <c r="C20605" i="1" s="1"/>
  <c r="B20606" i="1"/>
  <c r="C20606" i="1" s="1"/>
  <c r="B20607" i="1"/>
  <c r="C20607" i="1" s="1"/>
  <c r="B20608" i="1"/>
  <c r="C20608" i="1" s="1"/>
  <c r="B20609" i="1"/>
  <c r="C20609" i="1" s="1"/>
  <c r="B20610" i="1"/>
  <c r="C20610" i="1" s="1"/>
  <c r="B20611" i="1"/>
  <c r="C20611" i="1" s="1"/>
  <c r="B20612" i="1"/>
  <c r="C20612" i="1" s="1"/>
  <c r="B20613" i="1"/>
  <c r="C20613" i="1" s="1"/>
  <c r="B20614" i="1"/>
  <c r="C20614" i="1" s="1"/>
  <c r="B20615" i="1"/>
  <c r="C20615" i="1" s="1"/>
  <c r="B20616" i="1"/>
  <c r="C20616" i="1" s="1"/>
  <c r="B20617" i="1"/>
  <c r="C20617" i="1" s="1"/>
  <c r="B20618" i="1"/>
  <c r="C20618" i="1" s="1"/>
  <c r="B20619" i="1"/>
  <c r="C20619" i="1" s="1"/>
  <c r="B20620" i="1"/>
  <c r="C20620" i="1" s="1"/>
  <c r="B20621" i="1"/>
  <c r="C20621" i="1" s="1"/>
  <c r="B20622" i="1"/>
  <c r="C20622" i="1" s="1"/>
  <c r="B20623" i="1"/>
  <c r="C20623" i="1" s="1"/>
  <c r="B20624" i="1"/>
  <c r="C20624" i="1" s="1"/>
  <c r="B20625" i="1"/>
  <c r="C20625" i="1" s="1"/>
  <c r="B20626" i="1"/>
  <c r="C20626" i="1" s="1"/>
  <c r="B20627" i="1"/>
  <c r="C20627" i="1" s="1"/>
  <c r="B20628" i="1"/>
  <c r="C20628" i="1" s="1"/>
  <c r="B20629" i="1"/>
  <c r="C20629" i="1" s="1"/>
  <c r="B20630" i="1"/>
  <c r="C20630" i="1" s="1"/>
  <c r="B20631" i="1"/>
  <c r="C20631" i="1" s="1"/>
  <c r="B20632" i="1"/>
  <c r="C20632" i="1" s="1"/>
  <c r="B20633" i="1"/>
  <c r="C20633" i="1" s="1"/>
  <c r="B20634" i="1"/>
  <c r="C20634" i="1" s="1"/>
  <c r="B20635" i="1"/>
  <c r="C20635" i="1" s="1"/>
  <c r="B20636" i="1"/>
  <c r="C20636" i="1" s="1"/>
  <c r="B20637" i="1"/>
  <c r="C20637" i="1" s="1"/>
  <c r="B20638" i="1"/>
  <c r="C20638" i="1" s="1"/>
  <c r="B20639" i="1"/>
  <c r="C20639" i="1" s="1"/>
  <c r="B20640" i="1"/>
  <c r="C20640" i="1" s="1"/>
  <c r="B20641" i="1"/>
  <c r="C20641" i="1" s="1"/>
  <c r="B20642" i="1"/>
  <c r="C20642" i="1" s="1"/>
  <c r="B20643" i="1"/>
  <c r="C20643" i="1" s="1"/>
  <c r="B20644" i="1"/>
  <c r="C20644" i="1" s="1"/>
  <c r="B20645" i="1"/>
  <c r="C20645" i="1" s="1"/>
  <c r="B20646" i="1"/>
  <c r="C20646" i="1" s="1"/>
  <c r="B20647" i="1"/>
  <c r="C20647" i="1" s="1"/>
  <c r="B20648" i="1"/>
  <c r="C20648" i="1" s="1"/>
  <c r="B20649" i="1"/>
  <c r="C20649" i="1" s="1"/>
  <c r="B20650" i="1"/>
  <c r="C20650" i="1" s="1"/>
  <c r="B20651" i="1"/>
  <c r="C20651" i="1" s="1"/>
  <c r="B20652" i="1"/>
  <c r="C20652" i="1" s="1"/>
  <c r="B20653" i="1"/>
  <c r="C20653" i="1" s="1"/>
  <c r="B20654" i="1"/>
  <c r="C20654" i="1" s="1"/>
  <c r="B20655" i="1"/>
  <c r="C20655" i="1" s="1"/>
  <c r="B20656" i="1"/>
  <c r="C20656" i="1" s="1"/>
  <c r="B20657" i="1"/>
  <c r="C20657" i="1" s="1"/>
  <c r="B20658" i="1"/>
  <c r="C20658" i="1" s="1"/>
  <c r="B20659" i="1"/>
  <c r="C20659" i="1" s="1"/>
  <c r="B20660" i="1"/>
  <c r="C20660" i="1" s="1"/>
  <c r="B20661" i="1"/>
  <c r="C20661" i="1" s="1"/>
  <c r="B20662" i="1"/>
  <c r="C20662" i="1" s="1"/>
  <c r="B20663" i="1"/>
  <c r="C20663" i="1" s="1"/>
  <c r="B20664" i="1"/>
  <c r="C20664" i="1" s="1"/>
  <c r="B20665" i="1"/>
  <c r="C20665" i="1" s="1"/>
  <c r="B20666" i="1"/>
  <c r="C20666" i="1" s="1"/>
  <c r="B20667" i="1"/>
  <c r="C20667" i="1" s="1"/>
  <c r="B20668" i="1"/>
  <c r="C20668" i="1" s="1"/>
  <c r="B20669" i="1"/>
  <c r="C20669" i="1" s="1"/>
  <c r="B20670" i="1"/>
  <c r="C20670" i="1" s="1"/>
  <c r="B20671" i="1"/>
  <c r="C20671" i="1" s="1"/>
  <c r="B20672" i="1"/>
  <c r="C20672" i="1" s="1"/>
  <c r="B20673" i="1"/>
  <c r="C20673" i="1" s="1"/>
  <c r="B20674" i="1"/>
  <c r="C20674" i="1" s="1"/>
  <c r="B20675" i="1"/>
  <c r="C20675" i="1" s="1"/>
  <c r="B20676" i="1"/>
  <c r="C20676" i="1" s="1"/>
  <c r="B20677" i="1"/>
  <c r="C20677" i="1" s="1"/>
  <c r="B20678" i="1"/>
  <c r="C20678" i="1" s="1"/>
  <c r="B20679" i="1"/>
  <c r="C20679" i="1" s="1"/>
  <c r="B20680" i="1"/>
  <c r="C20680" i="1" s="1"/>
  <c r="B20681" i="1"/>
  <c r="C20681" i="1" s="1"/>
  <c r="B20682" i="1"/>
  <c r="C20682" i="1" s="1"/>
  <c r="B20683" i="1"/>
  <c r="C20683" i="1" s="1"/>
  <c r="B20684" i="1"/>
  <c r="C20684" i="1" s="1"/>
  <c r="B20685" i="1"/>
  <c r="C20685" i="1" s="1"/>
  <c r="B20686" i="1"/>
  <c r="C20686" i="1" s="1"/>
  <c r="B20687" i="1"/>
  <c r="C20687" i="1" s="1"/>
  <c r="B20688" i="1"/>
  <c r="C20688" i="1" s="1"/>
  <c r="B20689" i="1"/>
  <c r="C20689" i="1" s="1"/>
  <c r="B20690" i="1"/>
  <c r="C20690" i="1" s="1"/>
  <c r="B20691" i="1"/>
  <c r="C20691" i="1" s="1"/>
  <c r="B20692" i="1"/>
  <c r="C20692" i="1" s="1"/>
  <c r="B20693" i="1"/>
  <c r="C20693" i="1" s="1"/>
  <c r="B20694" i="1"/>
  <c r="C20694" i="1" s="1"/>
  <c r="B20695" i="1"/>
  <c r="C20695" i="1" s="1"/>
  <c r="B20696" i="1"/>
  <c r="C20696" i="1" s="1"/>
  <c r="B20697" i="1"/>
  <c r="C20697" i="1" s="1"/>
  <c r="B20698" i="1"/>
  <c r="C20698" i="1" s="1"/>
  <c r="B20699" i="1"/>
  <c r="C20699" i="1" s="1"/>
  <c r="B20700" i="1"/>
  <c r="C20700" i="1" s="1"/>
  <c r="B20701" i="1"/>
  <c r="C20701" i="1" s="1"/>
  <c r="B20702" i="1"/>
  <c r="C20702" i="1" s="1"/>
  <c r="B20703" i="1"/>
  <c r="C20703" i="1" s="1"/>
  <c r="B20704" i="1"/>
  <c r="C20704" i="1" s="1"/>
  <c r="B20705" i="1"/>
  <c r="C20705" i="1" s="1"/>
  <c r="B20706" i="1"/>
  <c r="C20706" i="1" s="1"/>
  <c r="B20707" i="1"/>
  <c r="C20707" i="1" s="1"/>
  <c r="B20708" i="1"/>
  <c r="C20708" i="1" s="1"/>
  <c r="B20709" i="1"/>
  <c r="C20709" i="1" s="1"/>
  <c r="B20710" i="1"/>
  <c r="C20710" i="1" s="1"/>
  <c r="B20711" i="1"/>
  <c r="C20711" i="1" s="1"/>
  <c r="B20712" i="1"/>
  <c r="C20712" i="1" s="1"/>
  <c r="B20713" i="1"/>
  <c r="C20713" i="1" s="1"/>
  <c r="B20714" i="1"/>
  <c r="C20714" i="1" s="1"/>
  <c r="B20715" i="1"/>
  <c r="C20715" i="1" s="1"/>
  <c r="B20716" i="1"/>
  <c r="C20716" i="1" s="1"/>
  <c r="B20717" i="1"/>
  <c r="C20717" i="1" s="1"/>
  <c r="B20718" i="1"/>
  <c r="C20718" i="1" s="1"/>
  <c r="B20719" i="1"/>
  <c r="C20719" i="1" s="1"/>
  <c r="B20720" i="1"/>
  <c r="C20720" i="1" s="1"/>
  <c r="B20721" i="1"/>
  <c r="C20721" i="1" s="1"/>
  <c r="B20722" i="1"/>
  <c r="C20722" i="1" s="1"/>
  <c r="B20723" i="1"/>
  <c r="C20723" i="1" s="1"/>
  <c r="B20724" i="1"/>
  <c r="C20724" i="1" s="1"/>
  <c r="B20725" i="1"/>
  <c r="C20725" i="1" s="1"/>
  <c r="B20726" i="1"/>
  <c r="C20726" i="1" s="1"/>
  <c r="B20727" i="1"/>
  <c r="C20727" i="1" s="1"/>
  <c r="B20728" i="1"/>
  <c r="C20728" i="1" s="1"/>
  <c r="B20729" i="1"/>
  <c r="C20729" i="1" s="1"/>
  <c r="B20730" i="1"/>
  <c r="C20730" i="1" s="1"/>
  <c r="B20731" i="1"/>
  <c r="C20731" i="1" s="1"/>
  <c r="B20732" i="1"/>
  <c r="C20732" i="1" s="1"/>
  <c r="B20733" i="1"/>
  <c r="C20733" i="1" s="1"/>
  <c r="B20734" i="1"/>
  <c r="C20734" i="1" s="1"/>
  <c r="B20735" i="1"/>
  <c r="C20735" i="1" s="1"/>
  <c r="B20736" i="1"/>
  <c r="C20736" i="1" s="1"/>
  <c r="B20737" i="1"/>
  <c r="C20737" i="1" s="1"/>
  <c r="B20738" i="1"/>
  <c r="C20738" i="1" s="1"/>
  <c r="B20739" i="1"/>
  <c r="C20739" i="1" s="1"/>
  <c r="B20740" i="1"/>
  <c r="C20740" i="1" s="1"/>
  <c r="B20741" i="1"/>
  <c r="C20741" i="1" s="1"/>
  <c r="B20742" i="1"/>
  <c r="C20742" i="1" s="1"/>
  <c r="B20743" i="1"/>
  <c r="C20743" i="1" s="1"/>
  <c r="B20744" i="1"/>
  <c r="C20744" i="1" s="1"/>
  <c r="B20745" i="1"/>
  <c r="C20745" i="1" s="1"/>
  <c r="B20746" i="1"/>
  <c r="C20746" i="1" s="1"/>
  <c r="B20747" i="1"/>
  <c r="C20747" i="1" s="1"/>
  <c r="B20748" i="1"/>
  <c r="C20748" i="1" s="1"/>
  <c r="B20749" i="1"/>
  <c r="C20749" i="1" s="1"/>
  <c r="B20750" i="1"/>
  <c r="C20750" i="1" s="1"/>
  <c r="B20751" i="1"/>
  <c r="C20751" i="1" s="1"/>
  <c r="B20752" i="1"/>
  <c r="C20752" i="1" s="1"/>
  <c r="B20753" i="1"/>
  <c r="C20753" i="1" s="1"/>
  <c r="B20754" i="1"/>
  <c r="C20754" i="1" s="1"/>
  <c r="B20755" i="1"/>
  <c r="C20755" i="1" s="1"/>
  <c r="B20756" i="1"/>
  <c r="C20756" i="1" s="1"/>
  <c r="B20757" i="1"/>
  <c r="C20757" i="1" s="1"/>
  <c r="B20758" i="1"/>
  <c r="C20758" i="1" s="1"/>
  <c r="B20759" i="1"/>
  <c r="C20759" i="1" s="1"/>
  <c r="B20760" i="1"/>
  <c r="C20760" i="1" s="1"/>
  <c r="B20761" i="1"/>
  <c r="C20761" i="1" s="1"/>
  <c r="B20762" i="1"/>
  <c r="C20762" i="1" s="1"/>
  <c r="B20763" i="1"/>
  <c r="C20763" i="1" s="1"/>
  <c r="B20764" i="1"/>
  <c r="C20764" i="1" s="1"/>
  <c r="B20765" i="1"/>
  <c r="C20765" i="1" s="1"/>
  <c r="B20766" i="1"/>
  <c r="C20766" i="1" s="1"/>
  <c r="B20767" i="1"/>
  <c r="C20767" i="1" s="1"/>
  <c r="B20768" i="1"/>
  <c r="C20768" i="1" s="1"/>
  <c r="B20769" i="1"/>
  <c r="C20769" i="1" s="1"/>
  <c r="B20770" i="1"/>
  <c r="C20770" i="1" s="1"/>
  <c r="B20771" i="1"/>
  <c r="C20771" i="1" s="1"/>
  <c r="B20772" i="1"/>
  <c r="C20772" i="1" s="1"/>
  <c r="B20773" i="1"/>
  <c r="C20773" i="1" s="1"/>
  <c r="B20774" i="1"/>
  <c r="C20774" i="1" s="1"/>
  <c r="B20775" i="1"/>
  <c r="C20775" i="1" s="1"/>
  <c r="B20776" i="1"/>
  <c r="C20776" i="1" s="1"/>
  <c r="B20777" i="1"/>
  <c r="C20777" i="1" s="1"/>
  <c r="B20778" i="1"/>
  <c r="C20778" i="1" s="1"/>
  <c r="B20779" i="1"/>
  <c r="C20779" i="1" s="1"/>
  <c r="B20780" i="1"/>
  <c r="C20780" i="1" s="1"/>
  <c r="B20781" i="1"/>
  <c r="C20781" i="1" s="1"/>
  <c r="B20782" i="1"/>
  <c r="C20782" i="1" s="1"/>
  <c r="B20783" i="1"/>
  <c r="C20783" i="1" s="1"/>
  <c r="B20784" i="1"/>
  <c r="C20784" i="1" s="1"/>
  <c r="B20785" i="1"/>
  <c r="C20785" i="1" s="1"/>
  <c r="B20786" i="1"/>
  <c r="C20786" i="1" s="1"/>
  <c r="B20787" i="1"/>
  <c r="C20787" i="1" s="1"/>
  <c r="B20788" i="1"/>
  <c r="C20788" i="1" s="1"/>
  <c r="B20789" i="1"/>
  <c r="C20789" i="1" s="1"/>
  <c r="B20790" i="1"/>
  <c r="C20790" i="1" s="1"/>
  <c r="B20791" i="1"/>
  <c r="C20791" i="1" s="1"/>
  <c r="B20792" i="1"/>
  <c r="C20792" i="1" s="1"/>
  <c r="B20793" i="1"/>
  <c r="C20793" i="1" s="1"/>
  <c r="B20794" i="1"/>
  <c r="C20794" i="1" s="1"/>
  <c r="B20795" i="1"/>
  <c r="C20795" i="1" s="1"/>
  <c r="B20796" i="1"/>
  <c r="C20796" i="1" s="1"/>
  <c r="B20797" i="1"/>
  <c r="C20797" i="1" s="1"/>
  <c r="B20798" i="1"/>
  <c r="C20798" i="1" s="1"/>
  <c r="B20799" i="1"/>
  <c r="C20799" i="1" s="1"/>
  <c r="B20800" i="1"/>
  <c r="C20800" i="1" s="1"/>
  <c r="B20801" i="1"/>
  <c r="C20801" i="1" s="1"/>
  <c r="B20802" i="1"/>
  <c r="C20802" i="1" s="1"/>
  <c r="B20803" i="1"/>
  <c r="C20803" i="1" s="1"/>
  <c r="B20804" i="1"/>
  <c r="C20804" i="1" s="1"/>
  <c r="B20805" i="1"/>
  <c r="C20805" i="1" s="1"/>
  <c r="B20806" i="1"/>
  <c r="C20806" i="1" s="1"/>
  <c r="B20807" i="1"/>
  <c r="C20807" i="1" s="1"/>
  <c r="B20808" i="1"/>
  <c r="C20808" i="1" s="1"/>
  <c r="B20809" i="1"/>
  <c r="C20809" i="1" s="1"/>
  <c r="B20810" i="1"/>
  <c r="C20810" i="1" s="1"/>
  <c r="B20811" i="1"/>
  <c r="C20811" i="1" s="1"/>
  <c r="B20812" i="1"/>
  <c r="C20812" i="1" s="1"/>
  <c r="B20813" i="1"/>
  <c r="C20813" i="1" s="1"/>
  <c r="B20814" i="1"/>
  <c r="C20814" i="1" s="1"/>
  <c r="B20815" i="1"/>
  <c r="C20815" i="1" s="1"/>
  <c r="B20816" i="1"/>
  <c r="C20816" i="1" s="1"/>
  <c r="B20817" i="1"/>
  <c r="C20817" i="1" s="1"/>
  <c r="B20818" i="1"/>
  <c r="C20818" i="1" s="1"/>
  <c r="B20819" i="1"/>
  <c r="C20819" i="1" s="1"/>
  <c r="B20820" i="1"/>
  <c r="C20820" i="1" s="1"/>
  <c r="B20821" i="1"/>
  <c r="C20821" i="1" s="1"/>
  <c r="B20822" i="1"/>
  <c r="C20822" i="1" s="1"/>
  <c r="B20823" i="1"/>
  <c r="C20823" i="1" s="1"/>
  <c r="B20824" i="1"/>
  <c r="C20824" i="1" s="1"/>
  <c r="B20825" i="1"/>
  <c r="C20825" i="1" s="1"/>
  <c r="B20826" i="1"/>
  <c r="C20826" i="1" s="1"/>
  <c r="B20827" i="1"/>
  <c r="C20827" i="1" s="1"/>
  <c r="B20828" i="1"/>
  <c r="C20828" i="1" s="1"/>
  <c r="B20829" i="1"/>
  <c r="C20829" i="1" s="1"/>
  <c r="B20830" i="1"/>
  <c r="C20830" i="1" s="1"/>
  <c r="B20831" i="1"/>
  <c r="C20831" i="1" s="1"/>
  <c r="B20832" i="1"/>
  <c r="C20832" i="1" s="1"/>
  <c r="B20833" i="1"/>
  <c r="C20833" i="1" s="1"/>
  <c r="B20834" i="1"/>
  <c r="C20834" i="1" s="1"/>
  <c r="B20835" i="1"/>
  <c r="C20835" i="1" s="1"/>
  <c r="B20836" i="1"/>
  <c r="C20836" i="1" s="1"/>
  <c r="B20837" i="1"/>
  <c r="C20837" i="1" s="1"/>
  <c r="B20838" i="1"/>
  <c r="C20838" i="1" s="1"/>
  <c r="B20839" i="1"/>
  <c r="C20839" i="1" s="1"/>
  <c r="B20840" i="1"/>
  <c r="C20840" i="1" s="1"/>
  <c r="B20841" i="1"/>
  <c r="C20841" i="1" s="1"/>
  <c r="B20842" i="1"/>
  <c r="C20842" i="1" s="1"/>
  <c r="B20843" i="1"/>
  <c r="C20843" i="1" s="1"/>
  <c r="B20844" i="1"/>
  <c r="C20844" i="1" s="1"/>
  <c r="B20845" i="1"/>
  <c r="C20845" i="1" s="1"/>
  <c r="B20846" i="1"/>
  <c r="C20846" i="1" s="1"/>
  <c r="B20847" i="1"/>
  <c r="C20847" i="1" s="1"/>
  <c r="B20848" i="1"/>
  <c r="C20848" i="1" s="1"/>
  <c r="B20849" i="1"/>
  <c r="C20849" i="1" s="1"/>
  <c r="B20850" i="1"/>
  <c r="C20850" i="1" s="1"/>
  <c r="B20851" i="1"/>
  <c r="C20851" i="1" s="1"/>
  <c r="B20852" i="1"/>
  <c r="C20852" i="1" s="1"/>
  <c r="B20853" i="1"/>
  <c r="C20853" i="1" s="1"/>
  <c r="B20854" i="1"/>
  <c r="C20854" i="1" s="1"/>
  <c r="B20855" i="1"/>
  <c r="C20855" i="1" s="1"/>
  <c r="B20856" i="1"/>
  <c r="C20856" i="1" s="1"/>
  <c r="B20857" i="1"/>
  <c r="C20857" i="1" s="1"/>
  <c r="B20858" i="1"/>
  <c r="C20858" i="1" s="1"/>
  <c r="B20859" i="1"/>
  <c r="C20859" i="1" s="1"/>
  <c r="B20860" i="1"/>
  <c r="C20860" i="1" s="1"/>
  <c r="B20861" i="1"/>
  <c r="C20861" i="1" s="1"/>
  <c r="B20862" i="1"/>
  <c r="C20862" i="1" s="1"/>
  <c r="B20863" i="1"/>
  <c r="C20863" i="1" s="1"/>
  <c r="B20864" i="1"/>
  <c r="C20864" i="1" s="1"/>
  <c r="B20865" i="1"/>
  <c r="C20865" i="1" s="1"/>
  <c r="B20866" i="1"/>
  <c r="C20866" i="1" s="1"/>
  <c r="B20867" i="1"/>
  <c r="C20867" i="1" s="1"/>
  <c r="B20868" i="1"/>
  <c r="C20868" i="1" s="1"/>
  <c r="B20869" i="1"/>
  <c r="C20869" i="1" s="1"/>
  <c r="B20870" i="1"/>
  <c r="C20870" i="1" s="1"/>
  <c r="B20871" i="1"/>
  <c r="C20871" i="1" s="1"/>
  <c r="B20872" i="1"/>
  <c r="C20872" i="1" s="1"/>
  <c r="B20873" i="1"/>
  <c r="C20873" i="1" s="1"/>
  <c r="B20874" i="1"/>
  <c r="C20874" i="1" s="1"/>
  <c r="B20875" i="1"/>
  <c r="C20875" i="1" s="1"/>
  <c r="B20876" i="1"/>
  <c r="C20876" i="1" s="1"/>
  <c r="B20877" i="1"/>
  <c r="C20877" i="1" s="1"/>
  <c r="B20878" i="1"/>
  <c r="C20878" i="1" s="1"/>
  <c r="B20879" i="1"/>
  <c r="C20879" i="1" s="1"/>
  <c r="B20880" i="1"/>
  <c r="C20880" i="1" s="1"/>
  <c r="B20881" i="1"/>
  <c r="C20881" i="1" s="1"/>
  <c r="B20882" i="1"/>
  <c r="C20882" i="1" s="1"/>
  <c r="B20883" i="1"/>
  <c r="C20883" i="1" s="1"/>
  <c r="B20884" i="1"/>
  <c r="C20884" i="1" s="1"/>
  <c r="B20885" i="1"/>
  <c r="C20885" i="1" s="1"/>
  <c r="B20886" i="1"/>
  <c r="C20886" i="1" s="1"/>
  <c r="B20887" i="1"/>
  <c r="C20887" i="1" s="1"/>
  <c r="B20888" i="1"/>
  <c r="C20888" i="1" s="1"/>
  <c r="B20889" i="1"/>
  <c r="C20889" i="1" s="1"/>
  <c r="B20890" i="1"/>
  <c r="C20890" i="1" s="1"/>
  <c r="B20891" i="1"/>
  <c r="C20891" i="1" s="1"/>
  <c r="B20892" i="1"/>
  <c r="C20892" i="1" s="1"/>
  <c r="B20893" i="1"/>
  <c r="C20893" i="1" s="1"/>
  <c r="B20894" i="1"/>
  <c r="C20894" i="1" s="1"/>
  <c r="B20895" i="1"/>
  <c r="C20895" i="1" s="1"/>
  <c r="B20896" i="1"/>
  <c r="C20896" i="1" s="1"/>
  <c r="B20897" i="1"/>
  <c r="C20897" i="1" s="1"/>
  <c r="B20898" i="1"/>
  <c r="C20898" i="1" s="1"/>
  <c r="B20899" i="1"/>
  <c r="C20899" i="1" s="1"/>
  <c r="B20900" i="1"/>
  <c r="C20900" i="1" s="1"/>
  <c r="B20901" i="1"/>
  <c r="C20901" i="1" s="1"/>
  <c r="B20902" i="1"/>
  <c r="C20902" i="1" s="1"/>
  <c r="B20903" i="1"/>
  <c r="C20903" i="1" s="1"/>
  <c r="B20904" i="1"/>
  <c r="C20904" i="1" s="1"/>
  <c r="B20905" i="1"/>
  <c r="C20905" i="1" s="1"/>
  <c r="B20906" i="1"/>
  <c r="C20906" i="1" s="1"/>
  <c r="B20907" i="1"/>
  <c r="C20907" i="1" s="1"/>
  <c r="B20908" i="1"/>
  <c r="C20908" i="1" s="1"/>
  <c r="B20909" i="1"/>
  <c r="C20909" i="1" s="1"/>
  <c r="B20910" i="1"/>
  <c r="C20910" i="1" s="1"/>
  <c r="B20911" i="1"/>
  <c r="C20911" i="1" s="1"/>
  <c r="B20912" i="1"/>
  <c r="C20912" i="1" s="1"/>
  <c r="B20913" i="1"/>
  <c r="C20913" i="1" s="1"/>
  <c r="B20914" i="1"/>
  <c r="C20914" i="1" s="1"/>
  <c r="B20915" i="1"/>
  <c r="C20915" i="1" s="1"/>
  <c r="B20916" i="1"/>
  <c r="C20916" i="1" s="1"/>
  <c r="B20917" i="1"/>
  <c r="C20917" i="1" s="1"/>
  <c r="B20918" i="1"/>
  <c r="C20918" i="1" s="1"/>
  <c r="B20919" i="1"/>
  <c r="C20919" i="1" s="1"/>
  <c r="B20920" i="1"/>
  <c r="C20920" i="1" s="1"/>
  <c r="B20921" i="1"/>
  <c r="C20921" i="1" s="1"/>
  <c r="B20922" i="1"/>
  <c r="C20922" i="1" s="1"/>
  <c r="B20923" i="1"/>
  <c r="C20923" i="1" s="1"/>
  <c r="B20924" i="1"/>
  <c r="C20924" i="1" s="1"/>
  <c r="B20925" i="1"/>
  <c r="C20925" i="1" s="1"/>
  <c r="B20926" i="1"/>
  <c r="C20926" i="1" s="1"/>
  <c r="B20927" i="1"/>
  <c r="C20927" i="1" s="1"/>
  <c r="B20928" i="1"/>
  <c r="C20928" i="1" s="1"/>
  <c r="B20929" i="1"/>
  <c r="C20929" i="1" s="1"/>
  <c r="B20930" i="1"/>
  <c r="C20930" i="1" s="1"/>
  <c r="B20931" i="1"/>
  <c r="C20931" i="1" s="1"/>
  <c r="B20932" i="1"/>
  <c r="C20932" i="1" s="1"/>
  <c r="B20933" i="1"/>
  <c r="C20933" i="1" s="1"/>
  <c r="B20934" i="1"/>
  <c r="C20934" i="1" s="1"/>
  <c r="B20935" i="1"/>
  <c r="C20935" i="1" s="1"/>
  <c r="B20936" i="1"/>
  <c r="C20936" i="1" s="1"/>
  <c r="B20937" i="1"/>
  <c r="C20937" i="1" s="1"/>
  <c r="B20938" i="1"/>
  <c r="C20938" i="1" s="1"/>
  <c r="B20939" i="1"/>
  <c r="C20939" i="1" s="1"/>
  <c r="B20940" i="1"/>
  <c r="C20940" i="1" s="1"/>
  <c r="B20941" i="1"/>
  <c r="C20941" i="1" s="1"/>
  <c r="B20942" i="1"/>
  <c r="C20942" i="1" s="1"/>
  <c r="B20943" i="1"/>
  <c r="C20943" i="1" s="1"/>
  <c r="B20944" i="1"/>
  <c r="C20944" i="1" s="1"/>
  <c r="B20945" i="1"/>
  <c r="C20945" i="1" s="1"/>
  <c r="B20946" i="1"/>
  <c r="C20946" i="1" s="1"/>
  <c r="B20947" i="1"/>
  <c r="C20947" i="1" s="1"/>
  <c r="B20948" i="1"/>
  <c r="C20948" i="1" s="1"/>
  <c r="B20949" i="1"/>
  <c r="C20949" i="1" s="1"/>
  <c r="B20950" i="1"/>
  <c r="C20950" i="1" s="1"/>
  <c r="B20951" i="1"/>
  <c r="C20951" i="1" s="1"/>
  <c r="B20952" i="1"/>
  <c r="C20952" i="1" s="1"/>
  <c r="B20953" i="1"/>
  <c r="C20953" i="1" s="1"/>
  <c r="B20954" i="1"/>
  <c r="C20954" i="1" s="1"/>
  <c r="B20955" i="1"/>
  <c r="C20955" i="1" s="1"/>
  <c r="B20956" i="1"/>
  <c r="C20956" i="1" s="1"/>
  <c r="B20957" i="1"/>
  <c r="C20957" i="1" s="1"/>
  <c r="B20958" i="1"/>
  <c r="C20958" i="1" s="1"/>
  <c r="B20959" i="1"/>
  <c r="C20959" i="1" s="1"/>
  <c r="B20960" i="1"/>
  <c r="C20960" i="1" s="1"/>
  <c r="B20961" i="1"/>
  <c r="C20961" i="1" s="1"/>
  <c r="B20962" i="1"/>
  <c r="C20962" i="1" s="1"/>
  <c r="B20963" i="1"/>
  <c r="C20963" i="1" s="1"/>
  <c r="B20964" i="1"/>
  <c r="C20964" i="1" s="1"/>
  <c r="B20965" i="1"/>
  <c r="C20965" i="1" s="1"/>
  <c r="B20966" i="1"/>
  <c r="C20966" i="1" s="1"/>
  <c r="B20967" i="1"/>
  <c r="C20967" i="1" s="1"/>
  <c r="B20968" i="1"/>
  <c r="C20968" i="1" s="1"/>
  <c r="B20969" i="1"/>
  <c r="C20969" i="1" s="1"/>
  <c r="B20970" i="1"/>
  <c r="C20970" i="1" s="1"/>
  <c r="B20971" i="1"/>
  <c r="C20971" i="1" s="1"/>
  <c r="B20972" i="1"/>
  <c r="C20972" i="1" s="1"/>
  <c r="B20973" i="1"/>
  <c r="C20973" i="1" s="1"/>
  <c r="B20974" i="1"/>
  <c r="C20974" i="1" s="1"/>
  <c r="B20975" i="1"/>
  <c r="C20975" i="1" s="1"/>
  <c r="B20976" i="1"/>
  <c r="C20976" i="1" s="1"/>
  <c r="B20977" i="1"/>
  <c r="C20977" i="1" s="1"/>
  <c r="B20978" i="1"/>
  <c r="C20978" i="1" s="1"/>
  <c r="B20979" i="1"/>
  <c r="C20979" i="1" s="1"/>
  <c r="B20980" i="1"/>
  <c r="C20980" i="1" s="1"/>
  <c r="B20981" i="1"/>
  <c r="C20981" i="1" s="1"/>
  <c r="B20982" i="1"/>
  <c r="C20982" i="1" s="1"/>
  <c r="B20983" i="1"/>
  <c r="C20983" i="1" s="1"/>
  <c r="B20984" i="1"/>
  <c r="C20984" i="1" s="1"/>
  <c r="B20985" i="1"/>
  <c r="C20985" i="1" s="1"/>
  <c r="B20986" i="1"/>
  <c r="C20986" i="1" s="1"/>
  <c r="B20987" i="1"/>
  <c r="C20987" i="1" s="1"/>
  <c r="B20988" i="1"/>
  <c r="C20988" i="1" s="1"/>
  <c r="B20989" i="1"/>
  <c r="C20989" i="1" s="1"/>
  <c r="B20990" i="1"/>
  <c r="C20990" i="1" s="1"/>
  <c r="B20991" i="1"/>
  <c r="C20991" i="1" s="1"/>
  <c r="B20992" i="1"/>
  <c r="C20992" i="1" s="1"/>
  <c r="B20993" i="1"/>
  <c r="C20993" i="1" s="1"/>
  <c r="B20994" i="1"/>
  <c r="C20994" i="1" s="1"/>
  <c r="B20995" i="1"/>
  <c r="C20995" i="1" s="1"/>
  <c r="B20996" i="1"/>
  <c r="C20996" i="1" s="1"/>
  <c r="B20997" i="1"/>
  <c r="C20997" i="1" s="1"/>
  <c r="B20998" i="1"/>
  <c r="C20998" i="1" s="1"/>
  <c r="B20999" i="1"/>
  <c r="C20999" i="1" s="1"/>
  <c r="B21000" i="1"/>
  <c r="C21000" i="1" s="1"/>
  <c r="B21001" i="1"/>
  <c r="C21001" i="1" s="1"/>
  <c r="B21002" i="1"/>
  <c r="C21002" i="1" s="1"/>
  <c r="B21003" i="1"/>
  <c r="C21003" i="1" s="1"/>
  <c r="B21004" i="1"/>
  <c r="C21004" i="1" s="1"/>
  <c r="B21005" i="1"/>
  <c r="C21005" i="1" s="1"/>
  <c r="B21006" i="1"/>
  <c r="C21006" i="1" s="1"/>
  <c r="B21007" i="1"/>
  <c r="C21007" i="1" s="1"/>
  <c r="B21008" i="1"/>
  <c r="C21008" i="1" s="1"/>
  <c r="B21009" i="1"/>
  <c r="C21009" i="1" s="1"/>
  <c r="B21010" i="1"/>
  <c r="C21010" i="1" s="1"/>
  <c r="B21011" i="1"/>
  <c r="C21011" i="1" s="1"/>
  <c r="B21012" i="1"/>
  <c r="C21012" i="1" s="1"/>
  <c r="B21013" i="1"/>
  <c r="C21013" i="1" s="1"/>
  <c r="B21014" i="1"/>
  <c r="C21014" i="1" s="1"/>
  <c r="B21015" i="1"/>
  <c r="C21015" i="1" s="1"/>
  <c r="B21016" i="1"/>
  <c r="C21016" i="1" s="1"/>
  <c r="B21017" i="1"/>
  <c r="C21017" i="1" s="1"/>
  <c r="B21018" i="1"/>
  <c r="C21018" i="1" s="1"/>
  <c r="B21019" i="1"/>
  <c r="C21019" i="1" s="1"/>
  <c r="B21020" i="1"/>
  <c r="C21020" i="1" s="1"/>
  <c r="B21021" i="1"/>
  <c r="C21021" i="1" s="1"/>
  <c r="B21022" i="1"/>
  <c r="C21022" i="1" s="1"/>
  <c r="B21023" i="1"/>
  <c r="C21023" i="1" s="1"/>
  <c r="B21024" i="1"/>
  <c r="C21024" i="1" s="1"/>
  <c r="B21025" i="1"/>
  <c r="C21025" i="1" s="1"/>
  <c r="B21026" i="1"/>
  <c r="C21026" i="1" s="1"/>
  <c r="B21027" i="1"/>
  <c r="C21027" i="1" s="1"/>
  <c r="B21028" i="1"/>
  <c r="C21028" i="1" s="1"/>
  <c r="B21029" i="1"/>
  <c r="C21029" i="1" s="1"/>
  <c r="B21030" i="1"/>
  <c r="C21030" i="1" s="1"/>
  <c r="B21031" i="1"/>
  <c r="C21031" i="1" s="1"/>
  <c r="B21032" i="1"/>
  <c r="C21032" i="1" s="1"/>
  <c r="B21033" i="1"/>
  <c r="C21033" i="1" s="1"/>
  <c r="B21034" i="1"/>
  <c r="C21034" i="1" s="1"/>
  <c r="B21035" i="1"/>
  <c r="C21035" i="1" s="1"/>
  <c r="B21036" i="1"/>
  <c r="C21036" i="1" s="1"/>
  <c r="B21037" i="1"/>
  <c r="C21037" i="1" s="1"/>
  <c r="B21038" i="1"/>
  <c r="C21038" i="1" s="1"/>
  <c r="B21039" i="1"/>
  <c r="C21039" i="1" s="1"/>
  <c r="B21040" i="1"/>
  <c r="C21040" i="1" s="1"/>
  <c r="B21041" i="1"/>
  <c r="C21041" i="1" s="1"/>
  <c r="B21042" i="1"/>
  <c r="C21042" i="1" s="1"/>
  <c r="B21043" i="1"/>
  <c r="C21043" i="1" s="1"/>
  <c r="B21044" i="1"/>
  <c r="C21044" i="1" s="1"/>
  <c r="B21045" i="1"/>
  <c r="C21045" i="1" s="1"/>
  <c r="B21046" i="1"/>
  <c r="C21046" i="1" s="1"/>
  <c r="B21047" i="1"/>
  <c r="C21047" i="1" s="1"/>
  <c r="B21048" i="1"/>
  <c r="C21048" i="1" s="1"/>
  <c r="B21049" i="1"/>
  <c r="C21049" i="1" s="1"/>
  <c r="B21050" i="1"/>
  <c r="C21050" i="1" s="1"/>
  <c r="B21051" i="1"/>
  <c r="C21051" i="1" s="1"/>
  <c r="B21052" i="1"/>
  <c r="C21052" i="1" s="1"/>
  <c r="B21053" i="1"/>
  <c r="C21053" i="1" s="1"/>
  <c r="B21054" i="1"/>
  <c r="C21054" i="1" s="1"/>
  <c r="B21055" i="1"/>
  <c r="C21055" i="1" s="1"/>
  <c r="B21056" i="1"/>
  <c r="C21056" i="1" s="1"/>
  <c r="B21057" i="1"/>
  <c r="C21057" i="1" s="1"/>
  <c r="B21058" i="1"/>
  <c r="C21058" i="1" s="1"/>
  <c r="B21059" i="1"/>
  <c r="C21059" i="1" s="1"/>
  <c r="B21060" i="1"/>
  <c r="C21060" i="1" s="1"/>
  <c r="B21061" i="1"/>
  <c r="C21061" i="1" s="1"/>
  <c r="B21062" i="1"/>
  <c r="C21062" i="1" s="1"/>
  <c r="B21063" i="1"/>
  <c r="C21063" i="1" s="1"/>
  <c r="B21064" i="1"/>
  <c r="C21064" i="1" s="1"/>
  <c r="B21065" i="1"/>
  <c r="C21065" i="1" s="1"/>
  <c r="B21066" i="1"/>
  <c r="C21066" i="1" s="1"/>
  <c r="B21067" i="1"/>
  <c r="C21067" i="1" s="1"/>
  <c r="B21068" i="1"/>
  <c r="C21068" i="1" s="1"/>
  <c r="B21069" i="1"/>
  <c r="C21069" i="1" s="1"/>
  <c r="B21070" i="1"/>
  <c r="C21070" i="1" s="1"/>
  <c r="B21071" i="1"/>
  <c r="C21071" i="1" s="1"/>
  <c r="B21072" i="1"/>
  <c r="C21072" i="1" s="1"/>
  <c r="B21073" i="1"/>
  <c r="C21073" i="1" s="1"/>
  <c r="B21074" i="1"/>
  <c r="C21074" i="1" s="1"/>
  <c r="B21075" i="1"/>
  <c r="C21075" i="1" s="1"/>
  <c r="B21076" i="1"/>
  <c r="C21076" i="1" s="1"/>
  <c r="B21077" i="1"/>
  <c r="C21077" i="1" s="1"/>
  <c r="B21078" i="1"/>
  <c r="C21078" i="1" s="1"/>
  <c r="B21079" i="1"/>
  <c r="C21079" i="1" s="1"/>
  <c r="B21080" i="1"/>
  <c r="C21080" i="1" s="1"/>
  <c r="B21081" i="1"/>
  <c r="C21081" i="1" s="1"/>
  <c r="B21082" i="1"/>
  <c r="C21082" i="1" s="1"/>
  <c r="B21083" i="1"/>
  <c r="C21083" i="1" s="1"/>
  <c r="B21084" i="1"/>
  <c r="C21084" i="1" s="1"/>
  <c r="B21085" i="1"/>
  <c r="C21085" i="1" s="1"/>
  <c r="B21086" i="1"/>
  <c r="C21086" i="1" s="1"/>
  <c r="B21087" i="1"/>
  <c r="C21087" i="1" s="1"/>
  <c r="B21088" i="1"/>
  <c r="C21088" i="1" s="1"/>
  <c r="B21089" i="1"/>
  <c r="C21089" i="1" s="1"/>
  <c r="B21090" i="1"/>
  <c r="C21090" i="1" s="1"/>
  <c r="B21091" i="1"/>
  <c r="C21091" i="1" s="1"/>
  <c r="B21092" i="1"/>
  <c r="C21092" i="1" s="1"/>
  <c r="B21093" i="1"/>
  <c r="C21093" i="1" s="1"/>
  <c r="B21094" i="1"/>
  <c r="C21094" i="1" s="1"/>
  <c r="B21095" i="1"/>
  <c r="C21095" i="1" s="1"/>
  <c r="B21096" i="1"/>
  <c r="C21096" i="1" s="1"/>
  <c r="B21097" i="1"/>
  <c r="C21097" i="1" s="1"/>
  <c r="B21098" i="1"/>
  <c r="C21098" i="1" s="1"/>
  <c r="B21099" i="1"/>
  <c r="C21099" i="1" s="1"/>
  <c r="B21100" i="1"/>
  <c r="C21100" i="1" s="1"/>
  <c r="B21101" i="1"/>
  <c r="C21101" i="1" s="1"/>
  <c r="B21102" i="1"/>
  <c r="C21102" i="1" s="1"/>
  <c r="B21103" i="1"/>
  <c r="C21103" i="1" s="1"/>
  <c r="B21104" i="1"/>
  <c r="C21104" i="1" s="1"/>
  <c r="B21105" i="1"/>
  <c r="C21105" i="1" s="1"/>
  <c r="B21106" i="1"/>
  <c r="C21106" i="1" s="1"/>
  <c r="B21107" i="1"/>
  <c r="C21107" i="1" s="1"/>
  <c r="B21108" i="1"/>
  <c r="C21108" i="1" s="1"/>
  <c r="B21109" i="1"/>
  <c r="C21109" i="1" s="1"/>
  <c r="B21110" i="1"/>
  <c r="C21110" i="1" s="1"/>
  <c r="B21111" i="1"/>
  <c r="C21111" i="1" s="1"/>
  <c r="B21112" i="1"/>
  <c r="C21112" i="1" s="1"/>
  <c r="B21113" i="1"/>
  <c r="C21113" i="1" s="1"/>
  <c r="B21114" i="1"/>
  <c r="C21114" i="1" s="1"/>
  <c r="B21115" i="1"/>
  <c r="C21115" i="1" s="1"/>
  <c r="B21116" i="1"/>
  <c r="C21116" i="1" s="1"/>
  <c r="B21117" i="1"/>
  <c r="C21117" i="1" s="1"/>
  <c r="B21118" i="1"/>
  <c r="C21118" i="1" s="1"/>
  <c r="B21119" i="1"/>
  <c r="C21119" i="1" s="1"/>
  <c r="B21120" i="1"/>
  <c r="C21120" i="1" s="1"/>
  <c r="B21121" i="1"/>
  <c r="C21121" i="1" s="1"/>
  <c r="B21122" i="1"/>
  <c r="C21122" i="1" s="1"/>
  <c r="B21123" i="1"/>
  <c r="C21123" i="1" s="1"/>
  <c r="B21124" i="1"/>
  <c r="C21124" i="1" s="1"/>
  <c r="B21125" i="1"/>
  <c r="C21125" i="1" s="1"/>
  <c r="B21126" i="1"/>
  <c r="C21126" i="1" s="1"/>
  <c r="B21127" i="1"/>
  <c r="C21127" i="1" s="1"/>
  <c r="B21128" i="1"/>
  <c r="C21128" i="1" s="1"/>
  <c r="B21129" i="1"/>
  <c r="C21129" i="1" s="1"/>
  <c r="B21130" i="1"/>
  <c r="C21130" i="1" s="1"/>
  <c r="B21131" i="1"/>
  <c r="C21131" i="1" s="1"/>
  <c r="B21132" i="1"/>
  <c r="C21132" i="1" s="1"/>
  <c r="B21133" i="1"/>
  <c r="C21133" i="1" s="1"/>
  <c r="B21134" i="1"/>
  <c r="C21134" i="1" s="1"/>
  <c r="B21135" i="1"/>
  <c r="C21135" i="1" s="1"/>
  <c r="B21136" i="1"/>
  <c r="C21136" i="1" s="1"/>
  <c r="B21137" i="1"/>
  <c r="C21137" i="1" s="1"/>
  <c r="B21138" i="1"/>
  <c r="C21138" i="1" s="1"/>
  <c r="B21139" i="1"/>
  <c r="C21139" i="1" s="1"/>
  <c r="B21140" i="1"/>
  <c r="C21140" i="1" s="1"/>
  <c r="B21141" i="1"/>
  <c r="C21141" i="1" s="1"/>
  <c r="B21142" i="1"/>
  <c r="C21142" i="1" s="1"/>
  <c r="B21143" i="1"/>
  <c r="C21143" i="1" s="1"/>
  <c r="B21144" i="1"/>
  <c r="C21144" i="1" s="1"/>
  <c r="B21145" i="1"/>
  <c r="C21145" i="1" s="1"/>
  <c r="B21146" i="1"/>
  <c r="C21146" i="1" s="1"/>
  <c r="B21147" i="1"/>
  <c r="C21147" i="1" s="1"/>
  <c r="B21148" i="1"/>
  <c r="C21148" i="1" s="1"/>
  <c r="B21149" i="1"/>
  <c r="C21149" i="1" s="1"/>
  <c r="B21150" i="1"/>
  <c r="C21150" i="1" s="1"/>
  <c r="B21151" i="1"/>
  <c r="C21151" i="1" s="1"/>
  <c r="B21152" i="1"/>
  <c r="C21152" i="1" s="1"/>
  <c r="B21153" i="1"/>
  <c r="C21153" i="1" s="1"/>
  <c r="B21154" i="1"/>
  <c r="C21154" i="1" s="1"/>
  <c r="B21155" i="1"/>
  <c r="C21155" i="1" s="1"/>
  <c r="B21156" i="1"/>
  <c r="C21156" i="1" s="1"/>
  <c r="B21157" i="1"/>
  <c r="C21157" i="1" s="1"/>
  <c r="B21158" i="1"/>
  <c r="C21158" i="1" s="1"/>
  <c r="B21159" i="1"/>
  <c r="C21159" i="1" s="1"/>
  <c r="B21160" i="1"/>
  <c r="C21160" i="1" s="1"/>
  <c r="B21161" i="1"/>
  <c r="C21161" i="1" s="1"/>
  <c r="B21162" i="1"/>
  <c r="C21162" i="1" s="1"/>
  <c r="B21163" i="1"/>
  <c r="C21163" i="1" s="1"/>
  <c r="B21164" i="1"/>
  <c r="C21164" i="1" s="1"/>
  <c r="B21165" i="1"/>
  <c r="C21165" i="1" s="1"/>
  <c r="B21166" i="1"/>
  <c r="C21166" i="1" s="1"/>
  <c r="B21167" i="1"/>
  <c r="C21167" i="1" s="1"/>
  <c r="B21168" i="1"/>
  <c r="C21168" i="1" s="1"/>
  <c r="B21169" i="1"/>
  <c r="C21169" i="1" s="1"/>
  <c r="B21170" i="1"/>
  <c r="C21170" i="1" s="1"/>
  <c r="B21171" i="1"/>
  <c r="C21171" i="1" s="1"/>
  <c r="B21172" i="1"/>
  <c r="C21172" i="1" s="1"/>
  <c r="B21173" i="1"/>
  <c r="C21173" i="1" s="1"/>
  <c r="B21174" i="1"/>
  <c r="C21174" i="1" s="1"/>
  <c r="B21175" i="1"/>
  <c r="C21175" i="1" s="1"/>
  <c r="B21176" i="1"/>
  <c r="C21176" i="1" s="1"/>
  <c r="B21177" i="1"/>
  <c r="C21177" i="1" s="1"/>
  <c r="B21178" i="1"/>
  <c r="C21178" i="1" s="1"/>
  <c r="B21179" i="1"/>
  <c r="C21179" i="1" s="1"/>
  <c r="B21180" i="1"/>
  <c r="C21180" i="1" s="1"/>
  <c r="B21181" i="1"/>
  <c r="C21181" i="1" s="1"/>
  <c r="B21182" i="1"/>
  <c r="C21182" i="1" s="1"/>
  <c r="B21183" i="1"/>
  <c r="C21183" i="1" s="1"/>
  <c r="B21184" i="1"/>
  <c r="C21184" i="1" s="1"/>
  <c r="B21185" i="1"/>
  <c r="C21185" i="1" s="1"/>
  <c r="B21186" i="1"/>
  <c r="C21186" i="1" s="1"/>
  <c r="B21187" i="1"/>
  <c r="C21187" i="1" s="1"/>
  <c r="B21188" i="1"/>
  <c r="C21188" i="1" s="1"/>
  <c r="B21189" i="1"/>
  <c r="C21189" i="1" s="1"/>
  <c r="B21190" i="1"/>
  <c r="C21190" i="1" s="1"/>
  <c r="B21191" i="1"/>
  <c r="C21191" i="1" s="1"/>
  <c r="B21192" i="1"/>
  <c r="C21192" i="1" s="1"/>
  <c r="B21193" i="1"/>
  <c r="C21193" i="1" s="1"/>
  <c r="B21194" i="1"/>
  <c r="C21194" i="1" s="1"/>
  <c r="B21195" i="1"/>
  <c r="C21195" i="1" s="1"/>
  <c r="B21196" i="1"/>
  <c r="C21196" i="1" s="1"/>
  <c r="B21197" i="1"/>
  <c r="C21197" i="1" s="1"/>
  <c r="B21198" i="1"/>
  <c r="C21198" i="1" s="1"/>
  <c r="B21199" i="1"/>
  <c r="C21199" i="1" s="1"/>
  <c r="B21200" i="1"/>
  <c r="C21200" i="1" s="1"/>
  <c r="B21201" i="1"/>
  <c r="C21201" i="1" s="1"/>
  <c r="B21202" i="1"/>
  <c r="C21202" i="1" s="1"/>
  <c r="B21203" i="1"/>
  <c r="C21203" i="1" s="1"/>
  <c r="B21204" i="1"/>
  <c r="C21204" i="1" s="1"/>
  <c r="B21205" i="1"/>
  <c r="C21205" i="1" s="1"/>
  <c r="B21206" i="1"/>
  <c r="C21206" i="1" s="1"/>
  <c r="B21207" i="1"/>
  <c r="C21207" i="1" s="1"/>
  <c r="B21208" i="1"/>
  <c r="C21208" i="1" s="1"/>
  <c r="B21209" i="1"/>
  <c r="C21209" i="1" s="1"/>
  <c r="B21210" i="1"/>
  <c r="C21210" i="1" s="1"/>
  <c r="B21211" i="1"/>
  <c r="C21211" i="1" s="1"/>
  <c r="B21212" i="1"/>
  <c r="C21212" i="1" s="1"/>
  <c r="B21213" i="1"/>
  <c r="C21213" i="1" s="1"/>
  <c r="B21214" i="1"/>
  <c r="C21214" i="1" s="1"/>
  <c r="B21215" i="1"/>
  <c r="C21215" i="1" s="1"/>
  <c r="B21216" i="1"/>
  <c r="C21216" i="1" s="1"/>
  <c r="B21217" i="1"/>
  <c r="C21217" i="1" s="1"/>
  <c r="B21218" i="1"/>
  <c r="C21218" i="1" s="1"/>
  <c r="B21219" i="1"/>
  <c r="C21219" i="1" s="1"/>
  <c r="B21220" i="1"/>
  <c r="C21220" i="1" s="1"/>
  <c r="B21221" i="1"/>
  <c r="C21221" i="1" s="1"/>
  <c r="B21222" i="1"/>
  <c r="C21222" i="1" s="1"/>
  <c r="B21223" i="1"/>
  <c r="C21223" i="1" s="1"/>
  <c r="B21224" i="1"/>
  <c r="C21224" i="1" s="1"/>
  <c r="B21225" i="1"/>
  <c r="C21225" i="1" s="1"/>
  <c r="B21226" i="1"/>
  <c r="C21226" i="1" s="1"/>
  <c r="B21227" i="1"/>
  <c r="C21227" i="1" s="1"/>
  <c r="B21228" i="1"/>
  <c r="C21228" i="1" s="1"/>
  <c r="B21229" i="1"/>
  <c r="C21229" i="1" s="1"/>
  <c r="B21230" i="1"/>
  <c r="C21230" i="1" s="1"/>
  <c r="B21231" i="1"/>
  <c r="C21231" i="1" s="1"/>
  <c r="B21232" i="1"/>
  <c r="C21232" i="1" s="1"/>
  <c r="B21233" i="1"/>
  <c r="C21233" i="1" s="1"/>
  <c r="B21234" i="1"/>
  <c r="C21234" i="1" s="1"/>
  <c r="B21235" i="1"/>
  <c r="C21235" i="1" s="1"/>
  <c r="B21236" i="1"/>
  <c r="C21236" i="1" s="1"/>
  <c r="B21237" i="1"/>
  <c r="C21237" i="1" s="1"/>
  <c r="B21238" i="1"/>
  <c r="C21238" i="1" s="1"/>
  <c r="B21239" i="1"/>
  <c r="C21239" i="1" s="1"/>
  <c r="B21240" i="1"/>
  <c r="C21240" i="1" s="1"/>
  <c r="B21241" i="1"/>
  <c r="C21241" i="1" s="1"/>
  <c r="B21242" i="1"/>
  <c r="C21242" i="1" s="1"/>
  <c r="B21243" i="1"/>
  <c r="C21243" i="1" s="1"/>
  <c r="B21244" i="1"/>
  <c r="C21244" i="1" s="1"/>
  <c r="B21245" i="1"/>
  <c r="C21245" i="1" s="1"/>
  <c r="B21246" i="1"/>
  <c r="C21246" i="1" s="1"/>
  <c r="B21247" i="1"/>
  <c r="C21247" i="1" s="1"/>
  <c r="B21248" i="1"/>
  <c r="C21248" i="1" s="1"/>
  <c r="B21249" i="1"/>
  <c r="C21249" i="1" s="1"/>
  <c r="B21250" i="1"/>
  <c r="C21250" i="1" s="1"/>
  <c r="B21251" i="1"/>
  <c r="C21251" i="1" s="1"/>
  <c r="B21252" i="1"/>
  <c r="C21252" i="1" s="1"/>
  <c r="B21253" i="1"/>
  <c r="C21253" i="1" s="1"/>
  <c r="B21254" i="1"/>
  <c r="C21254" i="1" s="1"/>
  <c r="B21255" i="1"/>
  <c r="C21255" i="1" s="1"/>
  <c r="B21256" i="1"/>
  <c r="C21256" i="1" s="1"/>
  <c r="B21257" i="1"/>
  <c r="C21257" i="1" s="1"/>
  <c r="B21258" i="1"/>
  <c r="C21258" i="1" s="1"/>
  <c r="B21259" i="1"/>
  <c r="C21259" i="1" s="1"/>
  <c r="B21260" i="1"/>
  <c r="C21260" i="1" s="1"/>
  <c r="B21261" i="1"/>
  <c r="C21261" i="1" s="1"/>
  <c r="B21262" i="1"/>
  <c r="C21262" i="1" s="1"/>
  <c r="B21263" i="1"/>
  <c r="C21263" i="1" s="1"/>
  <c r="B21264" i="1"/>
  <c r="C21264" i="1" s="1"/>
  <c r="B21265" i="1"/>
  <c r="C21265" i="1" s="1"/>
  <c r="B21266" i="1"/>
  <c r="C21266" i="1" s="1"/>
  <c r="B21267" i="1"/>
  <c r="C21267" i="1" s="1"/>
  <c r="B21268" i="1"/>
  <c r="C21268" i="1" s="1"/>
  <c r="B21269" i="1"/>
  <c r="C21269" i="1" s="1"/>
  <c r="B21270" i="1"/>
  <c r="C21270" i="1" s="1"/>
  <c r="B21271" i="1"/>
  <c r="C21271" i="1" s="1"/>
  <c r="B21272" i="1"/>
  <c r="C21272" i="1" s="1"/>
  <c r="B21273" i="1"/>
  <c r="C21273" i="1" s="1"/>
  <c r="B21274" i="1"/>
  <c r="C21274" i="1" s="1"/>
  <c r="B21275" i="1"/>
  <c r="C21275" i="1" s="1"/>
  <c r="B21276" i="1"/>
  <c r="C21276" i="1" s="1"/>
  <c r="B21277" i="1"/>
  <c r="C21277" i="1" s="1"/>
  <c r="B21278" i="1"/>
  <c r="C21278" i="1" s="1"/>
  <c r="B21279" i="1"/>
  <c r="C21279" i="1" s="1"/>
  <c r="B21280" i="1"/>
  <c r="C21280" i="1" s="1"/>
  <c r="B21281" i="1"/>
  <c r="C21281" i="1" s="1"/>
  <c r="B21282" i="1"/>
  <c r="C21282" i="1" s="1"/>
  <c r="B21283" i="1"/>
  <c r="C21283" i="1" s="1"/>
  <c r="B21284" i="1"/>
  <c r="C21284" i="1" s="1"/>
  <c r="B21285" i="1"/>
  <c r="C21285" i="1" s="1"/>
  <c r="B21286" i="1"/>
  <c r="C21286" i="1" s="1"/>
  <c r="B21287" i="1"/>
  <c r="C21287" i="1" s="1"/>
  <c r="B21288" i="1"/>
  <c r="C21288" i="1" s="1"/>
  <c r="B21289" i="1"/>
  <c r="C21289" i="1" s="1"/>
  <c r="B21290" i="1"/>
  <c r="C21290" i="1" s="1"/>
  <c r="B21291" i="1"/>
  <c r="C21291" i="1" s="1"/>
  <c r="B21292" i="1"/>
  <c r="C21292" i="1" s="1"/>
  <c r="B21293" i="1"/>
  <c r="C21293" i="1" s="1"/>
  <c r="B21294" i="1"/>
  <c r="C21294" i="1" s="1"/>
  <c r="B21295" i="1"/>
  <c r="C21295" i="1" s="1"/>
  <c r="B21296" i="1"/>
  <c r="C21296" i="1" s="1"/>
  <c r="B21297" i="1"/>
  <c r="C21297" i="1" s="1"/>
  <c r="B21298" i="1"/>
  <c r="C21298" i="1" s="1"/>
  <c r="B21299" i="1"/>
  <c r="C21299" i="1" s="1"/>
  <c r="B21300" i="1"/>
  <c r="C21300" i="1" s="1"/>
  <c r="B21301" i="1"/>
  <c r="C21301" i="1" s="1"/>
  <c r="B21302" i="1"/>
  <c r="C21302" i="1" s="1"/>
  <c r="B21303" i="1"/>
  <c r="C21303" i="1" s="1"/>
  <c r="B21304" i="1"/>
  <c r="C21304" i="1" s="1"/>
  <c r="B21305" i="1"/>
  <c r="C21305" i="1" s="1"/>
  <c r="B21306" i="1"/>
  <c r="C21306" i="1" s="1"/>
  <c r="B21307" i="1"/>
  <c r="C21307" i="1" s="1"/>
  <c r="B21308" i="1"/>
  <c r="C21308" i="1" s="1"/>
  <c r="B21309" i="1"/>
  <c r="C21309" i="1" s="1"/>
  <c r="B21310" i="1"/>
  <c r="C21310" i="1" s="1"/>
  <c r="B21311" i="1"/>
  <c r="C21311" i="1" s="1"/>
  <c r="B21312" i="1"/>
  <c r="C21312" i="1" s="1"/>
  <c r="B21313" i="1"/>
  <c r="C21313" i="1" s="1"/>
  <c r="B21314" i="1"/>
  <c r="C21314" i="1" s="1"/>
  <c r="B21315" i="1"/>
  <c r="C21315" i="1" s="1"/>
  <c r="B21316" i="1"/>
  <c r="C21316" i="1" s="1"/>
  <c r="B21317" i="1"/>
  <c r="C21317" i="1" s="1"/>
  <c r="B21318" i="1"/>
  <c r="C21318" i="1" s="1"/>
  <c r="B21319" i="1"/>
  <c r="C21319" i="1" s="1"/>
  <c r="B21320" i="1"/>
  <c r="C21320" i="1" s="1"/>
  <c r="B21321" i="1"/>
  <c r="C21321" i="1" s="1"/>
  <c r="B21322" i="1"/>
  <c r="C21322" i="1" s="1"/>
  <c r="B21323" i="1"/>
  <c r="C21323" i="1" s="1"/>
  <c r="B21324" i="1"/>
  <c r="C21324" i="1" s="1"/>
  <c r="B21325" i="1"/>
  <c r="C21325" i="1" s="1"/>
  <c r="B21326" i="1"/>
  <c r="C21326" i="1" s="1"/>
  <c r="B21327" i="1"/>
  <c r="C21327" i="1" s="1"/>
  <c r="B21328" i="1"/>
  <c r="C21328" i="1" s="1"/>
  <c r="B21329" i="1"/>
  <c r="C21329" i="1" s="1"/>
  <c r="B21330" i="1"/>
  <c r="C21330" i="1" s="1"/>
  <c r="B21331" i="1"/>
  <c r="C21331" i="1" s="1"/>
  <c r="B21332" i="1"/>
  <c r="C21332" i="1" s="1"/>
  <c r="B21333" i="1"/>
  <c r="C21333" i="1" s="1"/>
  <c r="B21334" i="1"/>
  <c r="C21334" i="1" s="1"/>
  <c r="B21335" i="1"/>
  <c r="C21335" i="1" s="1"/>
  <c r="B21336" i="1"/>
  <c r="C21336" i="1" s="1"/>
  <c r="B21337" i="1"/>
  <c r="C21337" i="1" s="1"/>
  <c r="B21338" i="1"/>
  <c r="C21338" i="1" s="1"/>
  <c r="B21339" i="1"/>
  <c r="C21339" i="1" s="1"/>
  <c r="B21340" i="1"/>
  <c r="C21340" i="1" s="1"/>
  <c r="B21341" i="1"/>
  <c r="C21341" i="1" s="1"/>
  <c r="B21342" i="1"/>
  <c r="C21342" i="1" s="1"/>
  <c r="B21343" i="1"/>
  <c r="C21343" i="1" s="1"/>
  <c r="B21344" i="1"/>
  <c r="C21344" i="1" s="1"/>
  <c r="B21345" i="1"/>
  <c r="C21345" i="1" s="1"/>
  <c r="B21346" i="1"/>
  <c r="C21346" i="1" s="1"/>
  <c r="B21347" i="1"/>
  <c r="C21347" i="1" s="1"/>
  <c r="B21348" i="1"/>
  <c r="C21348" i="1" s="1"/>
  <c r="B21349" i="1"/>
  <c r="C21349" i="1" s="1"/>
  <c r="B21350" i="1"/>
  <c r="C21350" i="1" s="1"/>
  <c r="B21351" i="1"/>
  <c r="C21351" i="1" s="1"/>
  <c r="B21352" i="1"/>
  <c r="C21352" i="1" s="1"/>
  <c r="B21353" i="1"/>
  <c r="C21353" i="1" s="1"/>
  <c r="B21354" i="1"/>
  <c r="C21354" i="1" s="1"/>
  <c r="B21355" i="1"/>
  <c r="C21355" i="1" s="1"/>
  <c r="B21356" i="1"/>
  <c r="C21356" i="1" s="1"/>
  <c r="B21357" i="1"/>
  <c r="C21357" i="1" s="1"/>
  <c r="B21358" i="1"/>
  <c r="C21358" i="1" s="1"/>
  <c r="B21359" i="1"/>
  <c r="C21359" i="1" s="1"/>
  <c r="B21360" i="1"/>
  <c r="C21360" i="1" s="1"/>
  <c r="B21361" i="1"/>
  <c r="C21361" i="1" s="1"/>
  <c r="B21362" i="1"/>
  <c r="C21362" i="1" s="1"/>
  <c r="B21363" i="1"/>
  <c r="C21363" i="1" s="1"/>
  <c r="B21364" i="1"/>
  <c r="C21364" i="1" s="1"/>
  <c r="B21365" i="1"/>
  <c r="C21365" i="1" s="1"/>
  <c r="B21366" i="1"/>
  <c r="C21366" i="1" s="1"/>
  <c r="B21367" i="1"/>
  <c r="C21367" i="1" s="1"/>
  <c r="B21368" i="1"/>
  <c r="C21368" i="1" s="1"/>
  <c r="B21369" i="1"/>
  <c r="C21369" i="1" s="1"/>
  <c r="B21370" i="1"/>
  <c r="C21370" i="1" s="1"/>
  <c r="B21371" i="1"/>
  <c r="C21371" i="1" s="1"/>
  <c r="B21372" i="1"/>
  <c r="C21372" i="1" s="1"/>
  <c r="B21373" i="1"/>
  <c r="C21373" i="1" s="1"/>
  <c r="B21374" i="1"/>
  <c r="C21374" i="1" s="1"/>
  <c r="B21375" i="1"/>
  <c r="C21375" i="1" s="1"/>
  <c r="B21376" i="1"/>
  <c r="C21376" i="1" s="1"/>
  <c r="B21377" i="1"/>
  <c r="C21377" i="1" s="1"/>
  <c r="B21378" i="1"/>
  <c r="C21378" i="1" s="1"/>
  <c r="B21379" i="1"/>
  <c r="C21379" i="1" s="1"/>
  <c r="B21380" i="1"/>
  <c r="C21380" i="1" s="1"/>
  <c r="B21381" i="1"/>
  <c r="C21381" i="1" s="1"/>
  <c r="B21382" i="1"/>
  <c r="C21382" i="1" s="1"/>
  <c r="B21383" i="1"/>
  <c r="C21383" i="1" s="1"/>
  <c r="B21384" i="1"/>
  <c r="C21384" i="1" s="1"/>
  <c r="B21385" i="1"/>
  <c r="C21385" i="1" s="1"/>
  <c r="B21386" i="1"/>
  <c r="C21386" i="1" s="1"/>
  <c r="B21387" i="1"/>
  <c r="C21387" i="1" s="1"/>
  <c r="B21388" i="1"/>
  <c r="C21388" i="1" s="1"/>
  <c r="B21389" i="1"/>
  <c r="C21389" i="1" s="1"/>
  <c r="B21390" i="1"/>
  <c r="C21390" i="1" s="1"/>
  <c r="B21391" i="1"/>
  <c r="C21391" i="1" s="1"/>
  <c r="B21392" i="1"/>
  <c r="C21392" i="1" s="1"/>
  <c r="B21393" i="1"/>
  <c r="C21393" i="1" s="1"/>
  <c r="B21394" i="1"/>
  <c r="C21394" i="1" s="1"/>
  <c r="B21395" i="1"/>
  <c r="C21395" i="1" s="1"/>
  <c r="B21396" i="1"/>
  <c r="C21396" i="1" s="1"/>
  <c r="B21397" i="1"/>
  <c r="C21397" i="1" s="1"/>
  <c r="B21398" i="1"/>
  <c r="C21398" i="1" s="1"/>
  <c r="B21399" i="1"/>
  <c r="C21399" i="1" s="1"/>
  <c r="B21400" i="1"/>
  <c r="C21400" i="1" s="1"/>
  <c r="B21401" i="1"/>
  <c r="C21401" i="1" s="1"/>
  <c r="B21402" i="1"/>
  <c r="C21402" i="1" s="1"/>
  <c r="B21403" i="1"/>
  <c r="C21403" i="1" s="1"/>
  <c r="B21404" i="1"/>
  <c r="C21404" i="1" s="1"/>
  <c r="B21405" i="1"/>
  <c r="C21405" i="1" s="1"/>
  <c r="B21406" i="1"/>
  <c r="C21406" i="1" s="1"/>
  <c r="B21407" i="1"/>
  <c r="C21407" i="1" s="1"/>
  <c r="B21408" i="1"/>
  <c r="C21408" i="1" s="1"/>
  <c r="B21409" i="1"/>
  <c r="C21409" i="1" s="1"/>
  <c r="B21410" i="1"/>
  <c r="C21410" i="1" s="1"/>
  <c r="B21411" i="1"/>
  <c r="C21411" i="1" s="1"/>
  <c r="B21412" i="1"/>
  <c r="C21412" i="1" s="1"/>
  <c r="B21413" i="1"/>
  <c r="C21413" i="1" s="1"/>
  <c r="B21414" i="1"/>
  <c r="C21414" i="1" s="1"/>
  <c r="B21415" i="1"/>
  <c r="C21415" i="1" s="1"/>
  <c r="B21416" i="1"/>
  <c r="C21416" i="1" s="1"/>
  <c r="B21417" i="1"/>
  <c r="C21417" i="1" s="1"/>
  <c r="B21418" i="1"/>
  <c r="C21418" i="1" s="1"/>
  <c r="B21419" i="1"/>
  <c r="C21419" i="1" s="1"/>
  <c r="B21420" i="1"/>
  <c r="C21420" i="1" s="1"/>
  <c r="B21421" i="1"/>
  <c r="C21421" i="1" s="1"/>
  <c r="B21422" i="1"/>
  <c r="C21422" i="1" s="1"/>
  <c r="B21423" i="1"/>
  <c r="C21423" i="1" s="1"/>
  <c r="B21424" i="1"/>
  <c r="C21424" i="1" s="1"/>
  <c r="B21425" i="1"/>
  <c r="C21425" i="1" s="1"/>
  <c r="B21426" i="1"/>
  <c r="C21426" i="1" s="1"/>
  <c r="B21427" i="1"/>
  <c r="C21427" i="1" s="1"/>
  <c r="B21428" i="1"/>
  <c r="C21428" i="1" s="1"/>
  <c r="B21429" i="1"/>
  <c r="C21429" i="1" s="1"/>
  <c r="B21430" i="1"/>
  <c r="C21430" i="1" s="1"/>
  <c r="B21431" i="1"/>
  <c r="C21431" i="1" s="1"/>
  <c r="B21432" i="1"/>
  <c r="C21432" i="1" s="1"/>
  <c r="B21433" i="1"/>
  <c r="C21433" i="1" s="1"/>
  <c r="B21434" i="1"/>
  <c r="C21434" i="1" s="1"/>
  <c r="B21435" i="1"/>
  <c r="C21435" i="1" s="1"/>
  <c r="B21436" i="1"/>
  <c r="C21436" i="1" s="1"/>
  <c r="B21437" i="1"/>
  <c r="C21437" i="1" s="1"/>
  <c r="B21438" i="1"/>
  <c r="C21438" i="1" s="1"/>
  <c r="B21439" i="1"/>
  <c r="C21439" i="1" s="1"/>
  <c r="B21440" i="1"/>
  <c r="C21440" i="1" s="1"/>
  <c r="B21441" i="1"/>
  <c r="C21441" i="1" s="1"/>
  <c r="B21442" i="1"/>
  <c r="C21442" i="1" s="1"/>
  <c r="B21443" i="1"/>
  <c r="C21443" i="1" s="1"/>
  <c r="B21444" i="1"/>
  <c r="C21444" i="1" s="1"/>
  <c r="B21445" i="1"/>
  <c r="C21445" i="1" s="1"/>
  <c r="B21446" i="1"/>
  <c r="C21446" i="1" s="1"/>
  <c r="B21447" i="1"/>
  <c r="C21447" i="1" s="1"/>
  <c r="B21448" i="1"/>
  <c r="C21448" i="1" s="1"/>
  <c r="B21449" i="1"/>
  <c r="C21449" i="1" s="1"/>
  <c r="B21450" i="1"/>
  <c r="C21450" i="1" s="1"/>
  <c r="B21451" i="1"/>
  <c r="C21451" i="1" s="1"/>
  <c r="B21452" i="1"/>
  <c r="C21452" i="1" s="1"/>
  <c r="B21453" i="1"/>
  <c r="C21453" i="1" s="1"/>
  <c r="B21454" i="1"/>
  <c r="C21454" i="1" s="1"/>
  <c r="B21455" i="1"/>
  <c r="C21455" i="1" s="1"/>
  <c r="B21456" i="1"/>
  <c r="C21456" i="1" s="1"/>
  <c r="B21457" i="1"/>
  <c r="C21457" i="1" s="1"/>
  <c r="B21458" i="1"/>
  <c r="C21458" i="1" s="1"/>
  <c r="B21459" i="1"/>
  <c r="C21459" i="1" s="1"/>
  <c r="B21460" i="1"/>
  <c r="C21460" i="1" s="1"/>
  <c r="B21461" i="1"/>
  <c r="C21461" i="1" s="1"/>
  <c r="B21462" i="1"/>
  <c r="C21462" i="1" s="1"/>
  <c r="B21463" i="1"/>
  <c r="C21463" i="1" s="1"/>
  <c r="B21464" i="1"/>
  <c r="C21464" i="1" s="1"/>
  <c r="B21465" i="1"/>
  <c r="C21465" i="1" s="1"/>
  <c r="B21466" i="1"/>
  <c r="C21466" i="1" s="1"/>
  <c r="B21467" i="1"/>
  <c r="C21467" i="1" s="1"/>
  <c r="B21468" i="1"/>
  <c r="C21468" i="1" s="1"/>
  <c r="B21469" i="1"/>
  <c r="C21469" i="1" s="1"/>
  <c r="B21470" i="1"/>
  <c r="C21470" i="1" s="1"/>
  <c r="B21471" i="1"/>
  <c r="C21471" i="1" s="1"/>
  <c r="B21472" i="1"/>
  <c r="C21472" i="1" s="1"/>
  <c r="B21473" i="1"/>
  <c r="C21473" i="1" s="1"/>
  <c r="B21474" i="1"/>
  <c r="C21474" i="1" s="1"/>
  <c r="B21475" i="1"/>
  <c r="C21475" i="1" s="1"/>
  <c r="B21476" i="1"/>
  <c r="C21476" i="1" s="1"/>
  <c r="B21477" i="1"/>
  <c r="C21477" i="1" s="1"/>
  <c r="B21478" i="1"/>
  <c r="C21478" i="1" s="1"/>
  <c r="B21479" i="1"/>
  <c r="C21479" i="1" s="1"/>
  <c r="B21480" i="1"/>
  <c r="C21480" i="1" s="1"/>
  <c r="B21481" i="1"/>
  <c r="C21481" i="1" s="1"/>
  <c r="B21482" i="1"/>
  <c r="C21482" i="1" s="1"/>
  <c r="B21483" i="1"/>
  <c r="C21483" i="1" s="1"/>
  <c r="B21484" i="1"/>
  <c r="C21484" i="1" s="1"/>
  <c r="B21485" i="1"/>
  <c r="C21485" i="1" s="1"/>
  <c r="B21486" i="1"/>
  <c r="C21486" i="1" s="1"/>
  <c r="B21487" i="1"/>
  <c r="C21487" i="1" s="1"/>
  <c r="B21488" i="1"/>
  <c r="C21488" i="1" s="1"/>
  <c r="B21489" i="1"/>
  <c r="C21489" i="1" s="1"/>
  <c r="B21490" i="1"/>
  <c r="C21490" i="1" s="1"/>
  <c r="B21491" i="1"/>
  <c r="C21491" i="1" s="1"/>
  <c r="B21492" i="1"/>
  <c r="C21492" i="1" s="1"/>
  <c r="B21493" i="1"/>
  <c r="C21493" i="1" s="1"/>
  <c r="B21494" i="1"/>
  <c r="C21494" i="1" s="1"/>
  <c r="B21495" i="1"/>
  <c r="C21495" i="1" s="1"/>
  <c r="B21496" i="1"/>
  <c r="C21496" i="1" s="1"/>
  <c r="B21497" i="1"/>
  <c r="C21497" i="1" s="1"/>
  <c r="B21498" i="1"/>
  <c r="C21498" i="1" s="1"/>
  <c r="B21499" i="1"/>
  <c r="C21499" i="1" s="1"/>
  <c r="B21500" i="1"/>
  <c r="C21500" i="1" s="1"/>
  <c r="B21501" i="1"/>
  <c r="C21501" i="1" s="1"/>
  <c r="B21502" i="1"/>
  <c r="C21502" i="1" s="1"/>
  <c r="B21503" i="1"/>
  <c r="C21503" i="1" s="1"/>
  <c r="B21504" i="1"/>
  <c r="C21504" i="1" s="1"/>
  <c r="B21505" i="1"/>
  <c r="C21505" i="1" s="1"/>
  <c r="B21506" i="1"/>
  <c r="C21506" i="1" s="1"/>
  <c r="B21507" i="1"/>
  <c r="C21507" i="1" s="1"/>
  <c r="B21508" i="1"/>
  <c r="C21508" i="1" s="1"/>
  <c r="B21509" i="1"/>
  <c r="C21509" i="1" s="1"/>
  <c r="B21510" i="1"/>
  <c r="C21510" i="1" s="1"/>
  <c r="B21511" i="1"/>
  <c r="C21511" i="1" s="1"/>
  <c r="B21512" i="1"/>
  <c r="C21512" i="1" s="1"/>
  <c r="B21513" i="1"/>
  <c r="C21513" i="1" s="1"/>
  <c r="B21514" i="1"/>
  <c r="C21514" i="1" s="1"/>
  <c r="B21515" i="1"/>
  <c r="C21515" i="1" s="1"/>
  <c r="B21516" i="1"/>
  <c r="C21516" i="1" s="1"/>
  <c r="B21517" i="1"/>
  <c r="C21517" i="1" s="1"/>
  <c r="B21518" i="1"/>
  <c r="C21518" i="1" s="1"/>
  <c r="B21519" i="1"/>
  <c r="C21519" i="1" s="1"/>
  <c r="B21520" i="1"/>
  <c r="C21520" i="1" s="1"/>
  <c r="B21521" i="1"/>
  <c r="C21521" i="1" s="1"/>
  <c r="B21522" i="1"/>
  <c r="C21522" i="1" s="1"/>
  <c r="B21523" i="1"/>
  <c r="C21523" i="1" s="1"/>
  <c r="B21524" i="1"/>
  <c r="C21524" i="1" s="1"/>
  <c r="B21525" i="1"/>
  <c r="C21525" i="1" s="1"/>
  <c r="B21526" i="1"/>
  <c r="C21526" i="1" s="1"/>
  <c r="B21527" i="1"/>
  <c r="C21527" i="1" s="1"/>
  <c r="B21528" i="1"/>
  <c r="C21528" i="1" s="1"/>
  <c r="B21529" i="1"/>
  <c r="C21529" i="1" s="1"/>
  <c r="B21530" i="1"/>
  <c r="C21530" i="1" s="1"/>
  <c r="B21531" i="1"/>
  <c r="C21531" i="1" s="1"/>
  <c r="B21532" i="1"/>
  <c r="C21532" i="1" s="1"/>
  <c r="B21533" i="1"/>
  <c r="C21533" i="1" s="1"/>
  <c r="B21534" i="1"/>
  <c r="C21534" i="1" s="1"/>
  <c r="B21535" i="1"/>
  <c r="C21535" i="1" s="1"/>
  <c r="B21536" i="1"/>
  <c r="C21536" i="1" s="1"/>
  <c r="B21537" i="1"/>
  <c r="C21537" i="1" s="1"/>
  <c r="B21538" i="1"/>
  <c r="C21538" i="1" s="1"/>
  <c r="B21539" i="1"/>
  <c r="C21539" i="1" s="1"/>
  <c r="B21540" i="1"/>
  <c r="C21540" i="1" s="1"/>
  <c r="B21541" i="1"/>
  <c r="C21541" i="1" s="1"/>
  <c r="B21542" i="1"/>
  <c r="C21542" i="1" s="1"/>
  <c r="B21543" i="1"/>
  <c r="C21543" i="1" s="1"/>
  <c r="B21544" i="1"/>
  <c r="C21544" i="1" s="1"/>
  <c r="B21545" i="1"/>
  <c r="C21545" i="1" s="1"/>
  <c r="B21546" i="1"/>
  <c r="C21546" i="1" s="1"/>
  <c r="B21547" i="1"/>
  <c r="C21547" i="1" s="1"/>
  <c r="B21548" i="1"/>
  <c r="C21548" i="1" s="1"/>
  <c r="B21549" i="1"/>
  <c r="C21549" i="1" s="1"/>
  <c r="B21550" i="1"/>
  <c r="C21550" i="1" s="1"/>
  <c r="B21551" i="1"/>
  <c r="C21551" i="1" s="1"/>
  <c r="B21552" i="1"/>
  <c r="C21552" i="1" s="1"/>
  <c r="B21553" i="1"/>
  <c r="C21553" i="1" s="1"/>
  <c r="B21554" i="1"/>
  <c r="C21554" i="1" s="1"/>
  <c r="B21555" i="1"/>
  <c r="C21555" i="1" s="1"/>
  <c r="B21556" i="1"/>
  <c r="C21556" i="1" s="1"/>
  <c r="B21557" i="1"/>
  <c r="C21557" i="1" s="1"/>
  <c r="B21558" i="1"/>
  <c r="C21558" i="1" s="1"/>
  <c r="B21559" i="1"/>
  <c r="C21559" i="1" s="1"/>
  <c r="B21560" i="1"/>
  <c r="C21560" i="1" s="1"/>
  <c r="B21561" i="1"/>
  <c r="C21561" i="1" s="1"/>
  <c r="B21562" i="1"/>
  <c r="C21562" i="1" s="1"/>
  <c r="B21563" i="1"/>
  <c r="C21563" i="1" s="1"/>
  <c r="B21564" i="1"/>
  <c r="C21564" i="1" s="1"/>
  <c r="B21565" i="1"/>
  <c r="C21565" i="1" s="1"/>
  <c r="B21566" i="1"/>
  <c r="C21566" i="1" s="1"/>
  <c r="B21567" i="1"/>
  <c r="C21567" i="1" s="1"/>
  <c r="B21568" i="1"/>
  <c r="C21568" i="1" s="1"/>
  <c r="B21569" i="1"/>
  <c r="C21569" i="1" s="1"/>
  <c r="B21570" i="1"/>
  <c r="C21570" i="1" s="1"/>
  <c r="B21571" i="1"/>
  <c r="C21571" i="1" s="1"/>
  <c r="B21572" i="1"/>
  <c r="C21572" i="1" s="1"/>
  <c r="B21573" i="1"/>
  <c r="C21573" i="1" s="1"/>
  <c r="B21574" i="1"/>
  <c r="C21574" i="1" s="1"/>
  <c r="B21575" i="1"/>
  <c r="C21575" i="1" s="1"/>
  <c r="B21576" i="1"/>
  <c r="C21576" i="1" s="1"/>
  <c r="B21577" i="1"/>
  <c r="C21577" i="1" s="1"/>
  <c r="B21578" i="1"/>
  <c r="C21578" i="1" s="1"/>
  <c r="B21579" i="1"/>
  <c r="C21579" i="1" s="1"/>
  <c r="B21580" i="1"/>
  <c r="C21580" i="1" s="1"/>
  <c r="B21581" i="1"/>
  <c r="C21581" i="1" s="1"/>
  <c r="B21582" i="1"/>
  <c r="C21582" i="1" s="1"/>
  <c r="B21583" i="1"/>
  <c r="C21583" i="1" s="1"/>
  <c r="B21584" i="1"/>
  <c r="C21584" i="1" s="1"/>
  <c r="B21585" i="1"/>
  <c r="C21585" i="1" s="1"/>
  <c r="B21586" i="1"/>
  <c r="C21586" i="1" s="1"/>
  <c r="B21587" i="1"/>
  <c r="C21587" i="1" s="1"/>
  <c r="B21588" i="1"/>
  <c r="C21588" i="1" s="1"/>
  <c r="B21589" i="1"/>
  <c r="C21589" i="1" s="1"/>
  <c r="B21590" i="1"/>
  <c r="C21590" i="1" s="1"/>
  <c r="B21591" i="1"/>
  <c r="C21591" i="1" s="1"/>
  <c r="B21592" i="1"/>
  <c r="C21592" i="1" s="1"/>
  <c r="B21593" i="1"/>
  <c r="C21593" i="1" s="1"/>
  <c r="B21594" i="1"/>
  <c r="C21594" i="1" s="1"/>
  <c r="B21595" i="1"/>
  <c r="C21595" i="1" s="1"/>
  <c r="B21596" i="1"/>
  <c r="C21596" i="1" s="1"/>
  <c r="B21597" i="1"/>
  <c r="C21597" i="1" s="1"/>
  <c r="B21598" i="1"/>
  <c r="C21598" i="1" s="1"/>
  <c r="B21599" i="1"/>
  <c r="C21599" i="1" s="1"/>
  <c r="B21600" i="1"/>
  <c r="C21600" i="1" s="1"/>
  <c r="B21601" i="1"/>
  <c r="C21601" i="1" s="1"/>
  <c r="B21602" i="1"/>
  <c r="C21602" i="1" s="1"/>
  <c r="B21603" i="1"/>
  <c r="C21603" i="1" s="1"/>
  <c r="B21604" i="1"/>
  <c r="C21604" i="1" s="1"/>
  <c r="B21605" i="1"/>
  <c r="C21605" i="1" s="1"/>
  <c r="B21606" i="1"/>
  <c r="C21606" i="1" s="1"/>
  <c r="B21607" i="1"/>
  <c r="C21607" i="1" s="1"/>
  <c r="B21608" i="1"/>
  <c r="C21608" i="1" s="1"/>
  <c r="B21609" i="1"/>
  <c r="C21609" i="1" s="1"/>
  <c r="B21610" i="1"/>
  <c r="C21610" i="1" s="1"/>
  <c r="B21611" i="1"/>
  <c r="C21611" i="1" s="1"/>
  <c r="B21612" i="1"/>
  <c r="C21612" i="1" s="1"/>
  <c r="B21613" i="1"/>
  <c r="C21613" i="1" s="1"/>
  <c r="B21614" i="1"/>
  <c r="C21614" i="1" s="1"/>
  <c r="B21615" i="1"/>
  <c r="C21615" i="1" s="1"/>
  <c r="B21616" i="1"/>
  <c r="C21616" i="1" s="1"/>
  <c r="B21617" i="1"/>
  <c r="C21617" i="1" s="1"/>
  <c r="B21618" i="1"/>
  <c r="C21618" i="1" s="1"/>
  <c r="B21619" i="1"/>
  <c r="C21619" i="1" s="1"/>
  <c r="B21620" i="1"/>
  <c r="C21620" i="1" s="1"/>
  <c r="B21621" i="1"/>
  <c r="C21621" i="1" s="1"/>
  <c r="B21622" i="1"/>
  <c r="C21622" i="1" s="1"/>
  <c r="B21623" i="1"/>
  <c r="C21623" i="1" s="1"/>
  <c r="B21624" i="1"/>
  <c r="C21624" i="1" s="1"/>
  <c r="B21625" i="1"/>
  <c r="C21625" i="1" s="1"/>
  <c r="B21626" i="1"/>
  <c r="C21626" i="1" s="1"/>
  <c r="B21627" i="1"/>
  <c r="C21627" i="1" s="1"/>
  <c r="B21628" i="1"/>
  <c r="C21628" i="1" s="1"/>
  <c r="B21629" i="1"/>
  <c r="C21629" i="1" s="1"/>
  <c r="B21630" i="1"/>
  <c r="C21630" i="1" s="1"/>
  <c r="B21631" i="1"/>
  <c r="C21631" i="1" s="1"/>
  <c r="B21632" i="1"/>
  <c r="C21632" i="1" s="1"/>
  <c r="B21633" i="1"/>
  <c r="C21633" i="1" s="1"/>
  <c r="B21634" i="1"/>
  <c r="C21634" i="1" s="1"/>
  <c r="B21635" i="1"/>
  <c r="C21635" i="1" s="1"/>
  <c r="B21636" i="1"/>
  <c r="C21636" i="1" s="1"/>
  <c r="B21637" i="1"/>
  <c r="C21637" i="1" s="1"/>
  <c r="B21638" i="1"/>
  <c r="C21638" i="1" s="1"/>
  <c r="B21639" i="1"/>
  <c r="C21639" i="1" s="1"/>
  <c r="B21640" i="1"/>
  <c r="C21640" i="1" s="1"/>
  <c r="B21641" i="1"/>
  <c r="C21641" i="1" s="1"/>
  <c r="B21642" i="1"/>
  <c r="C21642" i="1" s="1"/>
  <c r="B21643" i="1"/>
  <c r="C21643" i="1" s="1"/>
  <c r="B21644" i="1"/>
  <c r="C21644" i="1" s="1"/>
  <c r="B21645" i="1"/>
  <c r="C21645" i="1" s="1"/>
  <c r="B21646" i="1"/>
  <c r="C21646" i="1" s="1"/>
  <c r="B21647" i="1"/>
  <c r="C21647" i="1" s="1"/>
  <c r="B21648" i="1"/>
  <c r="C21648" i="1" s="1"/>
  <c r="B21649" i="1"/>
  <c r="C21649" i="1" s="1"/>
  <c r="B21650" i="1"/>
  <c r="C21650" i="1" s="1"/>
  <c r="B21651" i="1"/>
  <c r="C21651" i="1" s="1"/>
  <c r="B21652" i="1"/>
  <c r="C21652" i="1" s="1"/>
  <c r="B21653" i="1"/>
  <c r="C21653" i="1" s="1"/>
  <c r="B21654" i="1"/>
  <c r="C21654" i="1" s="1"/>
  <c r="B21655" i="1"/>
  <c r="C21655" i="1" s="1"/>
  <c r="B21656" i="1"/>
  <c r="C21656" i="1" s="1"/>
  <c r="B21657" i="1"/>
  <c r="C21657" i="1" s="1"/>
  <c r="B21658" i="1"/>
  <c r="C21658" i="1" s="1"/>
  <c r="B21659" i="1"/>
  <c r="C21659" i="1" s="1"/>
  <c r="B21660" i="1"/>
  <c r="C21660" i="1" s="1"/>
  <c r="B21661" i="1"/>
  <c r="C21661" i="1" s="1"/>
  <c r="B21662" i="1"/>
  <c r="C21662" i="1" s="1"/>
  <c r="B21663" i="1"/>
  <c r="C21663" i="1" s="1"/>
  <c r="B21664" i="1"/>
  <c r="C21664" i="1" s="1"/>
  <c r="B21665" i="1"/>
  <c r="C21665" i="1" s="1"/>
  <c r="B21666" i="1"/>
  <c r="C21666" i="1" s="1"/>
  <c r="B21667" i="1"/>
  <c r="C21667" i="1" s="1"/>
  <c r="B21668" i="1"/>
  <c r="C21668" i="1" s="1"/>
  <c r="B21669" i="1"/>
  <c r="C21669" i="1" s="1"/>
  <c r="B21670" i="1"/>
  <c r="C21670" i="1" s="1"/>
  <c r="B21671" i="1"/>
  <c r="C21671" i="1" s="1"/>
  <c r="B21672" i="1"/>
  <c r="C21672" i="1" s="1"/>
  <c r="B21673" i="1"/>
  <c r="C21673" i="1" s="1"/>
  <c r="B21674" i="1"/>
  <c r="C21674" i="1" s="1"/>
  <c r="B21675" i="1"/>
  <c r="C21675" i="1" s="1"/>
  <c r="B21676" i="1"/>
  <c r="C21676" i="1" s="1"/>
  <c r="B21677" i="1"/>
  <c r="C21677" i="1" s="1"/>
  <c r="B21678" i="1"/>
  <c r="C21678" i="1" s="1"/>
  <c r="B21679" i="1"/>
  <c r="C21679" i="1" s="1"/>
  <c r="B21680" i="1"/>
  <c r="C21680" i="1" s="1"/>
  <c r="B21681" i="1"/>
  <c r="C21681" i="1" s="1"/>
  <c r="B21682" i="1"/>
  <c r="C21682" i="1" s="1"/>
  <c r="B21683" i="1"/>
  <c r="C21683" i="1" s="1"/>
  <c r="B21684" i="1"/>
  <c r="C21684" i="1" s="1"/>
  <c r="B21685" i="1"/>
  <c r="C21685" i="1" s="1"/>
  <c r="B21686" i="1"/>
  <c r="C21686" i="1" s="1"/>
  <c r="B21687" i="1"/>
  <c r="C21687" i="1" s="1"/>
  <c r="B21688" i="1"/>
  <c r="C21688" i="1" s="1"/>
  <c r="B21689" i="1"/>
  <c r="C21689" i="1" s="1"/>
  <c r="B21690" i="1"/>
  <c r="C21690" i="1" s="1"/>
  <c r="B21691" i="1"/>
  <c r="C21691" i="1" s="1"/>
  <c r="B21692" i="1"/>
  <c r="C21692" i="1" s="1"/>
  <c r="B21693" i="1"/>
  <c r="C21693" i="1" s="1"/>
  <c r="B21694" i="1"/>
  <c r="C21694" i="1" s="1"/>
  <c r="B21695" i="1"/>
  <c r="C21695" i="1" s="1"/>
  <c r="B21696" i="1"/>
  <c r="C21696" i="1" s="1"/>
  <c r="B21697" i="1"/>
  <c r="C21697" i="1" s="1"/>
  <c r="B21698" i="1"/>
  <c r="C21698" i="1" s="1"/>
  <c r="B21699" i="1"/>
  <c r="C21699" i="1" s="1"/>
  <c r="B21700" i="1"/>
  <c r="C21700" i="1" s="1"/>
  <c r="B21701" i="1"/>
  <c r="C21701" i="1" s="1"/>
  <c r="B21702" i="1"/>
  <c r="C21702" i="1" s="1"/>
  <c r="B21703" i="1"/>
  <c r="C21703" i="1" s="1"/>
  <c r="B21704" i="1"/>
  <c r="C21704" i="1" s="1"/>
  <c r="B21705" i="1"/>
  <c r="C21705" i="1" s="1"/>
  <c r="B21706" i="1"/>
  <c r="C21706" i="1" s="1"/>
  <c r="B21707" i="1"/>
  <c r="C21707" i="1" s="1"/>
  <c r="B21708" i="1"/>
  <c r="C21708" i="1" s="1"/>
  <c r="B21709" i="1"/>
  <c r="C21709" i="1" s="1"/>
  <c r="B21710" i="1"/>
  <c r="C21710" i="1" s="1"/>
  <c r="B21711" i="1"/>
  <c r="C21711" i="1" s="1"/>
  <c r="B21712" i="1"/>
  <c r="C21712" i="1" s="1"/>
  <c r="B21713" i="1"/>
  <c r="C21713" i="1" s="1"/>
  <c r="B21714" i="1"/>
  <c r="C21714" i="1" s="1"/>
  <c r="B21715" i="1"/>
  <c r="C21715" i="1" s="1"/>
  <c r="B21716" i="1"/>
  <c r="C21716" i="1" s="1"/>
  <c r="B21717" i="1"/>
  <c r="C21717" i="1" s="1"/>
  <c r="B21718" i="1"/>
  <c r="C21718" i="1" s="1"/>
  <c r="B21719" i="1"/>
  <c r="C21719" i="1" s="1"/>
  <c r="B21720" i="1"/>
  <c r="C21720" i="1" s="1"/>
  <c r="B21721" i="1"/>
  <c r="C21721" i="1" s="1"/>
  <c r="B21722" i="1"/>
  <c r="C21722" i="1" s="1"/>
  <c r="B21723" i="1"/>
  <c r="C21723" i="1" s="1"/>
  <c r="B21724" i="1"/>
  <c r="C21724" i="1" s="1"/>
  <c r="B21725" i="1"/>
  <c r="C21725" i="1" s="1"/>
  <c r="B21726" i="1"/>
  <c r="C21726" i="1" s="1"/>
  <c r="B21727" i="1"/>
  <c r="C21727" i="1" s="1"/>
  <c r="B21728" i="1"/>
  <c r="C21728" i="1" s="1"/>
  <c r="B21729" i="1"/>
  <c r="C21729" i="1" s="1"/>
  <c r="B21730" i="1"/>
  <c r="C21730" i="1" s="1"/>
  <c r="B21731" i="1"/>
  <c r="C21731" i="1" s="1"/>
  <c r="B21732" i="1"/>
  <c r="C21732" i="1" s="1"/>
  <c r="B21733" i="1"/>
  <c r="C21733" i="1" s="1"/>
  <c r="B21734" i="1"/>
  <c r="C21734" i="1" s="1"/>
  <c r="B21735" i="1"/>
  <c r="C21735" i="1" s="1"/>
  <c r="B21736" i="1"/>
  <c r="C21736" i="1" s="1"/>
  <c r="B21737" i="1"/>
  <c r="C21737" i="1" s="1"/>
  <c r="B21738" i="1"/>
  <c r="C21738" i="1" s="1"/>
  <c r="B21739" i="1"/>
  <c r="C21739" i="1" s="1"/>
  <c r="B21740" i="1"/>
  <c r="C21740" i="1" s="1"/>
  <c r="B21741" i="1"/>
  <c r="C21741" i="1" s="1"/>
  <c r="B21742" i="1"/>
  <c r="C21742" i="1" s="1"/>
  <c r="B21743" i="1"/>
  <c r="C21743" i="1" s="1"/>
  <c r="B21744" i="1"/>
  <c r="C21744" i="1" s="1"/>
  <c r="B21745" i="1"/>
  <c r="C21745" i="1" s="1"/>
  <c r="B21746" i="1"/>
  <c r="C21746" i="1" s="1"/>
  <c r="B21747" i="1"/>
  <c r="C21747" i="1" s="1"/>
  <c r="B21748" i="1"/>
  <c r="C21748" i="1" s="1"/>
  <c r="B21749" i="1"/>
  <c r="C21749" i="1" s="1"/>
  <c r="B21750" i="1"/>
  <c r="C21750" i="1" s="1"/>
  <c r="B21751" i="1"/>
  <c r="C21751" i="1" s="1"/>
  <c r="B21752" i="1"/>
  <c r="C21752" i="1" s="1"/>
  <c r="B21753" i="1"/>
  <c r="C21753" i="1" s="1"/>
  <c r="B21754" i="1"/>
  <c r="C21754" i="1" s="1"/>
  <c r="B21755" i="1"/>
  <c r="C21755" i="1" s="1"/>
  <c r="B21756" i="1"/>
  <c r="C21756" i="1" s="1"/>
  <c r="B21757" i="1"/>
  <c r="C21757" i="1" s="1"/>
  <c r="B21758" i="1"/>
  <c r="C21758" i="1" s="1"/>
  <c r="B21759" i="1"/>
  <c r="C21759" i="1" s="1"/>
  <c r="B21760" i="1"/>
  <c r="C21760" i="1" s="1"/>
  <c r="B21761" i="1"/>
  <c r="C21761" i="1" s="1"/>
  <c r="B21762" i="1"/>
  <c r="C21762" i="1" s="1"/>
  <c r="B21763" i="1"/>
  <c r="C21763" i="1" s="1"/>
  <c r="B21764" i="1"/>
  <c r="C21764" i="1" s="1"/>
  <c r="B21765" i="1"/>
  <c r="C21765" i="1" s="1"/>
  <c r="B21766" i="1"/>
  <c r="C21766" i="1" s="1"/>
  <c r="B21767" i="1"/>
  <c r="C21767" i="1" s="1"/>
  <c r="B21768" i="1"/>
  <c r="C21768" i="1" s="1"/>
  <c r="B21769" i="1"/>
  <c r="C21769" i="1" s="1"/>
  <c r="B21770" i="1"/>
  <c r="C21770" i="1" s="1"/>
  <c r="B21771" i="1"/>
  <c r="C21771" i="1" s="1"/>
  <c r="B21772" i="1"/>
  <c r="C21772" i="1" s="1"/>
  <c r="B21773" i="1"/>
  <c r="C21773" i="1" s="1"/>
  <c r="B21774" i="1"/>
  <c r="C21774" i="1" s="1"/>
  <c r="B21775" i="1"/>
  <c r="C21775" i="1" s="1"/>
  <c r="B21776" i="1"/>
  <c r="C21776" i="1" s="1"/>
  <c r="B21777" i="1"/>
  <c r="C21777" i="1" s="1"/>
  <c r="B21778" i="1"/>
  <c r="C21778" i="1" s="1"/>
  <c r="B21779" i="1"/>
  <c r="C21779" i="1" s="1"/>
  <c r="B21780" i="1"/>
  <c r="C21780" i="1" s="1"/>
  <c r="B21781" i="1"/>
  <c r="C21781" i="1" s="1"/>
  <c r="B21782" i="1"/>
  <c r="C21782" i="1" s="1"/>
  <c r="B21783" i="1"/>
  <c r="C21783" i="1" s="1"/>
  <c r="B21784" i="1"/>
  <c r="C21784" i="1" s="1"/>
  <c r="B21785" i="1"/>
  <c r="C21785" i="1" s="1"/>
  <c r="B21786" i="1"/>
  <c r="C21786" i="1" s="1"/>
  <c r="B21787" i="1"/>
  <c r="C21787" i="1" s="1"/>
  <c r="B21788" i="1"/>
  <c r="C21788" i="1" s="1"/>
  <c r="B21789" i="1"/>
  <c r="C21789" i="1" s="1"/>
  <c r="B21790" i="1"/>
  <c r="C21790" i="1" s="1"/>
  <c r="B21791" i="1"/>
  <c r="C21791" i="1" s="1"/>
  <c r="B21792" i="1"/>
  <c r="C21792" i="1" s="1"/>
  <c r="B21793" i="1"/>
  <c r="C21793" i="1" s="1"/>
  <c r="B21794" i="1"/>
  <c r="C21794" i="1" s="1"/>
  <c r="B21795" i="1"/>
  <c r="C21795" i="1" s="1"/>
  <c r="B21796" i="1"/>
  <c r="C21796" i="1" s="1"/>
  <c r="B21797" i="1"/>
  <c r="C21797" i="1" s="1"/>
  <c r="B21798" i="1"/>
  <c r="C21798" i="1" s="1"/>
  <c r="B21799" i="1"/>
  <c r="C21799" i="1" s="1"/>
  <c r="B21800" i="1"/>
  <c r="C21800" i="1" s="1"/>
  <c r="B21801" i="1"/>
  <c r="C21801" i="1" s="1"/>
  <c r="B21802" i="1"/>
  <c r="C21802" i="1" s="1"/>
  <c r="B21803" i="1"/>
  <c r="C21803" i="1" s="1"/>
  <c r="B21804" i="1"/>
  <c r="C21804" i="1" s="1"/>
  <c r="B21805" i="1"/>
  <c r="C21805" i="1" s="1"/>
  <c r="B21806" i="1"/>
  <c r="C21806" i="1" s="1"/>
  <c r="B21807" i="1"/>
  <c r="C21807" i="1" s="1"/>
  <c r="B21808" i="1"/>
  <c r="C21808" i="1" s="1"/>
  <c r="B21809" i="1"/>
  <c r="C21809" i="1" s="1"/>
  <c r="B21810" i="1"/>
  <c r="C21810" i="1" s="1"/>
  <c r="B21811" i="1"/>
  <c r="C21811" i="1" s="1"/>
  <c r="B21812" i="1"/>
  <c r="C21812" i="1" s="1"/>
  <c r="B21813" i="1"/>
  <c r="C21813" i="1" s="1"/>
  <c r="B21814" i="1"/>
  <c r="C21814" i="1" s="1"/>
  <c r="B21815" i="1"/>
  <c r="C21815" i="1" s="1"/>
  <c r="B21816" i="1"/>
  <c r="C21816" i="1" s="1"/>
  <c r="B21817" i="1"/>
  <c r="C21817" i="1" s="1"/>
  <c r="B21818" i="1"/>
  <c r="C21818" i="1" s="1"/>
  <c r="B21819" i="1"/>
  <c r="C21819" i="1" s="1"/>
  <c r="B21820" i="1"/>
  <c r="C21820" i="1" s="1"/>
  <c r="B21821" i="1"/>
  <c r="C21821" i="1" s="1"/>
  <c r="B21822" i="1"/>
  <c r="C21822" i="1" s="1"/>
  <c r="B21823" i="1"/>
  <c r="C21823" i="1" s="1"/>
  <c r="B21824" i="1"/>
  <c r="C21824" i="1" s="1"/>
  <c r="B21825" i="1"/>
  <c r="C21825" i="1" s="1"/>
  <c r="B21826" i="1"/>
  <c r="C21826" i="1" s="1"/>
  <c r="B21827" i="1"/>
  <c r="C21827" i="1" s="1"/>
  <c r="B21828" i="1"/>
  <c r="C21828" i="1" s="1"/>
  <c r="B21829" i="1"/>
  <c r="C21829" i="1" s="1"/>
  <c r="B21830" i="1"/>
  <c r="C21830" i="1" s="1"/>
  <c r="B21831" i="1"/>
  <c r="C21831" i="1" s="1"/>
  <c r="B21832" i="1"/>
  <c r="C21832" i="1" s="1"/>
  <c r="B21833" i="1"/>
  <c r="C21833" i="1" s="1"/>
  <c r="B21834" i="1"/>
  <c r="C21834" i="1" s="1"/>
  <c r="B21835" i="1"/>
  <c r="C21835" i="1" s="1"/>
  <c r="B21836" i="1"/>
  <c r="C21836" i="1" s="1"/>
  <c r="B21837" i="1"/>
  <c r="C21837" i="1" s="1"/>
  <c r="B21838" i="1"/>
  <c r="C21838" i="1" s="1"/>
  <c r="B21839" i="1"/>
  <c r="C21839" i="1" s="1"/>
  <c r="B21840" i="1"/>
  <c r="C21840" i="1" s="1"/>
  <c r="B21841" i="1"/>
  <c r="C21841" i="1" s="1"/>
  <c r="B21842" i="1"/>
  <c r="C21842" i="1" s="1"/>
  <c r="B21843" i="1"/>
  <c r="C21843" i="1" s="1"/>
  <c r="B21844" i="1"/>
  <c r="C21844" i="1" s="1"/>
  <c r="B21845" i="1"/>
  <c r="C21845" i="1" s="1"/>
  <c r="B21846" i="1"/>
  <c r="C21846" i="1" s="1"/>
  <c r="B21847" i="1"/>
  <c r="C21847" i="1" s="1"/>
  <c r="B21848" i="1"/>
  <c r="C21848" i="1" s="1"/>
  <c r="B21849" i="1"/>
  <c r="C21849" i="1" s="1"/>
  <c r="B21850" i="1"/>
  <c r="C21850" i="1" s="1"/>
  <c r="B21851" i="1"/>
  <c r="C21851" i="1" s="1"/>
  <c r="B21852" i="1"/>
  <c r="C21852" i="1" s="1"/>
  <c r="B21853" i="1"/>
  <c r="C21853" i="1" s="1"/>
  <c r="B21854" i="1"/>
  <c r="C21854" i="1" s="1"/>
  <c r="B21855" i="1"/>
  <c r="C21855" i="1" s="1"/>
  <c r="B21856" i="1"/>
  <c r="C21856" i="1" s="1"/>
  <c r="B21857" i="1"/>
  <c r="C21857" i="1" s="1"/>
  <c r="B21858" i="1"/>
  <c r="C21858" i="1" s="1"/>
  <c r="B21859" i="1"/>
  <c r="C21859" i="1" s="1"/>
  <c r="B21860" i="1"/>
  <c r="C21860" i="1" s="1"/>
  <c r="B21861" i="1"/>
  <c r="C21861" i="1" s="1"/>
  <c r="B21862" i="1"/>
  <c r="C21862" i="1" s="1"/>
  <c r="B21863" i="1"/>
  <c r="C21863" i="1" s="1"/>
  <c r="B21864" i="1"/>
  <c r="C21864" i="1" s="1"/>
  <c r="B21865" i="1"/>
  <c r="C21865" i="1" s="1"/>
  <c r="B21866" i="1"/>
  <c r="C21866" i="1" s="1"/>
  <c r="B21867" i="1"/>
  <c r="C21867" i="1" s="1"/>
  <c r="B21868" i="1"/>
  <c r="C21868" i="1" s="1"/>
  <c r="B21869" i="1"/>
  <c r="C21869" i="1" s="1"/>
  <c r="B21870" i="1"/>
  <c r="C21870" i="1" s="1"/>
  <c r="B21871" i="1"/>
  <c r="C21871" i="1" s="1"/>
  <c r="B21872" i="1"/>
  <c r="C21872" i="1" s="1"/>
  <c r="B21873" i="1"/>
  <c r="C21873" i="1" s="1"/>
  <c r="B21874" i="1"/>
  <c r="C21874" i="1" s="1"/>
  <c r="B21875" i="1"/>
  <c r="C21875" i="1" s="1"/>
  <c r="B21876" i="1"/>
  <c r="C21876" i="1" s="1"/>
  <c r="B21877" i="1"/>
  <c r="C21877" i="1" s="1"/>
  <c r="B21878" i="1"/>
  <c r="C21878" i="1" s="1"/>
  <c r="B21879" i="1"/>
  <c r="C21879" i="1" s="1"/>
  <c r="B21880" i="1"/>
  <c r="C21880" i="1" s="1"/>
  <c r="B21881" i="1"/>
  <c r="C21881" i="1" s="1"/>
  <c r="B21882" i="1"/>
  <c r="C21882" i="1" s="1"/>
  <c r="B21883" i="1"/>
  <c r="C21883" i="1" s="1"/>
  <c r="B21884" i="1"/>
  <c r="C21884" i="1" s="1"/>
  <c r="B21885" i="1"/>
  <c r="C21885" i="1" s="1"/>
  <c r="B21886" i="1"/>
  <c r="C21886" i="1" s="1"/>
  <c r="B21887" i="1"/>
  <c r="C21887" i="1" s="1"/>
  <c r="B21888" i="1"/>
  <c r="C21888" i="1" s="1"/>
  <c r="B21889" i="1"/>
  <c r="C21889" i="1" s="1"/>
  <c r="B21890" i="1"/>
  <c r="C21890" i="1" s="1"/>
  <c r="B21891" i="1"/>
  <c r="C21891" i="1" s="1"/>
  <c r="B21892" i="1"/>
  <c r="C21892" i="1" s="1"/>
  <c r="B21893" i="1"/>
  <c r="C21893" i="1" s="1"/>
  <c r="B21894" i="1"/>
  <c r="C21894" i="1" s="1"/>
  <c r="B21895" i="1"/>
  <c r="C21895" i="1" s="1"/>
  <c r="B21896" i="1"/>
  <c r="C21896" i="1" s="1"/>
  <c r="B21897" i="1"/>
  <c r="C21897" i="1" s="1"/>
  <c r="B21898" i="1"/>
  <c r="C21898" i="1" s="1"/>
  <c r="B21899" i="1"/>
  <c r="C21899" i="1" s="1"/>
  <c r="B21900" i="1"/>
  <c r="C21900" i="1" s="1"/>
  <c r="B21901" i="1"/>
  <c r="C21901" i="1" s="1"/>
  <c r="B21902" i="1"/>
  <c r="C21902" i="1" s="1"/>
  <c r="B21903" i="1"/>
  <c r="C21903" i="1" s="1"/>
  <c r="B21904" i="1"/>
  <c r="C21904" i="1" s="1"/>
  <c r="B21905" i="1"/>
  <c r="C21905" i="1" s="1"/>
  <c r="B21906" i="1"/>
  <c r="C21906" i="1" s="1"/>
  <c r="B21907" i="1"/>
  <c r="C21907" i="1" s="1"/>
  <c r="B21908" i="1"/>
  <c r="C21908" i="1" s="1"/>
  <c r="B21909" i="1"/>
  <c r="C21909" i="1" s="1"/>
  <c r="B21910" i="1"/>
  <c r="C21910" i="1" s="1"/>
  <c r="B21911" i="1"/>
  <c r="C21911" i="1" s="1"/>
  <c r="B21912" i="1"/>
  <c r="C21912" i="1" s="1"/>
  <c r="B21913" i="1"/>
  <c r="C21913" i="1" s="1"/>
  <c r="B21914" i="1"/>
  <c r="C21914" i="1" s="1"/>
  <c r="B21915" i="1"/>
  <c r="C21915" i="1" s="1"/>
  <c r="B21916" i="1"/>
  <c r="C21916" i="1" s="1"/>
  <c r="B21917" i="1"/>
  <c r="C21917" i="1" s="1"/>
  <c r="B21918" i="1"/>
  <c r="C21918" i="1" s="1"/>
  <c r="B21919" i="1"/>
  <c r="C21919" i="1" s="1"/>
  <c r="B21920" i="1"/>
  <c r="C21920" i="1" s="1"/>
  <c r="B21921" i="1"/>
  <c r="C21921" i="1" s="1"/>
  <c r="B21922" i="1"/>
  <c r="C21922" i="1" s="1"/>
  <c r="B21923" i="1"/>
  <c r="C21923" i="1" s="1"/>
  <c r="B21924" i="1"/>
  <c r="C21924" i="1" s="1"/>
  <c r="B21925" i="1"/>
  <c r="C21925" i="1" s="1"/>
  <c r="B21926" i="1"/>
  <c r="C21926" i="1" s="1"/>
  <c r="B21927" i="1"/>
  <c r="C21927" i="1" s="1"/>
  <c r="B21928" i="1"/>
  <c r="C21928" i="1" s="1"/>
  <c r="B21929" i="1"/>
  <c r="C21929" i="1" s="1"/>
  <c r="B21930" i="1"/>
  <c r="C21930" i="1" s="1"/>
  <c r="B21931" i="1"/>
  <c r="C21931" i="1" s="1"/>
  <c r="B21932" i="1"/>
  <c r="C21932" i="1" s="1"/>
  <c r="B21933" i="1"/>
  <c r="C21933" i="1" s="1"/>
  <c r="B21934" i="1"/>
  <c r="C21934" i="1" s="1"/>
  <c r="B21935" i="1"/>
  <c r="C21935" i="1" s="1"/>
  <c r="B21936" i="1"/>
  <c r="C21936" i="1" s="1"/>
  <c r="B21937" i="1"/>
  <c r="C21937" i="1" s="1"/>
  <c r="B21938" i="1"/>
  <c r="C21938" i="1" s="1"/>
  <c r="B21939" i="1"/>
  <c r="C21939" i="1" s="1"/>
  <c r="B21940" i="1"/>
  <c r="C21940" i="1" s="1"/>
  <c r="B21941" i="1"/>
  <c r="C21941" i="1" s="1"/>
  <c r="B21942" i="1"/>
  <c r="C21942" i="1" s="1"/>
  <c r="B21943" i="1"/>
  <c r="C21943" i="1" s="1"/>
  <c r="B21944" i="1"/>
  <c r="C21944" i="1" s="1"/>
  <c r="B21945" i="1"/>
  <c r="C21945" i="1" s="1"/>
  <c r="B21946" i="1"/>
  <c r="C21946" i="1" s="1"/>
  <c r="B21947" i="1"/>
  <c r="C21947" i="1" s="1"/>
  <c r="B21948" i="1"/>
  <c r="C21948" i="1" s="1"/>
  <c r="B21949" i="1"/>
  <c r="C21949" i="1" s="1"/>
  <c r="B21950" i="1"/>
  <c r="C21950" i="1" s="1"/>
  <c r="B21951" i="1"/>
  <c r="C21951" i="1" s="1"/>
  <c r="B21952" i="1"/>
  <c r="C21952" i="1" s="1"/>
  <c r="B21953" i="1"/>
  <c r="C21953" i="1" s="1"/>
  <c r="B21954" i="1"/>
  <c r="C21954" i="1" s="1"/>
  <c r="B21955" i="1"/>
  <c r="C21955" i="1" s="1"/>
  <c r="B21956" i="1"/>
  <c r="C21956" i="1" s="1"/>
  <c r="B21957" i="1"/>
  <c r="C21957" i="1" s="1"/>
  <c r="B21958" i="1"/>
  <c r="C21958" i="1" s="1"/>
  <c r="B21959" i="1"/>
  <c r="C21959" i="1" s="1"/>
  <c r="B21960" i="1"/>
  <c r="C21960" i="1" s="1"/>
  <c r="B21961" i="1"/>
  <c r="C21961" i="1" s="1"/>
  <c r="B21962" i="1"/>
  <c r="C21962" i="1" s="1"/>
  <c r="B21963" i="1"/>
  <c r="C21963" i="1" s="1"/>
  <c r="B21964" i="1"/>
  <c r="C21964" i="1" s="1"/>
  <c r="B21965" i="1"/>
  <c r="C21965" i="1" s="1"/>
  <c r="B21966" i="1"/>
  <c r="C21966" i="1" s="1"/>
  <c r="B21967" i="1"/>
  <c r="C21967" i="1" s="1"/>
  <c r="B21968" i="1"/>
  <c r="C21968" i="1" s="1"/>
  <c r="B21969" i="1"/>
  <c r="C21969" i="1" s="1"/>
  <c r="B21970" i="1"/>
  <c r="C21970" i="1" s="1"/>
  <c r="B21971" i="1"/>
  <c r="C21971" i="1" s="1"/>
  <c r="B21972" i="1"/>
  <c r="C21972" i="1" s="1"/>
  <c r="B21973" i="1"/>
  <c r="C21973" i="1" s="1"/>
  <c r="B21974" i="1"/>
  <c r="C21974" i="1" s="1"/>
  <c r="B21975" i="1"/>
  <c r="C21975" i="1" s="1"/>
  <c r="B21976" i="1"/>
  <c r="C21976" i="1" s="1"/>
  <c r="B21977" i="1"/>
  <c r="C21977" i="1" s="1"/>
  <c r="B21978" i="1"/>
  <c r="C21978" i="1" s="1"/>
  <c r="B21979" i="1"/>
  <c r="C21979" i="1" s="1"/>
  <c r="B21980" i="1"/>
  <c r="C21980" i="1" s="1"/>
  <c r="B21981" i="1"/>
  <c r="C21981" i="1" s="1"/>
  <c r="B21982" i="1"/>
  <c r="C21982" i="1" s="1"/>
  <c r="B21983" i="1"/>
  <c r="C21983" i="1" s="1"/>
  <c r="B21984" i="1"/>
  <c r="C21984" i="1" s="1"/>
  <c r="B21985" i="1"/>
  <c r="C21985" i="1" s="1"/>
  <c r="B21986" i="1"/>
  <c r="C21986" i="1" s="1"/>
  <c r="B21987" i="1"/>
  <c r="C21987" i="1" s="1"/>
  <c r="B21988" i="1"/>
  <c r="C21988" i="1" s="1"/>
  <c r="B21989" i="1"/>
  <c r="C21989" i="1" s="1"/>
  <c r="B21990" i="1"/>
  <c r="C21990" i="1" s="1"/>
  <c r="B21991" i="1"/>
  <c r="C21991" i="1" s="1"/>
  <c r="B21992" i="1"/>
  <c r="C21992" i="1" s="1"/>
  <c r="B21993" i="1"/>
  <c r="C21993" i="1" s="1"/>
  <c r="B21994" i="1"/>
  <c r="C21994" i="1" s="1"/>
  <c r="B21995" i="1"/>
  <c r="C21995" i="1" s="1"/>
  <c r="B21996" i="1"/>
  <c r="C21996" i="1" s="1"/>
  <c r="B21997" i="1"/>
  <c r="C21997" i="1" s="1"/>
  <c r="B21998" i="1"/>
  <c r="C21998" i="1" s="1"/>
  <c r="B21999" i="1"/>
  <c r="C21999" i="1" s="1"/>
  <c r="B22000" i="1"/>
  <c r="C22000" i="1" s="1"/>
  <c r="B22001" i="1"/>
  <c r="C22001" i="1" s="1"/>
  <c r="B22002" i="1"/>
  <c r="C22002" i="1" s="1"/>
  <c r="B22003" i="1"/>
  <c r="C22003" i="1" s="1"/>
  <c r="B22004" i="1"/>
  <c r="C22004" i="1" s="1"/>
  <c r="B22005" i="1"/>
  <c r="C22005" i="1" s="1"/>
  <c r="B22006" i="1"/>
  <c r="C22006" i="1" s="1"/>
  <c r="B22007" i="1"/>
  <c r="C22007" i="1" s="1"/>
  <c r="B22008" i="1"/>
  <c r="C22008" i="1" s="1"/>
  <c r="B22009" i="1"/>
  <c r="C22009" i="1" s="1"/>
  <c r="B22010" i="1"/>
  <c r="C22010" i="1" s="1"/>
  <c r="B22011" i="1"/>
  <c r="C22011" i="1" s="1"/>
  <c r="B22012" i="1"/>
  <c r="C22012" i="1" s="1"/>
  <c r="B22013" i="1"/>
  <c r="C22013" i="1" s="1"/>
  <c r="B22014" i="1"/>
  <c r="C22014" i="1" s="1"/>
  <c r="B22015" i="1"/>
  <c r="C22015" i="1" s="1"/>
  <c r="B22016" i="1"/>
  <c r="C22016" i="1" s="1"/>
  <c r="B22017" i="1"/>
  <c r="C22017" i="1" s="1"/>
  <c r="B22018" i="1"/>
  <c r="C22018" i="1" s="1"/>
  <c r="B22019" i="1"/>
  <c r="C22019" i="1" s="1"/>
  <c r="B22020" i="1"/>
  <c r="C22020" i="1" s="1"/>
  <c r="B22021" i="1"/>
  <c r="C22021" i="1" s="1"/>
  <c r="B22022" i="1"/>
  <c r="C22022" i="1" s="1"/>
  <c r="B22023" i="1"/>
  <c r="C22023" i="1" s="1"/>
  <c r="B22024" i="1"/>
  <c r="C22024" i="1" s="1"/>
  <c r="B22025" i="1"/>
  <c r="C22025" i="1" s="1"/>
  <c r="B22026" i="1"/>
  <c r="C22026" i="1" s="1"/>
  <c r="B22027" i="1"/>
  <c r="C22027" i="1" s="1"/>
  <c r="B22028" i="1"/>
  <c r="C22028" i="1" s="1"/>
  <c r="B22029" i="1"/>
  <c r="C22029" i="1" s="1"/>
  <c r="B22030" i="1"/>
  <c r="C22030" i="1" s="1"/>
  <c r="B22031" i="1"/>
  <c r="C22031" i="1" s="1"/>
  <c r="B22032" i="1"/>
  <c r="C22032" i="1" s="1"/>
  <c r="B22033" i="1"/>
  <c r="C22033" i="1" s="1"/>
  <c r="B22034" i="1"/>
  <c r="C22034" i="1" s="1"/>
  <c r="B22035" i="1"/>
  <c r="C22035" i="1" s="1"/>
  <c r="B22036" i="1"/>
  <c r="C22036" i="1" s="1"/>
  <c r="B22037" i="1"/>
  <c r="C22037" i="1" s="1"/>
  <c r="B22038" i="1"/>
  <c r="C22038" i="1" s="1"/>
  <c r="B22039" i="1"/>
  <c r="C22039" i="1" s="1"/>
  <c r="B22040" i="1"/>
  <c r="C22040" i="1" s="1"/>
  <c r="B22041" i="1"/>
  <c r="C22041" i="1" s="1"/>
  <c r="B22042" i="1"/>
  <c r="C22042" i="1" s="1"/>
  <c r="B22043" i="1"/>
  <c r="C22043" i="1" s="1"/>
  <c r="B22044" i="1"/>
  <c r="C22044" i="1" s="1"/>
  <c r="B22045" i="1"/>
  <c r="C22045" i="1" s="1"/>
  <c r="B22046" i="1"/>
  <c r="C22046" i="1" s="1"/>
  <c r="B22047" i="1"/>
  <c r="C22047" i="1" s="1"/>
  <c r="B22048" i="1"/>
  <c r="C22048" i="1" s="1"/>
  <c r="B22049" i="1"/>
  <c r="C22049" i="1" s="1"/>
  <c r="B22050" i="1"/>
  <c r="C22050" i="1" s="1"/>
  <c r="B22051" i="1"/>
  <c r="C22051" i="1" s="1"/>
  <c r="B22052" i="1"/>
  <c r="C22052" i="1" s="1"/>
  <c r="B22053" i="1"/>
  <c r="C22053" i="1" s="1"/>
  <c r="B22054" i="1"/>
  <c r="C22054" i="1" s="1"/>
  <c r="B22055" i="1"/>
  <c r="C22055" i="1" s="1"/>
  <c r="B22056" i="1"/>
  <c r="C22056" i="1" s="1"/>
  <c r="B22057" i="1"/>
  <c r="C22057" i="1" s="1"/>
  <c r="B22058" i="1"/>
  <c r="C22058" i="1" s="1"/>
  <c r="B22059" i="1"/>
  <c r="C22059" i="1" s="1"/>
  <c r="B22060" i="1"/>
  <c r="C22060" i="1" s="1"/>
  <c r="B22061" i="1"/>
  <c r="C22061" i="1" s="1"/>
  <c r="B22062" i="1"/>
  <c r="C22062" i="1" s="1"/>
  <c r="B22063" i="1"/>
  <c r="C22063" i="1" s="1"/>
  <c r="B22064" i="1"/>
  <c r="C22064" i="1" s="1"/>
  <c r="B22065" i="1"/>
  <c r="C22065" i="1" s="1"/>
  <c r="B22066" i="1"/>
  <c r="C22066" i="1" s="1"/>
  <c r="B22067" i="1"/>
  <c r="C22067" i="1" s="1"/>
  <c r="B22068" i="1"/>
  <c r="C22068" i="1" s="1"/>
  <c r="B22069" i="1"/>
  <c r="C22069" i="1" s="1"/>
  <c r="B22070" i="1"/>
  <c r="C22070" i="1" s="1"/>
  <c r="B22071" i="1"/>
  <c r="C22071" i="1" s="1"/>
  <c r="B22072" i="1"/>
  <c r="C22072" i="1" s="1"/>
  <c r="B22073" i="1"/>
  <c r="C22073" i="1" s="1"/>
  <c r="B22074" i="1"/>
  <c r="C22074" i="1" s="1"/>
  <c r="B22075" i="1"/>
  <c r="C22075" i="1" s="1"/>
  <c r="B22076" i="1"/>
  <c r="C22076" i="1" s="1"/>
  <c r="B22077" i="1"/>
  <c r="C22077" i="1" s="1"/>
  <c r="B22078" i="1"/>
  <c r="C22078" i="1" s="1"/>
  <c r="B22079" i="1"/>
  <c r="C22079" i="1" s="1"/>
  <c r="B22080" i="1"/>
  <c r="C22080" i="1" s="1"/>
  <c r="B22081" i="1"/>
  <c r="C22081" i="1" s="1"/>
  <c r="B22082" i="1"/>
  <c r="C22082" i="1" s="1"/>
  <c r="B22083" i="1"/>
  <c r="C22083" i="1" s="1"/>
  <c r="B22084" i="1"/>
  <c r="C22084" i="1" s="1"/>
  <c r="B22085" i="1"/>
  <c r="C22085" i="1" s="1"/>
  <c r="B22086" i="1"/>
  <c r="C22086" i="1" s="1"/>
  <c r="B22087" i="1"/>
  <c r="C22087" i="1" s="1"/>
  <c r="B22088" i="1"/>
  <c r="C22088" i="1" s="1"/>
  <c r="B22089" i="1"/>
  <c r="C22089" i="1" s="1"/>
  <c r="B22090" i="1"/>
  <c r="C22090" i="1" s="1"/>
  <c r="B22091" i="1"/>
  <c r="C22091" i="1" s="1"/>
  <c r="B22092" i="1"/>
  <c r="C22092" i="1" s="1"/>
  <c r="B22093" i="1"/>
  <c r="C22093" i="1" s="1"/>
  <c r="B22094" i="1"/>
  <c r="C22094" i="1" s="1"/>
  <c r="B22095" i="1"/>
  <c r="C22095" i="1" s="1"/>
  <c r="B22096" i="1"/>
  <c r="C22096" i="1" s="1"/>
  <c r="B22097" i="1"/>
  <c r="C22097" i="1" s="1"/>
  <c r="B22098" i="1"/>
  <c r="C22098" i="1" s="1"/>
  <c r="B22099" i="1"/>
  <c r="C22099" i="1" s="1"/>
  <c r="B22100" i="1"/>
  <c r="C22100" i="1" s="1"/>
  <c r="B22101" i="1"/>
  <c r="C22101" i="1" s="1"/>
  <c r="B22102" i="1"/>
  <c r="C22102" i="1" s="1"/>
  <c r="B22103" i="1"/>
  <c r="C22103" i="1" s="1"/>
  <c r="B22104" i="1"/>
  <c r="C22104" i="1" s="1"/>
  <c r="B22105" i="1"/>
  <c r="C22105" i="1" s="1"/>
  <c r="B22106" i="1"/>
  <c r="C22106" i="1" s="1"/>
  <c r="B22107" i="1"/>
  <c r="C22107" i="1" s="1"/>
  <c r="B22108" i="1"/>
  <c r="C22108" i="1" s="1"/>
  <c r="B22109" i="1"/>
  <c r="C22109" i="1" s="1"/>
  <c r="B22110" i="1"/>
  <c r="C22110" i="1" s="1"/>
  <c r="B22111" i="1"/>
  <c r="C22111" i="1" s="1"/>
  <c r="B22112" i="1"/>
  <c r="C22112" i="1" s="1"/>
  <c r="B22113" i="1"/>
  <c r="C22113" i="1" s="1"/>
  <c r="B22114" i="1"/>
  <c r="C22114" i="1" s="1"/>
  <c r="B22115" i="1"/>
  <c r="C22115" i="1" s="1"/>
  <c r="B22116" i="1"/>
  <c r="C22116" i="1" s="1"/>
  <c r="B22117" i="1"/>
  <c r="C22117" i="1" s="1"/>
  <c r="B22118" i="1"/>
  <c r="C22118" i="1" s="1"/>
  <c r="B22119" i="1"/>
  <c r="C22119" i="1" s="1"/>
  <c r="B22120" i="1"/>
  <c r="C22120" i="1" s="1"/>
  <c r="B22121" i="1"/>
  <c r="C22121" i="1" s="1"/>
  <c r="B22122" i="1"/>
  <c r="C22122" i="1" s="1"/>
  <c r="B22123" i="1"/>
  <c r="C22123" i="1" s="1"/>
  <c r="B22124" i="1"/>
  <c r="C22124" i="1" s="1"/>
  <c r="B22125" i="1"/>
  <c r="C22125" i="1" s="1"/>
  <c r="B22126" i="1"/>
  <c r="C22126" i="1" s="1"/>
  <c r="B22127" i="1"/>
  <c r="C22127" i="1" s="1"/>
  <c r="B22128" i="1"/>
  <c r="C22128" i="1" s="1"/>
  <c r="B22129" i="1"/>
  <c r="C22129" i="1" s="1"/>
  <c r="B22130" i="1"/>
  <c r="C22130" i="1" s="1"/>
  <c r="B22131" i="1"/>
  <c r="C22131" i="1" s="1"/>
  <c r="B22132" i="1"/>
  <c r="C22132" i="1" s="1"/>
  <c r="B22133" i="1"/>
  <c r="C22133" i="1" s="1"/>
  <c r="B22134" i="1"/>
  <c r="C22134" i="1" s="1"/>
  <c r="B22135" i="1"/>
  <c r="C22135" i="1" s="1"/>
  <c r="B22136" i="1"/>
  <c r="C22136" i="1" s="1"/>
  <c r="B22137" i="1"/>
  <c r="C22137" i="1" s="1"/>
  <c r="B22138" i="1"/>
  <c r="C22138" i="1" s="1"/>
  <c r="B22139" i="1"/>
  <c r="C22139" i="1" s="1"/>
  <c r="B22140" i="1"/>
  <c r="C22140" i="1" s="1"/>
  <c r="B22141" i="1"/>
  <c r="C22141" i="1" s="1"/>
  <c r="B22142" i="1"/>
  <c r="C22142" i="1" s="1"/>
  <c r="B22143" i="1"/>
  <c r="C22143" i="1" s="1"/>
  <c r="B22144" i="1"/>
  <c r="C22144" i="1" s="1"/>
  <c r="B22145" i="1"/>
  <c r="C22145" i="1" s="1"/>
  <c r="B22146" i="1"/>
  <c r="C22146" i="1" s="1"/>
  <c r="B22147" i="1"/>
  <c r="C22147" i="1" s="1"/>
  <c r="B22148" i="1"/>
  <c r="C22148" i="1" s="1"/>
  <c r="B22149" i="1"/>
  <c r="C22149" i="1" s="1"/>
  <c r="B22150" i="1"/>
  <c r="C22150" i="1" s="1"/>
  <c r="B22151" i="1"/>
  <c r="C22151" i="1" s="1"/>
  <c r="B22152" i="1"/>
  <c r="C22152" i="1" s="1"/>
  <c r="B22153" i="1"/>
  <c r="C22153" i="1" s="1"/>
  <c r="B22154" i="1"/>
  <c r="C22154" i="1" s="1"/>
  <c r="B22155" i="1"/>
  <c r="C22155" i="1" s="1"/>
  <c r="B22156" i="1"/>
  <c r="C22156" i="1" s="1"/>
  <c r="B22157" i="1"/>
  <c r="C22157" i="1" s="1"/>
  <c r="B22158" i="1"/>
  <c r="C22158" i="1" s="1"/>
  <c r="B22159" i="1"/>
  <c r="C22159" i="1" s="1"/>
  <c r="B22160" i="1"/>
  <c r="C22160" i="1" s="1"/>
  <c r="B22161" i="1"/>
  <c r="C22161" i="1" s="1"/>
  <c r="B22162" i="1"/>
  <c r="C22162" i="1" s="1"/>
  <c r="B22163" i="1"/>
  <c r="C22163" i="1" s="1"/>
  <c r="B22164" i="1"/>
  <c r="C22164" i="1" s="1"/>
  <c r="B22165" i="1"/>
  <c r="C22165" i="1" s="1"/>
  <c r="B22166" i="1"/>
  <c r="C22166" i="1" s="1"/>
  <c r="B22167" i="1"/>
  <c r="C22167" i="1" s="1"/>
  <c r="B22168" i="1"/>
  <c r="C22168" i="1" s="1"/>
  <c r="B22169" i="1"/>
  <c r="C22169" i="1" s="1"/>
  <c r="B22170" i="1"/>
  <c r="C22170" i="1" s="1"/>
  <c r="B22171" i="1"/>
  <c r="C22171" i="1" s="1"/>
  <c r="B22172" i="1"/>
  <c r="C22172" i="1" s="1"/>
  <c r="B22173" i="1"/>
  <c r="C22173" i="1" s="1"/>
  <c r="B22174" i="1"/>
  <c r="C22174" i="1" s="1"/>
  <c r="B22175" i="1"/>
  <c r="C22175" i="1" s="1"/>
  <c r="B22176" i="1"/>
  <c r="C22176" i="1" s="1"/>
  <c r="B22177" i="1"/>
  <c r="C22177" i="1" s="1"/>
  <c r="B22178" i="1"/>
  <c r="C22178" i="1" s="1"/>
  <c r="B22179" i="1"/>
  <c r="C22179" i="1" s="1"/>
  <c r="B22180" i="1"/>
  <c r="C22180" i="1" s="1"/>
  <c r="B22181" i="1"/>
  <c r="C22181" i="1" s="1"/>
  <c r="B22182" i="1"/>
  <c r="C22182" i="1" s="1"/>
  <c r="B22183" i="1"/>
  <c r="C22183" i="1" s="1"/>
  <c r="B22184" i="1"/>
  <c r="C22184" i="1" s="1"/>
  <c r="B22185" i="1"/>
  <c r="C22185" i="1" s="1"/>
  <c r="B22186" i="1"/>
  <c r="C22186" i="1" s="1"/>
  <c r="B22187" i="1"/>
  <c r="C22187" i="1" s="1"/>
  <c r="B22188" i="1"/>
  <c r="C22188" i="1" s="1"/>
  <c r="B22189" i="1"/>
  <c r="C22189" i="1" s="1"/>
  <c r="B22190" i="1"/>
  <c r="C22190" i="1" s="1"/>
  <c r="B22191" i="1"/>
  <c r="C22191" i="1" s="1"/>
  <c r="B22192" i="1"/>
  <c r="C22192" i="1" s="1"/>
  <c r="B22193" i="1"/>
  <c r="C22193" i="1" s="1"/>
  <c r="B22194" i="1"/>
  <c r="C22194" i="1" s="1"/>
  <c r="B22195" i="1"/>
  <c r="C22195" i="1" s="1"/>
  <c r="B22196" i="1"/>
  <c r="C22196" i="1" s="1"/>
  <c r="B22197" i="1"/>
  <c r="C22197" i="1" s="1"/>
  <c r="B22198" i="1"/>
  <c r="C22198" i="1" s="1"/>
  <c r="B22199" i="1"/>
  <c r="C22199" i="1" s="1"/>
  <c r="B22200" i="1"/>
  <c r="C22200" i="1" s="1"/>
  <c r="B22201" i="1"/>
  <c r="C22201" i="1" s="1"/>
  <c r="B22202" i="1"/>
  <c r="C22202" i="1" s="1"/>
  <c r="B22203" i="1"/>
  <c r="C22203" i="1" s="1"/>
  <c r="B22204" i="1"/>
  <c r="C22204" i="1" s="1"/>
  <c r="B22205" i="1"/>
  <c r="C22205" i="1" s="1"/>
  <c r="B22206" i="1"/>
  <c r="C22206" i="1" s="1"/>
  <c r="B22207" i="1"/>
  <c r="C22207" i="1" s="1"/>
  <c r="B22208" i="1"/>
  <c r="C22208" i="1" s="1"/>
  <c r="B22209" i="1"/>
  <c r="C22209" i="1" s="1"/>
  <c r="B22210" i="1"/>
  <c r="C22210" i="1" s="1"/>
  <c r="B22211" i="1"/>
  <c r="C22211" i="1" s="1"/>
  <c r="B22212" i="1"/>
  <c r="C22212" i="1" s="1"/>
  <c r="B22213" i="1"/>
  <c r="C22213" i="1" s="1"/>
  <c r="B22214" i="1"/>
  <c r="C22214" i="1" s="1"/>
  <c r="B22215" i="1"/>
  <c r="C22215" i="1" s="1"/>
  <c r="B22216" i="1"/>
  <c r="C22216" i="1" s="1"/>
  <c r="B22217" i="1"/>
  <c r="C22217" i="1" s="1"/>
  <c r="B22218" i="1"/>
  <c r="C22218" i="1" s="1"/>
  <c r="B22219" i="1"/>
  <c r="C22219" i="1" s="1"/>
  <c r="B22220" i="1"/>
  <c r="C22220" i="1" s="1"/>
  <c r="B22221" i="1"/>
  <c r="C22221" i="1" s="1"/>
  <c r="B22222" i="1"/>
  <c r="C22222" i="1" s="1"/>
  <c r="B22223" i="1"/>
  <c r="C22223" i="1" s="1"/>
  <c r="B22224" i="1"/>
  <c r="C22224" i="1" s="1"/>
  <c r="B22225" i="1"/>
  <c r="C22225" i="1" s="1"/>
  <c r="B22226" i="1"/>
  <c r="C22226" i="1" s="1"/>
  <c r="B22227" i="1"/>
  <c r="C22227" i="1" s="1"/>
  <c r="B22228" i="1"/>
  <c r="C22228" i="1" s="1"/>
  <c r="B22229" i="1"/>
  <c r="C22229" i="1" s="1"/>
  <c r="B22230" i="1"/>
  <c r="C22230" i="1" s="1"/>
  <c r="B22231" i="1"/>
  <c r="C22231" i="1" s="1"/>
  <c r="B22232" i="1"/>
  <c r="C22232" i="1" s="1"/>
  <c r="B22233" i="1"/>
  <c r="C22233" i="1" s="1"/>
  <c r="B22234" i="1"/>
  <c r="C22234" i="1" s="1"/>
  <c r="B22235" i="1"/>
  <c r="C22235" i="1" s="1"/>
  <c r="B22236" i="1"/>
  <c r="C22236" i="1" s="1"/>
  <c r="B22237" i="1"/>
  <c r="C22237" i="1" s="1"/>
  <c r="B22238" i="1"/>
  <c r="C22238" i="1" s="1"/>
  <c r="B22239" i="1"/>
  <c r="C22239" i="1" s="1"/>
  <c r="B22240" i="1"/>
  <c r="C22240" i="1" s="1"/>
  <c r="B22241" i="1"/>
  <c r="C22241" i="1" s="1"/>
  <c r="B22242" i="1"/>
  <c r="C22242" i="1" s="1"/>
  <c r="B22243" i="1"/>
  <c r="C22243" i="1" s="1"/>
  <c r="B22244" i="1"/>
  <c r="C22244" i="1" s="1"/>
  <c r="B22245" i="1"/>
  <c r="C22245" i="1" s="1"/>
  <c r="B22246" i="1"/>
  <c r="C22246" i="1" s="1"/>
  <c r="B22247" i="1"/>
  <c r="C22247" i="1" s="1"/>
  <c r="B22248" i="1"/>
  <c r="C22248" i="1" s="1"/>
  <c r="B22249" i="1"/>
  <c r="C22249" i="1" s="1"/>
  <c r="B22250" i="1"/>
  <c r="C22250" i="1" s="1"/>
  <c r="B22251" i="1"/>
  <c r="C22251" i="1" s="1"/>
  <c r="B22252" i="1"/>
  <c r="C22252" i="1" s="1"/>
  <c r="B22253" i="1"/>
  <c r="C22253" i="1" s="1"/>
  <c r="B22254" i="1"/>
  <c r="C22254" i="1" s="1"/>
  <c r="B22255" i="1"/>
  <c r="C22255" i="1" s="1"/>
  <c r="B22256" i="1"/>
  <c r="C22256" i="1" s="1"/>
  <c r="B22257" i="1"/>
  <c r="C22257" i="1" s="1"/>
  <c r="B22258" i="1"/>
  <c r="C22258" i="1" s="1"/>
  <c r="B22259" i="1"/>
  <c r="C22259" i="1" s="1"/>
  <c r="B22260" i="1"/>
  <c r="C22260" i="1" s="1"/>
  <c r="B22261" i="1"/>
  <c r="C22261" i="1" s="1"/>
  <c r="B22262" i="1"/>
  <c r="C22262" i="1" s="1"/>
  <c r="B22263" i="1"/>
  <c r="C22263" i="1" s="1"/>
  <c r="B22264" i="1"/>
  <c r="C22264" i="1" s="1"/>
  <c r="B22265" i="1"/>
  <c r="C22265" i="1" s="1"/>
  <c r="B22266" i="1"/>
  <c r="C22266" i="1" s="1"/>
  <c r="B22267" i="1"/>
  <c r="C22267" i="1" s="1"/>
  <c r="B22268" i="1"/>
  <c r="C22268" i="1" s="1"/>
  <c r="B22269" i="1"/>
  <c r="C22269" i="1" s="1"/>
  <c r="B22270" i="1"/>
  <c r="C22270" i="1" s="1"/>
  <c r="B22271" i="1"/>
  <c r="C22271" i="1" s="1"/>
  <c r="B22272" i="1"/>
  <c r="C22272" i="1" s="1"/>
  <c r="B22273" i="1"/>
  <c r="C22273" i="1" s="1"/>
  <c r="B22274" i="1"/>
  <c r="C22274" i="1" s="1"/>
  <c r="B22275" i="1"/>
  <c r="C22275" i="1" s="1"/>
  <c r="B22276" i="1"/>
  <c r="C22276" i="1" s="1"/>
  <c r="B22277" i="1"/>
  <c r="C22277" i="1" s="1"/>
  <c r="B22278" i="1"/>
  <c r="C22278" i="1" s="1"/>
  <c r="B22279" i="1"/>
  <c r="C22279" i="1" s="1"/>
  <c r="B22280" i="1"/>
  <c r="C22280" i="1" s="1"/>
  <c r="B22281" i="1"/>
  <c r="C22281" i="1" s="1"/>
  <c r="B22282" i="1"/>
  <c r="C22282" i="1" s="1"/>
  <c r="B22283" i="1"/>
  <c r="C22283" i="1" s="1"/>
  <c r="B22284" i="1"/>
  <c r="C22284" i="1" s="1"/>
  <c r="B22285" i="1"/>
  <c r="C22285" i="1" s="1"/>
  <c r="B22286" i="1"/>
  <c r="C22286" i="1" s="1"/>
  <c r="B22287" i="1"/>
  <c r="C22287" i="1" s="1"/>
  <c r="B22288" i="1"/>
  <c r="C22288" i="1" s="1"/>
  <c r="B22289" i="1"/>
  <c r="C22289" i="1" s="1"/>
  <c r="B22290" i="1"/>
  <c r="C22290" i="1" s="1"/>
  <c r="B22291" i="1"/>
  <c r="C22291" i="1" s="1"/>
  <c r="B22292" i="1"/>
  <c r="C22292" i="1" s="1"/>
  <c r="B22293" i="1"/>
  <c r="C22293" i="1" s="1"/>
  <c r="B22294" i="1"/>
  <c r="C22294" i="1" s="1"/>
  <c r="B22295" i="1"/>
  <c r="C22295" i="1" s="1"/>
  <c r="B22296" i="1"/>
  <c r="C22296" i="1" s="1"/>
  <c r="B22297" i="1"/>
  <c r="C22297" i="1" s="1"/>
  <c r="B22298" i="1"/>
  <c r="C22298" i="1" s="1"/>
  <c r="B22299" i="1"/>
  <c r="C22299" i="1" s="1"/>
  <c r="B22300" i="1"/>
  <c r="C22300" i="1" s="1"/>
  <c r="B22301" i="1"/>
  <c r="C22301" i="1" s="1"/>
  <c r="B22302" i="1"/>
  <c r="C22302" i="1" s="1"/>
  <c r="B22303" i="1"/>
  <c r="C22303" i="1" s="1"/>
  <c r="B22304" i="1"/>
  <c r="C22304" i="1" s="1"/>
  <c r="B22305" i="1"/>
  <c r="C22305" i="1" s="1"/>
  <c r="B22306" i="1"/>
  <c r="C22306" i="1" s="1"/>
  <c r="B22307" i="1"/>
  <c r="C22307" i="1" s="1"/>
  <c r="B22308" i="1"/>
  <c r="C22308" i="1" s="1"/>
  <c r="B22309" i="1"/>
  <c r="C22309" i="1" s="1"/>
  <c r="B22310" i="1"/>
  <c r="C22310" i="1" s="1"/>
  <c r="B22311" i="1"/>
  <c r="C22311" i="1" s="1"/>
  <c r="B22312" i="1"/>
  <c r="C22312" i="1" s="1"/>
  <c r="B22313" i="1"/>
  <c r="C22313" i="1" s="1"/>
  <c r="B22314" i="1"/>
  <c r="C22314" i="1" s="1"/>
  <c r="B22315" i="1"/>
  <c r="C22315" i="1" s="1"/>
  <c r="B22316" i="1"/>
  <c r="C22316" i="1" s="1"/>
  <c r="B22317" i="1"/>
  <c r="C22317" i="1" s="1"/>
  <c r="B22318" i="1"/>
  <c r="C22318" i="1" s="1"/>
  <c r="B22319" i="1"/>
  <c r="C22319" i="1" s="1"/>
  <c r="B22320" i="1"/>
  <c r="C22320" i="1" s="1"/>
  <c r="B22321" i="1"/>
  <c r="C22321" i="1" s="1"/>
  <c r="B22322" i="1"/>
  <c r="C22322" i="1" s="1"/>
  <c r="B22323" i="1"/>
  <c r="C22323" i="1" s="1"/>
  <c r="B22324" i="1"/>
  <c r="C22324" i="1" s="1"/>
  <c r="B22325" i="1"/>
  <c r="C22325" i="1" s="1"/>
  <c r="B22326" i="1"/>
  <c r="C22326" i="1" s="1"/>
  <c r="B22327" i="1"/>
  <c r="C22327" i="1" s="1"/>
  <c r="B22328" i="1"/>
  <c r="C22328" i="1" s="1"/>
  <c r="B22329" i="1"/>
  <c r="C22329" i="1" s="1"/>
  <c r="B22330" i="1"/>
  <c r="C22330" i="1" s="1"/>
  <c r="B22331" i="1"/>
  <c r="C22331" i="1" s="1"/>
  <c r="B22332" i="1"/>
  <c r="C22332" i="1" s="1"/>
  <c r="B22333" i="1"/>
  <c r="C22333" i="1" s="1"/>
  <c r="B22334" i="1"/>
  <c r="C22334" i="1" s="1"/>
  <c r="B22335" i="1"/>
  <c r="C22335" i="1" s="1"/>
  <c r="B22336" i="1"/>
  <c r="C22336" i="1" s="1"/>
  <c r="B22337" i="1"/>
  <c r="C22337" i="1" s="1"/>
  <c r="B22338" i="1"/>
  <c r="C22338" i="1" s="1"/>
  <c r="B22339" i="1"/>
  <c r="C22339" i="1" s="1"/>
  <c r="B22340" i="1"/>
  <c r="C22340" i="1" s="1"/>
  <c r="B22341" i="1"/>
  <c r="C22341" i="1" s="1"/>
  <c r="B22342" i="1"/>
  <c r="C22342" i="1" s="1"/>
  <c r="B22343" i="1"/>
  <c r="C22343" i="1" s="1"/>
  <c r="B22344" i="1"/>
  <c r="C22344" i="1" s="1"/>
  <c r="B22345" i="1"/>
  <c r="C22345" i="1" s="1"/>
  <c r="B22346" i="1"/>
  <c r="C22346" i="1" s="1"/>
  <c r="B22347" i="1"/>
  <c r="C22347" i="1" s="1"/>
  <c r="B22348" i="1"/>
  <c r="C22348" i="1" s="1"/>
  <c r="B22349" i="1"/>
  <c r="C22349" i="1" s="1"/>
  <c r="B22350" i="1"/>
  <c r="C22350" i="1" s="1"/>
  <c r="B22351" i="1"/>
  <c r="C22351" i="1" s="1"/>
  <c r="B22352" i="1"/>
  <c r="C22352" i="1" s="1"/>
  <c r="B22353" i="1"/>
  <c r="C22353" i="1" s="1"/>
  <c r="B22354" i="1"/>
  <c r="C22354" i="1" s="1"/>
  <c r="B22355" i="1"/>
  <c r="C22355" i="1" s="1"/>
  <c r="B22356" i="1"/>
  <c r="C22356" i="1" s="1"/>
  <c r="B22357" i="1"/>
  <c r="C22357" i="1" s="1"/>
  <c r="B22358" i="1"/>
  <c r="C22358" i="1" s="1"/>
  <c r="B22359" i="1"/>
  <c r="C22359" i="1" s="1"/>
  <c r="B22360" i="1"/>
  <c r="C22360" i="1" s="1"/>
  <c r="B22361" i="1"/>
  <c r="C22361" i="1" s="1"/>
  <c r="B22362" i="1"/>
  <c r="C22362" i="1" s="1"/>
  <c r="B22363" i="1"/>
  <c r="C22363" i="1" s="1"/>
  <c r="B22364" i="1"/>
  <c r="C22364" i="1" s="1"/>
  <c r="B22365" i="1"/>
  <c r="C22365" i="1" s="1"/>
  <c r="B22366" i="1"/>
  <c r="C22366" i="1" s="1"/>
  <c r="B22367" i="1"/>
  <c r="C22367" i="1" s="1"/>
  <c r="B22368" i="1"/>
  <c r="C22368" i="1" s="1"/>
  <c r="B22369" i="1"/>
  <c r="C22369" i="1" s="1"/>
  <c r="B22370" i="1"/>
  <c r="C22370" i="1" s="1"/>
  <c r="B22371" i="1"/>
  <c r="C22371" i="1" s="1"/>
  <c r="B22372" i="1"/>
  <c r="C22372" i="1" s="1"/>
  <c r="B22373" i="1"/>
  <c r="C22373" i="1" s="1"/>
  <c r="B22374" i="1"/>
  <c r="C22374" i="1" s="1"/>
  <c r="B22375" i="1"/>
  <c r="C22375" i="1" s="1"/>
  <c r="B22376" i="1"/>
  <c r="C22376" i="1" s="1"/>
  <c r="B22377" i="1"/>
  <c r="C22377" i="1" s="1"/>
  <c r="B22378" i="1"/>
  <c r="C22378" i="1" s="1"/>
  <c r="B22379" i="1"/>
  <c r="C22379" i="1" s="1"/>
  <c r="B22380" i="1"/>
  <c r="C22380" i="1" s="1"/>
  <c r="B22381" i="1"/>
  <c r="C22381" i="1" s="1"/>
  <c r="B22382" i="1"/>
  <c r="C22382" i="1" s="1"/>
  <c r="B22383" i="1"/>
  <c r="C22383" i="1" s="1"/>
  <c r="B22384" i="1"/>
  <c r="C22384" i="1" s="1"/>
  <c r="B22385" i="1"/>
  <c r="C22385" i="1" s="1"/>
  <c r="B22386" i="1"/>
  <c r="C22386" i="1" s="1"/>
  <c r="B22387" i="1"/>
  <c r="C22387" i="1" s="1"/>
  <c r="B22388" i="1"/>
  <c r="C22388" i="1" s="1"/>
  <c r="B22389" i="1"/>
  <c r="C22389" i="1" s="1"/>
  <c r="B22390" i="1"/>
  <c r="C22390" i="1" s="1"/>
  <c r="B22391" i="1"/>
  <c r="C22391" i="1" s="1"/>
  <c r="B22392" i="1"/>
  <c r="C22392" i="1" s="1"/>
  <c r="B22393" i="1"/>
  <c r="C22393" i="1" s="1"/>
  <c r="B22394" i="1"/>
  <c r="C22394" i="1" s="1"/>
  <c r="B22395" i="1"/>
  <c r="C22395" i="1" s="1"/>
  <c r="B22396" i="1"/>
  <c r="C22396" i="1" s="1"/>
  <c r="B22397" i="1"/>
  <c r="C22397" i="1" s="1"/>
  <c r="B22398" i="1"/>
  <c r="C22398" i="1" s="1"/>
  <c r="B22399" i="1"/>
  <c r="C22399" i="1" s="1"/>
  <c r="B22400" i="1"/>
  <c r="C22400" i="1" s="1"/>
  <c r="B22401" i="1"/>
  <c r="C22401" i="1" s="1"/>
  <c r="B22402" i="1"/>
  <c r="C22402" i="1" s="1"/>
  <c r="B22403" i="1"/>
  <c r="C22403" i="1" s="1"/>
  <c r="B22404" i="1"/>
  <c r="C22404" i="1" s="1"/>
  <c r="B22405" i="1"/>
  <c r="C22405" i="1" s="1"/>
  <c r="B22406" i="1"/>
  <c r="C22406" i="1" s="1"/>
  <c r="B22407" i="1"/>
  <c r="C22407" i="1" s="1"/>
  <c r="B22408" i="1"/>
  <c r="C22408" i="1" s="1"/>
  <c r="B22409" i="1"/>
  <c r="C22409" i="1" s="1"/>
  <c r="B22410" i="1"/>
  <c r="C22410" i="1" s="1"/>
  <c r="B22411" i="1"/>
  <c r="C22411" i="1" s="1"/>
  <c r="B22412" i="1"/>
  <c r="C22412" i="1" s="1"/>
  <c r="B22413" i="1"/>
  <c r="C22413" i="1" s="1"/>
  <c r="B22414" i="1"/>
  <c r="C22414" i="1" s="1"/>
  <c r="B22415" i="1"/>
  <c r="C22415" i="1" s="1"/>
  <c r="B22416" i="1"/>
  <c r="C22416" i="1" s="1"/>
  <c r="B22417" i="1"/>
  <c r="C22417" i="1" s="1"/>
  <c r="B22418" i="1"/>
  <c r="C22418" i="1" s="1"/>
  <c r="B22419" i="1"/>
  <c r="C22419" i="1" s="1"/>
  <c r="B22420" i="1"/>
  <c r="C22420" i="1" s="1"/>
  <c r="B22421" i="1"/>
  <c r="C22421" i="1" s="1"/>
  <c r="B22422" i="1"/>
  <c r="C22422" i="1" s="1"/>
  <c r="B22423" i="1"/>
  <c r="C22423" i="1" s="1"/>
  <c r="B22424" i="1"/>
  <c r="C22424" i="1" s="1"/>
  <c r="B22425" i="1"/>
  <c r="C22425" i="1" s="1"/>
  <c r="B22426" i="1"/>
  <c r="C22426" i="1" s="1"/>
  <c r="B22427" i="1"/>
  <c r="C22427" i="1" s="1"/>
  <c r="B22428" i="1"/>
  <c r="C22428" i="1" s="1"/>
  <c r="B22429" i="1"/>
  <c r="C22429" i="1" s="1"/>
  <c r="B22430" i="1"/>
  <c r="C22430" i="1" s="1"/>
  <c r="B22431" i="1"/>
  <c r="C22431" i="1" s="1"/>
  <c r="B22432" i="1"/>
  <c r="C22432" i="1" s="1"/>
  <c r="B22433" i="1"/>
  <c r="C22433" i="1" s="1"/>
  <c r="B22434" i="1"/>
  <c r="C22434" i="1" s="1"/>
  <c r="B22435" i="1"/>
  <c r="C22435" i="1" s="1"/>
  <c r="B22436" i="1"/>
  <c r="C22436" i="1" s="1"/>
  <c r="B22437" i="1"/>
  <c r="C22437" i="1" s="1"/>
  <c r="B22438" i="1"/>
  <c r="C22438" i="1" s="1"/>
  <c r="B22439" i="1"/>
  <c r="C22439" i="1" s="1"/>
  <c r="B22440" i="1"/>
  <c r="C22440" i="1" s="1"/>
  <c r="B22441" i="1"/>
  <c r="C22441" i="1" s="1"/>
  <c r="B22442" i="1"/>
  <c r="C22442" i="1" s="1"/>
  <c r="B22443" i="1"/>
  <c r="C22443" i="1" s="1"/>
  <c r="B22444" i="1"/>
  <c r="C22444" i="1" s="1"/>
  <c r="B22445" i="1"/>
  <c r="C22445" i="1" s="1"/>
  <c r="B22446" i="1"/>
  <c r="C22446" i="1" s="1"/>
  <c r="B22447" i="1"/>
  <c r="C22447" i="1" s="1"/>
  <c r="B22448" i="1"/>
  <c r="C22448" i="1" s="1"/>
  <c r="B22449" i="1"/>
  <c r="C22449" i="1" s="1"/>
  <c r="B22450" i="1"/>
  <c r="C22450" i="1" s="1"/>
  <c r="B22451" i="1"/>
  <c r="C22451" i="1" s="1"/>
  <c r="B22452" i="1"/>
  <c r="C22452" i="1" s="1"/>
  <c r="B22453" i="1"/>
  <c r="C22453" i="1" s="1"/>
  <c r="B22454" i="1"/>
  <c r="C22454" i="1" s="1"/>
  <c r="B22455" i="1"/>
  <c r="C22455" i="1" s="1"/>
  <c r="B22456" i="1"/>
  <c r="C22456" i="1" s="1"/>
  <c r="B22457" i="1"/>
  <c r="C22457" i="1" s="1"/>
  <c r="B22458" i="1"/>
  <c r="C22458" i="1" s="1"/>
  <c r="B22459" i="1"/>
  <c r="C22459" i="1" s="1"/>
  <c r="B22460" i="1"/>
  <c r="C22460" i="1" s="1"/>
  <c r="B22461" i="1"/>
  <c r="C22461" i="1" s="1"/>
  <c r="B22462" i="1"/>
  <c r="C22462" i="1" s="1"/>
  <c r="B22463" i="1"/>
  <c r="C22463" i="1" s="1"/>
  <c r="B22464" i="1"/>
  <c r="C22464" i="1" s="1"/>
  <c r="B22465" i="1"/>
  <c r="C22465" i="1" s="1"/>
  <c r="B22466" i="1"/>
  <c r="C22466" i="1" s="1"/>
  <c r="B22467" i="1"/>
  <c r="C22467" i="1" s="1"/>
  <c r="B22468" i="1"/>
  <c r="C22468" i="1" s="1"/>
  <c r="B22469" i="1"/>
  <c r="C22469" i="1" s="1"/>
  <c r="B22470" i="1"/>
  <c r="C22470" i="1" s="1"/>
  <c r="B22471" i="1"/>
  <c r="C22471" i="1" s="1"/>
  <c r="B22472" i="1"/>
  <c r="C22472" i="1" s="1"/>
  <c r="B22473" i="1"/>
  <c r="C22473" i="1" s="1"/>
  <c r="B22474" i="1"/>
  <c r="C22474" i="1" s="1"/>
  <c r="B22475" i="1"/>
  <c r="C22475" i="1" s="1"/>
  <c r="B22476" i="1"/>
  <c r="C22476" i="1" s="1"/>
  <c r="B22477" i="1"/>
  <c r="C22477" i="1" s="1"/>
  <c r="B22478" i="1"/>
  <c r="C22478" i="1" s="1"/>
  <c r="B22479" i="1"/>
  <c r="C22479" i="1" s="1"/>
  <c r="B22480" i="1"/>
  <c r="C22480" i="1" s="1"/>
  <c r="B22481" i="1"/>
  <c r="C22481" i="1" s="1"/>
  <c r="B22482" i="1"/>
  <c r="C22482" i="1" s="1"/>
  <c r="B22483" i="1"/>
  <c r="C22483" i="1" s="1"/>
  <c r="B22484" i="1"/>
  <c r="C22484" i="1" s="1"/>
  <c r="B22485" i="1"/>
  <c r="C22485" i="1" s="1"/>
  <c r="B22486" i="1"/>
  <c r="C22486" i="1" s="1"/>
  <c r="B22487" i="1"/>
  <c r="C22487" i="1" s="1"/>
  <c r="B22488" i="1"/>
  <c r="C22488" i="1" s="1"/>
  <c r="B22489" i="1"/>
  <c r="C22489" i="1" s="1"/>
  <c r="B22490" i="1"/>
  <c r="C22490" i="1" s="1"/>
  <c r="B22491" i="1"/>
  <c r="C22491" i="1" s="1"/>
  <c r="B22492" i="1"/>
  <c r="C22492" i="1" s="1"/>
  <c r="B22493" i="1"/>
  <c r="C22493" i="1" s="1"/>
  <c r="B22494" i="1"/>
  <c r="C22494" i="1" s="1"/>
  <c r="B22495" i="1"/>
  <c r="C22495" i="1" s="1"/>
  <c r="B22496" i="1"/>
  <c r="C22496" i="1" s="1"/>
  <c r="B22497" i="1"/>
  <c r="C22497" i="1" s="1"/>
  <c r="B22498" i="1"/>
  <c r="C22498" i="1" s="1"/>
  <c r="B22499" i="1"/>
  <c r="C22499" i="1" s="1"/>
  <c r="B22500" i="1"/>
  <c r="C22500" i="1" s="1"/>
  <c r="B22501" i="1"/>
  <c r="C22501" i="1" s="1"/>
  <c r="B22502" i="1"/>
  <c r="C22502" i="1" s="1"/>
  <c r="B22503" i="1"/>
  <c r="C22503" i="1" s="1"/>
  <c r="B22504" i="1"/>
  <c r="C22504" i="1" s="1"/>
  <c r="B22505" i="1"/>
  <c r="C22505" i="1" s="1"/>
  <c r="B22506" i="1"/>
  <c r="C22506" i="1" s="1"/>
  <c r="B22507" i="1"/>
  <c r="C22507" i="1" s="1"/>
  <c r="B22508" i="1"/>
  <c r="C22508" i="1" s="1"/>
  <c r="B22509" i="1"/>
  <c r="C22509" i="1" s="1"/>
  <c r="B22510" i="1"/>
  <c r="C22510" i="1" s="1"/>
  <c r="B22511" i="1"/>
  <c r="C22511" i="1" s="1"/>
  <c r="B22512" i="1"/>
  <c r="C22512" i="1" s="1"/>
  <c r="B22513" i="1"/>
  <c r="C22513" i="1" s="1"/>
  <c r="B22514" i="1"/>
  <c r="C22514" i="1" s="1"/>
  <c r="B22515" i="1"/>
  <c r="C22515" i="1" s="1"/>
  <c r="B22516" i="1"/>
  <c r="C22516" i="1" s="1"/>
  <c r="B22517" i="1"/>
  <c r="C22517" i="1" s="1"/>
  <c r="B22518" i="1"/>
  <c r="C22518" i="1" s="1"/>
  <c r="B22519" i="1"/>
  <c r="C22519" i="1" s="1"/>
  <c r="B22520" i="1"/>
  <c r="C22520" i="1" s="1"/>
  <c r="B22521" i="1"/>
  <c r="C22521" i="1" s="1"/>
  <c r="B22522" i="1"/>
  <c r="C22522" i="1" s="1"/>
  <c r="B22523" i="1"/>
  <c r="C22523" i="1" s="1"/>
  <c r="B22524" i="1"/>
  <c r="C22524" i="1" s="1"/>
  <c r="B22525" i="1"/>
  <c r="C22525" i="1" s="1"/>
  <c r="B22526" i="1"/>
  <c r="C22526" i="1" s="1"/>
  <c r="B22527" i="1"/>
  <c r="C22527" i="1" s="1"/>
  <c r="B22528" i="1"/>
  <c r="C22528" i="1" s="1"/>
  <c r="B22529" i="1"/>
  <c r="C22529" i="1" s="1"/>
  <c r="B22530" i="1"/>
  <c r="C22530" i="1" s="1"/>
  <c r="B22531" i="1"/>
  <c r="C22531" i="1" s="1"/>
  <c r="B22532" i="1"/>
  <c r="C22532" i="1" s="1"/>
  <c r="B22533" i="1"/>
  <c r="C22533" i="1" s="1"/>
  <c r="B22534" i="1"/>
  <c r="C22534" i="1" s="1"/>
  <c r="B22535" i="1"/>
  <c r="C22535" i="1" s="1"/>
  <c r="B22536" i="1"/>
  <c r="C22536" i="1" s="1"/>
  <c r="B22537" i="1"/>
  <c r="C22537" i="1" s="1"/>
  <c r="B22538" i="1"/>
  <c r="C22538" i="1" s="1"/>
  <c r="B22539" i="1"/>
  <c r="C22539" i="1" s="1"/>
  <c r="B22540" i="1"/>
  <c r="C22540" i="1" s="1"/>
  <c r="B22541" i="1"/>
  <c r="C22541" i="1" s="1"/>
  <c r="B22542" i="1"/>
  <c r="C22542" i="1" s="1"/>
  <c r="B22543" i="1"/>
  <c r="C22543" i="1" s="1"/>
  <c r="B22544" i="1"/>
  <c r="C22544" i="1" s="1"/>
  <c r="B22545" i="1"/>
  <c r="C22545" i="1" s="1"/>
  <c r="B22546" i="1"/>
  <c r="C22546" i="1" s="1"/>
  <c r="B22547" i="1"/>
  <c r="C22547" i="1" s="1"/>
  <c r="B22548" i="1"/>
  <c r="C22548" i="1" s="1"/>
  <c r="B22549" i="1"/>
  <c r="C22549" i="1" s="1"/>
  <c r="B22550" i="1"/>
  <c r="C22550" i="1" s="1"/>
  <c r="B22551" i="1"/>
  <c r="C22551" i="1" s="1"/>
  <c r="B22552" i="1"/>
  <c r="C22552" i="1" s="1"/>
  <c r="B22553" i="1"/>
  <c r="C22553" i="1" s="1"/>
  <c r="B22554" i="1"/>
  <c r="C22554" i="1" s="1"/>
  <c r="B22555" i="1"/>
  <c r="C22555" i="1" s="1"/>
  <c r="B22556" i="1"/>
  <c r="C22556" i="1" s="1"/>
  <c r="B22557" i="1"/>
  <c r="C22557" i="1" s="1"/>
  <c r="B22558" i="1"/>
  <c r="C22558" i="1" s="1"/>
  <c r="B22559" i="1"/>
  <c r="C22559" i="1" s="1"/>
  <c r="B22560" i="1"/>
  <c r="C22560" i="1" s="1"/>
  <c r="B22561" i="1"/>
  <c r="C22561" i="1" s="1"/>
  <c r="B22562" i="1"/>
  <c r="C22562" i="1" s="1"/>
  <c r="B22563" i="1"/>
  <c r="C22563" i="1" s="1"/>
  <c r="B22564" i="1"/>
  <c r="C22564" i="1" s="1"/>
  <c r="B22565" i="1"/>
  <c r="C22565" i="1" s="1"/>
  <c r="B22566" i="1"/>
  <c r="C22566" i="1" s="1"/>
  <c r="B22567" i="1"/>
  <c r="C22567" i="1" s="1"/>
  <c r="B22568" i="1"/>
  <c r="C22568" i="1" s="1"/>
  <c r="B22569" i="1"/>
  <c r="C22569" i="1" s="1"/>
  <c r="B22570" i="1"/>
  <c r="C22570" i="1" s="1"/>
  <c r="B22571" i="1"/>
  <c r="C22571" i="1" s="1"/>
  <c r="B22572" i="1"/>
  <c r="C22572" i="1" s="1"/>
  <c r="B22573" i="1"/>
  <c r="C22573" i="1" s="1"/>
  <c r="B22574" i="1"/>
  <c r="C22574" i="1" s="1"/>
  <c r="B22575" i="1"/>
  <c r="C22575" i="1" s="1"/>
  <c r="B22576" i="1"/>
  <c r="C22576" i="1" s="1"/>
  <c r="B22577" i="1"/>
  <c r="C22577" i="1" s="1"/>
  <c r="B22578" i="1"/>
  <c r="C22578" i="1" s="1"/>
  <c r="B22579" i="1"/>
  <c r="C22579" i="1" s="1"/>
  <c r="B22580" i="1"/>
  <c r="C22580" i="1" s="1"/>
  <c r="B22581" i="1"/>
  <c r="C22581" i="1" s="1"/>
  <c r="B22582" i="1"/>
  <c r="C22582" i="1" s="1"/>
  <c r="B22583" i="1"/>
  <c r="C22583" i="1" s="1"/>
  <c r="B22584" i="1"/>
  <c r="C22584" i="1" s="1"/>
  <c r="B22585" i="1"/>
  <c r="C22585" i="1" s="1"/>
  <c r="B22586" i="1"/>
  <c r="C22586" i="1" s="1"/>
  <c r="B22587" i="1"/>
  <c r="C22587" i="1" s="1"/>
  <c r="B22588" i="1"/>
  <c r="C22588" i="1" s="1"/>
  <c r="B22589" i="1"/>
  <c r="C22589" i="1" s="1"/>
  <c r="B22590" i="1"/>
  <c r="C22590" i="1" s="1"/>
  <c r="B22591" i="1"/>
  <c r="C22591" i="1" s="1"/>
  <c r="B22592" i="1"/>
  <c r="C22592" i="1" s="1"/>
  <c r="B22593" i="1"/>
  <c r="C22593" i="1" s="1"/>
  <c r="B22594" i="1"/>
  <c r="C22594" i="1" s="1"/>
  <c r="B22595" i="1"/>
  <c r="C22595" i="1" s="1"/>
  <c r="B22596" i="1"/>
  <c r="C22596" i="1" s="1"/>
  <c r="B22597" i="1"/>
  <c r="C22597" i="1" s="1"/>
  <c r="B22598" i="1"/>
  <c r="C22598" i="1" s="1"/>
  <c r="B22599" i="1"/>
  <c r="C22599" i="1" s="1"/>
  <c r="B22600" i="1"/>
  <c r="C22600" i="1" s="1"/>
  <c r="B22601" i="1"/>
  <c r="C22601" i="1" s="1"/>
  <c r="B22602" i="1"/>
  <c r="C22602" i="1" s="1"/>
  <c r="B22603" i="1"/>
  <c r="C22603" i="1" s="1"/>
  <c r="B22604" i="1"/>
  <c r="C22604" i="1" s="1"/>
  <c r="B22605" i="1"/>
  <c r="C22605" i="1" s="1"/>
  <c r="B22606" i="1"/>
  <c r="C22606" i="1" s="1"/>
  <c r="B22607" i="1"/>
  <c r="C22607" i="1" s="1"/>
  <c r="B22608" i="1"/>
  <c r="C22608" i="1" s="1"/>
  <c r="B22609" i="1"/>
  <c r="C22609" i="1" s="1"/>
  <c r="B22610" i="1"/>
  <c r="C22610" i="1" s="1"/>
  <c r="B22611" i="1"/>
  <c r="C22611" i="1" s="1"/>
  <c r="B22612" i="1"/>
  <c r="C22612" i="1" s="1"/>
  <c r="B22613" i="1"/>
  <c r="C22613" i="1" s="1"/>
  <c r="B22614" i="1"/>
  <c r="C22614" i="1" s="1"/>
  <c r="B22615" i="1"/>
  <c r="C22615" i="1" s="1"/>
  <c r="B22616" i="1"/>
  <c r="C22616" i="1" s="1"/>
  <c r="B22617" i="1"/>
  <c r="C22617" i="1" s="1"/>
  <c r="B22618" i="1"/>
  <c r="C22618" i="1" s="1"/>
  <c r="B22619" i="1"/>
  <c r="C22619" i="1" s="1"/>
  <c r="B22620" i="1"/>
  <c r="C22620" i="1" s="1"/>
  <c r="B22621" i="1"/>
  <c r="C22621" i="1" s="1"/>
  <c r="B22622" i="1"/>
  <c r="C22622" i="1" s="1"/>
  <c r="B22623" i="1"/>
  <c r="C22623" i="1" s="1"/>
  <c r="B22624" i="1"/>
  <c r="C22624" i="1" s="1"/>
  <c r="B22625" i="1"/>
  <c r="C22625" i="1" s="1"/>
  <c r="B22626" i="1"/>
  <c r="C22626" i="1" s="1"/>
  <c r="B22627" i="1"/>
  <c r="C22627" i="1" s="1"/>
  <c r="B22628" i="1"/>
  <c r="C22628" i="1" s="1"/>
  <c r="B22629" i="1"/>
  <c r="C22629" i="1" s="1"/>
  <c r="B22630" i="1"/>
  <c r="C22630" i="1" s="1"/>
  <c r="B22631" i="1"/>
  <c r="C22631" i="1" s="1"/>
  <c r="B22632" i="1"/>
  <c r="C22632" i="1" s="1"/>
  <c r="B22633" i="1"/>
  <c r="C22633" i="1" s="1"/>
  <c r="B22634" i="1"/>
  <c r="C22634" i="1" s="1"/>
  <c r="B22635" i="1"/>
  <c r="C22635" i="1" s="1"/>
  <c r="B22636" i="1"/>
  <c r="C22636" i="1" s="1"/>
  <c r="B22637" i="1"/>
  <c r="C22637" i="1" s="1"/>
  <c r="B22638" i="1"/>
  <c r="C22638" i="1" s="1"/>
  <c r="B22639" i="1"/>
  <c r="C22639" i="1" s="1"/>
  <c r="B22640" i="1"/>
  <c r="C22640" i="1" s="1"/>
  <c r="B22641" i="1"/>
  <c r="C22641" i="1" s="1"/>
  <c r="B22642" i="1"/>
  <c r="C22642" i="1" s="1"/>
  <c r="B22643" i="1"/>
  <c r="C22643" i="1" s="1"/>
  <c r="B22644" i="1"/>
  <c r="C22644" i="1" s="1"/>
  <c r="B22645" i="1"/>
  <c r="C22645" i="1" s="1"/>
  <c r="B22646" i="1"/>
  <c r="C22646" i="1" s="1"/>
  <c r="B22647" i="1"/>
  <c r="C22647" i="1" s="1"/>
  <c r="B22648" i="1"/>
  <c r="C22648" i="1" s="1"/>
  <c r="B22649" i="1"/>
  <c r="C22649" i="1" s="1"/>
  <c r="B22650" i="1"/>
  <c r="C22650" i="1" s="1"/>
  <c r="B22651" i="1"/>
  <c r="C22651" i="1" s="1"/>
  <c r="B22652" i="1"/>
  <c r="C22652" i="1" s="1"/>
  <c r="B22653" i="1"/>
  <c r="C22653" i="1" s="1"/>
  <c r="B22654" i="1"/>
  <c r="C22654" i="1" s="1"/>
  <c r="B22655" i="1"/>
  <c r="C22655" i="1" s="1"/>
  <c r="B22656" i="1"/>
  <c r="C22656" i="1" s="1"/>
  <c r="B22657" i="1"/>
  <c r="C22657" i="1" s="1"/>
  <c r="B22658" i="1"/>
  <c r="C22658" i="1" s="1"/>
  <c r="B22659" i="1"/>
  <c r="C22659" i="1" s="1"/>
  <c r="B22660" i="1"/>
  <c r="C22660" i="1" s="1"/>
  <c r="B22661" i="1"/>
  <c r="C22661" i="1" s="1"/>
  <c r="B22662" i="1"/>
  <c r="C22662" i="1" s="1"/>
  <c r="B22663" i="1"/>
  <c r="C22663" i="1" s="1"/>
  <c r="B22664" i="1"/>
  <c r="C22664" i="1" s="1"/>
  <c r="B22665" i="1"/>
  <c r="C22665" i="1" s="1"/>
  <c r="B22666" i="1"/>
  <c r="C22666" i="1" s="1"/>
  <c r="B22667" i="1"/>
  <c r="C22667" i="1" s="1"/>
  <c r="B22668" i="1"/>
  <c r="C22668" i="1" s="1"/>
  <c r="B22669" i="1"/>
  <c r="C22669" i="1" s="1"/>
  <c r="B22670" i="1"/>
  <c r="C22670" i="1" s="1"/>
  <c r="B22671" i="1"/>
  <c r="C22671" i="1" s="1"/>
  <c r="B22672" i="1"/>
  <c r="C22672" i="1" s="1"/>
  <c r="B22673" i="1"/>
  <c r="C22673" i="1" s="1"/>
  <c r="B22674" i="1"/>
  <c r="C22674" i="1" s="1"/>
  <c r="B22675" i="1"/>
  <c r="C22675" i="1" s="1"/>
  <c r="B22676" i="1"/>
  <c r="C22676" i="1" s="1"/>
  <c r="B22677" i="1"/>
  <c r="C22677" i="1" s="1"/>
  <c r="B22678" i="1"/>
  <c r="C22678" i="1" s="1"/>
  <c r="B22679" i="1"/>
  <c r="C22679" i="1" s="1"/>
  <c r="B22680" i="1"/>
  <c r="C22680" i="1" s="1"/>
  <c r="B22681" i="1"/>
  <c r="C22681" i="1" s="1"/>
  <c r="B22682" i="1"/>
  <c r="C22682" i="1" s="1"/>
  <c r="B22683" i="1"/>
  <c r="C22683" i="1" s="1"/>
  <c r="B22684" i="1"/>
  <c r="C22684" i="1" s="1"/>
  <c r="B22685" i="1"/>
  <c r="C22685" i="1" s="1"/>
  <c r="B22686" i="1"/>
  <c r="C22686" i="1" s="1"/>
  <c r="B22687" i="1"/>
  <c r="C22687" i="1" s="1"/>
  <c r="B22688" i="1"/>
  <c r="C22688" i="1" s="1"/>
  <c r="B22689" i="1"/>
  <c r="C22689" i="1" s="1"/>
  <c r="B22690" i="1"/>
  <c r="C22690" i="1" s="1"/>
  <c r="B22691" i="1"/>
  <c r="C22691" i="1" s="1"/>
  <c r="B22692" i="1"/>
  <c r="C22692" i="1" s="1"/>
  <c r="B22693" i="1"/>
  <c r="C22693" i="1" s="1"/>
  <c r="B22694" i="1"/>
  <c r="C22694" i="1" s="1"/>
  <c r="B22695" i="1"/>
  <c r="C22695" i="1" s="1"/>
  <c r="B22696" i="1"/>
  <c r="C22696" i="1" s="1"/>
  <c r="B22697" i="1"/>
  <c r="C22697" i="1" s="1"/>
  <c r="B22698" i="1"/>
  <c r="C22698" i="1" s="1"/>
  <c r="B22699" i="1"/>
  <c r="C22699" i="1" s="1"/>
  <c r="B22700" i="1"/>
  <c r="C22700" i="1" s="1"/>
  <c r="B22701" i="1"/>
  <c r="C22701" i="1" s="1"/>
  <c r="B22702" i="1"/>
  <c r="C22702" i="1" s="1"/>
  <c r="B22703" i="1"/>
  <c r="C22703" i="1" s="1"/>
  <c r="B22704" i="1"/>
  <c r="C22704" i="1" s="1"/>
  <c r="B22705" i="1"/>
  <c r="C22705" i="1" s="1"/>
  <c r="B22706" i="1"/>
  <c r="C22706" i="1" s="1"/>
  <c r="B22707" i="1"/>
  <c r="C22707" i="1" s="1"/>
  <c r="B22708" i="1"/>
  <c r="C22708" i="1" s="1"/>
  <c r="B22709" i="1"/>
  <c r="C22709" i="1" s="1"/>
  <c r="B22710" i="1"/>
  <c r="C22710" i="1" s="1"/>
  <c r="B22711" i="1"/>
  <c r="C22711" i="1" s="1"/>
  <c r="B22712" i="1"/>
  <c r="C22712" i="1" s="1"/>
  <c r="B22713" i="1"/>
  <c r="C22713" i="1" s="1"/>
  <c r="B22714" i="1"/>
  <c r="C22714" i="1" s="1"/>
  <c r="B22715" i="1"/>
  <c r="C22715" i="1" s="1"/>
  <c r="B22716" i="1"/>
  <c r="C22716" i="1" s="1"/>
  <c r="B22717" i="1"/>
  <c r="C22717" i="1" s="1"/>
  <c r="B22718" i="1"/>
  <c r="C22718" i="1" s="1"/>
  <c r="B22719" i="1"/>
  <c r="C22719" i="1" s="1"/>
  <c r="B22720" i="1"/>
  <c r="C22720" i="1" s="1"/>
  <c r="B22721" i="1"/>
  <c r="C22721" i="1" s="1"/>
  <c r="B22722" i="1"/>
  <c r="C22722" i="1" s="1"/>
  <c r="B22723" i="1"/>
  <c r="C22723" i="1" s="1"/>
  <c r="B22724" i="1"/>
  <c r="C22724" i="1" s="1"/>
  <c r="B22725" i="1"/>
  <c r="C22725" i="1" s="1"/>
  <c r="B22726" i="1"/>
  <c r="C22726" i="1" s="1"/>
  <c r="B22727" i="1"/>
  <c r="C22727" i="1" s="1"/>
  <c r="B22728" i="1"/>
  <c r="C22728" i="1" s="1"/>
  <c r="B22729" i="1"/>
  <c r="C22729" i="1" s="1"/>
  <c r="B22730" i="1"/>
  <c r="C22730" i="1" s="1"/>
  <c r="B22731" i="1"/>
  <c r="C22731" i="1" s="1"/>
  <c r="B22732" i="1"/>
  <c r="C22732" i="1" s="1"/>
  <c r="B22733" i="1"/>
  <c r="C22733" i="1" s="1"/>
  <c r="B22734" i="1"/>
  <c r="C22734" i="1" s="1"/>
  <c r="B22735" i="1"/>
  <c r="C22735" i="1" s="1"/>
  <c r="B22736" i="1"/>
  <c r="C22736" i="1" s="1"/>
  <c r="B22737" i="1"/>
  <c r="C22737" i="1" s="1"/>
  <c r="B22738" i="1"/>
  <c r="C22738" i="1" s="1"/>
  <c r="B22739" i="1"/>
  <c r="C22739" i="1" s="1"/>
  <c r="B22740" i="1"/>
  <c r="C22740" i="1" s="1"/>
  <c r="B22741" i="1"/>
  <c r="C22741" i="1" s="1"/>
  <c r="B22742" i="1"/>
  <c r="C22742" i="1" s="1"/>
  <c r="B22743" i="1"/>
  <c r="C22743" i="1" s="1"/>
  <c r="B22744" i="1"/>
  <c r="C22744" i="1" s="1"/>
  <c r="B22745" i="1"/>
  <c r="C22745" i="1" s="1"/>
  <c r="B22746" i="1"/>
  <c r="C22746" i="1" s="1"/>
  <c r="B22747" i="1"/>
  <c r="C22747" i="1" s="1"/>
  <c r="B22748" i="1"/>
  <c r="C22748" i="1" s="1"/>
  <c r="B22749" i="1"/>
  <c r="C22749" i="1" s="1"/>
  <c r="B22750" i="1"/>
  <c r="C22750" i="1" s="1"/>
  <c r="B22751" i="1"/>
  <c r="C22751" i="1" s="1"/>
  <c r="B22752" i="1"/>
  <c r="C22752" i="1" s="1"/>
  <c r="B22753" i="1"/>
  <c r="C22753" i="1" s="1"/>
  <c r="B22754" i="1"/>
  <c r="C22754" i="1" s="1"/>
  <c r="B22755" i="1"/>
  <c r="C22755" i="1" s="1"/>
  <c r="B22756" i="1"/>
  <c r="C22756" i="1" s="1"/>
  <c r="B22757" i="1"/>
  <c r="C22757" i="1" s="1"/>
  <c r="B22758" i="1"/>
  <c r="C22758" i="1" s="1"/>
  <c r="B22759" i="1"/>
  <c r="C22759" i="1" s="1"/>
  <c r="B22760" i="1"/>
  <c r="C22760" i="1" s="1"/>
  <c r="B22761" i="1"/>
  <c r="C22761" i="1" s="1"/>
  <c r="B22762" i="1"/>
  <c r="C22762" i="1" s="1"/>
  <c r="B22763" i="1"/>
  <c r="C22763" i="1" s="1"/>
  <c r="B22764" i="1"/>
  <c r="C22764" i="1" s="1"/>
  <c r="B22765" i="1"/>
  <c r="C22765" i="1" s="1"/>
  <c r="B22766" i="1"/>
  <c r="C22766" i="1" s="1"/>
  <c r="B22767" i="1"/>
  <c r="C22767" i="1" s="1"/>
  <c r="B22768" i="1"/>
  <c r="C22768" i="1" s="1"/>
  <c r="B22769" i="1"/>
  <c r="C22769" i="1" s="1"/>
  <c r="B22770" i="1"/>
  <c r="C22770" i="1" s="1"/>
  <c r="B22771" i="1"/>
  <c r="C22771" i="1" s="1"/>
  <c r="B22772" i="1"/>
  <c r="C22772" i="1" s="1"/>
  <c r="B22773" i="1"/>
  <c r="C22773" i="1" s="1"/>
  <c r="B22774" i="1"/>
  <c r="C22774" i="1" s="1"/>
  <c r="B22775" i="1"/>
  <c r="C22775" i="1" s="1"/>
  <c r="B22776" i="1"/>
  <c r="C22776" i="1" s="1"/>
  <c r="B22777" i="1"/>
  <c r="C22777" i="1" s="1"/>
  <c r="B22778" i="1"/>
  <c r="C22778" i="1" s="1"/>
  <c r="B22779" i="1"/>
  <c r="C22779" i="1" s="1"/>
  <c r="B22780" i="1"/>
  <c r="C22780" i="1" s="1"/>
  <c r="B22781" i="1"/>
  <c r="C22781" i="1" s="1"/>
  <c r="B22782" i="1"/>
  <c r="C22782" i="1" s="1"/>
  <c r="B22783" i="1"/>
  <c r="C22783" i="1" s="1"/>
  <c r="B22784" i="1"/>
  <c r="C22784" i="1" s="1"/>
  <c r="B22785" i="1"/>
  <c r="C22785" i="1" s="1"/>
  <c r="B22786" i="1"/>
  <c r="C22786" i="1" s="1"/>
  <c r="B22787" i="1"/>
  <c r="C22787" i="1" s="1"/>
  <c r="B22788" i="1"/>
  <c r="C22788" i="1" s="1"/>
  <c r="B22789" i="1"/>
  <c r="C22789" i="1" s="1"/>
  <c r="B22790" i="1"/>
  <c r="C22790" i="1" s="1"/>
  <c r="B22791" i="1"/>
  <c r="C22791" i="1" s="1"/>
  <c r="B22792" i="1"/>
  <c r="C22792" i="1" s="1"/>
  <c r="B22793" i="1"/>
  <c r="C22793" i="1" s="1"/>
  <c r="B22794" i="1"/>
  <c r="C22794" i="1" s="1"/>
  <c r="B22795" i="1"/>
  <c r="C22795" i="1" s="1"/>
  <c r="B22796" i="1"/>
  <c r="C22796" i="1" s="1"/>
  <c r="B22797" i="1"/>
  <c r="C22797" i="1" s="1"/>
  <c r="B22798" i="1"/>
  <c r="C22798" i="1" s="1"/>
  <c r="B22799" i="1"/>
  <c r="C22799" i="1" s="1"/>
  <c r="B22800" i="1"/>
  <c r="C22800" i="1" s="1"/>
  <c r="B22801" i="1"/>
  <c r="C22801" i="1" s="1"/>
  <c r="B22802" i="1"/>
  <c r="C22802" i="1" s="1"/>
  <c r="B22803" i="1"/>
  <c r="C22803" i="1" s="1"/>
  <c r="B22804" i="1"/>
  <c r="C22804" i="1" s="1"/>
  <c r="B22805" i="1"/>
  <c r="C22805" i="1" s="1"/>
  <c r="B22806" i="1"/>
  <c r="C22806" i="1" s="1"/>
  <c r="B22807" i="1"/>
  <c r="C22807" i="1" s="1"/>
  <c r="B22808" i="1"/>
  <c r="C22808" i="1" s="1"/>
  <c r="B22809" i="1"/>
  <c r="C22809" i="1" s="1"/>
  <c r="B22810" i="1"/>
  <c r="C22810" i="1" s="1"/>
  <c r="B22811" i="1"/>
  <c r="C22811" i="1" s="1"/>
  <c r="B22812" i="1"/>
  <c r="C22812" i="1" s="1"/>
  <c r="B22813" i="1"/>
  <c r="C22813" i="1" s="1"/>
  <c r="B22814" i="1"/>
  <c r="C22814" i="1" s="1"/>
  <c r="B22815" i="1"/>
  <c r="C22815" i="1" s="1"/>
  <c r="B22816" i="1"/>
  <c r="C22816" i="1" s="1"/>
  <c r="B22817" i="1"/>
  <c r="C22817" i="1" s="1"/>
  <c r="B22818" i="1"/>
  <c r="C22818" i="1" s="1"/>
  <c r="B22819" i="1"/>
  <c r="C22819" i="1" s="1"/>
  <c r="B22820" i="1"/>
  <c r="C22820" i="1" s="1"/>
  <c r="B22821" i="1"/>
  <c r="C22821" i="1" s="1"/>
  <c r="B22822" i="1"/>
  <c r="C22822" i="1" s="1"/>
  <c r="B22823" i="1"/>
  <c r="C22823" i="1" s="1"/>
  <c r="B22824" i="1"/>
  <c r="C22824" i="1" s="1"/>
  <c r="B22825" i="1"/>
  <c r="C22825" i="1" s="1"/>
  <c r="B22826" i="1"/>
  <c r="C22826" i="1" s="1"/>
  <c r="B22827" i="1"/>
  <c r="C22827" i="1" s="1"/>
  <c r="B22828" i="1"/>
  <c r="C22828" i="1" s="1"/>
  <c r="B22829" i="1"/>
  <c r="C22829" i="1" s="1"/>
  <c r="B22830" i="1"/>
  <c r="C22830" i="1" s="1"/>
  <c r="B22831" i="1"/>
  <c r="C22831" i="1" s="1"/>
  <c r="B22832" i="1"/>
  <c r="C22832" i="1" s="1"/>
  <c r="B22833" i="1"/>
  <c r="C22833" i="1" s="1"/>
  <c r="B22834" i="1"/>
  <c r="C22834" i="1" s="1"/>
  <c r="B22835" i="1"/>
  <c r="C22835" i="1" s="1"/>
  <c r="B22836" i="1"/>
  <c r="C22836" i="1" s="1"/>
  <c r="B22837" i="1"/>
  <c r="C22837" i="1" s="1"/>
  <c r="B22838" i="1"/>
  <c r="C22838" i="1" s="1"/>
  <c r="B22839" i="1"/>
  <c r="C22839" i="1" s="1"/>
  <c r="B22840" i="1"/>
  <c r="C22840" i="1" s="1"/>
  <c r="B22841" i="1"/>
  <c r="C22841" i="1" s="1"/>
  <c r="B22842" i="1"/>
  <c r="C22842" i="1" s="1"/>
  <c r="B22843" i="1"/>
  <c r="C22843" i="1" s="1"/>
  <c r="B22844" i="1"/>
  <c r="C22844" i="1" s="1"/>
  <c r="B22845" i="1"/>
  <c r="C22845" i="1" s="1"/>
  <c r="B22846" i="1"/>
  <c r="C22846" i="1" s="1"/>
  <c r="B22847" i="1"/>
  <c r="C22847" i="1" s="1"/>
  <c r="B22848" i="1"/>
  <c r="C22848" i="1" s="1"/>
  <c r="B22849" i="1"/>
  <c r="C22849" i="1" s="1"/>
  <c r="B22850" i="1"/>
  <c r="C22850" i="1" s="1"/>
  <c r="B22851" i="1"/>
  <c r="C22851" i="1" s="1"/>
  <c r="B22852" i="1"/>
  <c r="C22852" i="1" s="1"/>
  <c r="B22853" i="1"/>
  <c r="C22853" i="1" s="1"/>
  <c r="B22854" i="1"/>
  <c r="C22854" i="1" s="1"/>
  <c r="B22855" i="1"/>
  <c r="C22855" i="1" s="1"/>
  <c r="B22856" i="1"/>
  <c r="C22856" i="1" s="1"/>
  <c r="B22857" i="1"/>
  <c r="C22857" i="1" s="1"/>
  <c r="B22858" i="1"/>
  <c r="C22858" i="1" s="1"/>
  <c r="B22859" i="1"/>
  <c r="C22859" i="1" s="1"/>
  <c r="B22860" i="1"/>
  <c r="C22860" i="1" s="1"/>
  <c r="B22861" i="1"/>
  <c r="C22861" i="1" s="1"/>
  <c r="B22862" i="1"/>
  <c r="C22862" i="1" s="1"/>
  <c r="B22863" i="1"/>
  <c r="C22863" i="1" s="1"/>
  <c r="B22864" i="1"/>
  <c r="C22864" i="1" s="1"/>
  <c r="B22865" i="1"/>
  <c r="C22865" i="1" s="1"/>
  <c r="B22866" i="1"/>
  <c r="C22866" i="1" s="1"/>
  <c r="B22867" i="1"/>
  <c r="C22867" i="1" s="1"/>
  <c r="B22868" i="1"/>
  <c r="C22868" i="1" s="1"/>
  <c r="B22869" i="1"/>
  <c r="C22869" i="1" s="1"/>
  <c r="B22870" i="1"/>
  <c r="C22870" i="1" s="1"/>
  <c r="B22871" i="1"/>
  <c r="C22871" i="1" s="1"/>
  <c r="B22872" i="1"/>
  <c r="C22872" i="1" s="1"/>
  <c r="B22873" i="1"/>
  <c r="C22873" i="1" s="1"/>
  <c r="B22874" i="1"/>
  <c r="C22874" i="1" s="1"/>
  <c r="B22875" i="1"/>
  <c r="C22875" i="1" s="1"/>
  <c r="B22876" i="1"/>
  <c r="C22876" i="1" s="1"/>
  <c r="B22877" i="1"/>
  <c r="C22877" i="1" s="1"/>
  <c r="B22878" i="1"/>
  <c r="C22878" i="1" s="1"/>
  <c r="B22879" i="1"/>
  <c r="C22879" i="1" s="1"/>
  <c r="B22880" i="1"/>
  <c r="C22880" i="1" s="1"/>
  <c r="B22881" i="1"/>
  <c r="C22881" i="1" s="1"/>
  <c r="B22882" i="1"/>
  <c r="C22882" i="1" s="1"/>
  <c r="B22883" i="1"/>
  <c r="C22883" i="1" s="1"/>
  <c r="B22884" i="1"/>
  <c r="C22884" i="1" s="1"/>
  <c r="B22885" i="1"/>
  <c r="C22885" i="1" s="1"/>
  <c r="B22886" i="1"/>
  <c r="C22886" i="1" s="1"/>
  <c r="B22887" i="1"/>
  <c r="C22887" i="1" s="1"/>
  <c r="B22888" i="1"/>
  <c r="C22888" i="1" s="1"/>
  <c r="B22889" i="1"/>
  <c r="C22889" i="1" s="1"/>
  <c r="B22890" i="1"/>
  <c r="C22890" i="1" s="1"/>
  <c r="B22891" i="1"/>
  <c r="C22891" i="1" s="1"/>
  <c r="B22892" i="1"/>
  <c r="C22892" i="1" s="1"/>
  <c r="B22893" i="1"/>
  <c r="C22893" i="1" s="1"/>
  <c r="B22894" i="1"/>
  <c r="C22894" i="1" s="1"/>
  <c r="B22895" i="1"/>
  <c r="C22895" i="1" s="1"/>
  <c r="B22896" i="1"/>
  <c r="C22896" i="1" s="1"/>
  <c r="B22897" i="1"/>
  <c r="C22897" i="1" s="1"/>
  <c r="B22898" i="1"/>
  <c r="C22898" i="1" s="1"/>
  <c r="B22899" i="1"/>
  <c r="C22899" i="1" s="1"/>
  <c r="B22900" i="1"/>
  <c r="C22900" i="1" s="1"/>
  <c r="B22901" i="1"/>
  <c r="C22901" i="1" s="1"/>
  <c r="B22902" i="1"/>
  <c r="C22902" i="1" s="1"/>
  <c r="B22903" i="1"/>
  <c r="C22903" i="1" s="1"/>
  <c r="B22904" i="1"/>
  <c r="C22904" i="1" s="1"/>
  <c r="B22905" i="1"/>
  <c r="C22905" i="1" s="1"/>
  <c r="B22906" i="1"/>
  <c r="C22906" i="1" s="1"/>
  <c r="B22907" i="1"/>
  <c r="C22907" i="1" s="1"/>
  <c r="B22908" i="1"/>
  <c r="C22908" i="1" s="1"/>
  <c r="B22909" i="1"/>
  <c r="C22909" i="1" s="1"/>
  <c r="B22910" i="1"/>
  <c r="C22910" i="1" s="1"/>
  <c r="B22911" i="1"/>
  <c r="C22911" i="1" s="1"/>
  <c r="B22912" i="1"/>
  <c r="C22912" i="1" s="1"/>
  <c r="B22913" i="1"/>
  <c r="C22913" i="1" s="1"/>
  <c r="B22914" i="1"/>
  <c r="C22914" i="1" s="1"/>
  <c r="B22915" i="1"/>
  <c r="C22915" i="1" s="1"/>
  <c r="B22916" i="1"/>
  <c r="C22916" i="1" s="1"/>
  <c r="B22917" i="1"/>
  <c r="C22917" i="1" s="1"/>
  <c r="B22918" i="1"/>
  <c r="C22918" i="1" s="1"/>
  <c r="B22919" i="1"/>
  <c r="C22919" i="1" s="1"/>
  <c r="B22920" i="1"/>
  <c r="C22920" i="1" s="1"/>
  <c r="B22921" i="1"/>
  <c r="C22921" i="1" s="1"/>
  <c r="B22922" i="1"/>
  <c r="C22922" i="1" s="1"/>
  <c r="B22923" i="1"/>
  <c r="C22923" i="1" s="1"/>
  <c r="B22924" i="1"/>
  <c r="C22924" i="1" s="1"/>
  <c r="B22925" i="1"/>
  <c r="C22925" i="1" s="1"/>
  <c r="B22926" i="1"/>
  <c r="C22926" i="1" s="1"/>
  <c r="B22927" i="1"/>
  <c r="C22927" i="1" s="1"/>
  <c r="B22928" i="1"/>
  <c r="C22928" i="1" s="1"/>
  <c r="B22929" i="1"/>
  <c r="C22929" i="1" s="1"/>
  <c r="B22930" i="1"/>
  <c r="C22930" i="1" s="1"/>
  <c r="B22931" i="1"/>
  <c r="C22931" i="1" s="1"/>
  <c r="B22932" i="1"/>
  <c r="C22932" i="1" s="1"/>
  <c r="B22933" i="1"/>
  <c r="C22933" i="1" s="1"/>
  <c r="B22934" i="1"/>
  <c r="C22934" i="1" s="1"/>
  <c r="B22935" i="1"/>
  <c r="C22935" i="1" s="1"/>
  <c r="B22936" i="1"/>
  <c r="C22936" i="1" s="1"/>
  <c r="B22937" i="1"/>
  <c r="C22937" i="1" s="1"/>
  <c r="B22938" i="1"/>
  <c r="C22938" i="1" s="1"/>
  <c r="B22939" i="1"/>
  <c r="C22939" i="1" s="1"/>
  <c r="B22940" i="1"/>
  <c r="C22940" i="1" s="1"/>
  <c r="B22941" i="1"/>
  <c r="C22941" i="1" s="1"/>
  <c r="B22942" i="1"/>
  <c r="C22942" i="1" s="1"/>
  <c r="B22943" i="1"/>
  <c r="C22943" i="1" s="1"/>
  <c r="B22944" i="1"/>
  <c r="C22944" i="1" s="1"/>
  <c r="B22945" i="1"/>
  <c r="C22945" i="1" s="1"/>
  <c r="B22946" i="1"/>
  <c r="C22946" i="1" s="1"/>
  <c r="B22947" i="1"/>
  <c r="C22947" i="1" s="1"/>
  <c r="B22948" i="1"/>
  <c r="C22948" i="1" s="1"/>
  <c r="B22949" i="1"/>
  <c r="C22949" i="1" s="1"/>
  <c r="B22950" i="1"/>
  <c r="C22950" i="1" s="1"/>
  <c r="B22951" i="1"/>
  <c r="C22951" i="1" s="1"/>
  <c r="B22952" i="1"/>
  <c r="C22952" i="1" s="1"/>
  <c r="B22953" i="1"/>
  <c r="C22953" i="1" s="1"/>
  <c r="B22954" i="1"/>
  <c r="C22954" i="1" s="1"/>
  <c r="B22955" i="1"/>
  <c r="C22955" i="1" s="1"/>
  <c r="B22956" i="1"/>
  <c r="C22956" i="1" s="1"/>
  <c r="B22957" i="1"/>
  <c r="C22957" i="1" s="1"/>
  <c r="B22958" i="1"/>
  <c r="C22958" i="1" s="1"/>
  <c r="B22959" i="1"/>
  <c r="C22959" i="1" s="1"/>
  <c r="B22960" i="1"/>
  <c r="C22960" i="1" s="1"/>
  <c r="B22961" i="1"/>
  <c r="C22961" i="1" s="1"/>
  <c r="B22962" i="1"/>
  <c r="C22962" i="1" s="1"/>
  <c r="B22963" i="1"/>
  <c r="C22963" i="1" s="1"/>
  <c r="B22964" i="1"/>
  <c r="C22964" i="1" s="1"/>
  <c r="B22965" i="1"/>
  <c r="C22965" i="1" s="1"/>
  <c r="B22966" i="1"/>
  <c r="C22966" i="1" s="1"/>
  <c r="B22967" i="1"/>
  <c r="C22967" i="1" s="1"/>
  <c r="B22968" i="1"/>
  <c r="C22968" i="1" s="1"/>
  <c r="B22969" i="1"/>
  <c r="C22969" i="1" s="1"/>
  <c r="B22970" i="1"/>
  <c r="C22970" i="1" s="1"/>
  <c r="B22971" i="1"/>
  <c r="C22971" i="1" s="1"/>
  <c r="B22972" i="1"/>
  <c r="C22972" i="1" s="1"/>
  <c r="B22973" i="1"/>
  <c r="C22973" i="1" s="1"/>
  <c r="B22974" i="1"/>
  <c r="C22974" i="1" s="1"/>
  <c r="B22975" i="1"/>
  <c r="C22975" i="1" s="1"/>
  <c r="B22976" i="1"/>
  <c r="C22976" i="1" s="1"/>
  <c r="B22977" i="1"/>
  <c r="C22977" i="1" s="1"/>
  <c r="B22978" i="1"/>
  <c r="C22978" i="1" s="1"/>
  <c r="B22979" i="1"/>
  <c r="C22979" i="1" s="1"/>
  <c r="B22980" i="1"/>
  <c r="C22980" i="1" s="1"/>
  <c r="B22981" i="1"/>
  <c r="C22981" i="1" s="1"/>
  <c r="B22982" i="1"/>
  <c r="C22982" i="1" s="1"/>
  <c r="B22983" i="1"/>
  <c r="C22983" i="1" s="1"/>
  <c r="B22984" i="1"/>
  <c r="C22984" i="1" s="1"/>
  <c r="B22985" i="1"/>
  <c r="C22985" i="1" s="1"/>
  <c r="B22986" i="1"/>
  <c r="C22986" i="1" s="1"/>
  <c r="B22987" i="1"/>
  <c r="C22987" i="1" s="1"/>
  <c r="B22988" i="1"/>
  <c r="C22988" i="1" s="1"/>
  <c r="B22989" i="1"/>
  <c r="C22989" i="1" s="1"/>
  <c r="B22990" i="1"/>
  <c r="C22990" i="1" s="1"/>
  <c r="B22991" i="1"/>
  <c r="C22991" i="1" s="1"/>
  <c r="B22992" i="1"/>
  <c r="C22992" i="1" s="1"/>
  <c r="B22993" i="1"/>
  <c r="C22993" i="1" s="1"/>
  <c r="B22994" i="1"/>
  <c r="C22994" i="1" s="1"/>
  <c r="B22995" i="1"/>
  <c r="C22995" i="1" s="1"/>
  <c r="B22996" i="1"/>
  <c r="C22996" i="1" s="1"/>
  <c r="B22997" i="1"/>
  <c r="C22997" i="1" s="1"/>
  <c r="B22998" i="1"/>
  <c r="C22998" i="1" s="1"/>
  <c r="B22999" i="1"/>
  <c r="C22999" i="1" s="1"/>
  <c r="B23000" i="1"/>
  <c r="C23000" i="1" s="1"/>
  <c r="B23001" i="1"/>
  <c r="C23001" i="1" s="1"/>
  <c r="B23002" i="1"/>
  <c r="C23002" i="1" s="1"/>
  <c r="B23003" i="1"/>
  <c r="C23003" i="1" s="1"/>
  <c r="B23004" i="1"/>
  <c r="C23004" i="1" s="1"/>
  <c r="B23005" i="1"/>
  <c r="C23005" i="1" s="1"/>
  <c r="B23006" i="1"/>
  <c r="C23006" i="1" s="1"/>
  <c r="B23007" i="1"/>
  <c r="C23007" i="1" s="1"/>
  <c r="B23008" i="1"/>
  <c r="C23008" i="1" s="1"/>
  <c r="B23009" i="1"/>
  <c r="C23009" i="1" s="1"/>
  <c r="B23010" i="1"/>
  <c r="C23010" i="1" s="1"/>
  <c r="B23011" i="1"/>
  <c r="C23011" i="1" s="1"/>
  <c r="B23012" i="1"/>
  <c r="C23012" i="1" s="1"/>
  <c r="B23013" i="1"/>
  <c r="C23013" i="1" s="1"/>
  <c r="B23014" i="1"/>
  <c r="C23014" i="1" s="1"/>
  <c r="B23015" i="1"/>
  <c r="C23015" i="1" s="1"/>
  <c r="B23016" i="1"/>
  <c r="C23016" i="1" s="1"/>
  <c r="B23017" i="1"/>
  <c r="C23017" i="1" s="1"/>
  <c r="B23018" i="1"/>
  <c r="C23018" i="1" s="1"/>
  <c r="B23019" i="1"/>
  <c r="C23019" i="1" s="1"/>
  <c r="B23020" i="1"/>
  <c r="C23020" i="1" s="1"/>
  <c r="B23021" i="1"/>
  <c r="C23021" i="1" s="1"/>
  <c r="B23022" i="1"/>
  <c r="C23022" i="1" s="1"/>
  <c r="B23023" i="1"/>
  <c r="C23023" i="1" s="1"/>
  <c r="B23024" i="1"/>
  <c r="C23024" i="1" s="1"/>
  <c r="B23025" i="1"/>
  <c r="C23025" i="1" s="1"/>
  <c r="B23026" i="1"/>
  <c r="C23026" i="1" s="1"/>
  <c r="B23027" i="1"/>
  <c r="C23027" i="1" s="1"/>
  <c r="B23028" i="1"/>
  <c r="C23028" i="1" s="1"/>
  <c r="B23029" i="1"/>
  <c r="C23029" i="1" s="1"/>
  <c r="B23030" i="1"/>
  <c r="C23030" i="1" s="1"/>
  <c r="B23031" i="1"/>
  <c r="C23031" i="1" s="1"/>
  <c r="B23032" i="1"/>
  <c r="C23032" i="1" s="1"/>
  <c r="B23033" i="1"/>
  <c r="C23033" i="1" s="1"/>
  <c r="B23034" i="1"/>
  <c r="C23034" i="1" s="1"/>
  <c r="B23035" i="1"/>
  <c r="C23035" i="1" s="1"/>
  <c r="B23036" i="1"/>
  <c r="C23036" i="1" s="1"/>
  <c r="B23037" i="1"/>
  <c r="C23037" i="1" s="1"/>
  <c r="B23038" i="1"/>
  <c r="C23038" i="1" s="1"/>
  <c r="B23039" i="1"/>
  <c r="C23039" i="1" s="1"/>
  <c r="B23040" i="1"/>
  <c r="C23040" i="1" s="1"/>
  <c r="B23041" i="1"/>
  <c r="C23041" i="1" s="1"/>
  <c r="B23042" i="1"/>
  <c r="C23042" i="1" s="1"/>
  <c r="B23043" i="1"/>
  <c r="C23043" i="1" s="1"/>
  <c r="B23044" i="1"/>
  <c r="C23044" i="1" s="1"/>
  <c r="B23045" i="1"/>
  <c r="C23045" i="1" s="1"/>
  <c r="B23046" i="1"/>
  <c r="C23046" i="1" s="1"/>
  <c r="B23047" i="1"/>
  <c r="C23047" i="1" s="1"/>
  <c r="B23048" i="1"/>
  <c r="C23048" i="1" s="1"/>
  <c r="B23049" i="1"/>
  <c r="C23049" i="1" s="1"/>
  <c r="B23050" i="1"/>
  <c r="C23050" i="1" s="1"/>
  <c r="B23051" i="1"/>
  <c r="C23051" i="1" s="1"/>
  <c r="B23052" i="1"/>
  <c r="C23052" i="1" s="1"/>
  <c r="B23053" i="1"/>
  <c r="C23053" i="1" s="1"/>
  <c r="B23054" i="1"/>
  <c r="C23054" i="1" s="1"/>
  <c r="B23055" i="1"/>
  <c r="C23055" i="1" s="1"/>
  <c r="B23056" i="1"/>
  <c r="C23056" i="1" s="1"/>
  <c r="B23057" i="1"/>
  <c r="C23057" i="1" s="1"/>
  <c r="B23058" i="1"/>
  <c r="C23058" i="1" s="1"/>
  <c r="B23059" i="1"/>
  <c r="C23059" i="1" s="1"/>
  <c r="B23060" i="1"/>
  <c r="C23060" i="1" s="1"/>
  <c r="B23061" i="1"/>
  <c r="C23061" i="1" s="1"/>
  <c r="B23062" i="1"/>
  <c r="C23062" i="1" s="1"/>
  <c r="B23063" i="1"/>
  <c r="C23063" i="1" s="1"/>
  <c r="B23064" i="1"/>
  <c r="C23064" i="1" s="1"/>
  <c r="B23065" i="1"/>
  <c r="C23065" i="1" s="1"/>
  <c r="B23066" i="1"/>
  <c r="C23066" i="1" s="1"/>
  <c r="B23067" i="1"/>
  <c r="C23067" i="1" s="1"/>
  <c r="B23068" i="1"/>
  <c r="C23068" i="1" s="1"/>
  <c r="B23069" i="1"/>
  <c r="C23069" i="1" s="1"/>
  <c r="B23070" i="1"/>
  <c r="C23070" i="1" s="1"/>
  <c r="B23071" i="1"/>
  <c r="C23071" i="1" s="1"/>
  <c r="B23072" i="1"/>
  <c r="C23072" i="1" s="1"/>
  <c r="B23073" i="1"/>
  <c r="C23073" i="1" s="1"/>
  <c r="B23074" i="1"/>
  <c r="C23074" i="1" s="1"/>
  <c r="B23075" i="1"/>
  <c r="C23075" i="1" s="1"/>
  <c r="B23076" i="1"/>
  <c r="C23076" i="1" s="1"/>
  <c r="B23077" i="1"/>
  <c r="C23077" i="1" s="1"/>
  <c r="B23078" i="1"/>
  <c r="C23078" i="1" s="1"/>
  <c r="B23079" i="1"/>
  <c r="C23079" i="1" s="1"/>
  <c r="B23080" i="1"/>
  <c r="C23080" i="1" s="1"/>
  <c r="B23081" i="1"/>
  <c r="C23081" i="1" s="1"/>
  <c r="B23082" i="1"/>
  <c r="C23082" i="1" s="1"/>
  <c r="B23083" i="1"/>
  <c r="C23083" i="1" s="1"/>
  <c r="B23084" i="1"/>
  <c r="C23084" i="1" s="1"/>
  <c r="B23085" i="1"/>
  <c r="C23085" i="1" s="1"/>
  <c r="B23086" i="1"/>
  <c r="C23086" i="1" s="1"/>
  <c r="B23087" i="1"/>
  <c r="C23087" i="1" s="1"/>
  <c r="B23088" i="1"/>
  <c r="C23088" i="1" s="1"/>
  <c r="B23089" i="1"/>
  <c r="C23089" i="1" s="1"/>
  <c r="B23090" i="1"/>
  <c r="C23090" i="1" s="1"/>
  <c r="B23091" i="1"/>
  <c r="C23091" i="1" s="1"/>
  <c r="B23092" i="1"/>
  <c r="C23092" i="1" s="1"/>
  <c r="B23093" i="1"/>
  <c r="C23093" i="1" s="1"/>
  <c r="B23094" i="1"/>
  <c r="C23094" i="1" s="1"/>
  <c r="B23095" i="1"/>
  <c r="C23095" i="1" s="1"/>
  <c r="B23096" i="1"/>
  <c r="C23096" i="1" s="1"/>
  <c r="B23097" i="1"/>
  <c r="C23097" i="1" s="1"/>
  <c r="B23098" i="1"/>
  <c r="C23098" i="1" s="1"/>
  <c r="B23099" i="1"/>
  <c r="C23099" i="1" s="1"/>
  <c r="B23100" i="1"/>
  <c r="C23100" i="1" s="1"/>
  <c r="B23101" i="1"/>
  <c r="C23101" i="1" s="1"/>
  <c r="B23102" i="1"/>
  <c r="C23102" i="1" s="1"/>
  <c r="B23103" i="1"/>
  <c r="C23103" i="1" s="1"/>
  <c r="B23104" i="1"/>
  <c r="C23104" i="1" s="1"/>
  <c r="B23105" i="1"/>
  <c r="C23105" i="1" s="1"/>
  <c r="B23106" i="1"/>
  <c r="C23106" i="1" s="1"/>
  <c r="B23107" i="1"/>
  <c r="C23107" i="1" s="1"/>
  <c r="B23108" i="1"/>
  <c r="C23108" i="1" s="1"/>
  <c r="B23109" i="1"/>
  <c r="C23109" i="1" s="1"/>
  <c r="B23110" i="1"/>
  <c r="C23110" i="1" s="1"/>
  <c r="B23111" i="1"/>
  <c r="C23111" i="1" s="1"/>
  <c r="B23112" i="1"/>
  <c r="C23112" i="1" s="1"/>
  <c r="B23113" i="1"/>
  <c r="C23113" i="1" s="1"/>
  <c r="B23114" i="1"/>
  <c r="C23114" i="1" s="1"/>
  <c r="B23115" i="1"/>
  <c r="C23115" i="1" s="1"/>
  <c r="B23116" i="1"/>
  <c r="C23116" i="1" s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3" i="1"/>
  <c r="C3" i="1" s="1"/>
  <c r="L660" i="4" l="1"/>
  <c r="N660" i="4" s="1"/>
  <c r="P660" i="4"/>
  <c r="O660" i="4"/>
  <c r="P244" i="4"/>
  <c r="O244" i="4"/>
  <c r="L223" i="4"/>
  <c r="N223" i="4" s="1"/>
  <c r="O223" i="4"/>
  <c r="P223" i="4"/>
  <c r="P438" i="4"/>
  <c r="O438" i="4"/>
  <c r="P725" i="4"/>
  <c r="O725" i="4"/>
  <c r="P717" i="4"/>
  <c r="O717" i="4"/>
  <c r="P709" i="4"/>
  <c r="O709" i="4"/>
  <c r="P701" i="4"/>
  <c r="O701" i="4"/>
  <c r="P693" i="4"/>
  <c r="O693" i="4"/>
  <c r="P685" i="4"/>
  <c r="O685" i="4"/>
  <c r="P677" i="4"/>
  <c r="O677" i="4"/>
  <c r="P669" i="4"/>
  <c r="O669" i="4"/>
  <c r="P661" i="4"/>
  <c r="O661" i="4"/>
  <c r="P653" i="4"/>
  <c r="O653" i="4"/>
  <c r="P645" i="4"/>
  <c r="O645" i="4"/>
  <c r="P637" i="4"/>
  <c r="O637" i="4"/>
  <c r="P629" i="4"/>
  <c r="O629" i="4"/>
  <c r="P621" i="4"/>
  <c r="O621" i="4"/>
  <c r="P613" i="4"/>
  <c r="O613" i="4"/>
  <c r="P605" i="4"/>
  <c r="O605" i="4"/>
  <c r="P597" i="4"/>
  <c r="O597" i="4"/>
  <c r="O589" i="4"/>
  <c r="P589" i="4"/>
  <c r="P581" i="4"/>
  <c r="O581" i="4"/>
  <c r="P573" i="4"/>
  <c r="O573" i="4"/>
  <c r="P565" i="4"/>
  <c r="O565" i="4"/>
  <c r="P557" i="4"/>
  <c r="O557" i="4"/>
  <c r="P549" i="4"/>
  <c r="O549" i="4"/>
  <c r="P541" i="4"/>
  <c r="O541" i="4"/>
  <c r="P533" i="4"/>
  <c r="O533" i="4"/>
  <c r="P525" i="4"/>
  <c r="O525" i="4"/>
  <c r="P517" i="4"/>
  <c r="O517" i="4"/>
  <c r="P509" i="4"/>
  <c r="O509" i="4"/>
  <c r="P501" i="4"/>
  <c r="O501" i="4"/>
  <c r="P493" i="4"/>
  <c r="O493" i="4"/>
  <c r="O485" i="4"/>
  <c r="P485" i="4"/>
  <c r="L477" i="4"/>
  <c r="N477" i="4" s="1"/>
  <c r="P477" i="4"/>
  <c r="O477" i="4"/>
  <c r="P469" i="4"/>
  <c r="O469" i="4"/>
  <c r="P461" i="4"/>
  <c r="O461" i="4"/>
  <c r="P453" i="4"/>
  <c r="O453" i="4"/>
  <c r="P445" i="4"/>
  <c r="O445" i="4"/>
  <c r="O437" i="4"/>
  <c r="P437" i="4"/>
  <c r="P429" i="4"/>
  <c r="O429" i="4"/>
  <c r="P421" i="4"/>
  <c r="O421" i="4"/>
  <c r="P413" i="4"/>
  <c r="O413" i="4"/>
  <c r="P405" i="4"/>
  <c r="O405" i="4"/>
  <c r="P397" i="4"/>
  <c r="O397" i="4"/>
  <c r="P389" i="4"/>
  <c r="O389" i="4"/>
  <c r="P381" i="4"/>
  <c r="O381" i="4"/>
  <c r="P373" i="4"/>
  <c r="O373" i="4"/>
  <c r="P365" i="4"/>
  <c r="O365" i="4"/>
  <c r="O357" i="4"/>
  <c r="P357" i="4"/>
  <c r="P349" i="4"/>
  <c r="O349" i="4"/>
  <c r="P341" i="4"/>
  <c r="O341" i="4"/>
  <c r="P333" i="4"/>
  <c r="O333" i="4"/>
  <c r="P325" i="4"/>
  <c r="O325" i="4"/>
  <c r="L317" i="4"/>
  <c r="N317" i="4" s="1"/>
  <c r="P317" i="4"/>
  <c r="O317" i="4"/>
  <c r="P309" i="4"/>
  <c r="O309" i="4"/>
  <c r="P301" i="4"/>
  <c r="O301" i="4"/>
  <c r="O293" i="4"/>
  <c r="P293" i="4"/>
  <c r="O285" i="4"/>
  <c r="P285" i="4"/>
  <c r="P277" i="4"/>
  <c r="O277" i="4"/>
  <c r="O269" i="4"/>
  <c r="P269" i="4"/>
  <c r="O261" i="4"/>
  <c r="P261" i="4"/>
  <c r="P253" i="4"/>
  <c r="O253" i="4"/>
  <c r="O245" i="4"/>
  <c r="P245" i="4"/>
  <c r="P237" i="4"/>
  <c r="O237" i="4"/>
  <c r="O229" i="4"/>
  <c r="P229" i="4"/>
  <c r="O221" i="4"/>
  <c r="P221" i="4"/>
  <c r="P213" i="4"/>
  <c r="O213" i="4"/>
  <c r="O205" i="4"/>
  <c r="P205" i="4"/>
  <c r="O197" i="4"/>
  <c r="P197" i="4"/>
  <c r="P189" i="4"/>
  <c r="O189" i="4"/>
  <c r="O181" i="4"/>
  <c r="P181" i="4"/>
  <c r="P173" i="4"/>
  <c r="O173" i="4"/>
  <c r="L165" i="4"/>
  <c r="N165" i="4" s="1"/>
  <c r="O165" i="4"/>
  <c r="P165" i="4"/>
  <c r="L157" i="4"/>
  <c r="N157" i="4" s="1"/>
  <c r="O157" i="4"/>
  <c r="P157" i="4"/>
  <c r="L149" i="4"/>
  <c r="P149" i="4"/>
  <c r="O149" i="4"/>
  <c r="L141" i="4"/>
  <c r="N141" i="4" s="1"/>
  <c r="O141" i="4"/>
  <c r="P141" i="4"/>
  <c r="L133" i="4"/>
  <c r="Z133" i="4" s="1"/>
  <c r="O133" i="4"/>
  <c r="P133" i="4"/>
  <c r="L125" i="4"/>
  <c r="N125" i="4" s="1"/>
  <c r="P125" i="4"/>
  <c r="O125" i="4"/>
  <c r="O117" i="4"/>
  <c r="P117" i="4"/>
  <c r="L109" i="4"/>
  <c r="P109" i="4"/>
  <c r="O109" i="4"/>
  <c r="L101" i="4"/>
  <c r="O101" i="4"/>
  <c r="P101" i="4"/>
  <c r="L93" i="4"/>
  <c r="Y93" i="4" s="1"/>
  <c r="O93" i="4"/>
  <c r="P93" i="4"/>
  <c r="L85" i="4"/>
  <c r="N85" i="4" s="1"/>
  <c r="P85" i="4"/>
  <c r="O85" i="4"/>
  <c r="L77" i="4"/>
  <c r="N77" i="4" s="1"/>
  <c r="O77" i="4"/>
  <c r="P77" i="4"/>
  <c r="O69" i="4"/>
  <c r="P69" i="4"/>
  <c r="P61" i="4"/>
  <c r="O61" i="4"/>
  <c r="O53" i="4"/>
  <c r="P53" i="4"/>
  <c r="P45" i="4"/>
  <c r="O45" i="4"/>
  <c r="O37" i="4"/>
  <c r="P37" i="4"/>
  <c r="O29" i="4"/>
  <c r="P29" i="4"/>
  <c r="P21" i="4"/>
  <c r="O21" i="4"/>
  <c r="O13" i="4"/>
  <c r="P13" i="4"/>
  <c r="S5" i="4"/>
  <c r="O5" i="4"/>
  <c r="P5" i="4"/>
  <c r="P716" i="4"/>
  <c r="O716" i="4"/>
  <c r="L692" i="4"/>
  <c r="N692" i="4" s="1"/>
  <c r="P692" i="4"/>
  <c r="O692" i="4"/>
  <c r="L652" i="4"/>
  <c r="N652" i="4" s="1"/>
  <c r="P652" i="4"/>
  <c r="O652" i="4"/>
  <c r="P628" i="4"/>
  <c r="O628" i="4"/>
  <c r="P620" i="4"/>
  <c r="O620" i="4"/>
  <c r="P612" i="4"/>
  <c r="O612" i="4"/>
  <c r="P588" i="4"/>
  <c r="O588" i="4"/>
  <c r="P580" i="4"/>
  <c r="O580" i="4"/>
  <c r="P572" i="4"/>
  <c r="O572" i="4"/>
  <c r="P564" i="4"/>
  <c r="O564" i="4"/>
  <c r="P556" i="4"/>
  <c r="O556" i="4"/>
  <c r="S548" i="4"/>
  <c r="P548" i="4"/>
  <c r="O548" i="4"/>
  <c r="L540" i="4"/>
  <c r="P540" i="4"/>
  <c r="O540" i="4"/>
  <c r="L532" i="4"/>
  <c r="P532" i="4"/>
  <c r="O532" i="4"/>
  <c r="L524" i="4"/>
  <c r="P524" i="4"/>
  <c r="O524" i="4"/>
  <c r="L516" i="4"/>
  <c r="N516" i="4" s="1"/>
  <c r="P516" i="4"/>
  <c r="O516" i="4"/>
  <c r="L508" i="4"/>
  <c r="P508" i="4"/>
  <c r="O508" i="4"/>
  <c r="L500" i="4"/>
  <c r="Z500" i="4" s="1"/>
  <c r="P500" i="4"/>
  <c r="O500" i="4"/>
  <c r="L492" i="4"/>
  <c r="P492" i="4"/>
  <c r="O492" i="4"/>
  <c r="L484" i="4"/>
  <c r="P484" i="4"/>
  <c r="O484" i="4"/>
  <c r="L476" i="4"/>
  <c r="P476" i="4"/>
  <c r="O476" i="4"/>
  <c r="L468" i="4"/>
  <c r="P468" i="4"/>
  <c r="O468" i="4"/>
  <c r="L460" i="4"/>
  <c r="P460" i="4"/>
  <c r="O460" i="4"/>
  <c r="P452" i="4"/>
  <c r="O452" i="4"/>
  <c r="P444" i="4"/>
  <c r="O444" i="4"/>
  <c r="P436" i="4"/>
  <c r="O436" i="4"/>
  <c r="P428" i="4"/>
  <c r="O428" i="4"/>
  <c r="S420" i="4"/>
  <c r="P420" i="4"/>
  <c r="O420" i="4"/>
  <c r="P412" i="4"/>
  <c r="O412" i="4"/>
  <c r="S404" i="4"/>
  <c r="P404" i="4"/>
  <c r="O404" i="4"/>
  <c r="S396" i="4"/>
  <c r="P396" i="4"/>
  <c r="O396" i="4"/>
  <c r="P388" i="4"/>
  <c r="O388" i="4"/>
  <c r="L380" i="4"/>
  <c r="P380" i="4"/>
  <c r="O380" i="4"/>
  <c r="P372" i="4"/>
  <c r="O372" i="4"/>
  <c r="L364" i="4"/>
  <c r="P364" i="4"/>
  <c r="O364" i="4"/>
  <c r="L356" i="4"/>
  <c r="Y356" i="4" s="1"/>
  <c r="P356" i="4"/>
  <c r="O356" i="4"/>
  <c r="L348" i="4"/>
  <c r="P348" i="4"/>
  <c r="O348" i="4"/>
  <c r="L340" i="4"/>
  <c r="P340" i="4"/>
  <c r="O340" i="4"/>
  <c r="L332" i="4"/>
  <c r="P332" i="4"/>
  <c r="O332" i="4"/>
  <c r="L324" i="4"/>
  <c r="N324" i="4" s="1"/>
  <c r="P324" i="4"/>
  <c r="O324" i="4"/>
  <c r="P316" i="4"/>
  <c r="O316" i="4"/>
  <c r="L308" i="4"/>
  <c r="P308" i="4"/>
  <c r="O308" i="4"/>
  <c r="L300" i="4"/>
  <c r="Z300" i="4" s="1"/>
  <c r="P300" i="4"/>
  <c r="O300" i="4"/>
  <c r="L292" i="4"/>
  <c r="P292" i="4"/>
  <c r="O292" i="4"/>
  <c r="P284" i="4"/>
  <c r="O284" i="4"/>
  <c r="P276" i="4"/>
  <c r="O276" i="4"/>
  <c r="P220" i="4"/>
  <c r="O220" i="4"/>
  <c r="L212" i="4"/>
  <c r="N212" i="4" s="1"/>
  <c r="P212" i="4"/>
  <c r="O212" i="4"/>
  <c r="L204" i="4"/>
  <c r="Z204" i="4" s="1"/>
  <c r="P204" i="4"/>
  <c r="O204" i="4"/>
  <c r="L196" i="4"/>
  <c r="N196" i="4" s="1"/>
  <c r="P196" i="4"/>
  <c r="O196" i="4"/>
  <c r="L188" i="4"/>
  <c r="P188" i="4"/>
  <c r="O188" i="4"/>
  <c r="L180" i="4"/>
  <c r="N180" i="4" s="1"/>
  <c r="P180" i="4"/>
  <c r="O180" i="4"/>
  <c r="L172" i="4"/>
  <c r="P172" i="4"/>
  <c r="O172" i="4"/>
  <c r="L164" i="4"/>
  <c r="N164" i="4" s="1"/>
  <c r="P164" i="4"/>
  <c r="O164" i="4"/>
  <c r="P156" i="4"/>
  <c r="O156" i="4"/>
  <c r="P148" i="4"/>
  <c r="O148" i="4"/>
  <c r="P140" i="4"/>
  <c r="O140" i="4"/>
  <c r="P132" i="4"/>
  <c r="O132" i="4"/>
  <c r="P124" i="4"/>
  <c r="O124" i="4"/>
  <c r="P116" i="4"/>
  <c r="O116" i="4"/>
  <c r="P108" i="4"/>
  <c r="O108" i="4"/>
  <c r="L100" i="4"/>
  <c r="N100" i="4" s="1"/>
  <c r="P100" i="4"/>
  <c r="O100" i="4"/>
  <c r="T92" i="4"/>
  <c r="P92" i="4"/>
  <c r="O92" i="4"/>
  <c r="L84" i="4"/>
  <c r="Y84" i="4" s="1"/>
  <c r="P84" i="4"/>
  <c r="O84" i="4"/>
  <c r="L76" i="4"/>
  <c r="P76" i="4"/>
  <c r="O76" i="4"/>
  <c r="L68" i="4"/>
  <c r="P68" i="4"/>
  <c r="O68" i="4"/>
  <c r="L60" i="4"/>
  <c r="P60" i="4"/>
  <c r="O60" i="4"/>
  <c r="P52" i="4"/>
  <c r="O52" i="4"/>
  <c r="P44" i="4"/>
  <c r="O44" i="4"/>
  <c r="P36" i="4"/>
  <c r="O36" i="4"/>
  <c r="P28" i="4"/>
  <c r="O28" i="4"/>
  <c r="P20" i="4"/>
  <c r="O20" i="4"/>
  <c r="P12" i="4"/>
  <c r="O12" i="4"/>
  <c r="P4" i="4"/>
  <c r="O4" i="4"/>
  <c r="P723" i="4"/>
  <c r="O723" i="4"/>
  <c r="P715" i="4"/>
  <c r="O715" i="4"/>
  <c r="P707" i="4"/>
  <c r="O707" i="4"/>
  <c r="P699" i="4"/>
  <c r="O699" i="4"/>
  <c r="P691" i="4"/>
  <c r="O691" i="4"/>
  <c r="P683" i="4"/>
  <c r="O683" i="4"/>
  <c r="P675" i="4"/>
  <c r="O675" i="4"/>
  <c r="P667" i="4"/>
  <c r="O667" i="4"/>
  <c r="P659" i="4"/>
  <c r="O659" i="4"/>
  <c r="P651" i="4"/>
  <c r="O651" i="4"/>
  <c r="P643" i="4"/>
  <c r="O643" i="4"/>
  <c r="P635" i="4"/>
  <c r="O635" i="4"/>
  <c r="P627" i="4"/>
  <c r="O627" i="4"/>
  <c r="P619" i="4"/>
  <c r="O619" i="4"/>
  <c r="P611" i="4"/>
  <c r="O611" i="4"/>
  <c r="P603" i="4"/>
  <c r="O603" i="4"/>
  <c r="P595" i="4"/>
  <c r="O595" i="4"/>
  <c r="P587" i="4"/>
  <c r="O587" i="4"/>
  <c r="P579" i="4"/>
  <c r="O579" i="4"/>
  <c r="P571" i="4"/>
  <c r="O571" i="4"/>
  <c r="P563" i="4"/>
  <c r="O563" i="4"/>
  <c r="P555" i="4"/>
  <c r="O555" i="4"/>
  <c r="P547" i="4"/>
  <c r="O547" i="4"/>
  <c r="P539" i="4"/>
  <c r="O539" i="4"/>
  <c r="P531" i="4"/>
  <c r="O531" i="4"/>
  <c r="P523" i="4"/>
  <c r="O523" i="4"/>
  <c r="P515" i="4"/>
  <c r="O515" i="4"/>
  <c r="P507" i="4"/>
  <c r="O507" i="4"/>
  <c r="P499" i="4"/>
  <c r="O499" i="4"/>
  <c r="P491" i="4"/>
  <c r="O491" i="4"/>
  <c r="P483" i="4"/>
  <c r="O483" i="4"/>
  <c r="P475" i="4"/>
  <c r="O475" i="4"/>
  <c r="P467" i="4"/>
  <c r="O467" i="4"/>
  <c r="P459" i="4"/>
  <c r="O459" i="4"/>
  <c r="L451" i="4"/>
  <c r="P451" i="4"/>
  <c r="O451" i="4"/>
  <c r="P443" i="4"/>
  <c r="O443" i="4"/>
  <c r="P435" i="4"/>
  <c r="O435" i="4"/>
  <c r="P427" i="4"/>
  <c r="O427" i="4"/>
  <c r="P419" i="4"/>
  <c r="O419" i="4"/>
  <c r="P411" i="4"/>
  <c r="O411" i="4"/>
  <c r="P403" i="4"/>
  <c r="O403" i="4"/>
  <c r="P395" i="4"/>
  <c r="O395" i="4"/>
  <c r="P387" i="4"/>
  <c r="O387" i="4"/>
  <c r="P379" i="4"/>
  <c r="O379" i="4"/>
  <c r="P371" i="4"/>
  <c r="O371" i="4"/>
  <c r="P363" i="4"/>
  <c r="O363" i="4"/>
  <c r="P355" i="4"/>
  <c r="O355" i="4"/>
  <c r="P347" i="4"/>
  <c r="O347" i="4"/>
  <c r="P339" i="4"/>
  <c r="O339" i="4"/>
  <c r="P331" i="4"/>
  <c r="O331" i="4"/>
  <c r="P323" i="4"/>
  <c r="O323" i="4"/>
  <c r="P315" i="4"/>
  <c r="O315" i="4"/>
  <c r="P307" i="4"/>
  <c r="O307" i="4"/>
  <c r="P299" i="4"/>
  <c r="O299" i="4"/>
  <c r="P291" i="4"/>
  <c r="O291" i="4"/>
  <c r="P283" i="4"/>
  <c r="O283" i="4"/>
  <c r="L275" i="4"/>
  <c r="N275" i="4" s="1"/>
  <c r="P275" i="4"/>
  <c r="O275" i="4"/>
  <c r="P267" i="4"/>
  <c r="O267" i="4"/>
  <c r="P259" i="4"/>
  <c r="O259" i="4"/>
  <c r="P251" i="4"/>
  <c r="O251" i="4"/>
  <c r="P243" i="4"/>
  <c r="O243" i="4"/>
  <c r="P235" i="4"/>
  <c r="O235" i="4"/>
  <c r="P227" i="4"/>
  <c r="O227" i="4"/>
  <c r="P219" i="4"/>
  <c r="O219" i="4"/>
  <c r="P211" i="4"/>
  <c r="O211" i="4"/>
  <c r="P203" i="4"/>
  <c r="O203" i="4"/>
  <c r="P195" i="4"/>
  <c r="O195" i="4"/>
  <c r="P187" i="4"/>
  <c r="O187" i="4"/>
  <c r="P179" i="4"/>
  <c r="O179" i="4"/>
  <c r="P171" i="4"/>
  <c r="O171" i="4"/>
  <c r="P163" i="4"/>
  <c r="O163" i="4"/>
  <c r="P155" i="4"/>
  <c r="O155" i="4"/>
  <c r="P147" i="4"/>
  <c r="O147" i="4"/>
  <c r="P139" i="4"/>
  <c r="O139" i="4"/>
  <c r="P131" i="4"/>
  <c r="O131" i="4"/>
  <c r="P123" i="4"/>
  <c r="O123" i="4"/>
  <c r="P115" i="4"/>
  <c r="O115" i="4"/>
  <c r="P107" i="4"/>
  <c r="O107" i="4"/>
  <c r="P99" i="4"/>
  <c r="O99" i="4"/>
  <c r="L91" i="4"/>
  <c r="N91" i="4" s="1"/>
  <c r="P91" i="4"/>
  <c r="O91" i="4"/>
  <c r="L83" i="4"/>
  <c r="P83" i="4"/>
  <c r="O83" i="4"/>
  <c r="P75" i="4"/>
  <c r="O75" i="4"/>
  <c r="L67" i="4"/>
  <c r="P67" i="4"/>
  <c r="O67" i="4"/>
  <c r="P59" i="4"/>
  <c r="O59" i="4"/>
  <c r="L51" i="4"/>
  <c r="N51" i="4" s="1"/>
  <c r="P51" i="4"/>
  <c r="O51" i="4"/>
  <c r="L43" i="4"/>
  <c r="Z43" i="4" s="1"/>
  <c r="P43" i="4"/>
  <c r="O43" i="4"/>
  <c r="L35" i="4"/>
  <c r="P35" i="4"/>
  <c r="O35" i="4"/>
  <c r="L27" i="4"/>
  <c r="Y27" i="4" s="1"/>
  <c r="P27" i="4"/>
  <c r="O27" i="4"/>
  <c r="L19" i="4"/>
  <c r="Y19" i="4" s="1"/>
  <c r="P19" i="4"/>
  <c r="O19" i="4"/>
  <c r="L11" i="4"/>
  <c r="P11" i="4"/>
  <c r="O11" i="4"/>
  <c r="L3" i="4"/>
  <c r="P3" i="4"/>
  <c r="O3" i="4"/>
  <c r="T668" i="4"/>
  <c r="P668" i="4"/>
  <c r="O668" i="4"/>
  <c r="P252" i="4"/>
  <c r="O252" i="4"/>
  <c r="L690" i="4"/>
  <c r="P690" i="4"/>
  <c r="O690" i="4"/>
  <c r="P228" i="4"/>
  <c r="O228" i="4"/>
  <c r="S722" i="4"/>
  <c r="P722" i="4"/>
  <c r="O722" i="4"/>
  <c r="L706" i="4"/>
  <c r="Y706" i="4" s="1"/>
  <c r="P706" i="4"/>
  <c r="O706" i="4"/>
  <c r="L682" i="4"/>
  <c r="P682" i="4"/>
  <c r="O682" i="4"/>
  <c r="L626" i="4"/>
  <c r="P626" i="4"/>
  <c r="O626" i="4"/>
  <c r="L610" i="4"/>
  <c r="P610" i="4"/>
  <c r="O610" i="4"/>
  <c r="P594" i="4"/>
  <c r="O594" i="4"/>
  <c r="P578" i="4"/>
  <c r="O578" i="4"/>
  <c r="P554" i="4"/>
  <c r="O554" i="4"/>
  <c r="P538" i="4"/>
  <c r="O538" i="4"/>
  <c r="P522" i="4"/>
  <c r="O522" i="4"/>
  <c r="S498" i="4"/>
  <c r="P498" i="4"/>
  <c r="O498" i="4"/>
  <c r="L474" i="4"/>
  <c r="Z474" i="4" s="1"/>
  <c r="P474" i="4"/>
  <c r="O474" i="4"/>
  <c r="L290" i="4"/>
  <c r="P290" i="4"/>
  <c r="O290" i="4"/>
  <c r="P729" i="4"/>
  <c r="O729" i="4"/>
  <c r="P721" i="4"/>
  <c r="O721" i="4"/>
  <c r="S713" i="4"/>
  <c r="P713" i="4"/>
  <c r="O713" i="4"/>
  <c r="P705" i="4"/>
  <c r="O705" i="4"/>
  <c r="P697" i="4"/>
  <c r="O697" i="4"/>
  <c r="P689" i="4"/>
  <c r="O689" i="4"/>
  <c r="P681" i="4"/>
  <c r="O681" i="4"/>
  <c r="P673" i="4"/>
  <c r="O673" i="4"/>
  <c r="P665" i="4"/>
  <c r="O665" i="4"/>
  <c r="P657" i="4"/>
  <c r="O657" i="4"/>
  <c r="P649" i="4"/>
  <c r="O649" i="4"/>
  <c r="P641" i="4"/>
  <c r="O641" i="4"/>
  <c r="P633" i="4"/>
  <c r="O633" i="4"/>
  <c r="P625" i="4"/>
  <c r="O625" i="4"/>
  <c r="P617" i="4"/>
  <c r="O617" i="4"/>
  <c r="P609" i="4"/>
  <c r="O609" i="4"/>
  <c r="P601" i="4"/>
  <c r="O601" i="4"/>
  <c r="P593" i="4"/>
  <c r="O593" i="4"/>
  <c r="P585" i="4"/>
  <c r="O585" i="4"/>
  <c r="P577" i="4"/>
  <c r="O577" i="4"/>
  <c r="P569" i="4"/>
  <c r="O569" i="4"/>
  <c r="P561" i="4"/>
  <c r="O561" i="4"/>
  <c r="P553" i="4"/>
  <c r="O553" i="4"/>
  <c r="P545" i="4"/>
  <c r="O545" i="4"/>
  <c r="P537" i="4"/>
  <c r="O537" i="4"/>
  <c r="P529" i="4"/>
  <c r="O529" i="4"/>
  <c r="P521" i="4"/>
  <c r="O521" i="4"/>
  <c r="P513" i="4"/>
  <c r="O513" i="4"/>
  <c r="P505" i="4"/>
  <c r="O505" i="4"/>
  <c r="P497" i="4"/>
  <c r="O497" i="4"/>
  <c r="P489" i="4"/>
  <c r="O489" i="4"/>
  <c r="P481" i="4"/>
  <c r="O481" i="4"/>
  <c r="P473" i="4"/>
  <c r="O473" i="4"/>
  <c r="P465" i="4"/>
  <c r="O465" i="4"/>
  <c r="P457" i="4"/>
  <c r="O457" i="4"/>
  <c r="P449" i="4"/>
  <c r="O449" i="4"/>
  <c r="P441" i="4"/>
  <c r="O441" i="4"/>
  <c r="P433" i="4"/>
  <c r="O433" i="4"/>
  <c r="P425" i="4"/>
  <c r="O425" i="4"/>
  <c r="P417" i="4"/>
  <c r="O417" i="4"/>
  <c r="L409" i="4"/>
  <c r="P409" i="4"/>
  <c r="O409" i="4"/>
  <c r="P401" i="4"/>
  <c r="O401" i="4"/>
  <c r="P393" i="4"/>
  <c r="O393" i="4"/>
  <c r="P385" i="4"/>
  <c r="O385" i="4"/>
  <c r="P377" i="4"/>
  <c r="O377" i="4"/>
  <c r="P369" i="4"/>
  <c r="O369" i="4"/>
  <c r="P361" i="4"/>
  <c r="O361" i="4"/>
  <c r="P353" i="4"/>
  <c r="O353" i="4"/>
  <c r="P345" i="4"/>
  <c r="O345" i="4"/>
  <c r="P337" i="4"/>
  <c r="O337" i="4"/>
  <c r="P329" i="4"/>
  <c r="O329" i="4"/>
  <c r="P321" i="4"/>
  <c r="O321" i="4"/>
  <c r="P313" i="4"/>
  <c r="O313" i="4"/>
  <c r="P305" i="4"/>
  <c r="O305" i="4"/>
  <c r="P297" i="4"/>
  <c r="O297" i="4"/>
  <c r="P289" i="4"/>
  <c r="O289" i="4"/>
  <c r="P281" i="4"/>
  <c r="O281" i="4"/>
  <c r="P273" i="4"/>
  <c r="O273" i="4"/>
  <c r="P265" i="4"/>
  <c r="O265" i="4"/>
  <c r="P257" i="4"/>
  <c r="O257" i="4"/>
  <c r="P249" i="4"/>
  <c r="O249" i="4"/>
  <c r="L241" i="4"/>
  <c r="P241" i="4"/>
  <c r="O241" i="4"/>
  <c r="L233" i="4"/>
  <c r="Z233" i="4" s="1"/>
  <c r="P233" i="4"/>
  <c r="O233" i="4"/>
  <c r="P225" i="4"/>
  <c r="O225" i="4"/>
  <c r="P217" i="4"/>
  <c r="O217" i="4"/>
  <c r="L209" i="4"/>
  <c r="Z209" i="4" s="1"/>
  <c r="P209" i="4"/>
  <c r="O209" i="4"/>
  <c r="L201" i="4"/>
  <c r="Z201" i="4" s="1"/>
  <c r="P201" i="4"/>
  <c r="O201" i="4"/>
  <c r="L193" i="4"/>
  <c r="P193" i="4"/>
  <c r="O193" i="4"/>
  <c r="L185" i="4"/>
  <c r="Z185" i="4" s="1"/>
  <c r="P185" i="4"/>
  <c r="O185" i="4"/>
  <c r="L177" i="4"/>
  <c r="P177" i="4"/>
  <c r="O177" i="4"/>
  <c r="L169" i="4"/>
  <c r="P169" i="4"/>
  <c r="O169" i="4"/>
  <c r="T161" i="4"/>
  <c r="P161" i="4"/>
  <c r="O161" i="4"/>
  <c r="P153" i="4"/>
  <c r="O153" i="4"/>
  <c r="P145" i="4"/>
  <c r="O145" i="4"/>
  <c r="P137" i="4"/>
  <c r="O137" i="4"/>
  <c r="P129" i="4"/>
  <c r="O129" i="4"/>
  <c r="P121" i="4"/>
  <c r="O121" i="4"/>
  <c r="P113" i="4"/>
  <c r="O113" i="4"/>
  <c r="P105" i="4"/>
  <c r="O105" i="4"/>
  <c r="L97" i="4"/>
  <c r="Z97" i="4" s="1"/>
  <c r="P97" i="4"/>
  <c r="O97" i="4"/>
  <c r="P89" i="4"/>
  <c r="O89" i="4"/>
  <c r="L81" i="4"/>
  <c r="P81" i="4"/>
  <c r="O81" i="4"/>
  <c r="L73" i="4"/>
  <c r="P73" i="4"/>
  <c r="O73" i="4"/>
  <c r="L65" i="4"/>
  <c r="P65" i="4"/>
  <c r="O65" i="4"/>
  <c r="L57" i="4"/>
  <c r="P57" i="4"/>
  <c r="O57" i="4"/>
  <c r="L49" i="4"/>
  <c r="N49" i="4" s="1"/>
  <c r="P49" i="4"/>
  <c r="O49" i="4"/>
  <c r="P41" i="4"/>
  <c r="O41" i="4"/>
  <c r="L33" i="4"/>
  <c r="Z33" i="4" s="1"/>
  <c r="P33" i="4"/>
  <c r="O33" i="4"/>
  <c r="P25" i="4"/>
  <c r="O25" i="4"/>
  <c r="L17" i="4"/>
  <c r="P17" i="4"/>
  <c r="O17" i="4"/>
  <c r="L9" i="4"/>
  <c r="Y9" i="4" s="1"/>
  <c r="P9" i="4"/>
  <c r="O9" i="4"/>
  <c r="P724" i="4"/>
  <c r="O724" i="4"/>
  <c r="P700" i="4"/>
  <c r="O700" i="4"/>
  <c r="L676" i="4"/>
  <c r="P676" i="4"/>
  <c r="O676" i="4"/>
  <c r="L644" i="4"/>
  <c r="Z644" i="4" s="1"/>
  <c r="P644" i="4"/>
  <c r="O644" i="4"/>
  <c r="P604" i="4"/>
  <c r="O604" i="4"/>
  <c r="P268" i="4"/>
  <c r="O268" i="4"/>
  <c r="S2" i="4"/>
  <c r="P2" i="4"/>
  <c r="O2" i="4"/>
  <c r="L714" i="4"/>
  <c r="P714" i="4"/>
  <c r="O714" i="4"/>
  <c r="L698" i="4"/>
  <c r="P698" i="4"/>
  <c r="O698" i="4"/>
  <c r="L674" i="4"/>
  <c r="P674" i="4"/>
  <c r="O674" i="4"/>
  <c r="L666" i="4"/>
  <c r="P666" i="4"/>
  <c r="O666" i="4"/>
  <c r="L658" i="4"/>
  <c r="P658" i="4"/>
  <c r="O658" i="4"/>
  <c r="P650" i="4"/>
  <c r="O650" i="4"/>
  <c r="P642" i="4"/>
  <c r="O642" i="4"/>
  <c r="L634" i="4"/>
  <c r="P634" i="4"/>
  <c r="O634" i="4"/>
  <c r="L618" i="4"/>
  <c r="Z618" i="4" s="1"/>
  <c r="P618" i="4"/>
  <c r="O618" i="4"/>
  <c r="L602" i="4"/>
  <c r="P602" i="4"/>
  <c r="O602" i="4"/>
  <c r="S586" i="4"/>
  <c r="P586" i="4"/>
  <c r="O586" i="4"/>
  <c r="P570" i="4"/>
  <c r="O570" i="4"/>
  <c r="P562" i="4"/>
  <c r="O562" i="4"/>
  <c r="P546" i="4"/>
  <c r="O546" i="4"/>
  <c r="P530" i="4"/>
  <c r="O530" i="4"/>
  <c r="P514" i="4"/>
  <c r="O514" i="4"/>
  <c r="P506" i="4"/>
  <c r="O506" i="4"/>
  <c r="L490" i="4"/>
  <c r="P490" i="4"/>
  <c r="O490" i="4"/>
  <c r="L482" i="4"/>
  <c r="P482" i="4"/>
  <c r="O482" i="4"/>
  <c r="L466" i="4"/>
  <c r="P466" i="4"/>
  <c r="O466" i="4"/>
  <c r="T458" i="4"/>
  <c r="P458" i="4"/>
  <c r="O458" i="4"/>
  <c r="L450" i="4"/>
  <c r="P450" i="4"/>
  <c r="O450" i="4"/>
  <c r="L442" i="4"/>
  <c r="N442" i="4" s="1"/>
  <c r="P442" i="4"/>
  <c r="O442" i="4"/>
  <c r="L434" i="4"/>
  <c r="Y434" i="4" s="1"/>
  <c r="P434" i="4"/>
  <c r="O434" i="4"/>
  <c r="L426" i="4"/>
  <c r="Y426" i="4" s="1"/>
  <c r="P426" i="4"/>
  <c r="O426" i="4"/>
  <c r="L418" i="4"/>
  <c r="P418" i="4"/>
  <c r="O418" i="4"/>
  <c r="P410" i="4"/>
  <c r="O410" i="4"/>
  <c r="P402" i="4"/>
  <c r="O402" i="4"/>
  <c r="P394" i="4"/>
  <c r="O394" i="4"/>
  <c r="P386" i="4"/>
  <c r="O386" i="4"/>
  <c r="L378" i="4"/>
  <c r="P378" i="4"/>
  <c r="O378" i="4"/>
  <c r="L370" i="4"/>
  <c r="P370" i="4"/>
  <c r="O370" i="4"/>
  <c r="S362" i="4"/>
  <c r="P362" i="4"/>
  <c r="O362" i="4"/>
  <c r="L354" i="4"/>
  <c r="Z354" i="4" s="1"/>
  <c r="P354" i="4"/>
  <c r="O354" i="4"/>
  <c r="L346" i="4"/>
  <c r="N346" i="4" s="1"/>
  <c r="P346" i="4"/>
  <c r="O346" i="4"/>
  <c r="L338" i="4"/>
  <c r="P338" i="4"/>
  <c r="O338" i="4"/>
  <c r="P330" i="4"/>
  <c r="O330" i="4"/>
  <c r="L322" i="4"/>
  <c r="P322" i="4"/>
  <c r="O322" i="4"/>
  <c r="L314" i="4"/>
  <c r="P314" i="4"/>
  <c r="O314" i="4"/>
  <c r="S306" i="4"/>
  <c r="P306" i="4"/>
  <c r="O306" i="4"/>
  <c r="L298" i="4"/>
  <c r="P298" i="4"/>
  <c r="O298" i="4"/>
  <c r="L282" i="4"/>
  <c r="Y282" i="4" s="1"/>
  <c r="P282" i="4"/>
  <c r="O282" i="4"/>
  <c r="L274" i="4"/>
  <c r="P274" i="4"/>
  <c r="O274" i="4"/>
  <c r="L266" i="4"/>
  <c r="Z266" i="4" s="1"/>
  <c r="P266" i="4"/>
  <c r="O266" i="4"/>
  <c r="U258" i="4"/>
  <c r="P258" i="4"/>
  <c r="O258" i="4"/>
  <c r="L250" i="4"/>
  <c r="P250" i="4"/>
  <c r="O250" i="4"/>
  <c r="P242" i="4"/>
  <c r="O242" i="4"/>
  <c r="P234" i="4"/>
  <c r="O234" i="4"/>
  <c r="T226" i="4"/>
  <c r="P226" i="4"/>
  <c r="O226" i="4"/>
  <c r="P218" i="4"/>
  <c r="O218" i="4"/>
  <c r="L210" i="4"/>
  <c r="P210" i="4"/>
  <c r="O210" i="4"/>
  <c r="L202" i="4"/>
  <c r="P202" i="4"/>
  <c r="O202" i="4"/>
  <c r="L194" i="4"/>
  <c r="N194" i="4" s="1"/>
  <c r="P194" i="4"/>
  <c r="O194" i="4"/>
  <c r="L186" i="4"/>
  <c r="P186" i="4"/>
  <c r="O186" i="4"/>
  <c r="L178" i="4"/>
  <c r="P178" i="4"/>
  <c r="O178" i="4"/>
  <c r="S170" i="4"/>
  <c r="P170" i="4"/>
  <c r="O170" i="4"/>
  <c r="L162" i="4"/>
  <c r="P162" i="4"/>
  <c r="O162" i="4"/>
  <c r="P154" i="4"/>
  <c r="O154" i="4"/>
  <c r="P146" i="4"/>
  <c r="O146" i="4"/>
  <c r="S138" i="4"/>
  <c r="P138" i="4"/>
  <c r="O138" i="4"/>
  <c r="P130" i="4"/>
  <c r="O130" i="4"/>
  <c r="S122" i="4"/>
  <c r="P122" i="4"/>
  <c r="O122" i="4"/>
  <c r="P114" i="4"/>
  <c r="O114" i="4"/>
  <c r="P106" i="4"/>
  <c r="O106" i="4"/>
  <c r="L98" i="4"/>
  <c r="P98" i="4"/>
  <c r="O98" i="4"/>
  <c r="L90" i="4"/>
  <c r="P90" i="4"/>
  <c r="O90" i="4"/>
  <c r="L82" i="4"/>
  <c r="P82" i="4"/>
  <c r="O82" i="4"/>
  <c r="L74" i="4"/>
  <c r="P74" i="4"/>
  <c r="O74" i="4"/>
  <c r="L66" i="4"/>
  <c r="Z66" i="4" s="1"/>
  <c r="P66" i="4"/>
  <c r="O66" i="4"/>
  <c r="L58" i="4"/>
  <c r="P58" i="4"/>
  <c r="O58" i="4"/>
  <c r="L50" i="4"/>
  <c r="P50" i="4"/>
  <c r="O50" i="4"/>
  <c r="L42" i="4"/>
  <c r="P42" i="4"/>
  <c r="O42" i="4"/>
  <c r="L34" i="4"/>
  <c r="Z34" i="4" s="1"/>
  <c r="P34" i="4"/>
  <c r="O34" i="4"/>
  <c r="L26" i="4"/>
  <c r="P26" i="4"/>
  <c r="O26" i="4"/>
  <c r="L18" i="4"/>
  <c r="P18" i="4"/>
  <c r="O18" i="4"/>
  <c r="L10" i="4"/>
  <c r="P10" i="4"/>
  <c r="O10" i="4"/>
  <c r="S728" i="4"/>
  <c r="O728" i="4"/>
  <c r="P728" i="4"/>
  <c r="S720" i="4"/>
  <c r="P720" i="4"/>
  <c r="O720" i="4"/>
  <c r="L712" i="4"/>
  <c r="O712" i="4"/>
  <c r="P712" i="4"/>
  <c r="L704" i="4"/>
  <c r="O704" i="4"/>
  <c r="P704" i="4"/>
  <c r="L696" i="4"/>
  <c r="P696" i="4"/>
  <c r="O696" i="4"/>
  <c r="L688" i="4"/>
  <c r="O688" i="4"/>
  <c r="P688" i="4"/>
  <c r="L680" i="4"/>
  <c r="P680" i="4"/>
  <c r="O680" i="4"/>
  <c r="L672" i="4"/>
  <c r="P672" i="4"/>
  <c r="O672" i="4"/>
  <c r="L664" i="4"/>
  <c r="P664" i="4"/>
  <c r="O664" i="4"/>
  <c r="P656" i="4"/>
  <c r="O656" i="4"/>
  <c r="P648" i="4"/>
  <c r="O648" i="4"/>
  <c r="L640" i="4"/>
  <c r="P640" i="4"/>
  <c r="O640" i="4"/>
  <c r="L632" i="4"/>
  <c r="P632" i="4"/>
  <c r="O632" i="4"/>
  <c r="L624" i="4"/>
  <c r="P624" i="4"/>
  <c r="O624" i="4"/>
  <c r="L616" i="4"/>
  <c r="P616" i="4"/>
  <c r="O616" i="4"/>
  <c r="L608" i="4"/>
  <c r="Z608" i="4" s="1"/>
  <c r="P608" i="4"/>
  <c r="O608" i="4"/>
  <c r="L600" i="4"/>
  <c r="Y600" i="4" s="1"/>
  <c r="P600" i="4"/>
  <c r="O600" i="4"/>
  <c r="L592" i="4"/>
  <c r="P592" i="4"/>
  <c r="O592" i="4"/>
  <c r="P584" i="4"/>
  <c r="O584" i="4"/>
  <c r="U576" i="4"/>
  <c r="P576" i="4"/>
  <c r="O576" i="4"/>
  <c r="L568" i="4"/>
  <c r="P568" i="4"/>
  <c r="O568" i="4"/>
  <c r="L560" i="4"/>
  <c r="P560" i="4"/>
  <c r="O560" i="4"/>
  <c r="P552" i="4"/>
  <c r="O552" i="4"/>
  <c r="P544" i="4"/>
  <c r="O544" i="4"/>
  <c r="P536" i="4"/>
  <c r="O536" i="4"/>
  <c r="P528" i="4"/>
  <c r="O528" i="4"/>
  <c r="P520" i="4"/>
  <c r="O520" i="4"/>
  <c r="S512" i="4"/>
  <c r="P512" i="4"/>
  <c r="O512" i="4"/>
  <c r="P504" i="4"/>
  <c r="O504" i="4"/>
  <c r="P496" i="4"/>
  <c r="O496" i="4"/>
  <c r="P488" i="4"/>
  <c r="O488" i="4"/>
  <c r="P480" i="4"/>
  <c r="O480" i="4"/>
  <c r="P472" i="4"/>
  <c r="O472" i="4"/>
  <c r="P464" i="4"/>
  <c r="O464" i="4"/>
  <c r="P456" i="4"/>
  <c r="O456" i="4"/>
  <c r="P448" i="4"/>
  <c r="O448" i="4"/>
  <c r="P440" i="4"/>
  <c r="O440" i="4"/>
  <c r="P432" i="4"/>
  <c r="O432" i="4"/>
  <c r="P424" i="4"/>
  <c r="O424" i="4"/>
  <c r="P416" i="4"/>
  <c r="O416" i="4"/>
  <c r="P408" i="4"/>
  <c r="O408" i="4"/>
  <c r="L400" i="4"/>
  <c r="P400" i="4"/>
  <c r="O400" i="4"/>
  <c r="L392" i="4"/>
  <c r="P392" i="4"/>
  <c r="O392" i="4"/>
  <c r="P384" i="4"/>
  <c r="O384" i="4"/>
  <c r="P376" i="4"/>
  <c r="O376" i="4"/>
  <c r="P368" i="4"/>
  <c r="O368" i="4"/>
  <c r="P360" i="4"/>
  <c r="O360" i="4"/>
  <c r="P352" i="4"/>
  <c r="O352" i="4"/>
  <c r="P344" i="4"/>
  <c r="O344" i="4"/>
  <c r="P336" i="4"/>
  <c r="O336" i="4"/>
  <c r="P328" i="4"/>
  <c r="O328" i="4"/>
  <c r="P320" i="4"/>
  <c r="O320" i="4"/>
  <c r="P312" i="4"/>
  <c r="O312" i="4"/>
  <c r="P304" i="4"/>
  <c r="O304" i="4"/>
  <c r="P296" i="4"/>
  <c r="O296" i="4"/>
  <c r="P288" i="4"/>
  <c r="O288" i="4"/>
  <c r="P280" i="4"/>
  <c r="O280" i="4"/>
  <c r="P272" i="4"/>
  <c r="O272" i="4"/>
  <c r="P264" i="4"/>
  <c r="O264" i="4"/>
  <c r="P256" i="4"/>
  <c r="O256" i="4"/>
  <c r="P248" i="4"/>
  <c r="O248" i="4"/>
  <c r="P240" i="4"/>
  <c r="O240" i="4"/>
  <c r="P232" i="4"/>
  <c r="O232" i="4"/>
  <c r="L224" i="4"/>
  <c r="Z224" i="4" s="1"/>
  <c r="P224" i="4"/>
  <c r="O224" i="4"/>
  <c r="P216" i="4"/>
  <c r="O216" i="4"/>
  <c r="P208" i="4"/>
  <c r="O208" i="4"/>
  <c r="P200" i="4"/>
  <c r="O200" i="4"/>
  <c r="P192" i="4"/>
  <c r="O192" i="4"/>
  <c r="P184" i="4"/>
  <c r="O184" i="4"/>
  <c r="P176" i="4"/>
  <c r="O176" i="4"/>
  <c r="P168" i="4"/>
  <c r="O168" i="4"/>
  <c r="P160" i="4"/>
  <c r="O160" i="4"/>
  <c r="P152" i="4"/>
  <c r="O152" i="4"/>
  <c r="P144" i="4"/>
  <c r="O144" i="4"/>
  <c r="S136" i="4"/>
  <c r="P136" i="4"/>
  <c r="O136" i="4"/>
  <c r="P128" i="4"/>
  <c r="O128" i="4"/>
  <c r="S120" i="4"/>
  <c r="P120" i="4"/>
  <c r="O120" i="4"/>
  <c r="P112" i="4"/>
  <c r="O112" i="4"/>
  <c r="S104" i="4"/>
  <c r="P104" i="4"/>
  <c r="O104" i="4"/>
  <c r="L96" i="4"/>
  <c r="P96" i="4"/>
  <c r="O96" i="4"/>
  <c r="L88" i="4"/>
  <c r="Y88" i="4" s="1"/>
  <c r="P88" i="4"/>
  <c r="O88" i="4"/>
  <c r="L80" i="4"/>
  <c r="N80" i="4" s="1"/>
  <c r="P80" i="4"/>
  <c r="O80" i="4"/>
  <c r="L72" i="4"/>
  <c r="P72" i="4"/>
  <c r="O72" i="4"/>
  <c r="L64" i="4"/>
  <c r="P64" i="4"/>
  <c r="O64" i="4"/>
  <c r="L56" i="4"/>
  <c r="P56" i="4"/>
  <c r="O56" i="4"/>
  <c r="L48" i="4"/>
  <c r="P48" i="4"/>
  <c r="O48" i="4"/>
  <c r="L40" i="4"/>
  <c r="Y40" i="4" s="1"/>
  <c r="P40" i="4"/>
  <c r="O40" i="4"/>
  <c r="L32" i="4"/>
  <c r="P32" i="4"/>
  <c r="O32" i="4"/>
  <c r="L24" i="4"/>
  <c r="P24" i="4"/>
  <c r="O24" i="4"/>
  <c r="L16" i="4"/>
  <c r="Z16" i="4" s="1"/>
  <c r="P16" i="4"/>
  <c r="O16" i="4"/>
  <c r="L8" i="4"/>
  <c r="P8" i="4"/>
  <c r="O8" i="4"/>
  <c r="P236" i="4"/>
  <c r="O236" i="4"/>
  <c r="P719" i="4"/>
  <c r="O719" i="4"/>
  <c r="O703" i="4"/>
  <c r="P703" i="4"/>
  <c r="P679" i="4"/>
  <c r="O679" i="4"/>
  <c r="P663" i="4"/>
  <c r="O663" i="4"/>
  <c r="O647" i="4"/>
  <c r="P647" i="4"/>
  <c r="O631" i="4"/>
  <c r="P631" i="4"/>
  <c r="P615" i="4"/>
  <c r="O615" i="4"/>
  <c r="P599" i="4"/>
  <c r="O599" i="4"/>
  <c r="P575" i="4"/>
  <c r="O575" i="4"/>
  <c r="P559" i="4"/>
  <c r="O559" i="4"/>
  <c r="O543" i="4"/>
  <c r="P543" i="4"/>
  <c r="P527" i="4"/>
  <c r="O527" i="4"/>
  <c r="O503" i="4"/>
  <c r="P503" i="4"/>
  <c r="P487" i="4"/>
  <c r="O487" i="4"/>
  <c r="P471" i="4"/>
  <c r="O471" i="4"/>
  <c r="P447" i="4"/>
  <c r="O447" i="4"/>
  <c r="P431" i="4"/>
  <c r="O431" i="4"/>
  <c r="O415" i="4"/>
  <c r="P415" i="4"/>
  <c r="P399" i="4"/>
  <c r="O399" i="4"/>
  <c r="P383" i="4"/>
  <c r="O383" i="4"/>
  <c r="P367" i="4"/>
  <c r="O367" i="4"/>
  <c r="P343" i="4"/>
  <c r="O343" i="4"/>
  <c r="O327" i="4"/>
  <c r="P327" i="4"/>
  <c r="O311" i="4"/>
  <c r="P311" i="4"/>
  <c r="P295" i="4"/>
  <c r="O295" i="4"/>
  <c r="P279" i="4"/>
  <c r="O279" i="4"/>
  <c r="O263" i="4"/>
  <c r="P263" i="4"/>
  <c r="P255" i="4"/>
  <c r="O255" i="4"/>
  <c r="O247" i="4"/>
  <c r="P247" i="4"/>
  <c r="P231" i="4"/>
  <c r="O231" i="4"/>
  <c r="L215" i="4"/>
  <c r="P215" i="4"/>
  <c r="O215" i="4"/>
  <c r="L207" i="4"/>
  <c r="P207" i="4"/>
  <c r="O207" i="4"/>
  <c r="L199" i="4"/>
  <c r="O199" i="4"/>
  <c r="P199" i="4"/>
  <c r="L191" i="4"/>
  <c r="P191" i="4"/>
  <c r="O191" i="4"/>
  <c r="L183" i="4"/>
  <c r="O183" i="4"/>
  <c r="P183" i="4"/>
  <c r="L175" i="4"/>
  <c r="P175" i="4"/>
  <c r="O175" i="4"/>
  <c r="P167" i="4"/>
  <c r="O167" i="4"/>
  <c r="O159" i="4"/>
  <c r="P159" i="4"/>
  <c r="P151" i="4"/>
  <c r="O151" i="4"/>
  <c r="P143" i="4"/>
  <c r="O143" i="4"/>
  <c r="O135" i="4"/>
  <c r="P135" i="4"/>
  <c r="U127" i="4"/>
  <c r="P127" i="4"/>
  <c r="O127" i="4"/>
  <c r="O119" i="4"/>
  <c r="P119" i="4"/>
  <c r="P111" i="4"/>
  <c r="O111" i="4"/>
  <c r="P103" i="4"/>
  <c r="O103" i="4"/>
  <c r="L95" i="4"/>
  <c r="O95" i="4"/>
  <c r="P95" i="4"/>
  <c r="L87" i="4"/>
  <c r="P87" i="4"/>
  <c r="O87" i="4"/>
  <c r="L79" i="4"/>
  <c r="P79" i="4"/>
  <c r="O79" i="4"/>
  <c r="L71" i="4"/>
  <c r="O71" i="4"/>
  <c r="P71" i="4"/>
  <c r="L63" i="4"/>
  <c r="P63" i="4"/>
  <c r="O63" i="4"/>
  <c r="L55" i="4"/>
  <c r="O55" i="4"/>
  <c r="P55" i="4"/>
  <c r="L47" i="4"/>
  <c r="P47" i="4"/>
  <c r="O47" i="4"/>
  <c r="S39" i="4"/>
  <c r="P39" i="4"/>
  <c r="O39" i="4"/>
  <c r="L31" i="4"/>
  <c r="O31" i="4"/>
  <c r="P31" i="4"/>
  <c r="S23" i="4"/>
  <c r="P23" i="4"/>
  <c r="O23" i="4"/>
  <c r="L7" i="4"/>
  <c r="O7" i="4"/>
  <c r="P7" i="4"/>
  <c r="L708" i="4"/>
  <c r="P708" i="4"/>
  <c r="O708" i="4"/>
  <c r="L684" i="4"/>
  <c r="P684" i="4"/>
  <c r="O684" i="4"/>
  <c r="P636" i="4"/>
  <c r="O636" i="4"/>
  <c r="P596" i="4"/>
  <c r="O596" i="4"/>
  <c r="P260" i="4"/>
  <c r="O260" i="4"/>
  <c r="O727" i="4"/>
  <c r="P727" i="4"/>
  <c r="O711" i="4"/>
  <c r="P711" i="4"/>
  <c r="O695" i="4"/>
  <c r="P695" i="4"/>
  <c r="O687" i="4"/>
  <c r="P687" i="4"/>
  <c r="O671" i="4"/>
  <c r="P671" i="4"/>
  <c r="P655" i="4"/>
  <c r="O655" i="4"/>
  <c r="P639" i="4"/>
  <c r="O639" i="4"/>
  <c r="P623" i="4"/>
  <c r="O623" i="4"/>
  <c r="P607" i="4"/>
  <c r="O607" i="4"/>
  <c r="P591" i="4"/>
  <c r="O591" i="4"/>
  <c r="O583" i="4"/>
  <c r="P583" i="4"/>
  <c r="O567" i="4"/>
  <c r="P567" i="4"/>
  <c r="P551" i="4"/>
  <c r="O551" i="4"/>
  <c r="P535" i="4"/>
  <c r="O535" i="4"/>
  <c r="O519" i="4"/>
  <c r="P519" i="4"/>
  <c r="P511" i="4"/>
  <c r="O511" i="4"/>
  <c r="P495" i="4"/>
  <c r="O495" i="4"/>
  <c r="O479" i="4"/>
  <c r="P479" i="4"/>
  <c r="P463" i="4"/>
  <c r="O463" i="4"/>
  <c r="O455" i="4"/>
  <c r="P455" i="4"/>
  <c r="O439" i="4"/>
  <c r="P439" i="4"/>
  <c r="P423" i="4"/>
  <c r="O423" i="4"/>
  <c r="P407" i="4"/>
  <c r="O407" i="4"/>
  <c r="O391" i="4"/>
  <c r="P391" i="4"/>
  <c r="O375" i="4"/>
  <c r="P375" i="4"/>
  <c r="P359" i="4"/>
  <c r="O359" i="4"/>
  <c r="O351" i="4"/>
  <c r="P351" i="4"/>
  <c r="P335" i="4"/>
  <c r="O335" i="4"/>
  <c r="P319" i="4"/>
  <c r="O319" i="4"/>
  <c r="P303" i="4"/>
  <c r="O303" i="4"/>
  <c r="O287" i="4"/>
  <c r="P287" i="4"/>
  <c r="P271" i="4"/>
  <c r="O271" i="4"/>
  <c r="P239" i="4"/>
  <c r="O239" i="4"/>
  <c r="P15" i="4"/>
  <c r="O15" i="4"/>
  <c r="P726" i="4"/>
  <c r="O726" i="4"/>
  <c r="L718" i="4"/>
  <c r="Y718" i="4" s="1"/>
  <c r="P718" i="4"/>
  <c r="O718" i="4"/>
  <c r="P710" i="4"/>
  <c r="O710" i="4"/>
  <c r="P702" i="4"/>
  <c r="O702" i="4"/>
  <c r="P694" i="4"/>
  <c r="O694" i="4"/>
  <c r="P686" i="4"/>
  <c r="O686" i="4"/>
  <c r="P678" i="4"/>
  <c r="O678" i="4"/>
  <c r="P670" i="4"/>
  <c r="O670" i="4"/>
  <c r="P662" i="4"/>
  <c r="O662" i="4"/>
  <c r="T654" i="4"/>
  <c r="O654" i="4"/>
  <c r="P654" i="4"/>
  <c r="S646" i="4"/>
  <c r="P646" i="4"/>
  <c r="O646" i="4"/>
  <c r="L638" i="4"/>
  <c r="P638" i="4"/>
  <c r="O638" i="4"/>
  <c r="L630" i="4"/>
  <c r="P630" i="4"/>
  <c r="O630" i="4"/>
  <c r="L622" i="4"/>
  <c r="P622" i="4"/>
  <c r="O622" i="4"/>
  <c r="S614" i="4"/>
  <c r="P614" i="4"/>
  <c r="O614" i="4"/>
  <c r="L606" i="4"/>
  <c r="P606" i="4"/>
  <c r="O606" i="4"/>
  <c r="P598" i="4"/>
  <c r="O598" i="4"/>
  <c r="L590" i="4"/>
  <c r="P590" i="4"/>
  <c r="O590" i="4"/>
  <c r="L582" i="4"/>
  <c r="P582" i="4"/>
  <c r="O582" i="4"/>
  <c r="L574" i="4"/>
  <c r="P574" i="4"/>
  <c r="O574" i="4"/>
  <c r="L566" i="4"/>
  <c r="P566" i="4"/>
  <c r="O566" i="4"/>
  <c r="T558" i="4"/>
  <c r="P558" i="4"/>
  <c r="O558" i="4"/>
  <c r="L550" i="4"/>
  <c r="P550" i="4"/>
  <c r="O550" i="4"/>
  <c r="P542" i="4"/>
  <c r="O542" i="4"/>
  <c r="L534" i="4"/>
  <c r="P534" i="4"/>
  <c r="O534" i="4"/>
  <c r="L526" i="4"/>
  <c r="L527" i="4" s="1"/>
  <c r="N527" i="4" s="1"/>
  <c r="P526" i="4"/>
  <c r="O526" i="4"/>
  <c r="L518" i="4"/>
  <c r="P518" i="4"/>
  <c r="O518" i="4"/>
  <c r="P510" i="4"/>
  <c r="O510" i="4"/>
  <c r="P502" i="4"/>
  <c r="O502" i="4"/>
  <c r="L494" i="4"/>
  <c r="Y494" i="4" s="1"/>
  <c r="P494" i="4"/>
  <c r="O494" i="4"/>
  <c r="L486" i="4"/>
  <c r="P486" i="4"/>
  <c r="O486" i="4"/>
  <c r="O478" i="4"/>
  <c r="P478" i="4"/>
  <c r="S470" i="4"/>
  <c r="P470" i="4"/>
  <c r="O470" i="4"/>
  <c r="P462" i="4"/>
  <c r="O462" i="4"/>
  <c r="P454" i="4"/>
  <c r="O454" i="4"/>
  <c r="S446" i="4"/>
  <c r="P446" i="4"/>
  <c r="O446" i="4"/>
  <c r="P430" i="4"/>
  <c r="O430" i="4"/>
  <c r="P422" i="4"/>
  <c r="O422" i="4"/>
  <c r="P414" i="4"/>
  <c r="O414" i="4"/>
  <c r="P406" i="4"/>
  <c r="O406" i="4"/>
  <c r="P398" i="4"/>
  <c r="O398" i="4"/>
  <c r="P390" i="4"/>
  <c r="O390" i="4"/>
  <c r="L382" i="4"/>
  <c r="P382" i="4"/>
  <c r="O382" i="4"/>
  <c r="L374" i="4"/>
  <c r="O374" i="4"/>
  <c r="P374" i="4"/>
  <c r="L366" i="4"/>
  <c r="P366" i="4"/>
  <c r="O366" i="4"/>
  <c r="P358" i="4"/>
  <c r="O358" i="4"/>
  <c r="L350" i="4"/>
  <c r="P350" i="4"/>
  <c r="O350" i="4"/>
  <c r="L342" i="4"/>
  <c r="P342" i="4"/>
  <c r="O342" i="4"/>
  <c r="L334" i="4"/>
  <c r="P334" i="4"/>
  <c r="O334" i="4"/>
  <c r="P326" i="4"/>
  <c r="O326" i="4"/>
  <c r="S318" i="4"/>
  <c r="P318" i="4"/>
  <c r="O318" i="4"/>
  <c r="O310" i="4"/>
  <c r="P310" i="4"/>
  <c r="P302" i="4"/>
  <c r="O302" i="4"/>
  <c r="P294" i="4"/>
  <c r="O294" i="4"/>
  <c r="P286" i="4"/>
  <c r="O286" i="4"/>
  <c r="P278" i="4"/>
  <c r="O278" i="4"/>
  <c r="P270" i="4"/>
  <c r="O270" i="4"/>
  <c r="P262" i="4"/>
  <c r="O262" i="4"/>
  <c r="P254" i="4"/>
  <c r="O254" i="4"/>
  <c r="O246" i="4"/>
  <c r="P246" i="4"/>
  <c r="P238" i="4"/>
  <c r="O238" i="4"/>
  <c r="P230" i="4"/>
  <c r="O230" i="4"/>
  <c r="P222" i="4"/>
  <c r="O222" i="4"/>
  <c r="L214" i="4"/>
  <c r="P214" i="4"/>
  <c r="O214" i="4"/>
  <c r="L206" i="4"/>
  <c r="P206" i="4"/>
  <c r="O206" i="4"/>
  <c r="L198" i="4"/>
  <c r="O198" i="4"/>
  <c r="P198" i="4"/>
  <c r="L190" i="4"/>
  <c r="P190" i="4"/>
  <c r="O190" i="4"/>
  <c r="L182" i="4"/>
  <c r="Z182" i="4" s="1"/>
  <c r="O182" i="4"/>
  <c r="P182" i="4"/>
  <c r="L174" i="4"/>
  <c r="P174" i="4"/>
  <c r="O174" i="4"/>
  <c r="L166" i="4"/>
  <c r="P166" i="4"/>
  <c r="O166" i="4"/>
  <c r="L158" i="4"/>
  <c r="O158" i="4"/>
  <c r="P158" i="4"/>
  <c r="P150" i="4"/>
  <c r="O150" i="4"/>
  <c r="L142" i="4"/>
  <c r="O142" i="4"/>
  <c r="P142" i="4"/>
  <c r="L134" i="4"/>
  <c r="O134" i="4"/>
  <c r="P134" i="4"/>
  <c r="L126" i="4"/>
  <c r="P126" i="4"/>
  <c r="O126" i="4"/>
  <c r="L118" i="4"/>
  <c r="O118" i="4"/>
  <c r="P118" i="4"/>
  <c r="L110" i="4"/>
  <c r="P110" i="4"/>
  <c r="O110" i="4"/>
  <c r="P102" i="4"/>
  <c r="O102" i="4"/>
  <c r="O94" i="4"/>
  <c r="P94" i="4"/>
  <c r="P86" i="4"/>
  <c r="O86" i="4"/>
  <c r="O78" i="4"/>
  <c r="P78" i="4"/>
  <c r="O70" i="4"/>
  <c r="P70" i="4"/>
  <c r="P62" i="4"/>
  <c r="O62" i="4"/>
  <c r="O54" i="4"/>
  <c r="P54" i="4"/>
  <c r="P46" i="4"/>
  <c r="O46" i="4"/>
  <c r="P38" i="4"/>
  <c r="O38" i="4"/>
  <c r="O30" i="4"/>
  <c r="P30" i="4"/>
  <c r="P22" i="4"/>
  <c r="O22" i="4"/>
  <c r="O14" i="4"/>
  <c r="P14" i="4"/>
  <c r="O6" i="4"/>
  <c r="P6" i="4"/>
  <c r="Z223" i="4"/>
  <c r="Y223" i="4"/>
  <c r="L726" i="4"/>
  <c r="N726" i="4" s="1"/>
  <c r="Z477" i="4"/>
  <c r="Y477" i="4"/>
  <c r="Z317" i="4"/>
  <c r="Y317" i="4"/>
  <c r="Z141" i="4"/>
  <c r="Y141" i="4"/>
  <c r="Z85" i="4"/>
  <c r="Y85" i="4"/>
  <c r="Z77" i="4"/>
  <c r="Y77" i="4"/>
  <c r="Z692" i="4"/>
  <c r="Y692" i="4"/>
  <c r="Y660" i="4"/>
  <c r="Z660" i="4"/>
  <c r="Y308" i="4"/>
  <c r="S680" i="4"/>
  <c r="S672" i="4"/>
  <c r="S490" i="4"/>
  <c r="L668" i="4"/>
  <c r="N668" i="4" s="1"/>
  <c r="S380" i="4"/>
  <c r="S72" i="4"/>
  <c r="L258" i="4"/>
  <c r="N258" i="4" s="1"/>
  <c r="T362" i="4"/>
  <c r="X699" i="4"/>
  <c r="W699" i="4"/>
  <c r="V699" i="4"/>
  <c r="U699" i="4"/>
  <c r="T699" i="4"/>
  <c r="S699" i="4"/>
  <c r="L699" i="4"/>
  <c r="N699" i="4" s="1"/>
  <c r="X691" i="4"/>
  <c r="W691" i="4"/>
  <c r="V691" i="4"/>
  <c r="U691" i="4"/>
  <c r="T691" i="4"/>
  <c r="S691" i="4"/>
  <c r="L691" i="4"/>
  <c r="N691" i="4" s="1"/>
  <c r="X675" i="4"/>
  <c r="W675" i="4"/>
  <c r="V675" i="4"/>
  <c r="T675" i="4"/>
  <c r="U675" i="4"/>
  <c r="S675" i="4"/>
  <c r="L675" i="4"/>
  <c r="N675" i="4" s="1"/>
  <c r="X667" i="4"/>
  <c r="W667" i="4"/>
  <c r="V667" i="4"/>
  <c r="U667" i="4"/>
  <c r="T667" i="4"/>
  <c r="S667" i="4"/>
  <c r="L667" i="4"/>
  <c r="N667" i="4" s="1"/>
  <c r="X659" i="4"/>
  <c r="W659" i="4"/>
  <c r="V659" i="4"/>
  <c r="U659" i="4"/>
  <c r="T659" i="4"/>
  <c r="S659" i="4"/>
  <c r="L659" i="4"/>
  <c r="N659" i="4" s="1"/>
  <c r="X649" i="4"/>
  <c r="W649" i="4"/>
  <c r="V649" i="4"/>
  <c r="U649" i="4"/>
  <c r="T649" i="4"/>
  <c r="S649" i="4"/>
  <c r="L649" i="4"/>
  <c r="N649" i="4" s="1"/>
  <c r="X641" i="4"/>
  <c r="V641" i="4"/>
  <c r="W641" i="4"/>
  <c r="U641" i="4"/>
  <c r="T641" i="4"/>
  <c r="S641" i="4"/>
  <c r="L641" i="4"/>
  <c r="N641" i="4" s="1"/>
  <c r="X625" i="4"/>
  <c r="W625" i="4"/>
  <c r="V625" i="4"/>
  <c r="T625" i="4"/>
  <c r="U625" i="4"/>
  <c r="S625" i="4"/>
  <c r="L625" i="4"/>
  <c r="N625" i="4" s="1"/>
  <c r="X609" i="4"/>
  <c r="W609" i="4"/>
  <c r="V609" i="4"/>
  <c r="T609" i="4"/>
  <c r="U609" i="4"/>
  <c r="L609" i="4"/>
  <c r="N609" i="4" s="1"/>
  <c r="S609" i="4"/>
  <c r="X593" i="4"/>
  <c r="W593" i="4"/>
  <c r="V593" i="4"/>
  <c r="U593" i="4"/>
  <c r="T593" i="4"/>
  <c r="S593" i="4"/>
  <c r="X585" i="4"/>
  <c r="W585" i="4"/>
  <c r="V585" i="4"/>
  <c r="U585" i="4"/>
  <c r="S585" i="4"/>
  <c r="T585" i="4"/>
  <c r="X577" i="4"/>
  <c r="W577" i="4"/>
  <c r="V577" i="4"/>
  <c r="U577" i="4"/>
  <c r="T577" i="4"/>
  <c r="S577" i="4"/>
  <c r="X569" i="4"/>
  <c r="W569" i="4"/>
  <c r="V569" i="4"/>
  <c r="T569" i="4"/>
  <c r="S569" i="4"/>
  <c r="L569" i="4"/>
  <c r="N569" i="4" s="1"/>
  <c r="U569" i="4"/>
  <c r="X561" i="4"/>
  <c r="W561" i="4"/>
  <c r="V561" i="4"/>
  <c r="U561" i="4"/>
  <c r="S561" i="4"/>
  <c r="L561" i="4"/>
  <c r="N561" i="4" s="1"/>
  <c r="T561" i="4"/>
  <c r="X551" i="4"/>
  <c r="W551" i="4"/>
  <c r="V551" i="4"/>
  <c r="U551" i="4"/>
  <c r="T551" i="4"/>
  <c r="S551" i="4"/>
  <c r="X543" i="4"/>
  <c r="W543" i="4"/>
  <c r="V543" i="4"/>
  <c r="U543" i="4"/>
  <c r="T543" i="4"/>
  <c r="S543" i="4"/>
  <c r="X535" i="4"/>
  <c r="W535" i="4"/>
  <c r="V535" i="4"/>
  <c r="U535" i="4"/>
  <c r="T535" i="4"/>
  <c r="S535" i="4"/>
  <c r="X519" i="4"/>
  <c r="V519" i="4"/>
  <c r="W519" i="4"/>
  <c r="U519" i="4"/>
  <c r="T519" i="4"/>
  <c r="S519" i="4"/>
  <c r="L519" i="4"/>
  <c r="N519" i="4" s="1"/>
  <c r="X511" i="4"/>
  <c r="W511" i="4"/>
  <c r="V511" i="4"/>
  <c r="U511" i="4"/>
  <c r="T511" i="4"/>
  <c r="S511" i="4"/>
  <c r="L511" i="4"/>
  <c r="N511" i="4" s="1"/>
  <c r="X725" i="4"/>
  <c r="W725" i="4"/>
  <c r="V725" i="4"/>
  <c r="U725" i="4"/>
  <c r="T725" i="4"/>
  <c r="S725" i="4"/>
  <c r="L725" i="4"/>
  <c r="N725" i="4" s="1"/>
  <c r="X717" i="4"/>
  <c r="V717" i="4"/>
  <c r="W717" i="4"/>
  <c r="U717" i="4"/>
  <c r="S717" i="4"/>
  <c r="T717" i="4"/>
  <c r="L717" i="4"/>
  <c r="N717" i="4" s="1"/>
  <c r="X709" i="4"/>
  <c r="W709" i="4"/>
  <c r="V709" i="4"/>
  <c r="T709" i="4"/>
  <c r="U709" i="4"/>
  <c r="S709" i="4"/>
  <c r="X701" i="4"/>
  <c r="W701" i="4"/>
  <c r="V701" i="4"/>
  <c r="T701" i="4"/>
  <c r="U701" i="4"/>
  <c r="S701" i="4"/>
  <c r="X693" i="4"/>
  <c r="W693" i="4"/>
  <c r="T693" i="4"/>
  <c r="U693" i="4"/>
  <c r="V693" i="4"/>
  <c r="L693" i="4"/>
  <c r="N693" i="4" s="1"/>
  <c r="S693" i="4"/>
  <c r="X685" i="4"/>
  <c r="W685" i="4"/>
  <c r="V685" i="4"/>
  <c r="T685" i="4"/>
  <c r="U685" i="4"/>
  <c r="L685" i="4"/>
  <c r="N685" i="4" s="1"/>
  <c r="S685" i="4"/>
  <c r="X677" i="4"/>
  <c r="W677" i="4"/>
  <c r="V677" i="4"/>
  <c r="U677" i="4"/>
  <c r="T677" i="4"/>
  <c r="L677" i="4"/>
  <c r="N677" i="4" s="1"/>
  <c r="S677" i="4"/>
  <c r="X669" i="4"/>
  <c r="W669" i="4"/>
  <c r="V669" i="4"/>
  <c r="T669" i="4"/>
  <c r="U669" i="4"/>
  <c r="L669" i="4"/>
  <c r="S669" i="4"/>
  <c r="X661" i="4"/>
  <c r="W661" i="4"/>
  <c r="V661" i="4"/>
  <c r="U661" i="4"/>
  <c r="T661" i="4"/>
  <c r="L661" i="4"/>
  <c r="N661" i="4" s="1"/>
  <c r="S661" i="4"/>
  <c r="X651" i="4"/>
  <c r="W651" i="4"/>
  <c r="V651" i="4"/>
  <c r="U651" i="4"/>
  <c r="T651" i="4"/>
  <c r="S651" i="4"/>
  <c r="L651" i="4"/>
  <c r="N651" i="4" s="1"/>
  <c r="X643" i="4"/>
  <c r="W643" i="4"/>
  <c r="V643" i="4"/>
  <c r="U643" i="4"/>
  <c r="T643" i="4"/>
  <c r="S643" i="4"/>
  <c r="L643" i="4"/>
  <c r="N643" i="4" s="1"/>
  <c r="X635" i="4"/>
  <c r="W635" i="4"/>
  <c r="V635" i="4"/>
  <c r="T635" i="4"/>
  <c r="S635" i="4"/>
  <c r="U635" i="4"/>
  <c r="X619" i="4"/>
  <c r="W619" i="4"/>
  <c r="V619" i="4"/>
  <c r="U619" i="4"/>
  <c r="S619" i="4"/>
  <c r="T619" i="4"/>
  <c r="L619" i="4"/>
  <c r="N619" i="4" s="1"/>
  <c r="X611" i="4"/>
  <c r="W611" i="4"/>
  <c r="V611" i="4"/>
  <c r="U611" i="4"/>
  <c r="T611" i="4"/>
  <c r="S611" i="4"/>
  <c r="L611" i="4"/>
  <c r="X603" i="4"/>
  <c r="W603" i="4"/>
  <c r="V603" i="4"/>
  <c r="U603" i="4"/>
  <c r="L603" i="4"/>
  <c r="N603" i="4" s="1"/>
  <c r="S603" i="4"/>
  <c r="T603" i="4"/>
  <c r="X595" i="4"/>
  <c r="W595" i="4"/>
  <c r="V595" i="4"/>
  <c r="U595" i="4"/>
  <c r="T595" i="4"/>
  <c r="L595" i="4"/>
  <c r="N595" i="4" s="1"/>
  <c r="S595" i="4"/>
  <c r="X587" i="4"/>
  <c r="W587" i="4"/>
  <c r="V587" i="4"/>
  <c r="T587" i="4"/>
  <c r="U587" i="4"/>
  <c r="L587" i="4"/>
  <c r="N587" i="4" s="1"/>
  <c r="S587" i="4"/>
  <c r="X579" i="4"/>
  <c r="W579" i="4"/>
  <c r="V579" i="4"/>
  <c r="T579" i="4"/>
  <c r="U579" i="4"/>
  <c r="L579" i="4"/>
  <c r="N579" i="4" s="1"/>
  <c r="S579" i="4"/>
  <c r="X571" i="4"/>
  <c r="W571" i="4"/>
  <c r="V571" i="4"/>
  <c r="T571" i="4"/>
  <c r="U571" i="4"/>
  <c r="L571" i="4"/>
  <c r="N571" i="4" s="1"/>
  <c r="S571" i="4"/>
  <c r="X563" i="4"/>
  <c r="W563" i="4"/>
  <c r="V563" i="4"/>
  <c r="T563" i="4"/>
  <c r="U563" i="4"/>
  <c r="S563" i="4"/>
  <c r="L563" i="4"/>
  <c r="N563" i="4" s="1"/>
  <c r="X553" i="4"/>
  <c r="W553" i="4"/>
  <c r="V553" i="4"/>
  <c r="T553" i="4"/>
  <c r="U553" i="4"/>
  <c r="L553" i="4"/>
  <c r="N553" i="4" s="1"/>
  <c r="S553" i="4"/>
  <c r="X545" i="4"/>
  <c r="W545" i="4"/>
  <c r="V545" i="4"/>
  <c r="T545" i="4"/>
  <c r="U545" i="4"/>
  <c r="L545" i="4"/>
  <c r="N545" i="4" s="1"/>
  <c r="S545" i="4"/>
  <c r="X537" i="4"/>
  <c r="W537" i="4"/>
  <c r="V537" i="4"/>
  <c r="T537" i="4"/>
  <c r="U537" i="4"/>
  <c r="L537" i="4"/>
  <c r="N537" i="4" s="1"/>
  <c r="S537" i="4"/>
  <c r="X529" i="4"/>
  <c r="W529" i="4"/>
  <c r="V529" i="4"/>
  <c r="U529" i="4"/>
  <c r="T529" i="4"/>
  <c r="L529" i="4"/>
  <c r="N529" i="4" s="1"/>
  <c r="S529" i="4"/>
  <c r="X521" i="4"/>
  <c r="W521" i="4"/>
  <c r="V521" i="4"/>
  <c r="T521" i="4"/>
  <c r="U521" i="4"/>
  <c r="S521" i="4"/>
  <c r="L521" i="4"/>
  <c r="N521" i="4" s="1"/>
  <c r="X505" i="4"/>
  <c r="W505" i="4"/>
  <c r="V505" i="4"/>
  <c r="T505" i="4"/>
  <c r="U505" i="4"/>
  <c r="L505" i="4"/>
  <c r="N505" i="4" s="1"/>
  <c r="S505" i="4"/>
  <c r="X495" i="4"/>
  <c r="W495" i="4"/>
  <c r="V495" i="4"/>
  <c r="U495" i="4"/>
  <c r="S495" i="4"/>
  <c r="L495" i="4"/>
  <c r="N495" i="4" s="1"/>
  <c r="T495" i="4"/>
  <c r="X487" i="4"/>
  <c r="W487" i="4"/>
  <c r="V487" i="4"/>
  <c r="U487" i="4"/>
  <c r="T487" i="4"/>
  <c r="L487" i="4"/>
  <c r="N487" i="4" s="1"/>
  <c r="S487" i="4"/>
  <c r="X479" i="4"/>
  <c r="W479" i="4"/>
  <c r="V479" i="4"/>
  <c r="T479" i="4"/>
  <c r="U479" i="4"/>
  <c r="L479" i="4"/>
  <c r="N479" i="4" s="1"/>
  <c r="S479" i="4"/>
  <c r="X463" i="4"/>
  <c r="W463" i="4"/>
  <c r="V463" i="4"/>
  <c r="T463" i="4"/>
  <c r="U463" i="4"/>
  <c r="L463" i="4"/>
  <c r="N463" i="4" s="1"/>
  <c r="S463" i="4"/>
  <c r="X455" i="4"/>
  <c r="W455" i="4"/>
  <c r="V455" i="4"/>
  <c r="U455" i="4"/>
  <c r="T455" i="4"/>
  <c r="S455" i="4"/>
  <c r="L455" i="4"/>
  <c r="N455" i="4" s="1"/>
  <c r="X447" i="4"/>
  <c r="W447" i="4"/>
  <c r="V447" i="4"/>
  <c r="U447" i="4"/>
  <c r="T447" i="4"/>
  <c r="L447" i="4"/>
  <c r="N447" i="4" s="1"/>
  <c r="S447" i="4"/>
  <c r="X439" i="4"/>
  <c r="W439" i="4"/>
  <c r="V439" i="4"/>
  <c r="U439" i="4"/>
  <c r="T439" i="4"/>
  <c r="S439" i="4"/>
  <c r="L439" i="4"/>
  <c r="N439" i="4" s="1"/>
  <c r="X431" i="4"/>
  <c r="W431" i="4"/>
  <c r="V431" i="4"/>
  <c r="U431" i="4"/>
  <c r="T431" i="4"/>
  <c r="S431" i="4"/>
  <c r="L431" i="4"/>
  <c r="N431" i="4" s="1"/>
  <c r="X423" i="4"/>
  <c r="W423" i="4"/>
  <c r="U423" i="4"/>
  <c r="V423" i="4"/>
  <c r="T423" i="4"/>
  <c r="L423" i="4"/>
  <c r="N423" i="4" s="1"/>
  <c r="S423" i="4"/>
  <c r="X407" i="4"/>
  <c r="W407" i="4"/>
  <c r="V407" i="4"/>
  <c r="T407" i="4"/>
  <c r="U407" i="4"/>
  <c r="S407" i="4"/>
  <c r="L407" i="4"/>
  <c r="N407" i="4" s="1"/>
  <c r="X399" i="4"/>
  <c r="W399" i="4"/>
  <c r="V399" i="4"/>
  <c r="T399" i="4"/>
  <c r="U399" i="4"/>
  <c r="S399" i="4"/>
  <c r="L399" i="4"/>
  <c r="N399" i="4" s="1"/>
  <c r="X391" i="4"/>
  <c r="W391" i="4"/>
  <c r="V391" i="4"/>
  <c r="U391" i="4"/>
  <c r="T391" i="4"/>
  <c r="S391" i="4"/>
  <c r="L391" i="4"/>
  <c r="N391" i="4" s="1"/>
  <c r="X383" i="4"/>
  <c r="W383" i="4"/>
  <c r="V383" i="4"/>
  <c r="U383" i="4"/>
  <c r="S383" i="4"/>
  <c r="T383" i="4"/>
  <c r="X375" i="4"/>
  <c r="W375" i="4"/>
  <c r="U375" i="4"/>
  <c r="V375" i="4"/>
  <c r="T375" i="4"/>
  <c r="S375" i="4"/>
  <c r="X367" i="4"/>
  <c r="W367" i="4"/>
  <c r="V367" i="4"/>
  <c r="U367" i="4"/>
  <c r="T367" i="4"/>
  <c r="S367" i="4"/>
  <c r="X359" i="4"/>
  <c r="W359" i="4"/>
  <c r="V359" i="4"/>
  <c r="U359" i="4"/>
  <c r="S359" i="4"/>
  <c r="T359" i="4"/>
  <c r="X351" i="4"/>
  <c r="W351" i="4"/>
  <c r="V351" i="4"/>
  <c r="U351" i="4"/>
  <c r="S351" i="4"/>
  <c r="T351" i="4"/>
  <c r="L351" i="4"/>
  <c r="N351" i="4" s="1"/>
  <c r="X343" i="4"/>
  <c r="W343" i="4"/>
  <c r="V343" i="4"/>
  <c r="U343" i="4"/>
  <c r="T343" i="4"/>
  <c r="S343" i="4"/>
  <c r="L343" i="4"/>
  <c r="N343" i="4" s="1"/>
  <c r="X335" i="4"/>
  <c r="W335" i="4"/>
  <c r="V335" i="4"/>
  <c r="U335" i="4"/>
  <c r="T335" i="4"/>
  <c r="S335" i="4"/>
  <c r="L335" i="4"/>
  <c r="N335" i="4" s="1"/>
  <c r="X327" i="4"/>
  <c r="W327" i="4"/>
  <c r="V327" i="4"/>
  <c r="U327" i="4"/>
  <c r="T327" i="4"/>
  <c r="S327" i="4"/>
  <c r="L327" i="4"/>
  <c r="N327" i="4" s="1"/>
  <c r="X319" i="4"/>
  <c r="W319" i="4"/>
  <c r="V319" i="4"/>
  <c r="U319" i="4"/>
  <c r="T319" i="4"/>
  <c r="S319" i="4"/>
  <c r="L319" i="4"/>
  <c r="N319" i="4" s="1"/>
  <c r="X311" i="4"/>
  <c r="W311" i="4"/>
  <c r="V311" i="4"/>
  <c r="U311" i="4"/>
  <c r="T311" i="4"/>
  <c r="S311" i="4"/>
  <c r="L311" i="4"/>
  <c r="N311" i="4" s="1"/>
  <c r="X303" i="4"/>
  <c r="W303" i="4"/>
  <c r="V303" i="4"/>
  <c r="U303" i="4"/>
  <c r="S303" i="4"/>
  <c r="T303" i="4"/>
  <c r="L303" i="4"/>
  <c r="N303" i="4" s="1"/>
  <c r="X295" i="4"/>
  <c r="W295" i="4"/>
  <c r="V295" i="4"/>
  <c r="U295" i="4"/>
  <c r="T295" i="4"/>
  <c r="S295" i="4"/>
  <c r="L295" i="4"/>
  <c r="N295" i="4" s="1"/>
  <c r="X279" i="4"/>
  <c r="V279" i="4"/>
  <c r="W279" i="4"/>
  <c r="U279" i="4"/>
  <c r="S279" i="4"/>
  <c r="T279" i="4"/>
  <c r="L279" i="4"/>
  <c r="N279" i="4" s="1"/>
  <c r="X271" i="4"/>
  <c r="W271" i="4"/>
  <c r="V271" i="4"/>
  <c r="T271" i="4"/>
  <c r="S271" i="4"/>
  <c r="L271" i="4"/>
  <c r="N271" i="4" s="1"/>
  <c r="U271" i="4"/>
  <c r="X263" i="4"/>
  <c r="W263" i="4"/>
  <c r="V263" i="4"/>
  <c r="U263" i="4"/>
  <c r="S263" i="4"/>
  <c r="T263" i="4"/>
  <c r="L263" i="4"/>
  <c r="N263" i="4" s="1"/>
  <c r="X255" i="4"/>
  <c r="W255" i="4"/>
  <c r="V255" i="4"/>
  <c r="U255" i="4"/>
  <c r="S255" i="4"/>
  <c r="T255" i="4"/>
  <c r="L255" i="4"/>
  <c r="N255" i="4" s="1"/>
  <c r="X247" i="4"/>
  <c r="W247" i="4"/>
  <c r="V247" i="4"/>
  <c r="U247" i="4"/>
  <c r="T247" i="4"/>
  <c r="S247" i="4"/>
  <c r="L247" i="4"/>
  <c r="N247" i="4" s="1"/>
  <c r="L543" i="4"/>
  <c r="N543" i="4" s="1"/>
  <c r="L535" i="4"/>
  <c r="N535" i="4" s="1"/>
  <c r="X477" i="4"/>
  <c r="W477" i="4"/>
  <c r="V477" i="4"/>
  <c r="T477" i="4"/>
  <c r="U477" i="4"/>
  <c r="S477" i="4"/>
  <c r="X469" i="4"/>
  <c r="W469" i="4"/>
  <c r="V469" i="4"/>
  <c r="T469" i="4"/>
  <c r="U469" i="4"/>
  <c r="S469" i="4"/>
  <c r="L469" i="4"/>
  <c r="N469" i="4" s="1"/>
  <c r="X461" i="4"/>
  <c r="W461" i="4"/>
  <c r="V461" i="4"/>
  <c r="U461" i="4"/>
  <c r="S461" i="4"/>
  <c r="L461" i="4"/>
  <c r="N461" i="4" s="1"/>
  <c r="T461" i="4"/>
  <c r="X453" i="4"/>
  <c r="V453" i="4"/>
  <c r="W453" i="4"/>
  <c r="U453" i="4"/>
  <c r="T453" i="4"/>
  <c r="S453" i="4"/>
  <c r="L453" i="4"/>
  <c r="N453" i="4" s="1"/>
  <c r="X445" i="4"/>
  <c r="W445" i="4"/>
  <c r="V445" i="4"/>
  <c r="U445" i="4"/>
  <c r="T445" i="4"/>
  <c r="S445" i="4"/>
  <c r="L445" i="4"/>
  <c r="N445" i="4" s="1"/>
  <c r="X437" i="4"/>
  <c r="W437" i="4"/>
  <c r="V437" i="4"/>
  <c r="U437" i="4"/>
  <c r="T437" i="4"/>
  <c r="L437" i="4"/>
  <c r="N437" i="4" s="1"/>
  <c r="S437" i="4"/>
  <c r="X421" i="4"/>
  <c r="W421" i="4"/>
  <c r="V421" i="4"/>
  <c r="U421" i="4"/>
  <c r="T421" i="4"/>
  <c r="L421" i="4"/>
  <c r="N421" i="4" s="1"/>
  <c r="S421" i="4"/>
  <c r="X413" i="4"/>
  <c r="W413" i="4"/>
  <c r="V413" i="4"/>
  <c r="U413" i="4"/>
  <c r="T413" i="4"/>
  <c r="S413" i="4"/>
  <c r="L413" i="4"/>
  <c r="N413" i="4" s="1"/>
  <c r="X405" i="4"/>
  <c r="W405" i="4"/>
  <c r="V405" i="4"/>
  <c r="U405" i="4"/>
  <c r="T405" i="4"/>
  <c r="S405" i="4"/>
  <c r="L405" i="4"/>
  <c r="N405" i="4" s="1"/>
  <c r="X397" i="4"/>
  <c r="W397" i="4"/>
  <c r="U397" i="4"/>
  <c r="V397" i="4"/>
  <c r="T397" i="4"/>
  <c r="L397" i="4"/>
  <c r="N397" i="4" s="1"/>
  <c r="S397" i="4"/>
  <c r="X389" i="4"/>
  <c r="W389" i="4"/>
  <c r="U389" i="4"/>
  <c r="V389" i="4"/>
  <c r="T389" i="4"/>
  <c r="S389" i="4"/>
  <c r="L389" i="4"/>
  <c r="N389" i="4" s="1"/>
  <c r="X381" i="4"/>
  <c r="W381" i="4"/>
  <c r="U381" i="4"/>
  <c r="V381" i="4"/>
  <c r="T381" i="4"/>
  <c r="S381" i="4"/>
  <c r="L381" i="4"/>
  <c r="N381" i="4" s="1"/>
  <c r="X373" i="4"/>
  <c r="W373" i="4"/>
  <c r="U373" i="4"/>
  <c r="V373" i="4"/>
  <c r="T373" i="4"/>
  <c r="S373" i="4"/>
  <c r="L373" i="4"/>
  <c r="N373" i="4" s="1"/>
  <c r="X365" i="4"/>
  <c r="W365" i="4"/>
  <c r="V365" i="4"/>
  <c r="U365" i="4"/>
  <c r="T365" i="4"/>
  <c r="S365" i="4"/>
  <c r="L365" i="4"/>
  <c r="N365" i="4" s="1"/>
  <c r="X357" i="4"/>
  <c r="W357" i="4"/>
  <c r="V357" i="4"/>
  <c r="U357" i="4"/>
  <c r="T357" i="4"/>
  <c r="S357" i="4"/>
  <c r="L357" i="4"/>
  <c r="N357" i="4" s="1"/>
  <c r="X349" i="4"/>
  <c r="W349" i="4"/>
  <c r="U349" i="4"/>
  <c r="V349" i="4"/>
  <c r="T349" i="4"/>
  <c r="S349" i="4"/>
  <c r="L349" i="4"/>
  <c r="N349" i="4" s="1"/>
  <c r="X341" i="4"/>
  <c r="W341" i="4"/>
  <c r="V341" i="4"/>
  <c r="U341" i="4"/>
  <c r="T341" i="4"/>
  <c r="S341" i="4"/>
  <c r="L341" i="4"/>
  <c r="N341" i="4" s="1"/>
  <c r="X333" i="4"/>
  <c r="W333" i="4"/>
  <c r="V333" i="4"/>
  <c r="U333" i="4"/>
  <c r="T333" i="4"/>
  <c r="S333" i="4"/>
  <c r="L333" i="4"/>
  <c r="N333" i="4" s="1"/>
  <c r="X325" i="4"/>
  <c r="W325" i="4"/>
  <c r="U325" i="4"/>
  <c r="V325" i="4"/>
  <c r="T325" i="4"/>
  <c r="S325" i="4"/>
  <c r="X317" i="4"/>
  <c r="W317" i="4"/>
  <c r="V317" i="4"/>
  <c r="U317" i="4"/>
  <c r="T317" i="4"/>
  <c r="S317" i="4"/>
  <c r="X309" i="4"/>
  <c r="W309" i="4"/>
  <c r="V309" i="4"/>
  <c r="U309" i="4"/>
  <c r="T309" i="4"/>
  <c r="S309" i="4"/>
  <c r="X293" i="4"/>
  <c r="W293" i="4"/>
  <c r="V293" i="4"/>
  <c r="U293" i="4"/>
  <c r="S293" i="4"/>
  <c r="L293" i="4"/>
  <c r="N293" i="4" s="1"/>
  <c r="T293" i="4"/>
  <c r="X285" i="4"/>
  <c r="W285" i="4"/>
  <c r="V285" i="4"/>
  <c r="U285" i="4"/>
  <c r="T285" i="4"/>
  <c r="S285" i="4"/>
  <c r="L285" i="4"/>
  <c r="N285" i="4" s="1"/>
  <c r="X277" i="4"/>
  <c r="W277" i="4"/>
  <c r="V277" i="4"/>
  <c r="U277" i="4"/>
  <c r="T277" i="4"/>
  <c r="L277" i="4"/>
  <c r="N277" i="4" s="1"/>
  <c r="S277" i="4"/>
  <c r="X269" i="4"/>
  <c r="W269" i="4"/>
  <c r="V269" i="4"/>
  <c r="U269" i="4"/>
  <c r="T269" i="4"/>
  <c r="S269" i="4"/>
  <c r="L269" i="4"/>
  <c r="N269" i="4" s="1"/>
  <c r="X261" i="4"/>
  <c r="W261" i="4"/>
  <c r="V261" i="4"/>
  <c r="U261" i="4"/>
  <c r="T261" i="4"/>
  <c r="S261" i="4"/>
  <c r="L261" i="4"/>
  <c r="N261" i="4" s="1"/>
  <c r="X253" i="4"/>
  <c r="V253" i="4"/>
  <c r="W253" i="4"/>
  <c r="U253" i="4"/>
  <c r="S253" i="4"/>
  <c r="T253" i="4"/>
  <c r="L253" i="4"/>
  <c r="N253" i="4" s="1"/>
  <c r="X237" i="4"/>
  <c r="W237" i="4"/>
  <c r="V237" i="4"/>
  <c r="U237" i="4"/>
  <c r="T237" i="4"/>
  <c r="L237" i="4"/>
  <c r="N237" i="4" s="1"/>
  <c r="S237" i="4"/>
  <c r="X229" i="4"/>
  <c r="W229" i="4"/>
  <c r="V229" i="4"/>
  <c r="U229" i="4"/>
  <c r="S229" i="4"/>
  <c r="L229" i="4"/>
  <c r="N229" i="4" s="1"/>
  <c r="T229" i="4"/>
  <c r="X221" i="4"/>
  <c r="W221" i="4"/>
  <c r="V221" i="4"/>
  <c r="U221" i="4"/>
  <c r="T221" i="4"/>
  <c r="S221" i="4"/>
  <c r="L221" i="4"/>
  <c r="N221" i="4" s="1"/>
  <c r="X213" i="4"/>
  <c r="W213" i="4"/>
  <c r="V213" i="4"/>
  <c r="U213" i="4"/>
  <c r="S213" i="4"/>
  <c r="T213" i="4"/>
  <c r="L213" i="4"/>
  <c r="N213" i="4" s="1"/>
  <c r="X205" i="4"/>
  <c r="W205" i="4"/>
  <c r="V205" i="4"/>
  <c r="U205" i="4"/>
  <c r="T205" i="4"/>
  <c r="S205" i="4"/>
  <c r="L205" i="4"/>
  <c r="N205" i="4" s="1"/>
  <c r="X197" i="4"/>
  <c r="W197" i="4"/>
  <c r="V197" i="4"/>
  <c r="U197" i="4"/>
  <c r="T197" i="4"/>
  <c r="L197" i="4"/>
  <c r="N197" i="4" s="1"/>
  <c r="S197" i="4"/>
  <c r="X189" i="4"/>
  <c r="W189" i="4"/>
  <c r="V189" i="4"/>
  <c r="U189" i="4"/>
  <c r="S189" i="4"/>
  <c r="T189" i="4"/>
  <c r="L189" i="4"/>
  <c r="N189" i="4" s="1"/>
  <c r="X181" i="4"/>
  <c r="W181" i="4"/>
  <c r="U181" i="4"/>
  <c r="V181" i="4"/>
  <c r="T181" i="4"/>
  <c r="S181" i="4"/>
  <c r="L181" i="4"/>
  <c r="N181" i="4" s="1"/>
  <c r="X99" i="4"/>
  <c r="W99" i="4"/>
  <c r="V99" i="4"/>
  <c r="U99" i="4"/>
  <c r="T99" i="4"/>
  <c r="S99" i="4"/>
  <c r="L99" i="4"/>
  <c r="N99" i="4" s="1"/>
  <c r="L593" i="4"/>
  <c r="N593" i="4" s="1"/>
  <c r="L325" i="4"/>
  <c r="N325" i="4" s="1"/>
  <c r="L585" i="4"/>
  <c r="N585" i="4" s="1"/>
  <c r="L383" i="4"/>
  <c r="N383" i="4" s="1"/>
  <c r="X721" i="4"/>
  <c r="W721" i="4"/>
  <c r="V721" i="4"/>
  <c r="U721" i="4"/>
  <c r="T721" i="4"/>
  <c r="L721" i="4"/>
  <c r="N721" i="4" s="1"/>
  <c r="S721" i="4"/>
  <c r="X713" i="4"/>
  <c r="W713" i="4"/>
  <c r="V713" i="4"/>
  <c r="T713" i="4"/>
  <c r="U713" i="4"/>
  <c r="L713" i="4"/>
  <c r="N713" i="4" s="1"/>
  <c r="X705" i="4"/>
  <c r="W705" i="4"/>
  <c r="V705" i="4"/>
  <c r="U705" i="4"/>
  <c r="T705" i="4"/>
  <c r="L705" i="4"/>
  <c r="N705" i="4" s="1"/>
  <c r="X697" i="4"/>
  <c r="W697" i="4"/>
  <c r="V697" i="4"/>
  <c r="T697" i="4"/>
  <c r="U697" i="4"/>
  <c r="L697" i="4"/>
  <c r="N697" i="4" s="1"/>
  <c r="X689" i="4"/>
  <c r="W689" i="4"/>
  <c r="V689" i="4"/>
  <c r="T689" i="4"/>
  <c r="U689" i="4"/>
  <c r="L689" i="4"/>
  <c r="N689" i="4" s="1"/>
  <c r="X681" i="4"/>
  <c r="W681" i="4"/>
  <c r="V681" i="4"/>
  <c r="U681" i="4"/>
  <c r="T681" i="4"/>
  <c r="S681" i="4"/>
  <c r="L681" i="4"/>
  <c r="N681" i="4" s="1"/>
  <c r="X673" i="4"/>
  <c r="W673" i="4"/>
  <c r="U673" i="4"/>
  <c r="V673" i="4"/>
  <c r="T673" i="4"/>
  <c r="S673" i="4"/>
  <c r="L673" i="4"/>
  <c r="N673" i="4" s="1"/>
  <c r="X665" i="4"/>
  <c r="V665" i="4"/>
  <c r="W665" i="4"/>
  <c r="U665" i="4"/>
  <c r="T665" i="4"/>
  <c r="S665" i="4"/>
  <c r="L665" i="4"/>
  <c r="N665" i="4" s="1"/>
  <c r="X657" i="4"/>
  <c r="V657" i="4"/>
  <c r="W657" i="4"/>
  <c r="U657" i="4"/>
  <c r="T657" i="4"/>
  <c r="S657" i="4"/>
  <c r="L657" i="4"/>
  <c r="N657" i="4" s="1"/>
  <c r="X655" i="4"/>
  <c r="W655" i="4"/>
  <c r="V655" i="4"/>
  <c r="U655" i="4"/>
  <c r="T655" i="4"/>
  <c r="L655" i="4"/>
  <c r="N655" i="4" s="1"/>
  <c r="S655" i="4"/>
  <c r="S656" i="4" s="1"/>
  <c r="X647" i="4"/>
  <c r="W647" i="4"/>
  <c r="V647" i="4"/>
  <c r="U647" i="4"/>
  <c r="T647" i="4"/>
  <c r="L647" i="4"/>
  <c r="N647" i="4" s="1"/>
  <c r="S647" i="4"/>
  <c r="X639" i="4"/>
  <c r="W639" i="4"/>
  <c r="V639" i="4"/>
  <c r="U639" i="4"/>
  <c r="T639" i="4"/>
  <c r="L639" i="4"/>
  <c r="N639" i="4" s="1"/>
  <c r="S639" i="4"/>
  <c r="X631" i="4"/>
  <c r="W631" i="4"/>
  <c r="V631" i="4"/>
  <c r="U631" i="4"/>
  <c r="T631" i="4"/>
  <c r="L631" i="4"/>
  <c r="N631" i="4" s="1"/>
  <c r="S631" i="4"/>
  <c r="X623" i="4"/>
  <c r="V623" i="4"/>
  <c r="W623" i="4"/>
  <c r="U623" i="4"/>
  <c r="T623" i="4"/>
  <c r="S623" i="4"/>
  <c r="L623" i="4"/>
  <c r="N623" i="4" s="1"/>
  <c r="X615" i="4"/>
  <c r="V615" i="4"/>
  <c r="U615" i="4"/>
  <c r="W615" i="4"/>
  <c r="T615" i="4"/>
  <c r="S615" i="4"/>
  <c r="L615" i="4"/>
  <c r="N615" i="4" s="1"/>
  <c r="X607" i="4"/>
  <c r="W607" i="4"/>
  <c r="U607" i="4"/>
  <c r="V607" i="4"/>
  <c r="T607" i="4"/>
  <c r="S607" i="4"/>
  <c r="L607" i="4"/>
  <c r="N607" i="4" s="1"/>
  <c r="X599" i="4"/>
  <c r="W599" i="4"/>
  <c r="U599" i="4"/>
  <c r="V599" i="4"/>
  <c r="S599" i="4"/>
  <c r="T599" i="4"/>
  <c r="L599" i="4"/>
  <c r="N599" i="4" s="1"/>
  <c r="X591" i="4"/>
  <c r="W591" i="4"/>
  <c r="V591" i="4"/>
  <c r="U591" i="4"/>
  <c r="T591" i="4"/>
  <c r="S591" i="4"/>
  <c r="L591" i="4"/>
  <c r="N591" i="4" s="1"/>
  <c r="X583" i="4"/>
  <c r="W583" i="4"/>
  <c r="V583" i="4"/>
  <c r="U583" i="4"/>
  <c r="T583" i="4"/>
  <c r="S583" i="4"/>
  <c r="L583" i="4"/>
  <c r="N583" i="4" s="1"/>
  <c r="X575" i="4"/>
  <c r="W575" i="4"/>
  <c r="V575" i="4"/>
  <c r="U575" i="4"/>
  <c r="T575" i="4"/>
  <c r="L575" i="4"/>
  <c r="N575" i="4" s="1"/>
  <c r="S575" i="4"/>
  <c r="X567" i="4"/>
  <c r="W567" i="4"/>
  <c r="V567" i="4"/>
  <c r="U567" i="4"/>
  <c r="T567" i="4"/>
  <c r="S567" i="4"/>
  <c r="L567" i="4"/>
  <c r="N567" i="4" s="1"/>
  <c r="X559" i="4"/>
  <c r="W559" i="4"/>
  <c r="V559" i="4"/>
  <c r="U559" i="4"/>
  <c r="T559" i="4"/>
  <c r="S559" i="4"/>
  <c r="L559" i="4"/>
  <c r="N559" i="4" s="1"/>
  <c r="X549" i="4"/>
  <c r="W549" i="4"/>
  <c r="V549" i="4"/>
  <c r="U549" i="4"/>
  <c r="S549" i="4"/>
  <c r="T549" i="4"/>
  <c r="L549" i="4"/>
  <c r="N549" i="4" s="1"/>
  <c r="X541" i="4"/>
  <c r="W541" i="4"/>
  <c r="V541" i="4"/>
  <c r="U541" i="4"/>
  <c r="U542" i="4" s="1"/>
  <c r="T541" i="4"/>
  <c r="S541" i="4"/>
  <c r="L541" i="4"/>
  <c r="N541" i="4" s="1"/>
  <c r="X533" i="4"/>
  <c r="W533" i="4"/>
  <c r="V533" i="4"/>
  <c r="U533" i="4"/>
  <c r="T533" i="4"/>
  <c r="S533" i="4"/>
  <c r="L533" i="4"/>
  <c r="N533" i="4" s="1"/>
  <c r="X525" i="4"/>
  <c r="W525" i="4"/>
  <c r="V525" i="4"/>
  <c r="U525" i="4"/>
  <c r="T525" i="4"/>
  <c r="S525" i="4"/>
  <c r="L525" i="4"/>
  <c r="N525" i="4" s="1"/>
  <c r="X517" i="4"/>
  <c r="W517" i="4"/>
  <c r="V517" i="4"/>
  <c r="U517" i="4"/>
  <c r="T517" i="4"/>
  <c r="S517" i="4"/>
  <c r="L517" i="4"/>
  <c r="N517" i="4" s="1"/>
  <c r="X509" i="4"/>
  <c r="W509" i="4"/>
  <c r="V509" i="4"/>
  <c r="U509" i="4"/>
  <c r="T509" i="4"/>
  <c r="S509" i="4"/>
  <c r="X501" i="4"/>
  <c r="W501" i="4"/>
  <c r="V501" i="4"/>
  <c r="U501" i="4"/>
  <c r="T501" i="4"/>
  <c r="S501" i="4"/>
  <c r="X491" i="4"/>
  <c r="W491" i="4"/>
  <c r="V491" i="4"/>
  <c r="U491" i="4"/>
  <c r="T491" i="4"/>
  <c r="S491" i="4"/>
  <c r="L491" i="4"/>
  <c r="N491" i="4" s="1"/>
  <c r="X483" i="4"/>
  <c r="W483" i="4"/>
  <c r="V483" i="4"/>
  <c r="U483" i="4"/>
  <c r="S483" i="4"/>
  <c r="T483" i="4"/>
  <c r="L483" i="4"/>
  <c r="N483" i="4" s="1"/>
  <c r="X475" i="4"/>
  <c r="W475" i="4"/>
  <c r="V475" i="4"/>
  <c r="U475" i="4"/>
  <c r="T475" i="4"/>
  <c r="S475" i="4"/>
  <c r="L475" i="4"/>
  <c r="N475" i="4" s="1"/>
  <c r="X467" i="4"/>
  <c r="W467" i="4"/>
  <c r="V467" i="4"/>
  <c r="U467" i="4"/>
  <c r="T467" i="4"/>
  <c r="S467" i="4"/>
  <c r="L467" i="4"/>
  <c r="N467" i="4" s="1"/>
  <c r="X459" i="4"/>
  <c r="V459" i="4"/>
  <c r="W459" i="4"/>
  <c r="U459" i="4"/>
  <c r="T459" i="4"/>
  <c r="S459" i="4"/>
  <c r="L459" i="4"/>
  <c r="N459" i="4" s="1"/>
  <c r="X451" i="4"/>
  <c r="W451" i="4"/>
  <c r="V451" i="4"/>
  <c r="U451" i="4"/>
  <c r="T451" i="4"/>
  <c r="S451" i="4"/>
  <c r="X435" i="4"/>
  <c r="W435" i="4"/>
  <c r="V435" i="4"/>
  <c r="U435" i="4"/>
  <c r="T435" i="4"/>
  <c r="S435" i="4"/>
  <c r="X427" i="4"/>
  <c r="W427" i="4"/>
  <c r="V427" i="4"/>
  <c r="U427" i="4"/>
  <c r="T427" i="4"/>
  <c r="S427" i="4"/>
  <c r="L427" i="4"/>
  <c r="N427" i="4" s="1"/>
  <c r="X419" i="4"/>
  <c r="W419" i="4"/>
  <c r="V419" i="4"/>
  <c r="U419" i="4"/>
  <c r="T419" i="4"/>
  <c r="S419" i="4"/>
  <c r="L419" i="4"/>
  <c r="N419" i="4" s="1"/>
  <c r="X411" i="4"/>
  <c r="W411" i="4"/>
  <c r="V411" i="4"/>
  <c r="U411" i="4"/>
  <c r="T411" i="4"/>
  <c r="S411" i="4"/>
  <c r="L411" i="4"/>
  <c r="N411" i="4" s="1"/>
  <c r="X403" i="4"/>
  <c r="W403" i="4"/>
  <c r="U403" i="4"/>
  <c r="V403" i="4"/>
  <c r="T403" i="4"/>
  <c r="S403" i="4"/>
  <c r="L403" i="4"/>
  <c r="N403" i="4" s="1"/>
  <c r="X395" i="4"/>
  <c r="W395" i="4"/>
  <c r="V395" i="4"/>
  <c r="U395" i="4"/>
  <c r="S395" i="4"/>
  <c r="T395" i="4"/>
  <c r="L395" i="4"/>
  <c r="N395" i="4" s="1"/>
  <c r="X387" i="4"/>
  <c r="W387" i="4"/>
  <c r="V387" i="4"/>
  <c r="U387" i="4"/>
  <c r="T387" i="4"/>
  <c r="S387" i="4"/>
  <c r="L387" i="4"/>
  <c r="N387" i="4" s="1"/>
  <c r="X379" i="4"/>
  <c r="W379" i="4"/>
  <c r="V379" i="4"/>
  <c r="T379" i="4"/>
  <c r="U379" i="4"/>
  <c r="L379" i="4"/>
  <c r="N379" i="4" s="1"/>
  <c r="S379" i="4"/>
  <c r="X371" i="4"/>
  <c r="W371" i="4"/>
  <c r="V371" i="4"/>
  <c r="T371" i="4"/>
  <c r="U371" i="4"/>
  <c r="S371" i="4"/>
  <c r="L371" i="4"/>
  <c r="N371" i="4" s="1"/>
  <c r="X363" i="4"/>
  <c r="W363" i="4"/>
  <c r="V363" i="4"/>
  <c r="U363" i="4"/>
  <c r="T363" i="4"/>
  <c r="S363" i="4"/>
  <c r="L363" i="4"/>
  <c r="N363" i="4" s="1"/>
  <c r="X355" i="4"/>
  <c r="W355" i="4"/>
  <c r="V355" i="4"/>
  <c r="U355" i="4"/>
  <c r="T355" i="4"/>
  <c r="S355" i="4"/>
  <c r="L355" i="4"/>
  <c r="N355" i="4" s="1"/>
  <c r="X347" i="4"/>
  <c r="W347" i="4"/>
  <c r="V347" i="4"/>
  <c r="U347" i="4"/>
  <c r="T347" i="4"/>
  <c r="L347" i="4"/>
  <c r="N347" i="4" s="1"/>
  <c r="S347" i="4"/>
  <c r="X339" i="4"/>
  <c r="W339" i="4"/>
  <c r="V339" i="4"/>
  <c r="T339" i="4"/>
  <c r="U339" i="4"/>
  <c r="S339" i="4"/>
  <c r="L339" i="4"/>
  <c r="N339" i="4" s="1"/>
  <c r="X331" i="4"/>
  <c r="W331" i="4"/>
  <c r="V331" i="4"/>
  <c r="T331" i="4"/>
  <c r="U331" i="4"/>
  <c r="S331" i="4"/>
  <c r="L331" i="4"/>
  <c r="N331" i="4" s="1"/>
  <c r="X323" i="4"/>
  <c r="W323" i="4"/>
  <c r="V323" i="4"/>
  <c r="U323" i="4"/>
  <c r="T323" i="4"/>
  <c r="S323" i="4"/>
  <c r="L323" i="4"/>
  <c r="N323" i="4" s="1"/>
  <c r="X315" i="4"/>
  <c r="W315" i="4"/>
  <c r="U315" i="4"/>
  <c r="V315" i="4"/>
  <c r="T315" i="4"/>
  <c r="S315" i="4"/>
  <c r="L315" i="4"/>
  <c r="N315" i="4" s="1"/>
  <c r="X307" i="4"/>
  <c r="W307" i="4"/>
  <c r="V307" i="4"/>
  <c r="U307" i="4"/>
  <c r="T307" i="4"/>
  <c r="S307" i="4"/>
  <c r="L307" i="4"/>
  <c r="N307" i="4" s="1"/>
  <c r="X299" i="4"/>
  <c r="W299" i="4"/>
  <c r="V299" i="4"/>
  <c r="U299" i="4"/>
  <c r="T299" i="4"/>
  <c r="S299" i="4"/>
  <c r="L299" i="4"/>
  <c r="N299" i="4" s="1"/>
  <c r="X291" i="4"/>
  <c r="W291" i="4"/>
  <c r="V291" i="4"/>
  <c r="U291" i="4"/>
  <c r="T291" i="4"/>
  <c r="S291" i="4"/>
  <c r="L291" i="4"/>
  <c r="N291" i="4" s="1"/>
  <c r="X283" i="4"/>
  <c r="W283" i="4"/>
  <c r="V283" i="4"/>
  <c r="U283" i="4"/>
  <c r="T283" i="4"/>
  <c r="S283" i="4"/>
  <c r="X275" i="4"/>
  <c r="W275" i="4"/>
  <c r="V275" i="4"/>
  <c r="U275" i="4"/>
  <c r="T275" i="4"/>
  <c r="S275" i="4"/>
  <c r="X267" i="4"/>
  <c r="W267" i="4"/>
  <c r="V267" i="4"/>
  <c r="U267" i="4"/>
  <c r="T267" i="4"/>
  <c r="S267" i="4"/>
  <c r="L267" i="4"/>
  <c r="N267" i="4" s="1"/>
  <c r="W251" i="4"/>
  <c r="X251" i="4"/>
  <c r="V251" i="4"/>
  <c r="U251" i="4"/>
  <c r="T251" i="4"/>
  <c r="L251" i="4"/>
  <c r="N251" i="4" s="1"/>
  <c r="S251" i="4"/>
  <c r="X243" i="4"/>
  <c r="W243" i="4"/>
  <c r="V243" i="4"/>
  <c r="U243" i="4"/>
  <c r="T243" i="4"/>
  <c r="S243" i="4"/>
  <c r="L243" i="4"/>
  <c r="N243" i="4" s="1"/>
  <c r="X235" i="4"/>
  <c r="W235" i="4"/>
  <c r="V235" i="4"/>
  <c r="U235" i="4"/>
  <c r="T235" i="4"/>
  <c r="L235" i="4"/>
  <c r="N235" i="4" s="1"/>
  <c r="S235" i="4"/>
  <c r="X227" i="4"/>
  <c r="W227" i="4"/>
  <c r="U227" i="4"/>
  <c r="V227" i="4"/>
  <c r="T227" i="4"/>
  <c r="S227" i="4"/>
  <c r="L227" i="4"/>
  <c r="N227" i="4" s="1"/>
  <c r="X219" i="4"/>
  <c r="V219" i="4"/>
  <c r="W219" i="4"/>
  <c r="U219" i="4"/>
  <c r="T219" i="4"/>
  <c r="S219" i="4"/>
  <c r="L219" i="4"/>
  <c r="N219" i="4" s="1"/>
  <c r="X211" i="4"/>
  <c r="W211" i="4"/>
  <c r="V211" i="4"/>
  <c r="U211" i="4"/>
  <c r="T211" i="4"/>
  <c r="S211" i="4"/>
  <c r="L211" i="4"/>
  <c r="N211" i="4" s="1"/>
  <c r="L203" i="4"/>
  <c r="N203" i="4" s="1"/>
  <c r="X195" i="4"/>
  <c r="W195" i="4"/>
  <c r="V195" i="4"/>
  <c r="U195" i="4"/>
  <c r="S195" i="4"/>
  <c r="T195" i="4"/>
  <c r="L195" i="4"/>
  <c r="N195" i="4" s="1"/>
  <c r="X179" i="4"/>
  <c r="W179" i="4"/>
  <c r="V179" i="4"/>
  <c r="U179" i="4"/>
  <c r="T179" i="4"/>
  <c r="S179" i="4"/>
  <c r="L179" i="4"/>
  <c r="N179" i="4" s="1"/>
  <c r="X171" i="4"/>
  <c r="W171" i="4"/>
  <c r="V171" i="4"/>
  <c r="T171" i="4"/>
  <c r="S171" i="4"/>
  <c r="U171" i="4"/>
  <c r="L171" i="4"/>
  <c r="N171" i="4" s="1"/>
  <c r="X163" i="4"/>
  <c r="W163" i="4"/>
  <c r="V163" i="4"/>
  <c r="U163" i="4"/>
  <c r="S163" i="4"/>
  <c r="T163" i="4"/>
  <c r="L163" i="4"/>
  <c r="N163" i="4" s="1"/>
  <c r="X41" i="4"/>
  <c r="W41" i="4"/>
  <c r="V41" i="4"/>
  <c r="T41" i="4"/>
  <c r="U41" i="4"/>
  <c r="S41" i="4"/>
  <c r="L41" i="4"/>
  <c r="N41" i="4" s="1"/>
  <c r="X25" i="4"/>
  <c r="W25" i="4"/>
  <c r="V25" i="4"/>
  <c r="T25" i="4"/>
  <c r="U25" i="4"/>
  <c r="S25" i="4"/>
  <c r="L25" i="4"/>
  <c r="N25" i="4" s="1"/>
  <c r="L709" i="4"/>
  <c r="N709" i="4" s="1"/>
  <c r="L577" i="4"/>
  <c r="N577" i="4" s="1"/>
  <c r="L509" i="4"/>
  <c r="N509" i="4" s="1"/>
  <c r="L375" i="4"/>
  <c r="N375" i="4" s="1"/>
  <c r="L309" i="4"/>
  <c r="N309" i="4" s="1"/>
  <c r="S705" i="4"/>
  <c r="L701" i="4"/>
  <c r="N701" i="4" s="1"/>
  <c r="L635" i="4"/>
  <c r="N635" i="4" s="1"/>
  <c r="L501" i="4"/>
  <c r="N501" i="4" s="1"/>
  <c r="L435" i="4"/>
  <c r="N435" i="4" s="1"/>
  <c r="L367" i="4"/>
  <c r="N367" i="4" s="1"/>
  <c r="S697" i="4"/>
  <c r="X723" i="4"/>
  <c r="W723" i="4"/>
  <c r="U723" i="4"/>
  <c r="V723" i="4"/>
  <c r="T723" i="4"/>
  <c r="S723" i="4"/>
  <c r="L723" i="4"/>
  <c r="N723" i="4" s="1"/>
  <c r="X707" i="4"/>
  <c r="W707" i="4"/>
  <c r="V707" i="4"/>
  <c r="U707" i="4"/>
  <c r="T707" i="4"/>
  <c r="S707" i="4"/>
  <c r="L707" i="4"/>
  <c r="N707" i="4" s="1"/>
  <c r="X683" i="4"/>
  <c r="W683" i="4"/>
  <c r="V683" i="4"/>
  <c r="U683" i="4"/>
  <c r="T683" i="4"/>
  <c r="S683" i="4"/>
  <c r="L683" i="4"/>
  <c r="N683" i="4" s="1"/>
  <c r="X633" i="4"/>
  <c r="V633" i="4"/>
  <c r="W633" i="4"/>
  <c r="U633" i="4"/>
  <c r="T633" i="4"/>
  <c r="S633" i="4"/>
  <c r="L633" i="4"/>
  <c r="N633" i="4" s="1"/>
  <c r="X617" i="4"/>
  <c r="W617" i="4"/>
  <c r="V617" i="4"/>
  <c r="U617" i="4"/>
  <c r="T617" i="4"/>
  <c r="S617" i="4"/>
  <c r="L617" i="4"/>
  <c r="N617" i="4" s="1"/>
  <c r="X601" i="4"/>
  <c r="W601" i="4"/>
  <c r="V601" i="4"/>
  <c r="U601" i="4"/>
  <c r="T601" i="4"/>
  <c r="S601" i="4"/>
  <c r="L601" i="4"/>
  <c r="N601" i="4" s="1"/>
  <c r="X503" i="4"/>
  <c r="W503" i="4"/>
  <c r="V503" i="4"/>
  <c r="T503" i="4"/>
  <c r="S503" i="4"/>
  <c r="L503" i="4"/>
  <c r="N503" i="4" s="1"/>
  <c r="U503" i="4"/>
  <c r="X493" i="4"/>
  <c r="V493" i="4"/>
  <c r="W493" i="4"/>
  <c r="U493" i="4"/>
  <c r="T493" i="4"/>
  <c r="S493" i="4"/>
  <c r="L493" i="4"/>
  <c r="N493" i="4" s="1"/>
  <c r="L359" i="4"/>
  <c r="N359" i="4" s="1"/>
  <c r="S689" i="4"/>
  <c r="X727" i="4"/>
  <c r="W727" i="4"/>
  <c r="V727" i="4"/>
  <c r="U727" i="4"/>
  <c r="T727" i="4"/>
  <c r="L727" i="4"/>
  <c r="N727" i="4" s="1"/>
  <c r="S727" i="4"/>
  <c r="X719" i="4"/>
  <c r="W719" i="4"/>
  <c r="V719" i="4"/>
  <c r="U719" i="4"/>
  <c r="L719" i="4"/>
  <c r="N719" i="4" s="1"/>
  <c r="S719" i="4"/>
  <c r="T719" i="4"/>
  <c r="X711" i="4"/>
  <c r="W711" i="4"/>
  <c r="U711" i="4"/>
  <c r="V711" i="4"/>
  <c r="T711" i="4"/>
  <c r="L711" i="4"/>
  <c r="N711" i="4" s="1"/>
  <c r="S711" i="4"/>
  <c r="W703" i="4"/>
  <c r="X703" i="4"/>
  <c r="U703" i="4"/>
  <c r="V703" i="4"/>
  <c r="T703" i="4"/>
  <c r="L703" i="4"/>
  <c r="N703" i="4" s="1"/>
  <c r="S703" i="4"/>
  <c r="W695" i="4"/>
  <c r="X695" i="4"/>
  <c r="U695" i="4"/>
  <c r="T695" i="4"/>
  <c r="V695" i="4"/>
  <c r="L695" i="4"/>
  <c r="N695" i="4" s="1"/>
  <c r="S695" i="4"/>
  <c r="X687" i="4"/>
  <c r="W687" i="4"/>
  <c r="U687" i="4"/>
  <c r="V687" i="4"/>
  <c r="T687" i="4"/>
  <c r="L687" i="4"/>
  <c r="N687" i="4" s="1"/>
  <c r="S687" i="4"/>
  <c r="X679" i="4"/>
  <c r="W679" i="4"/>
  <c r="V679" i="4"/>
  <c r="U679" i="4"/>
  <c r="T679" i="4"/>
  <c r="L679" i="4"/>
  <c r="N679" i="4" s="1"/>
  <c r="S679" i="4"/>
  <c r="X671" i="4"/>
  <c r="W671" i="4"/>
  <c r="U671" i="4"/>
  <c r="V671" i="4"/>
  <c r="T671" i="4"/>
  <c r="L671" i="4"/>
  <c r="N671" i="4" s="1"/>
  <c r="S671" i="4"/>
  <c r="X663" i="4"/>
  <c r="W663" i="4"/>
  <c r="V663" i="4"/>
  <c r="U663" i="4"/>
  <c r="T663" i="4"/>
  <c r="L663" i="4"/>
  <c r="N663" i="4" s="1"/>
  <c r="S663" i="4"/>
  <c r="X653" i="4"/>
  <c r="W653" i="4"/>
  <c r="V653" i="4"/>
  <c r="T653" i="4"/>
  <c r="U653" i="4"/>
  <c r="L653" i="4"/>
  <c r="N653" i="4" s="1"/>
  <c r="S653" i="4"/>
  <c r="X645" i="4"/>
  <c r="W645" i="4"/>
  <c r="V645" i="4"/>
  <c r="T645" i="4"/>
  <c r="U645" i="4"/>
  <c r="L645" i="4"/>
  <c r="N645" i="4" s="1"/>
  <c r="S645" i="4"/>
  <c r="X637" i="4"/>
  <c r="W637" i="4"/>
  <c r="V637" i="4"/>
  <c r="T637" i="4"/>
  <c r="U637" i="4"/>
  <c r="L637" i="4"/>
  <c r="N637" i="4" s="1"/>
  <c r="S637" i="4"/>
  <c r="X629" i="4"/>
  <c r="W629" i="4"/>
  <c r="V629" i="4"/>
  <c r="T629" i="4"/>
  <c r="U629" i="4"/>
  <c r="L629" i="4"/>
  <c r="N629" i="4" s="1"/>
  <c r="S629" i="4"/>
  <c r="X621" i="4"/>
  <c r="W621" i="4"/>
  <c r="U621" i="4"/>
  <c r="V621" i="4"/>
  <c r="T621" i="4"/>
  <c r="L621" i="4"/>
  <c r="N621" i="4" s="1"/>
  <c r="S621" i="4"/>
  <c r="X613" i="4"/>
  <c r="W613" i="4"/>
  <c r="V613" i="4"/>
  <c r="U613" i="4"/>
  <c r="T613" i="4"/>
  <c r="S613" i="4"/>
  <c r="L613" i="4"/>
  <c r="N613" i="4" s="1"/>
  <c r="X605" i="4"/>
  <c r="W605" i="4"/>
  <c r="U605" i="4"/>
  <c r="V605" i="4"/>
  <c r="L605" i="4"/>
  <c r="N605" i="4" s="1"/>
  <c r="S605" i="4"/>
  <c r="T605" i="4"/>
  <c r="X597" i="4"/>
  <c r="W597" i="4"/>
  <c r="V597" i="4"/>
  <c r="U597" i="4"/>
  <c r="T597" i="4"/>
  <c r="L597" i="4"/>
  <c r="N597" i="4" s="1"/>
  <c r="S597" i="4"/>
  <c r="X589" i="4"/>
  <c r="W589" i="4"/>
  <c r="V589" i="4"/>
  <c r="U589" i="4"/>
  <c r="T589" i="4"/>
  <c r="S589" i="4"/>
  <c r="L589" i="4"/>
  <c r="N589" i="4" s="1"/>
  <c r="X581" i="4"/>
  <c r="W581" i="4"/>
  <c r="V581" i="4"/>
  <c r="U581" i="4"/>
  <c r="T581" i="4"/>
  <c r="S581" i="4"/>
  <c r="L581" i="4"/>
  <c r="N581" i="4" s="1"/>
  <c r="X573" i="4"/>
  <c r="W573" i="4"/>
  <c r="V573" i="4"/>
  <c r="U573" i="4"/>
  <c r="T573" i="4"/>
  <c r="L573" i="4"/>
  <c r="N573" i="4" s="1"/>
  <c r="S573" i="4"/>
  <c r="X565" i="4"/>
  <c r="W565" i="4"/>
  <c r="V565" i="4"/>
  <c r="U565" i="4"/>
  <c r="T565" i="4"/>
  <c r="S565" i="4"/>
  <c r="L565" i="4"/>
  <c r="N565" i="4" s="1"/>
  <c r="X557" i="4"/>
  <c r="W557" i="4"/>
  <c r="V557" i="4"/>
  <c r="U557" i="4"/>
  <c r="T557" i="4"/>
  <c r="L557" i="4"/>
  <c r="N557" i="4" s="1"/>
  <c r="S557" i="4"/>
  <c r="X555" i="4"/>
  <c r="W555" i="4"/>
  <c r="V555" i="4"/>
  <c r="T555" i="4"/>
  <c r="U555" i="4"/>
  <c r="S555" i="4"/>
  <c r="L555" i="4"/>
  <c r="N555" i="4" s="1"/>
  <c r="X547" i="4"/>
  <c r="W547" i="4"/>
  <c r="V547" i="4"/>
  <c r="U547" i="4"/>
  <c r="T547" i="4"/>
  <c r="S547" i="4"/>
  <c r="L547" i="4"/>
  <c r="N547" i="4" s="1"/>
  <c r="X539" i="4"/>
  <c r="W539" i="4"/>
  <c r="V539" i="4"/>
  <c r="T539" i="4"/>
  <c r="U539" i="4"/>
  <c r="S539" i="4"/>
  <c r="L539" i="4"/>
  <c r="N539" i="4" s="1"/>
  <c r="X531" i="4"/>
  <c r="W531" i="4"/>
  <c r="U531" i="4"/>
  <c r="T531" i="4"/>
  <c r="S531" i="4"/>
  <c r="V531" i="4"/>
  <c r="L531" i="4"/>
  <c r="N531" i="4" s="1"/>
  <c r="X523" i="4"/>
  <c r="W523" i="4"/>
  <c r="U523" i="4"/>
  <c r="T523" i="4"/>
  <c r="V523" i="4"/>
  <c r="S523" i="4"/>
  <c r="L523" i="4"/>
  <c r="N523" i="4" s="1"/>
  <c r="X515" i="4"/>
  <c r="W515" i="4"/>
  <c r="U515" i="4"/>
  <c r="V515" i="4"/>
  <c r="T515" i="4"/>
  <c r="S515" i="4"/>
  <c r="L515" i="4"/>
  <c r="N515" i="4" s="1"/>
  <c r="W507" i="4"/>
  <c r="X507" i="4"/>
  <c r="U507" i="4"/>
  <c r="V507" i="4"/>
  <c r="T507" i="4"/>
  <c r="S507" i="4"/>
  <c r="L507" i="4"/>
  <c r="N507" i="4" s="1"/>
  <c r="X497" i="4"/>
  <c r="W497" i="4"/>
  <c r="V497" i="4"/>
  <c r="T497" i="4"/>
  <c r="U497" i="4"/>
  <c r="S497" i="4"/>
  <c r="L497" i="4"/>
  <c r="N497" i="4" s="1"/>
  <c r="X489" i="4"/>
  <c r="W489" i="4"/>
  <c r="V489" i="4"/>
  <c r="T489" i="4"/>
  <c r="U489" i="4"/>
  <c r="S489" i="4"/>
  <c r="L489" i="4"/>
  <c r="N489" i="4" s="1"/>
  <c r="X481" i="4"/>
  <c r="W481" i="4"/>
  <c r="V481" i="4"/>
  <c r="U481" i="4"/>
  <c r="T481" i="4"/>
  <c r="L481" i="4"/>
  <c r="N481" i="4" s="1"/>
  <c r="S481" i="4"/>
  <c r="X473" i="4"/>
  <c r="W473" i="4"/>
  <c r="V473" i="4"/>
  <c r="U473" i="4"/>
  <c r="T473" i="4"/>
  <c r="S473" i="4"/>
  <c r="L473" i="4"/>
  <c r="N473" i="4" s="1"/>
  <c r="X465" i="4"/>
  <c r="W465" i="4"/>
  <c r="V465" i="4"/>
  <c r="U465" i="4"/>
  <c r="T465" i="4"/>
  <c r="L465" i="4"/>
  <c r="N465" i="4" s="1"/>
  <c r="S465" i="4"/>
  <c r="W449" i="4"/>
  <c r="X449" i="4"/>
  <c r="V449" i="4"/>
  <c r="U449" i="4"/>
  <c r="T449" i="4"/>
  <c r="S449" i="4"/>
  <c r="L449" i="4"/>
  <c r="N449" i="4" s="1"/>
  <c r="X441" i="4"/>
  <c r="W441" i="4"/>
  <c r="V441" i="4"/>
  <c r="U441" i="4"/>
  <c r="T441" i="4"/>
  <c r="S441" i="4"/>
  <c r="L441" i="4"/>
  <c r="N441" i="4" s="1"/>
  <c r="W433" i="4"/>
  <c r="V433" i="4"/>
  <c r="X433" i="4"/>
  <c r="U433" i="4"/>
  <c r="T433" i="4"/>
  <c r="S433" i="4"/>
  <c r="L433" i="4"/>
  <c r="N433" i="4" s="1"/>
  <c r="X425" i="4"/>
  <c r="W425" i="4"/>
  <c r="V425" i="4"/>
  <c r="U425" i="4"/>
  <c r="S425" i="4"/>
  <c r="T425" i="4"/>
  <c r="L425" i="4"/>
  <c r="N425" i="4" s="1"/>
  <c r="X417" i="4"/>
  <c r="W417" i="4"/>
  <c r="V417" i="4"/>
  <c r="U417" i="4"/>
  <c r="S417" i="4"/>
  <c r="T417" i="4"/>
  <c r="L417" i="4"/>
  <c r="N417" i="4" s="1"/>
  <c r="X409" i="4"/>
  <c r="W409" i="4"/>
  <c r="V409" i="4"/>
  <c r="U409" i="4"/>
  <c r="T409" i="4"/>
  <c r="S409" i="4"/>
  <c r="X393" i="4"/>
  <c r="W393" i="4"/>
  <c r="V393" i="4"/>
  <c r="U393" i="4"/>
  <c r="T393" i="4"/>
  <c r="S393" i="4"/>
  <c r="L393" i="4"/>
  <c r="N393" i="4" s="1"/>
  <c r="X385" i="4"/>
  <c r="W385" i="4"/>
  <c r="V385" i="4"/>
  <c r="U385" i="4"/>
  <c r="T385" i="4"/>
  <c r="S385" i="4"/>
  <c r="L385" i="4"/>
  <c r="N385" i="4" s="1"/>
  <c r="X377" i="4"/>
  <c r="W377" i="4"/>
  <c r="V377" i="4"/>
  <c r="U377" i="4"/>
  <c r="T377" i="4"/>
  <c r="S377" i="4"/>
  <c r="L377" i="4"/>
  <c r="N377" i="4" s="1"/>
  <c r="X369" i="4"/>
  <c r="V369" i="4"/>
  <c r="W369" i="4"/>
  <c r="U369" i="4"/>
  <c r="T369" i="4"/>
  <c r="L369" i="4"/>
  <c r="N369" i="4" s="1"/>
  <c r="S369" i="4"/>
  <c r="X361" i="4"/>
  <c r="W361" i="4"/>
  <c r="V361" i="4"/>
  <c r="U361" i="4"/>
  <c r="T361" i="4"/>
  <c r="S361" i="4"/>
  <c r="L361" i="4"/>
  <c r="N361" i="4" s="1"/>
  <c r="X353" i="4"/>
  <c r="V353" i="4"/>
  <c r="W353" i="4"/>
  <c r="U353" i="4"/>
  <c r="T353" i="4"/>
  <c r="S353" i="4"/>
  <c r="L353" i="4"/>
  <c r="N353" i="4" s="1"/>
  <c r="X345" i="4"/>
  <c r="W345" i="4"/>
  <c r="V345" i="4"/>
  <c r="U345" i="4"/>
  <c r="T345" i="4"/>
  <c r="S345" i="4"/>
  <c r="L345" i="4"/>
  <c r="N345" i="4" s="1"/>
  <c r="X337" i="4"/>
  <c r="W337" i="4"/>
  <c r="V337" i="4"/>
  <c r="U337" i="4"/>
  <c r="T337" i="4"/>
  <c r="L337" i="4"/>
  <c r="N337" i="4" s="1"/>
  <c r="S337" i="4"/>
  <c r="X329" i="4"/>
  <c r="W329" i="4"/>
  <c r="V329" i="4"/>
  <c r="U329" i="4"/>
  <c r="S329" i="4"/>
  <c r="L329" i="4"/>
  <c r="N329" i="4" s="1"/>
  <c r="T329" i="4"/>
  <c r="X321" i="4"/>
  <c r="V321" i="4"/>
  <c r="W321" i="4"/>
  <c r="U321" i="4"/>
  <c r="S321" i="4"/>
  <c r="T321" i="4"/>
  <c r="L321" i="4"/>
  <c r="N321" i="4" s="1"/>
  <c r="X313" i="4"/>
  <c r="W313" i="4"/>
  <c r="V313" i="4"/>
  <c r="U313" i="4"/>
  <c r="T313" i="4"/>
  <c r="L313" i="4"/>
  <c r="N313" i="4" s="1"/>
  <c r="S313" i="4"/>
  <c r="X305" i="4"/>
  <c r="W305" i="4"/>
  <c r="V305" i="4"/>
  <c r="U305" i="4"/>
  <c r="S305" i="4"/>
  <c r="T305" i="4"/>
  <c r="L305" i="4"/>
  <c r="N305" i="4" s="1"/>
  <c r="X297" i="4"/>
  <c r="W297" i="4"/>
  <c r="V297" i="4"/>
  <c r="U297" i="4"/>
  <c r="T297" i="4"/>
  <c r="S297" i="4"/>
  <c r="L297" i="4"/>
  <c r="N297" i="4" s="1"/>
  <c r="X289" i="4"/>
  <c r="W289" i="4"/>
  <c r="T289" i="4"/>
  <c r="V289" i="4"/>
  <c r="U289" i="4"/>
  <c r="L289" i="4"/>
  <c r="N289" i="4" s="1"/>
  <c r="S289" i="4"/>
  <c r="X281" i="4"/>
  <c r="W281" i="4"/>
  <c r="V281" i="4"/>
  <c r="U281" i="4"/>
  <c r="T281" i="4"/>
  <c r="S281" i="4"/>
  <c r="L281" i="4"/>
  <c r="N281" i="4" s="1"/>
  <c r="X265" i="4"/>
  <c r="W265" i="4"/>
  <c r="V265" i="4"/>
  <c r="U265" i="4"/>
  <c r="T265" i="4"/>
  <c r="S265" i="4"/>
  <c r="L265" i="4"/>
  <c r="N265" i="4" s="1"/>
  <c r="X257" i="4"/>
  <c r="W257" i="4"/>
  <c r="V257" i="4"/>
  <c r="U257" i="4"/>
  <c r="T257" i="4"/>
  <c r="S257" i="4"/>
  <c r="L257" i="4"/>
  <c r="N257" i="4" s="1"/>
  <c r="X249" i="4"/>
  <c r="W249" i="4"/>
  <c r="U249" i="4"/>
  <c r="V249" i="4"/>
  <c r="T249" i="4"/>
  <c r="S249" i="4"/>
  <c r="L249" i="4"/>
  <c r="N249" i="4" s="1"/>
  <c r="X726" i="4"/>
  <c r="W726" i="4"/>
  <c r="T726" i="4"/>
  <c r="V726" i="4"/>
  <c r="U726" i="4"/>
  <c r="S726" i="4"/>
  <c r="X718" i="4"/>
  <c r="W718" i="4"/>
  <c r="V718" i="4"/>
  <c r="U718" i="4"/>
  <c r="T718" i="4"/>
  <c r="S718" i="4"/>
  <c r="X710" i="4"/>
  <c r="W710" i="4"/>
  <c r="U710" i="4"/>
  <c r="T710" i="4"/>
  <c r="L710" i="4"/>
  <c r="N710" i="4" s="1"/>
  <c r="V710" i="4"/>
  <c r="S710" i="4"/>
  <c r="X702" i="4"/>
  <c r="W702" i="4"/>
  <c r="V702" i="4"/>
  <c r="U702" i="4"/>
  <c r="L702" i="4"/>
  <c r="N702" i="4" s="1"/>
  <c r="T702" i="4"/>
  <c r="S702" i="4"/>
  <c r="X694" i="4"/>
  <c r="W694" i="4"/>
  <c r="U694" i="4"/>
  <c r="V694" i="4"/>
  <c r="T694" i="4"/>
  <c r="L694" i="4"/>
  <c r="N694" i="4" s="1"/>
  <c r="S694" i="4"/>
  <c r="X678" i="4"/>
  <c r="W678" i="4"/>
  <c r="V678" i="4"/>
  <c r="U678" i="4"/>
  <c r="T678" i="4"/>
  <c r="L678" i="4"/>
  <c r="N678" i="4" s="1"/>
  <c r="S678" i="4"/>
  <c r="X662" i="4"/>
  <c r="W662" i="4"/>
  <c r="V662" i="4"/>
  <c r="U662" i="4"/>
  <c r="T662" i="4"/>
  <c r="L662" i="4"/>
  <c r="N662" i="4" s="1"/>
  <c r="S662" i="4"/>
  <c r="X652" i="4"/>
  <c r="W652" i="4"/>
  <c r="V652" i="4"/>
  <c r="U652" i="4"/>
  <c r="T652" i="4"/>
  <c r="S652" i="4"/>
  <c r="X644" i="4"/>
  <c r="V644" i="4"/>
  <c r="W644" i="4"/>
  <c r="U644" i="4"/>
  <c r="T644" i="4"/>
  <c r="S644" i="4"/>
  <c r="X636" i="4"/>
  <c r="V636" i="4"/>
  <c r="W636" i="4"/>
  <c r="U636" i="4"/>
  <c r="L636" i="4"/>
  <c r="N636" i="4" s="1"/>
  <c r="T636" i="4"/>
  <c r="S636" i="4"/>
  <c r="X628" i="4"/>
  <c r="W628" i="4"/>
  <c r="V628" i="4"/>
  <c r="U628" i="4"/>
  <c r="T628" i="4"/>
  <c r="L628" i="4"/>
  <c r="N628" i="4" s="1"/>
  <c r="S628" i="4"/>
  <c r="X620" i="4"/>
  <c r="W620" i="4"/>
  <c r="V620" i="4"/>
  <c r="T620" i="4"/>
  <c r="U620" i="4"/>
  <c r="L620" i="4"/>
  <c r="N620" i="4" s="1"/>
  <c r="S620" i="4"/>
  <c r="X604" i="4"/>
  <c r="W604" i="4"/>
  <c r="V604" i="4"/>
  <c r="T604" i="4"/>
  <c r="U604" i="4"/>
  <c r="L604" i="4"/>
  <c r="N604" i="4" s="1"/>
  <c r="S604" i="4"/>
  <c r="X596" i="4"/>
  <c r="W596" i="4"/>
  <c r="V596" i="4"/>
  <c r="U596" i="4"/>
  <c r="T596" i="4"/>
  <c r="L596" i="4"/>
  <c r="N596" i="4" s="1"/>
  <c r="S596" i="4"/>
  <c r="X588" i="4"/>
  <c r="W588" i="4"/>
  <c r="V588" i="4"/>
  <c r="T588" i="4"/>
  <c r="U588" i="4"/>
  <c r="S588" i="4"/>
  <c r="L588" i="4"/>
  <c r="N588" i="4" s="1"/>
  <c r="X580" i="4"/>
  <c r="W580" i="4"/>
  <c r="V580" i="4"/>
  <c r="U580" i="4"/>
  <c r="T580" i="4"/>
  <c r="S580" i="4"/>
  <c r="L580" i="4"/>
  <c r="N580" i="4" s="1"/>
  <c r="X572" i="4"/>
  <c r="W572" i="4"/>
  <c r="U572" i="4"/>
  <c r="V572" i="4"/>
  <c r="T572" i="4"/>
  <c r="S572" i="4"/>
  <c r="L572" i="4"/>
  <c r="N572" i="4" s="1"/>
  <c r="X564" i="4"/>
  <c r="W564" i="4"/>
  <c r="V564" i="4"/>
  <c r="U564" i="4"/>
  <c r="T564" i="4"/>
  <c r="S564" i="4"/>
  <c r="L564" i="4"/>
  <c r="N564" i="4" s="1"/>
  <c r="X554" i="4"/>
  <c r="V554" i="4"/>
  <c r="W554" i="4"/>
  <c r="T554" i="4"/>
  <c r="U554" i="4"/>
  <c r="L554" i="4"/>
  <c r="N554" i="4" s="1"/>
  <c r="S554" i="4"/>
  <c r="X546" i="4"/>
  <c r="W546" i="4"/>
  <c r="V546" i="4"/>
  <c r="U546" i="4"/>
  <c r="T546" i="4"/>
  <c r="L546" i="4"/>
  <c r="N546" i="4" s="1"/>
  <c r="S546" i="4"/>
  <c r="X538" i="4"/>
  <c r="W538" i="4"/>
  <c r="V538" i="4"/>
  <c r="T538" i="4"/>
  <c r="U538" i="4"/>
  <c r="S538" i="4"/>
  <c r="L538" i="4"/>
  <c r="N538" i="4" s="1"/>
  <c r="X530" i="4"/>
  <c r="W530" i="4"/>
  <c r="V530" i="4"/>
  <c r="U530" i="4"/>
  <c r="T530" i="4"/>
  <c r="L530" i="4"/>
  <c r="N530" i="4" s="1"/>
  <c r="S530" i="4"/>
  <c r="X522" i="4"/>
  <c r="W522" i="4"/>
  <c r="V522" i="4"/>
  <c r="T522" i="4"/>
  <c r="U522" i="4"/>
  <c r="S522" i="4"/>
  <c r="L522" i="4"/>
  <c r="N522" i="4" s="1"/>
  <c r="X514" i="4"/>
  <c r="W514" i="4"/>
  <c r="V514" i="4"/>
  <c r="U514" i="4"/>
  <c r="T514" i="4"/>
  <c r="S514" i="4"/>
  <c r="L514" i="4"/>
  <c r="N514" i="4" s="1"/>
  <c r="X506" i="4"/>
  <c r="W506" i="4"/>
  <c r="V506" i="4"/>
  <c r="U506" i="4"/>
  <c r="T506" i="4"/>
  <c r="S506" i="4"/>
  <c r="L506" i="4"/>
  <c r="N506" i="4" s="1"/>
  <c r="X496" i="4"/>
  <c r="W496" i="4"/>
  <c r="V496" i="4"/>
  <c r="T496" i="4"/>
  <c r="U496" i="4"/>
  <c r="S496" i="4"/>
  <c r="L496" i="4"/>
  <c r="N496" i="4" s="1"/>
  <c r="X488" i="4"/>
  <c r="W488" i="4"/>
  <c r="V488" i="4"/>
  <c r="T488" i="4"/>
  <c r="U488" i="4"/>
  <c r="L488" i="4"/>
  <c r="N488" i="4" s="1"/>
  <c r="S488" i="4"/>
  <c r="X480" i="4"/>
  <c r="W480" i="4"/>
  <c r="V480" i="4"/>
  <c r="T480" i="4"/>
  <c r="U480" i="4"/>
  <c r="S480" i="4"/>
  <c r="L480" i="4"/>
  <c r="N480" i="4" s="1"/>
  <c r="X472" i="4"/>
  <c r="W472" i="4"/>
  <c r="V472" i="4"/>
  <c r="T472" i="4"/>
  <c r="U472" i="4"/>
  <c r="S472" i="4"/>
  <c r="L472" i="4"/>
  <c r="N472" i="4" s="1"/>
  <c r="X464" i="4"/>
  <c r="W464" i="4"/>
  <c r="V464" i="4"/>
  <c r="U464" i="4"/>
  <c r="T464" i="4"/>
  <c r="S464" i="4"/>
  <c r="L464" i="4"/>
  <c r="N464" i="4" s="1"/>
  <c r="X456" i="4"/>
  <c r="W456" i="4"/>
  <c r="V456" i="4"/>
  <c r="U456" i="4"/>
  <c r="T456" i="4"/>
  <c r="S456" i="4"/>
  <c r="L456" i="4"/>
  <c r="N456" i="4" s="1"/>
  <c r="X448" i="4"/>
  <c r="W448" i="4"/>
  <c r="V448" i="4"/>
  <c r="U448" i="4"/>
  <c r="T448" i="4"/>
  <c r="S448" i="4"/>
  <c r="L448" i="4"/>
  <c r="N448" i="4" s="1"/>
  <c r="X440" i="4"/>
  <c r="W440" i="4"/>
  <c r="U440" i="4"/>
  <c r="T440" i="4"/>
  <c r="V440" i="4"/>
  <c r="L440" i="4"/>
  <c r="N440" i="4" s="1"/>
  <c r="S440" i="4"/>
  <c r="X432" i="4"/>
  <c r="W432" i="4"/>
  <c r="V432" i="4"/>
  <c r="U432" i="4"/>
  <c r="T432" i="4"/>
  <c r="S432" i="4"/>
  <c r="L432" i="4"/>
  <c r="N432" i="4" s="1"/>
  <c r="X424" i="4"/>
  <c r="W424" i="4"/>
  <c r="U424" i="4"/>
  <c r="V424" i="4"/>
  <c r="T424" i="4"/>
  <c r="S424" i="4"/>
  <c r="L424" i="4"/>
  <c r="N424" i="4" s="1"/>
  <c r="X416" i="4"/>
  <c r="W416" i="4"/>
  <c r="V416" i="4"/>
  <c r="U416" i="4"/>
  <c r="T416" i="4"/>
  <c r="S416" i="4"/>
  <c r="L416" i="4"/>
  <c r="N416" i="4" s="1"/>
  <c r="X408" i="4"/>
  <c r="W408" i="4"/>
  <c r="V408" i="4"/>
  <c r="U408" i="4"/>
  <c r="T408" i="4"/>
  <c r="S408" i="4"/>
  <c r="L408" i="4"/>
  <c r="N408" i="4" s="1"/>
  <c r="X400" i="4"/>
  <c r="W400" i="4"/>
  <c r="V400" i="4"/>
  <c r="U400" i="4"/>
  <c r="T400" i="4"/>
  <c r="S400" i="4"/>
  <c r="X392" i="4"/>
  <c r="W392" i="4"/>
  <c r="V392" i="4"/>
  <c r="U392" i="4"/>
  <c r="S392" i="4"/>
  <c r="T392" i="4"/>
  <c r="X384" i="4"/>
  <c r="W384" i="4"/>
  <c r="V384" i="4"/>
  <c r="U384" i="4"/>
  <c r="T384" i="4"/>
  <c r="S384" i="4"/>
  <c r="L384" i="4"/>
  <c r="N384" i="4" s="1"/>
  <c r="X376" i="4"/>
  <c r="W376" i="4"/>
  <c r="V376" i="4"/>
  <c r="U376" i="4"/>
  <c r="T376" i="4"/>
  <c r="S376" i="4"/>
  <c r="L376" i="4"/>
  <c r="N376" i="4" s="1"/>
  <c r="X368" i="4"/>
  <c r="W368" i="4"/>
  <c r="V368" i="4"/>
  <c r="T368" i="4"/>
  <c r="S368" i="4"/>
  <c r="L368" i="4"/>
  <c r="N368" i="4" s="1"/>
  <c r="U368" i="4"/>
  <c r="X360" i="4"/>
  <c r="W360" i="4"/>
  <c r="V360" i="4"/>
  <c r="T360" i="4"/>
  <c r="L360" i="4"/>
  <c r="N360" i="4" s="1"/>
  <c r="S360" i="4"/>
  <c r="U360" i="4"/>
  <c r="X352" i="4"/>
  <c r="W352" i="4"/>
  <c r="V352" i="4"/>
  <c r="U352" i="4"/>
  <c r="T352" i="4"/>
  <c r="L352" i="4"/>
  <c r="N352" i="4" s="1"/>
  <c r="S352" i="4"/>
  <c r="X336" i="4"/>
  <c r="W336" i="4"/>
  <c r="V336" i="4"/>
  <c r="U336" i="4"/>
  <c r="T336" i="4"/>
  <c r="L336" i="4"/>
  <c r="N336" i="4" s="1"/>
  <c r="S336" i="4"/>
  <c r="X328" i="4"/>
  <c r="W328" i="4"/>
  <c r="V328" i="4"/>
  <c r="T328" i="4"/>
  <c r="U328" i="4"/>
  <c r="S328" i="4"/>
  <c r="L328" i="4"/>
  <c r="N328" i="4" s="1"/>
  <c r="X320" i="4"/>
  <c r="W320" i="4"/>
  <c r="V320" i="4"/>
  <c r="U320" i="4"/>
  <c r="T320" i="4"/>
  <c r="S320" i="4"/>
  <c r="L320" i="4"/>
  <c r="N320" i="4" s="1"/>
  <c r="X312" i="4"/>
  <c r="W312" i="4"/>
  <c r="V312" i="4"/>
  <c r="U312" i="4"/>
  <c r="T312" i="4"/>
  <c r="S312" i="4"/>
  <c r="L312" i="4"/>
  <c r="N312" i="4" s="1"/>
  <c r="X304" i="4"/>
  <c r="W304" i="4"/>
  <c r="V304" i="4"/>
  <c r="U304" i="4"/>
  <c r="T304" i="4"/>
  <c r="S304" i="4"/>
  <c r="L304" i="4"/>
  <c r="N304" i="4" s="1"/>
  <c r="X296" i="4"/>
  <c r="V296" i="4"/>
  <c r="W296" i="4"/>
  <c r="U296" i="4"/>
  <c r="S296" i="4"/>
  <c r="T296" i="4"/>
  <c r="L296" i="4"/>
  <c r="N296" i="4" s="1"/>
  <c r="X288" i="4"/>
  <c r="V288" i="4"/>
  <c r="W288" i="4"/>
  <c r="U288" i="4"/>
  <c r="T288" i="4"/>
  <c r="L288" i="4"/>
  <c r="N288" i="4" s="1"/>
  <c r="S288" i="4"/>
  <c r="X280" i="4"/>
  <c r="W280" i="4"/>
  <c r="V280" i="4"/>
  <c r="U280" i="4"/>
  <c r="T280" i="4"/>
  <c r="L280" i="4"/>
  <c r="N280" i="4" s="1"/>
  <c r="S280" i="4"/>
  <c r="X272" i="4"/>
  <c r="W272" i="4"/>
  <c r="U272" i="4"/>
  <c r="U273" i="4" s="1"/>
  <c r="V272" i="4"/>
  <c r="V273" i="4" s="1"/>
  <c r="T272" i="4"/>
  <c r="S272" i="4"/>
  <c r="L272" i="4"/>
  <c r="N272" i="4" s="1"/>
  <c r="X264" i="4"/>
  <c r="W264" i="4"/>
  <c r="V264" i="4"/>
  <c r="U264" i="4"/>
  <c r="T264" i="4"/>
  <c r="S264" i="4"/>
  <c r="L264" i="4"/>
  <c r="N264" i="4" s="1"/>
  <c r="X256" i="4"/>
  <c r="W256" i="4"/>
  <c r="V256" i="4"/>
  <c r="U256" i="4"/>
  <c r="T256" i="4"/>
  <c r="S256" i="4"/>
  <c r="L256" i="4"/>
  <c r="N256" i="4" s="1"/>
  <c r="X248" i="4"/>
  <c r="W248" i="4"/>
  <c r="U248" i="4"/>
  <c r="V248" i="4"/>
  <c r="T248" i="4"/>
  <c r="L248" i="4"/>
  <c r="N248" i="4" s="1"/>
  <c r="S248" i="4"/>
  <c r="X240" i="4"/>
  <c r="W240" i="4"/>
  <c r="U240" i="4"/>
  <c r="V240" i="4"/>
  <c r="T240" i="4"/>
  <c r="S240" i="4"/>
  <c r="L240" i="4"/>
  <c r="N240" i="4" s="1"/>
  <c r="X232" i="4"/>
  <c r="W232" i="4"/>
  <c r="V232" i="4"/>
  <c r="U232" i="4"/>
  <c r="T232" i="4"/>
  <c r="S232" i="4"/>
  <c r="L232" i="4"/>
  <c r="N232" i="4" s="1"/>
  <c r="X224" i="4"/>
  <c r="V224" i="4"/>
  <c r="W224" i="4"/>
  <c r="T224" i="4"/>
  <c r="S224" i="4"/>
  <c r="U224" i="4"/>
  <c r="X216" i="4"/>
  <c r="W216" i="4"/>
  <c r="V216" i="4"/>
  <c r="U216" i="4"/>
  <c r="T216" i="4"/>
  <c r="S216" i="4"/>
  <c r="L216" i="4"/>
  <c r="N216" i="4" s="1"/>
  <c r="X208" i="4"/>
  <c r="W208" i="4"/>
  <c r="V208" i="4"/>
  <c r="U208" i="4"/>
  <c r="T208" i="4"/>
  <c r="S208" i="4"/>
  <c r="L208" i="4"/>
  <c r="N208" i="4" s="1"/>
  <c r="X200" i="4"/>
  <c r="W200" i="4"/>
  <c r="V200" i="4"/>
  <c r="U200" i="4"/>
  <c r="T200" i="4"/>
  <c r="S200" i="4"/>
  <c r="L200" i="4"/>
  <c r="N200" i="4" s="1"/>
  <c r="W192" i="4"/>
  <c r="X192" i="4"/>
  <c r="V192" i="4"/>
  <c r="T192" i="4"/>
  <c r="U192" i="4"/>
  <c r="S192" i="4"/>
  <c r="L192" i="4"/>
  <c r="N192" i="4" s="1"/>
  <c r="X184" i="4"/>
  <c r="W184" i="4"/>
  <c r="V184" i="4"/>
  <c r="U184" i="4"/>
  <c r="T184" i="4"/>
  <c r="L184" i="4"/>
  <c r="N184" i="4" s="1"/>
  <c r="S184" i="4"/>
  <c r="X176" i="4"/>
  <c r="W176" i="4"/>
  <c r="V176" i="4"/>
  <c r="U176" i="4"/>
  <c r="T176" i="4"/>
  <c r="S176" i="4"/>
  <c r="L176" i="4"/>
  <c r="N176" i="4" s="1"/>
  <c r="X168" i="4"/>
  <c r="W168" i="4"/>
  <c r="V168" i="4"/>
  <c r="U168" i="4"/>
  <c r="T168" i="4"/>
  <c r="L168" i="4"/>
  <c r="N168" i="4" s="1"/>
  <c r="S168" i="4"/>
  <c r="X160" i="4"/>
  <c r="W160" i="4"/>
  <c r="V160" i="4"/>
  <c r="T160" i="4"/>
  <c r="U160" i="4"/>
  <c r="S160" i="4"/>
  <c r="L160" i="4"/>
  <c r="N160" i="4" s="1"/>
  <c r="X158" i="4"/>
  <c r="W158" i="4"/>
  <c r="U158" i="4"/>
  <c r="V158" i="4"/>
  <c r="T158" i="4"/>
  <c r="S158" i="4"/>
  <c r="X150" i="4"/>
  <c r="W150" i="4"/>
  <c r="V150" i="4"/>
  <c r="U150" i="4"/>
  <c r="T150" i="4"/>
  <c r="S150" i="4"/>
  <c r="X142" i="4"/>
  <c r="W142" i="4"/>
  <c r="V142" i="4"/>
  <c r="U142" i="4"/>
  <c r="T142" i="4"/>
  <c r="S142" i="4"/>
  <c r="X134" i="4"/>
  <c r="W134" i="4"/>
  <c r="U134" i="4"/>
  <c r="V134" i="4"/>
  <c r="T134" i="4"/>
  <c r="S134" i="4"/>
  <c r="X126" i="4"/>
  <c r="W126" i="4"/>
  <c r="U126" i="4"/>
  <c r="V126" i="4"/>
  <c r="T126" i="4"/>
  <c r="S126" i="4"/>
  <c r="X118" i="4"/>
  <c r="W118" i="4"/>
  <c r="V118" i="4"/>
  <c r="U118" i="4"/>
  <c r="T118" i="4"/>
  <c r="S118" i="4"/>
  <c r="X110" i="4"/>
  <c r="W110" i="4"/>
  <c r="V110" i="4"/>
  <c r="U110" i="4"/>
  <c r="S110" i="4"/>
  <c r="T110" i="4"/>
  <c r="X102" i="4"/>
  <c r="W102" i="4"/>
  <c r="W103" i="4" s="1"/>
  <c r="V102" i="4"/>
  <c r="U102" i="4"/>
  <c r="T102" i="4"/>
  <c r="S102" i="4"/>
  <c r="L102" i="4"/>
  <c r="N102" i="4" s="1"/>
  <c r="X94" i="4"/>
  <c r="W94" i="4"/>
  <c r="U94" i="4"/>
  <c r="V94" i="4"/>
  <c r="T94" i="4"/>
  <c r="S94" i="4"/>
  <c r="L94" i="4"/>
  <c r="N94" i="4" s="1"/>
  <c r="X86" i="4"/>
  <c r="W86" i="4"/>
  <c r="V86" i="4"/>
  <c r="U86" i="4"/>
  <c r="T86" i="4"/>
  <c r="S86" i="4"/>
  <c r="L86" i="4"/>
  <c r="N86" i="4" s="1"/>
  <c r="X78" i="4"/>
  <c r="W78" i="4"/>
  <c r="U78" i="4"/>
  <c r="V78" i="4"/>
  <c r="T78" i="4"/>
  <c r="S78" i="4"/>
  <c r="L78" i="4"/>
  <c r="N78" i="4" s="1"/>
  <c r="X70" i="4"/>
  <c r="W70" i="4"/>
  <c r="V70" i="4"/>
  <c r="U70" i="4"/>
  <c r="T70" i="4"/>
  <c r="L70" i="4"/>
  <c r="N70" i="4" s="1"/>
  <c r="S70" i="4"/>
  <c r="X62" i="4"/>
  <c r="W62" i="4"/>
  <c r="V62" i="4"/>
  <c r="U62" i="4"/>
  <c r="T62" i="4"/>
  <c r="S62" i="4"/>
  <c r="L62" i="4"/>
  <c r="N62" i="4" s="1"/>
  <c r="X54" i="4"/>
  <c r="W54" i="4"/>
  <c r="V54" i="4"/>
  <c r="U54" i="4"/>
  <c r="S54" i="4"/>
  <c r="T54" i="4"/>
  <c r="L54" i="4"/>
  <c r="N54" i="4" s="1"/>
  <c r="X46" i="4"/>
  <c r="W46" i="4"/>
  <c r="V46" i="4"/>
  <c r="U46" i="4"/>
  <c r="S46" i="4"/>
  <c r="T46" i="4"/>
  <c r="L46" i="4"/>
  <c r="N46" i="4" s="1"/>
  <c r="X38" i="4"/>
  <c r="W38" i="4"/>
  <c r="V38" i="4"/>
  <c r="U38" i="4"/>
  <c r="S38" i="4"/>
  <c r="T38" i="4"/>
  <c r="L38" i="4"/>
  <c r="N38" i="4" s="1"/>
  <c r="X30" i="4"/>
  <c r="W30" i="4"/>
  <c r="V30" i="4"/>
  <c r="U30" i="4"/>
  <c r="S30" i="4"/>
  <c r="T30" i="4"/>
  <c r="L30" i="4"/>
  <c r="N30" i="4" s="1"/>
  <c r="X22" i="4"/>
  <c r="W22" i="4"/>
  <c r="V22" i="4"/>
  <c r="U22" i="4"/>
  <c r="S22" i="4"/>
  <c r="L22" i="4"/>
  <c r="N22" i="4" s="1"/>
  <c r="T22" i="4"/>
  <c r="X14" i="4"/>
  <c r="X15" i="4" s="1"/>
  <c r="W14" i="4"/>
  <c r="V14" i="4"/>
  <c r="U14" i="4"/>
  <c r="T14" i="4"/>
  <c r="S14" i="4"/>
  <c r="L14" i="4"/>
  <c r="N14" i="4" s="1"/>
  <c r="X6" i="4"/>
  <c r="W6" i="4"/>
  <c r="U6" i="4"/>
  <c r="V6" i="4"/>
  <c r="S6" i="4"/>
  <c r="T6" i="4"/>
  <c r="L6" i="4"/>
  <c r="N6" i="4" s="1"/>
  <c r="L551" i="4"/>
  <c r="N551" i="4" s="1"/>
  <c r="L283" i="4"/>
  <c r="N283" i="4" s="1"/>
  <c r="L150" i="4"/>
  <c r="N150" i="4" s="1"/>
  <c r="S7" i="4"/>
  <c r="T95" i="4"/>
  <c r="L576" i="4"/>
  <c r="N576" i="4" s="1"/>
  <c r="L92" i="4"/>
  <c r="N92" i="4" s="1"/>
  <c r="S712" i="4"/>
  <c r="S704" i="4"/>
  <c r="S696" i="4"/>
  <c r="S688" i="4"/>
  <c r="S654" i="4"/>
  <c r="S638" i="4"/>
  <c r="S630" i="4"/>
  <c r="S608" i="4"/>
  <c r="S532" i="4"/>
  <c r="S348" i="4"/>
  <c r="S196" i="4"/>
  <c r="T492" i="4"/>
  <c r="X239" i="4"/>
  <c r="W239" i="4"/>
  <c r="U239" i="4"/>
  <c r="V239" i="4"/>
  <c r="T239" i="4"/>
  <c r="S239" i="4"/>
  <c r="X223" i="4"/>
  <c r="W223" i="4"/>
  <c r="U223" i="4"/>
  <c r="V223" i="4"/>
  <c r="T223" i="4"/>
  <c r="X215" i="4"/>
  <c r="W215" i="4"/>
  <c r="V215" i="4"/>
  <c r="U215" i="4"/>
  <c r="T215" i="4"/>
  <c r="S215" i="4"/>
  <c r="X207" i="4"/>
  <c r="W207" i="4"/>
  <c r="U207" i="4"/>
  <c r="T207" i="4"/>
  <c r="V207" i="4"/>
  <c r="S207" i="4"/>
  <c r="X199" i="4"/>
  <c r="W199" i="4"/>
  <c r="U199" i="4"/>
  <c r="T199" i="4"/>
  <c r="S199" i="4"/>
  <c r="V199" i="4"/>
  <c r="X191" i="4"/>
  <c r="W191" i="4"/>
  <c r="V191" i="4"/>
  <c r="T191" i="4"/>
  <c r="S191" i="4"/>
  <c r="U191" i="4"/>
  <c r="X183" i="4"/>
  <c r="W183" i="4"/>
  <c r="U183" i="4"/>
  <c r="V183" i="4"/>
  <c r="T183" i="4"/>
  <c r="S183" i="4"/>
  <c r="X175" i="4"/>
  <c r="W175" i="4"/>
  <c r="V175" i="4"/>
  <c r="U175" i="4"/>
  <c r="T175" i="4"/>
  <c r="S175" i="4"/>
  <c r="X167" i="4"/>
  <c r="W167" i="4"/>
  <c r="V167" i="4"/>
  <c r="U167" i="4"/>
  <c r="T167" i="4"/>
  <c r="S167" i="4"/>
  <c r="X157" i="4"/>
  <c r="V157" i="4"/>
  <c r="W157" i="4"/>
  <c r="U157" i="4"/>
  <c r="T157" i="4"/>
  <c r="S157" i="4"/>
  <c r="X149" i="4"/>
  <c r="W149" i="4"/>
  <c r="V149" i="4"/>
  <c r="U149" i="4"/>
  <c r="T149" i="4"/>
  <c r="S149" i="4"/>
  <c r="X141" i="4"/>
  <c r="W141" i="4"/>
  <c r="V141" i="4"/>
  <c r="U141" i="4"/>
  <c r="T141" i="4"/>
  <c r="S141" i="4"/>
  <c r="X133" i="4"/>
  <c r="V133" i="4"/>
  <c r="W133" i="4"/>
  <c r="U133" i="4"/>
  <c r="T133" i="4"/>
  <c r="S133" i="4"/>
  <c r="X125" i="4"/>
  <c r="V125" i="4"/>
  <c r="W125" i="4"/>
  <c r="U125" i="4"/>
  <c r="T125" i="4"/>
  <c r="S125" i="4"/>
  <c r="X109" i="4"/>
  <c r="W109" i="4"/>
  <c r="V109" i="4"/>
  <c r="U109" i="4"/>
  <c r="T109" i="4"/>
  <c r="S109" i="4"/>
  <c r="X101" i="4"/>
  <c r="W101" i="4"/>
  <c r="V101" i="4"/>
  <c r="U101" i="4"/>
  <c r="S101" i="4"/>
  <c r="T101" i="4"/>
  <c r="X93" i="4"/>
  <c r="W93" i="4"/>
  <c r="U93" i="4"/>
  <c r="V93" i="4"/>
  <c r="T93" i="4"/>
  <c r="S93" i="4"/>
  <c r="X85" i="4"/>
  <c r="W85" i="4"/>
  <c r="V85" i="4"/>
  <c r="U85" i="4"/>
  <c r="T85" i="4"/>
  <c r="S85" i="4"/>
  <c r="X77" i="4"/>
  <c r="W77" i="4"/>
  <c r="V77" i="4"/>
  <c r="U77" i="4"/>
  <c r="S77" i="4"/>
  <c r="T77" i="4"/>
  <c r="X69" i="4"/>
  <c r="W69" i="4"/>
  <c r="V69" i="4"/>
  <c r="U69" i="4"/>
  <c r="T69" i="4"/>
  <c r="S69" i="4"/>
  <c r="X61" i="4"/>
  <c r="W61" i="4"/>
  <c r="V61" i="4"/>
  <c r="U61" i="4"/>
  <c r="T61" i="4"/>
  <c r="S61" i="4"/>
  <c r="X53" i="4"/>
  <c r="W53" i="4"/>
  <c r="V53" i="4"/>
  <c r="U53" i="4"/>
  <c r="T53" i="4"/>
  <c r="X37" i="4"/>
  <c r="W37" i="4"/>
  <c r="V37" i="4"/>
  <c r="U37" i="4"/>
  <c r="T37" i="4"/>
  <c r="X21" i="4"/>
  <c r="W21" i="4"/>
  <c r="V21" i="4"/>
  <c r="U21" i="4"/>
  <c r="T21" i="4"/>
  <c r="X13" i="4"/>
  <c r="W13" i="4"/>
  <c r="V13" i="4"/>
  <c r="U13" i="4"/>
  <c r="T13" i="4"/>
  <c r="S13" i="4"/>
  <c r="X5" i="4"/>
  <c r="W5" i="4"/>
  <c r="V5" i="4"/>
  <c r="U5" i="4"/>
  <c r="T5" i="4"/>
  <c r="X724" i="4"/>
  <c r="W724" i="4"/>
  <c r="V724" i="4"/>
  <c r="T724" i="4"/>
  <c r="U724" i="4"/>
  <c r="X716" i="4"/>
  <c r="W716" i="4"/>
  <c r="V716" i="4"/>
  <c r="U716" i="4"/>
  <c r="T716" i="4"/>
  <c r="X708" i="4"/>
  <c r="W708" i="4"/>
  <c r="V708" i="4"/>
  <c r="U708" i="4"/>
  <c r="T708" i="4"/>
  <c r="W692" i="4"/>
  <c r="X692" i="4"/>
  <c r="V692" i="4"/>
  <c r="U692" i="4"/>
  <c r="T692" i="4"/>
  <c r="X684" i="4"/>
  <c r="W684" i="4"/>
  <c r="V684" i="4"/>
  <c r="U684" i="4"/>
  <c r="X676" i="4"/>
  <c r="W676" i="4"/>
  <c r="V676" i="4"/>
  <c r="U676" i="4"/>
  <c r="T676" i="4"/>
  <c r="X668" i="4"/>
  <c r="W668" i="4"/>
  <c r="V668" i="4"/>
  <c r="U668" i="4"/>
  <c r="X660" i="4"/>
  <c r="W660" i="4"/>
  <c r="V660" i="4"/>
  <c r="U660" i="4"/>
  <c r="T660" i="4"/>
  <c r="X650" i="4"/>
  <c r="W650" i="4"/>
  <c r="V650" i="4"/>
  <c r="U650" i="4"/>
  <c r="T650" i="4"/>
  <c r="X634" i="4"/>
  <c r="W634" i="4"/>
  <c r="V634" i="4"/>
  <c r="U634" i="4"/>
  <c r="T634" i="4"/>
  <c r="X626" i="4"/>
  <c r="W626" i="4"/>
  <c r="V626" i="4"/>
  <c r="U626" i="4"/>
  <c r="T626" i="4"/>
  <c r="X618" i="4"/>
  <c r="W618" i="4"/>
  <c r="V618" i="4"/>
  <c r="U618" i="4"/>
  <c r="T618" i="4"/>
  <c r="X610" i="4"/>
  <c r="W610" i="4"/>
  <c r="V610" i="4"/>
  <c r="U610" i="4"/>
  <c r="T610" i="4"/>
  <c r="S610" i="4"/>
  <c r="X602" i="4"/>
  <c r="W602" i="4"/>
  <c r="V602" i="4"/>
  <c r="U602" i="4"/>
  <c r="T602" i="4"/>
  <c r="S602" i="4"/>
  <c r="X594" i="4"/>
  <c r="W594" i="4"/>
  <c r="V594" i="4"/>
  <c r="U594" i="4"/>
  <c r="T594" i="4"/>
  <c r="X586" i="4"/>
  <c r="W586" i="4"/>
  <c r="V586" i="4"/>
  <c r="U586" i="4"/>
  <c r="X578" i="4"/>
  <c r="W578" i="4"/>
  <c r="V578" i="4"/>
  <c r="U578" i="4"/>
  <c r="T578" i="4"/>
  <c r="X562" i="4"/>
  <c r="W562" i="4"/>
  <c r="V562" i="4"/>
  <c r="T562" i="4"/>
  <c r="U562" i="4"/>
  <c r="X552" i="4"/>
  <c r="W552" i="4"/>
  <c r="V552" i="4"/>
  <c r="U552" i="4"/>
  <c r="T552" i="4"/>
  <c r="S552" i="4"/>
  <c r="X544" i="4"/>
  <c r="W544" i="4"/>
  <c r="V544" i="4"/>
  <c r="U544" i="4"/>
  <c r="T544" i="4"/>
  <c r="S544" i="4"/>
  <c r="X536" i="4"/>
  <c r="W536" i="4"/>
  <c r="V536" i="4"/>
  <c r="U536" i="4"/>
  <c r="T536" i="4"/>
  <c r="S536" i="4"/>
  <c r="X528" i="4"/>
  <c r="W528" i="4"/>
  <c r="V528" i="4"/>
  <c r="U528" i="4"/>
  <c r="S528" i="4"/>
  <c r="X520" i="4"/>
  <c r="W520" i="4"/>
  <c r="V520" i="4"/>
  <c r="T520" i="4"/>
  <c r="U520" i="4"/>
  <c r="X512" i="4"/>
  <c r="W512" i="4"/>
  <c r="V512" i="4"/>
  <c r="U512" i="4"/>
  <c r="T512" i="4"/>
  <c r="X504" i="4"/>
  <c r="W504" i="4"/>
  <c r="V504" i="4"/>
  <c r="T504" i="4"/>
  <c r="U504" i="4"/>
  <c r="X494" i="4"/>
  <c r="W494" i="4"/>
  <c r="V494" i="4"/>
  <c r="T494" i="4"/>
  <c r="U494" i="4"/>
  <c r="S494" i="4"/>
  <c r="X486" i="4"/>
  <c r="W486" i="4"/>
  <c r="V486" i="4"/>
  <c r="U486" i="4"/>
  <c r="T486" i="4"/>
  <c r="S486" i="4"/>
  <c r="X478" i="4"/>
  <c r="W478" i="4"/>
  <c r="V478" i="4"/>
  <c r="U478" i="4"/>
  <c r="T478" i="4"/>
  <c r="X470" i="4"/>
  <c r="V470" i="4"/>
  <c r="W470" i="4"/>
  <c r="T470" i="4"/>
  <c r="U470" i="4"/>
  <c r="U471" i="4" s="1"/>
  <c r="X462" i="4"/>
  <c r="W462" i="4"/>
  <c r="V462" i="4"/>
  <c r="T462" i="4"/>
  <c r="U462" i="4"/>
  <c r="X454" i="4"/>
  <c r="W454" i="4"/>
  <c r="V454" i="4"/>
  <c r="T454" i="4"/>
  <c r="U454" i="4"/>
  <c r="X446" i="4"/>
  <c r="W446" i="4"/>
  <c r="V446" i="4"/>
  <c r="T446" i="4"/>
  <c r="U446" i="4"/>
  <c r="X438" i="4"/>
  <c r="W438" i="4"/>
  <c r="V438" i="4"/>
  <c r="T438" i="4"/>
  <c r="U438" i="4"/>
  <c r="X430" i="4"/>
  <c r="W430" i="4"/>
  <c r="V430" i="4"/>
  <c r="T430" i="4"/>
  <c r="U430" i="4"/>
  <c r="X422" i="4"/>
  <c r="W422" i="4"/>
  <c r="V422" i="4"/>
  <c r="U422" i="4"/>
  <c r="T422" i="4"/>
  <c r="S422" i="4"/>
  <c r="X414" i="4"/>
  <c r="X415" i="4" s="1"/>
  <c r="W414" i="4"/>
  <c r="U414" i="4"/>
  <c r="V414" i="4"/>
  <c r="T414" i="4"/>
  <c r="T415" i="4" s="1"/>
  <c r="S414" i="4"/>
  <c r="X406" i="4"/>
  <c r="W406" i="4"/>
  <c r="U406" i="4"/>
  <c r="V406" i="4"/>
  <c r="T406" i="4"/>
  <c r="S406" i="4"/>
  <c r="X398" i="4"/>
  <c r="W398" i="4"/>
  <c r="V398" i="4"/>
  <c r="T398" i="4"/>
  <c r="S398" i="4"/>
  <c r="U398" i="4"/>
  <c r="X390" i="4"/>
  <c r="W390" i="4"/>
  <c r="V390" i="4"/>
  <c r="U390" i="4"/>
  <c r="T390" i="4"/>
  <c r="S390" i="4"/>
  <c r="X382" i="4"/>
  <c r="W382" i="4"/>
  <c r="V382" i="4"/>
  <c r="T382" i="4"/>
  <c r="U382" i="4"/>
  <c r="X374" i="4"/>
  <c r="W374" i="4"/>
  <c r="V374" i="4"/>
  <c r="U374" i="4"/>
  <c r="T374" i="4"/>
  <c r="S374" i="4"/>
  <c r="X366" i="4"/>
  <c r="W366" i="4"/>
  <c r="V366" i="4"/>
  <c r="U366" i="4"/>
  <c r="T366" i="4"/>
  <c r="S366" i="4"/>
  <c r="X350" i="4"/>
  <c r="W350" i="4"/>
  <c r="V350" i="4"/>
  <c r="T350" i="4"/>
  <c r="S350" i="4"/>
  <c r="U350" i="4"/>
  <c r="X342" i="4"/>
  <c r="W342" i="4"/>
  <c r="V342" i="4"/>
  <c r="T342" i="4"/>
  <c r="U342" i="4"/>
  <c r="S342" i="4"/>
  <c r="X334" i="4"/>
  <c r="W334" i="4"/>
  <c r="V334" i="4"/>
  <c r="U334" i="4"/>
  <c r="T334" i="4"/>
  <c r="S334" i="4"/>
  <c r="X326" i="4"/>
  <c r="W326" i="4"/>
  <c r="V326" i="4"/>
  <c r="U326" i="4"/>
  <c r="X318" i="4"/>
  <c r="W318" i="4"/>
  <c r="V318" i="4"/>
  <c r="U318" i="4"/>
  <c r="T318" i="4"/>
  <c r="X310" i="4"/>
  <c r="W310" i="4"/>
  <c r="V310" i="4"/>
  <c r="U310" i="4"/>
  <c r="T310" i="4"/>
  <c r="S310" i="4"/>
  <c r="X302" i="4"/>
  <c r="W302" i="4"/>
  <c r="V302" i="4"/>
  <c r="T302" i="4"/>
  <c r="U302" i="4"/>
  <c r="X294" i="4"/>
  <c r="W294" i="4"/>
  <c r="U294" i="4"/>
  <c r="S294" i="4"/>
  <c r="T294" i="4"/>
  <c r="V294" i="4"/>
  <c r="X286" i="4"/>
  <c r="W286" i="4"/>
  <c r="V286" i="4"/>
  <c r="U286" i="4"/>
  <c r="S286" i="4"/>
  <c r="T286" i="4"/>
  <c r="X278" i="4"/>
  <c r="W278" i="4"/>
  <c r="V278" i="4"/>
  <c r="U278" i="4"/>
  <c r="S278" i="4"/>
  <c r="T278" i="4"/>
  <c r="X270" i="4"/>
  <c r="V270" i="4"/>
  <c r="W270" i="4"/>
  <c r="U270" i="4"/>
  <c r="S270" i="4"/>
  <c r="T270" i="4"/>
  <c r="X262" i="4"/>
  <c r="V262" i="4"/>
  <c r="W262" i="4"/>
  <c r="U262" i="4"/>
  <c r="S262" i="4"/>
  <c r="T262" i="4"/>
  <c r="X254" i="4"/>
  <c r="W254" i="4"/>
  <c r="V254" i="4"/>
  <c r="U254" i="4"/>
  <c r="T254" i="4"/>
  <c r="S254" i="4"/>
  <c r="X246" i="4"/>
  <c r="W246" i="4"/>
  <c r="V246" i="4"/>
  <c r="U246" i="4"/>
  <c r="T246" i="4"/>
  <c r="S246" i="4"/>
  <c r="X238" i="4"/>
  <c r="W238" i="4"/>
  <c r="V238" i="4"/>
  <c r="S238" i="4"/>
  <c r="T238" i="4"/>
  <c r="U238" i="4"/>
  <c r="X230" i="4"/>
  <c r="W230" i="4"/>
  <c r="V230" i="4"/>
  <c r="U230" i="4"/>
  <c r="T230" i="4"/>
  <c r="S230" i="4"/>
  <c r="X222" i="4"/>
  <c r="W222" i="4"/>
  <c r="V222" i="4"/>
  <c r="U222" i="4"/>
  <c r="T222" i="4"/>
  <c r="X214" i="4"/>
  <c r="W214" i="4"/>
  <c r="V214" i="4"/>
  <c r="U214" i="4"/>
  <c r="T214" i="4"/>
  <c r="S214" i="4"/>
  <c r="X206" i="4"/>
  <c r="W206" i="4"/>
  <c r="U206" i="4"/>
  <c r="V206" i="4"/>
  <c r="T206" i="4"/>
  <c r="S206" i="4"/>
  <c r="X198" i="4"/>
  <c r="W198" i="4"/>
  <c r="V198" i="4"/>
  <c r="U198" i="4"/>
  <c r="T198" i="4"/>
  <c r="S198" i="4"/>
  <c r="X190" i="4"/>
  <c r="V190" i="4"/>
  <c r="U190" i="4"/>
  <c r="W190" i="4"/>
  <c r="T190" i="4"/>
  <c r="S190" i="4"/>
  <c r="X182" i="4"/>
  <c r="W182" i="4"/>
  <c r="U182" i="4"/>
  <c r="V182" i="4"/>
  <c r="T182" i="4"/>
  <c r="S182" i="4"/>
  <c r="X174" i="4"/>
  <c r="W174" i="4"/>
  <c r="V174" i="4"/>
  <c r="U174" i="4"/>
  <c r="T174" i="4"/>
  <c r="S174" i="4"/>
  <c r="X166" i="4"/>
  <c r="W166" i="4"/>
  <c r="V166" i="4"/>
  <c r="U166" i="4"/>
  <c r="T166" i="4"/>
  <c r="S166" i="4"/>
  <c r="X156" i="4"/>
  <c r="W156" i="4"/>
  <c r="V156" i="4"/>
  <c r="U156" i="4"/>
  <c r="S156" i="4"/>
  <c r="T156" i="4"/>
  <c r="X148" i="4"/>
  <c r="W148" i="4"/>
  <c r="V148" i="4"/>
  <c r="U148" i="4"/>
  <c r="T148" i="4"/>
  <c r="S148" i="4"/>
  <c r="X140" i="4"/>
  <c r="W140" i="4"/>
  <c r="V140" i="4"/>
  <c r="S140" i="4"/>
  <c r="T140" i="4"/>
  <c r="X132" i="4"/>
  <c r="W132" i="4"/>
  <c r="V132" i="4"/>
  <c r="U132" i="4"/>
  <c r="S132" i="4"/>
  <c r="X124" i="4"/>
  <c r="W124" i="4"/>
  <c r="V124" i="4"/>
  <c r="T124" i="4"/>
  <c r="U124" i="4"/>
  <c r="S124" i="4"/>
  <c r="X116" i="4"/>
  <c r="W116" i="4"/>
  <c r="V116" i="4"/>
  <c r="U116" i="4"/>
  <c r="T116" i="4"/>
  <c r="S116" i="4"/>
  <c r="X108" i="4"/>
  <c r="W108" i="4"/>
  <c r="V108" i="4"/>
  <c r="T108" i="4"/>
  <c r="S108" i="4"/>
  <c r="U108" i="4"/>
  <c r="X100" i="4"/>
  <c r="W100" i="4"/>
  <c r="V100" i="4"/>
  <c r="U100" i="4"/>
  <c r="T100" i="4"/>
  <c r="S100" i="4"/>
  <c r="X92" i="4"/>
  <c r="W92" i="4"/>
  <c r="V92" i="4"/>
  <c r="U92" i="4"/>
  <c r="S92" i="4"/>
  <c r="X84" i="4"/>
  <c r="W84" i="4"/>
  <c r="V84" i="4"/>
  <c r="U84" i="4"/>
  <c r="T84" i="4"/>
  <c r="S84" i="4"/>
  <c r="X76" i="4"/>
  <c r="W76" i="4"/>
  <c r="V76" i="4"/>
  <c r="U76" i="4"/>
  <c r="S76" i="4"/>
  <c r="T76" i="4"/>
  <c r="X68" i="4"/>
  <c r="W68" i="4"/>
  <c r="V68" i="4"/>
  <c r="U68" i="4"/>
  <c r="S68" i="4"/>
  <c r="T68" i="4"/>
  <c r="X60" i="4"/>
  <c r="W60" i="4"/>
  <c r="V60" i="4"/>
  <c r="U60" i="4"/>
  <c r="T60" i="4"/>
  <c r="S60" i="4"/>
  <c r="X52" i="4"/>
  <c r="W52" i="4"/>
  <c r="V52" i="4"/>
  <c r="U52" i="4"/>
  <c r="T52" i="4"/>
  <c r="S52" i="4"/>
  <c r="X44" i="4"/>
  <c r="W44" i="4"/>
  <c r="V44" i="4"/>
  <c r="U44" i="4"/>
  <c r="T44" i="4"/>
  <c r="S44" i="4"/>
  <c r="X36" i="4"/>
  <c r="W36" i="4"/>
  <c r="V36" i="4"/>
  <c r="U36" i="4"/>
  <c r="T36" i="4"/>
  <c r="S36" i="4"/>
  <c r="X28" i="4"/>
  <c r="X29" i="4" s="1"/>
  <c r="W28" i="4"/>
  <c r="W29" i="4" s="1"/>
  <c r="V28" i="4"/>
  <c r="V29" i="4" s="1"/>
  <c r="U28" i="4"/>
  <c r="U29" i="4" s="1"/>
  <c r="T28" i="4"/>
  <c r="T29" i="4" s="1"/>
  <c r="S28" i="4"/>
  <c r="S29" i="4" s="1"/>
  <c r="X20" i="4"/>
  <c r="W20" i="4"/>
  <c r="V20" i="4"/>
  <c r="U20" i="4"/>
  <c r="T20" i="4"/>
  <c r="S20" i="4"/>
  <c r="X12" i="4"/>
  <c r="W12" i="4"/>
  <c r="V12" i="4"/>
  <c r="U12" i="4"/>
  <c r="S12" i="4"/>
  <c r="T12" i="4"/>
  <c r="X4" i="4"/>
  <c r="W4" i="4"/>
  <c r="V4" i="4"/>
  <c r="U4" i="4"/>
  <c r="T4" i="4"/>
  <c r="S4" i="4"/>
  <c r="L724" i="4"/>
  <c r="N724" i="4" s="1"/>
  <c r="L716" i="4"/>
  <c r="N716" i="4" s="1"/>
  <c r="L650" i="4"/>
  <c r="N650" i="4" s="1"/>
  <c r="L558" i="4"/>
  <c r="N558" i="4" s="1"/>
  <c r="L458" i="4"/>
  <c r="N458" i="4" s="1"/>
  <c r="L398" i="4"/>
  <c r="N398" i="4" s="1"/>
  <c r="L390" i="4"/>
  <c r="N390" i="4" s="1"/>
  <c r="L239" i="4"/>
  <c r="N239" i="4" s="1"/>
  <c r="L230" i="4"/>
  <c r="N230" i="4" s="1"/>
  <c r="L222" i="4"/>
  <c r="N222" i="4" s="1"/>
  <c r="L156" i="4"/>
  <c r="N156" i="4" s="1"/>
  <c r="L148" i="4"/>
  <c r="N148" i="4" s="1"/>
  <c r="L140" i="4"/>
  <c r="N140" i="4" s="1"/>
  <c r="L132" i="4"/>
  <c r="N132" i="4" s="1"/>
  <c r="L124" i="4"/>
  <c r="N124" i="4" s="1"/>
  <c r="L116" i="4"/>
  <c r="N116" i="4" s="1"/>
  <c r="L108" i="4"/>
  <c r="N108" i="4" s="1"/>
  <c r="S618" i="4"/>
  <c r="S606" i="4"/>
  <c r="S314" i="4"/>
  <c r="S55" i="4"/>
  <c r="T586" i="4"/>
  <c r="X165" i="4"/>
  <c r="W165" i="4"/>
  <c r="V165" i="4"/>
  <c r="U165" i="4"/>
  <c r="T165" i="4"/>
  <c r="S165" i="4"/>
  <c r="X155" i="4"/>
  <c r="W155" i="4"/>
  <c r="V155" i="4"/>
  <c r="U155" i="4"/>
  <c r="S155" i="4"/>
  <c r="T155" i="4"/>
  <c r="X147" i="4"/>
  <c r="W147" i="4"/>
  <c r="V147" i="4"/>
  <c r="U147" i="4"/>
  <c r="S147" i="4"/>
  <c r="T147" i="4"/>
  <c r="X139" i="4"/>
  <c r="W139" i="4"/>
  <c r="V139" i="4"/>
  <c r="U139" i="4"/>
  <c r="S139" i="4"/>
  <c r="T139" i="4"/>
  <c r="X123" i="4"/>
  <c r="W123" i="4"/>
  <c r="V123" i="4"/>
  <c r="U123" i="4"/>
  <c r="S123" i="4"/>
  <c r="T123" i="4"/>
  <c r="X115" i="4"/>
  <c r="W115" i="4"/>
  <c r="V115" i="4"/>
  <c r="U115" i="4"/>
  <c r="T115" i="4"/>
  <c r="S115" i="4"/>
  <c r="X107" i="4"/>
  <c r="W107" i="4"/>
  <c r="V107" i="4"/>
  <c r="U107" i="4"/>
  <c r="T107" i="4"/>
  <c r="S107" i="4"/>
  <c r="X91" i="4"/>
  <c r="W91" i="4"/>
  <c r="V91" i="4"/>
  <c r="U91" i="4"/>
  <c r="T91" i="4"/>
  <c r="S91" i="4"/>
  <c r="X83" i="4"/>
  <c r="W83" i="4"/>
  <c r="V83" i="4"/>
  <c r="U83" i="4"/>
  <c r="T83" i="4"/>
  <c r="S83" i="4"/>
  <c r="X67" i="4"/>
  <c r="W67" i="4"/>
  <c r="V67" i="4"/>
  <c r="U67" i="4"/>
  <c r="S67" i="4"/>
  <c r="T67" i="4"/>
  <c r="X51" i="4"/>
  <c r="W51" i="4"/>
  <c r="U51" i="4"/>
  <c r="V51" i="4"/>
  <c r="T51" i="4"/>
  <c r="S51" i="4"/>
  <c r="X43" i="4"/>
  <c r="W43" i="4"/>
  <c r="V43" i="4"/>
  <c r="U43" i="4"/>
  <c r="T43" i="4"/>
  <c r="S43" i="4"/>
  <c r="X35" i="4"/>
  <c r="W35" i="4"/>
  <c r="V35" i="4"/>
  <c r="U35" i="4"/>
  <c r="T35" i="4"/>
  <c r="S35" i="4"/>
  <c r="X27" i="4"/>
  <c r="W27" i="4"/>
  <c r="V27" i="4"/>
  <c r="U27" i="4"/>
  <c r="T27" i="4"/>
  <c r="S27" i="4"/>
  <c r="X19" i="4"/>
  <c r="W19" i="4"/>
  <c r="V19" i="4"/>
  <c r="U19" i="4"/>
  <c r="T19" i="4"/>
  <c r="S19" i="4"/>
  <c r="X11" i="4"/>
  <c r="W11" i="4"/>
  <c r="V11" i="4"/>
  <c r="U11" i="4"/>
  <c r="T11" i="4"/>
  <c r="S11" i="4"/>
  <c r="X3" i="4"/>
  <c r="W3" i="4"/>
  <c r="V3" i="4"/>
  <c r="U3" i="4"/>
  <c r="T3" i="4"/>
  <c r="S3" i="4"/>
  <c r="L548" i="4"/>
  <c r="N548" i="4" s="1"/>
  <c r="L414" i="4"/>
  <c r="N414" i="4" s="1"/>
  <c r="L406" i="4"/>
  <c r="N406" i="4" s="1"/>
  <c r="L306" i="4"/>
  <c r="N306" i="4" s="1"/>
  <c r="L238" i="4"/>
  <c r="N238" i="4" s="1"/>
  <c r="L155" i="4"/>
  <c r="N155" i="4" s="1"/>
  <c r="L147" i="4"/>
  <c r="N147" i="4" s="1"/>
  <c r="L139" i="4"/>
  <c r="N139" i="4" s="1"/>
  <c r="L123" i="4"/>
  <c r="N123" i="4" s="1"/>
  <c r="L115" i="4"/>
  <c r="N115" i="4" s="1"/>
  <c r="L107" i="4"/>
  <c r="N107" i="4" s="1"/>
  <c r="S668" i="4"/>
  <c r="S660" i="4"/>
  <c r="S594" i="4"/>
  <c r="S462" i="4"/>
  <c r="S438" i="4"/>
  <c r="S370" i="4"/>
  <c r="S53" i="4"/>
  <c r="T326" i="4"/>
  <c r="T194" i="4"/>
  <c r="T55" i="4"/>
  <c r="X2" i="4"/>
  <c r="W2" i="4"/>
  <c r="V2" i="4"/>
  <c r="U2" i="4"/>
  <c r="T2" i="4"/>
  <c r="X722" i="4"/>
  <c r="W722" i="4"/>
  <c r="V722" i="4"/>
  <c r="U722" i="4"/>
  <c r="T722" i="4"/>
  <c r="X714" i="4"/>
  <c r="W714" i="4"/>
  <c r="V714" i="4"/>
  <c r="V715" i="4" s="1"/>
  <c r="U714" i="4"/>
  <c r="T714" i="4"/>
  <c r="T715" i="4" s="1"/>
  <c r="X706" i="4"/>
  <c r="W706" i="4"/>
  <c r="V706" i="4"/>
  <c r="U706" i="4"/>
  <c r="T706" i="4"/>
  <c r="X698" i="4"/>
  <c r="W698" i="4"/>
  <c r="V698" i="4"/>
  <c r="U698" i="4"/>
  <c r="T698" i="4"/>
  <c r="X690" i="4"/>
  <c r="W690" i="4"/>
  <c r="U690" i="4"/>
  <c r="V690" i="4"/>
  <c r="T690" i="4"/>
  <c r="X682" i="4"/>
  <c r="V682" i="4"/>
  <c r="W682" i="4"/>
  <c r="U682" i="4"/>
  <c r="T682" i="4"/>
  <c r="X674" i="4"/>
  <c r="W674" i="4"/>
  <c r="V674" i="4"/>
  <c r="U674" i="4"/>
  <c r="T674" i="4"/>
  <c r="X666" i="4"/>
  <c r="W666" i="4"/>
  <c r="V666" i="4"/>
  <c r="U666" i="4"/>
  <c r="T666" i="4"/>
  <c r="X658" i="4"/>
  <c r="W658" i="4"/>
  <c r="V658" i="4"/>
  <c r="U658" i="4"/>
  <c r="T658" i="4"/>
  <c r="X648" i="4"/>
  <c r="W648" i="4"/>
  <c r="V648" i="4"/>
  <c r="U648" i="4"/>
  <c r="T648" i="4"/>
  <c r="X640" i="4"/>
  <c r="W640" i="4"/>
  <c r="V640" i="4"/>
  <c r="U640" i="4"/>
  <c r="T640" i="4"/>
  <c r="X632" i="4"/>
  <c r="W632" i="4"/>
  <c r="U632" i="4"/>
  <c r="V632" i="4"/>
  <c r="T632" i="4"/>
  <c r="X624" i="4"/>
  <c r="W624" i="4"/>
  <c r="V624" i="4"/>
  <c r="U624" i="4"/>
  <c r="T624" i="4"/>
  <c r="S624" i="4"/>
  <c r="X616" i="4"/>
  <c r="W616" i="4"/>
  <c r="V616" i="4"/>
  <c r="U616" i="4"/>
  <c r="T616" i="4"/>
  <c r="S616" i="4"/>
  <c r="X608" i="4"/>
  <c r="V608" i="4"/>
  <c r="W608" i="4"/>
  <c r="U608" i="4"/>
  <c r="T608" i="4"/>
  <c r="X600" i="4"/>
  <c r="V600" i="4"/>
  <c r="W600" i="4"/>
  <c r="U600" i="4"/>
  <c r="T600" i="4"/>
  <c r="X592" i="4"/>
  <c r="V592" i="4"/>
  <c r="W592" i="4"/>
  <c r="U592" i="4"/>
  <c r="T592" i="4"/>
  <c r="X576" i="4"/>
  <c r="V576" i="4"/>
  <c r="W576" i="4"/>
  <c r="T576" i="4"/>
  <c r="X568" i="4"/>
  <c r="W568" i="4"/>
  <c r="V568" i="4"/>
  <c r="U568" i="4"/>
  <c r="T568" i="4"/>
  <c r="X560" i="4"/>
  <c r="W560" i="4"/>
  <c r="V560" i="4"/>
  <c r="T560" i="4"/>
  <c r="S560" i="4"/>
  <c r="U560" i="4"/>
  <c r="X550" i="4"/>
  <c r="W550" i="4"/>
  <c r="U550" i="4"/>
  <c r="V550" i="4"/>
  <c r="T550" i="4"/>
  <c r="S550" i="4"/>
  <c r="X534" i="4"/>
  <c r="W534" i="4"/>
  <c r="V534" i="4"/>
  <c r="U534" i="4"/>
  <c r="T534" i="4"/>
  <c r="S534" i="4"/>
  <c r="X526" i="4"/>
  <c r="X527" i="4" s="1"/>
  <c r="W526" i="4"/>
  <c r="W527" i="4" s="1"/>
  <c r="V526" i="4"/>
  <c r="V527" i="4" s="1"/>
  <c r="U526" i="4"/>
  <c r="U527" i="4" s="1"/>
  <c r="T526" i="4"/>
  <c r="T527" i="4" s="1"/>
  <c r="S526" i="4"/>
  <c r="S527" i="4" s="1"/>
  <c r="X518" i="4"/>
  <c r="W518" i="4"/>
  <c r="U518" i="4"/>
  <c r="V518" i="4"/>
  <c r="T518" i="4"/>
  <c r="S518" i="4"/>
  <c r="X510" i="4"/>
  <c r="W510" i="4"/>
  <c r="V510" i="4"/>
  <c r="T510" i="4"/>
  <c r="S510" i="4"/>
  <c r="X502" i="4"/>
  <c r="W502" i="4"/>
  <c r="V502" i="4"/>
  <c r="U502" i="4"/>
  <c r="T502" i="4"/>
  <c r="S502" i="4"/>
  <c r="X492" i="4"/>
  <c r="W492" i="4"/>
  <c r="V492" i="4"/>
  <c r="U492" i="4"/>
  <c r="S492" i="4"/>
  <c r="X484" i="4"/>
  <c r="W484" i="4"/>
  <c r="V484" i="4"/>
  <c r="U484" i="4"/>
  <c r="T484" i="4"/>
  <c r="S484" i="4"/>
  <c r="X476" i="4"/>
  <c r="W476" i="4"/>
  <c r="V476" i="4"/>
  <c r="U476" i="4"/>
  <c r="T476" i="4"/>
  <c r="S476" i="4"/>
  <c r="X468" i="4"/>
  <c r="W468" i="4"/>
  <c r="V468" i="4"/>
  <c r="U468" i="4"/>
  <c r="T468" i="4"/>
  <c r="S468" i="4"/>
  <c r="X460" i="4"/>
  <c r="W460" i="4"/>
  <c r="V460" i="4"/>
  <c r="T460" i="4"/>
  <c r="U460" i="4"/>
  <c r="S460" i="4"/>
  <c r="X452" i="4"/>
  <c r="W452" i="4"/>
  <c r="V452" i="4"/>
  <c r="T452" i="4"/>
  <c r="U452" i="4"/>
  <c r="S452" i="4"/>
  <c r="X444" i="4"/>
  <c r="W444" i="4"/>
  <c r="V444" i="4"/>
  <c r="U444" i="4"/>
  <c r="T444" i="4"/>
  <c r="S444" i="4"/>
  <c r="X436" i="4"/>
  <c r="V436" i="4"/>
  <c r="W436" i="4"/>
  <c r="T436" i="4"/>
  <c r="S436" i="4"/>
  <c r="X428" i="4"/>
  <c r="W428" i="4"/>
  <c r="V428" i="4"/>
  <c r="U428" i="4"/>
  <c r="X420" i="4"/>
  <c r="W420" i="4"/>
  <c r="V420" i="4"/>
  <c r="U420" i="4"/>
  <c r="T420" i="4"/>
  <c r="X412" i="4"/>
  <c r="W412" i="4"/>
  <c r="V412" i="4"/>
  <c r="U412" i="4"/>
  <c r="T412" i="4"/>
  <c r="X404" i="4"/>
  <c r="W404" i="4"/>
  <c r="V404" i="4"/>
  <c r="U404" i="4"/>
  <c r="T404" i="4"/>
  <c r="X396" i="4"/>
  <c r="W396" i="4"/>
  <c r="V396" i="4"/>
  <c r="T396" i="4"/>
  <c r="U396" i="4"/>
  <c r="X388" i="4"/>
  <c r="W388" i="4"/>
  <c r="V388" i="4"/>
  <c r="U388" i="4"/>
  <c r="T388" i="4"/>
  <c r="X380" i="4"/>
  <c r="W380" i="4"/>
  <c r="V380" i="4"/>
  <c r="T380" i="4"/>
  <c r="U380" i="4"/>
  <c r="X364" i="4"/>
  <c r="W364" i="4"/>
  <c r="V364" i="4"/>
  <c r="U364" i="4"/>
  <c r="T364" i="4"/>
  <c r="S364" i="4"/>
  <c r="X356" i="4"/>
  <c r="W356" i="4"/>
  <c r="U356" i="4"/>
  <c r="V356" i="4"/>
  <c r="T356" i="4"/>
  <c r="S356" i="4"/>
  <c r="X348" i="4"/>
  <c r="W348" i="4"/>
  <c r="U348" i="4"/>
  <c r="V348" i="4"/>
  <c r="T348" i="4"/>
  <c r="X340" i="4"/>
  <c r="W340" i="4"/>
  <c r="V340" i="4"/>
  <c r="U340" i="4"/>
  <c r="T340" i="4"/>
  <c r="S340" i="4"/>
  <c r="X332" i="4"/>
  <c r="W332" i="4"/>
  <c r="V332" i="4"/>
  <c r="U332" i="4"/>
  <c r="T332" i="4"/>
  <c r="S332" i="4"/>
  <c r="X324" i="4"/>
  <c r="W324" i="4"/>
  <c r="U324" i="4"/>
  <c r="V324" i="4"/>
  <c r="T324" i="4"/>
  <c r="S324" i="4"/>
  <c r="X308" i="4"/>
  <c r="W308" i="4"/>
  <c r="V308" i="4"/>
  <c r="U308" i="4"/>
  <c r="T308" i="4"/>
  <c r="S308" i="4"/>
  <c r="X300" i="4"/>
  <c r="W300" i="4"/>
  <c r="V300" i="4"/>
  <c r="U300" i="4"/>
  <c r="U301" i="4" s="1"/>
  <c r="T300" i="4"/>
  <c r="S300" i="4"/>
  <c r="S301" i="4" s="1"/>
  <c r="X292" i="4"/>
  <c r="W292" i="4"/>
  <c r="V292" i="4"/>
  <c r="T292" i="4"/>
  <c r="U292" i="4"/>
  <c r="S292" i="4"/>
  <c r="X284" i="4"/>
  <c r="W284" i="4"/>
  <c r="V284" i="4"/>
  <c r="U284" i="4"/>
  <c r="S284" i="4"/>
  <c r="T284" i="4"/>
  <c r="X276" i="4"/>
  <c r="W276" i="4"/>
  <c r="V276" i="4"/>
  <c r="U276" i="4"/>
  <c r="T276" i="4"/>
  <c r="X268" i="4"/>
  <c r="W268" i="4"/>
  <c r="V268" i="4"/>
  <c r="U268" i="4"/>
  <c r="T268" i="4"/>
  <c r="X260" i="4"/>
  <c r="W260" i="4"/>
  <c r="V260" i="4"/>
  <c r="U260" i="4"/>
  <c r="S260" i="4"/>
  <c r="X252" i="4"/>
  <c r="W252" i="4"/>
  <c r="V252" i="4"/>
  <c r="U252" i="4"/>
  <c r="S252" i="4"/>
  <c r="T252" i="4"/>
  <c r="X244" i="4"/>
  <c r="W244" i="4"/>
  <c r="V244" i="4"/>
  <c r="V245" i="4" s="1"/>
  <c r="U244" i="4"/>
  <c r="S244" i="4"/>
  <c r="S245" i="4" s="1"/>
  <c r="T244" i="4"/>
  <c r="T245" i="4" s="1"/>
  <c r="X236" i="4"/>
  <c r="W236" i="4"/>
  <c r="V236" i="4"/>
  <c r="U236" i="4"/>
  <c r="S236" i="4"/>
  <c r="T236" i="4"/>
  <c r="X228" i="4"/>
  <c r="W228" i="4"/>
  <c r="U228" i="4"/>
  <c r="V228" i="4"/>
  <c r="S228" i="4"/>
  <c r="T228" i="4"/>
  <c r="X220" i="4"/>
  <c r="W220" i="4"/>
  <c r="V220" i="4"/>
  <c r="U220" i="4"/>
  <c r="S220" i="4"/>
  <c r="T220" i="4"/>
  <c r="X212" i="4"/>
  <c r="W212" i="4"/>
  <c r="V212" i="4"/>
  <c r="U212" i="4"/>
  <c r="S212" i="4"/>
  <c r="T212" i="4"/>
  <c r="X204" i="4"/>
  <c r="W204" i="4"/>
  <c r="V204" i="4"/>
  <c r="S204" i="4"/>
  <c r="T204" i="4"/>
  <c r="U204" i="4"/>
  <c r="X196" i="4"/>
  <c r="W196" i="4"/>
  <c r="V196" i="4"/>
  <c r="U196" i="4"/>
  <c r="T196" i="4"/>
  <c r="X188" i="4"/>
  <c r="W188" i="4"/>
  <c r="V188" i="4"/>
  <c r="U188" i="4"/>
  <c r="T188" i="4"/>
  <c r="S188" i="4"/>
  <c r="X180" i="4"/>
  <c r="W180" i="4"/>
  <c r="V180" i="4"/>
  <c r="U180" i="4"/>
  <c r="T180" i="4"/>
  <c r="S180" i="4"/>
  <c r="X172" i="4"/>
  <c r="W172" i="4"/>
  <c r="V172" i="4"/>
  <c r="U172" i="4"/>
  <c r="T172" i="4"/>
  <c r="S172" i="4"/>
  <c r="X164" i="4"/>
  <c r="V164" i="4"/>
  <c r="W164" i="4"/>
  <c r="U164" i="4"/>
  <c r="S164" i="4"/>
  <c r="W154" i="4"/>
  <c r="X154" i="4"/>
  <c r="V154" i="4"/>
  <c r="U154" i="4"/>
  <c r="T154" i="4"/>
  <c r="X146" i="4"/>
  <c r="W146" i="4"/>
  <c r="V146" i="4"/>
  <c r="U146" i="4"/>
  <c r="T146" i="4"/>
  <c r="S146" i="4"/>
  <c r="X138" i="4"/>
  <c r="W138" i="4"/>
  <c r="V138" i="4"/>
  <c r="U138" i="4"/>
  <c r="T138" i="4"/>
  <c r="W130" i="4"/>
  <c r="X130" i="4"/>
  <c r="U130" i="4"/>
  <c r="V130" i="4"/>
  <c r="T130" i="4"/>
  <c r="T131" i="4" s="1"/>
  <c r="S130" i="4"/>
  <c r="W122" i="4"/>
  <c r="X122" i="4"/>
  <c r="V122" i="4"/>
  <c r="U122" i="4"/>
  <c r="T122" i="4"/>
  <c r="W114" i="4"/>
  <c r="X114" i="4"/>
  <c r="V114" i="4"/>
  <c r="U114" i="4"/>
  <c r="T114" i="4"/>
  <c r="S114" i="4"/>
  <c r="W106" i="4"/>
  <c r="X106" i="4"/>
  <c r="U106" i="4"/>
  <c r="T106" i="4"/>
  <c r="V106" i="4"/>
  <c r="W98" i="4"/>
  <c r="X98" i="4"/>
  <c r="V98" i="4"/>
  <c r="U98" i="4"/>
  <c r="T98" i="4"/>
  <c r="S98" i="4"/>
  <c r="W90" i="4"/>
  <c r="X90" i="4"/>
  <c r="V90" i="4"/>
  <c r="U90" i="4"/>
  <c r="T90" i="4"/>
  <c r="X82" i="4"/>
  <c r="W82" i="4"/>
  <c r="V82" i="4"/>
  <c r="U82" i="4"/>
  <c r="T82" i="4"/>
  <c r="S82" i="4"/>
  <c r="X74" i="4"/>
  <c r="W74" i="4"/>
  <c r="W75" i="4" s="1"/>
  <c r="V74" i="4"/>
  <c r="U74" i="4"/>
  <c r="S74" i="4"/>
  <c r="T74" i="4"/>
  <c r="W66" i="4"/>
  <c r="X66" i="4"/>
  <c r="V66" i="4"/>
  <c r="U66" i="4"/>
  <c r="T66" i="4"/>
  <c r="S66" i="4"/>
  <c r="W58" i="4"/>
  <c r="X58" i="4"/>
  <c r="V58" i="4"/>
  <c r="U58" i="4"/>
  <c r="S58" i="4"/>
  <c r="T58" i="4"/>
  <c r="W50" i="4"/>
  <c r="X50" i="4"/>
  <c r="V50" i="4"/>
  <c r="U50" i="4"/>
  <c r="S50" i="4"/>
  <c r="T50" i="4"/>
  <c r="W42" i="4"/>
  <c r="X42" i="4"/>
  <c r="V42" i="4"/>
  <c r="U42" i="4"/>
  <c r="T42" i="4"/>
  <c r="S42" i="4"/>
  <c r="W34" i="4"/>
  <c r="X34" i="4"/>
  <c r="V34" i="4"/>
  <c r="U34" i="4"/>
  <c r="T34" i="4"/>
  <c r="S34" i="4"/>
  <c r="W26" i="4"/>
  <c r="X26" i="4"/>
  <c r="V26" i="4"/>
  <c r="U26" i="4"/>
  <c r="T26" i="4"/>
  <c r="S26" i="4"/>
  <c r="X18" i="4"/>
  <c r="W18" i="4"/>
  <c r="V18" i="4"/>
  <c r="U18" i="4"/>
  <c r="S18" i="4"/>
  <c r="X10" i="4"/>
  <c r="W10" i="4"/>
  <c r="V10" i="4"/>
  <c r="U10" i="4"/>
  <c r="S10" i="4"/>
  <c r="T10" i="4"/>
  <c r="L2" i="4"/>
  <c r="N2" i="4" s="1"/>
  <c r="L722" i="4"/>
  <c r="N722" i="4" s="1"/>
  <c r="L648" i="4"/>
  <c r="N648" i="4" s="1"/>
  <c r="L614" i="4"/>
  <c r="N614" i="4" s="1"/>
  <c r="L498" i="4"/>
  <c r="N498" i="4" s="1"/>
  <c r="L422" i="4"/>
  <c r="N422" i="4" s="1"/>
  <c r="L396" i="4"/>
  <c r="N396" i="4" s="1"/>
  <c r="L388" i="4"/>
  <c r="N388" i="4" s="1"/>
  <c r="L270" i="4"/>
  <c r="N270" i="4" s="1"/>
  <c r="L262" i="4"/>
  <c r="N262" i="4" s="1"/>
  <c r="L254" i="4"/>
  <c r="N254" i="4" s="1"/>
  <c r="L246" i="4"/>
  <c r="N246" i="4" s="1"/>
  <c r="L228" i="4"/>
  <c r="N228" i="4" s="1"/>
  <c r="L220" i="4"/>
  <c r="N220" i="4" s="1"/>
  <c r="L170" i="4"/>
  <c r="N170" i="4" s="1"/>
  <c r="L154" i="4"/>
  <c r="N154" i="4" s="1"/>
  <c r="L146" i="4"/>
  <c r="N146" i="4" s="1"/>
  <c r="L138" i="4"/>
  <c r="N138" i="4" s="1"/>
  <c r="L130" i="4"/>
  <c r="N130" i="4" s="1"/>
  <c r="L122" i="4"/>
  <c r="N122" i="4" s="1"/>
  <c r="L114" i="4"/>
  <c r="N114" i="4" s="1"/>
  <c r="L106" i="4"/>
  <c r="N106" i="4" s="1"/>
  <c r="L39" i="4"/>
  <c r="N39" i="4" s="1"/>
  <c r="L23" i="4"/>
  <c r="N23" i="4" s="1"/>
  <c r="S684" i="4"/>
  <c r="S676" i="4"/>
  <c r="S626" i="4"/>
  <c r="S592" i="4"/>
  <c r="S568" i="4"/>
  <c r="S504" i="4"/>
  <c r="S276" i="4"/>
  <c r="S223" i="4"/>
  <c r="S106" i="4"/>
  <c r="T638" i="4"/>
  <c r="T428" i="4"/>
  <c r="T164" i="4"/>
  <c r="U510" i="4"/>
  <c r="U140" i="4"/>
  <c r="X153" i="4"/>
  <c r="W153" i="4"/>
  <c r="V153" i="4"/>
  <c r="U153" i="4"/>
  <c r="S153" i="4"/>
  <c r="T153" i="4"/>
  <c r="X137" i="4"/>
  <c r="W137" i="4"/>
  <c r="V137" i="4"/>
  <c r="U137" i="4"/>
  <c r="S137" i="4"/>
  <c r="T137" i="4"/>
  <c r="X129" i="4"/>
  <c r="W129" i="4"/>
  <c r="V129" i="4"/>
  <c r="T129" i="4"/>
  <c r="S129" i="4"/>
  <c r="U129" i="4"/>
  <c r="X121" i="4"/>
  <c r="W121" i="4"/>
  <c r="V121" i="4"/>
  <c r="T121" i="4"/>
  <c r="U121" i="4"/>
  <c r="S121" i="4"/>
  <c r="X113" i="4"/>
  <c r="W113" i="4"/>
  <c r="V113" i="4"/>
  <c r="T113" i="4"/>
  <c r="S113" i="4"/>
  <c r="U113" i="4"/>
  <c r="X105" i="4"/>
  <c r="W105" i="4"/>
  <c r="V105" i="4"/>
  <c r="T105" i="4"/>
  <c r="U105" i="4"/>
  <c r="S105" i="4"/>
  <c r="X97" i="4"/>
  <c r="W97" i="4"/>
  <c r="T97" i="4"/>
  <c r="S97" i="4"/>
  <c r="V97" i="4"/>
  <c r="U97" i="4"/>
  <c r="X81" i="4"/>
  <c r="W81" i="4"/>
  <c r="V81" i="4"/>
  <c r="T81" i="4"/>
  <c r="U81" i="4"/>
  <c r="S81" i="4"/>
  <c r="X73" i="4"/>
  <c r="W73" i="4"/>
  <c r="V73" i="4"/>
  <c r="T73" i="4"/>
  <c r="U73" i="4"/>
  <c r="S73" i="4"/>
  <c r="X65" i="4"/>
  <c r="W65" i="4"/>
  <c r="V65" i="4"/>
  <c r="T65" i="4"/>
  <c r="U65" i="4"/>
  <c r="S65" i="4"/>
  <c r="X57" i="4"/>
  <c r="W57" i="4"/>
  <c r="V57" i="4"/>
  <c r="T57" i="4"/>
  <c r="U57" i="4"/>
  <c r="S57" i="4"/>
  <c r="X49" i="4"/>
  <c r="W49" i="4"/>
  <c r="V49" i="4"/>
  <c r="T49" i="4"/>
  <c r="U49" i="4"/>
  <c r="S49" i="4"/>
  <c r="X33" i="4"/>
  <c r="W33" i="4"/>
  <c r="V33" i="4"/>
  <c r="T33" i="4"/>
  <c r="U33" i="4"/>
  <c r="S33" i="4"/>
  <c r="X17" i="4"/>
  <c r="W17" i="4"/>
  <c r="V17" i="4"/>
  <c r="T17" i="4"/>
  <c r="U17" i="4"/>
  <c r="S17" i="4"/>
  <c r="X9" i="4"/>
  <c r="W9" i="4"/>
  <c r="V9" i="4"/>
  <c r="T9" i="4"/>
  <c r="U9" i="4"/>
  <c r="S9" i="4"/>
  <c r="L512" i="4"/>
  <c r="N512" i="4" s="1"/>
  <c r="L504" i="4"/>
  <c r="N504" i="4" s="1"/>
  <c r="L454" i="4"/>
  <c r="N454" i="4" s="1"/>
  <c r="L446" i="4"/>
  <c r="N446" i="4" s="1"/>
  <c r="L438" i="4"/>
  <c r="N438" i="4" s="1"/>
  <c r="L430" i="4"/>
  <c r="N430" i="4" s="1"/>
  <c r="L412" i="4"/>
  <c r="N412" i="4" s="1"/>
  <c r="L404" i="4"/>
  <c r="N404" i="4" s="1"/>
  <c r="L362" i="4"/>
  <c r="N362" i="4" s="1"/>
  <c r="L286" i="4"/>
  <c r="N286" i="4" s="1"/>
  <c r="L278" i="4"/>
  <c r="N278" i="4" s="1"/>
  <c r="L244" i="4"/>
  <c r="N244" i="4" s="1"/>
  <c r="L236" i="4"/>
  <c r="N236" i="4" s="1"/>
  <c r="L161" i="4"/>
  <c r="N161" i="4" s="1"/>
  <c r="L153" i="4"/>
  <c r="N153" i="4" s="1"/>
  <c r="L137" i="4"/>
  <c r="N137" i="4" s="1"/>
  <c r="L129" i="4"/>
  <c r="N129" i="4" s="1"/>
  <c r="L121" i="4"/>
  <c r="N121" i="4" s="1"/>
  <c r="L113" i="4"/>
  <c r="N113" i="4" s="1"/>
  <c r="L105" i="4"/>
  <c r="N105" i="4" s="1"/>
  <c r="S708" i="4"/>
  <c r="S692" i="4"/>
  <c r="S666" i="4"/>
  <c r="S658" i="4"/>
  <c r="S650" i="4"/>
  <c r="S634" i="4"/>
  <c r="S478" i="4"/>
  <c r="S412" i="4"/>
  <c r="S268" i="4"/>
  <c r="S222" i="4"/>
  <c r="S37" i="4"/>
  <c r="T18" i="4"/>
  <c r="W728" i="4"/>
  <c r="X728" i="4"/>
  <c r="X729" i="4" s="1"/>
  <c r="U728" i="4"/>
  <c r="T728" i="4"/>
  <c r="T729" i="4" s="1"/>
  <c r="V728" i="4"/>
  <c r="V729" i="4" s="1"/>
  <c r="W720" i="4"/>
  <c r="X720" i="4"/>
  <c r="U720" i="4"/>
  <c r="V720" i="4"/>
  <c r="T720" i="4"/>
  <c r="X712" i="4"/>
  <c r="W712" i="4"/>
  <c r="U712" i="4"/>
  <c r="V712" i="4"/>
  <c r="T712" i="4"/>
  <c r="X704" i="4"/>
  <c r="W704" i="4"/>
  <c r="U704" i="4"/>
  <c r="V704" i="4"/>
  <c r="T704" i="4"/>
  <c r="X696" i="4"/>
  <c r="V696" i="4"/>
  <c r="U696" i="4"/>
  <c r="W696" i="4"/>
  <c r="T696" i="4"/>
  <c r="X688" i="4"/>
  <c r="W688" i="4"/>
  <c r="V688" i="4"/>
  <c r="U688" i="4"/>
  <c r="T688" i="4"/>
  <c r="X680" i="4"/>
  <c r="V680" i="4"/>
  <c r="U680" i="4"/>
  <c r="W680" i="4"/>
  <c r="T680" i="4"/>
  <c r="X672" i="4"/>
  <c r="W672" i="4"/>
  <c r="V672" i="4"/>
  <c r="U672" i="4"/>
  <c r="T672" i="4"/>
  <c r="X664" i="4"/>
  <c r="W664" i="4"/>
  <c r="U664" i="4"/>
  <c r="V664" i="4"/>
  <c r="T664" i="4"/>
  <c r="X654" i="4"/>
  <c r="W654" i="4"/>
  <c r="V654" i="4"/>
  <c r="U654" i="4"/>
  <c r="X646" i="4"/>
  <c r="W646" i="4"/>
  <c r="U646" i="4"/>
  <c r="V646" i="4"/>
  <c r="T646" i="4"/>
  <c r="X638" i="4"/>
  <c r="W638" i="4"/>
  <c r="U638" i="4"/>
  <c r="V638" i="4"/>
  <c r="X630" i="4"/>
  <c r="W630" i="4"/>
  <c r="V630" i="4"/>
  <c r="U630" i="4"/>
  <c r="T630" i="4"/>
  <c r="X622" i="4"/>
  <c r="W622" i="4"/>
  <c r="V622" i="4"/>
  <c r="U622" i="4"/>
  <c r="T622" i="4"/>
  <c r="X614" i="4"/>
  <c r="W614" i="4"/>
  <c r="V614" i="4"/>
  <c r="U614" i="4"/>
  <c r="T614" i="4"/>
  <c r="X606" i="4"/>
  <c r="W606" i="4"/>
  <c r="V606" i="4"/>
  <c r="U606" i="4"/>
  <c r="T606" i="4"/>
  <c r="X590" i="4"/>
  <c r="W590" i="4"/>
  <c r="V590" i="4"/>
  <c r="U590" i="4"/>
  <c r="T590" i="4"/>
  <c r="S590" i="4"/>
  <c r="X582" i="4"/>
  <c r="W582" i="4"/>
  <c r="V582" i="4"/>
  <c r="U582" i="4"/>
  <c r="S582" i="4"/>
  <c r="T582" i="4"/>
  <c r="X574" i="4"/>
  <c r="W574" i="4"/>
  <c r="V574" i="4"/>
  <c r="U574" i="4"/>
  <c r="T574" i="4"/>
  <c r="S574" i="4"/>
  <c r="X566" i="4"/>
  <c r="W566" i="4"/>
  <c r="U566" i="4"/>
  <c r="V566" i="4"/>
  <c r="T566" i="4"/>
  <c r="S566" i="4"/>
  <c r="X558" i="4"/>
  <c r="W558" i="4"/>
  <c r="V558" i="4"/>
  <c r="U558" i="4"/>
  <c r="S558" i="4"/>
  <c r="X548" i="4"/>
  <c r="W548" i="4"/>
  <c r="V548" i="4"/>
  <c r="U548" i="4"/>
  <c r="T548" i="4"/>
  <c r="X540" i="4"/>
  <c r="W540" i="4"/>
  <c r="V540" i="4"/>
  <c r="U540" i="4"/>
  <c r="T540" i="4"/>
  <c r="X532" i="4"/>
  <c r="W532" i="4"/>
  <c r="V532" i="4"/>
  <c r="U532" i="4"/>
  <c r="T532" i="4"/>
  <c r="W524" i="4"/>
  <c r="X524" i="4"/>
  <c r="V524" i="4"/>
  <c r="U524" i="4"/>
  <c r="S524" i="4"/>
  <c r="W516" i="4"/>
  <c r="X516" i="4"/>
  <c r="V516" i="4"/>
  <c r="U516" i="4"/>
  <c r="S516" i="4"/>
  <c r="T516" i="4"/>
  <c r="X508" i="4"/>
  <c r="W508" i="4"/>
  <c r="V508" i="4"/>
  <c r="U508" i="4"/>
  <c r="T508" i="4"/>
  <c r="S508" i="4"/>
  <c r="X500" i="4"/>
  <c r="W500" i="4"/>
  <c r="V500" i="4"/>
  <c r="U500" i="4"/>
  <c r="T500" i="4"/>
  <c r="S500" i="4"/>
  <c r="X498" i="4"/>
  <c r="W498" i="4"/>
  <c r="U498" i="4"/>
  <c r="V498" i="4"/>
  <c r="T498" i="4"/>
  <c r="T499" i="4" s="1"/>
  <c r="X490" i="4"/>
  <c r="W490" i="4"/>
  <c r="V490" i="4"/>
  <c r="U490" i="4"/>
  <c r="T490" i="4"/>
  <c r="X482" i="4"/>
  <c r="W482" i="4"/>
  <c r="U482" i="4"/>
  <c r="T482" i="4"/>
  <c r="V482" i="4"/>
  <c r="S482" i="4"/>
  <c r="X474" i="4"/>
  <c r="W474" i="4"/>
  <c r="U474" i="4"/>
  <c r="V474" i="4"/>
  <c r="T474" i="4"/>
  <c r="S474" i="4"/>
  <c r="X466" i="4"/>
  <c r="W466" i="4"/>
  <c r="U466" i="4"/>
  <c r="V466" i="4"/>
  <c r="T466" i="4"/>
  <c r="S466" i="4"/>
  <c r="W458" i="4"/>
  <c r="X458" i="4"/>
  <c r="V458" i="4"/>
  <c r="U458" i="4"/>
  <c r="S458" i="4"/>
  <c r="X450" i="4"/>
  <c r="W450" i="4"/>
  <c r="V450" i="4"/>
  <c r="U450" i="4"/>
  <c r="S450" i="4"/>
  <c r="T450" i="4"/>
  <c r="X442" i="4"/>
  <c r="X443" i="4" s="1"/>
  <c r="W442" i="4"/>
  <c r="V442" i="4"/>
  <c r="U442" i="4"/>
  <c r="T442" i="4"/>
  <c r="S442" i="4"/>
  <c r="S443" i="4" s="1"/>
  <c r="X434" i="4"/>
  <c r="W434" i="4"/>
  <c r="V434" i="4"/>
  <c r="U434" i="4"/>
  <c r="T434" i="4"/>
  <c r="S434" i="4"/>
  <c r="X426" i="4"/>
  <c r="W426" i="4"/>
  <c r="V426" i="4"/>
  <c r="T426" i="4"/>
  <c r="S426" i="4"/>
  <c r="U426" i="4"/>
  <c r="X418" i="4"/>
  <c r="W418" i="4"/>
  <c r="V418" i="4"/>
  <c r="T418" i="4"/>
  <c r="U418" i="4"/>
  <c r="S418" i="4"/>
  <c r="X410" i="4"/>
  <c r="W410" i="4"/>
  <c r="V410" i="4"/>
  <c r="U410" i="4"/>
  <c r="T410" i="4"/>
  <c r="S410" i="4"/>
  <c r="X402" i="4"/>
  <c r="V402" i="4"/>
  <c r="W402" i="4"/>
  <c r="U402" i="4"/>
  <c r="T402" i="4"/>
  <c r="S402" i="4"/>
  <c r="X394" i="4"/>
  <c r="W394" i="4"/>
  <c r="V394" i="4"/>
  <c r="U394" i="4"/>
  <c r="T394" i="4"/>
  <c r="S394" i="4"/>
  <c r="X378" i="4"/>
  <c r="W378" i="4"/>
  <c r="V378" i="4"/>
  <c r="U378" i="4"/>
  <c r="T378" i="4"/>
  <c r="S378" i="4"/>
  <c r="X370" i="4"/>
  <c r="W370" i="4"/>
  <c r="V370" i="4"/>
  <c r="U370" i="4"/>
  <c r="T370" i="4"/>
  <c r="X362" i="4"/>
  <c r="W362" i="4"/>
  <c r="V362" i="4"/>
  <c r="U362" i="4"/>
  <c r="X354" i="4"/>
  <c r="W354" i="4"/>
  <c r="V354" i="4"/>
  <c r="U354" i="4"/>
  <c r="S354" i="4"/>
  <c r="T354" i="4"/>
  <c r="X346" i="4"/>
  <c r="W346" i="4"/>
  <c r="V346" i="4"/>
  <c r="U346" i="4"/>
  <c r="T346" i="4"/>
  <c r="S346" i="4"/>
  <c r="X338" i="4"/>
  <c r="W338" i="4"/>
  <c r="V338" i="4"/>
  <c r="U338" i="4"/>
  <c r="S338" i="4"/>
  <c r="T338" i="4"/>
  <c r="X322" i="4"/>
  <c r="W322" i="4"/>
  <c r="V322" i="4"/>
  <c r="U322" i="4"/>
  <c r="T322" i="4"/>
  <c r="S322" i="4"/>
  <c r="X314" i="4"/>
  <c r="W314" i="4"/>
  <c r="V314" i="4"/>
  <c r="T314" i="4"/>
  <c r="U314" i="4"/>
  <c r="X306" i="4"/>
  <c r="W306" i="4"/>
  <c r="V306" i="4"/>
  <c r="T306" i="4"/>
  <c r="U306" i="4"/>
  <c r="X298" i="4"/>
  <c r="W298" i="4"/>
  <c r="V298" i="4"/>
  <c r="U298" i="4"/>
  <c r="T298" i="4"/>
  <c r="S298" i="4"/>
  <c r="X290" i="4"/>
  <c r="W290" i="4"/>
  <c r="V290" i="4"/>
  <c r="U290" i="4"/>
  <c r="T290" i="4"/>
  <c r="S290" i="4"/>
  <c r="X282" i="4"/>
  <c r="W282" i="4"/>
  <c r="V282" i="4"/>
  <c r="U282" i="4"/>
  <c r="T282" i="4"/>
  <c r="S282" i="4"/>
  <c r="X274" i="4"/>
  <c r="W274" i="4"/>
  <c r="U274" i="4"/>
  <c r="V274" i="4"/>
  <c r="T274" i="4"/>
  <c r="S274" i="4"/>
  <c r="X266" i="4"/>
  <c r="W266" i="4"/>
  <c r="U266" i="4"/>
  <c r="V266" i="4"/>
  <c r="T266" i="4"/>
  <c r="S266" i="4"/>
  <c r="X258" i="4"/>
  <c r="X259" i="4" s="1"/>
  <c r="W258" i="4"/>
  <c r="W259" i="4" s="1"/>
  <c r="V258" i="4"/>
  <c r="V259" i="4" s="1"/>
  <c r="T258" i="4"/>
  <c r="T259" i="4" s="1"/>
  <c r="S258" i="4"/>
  <c r="S259" i="4" s="1"/>
  <c r="X250" i="4"/>
  <c r="W250" i="4"/>
  <c r="U250" i="4"/>
  <c r="V250" i="4"/>
  <c r="T250" i="4"/>
  <c r="S250" i="4"/>
  <c r="X242" i="4"/>
  <c r="W242" i="4"/>
  <c r="V242" i="4"/>
  <c r="U242" i="4"/>
  <c r="T242" i="4"/>
  <c r="S242" i="4"/>
  <c r="W234" i="4"/>
  <c r="X234" i="4"/>
  <c r="V234" i="4"/>
  <c r="U234" i="4"/>
  <c r="T234" i="4"/>
  <c r="S234" i="4"/>
  <c r="X226" i="4"/>
  <c r="W226" i="4"/>
  <c r="V226" i="4"/>
  <c r="U226" i="4"/>
  <c r="S226" i="4"/>
  <c r="X218" i="4"/>
  <c r="W218" i="4"/>
  <c r="V218" i="4"/>
  <c r="U218" i="4"/>
  <c r="S218" i="4"/>
  <c r="T218" i="4"/>
  <c r="X210" i="4"/>
  <c r="W210" i="4"/>
  <c r="V210" i="4"/>
  <c r="U210" i="4"/>
  <c r="T210" i="4"/>
  <c r="X202" i="4"/>
  <c r="X203" i="4" s="1"/>
  <c r="W202" i="4"/>
  <c r="V202" i="4"/>
  <c r="U202" i="4"/>
  <c r="T202" i="4"/>
  <c r="S202" i="4"/>
  <c r="X194" i="4"/>
  <c r="W194" i="4"/>
  <c r="V194" i="4"/>
  <c r="U194" i="4"/>
  <c r="S194" i="4"/>
  <c r="X186" i="4"/>
  <c r="X187" i="4" s="1"/>
  <c r="W186" i="4"/>
  <c r="V186" i="4"/>
  <c r="V187" i="4" s="1"/>
  <c r="U186" i="4"/>
  <c r="S186" i="4"/>
  <c r="T186" i="4"/>
  <c r="T187" i="4" s="1"/>
  <c r="X178" i="4"/>
  <c r="W178" i="4"/>
  <c r="V178" i="4"/>
  <c r="U178" i="4"/>
  <c r="S178" i="4"/>
  <c r="T178" i="4"/>
  <c r="X170" i="4"/>
  <c r="W170" i="4"/>
  <c r="V170" i="4"/>
  <c r="U170" i="4"/>
  <c r="T170" i="4"/>
  <c r="X162" i="4"/>
  <c r="W162" i="4"/>
  <c r="V162" i="4"/>
  <c r="U162" i="4"/>
  <c r="T162" i="4"/>
  <c r="S162" i="4"/>
  <c r="X152" i="4"/>
  <c r="W152" i="4"/>
  <c r="V152" i="4"/>
  <c r="U152" i="4"/>
  <c r="T152" i="4"/>
  <c r="X144" i="4"/>
  <c r="X145" i="4" s="1"/>
  <c r="W144" i="4"/>
  <c r="V144" i="4"/>
  <c r="V145" i="4" s="1"/>
  <c r="U144" i="4"/>
  <c r="T144" i="4"/>
  <c r="S144" i="4"/>
  <c r="S145" i="4" s="1"/>
  <c r="X136" i="4"/>
  <c r="V136" i="4"/>
  <c r="W136" i="4"/>
  <c r="U136" i="4"/>
  <c r="T136" i="4"/>
  <c r="X128" i="4"/>
  <c r="W128" i="4"/>
  <c r="V128" i="4"/>
  <c r="U128" i="4"/>
  <c r="S128" i="4"/>
  <c r="X120" i="4"/>
  <c r="W120" i="4"/>
  <c r="V120" i="4"/>
  <c r="U120" i="4"/>
  <c r="T120" i="4"/>
  <c r="X112" i="4"/>
  <c r="W112" i="4"/>
  <c r="V112" i="4"/>
  <c r="U112" i="4"/>
  <c r="T112" i="4"/>
  <c r="S112" i="4"/>
  <c r="X104" i="4"/>
  <c r="V104" i="4"/>
  <c r="W104" i="4"/>
  <c r="U104" i="4"/>
  <c r="T104" i="4"/>
  <c r="X96" i="4"/>
  <c r="W96" i="4"/>
  <c r="V96" i="4"/>
  <c r="T96" i="4"/>
  <c r="U96" i="4"/>
  <c r="S96" i="4"/>
  <c r="X88" i="4"/>
  <c r="V88" i="4"/>
  <c r="W88" i="4"/>
  <c r="W598" i="4" s="1"/>
  <c r="U88" i="4"/>
  <c r="T88" i="4"/>
  <c r="S88" i="4"/>
  <c r="X80" i="4"/>
  <c r="W80" i="4"/>
  <c r="V80" i="4"/>
  <c r="S80" i="4"/>
  <c r="U80" i="4"/>
  <c r="T80" i="4"/>
  <c r="X72" i="4"/>
  <c r="V72" i="4"/>
  <c r="W72" i="4"/>
  <c r="U72" i="4"/>
  <c r="T72" i="4"/>
  <c r="X64" i="4"/>
  <c r="W64" i="4"/>
  <c r="V64" i="4"/>
  <c r="T64" i="4"/>
  <c r="U64" i="4"/>
  <c r="S64" i="4"/>
  <c r="X56" i="4"/>
  <c r="V56" i="4"/>
  <c r="W56" i="4"/>
  <c r="U56" i="4"/>
  <c r="S56" i="4"/>
  <c r="T56" i="4"/>
  <c r="X48" i="4"/>
  <c r="V48" i="4"/>
  <c r="W48" i="4"/>
  <c r="S48" i="4"/>
  <c r="T48" i="4"/>
  <c r="U48" i="4"/>
  <c r="X40" i="4"/>
  <c r="V40" i="4"/>
  <c r="W40" i="4"/>
  <c r="U40" i="4"/>
  <c r="S40" i="4"/>
  <c r="T40" i="4"/>
  <c r="X32" i="4"/>
  <c r="V32" i="4"/>
  <c r="W32" i="4"/>
  <c r="T32" i="4"/>
  <c r="U32" i="4"/>
  <c r="S32" i="4"/>
  <c r="X24" i="4"/>
  <c r="V24" i="4"/>
  <c r="W24" i="4"/>
  <c r="U24" i="4"/>
  <c r="T24" i="4"/>
  <c r="S24" i="4"/>
  <c r="X16" i="4"/>
  <c r="V16" i="4"/>
  <c r="W16" i="4"/>
  <c r="T16" i="4"/>
  <c r="S16" i="4"/>
  <c r="U16" i="4"/>
  <c r="X8" i="4"/>
  <c r="V8" i="4"/>
  <c r="W8" i="4"/>
  <c r="U8" i="4"/>
  <c r="S8" i="4"/>
  <c r="T8" i="4"/>
  <c r="L728" i="4"/>
  <c r="N728" i="4" s="1"/>
  <c r="L720" i="4"/>
  <c r="N720" i="4" s="1"/>
  <c r="L654" i="4"/>
  <c r="N654" i="4" s="1"/>
  <c r="L646" i="4"/>
  <c r="N646" i="4" s="1"/>
  <c r="L562" i="4"/>
  <c r="N562" i="4" s="1"/>
  <c r="L520" i="4"/>
  <c r="N520" i="4" s="1"/>
  <c r="L470" i="4"/>
  <c r="N470" i="4" s="1"/>
  <c r="L462" i="4"/>
  <c r="N462" i="4" s="1"/>
  <c r="L428" i="4"/>
  <c r="N428" i="4" s="1"/>
  <c r="L420" i="4"/>
  <c r="N420" i="4" s="1"/>
  <c r="L394" i="4"/>
  <c r="N394" i="4" s="1"/>
  <c r="L294" i="4"/>
  <c r="N294" i="4" s="1"/>
  <c r="L268" i="4"/>
  <c r="N268" i="4" s="1"/>
  <c r="L260" i="4"/>
  <c r="N260" i="4" s="1"/>
  <c r="L252" i="4"/>
  <c r="N252" i="4" s="1"/>
  <c r="L226" i="4"/>
  <c r="N226" i="4" s="1"/>
  <c r="L218" i="4"/>
  <c r="N218" i="4" s="1"/>
  <c r="L152" i="4"/>
  <c r="N152" i="4" s="1"/>
  <c r="L144" i="4"/>
  <c r="N144" i="4" s="1"/>
  <c r="L136" i="4"/>
  <c r="N136" i="4" s="1"/>
  <c r="L128" i="4"/>
  <c r="N128" i="4" s="1"/>
  <c r="L120" i="4"/>
  <c r="N120" i="4" s="1"/>
  <c r="L112" i="4"/>
  <c r="N112" i="4" s="1"/>
  <c r="L104" i="4"/>
  <c r="N104" i="4" s="1"/>
  <c r="L53" i="4"/>
  <c r="N53" i="4" s="1"/>
  <c r="L37" i="4"/>
  <c r="N37" i="4" s="1"/>
  <c r="L21" i="4"/>
  <c r="N21" i="4" s="1"/>
  <c r="L13" i="4"/>
  <c r="N13" i="4" s="1"/>
  <c r="L5" i="4"/>
  <c r="N5" i="4" s="1"/>
  <c r="S724" i="4"/>
  <c r="S716" i="4"/>
  <c r="S682" i="4"/>
  <c r="S674" i="4"/>
  <c r="S578" i="4"/>
  <c r="S540" i="4"/>
  <c r="S520" i="4"/>
  <c r="S454" i="4"/>
  <c r="S430" i="4"/>
  <c r="S388" i="4"/>
  <c r="S302" i="4"/>
  <c r="S154" i="4"/>
  <c r="S90" i="4"/>
  <c r="T528" i="4"/>
  <c r="T132" i="4"/>
  <c r="X241" i="4"/>
  <c r="W241" i="4"/>
  <c r="V241" i="4"/>
  <c r="U241" i="4"/>
  <c r="T241" i="4"/>
  <c r="S241" i="4"/>
  <c r="X233" i="4"/>
  <c r="W233" i="4"/>
  <c r="V233" i="4"/>
  <c r="U233" i="4"/>
  <c r="T233" i="4"/>
  <c r="S233" i="4"/>
  <c r="X225" i="4"/>
  <c r="W225" i="4"/>
  <c r="V225" i="4"/>
  <c r="T225" i="4"/>
  <c r="U225" i="4"/>
  <c r="S225" i="4"/>
  <c r="X209" i="4"/>
  <c r="W209" i="4"/>
  <c r="V209" i="4"/>
  <c r="U209" i="4"/>
  <c r="T209" i="4"/>
  <c r="S209" i="4"/>
  <c r="X201" i="4"/>
  <c r="V201" i="4"/>
  <c r="W201" i="4"/>
  <c r="U201" i="4"/>
  <c r="T201" i="4"/>
  <c r="S201" i="4"/>
  <c r="X193" i="4"/>
  <c r="W193" i="4"/>
  <c r="V193" i="4"/>
  <c r="T193" i="4"/>
  <c r="U193" i="4"/>
  <c r="S193" i="4"/>
  <c r="X185" i="4"/>
  <c r="W185" i="4"/>
  <c r="V185" i="4"/>
  <c r="U185" i="4"/>
  <c r="T185" i="4"/>
  <c r="S185" i="4"/>
  <c r="X177" i="4"/>
  <c r="W177" i="4"/>
  <c r="V177" i="4"/>
  <c r="U177" i="4"/>
  <c r="T177" i="4"/>
  <c r="S177" i="4"/>
  <c r="X169" i="4"/>
  <c r="W169" i="4"/>
  <c r="V169" i="4"/>
  <c r="U169" i="4"/>
  <c r="S169" i="4"/>
  <c r="T169" i="4"/>
  <c r="X161" i="4"/>
  <c r="W161" i="4"/>
  <c r="V161" i="4"/>
  <c r="U161" i="4"/>
  <c r="S161" i="4"/>
  <c r="X151" i="4"/>
  <c r="W151" i="4"/>
  <c r="U151" i="4"/>
  <c r="V151" i="4"/>
  <c r="T151" i="4"/>
  <c r="S151" i="4"/>
  <c r="X143" i="4"/>
  <c r="W143" i="4"/>
  <c r="V143" i="4"/>
  <c r="U143" i="4"/>
  <c r="T143" i="4"/>
  <c r="S143" i="4"/>
  <c r="X135" i="4"/>
  <c r="W135" i="4"/>
  <c r="V135" i="4"/>
  <c r="U135" i="4"/>
  <c r="T135" i="4"/>
  <c r="S135" i="4"/>
  <c r="X127" i="4"/>
  <c r="W127" i="4"/>
  <c r="V127" i="4"/>
  <c r="T127" i="4"/>
  <c r="S127" i="4"/>
  <c r="X119" i="4"/>
  <c r="W119" i="4"/>
  <c r="V119" i="4"/>
  <c r="U119" i="4"/>
  <c r="T119" i="4"/>
  <c r="S119" i="4"/>
  <c r="X111" i="4"/>
  <c r="W111" i="4"/>
  <c r="V111" i="4"/>
  <c r="U111" i="4"/>
  <c r="T111" i="4"/>
  <c r="S111" i="4"/>
  <c r="X95" i="4"/>
  <c r="W95" i="4"/>
  <c r="V95" i="4"/>
  <c r="S95" i="4"/>
  <c r="U95" i="4"/>
  <c r="X87" i="4"/>
  <c r="W87" i="4"/>
  <c r="V87" i="4"/>
  <c r="U87" i="4"/>
  <c r="T87" i="4"/>
  <c r="X79" i="4"/>
  <c r="W79" i="4"/>
  <c r="V79" i="4"/>
  <c r="U79" i="4"/>
  <c r="T79" i="4"/>
  <c r="S79" i="4"/>
  <c r="X71" i="4"/>
  <c r="W71" i="4"/>
  <c r="U71" i="4"/>
  <c r="V71" i="4"/>
  <c r="S71" i="4"/>
  <c r="T71" i="4"/>
  <c r="X63" i="4"/>
  <c r="W63" i="4"/>
  <c r="V63" i="4"/>
  <c r="S63" i="4"/>
  <c r="T63" i="4"/>
  <c r="U63" i="4"/>
  <c r="X55" i="4"/>
  <c r="W55" i="4"/>
  <c r="V55" i="4"/>
  <c r="U55" i="4"/>
  <c r="X47" i="4"/>
  <c r="W47" i="4"/>
  <c r="V47" i="4"/>
  <c r="U47" i="4"/>
  <c r="T47" i="4"/>
  <c r="S47" i="4"/>
  <c r="X39" i="4"/>
  <c r="W39" i="4"/>
  <c r="U39" i="4"/>
  <c r="V39" i="4"/>
  <c r="T39" i="4"/>
  <c r="X31" i="4"/>
  <c r="W31" i="4"/>
  <c r="V31" i="4"/>
  <c r="U31" i="4"/>
  <c r="T31" i="4"/>
  <c r="S31" i="4"/>
  <c r="X23" i="4"/>
  <c r="W23" i="4"/>
  <c r="V23" i="4"/>
  <c r="U23" i="4"/>
  <c r="T23" i="4"/>
  <c r="X7" i="4"/>
  <c r="W7" i="4"/>
  <c r="V7" i="4"/>
  <c r="U7" i="4"/>
  <c r="T7" i="4"/>
  <c r="L594" i="4"/>
  <c r="N594" i="4" s="1"/>
  <c r="L586" i="4"/>
  <c r="N586" i="4" s="1"/>
  <c r="L578" i="4"/>
  <c r="N578" i="4" s="1"/>
  <c r="L552" i="4"/>
  <c r="N552" i="4" s="1"/>
  <c r="L544" i="4"/>
  <c r="N544" i="4" s="1"/>
  <c r="L536" i="4"/>
  <c r="N536" i="4" s="1"/>
  <c r="L528" i="4"/>
  <c r="N528" i="4" s="1"/>
  <c r="L510" i="4"/>
  <c r="N510" i="4" s="1"/>
  <c r="L502" i="4"/>
  <c r="N502" i="4" s="1"/>
  <c r="L478" i="4"/>
  <c r="N478" i="4" s="1"/>
  <c r="L452" i="4"/>
  <c r="N452" i="4" s="1"/>
  <c r="L444" i="4"/>
  <c r="N444" i="4" s="1"/>
  <c r="L436" i="4"/>
  <c r="N436" i="4" s="1"/>
  <c r="L410" i="4"/>
  <c r="N410" i="4" s="1"/>
  <c r="L402" i="4"/>
  <c r="N402" i="4" s="1"/>
  <c r="L326" i="4"/>
  <c r="N326" i="4" s="1"/>
  <c r="L318" i="4"/>
  <c r="N318" i="4" s="1"/>
  <c r="L310" i="4"/>
  <c r="N310" i="4" s="1"/>
  <c r="L302" i="4"/>
  <c r="N302" i="4" s="1"/>
  <c r="L284" i="4"/>
  <c r="N284" i="4" s="1"/>
  <c r="L276" i="4"/>
  <c r="N276" i="4" s="1"/>
  <c r="L242" i="4"/>
  <c r="N242" i="4" s="1"/>
  <c r="L234" i="4"/>
  <c r="N234" i="4" s="1"/>
  <c r="L225" i="4"/>
  <c r="N225" i="4" s="1"/>
  <c r="L167" i="4"/>
  <c r="N167" i="4" s="1"/>
  <c r="L151" i="4"/>
  <c r="N151" i="4" s="1"/>
  <c r="L143" i="4"/>
  <c r="N143" i="4" s="1"/>
  <c r="L135" i="4"/>
  <c r="N135" i="4" s="1"/>
  <c r="L127" i="4"/>
  <c r="N127" i="4" s="1"/>
  <c r="L119" i="4"/>
  <c r="N119" i="4" s="1"/>
  <c r="L111" i="4"/>
  <c r="N111" i="4" s="1"/>
  <c r="L69" i="4"/>
  <c r="N69" i="4" s="1"/>
  <c r="L61" i="4"/>
  <c r="N61" i="4" s="1"/>
  <c r="L52" i="4"/>
  <c r="N52" i="4" s="1"/>
  <c r="L44" i="4"/>
  <c r="N44" i="4" s="1"/>
  <c r="L36" i="4"/>
  <c r="N36" i="4" s="1"/>
  <c r="L28" i="4"/>
  <c r="N28" i="4" s="1"/>
  <c r="L20" i="4"/>
  <c r="N20" i="4" s="1"/>
  <c r="L12" i="4"/>
  <c r="N12" i="4" s="1"/>
  <c r="L4" i="4"/>
  <c r="N4" i="4" s="1"/>
  <c r="S714" i="4"/>
  <c r="S706" i="4"/>
  <c r="S698" i="4"/>
  <c r="S690" i="4"/>
  <c r="S664" i="4"/>
  <c r="S648" i="4"/>
  <c r="S640" i="4"/>
  <c r="S632" i="4"/>
  <c r="S622" i="4"/>
  <c r="S600" i="4"/>
  <c r="S576" i="4"/>
  <c r="S562" i="4"/>
  <c r="S428" i="4"/>
  <c r="S429" i="4" s="1"/>
  <c r="S382" i="4"/>
  <c r="S326" i="4"/>
  <c r="S210" i="4"/>
  <c r="S152" i="4"/>
  <c r="S87" i="4"/>
  <c r="S21" i="4"/>
  <c r="T684" i="4"/>
  <c r="T524" i="4"/>
  <c r="T260" i="4"/>
  <c r="T128" i="4"/>
  <c r="U436" i="4"/>
  <c r="W570" i="4" l="1"/>
  <c r="U15" i="4"/>
  <c r="W715" i="4"/>
  <c r="X513" i="4"/>
  <c r="S513" i="4"/>
  <c r="U145" i="4"/>
  <c r="S187" i="4"/>
  <c r="U117" i="4"/>
  <c r="U187" i="4"/>
  <c r="X59" i="4"/>
  <c r="W203" i="4"/>
  <c r="X556" i="4"/>
  <c r="U443" i="4"/>
  <c r="S59" i="4"/>
  <c r="S715" i="4"/>
  <c r="W187" i="4"/>
  <c r="W471" i="4"/>
  <c r="T443" i="4"/>
  <c r="V443" i="4"/>
  <c r="W443" i="4"/>
  <c r="X642" i="4"/>
  <c r="W415" i="4"/>
  <c r="T513" i="4"/>
  <c r="L89" i="4"/>
  <c r="N89" i="4" s="1"/>
  <c r="Y164" i="4"/>
  <c r="T642" i="4"/>
  <c r="Z275" i="4"/>
  <c r="Y80" i="4"/>
  <c r="Z180" i="4"/>
  <c r="Z212" i="4"/>
  <c r="Z164" i="4"/>
  <c r="Y51" i="4"/>
  <c r="U259" i="4"/>
  <c r="S570" i="4"/>
  <c r="Z157" i="4"/>
  <c r="Y442" i="4"/>
  <c r="Z442" i="4"/>
  <c r="Y196" i="4"/>
  <c r="Y165" i="4"/>
  <c r="Z165" i="4"/>
  <c r="Z652" i="4"/>
  <c r="Y652" i="4"/>
  <c r="Z324" i="4"/>
  <c r="Y324" i="4"/>
  <c r="Y194" i="4"/>
  <c r="T145" i="4"/>
  <c r="W59" i="4"/>
  <c r="V301" i="4"/>
  <c r="U715" i="4"/>
  <c r="V45" i="4"/>
  <c r="V513" i="4"/>
  <c r="U159" i="4"/>
  <c r="S401" i="4"/>
  <c r="T330" i="4"/>
  <c r="S612" i="4"/>
  <c r="W159" i="4"/>
  <c r="W513" i="4"/>
  <c r="X159" i="4"/>
  <c r="S556" i="4"/>
  <c r="L159" i="4"/>
  <c r="N159" i="4" s="1"/>
  <c r="W145" i="4"/>
  <c r="U556" i="4"/>
  <c r="V330" i="4"/>
  <c r="T556" i="4"/>
  <c r="S670" i="4"/>
  <c r="S203" i="4"/>
  <c r="T203" i="4"/>
  <c r="U203" i="4"/>
  <c r="V203" i="4"/>
  <c r="S217" i="4"/>
  <c r="V556" i="4"/>
  <c r="X330" i="4"/>
  <c r="W556" i="4"/>
  <c r="T542" i="4"/>
  <c r="U670" i="4"/>
  <c r="S471" i="4"/>
  <c r="T670" i="4"/>
  <c r="S75" i="4"/>
  <c r="U245" i="4"/>
  <c r="V287" i="4"/>
  <c r="T471" i="4"/>
  <c r="L627" i="4"/>
  <c r="N627" i="4" s="1"/>
  <c r="U358" i="4"/>
  <c r="U59" i="4"/>
  <c r="S45" i="4"/>
  <c r="U415" i="4"/>
  <c r="S159" i="4"/>
  <c r="W670" i="4"/>
  <c r="W245" i="4"/>
  <c r="T45" i="4"/>
  <c r="V471" i="4"/>
  <c r="T159" i="4"/>
  <c r="X542" i="4"/>
  <c r="X245" i="4"/>
  <c r="U45" i="4"/>
  <c r="X471" i="4"/>
  <c r="U513" i="4"/>
  <c r="V159" i="4"/>
  <c r="Y212" i="4"/>
  <c r="Y275" i="4"/>
  <c r="Z80" i="4"/>
  <c r="Y180" i="4"/>
  <c r="V59" i="4"/>
  <c r="X485" i="4"/>
  <c r="W287" i="4"/>
  <c r="V542" i="4"/>
  <c r="T686" i="4"/>
  <c r="U499" i="4"/>
  <c r="T656" i="4"/>
  <c r="V89" i="4"/>
  <c r="T15" i="4"/>
  <c r="X301" i="4"/>
  <c r="W45" i="4"/>
  <c r="X173" i="4"/>
  <c r="T103" i="4"/>
  <c r="L485" i="4"/>
  <c r="N485" i="4" s="1"/>
  <c r="S287" i="4"/>
  <c r="S415" i="4"/>
  <c r="V485" i="4"/>
  <c r="X117" i="4"/>
  <c r="T627" i="4"/>
  <c r="V103" i="4"/>
  <c r="T273" i="4"/>
  <c r="S542" i="4"/>
  <c r="T485" i="4"/>
  <c r="T117" i="4"/>
  <c r="W231" i="4"/>
  <c r="X686" i="4"/>
  <c r="U401" i="4"/>
  <c r="S89" i="4"/>
  <c r="V401" i="4"/>
  <c r="W401" i="4"/>
  <c r="V457" i="4"/>
  <c r="S330" i="4"/>
  <c r="U89" i="4"/>
  <c r="V75" i="4"/>
  <c r="S131" i="4"/>
  <c r="T301" i="4"/>
  <c r="U287" i="4"/>
  <c r="X457" i="4"/>
  <c r="W499" i="4"/>
  <c r="X89" i="4"/>
  <c r="X499" i="4"/>
  <c r="U729" i="4"/>
  <c r="U131" i="4"/>
  <c r="X656" i="4"/>
  <c r="T173" i="4"/>
  <c r="S231" i="4"/>
  <c r="W627" i="4"/>
  <c r="W729" i="4"/>
  <c r="X627" i="4"/>
  <c r="S15" i="4"/>
  <c r="X273" i="4"/>
  <c r="W429" i="4"/>
  <c r="W542" i="4"/>
  <c r="W316" i="4"/>
  <c r="V372" i="4"/>
  <c r="S584" i="4"/>
  <c r="V612" i="4"/>
  <c r="S499" i="4"/>
  <c r="X75" i="4"/>
  <c r="V131" i="4"/>
  <c r="S173" i="4"/>
  <c r="W301" i="4"/>
  <c r="X287" i="4"/>
  <c r="V415" i="4"/>
  <c r="V15" i="4"/>
  <c r="T401" i="4"/>
  <c r="S457" i="4"/>
  <c r="W612" i="4"/>
  <c r="T598" i="4"/>
  <c r="L715" i="4"/>
  <c r="N715" i="4" s="1"/>
  <c r="X316" i="4"/>
  <c r="W372" i="4"/>
  <c r="T584" i="4"/>
  <c r="S700" i="4"/>
  <c r="X131" i="4"/>
  <c r="U429" i="4"/>
  <c r="W15" i="4"/>
  <c r="T457" i="4"/>
  <c r="W686" i="4"/>
  <c r="U598" i="4"/>
  <c r="X372" i="4"/>
  <c r="U584" i="4"/>
  <c r="X612" i="4"/>
  <c r="V570" i="4"/>
  <c r="S642" i="4"/>
  <c r="T700" i="4"/>
  <c r="W131" i="4"/>
  <c r="U173" i="4"/>
  <c r="V429" i="4"/>
  <c r="T231" i="4"/>
  <c r="S103" i="4"/>
  <c r="U457" i="4"/>
  <c r="V598" i="4"/>
  <c r="V584" i="4"/>
  <c r="S686" i="4"/>
  <c r="U231" i="4"/>
  <c r="W584" i="4"/>
  <c r="U642" i="4"/>
  <c r="V173" i="4"/>
  <c r="U627" i="4"/>
  <c r="S627" i="4"/>
  <c r="W173" i="4"/>
  <c r="X429" i="4"/>
  <c r="S485" i="4"/>
  <c r="X715" i="4"/>
  <c r="X45" i="4"/>
  <c r="S117" i="4"/>
  <c r="V231" i="4"/>
  <c r="T570" i="4"/>
  <c r="V627" i="4"/>
  <c r="U103" i="4"/>
  <c r="S273" i="4"/>
  <c r="X401" i="4"/>
  <c r="W457" i="4"/>
  <c r="X598" i="4"/>
  <c r="X584" i="4"/>
  <c r="U656" i="4"/>
  <c r="V358" i="4"/>
  <c r="S344" i="4"/>
  <c r="V670" i="4"/>
  <c r="U686" i="4"/>
  <c r="W642" i="4"/>
  <c r="T217" i="4"/>
  <c r="S386" i="4"/>
  <c r="V656" i="4"/>
  <c r="W358" i="4"/>
  <c r="T344" i="4"/>
  <c r="V642" i="4"/>
  <c r="T89" i="4"/>
  <c r="T59" i="4"/>
  <c r="T75" i="4"/>
  <c r="U485" i="4"/>
  <c r="X231" i="4"/>
  <c r="X570" i="4"/>
  <c r="W700" i="4"/>
  <c r="U217" i="4"/>
  <c r="U330" i="4"/>
  <c r="T386" i="4"/>
  <c r="W656" i="4"/>
  <c r="X358" i="4"/>
  <c r="U344" i="4"/>
  <c r="X670" i="4"/>
  <c r="V686" i="4"/>
  <c r="V499" i="4"/>
  <c r="V117" i="4"/>
  <c r="T287" i="4"/>
  <c r="X700" i="4"/>
  <c r="X103" i="4"/>
  <c r="V217" i="4"/>
  <c r="U386" i="4"/>
  <c r="L443" i="4"/>
  <c r="N443" i="4" s="1"/>
  <c r="S316" i="4"/>
  <c r="V344" i="4"/>
  <c r="W89" i="4"/>
  <c r="T429" i="4"/>
  <c r="U75" i="4"/>
  <c r="W485" i="4"/>
  <c r="W117" i="4"/>
  <c r="W217" i="4"/>
  <c r="W273" i="4"/>
  <c r="W330" i="4"/>
  <c r="V386" i="4"/>
  <c r="T316" i="4"/>
  <c r="S372" i="4"/>
  <c r="W344" i="4"/>
  <c r="S729" i="4"/>
  <c r="S358" i="4"/>
  <c r="X217" i="4"/>
  <c r="W386" i="4"/>
  <c r="V316" i="4"/>
  <c r="U372" i="4"/>
  <c r="X344" i="4"/>
  <c r="T612" i="4"/>
  <c r="U570" i="4"/>
  <c r="U700" i="4"/>
  <c r="L401" i="4"/>
  <c r="N401" i="4" s="1"/>
  <c r="T358" i="4"/>
  <c r="X386" i="4"/>
  <c r="S598" i="4"/>
  <c r="L301" i="4"/>
  <c r="N301" i="4" s="1"/>
  <c r="U316" i="4"/>
  <c r="T372" i="4"/>
  <c r="U612" i="4"/>
  <c r="V700" i="4"/>
  <c r="Z51" i="4"/>
  <c r="L584" i="4"/>
  <c r="N584" i="4" s="1"/>
  <c r="Z196" i="4"/>
  <c r="Y346" i="4"/>
  <c r="Y516" i="4"/>
  <c r="Y91" i="4"/>
  <c r="Y100" i="4"/>
  <c r="Z91" i="4"/>
  <c r="Z100" i="4"/>
  <c r="Y49" i="4"/>
  <c r="Z516" i="4"/>
  <c r="Z49" i="4"/>
  <c r="Z118" i="4"/>
  <c r="N118" i="4"/>
  <c r="Z382" i="4"/>
  <c r="N382" i="4"/>
  <c r="Y550" i="4"/>
  <c r="N550" i="4"/>
  <c r="Z582" i="4"/>
  <c r="N582" i="4"/>
  <c r="Y175" i="4"/>
  <c r="N175" i="4"/>
  <c r="Y207" i="4"/>
  <c r="N207" i="4"/>
  <c r="Z392" i="4"/>
  <c r="N392" i="4"/>
  <c r="Y568" i="4"/>
  <c r="N568" i="4"/>
  <c r="Z672" i="4"/>
  <c r="N672" i="4"/>
  <c r="Z704" i="4"/>
  <c r="N704" i="4"/>
  <c r="Z10" i="4"/>
  <c r="N10" i="4"/>
  <c r="Z42" i="4"/>
  <c r="N42" i="4"/>
  <c r="Z74" i="4"/>
  <c r="N74" i="4"/>
  <c r="Z658" i="4"/>
  <c r="N658" i="4"/>
  <c r="Y714" i="4"/>
  <c r="N714" i="4"/>
  <c r="Z57" i="4"/>
  <c r="N57" i="4"/>
  <c r="Z76" i="4"/>
  <c r="N76" i="4"/>
  <c r="Z380" i="4"/>
  <c r="N380" i="4"/>
  <c r="Z460" i="4"/>
  <c r="N460" i="4"/>
  <c r="Z492" i="4"/>
  <c r="N492" i="4"/>
  <c r="Z524" i="4"/>
  <c r="N524" i="4"/>
  <c r="L612" i="4"/>
  <c r="N612" i="4" s="1"/>
  <c r="N611" i="4"/>
  <c r="Y350" i="4"/>
  <c r="N350" i="4"/>
  <c r="Y518" i="4"/>
  <c r="N518" i="4"/>
  <c r="Z186" i="4"/>
  <c r="N186" i="4"/>
  <c r="Y298" i="4"/>
  <c r="N298" i="4"/>
  <c r="Z676" i="4"/>
  <c r="N676" i="4"/>
  <c r="Z177" i="4"/>
  <c r="N177" i="4"/>
  <c r="Y209" i="4"/>
  <c r="N209" i="4"/>
  <c r="Z610" i="4"/>
  <c r="N610" i="4"/>
  <c r="Z67" i="4"/>
  <c r="N67" i="4"/>
  <c r="Y348" i="4"/>
  <c r="N348" i="4"/>
  <c r="Z93" i="4"/>
  <c r="N93" i="4"/>
  <c r="Y158" i="4"/>
  <c r="N158" i="4"/>
  <c r="Y190" i="4"/>
  <c r="N190" i="4"/>
  <c r="Y622" i="4"/>
  <c r="N622" i="4"/>
  <c r="Y684" i="4"/>
  <c r="N684" i="4"/>
  <c r="Y31" i="4"/>
  <c r="N31" i="4"/>
  <c r="Y63" i="4"/>
  <c r="N63" i="4"/>
  <c r="Z95" i="4"/>
  <c r="N95" i="4"/>
  <c r="Z24" i="4"/>
  <c r="N24" i="4"/>
  <c r="Z56" i="4"/>
  <c r="N56" i="4"/>
  <c r="Z88" i="4"/>
  <c r="N88" i="4"/>
  <c r="Y608" i="4"/>
  <c r="N608" i="4"/>
  <c r="Y640" i="4"/>
  <c r="N640" i="4"/>
  <c r="Y482" i="4"/>
  <c r="N482" i="4"/>
  <c r="Y618" i="4"/>
  <c r="N618" i="4"/>
  <c r="Y97" i="4"/>
  <c r="N97" i="4"/>
  <c r="Z3" i="4"/>
  <c r="N3" i="4"/>
  <c r="Z35" i="4"/>
  <c r="N35" i="4"/>
  <c r="Z194" i="4"/>
  <c r="Z126" i="4"/>
  <c r="N126" i="4"/>
  <c r="Z486" i="4"/>
  <c r="N486" i="4"/>
  <c r="Y590" i="4"/>
  <c r="N590" i="4"/>
  <c r="Y183" i="4"/>
  <c r="N183" i="4"/>
  <c r="Z215" i="4"/>
  <c r="N215" i="4"/>
  <c r="Z400" i="4"/>
  <c r="N400" i="4"/>
  <c r="Z680" i="4"/>
  <c r="N680" i="4"/>
  <c r="Y712" i="4"/>
  <c r="N712" i="4"/>
  <c r="Z18" i="4"/>
  <c r="N18" i="4"/>
  <c r="Z50" i="4"/>
  <c r="N50" i="4"/>
  <c r="Z82" i="4"/>
  <c r="N82" i="4"/>
  <c r="Y338" i="4"/>
  <c r="N338" i="4"/>
  <c r="Z370" i="4"/>
  <c r="N370" i="4"/>
  <c r="Z666" i="4"/>
  <c r="N666" i="4"/>
  <c r="Y65" i="4"/>
  <c r="N65" i="4"/>
  <c r="Z84" i="4"/>
  <c r="N84" i="4"/>
  <c r="Z468" i="4"/>
  <c r="N468" i="4"/>
  <c r="Y500" i="4"/>
  <c r="N500" i="4"/>
  <c r="Z532" i="4"/>
  <c r="N532" i="4"/>
  <c r="Y133" i="4"/>
  <c r="N133" i="4"/>
  <c r="Z714" i="4"/>
  <c r="Z526" i="4"/>
  <c r="N526" i="4"/>
  <c r="Z162" i="4"/>
  <c r="N162" i="4"/>
  <c r="Y266" i="4"/>
  <c r="N266" i="4"/>
  <c r="Y33" i="4"/>
  <c r="N33" i="4"/>
  <c r="Y185" i="4"/>
  <c r="N185" i="4"/>
  <c r="Z626" i="4"/>
  <c r="N626" i="4"/>
  <c r="Z356" i="4"/>
  <c r="N356" i="4"/>
  <c r="Z101" i="4"/>
  <c r="N101" i="4"/>
  <c r="Z166" i="4"/>
  <c r="N166" i="4"/>
  <c r="Z198" i="4"/>
  <c r="N198" i="4"/>
  <c r="Y630" i="4"/>
  <c r="N630" i="4"/>
  <c r="Z708" i="4"/>
  <c r="N708" i="4"/>
  <c r="Y71" i="4"/>
  <c r="N71" i="4"/>
  <c r="Z32" i="4"/>
  <c r="N32" i="4"/>
  <c r="Z64" i="4"/>
  <c r="N64" i="4"/>
  <c r="Z96" i="4"/>
  <c r="N96" i="4"/>
  <c r="Y224" i="4"/>
  <c r="N224" i="4"/>
  <c r="Y616" i="4"/>
  <c r="N616" i="4"/>
  <c r="Y418" i="4"/>
  <c r="N418" i="4"/>
  <c r="Y450" i="4"/>
  <c r="N450" i="4"/>
  <c r="Y490" i="4"/>
  <c r="N490" i="4"/>
  <c r="Z634" i="4"/>
  <c r="N634" i="4"/>
  <c r="Y11" i="4"/>
  <c r="N11" i="4"/>
  <c r="Y43" i="4"/>
  <c r="N43" i="4"/>
  <c r="Z451" i="4"/>
  <c r="N451" i="4"/>
  <c r="L173" i="4"/>
  <c r="N173" i="4" s="1"/>
  <c r="N172" i="4"/>
  <c r="Y204" i="4"/>
  <c r="N204" i="4"/>
  <c r="Z292" i="4"/>
  <c r="N292" i="4"/>
  <c r="Y125" i="4"/>
  <c r="Y134" i="4"/>
  <c r="N134" i="4"/>
  <c r="Z366" i="4"/>
  <c r="N366" i="4"/>
  <c r="Z494" i="4"/>
  <c r="N494" i="4"/>
  <c r="Z566" i="4"/>
  <c r="N566" i="4"/>
  <c r="Z191" i="4"/>
  <c r="N191" i="4"/>
  <c r="Y688" i="4"/>
  <c r="N688" i="4"/>
  <c r="Z26" i="4"/>
  <c r="N26" i="4"/>
  <c r="Y58" i="4"/>
  <c r="N58" i="4"/>
  <c r="Z90" i="4"/>
  <c r="N90" i="4"/>
  <c r="Z378" i="4"/>
  <c r="N378" i="4"/>
  <c r="Z674" i="4"/>
  <c r="N674" i="4"/>
  <c r="Z73" i="4"/>
  <c r="N73" i="4"/>
  <c r="Z409" i="4"/>
  <c r="N409" i="4"/>
  <c r="Z290" i="4"/>
  <c r="N290" i="4"/>
  <c r="Y690" i="4"/>
  <c r="N690" i="4"/>
  <c r="Z83" i="4"/>
  <c r="N83" i="4"/>
  <c r="Z60" i="4"/>
  <c r="N60" i="4"/>
  <c r="Y476" i="4"/>
  <c r="N476" i="4"/>
  <c r="Z508" i="4"/>
  <c r="N508" i="4"/>
  <c r="Z540" i="4"/>
  <c r="N540" i="4"/>
  <c r="L670" i="4"/>
  <c r="N670" i="4" s="1"/>
  <c r="N669" i="4"/>
  <c r="Z684" i="4"/>
  <c r="Z125" i="4"/>
  <c r="Z346" i="4"/>
  <c r="Z334" i="4"/>
  <c r="N334" i="4"/>
  <c r="Z534" i="4"/>
  <c r="N534" i="4"/>
  <c r="Z718" i="4"/>
  <c r="N718" i="4"/>
  <c r="Z202" i="4"/>
  <c r="N202" i="4"/>
  <c r="Z274" i="4"/>
  <c r="N274" i="4"/>
  <c r="Y314" i="4"/>
  <c r="N314" i="4"/>
  <c r="Z193" i="4"/>
  <c r="N193" i="4"/>
  <c r="Y682" i="4"/>
  <c r="N682" i="4"/>
  <c r="Z332" i="4"/>
  <c r="N332" i="4"/>
  <c r="Y364" i="4"/>
  <c r="N364" i="4"/>
  <c r="Z109" i="4"/>
  <c r="N109" i="4"/>
  <c r="Z174" i="4"/>
  <c r="N174" i="4"/>
  <c r="Y206" i="4"/>
  <c r="N206" i="4"/>
  <c r="Z606" i="4"/>
  <c r="N606" i="4"/>
  <c r="Y638" i="4"/>
  <c r="N638" i="4"/>
  <c r="Z7" i="4"/>
  <c r="N7" i="4"/>
  <c r="Z47" i="4"/>
  <c r="N47" i="4"/>
  <c r="Z79" i="4"/>
  <c r="N79" i="4"/>
  <c r="Y8" i="4"/>
  <c r="N8" i="4"/>
  <c r="Z40" i="4"/>
  <c r="N40" i="4"/>
  <c r="Y72" i="4"/>
  <c r="N72" i="4"/>
  <c r="Z592" i="4"/>
  <c r="N592" i="4"/>
  <c r="Z624" i="4"/>
  <c r="N624" i="4"/>
  <c r="Z426" i="4"/>
  <c r="N426" i="4"/>
  <c r="Z9" i="4"/>
  <c r="N9" i="4"/>
  <c r="Y233" i="4"/>
  <c r="N233" i="4"/>
  <c r="Z19" i="4"/>
  <c r="N19" i="4"/>
  <c r="Y300" i="4"/>
  <c r="N300" i="4"/>
  <c r="Y110" i="4"/>
  <c r="N110" i="4"/>
  <c r="Z142" i="4"/>
  <c r="N142" i="4"/>
  <c r="Z374" i="4"/>
  <c r="N374" i="4"/>
  <c r="Z574" i="4"/>
  <c r="N574" i="4"/>
  <c r="Z199" i="4"/>
  <c r="N199" i="4"/>
  <c r="Z560" i="4"/>
  <c r="N560" i="4"/>
  <c r="Z664" i="4"/>
  <c r="N664" i="4"/>
  <c r="Y696" i="4"/>
  <c r="N696" i="4"/>
  <c r="Y34" i="4"/>
  <c r="N34" i="4"/>
  <c r="Y66" i="4"/>
  <c r="N66" i="4"/>
  <c r="Y98" i="4"/>
  <c r="N98" i="4"/>
  <c r="Y354" i="4"/>
  <c r="N354" i="4"/>
  <c r="Z698" i="4"/>
  <c r="N698" i="4"/>
  <c r="Z81" i="4"/>
  <c r="N81" i="4"/>
  <c r="Y474" i="4"/>
  <c r="N474" i="4"/>
  <c r="Z68" i="4"/>
  <c r="N68" i="4"/>
  <c r="Y484" i="4"/>
  <c r="N484" i="4"/>
  <c r="Y149" i="4"/>
  <c r="N149" i="4"/>
  <c r="Z342" i="4"/>
  <c r="N342" i="4"/>
  <c r="Z178" i="4"/>
  <c r="N178" i="4"/>
  <c r="Z210" i="4"/>
  <c r="N210" i="4"/>
  <c r="Z250" i="4"/>
  <c r="N250" i="4"/>
  <c r="Z282" i="4"/>
  <c r="N282" i="4"/>
  <c r="Z322" i="4"/>
  <c r="N322" i="4"/>
  <c r="Y644" i="4"/>
  <c r="N644" i="4"/>
  <c r="Z169" i="4"/>
  <c r="N169" i="4"/>
  <c r="Y201" i="4"/>
  <c r="N201" i="4"/>
  <c r="Z706" i="4"/>
  <c r="N706" i="4"/>
  <c r="Z340" i="4"/>
  <c r="N340" i="4"/>
  <c r="Y157" i="4"/>
  <c r="Y182" i="4"/>
  <c r="N182" i="4"/>
  <c r="Z214" i="4"/>
  <c r="N214" i="4"/>
  <c r="Z55" i="4"/>
  <c r="N55" i="4"/>
  <c r="Z87" i="4"/>
  <c r="N87" i="4"/>
  <c r="Y16" i="4"/>
  <c r="N16" i="4"/>
  <c r="Y48" i="4"/>
  <c r="N48" i="4"/>
  <c r="Z600" i="4"/>
  <c r="N600" i="4"/>
  <c r="Z632" i="4"/>
  <c r="N632" i="4"/>
  <c r="Z434" i="4"/>
  <c r="N434" i="4"/>
  <c r="Z466" i="4"/>
  <c r="N466" i="4"/>
  <c r="Z602" i="4"/>
  <c r="N602" i="4"/>
  <c r="Y17" i="4"/>
  <c r="N17" i="4"/>
  <c r="Z241" i="4"/>
  <c r="N241" i="4"/>
  <c r="Z27" i="4"/>
  <c r="N27" i="4"/>
  <c r="Z188" i="4"/>
  <c r="N188" i="4"/>
  <c r="Z308" i="4"/>
  <c r="N308" i="4"/>
  <c r="Y340" i="4"/>
  <c r="Y3" i="4"/>
  <c r="Y35" i="4"/>
  <c r="Z348" i="4"/>
  <c r="Y178" i="4"/>
  <c r="L187" i="4"/>
  <c r="N187" i="4" s="1"/>
  <c r="Y169" i="4"/>
  <c r="Z31" i="4"/>
  <c r="Y250" i="4"/>
  <c r="Y60" i="4"/>
  <c r="Z476" i="4"/>
  <c r="Z63" i="4"/>
  <c r="Y177" i="4"/>
  <c r="Y67" i="4"/>
  <c r="Z190" i="4"/>
  <c r="Z688" i="4"/>
  <c r="Z482" i="4"/>
  <c r="Y704" i="4"/>
  <c r="Y610" i="4"/>
  <c r="Y322" i="4"/>
  <c r="Z134" i="4"/>
  <c r="Y191" i="4"/>
  <c r="Y540" i="4"/>
  <c r="Z158" i="4"/>
  <c r="Y199" i="4"/>
  <c r="Y10" i="4"/>
  <c r="Y290" i="4"/>
  <c r="Y73" i="4"/>
  <c r="Y83" i="4"/>
  <c r="L59" i="4"/>
  <c r="N59" i="4" s="1"/>
  <c r="Y342" i="4"/>
  <c r="Y672" i="4"/>
  <c r="Z58" i="4"/>
  <c r="Y76" i="4"/>
  <c r="Y492" i="4"/>
  <c r="Z550" i="4"/>
  <c r="Y47" i="4"/>
  <c r="Y24" i="4"/>
  <c r="Y409" i="4"/>
  <c r="Y186" i="4"/>
  <c r="Y566" i="4"/>
  <c r="Y378" i="4"/>
  <c r="Y674" i="4"/>
  <c r="Y508" i="4"/>
  <c r="Z71" i="4"/>
  <c r="Z690" i="4"/>
  <c r="Y606" i="4"/>
  <c r="Y87" i="4"/>
  <c r="Y118" i="4"/>
  <c r="Y486" i="4"/>
  <c r="Z622" i="4"/>
  <c r="Y55" i="4"/>
  <c r="Z338" i="4"/>
  <c r="Z638" i="4"/>
  <c r="Y96" i="4"/>
  <c r="Y57" i="4"/>
  <c r="Y534" i="4"/>
  <c r="Y79" i="4"/>
  <c r="Y392" i="4"/>
  <c r="Y26" i="4"/>
  <c r="Y400" i="4"/>
  <c r="Z183" i="4"/>
  <c r="Z568" i="4"/>
  <c r="Z11" i="4"/>
  <c r="Y42" i="4"/>
  <c r="Y380" i="4"/>
  <c r="Y32" i="4"/>
  <c r="Y50" i="4"/>
  <c r="Y666" i="4"/>
  <c r="Y524" i="4"/>
  <c r="Y198" i="4"/>
  <c r="Y574" i="4"/>
  <c r="Y460" i="4"/>
  <c r="Y582" i="4"/>
  <c r="Z616" i="4"/>
  <c r="L75" i="4"/>
  <c r="Y532" i="4"/>
  <c r="Y708" i="4"/>
  <c r="Z206" i="4"/>
  <c r="Y7" i="4"/>
  <c r="Z207" i="4"/>
  <c r="Z48" i="4"/>
  <c r="Y624" i="4"/>
  <c r="Z17" i="4"/>
  <c r="Y74" i="4"/>
  <c r="Z298" i="4"/>
  <c r="Z172" i="4"/>
  <c r="Z110" i="4"/>
  <c r="Y334" i="4"/>
  <c r="Z590" i="4"/>
  <c r="Y664" i="4"/>
  <c r="Y82" i="4"/>
  <c r="Z314" i="4"/>
  <c r="Z450" i="4"/>
  <c r="Y214" i="4"/>
  <c r="Z640" i="4"/>
  <c r="Z696" i="4"/>
  <c r="Y18" i="4"/>
  <c r="Z8" i="4"/>
  <c r="Z712" i="4"/>
  <c r="Y193" i="4"/>
  <c r="Y370" i="4"/>
  <c r="Z490" i="4"/>
  <c r="Y626" i="4"/>
  <c r="Y142" i="4"/>
  <c r="Y366" i="4"/>
  <c r="Y215" i="4"/>
  <c r="Y56" i="4"/>
  <c r="Y90" i="4"/>
  <c r="Y274" i="4"/>
  <c r="Y466" i="4"/>
  <c r="Y602" i="4"/>
  <c r="Y468" i="4"/>
  <c r="Y95" i="4"/>
  <c r="Z72" i="4"/>
  <c r="Y680" i="4"/>
  <c r="Y202" i="4"/>
  <c r="Z418" i="4"/>
  <c r="Y109" i="4"/>
  <c r="Y632" i="4"/>
  <c r="Z98" i="4"/>
  <c r="Z682" i="4"/>
  <c r="Y592" i="4"/>
  <c r="Z65" i="4"/>
  <c r="Y162" i="4"/>
  <c r="Y210" i="4"/>
  <c r="Y68" i="4"/>
  <c r="Z484" i="4"/>
  <c r="Z149" i="4"/>
  <c r="Y174" i="4"/>
  <c r="Z350" i="4"/>
  <c r="Z630" i="4"/>
  <c r="Y698" i="4"/>
  <c r="Y172" i="4"/>
  <c r="Y81" i="4"/>
  <c r="Y374" i="4"/>
  <c r="Z518" i="4"/>
  <c r="Y634" i="4"/>
  <c r="Y188" i="4"/>
  <c r="Y292" i="4"/>
  <c r="Y332" i="4"/>
  <c r="Z364" i="4"/>
  <c r="Y676" i="4"/>
  <c r="Y241" i="4"/>
  <c r="Y451" i="4"/>
  <c r="Y101" i="4"/>
  <c r="Y126" i="4"/>
  <c r="Y166" i="4"/>
  <c r="Y382" i="4"/>
  <c r="Y526" i="4"/>
  <c r="Y658" i="4"/>
  <c r="Z175" i="4"/>
  <c r="Y64" i="4"/>
  <c r="Y560" i="4"/>
  <c r="P736" i="4"/>
  <c r="Z4" i="4"/>
  <c r="Y4" i="4"/>
  <c r="Z69" i="4"/>
  <c r="Y69" i="4"/>
  <c r="Z167" i="4"/>
  <c r="Y167" i="4"/>
  <c r="Z318" i="4"/>
  <c r="Y318" i="4"/>
  <c r="Z502" i="4"/>
  <c r="Y502" i="4"/>
  <c r="Z594" i="4"/>
  <c r="Y594" i="4"/>
  <c r="Z112" i="4"/>
  <c r="Y112" i="4"/>
  <c r="Z252" i="4"/>
  <c r="Y252" i="4"/>
  <c r="L471" i="4"/>
  <c r="N471" i="4" s="1"/>
  <c r="Y470" i="4"/>
  <c r="Z470" i="4"/>
  <c r="Z121" i="4"/>
  <c r="Y121" i="4"/>
  <c r="L287" i="4"/>
  <c r="N287" i="4" s="1"/>
  <c r="Z286" i="4"/>
  <c r="Y286" i="4"/>
  <c r="Z504" i="4"/>
  <c r="Y504" i="4"/>
  <c r="Z138" i="4"/>
  <c r="Y138" i="4"/>
  <c r="Z262" i="4"/>
  <c r="Y262" i="4"/>
  <c r="Y722" i="4"/>
  <c r="Z722" i="4"/>
  <c r="Y238" i="4"/>
  <c r="Z238" i="4"/>
  <c r="Y108" i="4"/>
  <c r="Z108" i="4"/>
  <c r="L231" i="4"/>
  <c r="N231" i="4" s="1"/>
  <c r="Z230" i="4"/>
  <c r="Y230" i="4"/>
  <c r="Z724" i="4"/>
  <c r="Y724" i="4"/>
  <c r="Z38" i="4"/>
  <c r="Y38" i="4"/>
  <c r="L103" i="4"/>
  <c r="N103" i="4" s="1"/>
  <c r="Z102" i="4"/>
  <c r="Y102" i="4"/>
  <c r="Z376" i="4"/>
  <c r="Y376" i="4"/>
  <c r="Z424" i="4"/>
  <c r="Y424" i="4"/>
  <c r="Z678" i="4"/>
  <c r="Y678" i="4"/>
  <c r="Z710" i="4"/>
  <c r="Y710" i="4"/>
  <c r="Z257" i="4"/>
  <c r="Y257" i="4"/>
  <c r="Z337" i="4"/>
  <c r="Y337" i="4"/>
  <c r="Z393" i="4"/>
  <c r="Y393" i="4"/>
  <c r="Z531" i="4"/>
  <c r="Y531" i="4"/>
  <c r="Z589" i="4"/>
  <c r="Y589" i="4"/>
  <c r="L598" i="4"/>
  <c r="N598" i="4" s="1"/>
  <c r="Z597" i="4"/>
  <c r="Y597" i="4"/>
  <c r="Z605" i="4"/>
  <c r="Y605" i="4"/>
  <c r="Z663" i="4"/>
  <c r="Y663" i="4"/>
  <c r="Z727" i="4"/>
  <c r="Y727" i="4"/>
  <c r="Z601" i="4"/>
  <c r="Y601" i="4"/>
  <c r="Z701" i="4"/>
  <c r="Y701" i="4"/>
  <c r="Z25" i="4"/>
  <c r="Y25" i="4"/>
  <c r="Z267" i="4"/>
  <c r="Y267" i="4"/>
  <c r="L316" i="4"/>
  <c r="N316" i="4" s="1"/>
  <c r="Z315" i="4"/>
  <c r="Y315" i="4"/>
  <c r="Z549" i="4"/>
  <c r="Y549" i="4"/>
  <c r="Z615" i="4"/>
  <c r="Y615" i="4"/>
  <c r="Z673" i="4"/>
  <c r="Y673" i="4"/>
  <c r="Y713" i="4"/>
  <c r="Z713" i="4"/>
  <c r="Z527" i="4"/>
  <c r="Y527" i="4"/>
  <c r="Z189" i="4"/>
  <c r="Y189" i="4"/>
  <c r="Z197" i="4"/>
  <c r="Y197" i="4"/>
  <c r="Z261" i="4"/>
  <c r="Y261" i="4"/>
  <c r="Z373" i="4"/>
  <c r="Y373" i="4"/>
  <c r="Z445" i="4"/>
  <c r="Y445" i="4"/>
  <c r="Y279" i="4"/>
  <c r="Z279" i="4"/>
  <c r="Z351" i="4"/>
  <c r="Y351" i="4"/>
  <c r="Z455" i="4"/>
  <c r="Y455" i="4"/>
  <c r="Z463" i="4"/>
  <c r="Y463" i="4"/>
  <c r="Z479" i="4"/>
  <c r="Y479" i="4"/>
  <c r="Z619" i="4"/>
  <c r="Y619" i="4"/>
  <c r="Z693" i="4"/>
  <c r="Y693" i="4"/>
  <c r="Z511" i="4"/>
  <c r="Y511" i="4"/>
  <c r="L570" i="4"/>
  <c r="N570" i="4" s="1"/>
  <c r="Z569" i="4"/>
  <c r="Y569" i="4"/>
  <c r="L700" i="4"/>
  <c r="N700" i="4" s="1"/>
  <c r="Z699" i="4"/>
  <c r="Y699" i="4"/>
  <c r="L259" i="4"/>
  <c r="N259" i="4" s="1"/>
  <c r="Z258" i="4"/>
  <c r="Y258" i="4"/>
  <c r="Z12" i="4"/>
  <c r="Y12" i="4"/>
  <c r="Y111" i="4"/>
  <c r="Z111" i="4"/>
  <c r="Z225" i="4"/>
  <c r="Y225" i="4"/>
  <c r="Y326" i="4"/>
  <c r="Z326" i="4"/>
  <c r="Z510" i="4"/>
  <c r="Y510" i="4"/>
  <c r="Z120" i="4"/>
  <c r="Y120" i="4"/>
  <c r="Y260" i="4"/>
  <c r="Z260" i="4"/>
  <c r="Z520" i="4"/>
  <c r="Y520" i="4"/>
  <c r="Z129" i="4"/>
  <c r="Y129" i="4"/>
  <c r="Z362" i="4"/>
  <c r="Y362" i="4"/>
  <c r="L513" i="4"/>
  <c r="N513" i="4" s="1"/>
  <c r="Z512" i="4"/>
  <c r="Y512" i="4"/>
  <c r="Z146" i="4"/>
  <c r="Y146" i="4"/>
  <c r="Z270" i="4"/>
  <c r="Y270" i="4"/>
  <c r="Z2" i="4"/>
  <c r="Y2" i="4"/>
  <c r="Z306" i="4"/>
  <c r="Y306" i="4"/>
  <c r="L117" i="4"/>
  <c r="N117" i="4" s="1"/>
  <c r="Z116" i="4"/>
  <c r="Y116" i="4"/>
  <c r="Y239" i="4"/>
  <c r="Z239" i="4"/>
  <c r="Y150" i="4"/>
  <c r="Z150" i="4"/>
  <c r="Z30" i="4"/>
  <c r="Y30" i="4"/>
  <c r="Z94" i="4"/>
  <c r="Y94" i="4"/>
  <c r="Z160" i="4"/>
  <c r="Y160" i="4"/>
  <c r="Z168" i="4"/>
  <c r="Y168" i="4"/>
  <c r="Z288" i="4"/>
  <c r="Y288" i="4"/>
  <c r="Z416" i="4"/>
  <c r="Y416" i="4"/>
  <c r="Z480" i="4"/>
  <c r="Y480" i="4"/>
  <c r="Z488" i="4"/>
  <c r="Y488" i="4"/>
  <c r="Z554" i="4"/>
  <c r="Y554" i="4"/>
  <c r="Z694" i="4"/>
  <c r="Y694" i="4"/>
  <c r="Z702" i="4"/>
  <c r="Y702" i="4"/>
  <c r="Z249" i="4"/>
  <c r="Y249" i="4"/>
  <c r="Z321" i="4"/>
  <c r="Y321" i="4"/>
  <c r="L330" i="4"/>
  <c r="N330" i="4" s="1"/>
  <c r="Z329" i="4"/>
  <c r="Y329" i="4"/>
  <c r="L386" i="4"/>
  <c r="N386" i="4" s="1"/>
  <c r="Z385" i="4"/>
  <c r="Y385" i="4"/>
  <c r="Z449" i="4"/>
  <c r="Y449" i="4"/>
  <c r="Z465" i="4"/>
  <c r="Y465" i="4"/>
  <c r="Z523" i="4"/>
  <c r="Y523" i="4"/>
  <c r="Y581" i="4"/>
  <c r="Z581" i="4"/>
  <c r="Z653" i="4"/>
  <c r="Y653" i="4"/>
  <c r="Z243" i="4"/>
  <c r="Y243" i="4"/>
  <c r="Z251" i="4"/>
  <c r="Y251" i="4"/>
  <c r="Z307" i="4"/>
  <c r="Y307" i="4"/>
  <c r="L372" i="4"/>
  <c r="N372" i="4" s="1"/>
  <c r="Z371" i="4"/>
  <c r="Y371" i="4"/>
  <c r="Z379" i="4"/>
  <c r="Y379" i="4"/>
  <c r="Z491" i="4"/>
  <c r="Y491" i="4"/>
  <c r="L542" i="4"/>
  <c r="N542" i="4" s="1"/>
  <c r="Z541" i="4"/>
  <c r="Y541" i="4"/>
  <c r="Z607" i="4"/>
  <c r="Y607" i="4"/>
  <c r="Z665" i="4"/>
  <c r="Y665" i="4"/>
  <c r="Z593" i="4"/>
  <c r="Y593" i="4"/>
  <c r="Z181" i="4"/>
  <c r="Y181" i="4"/>
  <c r="Z253" i="4"/>
  <c r="Y253" i="4"/>
  <c r="Z365" i="4"/>
  <c r="Y365" i="4"/>
  <c r="L344" i="4"/>
  <c r="N344" i="4" s="1"/>
  <c r="Y343" i="4"/>
  <c r="Z343" i="4"/>
  <c r="Z553" i="4"/>
  <c r="Y553" i="4"/>
  <c r="Z611" i="4"/>
  <c r="Y611" i="4"/>
  <c r="L686" i="4"/>
  <c r="N686" i="4" s="1"/>
  <c r="Z685" i="4"/>
  <c r="Y685" i="4"/>
  <c r="Z725" i="4"/>
  <c r="Y725" i="4"/>
  <c r="Z561" i="4"/>
  <c r="Y561" i="4"/>
  <c r="Z609" i="4"/>
  <c r="Y609" i="4"/>
  <c r="Z691" i="4"/>
  <c r="Y691" i="4"/>
  <c r="Z20" i="4"/>
  <c r="Y20" i="4"/>
  <c r="Z119" i="4"/>
  <c r="Y119" i="4"/>
  <c r="Z234" i="4"/>
  <c r="Y234" i="4"/>
  <c r="Z402" i="4"/>
  <c r="Y402" i="4"/>
  <c r="Z528" i="4"/>
  <c r="Y528" i="4"/>
  <c r="Z5" i="4"/>
  <c r="Y5" i="4"/>
  <c r="Z128" i="4"/>
  <c r="Y128" i="4"/>
  <c r="Z268" i="4"/>
  <c r="Y268" i="4"/>
  <c r="Z562" i="4"/>
  <c r="Y562" i="4"/>
  <c r="Z137" i="4"/>
  <c r="Y137" i="4"/>
  <c r="Z404" i="4"/>
  <c r="Y404" i="4"/>
  <c r="Z23" i="4"/>
  <c r="Y23" i="4"/>
  <c r="Z154" i="4"/>
  <c r="Y154" i="4"/>
  <c r="Z388" i="4"/>
  <c r="Y388" i="4"/>
  <c r="Z107" i="4"/>
  <c r="Y107" i="4"/>
  <c r="Z406" i="4"/>
  <c r="Y406" i="4"/>
  <c r="Z124" i="4"/>
  <c r="Y124" i="4"/>
  <c r="Z390" i="4"/>
  <c r="Y390" i="4"/>
  <c r="Z283" i="4"/>
  <c r="Y283" i="4"/>
  <c r="Z86" i="4"/>
  <c r="Y86" i="4"/>
  <c r="L217" i="4"/>
  <c r="N217" i="4" s="1"/>
  <c r="Z216" i="4"/>
  <c r="Y216" i="4"/>
  <c r="L273" i="4"/>
  <c r="N273" i="4" s="1"/>
  <c r="Z272" i="4"/>
  <c r="Y272" i="4"/>
  <c r="Z280" i="4"/>
  <c r="Y280" i="4"/>
  <c r="Z368" i="4"/>
  <c r="Y368" i="4"/>
  <c r="Z408" i="4"/>
  <c r="Y408" i="4"/>
  <c r="Z472" i="4"/>
  <c r="Y472" i="4"/>
  <c r="Z538" i="4"/>
  <c r="Y538" i="4"/>
  <c r="Z546" i="4"/>
  <c r="Y546" i="4"/>
  <c r="Z377" i="4"/>
  <c r="Y377" i="4"/>
  <c r="Z441" i="4"/>
  <c r="Y441" i="4"/>
  <c r="Z515" i="4"/>
  <c r="Y515" i="4"/>
  <c r="Z645" i="4"/>
  <c r="Y645" i="4"/>
  <c r="Z711" i="4"/>
  <c r="Y711" i="4"/>
  <c r="Z719" i="4"/>
  <c r="Y719" i="4"/>
  <c r="Z493" i="4"/>
  <c r="Y493" i="4"/>
  <c r="Z503" i="4"/>
  <c r="Y503" i="4"/>
  <c r="Z309" i="4"/>
  <c r="Y309" i="4"/>
  <c r="Z299" i="4"/>
  <c r="Y299" i="4"/>
  <c r="Z363" i="4"/>
  <c r="Y363" i="4"/>
  <c r="Z427" i="4"/>
  <c r="Y427" i="4"/>
  <c r="Z483" i="4"/>
  <c r="Y483" i="4"/>
  <c r="Z533" i="4"/>
  <c r="Y533" i="4"/>
  <c r="Z599" i="4"/>
  <c r="Y599" i="4"/>
  <c r="Z657" i="4"/>
  <c r="Y657" i="4"/>
  <c r="Y705" i="4"/>
  <c r="Z705" i="4"/>
  <c r="Z99" i="4"/>
  <c r="Y99" i="4"/>
  <c r="L358" i="4"/>
  <c r="N358" i="4" s="1"/>
  <c r="Z357" i="4"/>
  <c r="Y357" i="4"/>
  <c r="Z437" i="4"/>
  <c r="Y437" i="4"/>
  <c r="Z535" i="4"/>
  <c r="Y535" i="4"/>
  <c r="Z263" i="4"/>
  <c r="Y263" i="4"/>
  <c r="Z271" i="4"/>
  <c r="Y271" i="4"/>
  <c r="Z335" i="4"/>
  <c r="Y335" i="4"/>
  <c r="Z439" i="4"/>
  <c r="Y439" i="4"/>
  <c r="Z447" i="4"/>
  <c r="Y447" i="4"/>
  <c r="Z545" i="4"/>
  <c r="Y545" i="4"/>
  <c r="Z677" i="4"/>
  <c r="Y677" i="4"/>
  <c r="Z717" i="4"/>
  <c r="Y717" i="4"/>
  <c r="Z675" i="4"/>
  <c r="Y675" i="4"/>
  <c r="L29" i="4"/>
  <c r="N29" i="4" s="1"/>
  <c r="Y28" i="4"/>
  <c r="Z28" i="4"/>
  <c r="Y127" i="4"/>
  <c r="Z127" i="4"/>
  <c r="Z242" i="4"/>
  <c r="Y242" i="4"/>
  <c r="Z410" i="4"/>
  <c r="Y410" i="4"/>
  <c r="Z536" i="4"/>
  <c r="Y536" i="4"/>
  <c r="Z13" i="4"/>
  <c r="Y13" i="4"/>
  <c r="Z136" i="4"/>
  <c r="Y136" i="4"/>
  <c r="Z294" i="4"/>
  <c r="Y294" i="4"/>
  <c r="Z646" i="4"/>
  <c r="Y646" i="4"/>
  <c r="Z153" i="4"/>
  <c r="Y153" i="4"/>
  <c r="Y412" i="4"/>
  <c r="Z412" i="4"/>
  <c r="Z39" i="4"/>
  <c r="Y39" i="4"/>
  <c r="Z170" i="4"/>
  <c r="Y170" i="4"/>
  <c r="Z396" i="4"/>
  <c r="Y396" i="4"/>
  <c r="Z115" i="4"/>
  <c r="Y115" i="4"/>
  <c r="L415" i="4"/>
  <c r="N415" i="4" s="1"/>
  <c r="Z414" i="4"/>
  <c r="Y414" i="4"/>
  <c r="Y132" i="4"/>
  <c r="Z132" i="4"/>
  <c r="Z398" i="4"/>
  <c r="Y398" i="4"/>
  <c r="Z551" i="4"/>
  <c r="Y551" i="4"/>
  <c r="L15" i="4"/>
  <c r="N15" i="4" s="1"/>
  <c r="Z14" i="4"/>
  <c r="Y14" i="4"/>
  <c r="Y22" i="4"/>
  <c r="Z22" i="4"/>
  <c r="Z78" i="4"/>
  <c r="Y78" i="4"/>
  <c r="Z208" i="4"/>
  <c r="Y208" i="4"/>
  <c r="Z264" i="4"/>
  <c r="Y264" i="4"/>
  <c r="Z328" i="4"/>
  <c r="Y328" i="4"/>
  <c r="Z336" i="4"/>
  <c r="Y336" i="4"/>
  <c r="Z464" i="4"/>
  <c r="Y464" i="4"/>
  <c r="Z604" i="4"/>
  <c r="Y604" i="4"/>
  <c r="Z305" i="4"/>
  <c r="Y305" i="4"/>
  <c r="Z313" i="4"/>
  <c r="Y313" i="4"/>
  <c r="Z433" i="4"/>
  <c r="Y433" i="4"/>
  <c r="Z507" i="4"/>
  <c r="Y507" i="4"/>
  <c r="Z565" i="4"/>
  <c r="Y565" i="4"/>
  <c r="Z573" i="4"/>
  <c r="Y573" i="4"/>
  <c r="Z637" i="4"/>
  <c r="Y637" i="4"/>
  <c r="Z703" i="4"/>
  <c r="Y703" i="4"/>
  <c r="Z723" i="4"/>
  <c r="Y723" i="4"/>
  <c r="Z375" i="4"/>
  <c r="Y375" i="4"/>
  <c r="Z227" i="4"/>
  <c r="Y227" i="4"/>
  <c r="Z235" i="4"/>
  <c r="Y235" i="4"/>
  <c r="Z291" i="4"/>
  <c r="Y291" i="4"/>
  <c r="Z355" i="4"/>
  <c r="Y355" i="4"/>
  <c r="Z419" i="4"/>
  <c r="Y419" i="4"/>
  <c r="Z475" i="4"/>
  <c r="Y475" i="4"/>
  <c r="Z525" i="4"/>
  <c r="Y525" i="4"/>
  <c r="Z591" i="4"/>
  <c r="Y591" i="4"/>
  <c r="Z237" i="4"/>
  <c r="Y237" i="4"/>
  <c r="Z349" i="4"/>
  <c r="Y349" i="4"/>
  <c r="Z413" i="4"/>
  <c r="Y413" i="4"/>
  <c r="Z421" i="4"/>
  <c r="Y421" i="4"/>
  <c r="Z543" i="4"/>
  <c r="Y543" i="4"/>
  <c r="Z255" i="4"/>
  <c r="Y255" i="4"/>
  <c r="Z327" i="4"/>
  <c r="Y327" i="4"/>
  <c r="Z431" i="4"/>
  <c r="Y431" i="4"/>
  <c r="Z537" i="4"/>
  <c r="Y537" i="4"/>
  <c r="Z669" i="4"/>
  <c r="Y669" i="4"/>
  <c r="Z667" i="4"/>
  <c r="Y667" i="4"/>
  <c r="Z668" i="4"/>
  <c r="Y668" i="4"/>
  <c r="Z726" i="4"/>
  <c r="Y726" i="4"/>
  <c r="Z36" i="4"/>
  <c r="Y36" i="4"/>
  <c r="Z135" i="4"/>
  <c r="Y135" i="4"/>
  <c r="Z276" i="4"/>
  <c r="Y276" i="4"/>
  <c r="Z436" i="4"/>
  <c r="Y436" i="4"/>
  <c r="Z544" i="4"/>
  <c r="Y544" i="4"/>
  <c r="Z21" i="4"/>
  <c r="Y21" i="4"/>
  <c r="L145" i="4"/>
  <c r="N145" i="4" s="1"/>
  <c r="Z144" i="4"/>
  <c r="Y144" i="4"/>
  <c r="Z394" i="4"/>
  <c r="Y394" i="4"/>
  <c r="Z654" i="4"/>
  <c r="Y654" i="4"/>
  <c r="Z161" i="4"/>
  <c r="Y161" i="4"/>
  <c r="Z430" i="4"/>
  <c r="Y430" i="4"/>
  <c r="Z106" i="4"/>
  <c r="Y106" i="4"/>
  <c r="Y220" i="4"/>
  <c r="Z220" i="4"/>
  <c r="Z422" i="4"/>
  <c r="Y422" i="4"/>
  <c r="Z123" i="4"/>
  <c r="Y123" i="4"/>
  <c r="Z548" i="4"/>
  <c r="Y548" i="4"/>
  <c r="Z140" i="4"/>
  <c r="Y140" i="4"/>
  <c r="Z458" i="4"/>
  <c r="Y458" i="4"/>
  <c r="Y92" i="4"/>
  <c r="Z92" i="4"/>
  <c r="Y6" i="4"/>
  <c r="Z6" i="4"/>
  <c r="Z200" i="4"/>
  <c r="Y200" i="4"/>
  <c r="Z256" i="4"/>
  <c r="Y256" i="4"/>
  <c r="Z320" i="4"/>
  <c r="Y320" i="4"/>
  <c r="Z352" i="4"/>
  <c r="Y352" i="4"/>
  <c r="Z360" i="4"/>
  <c r="Y360" i="4"/>
  <c r="L457" i="4"/>
  <c r="N457" i="4" s="1"/>
  <c r="Z456" i="4"/>
  <c r="Y456" i="4"/>
  <c r="Z522" i="4"/>
  <c r="Y522" i="4"/>
  <c r="Z530" i="4"/>
  <c r="Y530" i="4"/>
  <c r="Z588" i="4"/>
  <c r="Y588" i="4"/>
  <c r="Z596" i="4"/>
  <c r="Y596" i="4"/>
  <c r="Y628" i="4"/>
  <c r="Z628" i="4"/>
  <c r="Z636" i="4"/>
  <c r="Y636" i="4"/>
  <c r="Z297" i="4"/>
  <c r="Y297" i="4"/>
  <c r="Z361" i="4"/>
  <c r="Y361" i="4"/>
  <c r="Z369" i="4"/>
  <c r="Y369" i="4"/>
  <c r="Z425" i="4"/>
  <c r="Y425" i="4"/>
  <c r="Z497" i="4"/>
  <c r="Y497" i="4"/>
  <c r="Z629" i="4"/>
  <c r="Y629" i="4"/>
  <c r="Z695" i="4"/>
  <c r="Y695" i="4"/>
  <c r="Z707" i="4"/>
  <c r="Y707" i="4"/>
  <c r="Z367" i="4"/>
  <c r="Y367" i="4"/>
  <c r="Z203" i="4"/>
  <c r="Y203" i="4"/>
  <c r="Z219" i="4"/>
  <c r="Y219" i="4"/>
  <c r="Z411" i="4"/>
  <c r="Y411" i="4"/>
  <c r="Z467" i="4"/>
  <c r="Y467" i="4"/>
  <c r="Z517" i="4"/>
  <c r="Y517" i="4"/>
  <c r="Z583" i="4"/>
  <c r="Y583" i="4"/>
  <c r="L656" i="4"/>
  <c r="N656" i="4" s="1"/>
  <c r="Z655" i="4"/>
  <c r="Y655" i="4"/>
  <c r="Y697" i="4"/>
  <c r="Z697" i="4"/>
  <c r="Z221" i="4"/>
  <c r="Y221" i="4"/>
  <c r="Z229" i="4"/>
  <c r="Y229" i="4"/>
  <c r="Z341" i="4"/>
  <c r="Y341" i="4"/>
  <c r="Z405" i="4"/>
  <c r="Y405" i="4"/>
  <c r="Z247" i="4"/>
  <c r="Y247" i="4"/>
  <c r="Y319" i="4"/>
  <c r="Z319" i="4"/>
  <c r="Z521" i="4"/>
  <c r="Y521" i="4"/>
  <c r="Z529" i="4"/>
  <c r="Y529" i="4"/>
  <c r="Z595" i="4"/>
  <c r="Y595" i="4"/>
  <c r="Z603" i="4"/>
  <c r="Y603" i="4"/>
  <c r="Z651" i="4"/>
  <c r="Y651" i="4"/>
  <c r="Y661" i="4"/>
  <c r="Z661" i="4"/>
  <c r="Z659" i="4"/>
  <c r="Y659" i="4"/>
  <c r="L45" i="4"/>
  <c r="N45" i="4" s="1"/>
  <c r="Y44" i="4"/>
  <c r="Z44" i="4"/>
  <c r="Z143" i="4"/>
  <c r="Y143" i="4"/>
  <c r="Y284" i="4"/>
  <c r="Z284" i="4"/>
  <c r="Z444" i="4"/>
  <c r="Y444" i="4"/>
  <c r="Z552" i="4"/>
  <c r="Y552" i="4"/>
  <c r="Z37" i="4"/>
  <c r="Y37" i="4"/>
  <c r="Z152" i="4"/>
  <c r="Y152" i="4"/>
  <c r="Z420" i="4"/>
  <c r="Y420" i="4"/>
  <c r="Z720" i="4"/>
  <c r="Y720" i="4"/>
  <c r="Y236" i="4"/>
  <c r="Z236" i="4"/>
  <c r="Z438" i="4"/>
  <c r="Y438" i="4"/>
  <c r="Z114" i="4"/>
  <c r="Y114" i="4"/>
  <c r="Z228" i="4"/>
  <c r="Y228" i="4"/>
  <c r="L499" i="4"/>
  <c r="N499" i="4" s="1"/>
  <c r="Z498" i="4"/>
  <c r="Y498" i="4"/>
  <c r="Z139" i="4"/>
  <c r="Y139" i="4"/>
  <c r="Z148" i="4"/>
  <c r="Y148" i="4"/>
  <c r="Z558" i="4"/>
  <c r="Y558" i="4"/>
  <c r="Z576" i="4"/>
  <c r="Y576" i="4"/>
  <c r="Z62" i="4"/>
  <c r="Y62" i="4"/>
  <c r="Y70" i="4"/>
  <c r="Z70" i="4"/>
  <c r="Z192" i="4"/>
  <c r="Y192" i="4"/>
  <c r="Z312" i="4"/>
  <c r="Y312" i="4"/>
  <c r="Z448" i="4"/>
  <c r="Y448" i="4"/>
  <c r="Z514" i="4"/>
  <c r="Y514" i="4"/>
  <c r="Y580" i="4"/>
  <c r="Z580" i="4"/>
  <c r="Z620" i="4"/>
  <c r="Y620" i="4"/>
  <c r="Z353" i="4"/>
  <c r="Y353" i="4"/>
  <c r="Z417" i="4"/>
  <c r="Y417" i="4"/>
  <c r="Z489" i="4"/>
  <c r="Y489" i="4"/>
  <c r="L556" i="4"/>
  <c r="N556" i="4" s="1"/>
  <c r="Z555" i="4"/>
  <c r="Y555" i="4"/>
  <c r="Z557" i="4"/>
  <c r="Y557" i="4"/>
  <c r="Y613" i="4"/>
  <c r="Z613" i="4"/>
  <c r="Z621" i="4"/>
  <c r="Y621" i="4"/>
  <c r="Z687" i="4"/>
  <c r="Y687" i="4"/>
  <c r="Z683" i="4"/>
  <c r="Y683" i="4"/>
  <c r="Z435" i="4"/>
  <c r="Y435" i="4"/>
  <c r="Z509" i="4"/>
  <c r="Y509" i="4"/>
  <c r="Z179" i="4"/>
  <c r="Y179" i="4"/>
  <c r="Z195" i="4"/>
  <c r="Y195" i="4"/>
  <c r="Z211" i="4"/>
  <c r="Y211" i="4"/>
  <c r="Z339" i="4"/>
  <c r="Y339" i="4"/>
  <c r="Z347" i="4"/>
  <c r="Y347" i="4"/>
  <c r="Z403" i="4"/>
  <c r="Y403" i="4"/>
  <c r="Z459" i="4"/>
  <c r="Y459" i="4"/>
  <c r="Z647" i="4"/>
  <c r="Y647" i="4"/>
  <c r="Z383" i="4"/>
  <c r="Y383" i="4"/>
  <c r="Z213" i="4"/>
  <c r="Y213" i="4"/>
  <c r="Z285" i="4"/>
  <c r="Y285" i="4"/>
  <c r="Z293" i="4"/>
  <c r="Y293" i="4"/>
  <c r="Z333" i="4"/>
  <c r="Y333" i="4"/>
  <c r="Z469" i="4"/>
  <c r="Y469" i="4"/>
  <c r="Z311" i="4"/>
  <c r="Y311" i="4"/>
  <c r="Y407" i="4"/>
  <c r="Z407" i="4"/>
  <c r="Z423" i="4"/>
  <c r="Y423" i="4"/>
  <c r="Z505" i="4"/>
  <c r="Y505" i="4"/>
  <c r="Z587" i="4"/>
  <c r="Y587" i="4"/>
  <c r="Z643" i="4"/>
  <c r="Y643" i="4"/>
  <c r="Z649" i="4"/>
  <c r="Y649" i="4"/>
  <c r="Z52" i="4"/>
  <c r="Y52" i="4"/>
  <c r="Y151" i="4"/>
  <c r="Z151" i="4"/>
  <c r="Y302" i="4"/>
  <c r="Z302" i="4"/>
  <c r="Y452" i="4"/>
  <c r="Z452" i="4"/>
  <c r="Z578" i="4"/>
  <c r="Y578" i="4"/>
  <c r="Z53" i="4"/>
  <c r="Y53" i="4"/>
  <c r="Z218" i="4"/>
  <c r="Y218" i="4"/>
  <c r="L429" i="4"/>
  <c r="N429" i="4" s="1"/>
  <c r="Z428" i="4"/>
  <c r="Y428" i="4"/>
  <c r="L729" i="4"/>
  <c r="N729" i="4" s="1"/>
  <c r="Z728" i="4"/>
  <c r="Y728" i="4"/>
  <c r="Z105" i="4"/>
  <c r="Y105" i="4"/>
  <c r="L245" i="4"/>
  <c r="N245" i="4" s="1"/>
  <c r="Z244" i="4"/>
  <c r="Y244" i="4"/>
  <c r="Z446" i="4"/>
  <c r="Y446" i="4"/>
  <c r="Z122" i="4"/>
  <c r="Y122" i="4"/>
  <c r="Z246" i="4"/>
  <c r="Y246" i="4"/>
  <c r="Z614" i="4"/>
  <c r="Y614" i="4"/>
  <c r="Z147" i="4"/>
  <c r="Y147" i="4"/>
  <c r="Y156" i="4"/>
  <c r="Z156" i="4"/>
  <c r="Z650" i="4"/>
  <c r="Y650" i="4"/>
  <c r="Z54" i="4"/>
  <c r="Y54" i="4"/>
  <c r="Z240" i="4"/>
  <c r="Y240" i="4"/>
  <c r="Z248" i="4"/>
  <c r="Y248" i="4"/>
  <c r="Z304" i="4"/>
  <c r="Y304" i="4"/>
  <c r="Z506" i="4"/>
  <c r="Y506" i="4"/>
  <c r="Z572" i="4"/>
  <c r="Y572" i="4"/>
  <c r="Z662" i="4"/>
  <c r="Y662" i="4"/>
  <c r="Z281" i="4"/>
  <c r="Y281" i="4"/>
  <c r="Z289" i="4"/>
  <c r="Y289" i="4"/>
  <c r="Z345" i="4"/>
  <c r="Y345" i="4"/>
  <c r="Z547" i="4"/>
  <c r="Y547" i="4"/>
  <c r="Z679" i="4"/>
  <c r="Y679" i="4"/>
  <c r="Z633" i="4"/>
  <c r="Y633" i="4"/>
  <c r="Z501" i="4"/>
  <c r="Y501" i="4"/>
  <c r="Z577" i="4"/>
  <c r="Y577" i="4"/>
  <c r="Z171" i="4"/>
  <c r="Y171" i="4"/>
  <c r="Z331" i="4"/>
  <c r="Y331" i="4"/>
  <c r="Z395" i="4"/>
  <c r="Y395" i="4"/>
  <c r="Z567" i="4"/>
  <c r="Y567" i="4"/>
  <c r="Z575" i="4"/>
  <c r="Y575" i="4"/>
  <c r="Z639" i="4"/>
  <c r="Y639" i="4"/>
  <c r="Y689" i="4"/>
  <c r="Z689" i="4"/>
  <c r="Z585" i="4"/>
  <c r="Y585" i="4"/>
  <c r="Z205" i="4"/>
  <c r="Y205" i="4"/>
  <c r="Z389" i="4"/>
  <c r="Y389" i="4"/>
  <c r="Z397" i="4"/>
  <c r="Y397" i="4"/>
  <c r="Z303" i="4"/>
  <c r="Y303" i="4"/>
  <c r="Z399" i="4"/>
  <c r="Y399" i="4"/>
  <c r="Z495" i="4"/>
  <c r="Y495" i="4"/>
  <c r="Z579" i="4"/>
  <c r="Y579" i="4"/>
  <c r="L642" i="4"/>
  <c r="N642" i="4" s="1"/>
  <c r="Z641" i="4"/>
  <c r="Y641" i="4"/>
  <c r="Z61" i="4"/>
  <c r="Y61" i="4"/>
  <c r="Z310" i="4"/>
  <c r="Y310" i="4"/>
  <c r="Z478" i="4"/>
  <c r="Y478" i="4"/>
  <c r="Z586" i="4"/>
  <c r="Y586" i="4"/>
  <c r="Z104" i="4"/>
  <c r="Y104" i="4"/>
  <c r="Z226" i="4"/>
  <c r="Y226" i="4"/>
  <c r="Z462" i="4"/>
  <c r="Y462" i="4"/>
  <c r="Z113" i="4"/>
  <c r="Y113" i="4"/>
  <c r="Y278" i="4"/>
  <c r="Z278" i="4"/>
  <c r="Z454" i="4"/>
  <c r="Y454" i="4"/>
  <c r="L131" i="4"/>
  <c r="N131" i="4" s="1"/>
  <c r="Z130" i="4"/>
  <c r="Y130" i="4"/>
  <c r="Z254" i="4"/>
  <c r="Y254" i="4"/>
  <c r="Z648" i="4"/>
  <c r="Y648" i="4"/>
  <c r="Z155" i="4"/>
  <c r="Y155" i="4"/>
  <c r="Z222" i="4"/>
  <c r="Y222" i="4"/>
  <c r="Z716" i="4"/>
  <c r="Y716" i="4"/>
  <c r="Y46" i="4"/>
  <c r="Z46" i="4"/>
  <c r="Z176" i="4"/>
  <c r="Y176" i="4"/>
  <c r="Z184" i="4"/>
  <c r="Y184" i="4"/>
  <c r="Z232" i="4"/>
  <c r="Y232" i="4"/>
  <c r="Z296" i="4"/>
  <c r="Y296" i="4"/>
  <c r="Z384" i="4"/>
  <c r="Y384" i="4"/>
  <c r="Z432" i="4"/>
  <c r="Y432" i="4"/>
  <c r="Z440" i="4"/>
  <c r="Y440" i="4"/>
  <c r="Z496" i="4"/>
  <c r="Y496" i="4"/>
  <c r="Z564" i="4"/>
  <c r="Y564" i="4"/>
  <c r="Z265" i="4"/>
  <c r="Y265" i="4"/>
  <c r="Z473" i="4"/>
  <c r="Y473" i="4"/>
  <c r="Z481" i="4"/>
  <c r="Y481" i="4"/>
  <c r="Z539" i="4"/>
  <c r="Y539" i="4"/>
  <c r="Z671" i="4"/>
  <c r="Y671" i="4"/>
  <c r="Z359" i="4"/>
  <c r="Y359" i="4"/>
  <c r="Z617" i="4"/>
  <c r="Y617" i="4"/>
  <c r="Z635" i="4"/>
  <c r="Y635" i="4"/>
  <c r="Z709" i="4"/>
  <c r="Y709" i="4"/>
  <c r="Z41" i="4"/>
  <c r="Y41" i="4"/>
  <c r="Z163" i="4"/>
  <c r="Y163" i="4"/>
  <c r="Z323" i="4"/>
  <c r="Y323" i="4"/>
  <c r="Z387" i="4"/>
  <c r="Y387" i="4"/>
  <c r="Z559" i="4"/>
  <c r="Y559" i="4"/>
  <c r="Z623" i="4"/>
  <c r="Y623" i="4"/>
  <c r="Z631" i="4"/>
  <c r="Y631" i="4"/>
  <c r="Y681" i="4"/>
  <c r="Z681" i="4"/>
  <c r="Y721" i="4"/>
  <c r="Z721" i="4"/>
  <c r="Z325" i="4"/>
  <c r="Y325" i="4"/>
  <c r="Z269" i="4"/>
  <c r="Y269" i="4"/>
  <c r="Z277" i="4"/>
  <c r="Y277" i="4"/>
  <c r="Z381" i="4"/>
  <c r="Y381" i="4"/>
  <c r="Z453" i="4"/>
  <c r="Y453" i="4"/>
  <c r="Z461" i="4"/>
  <c r="Y461" i="4"/>
  <c r="Z295" i="4"/>
  <c r="Y295" i="4"/>
  <c r="Z391" i="4"/>
  <c r="Y391" i="4"/>
  <c r="Z487" i="4"/>
  <c r="Y487" i="4"/>
  <c r="Z563" i="4"/>
  <c r="Y563" i="4"/>
  <c r="Z571" i="4"/>
  <c r="Y571" i="4"/>
  <c r="Z519" i="4"/>
  <c r="Y519" i="4"/>
  <c r="Z625" i="4"/>
  <c r="Y625" i="4"/>
  <c r="Y159" i="4" l="1"/>
  <c r="Y584" i="4"/>
  <c r="Z584" i="4"/>
  <c r="Y443" i="4"/>
  <c r="Z443" i="4"/>
  <c r="Y89" i="4"/>
  <c r="Z89" i="4"/>
  <c r="Z159" i="4"/>
  <c r="Z612" i="4"/>
  <c r="Y612" i="4"/>
  <c r="Y627" i="4"/>
  <c r="Z627" i="4"/>
  <c r="Y173" i="4"/>
  <c r="Y301" i="4"/>
  <c r="Y187" i="4"/>
  <c r="Z301" i="4"/>
  <c r="Y485" i="4"/>
  <c r="Y715" i="4"/>
  <c r="Z485" i="4"/>
  <c r="Z715" i="4"/>
  <c r="Y401" i="4"/>
  <c r="Z401" i="4"/>
  <c r="Z173" i="4"/>
  <c r="Z187" i="4"/>
  <c r="Y59" i="4"/>
  <c r="Z59" i="4"/>
  <c r="Y670" i="4"/>
  <c r="Z670" i="4"/>
  <c r="Z75" i="4"/>
  <c r="N75" i="4"/>
  <c r="Y75" i="4"/>
  <c r="Z499" i="4"/>
  <c r="Y499" i="4"/>
  <c r="Z358" i="4"/>
  <c r="Y358" i="4"/>
  <c r="Z372" i="4"/>
  <c r="Y372" i="4"/>
  <c r="Z330" i="4"/>
  <c r="Y330" i="4"/>
  <c r="Z344" i="4"/>
  <c r="Y344" i="4"/>
  <c r="Z700" i="4"/>
  <c r="Y700" i="4"/>
  <c r="Z287" i="4"/>
  <c r="Y287" i="4"/>
  <c r="Y729" i="4"/>
  <c r="Z729" i="4"/>
  <c r="Z45" i="4"/>
  <c r="Y45" i="4"/>
  <c r="Z273" i="4"/>
  <c r="Y273" i="4"/>
  <c r="Z686" i="4"/>
  <c r="Y686" i="4"/>
  <c r="Z117" i="4"/>
  <c r="Y117" i="4"/>
  <c r="Z231" i="4"/>
  <c r="Y231" i="4"/>
  <c r="Z131" i="4"/>
  <c r="Y131" i="4"/>
  <c r="Z656" i="4"/>
  <c r="Y656" i="4"/>
  <c r="Z316" i="4"/>
  <c r="Y316" i="4"/>
  <c r="Z103" i="4"/>
  <c r="Y103" i="4"/>
  <c r="Z642" i="4"/>
  <c r="Y642" i="4"/>
  <c r="Z15" i="4"/>
  <c r="Y15" i="4"/>
  <c r="Z29" i="4"/>
  <c r="Y29" i="4"/>
  <c r="Z386" i="4"/>
  <c r="Y386" i="4"/>
  <c r="Z570" i="4"/>
  <c r="Y570" i="4"/>
  <c r="Z542" i="4"/>
  <c r="Y542" i="4"/>
  <c r="Z245" i="4"/>
  <c r="Y245" i="4"/>
  <c r="Z429" i="4"/>
  <c r="Y429" i="4"/>
  <c r="Z145" i="4"/>
  <c r="Y145" i="4"/>
  <c r="Z415" i="4"/>
  <c r="Y415" i="4"/>
  <c r="Z217" i="4"/>
  <c r="Y217" i="4"/>
  <c r="Z513" i="4"/>
  <c r="Y513" i="4"/>
  <c r="Z556" i="4"/>
  <c r="Y556" i="4"/>
  <c r="Z457" i="4"/>
  <c r="Y457" i="4"/>
  <c r="Z259" i="4"/>
  <c r="Y259" i="4"/>
  <c r="Z598" i="4"/>
  <c r="Y598" i="4"/>
  <c r="Z471" i="4"/>
  <c r="Y471" i="4"/>
</calcChain>
</file>

<file path=xl/sharedStrings.xml><?xml version="1.0" encoding="utf-8"?>
<sst xmlns="http://schemas.openxmlformats.org/spreadsheetml/2006/main" count="37250" uniqueCount="2646">
  <si>
    <t>date</t>
  </si>
  <si>
    <t>state</t>
  </si>
  <si>
    <t>fips</t>
  </si>
  <si>
    <t>cases</t>
  </si>
  <si>
    <t>deaths</t>
  </si>
  <si>
    <t>Washington</t>
  </si>
  <si>
    <t>Illinois</t>
  </si>
  <si>
    <t>California</t>
  </si>
  <si>
    <t>Arizona</t>
  </si>
  <si>
    <t>Massachusetts</t>
  </si>
  <si>
    <t>Wisconsin</t>
  </si>
  <si>
    <t>Texas</t>
  </si>
  <si>
    <t>Nebraska</t>
  </si>
  <si>
    <t>Utah</t>
  </si>
  <si>
    <t>Oregon</t>
  </si>
  <si>
    <t>Florida</t>
  </si>
  <si>
    <t>New York</t>
  </si>
  <si>
    <t>Rhode Island</t>
  </si>
  <si>
    <t>Georgia</t>
  </si>
  <si>
    <t>New Hampshire</t>
  </si>
  <si>
    <t>North Carolina</t>
  </si>
  <si>
    <t>New Jersey</t>
  </si>
  <si>
    <t>Colorado</t>
  </si>
  <si>
    <t>Maryland</t>
  </si>
  <si>
    <t>Nevada</t>
  </si>
  <si>
    <t>Tennessee</t>
  </si>
  <si>
    <t>Hawaii</t>
  </si>
  <si>
    <t>Indiana</t>
  </si>
  <si>
    <t>Kentucky</t>
  </si>
  <si>
    <t>Minnesota</t>
  </si>
  <si>
    <t>Oklahoma</t>
  </si>
  <si>
    <t>Pennsylvania</t>
  </si>
  <si>
    <t>South Carolina</t>
  </si>
  <si>
    <t>District of Columbia</t>
  </si>
  <si>
    <t>Kansas</t>
  </si>
  <si>
    <t>Missouri</t>
  </si>
  <si>
    <t>Vermont</t>
  </si>
  <si>
    <t>Virginia</t>
  </si>
  <si>
    <t>Connecticut</t>
  </si>
  <si>
    <t>Iowa</t>
  </si>
  <si>
    <t>Louisiana</t>
  </si>
  <si>
    <t>Ohio</t>
  </si>
  <si>
    <t>Michigan</t>
  </si>
  <si>
    <t>South Dakota</t>
  </si>
  <si>
    <t>Arkansas</t>
  </si>
  <si>
    <t>Delaware</t>
  </si>
  <si>
    <t>Mississippi</t>
  </si>
  <si>
    <t>New Mexico</t>
  </si>
  <si>
    <t>North Dakota</t>
  </si>
  <si>
    <t>Wyoming</t>
  </si>
  <si>
    <t>Alaska</t>
  </si>
  <si>
    <t>Maine</t>
  </si>
  <si>
    <t>Alabama</t>
  </si>
  <si>
    <t>Idaho</t>
  </si>
  <si>
    <t>Montana</t>
  </si>
  <si>
    <t>Puerto Rico</t>
  </si>
  <si>
    <t>Virgin Islands</t>
  </si>
  <si>
    <t>Guam</t>
  </si>
  <si>
    <t>West Virginia</t>
  </si>
  <si>
    <t>Northern Mariana Islands</t>
  </si>
  <si>
    <t>EOMonth</t>
  </si>
  <si>
    <t>Flag</t>
  </si>
  <si>
    <t>CAL_DATE</t>
  </si>
  <si>
    <t>FIPS</t>
  </si>
  <si>
    <t>0</t>
  </si>
  <si>
    <t>https://raw.githubusercontent.com/nytimes/covid-19-data/master/us-states.csv</t>
  </si>
  <si>
    <t>U.S. Virgin Islands</t>
  </si>
  <si>
    <t>Philadelphia</t>
  </si>
  <si>
    <t>Chicago</t>
  </si>
  <si>
    <t>American Samoa</t>
  </si>
  <si>
    <t>Marshall Islands</t>
  </si>
  <si>
    <t>Micronesia</t>
  </si>
  <si>
    <t>Mariana Islands</t>
  </si>
  <si>
    <t>Palau</t>
  </si>
  <si>
    <t>Federal Entities</t>
  </si>
  <si>
    <t>Key</t>
  </si>
  <si>
    <t>state_name</t>
  </si>
  <si>
    <t>county_fips</t>
  </si>
  <si>
    <t>county_name</t>
  </si>
  <si>
    <t>votes_gop</t>
  </si>
  <si>
    <t>votes_dem</t>
  </si>
  <si>
    <t>total_votes</t>
  </si>
  <si>
    <t>diff</t>
  </si>
  <si>
    <t>per_gop</t>
  </si>
  <si>
    <t>per_dem</t>
  </si>
  <si>
    <t>per_point_diff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</si>
  <si>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</si>
  <si>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</si>
  <si>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</si>
  <si>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</si>
  <si>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</si>
  <si>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</si>
  <si>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</si>
  <si>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</si>
  <si>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</si>
  <si>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</si>
  <si>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</si>
  <si>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</si>
  <si>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</si>
  <si>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</si>
  <si>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</si>
  <si>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</si>
  <si>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</si>
  <si>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</si>
  <si>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</si>
  <si>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</si>
  <si>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</si>
  <si>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</si>
  <si>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</si>
  <si>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</si>
  <si>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</si>
  <si>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</si>
  <si>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</si>
  <si>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</si>
  <si>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</si>
  <si>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</si>
  <si>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</si>
  <si>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</si>
  <si>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</si>
  <si>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</si>
  <si>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</si>
  <si>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</si>
  <si>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</si>
  <si>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</si>
  <si>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</si>
  <si>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</si>
  <si>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</si>
  <si>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</si>
  <si>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</si>
  <si>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</si>
  <si>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</si>
  <si>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</si>
  <si>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</si>
  <si>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</si>
  <si>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</si>
  <si>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</si>
  <si>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</si>
  <si>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</si>
  <si>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</si>
  <si>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</si>
  <si>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</si>
  <si>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</si>
  <si>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</si>
  <si>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</si>
  <si>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</si>
  <si>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</si>
  <si>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</si>
  <si>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</si>
  <si>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</si>
  <si>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</si>
  <si>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</si>
  <si>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</si>
  <si>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</si>
  <si>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District 1</t>
  </si>
  <si>
    <t>District 2</t>
  </si>
  <si>
    <t>District 3</t>
  </si>
  <si>
    <t>District 4</t>
  </si>
  <si>
    <t>District 5</t>
  </si>
  <si>
    <t>District 6</t>
  </si>
  <si>
    <t>District 7</t>
  </si>
  <si>
    <t>District 8</t>
  </si>
  <si>
    <t>District 9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</si>
  <si>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</si>
  <si>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</si>
  <si>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</si>
  <si>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</si>
  <si>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</si>
  <si>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</si>
  <si>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</si>
  <si>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</si>
  <si>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</si>
  <si>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</si>
  <si>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</si>
  <si>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</si>
  <si>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</si>
  <si>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</si>
  <si>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</si>
  <si>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</si>
  <si>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</si>
  <si>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</si>
  <si>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</si>
  <si>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</si>
  <si>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</si>
  <si>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</si>
  <si>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</si>
  <si>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</si>
  <si>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</si>
  <si>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</si>
  <si>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</si>
  <si>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</si>
  <si>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</si>
  <si>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</si>
  <si>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40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</si>
  <si>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</si>
  <si>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</si>
  <si>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</si>
  <si>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</si>
  <si>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</si>
  <si>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</si>
  <si>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</si>
  <si>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</si>
  <si>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</si>
  <si>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</si>
  <si>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</si>
  <si>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</si>
  <si>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</si>
  <si>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</si>
  <si>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</si>
  <si>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</si>
  <si>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</si>
  <si>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</si>
  <si>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</si>
  <si>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</si>
  <si>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</si>
  <si>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</si>
  <si>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</si>
  <si>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</si>
  <si>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</si>
  <si>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</si>
  <si>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</si>
  <si>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</si>
  <si>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</si>
  <si>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</si>
  <si>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</si>
  <si>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</si>
  <si>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</si>
  <si>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</si>
  <si>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</si>
  <si>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</si>
  <si>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</si>
  <si>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</si>
  <si>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</si>
  <si>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</si>
  <si>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</si>
  <si>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</si>
  <si>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</si>
  <si>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</si>
  <si>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</si>
  <si>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</si>
  <si>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</si>
  <si>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</si>
  <si>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</si>
  <si>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</si>
  <si>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</si>
  <si>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</si>
  <si>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</si>
  <si>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</si>
  <si>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</si>
  <si>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</si>
  <si>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</si>
  <si>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</si>
  <si>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</si>
  <si>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</si>
  <si>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</si>
  <si>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</si>
  <si>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</si>
  <si>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</si>
  <si>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</si>
  <si>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</si>
  <si>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</si>
  <si>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</si>
  <si>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</si>
  <si>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</si>
  <si>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</si>
  <si>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</si>
  <si>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</si>
  <si>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</si>
  <si>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</si>
  <si>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</si>
  <si>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</si>
  <si>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</si>
  <si>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</si>
  <si>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</si>
  <si>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</si>
  <si>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</si>
  <si>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</si>
  <si>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</si>
  <si>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</si>
  <si>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</si>
  <si>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</si>
  <si>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</si>
  <si>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</si>
  <si>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</si>
  <si>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</si>
  <si>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</si>
  <si>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</si>
  <si>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</si>
  <si>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</si>
  <si>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</si>
  <si>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</si>
  <si>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</si>
  <si>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</si>
  <si>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</si>
  <si>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</si>
  <si>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</si>
  <si>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</si>
  <si>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</si>
  <si>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</si>
  <si>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</si>
  <si>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</si>
  <si>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</si>
  <si>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</si>
  <si>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</si>
  <si>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</si>
  <si>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</si>
  <si>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</si>
  <si>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</si>
  <si>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</si>
  <si>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</si>
  <si>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</si>
  <si>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</si>
  <si>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</si>
  <si>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</si>
  <si>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</si>
  <si>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</si>
  <si>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</si>
  <si>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</si>
  <si>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</si>
  <si>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</si>
  <si>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</si>
  <si>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</si>
  <si>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</si>
  <si>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</si>
  <si>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</si>
  <si>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</si>
  <si>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</si>
  <si>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</si>
  <si>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</si>
  <si>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</si>
  <si>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</si>
  <si>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</si>
  <si>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</si>
  <si>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</si>
  <si>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</si>
  <si>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</si>
  <si>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</si>
  <si>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</si>
  <si>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</si>
  <si>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</si>
  <si>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</si>
  <si>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</si>
  <si>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</si>
  <si>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</si>
  <si>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</si>
  <si>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</si>
  <si>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</si>
  <si>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</si>
  <si>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</si>
  <si>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</si>
  <si>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</si>
  <si>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</si>
  <si>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</si>
  <si>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</si>
  <si>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</si>
  <si>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</si>
  <si>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</si>
  <si>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</si>
  <si>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</si>
  <si>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</si>
  <si>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</si>
  <si>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</si>
  <si>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</si>
  <si>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</si>
  <si>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</si>
  <si>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</si>
  <si>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</si>
  <si>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</si>
  <si>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</si>
  <si>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</si>
  <si>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</si>
  <si>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</si>
  <si>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</si>
  <si>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</si>
  <si>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</si>
  <si>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</si>
  <si>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</si>
  <si>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</si>
  <si>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</si>
  <si>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</si>
  <si>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</si>
  <si>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</si>
  <si>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</si>
  <si>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</si>
  <si>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</si>
  <si>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</si>
  <si>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</si>
  <si>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</si>
  <si>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</si>
  <si>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</si>
  <si>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</si>
  <si>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</si>
  <si>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</si>
  <si>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</si>
  <si>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</si>
  <si>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</si>
  <si>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</si>
  <si>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</si>
  <si>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</si>
  <si>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</si>
  <si>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</si>
  <si>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</si>
  <si>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</si>
  <si>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</si>
  <si>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</si>
  <si>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</si>
  <si>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</si>
  <si>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</si>
  <si>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</si>
  <si>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</si>
  <si>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</si>
  <si>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</si>
  <si>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</si>
  <si>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</si>
  <si>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</si>
  <si>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</si>
  <si>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</si>
  <si>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</si>
  <si>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</si>
  <si>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</si>
  <si>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</si>
  <si>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</si>
  <si>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</si>
  <si>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</si>
  <si>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</si>
  <si>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</si>
  <si>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</si>
  <si>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</si>
  <si>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</si>
  <si>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</si>
  <si>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</si>
  <si>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</si>
  <si>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</si>
  <si>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</si>
  <si>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</si>
  <si>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</si>
  <si>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</si>
  <si>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</si>
  <si>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</si>
  <si>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</si>
  <si>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</si>
  <si>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</si>
  <si>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</si>
  <si>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</si>
  <si>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</si>
  <si>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</si>
  <si>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</si>
  <si>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</si>
  <si>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</si>
  <si>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</si>
  <si>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</si>
  <si>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</si>
  <si>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</si>
  <si>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</si>
  <si>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</si>
  <si>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</si>
  <si>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</si>
  <si>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</si>
  <si>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</si>
  <si>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</si>
  <si>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</si>
  <si>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</si>
  <si>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</si>
  <si>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</si>
  <si>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</si>
  <si>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</si>
  <si>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</si>
  <si>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</si>
  <si>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</si>
  <si>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</si>
  <si>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</si>
  <si>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</si>
  <si>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</si>
  <si>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</si>
  <si>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</si>
  <si>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</si>
  <si>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</si>
  <si>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</si>
  <si>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</si>
  <si>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</si>
  <si>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</si>
  <si>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</si>
  <si>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</si>
  <si>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</si>
  <si>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</si>
  <si>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</si>
  <si>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</si>
  <si>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</si>
  <si>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</si>
  <si>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</si>
  <si>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</si>
  <si>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</si>
  <si>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</si>
  <si>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</si>
  <si>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</si>
  <si>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</si>
  <si>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</si>
  <si>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</si>
  <si>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</si>
  <si>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</si>
  <si>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</si>
  <si>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</si>
  <si>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</si>
  <si>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</si>
  <si>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</si>
  <si>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</si>
  <si>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</si>
  <si>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</si>
  <si>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</si>
  <si>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</si>
  <si>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</si>
  <si>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</si>
  <si>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</si>
  <si>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</si>
  <si>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</si>
  <si>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</si>
  <si>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</si>
  <si>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</si>
  <si>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</si>
  <si>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</si>
  <si>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</si>
  <si>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</si>
  <si>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</si>
  <si>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</si>
  <si>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</si>
  <si>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</si>
  <si>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</si>
  <si>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</si>
  <si>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</si>
  <si>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</si>
  <si>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</si>
  <si>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</si>
  <si>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</si>
  <si>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</si>
  <si>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</si>
  <si>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</si>
  <si>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</si>
  <si>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</si>
  <si>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</si>
  <si>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</si>
  <si>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</si>
  <si>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</si>
  <si>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</si>
  <si>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</si>
  <si>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</si>
  <si>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</si>
  <si>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Honolulu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</si>
  <si>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</si>
  <si>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</si>
  <si>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</si>
  <si>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</si>
  <si>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</si>
  <si>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</si>
  <si>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</si>
  <si>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</si>
  <si>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</si>
  <si>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</si>
  <si>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</si>
  <si>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</si>
  <si>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</si>
  <si>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</si>
  <si>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</si>
  <si>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</si>
  <si>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</si>
  <si>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</si>
  <si>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</si>
  <si>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</si>
  <si>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</si>
  <si>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</si>
  <si>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</si>
  <si>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</si>
  <si>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</si>
  <si>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</si>
  <si>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</si>
  <si>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</si>
  <si>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</si>
  <si>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</si>
  <si>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</si>
  <si>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</si>
  <si>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</si>
  <si>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</si>
  <si>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</si>
  <si>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</si>
  <si>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</si>
  <si>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</si>
  <si>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</si>
  <si>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</si>
  <si>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</si>
  <si>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</si>
  <si>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</si>
  <si>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</si>
  <si>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</si>
  <si>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</si>
  <si>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</si>
  <si>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</si>
  <si>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</si>
  <si>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</si>
  <si>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</si>
  <si>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</si>
  <si>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</si>
  <si>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</si>
  <si>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</si>
  <si>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</si>
  <si>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</si>
  <si>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</si>
  <si>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</si>
  <si>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</si>
  <si>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</si>
  <si>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</si>
  <si>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</si>
  <si>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</si>
  <si>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</si>
  <si>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</si>
  <si>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</si>
  <si>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</si>
  <si>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</si>
  <si>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</si>
  <si>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</si>
  <si>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</si>
  <si>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</si>
  <si>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</si>
  <si>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</si>
  <si>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</si>
  <si>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</si>
  <si>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</si>
  <si>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</si>
  <si>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</si>
  <si>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</si>
  <si>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</si>
  <si>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</si>
  <si>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</si>
  <si>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</si>
  <si>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</si>
  <si>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</si>
  <si>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</si>
  <si>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</si>
  <si>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</si>
  <si>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</si>
  <si>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</si>
  <si>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</si>
  <si>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</si>
  <si>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</si>
  <si>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</si>
  <si>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</si>
  <si>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</si>
  <si>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</si>
  <si>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</si>
  <si>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</si>
  <si>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</si>
  <si>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</si>
  <si>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</si>
  <si>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</si>
  <si>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</si>
  <si>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</si>
  <si>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</si>
  <si>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</si>
  <si>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</si>
  <si>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</si>
  <si>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</si>
  <si>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</si>
  <si>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</si>
  <si>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</si>
  <si>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</si>
  <si>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</si>
  <si>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</si>
  <si>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</si>
  <si>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</si>
  <si>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</si>
  <si>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</si>
  <si>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</si>
  <si>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</si>
  <si>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</si>
  <si>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</si>
  <si>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</si>
  <si>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</si>
  <si>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</si>
  <si>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</si>
  <si>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</si>
  <si>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</si>
  <si>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</si>
  <si>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</si>
  <si>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</si>
  <si>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</si>
  <si>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</si>
  <si>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</si>
  <si>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</si>
  <si>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</si>
  <si>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</si>
  <si>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</si>
  <si>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</si>
  <si>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</si>
  <si>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</si>
  <si>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</si>
  <si>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</si>
  <si>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</si>
  <si>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</si>
  <si>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</si>
  <si>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</si>
  <si>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</si>
  <si>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</si>
  <si>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</si>
  <si>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</si>
  <si>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</si>
  <si>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</si>
  <si>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</si>
  <si>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</si>
  <si>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</si>
  <si>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</si>
  <si>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</si>
  <si>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</si>
  <si>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</si>
  <si>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</si>
  <si>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</si>
  <si>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</si>
  <si>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</si>
  <si>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</si>
  <si>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</si>
  <si>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</si>
  <si>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</si>
  <si>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</si>
  <si>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</si>
  <si>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</si>
  <si>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</si>
  <si>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</si>
  <si>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</si>
  <si>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</si>
  <si>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</si>
  <si>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</si>
  <si>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</si>
  <si>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</si>
  <si>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</si>
  <si>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</si>
  <si>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</si>
  <si>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</si>
  <si>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</si>
  <si>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</si>
  <si>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</si>
  <si>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</si>
  <si>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</si>
  <si>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</si>
  <si>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</si>
  <si>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</si>
  <si>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</si>
  <si>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</si>
  <si>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</si>
  <si>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</si>
  <si>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</si>
  <si>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</si>
  <si>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</si>
  <si>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</si>
  <si>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</si>
  <si>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</si>
  <si>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</si>
  <si>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</si>
  <si>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</si>
  <si>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</si>
  <si>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</si>
  <si>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</si>
  <si>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</si>
  <si>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</si>
  <si>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</si>
  <si>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</si>
  <si>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</si>
  <si>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</si>
  <si>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</si>
  <si>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</si>
  <si>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</si>
  <si>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</si>
  <si>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</si>
  <si>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</si>
  <si>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</si>
  <si>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</si>
  <si>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</si>
  <si>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</si>
  <si>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</si>
  <si>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</si>
  <si>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</si>
  <si>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</si>
  <si>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</si>
  <si>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</si>
  <si>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</si>
  <si>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</si>
  <si>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</si>
  <si>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</si>
  <si>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</si>
  <si>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</si>
  <si>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</si>
  <si>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</si>
  <si>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</si>
  <si>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</si>
  <si>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</si>
  <si>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</si>
  <si>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</si>
  <si>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</si>
  <si>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</si>
  <si>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</si>
  <si>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</si>
  <si>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</si>
  <si>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</si>
  <si>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</si>
  <si>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</si>
  <si>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</si>
  <si>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</si>
  <si>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</si>
  <si>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</si>
  <si>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</si>
  <si>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</si>
  <si>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</si>
  <si>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</si>
  <si>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</si>
  <si>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</si>
  <si>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</si>
  <si>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</si>
  <si>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</si>
  <si>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</si>
  <si>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</si>
  <si>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</si>
  <si>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</si>
  <si>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</si>
  <si>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</si>
  <si>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</si>
  <si>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</si>
  <si>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</si>
  <si>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</si>
  <si>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</si>
  <si>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</si>
  <si>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</si>
  <si>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</si>
  <si>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</si>
  <si>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</si>
  <si>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</si>
  <si>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</si>
  <si>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</si>
  <si>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</si>
  <si>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</si>
  <si>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</si>
  <si>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</si>
  <si>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</si>
  <si>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</si>
  <si>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</si>
  <si>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</si>
  <si>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</si>
  <si>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</si>
  <si>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</si>
  <si>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</si>
  <si>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</si>
  <si>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</si>
  <si>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</si>
  <si>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</si>
  <si>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</si>
  <si>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</si>
  <si>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</si>
  <si>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</si>
  <si>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</si>
  <si>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</si>
  <si>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</si>
  <si>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</si>
  <si>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</si>
  <si>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</si>
  <si>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</si>
  <si>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</si>
  <si>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</si>
  <si>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</si>
  <si>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</si>
  <si>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</si>
  <si>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</si>
  <si>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</si>
  <si>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</si>
  <si>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</si>
  <si>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</si>
  <si>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</si>
  <si>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</si>
  <si>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</si>
  <si>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</si>
  <si>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</si>
  <si>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</si>
  <si>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</si>
  <si>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</si>
  <si>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</si>
  <si>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</si>
  <si>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</si>
  <si>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</si>
  <si>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</si>
  <si>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</si>
  <si>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</si>
  <si>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</si>
  <si>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</si>
  <si>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</si>
  <si>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</si>
  <si>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</si>
  <si>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</si>
  <si>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</si>
  <si>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</si>
  <si>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</si>
  <si>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</si>
  <si>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</si>
  <si>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</si>
  <si>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</si>
  <si>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</si>
  <si>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</si>
  <si>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</si>
  <si>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</si>
  <si>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</si>
  <si>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</si>
  <si>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</si>
  <si>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</si>
  <si>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</si>
  <si>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</si>
  <si>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</si>
  <si>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</si>
  <si>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</si>
  <si>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</si>
  <si>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</si>
  <si>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</si>
  <si>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</si>
  <si>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</si>
  <si>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</si>
  <si>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</si>
  <si>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</si>
  <si>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</si>
  <si>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</si>
  <si>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</si>
  <si>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</si>
  <si>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</si>
  <si>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</si>
  <si>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</si>
  <si>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</si>
  <si>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</si>
  <si>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</si>
  <si>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</si>
  <si>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</si>
  <si>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</si>
  <si>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</si>
  <si>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</si>
  <si>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</si>
  <si>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</si>
  <si>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</si>
  <si>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</si>
  <si>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</si>
  <si>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</si>
  <si>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</si>
  <si>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</si>
  <si>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</si>
  <si>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</si>
  <si>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</si>
  <si>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</si>
  <si>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</si>
  <si>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</si>
  <si>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</si>
  <si>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</si>
  <si>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</si>
  <si>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</si>
  <si>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</si>
  <si>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</si>
  <si>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</si>
  <si>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</si>
  <si>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</si>
  <si>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</si>
  <si>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</si>
  <si>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</si>
  <si>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</si>
  <si>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</si>
  <si>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</si>
  <si>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</si>
  <si>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</si>
  <si>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</si>
  <si>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</si>
  <si>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</si>
  <si>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</si>
  <si>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</si>
  <si>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</si>
  <si>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</si>
  <si>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</si>
  <si>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</si>
  <si>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</si>
  <si>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</si>
  <si>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</si>
  <si>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</si>
  <si>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</si>
  <si>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</si>
  <si>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</si>
  <si>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</si>
  <si>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</si>
  <si>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</si>
  <si>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</si>
  <si>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</si>
  <si>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</si>
  <si>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</si>
  <si>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</si>
  <si>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</si>
  <si>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</si>
  <si>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</si>
  <si>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</si>
  <si>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</si>
  <si>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</si>
  <si>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</si>
  <si>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</si>
  <si>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</si>
  <si>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</si>
  <si>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</si>
  <si>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</si>
  <si>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</si>
  <si>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</si>
  <si>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</si>
  <si>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</si>
  <si>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</si>
  <si>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</si>
  <si>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</si>
  <si>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</si>
  <si>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</si>
  <si>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</si>
  <si>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</si>
  <si>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</si>
  <si>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</si>
  <si>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</si>
  <si>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</si>
  <si>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</si>
  <si>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</si>
  <si>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</si>
  <si>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</si>
  <si>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</si>
  <si>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</si>
  <si>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</si>
  <si>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</si>
  <si>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</si>
  <si>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</si>
  <si>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</si>
  <si>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</si>
  <si>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</si>
  <si>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</si>
  <si>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</si>
  <si>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</si>
  <si>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</si>
  <si>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</si>
  <si>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</si>
  <si>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</si>
  <si>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</si>
  <si>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</si>
  <si>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</si>
  <si>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</si>
  <si>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</si>
  <si>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</si>
  <si>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</si>
  <si>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</si>
  <si>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</si>
  <si>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</si>
  <si>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</si>
  <si>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</si>
  <si>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</si>
  <si>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</si>
  <si>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</si>
  <si>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</si>
  <si>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</si>
  <si>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</si>
  <si>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</si>
  <si>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</si>
  <si>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</si>
  <si>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</si>
  <si>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</si>
  <si>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</si>
  <si>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</si>
  <si>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</si>
  <si>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</si>
  <si>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</si>
  <si>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</si>
  <si>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</si>
  <si>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</si>
  <si>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</si>
  <si>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</si>
  <si>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</si>
  <si>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</si>
  <si>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</si>
  <si>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</si>
  <si>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</si>
  <si>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</si>
  <si>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</si>
  <si>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</si>
  <si>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</si>
  <si>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</si>
  <si>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</si>
  <si>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</si>
  <si>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</si>
  <si>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</si>
  <si>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</si>
  <si>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</si>
  <si>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</si>
  <si>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</si>
  <si>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</si>
  <si>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</si>
  <si>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</si>
  <si>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</si>
  <si>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</si>
  <si>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</si>
  <si>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</si>
  <si>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</si>
  <si>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</si>
  <si>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</si>
  <si>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</si>
  <si>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</si>
  <si>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</si>
  <si>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</si>
  <si>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</si>
  <si>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</si>
  <si>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</si>
  <si>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</si>
  <si>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</si>
  <si>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</si>
  <si>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</si>
  <si>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</si>
  <si>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</si>
  <si>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</si>
  <si>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</si>
  <si>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</si>
  <si>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</si>
  <si>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</si>
  <si>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</si>
  <si>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</si>
  <si>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</si>
  <si>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</si>
  <si>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</si>
  <si>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</si>
  <si>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</si>
  <si>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</si>
  <si>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</si>
  <si>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</si>
  <si>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</si>
  <si>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</si>
  <si>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</si>
  <si>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</si>
  <si>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</si>
  <si>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</si>
  <si>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</si>
  <si>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</si>
  <si>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</si>
  <si>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</si>
  <si>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</si>
  <si>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</si>
  <si>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</si>
  <si>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</si>
  <si>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</si>
  <si>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</si>
  <si>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</si>
  <si>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</si>
  <si>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</si>
  <si>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</si>
  <si>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</si>
  <si>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</si>
  <si>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</si>
  <si>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</si>
  <si>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</si>
  <si>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</si>
  <si>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</si>
  <si>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</si>
  <si>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</si>
  <si>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</si>
  <si>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</si>
  <si>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</si>
  <si>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</si>
  <si>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</si>
  <si>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</si>
  <si>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</si>
  <si>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</si>
  <si>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</si>
  <si>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</si>
  <si>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</si>
  <si>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</si>
  <si>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</si>
  <si>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</si>
  <si>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</si>
  <si>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</si>
  <si>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</si>
  <si>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</si>
  <si>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</si>
  <si>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</si>
  <si>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</si>
  <si>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</si>
  <si>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</si>
  <si>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</si>
  <si>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</si>
  <si>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</si>
  <si>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</si>
  <si>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</si>
  <si>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</si>
  <si>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</si>
  <si>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</si>
  <si>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</si>
  <si>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</si>
  <si>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</si>
  <si>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</si>
  <si>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</si>
  <si>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</si>
  <si>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</si>
  <si>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</si>
  <si>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</si>
  <si>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</si>
  <si>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</si>
  <si>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</si>
  <si>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</si>
  <si>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</si>
  <si>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</si>
  <si>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</si>
  <si>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</si>
  <si>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</si>
  <si>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</si>
  <si>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</si>
  <si>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</si>
  <si>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</si>
  <si>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</si>
  <si>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</si>
  <si>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</si>
  <si>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</si>
  <si>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</si>
  <si>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</si>
  <si>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</si>
  <si>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</si>
  <si>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</si>
  <si>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</si>
  <si>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</si>
  <si>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</si>
  <si>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</si>
  <si>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</si>
  <si>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</si>
  <si>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</si>
  <si>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</si>
  <si>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</si>
  <si>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</si>
  <si>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</si>
  <si>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</si>
  <si>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</si>
  <si>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</si>
  <si>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</si>
  <si>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</si>
  <si>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</si>
  <si>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</si>
  <si>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</si>
  <si>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</si>
  <si>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</si>
  <si>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</si>
  <si>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</si>
  <si>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</si>
  <si>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</si>
  <si>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</si>
  <si>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</si>
  <si>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</si>
  <si>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</si>
  <si>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</si>
  <si>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</si>
  <si>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</si>
  <si>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</si>
  <si>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</si>
  <si>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</si>
  <si>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</si>
  <si>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</si>
  <si>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</si>
  <si>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</si>
  <si>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</si>
  <si>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</si>
  <si>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</si>
  <si>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</si>
  <si>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</si>
  <si>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</si>
  <si>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</si>
  <si>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</si>
  <si>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</si>
  <si>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</si>
  <si>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</si>
  <si>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</si>
  <si>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</si>
  <si>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</si>
  <si>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</si>
  <si>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</si>
  <si>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</si>
  <si>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</si>
  <si>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</si>
  <si>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</si>
  <si>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</si>
  <si>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</si>
  <si>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</si>
  <si>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</si>
  <si>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</si>
  <si>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</si>
  <si>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</si>
  <si>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</si>
  <si>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</si>
  <si>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</si>
  <si>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</si>
  <si>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</si>
  <si>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</si>
  <si>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</si>
  <si>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</si>
  <si>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</si>
  <si>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</si>
  <si>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</si>
  <si>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</si>
  <si>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</si>
  <si>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</si>
  <si>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</si>
  <si>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</si>
  <si>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</si>
  <si>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</si>
  <si>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</si>
  <si>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</si>
  <si>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</si>
  <si>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</si>
  <si>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</si>
  <si>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</si>
  <si>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</si>
  <si>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</si>
  <si>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</si>
  <si>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</si>
  <si>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</si>
  <si>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</si>
  <si>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</si>
  <si>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</si>
  <si>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</si>
  <si>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</si>
  <si>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</si>
  <si>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</si>
  <si>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</si>
  <si>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</si>
  <si>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</si>
  <si>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</si>
  <si>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</si>
  <si>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</si>
  <si>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</si>
  <si>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</si>
  <si>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</si>
  <si>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</si>
  <si>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</si>
  <si>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</si>
  <si>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</si>
  <si>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</si>
  <si>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</si>
  <si>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</si>
  <si>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</si>
  <si>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</si>
  <si>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</si>
  <si>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</si>
  <si>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</si>
  <si>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</si>
  <si>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</si>
  <si>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</si>
  <si>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</si>
  <si>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</si>
  <si>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</si>
  <si>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</si>
  <si>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</si>
  <si>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</si>
  <si>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</si>
  <si>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</si>
  <si>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</si>
  <si>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</si>
  <si>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</si>
  <si>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</si>
  <si>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</si>
  <si>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</si>
  <si>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</si>
  <si>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</si>
  <si>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</si>
  <si>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</si>
  <si>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</si>
  <si>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</si>
  <si>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</si>
  <si>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</si>
  <si>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</si>
  <si>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</si>
  <si>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</si>
  <si>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</si>
  <si>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</si>
  <si>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</si>
  <si>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</si>
  <si>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</si>
  <si>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</si>
  <si>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</si>
  <si>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</si>
  <si>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</si>
  <si>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</si>
  <si>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</si>
  <si>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</si>
  <si>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</si>
  <si>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</si>
  <si>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</si>
  <si>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</si>
  <si>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</si>
  <si>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</si>
  <si>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</si>
  <si>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</si>
  <si>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</si>
  <si>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</si>
  <si>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</si>
  <si>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</si>
  <si>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</si>
  <si>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</si>
  <si>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</si>
  <si>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</si>
  <si>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</si>
  <si>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</si>
  <si>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</si>
  <si>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</si>
  <si>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</si>
  <si>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</si>
  <si>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</si>
  <si>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</si>
  <si>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</si>
  <si>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</si>
  <si>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</si>
  <si>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</si>
  <si>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</si>
  <si>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</si>
  <si>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</si>
  <si>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</si>
  <si>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</si>
  <si>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</si>
  <si>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</si>
  <si>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</si>
  <si>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</si>
  <si>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</si>
  <si>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</si>
  <si>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</si>
  <si>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</si>
  <si>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</si>
  <si>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</si>
  <si>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</si>
  <si>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</si>
  <si>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</si>
  <si>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</si>
  <si>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</si>
  <si>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</si>
  <si>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</si>
  <si>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</si>
  <si>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</si>
  <si>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</si>
  <si>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</si>
  <si>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</si>
  <si>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</si>
  <si>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</si>
  <si>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</si>
  <si>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</si>
  <si>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</si>
  <si>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</si>
  <si>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</si>
  <si>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</si>
  <si>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</si>
  <si>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</si>
  <si>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</si>
  <si>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</si>
  <si>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</si>
  <si>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</si>
  <si>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</si>
  <si>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</si>
  <si>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</si>
  <si>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</si>
  <si>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</si>
  <si>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</si>
  <si>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</si>
  <si>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</si>
  <si>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</si>
  <si>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</si>
  <si>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</si>
  <si>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</si>
  <si>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</si>
  <si>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</si>
  <si>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</si>
  <si>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</si>
  <si>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</si>
  <si>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</si>
  <si>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</si>
  <si>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</si>
  <si>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</si>
  <si>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</si>
  <si>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</si>
  <si>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</si>
  <si>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</si>
  <si>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</si>
  <si>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</si>
  <si>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</si>
  <si>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</si>
  <si>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</si>
  <si>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</si>
  <si>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</si>
  <si>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</si>
  <si>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</si>
  <si>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</si>
  <si>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</si>
  <si>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</si>
  <si>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</si>
  <si>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</si>
  <si>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</si>
  <si>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</si>
  <si>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</si>
  <si>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</si>
  <si>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</si>
  <si>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</si>
  <si>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</si>
  <si>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</si>
  <si>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</si>
  <si>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</si>
  <si>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</si>
  <si>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</si>
  <si>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</si>
  <si>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</si>
  <si>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</si>
  <si>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</si>
  <si>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</si>
  <si>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</si>
  <si>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</si>
  <si>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</si>
  <si>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</si>
  <si>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</si>
  <si>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</si>
  <si>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</si>
  <si>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</si>
  <si>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</si>
  <si>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</si>
  <si>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</si>
  <si>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</si>
  <si>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</si>
  <si>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</si>
  <si>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</si>
  <si>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</si>
  <si>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</si>
  <si>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</si>
  <si>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</si>
  <si>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</si>
  <si>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</si>
  <si>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</si>
  <si>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</si>
  <si>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</si>
  <si>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</si>
  <si>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</si>
  <si>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</si>
  <si>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</si>
  <si>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</si>
  <si>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</si>
  <si>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</si>
  <si>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</si>
  <si>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</si>
  <si>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</si>
  <si>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</si>
  <si>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</si>
  <si>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</si>
  <si>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</si>
  <si>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</si>
  <si>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</si>
  <si>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</si>
  <si>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</si>
  <si>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</si>
  <si>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</si>
  <si>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</si>
  <si>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</si>
  <si>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</si>
  <si>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</si>
  <si>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</si>
  <si>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</si>
  <si>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</si>
  <si>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</si>
  <si>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</si>
  <si>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</si>
  <si>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</si>
  <si>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</si>
  <si>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</si>
  <si>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</si>
  <si>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</si>
  <si>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</si>
  <si>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</si>
  <si>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</si>
  <si>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</si>
  <si>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</si>
  <si>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</si>
  <si>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</si>
  <si>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</si>
  <si>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</si>
  <si>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</si>
  <si>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</si>
  <si>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</si>
  <si>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</si>
  <si>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</si>
  <si>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</si>
  <si>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</si>
  <si>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</si>
  <si>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</si>
  <si>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</si>
  <si>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</si>
  <si>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</si>
  <si>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</si>
  <si>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</si>
  <si>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</si>
  <si>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</si>
  <si>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</si>
  <si>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</si>
  <si>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</si>
  <si>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</si>
  <si>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</si>
  <si>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</si>
  <si>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</si>
  <si>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</si>
  <si>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</si>
  <si>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</si>
  <si>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</si>
  <si>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</si>
  <si>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</si>
  <si>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</si>
  <si>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</si>
  <si>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</si>
  <si>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</si>
  <si>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</si>
  <si>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</si>
  <si>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</si>
  <si>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</si>
  <si>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</si>
  <si>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</si>
  <si>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</si>
  <si>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</si>
  <si>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</si>
  <si>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</si>
  <si>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</si>
  <si>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</si>
  <si>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</si>
  <si>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</si>
  <si>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</si>
  <si>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</si>
  <si>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</si>
  <si>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</si>
  <si>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</si>
  <si>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</si>
  <si>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</si>
  <si>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</si>
  <si>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</si>
  <si>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</si>
  <si>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</si>
  <si>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</si>
  <si>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</si>
  <si>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</si>
  <si>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</si>
  <si>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</si>
  <si>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</si>
  <si>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</si>
  <si>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</si>
  <si>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</si>
  <si>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</si>
  <si>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</si>
  <si>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</si>
  <si>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</si>
  <si>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</si>
  <si>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</si>
  <si>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</si>
  <si>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</si>
  <si>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</si>
  <si>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</si>
  <si>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</si>
  <si>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</si>
  <si>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</si>
  <si>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</si>
  <si>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</si>
  <si>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</si>
  <si>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</si>
  <si>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</si>
  <si>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</si>
  <si>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</si>
  <si>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</si>
  <si>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</si>
  <si>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</si>
  <si>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</si>
  <si>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</si>
  <si>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</si>
  <si>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</si>
  <si>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</si>
  <si>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</si>
  <si>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</si>
  <si>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</si>
  <si>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</si>
  <si>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</si>
  <si>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</si>
  <si>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</si>
  <si>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</si>
  <si>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</si>
  <si>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</si>
  <si>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</si>
  <si>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</si>
  <si>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</si>
  <si>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</si>
  <si>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</si>
  <si>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</si>
  <si>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</si>
  <si>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</si>
  <si>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</si>
  <si>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</si>
  <si>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</si>
  <si>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</si>
  <si>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</si>
  <si>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</si>
  <si>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</si>
  <si>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</si>
  <si>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</si>
  <si>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</si>
  <si>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</si>
  <si>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</si>
  <si>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</si>
  <si>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</si>
  <si>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</si>
  <si>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</si>
  <si>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</si>
  <si>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</si>
  <si>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</si>
  <si>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</si>
  <si>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</si>
  <si>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</si>
  <si>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</si>
  <si>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</si>
  <si>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</si>
  <si>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</si>
  <si>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</si>
  <si>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</si>
  <si>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</si>
  <si>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</si>
  <si>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</si>
  <si>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</si>
  <si>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</si>
  <si>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</si>
  <si>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</si>
  <si>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</si>
  <si>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</si>
  <si>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</si>
  <si>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</si>
  <si>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</si>
  <si>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</si>
  <si>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</si>
  <si>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</si>
  <si>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</si>
  <si>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</si>
  <si>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</si>
  <si>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</si>
  <si>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</si>
  <si>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</si>
  <si>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</si>
  <si>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</si>
  <si>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</si>
  <si>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</si>
  <si>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</si>
  <si>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</si>
  <si>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</si>
  <si>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</si>
  <si>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</si>
  <si>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</si>
  <si>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</si>
  <si>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</si>
  <si>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</si>
  <si>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</si>
  <si>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</si>
  <si>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</si>
  <si>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</si>
  <si>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</si>
  <si>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</si>
  <si>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</si>
  <si>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</si>
  <si>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</si>
  <si>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</si>
  <si>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</si>
  <si>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</si>
  <si>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</si>
  <si>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</si>
  <si>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</si>
  <si>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</si>
  <si>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</si>
  <si>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</si>
  <si>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</si>
  <si>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</si>
  <si>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</si>
  <si>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</si>
  <si>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</si>
  <si>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</si>
  <si>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</si>
  <si>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</si>
  <si>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</si>
  <si>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</si>
  <si>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</si>
  <si>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</si>
  <si>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</si>
  <si>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</si>
  <si>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</si>
  <si>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</si>
  <si>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</si>
  <si>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</si>
  <si>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</si>
  <si>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</si>
  <si>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</si>
  <si>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</si>
  <si>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</si>
  <si>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</si>
  <si>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</si>
  <si>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</si>
  <si>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</si>
  <si>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</si>
  <si>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</si>
  <si>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</si>
  <si>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</si>
  <si>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</si>
  <si>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</si>
  <si>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</si>
  <si>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</si>
  <si>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</si>
  <si>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</si>
  <si>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</si>
  <si>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</si>
  <si>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</si>
  <si>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</si>
  <si>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</si>
  <si>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</si>
  <si>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</si>
  <si>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</si>
  <si>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</si>
  <si>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</si>
  <si>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</si>
  <si>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</si>
  <si>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</si>
  <si>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</si>
  <si>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</si>
  <si>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</si>
  <si>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</si>
  <si>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</si>
  <si>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</si>
  <si>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</si>
  <si>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</si>
  <si>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</si>
  <si>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</si>
  <si>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</si>
  <si>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</si>
  <si>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</si>
  <si>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</si>
  <si>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</si>
  <si>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</si>
  <si>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</si>
  <si>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</si>
  <si>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</si>
  <si>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</si>
  <si>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</si>
  <si>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</si>
  <si>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</si>
  <si>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</si>
  <si>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</si>
  <si>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</si>
  <si>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</si>
  <si>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</si>
  <si>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</si>
  <si>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</si>
  <si>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</si>
  <si>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</si>
  <si>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</si>
  <si>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</si>
  <si>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</si>
  <si>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</si>
  <si>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</si>
  <si>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</si>
  <si>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</si>
  <si>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</si>
  <si>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</si>
  <si>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</si>
  <si>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</si>
  <si>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</si>
  <si>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</si>
  <si>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</si>
  <si>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</si>
  <si>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</si>
  <si>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</si>
  <si>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</si>
  <si>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</si>
  <si>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</si>
  <si>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</si>
  <si>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</si>
  <si>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</si>
  <si>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</si>
  <si>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</si>
  <si>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</si>
  <si>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</si>
  <si>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</si>
  <si>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</si>
  <si>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</si>
  <si>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</si>
  <si>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</si>
  <si>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</si>
  <si>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</si>
  <si>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</si>
  <si>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</si>
  <si>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</si>
  <si>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</si>
  <si>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</si>
  <si>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</si>
  <si>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</si>
  <si>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</si>
  <si>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</si>
  <si>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</si>
  <si>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</si>
  <si>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</si>
  <si>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</si>
  <si>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</si>
  <si>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</si>
  <si>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</si>
  <si>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</si>
  <si>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</si>
  <si>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</si>
  <si>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</si>
  <si>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</si>
  <si>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</si>
  <si>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</si>
  <si>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</si>
  <si>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</si>
  <si>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</si>
  <si>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</si>
  <si>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</si>
  <si>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</si>
  <si>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</si>
  <si>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</si>
  <si>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</si>
  <si>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</si>
  <si>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</si>
  <si>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</si>
  <si>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</si>
  <si>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</si>
  <si>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</si>
  <si>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</si>
  <si>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</si>
  <si>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</si>
  <si>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</si>
  <si>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</si>
  <si>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</si>
  <si>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</si>
  <si>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</si>
  <si>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</si>
  <si>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</si>
  <si>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</si>
  <si>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</si>
  <si>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</si>
  <si>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</si>
  <si>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</si>
  <si>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</si>
  <si>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</si>
  <si>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</si>
  <si>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</si>
  <si>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</si>
  <si>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</si>
  <si>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</si>
  <si>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</si>
  <si>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</si>
  <si>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</si>
  <si>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</si>
  <si>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</si>
  <si>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</si>
  <si>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</si>
  <si>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</si>
  <si>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</si>
  <si>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</si>
  <si>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</si>
  <si>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</si>
  <si>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</si>
  <si>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</si>
  <si>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</si>
  <si>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</si>
  <si>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</si>
  <si>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</si>
  <si>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</si>
  <si>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</si>
  <si>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</si>
  <si>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</si>
  <si>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</si>
  <si>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</si>
  <si>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</si>
  <si>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</si>
  <si>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</si>
  <si>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</si>
  <si>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</si>
  <si>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</si>
  <si>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</si>
  <si>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</si>
  <si>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state_votes_gop</t>
  </si>
  <si>
    <t>state_votes_dem</t>
  </si>
  <si>
    <t>state_total_votes</t>
  </si>
  <si>
    <t>https://raw.githubusercontent.com/tonmcg/US_County_Level_Election_Results_08-20/master/2020_US_County_Level_Presidential_Results.csv</t>
  </si>
  <si>
    <t xml:space="preserve">select </t>
  </si>
  <si>
    <t>cal_date</t>
  </si>
  <si>
    <t>UPPER(to_char(cal_date</t>
  </si>
  <si>
    <t xml:space="preserve"> 'mon-yyyy')) month_year</t>
  </si>
  <si>
    <t xml:space="preserve">         state</t>
  </si>
  <si>
    <t xml:space="preserve">         fips</t>
  </si>
  <si>
    <t xml:space="preserve">         (cases-last_month_cases) monthly_cases</t>
  </si>
  <si>
    <t xml:space="preserve">         cases cumulative_cases</t>
  </si>
  <si>
    <t xml:space="preserve">         (deaths-last_month_deaths) monthly_deaths</t>
  </si>
  <si>
    <t xml:space="preserve">         deaths cumulative_deaths</t>
  </si>
  <si>
    <t xml:space="preserve">         FROM (</t>
  </si>
  <si>
    <t>SELECT cal_date</t>
  </si>
  <si>
    <t xml:space="preserve"> </t>
  </si>
  <si>
    <t xml:space="preserve">         cases</t>
  </si>
  <si>
    <t xml:space="preserve">         NVL (LAG (cases) OVER (PARTITION BY state ORDER BY cal_date)</t>
  </si>
  <si>
    <t xml:space="preserve"> 0)</t>
  </si>
  <si>
    <t xml:space="preserve">             last_month_cases</t>
  </si>
  <si>
    <t xml:space="preserve">        deaths</t>
  </si>
  <si>
    <t xml:space="preserve">        NVL (LAG (deaths) OVER (PARTITION BY state ORDER BY cal_date)</t>
  </si>
  <si>
    <t xml:space="preserve">             last_month_deaths   </t>
  </si>
  <si>
    <t xml:space="preserve">    FROM xx_us_covid_cases</t>
  </si>
  <si>
    <t>ORDER BY STATE</t>
  </si>
  <si>
    <t xml:space="preserve"> cal_date</t>
  </si>
  <si>
    <t>)</t>
  </si>
  <si>
    <t>Month Year</t>
  </si>
  <si>
    <t>State</t>
  </si>
  <si>
    <t>Monthly Cases</t>
  </si>
  <si>
    <t>Cumulative Cases</t>
  </si>
  <si>
    <t>Monthly Deaths</t>
  </si>
  <si>
    <t>Cumulative Deaths</t>
  </si>
  <si>
    <t>Vaccination</t>
  </si>
  <si>
    <t>01</t>
  </si>
  <si>
    <t>2020</t>
  </si>
  <si>
    <t>02</t>
  </si>
  <si>
    <t>04</t>
  </si>
  <si>
    <t>05</t>
  </si>
  <si>
    <t>06</t>
  </si>
  <si>
    <t>037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</si>
  <si>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</si>
  <si>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</si>
  <si>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</si>
  <si>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</si>
  <si>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</si>
  <si>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</si>
  <si>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</si>
  <si>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</si>
  <si>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</si>
  <si>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</si>
  <si>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</si>
  <si>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</si>
  <si>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</si>
  <si>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</si>
  <si>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</si>
  <si>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</si>
  <si>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</si>
  <si>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</si>
  <si>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</si>
  <si>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</si>
  <si>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</si>
  <si>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</si>
  <si>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</si>
  <si>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</si>
  <si>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</si>
  <si>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</si>
  <si>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</si>
  <si>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</si>
  <si>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51000</t>
  </si>
  <si>
    <t>New York city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</si>
  <si>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</si>
  <si>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</si>
  <si>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</si>
  <si>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</si>
  <si>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</si>
  <si>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</si>
  <si>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</si>
  <si>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</si>
  <si>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</si>
  <si>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</si>
  <si>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</si>
  <si>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</si>
  <si>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</si>
  <si>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</si>
  <si>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</si>
  <si>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</si>
  <si>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</si>
  <si>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</si>
  <si>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03</t>
  </si>
  <si>
    <t>07</t>
  </si>
  <si>
    <t>2021</t>
  </si>
  <si>
    <t>FIPS Code</t>
  </si>
  <si>
    <t>State and area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</si>
  <si>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</si>
  <si>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</si>
  <si>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</si>
  <si>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</si>
  <si>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</si>
  <si>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</si>
  <si>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</si>
  <si>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</si>
  <si>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</si>
  <si>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</si>
  <si>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</si>
  <si>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</si>
  <si>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</si>
  <si>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https://www.bls.gov/web/laus.supp.toc.htm</t>
  </si>
  <si>
    <t>Employment Rate</t>
  </si>
  <si>
    <t>Unemployment Rate</t>
  </si>
  <si>
    <t>month_date_yyyymm</t>
  </si>
  <si>
    <t>state_id</t>
  </si>
  <si>
    <t>median_listing_price</t>
  </si>
  <si>
    <t>median_listing_price_mm</t>
  </si>
  <si>
    <t>median_listing_price_yy</t>
  </si>
  <si>
    <t>active_listing_count</t>
  </si>
  <si>
    <t>active_listing_count_mm</t>
  </si>
  <si>
    <t>active_listing_count_yy</t>
  </si>
  <si>
    <t>median_days_on_market</t>
  </si>
  <si>
    <t>median_days_on_market_mm</t>
  </si>
  <si>
    <t>median_days_on_market_yy</t>
  </si>
  <si>
    <t>new_listing_count</t>
  </si>
  <si>
    <t>new_listing_count_mm</t>
  </si>
  <si>
    <t>new_listing_count_yy</t>
  </si>
  <si>
    <t>price_increased_count</t>
  </si>
  <si>
    <t>price_increased_count_mm</t>
  </si>
  <si>
    <t>price_increased_count_yy</t>
  </si>
  <si>
    <t>price_reduced_count</t>
  </si>
  <si>
    <t>price_reduced_count_mm</t>
  </si>
  <si>
    <t>price_reduced_count_yy</t>
  </si>
  <si>
    <t>pending_listing_count</t>
  </si>
  <si>
    <t>pending_listing_count_mm</t>
  </si>
  <si>
    <t>pending_listing_count_yy</t>
  </si>
  <si>
    <t>median_listing_price_per_square_foot</t>
  </si>
  <si>
    <t>median_listing_price_per_square_foot_mm</t>
  </si>
  <si>
    <t>median_listing_price_per_square_foot_yy</t>
  </si>
  <si>
    <t>median_square_feet</t>
  </si>
  <si>
    <t>median_square_feet_mm</t>
  </si>
  <si>
    <t>median_square_feet_yy</t>
  </si>
  <si>
    <t>average_listing_price</t>
  </si>
  <si>
    <t>average_listing_price_mm</t>
  </si>
  <si>
    <t>average_listing_price_yy</t>
  </si>
  <si>
    <t>total_listing_count</t>
  </si>
  <si>
    <t>total_listing_count_mm</t>
  </si>
  <si>
    <t>total_listing_count_yy</t>
  </si>
  <si>
    <t>pending_ratio</t>
  </si>
  <si>
    <t>pending_ratio_mm</t>
  </si>
  <si>
    <t>pending_ratio_yy</t>
  </si>
  <si>
    <t>kentucky</t>
  </si>
  <si>
    <t>ky</t>
  </si>
  <si>
    <t>ohio</t>
  </si>
  <si>
    <t>oh</t>
  </si>
  <si>
    <t>georgia</t>
  </si>
  <si>
    <t>ga</t>
  </si>
  <si>
    <t>virginia</t>
  </si>
  <si>
    <t>va</t>
  </si>
  <si>
    <t>massachusetts</t>
  </si>
  <si>
    <t>ma</t>
  </si>
  <si>
    <t>south carolina</t>
  </si>
  <si>
    <t>sc</t>
  </si>
  <si>
    <t>washington</t>
  </si>
  <si>
    <t>wa</t>
  </si>
  <si>
    <t>pennsylvania</t>
  </si>
  <si>
    <t>pa</t>
  </si>
  <si>
    <t>vermont</t>
  </si>
  <si>
    <t>vt</t>
  </si>
  <si>
    <t>district of columbia</t>
  </si>
  <si>
    <t>dc</t>
  </si>
  <si>
    <t>new mexico</t>
  </si>
  <si>
    <t>nm</t>
  </si>
  <si>
    <t>mississippi</t>
  </si>
  <si>
    <t>ms</t>
  </si>
  <si>
    <t>indiana</t>
  </si>
  <si>
    <t>in</t>
  </si>
  <si>
    <t>new hampshire</t>
  </si>
  <si>
    <t>nh</t>
  </si>
  <si>
    <t>alaska</t>
  </si>
  <si>
    <t>ak</t>
  </si>
  <si>
    <t>california</t>
  </si>
  <si>
    <t>ca</t>
  </si>
  <si>
    <t>tennessee</t>
  </si>
  <si>
    <t>tn</t>
  </si>
  <si>
    <t>louisiana</t>
  </si>
  <si>
    <t>la</t>
  </si>
  <si>
    <t>iowa</t>
  </si>
  <si>
    <t>ia</t>
  </si>
  <si>
    <t>maine</t>
  </si>
  <si>
    <t>me</t>
  </si>
  <si>
    <t>colorado</t>
  </si>
  <si>
    <t>co</t>
  </si>
  <si>
    <t>wyoming</t>
  </si>
  <si>
    <t>wy</t>
  </si>
  <si>
    <t>new york</t>
  </si>
  <si>
    <t>ny</t>
  </si>
  <si>
    <t>kansas</t>
  </si>
  <si>
    <t>ks</t>
  </si>
  <si>
    <t>north dakota</t>
  </si>
  <si>
    <t>nd</t>
  </si>
  <si>
    <t>minnesota</t>
  </si>
  <si>
    <t>mn</t>
  </si>
  <si>
    <t>michigan</t>
  </si>
  <si>
    <t>mi</t>
  </si>
  <si>
    <t>nevada</t>
  </si>
  <si>
    <t>nv</t>
  </si>
  <si>
    <t>new jersey</t>
  </si>
  <si>
    <t>nj</t>
  </si>
  <si>
    <t>maryland</t>
  </si>
  <si>
    <t>md</t>
  </si>
  <si>
    <t>florida</t>
  </si>
  <si>
    <t>fl</t>
  </si>
  <si>
    <t>wisconsin</t>
  </si>
  <si>
    <t>wi</t>
  </si>
  <si>
    <t>north carolina</t>
  </si>
  <si>
    <t>nc</t>
  </si>
  <si>
    <t>hawaii</t>
  </si>
  <si>
    <t>hi</t>
  </si>
  <si>
    <t>utah</t>
  </si>
  <si>
    <t>ut</t>
  </si>
  <si>
    <t>south dakota</t>
  </si>
  <si>
    <t>sd</t>
  </si>
  <si>
    <t>arizona</t>
  </si>
  <si>
    <t>az</t>
  </si>
  <si>
    <t>rhode island</t>
  </si>
  <si>
    <t>ri</t>
  </si>
  <si>
    <t>delaware</t>
  </si>
  <si>
    <t>de</t>
  </si>
  <si>
    <t>illinois</t>
  </si>
  <si>
    <t>il</t>
  </si>
  <si>
    <t>montana</t>
  </si>
  <si>
    <t>mt</t>
  </si>
  <si>
    <t>west virginia</t>
  </si>
  <si>
    <t>wv</t>
  </si>
  <si>
    <t>idaho</t>
  </si>
  <si>
    <t>id</t>
  </si>
  <si>
    <t>oregon</t>
  </si>
  <si>
    <t>or</t>
  </si>
  <si>
    <t>missouri</t>
  </si>
  <si>
    <t>mo</t>
  </si>
  <si>
    <t>arkansas</t>
  </si>
  <si>
    <t>ar</t>
  </si>
  <si>
    <t>alabama</t>
  </si>
  <si>
    <t>al</t>
  </si>
  <si>
    <t>texas</t>
  </si>
  <si>
    <t>tx</t>
  </si>
  <si>
    <t>nebraska</t>
  </si>
  <si>
    <t>ne</t>
  </si>
  <si>
    <t>oklahoma</t>
  </si>
  <si>
    <t>ok</t>
  </si>
  <si>
    <t>connecticut</t>
  </si>
  <si>
    <t>ct</t>
  </si>
  <si>
    <t>Total Population</t>
  </si>
  <si>
    <t>Total Vaccine Allocation</t>
  </si>
  <si>
    <t>2020 Demo Vote Count</t>
  </si>
  <si>
    <t>2020 GOP Vote Count</t>
  </si>
  <si>
    <t>Employment Count</t>
  </si>
  <si>
    <t>Unemployment Count</t>
  </si>
  <si>
    <t>Alabama-44196</t>
  </si>
  <si>
    <t>Alabama-44227</t>
  </si>
  <si>
    <t>Alabama-44255</t>
  </si>
  <si>
    <t>Alabama-44286</t>
  </si>
  <si>
    <t>Alabama-44316</t>
  </si>
  <si>
    <t>Standard Error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</si>
  <si>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</si>
  <si>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</si>
  <si>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</si>
  <si>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</si>
  <si>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</si>
  <si>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</si>
  <si>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</si>
  <si>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</si>
  <si>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</si>
  <si>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</si>
  <si>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</si>
  <si>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</si>
  <si>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</si>
  <si>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</si>
  <si>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</si>
  <si>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</si>
  <si>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</si>
  <si>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</si>
  <si>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</si>
  <si>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</si>
  <si>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</si>
  <si>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</si>
  <si>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</si>
  <si>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</si>
  <si>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Residuals</t>
  </si>
  <si>
    <t>Row Labels</t>
  </si>
  <si>
    <t>Grand Total</t>
  </si>
  <si>
    <t>Sum of 2020 GOP Vote Count</t>
  </si>
  <si>
    <t>Sum of 2020 Demo Vote Count</t>
  </si>
  <si>
    <t>Sum of GOP 0, DEM 1</t>
  </si>
  <si>
    <t>Max of 2020 Demo Vote Count</t>
  </si>
  <si>
    <t>Max of 2020 GOP Vote Count</t>
  </si>
  <si>
    <t>Max of Total Population</t>
  </si>
  <si>
    <t>Max of Cumulative Deaths</t>
  </si>
  <si>
    <t>Average Death Rate</t>
  </si>
  <si>
    <t>Death Rate</t>
  </si>
  <si>
    <t>DEM&lt;MEAN</t>
  </si>
  <si>
    <t>GOP&gt;MEAN</t>
  </si>
  <si>
    <t>GOP&lt;MEAN</t>
  </si>
  <si>
    <t>Pop Density</t>
  </si>
  <si>
    <t>Month death rate / 100000</t>
  </si>
  <si>
    <t>Cumul Death Rate / 100000</t>
  </si>
  <si>
    <t>Sum of Vaccination</t>
  </si>
  <si>
    <t>Sum of Total Vaccine Allocation</t>
  </si>
  <si>
    <t>Sum of Vaccine Rate</t>
  </si>
  <si>
    <t>Pol Party</t>
  </si>
  <si>
    <t>Sum of Total Population</t>
  </si>
  <si>
    <t>Sum of Vax per 100</t>
  </si>
  <si>
    <t>Monthly Key</t>
  </si>
  <si>
    <t>Monthly State Allocation</t>
  </si>
  <si>
    <t>Vaccine Adminstered</t>
  </si>
  <si>
    <t>Connecticut-44316</t>
  </si>
  <si>
    <t>Maine-44316</t>
  </si>
  <si>
    <t>Massachusetts-44316</t>
  </si>
  <si>
    <t>New Hampshire-44316</t>
  </si>
  <si>
    <t>Rhode Island-44316</t>
  </si>
  <si>
    <t>Vermont-44316</t>
  </si>
  <si>
    <t>New Jersey-44316</t>
  </si>
  <si>
    <t>New York-44316</t>
  </si>
  <si>
    <t>Puerto Rico-44316</t>
  </si>
  <si>
    <t>U.S. Virgin Islands-44316</t>
  </si>
  <si>
    <t>Delaware-44316</t>
  </si>
  <si>
    <t>District of Columbia-44316</t>
  </si>
  <si>
    <t>Maryland-44316</t>
  </si>
  <si>
    <t>Pennsylvania-44316</t>
  </si>
  <si>
    <t>Philadelphia-44316</t>
  </si>
  <si>
    <t>Virginia-44316</t>
  </si>
  <si>
    <t>West Virginia-44316</t>
  </si>
  <si>
    <t>Florida-44316</t>
  </si>
  <si>
    <t>Georgia-44316</t>
  </si>
  <si>
    <t>Kentucky-44316</t>
  </si>
  <si>
    <t>Mississippi-44316</t>
  </si>
  <si>
    <t>North Carolina-44316</t>
  </si>
  <si>
    <t>South Carolina-44316</t>
  </si>
  <si>
    <t>Tennessee-44316</t>
  </si>
  <si>
    <t>Chicago-44316</t>
  </si>
  <si>
    <t>Illinois-44316</t>
  </si>
  <si>
    <t>Indiana-44316</t>
  </si>
  <si>
    <t>Michigan-44316</t>
  </si>
  <si>
    <t>Minnesota-44316</t>
  </si>
  <si>
    <t>Ohio-44316</t>
  </si>
  <si>
    <t>Wisconsin-44316</t>
  </si>
  <si>
    <t>Arkansas-44316</t>
  </si>
  <si>
    <t>Louisiana-44316</t>
  </si>
  <si>
    <t>New Mexico-44316</t>
  </si>
  <si>
    <t>Oklahoma-44316</t>
  </si>
  <si>
    <t>Texas-44316</t>
  </si>
  <si>
    <t>Iowa-44316</t>
  </si>
  <si>
    <t>Kansas-44316</t>
  </si>
  <si>
    <t>Missouri-44316</t>
  </si>
  <si>
    <t>Nebraska-44316</t>
  </si>
  <si>
    <t>Colorado-44316</t>
  </si>
  <si>
    <t>Montana-44316</t>
  </si>
  <si>
    <t>North Dakota-44316</t>
  </si>
  <si>
    <t>South Dakota-44316</t>
  </si>
  <si>
    <t>Utah-44316</t>
  </si>
  <si>
    <t>Wyoming-44316</t>
  </si>
  <si>
    <t>Arizona-44316</t>
  </si>
  <si>
    <t>California-44316</t>
  </si>
  <si>
    <t>Hawaii-44316</t>
  </si>
  <si>
    <t>Nevada-44316</t>
  </si>
  <si>
    <t>American Samoa-44316</t>
  </si>
  <si>
    <t>Guam-44316</t>
  </si>
  <si>
    <t>Marshall Islands-44316</t>
  </si>
  <si>
    <t>Micronesia-44316</t>
  </si>
  <si>
    <t>Mariana Islands-44316</t>
  </si>
  <si>
    <t>Palau-44316</t>
  </si>
  <si>
    <t>Alaska-44316</t>
  </si>
  <si>
    <t>Idaho-44316</t>
  </si>
  <si>
    <t>Oregon-44316</t>
  </si>
  <si>
    <t>Washington-44316</t>
  </si>
  <si>
    <t>Federal Entities-44316</t>
  </si>
  <si>
    <t>Connecticut-44286</t>
  </si>
  <si>
    <t>Maine-44286</t>
  </si>
  <si>
    <t>Massachusetts-44286</t>
  </si>
  <si>
    <t>New Hampshire-44286</t>
  </si>
  <si>
    <t>Rhode Island-44286</t>
  </si>
  <si>
    <t>Vermont-44286</t>
  </si>
  <si>
    <t>New Jersey-44286</t>
  </si>
  <si>
    <t>New York-44286</t>
  </si>
  <si>
    <t>Puerto Rico-44286</t>
  </si>
  <si>
    <t>U.S. Virgin Islands-44286</t>
  </si>
  <si>
    <t>Delaware-44286</t>
  </si>
  <si>
    <t>District of Columbia-44286</t>
  </si>
  <si>
    <t>Maryland-44286</t>
  </si>
  <si>
    <t>Pennsylvania-44286</t>
  </si>
  <si>
    <t>Philadelphia-44286</t>
  </si>
  <si>
    <t>Virginia-44286</t>
  </si>
  <si>
    <t>West Virginia-44286</t>
  </si>
  <si>
    <t>Florida-44286</t>
  </si>
  <si>
    <t>Georgia-44286</t>
  </si>
  <si>
    <t>Kentucky-44286</t>
  </si>
  <si>
    <t>Mississippi-44286</t>
  </si>
  <si>
    <t>North Carolina-44286</t>
  </si>
  <si>
    <t>South Carolina-44286</t>
  </si>
  <si>
    <t>Tennessee-44286</t>
  </si>
  <si>
    <t>Chicago-44286</t>
  </si>
  <si>
    <t>Illinois-44286</t>
  </si>
  <si>
    <t>Indiana-44286</t>
  </si>
  <si>
    <t>Michigan-44286</t>
  </si>
  <si>
    <t>Minnesota-44286</t>
  </si>
  <si>
    <t>Ohio-44286</t>
  </si>
  <si>
    <t>Wisconsin-44286</t>
  </si>
  <si>
    <t>Arkansas-44286</t>
  </si>
  <si>
    <t>Louisiana-44286</t>
  </si>
  <si>
    <t>New Mexico-44286</t>
  </si>
  <si>
    <t>Oklahoma-44286</t>
  </si>
  <si>
    <t>Texas-44286</t>
  </si>
  <si>
    <t>Iowa-44286</t>
  </si>
  <si>
    <t>Kansas-44286</t>
  </si>
  <si>
    <t>Missouri-44286</t>
  </si>
  <si>
    <t>Nebraska-44286</t>
  </si>
  <si>
    <t>Colorado-44286</t>
  </si>
  <si>
    <t>Montana-44286</t>
  </si>
  <si>
    <t>North Dakota-44286</t>
  </si>
  <si>
    <t>South Dakota-44286</t>
  </si>
  <si>
    <t>Utah-44286</t>
  </si>
  <si>
    <t>Wyoming-44286</t>
  </si>
  <si>
    <t>Arizona-44286</t>
  </si>
  <si>
    <t>California-44286</t>
  </si>
  <si>
    <t>Hawaii-44286</t>
  </si>
  <si>
    <t>Nevada-44286</t>
  </si>
  <si>
    <t>American Samoa-44286</t>
  </si>
  <si>
    <t>Guam-44286</t>
  </si>
  <si>
    <t>Marshall Islands-44286</t>
  </si>
  <si>
    <t>Micronesia-44286</t>
  </si>
  <si>
    <t>Mariana Islands-44286</t>
  </si>
  <si>
    <t>Palau-44286</t>
  </si>
  <si>
    <t>Alaska-44286</t>
  </si>
  <si>
    <t>Idaho-44286</t>
  </si>
  <si>
    <t>Oregon-44286</t>
  </si>
  <si>
    <t>Washington-44286</t>
  </si>
  <si>
    <t>Federal Entities-44286</t>
  </si>
  <si>
    <t>Alaska-44255</t>
  </si>
  <si>
    <t>American Samoa-44255</t>
  </si>
  <si>
    <t>Arizona-44255</t>
  </si>
  <si>
    <t>Arkansas-44255</t>
  </si>
  <si>
    <t>California-44255</t>
  </si>
  <si>
    <t>Chicago-44255</t>
  </si>
  <si>
    <t>Colorado-44255</t>
  </si>
  <si>
    <t>Connecticut-44255</t>
  </si>
  <si>
    <t>Delaware-44255</t>
  </si>
  <si>
    <t>District of Columbia-44255</t>
  </si>
  <si>
    <t>Federal Entities-44255</t>
  </si>
  <si>
    <t>Florida-44255</t>
  </si>
  <si>
    <t>Georgia-44255</t>
  </si>
  <si>
    <t>Guam-44255</t>
  </si>
  <si>
    <t>Hawaii-44255</t>
  </si>
  <si>
    <t>Idaho-44255</t>
  </si>
  <si>
    <t>Illinois-44255</t>
  </si>
  <si>
    <t>Indiana-44255</t>
  </si>
  <si>
    <t>Iowa-44255</t>
  </si>
  <si>
    <t>Kansas-44255</t>
  </si>
  <si>
    <t>Kentucky-44255</t>
  </si>
  <si>
    <t>Louisiana-44255</t>
  </si>
  <si>
    <t>Maine-44255</t>
  </si>
  <si>
    <t>Mariana Islands-44255</t>
  </si>
  <si>
    <t>Marshall Islands-44255</t>
  </si>
  <si>
    <t>Maryland-44255</t>
  </si>
  <si>
    <t>Massachusetts-44255</t>
  </si>
  <si>
    <t>Michigan-44255</t>
  </si>
  <si>
    <t>Micronesia-44255</t>
  </si>
  <si>
    <t>Minnesota-44255</t>
  </si>
  <si>
    <t>Mississippi-44255</t>
  </si>
  <si>
    <t>Missouri-44255</t>
  </si>
  <si>
    <t>Montana-44255</t>
  </si>
  <si>
    <t>Nebraska-44255</t>
  </si>
  <si>
    <t>Nevada-44255</t>
  </si>
  <si>
    <t>New Hampshire-44255</t>
  </si>
  <si>
    <t>New Jersey-44255</t>
  </si>
  <si>
    <t>New Mexico-44255</t>
  </si>
  <si>
    <t>New York-44255</t>
  </si>
  <si>
    <t>North Carolina-44255</t>
  </si>
  <si>
    <t>North Dakota-44255</t>
  </si>
  <si>
    <t>Ohio-44255</t>
  </si>
  <si>
    <t>Oklahoma-44255</t>
  </si>
  <si>
    <t>Oregon-44255</t>
  </si>
  <si>
    <t>Palau-44255</t>
  </si>
  <si>
    <t>Pennsylvania-44255</t>
  </si>
  <si>
    <t>Philadelphia-44255</t>
  </si>
  <si>
    <t>Puerto Rico-44255</t>
  </si>
  <si>
    <t>Rhode Island-44255</t>
  </si>
  <si>
    <t>South Carolina-44255</t>
  </si>
  <si>
    <t>South Dakota-44255</t>
  </si>
  <si>
    <t>Tennessee-44255</t>
  </si>
  <si>
    <t>Texas-44255</t>
  </si>
  <si>
    <t>U.S. Virgin Islands-44255</t>
  </si>
  <si>
    <t>Utah-44255</t>
  </si>
  <si>
    <t>Vermont-44255</t>
  </si>
  <si>
    <t>Virginia-44255</t>
  </si>
  <si>
    <t>Washington-44255</t>
  </si>
  <si>
    <t>West Virginia-44255</t>
  </si>
  <si>
    <t>Wisconsin-44255</t>
  </si>
  <si>
    <t>Wyoming-44255</t>
  </si>
  <si>
    <t>Alaska-44227</t>
  </si>
  <si>
    <t>American Samoa-44227</t>
  </si>
  <si>
    <t>Arizona-44227</t>
  </si>
  <si>
    <t>Arkansas-44227</t>
  </si>
  <si>
    <t>California-44227</t>
  </si>
  <si>
    <t>Chicago-44227</t>
  </si>
  <si>
    <t>Colorado-44227</t>
  </si>
  <si>
    <t>Connecticut-44227</t>
  </si>
  <si>
    <t>Delaware-44227</t>
  </si>
  <si>
    <t>District of Columbia-44227</t>
  </si>
  <si>
    <t>Federal Entities-44227</t>
  </si>
  <si>
    <t>Florida-44227</t>
  </si>
  <si>
    <t>Georgia-44227</t>
  </si>
  <si>
    <t>Guam-44227</t>
  </si>
  <si>
    <t>Hawaii-44227</t>
  </si>
  <si>
    <t>Idaho-44227</t>
  </si>
  <si>
    <t>Illinois-44227</t>
  </si>
  <si>
    <t>Indiana-44227</t>
  </si>
  <si>
    <t>Iowa-44227</t>
  </si>
  <si>
    <t>Kansas-44227</t>
  </si>
  <si>
    <t>Kentucky-44227</t>
  </si>
  <si>
    <t>Louisiana-44227</t>
  </si>
  <si>
    <t>Maine-44227</t>
  </si>
  <si>
    <t>Mariana Islands-44227</t>
  </si>
  <si>
    <t>Marshall Islands-44227</t>
  </si>
  <si>
    <t>Maryland-44227</t>
  </si>
  <si>
    <t>Massachusetts-44227</t>
  </si>
  <si>
    <t>Michigan-44227</t>
  </si>
  <si>
    <t>Micronesia-44227</t>
  </si>
  <si>
    <t>Minnesota-44227</t>
  </si>
  <si>
    <t>Mississippi-44227</t>
  </si>
  <si>
    <t>Missouri-44227</t>
  </si>
  <si>
    <t>Montana-44227</t>
  </si>
  <si>
    <t>Nebraska-44227</t>
  </si>
  <si>
    <t>Nevada-44227</t>
  </si>
  <si>
    <t>New Hampshire-44227</t>
  </si>
  <si>
    <t>New Jersey-44227</t>
  </si>
  <si>
    <t>New Mexico-44227</t>
  </si>
  <si>
    <t>New York-44227</t>
  </si>
  <si>
    <t>North Carolina-44227</t>
  </si>
  <si>
    <t>North Dakota-44227</t>
  </si>
  <si>
    <t>Ohio-44227</t>
  </si>
  <si>
    <t>Oklahoma-44227</t>
  </si>
  <si>
    <t>Oregon-44227</t>
  </si>
  <si>
    <t>Palau-44227</t>
  </si>
  <si>
    <t>Pennsylvania-44227</t>
  </si>
  <si>
    <t>Philadelphia-44227</t>
  </si>
  <si>
    <t>Puerto Rico-44227</t>
  </si>
  <si>
    <t>Rhode Island-44227</t>
  </si>
  <si>
    <t>South Carolina-44227</t>
  </si>
  <si>
    <t>South Dakota-44227</t>
  </si>
  <si>
    <t>Tennessee-44227</t>
  </si>
  <si>
    <t>Texas-44227</t>
  </si>
  <si>
    <t>U.S. Virgin Islands-44227</t>
  </si>
  <si>
    <t>Utah-44227</t>
  </si>
  <si>
    <t>Vermont-44227</t>
  </si>
  <si>
    <t>Virginia-44227</t>
  </si>
  <si>
    <t>Washington-44227</t>
  </si>
  <si>
    <t>West Virginia-44227</t>
  </si>
  <si>
    <t>Wisconsin-44227</t>
  </si>
  <si>
    <t>Wyoming-44227</t>
  </si>
  <si>
    <t>Alaska-44196</t>
  </si>
  <si>
    <t>American Samoa-44196</t>
  </si>
  <si>
    <t>Arizona-44196</t>
  </si>
  <si>
    <t>Arkansas-44196</t>
  </si>
  <si>
    <t>California-44196</t>
  </si>
  <si>
    <t>Chicago-44196</t>
  </si>
  <si>
    <t>Colorado-44196</t>
  </si>
  <si>
    <t>Connecticut-44196</t>
  </si>
  <si>
    <t>Delaware-44196</t>
  </si>
  <si>
    <t>District of Columbia-44196</t>
  </si>
  <si>
    <t>Federal Entities-44196</t>
  </si>
  <si>
    <t>Florida-44196</t>
  </si>
  <si>
    <t>Georgia-44196</t>
  </si>
  <si>
    <t>Guam-44196</t>
  </si>
  <si>
    <t>Hawaii-44196</t>
  </si>
  <si>
    <t>Idaho-44196</t>
  </si>
  <si>
    <t>Illinois-44196</t>
  </si>
  <si>
    <t>Indiana-44196</t>
  </si>
  <si>
    <t>Iowa-44196</t>
  </si>
  <si>
    <t>Kansas-44196</t>
  </si>
  <si>
    <t>Kentucky-44196</t>
  </si>
  <si>
    <t>Louisiana-44196</t>
  </si>
  <si>
    <t>Maine-44196</t>
  </si>
  <si>
    <t>Mariana Islands-44196</t>
  </si>
  <si>
    <t>Marshall Islands-44196</t>
  </si>
  <si>
    <t>Maryland-44196</t>
  </si>
  <si>
    <t>Massachusetts-44196</t>
  </si>
  <si>
    <t>Michigan-44196</t>
  </si>
  <si>
    <t>Micronesia-44196</t>
  </si>
  <si>
    <t>Minnesota-44196</t>
  </si>
  <si>
    <t>Mississippi-44196</t>
  </si>
  <si>
    <t>Missouri-44196</t>
  </si>
  <si>
    <t>Montana-44196</t>
  </si>
  <si>
    <t>Nebraska-44196</t>
  </si>
  <si>
    <t>Nevada-44196</t>
  </si>
  <si>
    <t>New Hampshire-44196</t>
  </si>
  <si>
    <t>New Jersey-44196</t>
  </si>
  <si>
    <t>New Mexico-44196</t>
  </si>
  <si>
    <t>New York-44196</t>
  </si>
  <si>
    <t>North Carolina-44196</t>
  </si>
  <si>
    <t>North Dakota-44196</t>
  </si>
  <si>
    <t>Ohio-44196</t>
  </si>
  <si>
    <t>Oklahoma-44196</t>
  </si>
  <si>
    <t>Oregon-44196</t>
  </si>
  <si>
    <t>Palau-44196</t>
  </si>
  <si>
    <t>Pennsylvania-44196</t>
  </si>
  <si>
    <t>Philadelphia-44196</t>
  </si>
  <si>
    <t>Puerto Rico-44196</t>
  </si>
  <si>
    <t>Rhode Island-44196</t>
  </si>
  <si>
    <t>South Carolina-44196</t>
  </si>
  <si>
    <t>South Dakota-44196</t>
  </si>
  <si>
    <t>Tennessee-44196</t>
  </si>
  <si>
    <t>Texas-44196</t>
  </si>
  <si>
    <t>U.S. Virgin Islands-44196</t>
  </si>
  <si>
    <t>Utah-44196</t>
  </si>
  <si>
    <t>Vermont-44196</t>
  </si>
  <si>
    <t>Virginia-44196</t>
  </si>
  <si>
    <t>Washington-44196</t>
  </si>
  <si>
    <t>West Virginia-44196</t>
  </si>
  <si>
    <t>Wisconsin-44196</t>
  </si>
  <si>
    <t>Wyoming-44196</t>
  </si>
  <si>
    <t>https://www.census.gov/geographies/reference-files/2010/geo/state-area.html</t>
  </si>
  <si>
    <t>State Area</t>
  </si>
  <si>
    <t>Total Area (Sq Mi)</t>
  </si>
  <si>
    <t>—</t>
  </si>
  <si>
    <t>State Area (Sq Mi)</t>
  </si>
  <si>
    <t>Population Density</t>
  </si>
  <si>
    <t>Predicted Cumulative Deaths</t>
  </si>
  <si>
    <t>Max of Cumul Death Rate / 100000</t>
  </si>
  <si>
    <t>DEM&gt;MEAN</t>
  </si>
  <si>
    <t>Max of Population Density</t>
  </si>
  <si>
    <t>Average Population Density</t>
  </si>
  <si>
    <t>Party</t>
  </si>
  <si>
    <t>Dense or Not</t>
  </si>
  <si>
    <t>Predicted active_listing_count</t>
  </si>
  <si>
    <t>Max of Employment Rate</t>
  </si>
  <si>
    <t>Max of Unemployment Count</t>
  </si>
  <si>
    <t>Max of Employment Count</t>
  </si>
  <si>
    <t>Max of Unemployment Rate</t>
  </si>
  <si>
    <t>Avg Max Unemp Rate</t>
  </si>
  <si>
    <t>Key1</t>
  </si>
  <si>
    <t>Unemp Pct Inc 1-13</t>
  </si>
  <si>
    <t>Unemp Pct Inc 0-1</t>
  </si>
  <si>
    <t>Unemp Pct 0-13</t>
  </si>
  <si>
    <t>Beginning Pandemic Unemployment Volatility</t>
  </si>
  <si>
    <t>Average Percent</t>
  </si>
  <si>
    <t>Most Volatile</t>
  </si>
  <si>
    <t>Least Volatile</t>
  </si>
  <si>
    <t>Volatility To Most Recent Unemployment</t>
  </si>
  <si>
    <t>Largest Improvement</t>
  </si>
  <si>
    <t>Smallest Improvement</t>
  </si>
  <si>
    <t>Before Volatility To Most Recent</t>
  </si>
  <si>
    <t>Biggest Change</t>
  </si>
  <si>
    <t>Smallest Change</t>
  </si>
  <si>
    <t>GOP &lt; Mean</t>
  </si>
  <si>
    <t>GOP &gt; Mean</t>
  </si>
  <si>
    <t>Dem &gt; Mean</t>
  </si>
  <si>
    <t>Dem &lt; Mean</t>
  </si>
  <si>
    <t>Highest Vaccination Rate</t>
  </si>
  <si>
    <t>Lowest Vaccination Rate</t>
  </si>
  <si>
    <t>Dem &gt;  Mean</t>
  </si>
  <si>
    <t>Dem &lt;  Mean</t>
  </si>
  <si>
    <t>Bot</t>
  </si>
  <si>
    <t>Average Vaccine Administered Rate</t>
  </si>
  <si>
    <t>Vaccine Administered Rate</t>
  </si>
  <si>
    <t>De</t>
  </si>
  <si>
    <t>Highest Unemployment Rate</t>
  </si>
  <si>
    <t>Lowest Unemployment Rate</t>
  </si>
  <si>
    <t>Highest Death Rate</t>
  </si>
  <si>
    <t>Population</t>
  </si>
  <si>
    <t>Lowest Death Rate</t>
  </si>
  <si>
    <t xml:space="preserve"> Unemployment Rate</t>
  </si>
  <si>
    <t>Death Rate Pivot Table</t>
  </si>
  <si>
    <t>Vaccination Rate Pivot Table</t>
  </si>
  <si>
    <t>Unemployment Rate Pivot Table</t>
  </si>
  <si>
    <t>Unemployment Volatililty Pivot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</si>
</sst>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#,##0\ \ \ "/>
    <numFmt numFmtId="165" formatCode="0.0\ \ \ "/>
    <numFmt numFmtId="166" formatCode="0.0"/>
    <numFmt numFmtId="167" formatCode="&quot;$&quot;#,##0.00"/>
    <numFmt numFmtId="168" formatCode="_(* #,##0_);_(* \(#,##0\);_(* &quot;-&quot;??_);_(@_)"/>
    <numFmt numFmtId="169" formatCode="0.0000"/>
    <numFmt numFmtId="170" formatCode="0.000"/>
  </numFmts>
  <fonts count="1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alibri Light"/>
      <family val="2"/>
      <scheme val="maj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2.65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43" fontId="8" fillId="0" borderId="0" applyFont="0" applyFill="0" applyBorder="0" applyAlignment="0" applyProtection="0"/>
  </cellStyleXfs>
  <cellXfs count="75">
    <xf numFmtId="0" fontId="0" fillId="0" borderId="0" xfId="0"/>
    <xf numFmtId="0" fontId="2" fillId="0" borderId="0" xfId="0" applyFont="1" applyAlignment="1">
      <alignment vertical="center"/>
    </xf>
    <xf numFmtId="14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0" fillId="0" borderId="0" xfId="0" applyNumberFormat="1"/>
    <xf numFmtId="0" fontId="1" fillId="0" borderId="0" xfId="0" applyFont="1"/>
    <xf numFmtId="14" fontId="0" fillId="0" borderId="0" xfId="0" applyNumberFormat="1"/>
    <xf numFmtId="14" fontId="3" fillId="0" borderId="0" xfId="0" applyNumberFormat="1" applyFont="1"/>
    <xf numFmtId="0" fontId="3" fillId="0" borderId="0" xfId="0" applyFont="1"/>
    <xf numFmtId="14" fontId="4" fillId="0" borderId="0" xfId="0" applyNumberFormat="1" applyFont="1"/>
    <xf numFmtId="17" fontId="4" fillId="0" borderId="0" xfId="0" applyNumberFormat="1" applyFont="1"/>
    <xf numFmtId="0" fontId="4" fillId="0" borderId="0" xfId="0" applyFont="1"/>
    <xf numFmtId="0" fontId="3" fillId="0" borderId="0" xfId="0" applyFont="1" applyAlignment="1">
      <alignment wrapText="1"/>
    </xf>
    <xf numFmtId="0" fontId="5" fillId="0" borderId="0" xfId="1"/>
    <xf numFmtId="0" fontId="6" fillId="0" borderId="0" xfId="0" applyFont="1" applyAlignment="1" applyProtection="1">
      <alignment horizontal="center"/>
      <protection locked="0"/>
    </xf>
    <xf numFmtId="0" fontId="6" fillId="0" borderId="0" xfId="0" applyFont="1"/>
    <xf numFmtId="164" fontId="6" fillId="0" borderId="0" xfId="0" applyNumberFormat="1" applyFont="1"/>
    <xf numFmtId="165" fontId="6" fillId="0" borderId="0" xfId="0" applyNumberFormat="1" applyFont="1"/>
    <xf numFmtId="0" fontId="6" fillId="0" borderId="0" xfId="0" applyFont="1" applyAlignment="1">
      <alignment horizontal="left" indent="1"/>
    </xf>
    <xf numFmtId="0" fontId="6" fillId="0" borderId="0" xfId="0" applyFont="1" applyAlignment="1">
      <alignment horizontal="centerContinuous" vertical="center"/>
    </xf>
    <xf numFmtId="167" fontId="6" fillId="0" borderId="0" xfId="0" applyNumberFormat="1" applyFont="1" applyAlignment="1">
      <alignment horizontal="centerContinuous" vertical="center"/>
    </xf>
    <xf numFmtId="165" fontId="0" fillId="0" borderId="0" xfId="0" applyNumberFormat="1"/>
    <xf numFmtId="164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7" fillId="0" borderId="2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Continuous"/>
    </xf>
    <xf numFmtId="0" fontId="0" fillId="0" borderId="0" xfId="0" applyAlignment="1">
      <alignment horizontal="left"/>
    </xf>
    <xf numFmtId="0" fontId="0" fillId="0" borderId="0" xfId="0" applyNumberFormat="1"/>
    <xf numFmtId="168" fontId="3" fillId="0" borderId="0" xfId="2" applyNumberFormat="1" applyFont="1"/>
    <xf numFmtId="168" fontId="4" fillId="0" borderId="0" xfId="2" applyNumberFormat="1" applyFont="1"/>
    <xf numFmtId="168" fontId="4" fillId="2" borderId="0" xfId="2" applyNumberFormat="1" applyFont="1" applyFill="1"/>
    <xf numFmtId="168" fontId="0" fillId="0" borderId="0" xfId="2" applyNumberFormat="1" applyFont="1"/>
    <xf numFmtId="168" fontId="3" fillId="0" borderId="0" xfId="2" applyNumberFormat="1" applyFont="1" applyAlignment="1">
      <alignment wrapText="1"/>
    </xf>
    <xf numFmtId="0" fontId="1" fillId="3" borderId="3" xfId="0" applyFont="1" applyFill="1" applyBorder="1"/>
    <xf numFmtId="1" fontId="4" fillId="0" borderId="0" xfId="0" applyNumberFormat="1" applyFont="1"/>
    <xf numFmtId="0" fontId="1" fillId="3" borderId="4" xfId="0" applyNumberFormat="1" applyFont="1" applyFill="1" applyBorder="1"/>
    <xf numFmtId="0" fontId="9" fillId="4" borderId="0" xfId="0" applyFont="1" applyFill="1" applyAlignment="1">
      <alignment vertical="top" wrapText="1"/>
    </xf>
    <xf numFmtId="3" fontId="9" fillId="4" borderId="0" xfId="0" applyNumberFormat="1" applyFont="1" applyFill="1" applyAlignment="1">
      <alignment vertical="top" wrapText="1"/>
    </xf>
    <xf numFmtId="43" fontId="4" fillId="0" borderId="0" xfId="2" applyNumberFormat="1" applyFont="1"/>
    <xf numFmtId="43" fontId="3" fillId="0" borderId="0" xfId="2" applyNumberFormat="1" applyFont="1"/>
    <xf numFmtId="43" fontId="0" fillId="0" borderId="0" xfId="2" applyNumberFormat="1" applyFont="1"/>
    <xf numFmtId="0" fontId="11" fillId="0" borderId="0" xfId="0" applyFont="1"/>
    <xf numFmtId="169" fontId="0" fillId="0" borderId="0" xfId="0" applyNumberFormat="1"/>
    <xf numFmtId="2" fontId="0" fillId="0" borderId="6" xfId="0" applyNumberFormat="1" applyBorder="1"/>
    <xf numFmtId="0" fontId="0" fillId="0" borderId="6" xfId="0" applyBorder="1"/>
    <xf numFmtId="0" fontId="0" fillId="0" borderId="0" xfId="0" applyBorder="1"/>
    <xf numFmtId="169" fontId="0" fillId="0" borderId="6" xfId="0" applyNumberFormat="1" applyBorder="1"/>
    <xf numFmtId="170" fontId="0" fillId="0" borderId="6" xfId="0" applyNumberFormat="1" applyBorder="1"/>
    <xf numFmtId="0" fontId="0" fillId="5" borderId="6" xfId="0" applyFill="1" applyBorder="1"/>
    <xf numFmtId="0" fontId="0" fillId="6" borderId="6" xfId="0" applyFill="1" applyBorder="1"/>
    <xf numFmtId="0" fontId="1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2" fillId="0" borderId="0" xfId="0" applyFont="1"/>
    <xf numFmtId="169" fontId="1" fillId="0" borderId="0" xfId="0" applyNumberFormat="1" applyFont="1"/>
    <xf numFmtId="170" fontId="1" fillId="0" borderId="0" xfId="0" applyNumberFormat="1" applyFont="1"/>
    <xf numFmtId="2" fontId="1" fillId="0" borderId="0" xfId="0" applyNumberFormat="1" applyFont="1"/>
    <xf numFmtId="43" fontId="1" fillId="0" borderId="0" xfId="2" applyFont="1"/>
    <xf numFmtId="43" fontId="0" fillId="0" borderId="6" xfId="2" applyFont="1" applyBorder="1"/>
    <xf numFmtId="0" fontId="0" fillId="0" borderId="6" xfId="0" pivotButton="1" applyBorder="1"/>
    <xf numFmtId="0" fontId="0" fillId="0" borderId="6" xfId="0" applyBorder="1" applyAlignment="1">
      <alignment horizontal="left"/>
    </xf>
    <xf numFmtId="0" fontId="0" fillId="0" borderId="6" xfId="0" applyNumberFormat="1" applyBorder="1"/>
    <xf numFmtId="168" fontId="0" fillId="0" borderId="6" xfId="0" applyNumberFormat="1" applyBorder="1"/>
    <xf numFmtId="0" fontId="6" fillId="0" borderId="0" xfId="0" applyFont="1" applyAlignment="1">
      <alignment horizontal="center" vertical="center" wrapText="1"/>
    </xf>
    <xf numFmtId="166" fontId="6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1" fillId="3" borderId="8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168" fontId="1" fillId="3" borderId="8" xfId="0" applyNumberFormat="1" applyFont="1" applyFill="1" applyBorder="1" applyAlignment="1">
      <alignment horizontal="center"/>
    </xf>
    <xf numFmtId="168" fontId="1" fillId="3" borderId="5" xfId="0" applyNumberFormat="1" applyFont="1" applyFill="1" applyBorder="1" applyAlignment="1">
      <alignment horizontal="center"/>
    </xf>
    <xf numFmtId="168" fontId="1" fillId="3" borderId="7" xfId="0" applyNumberFormat="1" applyFont="1" applyFill="1" applyBorder="1" applyAlignment="1">
      <alignment horizontal="center"/>
    </xf>
  </cellXfs>
  <cellStyles count="3">
    <cellStyle name="Comma" xfId="2" builtinId="3"/>
    <cellStyle name="Hyperlink" xfId="1" builtinId="8"/>
    <cellStyle name="Normal" xfId="0" builtinId="0"/>
  </cellStyles>
  <dxfs count="24"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8" formatCode="_(* #,##0_);_(* \(#,##0\);_(* &quot;-&quot;??_);_(@_)"/>
    </dxf>
    <dxf>
      <numFmt numFmtId="168" formatCode="_(* #,##0_);_(* \(#,##0\);_(* &quot;-&quot;??_);_(@_)"/>
    </dxf>
    <dxf>
      <alignment wrapText="1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Unemployment Count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Summarized!$V$2:$V$729</c:f>
              <c:numCache>
                <c:formatCode>_(* #,##0_);_(* \(#,##0\);_(* "-"??_);_(@_)</c:formatCode>
                <c:ptCount val="51"/>
                <c:pt idx="0">
                  <c:v>84670</c:v>
                </c:pt>
                <c:pt idx="1">
                  <c:v>23174</c:v>
                </c:pt>
                <c:pt idx="2">
                  <c:v>240454</c:v>
                </c:pt>
                <c:pt idx="3">
                  <c:v>60199</c:v>
                </c:pt>
                <c:pt idx="4">
                  <c:v>1560415</c:v>
                </c:pt>
                <c:pt idx="5">
                  <c:v>205377</c:v>
                </c:pt>
                <c:pt idx="6">
                  <c:v>143238</c:v>
                </c:pt>
                <c:pt idx="7">
                  <c:v>31640</c:v>
                </c:pt>
                <c:pt idx="8">
                  <c:v>31551</c:v>
                </c:pt>
                <c:pt idx="9">
                  <c:v>474626</c:v>
                </c:pt>
                <c:pt idx="10">
                  <c:v>231990</c:v>
                </c:pt>
                <c:pt idx="11">
                  <c:v>58750</c:v>
                </c:pt>
                <c:pt idx="12">
                  <c:v>28815</c:v>
                </c:pt>
                <c:pt idx="13">
                  <c:v>436373</c:v>
                </c:pt>
                <c:pt idx="14">
                  <c:v>130285</c:v>
                </c:pt>
                <c:pt idx="15">
                  <c:v>60875</c:v>
                </c:pt>
                <c:pt idx="16">
                  <c:v>56468</c:v>
                </c:pt>
                <c:pt idx="17">
                  <c:v>99553</c:v>
                </c:pt>
                <c:pt idx="18">
                  <c:v>152115</c:v>
                </c:pt>
                <c:pt idx="19">
                  <c:v>32616</c:v>
                </c:pt>
                <c:pt idx="20">
                  <c:v>191509</c:v>
                </c:pt>
                <c:pt idx="21">
                  <c:v>253040</c:v>
                </c:pt>
                <c:pt idx="22">
                  <c:v>239101</c:v>
                </c:pt>
                <c:pt idx="23">
                  <c:v>127007</c:v>
                </c:pt>
                <c:pt idx="24">
                  <c:v>80270</c:v>
                </c:pt>
                <c:pt idx="25">
                  <c:v>128920</c:v>
                </c:pt>
                <c:pt idx="26">
                  <c:v>19978</c:v>
                </c:pt>
                <c:pt idx="27">
                  <c:v>30061</c:v>
                </c:pt>
                <c:pt idx="28">
                  <c:v>126356</c:v>
                </c:pt>
                <c:pt idx="29">
                  <c:v>22936</c:v>
                </c:pt>
                <c:pt idx="30">
                  <c:v>338601</c:v>
                </c:pt>
                <c:pt idx="31">
                  <c:v>79052</c:v>
                </c:pt>
                <c:pt idx="32">
                  <c:v>804942</c:v>
                </c:pt>
                <c:pt idx="33">
                  <c:v>259036</c:v>
                </c:pt>
                <c:pt idx="34">
                  <c:v>17725</c:v>
                </c:pt>
                <c:pt idx="35">
                  <c:v>272068</c:v>
                </c:pt>
                <c:pt idx="36">
                  <c:v>79214</c:v>
                </c:pt>
                <c:pt idx="37">
                  <c:v>129285</c:v>
                </c:pt>
                <c:pt idx="38">
                  <c:v>462470</c:v>
                </c:pt>
                <c:pt idx="39">
                  <c:v>38191</c:v>
                </c:pt>
                <c:pt idx="40">
                  <c:v>120783</c:v>
                </c:pt>
                <c:pt idx="41">
                  <c:v>13554</c:v>
                </c:pt>
                <c:pt idx="42">
                  <c:v>166704</c:v>
                </c:pt>
                <c:pt idx="43">
                  <c:v>967516</c:v>
                </c:pt>
                <c:pt idx="44">
                  <c:v>46570</c:v>
                </c:pt>
                <c:pt idx="45">
                  <c:v>9191</c:v>
                </c:pt>
                <c:pt idx="46">
                  <c:v>214676</c:v>
                </c:pt>
                <c:pt idx="47">
                  <c:v>209467</c:v>
                </c:pt>
                <c:pt idx="48">
                  <c:v>47273</c:v>
                </c:pt>
                <c:pt idx="49">
                  <c:v>117243</c:v>
                </c:pt>
                <c:pt idx="50">
                  <c:v>15747</c:v>
                </c:pt>
              </c:numCache>
            </c:numRef>
          </c:xVal>
          <c:yVal>
            <c:numRef>
              <c:f>Sheet65!$C$25:$C$752</c:f>
              <c:numCache>
                <c:formatCode>General</c:formatCode>
                <c:ptCount val="728"/>
                <c:pt idx="0">
                  <c:v>10860.995817664616</c:v>
                </c:pt>
                <c:pt idx="1">
                  <c:v>1720.5094437417356</c:v>
                </c:pt>
                <c:pt idx="2">
                  <c:v>5425.4556967285807</c:v>
                </c:pt>
                <c:pt idx="3">
                  <c:v>4071.9205956269816</c:v>
                </c:pt>
                <c:pt idx="4">
                  <c:v>3088.5807805063214</c:v>
                </c:pt>
                <c:pt idx="5">
                  <c:v>2600.9327829412068</c:v>
                </c:pt>
                <c:pt idx="6">
                  <c:v>2166.265134131645</c:v>
                </c:pt>
                <c:pt idx="7">
                  <c:v>3419.0043357537052</c:v>
                </c:pt>
                <c:pt idx="8">
                  <c:v>3047.7861264870317</c:v>
                </c:pt>
                <c:pt idx="9">
                  <c:v>2364.3591838838602</c:v>
                </c:pt>
                <c:pt idx="10">
                  <c:v>1474.3838125536658</c:v>
                </c:pt>
                <c:pt idx="11">
                  <c:v>346.98076565840165</c:v>
                </c:pt>
                <c:pt idx="12">
                  <c:v>-282.95337733527413</c:v>
                </c:pt>
                <c:pt idx="13">
                  <c:v>-282.95337733527413</c:v>
                </c:pt>
                <c:pt idx="14">
                  <c:v>-3910.7124608307822</c:v>
                </c:pt>
                <c:pt idx="15">
                  <c:v>-4712.7938969227544</c:v>
                </c:pt>
                <c:pt idx="16">
                  <c:v>-4545.0537608719633</c:v>
                </c:pt>
                <c:pt idx="17">
                  <c:v>-4434.8190190941896</c:v>
                </c:pt>
                <c:pt idx="18">
                  <c:v>-4428.1332521195909</c:v>
                </c:pt>
                <c:pt idx="19">
                  <c:v>-3951.9251655926628</c:v>
                </c:pt>
                <c:pt idx="20">
                  <c:v>-4080.8567695069523</c:v>
                </c:pt>
                <c:pt idx="21">
                  <c:v>-4263.12372361489</c:v>
                </c:pt>
                <c:pt idx="22">
                  <c:v>-4503.0471977926672</c:v>
                </c:pt>
                <c:pt idx="23">
                  <c:v>-4736.8523381577461</c:v>
                </c:pt>
                <c:pt idx="24">
                  <c:v>-5006.387865605363</c:v>
                </c:pt>
                <c:pt idx="25">
                  <c:v>-5107.1779393831421</c:v>
                </c:pt>
                <c:pt idx="26">
                  <c:v>-5168.9332953291741</c:v>
                </c:pt>
                <c:pt idx="27">
                  <c:v>-5168.9332953291741</c:v>
                </c:pt>
                <c:pt idx="28">
                  <c:v>6796.9624036174573</c:v>
                </c:pt>
                <c:pt idx="29">
                  <c:v>5354.0386564016026</c:v>
                </c:pt>
                <c:pt idx="30">
                  <c:v>4923.3133139000347</c:v>
                </c:pt>
                <c:pt idx="31">
                  <c:v>-5035.9637032891333</c:v>
                </c:pt>
                <c:pt idx="32">
                  <c:v>-1406.3967212197858</c:v>
                </c:pt>
                <c:pt idx="33">
                  <c:v>-5661.1433677753448</c:v>
                </c:pt>
                <c:pt idx="34">
                  <c:v>-7797.4846488198091</c:v>
                </c:pt>
                <c:pt idx="35">
                  <c:v>-3462.0648546997036</c:v>
                </c:pt>
                <c:pt idx="36">
                  <c:v>-3542.4336101092395</c:v>
                </c:pt>
                <c:pt idx="37">
                  <c:v>-3339.1864605536903</c:v>
                </c:pt>
                <c:pt idx="38">
                  <c:v>-3857.8821298044822</c:v>
                </c:pt>
                <c:pt idx="39">
                  <c:v>-5444.1453855251148</c:v>
                </c:pt>
                <c:pt idx="40">
                  <c:v>-6776.4962622298863</c:v>
                </c:pt>
                <c:pt idx="41">
                  <c:v>-8766.1224622393802</c:v>
                </c:pt>
                <c:pt idx="42">
                  <c:v>-8667.8360437727406</c:v>
                </c:pt>
                <c:pt idx="43">
                  <c:v>-8667.8360437727406</c:v>
                </c:pt>
                <c:pt idx="44">
                  <c:v>4334.8991806741242</c:v>
                </c:pt>
                <c:pt idx="45">
                  <c:v>842.29847219192197</c:v>
                </c:pt>
                <c:pt idx="46">
                  <c:v>896.38079455373554</c:v>
                </c:pt>
                <c:pt idx="47">
                  <c:v>379.45328179496573</c:v>
                </c:pt>
                <c:pt idx="48">
                  <c:v>112.03293584889434</c:v>
                </c:pt>
                <c:pt idx="49">
                  <c:v>-320.45935126225231</c:v>
                </c:pt>
                <c:pt idx="50">
                  <c:v>-556.16761517656596</c:v>
                </c:pt>
                <c:pt idx="51">
                  <c:v>-654.05536552261947</c:v>
                </c:pt>
                <c:pt idx="52">
                  <c:v>-985.24093611311037</c:v>
                </c:pt>
                <c:pt idx="53">
                  <c:v>-1245.3730238972512</c:v>
                </c:pt>
                <c:pt idx="54">
                  <c:v>-1811.3637348528209</c:v>
                </c:pt>
                <c:pt idx="55">
                  <c:v>-2519.5757402306062</c:v>
                </c:pt>
                <c:pt idx="56">
                  <c:v>-2791.2458609639452</c:v>
                </c:pt>
                <c:pt idx="57">
                  <c:v>-2791.2458609639452</c:v>
                </c:pt>
                <c:pt idx="58">
                  <c:v>20546.683026737548</c:v>
                </c:pt>
                <c:pt idx="59">
                  <c:v>19437.161933648749</c:v>
                </c:pt>
                <c:pt idx="60">
                  <c:v>19674.575529629779</c:v>
                </c:pt>
                <c:pt idx="61">
                  <c:v>-61866.714233688705</c:v>
                </c:pt>
                <c:pt idx="62">
                  <c:v>-54767.014790063738</c:v>
                </c:pt>
                <c:pt idx="63">
                  <c:v>-50110.41102117252</c:v>
                </c:pt>
                <c:pt idx="64">
                  <c:v>-47662.244576081226</c:v>
                </c:pt>
                <c:pt idx="65">
                  <c:v>-44732.535379072346</c:v>
                </c:pt>
                <c:pt idx="66">
                  <c:v>-30647.482756042024</c:v>
                </c:pt>
                <c:pt idx="67">
                  <c:v>-25004.010930458287</c:v>
                </c:pt>
                <c:pt idx="68">
                  <c:v>-19018.52767526875</c:v>
                </c:pt>
                <c:pt idx="69">
                  <c:v>-32084.37591149364</c:v>
                </c:pt>
                <c:pt idx="70">
                  <c:v>-35286.303419836768</c:v>
                </c:pt>
                <c:pt idx="71">
                  <c:v>-34619.068280875144</c:v>
                </c:pt>
                <c:pt idx="72">
                  <c:v>-32840.069708805502</c:v>
                </c:pt>
                <c:pt idx="73">
                  <c:v>-32840.069708805502</c:v>
                </c:pt>
                <c:pt idx="74">
                  <c:v>5689.8681713951319</c:v>
                </c:pt>
                <c:pt idx="75">
                  <c:v>-1619.736756803999</c:v>
                </c:pt>
                <c:pt idx="76">
                  <c:v>372.05139112615871</c:v>
                </c:pt>
                <c:pt idx="77">
                  <c:v>1602.0838764943983</c:v>
                </c:pt>
                <c:pt idx="78">
                  <c:v>6012.186045817678</c:v>
                </c:pt>
                <c:pt idx="79">
                  <c:v>4778.3455743890881</c:v>
                </c:pt>
                <c:pt idx="80">
                  <c:v>3399.4474954208235</c:v>
                </c:pt>
                <c:pt idx="81">
                  <c:v>1579.92422244304</c:v>
                </c:pt>
                <c:pt idx="82">
                  <c:v>-962.1005931125128</c:v>
                </c:pt>
                <c:pt idx="83">
                  <c:v>-3065.6850187093351</c:v>
                </c:pt>
                <c:pt idx="84">
                  <c:v>-4556.2786471982563</c:v>
                </c:pt>
                <c:pt idx="85">
                  <c:v>-5130.8471535157423</c:v>
                </c:pt>
                <c:pt idx="86">
                  <c:v>-5254.5125362839935</c:v>
                </c:pt>
                <c:pt idx="87">
                  <c:v>-5254.5125362839935</c:v>
                </c:pt>
                <c:pt idx="88">
                  <c:v>8713.4845932742028</c:v>
                </c:pt>
                <c:pt idx="89">
                  <c:v>4281.5671462650171</c:v>
                </c:pt>
                <c:pt idx="90">
                  <c:v>1607.8117859033482</c:v>
                </c:pt>
                <c:pt idx="91">
                  <c:v>3160.8998332335068</c:v>
                </c:pt>
                <c:pt idx="92">
                  <c:v>3264.8258129128662</c:v>
                </c:pt>
                <c:pt idx="93">
                  <c:v>4972.6628634078625</c:v>
                </c:pt>
                <c:pt idx="94">
                  <c:v>4613.3574930808718</c:v>
                </c:pt>
                <c:pt idx="95">
                  <c:v>4459.9890442872183</c:v>
                </c:pt>
                <c:pt idx="96">
                  <c:v>2722.4285479761056</c:v>
                </c:pt>
                <c:pt idx="97">
                  <c:v>458.17947257293417</c:v>
                </c:pt>
                <c:pt idx="98">
                  <c:v>-1623.6803434842222</c:v>
                </c:pt>
                <c:pt idx="99">
                  <c:v>-2016.8329687826481</c:v>
                </c:pt>
                <c:pt idx="100">
                  <c:v>-1713.7496594175791</c:v>
                </c:pt>
                <c:pt idx="101">
                  <c:v>-1713.7496594175791</c:v>
                </c:pt>
                <c:pt idx="102">
                  <c:v>-2715.7322318053648</c:v>
                </c:pt>
                <c:pt idx="103">
                  <c:v>-4428.6422104686935</c:v>
                </c:pt>
                <c:pt idx="104">
                  <c:v>-4481.3442369163149</c:v>
                </c:pt>
                <c:pt idx="105">
                  <c:v>-4707.4147121575907</c:v>
                </c:pt>
                <c:pt idx="106">
                  <c:v>-4218.105317830692</c:v>
                </c:pt>
                <c:pt idx="107">
                  <c:v>-4386.9214000497468</c:v>
                </c:pt>
                <c:pt idx="108">
                  <c:v>-4567.561234300545</c:v>
                </c:pt>
                <c:pt idx="109">
                  <c:v>-4302.8882152974111</c:v>
                </c:pt>
                <c:pt idx="110">
                  <c:v>-4458.9006230751875</c:v>
                </c:pt>
                <c:pt idx="111">
                  <c:v>-4641.271577370424</c:v>
                </c:pt>
                <c:pt idx="112">
                  <c:v>-4985.3176634021647</c:v>
                </c:pt>
                <c:pt idx="113">
                  <c:v>-5207.8895279132703</c:v>
                </c:pt>
                <c:pt idx="114">
                  <c:v>-5316.8734217481879</c:v>
                </c:pt>
                <c:pt idx="115">
                  <c:v>-5316.8734217481879</c:v>
                </c:pt>
                <c:pt idx="116">
                  <c:v>-5098.3605445482281</c:v>
                </c:pt>
                <c:pt idx="117">
                  <c:v>-5928.6313693481334</c:v>
                </c:pt>
                <c:pt idx="118">
                  <c:v>-5483.7305454180132</c:v>
                </c:pt>
                <c:pt idx="119">
                  <c:v>-5437.3381673386475</c:v>
                </c:pt>
                <c:pt idx="120">
                  <c:v>-5388.8968911100765</c:v>
                </c:pt>
                <c:pt idx="121">
                  <c:v>-5334.1735941862671</c:v>
                </c:pt>
                <c:pt idx="122">
                  <c:v>-5077.2554376275366</c:v>
                </c:pt>
                <c:pt idx="123">
                  <c:v>-4867.1824568846787</c:v>
                </c:pt>
                <c:pt idx="124">
                  <c:v>-4899.8274554465834</c:v>
                </c:pt>
                <c:pt idx="125">
                  <c:v>-5120.9493343386466</c:v>
                </c:pt>
                <c:pt idx="126">
                  <c:v>-5292.5296352021451</c:v>
                </c:pt>
                <c:pt idx="127">
                  <c:v>-5286.5297885100863</c:v>
                </c:pt>
                <c:pt idx="128">
                  <c:v>-5177.3102666275536</c:v>
                </c:pt>
                <c:pt idx="129">
                  <c:v>-5177.3102666275536</c:v>
                </c:pt>
                <c:pt idx="130">
                  <c:v>111422.67488550142</c:v>
                </c:pt>
                <c:pt idx="131">
                  <c:v>79018.34489184132</c:v>
                </c:pt>
                <c:pt idx="132">
                  <c:v>71563.79499277487</c:v>
                </c:pt>
                <c:pt idx="133">
                  <c:v>71219.191805284907</c:v>
                </c:pt>
                <c:pt idx="134">
                  <c:v>61645.149791411954</c:v>
                </c:pt>
                <c:pt idx="135">
                  <c:v>70599.519291696124</c:v>
                </c:pt>
                <c:pt idx="136">
                  <c:v>67620.151853318093</c:v>
                </c:pt>
                <c:pt idx="137">
                  <c:v>70926.685822939762</c:v>
                </c:pt>
                <c:pt idx="138">
                  <c:v>70413.793746393552</c:v>
                </c:pt>
                <c:pt idx="139">
                  <c:v>66639.027041244233</c:v>
                </c:pt>
                <c:pt idx="140">
                  <c:v>58470.734217421887</c:v>
                </c:pt>
                <c:pt idx="141">
                  <c:v>45958.552618256777</c:v>
                </c:pt>
                <c:pt idx="142">
                  <c:v>33771.982372977414</c:v>
                </c:pt>
                <c:pt idx="143">
                  <c:v>33771.982372977414</c:v>
                </c:pt>
                <c:pt idx="144">
                  <c:v>43106.419120204824</c:v>
                </c:pt>
                <c:pt idx="145">
                  <c:v>29294.238970635146</c:v>
                </c:pt>
                <c:pt idx="146">
                  <c:v>32949.933168212323</c:v>
                </c:pt>
                <c:pt idx="147">
                  <c:v>29034.015935916876</c:v>
                </c:pt>
                <c:pt idx="148">
                  <c:v>25784.553767399244</c:v>
                </c:pt>
                <c:pt idx="149">
                  <c:v>23580.732506287997</c:v>
                </c:pt>
                <c:pt idx="150">
                  <c:v>21596.461293135515</c:v>
                </c:pt>
                <c:pt idx="151">
                  <c:v>21210.804825640203</c:v>
                </c:pt>
                <c:pt idx="152">
                  <c:v>19210.500121119505</c:v>
                </c:pt>
                <c:pt idx="153">
                  <c:v>16365.917247598811</c:v>
                </c:pt>
                <c:pt idx="154">
                  <c:v>12661.285629236856</c:v>
                </c:pt>
                <c:pt idx="155">
                  <c:v>8618.8444391606154</c:v>
                </c:pt>
                <c:pt idx="156">
                  <c:v>7462.0240117446847</c:v>
                </c:pt>
                <c:pt idx="157">
                  <c:v>7462.0240117446847</c:v>
                </c:pt>
                <c:pt idx="158">
                  <c:v>-308.36782159270388</c:v>
                </c:pt>
                <c:pt idx="159">
                  <c:v>-5390.5019302080691</c:v>
                </c:pt>
                <c:pt idx="160">
                  <c:v>-4306.4822789636219</c:v>
                </c:pt>
                <c:pt idx="161">
                  <c:v>-2142.6661587511262</c:v>
                </c:pt>
                <c:pt idx="162">
                  <c:v>-2177.563777795569</c:v>
                </c:pt>
                <c:pt idx="163">
                  <c:v>-2212.6865429574736</c:v>
                </c:pt>
                <c:pt idx="164">
                  <c:v>-2330.3974321035057</c:v>
                </c:pt>
                <c:pt idx="165">
                  <c:v>-2422.13949400192</c:v>
                </c:pt>
                <c:pt idx="166">
                  <c:v>-1550.3062470432815</c:v>
                </c:pt>
                <c:pt idx="167">
                  <c:v>-818.30181569407523</c:v>
                </c:pt>
                <c:pt idx="168">
                  <c:v>-474.55000482740797</c:v>
                </c:pt>
                <c:pt idx="169">
                  <c:v>-2508.4192968147381</c:v>
                </c:pt>
                <c:pt idx="170">
                  <c:v>-2685.2344927639515</c:v>
                </c:pt>
                <c:pt idx="171">
                  <c:v>-2685.2344927639515</c:v>
                </c:pt>
                <c:pt idx="172">
                  <c:v>-966.21427644662981</c:v>
                </c:pt>
                <c:pt idx="173">
                  <c:v>-3170.1032430907635</c:v>
                </c:pt>
                <c:pt idx="174">
                  <c:v>-1883.7485292718302</c:v>
                </c:pt>
                <c:pt idx="175">
                  <c:v>-1856.1086088687007</c:v>
                </c:pt>
                <c:pt idx="176">
                  <c:v>-2163.0325765481066</c:v>
                </c:pt>
                <c:pt idx="177">
                  <c:v>-2758.2517056624256</c:v>
                </c:pt>
                <c:pt idx="178">
                  <c:v>-3833.0561992179355</c:v>
                </c:pt>
                <c:pt idx="179">
                  <c:v>-3861.5043261449646</c:v>
                </c:pt>
                <c:pt idx="180">
                  <c:v>-4322.4810100910172</c:v>
                </c:pt>
                <c:pt idx="181">
                  <c:v>-4525.2182142942074</c:v>
                </c:pt>
                <c:pt idx="182">
                  <c:v>-4808.975802703746</c:v>
                </c:pt>
                <c:pt idx="183">
                  <c:v>-4887.4501775323224</c:v>
                </c:pt>
                <c:pt idx="184">
                  <c:v>-4729.7732732561362</c:v>
                </c:pt>
                <c:pt idx="185">
                  <c:v>-4729.7732732561362</c:v>
                </c:pt>
                <c:pt idx="186">
                  <c:v>33211.012729697024</c:v>
                </c:pt>
                <c:pt idx="187">
                  <c:v>32901.021472665299</c:v>
                </c:pt>
                <c:pt idx="188">
                  <c:v>32863.535183560569</c:v>
                </c:pt>
                <c:pt idx="189">
                  <c:v>810.4023054112622</c:v>
                </c:pt>
                <c:pt idx="190">
                  <c:v>1937.0805938745543</c:v>
                </c:pt>
                <c:pt idx="191">
                  <c:v>2768.5444050362858</c:v>
                </c:pt>
                <c:pt idx="192">
                  <c:v>8112.8713992800622</c:v>
                </c:pt>
                <c:pt idx="193">
                  <c:v>8937.1468613116376</c:v>
                </c:pt>
                <c:pt idx="194">
                  <c:v>10041.907213679748</c:v>
                </c:pt>
                <c:pt idx="195">
                  <c:v>15657.600524987087</c:v>
                </c:pt>
                <c:pt idx="196">
                  <c:v>13509.430567060052</c:v>
                </c:pt>
                <c:pt idx="197">
                  <c:v>9438.5264039330359</c:v>
                </c:pt>
                <c:pt idx="198">
                  <c:v>6158.922532974233</c:v>
                </c:pt>
                <c:pt idx="199">
                  <c:v>3743.6548984789188</c:v>
                </c:pt>
                <c:pt idx="200">
                  <c:v>3106.4584721867795</c:v>
                </c:pt>
                <c:pt idx="201">
                  <c:v>3106.4584721867795</c:v>
                </c:pt>
                <c:pt idx="202">
                  <c:v>3773.9799801219742</c:v>
                </c:pt>
                <c:pt idx="203">
                  <c:v>-13426.870136873098</c:v>
                </c:pt>
                <c:pt idx="204">
                  <c:v>-8375.9134501149929</c:v>
                </c:pt>
                <c:pt idx="205">
                  <c:v>-7388.8073663564937</c:v>
                </c:pt>
                <c:pt idx="206">
                  <c:v>-6025.159211067803</c:v>
                </c:pt>
                <c:pt idx="207">
                  <c:v>-4932.6648068076483</c:v>
                </c:pt>
                <c:pt idx="208">
                  <c:v>-3569.8543634046073</c:v>
                </c:pt>
                <c:pt idx="209">
                  <c:v>-2313.159408118996</c:v>
                </c:pt>
                <c:pt idx="210">
                  <c:v>-1879.0088094016064</c:v>
                </c:pt>
                <c:pt idx="211">
                  <c:v>-2392.1272103699157</c:v>
                </c:pt>
                <c:pt idx="212">
                  <c:v>-3098.3237563921903</c:v>
                </c:pt>
                <c:pt idx="213">
                  <c:v>-4599.0596479795204</c:v>
                </c:pt>
                <c:pt idx="214">
                  <c:v>-5045.1704652874723</c:v>
                </c:pt>
                <c:pt idx="215">
                  <c:v>-5045.1704652874723</c:v>
                </c:pt>
                <c:pt idx="216">
                  <c:v>5777.0321211502996</c:v>
                </c:pt>
                <c:pt idx="217">
                  <c:v>278.30567766515014</c:v>
                </c:pt>
                <c:pt idx="218">
                  <c:v>1873.7638310141447</c:v>
                </c:pt>
                <c:pt idx="219">
                  <c:v>2092.8206048585052</c:v>
                </c:pt>
                <c:pt idx="220">
                  <c:v>2084.4757115790708</c:v>
                </c:pt>
                <c:pt idx="221">
                  <c:v>2159.9605011821914</c:v>
                </c:pt>
                <c:pt idx="222">
                  <c:v>2045.7918894488175</c:v>
                </c:pt>
                <c:pt idx="223">
                  <c:v>2072.1957554583132</c:v>
                </c:pt>
                <c:pt idx="224">
                  <c:v>1708.1737184424201</c:v>
                </c:pt>
                <c:pt idx="225">
                  <c:v>920.5654832900218</c:v>
                </c:pt>
                <c:pt idx="226">
                  <c:v>87.391740823347391</c:v>
                </c:pt>
                <c:pt idx="227">
                  <c:v>-615.10344455759423</c:v>
                </c:pt>
                <c:pt idx="228">
                  <c:v>-544.30982570045126</c:v>
                </c:pt>
                <c:pt idx="229">
                  <c:v>-544.30982570045126</c:v>
                </c:pt>
                <c:pt idx="230">
                  <c:v>328.12517948362256</c:v>
                </c:pt>
                <c:pt idx="231">
                  <c:v>-5362.7837158586699</c:v>
                </c:pt>
                <c:pt idx="232">
                  <c:v>-3756.7918076017413</c:v>
                </c:pt>
                <c:pt idx="233">
                  <c:v>-3162.0122303352</c:v>
                </c:pt>
                <c:pt idx="234">
                  <c:v>-3331.0092984875992</c:v>
                </c:pt>
                <c:pt idx="235">
                  <c:v>-3511.1211553733337</c:v>
                </c:pt>
                <c:pt idx="236">
                  <c:v>-3593.507789487634</c:v>
                </c:pt>
                <c:pt idx="237">
                  <c:v>-2841.2266024877117</c:v>
                </c:pt>
                <c:pt idx="238">
                  <c:v>-3070.7879850686641</c:v>
                </c:pt>
                <c:pt idx="239">
                  <c:v>-3511.9284756273919</c:v>
                </c:pt>
                <c:pt idx="240">
                  <c:v>-3382.3475425354081</c:v>
                </c:pt>
                <c:pt idx="241">
                  <c:v>-4260.6573106337992</c:v>
                </c:pt>
                <c:pt idx="242">
                  <c:v>-4428.8735940528495</c:v>
                </c:pt>
                <c:pt idx="243">
                  <c:v>-4428.8735940528495</c:v>
                </c:pt>
                <c:pt idx="244">
                  <c:v>2320.6109706710831</c:v>
                </c:pt>
                <c:pt idx="245">
                  <c:v>-8488.3705740516525</c:v>
                </c:pt>
                <c:pt idx="246">
                  <c:v>-4433.5834904458134</c:v>
                </c:pt>
                <c:pt idx="247">
                  <c:v>-889.60814386215316</c:v>
                </c:pt>
                <c:pt idx="248">
                  <c:v>-1447.5140459510476</c:v>
                </c:pt>
                <c:pt idx="249">
                  <c:v>-1881.4438773256552</c:v>
                </c:pt>
                <c:pt idx="250">
                  <c:v>-2068.8548670716846</c:v>
                </c:pt>
                <c:pt idx="251">
                  <c:v>-2148.1705660208863</c:v>
                </c:pt>
                <c:pt idx="252">
                  <c:v>-2370.6357715351696</c:v>
                </c:pt>
                <c:pt idx="253">
                  <c:v>-2711.5636770621531</c:v>
                </c:pt>
                <c:pt idx="254">
                  <c:v>-3378.9637585320124</c:v>
                </c:pt>
                <c:pt idx="255">
                  <c:v>-4311.1768034875804</c:v>
                </c:pt>
                <c:pt idx="256">
                  <c:v>-4521.800991497119</c:v>
                </c:pt>
                <c:pt idx="257">
                  <c:v>-4521.800991497119</c:v>
                </c:pt>
                <c:pt idx="258">
                  <c:v>6707.1797310299262</c:v>
                </c:pt>
                <c:pt idx="259">
                  <c:v>384.50048030991093</c:v>
                </c:pt>
                <c:pt idx="260">
                  <c:v>-508.17037338532828</c:v>
                </c:pt>
                <c:pt idx="261">
                  <c:v>1595.9657092365505</c:v>
                </c:pt>
                <c:pt idx="262">
                  <c:v>1057.5886707825612</c:v>
                </c:pt>
                <c:pt idx="263">
                  <c:v>543.92148189682121</c:v>
                </c:pt>
                <c:pt idx="264">
                  <c:v>-116.59250203652846</c:v>
                </c:pt>
                <c:pt idx="265">
                  <c:v>-795.22274062701581</c:v>
                </c:pt>
                <c:pt idx="266">
                  <c:v>-1261.670220744476</c:v>
                </c:pt>
                <c:pt idx="267">
                  <c:v>-1772.7386168301855</c:v>
                </c:pt>
                <c:pt idx="268">
                  <c:v>-2129.3703549222773</c:v>
                </c:pt>
                <c:pt idx="269">
                  <c:v>-3074.883878931807</c:v>
                </c:pt>
                <c:pt idx="270">
                  <c:v>-3744.1443561127817</c:v>
                </c:pt>
                <c:pt idx="271">
                  <c:v>-3744.1443561127817</c:v>
                </c:pt>
                <c:pt idx="272">
                  <c:v>-536.03582959267351</c:v>
                </c:pt>
                <c:pt idx="273">
                  <c:v>-2038.7468238877573</c:v>
                </c:pt>
                <c:pt idx="274">
                  <c:v>-2060.3460430338027</c:v>
                </c:pt>
                <c:pt idx="275">
                  <c:v>-1189.8355851830947</c:v>
                </c:pt>
                <c:pt idx="276">
                  <c:v>-2311.6995449702936</c:v>
                </c:pt>
                <c:pt idx="277">
                  <c:v>-1759.0954491323027</c:v>
                </c:pt>
                <c:pt idx="278">
                  <c:v>-1912.6597971386609</c:v>
                </c:pt>
                <c:pt idx="279">
                  <c:v>-2048.962355348187</c:v>
                </c:pt>
                <c:pt idx="280">
                  <c:v>-2540.272736678342</c:v>
                </c:pt>
                <c:pt idx="281">
                  <c:v>-3071.7343971132605</c:v>
                </c:pt>
                <c:pt idx="282">
                  <c:v>-3778.2742026021424</c:v>
                </c:pt>
                <c:pt idx="283">
                  <c:v>-4180.2202934497727</c:v>
                </c:pt>
                <c:pt idx="284">
                  <c:v>-4429.9480217227874</c:v>
                </c:pt>
                <c:pt idx="285">
                  <c:v>-4429.9480217227874</c:v>
                </c:pt>
                <c:pt idx="286">
                  <c:v>4138.4709210394576</c:v>
                </c:pt>
                <c:pt idx="287">
                  <c:v>-2594.0367525217807</c:v>
                </c:pt>
                <c:pt idx="288">
                  <c:v>-2750.227334115436</c:v>
                </c:pt>
                <c:pt idx="289">
                  <c:v>-3814.1130053059242</c:v>
                </c:pt>
                <c:pt idx="290">
                  <c:v>-5166.5014119599073</c:v>
                </c:pt>
                <c:pt idx="291">
                  <c:v>-6027.5302325186476</c:v>
                </c:pt>
                <c:pt idx="292">
                  <c:v>-3769.2860439728684</c:v>
                </c:pt>
                <c:pt idx="293">
                  <c:v>-3948.1702156617521</c:v>
                </c:pt>
                <c:pt idx="294">
                  <c:v>-4623.0081480109529</c:v>
                </c:pt>
                <c:pt idx="295">
                  <c:v>-5858.9440299665075</c:v>
                </c:pt>
                <c:pt idx="296">
                  <c:v>-6458.8782065379892</c:v>
                </c:pt>
                <c:pt idx="297">
                  <c:v>-7303.8121962237237</c:v>
                </c:pt>
                <c:pt idx="298">
                  <c:v>-6979.3009046777006</c:v>
                </c:pt>
                <c:pt idx="299">
                  <c:v>-6979.3009046777006</c:v>
                </c:pt>
                <c:pt idx="300">
                  <c:v>2096.8998756425826</c:v>
                </c:pt>
                <c:pt idx="301">
                  <c:v>3319.9226120425719</c:v>
                </c:pt>
                <c:pt idx="302">
                  <c:v>-15047.226843695265</c:v>
                </c:pt>
                <c:pt idx="303">
                  <c:v>-14136.822824377829</c:v>
                </c:pt>
                <c:pt idx="304">
                  <c:v>-13736.671732158815</c:v>
                </c:pt>
                <c:pt idx="305">
                  <c:v>-6923.5951405151573</c:v>
                </c:pt>
                <c:pt idx="306">
                  <c:v>-6800.6129330675903</c:v>
                </c:pt>
                <c:pt idx="307">
                  <c:v>-5898.0140876930382</c:v>
                </c:pt>
                <c:pt idx="308">
                  <c:v>-5174.59900679149</c:v>
                </c:pt>
                <c:pt idx="309">
                  <c:v>-6492.5787758930819</c:v>
                </c:pt>
                <c:pt idx="310">
                  <c:v>-8977.7805723787897</c:v>
                </c:pt>
                <c:pt idx="311">
                  <c:v>-10072.401589080459</c:v>
                </c:pt>
                <c:pt idx="312">
                  <c:v>-9643.5126940075716</c:v>
                </c:pt>
                <c:pt idx="313">
                  <c:v>-8903.7222274615797</c:v>
                </c:pt>
                <c:pt idx="314">
                  <c:v>-8903.7222274615797</c:v>
                </c:pt>
                <c:pt idx="315">
                  <c:v>15038.203263131789</c:v>
                </c:pt>
                <c:pt idx="316">
                  <c:v>-21764.833039432822</c:v>
                </c:pt>
                <c:pt idx="317">
                  <c:v>-16032.941121944372</c:v>
                </c:pt>
                <c:pt idx="318">
                  <c:v>-6018.0729671867739</c:v>
                </c:pt>
                <c:pt idx="319">
                  <c:v>3043.5553822153524</c:v>
                </c:pt>
                <c:pt idx="320">
                  <c:v>2495.9000740279516</c:v>
                </c:pt>
                <c:pt idx="321">
                  <c:v>1587.33847098345</c:v>
                </c:pt>
                <c:pt idx="322">
                  <c:v>349.20164523422136</c:v>
                </c:pt>
                <c:pt idx="323">
                  <c:v>-1715.4944503625884</c:v>
                </c:pt>
                <c:pt idx="324">
                  <c:v>-4201.1451928895549</c:v>
                </c:pt>
                <c:pt idx="325">
                  <c:v>-1841.2304864265861</c:v>
                </c:pt>
                <c:pt idx="326">
                  <c:v>-3209.1354832489196</c:v>
                </c:pt>
                <c:pt idx="327">
                  <c:v>-3689.6680788489375</c:v>
                </c:pt>
                <c:pt idx="328">
                  <c:v>-3689.6680788489375</c:v>
                </c:pt>
                <c:pt idx="329">
                  <c:v>5743.9263440076829</c:v>
                </c:pt>
                <c:pt idx="330">
                  <c:v>-149.04876753134158</c:v>
                </c:pt>
                <c:pt idx="331">
                  <c:v>-2135.9779229342093</c:v>
                </c:pt>
                <c:pt idx="332">
                  <c:v>465.66276842425941</c:v>
                </c:pt>
                <c:pt idx="333">
                  <c:v>1267.0586098462954</c:v>
                </c:pt>
                <c:pt idx="334">
                  <c:v>2125.9250415572715</c:v>
                </c:pt>
                <c:pt idx="335">
                  <c:v>2417.8096921666984</c:v>
                </c:pt>
                <c:pt idx="336">
                  <c:v>2726.6828548459962</c:v>
                </c:pt>
                <c:pt idx="337">
                  <c:v>1069.4214578173778</c:v>
                </c:pt>
                <c:pt idx="338">
                  <c:v>-799.17394321122629</c:v>
                </c:pt>
                <c:pt idx="339">
                  <c:v>-2339.2915776398295</c:v>
                </c:pt>
                <c:pt idx="340">
                  <c:v>-3064.8862121287275</c:v>
                </c:pt>
                <c:pt idx="341">
                  <c:v>-2703.9342575858973</c:v>
                </c:pt>
                <c:pt idx="342">
                  <c:v>-2703.9342575858973</c:v>
                </c:pt>
                <c:pt idx="343">
                  <c:v>832.84625852501085</c:v>
                </c:pt>
                <c:pt idx="344">
                  <c:v>-3907.9228602237345</c:v>
                </c:pt>
                <c:pt idx="345">
                  <c:v>-2279.8637487668166</c:v>
                </c:pt>
                <c:pt idx="346">
                  <c:v>-2316.4798741954546</c:v>
                </c:pt>
                <c:pt idx="347">
                  <c:v>-2356.5598589447109</c:v>
                </c:pt>
                <c:pt idx="348">
                  <c:v>-2445.2808372526852</c:v>
                </c:pt>
                <c:pt idx="349">
                  <c:v>-2508.9933792082629</c:v>
                </c:pt>
                <c:pt idx="350">
                  <c:v>-2609.9885215130398</c:v>
                </c:pt>
                <c:pt idx="351">
                  <c:v>-2768.1854603035245</c:v>
                </c:pt>
                <c:pt idx="352">
                  <c:v>-2991.0442367828982</c:v>
                </c:pt>
                <c:pt idx="353">
                  <c:v>-3424.7054948178247</c:v>
                </c:pt>
                <c:pt idx="354">
                  <c:v>-3894.6629538654488</c:v>
                </c:pt>
                <c:pt idx="355">
                  <c:v>-4301.7973938432297</c:v>
                </c:pt>
                <c:pt idx="356">
                  <c:v>-4301.7973938432297</c:v>
                </c:pt>
                <c:pt idx="357">
                  <c:v>7961.2801861378612</c:v>
                </c:pt>
                <c:pt idx="358">
                  <c:v>-2314.1533036293476</c:v>
                </c:pt>
                <c:pt idx="359">
                  <c:v>374.76083776074665</c:v>
                </c:pt>
                <c:pt idx="360">
                  <c:v>590.34922020186787</c:v>
                </c:pt>
                <c:pt idx="361">
                  <c:v>1047.2648566779317</c:v>
                </c:pt>
                <c:pt idx="362">
                  <c:v>1043.3690291698913</c:v>
                </c:pt>
                <c:pt idx="363">
                  <c:v>1530.6858202714029</c:v>
                </c:pt>
                <c:pt idx="364">
                  <c:v>2101.3245477888086</c:v>
                </c:pt>
                <c:pt idx="365">
                  <c:v>1928.2209403697234</c:v>
                </c:pt>
                <c:pt idx="366">
                  <c:v>1060.578413731595</c:v>
                </c:pt>
                <c:pt idx="367">
                  <c:v>-505.7398242969939</c:v>
                </c:pt>
                <c:pt idx="368">
                  <c:v>-2329.3703359255578</c:v>
                </c:pt>
                <c:pt idx="369">
                  <c:v>-2571.522074954144</c:v>
                </c:pt>
                <c:pt idx="370">
                  <c:v>-2571.522074954144</c:v>
                </c:pt>
                <c:pt idx="371">
                  <c:v>-1418.4381099482325</c:v>
                </c:pt>
                <c:pt idx="372">
                  <c:v>-2912.6367395417055</c:v>
                </c:pt>
                <c:pt idx="373">
                  <c:v>-2291.5766936560576</c:v>
                </c:pt>
                <c:pt idx="374">
                  <c:v>-2106.1843491544969</c:v>
                </c:pt>
                <c:pt idx="375">
                  <c:v>-2294.0650093418217</c:v>
                </c:pt>
                <c:pt idx="376">
                  <c:v>-2408.6626092561255</c:v>
                </c:pt>
                <c:pt idx="377">
                  <c:v>-2663.2209066815367</c:v>
                </c:pt>
                <c:pt idx="378">
                  <c:v>-2964.1740876878957</c:v>
                </c:pt>
                <c:pt idx="379">
                  <c:v>-3324.6351684688543</c:v>
                </c:pt>
                <c:pt idx="380">
                  <c:v>-3579.428054364098</c:v>
                </c:pt>
                <c:pt idx="381">
                  <c:v>-3879.6639890275947</c:v>
                </c:pt>
                <c:pt idx="382">
                  <c:v>-4187.8473271545809</c:v>
                </c:pt>
                <c:pt idx="383">
                  <c:v>-4250.9799945926798</c:v>
                </c:pt>
                <c:pt idx="384">
                  <c:v>-4250.9799945926798</c:v>
                </c:pt>
                <c:pt idx="385">
                  <c:v>-1926.7827156085068</c:v>
                </c:pt>
                <c:pt idx="386">
                  <c:v>-1786.4098354656462</c:v>
                </c:pt>
                <c:pt idx="387">
                  <c:v>-3518.1909648083183</c:v>
                </c:pt>
                <c:pt idx="388">
                  <c:v>-2899.8879276782491</c:v>
                </c:pt>
                <c:pt idx="389">
                  <c:v>-3811.3932547956565</c:v>
                </c:pt>
                <c:pt idx="390">
                  <c:v>-3042.7443855417851</c:v>
                </c:pt>
                <c:pt idx="391">
                  <c:v>-3096.3756637100541</c:v>
                </c:pt>
                <c:pt idx="392">
                  <c:v>-3083.2390248465726</c:v>
                </c:pt>
                <c:pt idx="393">
                  <c:v>-3073.6085132180087</c:v>
                </c:pt>
                <c:pt idx="394">
                  <c:v>-3164.3231007513477</c:v>
                </c:pt>
                <c:pt idx="395">
                  <c:v>-3389.4958036402395</c:v>
                </c:pt>
                <c:pt idx="396">
                  <c:v>-3657.7113540973896</c:v>
                </c:pt>
                <c:pt idx="397">
                  <c:v>-4000.2043405926306</c:v>
                </c:pt>
                <c:pt idx="398">
                  <c:v>-4070.65744494502</c:v>
                </c:pt>
                <c:pt idx="399">
                  <c:v>-4070.65744494502</c:v>
                </c:pt>
                <c:pt idx="400">
                  <c:v>-105.33089470980849</c:v>
                </c:pt>
                <c:pt idx="401">
                  <c:v>-12016.508702251289</c:v>
                </c:pt>
                <c:pt idx="402">
                  <c:v>-8108.379590058008</c:v>
                </c:pt>
                <c:pt idx="403">
                  <c:v>-3645.8185052616645</c:v>
                </c:pt>
                <c:pt idx="404">
                  <c:v>-5183.6112904234924</c:v>
                </c:pt>
                <c:pt idx="405">
                  <c:v>-4119.4205701029787</c:v>
                </c:pt>
                <c:pt idx="406">
                  <c:v>-3205.5924874554439</c:v>
                </c:pt>
                <c:pt idx="407">
                  <c:v>-2879.7225632396294</c:v>
                </c:pt>
                <c:pt idx="408">
                  <c:v>-1342.8776560461993</c:v>
                </c:pt>
                <c:pt idx="409">
                  <c:v>-2085.5297783446367</c:v>
                </c:pt>
                <c:pt idx="410">
                  <c:v>-3528.3003206081048</c:v>
                </c:pt>
                <c:pt idx="411">
                  <c:v>-4557.5414195827088</c:v>
                </c:pt>
                <c:pt idx="412">
                  <c:v>-5216.8711791192327</c:v>
                </c:pt>
                <c:pt idx="413">
                  <c:v>-5216.8711791192327</c:v>
                </c:pt>
                <c:pt idx="414">
                  <c:v>-2681.8019740847403</c:v>
                </c:pt>
                <c:pt idx="415">
                  <c:v>-6466.8438916399027</c:v>
                </c:pt>
                <c:pt idx="416">
                  <c:v>-5872.9900735891715</c:v>
                </c:pt>
                <c:pt idx="417">
                  <c:v>-5026.1009916305375</c:v>
                </c:pt>
                <c:pt idx="418">
                  <c:v>-4699.3853119448913</c:v>
                </c:pt>
                <c:pt idx="419">
                  <c:v>-4430.8869216782723</c:v>
                </c:pt>
                <c:pt idx="420">
                  <c:v>-4258.3150907449726</c:v>
                </c:pt>
                <c:pt idx="421">
                  <c:v>-4142.5124894592809</c:v>
                </c:pt>
                <c:pt idx="422">
                  <c:v>-4419.2888428434244</c:v>
                </c:pt>
                <c:pt idx="423">
                  <c:v>-4683.9876308275625</c:v>
                </c:pt>
                <c:pt idx="424">
                  <c:v>-5020.5137159228088</c:v>
                </c:pt>
                <c:pt idx="425">
                  <c:v>-5122.3094139355171</c:v>
                </c:pt>
                <c:pt idx="426">
                  <c:v>-4975.4048580402869</c:v>
                </c:pt>
                <c:pt idx="427">
                  <c:v>-4975.4048580402869</c:v>
                </c:pt>
                <c:pt idx="428">
                  <c:v>23951.507833341268</c:v>
                </c:pt>
                <c:pt idx="429">
                  <c:v>-1356.3476626786505</c:v>
                </c:pt>
                <c:pt idx="430">
                  <c:v>-1738.9202937294613</c:v>
                </c:pt>
                <c:pt idx="431">
                  <c:v>-1742.1020462025117</c:v>
                </c:pt>
                <c:pt idx="432">
                  <c:v>1672.8122339144393</c:v>
                </c:pt>
                <c:pt idx="433">
                  <c:v>4629.8798197171927</c:v>
                </c:pt>
                <c:pt idx="434">
                  <c:v>10660.189275449891</c:v>
                </c:pt>
                <c:pt idx="435">
                  <c:v>11042.316591691135</c:v>
                </c:pt>
                <c:pt idx="436">
                  <c:v>3809.0762504249651</c:v>
                </c:pt>
                <c:pt idx="437">
                  <c:v>4880.6354093736845</c:v>
                </c:pt>
                <c:pt idx="438">
                  <c:v>1102.222527357837</c:v>
                </c:pt>
                <c:pt idx="439">
                  <c:v>-921.7083435945533</c:v>
                </c:pt>
                <c:pt idx="440">
                  <c:v>-530.19543281678853</c:v>
                </c:pt>
                <c:pt idx="441">
                  <c:v>-530.19543281678853</c:v>
                </c:pt>
                <c:pt idx="442">
                  <c:v>-1213.1998085100095</c:v>
                </c:pt>
                <c:pt idx="443">
                  <c:v>-2655.6865429574736</c:v>
                </c:pt>
                <c:pt idx="444">
                  <c:v>-2869.6064720558861</c:v>
                </c:pt>
                <c:pt idx="445">
                  <c:v>-3243.4464835606523</c:v>
                </c:pt>
                <c:pt idx="446">
                  <c:v>-4594.4559449097433</c:v>
                </c:pt>
                <c:pt idx="447">
                  <c:v>-3498.2451469987664</c:v>
                </c:pt>
                <c:pt idx="448">
                  <c:v>-3614.7374005321071</c:v>
                </c:pt>
                <c:pt idx="449">
                  <c:v>-3671.6592554781437</c:v>
                </c:pt>
                <c:pt idx="450">
                  <c:v>-3776.1423396971913</c:v>
                </c:pt>
                <c:pt idx="451">
                  <c:v>-4138.9937194019512</c:v>
                </c:pt>
                <c:pt idx="452">
                  <c:v>-4661.1439589289312</c:v>
                </c:pt>
                <c:pt idx="453">
                  <c:v>-4719.4967614813268</c:v>
                </c:pt>
                <c:pt idx="454">
                  <c:v>-4821.0342147765678</c:v>
                </c:pt>
                <c:pt idx="455">
                  <c:v>-4821.0342147765678</c:v>
                </c:pt>
                <c:pt idx="456">
                  <c:v>37659.938442088118</c:v>
                </c:pt>
                <c:pt idx="457">
                  <c:v>973.4319623336778</c:v>
                </c:pt>
                <c:pt idx="458">
                  <c:v>-1467.9321894219975</c:v>
                </c:pt>
                <c:pt idx="459">
                  <c:v>1228.5173026954217</c:v>
                </c:pt>
                <c:pt idx="460">
                  <c:v>5578.4553163810633</c:v>
                </c:pt>
                <c:pt idx="461">
                  <c:v>19104.581715856119</c:v>
                </c:pt>
                <c:pt idx="462">
                  <c:v>26531.595789690349</c:v>
                </c:pt>
                <c:pt idx="463">
                  <c:v>33144.038660404134</c:v>
                </c:pt>
                <c:pt idx="464">
                  <c:v>29934.077076623187</c:v>
                </c:pt>
                <c:pt idx="465">
                  <c:v>24128.917241435891</c:v>
                </c:pt>
                <c:pt idx="466">
                  <c:v>17080.659643527993</c:v>
                </c:pt>
                <c:pt idx="467">
                  <c:v>13438.967126588352</c:v>
                </c:pt>
                <c:pt idx="468">
                  <c:v>13120.632408623191</c:v>
                </c:pt>
                <c:pt idx="469">
                  <c:v>13120.632408623191</c:v>
                </c:pt>
                <c:pt idx="470">
                  <c:v>21935.676478652447</c:v>
                </c:pt>
                <c:pt idx="471">
                  <c:v>5282.4232621875854</c:v>
                </c:pt>
                <c:pt idx="472">
                  <c:v>3004.3333561654144</c:v>
                </c:pt>
                <c:pt idx="473">
                  <c:v>7978.2183456343482</c:v>
                </c:pt>
                <c:pt idx="474">
                  <c:v>5143.7676606312161</c:v>
                </c:pt>
                <c:pt idx="475">
                  <c:v>6705.774247122863</c:v>
                </c:pt>
                <c:pt idx="476">
                  <c:v>3770.6541553515708</c:v>
                </c:pt>
                <c:pt idx="477">
                  <c:v>3796.9196625324257</c:v>
                </c:pt>
                <c:pt idx="478">
                  <c:v>3172.9937354275935</c:v>
                </c:pt>
                <c:pt idx="479">
                  <c:v>1752.578093868804</c:v>
                </c:pt>
                <c:pt idx="480">
                  <c:v>-487.46613347092352</c:v>
                </c:pt>
                <c:pt idx="481">
                  <c:v>-2649.5139058900168</c:v>
                </c:pt>
                <c:pt idx="482">
                  <c:v>-3235.7747904202843</c:v>
                </c:pt>
                <c:pt idx="483">
                  <c:v>-3235.7747904202843</c:v>
                </c:pt>
                <c:pt idx="484">
                  <c:v>-2927.2074067514523</c:v>
                </c:pt>
                <c:pt idx="485">
                  <c:v>-3882.6130978751562</c:v>
                </c:pt>
                <c:pt idx="486">
                  <c:v>-3815.3782027894413</c:v>
                </c:pt>
                <c:pt idx="487">
                  <c:v>-3432.0442323672614</c:v>
                </c:pt>
                <c:pt idx="488">
                  <c:v>-3490.1999428212303</c:v>
                </c:pt>
                <c:pt idx="489">
                  <c:v>-3558.5940934402788</c:v>
                </c:pt>
                <c:pt idx="490">
                  <c:v>-3385.4240829387154</c:v>
                </c:pt>
                <c:pt idx="491">
                  <c:v>-3466.1429485133185</c:v>
                </c:pt>
                <c:pt idx="492">
                  <c:v>-3625.1838702339537</c:v>
                </c:pt>
                <c:pt idx="493">
                  <c:v>-3805.2648274053818</c:v>
                </c:pt>
                <c:pt idx="494">
                  <c:v>-4124.5585229164963</c:v>
                </c:pt>
                <c:pt idx="495">
                  <c:v>-4379.396455265698</c:v>
                </c:pt>
                <c:pt idx="496">
                  <c:v>-4409.7801239545934</c:v>
                </c:pt>
                <c:pt idx="497">
                  <c:v>-4409.7801239545934</c:v>
                </c:pt>
                <c:pt idx="498">
                  <c:v>4997.1151398147485</c:v>
                </c:pt>
                <c:pt idx="499">
                  <c:v>-20251.851637852582</c:v>
                </c:pt>
                <c:pt idx="500">
                  <c:v>-20132.953487313069</c:v>
                </c:pt>
                <c:pt idx="501">
                  <c:v>-10660.745977358638</c:v>
                </c:pt>
                <c:pt idx="502">
                  <c:v>-9421.5216795175802</c:v>
                </c:pt>
                <c:pt idx="503">
                  <c:v>-9421.7681632668391</c:v>
                </c:pt>
                <c:pt idx="504">
                  <c:v>-5208.6258241815449</c:v>
                </c:pt>
                <c:pt idx="505">
                  <c:v>-704.25063558829788</c:v>
                </c:pt>
                <c:pt idx="506">
                  <c:v>-1291.121513229562</c:v>
                </c:pt>
                <c:pt idx="507">
                  <c:v>-3168.8010763152743</c:v>
                </c:pt>
                <c:pt idx="508">
                  <c:v>-4792.2826084581902</c:v>
                </c:pt>
                <c:pt idx="509">
                  <c:v>-6727.6730081154092</c:v>
                </c:pt>
                <c:pt idx="510">
                  <c:v>-6561.5167851630886</c:v>
                </c:pt>
                <c:pt idx="511">
                  <c:v>-6561.5167851630886</c:v>
                </c:pt>
                <c:pt idx="512">
                  <c:v>4562.0912617693857</c:v>
                </c:pt>
                <c:pt idx="513">
                  <c:v>-2402.1773248172012</c:v>
                </c:pt>
                <c:pt idx="514">
                  <c:v>-728.04437992538988</c:v>
                </c:pt>
                <c:pt idx="515">
                  <c:v>-759.75479015087876</c:v>
                </c:pt>
                <c:pt idx="516">
                  <c:v>-600.44154412873468</c:v>
                </c:pt>
                <c:pt idx="517">
                  <c:v>-704.25857977323903</c:v>
                </c:pt>
                <c:pt idx="518">
                  <c:v>-836.00217475106547</c:v>
                </c:pt>
                <c:pt idx="519">
                  <c:v>-645.45088133205354</c:v>
                </c:pt>
                <c:pt idx="520">
                  <c:v>-657.2071571257311</c:v>
                </c:pt>
                <c:pt idx="521">
                  <c:v>-1104.6474273543263</c:v>
                </c:pt>
                <c:pt idx="522">
                  <c:v>-2020.7928091860831</c:v>
                </c:pt>
                <c:pt idx="523">
                  <c:v>-2890.7536600051299</c:v>
                </c:pt>
                <c:pt idx="524">
                  <c:v>-3432.5199578051379</c:v>
                </c:pt>
                <c:pt idx="525">
                  <c:v>-3432.5199578051379</c:v>
                </c:pt>
                <c:pt idx="526">
                  <c:v>2028.0122976011917</c:v>
                </c:pt>
                <c:pt idx="527">
                  <c:v>2465.4111861853271</c:v>
                </c:pt>
                <c:pt idx="528">
                  <c:v>-3759.2731806869033</c:v>
                </c:pt>
                <c:pt idx="529">
                  <c:v>-3208.6108640774746</c:v>
                </c:pt>
                <c:pt idx="530">
                  <c:v>-3146.2099109188584</c:v>
                </c:pt>
                <c:pt idx="531">
                  <c:v>-2971.2595230332427</c:v>
                </c:pt>
                <c:pt idx="532">
                  <c:v>-3141.2996592174513</c:v>
                </c:pt>
                <c:pt idx="533">
                  <c:v>-3384.5090729413241</c:v>
                </c:pt>
                <c:pt idx="534">
                  <c:v>-3403.754363804861</c:v>
                </c:pt>
                <c:pt idx="535">
                  <c:v>-4202.2927369477475</c:v>
                </c:pt>
                <c:pt idx="536">
                  <c:v>-5150.8887176303106</c:v>
                </c:pt>
                <c:pt idx="537">
                  <c:v>-6062.9227025001564</c:v>
                </c:pt>
                <c:pt idx="538">
                  <c:v>-6280.4728701890563</c:v>
                </c:pt>
                <c:pt idx="539">
                  <c:v>-6008.135014493826</c:v>
                </c:pt>
                <c:pt idx="540">
                  <c:v>-6008.135014493826</c:v>
                </c:pt>
                <c:pt idx="541">
                  <c:v>12034.003824589534</c:v>
                </c:pt>
                <c:pt idx="542">
                  <c:v>-17753.819161315609</c:v>
                </c:pt>
                <c:pt idx="543">
                  <c:v>-10156.29299581785</c:v>
                </c:pt>
                <c:pt idx="544">
                  <c:v>-10646.618937236934</c:v>
                </c:pt>
                <c:pt idx="545">
                  <c:v>-12172.935009957626</c:v>
                </c:pt>
                <c:pt idx="546">
                  <c:v>-5600.5833680473224</c:v>
                </c:pt>
                <c:pt idx="547">
                  <c:v>1057.3749233614362</c:v>
                </c:pt>
                <c:pt idx="548">
                  <c:v>1082.4159648122077</c:v>
                </c:pt>
                <c:pt idx="549">
                  <c:v>-373.38813597508852</c:v>
                </c:pt>
                <c:pt idx="550">
                  <c:v>-2726.5497437020604</c:v>
                </c:pt>
                <c:pt idx="551">
                  <c:v>-5715.1587979686883</c:v>
                </c:pt>
                <c:pt idx="552">
                  <c:v>-8751.1803079051533</c:v>
                </c:pt>
                <c:pt idx="553">
                  <c:v>-9008.3466871750206</c:v>
                </c:pt>
                <c:pt idx="554">
                  <c:v>-9008.3466871750206</c:v>
                </c:pt>
                <c:pt idx="555">
                  <c:v>-3931.7963498498111</c:v>
                </c:pt>
                <c:pt idx="556">
                  <c:v>-6826.6690905987271</c:v>
                </c:pt>
                <c:pt idx="557">
                  <c:v>-5764.5758599607425</c:v>
                </c:pt>
                <c:pt idx="558">
                  <c:v>-5454.2882821861858</c:v>
                </c:pt>
                <c:pt idx="559">
                  <c:v>-6413.0063140654729</c:v>
                </c:pt>
                <c:pt idx="560">
                  <c:v>-6238.7165038274115</c:v>
                </c:pt>
                <c:pt idx="561">
                  <c:v>-6025.0634091068005</c:v>
                </c:pt>
                <c:pt idx="562">
                  <c:v>-5161.3724252465709</c:v>
                </c:pt>
                <c:pt idx="563">
                  <c:v>-5396.9822460529058</c:v>
                </c:pt>
                <c:pt idx="564">
                  <c:v>-5637.9875636719526</c:v>
                </c:pt>
                <c:pt idx="565">
                  <c:v>-5716.2558639735544</c:v>
                </c:pt>
                <c:pt idx="566">
                  <c:v>-5920.0601180687927</c:v>
                </c:pt>
                <c:pt idx="567">
                  <c:v>-5904.1456598973673</c:v>
                </c:pt>
                <c:pt idx="568">
                  <c:v>-5904.1456598973673</c:v>
                </c:pt>
                <c:pt idx="569">
                  <c:v>17183.612216131332</c:v>
                </c:pt>
                <c:pt idx="570">
                  <c:v>9843.7294781226192</c:v>
                </c:pt>
                <c:pt idx="571">
                  <c:v>8363.6043607670745</c:v>
                </c:pt>
                <c:pt idx="572">
                  <c:v>9465.8501875413167</c:v>
                </c:pt>
                <c:pt idx="573">
                  <c:v>7807.5440842524258</c:v>
                </c:pt>
                <c:pt idx="574">
                  <c:v>8707.2601757030061</c:v>
                </c:pt>
                <c:pt idx="575">
                  <c:v>7339.22545787126</c:v>
                </c:pt>
                <c:pt idx="576">
                  <c:v>6539.9292568585624</c:v>
                </c:pt>
                <c:pt idx="577">
                  <c:v>5718.9916023633268</c:v>
                </c:pt>
                <c:pt idx="578">
                  <c:v>4652.9035550331682</c:v>
                </c:pt>
                <c:pt idx="579">
                  <c:v>3336.6411520045731</c:v>
                </c:pt>
                <c:pt idx="580">
                  <c:v>1481.334895407741</c:v>
                </c:pt>
                <c:pt idx="581">
                  <c:v>-525.75361184624126</c:v>
                </c:pt>
                <c:pt idx="582">
                  <c:v>-525.75361184624126</c:v>
                </c:pt>
                <c:pt idx="583">
                  <c:v>-2806.030698859372</c:v>
                </c:pt>
                <c:pt idx="584">
                  <c:v>-3710.6440837417922</c:v>
                </c:pt>
                <c:pt idx="585">
                  <c:v>-3199.5744086180266</c:v>
                </c:pt>
                <c:pt idx="586">
                  <c:v>-2963.4628919259803</c:v>
                </c:pt>
                <c:pt idx="587">
                  <c:v>-3059.5745955037728</c:v>
                </c:pt>
                <c:pt idx="588">
                  <c:v>-3170.1105828752134</c:v>
                </c:pt>
                <c:pt idx="589">
                  <c:v>-3322.3920239164927</c:v>
                </c:pt>
                <c:pt idx="590">
                  <c:v>-3489.7748063355466</c:v>
                </c:pt>
                <c:pt idx="591">
                  <c:v>-3852.6940024720589</c:v>
                </c:pt>
                <c:pt idx="592">
                  <c:v>-4110.7813168403163</c:v>
                </c:pt>
                <c:pt idx="593">
                  <c:v>-4238.3837744498451</c:v>
                </c:pt>
                <c:pt idx="594">
                  <c:v>-4316.6133519165123</c:v>
                </c:pt>
                <c:pt idx="595">
                  <c:v>-4210.7922586942932</c:v>
                </c:pt>
                <c:pt idx="596">
                  <c:v>-4210.7922586942932</c:v>
                </c:pt>
                <c:pt idx="597">
                  <c:v>9614.0507094046079</c:v>
                </c:pt>
                <c:pt idx="598">
                  <c:v>-4257.4042465558014</c:v>
                </c:pt>
                <c:pt idx="599">
                  <c:v>2665.7693748465572</c:v>
                </c:pt>
                <c:pt idx="600">
                  <c:v>1074.9435100814444</c:v>
                </c:pt>
                <c:pt idx="601">
                  <c:v>844.53010098616141</c:v>
                </c:pt>
                <c:pt idx="602">
                  <c:v>-594.15365398848189</c:v>
                </c:pt>
                <c:pt idx="603">
                  <c:v>-1781.053965420253</c:v>
                </c:pt>
                <c:pt idx="604">
                  <c:v>-2236.307778788514</c:v>
                </c:pt>
                <c:pt idx="605">
                  <c:v>377.59224943973095</c:v>
                </c:pt>
                <c:pt idx="606">
                  <c:v>-779.38705973804099</c:v>
                </c:pt>
                <c:pt idx="607">
                  <c:v>-1884.7869017476278</c:v>
                </c:pt>
                <c:pt idx="608">
                  <c:v>-3413.3057769540101</c:v>
                </c:pt>
                <c:pt idx="609">
                  <c:v>-4600.2215477412938</c:v>
                </c:pt>
                <c:pt idx="610">
                  <c:v>-4600.2215477412938</c:v>
                </c:pt>
                <c:pt idx="611">
                  <c:v>63974.435985412514</c:v>
                </c:pt>
                <c:pt idx="612">
                  <c:v>59808.421418076658</c:v>
                </c:pt>
                <c:pt idx="613">
                  <c:v>19827.833913995171</c:v>
                </c:pt>
                <c:pt idx="614">
                  <c:v>23273.046186661231</c:v>
                </c:pt>
                <c:pt idx="615">
                  <c:v>20944.999668533652</c:v>
                </c:pt>
                <c:pt idx="616">
                  <c:v>21267.443851863289</c:v>
                </c:pt>
                <c:pt idx="617">
                  <c:v>29655.958422947697</c:v>
                </c:pt>
                <c:pt idx="618">
                  <c:v>19536.722393300595</c:v>
                </c:pt>
                <c:pt idx="619">
                  <c:v>19057.255692700346</c:v>
                </c:pt>
                <c:pt idx="620">
                  <c:v>17265.677116217637</c:v>
                </c:pt>
                <c:pt idx="621">
                  <c:v>13135.105237125448</c:v>
                </c:pt>
                <c:pt idx="622">
                  <c:v>6865.4264931539656</c:v>
                </c:pt>
                <c:pt idx="623">
                  <c:v>-946.15019547455449</c:v>
                </c:pt>
                <c:pt idx="624">
                  <c:v>-5068.0909687031381</c:v>
                </c:pt>
                <c:pt idx="625">
                  <c:v>-5068.0909687031381</c:v>
                </c:pt>
                <c:pt idx="626">
                  <c:v>1738.9632315629606</c:v>
                </c:pt>
                <c:pt idx="627">
                  <c:v>1840.5006848582007</c:v>
                </c:pt>
                <c:pt idx="628">
                  <c:v>-1518.5261851063842</c:v>
                </c:pt>
                <c:pt idx="629">
                  <c:v>-119.99486412878468</c:v>
                </c:pt>
                <c:pt idx="630">
                  <c:v>-506.13056414789753</c:v>
                </c:pt>
                <c:pt idx="631">
                  <c:v>-939.28191040827187</c:v>
                </c:pt>
                <c:pt idx="632">
                  <c:v>-1606.4400402114916</c:v>
                </c:pt>
                <c:pt idx="633">
                  <c:v>-2014.0035355258142</c:v>
                </c:pt>
                <c:pt idx="634">
                  <c:v>-2423.1210166464771</c:v>
                </c:pt>
                <c:pt idx="635">
                  <c:v>-3057.102131941735</c:v>
                </c:pt>
                <c:pt idx="636">
                  <c:v>-3548.5626330687355</c:v>
                </c:pt>
                <c:pt idx="637">
                  <c:v>-4087.6911757735097</c:v>
                </c:pt>
                <c:pt idx="638">
                  <c:v>-4559.8452669957369</c:v>
                </c:pt>
                <c:pt idx="639">
                  <c:v>-4415.6027020973343</c:v>
                </c:pt>
                <c:pt idx="640">
                  <c:v>-4415.6027020973343</c:v>
                </c:pt>
                <c:pt idx="641">
                  <c:v>-2203.1113829927235</c:v>
                </c:pt>
                <c:pt idx="642">
                  <c:v>-4088.7629636306447</c:v>
                </c:pt>
                <c:pt idx="643">
                  <c:v>-3346.8121158212061</c:v>
                </c:pt>
                <c:pt idx="644">
                  <c:v>-3150.2817862624997</c:v>
                </c:pt>
                <c:pt idx="645">
                  <c:v>-3115.285058303788</c:v>
                </c:pt>
                <c:pt idx="646">
                  <c:v>-3211.8433557291983</c:v>
                </c:pt>
                <c:pt idx="647">
                  <c:v>-3340.6693402244473</c:v>
                </c:pt>
                <c:pt idx="648">
                  <c:v>-3377.1624800276295</c:v>
                </c:pt>
                <c:pt idx="649">
                  <c:v>-3686.4028460403324</c:v>
                </c:pt>
                <c:pt idx="650">
                  <c:v>-3882.4990231070014</c:v>
                </c:pt>
                <c:pt idx="651">
                  <c:v>-4105.8701307101801</c:v>
                </c:pt>
                <c:pt idx="652">
                  <c:v>-4297.1691438403404</c:v>
                </c:pt>
                <c:pt idx="653">
                  <c:v>-4417.1175868816117</c:v>
                </c:pt>
                <c:pt idx="654">
                  <c:v>-4417.1175868816117</c:v>
                </c:pt>
                <c:pt idx="655">
                  <c:v>15225.87628655056</c:v>
                </c:pt>
                <c:pt idx="656">
                  <c:v>1610.8749284441656</c:v>
                </c:pt>
                <c:pt idx="657">
                  <c:v>5716.4589891007636</c:v>
                </c:pt>
                <c:pt idx="658">
                  <c:v>2665.7979851071941</c:v>
                </c:pt>
                <c:pt idx="659">
                  <c:v>2399.1937067990948</c:v>
                </c:pt>
                <c:pt idx="660">
                  <c:v>2042.767482576739</c:v>
                </c:pt>
                <c:pt idx="661">
                  <c:v>2340.2835310845694</c:v>
                </c:pt>
                <c:pt idx="662">
                  <c:v>2808.5282277130646</c:v>
                </c:pt>
                <c:pt idx="663">
                  <c:v>2540.3287162653851</c:v>
                </c:pt>
                <c:pt idx="664">
                  <c:v>923.31462210025711</c:v>
                </c:pt>
                <c:pt idx="665">
                  <c:v>-932.76667526485835</c:v>
                </c:pt>
                <c:pt idx="666">
                  <c:v>-2178.0212551728255</c:v>
                </c:pt>
                <c:pt idx="667">
                  <c:v>-2026.8021932141146</c:v>
                </c:pt>
                <c:pt idx="668">
                  <c:v>-2026.8021932141146</c:v>
                </c:pt>
                <c:pt idx="669">
                  <c:v>-58.759341230221253</c:v>
                </c:pt>
                <c:pt idx="670">
                  <c:v>-981.75857469051516</c:v>
                </c:pt>
                <c:pt idx="671">
                  <c:v>-1797.8975175887481</c:v>
                </c:pt>
                <c:pt idx="672">
                  <c:v>-18362.348405805998</c:v>
                </c:pt>
                <c:pt idx="673">
                  <c:v>-11059.26678857809</c:v>
                </c:pt>
                <c:pt idx="674">
                  <c:v>-8597.9725425751894</c:v>
                </c:pt>
                <c:pt idx="675">
                  <c:v>-8962.6349599180321</c:v>
                </c:pt>
                <c:pt idx="676">
                  <c:v>-6201.8340070262529</c:v>
                </c:pt>
                <c:pt idx="677">
                  <c:v>-4764.1567245629412</c:v>
                </c:pt>
                <c:pt idx="678">
                  <c:v>-4225.0800600138609</c:v>
                </c:pt>
                <c:pt idx="679">
                  <c:v>-6768.4032564710888</c:v>
                </c:pt>
                <c:pt idx="680">
                  <c:v>-7910.0007702330622</c:v>
                </c:pt>
                <c:pt idx="681">
                  <c:v>-8961.89549100771</c:v>
                </c:pt>
                <c:pt idx="682">
                  <c:v>-8937.8732481093502</c:v>
                </c:pt>
                <c:pt idx="683">
                  <c:v>-8632.2575300300086</c:v>
                </c:pt>
                <c:pt idx="684">
                  <c:v>-8632.2575300300086</c:v>
                </c:pt>
                <c:pt idx="685">
                  <c:v>-837.10501121480956</c:v>
                </c:pt>
                <c:pt idx="686">
                  <c:v>-4129.3071713065619</c:v>
                </c:pt>
                <c:pt idx="687">
                  <c:v>-3416.8802097066709</c:v>
                </c:pt>
                <c:pt idx="688">
                  <c:v>-3382.0861980813152</c:v>
                </c:pt>
                <c:pt idx="689">
                  <c:v>-3267.9441218686516</c:v>
                </c:pt>
                <c:pt idx="690">
                  <c:v>-3283.7003976623291</c:v>
                </c:pt>
                <c:pt idx="691">
                  <c:v>-3227.2811584496512</c:v>
                </c:pt>
                <c:pt idx="692">
                  <c:v>-3110.7158044433163</c:v>
                </c:pt>
                <c:pt idx="693">
                  <c:v>-3356.6183147607881</c:v>
                </c:pt>
                <c:pt idx="694">
                  <c:v>-3559.9753953544478</c:v>
                </c:pt>
                <c:pt idx="695">
                  <c:v>-3902.141161392552</c:v>
                </c:pt>
                <c:pt idx="696">
                  <c:v>-4249.4323514020834</c:v>
                </c:pt>
                <c:pt idx="697">
                  <c:v>-4433.7476240052674</c:v>
                </c:pt>
                <c:pt idx="698">
                  <c:v>-4433.7476240052674</c:v>
                </c:pt>
                <c:pt idx="699">
                  <c:v>5255.3727509695545</c:v>
                </c:pt>
                <c:pt idx="700">
                  <c:v>5628.3875109409728</c:v>
                </c:pt>
                <c:pt idx="701">
                  <c:v>-8332.7358603687098</c:v>
                </c:pt>
                <c:pt idx="702">
                  <c:v>-3223.8567915851308</c:v>
                </c:pt>
                <c:pt idx="703">
                  <c:v>-1590.4264192170958</c:v>
                </c:pt>
                <c:pt idx="704">
                  <c:v>-425.48661399504817</c:v>
                </c:pt>
                <c:pt idx="705">
                  <c:v>418.64588555402406</c:v>
                </c:pt>
                <c:pt idx="706">
                  <c:v>1072.2405390396434</c:v>
                </c:pt>
                <c:pt idx="707">
                  <c:v>1157.0727799983069</c:v>
                </c:pt>
                <c:pt idx="708">
                  <c:v>325.61637002682437</c:v>
                </c:pt>
                <c:pt idx="709">
                  <c:v>-880.74282330020651</c:v>
                </c:pt>
                <c:pt idx="710">
                  <c:v>-2378.0557437097486</c:v>
                </c:pt>
                <c:pt idx="711">
                  <c:v>-3389.8040094970511</c:v>
                </c:pt>
                <c:pt idx="712">
                  <c:v>-3618.0281160367304</c:v>
                </c:pt>
                <c:pt idx="713">
                  <c:v>-3618.0281160367304</c:v>
                </c:pt>
                <c:pt idx="714">
                  <c:v>-3487.0135531165079</c:v>
                </c:pt>
                <c:pt idx="715">
                  <c:v>-3393.2403184657114</c:v>
                </c:pt>
                <c:pt idx="716">
                  <c:v>-3674.656285637102</c:v>
                </c:pt>
                <c:pt idx="717">
                  <c:v>-3405.4129877767982</c:v>
                </c:pt>
                <c:pt idx="718">
                  <c:v>-3345.0280064720437</c:v>
                </c:pt>
                <c:pt idx="719">
                  <c:v>-3434.1652585672891</c:v>
                </c:pt>
                <c:pt idx="720">
                  <c:v>-3559.6343157768188</c:v>
                </c:pt>
                <c:pt idx="721">
                  <c:v>-3691.8390776879332</c:v>
                </c:pt>
                <c:pt idx="722">
                  <c:v>-3895.8631602815858</c:v>
                </c:pt>
                <c:pt idx="723">
                  <c:v>-4092.0535885673016</c:v>
                </c:pt>
                <c:pt idx="724">
                  <c:v>-4328.8881291450798</c:v>
                </c:pt>
                <c:pt idx="725">
                  <c:v>-4471.3444719609515</c:v>
                </c:pt>
                <c:pt idx="726">
                  <c:v>-4619.59000228476</c:v>
                </c:pt>
                <c:pt idx="727">
                  <c:v>-4619.59000228476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6C5-47AA-A4A6-AF70ACADB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7607288"/>
        <c:axId val="1477608272"/>
      </c:scatterChart>
      <c:valAx>
        <c:axId val="1477607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Unemployment Count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1477608272"/>
        <c:crosses val="autoZero"/>
        <c:crossBetween val="midCat"/>
      </c:valAx>
      <c:valAx>
        <c:axId val="14776082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7607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Unemployment Count Line Fit 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active_listing_count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Summarized!$V$2:$V$729</c:f>
              <c:numCache>
                <c:formatCode>_(* #,##0_);_(* \(#,##0\);_(* "-"??_);_(@_)</c:formatCode>
                <c:ptCount val="51"/>
                <c:pt idx="0">
                  <c:v>84670</c:v>
                </c:pt>
                <c:pt idx="1">
                  <c:v>23174</c:v>
                </c:pt>
                <c:pt idx="2">
                  <c:v>240454</c:v>
                </c:pt>
                <c:pt idx="3">
                  <c:v>60199</c:v>
                </c:pt>
                <c:pt idx="4">
                  <c:v>1560415</c:v>
                </c:pt>
                <c:pt idx="5">
                  <c:v>205377</c:v>
                </c:pt>
                <c:pt idx="6">
                  <c:v>143238</c:v>
                </c:pt>
                <c:pt idx="7">
                  <c:v>31640</c:v>
                </c:pt>
                <c:pt idx="8">
                  <c:v>31551</c:v>
                </c:pt>
                <c:pt idx="9">
                  <c:v>474626</c:v>
                </c:pt>
                <c:pt idx="10">
                  <c:v>231990</c:v>
                </c:pt>
                <c:pt idx="11">
                  <c:v>58750</c:v>
                </c:pt>
                <c:pt idx="12">
                  <c:v>28815</c:v>
                </c:pt>
                <c:pt idx="13">
                  <c:v>436373</c:v>
                </c:pt>
                <c:pt idx="14">
                  <c:v>130285</c:v>
                </c:pt>
                <c:pt idx="15">
                  <c:v>60875</c:v>
                </c:pt>
                <c:pt idx="16">
                  <c:v>56468</c:v>
                </c:pt>
                <c:pt idx="17">
                  <c:v>99553</c:v>
                </c:pt>
                <c:pt idx="18">
                  <c:v>152115</c:v>
                </c:pt>
                <c:pt idx="19">
                  <c:v>32616</c:v>
                </c:pt>
                <c:pt idx="20">
                  <c:v>191509</c:v>
                </c:pt>
                <c:pt idx="21">
                  <c:v>253040</c:v>
                </c:pt>
                <c:pt idx="22">
                  <c:v>239101</c:v>
                </c:pt>
                <c:pt idx="23">
                  <c:v>127007</c:v>
                </c:pt>
                <c:pt idx="24">
                  <c:v>80270</c:v>
                </c:pt>
                <c:pt idx="25">
                  <c:v>128920</c:v>
                </c:pt>
                <c:pt idx="26">
                  <c:v>19978</c:v>
                </c:pt>
                <c:pt idx="27">
                  <c:v>30061</c:v>
                </c:pt>
                <c:pt idx="28">
                  <c:v>126356</c:v>
                </c:pt>
                <c:pt idx="29">
                  <c:v>22936</c:v>
                </c:pt>
                <c:pt idx="30">
                  <c:v>338601</c:v>
                </c:pt>
                <c:pt idx="31">
                  <c:v>79052</c:v>
                </c:pt>
                <c:pt idx="32">
                  <c:v>804942</c:v>
                </c:pt>
                <c:pt idx="33">
                  <c:v>259036</c:v>
                </c:pt>
                <c:pt idx="34">
                  <c:v>17725</c:v>
                </c:pt>
                <c:pt idx="35">
                  <c:v>272068</c:v>
                </c:pt>
                <c:pt idx="36">
                  <c:v>79214</c:v>
                </c:pt>
                <c:pt idx="37">
                  <c:v>129285</c:v>
                </c:pt>
                <c:pt idx="38">
                  <c:v>462470</c:v>
                </c:pt>
                <c:pt idx="39">
                  <c:v>38191</c:v>
                </c:pt>
                <c:pt idx="40">
                  <c:v>120783</c:v>
                </c:pt>
                <c:pt idx="41">
                  <c:v>13554</c:v>
                </c:pt>
                <c:pt idx="42">
                  <c:v>166704</c:v>
                </c:pt>
                <c:pt idx="43">
                  <c:v>967516</c:v>
                </c:pt>
                <c:pt idx="44">
                  <c:v>46570</c:v>
                </c:pt>
                <c:pt idx="45">
                  <c:v>9191</c:v>
                </c:pt>
                <c:pt idx="46">
                  <c:v>214676</c:v>
                </c:pt>
                <c:pt idx="47">
                  <c:v>209467</c:v>
                </c:pt>
                <c:pt idx="48">
                  <c:v>47273</c:v>
                </c:pt>
                <c:pt idx="49">
                  <c:v>117243</c:v>
                </c:pt>
                <c:pt idx="50">
                  <c:v>15747</c:v>
                </c:pt>
              </c:numCache>
            </c:numRef>
          </c:xVal>
          <c:yVal>
            <c:numRef>
              <c:f>Summarized!$W$2:$W$729</c:f>
              <c:numCache>
                <c:formatCode>_(* #,##0_);_(* \(#,##0\);_(* "-"??_);_(@_)</c:formatCode>
                <c:ptCount val="51"/>
                <c:pt idx="0">
                  <c:v>8493</c:v>
                </c:pt>
                <c:pt idx="1">
                  <c:v>1145</c:v>
                </c:pt>
                <c:pt idx="2">
                  <c:v>6345</c:v>
                </c:pt>
                <c:pt idx="3">
                  <c:v>5005</c:v>
                </c:pt>
                <c:pt idx="4">
                  <c:v>35018</c:v>
                </c:pt>
                <c:pt idx="5">
                  <c:v>8354</c:v>
                </c:pt>
                <c:pt idx="6">
                  <c:v>9407</c:v>
                </c:pt>
                <c:pt idx="7">
                  <c:v>1336</c:v>
                </c:pt>
                <c:pt idx="8">
                  <c:v>1472</c:v>
                </c:pt>
                <c:pt idx="9">
                  <c:v>58160</c:v>
                </c:pt>
                <c:pt idx="10">
                  <c:v>22136</c:v>
                </c:pt>
                <c:pt idx="11">
                  <c:v>5053</c:v>
                </c:pt>
                <c:pt idx="12">
                  <c:v>1810</c:v>
                </c:pt>
                <c:pt idx="13">
                  <c:v>25963</c:v>
                </c:pt>
                <c:pt idx="14">
                  <c:v>5557</c:v>
                </c:pt>
                <c:pt idx="15">
                  <c:v>7279</c:v>
                </c:pt>
                <c:pt idx="16">
                  <c:v>3218</c:v>
                </c:pt>
                <c:pt idx="17">
                  <c:v>4850</c:v>
                </c:pt>
                <c:pt idx="18">
                  <c:v>7732</c:v>
                </c:pt>
                <c:pt idx="19">
                  <c:v>2262</c:v>
                </c:pt>
                <c:pt idx="20">
                  <c:v>6074</c:v>
                </c:pt>
                <c:pt idx="21">
                  <c:v>6613</c:v>
                </c:pt>
                <c:pt idx="22">
                  <c:v>11269</c:v>
                </c:pt>
                <c:pt idx="23">
                  <c:v>7767</c:v>
                </c:pt>
                <c:pt idx="24">
                  <c:v>4298</c:v>
                </c:pt>
                <c:pt idx="25">
                  <c:v>7976</c:v>
                </c:pt>
                <c:pt idx="26">
                  <c:v>1935</c:v>
                </c:pt>
                <c:pt idx="27">
                  <c:v>2519</c:v>
                </c:pt>
                <c:pt idx="28">
                  <c:v>5228</c:v>
                </c:pt>
                <c:pt idx="29">
                  <c:v>1329</c:v>
                </c:pt>
                <c:pt idx="30">
                  <c:v>18412</c:v>
                </c:pt>
                <c:pt idx="31">
                  <c:v>3730</c:v>
                </c:pt>
                <c:pt idx="32">
                  <c:v>50733</c:v>
                </c:pt>
                <c:pt idx="33">
                  <c:v>12521</c:v>
                </c:pt>
                <c:pt idx="34">
                  <c:v>1686</c:v>
                </c:pt>
                <c:pt idx="35">
                  <c:v>9717</c:v>
                </c:pt>
                <c:pt idx="36">
                  <c:v>5125</c:v>
                </c:pt>
                <c:pt idx="37">
                  <c:v>4554</c:v>
                </c:pt>
                <c:pt idx="38">
                  <c:v>14893</c:v>
                </c:pt>
                <c:pt idx="39">
                  <c:v>1011</c:v>
                </c:pt>
                <c:pt idx="40">
                  <c:v>9696</c:v>
                </c:pt>
                <c:pt idx="41">
                  <c:v>1718</c:v>
                </c:pt>
                <c:pt idx="42">
                  <c:v>7460</c:v>
                </c:pt>
                <c:pt idx="43">
                  <c:v>39053</c:v>
                </c:pt>
                <c:pt idx="44">
                  <c:v>2835</c:v>
                </c:pt>
                <c:pt idx="45">
                  <c:v>1337</c:v>
                </c:pt>
                <c:pt idx="46">
                  <c:v>11954</c:v>
                </c:pt>
                <c:pt idx="47">
                  <c:v>5140</c:v>
                </c:pt>
                <c:pt idx="48">
                  <c:v>2845</c:v>
                </c:pt>
                <c:pt idx="49">
                  <c:v>6462</c:v>
                </c:pt>
                <c:pt idx="50">
                  <c:v>1397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A0-46BB-85E7-5266D2C82C02}"/>
            </c:ext>
          </c:extLst>
        </c:ser>
        <c:ser>
          <c:idx val="1"/>
          <c:order val="1"/>
          <c:tx>
            <c:v>Predicted active_listing_count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Summarized!$V$2:$V$729</c:f>
              <c:numCache>
                <c:formatCode>_(* #,##0_);_(* \(#,##0\);_(* "-"??_);_(@_)</c:formatCode>
                <c:ptCount val="51"/>
                <c:pt idx="0">
                  <c:v>84670</c:v>
                </c:pt>
                <c:pt idx="1">
                  <c:v>23174</c:v>
                </c:pt>
                <c:pt idx="2">
                  <c:v>240454</c:v>
                </c:pt>
                <c:pt idx="3">
                  <c:v>60199</c:v>
                </c:pt>
                <c:pt idx="4">
                  <c:v>1560415</c:v>
                </c:pt>
                <c:pt idx="5">
                  <c:v>205377</c:v>
                </c:pt>
                <c:pt idx="6">
                  <c:v>143238</c:v>
                </c:pt>
                <c:pt idx="7">
                  <c:v>31640</c:v>
                </c:pt>
                <c:pt idx="8">
                  <c:v>31551</c:v>
                </c:pt>
                <c:pt idx="9">
                  <c:v>474626</c:v>
                </c:pt>
                <c:pt idx="10">
                  <c:v>231990</c:v>
                </c:pt>
                <c:pt idx="11">
                  <c:v>58750</c:v>
                </c:pt>
                <c:pt idx="12">
                  <c:v>28815</c:v>
                </c:pt>
                <c:pt idx="13">
                  <c:v>436373</c:v>
                </c:pt>
                <c:pt idx="14">
                  <c:v>130285</c:v>
                </c:pt>
                <c:pt idx="15">
                  <c:v>60875</c:v>
                </c:pt>
                <c:pt idx="16">
                  <c:v>56468</c:v>
                </c:pt>
                <c:pt idx="17">
                  <c:v>99553</c:v>
                </c:pt>
                <c:pt idx="18">
                  <c:v>152115</c:v>
                </c:pt>
                <c:pt idx="19">
                  <c:v>32616</c:v>
                </c:pt>
                <c:pt idx="20">
                  <c:v>191509</c:v>
                </c:pt>
                <c:pt idx="21">
                  <c:v>253040</c:v>
                </c:pt>
                <c:pt idx="22">
                  <c:v>239101</c:v>
                </c:pt>
                <c:pt idx="23">
                  <c:v>127007</c:v>
                </c:pt>
                <c:pt idx="24">
                  <c:v>80270</c:v>
                </c:pt>
                <c:pt idx="25">
                  <c:v>128920</c:v>
                </c:pt>
                <c:pt idx="26">
                  <c:v>19978</c:v>
                </c:pt>
                <c:pt idx="27">
                  <c:v>30061</c:v>
                </c:pt>
                <c:pt idx="28">
                  <c:v>126356</c:v>
                </c:pt>
                <c:pt idx="29">
                  <c:v>22936</c:v>
                </c:pt>
                <c:pt idx="30">
                  <c:v>338601</c:v>
                </c:pt>
                <c:pt idx="31">
                  <c:v>79052</c:v>
                </c:pt>
                <c:pt idx="32">
                  <c:v>804942</c:v>
                </c:pt>
                <c:pt idx="33">
                  <c:v>259036</c:v>
                </c:pt>
                <c:pt idx="34">
                  <c:v>17725</c:v>
                </c:pt>
                <c:pt idx="35">
                  <c:v>272068</c:v>
                </c:pt>
                <c:pt idx="36">
                  <c:v>79214</c:v>
                </c:pt>
                <c:pt idx="37">
                  <c:v>129285</c:v>
                </c:pt>
                <c:pt idx="38">
                  <c:v>462470</c:v>
                </c:pt>
                <c:pt idx="39">
                  <c:v>38191</c:v>
                </c:pt>
                <c:pt idx="40">
                  <c:v>120783</c:v>
                </c:pt>
                <c:pt idx="41">
                  <c:v>13554</c:v>
                </c:pt>
                <c:pt idx="42">
                  <c:v>166704</c:v>
                </c:pt>
                <c:pt idx="43">
                  <c:v>967516</c:v>
                </c:pt>
                <c:pt idx="44">
                  <c:v>46570</c:v>
                </c:pt>
                <c:pt idx="45">
                  <c:v>9191</c:v>
                </c:pt>
                <c:pt idx="46">
                  <c:v>214676</c:v>
                </c:pt>
                <c:pt idx="47">
                  <c:v>209467</c:v>
                </c:pt>
                <c:pt idx="48">
                  <c:v>47273</c:v>
                </c:pt>
                <c:pt idx="49">
                  <c:v>117243</c:v>
                </c:pt>
                <c:pt idx="50">
                  <c:v>15747</c:v>
                </c:pt>
              </c:numCache>
            </c:numRef>
          </c:xVal>
          <c:yVal>
            <c:numRef>
              <c:f>Sheet65!$B$25:$B$752</c:f>
              <c:numCache>
                <c:formatCode>General</c:formatCode>
                <c:ptCount val="728"/>
                <c:pt idx="0">
                  <c:v>7704.004182335384</c:v>
                </c:pt>
                <c:pt idx="1">
                  <c:v>16926.490556258264</c:v>
                </c:pt>
                <c:pt idx="2">
                  <c:v>12379.544303271419</c:v>
                </c:pt>
                <c:pt idx="3">
                  <c:v>12261.079404373018</c:v>
                </c:pt>
                <c:pt idx="4">
                  <c:v>12012.419219493679</c:v>
                </c:pt>
                <c:pt idx="5">
                  <c:v>11660.067217058793</c:v>
                </c:pt>
                <c:pt idx="6">
                  <c:v>11284.734865868355</c:v>
                </c:pt>
                <c:pt idx="7">
                  <c:v>9681.9956642462948</c:v>
                </c:pt>
                <c:pt idx="8">
                  <c:v>9612.2138735129683</c:v>
                </c:pt>
                <c:pt idx="9">
                  <c:v>9642.6408161161398</c:v>
                </c:pt>
                <c:pt idx="10">
                  <c:v>9298.6161874463342</c:v>
                </c:pt>
                <c:pt idx="11">
                  <c:v>9031.0192343415983</c:v>
                </c:pt>
                <c:pt idx="12">
                  <c:v>8775.9533773352741</c:v>
                </c:pt>
                <c:pt idx="13">
                  <c:v>8775.9533773352741</c:v>
                </c:pt>
                <c:pt idx="14">
                  <c:v>6109.7124608307822</c:v>
                </c:pt>
                <c:pt idx="15">
                  <c:v>7014.7938969227544</c:v>
                </c:pt>
                <c:pt idx="16">
                  <c:v>6992.0537608719633</c:v>
                </c:pt>
                <c:pt idx="17">
                  <c:v>6952.8190190941896</c:v>
                </c:pt>
                <c:pt idx="18">
                  <c:v>6901.1332521195909</c:v>
                </c:pt>
                <c:pt idx="19">
                  <c:v>6349.9251655926628</c:v>
                </c:pt>
                <c:pt idx="20">
                  <c:v>6317.8567695069523</c:v>
                </c:pt>
                <c:pt idx="21">
                  <c:v>6303.12372361489</c:v>
                </c:pt>
                <c:pt idx="22">
                  <c:v>6307.0471977926672</c:v>
                </c:pt>
                <c:pt idx="23">
                  <c:v>6312.8523381577461</c:v>
                </c:pt>
                <c:pt idx="24">
                  <c:v>6330.387865605363</c:v>
                </c:pt>
                <c:pt idx="25">
                  <c:v>6319.1779393831421</c:v>
                </c:pt>
                <c:pt idx="26">
                  <c:v>6313.9332953291741</c:v>
                </c:pt>
                <c:pt idx="27">
                  <c:v>6313.9332953291741</c:v>
                </c:pt>
                <c:pt idx="28">
                  <c:v>12259.037596382543</c:v>
                </c:pt>
                <c:pt idx="29">
                  <c:v>12443.961343598397</c:v>
                </c:pt>
                <c:pt idx="30">
                  <c:v>12630.686686099965</c:v>
                </c:pt>
                <c:pt idx="31">
                  <c:v>25591.963703289133</c:v>
                </c:pt>
                <c:pt idx="32">
                  <c:v>20705.396721219786</c:v>
                </c:pt>
                <c:pt idx="33">
                  <c:v>20645.143367775345</c:v>
                </c:pt>
                <c:pt idx="34">
                  <c:v>20488.484648819809</c:v>
                </c:pt>
                <c:pt idx="35">
                  <c:v>15226.064854699704</c:v>
                </c:pt>
                <c:pt idx="36">
                  <c:v>15100.433610109239</c:v>
                </c:pt>
                <c:pt idx="37">
                  <c:v>15047.18646055369</c:v>
                </c:pt>
                <c:pt idx="38">
                  <c:v>15064.882129804482</c:v>
                </c:pt>
                <c:pt idx="39">
                  <c:v>15091.145385525115</c:v>
                </c:pt>
                <c:pt idx="40">
                  <c:v>14990.496262229886</c:v>
                </c:pt>
                <c:pt idx="41">
                  <c:v>15291.12246223938</c:v>
                </c:pt>
                <c:pt idx="42">
                  <c:v>15012.836043772741</c:v>
                </c:pt>
                <c:pt idx="43">
                  <c:v>15012.836043772741</c:v>
                </c:pt>
                <c:pt idx="44">
                  <c:v>7542.1008193258758</c:v>
                </c:pt>
                <c:pt idx="45">
                  <c:v>10885.701527808078</c:v>
                </c:pt>
                <c:pt idx="46">
                  <c:v>9979.6192054462645</c:v>
                </c:pt>
                <c:pt idx="47">
                  <c:v>9581.5467182050343</c:v>
                </c:pt>
                <c:pt idx="48">
                  <c:v>9197.9670641511057</c:v>
                </c:pt>
                <c:pt idx="49">
                  <c:v>8850.4593512622523</c:v>
                </c:pt>
                <c:pt idx="50">
                  <c:v>8566.167615176566</c:v>
                </c:pt>
                <c:pt idx="51">
                  <c:v>8349.0553655226195</c:v>
                </c:pt>
                <c:pt idx="52">
                  <c:v>8197.2409361131104</c:v>
                </c:pt>
                <c:pt idx="53">
                  <c:v>8075.3730238972512</c:v>
                </c:pt>
                <c:pt idx="54">
                  <c:v>7929.3637348528209</c:v>
                </c:pt>
                <c:pt idx="55">
                  <c:v>7852.5757402306062</c:v>
                </c:pt>
                <c:pt idx="56">
                  <c:v>7796.2458609639452</c:v>
                </c:pt>
                <c:pt idx="57">
                  <c:v>7796.2458609639452</c:v>
                </c:pt>
                <c:pt idx="58">
                  <c:v>38368.316973262452</c:v>
                </c:pt>
                <c:pt idx="59">
                  <c:v>39227.838066351251</c:v>
                </c:pt>
                <c:pt idx="60">
                  <c:v>39980.424470370221</c:v>
                </c:pt>
                <c:pt idx="61">
                  <c:v>124148.7142336887</c:v>
                </c:pt>
                <c:pt idx="62">
                  <c:v>120016.01479006374</c:v>
                </c:pt>
                <c:pt idx="63">
                  <c:v>111564.41102117252</c:v>
                </c:pt>
                <c:pt idx="64">
                  <c:v>104013.24457608123</c:v>
                </c:pt>
                <c:pt idx="65">
                  <c:v>97520.535379072346</c:v>
                </c:pt>
                <c:pt idx="66">
                  <c:v>83457.482756042024</c:v>
                </c:pt>
                <c:pt idx="67">
                  <c:v>79627.010930458287</c:v>
                </c:pt>
                <c:pt idx="68">
                  <c:v>70272.52767526875</c:v>
                </c:pt>
                <c:pt idx="69">
                  <c:v>75386.37591149364</c:v>
                </c:pt>
                <c:pt idx="70">
                  <c:v>72639.303419836768</c:v>
                </c:pt>
                <c:pt idx="71">
                  <c:v>69844.068280875144</c:v>
                </c:pt>
                <c:pt idx="72">
                  <c:v>67858.069708805502</c:v>
                </c:pt>
                <c:pt idx="73">
                  <c:v>67858.069708805502</c:v>
                </c:pt>
                <c:pt idx="74">
                  <c:v>11236.131828604868</c:v>
                </c:pt>
                <c:pt idx="75">
                  <c:v>19869.736756803999</c:v>
                </c:pt>
                <c:pt idx="76">
                  <c:v>19837.948608873841</c:v>
                </c:pt>
                <c:pt idx="77">
                  <c:v>19710.916123505602</c:v>
                </c:pt>
                <c:pt idx="78">
                  <c:v>14445.813954182322</c:v>
                </c:pt>
                <c:pt idx="79">
                  <c:v>14265.654425610912</c:v>
                </c:pt>
                <c:pt idx="80">
                  <c:v>14150.552504579176</c:v>
                </c:pt>
                <c:pt idx="81">
                  <c:v>14109.07577755696</c:v>
                </c:pt>
                <c:pt idx="82">
                  <c:v>14137.100593112513</c:v>
                </c:pt>
                <c:pt idx="83">
                  <c:v>14164.685018709335</c:v>
                </c:pt>
                <c:pt idx="84">
                  <c:v>13841.278647198256</c:v>
                </c:pt>
                <c:pt idx="85">
                  <c:v>13579.847153515742</c:v>
                </c:pt>
                <c:pt idx="86">
                  <c:v>13608.512536283994</c:v>
                </c:pt>
                <c:pt idx="87">
                  <c:v>13608.512536283994</c:v>
                </c:pt>
                <c:pt idx="88">
                  <c:v>8326.5154067257972</c:v>
                </c:pt>
                <c:pt idx="89">
                  <c:v>11666.432853734983</c:v>
                </c:pt>
                <c:pt idx="90">
                  <c:v>14010.188214096652</c:v>
                </c:pt>
                <c:pt idx="91">
                  <c:v>14001.100166766493</c:v>
                </c:pt>
                <c:pt idx="92">
                  <c:v>13949.174187087134</c:v>
                </c:pt>
                <c:pt idx="93">
                  <c:v>11558.337136592138</c:v>
                </c:pt>
                <c:pt idx="94">
                  <c:v>11496.642506919128</c:v>
                </c:pt>
                <c:pt idx="95">
                  <c:v>11461.010955712782</c:v>
                </c:pt>
                <c:pt idx="96">
                  <c:v>11461.571452023894</c:v>
                </c:pt>
                <c:pt idx="97">
                  <c:v>11471.820527427066</c:v>
                </c:pt>
                <c:pt idx="98">
                  <c:v>11358.680343484222</c:v>
                </c:pt>
                <c:pt idx="99">
                  <c:v>11214.832968782648</c:v>
                </c:pt>
                <c:pt idx="100">
                  <c:v>11120.749659417579</c:v>
                </c:pt>
                <c:pt idx="101">
                  <c:v>11120.749659417579</c:v>
                </c:pt>
                <c:pt idx="102">
                  <c:v>6312.7322318053648</c:v>
                </c:pt>
                <c:pt idx="103">
                  <c:v>7927.6422104686935</c:v>
                </c:pt>
                <c:pt idx="104">
                  <c:v>7907.3442369163149</c:v>
                </c:pt>
                <c:pt idx="105">
                  <c:v>7851.4147121575907</c:v>
                </c:pt>
                <c:pt idx="106">
                  <c:v>7005.105317830692</c:v>
                </c:pt>
                <c:pt idx="107">
                  <c:v>6932.9214000497468</c:v>
                </c:pt>
                <c:pt idx="108">
                  <c:v>6887.561234300545</c:v>
                </c:pt>
                <c:pt idx="109">
                  <c:v>6488.8882152974111</c:v>
                </c:pt>
                <c:pt idx="110">
                  <c:v>6502.9006230751875</c:v>
                </c:pt>
                <c:pt idx="111">
                  <c:v>6515.271577370424</c:v>
                </c:pt>
                <c:pt idx="112">
                  <c:v>6567.3176634021647</c:v>
                </c:pt>
                <c:pt idx="113">
                  <c:v>6625.8895279132703</c:v>
                </c:pt>
                <c:pt idx="114">
                  <c:v>6652.8734217481879</c:v>
                </c:pt>
                <c:pt idx="115">
                  <c:v>6652.8734217481879</c:v>
                </c:pt>
                <c:pt idx="116">
                  <c:v>6254.3605445482281</c:v>
                </c:pt>
                <c:pt idx="117">
                  <c:v>7192.6313693481334</c:v>
                </c:pt>
                <c:pt idx="118">
                  <c:v>6807.7305454180132</c:v>
                </c:pt>
                <c:pt idx="119">
                  <c:v>6816.3381673386475</c:v>
                </c:pt>
                <c:pt idx="120">
                  <c:v>6814.8968911100765</c:v>
                </c:pt>
                <c:pt idx="121">
                  <c:v>6811.1735941862671</c:v>
                </c:pt>
                <c:pt idx="122">
                  <c:v>6813.2554376275366</c:v>
                </c:pt>
                <c:pt idx="123">
                  <c:v>6821.1824568846787</c:v>
                </c:pt>
                <c:pt idx="124">
                  <c:v>6826.8274554465834</c:v>
                </c:pt>
                <c:pt idx="125">
                  <c:v>6828.9493343386466</c:v>
                </c:pt>
                <c:pt idx="126">
                  <c:v>6761.5296352021451</c:v>
                </c:pt>
                <c:pt idx="127">
                  <c:v>6716.5297885100863</c:v>
                </c:pt>
                <c:pt idx="128">
                  <c:v>6649.3102666275536</c:v>
                </c:pt>
                <c:pt idx="129">
                  <c:v>6649.3102666275536</c:v>
                </c:pt>
                <c:pt idx="130">
                  <c:v>26316.325114498584</c:v>
                </c:pt>
                <c:pt idx="131">
                  <c:v>60026.655108158673</c:v>
                </c:pt>
                <c:pt idx="132">
                  <c:v>62093.205007225137</c:v>
                </c:pt>
                <c:pt idx="133">
                  <c:v>51390.8081947151</c:v>
                </c:pt>
                <c:pt idx="134">
                  <c:v>52115.850208588046</c:v>
                </c:pt>
                <c:pt idx="135">
                  <c:v>36791.480708303876</c:v>
                </c:pt>
                <c:pt idx="136">
                  <c:v>34179.848146681914</c:v>
                </c:pt>
                <c:pt idx="137">
                  <c:v>28743.314177060245</c:v>
                </c:pt>
                <c:pt idx="138">
                  <c:v>26995.206253606455</c:v>
                </c:pt>
                <c:pt idx="139">
                  <c:v>26008.972958755759</c:v>
                </c:pt>
                <c:pt idx="140">
                  <c:v>24668.265782578113</c:v>
                </c:pt>
                <c:pt idx="141">
                  <c:v>24376.447381743223</c:v>
                </c:pt>
                <c:pt idx="142">
                  <c:v>24388.017627022586</c:v>
                </c:pt>
                <c:pt idx="143">
                  <c:v>24388.017627022586</c:v>
                </c:pt>
                <c:pt idx="144">
                  <c:v>12872.580879795179</c:v>
                </c:pt>
                <c:pt idx="145">
                  <c:v>30241.761029364854</c:v>
                </c:pt>
                <c:pt idx="146">
                  <c:v>24308.066831787677</c:v>
                </c:pt>
                <c:pt idx="147">
                  <c:v>22226.984064083124</c:v>
                </c:pt>
                <c:pt idx="148">
                  <c:v>20535.446232600756</c:v>
                </c:pt>
                <c:pt idx="149">
                  <c:v>19204.267493712003</c:v>
                </c:pt>
                <c:pt idx="150">
                  <c:v>18200.538706864485</c:v>
                </c:pt>
                <c:pt idx="151">
                  <c:v>17451.195174359797</c:v>
                </c:pt>
                <c:pt idx="152">
                  <c:v>16801.499878880495</c:v>
                </c:pt>
                <c:pt idx="153">
                  <c:v>16240.082752401189</c:v>
                </c:pt>
                <c:pt idx="154">
                  <c:v>15733.714370763144</c:v>
                </c:pt>
                <c:pt idx="155">
                  <c:v>15238.155560839385</c:v>
                </c:pt>
                <c:pt idx="156">
                  <c:v>14673.975988255315</c:v>
                </c:pt>
                <c:pt idx="157">
                  <c:v>14673.975988255315</c:v>
                </c:pt>
                <c:pt idx="158">
                  <c:v>5946.3678215927039</c:v>
                </c:pt>
                <c:pt idx="159">
                  <c:v>10976.501930208069</c:v>
                </c:pt>
                <c:pt idx="160">
                  <c:v>10999.482278963622</c:v>
                </c:pt>
                <c:pt idx="161">
                  <c:v>8993.6661587511262</c:v>
                </c:pt>
                <c:pt idx="162">
                  <c:v>9013.563777795569</c:v>
                </c:pt>
                <c:pt idx="163">
                  <c:v>9016.6865429574736</c:v>
                </c:pt>
                <c:pt idx="164">
                  <c:v>9006.3974321035057</c:v>
                </c:pt>
                <c:pt idx="165">
                  <c:v>8986.13949400192</c:v>
                </c:pt>
                <c:pt idx="166">
                  <c:v>8090.3062470432815</c:v>
                </c:pt>
                <c:pt idx="167">
                  <c:v>8085.3018156940752</c:v>
                </c:pt>
                <c:pt idx="168">
                  <c:v>8094.550004827408</c:v>
                </c:pt>
                <c:pt idx="169">
                  <c:v>7811.4192968147381</c:v>
                </c:pt>
                <c:pt idx="170">
                  <c:v>7738.2344927639515</c:v>
                </c:pt>
                <c:pt idx="171">
                  <c:v>7738.2344927639515</c:v>
                </c:pt>
                <c:pt idx="172">
                  <c:v>6360.2142764466298</c:v>
                </c:pt>
                <c:pt idx="173">
                  <c:v>9442.1032430907635</c:v>
                </c:pt>
                <c:pt idx="174">
                  <c:v>8318.7485292718302</c:v>
                </c:pt>
                <c:pt idx="175">
                  <c:v>7867.1086088687007</c:v>
                </c:pt>
                <c:pt idx="176">
                  <c:v>7465.0325765481066</c:v>
                </c:pt>
                <c:pt idx="177">
                  <c:v>7125.2517056624256</c:v>
                </c:pt>
                <c:pt idx="178">
                  <c:v>7582.0561992179355</c:v>
                </c:pt>
                <c:pt idx="179">
                  <c:v>7139.5043261449646</c:v>
                </c:pt>
                <c:pt idx="180">
                  <c:v>6932.4810100910172</c:v>
                </c:pt>
                <c:pt idx="181">
                  <c:v>6771.2182142942074</c:v>
                </c:pt>
                <c:pt idx="182">
                  <c:v>6632.975802703746</c:v>
                </c:pt>
                <c:pt idx="183">
                  <c:v>6581.4501775323224</c:v>
                </c:pt>
                <c:pt idx="184">
                  <c:v>6539.7732732561362</c:v>
                </c:pt>
                <c:pt idx="185">
                  <c:v>6539.7732732561362</c:v>
                </c:pt>
                <c:pt idx="186">
                  <c:v>14234.987270302978</c:v>
                </c:pt>
                <c:pt idx="187">
                  <c:v>14450.978527334702</c:v>
                </c:pt>
                <c:pt idx="188">
                  <c:v>14819.464816439428</c:v>
                </c:pt>
                <c:pt idx="189">
                  <c:v>45280.597694588738</c:v>
                </c:pt>
                <c:pt idx="190">
                  <c:v>43294.919406125446</c:v>
                </c:pt>
                <c:pt idx="191">
                  <c:v>41551.455594963714</c:v>
                </c:pt>
                <c:pt idx="192">
                  <c:v>34903.128600719938</c:v>
                </c:pt>
                <c:pt idx="193">
                  <c:v>33236.853138688362</c:v>
                </c:pt>
                <c:pt idx="194">
                  <c:v>31836.092786320252</c:v>
                </c:pt>
                <c:pt idx="195">
                  <c:v>25903.399475012913</c:v>
                </c:pt>
                <c:pt idx="196">
                  <c:v>25372.569432939948</c:v>
                </c:pt>
                <c:pt idx="197">
                  <c:v>25038.473596066964</c:v>
                </c:pt>
                <c:pt idx="198">
                  <c:v>24320.077467025767</c:v>
                </c:pt>
                <c:pt idx="199">
                  <c:v>23583.345101521081</c:v>
                </c:pt>
                <c:pt idx="200">
                  <c:v>22856.54152781322</c:v>
                </c:pt>
                <c:pt idx="201">
                  <c:v>22856.54152781322</c:v>
                </c:pt>
                <c:pt idx="202">
                  <c:v>9845.0200198780258</c:v>
                </c:pt>
                <c:pt idx="203">
                  <c:v>27202.870136873098</c:v>
                </c:pt>
                <c:pt idx="204">
                  <c:v>21017.913450114993</c:v>
                </c:pt>
                <c:pt idx="205">
                  <c:v>18729.807366356494</c:v>
                </c:pt>
                <c:pt idx="206">
                  <c:v>16778.159211067803</c:v>
                </c:pt>
                <c:pt idx="207">
                  <c:v>15135.664806807648</c:v>
                </c:pt>
                <c:pt idx="208">
                  <c:v>13813.854363404607</c:v>
                </c:pt>
                <c:pt idx="209">
                  <c:v>12803.159408118996</c:v>
                </c:pt>
                <c:pt idx="210">
                  <c:v>12091.008809401606</c:v>
                </c:pt>
                <c:pt idx="211">
                  <c:v>11547.127210369916</c:v>
                </c:pt>
                <c:pt idx="212">
                  <c:v>11046.32375639219</c:v>
                </c:pt>
                <c:pt idx="213">
                  <c:v>10748.05964797952</c:v>
                </c:pt>
                <c:pt idx="214">
                  <c:v>10602.170465287472</c:v>
                </c:pt>
                <c:pt idx="215">
                  <c:v>10602.170465287472</c:v>
                </c:pt>
                <c:pt idx="216">
                  <c:v>7391.9678788497004</c:v>
                </c:pt>
                <c:pt idx="217">
                  <c:v>13000.69432233485</c:v>
                </c:pt>
                <c:pt idx="218">
                  <c:v>10902.236168985855</c:v>
                </c:pt>
                <c:pt idx="219">
                  <c:v>10070.179395141495</c:v>
                </c:pt>
                <c:pt idx="220">
                  <c:v>9375.5242884209292</c:v>
                </c:pt>
                <c:pt idx="221">
                  <c:v>8828.0394988178086</c:v>
                </c:pt>
                <c:pt idx="222">
                  <c:v>8431.2081105511825</c:v>
                </c:pt>
                <c:pt idx="223">
                  <c:v>8155.8042445416868</c:v>
                </c:pt>
                <c:pt idx="224">
                  <c:v>7954.8262815575799</c:v>
                </c:pt>
                <c:pt idx="225">
                  <c:v>7783.4345167099782</c:v>
                </c:pt>
                <c:pt idx="226">
                  <c:v>7708.6082591766526</c:v>
                </c:pt>
                <c:pt idx="227">
                  <c:v>7816.1034445575942</c:v>
                </c:pt>
                <c:pt idx="228">
                  <c:v>7823.3098257004513</c:v>
                </c:pt>
                <c:pt idx="229">
                  <c:v>7823.3098257004513</c:v>
                </c:pt>
                <c:pt idx="230">
                  <c:v>7286.8748205163774</c:v>
                </c:pt>
                <c:pt idx="231">
                  <c:v>12875.78371585867</c:v>
                </c:pt>
                <c:pt idx="232">
                  <c:v>10761.791807601741</c:v>
                </c:pt>
                <c:pt idx="233">
                  <c:v>9520.0122303352</c:v>
                </c:pt>
                <c:pt idx="234">
                  <c:v>9336.0092984875992</c:v>
                </c:pt>
                <c:pt idx="235">
                  <c:v>9146.1211553733337</c:v>
                </c:pt>
                <c:pt idx="236">
                  <c:v>8995.507789487634</c:v>
                </c:pt>
                <c:pt idx="237">
                  <c:v>8226.2266024877117</c:v>
                </c:pt>
                <c:pt idx="238">
                  <c:v>8227.7879850686641</c:v>
                </c:pt>
                <c:pt idx="239">
                  <c:v>8250.9284756273919</c:v>
                </c:pt>
                <c:pt idx="240">
                  <c:v>7459.3475425354081</c:v>
                </c:pt>
                <c:pt idx="241">
                  <c:v>7673.6573106337992</c:v>
                </c:pt>
                <c:pt idx="242">
                  <c:v>7646.8735940528495</c:v>
                </c:pt>
                <c:pt idx="243">
                  <c:v>7646.8735940528495</c:v>
                </c:pt>
                <c:pt idx="244">
                  <c:v>8861.3890293289169</c:v>
                </c:pt>
                <c:pt idx="245">
                  <c:v>19501.370574051653</c:v>
                </c:pt>
                <c:pt idx="246">
                  <c:v>14456.583490445813</c:v>
                </c:pt>
                <c:pt idx="247">
                  <c:v>9831.6081438621532</c:v>
                </c:pt>
                <c:pt idx="248">
                  <c:v>9770.5140459510476</c:v>
                </c:pt>
                <c:pt idx="249">
                  <c:v>9736.4438773256552</c:v>
                </c:pt>
                <c:pt idx="250">
                  <c:v>9748.8548670716846</c:v>
                </c:pt>
                <c:pt idx="251">
                  <c:v>9789.1705660208863</c:v>
                </c:pt>
                <c:pt idx="252">
                  <c:v>9817.6357715351696</c:v>
                </c:pt>
                <c:pt idx="253">
                  <c:v>9826.5636770621531</c:v>
                </c:pt>
                <c:pt idx="254">
                  <c:v>9645.9637585320124</c:v>
                </c:pt>
                <c:pt idx="255">
                  <c:v>9525.1768034875804</c:v>
                </c:pt>
                <c:pt idx="256">
                  <c:v>9371.800991497119</c:v>
                </c:pt>
                <c:pt idx="257">
                  <c:v>9371.800991497119</c:v>
                </c:pt>
                <c:pt idx="258">
                  <c:v>9980.8202689700738</c:v>
                </c:pt>
                <c:pt idx="259">
                  <c:v>16123.499519690089</c:v>
                </c:pt>
                <c:pt idx="260">
                  <c:v>16113.170373385328</c:v>
                </c:pt>
                <c:pt idx="261">
                  <c:v>12707.034290763449</c:v>
                </c:pt>
                <c:pt idx="262">
                  <c:v>12500.411329217439</c:v>
                </c:pt>
                <c:pt idx="263">
                  <c:v>12260.078518103179</c:v>
                </c:pt>
                <c:pt idx="264">
                  <c:v>12072.592502036528</c:v>
                </c:pt>
                <c:pt idx="265">
                  <c:v>11971.222740627016</c:v>
                </c:pt>
                <c:pt idx="266">
                  <c:v>11979.670220744476</c:v>
                </c:pt>
                <c:pt idx="267">
                  <c:v>12011.738616830185</c:v>
                </c:pt>
                <c:pt idx="268">
                  <c:v>11731.370354922277</c:v>
                </c:pt>
                <c:pt idx="269">
                  <c:v>11678.883878931807</c:v>
                </c:pt>
                <c:pt idx="270">
                  <c:v>11476.144356112782</c:v>
                </c:pt>
                <c:pt idx="271">
                  <c:v>11476.144356112782</c:v>
                </c:pt>
                <c:pt idx="272">
                  <c:v>6249.0358295926735</c:v>
                </c:pt>
                <c:pt idx="273">
                  <c:v>7774.7468238877573</c:v>
                </c:pt>
                <c:pt idx="274">
                  <c:v>7638.3460430338027</c:v>
                </c:pt>
                <c:pt idx="275">
                  <c:v>6790.8355851830947</c:v>
                </c:pt>
                <c:pt idx="276">
                  <c:v>7811.6995449702936</c:v>
                </c:pt>
                <c:pt idx="277">
                  <c:v>6768.0954491323027</c:v>
                </c:pt>
                <c:pt idx="278">
                  <c:v>6682.6597971386609</c:v>
                </c:pt>
                <c:pt idx="279">
                  <c:v>6662.962355348187</c:v>
                </c:pt>
                <c:pt idx="280">
                  <c:v>6697.272736678342</c:v>
                </c:pt>
                <c:pt idx="281">
                  <c:v>6721.7343971132605</c:v>
                </c:pt>
                <c:pt idx="282">
                  <c:v>6789.2742026021424</c:v>
                </c:pt>
                <c:pt idx="283">
                  <c:v>6683.2202934497727</c:v>
                </c:pt>
                <c:pt idx="284">
                  <c:v>6691.9480217227874</c:v>
                </c:pt>
                <c:pt idx="285">
                  <c:v>6691.9480217227874</c:v>
                </c:pt>
                <c:pt idx="286">
                  <c:v>10058.529078960542</c:v>
                </c:pt>
                <c:pt idx="287">
                  <c:v>16685.036752521781</c:v>
                </c:pt>
                <c:pt idx="288">
                  <c:v>16629.227334115436</c:v>
                </c:pt>
                <c:pt idx="289">
                  <c:v>16500.113005305924</c:v>
                </c:pt>
                <c:pt idx="290">
                  <c:v>16351.501411959907</c:v>
                </c:pt>
                <c:pt idx="291">
                  <c:v>16248.530232518648</c:v>
                </c:pt>
                <c:pt idx="292">
                  <c:v>13759.286043972868</c:v>
                </c:pt>
                <c:pt idx="293">
                  <c:v>13809.170215661752</c:v>
                </c:pt>
                <c:pt idx="294">
                  <c:v>13852.008148010953</c:v>
                </c:pt>
                <c:pt idx="295">
                  <c:v>13869.944029966508</c:v>
                </c:pt>
                <c:pt idx="296">
                  <c:v>13343.878206537989</c:v>
                </c:pt>
                <c:pt idx="297">
                  <c:v>13133.812196223724</c:v>
                </c:pt>
                <c:pt idx="298">
                  <c:v>13053.300904677701</c:v>
                </c:pt>
                <c:pt idx="299">
                  <c:v>13053.300904677701</c:v>
                </c:pt>
                <c:pt idx="300">
                  <c:v>9574.1001243574174</c:v>
                </c:pt>
                <c:pt idx="301">
                  <c:v>9458.0773879574281</c:v>
                </c:pt>
                <c:pt idx="302">
                  <c:v>27741.226843695265</c:v>
                </c:pt>
                <c:pt idx="303">
                  <c:v>27510.822824377829</c:v>
                </c:pt>
                <c:pt idx="304">
                  <c:v>27204.671732158815</c:v>
                </c:pt>
                <c:pt idx="305">
                  <c:v>19393.595140515157</c:v>
                </c:pt>
                <c:pt idx="306">
                  <c:v>18871.61293306759</c:v>
                </c:pt>
                <c:pt idx="307">
                  <c:v>18376.014087693038</c:v>
                </c:pt>
                <c:pt idx="308">
                  <c:v>17997.59900679149</c:v>
                </c:pt>
                <c:pt idx="309">
                  <c:v>17929.578775893082</c:v>
                </c:pt>
                <c:pt idx="310">
                  <c:v>17976.78057237879</c:v>
                </c:pt>
                <c:pt idx="311">
                  <c:v>17187.401589080459</c:v>
                </c:pt>
                <c:pt idx="312">
                  <c:v>15912.512694007572</c:v>
                </c:pt>
                <c:pt idx="313">
                  <c:v>15516.72222746158</c:v>
                </c:pt>
                <c:pt idx="314">
                  <c:v>15516.72222746158</c:v>
                </c:pt>
                <c:pt idx="315">
                  <c:v>12709.796736868211</c:v>
                </c:pt>
                <c:pt idx="316">
                  <c:v>48798.833039432822</c:v>
                </c:pt>
                <c:pt idx="317">
                  <c:v>44493.941121944372</c:v>
                </c:pt>
                <c:pt idx="318">
                  <c:v>33214.072967186774</c:v>
                </c:pt>
                <c:pt idx="319">
                  <c:v>22837.444617784648</c:v>
                </c:pt>
                <c:pt idx="320">
                  <c:v>21906.099925972048</c:v>
                </c:pt>
                <c:pt idx="321">
                  <c:v>21320.66152901655</c:v>
                </c:pt>
                <c:pt idx="322">
                  <c:v>21113.798354765779</c:v>
                </c:pt>
                <c:pt idx="323">
                  <c:v>21267.494450362588</c:v>
                </c:pt>
                <c:pt idx="324">
                  <c:v>21415.145192889555</c:v>
                </c:pt>
                <c:pt idx="325">
                  <c:v>16226.230486426586</c:v>
                </c:pt>
                <c:pt idx="326">
                  <c:v>15125.13548324892</c:v>
                </c:pt>
                <c:pt idx="327">
                  <c:v>14958.668078848938</c:v>
                </c:pt>
                <c:pt idx="328">
                  <c:v>14958.668078848938</c:v>
                </c:pt>
                <c:pt idx="329">
                  <c:v>9770.0736559923171</c:v>
                </c:pt>
                <c:pt idx="330">
                  <c:v>16292.048767531342</c:v>
                </c:pt>
                <c:pt idx="331">
                  <c:v>19328.977922934209</c:v>
                </c:pt>
                <c:pt idx="332">
                  <c:v>16753.337231575741</c:v>
                </c:pt>
                <c:pt idx="333">
                  <c:v>14905.941390153705</c:v>
                </c:pt>
                <c:pt idx="334">
                  <c:v>13566.074958442729</c:v>
                </c:pt>
                <c:pt idx="335">
                  <c:v>12612.190307833302</c:v>
                </c:pt>
                <c:pt idx="336">
                  <c:v>11942.317145154004</c:v>
                </c:pt>
                <c:pt idx="337">
                  <c:v>11469.578542182622</c:v>
                </c:pt>
                <c:pt idx="338">
                  <c:v>11148.173943211226</c:v>
                </c:pt>
                <c:pt idx="339">
                  <c:v>10829.291577639829</c:v>
                </c:pt>
                <c:pt idx="340">
                  <c:v>10732.886212128727</c:v>
                </c:pt>
                <c:pt idx="341">
                  <c:v>10470.934257585897</c:v>
                </c:pt>
                <c:pt idx="342">
                  <c:v>10470.934257585897</c:v>
                </c:pt>
                <c:pt idx="343">
                  <c:v>8460.1537414749891</c:v>
                </c:pt>
                <c:pt idx="344">
                  <c:v>13032.922860223734</c:v>
                </c:pt>
                <c:pt idx="345">
                  <c:v>10797.863748766817</c:v>
                </c:pt>
                <c:pt idx="346">
                  <c:v>10138.479874195455</c:v>
                </c:pt>
                <c:pt idx="347">
                  <c:v>9641.5598589447109</c:v>
                </c:pt>
                <c:pt idx="348">
                  <c:v>9281.2808372526852</c:v>
                </c:pt>
                <c:pt idx="349">
                  <c:v>9046.9933792082629</c:v>
                </c:pt>
                <c:pt idx="350">
                  <c:v>8905.9885215130398</c:v>
                </c:pt>
                <c:pt idx="351">
                  <c:v>8812.1854603035245</c:v>
                </c:pt>
                <c:pt idx="352">
                  <c:v>8743.0442367828982</c:v>
                </c:pt>
                <c:pt idx="353">
                  <c:v>8676.7054948178247</c:v>
                </c:pt>
                <c:pt idx="354">
                  <c:v>8628.6629538654488</c:v>
                </c:pt>
                <c:pt idx="355">
                  <c:v>8599.7973938432297</c:v>
                </c:pt>
                <c:pt idx="356">
                  <c:v>8599.7973938432297</c:v>
                </c:pt>
                <c:pt idx="357">
                  <c:v>9957.7198138621388</c:v>
                </c:pt>
                <c:pt idx="358">
                  <c:v>20340.153303629348</c:v>
                </c:pt>
                <c:pt idx="359">
                  <c:v>16552.239162239253</c:v>
                </c:pt>
                <c:pt idx="360">
                  <c:v>15074.650779798132</c:v>
                </c:pt>
                <c:pt idx="361">
                  <c:v>13814.735143322068</c:v>
                </c:pt>
                <c:pt idx="362">
                  <c:v>12793.630970830109</c:v>
                </c:pt>
                <c:pt idx="363">
                  <c:v>12029.314179728597</c:v>
                </c:pt>
                <c:pt idx="364">
                  <c:v>11488.675452211191</c:v>
                </c:pt>
                <c:pt idx="365">
                  <c:v>11108.779059630277</c:v>
                </c:pt>
                <c:pt idx="366">
                  <c:v>10795.421586268405</c:v>
                </c:pt>
                <c:pt idx="367">
                  <c:v>10612.739824296994</c:v>
                </c:pt>
                <c:pt idx="368">
                  <c:v>10692.370335925558</c:v>
                </c:pt>
                <c:pt idx="369">
                  <c:v>10547.522074954144</c:v>
                </c:pt>
                <c:pt idx="370">
                  <c:v>10547.522074954144</c:v>
                </c:pt>
                <c:pt idx="371">
                  <c:v>6206.4381099482325</c:v>
                </c:pt>
                <c:pt idx="372">
                  <c:v>7966.6367395417055</c:v>
                </c:pt>
                <c:pt idx="373">
                  <c:v>7311.5766936560576</c:v>
                </c:pt>
                <c:pt idx="374">
                  <c:v>7049.1843491544969</c:v>
                </c:pt>
                <c:pt idx="375">
                  <c:v>6824.0650093418217</c:v>
                </c:pt>
                <c:pt idx="376">
                  <c:v>6640.6626092561255</c:v>
                </c:pt>
                <c:pt idx="377">
                  <c:v>6503.2209066815367</c:v>
                </c:pt>
                <c:pt idx="378">
                  <c:v>6405.1740876878957</c:v>
                </c:pt>
                <c:pt idx="379">
                  <c:v>6338.6351684688543</c:v>
                </c:pt>
                <c:pt idx="380">
                  <c:v>6285.428054364098</c:v>
                </c:pt>
                <c:pt idx="381">
                  <c:v>6235.6639890275947</c:v>
                </c:pt>
                <c:pt idx="382">
                  <c:v>6216.8473271545809</c:v>
                </c:pt>
                <c:pt idx="383">
                  <c:v>6185.9799945926798</c:v>
                </c:pt>
                <c:pt idx="384">
                  <c:v>6185.9799945926798</c:v>
                </c:pt>
                <c:pt idx="385">
                  <c:v>6640.7827156085068</c:v>
                </c:pt>
                <c:pt idx="386">
                  <c:v>6671.4098354656462</c:v>
                </c:pt>
                <c:pt idx="387">
                  <c:v>8502.1909648083183</c:v>
                </c:pt>
                <c:pt idx="388">
                  <c:v>7617.8879276782491</c:v>
                </c:pt>
                <c:pt idx="389">
                  <c:v>8143.3932547956565</c:v>
                </c:pt>
                <c:pt idx="390">
                  <c:v>7184.7443855417851</c:v>
                </c:pt>
                <c:pt idx="391">
                  <c:v>7039.3756637100541</c:v>
                </c:pt>
                <c:pt idx="392">
                  <c:v>6930.2390248465726</c:v>
                </c:pt>
                <c:pt idx="393">
                  <c:v>6850.6085132180087</c:v>
                </c:pt>
                <c:pt idx="394">
                  <c:v>6799.3231007513477</c:v>
                </c:pt>
                <c:pt idx="395">
                  <c:v>6768.4958036402395</c:v>
                </c:pt>
                <c:pt idx="396">
                  <c:v>6695.7113540973896</c:v>
                </c:pt>
                <c:pt idx="397">
                  <c:v>6665.2043405926306</c:v>
                </c:pt>
                <c:pt idx="398">
                  <c:v>6589.65744494502</c:v>
                </c:pt>
                <c:pt idx="399">
                  <c:v>6589.65744494502</c:v>
                </c:pt>
                <c:pt idx="400">
                  <c:v>9473.3308947098085</c:v>
                </c:pt>
                <c:pt idx="401">
                  <c:v>23090.508702251289</c:v>
                </c:pt>
                <c:pt idx="402">
                  <c:v>19466.379590058008</c:v>
                </c:pt>
                <c:pt idx="403">
                  <c:v>14676.818505261665</c:v>
                </c:pt>
                <c:pt idx="404">
                  <c:v>15436.611290423492</c:v>
                </c:pt>
                <c:pt idx="405">
                  <c:v>14227.420570102979</c:v>
                </c:pt>
                <c:pt idx="406">
                  <c:v>13382.592487455444</c:v>
                </c:pt>
                <c:pt idx="407">
                  <c:v>12806.722563239629</c:v>
                </c:pt>
                <c:pt idx="408">
                  <c:v>10632.877656046199</c:v>
                </c:pt>
                <c:pt idx="409">
                  <c:v>10375.529778344637</c:v>
                </c:pt>
                <c:pt idx="410">
                  <c:v>10613.300320608105</c:v>
                </c:pt>
                <c:pt idx="411">
                  <c:v>10614.541419582709</c:v>
                </c:pt>
                <c:pt idx="412">
                  <c:v>10444.871179119233</c:v>
                </c:pt>
                <c:pt idx="413">
                  <c:v>10444.871179119233</c:v>
                </c:pt>
                <c:pt idx="414">
                  <c:v>6210.8019740847403</c:v>
                </c:pt>
                <c:pt idx="415">
                  <c:v>10097.843891639903</c:v>
                </c:pt>
                <c:pt idx="416">
                  <c:v>9494.9900735891715</c:v>
                </c:pt>
                <c:pt idx="417">
                  <c:v>8536.1009916305375</c:v>
                </c:pt>
                <c:pt idx="418">
                  <c:v>7863.3853119448913</c:v>
                </c:pt>
                <c:pt idx="419">
                  <c:v>7390.8869216782723</c:v>
                </c:pt>
                <c:pt idx="420">
                  <c:v>7061.3150907449726</c:v>
                </c:pt>
                <c:pt idx="421">
                  <c:v>6832.5124894592809</c:v>
                </c:pt>
                <c:pt idx="422">
                  <c:v>6670.2888428434244</c:v>
                </c:pt>
                <c:pt idx="423">
                  <c:v>6555.9876308275625</c:v>
                </c:pt>
                <c:pt idx="424">
                  <c:v>6472.5137159228088</c:v>
                </c:pt>
                <c:pt idx="425">
                  <c:v>6377.3094139355171</c:v>
                </c:pt>
                <c:pt idx="426">
                  <c:v>6304.4048580402869</c:v>
                </c:pt>
                <c:pt idx="427">
                  <c:v>6304.4048580402869</c:v>
                </c:pt>
                <c:pt idx="428">
                  <c:v>12275.492166658732</c:v>
                </c:pt>
                <c:pt idx="429">
                  <c:v>35105.347662678651</c:v>
                </c:pt>
                <c:pt idx="430">
                  <c:v>34938.920293729461</c:v>
                </c:pt>
                <c:pt idx="431">
                  <c:v>34602.102046202512</c:v>
                </c:pt>
                <c:pt idx="432">
                  <c:v>29549.187766085561</c:v>
                </c:pt>
                <c:pt idx="433">
                  <c:v>25362.120180282807</c:v>
                </c:pt>
                <c:pt idx="434">
                  <c:v>19049.810724550109</c:v>
                </c:pt>
                <c:pt idx="435">
                  <c:v>18815.683408308865</c:v>
                </c:pt>
                <c:pt idx="436">
                  <c:v>23739.923749575035</c:v>
                </c:pt>
                <c:pt idx="437">
                  <c:v>18907.364590626315</c:v>
                </c:pt>
                <c:pt idx="438">
                  <c:v>19147.777472642163</c:v>
                </c:pt>
                <c:pt idx="439">
                  <c:v>19069.708343594553</c:v>
                </c:pt>
                <c:pt idx="440">
                  <c:v>18942.195432816789</c:v>
                </c:pt>
                <c:pt idx="441">
                  <c:v>18942.195432816789</c:v>
                </c:pt>
                <c:pt idx="442">
                  <c:v>7473.1998085100095</c:v>
                </c:pt>
                <c:pt idx="443">
                  <c:v>9016.6865429574736</c:v>
                </c:pt>
                <c:pt idx="444">
                  <c:v>9016.6064720558861</c:v>
                </c:pt>
                <c:pt idx="445">
                  <c:v>8971.4464835606523</c:v>
                </c:pt>
                <c:pt idx="446">
                  <c:v>10111.455944909743</c:v>
                </c:pt>
                <c:pt idx="447">
                  <c:v>8789.2451469987664</c:v>
                </c:pt>
                <c:pt idx="448">
                  <c:v>8712.7374005321071</c:v>
                </c:pt>
                <c:pt idx="449">
                  <c:v>8669.6592554781437</c:v>
                </c:pt>
                <c:pt idx="450">
                  <c:v>8673.1423396971913</c:v>
                </c:pt>
                <c:pt idx="451">
                  <c:v>8685.9937194019512</c:v>
                </c:pt>
                <c:pt idx="452">
                  <c:v>8720.1439589289312</c:v>
                </c:pt>
                <c:pt idx="453">
                  <c:v>8576.4967614813268</c:v>
                </c:pt>
                <c:pt idx="454">
                  <c:v>8551.0342147765678</c:v>
                </c:pt>
                <c:pt idx="455">
                  <c:v>8551.0342147765678</c:v>
                </c:pt>
                <c:pt idx="456">
                  <c:v>20372.061557911882</c:v>
                </c:pt>
                <c:pt idx="457">
                  <c:v>62864.568037666322</c:v>
                </c:pt>
                <c:pt idx="458">
                  <c:v>61739.932189421997</c:v>
                </c:pt>
                <c:pt idx="459">
                  <c:v>61277.482697304578</c:v>
                </c:pt>
                <c:pt idx="460">
                  <c:v>60579.544683618937</c:v>
                </c:pt>
                <c:pt idx="461">
                  <c:v>49369.418284143881</c:v>
                </c:pt>
                <c:pt idx="462">
                  <c:v>42532.404210309651</c:v>
                </c:pt>
                <c:pt idx="463">
                  <c:v>37514.961339595866</c:v>
                </c:pt>
                <c:pt idx="464">
                  <c:v>37561.922923376813</c:v>
                </c:pt>
                <c:pt idx="465">
                  <c:v>37652.082758564109</c:v>
                </c:pt>
                <c:pt idx="466">
                  <c:v>38033.340356472007</c:v>
                </c:pt>
                <c:pt idx="467">
                  <c:v>38454.032873411648</c:v>
                </c:pt>
                <c:pt idx="468">
                  <c:v>37612.367591376809</c:v>
                </c:pt>
                <c:pt idx="469">
                  <c:v>37612.367591376809</c:v>
                </c:pt>
                <c:pt idx="470">
                  <c:v>12943.323521347553</c:v>
                </c:pt>
                <c:pt idx="471">
                  <c:v>30801.576737812415</c:v>
                </c:pt>
                <c:pt idx="472">
                  <c:v>31309.666643834586</c:v>
                </c:pt>
                <c:pt idx="473">
                  <c:v>22359.781654365652</c:v>
                </c:pt>
                <c:pt idx="474">
                  <c:v>22733.232339368784</c:v>
                </c:pt>
                <c:pt idx="475">
                  <c:v>18660.225752877137</c:v>
                </c:pt>
                <c:pt idx="476">
                  <c:v>19970.345844648429</c:v>
                </c:pt>
                <c:pt idx="477">
                  <c:v>19038.080337467574</c:v>
                </c:pt>
                <c:pt idx="478">
                  <c:v>18322.006264572407</c:v>
                </c:pt>
                <c:pt idx="479">
                  <c:v>17752.421906131196</c:v>
                </c:pt>
                <c:pt idx="480">
                  <c:v>17305.466133470924</c:v>
                </c:pt>
                <c:pt idx="481">
                  <c:v>16862.513905890017</c:v>
                </c:pt>
                <c:pt idx="482">
                  <c:v>15756.774790420284</c:v>
                </c:pt>
                <c:pt idx="483">
                  <c:v>15756.774790420284</c:v>
                </c:pt>
                <c:pt idx="484">
                  <c:v>5765.2074067514523</c:v>
                </c:pt>
                <c:pt idx="485">
                  <c:v>6810.6130978751562</c:v>
                </c:pt>
                <c:pt idx="486">
                  <c:v>6816.3782027894413</c:v>
                </c:pt>
                <c:pt idx="487">
                  <c:v>6394.0442323672614</c:v>
                </c:pt>
                <c:pt idx="488">
                  <c:v>6389.1999428212303</c:v>
                </c:pt>
                <c:pt idx="489">
                  <c:v>6382.5940934402788</c:v>
                </c:pt>
                <c:pt idx="490">
                  <c:v>6145.4240829387154</c:v>
                </c:pt>
                <c:pt idx="491">
                  <c:v>6144.1429485133185</c:v>
                </c:pt>
                <c:pt idx="492">
                  <c:v>6145.1838702339537</c:v>
                </c:pt>
                <c:pt idx="493">
                  <c:v>6146.2648274053818</c:v>
                </c:pt>
                <c:pt idx="494">
                  <c:v>6116.5585229164963</c:v>
                </c:pt>
                <c:pt idx="495">
                  <c:v>6159.396455265698</c:v>
                </c:pt>
                <c:pt idx="496">
                  <c:v>6095.7801239545934</c:v>
                </c:pt>
                <c:pt idx="497">
                  <c:v>6095.7801239545934</c:v>
                </c:pt>
                <c:pt idx="498">
                  <c:v>16874.884860185251</c:v>
                </c:pt>
                <c:pt idx="499">
                  <c:v>41772.851637852582</c:v>
                </c:pt>
                <c:pt idx="500">
                  <c:v>40080.953487313069</c:v>
                </c:pt>
                <c:pt idx="501">
                  <c:v>28914.745977358638</c:v>
                </c:pt>
                <c:pt idx="502">
                  <c:v>26854.52167951758</c:v>
                </c:pt>
                <c:pt idx="503">
                  <c:v>26319.768163266839</c:v>
                </c:pt>
                <c:pt idx="504">
                  <c:v>22138.625824181545</c:v>
                </c:pt>
                <c:pt idx="505">
                  <c:v>18146.250635588298</c:v>
                </c:pt>
                <c:pt idx="506">
                  <c:v>18181.121513229562</c:v>
                </c:pt>
                <c:pt idx="507">
                  <c:v>18225.801076315274</c:v>
                </c:pt>
                <c:pt idx="508">
                  <c:v>17640.28260845819</c:v>
                </c:pt>
                <c:pt idx="509">
                  <c:v>16906.673008115409</c:v>
                </c:pt>
                <c:pt idx="510">
                  <c:v>16278.516785163089</c:v>
                </c:pt>
                <c:pt idx="511">
                  <c:v>16278.516785163089</c:v>
                </c:pt>
                <c:pt idx="512">
                  <c:v>7776.9087382306143</c:v>
                </c:pt>
                <c:pt idx="513">
                  <c:v>14856.177324817201</c:v>
                </c:pt>
                <c:pt idx="514">
                  <c:v>12357.04437992539</c:v>
                </c:pt>
                <c:pt idx="515">
                  <c:v>11442.754790150879</c:v>
                </c:pt>
                <c:pt idx="516">
                  <c:v>10682.441544128735</c:v>
                </c:pt>
                <c:pt idx="517">
                  <c:v>10069.258579773239</c:v>
                </c:pt>
                <c:pt idx="518">
                  <c:v>9599.0021747510655</c:v>
                </c:pt>
                <c:pt idx="519">
                  <c:v>9247.4508813320535</c:v>
                </c:pt>
                <c:pt idx="520">
                  <c:v>8972.2071571257311</c:v>
                </c:pt>
                <c:pt idx="521">
                  <c:v>8746.6474273543263</c:v>
                </c:pt>
                <c:pt idx="522">
                  <c:v>8639.7928091860831</c:v>
                </c:pt>
                <c:pt idx="523">
                  <c:v>8640.7536600051299</c:v>
                </c:pt>
                <c:pt idx="524">
                  <c:v>8557.5199578051379</c:v>
                </c:pt>
                <c:pt idx="525">
                  <c:v>8557.5199578051379</c:v>
                </c:pt>
                <c:pt idx="526">
                  <c:v>8362.9877023988083</c:v>
                </c:pt>
                <c:pt idx="527">
                  <c:v>8454.5888138146729</c:v>
                </c:pt>
                <c:pt idx="528">
                  <c:v>16229.273180686903</c:v>
                </c:pt>
                <c:pt idx="529">
                  <c:v>15300.610864077475</c:v>
                </c:pt>
                <c:pt idx="530">
                  <c:v>14170.209910918858</c:v>
                </c:pt>
                <c:pt idx="531">
                  <c:v>13187.259523033243</c:v>
                </c:pt>
                <c:pt idx="532">
                  <c:v>12374.299659217451</c:v>
                </c:pt>
                <c:pt idx="533">
                  <c:v>11752.509072941324</c:v>
                </c:pt>
                <c:pt idx="534">
                  <c:v>11306.754363804861</c:v>
                </c:pt>
                <c:pt idx="535">
                  <c:v>11011.292736947747</c:v>
                </c:pt>
                <c:pt idx="536">
                  <c:v>10780.888717630311</c:v>
                </c:pt>
                <c:pt idx="537">
                  <c:v>10728.922702500156</c:v>
                </c:pt>
                <c:pt idx="538">
                  <c:v>10627.472870189056</c:v>
                </c:pt>
                <c:pt idx="539">
                  <c:v>10562.135014493826</c:v>
                </c:pt>
                <c:pt idx="540">
                  <c:v>10562.135014493826</c:v>
                </c:pt>
                <c:pt idx="541">
                  <c:v>18671.996175410466</c:v>
                </c:pt>
                <c:pt idx="542">
                  <c:v>46343.819161315609</c:v>
                </c:pt>
                <c:pt idx="543">
                  <c:v>39922.29299581785</c:v>
                </c:pt>
                <c:pt idx="544">
                  <c:v>39567.618937236934</c:v>
                </c:pt>
                <c:pt idx="545">
                  <c:v>38975.935009957626</c:v>
                </c:pt>
                <c:pt idx="546">
                  <c:v>30944.583368047322</c:v>
                </c:pt>
                <c:pt idx="547">
                  <c:v>23402.625076638564</c:v>
                </c:pt>
                <c:pt idx="548">
                  <c:v>23175.584035187792</c:v>
                </c:pt>
                <c:pt idx="549">
                  <c:v>23225.388135975089</c:v>
                </c:pt>
                <c:pt idx="550">
                  <c:v>23317.54974370206</c:v>
                </c:pt>
                <c:pt idx="551">
                  <c:v>23689.158797968688</c:v>
                </c:pt>
                <c:pt idx="552">
                  <c:v>24165.180307905153</c:v>
                </c:pt>
                <c:pt idx="553">
                  <c:v>23901.346687175021</c:v>
                </c:pt>
                <c:pt idx="554">
                  <c:v>23901.346687175021</c:v>
                </c:pt>
                <c:pt idx="555">
                  <c:v>6294.7963498498111</c:v>
                </c:pt>
                <c:pt idx="556">
                  <c:v>9177.6690905987271</c:v>
                </c:pt>
                <c:pt idx="557">
                  <c:v>8078.5758599607425</c:v>
                </c:pt>
                <c:pt idx="558">
                  <c:v>7618.2882821861858</c:v>
                </c:pt>
                <c:pt idx="559">
                  <c:v>8384.0063140654729</c:v>
                </c:pt>
                <c:pt idx="560">
                  <c:v>8056.7165038274115</c:v>
                </c:pt>
                <c:pt idx="561">
                  <c:v>7816.0634091068005</c:v>
                </c:pt>
                <c:pt idx="562">
                  <c:v>6945.3724252465709</c:v>
                </c:pt>
                <c:pt idx="563">
                  <c:v>7091.9822460529058</c:v>
                </c:pt>
                <c:pt idx="564">
                  <c:v>7097.9875636719526</c:v>
                </c:pt>
                <c:pt idx="565">
                  <c:v>6949.2558639735544</c:v>
                </c:pt>
                <c:pt idx="566">
                  <c:v>6954.0601180687927</c:v>
                </c:pt>
                <c:pt idx="567">
                  <c:v>6915.1456598973673</c:v>
                </c:pt>
                <c:pt idx="568">
                  <c:v>6915.1456598973673</c:v>
                </c:pt>
                <c:pt idx="569">
                  <c:v>8182.3877838686685</c:v>
                </c:pt>
                <c:pt idx="570">
                  <c:v>16226.270521877381</c:v>
                </c:pt>
                <c:pt idx="571">
                  <c:v>16322.395639232926</c:v>
                </c:pt>
                <c:pt idx="572">
                  <c:v>12747.149812458683</c:v>
                </c:pt>
                <c:pt idx="573">
                  <c:v>12731.455915747574</c:v>
                </c:pt>
                <c:pt idx="574">
                  <c:v>10612.739824296994</c:v>
                </c:pt>
                <c:pt idx="575">
                  <c:v>10606.77454212874</c:v>
                </c:pt>
                <c:pt idx="576">
                  <c:v>10625.070743141438</c:v>
                </c:pt>
                <c:pt idx="577">
                  <c:v>10645.008397636673</c:v>
                </c:pt>
                <c:pt idx="578">
                  <c:v>10654.096444966832</c:v>
                </c:pt>
                <c:pt idx="579">
                  <c:v>10408.358847995427</c:v>
                </c:pt>
                <c:pt idx="580">
                  <c:v>10347.665104592259</c:v>
                </c:pt>
                <c:pt idx="581">
                  <c:v>10221.753611846241</c:v>
                </c:pt>
                <c:pt idx="582">
                  <c:v>10221.753611846241</c:v>
                </c:pt>
                <c:pt idx="583">
                  <c:v>5927.030698859372</c:v>
                </c:pt>
                <c:pt idx="584">
                  <c:v>7116.6440837417922</c:v>
                </c:pt>
                <c:pt idx="585">
                  <c:v>6676.5744086180266</c:v>
                </c:pt>
                <c:pt idx="586">
                  <c:v>6505.4628919259803</c:v>
                </c:pt>
                <c:pt idx="587">
                  <c:v>6360.5745955037728</c:v>
                </c:pt>
                <c:pt idx="588">
                  <c:v>6243.1105828752134</c:v>
                </c:pt>
                <c:pt idx="589">
                  <c:v>6154.3920239164927</c:v>
                </c:pt>
                <c:pt idx="590">
                  <c:v>6089.7748063355466</c:v>
                </c:pt>
                <c:pt idx="591">
                  <c:v>6043.6940024720589</c:v>
                </c:pt>
                <c:pt idx="592">
                  <c:v>6006.7813168403163</c:v>
                </c:pt>
                <c:pt idx="593">
                  <c:v>5964.3837744498451</c:v>
                </c:pt>
                <c:pt idx="594">
                  <c:v>5952.6133519165123</c:v>
                </c:pt>
                <c:pt idx="595">
                  <c:v>5928.7922586942932</c:v>
                </c:pt>
                <c:pt idx="596">
                  <c:v>5928.7922586942932</c:v>
                </c:pt>
                <c:pt idx="597">
                  <c:v>10758.949290595392</c:v>
                </c:pt>
                <c:pt idx="598">
                  <c:v>25547.404246555801</c:v>
                </c:pt>
                <c:pt idx="599">
                  <c:v>17491.230625153443</c:v>
                </c:pt>
                <c:pt idx="600">
                  <c:v>17159.056489918556</c:v>
                </c:pt>
                <c:pt idx="601">
                  <c:v>16722.469899013839</c:v>
                </c:pt>
                <c:pt idx="602">
                  <c:v>16320.153653988482</c:v>
                </c:pt>
                <c:pt idx="603">
                  <c:v>16072.053965420253</c:v>
                </c:pt>
                <c:pt idx="604">
                  <c:v>15997.307778788514</c:v>
                </c:pt>
                <c:pt idx="605">
                  <c:v>12767.407750560269</c:v>
                </c:pt>
                <c:pt idx="606">
                  <c:v>12834.387059738041</c:v>
                </c:pt>
                <c:pt idx="607">
                  <c:v>12201.786901747628</c:v>
                </c:pt>
                <c:pt idx="608">
                  <c:v>11884.30577695401</c:v>
                </c:pt>
                <c:pt idx="609">
                  <c:v>12060.221547741294</c:v>
                </c:pt>
                <c:pt idx="610">
                  <c:v>12060.221547741294</c:v>
                </c:pt>
                <c:pt idx="611">
                  <c:v>26179.564014587486</c:v>
                </c:pt>
                <c:pt idx="612">
                  <c:v>32610.578581923342</c:v>
                </c:pt>
                <c:pt idx="613">
                  <c:v>74562.166086004829</c:v>
                </c:pt>
                <c:pt idx="614">
                  <c:v>68449.953813338769</c:v>
                </c:pt>
                <c:pt idx="615">
                  <c:v>62630.000331466348</c:v>
                </c:pt>
                <c:pt idx="616">
                  <c:v>57475.556148136711</c:v>
                </c:pt>
                <c:pt idx="617">
                  <c:v>44517.041577052303</c:v>
                </c:pt>
                <c:pt idx="618">
                  <c:v>49662.277606699405</c:v>
                </c:pt>
                <c:pt idx="619">
                  <c:v>47162.744307299654</c:v>
                </c:pt>
                <c:pt idx="620">
                  <c:v>45512.322883782363</c:v>
                </c:pt>
                <c:pt idx="621">
                  <c:v>44260.894762874552</c:v>
                </c:pt>
                <c:pt idx="622">
                  <c:v>43762.573506846034</c:v>
                </c:pt>
                <c:pt idx="623">
                  <c:v>44233.150195474554</c:v>
                </c:pt>
                <c:pt idx="624">
                  <c:v>44121.090968703138</c:v>
                </c:pt>
                <c:pt idx="625">
                  <c:v>44121.090968703138</c:v>
                </c:pt>
                <c:pt idx="626">
                  <c:v>7018.0367684370394</c:v>
                </c:pt>
                <c:pt idx="627">
                  <c:v>7043.4993151417993</c:v>
                </c:pt>
                <c:pt idx="628">
                  <c:v>11952.526185106384</c:v>
                </c:pt>
                <c:pt idx="629">
                  <c:v>10177.994864128785</c:v>
                </c:pt>
                <c:pt idx="630">
                  <c:v>9518.1305641478975</c:v>
                </c:pt>
                <c:pt idx="631">
                  <c:v>8966.2819104082719</c:v>
                </c:pt>
                <c:pt idx="632">
                  <c:v>8512.4400402114916</c:v>
                </c:pt>
                <c:pt idx="633">
                  <c:v>8155.0035355258142</c:v>
                </c:pt>
                <c:pt idx="634">
                  <c:v>7881.1210166464771</c:v>
                </c:pt>
                <c:pt idx="635">
                  <c:v>7679.102131941735</c:v>
                </c:pt>
                <c:pt idx="636">
                  <c:v>7521.5626330687355</c:v>
                </c:pt>
                <c:pt idx="637">
                  <c:v>7395.6911757735097</c:v>
                </c:pt>
                <c:pt idx="638">
                  <c:v>7343.8452669957369</c:v>
                </c:pt>
                <c:pt idx="639">
                  <c:v>7250.6027020973343</c:v>
                </c:pt>
                <c:pt idx="640">
                  <c:v>7250.6027020973343</c:v>
                </c:pt>
                <c:pt idx="641">
                  <c:v>5747.1113829927235</c:v>
                </c:pt>
                <c:pt idx="642">
                  <c:v>7476.7629636306447</c:v>
                </c:pt>
                <c:pt idx="643">
                  <c:v>6628.8121158212061</c:v>
                </c:pt>
                <c:pt idx="644">
                  <c:v>6391.2817862624997</c:v>
                </c:pt>
                <c:pt idx="645">
                  <c:v>6214.285058303788</c:v>
                </c:pt>
                <c:pt idx="646">
                  <c:v>6076.8433557291983</c:v>
                </c:pt>
                <c:pt idx="647">
                  <c:v>5970.6693402244473</c:v>
                </c:pt>
                <c:pt idx="648">
                  <c:v>5895.1624800276295</c:v>
                </c:pt>
                <c:pt idx="649">
                  <c:v>5850.4028460403324</c:v>
                </c:pt>
                <c:pt idx="650">
                  <c:v>5823.4990231070014</c:v>
                </c:pt>
                <c:pt idx="651">
                  <c:v>5790.8701307101801</c:v>
                </c:pt>
                <c:pt idx="652">
                  <c:v>5767.1691438403404</c:v>
                </c:pt>
                <c:pt idx="653">
                  <c:v>5754.1175868816117</c:v>
                </c:pt>
                <c:pt idx="654">
                  <c:v>5754.1175868816117</c:v>
                </c:pt>
                <c:pt idx="655">
                  <c:v>9962.1237134494404</c:v>
                </c:pt>
                <c:pt idx="656">
                  <c:v>25232.125071555834</c:v>
                </c:pt>
                <c:pt idx="657">
                  <c:v>19874.541010899236</c:v>
                </c:pt>
                <c:pt idx="658">
                  <c:v>20666.202014892806</c:v>
                </c:pt>
                <c:pt idx="659">
                  <c:v>19044.806293200905</c:v>
                </c:pt>
                <c:pt idx="660">
                  <c:v>17719.232517423261</c:v>
                </c:pt>
                <c:pt idx="661">
                  <c:v>16684.716468915431</c:v>
                </c:pt>
                <c:pt idx="662">
                  <c:v>15911.471772286935</c:v>
                </c:pt>
                <c:pt idx="663">
                  <c:v>15323.671283734615</c:v>
                </c:pt>
                <c:pt idx="664">
                  <c:v>14842.685377899743</c:v>
                </c:pt>
                <c:pt idx="665">
                  <c:v>14482.766675264858</c:v>
                </c:pt>
                <c:pt idx="666">
                  <c:v>14183.021255172825</c:v>
                </c:pt>
                <c:pt idx="667">
                  <c:v>13980.802193214115</c:v>
                </c:pt>
                <c:pt idx="668">
                  <c:v>13980.802193214115</c:v>
                </c:pt>
                <c:pt idx="669">
                  <c:v>11673.759341230221</c:v>
                </c:pt>
                <c:pt idx="670">
                  <c:v>11898.758574690515</c:v>
                </c:pt>
                <c:pt idx="671">
                  <c:v>13681.897517588748</c:v>
                </c:pt>
                <c:pt idx="672">
                  <c:v>31492.348405805998</c:v>
                </c:pt>
                <c:pt idx="673">
                  <c:v>24895.26678857809</c:v>
                </c:pt>
                <c:pt idx="674">
                  <c:v>22213.972542575189</c:v>
                </c:pt>
                <c:pt idx="675">
                  <c:v>22329.634959918032</c:v>
                </c:pt>
                <c:pt idx="676">
                  <c:v>19527.834007026253</c:v>
                </c:pt>
                <c:pt idx="677">
                  <c:v>17769.156724562941</c:v>
                </c:pt>
                <c:pt idx="678">
                  <c:v>16508.080060013861</c:v>
                </c:pt>
                <c:pt idx="679">
                  <c:v>15653.403256471089</c:v>
                </c:pt>
                <c:pt idx="680">
                  <c:v>14973.000770233062</c:v>
                </c:pt>
                <c:pt idx="681">
                  <c:v>14537.89549100771</c:v>
                </c:pt>
                <c:pt idx="682">
                  <c:v>14015.87324810935</c:v>
                </c:pt>
                <c:pt idx="683">
                  <c:v>13772.257530030009</c:v>
                </c:pt>
                <c:pt idx="684">
                  <c:v>13772.257530030009</c:v>
                </c:pt>
                <c:pt idx="685">
                  <c:v>7095.1050112148096</c:v>
                </c:pt>
                <c:pt idx="686">
                  <c:v>10169.307171306562</c:v>
                </c:pt>
                <c:pt idx="687">
                  <c:v>9099.8802097066709</c:v>
                </c:pt>
                <c:pt idx="688">
                  <c:v>8700.0861980813152</c:v>
                </c:pt>
                <c:pt idx="689">
                  <c:v>8358.9441218686516</c:v>
                </c:pt>
                <c:pt idx="690">
                  <c:v>8083.7003976623291</c:v>
                </c:pt>
                <c:pt idx="691">
                  <c:v>7881.2811584496512</c:v>
                </c:pt>
                <c:pt idx="692">
                  <c:v>7739.7158044433163</c:v>
                </c:pt>
                <c:pt idx="693">
                  <c:v>7629.6183147607881</c:v>
                </c:pt>
                <c:pt idx="694">
                  <c:v>7535.9753953544478</c:v>
                </c:pt>
                <c:pt idx="695">
                  <c:v>7452.141161392552</c:v>
                </c:pt>
                <c:pt idx="696">
                  <c:v>7374.4323514020834</c:v>
                </c:pt>
                <c:pt idx="697">
                  <c:v>7278.7476240052674</c:v>
                </c:pt>
                <c:pt idx="698">
                  <c:v>7278.7476240052674</c:v>
                </c:pt>
                <c:pt idx="699">
                  <c:v>9446.6272490304455</c:v>
                </c:pt>
                <c:pt idx="700">
                  <c:v>9339.6124890590272</c:v>
                </c:pt>
                <c:pt idx="701">
                  <c:v>23527.73586036871</c:v>
                </c:pt>
                <c:pt idx="702">
                  <c:v>18062.856791585131</c:v>
                </c:pt>
                <c:pt idx="703">
                  <c:v>15905.426419217096</c:v>
                </c:pt>
                <c:pt idx="704">
                  <c:v>14166.486613995048</c:v>
                </c:pt>
                <c:pt idx="705">
                  <c:v>12842.354114445976</c:v>
                </c:pt>
                <c:pt idx="706">
                  <c:v>11899.759460960357</c:v>
                </c:pt>
                <c:pt idx="707">
                  <c:v>11230.927220001693</c:v>
                </c:pt>
                <c:pt idx="708">
                  <c:v>10707.383629973176</c:v>
                </c:pt>
                <c:pt idx="709">
                  <c:v>10254.742823300207</c:v>
                </c:pt>
                <c:pt idx="710">
                  <c:v>10066.055743709749</c:v>
                </c:pt>
                <c:pt idx="711">
                  <c:v>10052.804009497051</c:v>
                </c:pt>
                <c:pt idx="712">
                  <c:v>10080.02811603673</c:v>
                </c:pt>
                <c:pt idx="713">
                  <c:v>10080.02811603673</c:v>
                </c:pt>
                <c:pt idx="714">
                  <c:v>5998.0135531165079</c:v>
                </c:pt>
                <c:pt idx="715">
                  <c:v>6028.2403184657114</c:v>
                </c:pt>
                <c:pt idx="716">
                  <c:v>6407.656285637102</c:v>
                </c:pt>
                <c:pt idx="717">
                  <c:v>6268.4129877767982</c:v>
                </c:pt>
                <c:pt idx="718">
                  <c:v>6195.0280064720437</c:v>
                </c:pt>
                <c:pt idx="719">
                  <c:v>6124.1652585672891</c:v>
                </c:pt>
                <c:pt idx="720">
                  <c:v>6066.6343157768188</c:v>
                </c:pt>
                <c:pt idx="721">
                  <c:v>6026.8390776879332</c:v>
                </c:pt>
                <c:pt idx="722">
                  <c:v>6008.8631602815858</c:v>
                </c:pt>
                <c:pt idx="723">
                  <c:v>5998.0535885673016</c:v>
                </c:pt>
                <c:pt idx="724">
                  <c:v>5991.8881291450798</c:v>
                </c:pt>
                <c:pt idx="725">
                  <c:v>6010.3444719609515</c:v>
                </c:pt>
                <c:pt idx="726">
                  <c:v>6016.59000228476</c:v>
                </c:pt>
                <c:pt idx="727">
                  <c:v>6016.59000228476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A0-46BB-85E7-5266D2C82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7547920"/>
        <c:axId val="1477555136"/>
      </c:scatterChart>
      <c:valAx>
        <c:axId val="147754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Unemployment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555136"/>
        <c:crosses val="autoZero"/>
        <c:crossBetween val="midCat"/>
      </c:valAx>
      <c:valAx>
        <c:axId val="147755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active_listing_count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547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Cumulative Cases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Summarized!$H$2:$H$729</c:f>
              <c:numCache>
                <c:formatCode>_(* #,##0_);_(* \(#,##0\);_(* "-"??_);_(@_)</c:formatCode>
                <c:ptCount val="51"/>
                <c:pt idx="0">
                  <c:v>526707</c:v>
                </c:pt>
                <c:pt idx="1">
                  <c:v>67104</c:v>
                </c:pt>
                <c:pt idx="2">
                  <c:v>860169</c:v>
                </c:pt>
                <c:pt idx="3">
                  <c:v>334998</c:v>
                </c:pt>
                <c:pt idx="4">
                  <c:v>3736197</c:v>
                </c:pt>
                <c:pt idx="5">
                  <c:v>508108</c:v>
                </c:pt>
                <c:pt idx="6">
                  <c:v>337340</c:v>
                </c:pt>
                <c:pt idx="7">
                  <c:v>103603</c:v>
                </c:pt>
                <c:pt idx="8">
                  <c:v>47471</c:v>
                </c:pt>
                <c:pt idx="9">
                  <c:v>2217360</c:v>
                </c:pt>
                <c:pt idx="10">
                  <c:v>1071593</c:v>
                </c:pt>
                <c:pt idx="11">
                  <c:v>32397</c:v>
                </c:pt>
                <c:pt idx="12">
                  <c:v>187102</c:v>
                </c:pt>
                <c:pt idx="13">
                  <c:v>1329443</c:v>
                </c:pt>
                <c:pt idx="14">
                  <c:v>719613</c:v>
                </c:pt>
                <c:pt idx="15">
                  <c:v>363530</c:v>
                </c:pt>
                <c:pt idx="16">
                  <c:v>310014</c:v>
                </c:pt>
                <c:pt idx="17">
                  <c:v>445266</c:v>
                </c:pt>
                <c:pt idx="18">
                  <c:v>456884</c:v>
                </c:pt>
                <c:pt idx="19">
                  <c:v>60430</c:v>
                </c:pt>
                <c:pt idx="20">
                  <c:v>444678</c:v>
                </c:pt>
                <c:pt idx="21">
                  <c:v>684630</c:v>
                </c:pt>
                <c:pt idx="22">
                  <c:v>922873</c:v>
                </c:pt>
                <c:pt idx="23">
                  <c:v>570596</c:v>
                </c:pt>
                <c:pt idx="24">
                  <c:v>311159</c:v>
                </c:pt>
                <c:pt idx="25">
                  <c:v>598500</c:v>
                </c:pt>
                <c:pt idx="26">
                  <c:v>108402</c:v>
                </c:pt>
                <c:pt idx="27">
                  <c:v>219090</c:v>
                </c:pt>
                <c:pt idx="28">
                  <c:v>314085</c:v>
                </c:pt>
                <c:pt idx="29">
                  <c:v>94203</c:v>
                </c:pt>
                <c:pt idx="30">
                  <c:v>991010</c:v>
                </c:pt>
                <c:pt idx="31">
                  <c:v>196999</c:v>
                </c:pt>
                <c:pt idx="32">
                  <c:v>2035668</c:v>
                </c:pt>
                <c:pt idx="33">
                  <c:v>970713</c:v>
                </c:pt>
                <c:pt idx="34">
                  <c:v>107029</c:v>
                </c:pt>
                <c:pt idx="35">
                  <c:v>1067262</c:v>
                </c:pt>
                <c:pt idx="36">
                  <c:v>447393</c:v>
                </c:pt>
                <c:pt idx="37">
                  <c:v>182040</c:v>
                </c:pt>
                <c:pt idx="38">
                  <c:v>1144880</c:v>
                </c:pt>
                <c:pt idx="39">
                  <c:v>147220</c:v>
                </c:pt>
                <c:pt idx="40">
                  <c:v>575956</c:v>
                </c:pt>
                <c:pt idx="41">
                  <c:v>122228</c:v>
                </c:pt>
                <c:pt idx="42">
                  <c:v>829599</c:v>
                </c:pt>
                <c:pt idx="43">
                  <c:v>2882526</c:v>
                </c:pt>
                <c:pt idx="44">
                  <c:v>396068</c:v>
                </c:pt>
                <c:pt idx="45">
                  <c:v>22675</c:v>
                </c:pt>
                <c:pt idx="46">
                  <c:v>654929</c:v>
                </c:pt>
                <c:pt idx="47">
                  <c:v>400334</c:v>
                </c:pt>
                <c:pt idx="48">
                  <c:v>151848</c:v>
                </c:pt>
                <c:pt idx="49">
                  <c:v>658084</c:v>
                </c:pt>
                <c:pt idx="50">
                  <c:v>57883</c:v>
                </c:pt>
              </c:numCache>
            </c:numRef>
          </c:xVal>
          <c:yVal>
            <c:numRef>
              <c:f>Sheet68!$C$25:$C$752</c:f>
              <c:numCache>
                <c:formatCode>General</c:formatCode>
                <c:ptCount val="728"/>
                <c:pt idx="0">
                  <c:v>-813.16069518100835</c:v>
                </c:pt>
                <c:pt idx="1">
                  <c:v>-660.06725314639186</c:v>
                </c:pt>
                <c:pt idx="2">
                  <c:v>-490.20417469775703</c:v>
                </c:pt>
                <c:pt idx="3">
                  <c:v>-517.52456837026489</c:v>
                </c:pt>
                <c:pt idx="4">
                  <c:v>-746.24066436702287</c:v>
                </c:pt>
                <c:pt idx="5">
                  <c:v>-806.88572938646212</c:v>
                </c:pt>
                <c:pt idx="6">
                  <c:v>-943.99835746398367</c:v>
                </c:pt>
                <c:pt idx="7">
                  <c:v>-1166.6619057538137</c:v>
                </c:pt>
                <c:pt idx="8">
                  <c:v>-1545.0747367606655</c:v>
                </c:pt>
                <c:pt idx="9">
                  <c:v>-2226.9154581067314</c:v>
                </c:pt>
                <c:pt idx="10">
                  <c:v>-1067.0472902120673</c:v>
                </c:pt>
                <c:pt idx="11">
                  <c:v>592.93044369954441</c:v>
                </c:pt>
                <c:pt idx="12">
                  <c:v>835.29548454289034</c:v>
                </c:pt>
                <c:pt idx="13">
                  <c:v>939.63930896039165</c:v>
                </c:pt>
                <c:pt idx="14">
                  <c:v>-810.19132968454733</c:v>
                </c:pt>
                <c:pt idx="15">
                  <c:v>-808.99417080374064</c:v>
                </c:pt>
                <c:pt idx="16">
                  <c:v>-809.9993052120426</c:v>
                </c:pt>
                <c:pt idx="17">
                  <c:v>-817.45968549397526</c:v>
                </c:pt>
                <c:pt idx="18">
                  <c:v>-852.41707170356005</c:v>
                </c:pt>
                <c:pt idx="19">
                  <c:v>-880.90261118566923</c:v>
                </c:pt>
                <c:pt idx="20">
                  <c:v>-908.3984194843822</c:v>
                </c:pt>
                <c:pt idx="21">
                  <c:v>-1013.7321560240084</c:v>
                </c:pt>
                <c:pt idx="22">
                  <c:v>-1255.0681218702102</c:v>
                </c:pt>
                <c:pt idx="23">
                  <c:v>-1419.8232207856563</c:v>
                </c:pt>
                <c:pt idx="24">
                  <c:v>-1490.0576930972732</c:v>
                </c:pt>
                <c:pt idx="25">
                  <c:v>-1530.7975547391163</c:v>
                </c:pt>
                <c:pt idx="26">
                  <c:v>-1592.2647828971083</c:v>
                </c:pt>
                <c:pt idx="27">
                  <c:v>-1639.8280232913523</c:v>
                </c:pt>
                <c:pt idx="28">
                  <c:v>-809.90962501303125</c:v>
                </c:pt>
                <c:pt idx="29">
                  <c:v>-809.90962501303125</c:v>
                </c:pt>
                <c:pt idx="30">
                  <c:v>-808.32910197482113</c:v>
                </c:pt>
                <c:pt idx="31">
                  <c:v>-622.09292518790153</c:v>
                </c:pt>
                <c:pt idx="32">
                  <c:v>-248.49888733630041</c:v>
                </c:pt>
                <c:pt idx="33">
                  <c:v>-537.35498492990746</c:v>
                </c:pt>
                <c:pt idx="34">
                  <c:v>-124.46080110118919</c:v>
                </c:pt>
                <c:pt idx="35">
                  <c:v>731.72436350531643</c:v>
                </c:pt>
                <c:pt idx="36">
                  <c:v>1067.0048615554388</c:v>
                </c:pt>
                <c:pt idx="37">
                  <c:v>917.49671808736457</c:v>
                </c:pt>
                <c:pt idx="38">
                  <c:v>176.90776668430681</c:v>
                </c:pt>
                <c:pt idx="39">
                  <c:v>-985.61261494398059</c:v>
                </c:pt>
                <c:pt idx="40">
                  <c:v>-802.36508861342736</c:v>
                </c:pt>
                <c:pt idx="41">
                  <c:v>1043.7283264438229</c:v>
                </c:pt>
                <c:pt idx="42">
                  <c:v>1605.8645452226738</c:v>
                </c:pt>
                <c:pt idx="43">
                  <c:v>1597.5347394674391</c:v>
                </c:pt>
                <c:pt idx="44">
                  <c:v>-811.64144114987607</c:v>
                </c:pt>
                <c:pt idx="45">
                  <c:v>-805.6065289719138</c:v>
                </c:pt>
                <c:pt idx="46">
                  <c:v>-802.26509681480445</c:v>
                </c:pt>
                <c:pt idx="47">
                  <c:v>-899.03611179648942</c:v>
                </c:pt>
                <c:pt idx="48">
                  <c:v>-1091.7222430898896</c:v>
                </c:pt>
                <c:pt idx="49">
                  <c:v>-1071.1884515601851</c:v>
                </c:pt>
                <c:pt idx="50">
                  <c:v>-887.64867188578455</c:v>
                </c:pt>
                <c:pt idx="51">
                  <c:v>-824.16845374567492</c:v>
                </c:pt>
                <c:pt idx="52">
                  <c:v>-1027.9435924404197</c:v>
                </c:pt>
                <c:pt idx="53">
                  <c:v>-1025.5470843395351</c:v>
                </c:pt>
                <c:pt idx="54">
                  <c:v>-1045.7891192896659</c:v>
                </c:pt>
                <c:pt idx="55">
                  <c:v>-1140.0424277566735</c:v>
                </c:pt>
                <c:pt idx="56">
                  <c:v>-895.03370345903932</c:v>
                </c:pt>
                <c:pt idx="57">
                  <c:v>-875.54765413308178</c:v>
                </c:pt>
                <c:pt idx="58">
                  <c:v>-809.94419629593301</c:v>
                </c:pt>
                <c:pt idx="59">
                  <c:v>-810.37633733220503</c:v>
                </c:pt>
                <c:pt idx="60">
                  <c:v>-774.2549999444733</c:v>
                </c:pt>
                <c:pt idx="61">
                  <c:v>374.70133660256579</c:v>
                </c:pt>
                <c:pt idx="62">
                  <c:v>1476.8596135537136</c:v>
                </c:pt>
                <c:pt idx="63">
                  <c:v>1260.1941408825496</c:v>
                </c:pt>
                <c:pt idx="64">
                  <c:v>-270.00332782883561</c:v>
                </c:pt>
                <c:pt idx="65">
                  <c:v>-106.62058442222042</c:v>
                </c:pt>
                <c:pt idx="66">
                  <c:v>894.43532427555328</c:v>
                </c:pt>
                <c:pt idx="67">
                  <c:v>684.74606497690911</c:v>
                </c:pt>
                <c:pt idx="68">
                  <c:v>-2986.5496572672419</c:v>
                </c:pt>
                <c:pt idx="69">
                  <c:v>-14736.159824824732</c:v>
                </c:pt>
                <c:pt idx="70">
                  <c:v>-17338.794095924881</c:v>
                </c:pt>
                <c:pt idx="71">
                  <c:v>-10297.280786984025</c:v>
                </c:pt>
                <c:pt idx="72">
                  <c:v>-4993.5279713298805</c:v>
                </c:pt>
                <c:pt idx="73">
                  <c:v>-3912.4540712206581</c:v>
                </c:pt>
                <c:pt idx="74">
                  <c:v>-792.57640730970809</c:v>
                </c:pt>
                <c:pt idx="75">
                  <c:v>-297.75508891509457</c:v>
                </c:pt>
                <c:pt idx="76">
                  <c:v>179.38900941745055</c:v>
                </c:pt>
                <c:pt idx="77">
                  <c:v>314.90175646758416</c:v>
                </c:pt>
                <c:pt idx="78">
                  <c:v>219.58136579256097</c:v>
                </c:pt>
                <c:pt idx="79">
                  <c:v>143.04944169197688</c:v>
                </c:pt>
                <c:pt idx="80">
                  <c:v>22.271409885444655</c:v>
                </c:pt>
                <c:pt idx="81">
                  <c:v>-365.04505600015545</c:v>
                </c:pt>
                <c:pt idx="82">
                  <c:v>-1803.4098308855646</c:v>
                </c:pt>
                <c:pt idx="83">
                  <c:v>-1731.5906118160419</c:v>
                </c:pt>
                <c:pt idx="84">
                  <c:v>-1963.6774138906912</c:v>
                </c:pt>
                <c:pt idx="85">
                  <c:v>-2214.4852354568229</c:v>
                </c:pt>
                <c:pt idx="86">
                  <c:v>-2668.9473441939372</c:v>
                </c:pt>
                <c:pt idx="87">
                  <c:v>-3190.8650456947144</c:v>
                </c:pt>
                <c:pt idx="88">
                  <c:v>-794.96182582992935</c:v>
                </c:pt>
                <c:pt idx="89">
                  <c:v>968.29539243907629</c:v>
                </c:pt>
                <c:pt idx="90">
                  <c:v>2404.6363057598828</c:v>
                </c:pt>
                <c:pt idx="91">
                  <c:v>2708.0833341822427</c:v>
                </c:pt>
                <c:pt idx="92">
                  <c:v>2761.109859960146</c:v>
                </c:pt>
                <c:pt idx="93">
                  <c:v>2741.0602263473988</c:v>
                </c:pt>
                <c:pt idx="94">
                  <c:v>2703.3189951303439</c:v>
                </c:pt>
                <c:pt idx="95">
                  <c:v>2575.2489898356916</c:v>
                </c:pt>
                <c:pt idx="96">
                  <c:v>2182.5883466475889</c:v>
                </c:pt>
                <c:pt idx="97">
                  <c:v>1975.0257580686166</c:v>
                </c:pt>
                <c:pt idx="98">
                  <c:v>1914.2997281553462</c:v>
                </c:pt>
                <c:pt idx="99">
                  <c:v>1973.0614790206992</c:v>
                </c:pt>
                <c:pt idx="100">
                  <c:v>1702.209161247607</c:v>
                </c:pt>
                <c:pt idx="101">
                  <c:v>1425.9693735889605</c:v>
                </c:pt>
                <c:pt idx="102">
                  <c:v>-805.40645899441074</c:v>
                </c:pt>
                <c:pt idx="103">
                  <c:v>-739.72256600004073</c:v>
                </c:pt>
                <c:pt idx="104">
                  <c:v>-608.07136187202741</c:v>
                </c:pt>
                <c:pt idx="105">
                  <c:v>-499.22778937896396</c:v>
                </c:pt>
                <c:pt idx="106">
                  <c:v>-480.51240514717642</c:v>
                </c:pt>
                <c:pt idx="107">
                  <c:v>-506.16378421894728</c:v>
                </c:pt>
                <c:pt idx="108">
                  <c:v>-530.20126659854532</c:v>
                </c:pt>
                <c:pt idx="109">
                  <c:v>-533.18637921245772</c:v>
                </c:pt>
                <c:pt idx="110">
                  <c:v>-654.19459966121372</c:v>
                </c:pt>
                <c:pt idx="111">
                  <c:v>-877.05615457327349</c:v>
                </c:pt>
                <c:pt idx="112">
                  <c:v>-1069.39965308314</c:v>
                </c:pt>
                <c:pt idx="113">
                  <c:v>-888.26873166641053</c:v>
                </c:pt>
                <c:pt idx="114">
                  <c:v>-889.60572019779374</c:v>
                </c:pt>
                <c:pt idx="115">
                  <c:v>-983.7366506069784</c:v>
                </c:pt>
                <c:pt idx="116">
                  <c:v>-809.44873188976544</c:v>
                </c:pt>
                <c:pt idx="117">
                  <c:v>-660.61816736372953</c:v>
                </c:pt>
                <c:pt idx="118">
                  <c:v>-496.02326978076485</c:v>
                </c:pt>
                <c:pt idx="119">
                  <c:v>-437.40115863480594</c:v>
                </c:pt>
                <c:pt idx="120">
                  <c:v>-434.49802760493685</c:v>
                </c:pt>
                <c:pt idx="121">
                  <c:v>-444.75303455227686</c:v>
                </c:pt>
                <c:pt idx="122">
                  <c:v>-447.81208024774924</c:v>
                </c:pt>
                <c:pt idx="123">
                  <c:v>-462.34622466245401</c:v>
                </c:pt>
                <c:pt idx="124">
                  <c:v>-502.43248392092073</c:v>
                </c:pt>
                <c:pt idx="125">
                  <c:v>-524.882085542401</c:v>
                </c:pt>
                <c:pt idx="126">
                  <c:v>-534.24851094838414</c:v>
                </c:pt>
                <c:pt idx="127">
                  <c:v>-494.65481099435851</c:v>
                </c:pt>
                <c:pt idx="128">
                  <c:v>-515.32809727454924</c:v>
                </c:pt>
                <c:pt idx="129">
                  <c:v>-530.45902468624854</c:v>
                </c:pt>
                <c:pt idx="130">
                  <c:v>-841.43213403340542</c:v>
                </c:pt>
                <c:pt idx="131">
                  <c:v>-125.12460036153152</c:v>
                </c:pt>
                <c:pt idx="132">
                  <c:v>669.43246495431981</c:v>
                </c:pt>
                <c:pt idx="133">
                  <c:v>59.326476836765323</c:v>
                </c:pt>
                <c:pt idx="134">
                  <c:v>-2098.6777937530551</c:v>
                </c:pt>
                <c:pt idx="135">
                  <c:v>-400.85021526083801</c:v>
                </c:pt>
                <c:pt idx="136">
                  <c:v>1293.6636904509287</c:v>
                </c:pt>
                <c:pt idx="137">
                  <c:v>2077.7062562815881</c:v>
                </c:pt>
                <c:pt idx="138">
                  <c:v>512.37601670925869</c:v>
                </c:pt>
                <c:pt idx="139">
                  <c:v>-2012.1026708096724</c:v>
                </c:pt>
                <c:pt idx="140">
                  <c:v>-4086.8596780293956</c:v>
                </c:pt>
                <c:pt idx="141">
                  <c:v>-2960.8637107282775</c:v>
                </c:pt>
                <c:pt idx="142">
                  <c:v>-2955.0234651640931</c:v>
                </c:pt>
                <c:pt idx="143">
                  <c:v>-4181.3822668922294</c:v>
                </c:pt>
                <c:pt idx="144">
                  <c:v>-755.04003958339763</c:v>
                </c:pt>
                <c:pt idx="145">
                  <c:v>-128.48348710887967</c:v>
                </c:pt>
                <c:pt idx="146">
                  <c:v>430.37222762487818</c:v>
                </c:pt>
                <c:pt idx="147">
                  <c:v>612.27328930450494</c:v>
                </c:pt>
                <c:pt idx="148">
                  <c:v>-97.648716848058029</c:v>
                </c:pt>
                <c:pt idx="149">
                  <c:v>301.44074943989199</c:v>
                </c:pt>
                <c:pt idx="150">
                  <c:v>839.74604781022026</c:v>
                </c:pt>
                <c:pt idx="151">
                  <c:v>538.94180114599567</c:v>
                </c:pt>
                <c:pt idx="152">
                  <c:v>534.75675153355041</c:v>
                </c:pt>
                <c:pt idx="153">
                  <c:v>-1354.9690004318436</c:v>
                </c:pt>
                <c:pt idx="154">
                  <c:v>-2333.9891481205996</c:v>
                </c:pt>
                <c:pt idx="155">
                  <c:v>-1024.6956840682396</c:v>
                </c:pt>
                <c:pt idx="156">
                  <c:v>-230.74637034101761</c:v>
                </c:pt>
                <c:pt idx="157">
                  <c:v>73.93528135683664</c:v>
                </c:pt>
                <c:pt idx="158">
                  <c:v>-812.76432305657727</c:v>
                </c:pt>
                <c:pt idx="159">
                  <c:v>-804.41929501516563</c:v>
                </c:pt>
                <c:pt idx="160">
                  <c:v>-803.98972118304459</c:v>
                </c:pt>
                <c:pt idx="161">
                  <c:v>-807.46670231882229</c:v>
                </c:pt>
                <c:pt idx="162">
                  <c:v>-820.9847587210154</c:v>
                </c:pt>
                <c:pt idx="163">
                  <c:v>-886.9041527071538</c:v>
                </c:pt>
                <c:pt idx="164">
                  <c:v>-891.91356778736395</c:v>
                </c:pt>
                <c:pt idx="165">
                  <c:v>-854.75508891509457</c:v>
                </c:pt>
                <c:pt idx="166">
                  <c:v>-879.13759933610436</c:v>
                </c:pt>
                <c:pt idx="167">
                  <c:v>-894.82491926598891</c:v>
                </c:pt>
                <c:pt idx="168">
                  <c:v>-848.61988982394155</c:v>
                </c:pt>
                <c:pt idx="169">
                  <c:v>-848.78076695157415</c:v>
                </c:pt>
                <c:pt idx="170">
                  <c:v>-864.64145613730079</c:v>
                </c:pt>
                <c:pt idx="171">
                  <c:v>-893.89526545570152</c:v>
                </c:pt>
                <c:pt idx="172">
                  <c:v>-809.98458677474264</c:v>
                </c:pt>
                <c:pt idx="173">
                  <c:v>-781.74019253655206</c:v>
                </c:pt>
                <c:pt idx="174">
                  <c:v>-777.24284571383942</c:v>
                </c:pt>
                <c:pt idx="175">
                  <c:v>-823.74960761676232</c:v>
                </c:pt>
                <c:pt idx="176">
                  <c:v>-977.34982054675629</c:v>
                </c:pt>
                <c:pt idx="177">
                  <c:v>-1003.4579900111275</c:v>
                </c:pt>
                <c:pt idx="178">
                  <c:v>-1076.3790974650231</c:v>
                </c:pt>
                <c:pt idx="179">
                  <c:v>-1299.9500484641749</c:v>
                </c:pt>
                <c:pt idx="180">
                  <c:v>-1638.7588987104582</c:v>
                </c:pt>
                <c:pt idx="181">
                  <c:v>-1815.8746128284342</c:v>
                </c:pt>
                <c:pt idx="182">
                  <c:v>-1896.337913199518</c:v>
                </c:pt>
                <c:pt idx="183">
                  <c:v>-1907.3497265350911</c:v>
                </c:pt>
                <c:pt idx="184">
                  <c:v>-1967.4224679826821</c:v>
                </c:pt>
                <c:pt idx="185">
                  <c:v>-2001.0704261139085</c:v>
                </c:pt>
                <c:pt idx="186">
                  <c:v>-809.92691065448219</c:v>
                </c:pt>
                <c:pt idx="187">
                  <c:v>-809.94419629593301</c:v>
                </c:pt>
                <c:pt idx="188">
                  <c:v>-806.46790294524624</c:v>
                </c:pt>
                <c:pt idx="189">
                  <c:v>636.38608633081458</c:v>
                </c:pt>
                <c:pt idx="190">
                  <c:v>2531.6667293498449</c:v>
                </c:pt>
                <c:pt idx="191">
                  <c:v>3825.5494827028392</c:v>
                </c:pt>
                <c:pt idx="192">
                  <c:v>3769.5749648131668</c:v>
                </c:pt>
                <c:pt idx="193">
                  <c:v>3339.6218293006414</c:v>
                </c:pt>
                <c:pt idx="194">
                  <c:v>2992.3957164117191</c:v>
                </c:pt>
                <c:pt idx="195">
                  <c:v>2019.6527147746929</c:v>
                </c:pt>
                <c:pt idx="196">
                  <c:v>-375.81432835745363</c:v>
                </c:pt>
                <c:pt idx="197">
                  <c:v>473.94372171162468</c:v>
                </c:pt>
                <c:pt idx="198">
                  <c:v>925.17485510442202</c:v>
                </c:pt>
                <c:pt idx="199">
                  <c:v>1356.5426141157986</c:v>
                </c:pt>
                <c:pt idx="200">
                  <c:v>1194.3281396186903</c:v>
                </c:pt>
                <c:pt idx="201">
                  <c:v>383.83263324773361</c:v>
                </c:pt>
                <c:pt idx="202">
                  <c:v>-786.52318081014357</c:v>
                </c:pt>
                <c:pt idx="203">
                  <c:v>-8.7451639910359518</c:v>
                </c:pt>
                <c:pt idx="204">
                  <c:v>711.69466966523396</c:v>
                </c:pt>
                <c:pt idx="205">
                  <c:v>1022.1767792143437</c:v>
                </c:pt>
                <c:pt idx="206">
                  <c:v>983.14117025883593</c:v>
                </c:pt>
                <c:pt idx="207">
                  <c:v>821.89795866215991</c:v>
                </c:pt>
                <c:pt idx="208">
                  <c:v>708.1601393931951</c:v>
                </c:pt>
                <c:pt idx="209">
                  <c:v>378.93847612496847</c:v>
                </c:pt>
                <c:pt idx="210">
                  <c:v>-993.2923092881656</c:v>
                </c:pt>
                <c:pt idx="211">
                  <c:v>-1439.5770119834415</c:v>
                </c:pt>
                <c:pt idx="212">
                  <c:v>-1722.2683256449018</c:v>
                </c:pt>
                <c:pt idx="213">
                  <c:v>270.23037276811374</c:v>
                </c:pt>
                <c:pt idx="214">
                  <c:v>305.73147243397761</c:v>
                </c:pt>
                <c:pt idx="215">
                  <c:v>44.135359237163357</c:v>
                </c:pt>
                <c:pt idx="216">
                  <c:v>-811.50058881411803</c:v>
                </c:pt>
                <c:pt idx="217">
                  <c:v>-771.39824753810956</c:v>
                </c:pt>
                <c:pt idx="218">
                  <c:v>-612.05391027927362</c:v>
                </c:pt>
                <c:pt idx="219">
                  <c:v>-596.80335894759969</c:v>
                </c:pt>
                <c:pt idx="220">
                  <c:v>-711.47665122275998</c:v>
                </c:pt>
                <c:pt idx="221">
                  <c:v>-817.8150153243248</c:v>
                </c:pt>
                <c:pt idx="222">
                  <c:v>-994.6012675796128</c:v>
                </c:pt>
                <c:pt idx="223">
                  <c:v>-1320.24838696187</c:v>
                </c:pt>
                <c:pt idx="224">
                  <c:v>-2370.548969753565</c:v>
                </c:pt>
                <c:pt idx="225">
                  <c:v>-1788.4649637815528</c:v>
                </c:pt>
                <c:pt idx="226">
                  <c:v>-1430.0645039138808</c:v>
                </c:pt>
                <c:pt idx="227">
                  <c:v>-1155.7328337270119</c:v>
                </c:pt>
                <c:pt idx="228">
                  <c:v>-1141.1013164932974</c:v>
                </c:pt>
                <c:pt idx="229">
                  <c:v>-1163.7415760095555</c:v>
                </c:pt>
                <c:pt idx="230">
                  <c:v>-807.4115934027127</c:v>
                </c:pt>
                <c:pt idx="231">
                  <c:v>-751.30702581761375</c:v>
                </c:pt>
                <c:pt idx="232">
                  <c:v>-769.6399056233613</c:v>
                </c:pt>
                <c:pt idx="233">
                  <c:v>-786.76398815648668</c:v>
                </c:pt>
                <c:pt idx="234">
                  <c:v>-937.98186261174351</c:v>
                </c:pt>
                <c:pt idx="235">
                  <c:v>-1109.210177829877</c:v>
                </c:pt>
                <c:pt idx="236">
                  <c:v>-1185.5731852928004</c:v>
                </c:pt>
                <c:pt idx="237">
                  <c:v>-1280.784733705786</c:v>
                </c:pt>
                <c:pt idx="238">
                  <c:v>-2022.9932260531668</c:v>
                </c:pt>
                <c:pt idx="239">
                  <c:v>-1966.0266326794635</c:v>
                </c:pt>
                <c:pt idx="240">
                  <c:v>-1829.9568323034182</c:v>
                </c:pt>
                <c:pt idx="241">
                  <c:v>-1205.2361507095111</c:v>
                </c:pt>
                <c:pt idx="242">
                  <c:v>-1163.0840068719672</c:v>
                </c:pt>
                <c:pt idx="243">
                  <c:v>-1158.6831881243252</c:v>
                </c:pt>
                <c:pt idx="244">
                  <c:v>-802.09086782759891</c:v>
                </c:pt>
                <c:pt idx="245">
                  <c:v>-651.27313932231789</c:v>
                </c:pt>
                <c:pt idx="246">
                  <c:v>-540.65975846896322</c:v>
                </c:pt>
                <c:pt idx="247">
                  <c:v>-497.0106087037675</c:v>
                </c:pt>
                <c:pt idx="248">
                  <c:v>-592.41879716125686</c:v>
                </c:pt>
                <c:pt idx="249">
                  <c:v>-724.45491895809801</c:v>
                </c:pt>
                <c:pt idx="250">
                  <c:v>-860.80560623908423</c:v>
                </c:pt>
                <c:pt idx="251">
                  <c:v>-1147.2449540313855</c:v>
                </c:pt>
                <c:pt idx="252">
                  <c:v>-1912.5725634523774</c:v>
                </c:pt>
                <c:pt idx="253">
                  <c:v>-2500.7567593284302</c:v>
                </c:pt>
                <c:pt idx="254">
                  <c:v>-3174.2509051166298</c:v>
                </c:pt>
                <c:pt idx="255">
                  <c:v>-3083.2100227788815</c:v>
                </c:pt>
                <c:pt idx="256">
                  <c:v>-2093.7232976577725</c:v>
                </c:pt>
                <c:pt idx="257">
                  <c:v>-1911.6007656385864</c:v>
                </c:pt>
                <c:pt idx="258">
                  <c:v>-660.41724364983281</c:v>
                </c:pt>
                <c:pt idx="259">
                  <c:v>610.34913177997419</c:v>
                </c:pt>
                <c:pt idx="260">
                  <c:v>1289.3190041227986</c:v>
                </c:pt>
                <c:pt idx="261">
                  <c:v>1405.0314712629199</c:v>
                </c:pt>
                <c:pt idx="262">
                  <c:v>1127.1627095948306</c:v>
                </c:pt>
                <c:pt idx="263">
                  <c:v>1566.3793624412692</c:v>
                </c:pt>
                <c:pt idx="264">
                  <c:v>1806.4887145471553</c:v>
                </c:pt>
                <c:pt idx="265">
                  <c:v>1882.75996946334</c:v>
                </c:pt>
                <c:pt idx="266">
                  <c:v>1592.6825884638711</c:v>
                </c:pt>
                <c:pt idx="267">
                  <c:v>1228.3770522026016</c:v>
                </c:pt>
                <c:pt idx="268">
                  <c:v>1124.0302687286439</c:v>
                </c:pt>
                <c:pt idx="269">
                  <c:v>1363.5532726054407</c:v>
                </c:pt>
                <c:pt idx="270">
                  <c:v>1640.1553529645571</c:v>
                </c:pt>
                <c:pt idx="271">
                  <c:v>1644.5746519851036</c:v>
                </c:pt>
                <c:pt idx="272">
                  <c:v>-810.12988873119673</c:v>
                </c:pt>
                <c:pt idx="273">
                  <c:v>-775.82011676029276</c:v>
                </c:pt>
                <c:pt idx="274">
                  <c:v>-761.08145574487367</c:v>
                </c:pt>
                <c:pt idx="275">
                  <c:v>-761.1225310112892</c:v>
                </c:pt>
                <c:pt idx="276">
                  <c:v>-754.51376872741832</c:v>
                </c:pt>
                <c:pt idx="277">
                  <c:v>-756.12715257825789</c:v>
                </c:pt>
                <c:pt idx="278">
                  <c:v>-762.07923243326809</c:v>
                </c:pt>
                <c:pt idx="279">
                  <c:v>-778.15299656604031</c:v>
                </c:pt>
                <c:pt idx="280">
                  <c:v>-819.11962590956261</c:v>
                </c:pt>
                <c:pt idx="281">
                  <c:v>-881.22214812429866</c:v>
                </c:pt>
                <c:pt idx="282">
                  <c:v>-899.63290378593888</c:v>
                </c:pt>
                <c:pt idx="283">
                  <c:v>-878.41965989010532</c:v>
                </c:pt>
                <c:pt idx="284">
                  <c:v>-939.88637520676411</c:v>
                </c:pt>
                <c:pt idx="285">
                  <c:v>-1077.4636522481871</c:v>
                </c:pt>
                <c:pt idx="286">
                  <c:v>-820.62107546294101</c:v>
                </c:pt>
                <c:pt idx="287">
                  <c:v>-48.151464037010555</c:v>
                </c:pt>
                <c:pt idx="288">
                  <c:v>798.08641123024154</c:v>
                </c:pt>
                <c:pt idx="289">
                  <c:v>1202.0566244681265</c:v>
                </c:pt>
                <c:pt idx="290">
                  <c:v>1146.2931361551368</c:v>
                </c:pt>
                <c:pt idx="291">
                  <c:v>1065.4324379769555</c:v>
                </c:pt>
                <c:pt idx="292">
                  <c:v>974.65149507372689</c:v>
                </c:pt>
                <c:pt idx="293">
                  <c:v>820.43926487062026</c:v>
                </c:pt>
                <c:pt idx="294">
                  <c:v>396.27784792428974</c:v>
                </c:pt>
                <c:pt idx="295">
                  <c:v>299.8543952158343</c:v>
                </c:pt>
                <c:pt idx="296">
                  <c:v>186.77220571569887</c:v>
                </c:pt>
                <c:pt idx="297">
                  <c:v>451.13536114501585</c:v>
                </c:pt>
                <c:pt idx="298">
                  <c:v>362.5649199897116</c:v>
                </c:pt>
                <c:pt idx="299">
                  <c:v>191.56319153452932</c:v>
                </c:pt>
                <c:pt idx="300">
                  <c:v>-809.90962501303125</c:v>
                </c:pt>
                <c:pt idx="301">
                  <c:v>-835.32328577639817</c:v>
                </c:pt>
                <c:pt idx="302">
                  <c:v>1676.854334176503</c:v>
                </c:pt>
                <c:pt idx="303">
                  <c:v>4360.0054373439552</c:v>
                </c:pt>
                <c:pt idx="304">
                  <c:v>5362.012448173833</c:v>
                </c:pt>
                <c:pt idx="305">
                  <c:v>5766.1087983076604</c:v>
                </c:pt>
                <c:pt idx="306">
                  <c:v>6028.3323080226128</c:v>
                </c:pt>
                <c:pt idx="307">
                  <c:v>6362.3978547041143</c:v>
                </c:pt>
                <c:pt idx="308">
                  <c:v>6440.0197819138612</c:v>
                </c:pt>
                <c:pt idx="309">
                  <c:v>6029.2709880582916</c:v>
                </c:pt>
                <c:pt idx="310">
                  <c:v>5127.9152723706075</c:v>
                </c:pt>
                <c:pt idx="311">
                  <c:v>4708.9993993316493</c:v>
                </c:pt>
                <c:pt idx="312">
                  <c:v>5262.5917027330979</c:v>
                </c:pt>
                <c:pt idx="313">
                  <c:v>5388.6996672788628</c:v>
                </c:pt>
                <c:pt idx="314">
                  <c:v>4921.8389541132565</c:v>
                </c:pt>
                <c:pt idx="315">
                  <c:v>-677.76449800033492</c:v>
                </c:pt>
                <c:pt idx="316">
                  <c:v>2263.3809579174822</c:v>
                </c:pt>
                <c:pt idx="317">
                  <c:v>3689.6896952132652</c:v>
                </c:pt>
                <c:pt idx="318">
                  <c:v>4162.4199638336559</c:v>
                </c:pt>
                <c:pt idx="319">
                  <c:v>4074.4011276782653</c:v>
                </c:pt>
                <c:pt idx="320">
                  <c:v>3990.0126171226202</c:v>
                </c:pt>
                <c:pt idx="321">
                  <c:v>3887.4100029397782</c:v>
                </c:pt>
                <c:pt idx="322">
                  <c:v>3481.0014496073491</c:v>
                </c:pt>
                <c:pt idx="323">
                  <c:v>2041.9868041993195</c:v>
                </c:pt>
                <c:pt idx="324">
                  <c:v>3087.1347733665607</c:v>
                </c:pt>
                <c:pt idx="325">
                  <c:v>4186.0662736235718</c:v>
                </c:pt>
                <c:pt idx="326">
                  <c:v>4531.7645261752732</c:v>
                </c:pt>
                <c:pt idx="327">
                  <c:v>3407.9871341940743</c:v>
                </c:pt>
                <c:pt idx="328">
                  <c:v>1789.6558779315346</c:v>
                </c:pt>
                <c:pt idx="329">
                  <c:v>-808.76500784418317</c:v>
                </c:pt>
                <c:pt idx="330">
                  <c:v>-555.67139386329404</c:v>
                </c:pt>
                <c:pt idx="331">
                  <c:v>-189.61338584042778</c:v>
                </c:pt>
                <c:pt idx="332">
                  <c:v>37.982021586385144</c:v>
                </c:pt>
                <c:pt idx="333">
                  <c:v>-112.01165536882854</c:v>
                </c:pt>
                <c:pt idx="334">
                  <c:v>-256.09723883214383</c:v>
                </c:pt>
                <c:pt idx="335">
                  <c:v>-435.40325795989747</c:v>
                </c:pt>
                <c:pt idx="336">
                  <c:v>-866.25952150480725</c:v>
                </c:pt>
                <c:pt idx="337">
                  <c:v>-2668.9351180236654</c:v>
                </c:pt>
                <c:pt idx="338">
                  <c:v>-2607.6736580500556</c:v>
                </c:pt>
                <c:pt idx="339">
                  <c:v>-2525.6979844962334</c:v>
                </c:pt>
                <c:pt idx="340">
                  <c:v>-2636.5858962374077</c:v>
                </c:pt>
                <c:pt idx="341">
                  <c:v>-2865.6326367383699</c:v>
                </c:pt>
                <c:pt idx="342">
                  <c:v>-3504.0102086772276</c:v>
                </c:pt>
                <c:pt idx="343">
                  <c:v>-806.08898541105384</c:v>
                </c:pt>
                <c:pt idx="344">
                  <c:v>-666.69398585931958</c:v>
                </c:pt>
                <c:pt idx="345">
                  <c:v>-343.83706750165288</c:v>
                </c:pt>
                <c:pt idx="346">
                  <c:v>-207.89149762512625</c:v>
                </c:pt>
                <c:pt idx="347">
                  <c:v>-162.37191768635807</c:v>
                </c:pt>
                <c:pt idx="348">
                  <c:v>229.26370227802181</c:v>
                </c:pt>
                <c:pt idx="349">
                  <c:v>461.83052656662858</c:v>
                </c:pt>
                <c:pt idx="350">
                  <c:v>447.06498389082117</c:v>
                </c:pt>
                <c:pt idx="351">
                  <c:v>347.73739545222361</c:v>
                </c:pt>
                <c:pt idx="352">
                  <c:v>246.67609347281177</c:v>
                </c:pt>
                <c:pt idx="353">
                  <c:v>481.538975995295</c:v>
                </c:pt>
                <c:pt idx="354">
                  <c:v>775.38698911659958</c:v>
                </c:pt>
                <c:pt idx="355">
                  <c:v>947.46331445855321</c:v>
                </c:pt>
                <c:pt idx="356">
                  <c:v>999.5247524144188</c:v>
                </c:pt>
                <c:pt idx="357">
                  <c:v>-818.22795533026681</c:v>
                </c:pt>
                <c:pt idx="358">
                  <c:v>-599.62364566457688</c:v>
                </c:pt>
                <c:pt idx="359">
                  <c:v>-255.73951374391595</c:v>
                </c:pt>
                <c:pt idx="360">
                  <c:v>-157.9300026899059</c:v>
                </c:pt>
                <c:pt idx="361">
                  <c:v>-387.73919083376495</c:v>
                </c:pt>
                <c:pt idx="362">
                  <c:v>-679.1271945430467</c:v>
                </c:pt>
                <c:pt idx="363">
                  <c:v>-901.14929468013361</c:v>
                </c:pt>
                <c:pt idx="364">
                  <c:v>-1002.8677919297393</c:v>
                </c:pt>
                <c:pt idx="365">
                  <c:v>-2273.5409692108406</c:v>
                </c:pt>
                <c:pt idx="366">
                  <c:v>-2159.3014194431344</c:v>
                </c:pt>
                <c:pt idx="367">
                  <c:v>-2268.5888133290755</c:v>
                </c:pt>
                <c:pt idx="368">
                  <c:v>-1495.9398445026054</c:v>
                </c:pt>
                <c:pt idx="369">
                  <c:v>-2012.4065897941146</c:v>
                </c:pt>
                <c:pt idx="370">
                  <c:v>-1938.3487477225499</c:v>
                </c:pt>
                <c:pt idx="371">
                  <c:v>-808.31489637885443</c:v>
                </c:pt>
                <c:pt idx="372">
                  <c:v>-801.70544930737765</c:v>
                </c:pt>
                <c:pt idx="373">
                  <c:v>-801.79444471878298</c:v>
                </c:pt>
                <c:pt idx="374">
                  <c:v>-804.60755465458021</c:v>
                </c:pt>
                <c:pt idx="375">
                  <c:v>-818.63733542172542</c:v>
                </c:pt>
                <c:pt idx="376">
                  <c:v>-834.49751176611881</c:v>
                </c:pt>
                <c:pt idx="377">
                  <c:v>-857.69980805271234</c:v>
                </c:pt>
                <c:pt idx="378">
                  <c:v>-999.87866460185637</c:v>
                </c:pt>
                <c:pt idx="379">
                  <c:v>-1202.0272335374918</c:v>
                </c:pt>
                <c:pt idx="380">
                  <c:v>-1260.1465315498303</c:v>
                </c:pt>
                <c:pt idx="381">
                  <c:v>-1200.0684957376047</c:v>
                </c:pt>
                <c:pt idx="382">
                  <c:v>-1180.4391988180109</c:v>
                </c:pt>
                <c:pt idx="383">
                  <c:v>-1182.3014295252224</c:v>
                </c:pt>
                <c:pt idx="384">
                  <c:v>-1117.6904439297459</c:v>
                </c:pt>
                <c:pt idx="385">
                  <c:v>-810.11705271044184</c:v>
                </c:pt>
                <c:pt idx="386">
                  <c:v>-809.33218202030525</c:v>
                </c:pt>
                <c:pt idx="387">
                  <c:v>-814.77373813678741</c:v>
                </c:pt>
                <c:pt idx="388">
                  <c:v>-875.63716947042258</c:v>
                </c:pt>
                <c:pt idx="389">
                  <c:v>-862.67294137974841</c:v>
                </c:pt>
                <c:pt idx="390">
                  <c:v>-924.96628744056488</c:v>
                </c:pt>
                <c:pt idx="391">
                  <c:v>-1000.5651277978623</c:v>
                </c:pt>
                <c:pt idx="392">
                  <c:v>-1104.4953064394226</c:v>
                </c:pt>
                <c:pt idx="393">
                  <c:v>-1379.0416140772163</c:v>
                </c:pt>
                <c:pt idx="394">
                  <c:v>-1993.4833691173353</c:v>
                </c:pt>
                <c:pt idx="395">
                  <c:v>-2020.3365466217911</c:v>
                </c:pt>
                <c:pt idx="396">
                  <c:v>-2099.6388009164548</c:v>
                </c:pt>
                <c:pt idx="397">
                  <c:v>-2090.4573921505835</c:v>
                </c:pt>
                <c:pt idx="398">
                  <c:v>-2154.3559076084539</c:v>
                </c:pt>
                <c:pt idx="399">
                  <c:v>-2233.0035248446202</c:v>
                </c:pt>
                <c:pt idx="400">
                  <c:v>-803.13125830640854</c:v>
                </c:pt>
                <c:pt idx="401">
                  <c:v>-654.23668562287105</c:v>
                </c:pt>
                <c:pt idx="402">
                  <c:v>-540.03285380976286</c:v>
                </c:pt>
                <c:pt idx="403">
                  <c:v>-624.09412881181061</c:v>
                </c:pt>
                <c:pt idx="404">
                  <c:v>-811.05769009978826</c:v>
                </c:pt>
                <c:pt idx="405">
                  <c:v>-703.09843346359798</c:v>
                </c:pt>
                <c:pt idx="406">
                  <c:v>-594.19564932375943</c:v>
                </c:pt>
                <c:pt idx="407">
                  <c:v>-774.04556584400325</c:v>
                </c:pt>
                <c:pt idx="408">
                  <c:v>-1300.8592155984984</c:v>
                </c:pt>
                <c:pt idx="409">
                  <c:v>-1566.0137966587081</c:v>
                </c:pt>
                <c:pt idx="410">
                  <c:v>-1352.0273444444338</c:v>
                </c:pt>
                <c:pt idx="411">
                  <c:v>-931.67308226153909</c:v>
                </c:pt>
                <c:pt idx="412">
                  <c:v>-812.25292650711344</c:v>
                </c:pt>
                <c:pt idx="413">
                  <c:v>-795.05303447085316</c:v>
                </c:pt>
                <c:pt idx="414">
                  <c:v>-813.23616978405289</c:v>
                </c:pt>
                <c:pt idx="415">
                  <c:v>-774.98732592516637</c:v>
                </c:pt>
                <c:pt idx="416">
                  <c:v>-645.28785775961774</c:v>
                </c:pt>
                <c:pt idx="417">
                  <c:v>-538.83791824056175</c:v>
                </c:pt>
                <c:pt idx="418">
                  <c:v>-508.68371704271567</c:v>
                </c:pt>
                <c:pt idx="419">
                  <c:v>-503.64538092672376</c:v>
                </c:pt>
                <c:pt idx="420">
                  <c:v>-513.77545160454474</c:v>
                </c:pt>
                <c:pt idx="421">
                  <c:v>-518.48638921312113</c:v>
                </c:pt>
                <c:pt idx="422">
                  <c:v>-646.78709599133026</c:v>
                </c:pt>
                <c:pt idx="423">
                  <c:v>-811.94456117087293</c:v>
                </c:pt>
                <c:pt idx="424">
                  <c:v>-888.47255448706414</c:v>
                </c:pt>
                <c:pt idx="425">
                  <c:v>-943.64456016266422</c:v>
                </c:pt>
                <c:pt idx="426">
                  <c:v>-1026.9284941407554</c:v>
                </c:pt>
                <c:pt idx="427">
                  <c:v>-1144.2516209687174</c:v>
                </c:pt>
                <c:pt idx="428">
                  <c:v>-866.06469193721068</c:v>
                </c:pt>
                <c:pt idx="429">
                  <c:v>4367.1317311987459</c:v>
                </c:pt>
                <c:pt idx="430">
                  <c:v>8114.7129180421689</c:v>
                </c:pt>
                <c:pt idx="431">
                  <c:v>11225.685870430476</c:v>
                </c:pt>
                <c:pt idx="432">
                  <c:v>11836.587456941375</c:v>
                </c:pt>
                <c:pt idx="433">
                  <c:v>11786.187485935159</c:v>
                </c:pt>
                <c:pt idx="434">
                  <c:v>11732.908170526551</c:v>
                </c:pt>
                <c:pt idx="435">
                  <c:v>11397.102403323235</c:v>
                </c:pt>
                <c:pt idx="436">
                  <c:v>10320.976218467535</c:v>
                </c:pt>
                <c:pt idx="437">
                  <c:v>9945.6995762646839</c:v>
                </c:pt>
                <c:pt idx="438">
                  <c:v>8628.9368427710833</c:v>
                </c:pt>
                <c:pt idx="439">
                  <c:v>8797.6174388114232</c:v>
                </c:pt>
                <c:pt idx="440">
                  <c:v>8008.7092823723433</c:v>
                </c:pt>
                <c:pt idx="441">
                  <c:v>7519.864126393004</c:v>
                </c:pt>
                <c:pt idx="442">
                  <c:v>-810.33731642860721</c:v>
                </c:pt>
                <c:pt idx="443">
                  <c:v>-745.85366236052801</c:v>
                </c:pt>
                <c:pt idx="444">
                  <c:v>-586.80163648738767</c:v>
                </c:pt>
                <c:pt idx="445">
                  <c:v>-522.86102607540533</c:v>
                </c:pt>
                <c:pt idx="446">
                  <c:v>-523.9765532596839</c:v>
                </c:pt>
                <c:pt idx="447">
                  <c:v>-469.1179214342601</c:v>
                </c:pt>
                <c:pt idx="448">
                  <c:v>-441.69519547819846</c:v>
                </c:pt>
                <c:pt idx="449">
                  <c:v>-595.50181042293661</c:v>
                </c:pt>
                <c:pt idx="450">
                  <c:v>-920.24169604465897</c:v>
                </c:pt>
                <c:pt idx="451">
                  <c:v>-800.95864577781049</c:v>
                </c:pt>
                <c:pt idx="452">
                  <c:v>-533.70023287735057</c:v>
                </c:pt>
                <c:pt idx="453">
                  <c:v>-294.01771245567716</c:v>
                </c:pt>
                <c:pt idx="454">
                  <c:v>-183.72009471540696</c:v>
                </c:pt>
                <c:pt idx="455">
                  <c:v>-174.14641955325533</c:v>
                </c:pt>
                <c:pt idx="456">
                  <c:v>-198.24835998450544</c:v>
                </c:pt>
                <c:pt idx="457">
                  <c:v>17452.813645857055</c:v>
                </c:pt>
                <c:pt idx="458">
                  <c:v>22397.052872714608</c:v>
                </c:pt>
                <c:pt idx="459">
                  <c:v>24083.967802092626</c:v>
                </c:pt>
                <c:pt idx="460">
                  <c:v>24306.926373941213</c:v>
                </c:pt>
                <c:pt idx="461">
                  <c:v>24134.413955796197</c:v>
                </c:pt>
                <c:pt idx="462">
                  <c:v>23937.477267176153</c:v>
                </c:pt>
                <c:pt idx="463">
                  <c:v>23488.00453973492</c:v>
                </c:pt>
                <c:pt idx="464">
                  <c:v>22056.939774850176</c:v>
                </c:pt>
                <c:pt idx="465">
                  <c:v>19823.773254560023</c:v>
                </c:pt>
                <c:pt idx="466">
                  <c:v>17819.661955182557</c:v>
                </c:pt>
                <c:pt idx="467">
                  <c:v>17913.369695843739</c:v>
                </c:pt>
                <c:pt idx="468">
                  <c:v>16628.387549370884</c:v>
                </c:pt>
                <c:pt idx="469">
                  <c:v>15589.280499600842</c:v>
                </c:pt>
                <c:pt idx="470">
                  <c:v>-826.28751386707233</c:v>
                </c:pt>
                <c:pt idx="471">
                  <c:v>-606.51257409596406</c:v>
                </c:pt>
                <c:pt idx="472">
                  <c:v>-394.74825003148999</c:v>
                </c:pt>
                <c:pt idx="473">
                  <c:v>-572.56531473155951</c:v>
                </c:pt>
                <c:pt idx="474">
                  <c:v>-978.13628371562072</c:v>
                </c:pt>
                <c:pt idx="475">
                  <c:v>-980.68996106326176</c:v>
                </c:pt>
                <c:pt idx="476">
                  <c:v>-892.2318280728141</c:v>
                </c:pt>
                <c:pt idx="477">
                  <c:v>-1160.0730382803331</c:v>
                </c:pt>
                <c:pt idx="478">
                  <c:v>-1822.5983284159192</c:v>
                </c:pt>
                <c:pt idx="479">
                  <c:v>-3351.6343591985787</c:v>
                </c:pt>
                <c:pt idx="480">
                  <c:v>-4565.2019881741908</c:v>
                </c:pt>
                <c:pt idx="481">
                  <c:v>-4480.0916523504275</c:v>
                </c:pt>
                <c:pt idx="482">
                  <c:v>-4572.5192017945774</c:v>
                </c:pt>
                <c:pt idx="483">
                  <c:v>-4978.2892090785062</c:v>
                </c:pt>
                <c:pt idx="484">
                  <c:v>-809.0703301943912</c:v>
                </c:pt>
                <c:pt idx="485">
                  <c:v>-809.33611879966816</c:v>
                </c:pt>
                <c:pt idx="486">
                  <c:v>-790.48929431484771</c:v>
                </c:pt>
                <c:pt idx="487">
                  <c:v>-783.86136397298094</c:v>
                </c:pt>
                <c:pt idx="488">
                  <c:v>-814.78229648311901</c:v>
                </c:pt>
                <c:pt idx="489">
                  <c:v>-867.20862132096795</c:v>
                </c:pt>
                <c:pt idx="490">
                  <c:v>-937.56631943183174</c:v>
                </c:pt>
                <c:pt idx="491">
                  <c:v>-1040.0949975356289</c:v>
                </c:pt>
                <c:pt idx="492">
                  <c:v>-1246.9177094853335</c:v>
                </c:pt>
                <c:pt idx="493">
                  <c:v>-1109.8487448607725</c:v>
                </c:pt>
                <c:pt idx="494">
                  <c:v>-1050.9216552571511</c:v>
                </c:pt>
                <c:pt idx="495">
                  <c:v>-1060.6734961858701</c:v>
                </c:pt>
                <c:pt idx="496">
                  <c:v>-1094.4395427105565</c:v>
                </c:pt>
                <c:pt idx="497">
                  <c:v>-1142.9572582176888</c:v>
                </c:pt>
                <c:pt idx="498">
                  <c:v>-792.90346492206288</c:v>
                </c:pt>
                <c:pt idx="499">
                  <c:v>-146.50059780657284</c:v>
                </c:pt>
                <c:pt idx="500">
                  <c:v>731.24267578336026</c:v>
                </c:pt>
                <c:pt idx="501">
                  <c:v>1157.9015755288567</c:v>
                </c:pt>
                <c:pt idx="502">
                  <c:v>1103.365871607758</c:v>
                </c:pt>
                <c:pt idx="503">
                  <c:v>1199.2599164625376</c:v>
                </c:pt>
                <c:pt idx="504">
                  <c:v>1332.3435905319434</c:v>
                </c:pt>
                <c:pt idx="505">
                  <c:v>762.64665659821185</c:v>
                </c:pt>
                <c:pt idx="506">
                  <c:v>-1659.2363856029669</c:v>
                </c:pt>
                <c:pt idx="507">
                  <c:v>-3954.4098987380858</c:v>
                </c:pt>
                <c:pt idx="508">
                  <c:v>-5116.2316659372154</c:v>
                </c:pt>
                <c:pt idx="509">
                  <c:v>-233.4021630636671</c:v>
                </c:pt>
                <c:pt idx="510">
                  <c:v>209.82663202346885</c:v>
                </c:pt>
                <c:pt idx="511">
                  <c:v>-70.200605519406963</c:v>
                </c:pt>
                <c:pt idx="512">
                  <c:v>-796.67601243277784</c:v>
                </c:pt>
                <c:pt idx="513">
                  <c:v>-650.43179014086002</c:v>
                </c:pt>
                <c:pt idx="514">
                  <c:v>-588.35272265099798</c:v>
                </c:pt>
                <c:pt idx="515">
                  <c:v>-660.69090881132024</c:v>
                </c:pt>
                <c:pt idx="516">
                  <c:v>-899.05768410481846</c:v>
                </c:pt>
                <c:pt idx="517">
                  <c:v>-1025.1299187060458</c:v>
                </c:pt>
                <c:pt idx="518">
                  <c:v>-1286.1829882467619</c:v>
                </c:pt>
                <c:pt idx="519">
                  <c:v>-1594.9122551643654</c:v>
                </c:pt>
                <c:pt idx="520">
                  <c:v>-2485.041508075612</c:v>
                </c:pt>
                <c:pt idx="521">
                  <c:v>-3349.9077205244594</c:v>
                </c:pt>
                <c:pt idx="522">
                  <c:v>-3995.1656865282539</c:v>
                </c:pt>
                <c:pt idx="523">
                  <c:v>-3719.7854204012438</c:v>
                </c:pt>
                <c:pt idx="524">
                  <c:v>-3434.2952683446201</c:v>
                </c:pt>
                <c:pt idx="525">
                  <c:v>-1827.3673250046049</c:v>
                </c:pt>
                <c:pt idx="526">
                  <c:v>-809.90962501303125</c:v>
                </c:pt>
                <c:pt idx="527">
                  <c:v>-803.81943197268686</c:v>
                </c:pt>
                <c:pt idx="528">
                  <c:v>-750.27929941328625</c:v>
                </c:pt>
                <c:pt idx="529">
                  <c:v>-730.23531604765924</c:v>
                </c:pt>
                <c:pt idx="530">
                  <c:v>-750.19099178697172</c:v>
                </c:pt>
                <c:pt idx="531">
                  <c:v>-804.84956262734727</c:v>
                </c:pt>
                <c:pt idx="532">
                  <c:v>-804.81653586341508</c:v>
                </c:pt>
                <c:pt idx="533">
                  <c:v>-829.89475261436814</c:v>
                </c:pt>
                <c:pt idx="534">
                  <c:v>-896.41521026940927</c:v>
                </c:pt>
                <c:pt idx="535">
                  <c:v>-1195.1631294061904</c:v>
                </c:pt>
                <c:pt idx="536">
                  <c:v>-1294.228184228753</c:v>
                </c:pt>
                <c:pt idx="537">
                  <c:v>-1299.6615378813885</c:v>
                </c:pt>
                <c:pt idx="538">
                  <c:v>-1281.4862922039715</c:v>
                </c:pt>
                <c:pt idx="539">
                  <c:v>-1266.2478921054462</c:v>
                </c:pt>
                <c:pt idx="540">
                  <c:v>-1454.5705090895599</c:v>
                </c:pt>
                <c:pt idx="541">
                  <c:v>-824.26868970162184</c:v>
                </c:pt>
                <c:pt idx="542">
                  <c:v>936.52488730123969</c:v>
                </c:pt>
                <c:pt idx="543">
                  <c:v>3427.6306405253381</c:v>
                </c:pt>
                <c:pt idx="544">
                  <c:v>4308.2077336305483</c:v>
                </c:pt>
                <c:pt idx="545">
                  <c:v>4432.3694525046358</c:v>
                </c:pt>
                <c:pt idx="546">
                  <c:v>4533.1692015884055</c:v>
                </c:pt>
                <c:pt idx="547">
                  <c:v>4568.9289010884258</c:v>
                </c:pt>
                <c:pt idx="548">
                  <c:v>4394.4465896181937</c:v>
                </c:pt>
                <c:pt idx="549">
                  <c:v>3285.7785317579701</c:v>
                </c:pt>
                <c:pt idx="550">
                  <c:v>4042.5461448736532</c:v>
                </c:pt>
                <c:pt idx="551">
                  <c:v>6242.6660137691688</c:v>
                </c:pt>
                <c:pt idx="552">
                  <c:v>7068.2856846949762</c:v>
                </c:pt>
                <c:pt idx="553">
                  <c:v>6528.7234250211259</c:v>
                </c:pt>
                <c:pt idx="554">
                  <c:v>5520.1224763462815</c:v>
                </c:pt>
                <c:pt idx="555">
                  <c:v>-810.32773239960932</c:v>
                </c:pt>
                <c:pt idx="556">
                  <c:v>-692.91185431960662</c:v>
                </c:pt>
                <c:pt idx="557">
                  <c:v>-349.93239495029934</c:v>
                </c:pt>
                <c:pt idx="558">
                  <c:v>-150.51582908520595</c:v>
                </c:pt>
                <c:pt idx="559">
                  <c:v>-131.69981105019724</c:v>
                </c:pt>
                <c:pt idx="560">
                  <c:v>-141.29488357691957</c:v>
                </c:pt>
                <c:pt idx="561">
                  <c:v>-123.67739399792936</c:v>
                </c:pt>
                <c:pt idx="562">
                  <c:v>-177.14051642777054</c:v>
                </c:pt>
                <c:pt idx="563">
                  <c:v>-417.38577938977937</c:v>
                </c:pt>
                <c:pt idx="564">
                  <c:v>-553.14721933492137</c:v>
                </c:pt>
                <c:pt idx="565">
                  <c:v>-634.02657572725002</c:v>
                </c:pt>
                <c:pt idx="566">
                  <c:v>-479.34918971387879</c:v>
                </c:pt>
                <c:pt idx="567">
                  <c:v>-564.71219417931707</c:v>
                </c:pt>
                <c:pt idx="568">
                  <c:v>-690.68447376995937</c:v>
                </c:pt>
                <c:pt idx="569">
                  <c:v>-806.61268906288217</c:v>
                </c:pt>
                <c:pt idx="570">
                  <c:v>-671.24832401468677</c:v>
                </c:pt>
                <c:pt idx="571">
                  <c:v>-520.91733262045409</c:v>
                </c:pt>
                <c:pt idx="572">
                  <c:v>-700.07240254211843</c:v>
                </c:pt>
                <c:pt idx="573">
                  <c:v>-636.59099876300888</c:v>
                </c:pt>
                <c:pt idx="574">
                  <c:v>-146.74538689455221</c:v>
                </c:pt>
                <c:pt idx="575">
                  <c:v>10.835293102506057</c:v>
                </c:pt>
                <c:pt idx="576">
                  <c:v>72.255952705810614</c:v>
                </c:pt>
                <c:pt idx="577">
                  <c:v>-188.29464159886084</c:v>
                </c:pt>
                <c:pt idx="578">
                  <c:v>-829.34808500697181</c:v>
                </c:pt>
                <c:pt idx="579">
                  <c:v>-1432.1037597109353</c:v>
                </c:pt>
                <c:pt idx="580">
                  <c:v>-1197.5094109391212</c:v>
                </c:pt>
                <c:pt idx="581">
                  <c:v>-1199.1707329198616</c:v>
                </c:pt>
                <c:pt idx="582">
                  <c:v>-1330.6612468539388</c:v>
                </c:pt>
                <c:pt idx="583">
                  <c:v>-810.74190300682449</c:v>
                </c:pt>
                <c:pt idx="584">
                  <c:v>-835.24216092623351</c:v>
                </c:pt>
                <c:pt idx="585">
                  <c:v>-834.19954713581831</c:v>
                </c:pt>
                <c:pt idx="586">
                  <c:v>-835.81241814532473</c:v>
                </c:pt>
                <c:pt idx="587">
                  <c:v>-831.38370104708235</c:v>
                </c:pt>
                <c:pt idx="588">
                  <c:v>-876.4040697315022</c:v>
                </c:pt>
                <c:pt idx="589">
                  <c:v>-973.90056581530621</c:v>
                </c:pt>
                <c:pt idx="590">
                  <c:v>-1179.8935609803989</c:v>
                </c:pt>
                <c:pt idx="591">
                  <c:v>-1254.7641930750933</c:v>
                </c:pt>
                <c:pt idx="592">
                  <c:v>-1036.0056882065273</c:v>
                </c:pt>
                <c:pt idx="593">
                  <c:v>-903.06302642921219</c:v>
                </c:pt>
                <c:pt idx="594">
                  <c:v>-865.26515076953274</c:v>
                </c:pt>
                <c:pt idx="595">
                  <c:v>-910.43219098561894</c:v>
                </c:pt>
                <c:pt idx="596">
                  <c:v>-961.68172262959615</c:v>
                </c:pt>
                <c:pt idx="597">
                  <c:v>-832.31061870443114</c:v>
                </c:pt>
                <c:pt idx="598">
                  <c:v>-791.49528845451323</c:v>
                </c:pt>
                <c:pt idx="599">
                  <c:v>-844.55810497804555</c:v>
                </c:pt>
                <c:pt idx="600">
                  <c:v>-952.97707809095687</c:v>
                </c:pt>
                <c:pt idx="601">
                  <c:v>-1545.8025411810249</c:v>
                </c:pt>
                <c:pt idx="602">
                  <c:v>-1710.8802660730394</c:v>
                </c:pt>
                <c:pt idx="603">
                  <c:v>-1723.1921133891556</c:v>
                </c:pt>
                <c:pt idx="604">
                  <c:v>-1928.9711978557179</c:v>
                </c:pt>
                <c:pt idx="605">
                  <c:v>-2597.5587946709884</c:v>
                </c:pt>
                <c:pt idx="606">
                  <c:v>-3861.2876356743218</c:v>
                </c:pt>
                <c:pt idx="607">
                  <c:v>-3582.5675298689312</c:v>
                </c:pt>
                <c:pt idx="608">
                  <c:v>-2651.2757523069631</c:v>
                </c:pt>
                <c:pt idx="609">
                  <c:v>-2797.7272513324133</c:v>
                </c:pt>
                <c:pt idx="610">
                  <c:v>-3084.0432013791942</c:v>
                </c:pt>
                <c:pt idx="611">
                  <c:v>-810.08248142754007</c:v>
                </c:pt>
                <c:pt idx="612">
                  <c:v>-814.91322089733364</c:v>
                </c:pt>
                <c:pt idx="613">
                  <c:v>-484.42050763152929</c:v>
                </c:pt>
                <c:pt idx="614">
                  <c:v>-250.0096070009804</c:v>
                </c:pt>
                <c:pt idx="615">
                  <c:v>-1209.4606261574313</c:v>
                </c:pt>
                <c:pt idx="616">
                  <c:v>-1195.9872098414744</c:v>
                </c:pt>
                <c:pt idx="617">
                  <c:v>978.81758372604963</c:v>
                </c:pt>
                <c:pt idx="618">
                  <c:v>1739.6980508202541</c:v>
                </c:pt>
                <c:pt idx="619">
                  <c:v>1258.0955336465631</c:v>
                </c:pt>
                <c:pt idx="620">
                  <c:v>-658.87826839102127</c:v>
                </c:pt>
                <c:pt idx="621">
                  <c:v>-3287.8665498853334</c:v>
                </c:pt>
                <c:pt idx="622">
                  <c:v>-4625.0590550450579</c:v>
                </c:pt>
                <c:pt idx="623">
                  <c:v>-2724.6255163665774</c:v>
                </c:pt>
                <c:pt idx="624">
                  <c:v>-568.70568447622645</c:v>
                </c:pt>
                <c:pt idx="625">
                  <c:v>-440.20324820748647</c:v>
                </c:pt>
                <c:pt idx="626">
                  <c:v>-809.90962501303125</c:v>
                </c:pt>
                <c:pt idx="627">
                  <c:v>-820.22470333850993</c:v>
                </c:pt>
                <c:pt idx="628">
                  <c:v>-844.65085623008622</c:v>
                </c:pt>
                <c:pt idx="629">
                  <c:v>-866.79290919226833</c:v>
                </c:pt>
                <c:pt idx="630">
                  <c:v>-1024.4684247790342</c:v>
                </c:pt>
                <c:pt idx="631">
                  <c:v>-1197.7776929010597</c:v>
                </c:pt>
                <c:pt idx="632">
                  <c:v>-1302.6151112981247</c:v>
                </c:pt>
                <c:pt idx="633">
                  <c:v>-1612.6603042826305</c:v>
                </c:pt>
                <c:pt idx="634">
                  <c:v>-2188.0368445438544</c:v>
                </c:pt>
                <c:pt idx="635">
                  <c:v>-3322.4529395324025</c:v>
                </c:pt>
                <c:pt idx="636">
                  <c:v>-4321.308192382071</c:v>
                </c:pt>
                <c:pt idx="637">
                  <c:v>-5136.5105216409984</c:v>
                </c:pt>
                <c:pt idx="638">
                  <c:v>-5292.8954393098265</c:v>
                </c:pt>
                <c:pt idx="639">
                  <c:v>-5354.964246975539</c:v>
                </c:pt>
                <c:pt idx="640">
                  <c:v>-5470.1817775382506</c:v>
                </c:pt>
                <c:pt idx="641">
                  <c:v>-801.9570323166879</c:v>
                </c:pt>
                <c:pt idx="642">
                  <c:v>-776.86170486804144</c:v>
                </c:pt>
                <c:pt idx="643">
                  <c:v>-771.84955363489257</c:v>
                </c:pt>
                <c:pt idx="644">
                  <c:v>-774.77339424424201</c:v>
                </c:pt>
                <c:pt idx="645">
                  <c:v>-777.33423638312308</c:v>
                </c:pt>
                <c:pt idx="646">
                  <c:v>-779.96422108780757</c:v>
                </c:pt>
                <c:pt idx="647">
                  <c:v>-782.17678319352012</c:v>
                </c:pt>
                <c:pt idx="648">
                  <c:v>-789.55775209304534</c:v>
                </c:pt>
                <c:pt idx="649">
                  <c:v>-813.00803550464684</c:v>
                </c:pt>
                <c:pt idx="650">
                  <c:v>-802.0135138054942</c:v>
                </c:pt>
                <c:pt idx="651">
                  <c:v>-842.71503933134545</c:v>
                </c:pt>
                <c:pt idx="652">
                  <c:v>-868.59951814203669</c:v>
                </c:pt>
                <c:pt idx="653">
                  <c:v>-916.07307833726964</c:v>
                </c:pt>
                <c:pt idx="654">
                  <c:v>-956.84425927025745</c:v>
                </c:pt>
                <c:pt idx="655">
                  <c:v>-804.48210554372804</c:v>
                </c:pt>
                <c:pt idx="656">
                  <c:v>-531.80061380220604</c:v>
                </c:pt>
                <c:pt idx="657">
                  <c:v>-205.95294757093166</c:v>
                </c:pt>
                <c:pt idx="658">
                  <c:v>-132.20590914790864</c:v>
                </c:pt>
                <c:pt idx="659">
                  <c:v>-189.66407810817509</c:v>
                </c:pt>
                <c:pt idx="660">
                  <c:v>-314.43698449886006</c:v>
                </c:pt>
                <c:pt idx="661">
                  <c:v>-164.85168293483321</c:v>
                </c:pt>
                <c:pt idx="662">
                  <c:v>-287.87771385631277</c:v>
                </c:pt>
                <c:pt idx="663">
                  <c:v>-859.02287384134343</c:v>
                </c:pt>
                <c:pt idx="664">
                  <c:v>-1820.6760203355998</c:v>
                </c:pt>
                <c:pt idx="665">
                  <c:v>-3071.321145304737</c:v>
                </c:pt>
                <c:pt idx="666">
                  <c:v>-2215.2860971503214</c:v>
                </c:pt>
                <c:pt idx="667">
                  <c:v>-1257.2895420707464</c:v>
                </c:pt>
                <c:pt idx="668">
                  <c:v>-1424.7602091541921</c:v>
                </c:pt>
                <c:pt idx="669">
                  <c:v>-809.90962501303125</c:v>
                </c:pt>
                <c:pt idx="670">
                  <c:v>-809.06519578608925</c:v>
                </c:pt>
                <c:pt idx="671">
                  <c:v>-675.38523957108202</c:v>
                </c:pt>
                <c:pt idx="672">
                  <c:v>-243.96183182489904</c:v>
                </c:pt>
                <c:pt idx="673">
                  <c:v>-78.246963431929771</c:v>
                </c:pt>
                <c:pt idx="674">
                  <c:v>-73.955680726385708</c:v>
                </c:pt>
                <c:pt idx="675">
                  <c:v>-171.99163357443877</c:v>
                </c:pt>
                <c:pt idx="676">
                  <c:v>-151.29782165098004</c:v>
                </c:pt>
                <c:pt idx="677">
                  <c:v>-170.56567061404439</c:v>
                </c:pt>
                <c:pt idx="678">
                  <c:v>-287.90985391151753</c:v>
                </c:pt>
                <c:pt idx="679">
                  <c:v>-891.04765617664043</c:v>
                </c:pt>
                <c:pt idx="680">
                  <c:v>-1626.6946245950194</c:v>
                </c:pt>
                <c:pt idx="681">
                  <c:v>-1899.1620546741324</c:v>
                </c:pt>
                <c:pt idx="682">
                  <c:v>-1708.7136686665008</c:v>
                </c:pt>
                <c:pt idx="683">
                  <c:v>-1843.1151871891734</c:v>
                </c:pt>
                <c:pt idx="684">
                  <c:v>-2219.9223239676994</c:v>
                </c:pt>
                <c:pt idx="685">
                  <c:v>-811.69261328662276</c:v>
                </c:pt>
                <c:pt idx="686">
                  <c:v>-785.35597164526996</c:v>
                </c:pt>
                <c:pt idx="687">
                  <c:v>-769.63647868784687</c:v>
                </c:pt>
                <c:pt idx="688">
                  <c:v>-767.0898421449325</c:v>
                </c:pt>
                <c:pt idx="689">
                  <c:v>-808.70356988831747</c:v>
                </c:pt>
                <c:pt idx="690">
                  <c:v>-773.07016424308824</c:v>
                </c:pt>
                <c:pt idx="691">
                  <c:v>-733.83518508510792</c:v>
                </c:pt>
                <c:pt idx="692">
                  <c:v>-775.69912926007623</c:v>
                </c:pt>
                <c:pt idx="693">
                  <c:v>-901.87199766452477</c:v>
                </c:pt>
                <c:pt idx="694">
                  <c:v>-946.9452669408729</c:v>
                </c:pt>
                <c:pt idx="695">
                  <c:v>-877.47224056936784</c:v>
                </c:pt>
                <c:pt idx="696">
                  <c:v>-789.09059287720629</c:v>
                </c:pt>
                <c:pt idx="697">
                  <c:v>-583.92458733624198</c:v>
                </c:pt>
                <c:pt idx="698">
                  <c:v>-772.68242240462678</c:v>
                </c:pt>
                <c:pt idx="699">
                  <c:v>-809.90962501303125</c:v>
                </c:pt>
                <c:pt idx="700">
                  <c:v>-808.24524097171775</c:v>
                </c:pt>
                <c:pt idx="701">
                  <c:v>-614.42511720855839</c:v>
                </c:pt>
                <c:pt idx="702">
                  <c:v>-538.85726423980032</c:v>
                </c:pt>
                <c:pt idx="703">
                  <c:v>-565.24474311780909</c:v>
                </c:pt>
                <c:pt idx="704">
                  <c:v>-852.51961490069039</c:v>
                </c:pt>
                <c:pt idx="705">
                  <c:v>-1073.4140306253798</c:v>
                </c:pt>
                <c:pt idx="706">
                  <c:v>-1704.7132168644985</c:v>
                </c:pt>
                <c:pt idx="707">
                  <c:v>-2829.6278712921239</c:v>
                </c:pt>
                <c:pt idx="708">
                  <c:v>-4422.9094939419147</c:v>
                </c:pt>
                <c:pt idx="709">
                  <c:v>-4560.997004784047</c:v>
                </c:pt>
                <c:pt idx="710">
                  <c:v>-4608.41206809496</c:v>
                </c:pt>
                <c:pt idx="711">
                  <c:v>-4462.7016583151417</c:v>
                </c:pt>
                <c:pt idx="712">
                  <c:v>-4491.8817124932248</c:v>
                </c:pt>
                <c:pt idx="713">
                  <c:v>-4691.2964079317135</c:v>
                </c:pt>
                <c:pt idx="714">
                  <c:v>-811.98390198713673</c:v>
                </c:pt>
                <c:pt idx="715">
                  <c:v>-812.55501294262172</c:v>
                </c:pt>
                <c:pt idx="716">
                  <c:v>-809.50127360172394</c:v>
                </c:pt>
                <c:pt idx="717">
                  <c:v>-815.59608820903725</c:v>
                </c:pt>
                <c:pt idx="718">
                  <c:v>-831.01299796667604</c:v>
                </c:pt>
                <c:pt idx="719">
                  <c:v>-839.30377382585687</c:v>
                </c:pt>
                <c:pt idx="720">
                  <c:v>-862.70733472140762</c:v>
                </c:pt>
                <c:pt idx="721">
                  <c:v>-952.75679938536678</c:v>
                </c:pt>
                <c:pt idx="722">
                  <c:v>-1170.5906278930993</c:v>
                </c:pt>
                <c:pt idx="723">
                  <c:v>-1139.5303905636576</c:v>
                </c:pt>
                <c:pt idx="724">
                  <c:v>-1111.2245583696015</c:v>
                </c:pt>
                <c:pt idx="725">
                  <c:v>-1079.1275204506826</c:v>
                </c:pt>
                <c:pt idx="726">
                  <c:v>-1083.2468094705664</c:v>
                </c:pt>
                <c:pt idx="727">
                  <c:v>-1103.4371234727987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61-4472-92F3-78FD006AB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4845048"/>
        <c:axId val="1194847344"/>
      </c:scatterChart>
      <c:valAx>
        <c:axId val="1194845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Cases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1194847344"/>
        <c:crosses val="autoZero"/>
        <c:crossBetween val="midCat"/>
      </c:valAx>
      <c:valAx>
        <c:axId val="11948473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845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Total Cumulative Cases &amp; Deaths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Cumulative Deaths</c:v>
          </c:tx>
          <c:spPr>
            <a:ln w="19050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3314145703772546"/>
                  <c:y val="7.1292490877664677E-2"/>
                </c:manualLayout>
              </c:layout>
              <c:numFmt formatCode="General" sourceLinked="0"/>
            </c:trendlineLbl>
          </c:trendline>
          <c:xVal>
            <c:numRef>
              <c:f>Summarized!$H$2:$H$729</c:f>
              <c:numCache>
                <c:formatCode>_(* #,##0_);_(* \(#,##0\);_(* "-"??_);_(@_)</c:formatCode>
                <c:ptCount val="51"/>
                <c:pt idx="0">
                  <c:v>526707</c:v>
                </c:pt>
                <c:pt idx="1">
                  <c:v>67104</c:v>
                </c:pt>
                <c:pt idx="2">
                  <c:v>860169</c:v>
                </c:pt>
                <c:pt idx="3">
                  <c:v>334998</c:v>
                </c:pt>
                <c:pt idx="4">
                  <c:v>3736197</c:v>
                </c:pt>
                <c:pt idx="5">
                  <c:v>508108</c:v>
                </c:pt>
                <c:pt idx="6">
                  <c:v>337340</c:v>
                </c:pt>
                <c:pt idx="7">
                  <c:v>103603</c:v>
                </c:pt>
                <c:pt idx="8">
                  <c:v>47471</c:v>
                </c:pt>
                <c:pt idx="9">
                  <c:v>2217360</c:v>
                </c:pt>
                <c:pt idx="10">
                  <c:v>1071593</c:v>
                </c:pt>
                <c:pt idx="11">
                  <c:v>32397</c:v>
                </c:pt>
                <c:pt idx="12">
                  <c:v>187102</c:v>
                </c:pt>
                <c:pt idx="13">
                  <c:v>1329443</c:v>
                </c:pt>
                <c:pt idx="14">
                  <c:v>719613</c:v>
                </c:pt>
                <c:pt idx="15">
                  <c:v>363530</c:v>
                </c:pt>
                <c:pt idx="16">
                  <c:v>310014</c:v>
                </c:pt>
                <c:pt idx="17">
                  <c:v>445266</c:v>
                </c:pt>
                <c:pt idx="18">
                  <c:v>456884</c:v>
                </c:pt>
                <c:pt idx="19">
                  <c:v>60430</c:v>
                </c:pt>
                <c:pt idx="20">
                  <c:v>444678</c:v>
                </c:pt>
                <c:pt idx="21">
                  <c:v>684630</c:v>
                </c:pt>
                <c:pt idx="22">
                  <c:v>922873</c:v>
                </c:pt>
                <c:pt idx="23">
                  <c:v>570596</c:v>
                </c:pt>
                <c:pt idx="24">
                  <c:v>311159</c:v>
                </c:pt>
                <c:pt idx="25">
                  <c:v>598500</c:v>
                </c:pt>
                <c:pt idx="26">
                  <c:v>108402</c:v>
                </c:pt>
                <c:pt idx="27">
                  <c:v>219090</c:v>
                </c:pt>
                <c:pt idx="28">
                  <c:v>314085</c:v>
                </c:pt>
                <c:pt idx="29">
                  <c:v>94203</c:v>
                </c:pt>
                <c:pt idx="30">
                  <c:v>991010</c:v>
                </c:pt>
                <c:pt idx="31">
                  <c:v>196999</c:v>
                </c:pt>
                <c:pt idx="32">
                  <c:v>2035668</c:v>
                </c:pt>
                <c:pt idx="33">
                  <c:v>970713</c:v>
                </c:pt>
                <c:pt idx="34">
                  <c:v>107029</c:v>
                </c:pt>
                <c:pt idx="35">
                  <c:v>1067262</c:v>
                </c:pt>
                <c:pt idx="36">
                  <c:v>447393</c:v>
                </c:pt>
                <c:pt idx="37">
                  <c:v>182040</c:v>
                </c:pt>
                <c:pt idx="38">
                  <c:v>1144880</c:v>
                </c:pt>
                <c:pt idx="39">
                  <c:v>147220</c:v>
                </c:pt>
                <c:pt idx="40">
                  <c:v>575956</c:v>
                </c:pt>
                <c:pt idx="41">
                  <c:v>122228</c:v>
                </c:pt>
                <c:pt idx="42">
                  <c:v>829599</c:v>
                </c:pt>
                <c:pt idx="43">
                  <c:v>2882526</c:v>
                </c:pt>
                <c:pt idx="44">
                  <c:v>396068</c:v>
                </c:pt>
                <c:pt idx="45">
                  <c:v>22675</c:v>
                </c:pt>
                <c:pt idx="46">
                  <c:v>654929</c:v>
                </c:pt>
                <c:pt idx="47">
                  <c:v>400334</c:v>
                </c:pt>
                <c:pt idx="48">
                  <c:v>151848</c:v>
                </c:pt>
                <c:pt idx="49">
                  <c:v>658084</c:v>
                </c:pt>
                <c:pt idx="50">
                  <c:v>57883</c:v>
                </c:pt>
              </c:numCache>
            </c:numRef>
          </c:xVal>
          <c:yVal>
            <c:numRef>
              <c:f>Summarized!$J$2:$J$729</c:f>
              <c:numCache>
                <c:formatCode>_(* #,##0_);_(* \(#,##0\);_(* "-"??_);_(@_)</c:formatCode>
                <c:ptCount val="51"/>
                <c:pt idx="0">
                  <c:v>10854</c:v>
                </c:pt>
                <c:pt idx="1">
                  <c:v>330</c:v>
                </c:pt>
                <c:pt idx="2">
                  <c:v>17276</c:v>
                </c:pt>
                <c:pt idx="3">
                  <c:v>5725</c:v>
                </c:pt>
                <c:pt idx="4">
                  <c:v>61480</c:v>
                </c:pt>
                <c:pt idx="5">
                  <c:v>6402</c:v>
                </c:pt>
                <c:pt idx="6">
                  <c:v>8067</c:v>
                </c:pt>
                <c:pt idx="7">
                  <c:v>1617</c:v>
                </c:pt>
                <c:pt idx="8">
                  <c:v>1100</c:v>
                </c:pt>
                <c:pt idx="9">
                  <c:v>34957</c:v>
                </c:pt>
                <c:pt idx="10">
                  <c:v>19407</c:v>
                </c:pt>
                <c:pt idx="11">
                  <c:v>476</c:v>
                </c:pt>
                <c:pt idx="12">
                  <c:v>2043</c:v>
                </c:pt>
                <c:pt idx="13">
                  <c:v>24174</c:v>
                </c:pt>
                <c:pt idx="14">
                  <c:v>13293</c:v>
                </c:pt>
                <c:pt idx="15">
                  <c:v>5930</c:v>
                </c:pt>
                <c:pt idx="16">
                  <c:v>5010</c:v>
                </c:pt>
                <c:pt idx="17">
                  <c:v>6595</c:v>
                </c:pt>
                <c:pt idx="18">
                  <c:v>10352</c:v>
                </c:pt>
                <c:pt idx="19">
                  <c:v>777</c:v>
                </c:pt>
                <c:pt idx="20">
                  <c:v>8688</c:v>
                </c:pt>
                <c:pt idx="21">
                  <c:v>17566</c:v>
                </c:pt>
                <c:pt idx="22">
                  <c:v>18552</c:v>
                </c:pt>
                <c:pt idx="23">
                  <c:v>7169</c:v>
                </c:pt>
                <c:pt idx="24">
                  <c:v>7188</c:v>
                </c:pt>
                <c:pt idx="25">
                  <c:v>9217</c:v>
                </c:pt>
                <c:pt idx="26">
                  <c:v>1566</c:v>
                </c:pt>
                <c:pt idx="27">
                  <c:v>2364</c:v>
                </c:pt>
                <c:pt idx="28">
                  <c:v>5444</c:v>
                </c:pt>
                <c:pt idx="29">
                  <c:v>1294</c:v>
                </c:pt>
                <c:pt idx="30">
                  <c:v>25460</c:v>
                </c:pt>
                <c:pt idx="31">
                  <c:v>4041</c:v>
                </c:pt>
                <c:pt idx="32">
                  <c:v>51587</c:v>
                </c:pt>
                <c:pt idx="33">
                  <c:v>12611</c:v>
                </c:pt>
                <c:pt idx="34">
                  <c:v>1517</c:v>
                </c:pt>
                <c:pt idx="35">
                  <c:v>19188</c:v>
                </c:pt>
                <c:pt idx="36">
                  <c:v>6716</c:v>
                </c:pt>
                <c:pt idx="37">
                  <c:v>2502</c:v>
                </c:pt>
                <c:pt idx="38">
                  <c:v>26120</c:v>
                </c:pt>
                <c:pt idx="39">
                  <c:v>2664</c:v>
                </c:pt>
                <c:pt idx="40">
                  <c:v>9435</c:v>
                </c:pt>
                <c:pt idx="41">
                  <c:v>1961</c:v>
                </c:pt>
                <c:pt idx="42">
                  <c:v>12066</c:v>
                </c:pt>
                <c:pt idx="43">
                  <c:v>50196</c:v>
                </c:pt>
                <c:pt idx="44">
                  <c:v>2186</c:v>
                </c:pt>
                <c:pt idx="45">
                  <c:v>245</c:v>
                </c:pt>
                <c:pt idx="46">
                  <c:v>10706</c:v>
                </c:pt>
                <c:pt idx="47">
                  <c:v>5510</c:v>
                </c:pt>
                <c:pt idx="48">
                  <c:v>2662</c:v>
                </c:pt>
                <c:pt idx="49">
                  <c:v>7494</c:v>
                </c:pt>
                <c:pt idx="50">
                  <c:v>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D33-4208-80A5-DAB018450539}"/>
            </c:ext>
          </c:extLst>
        </c:ser>
        <c:ser>
          <c:idx val="1"/>
          <c:order val="1"/>
          <c:tx>
            <c:v>Predicted Cumulative Deaths</c:v>
          </c:tx>
          <c:spPr>
            <a:ln w="19050">
              <a:noFill/>
            </a:ln>
          </c:spPr>
          <c:xVal>
            <c:numRef>
              <c:f>Summarized!$H$2:$H$729</c:f>
              <c:numCache>
                <c:formatCode>_(* #,##0_);_(* \(#,##0\);_(* "-"??_);_(@_)</c:formatCode>
                <c:ptCount val="51"/>
                <c:pt idx="0">
                  <c:v>526707</c:v>
                </c:pt>
                <c:pt idx="1">
                  <c:v>67104</c:v>
                </c:pt>
                <c:pt idx="2">
                  <c:v>860169</c:v>
                </c:pt>
                <c:pt idx="3">
                  <c:v>334998</c:v>
                </c:pt>
                <c:pt idx="4">
                  <c:v>3736197</c:v>
                </c:pt>
                <c:pt idx="5">
                  <c:v>508108</c:v>
                </c:pt>
                <c:pt idx="6">
                  <c:v>337340</c:v>
                </c:pt>
                <c:pt idx="7">
                  <c:v>103603</c:v>
                </c:pt>
                <c:pt idx="8">
                  <c:v>47471</c:v>
                </c:pt>
                <c:pt idx="9">
                  <c:v>2217360</c:v>
                </c:pt>
                <c:pt idx="10">
                  <c:v>1071593</c:v>
                </c:pt>
                <c:pt idx="11">
                  <c:v>32397</c:v>
                </c:pt>
                <c:pt idx="12">
                  <c:v>187102</c:v>
                </c:pt>
                <c:pt idx="13">
                  <c:v>1329443</c:v>
                </c:pt>
                <c:pt idx="14">
                  <c:v>719613</c:v>
                </c:pt>
                <c:pt idx="15">
                  <c:v>363530</c:v>
                </c:pt>
                <c:pt idx="16">
                  <c:v>310014</c:v>
                </c:pt>
                <c:pt idx="17">
                  <c:v>445266</c:v>
                </c:pt>
                <c:pt idx="18">
                  <c:v>456884</c:v>
                </c:pt>
                <c:pt idx="19">
                  <c:v>60430</c:v>
                </c:pt>
                <c:pt idx="20">
                  <c:v>444678</c:v>
                </c:pt>
                <c:pt idx="21">
                  <c:v>684630</c:v>
                </c:pt>
                <c:pt idx="22">
                  <c:v>922873</c:v>
                </c:pt>
                <c:pt idx="23">
                  <c:v>570596</c:v>
                </c:pt>
                <c:pt idx="24">
                  <c:v>311159</c:v>
                </c:pt>
                <c:pt idx="25">
                  <c:v>598500</c:v>
                </c:pt>
                <c:pt idx="26">
                  <c:v>108402</c:v>
                </c:pt>
                <c:pt idx="27">
                  <c:v>219090</c:v>
                </c:pt>
                <c:pt idx="28">
                  <c:v>314085</c:v>
                </c:pt>
                <c:pt idx="29">
                  <c:v>94203</c:v>
                </c:pt>
                <c:pt idx="30">
                  <c:v>991010</c:v>
                </c:pt>
                <c:pt idx="31">
                  <c:v>196999</c:v>
                </c:pt>
                <c:pt idx="32">
                  <c:v>2035668</c:v>
                </c:pt>
                <c:pt idx="33">
                  <c:v>970713</c:v>
                </c:pt>
                <c:pt idx="34">
                  <c:v>107029</c:v>
                </c:pt>
                <c:pt idx="35">
                  <c:v>1067262</c:v>
                </c:pt>
                <c:pt idx="36">
                  <c:v>447393</c:v>
                </c:pt>
                <c:pt idx="37">
                  <c:v>182040</c:v>
                </c:pt>
                <c:pt idx="38">
                  <c:v>1144880</c:v>
                </c:pt>
                <c:pt idx="39">
                  <c:v>147220</c:v>
                </c:pt>
                <c:pt idx="40">
                  <c:v>575956</c:v>
                </c:pt>
                <c:pt idx="41">
                  <c:v>122228</c:v>
                </c:pt>
                <c:pt idx="42">
                  <c:v>829599</c:v>
                </c:pt>
                <c:pt idx="43">
                  <c:v>2882526</c:v>
                </c:pt>
                <c:pt idx="44">
                  <c:v>396068</c:v>
                </c:pt>
                <c:pt idx="45">
                  <c:v>22675</c:v>
                </c:pt>
                <c:pt idx="46">
                  <c:v>654929</c:v>
                </c:pt>
                <c:pt idx="47">
                  <c:v>400334</c:v>
                </c:pt>
                <c:pt idx="48">
                  <c:v>151848</c:v>
                </c:pt>
                <c:pt idx="49">
                  <c:v>658084</c:v>
                </c:pt>
                <c:pt idx="50">
                  <c:v>57883</c:v>
                </c:pt>
              </c:numCache>
            </c:numRef>
          </c:xVal>
          <c:yVal>
            <c:numRef>
              <c:f>Sheet68!$B$25:$B$752</c:f>
              <c:numCache>
                <c:formatCode>General</c:formatCode>
                <c:ptCount val="728"/>
                <c:pt idx="0">
                  <c:v>827.16069518100835</c:v>
                </c:pt>
                <c:pt idx="1">
                  <c:v>932.06725314639186</c:v>
                </c:pt>
                <c:pt idx="2">
                  <c:v>1120.204174697757</c:v>
                </c:pt>
                <c:pt idx="3">
                  <c:v>1467.5245683702649</c:v>
                </c:pt>
                <c:pt idx="4">
                  <c:v>2326.2406643670229</c:v>
                </c:pt>
                <c:pt idx="5">
                  <c:v>2988.8857293864621</c:v>
                </c:pt>
                <c:pt idx="6">
                  <c:v>3483.9983574639837</c:v>
                </c:pt>
                <c:pt idx="7">
                  <c:v>4133.6619057538137</c:v>
                </c:pt>
                <c:pt idx="8">
                  <c:v>5123.0747367606655</c:v>
                </c:pt>
                <c:pt idx="9">
                  <c:v>7053.9154581067314</c:v>
                </c:pt>
                <c:pt idx="10">
                  <c:v>8755.0472902120673</c:v>
                </c:pt>
                <c:pt idx="11">
                  <c:v>9336.0695563004556</c:v>
                </c:pt>
                <c:pt idx="12">
                  <c:v>9718.7045154571097</c:v>
                </c:pt>
                <c:pt idx="13">
                  <c:v>9914.3606910396084</c:v>
                </c:pt>
                <c:pt idx="14">
                  <c:v>812.19132968454733</c:v>
                </c:pt>
                <c:pt idx="15">
                  <c:v>815.99417080374064</c:v>
                </c:pt>
                <c:pt idx="16">
                  <c:v>817.9993052120426</c:v>
                </c:pt>
                <c:pt idx="17">
                  <c:v>829.45968549397526</c:v>
                </c:pt>
                <c:pt idx="18">
                  <c:v>873.41707170356005</c:v>
                </c:pt>
                <c:pt idx="19">
                  <c:v>914.90261118566923</c:v>
                </c:pt>
                <c:pt idx="20">
                  <c:v>960.3984194843822</c:v>
                </c:pt>
                <c:pt idx="21">
                  <c:v>1090.7321560240084</c:v>
                </c:pt>
                <c:pt idx="22">
                  <c:v>1370.0681218702102</c:v>
                </c:pt>
                <c:pt idx="23">
                  <c:v>1617.8232207856563</c:v>
                </c:pt>
                <c:pt idx="24">
                  <c:v>1743.0576930972732</c:v>
                </c:pt>
                <c:pt idx="25">
                  <c:v>1809.7975547391163</c:v>
                </c:pt>
                <c:pt idx="26">
                  <c:v>1891.2647828971083</c:v>
                </c:pt>
                <c:pt idx="27">
                  <c:v>1969.8280232913523</c:v>
                </c:pt>
                <c:pt idx="28">
                  <c:v>809.90962501303125</c:v>
                </c:pt>
                <c:pt idx="29">
                  <c:v>809.90962501303125</c:v>
                </c:pt>
                <c:pt idx="30">
                  <c:v>832.32910197482113</c:v>
                </c:pt>
                <c:pt idx="31">
                  <c:v>942.09292518790153</c:v>
                </c:pt>
                <c:pt idx="32">
                  <c:v>1154.4988873363004</c:v>
                </c:pt>
                <c:pt idx="33">
                  <c:v>2182.3549849299075</c:v>
                </c:pt>
                <c:pt idx="34">
                  <c:v>3819.4608011011892</c:v>
                </c:pt>
                <c:pt idx="35">
                  <c:v>4299.2756364946836</c:v>
                </c:pt>
                <c:pt idx="36">
                  <c:v>4586.9951384445612</c:v>
                </c:pt>
                <c:pt idx="37">
                  <c:v>5061.5032819126354</c:v>
                </c:pt>
                <c:pt idx="38">
                  <c:v>6463.0922333156932</c:v>
                </c:pt>
                <c:pt idx="39">
                  <c:v>9864.6126149439806</c:v>
                </c:pt>
                <c:pt idx="40">
                  <c:v>13922.365088613427</c:v>
                </c:pt>
                <c:pt idx="41">
                  <c:v>14936.271673556177</c:v>
                </c:pt>
                <c:pt idx="42">
                  <c:v>15361.135454777326</c:v>
                </c:pt>
                <c:pt idx="43">
                  <c:v>15678.465260532561</c:v>
                </c:pt>
                <c:pt idx="44">
                  <c:v>819.64144114987607</c:v>
                </c:pt>
                <c:pt idx="45">
                  <c:v>866.6065289719138</c:v>
                </c:pt>
                <c:pt idx="46">
                  <c:v>935.26509681480445</c:v>
                </c:pt>
                <c:pt idx="47">
                  <c:v>1169.0361117964894</c:v>
                </c:pt>
                <c:pt idx="48">
                  <c:v>1544.7222430898896</c:v>
                </c:pt>
                <c:pt idx="49">
                  <c:v>1868.1884515601851</c:v>
                </c:pt>
                <c:pt idx="50">
                  <c:v>2256.6486718857846</c:v>
                </c:pt>
                <c:pt idx="51">
                  <c:v>2749.1684537456749</c:v>
                </c:pt>
                <c:pt idx="52">
                  <c:v>3529.9435924404197</c:v>
                </c:pt>
                <c:pt idx="53">
                  <c:v>4701.5470843395351</c:v>
                </c:pt>
                <c:pt idx="54">
                  <c:v>5913.7891192896659</c:v>
                </c:pt>
                <c:pt idx="55">
                  <c:v>6383.0424277566735</c:v>
                </c:pt>
                <c:pt idx="56">
                  <c:v>6521.0337034590393</c:v>
                </c:pt>
                <c:pt idx="57">
                  <c:v>6600.5476541330818</c:v>
                </c:pt>
                <c:pt idx="58">
                  <c:v>809.94419629593301</c:v>
                </c:pt>
                <c:pt idx="59">
                  <c:v>810.37633733220503</c:v>
                </c:pt>
                <c:pt idx="60">
                  <c:v>958.2549999444733</c:v>
                </c:pt>
                <c:pt idx="61">
                  <c:v>1682.2986633974342</c:v>
                </c:pt>
                <c:pt idx="62">
                  <c:v>2765.1403864462864</c:v>
                </c:pt>
                <c:pt idx="63">
                  <c:v>4822.8058591174504</c:v>
                </c:pt>
                <c:pt idx="64">
                  <c:v>9492.0033278288356</c:v>
                </c:pt>
                <c:pt idx="65">
                  <c:v>13126.62058442222</c:v>
                </c:pt>
                <c:pt idx="66">
                  <c:v>15003.564675724447</c:v>
                </c:pt>
                <c:pt idx="67">
                  <c:v>16976.253935023091</c:v>
                </c:pt>
                <c:pt idx="68">
                  <c:v>22195.549657267242</c:v>
                </c:pt>
                <c:pt idx="69">
                  <c:v>40701.159824824732</c:v>
                </c:pt>
                <c:pt idx="70">
                  <c:v>58266.794095924881</c:v>
                </c:pt>
                <c:pt idx="71">
                  <c:v>62510.280786984025</c:v>
                </c:pt>
                <c:pt idx="72">
                  <c:v>64229.527971329881</c:v>
                </c:pt>
                <c:pt idx="73">
                  <c:v>65392.454071220658</c:v>
                </c:pt>
                <c:pt idx="74">
                  <c:v>861.57640730970809</c:v>
                </c:pt>
                <c:pt idx="75">
                  <c:v>1072.7550889150946</c:v>
                </c:pt>
                <c:pt idx="76">
                  <c:v>1265.6109905825494</c:v>
                </c:pt>
                <c:pt idx="77">
                  <c:v>1375.0982435324158</c:v>
                </c:pt>
                <c:pt idx="78">
                  <c:v>1621.418634207439</c:v>
                </c:pt>
                <c:pt idx="79">
                  <c:v>1808.9505583080231</c:v>
                </c:pt>
                <c:pt idx="80">
                  <c:v>2038.7285901145553</c:v>
                </c:pt>
                <c:pt idx="81">
                  <c:v>2674.0450560001555</c:v>
                </c:pt>
                <c:pt idx="82">
                  <c:v>4863.4098308855646</c:v>
                </c:pt>
                <c:pt idx="83">
                  <c:v>6610.5906118160419</c:v>
                </c:pt>
                <c:pt idx="84">
                  <c:v>7674.6774138906912</c:v>
                </c:pt>
                <c:pt idx="85">
                  <c:v>8259.4852354568229</c:v>
                </c:pt>
                <c:pt idx="86">
                  <c:v>8843.9473441939372</c:v>
                </c:pt>
                <c:pt idx="87">
                  <c:v>9592.8650456947144</c:v>
                </c:pt>
                <c:pt idx="88">
                  <c:v>863.96182582992935</c:v>
                </c:pt>
                <c:pt idx="89">
                  <c:v>1288.7046075609237</c:v>
                </c:pt>
                <c:pt idx="90">
                  <c:v>1539.3636942401172</c:v>
                </c:pt>
                <c:pt idx="91">
                  <c:v>1613.9166658177576</c:v>
                </c:pt>
                <c:pt idx="92">
                  <c:v>1670.890140039854</c:v>
                </c:pt>
                <c:pt idx="93">
                  <c:v>1723.9397736526012</c:v>
                </c:pt>
                <c:pt idx="94">
                  <c:v>1804.6810048696561</c:v>
                </c:pt>
                <c:pt idx="95">
                  <c:v>2040.7510101643081</c:v>
                </c:pt>
                <c:pt idx="96">
                  <c:v>2837.4116533524111</c:v>
                </c:pt>
                <c:pt idx="97">
                  <c:v>4019.9742419313834</c:v>
                </c:pt>
                <c:pt idx="98">
                  <c:v>5131.7002718446538</c:v>
                </c:pt>
                <c:pt idx="99">
                  <c:v>5648.9385209793008</c:v>
                </c:pt>
                <c:pt idx="100">
                  <c:v>6183.790838752393</c:v>
                </c:pt>
                <c:pt idx="101">
                  <c:v>6641.0306264110395</c:v>
                </c:pt>
                <c:pt idx="102">
                  <c:v>815.40645899441074</c:v>
                </c:pt>
                <c:pt idx="103">
                  <c:v>891.72256600004073</c:v>
                </c:pt>
                <c:pt idx="104">
                  <c:v>974.07136187202741</c:v>
                </c:pt>
                <c:pt idx="105">
                  <c:v>1008.227789378964</c:v>
                </c:pt>
                <c:pt idx="106">
                  <c:v>1065.5124051471764</c:v>
                </c:pt>
                <c:pt idx="107">
                  <c:v>1111.1637842189473</c:v>
                </c:pt>
                <c:pt idx="108">
                  <c:v>1166.2012665985453</c:v>
                </c:pt>
                <c:pt idx="109">
                  <c:v>1241.1863792124577</c:v>
                </c:pt>
                <c:pt idx="110">
                  <c:v>1426.1945996612137</c:v>
                </c:pt>
                <c:pt idx="111">
                  <c:v>1803.0561545732735</c:v>
                </c:pt>
                <c:pt idx="112">
                  <c:v>2159.39965308314</c:v>
                </c:pt>
                <c:pt idx="113">
                  <c:v>2310.2687316664105</c:v>
                </c:pt>
                <c:pt idx="114">
                  <c:v>2448.6057201977937</c:v>
                </c:pt>
                <c:pt idx="115">
                  <c:v>2600.7366506069784</c:v>
                </c:pt>
                <c:pt idx="116">
                  <c:v>818.44873188976544</c:v>
                </c:pt>
                <c:pt idx="117">
                  <c:v>884.61816736372953</c:v>
                </c:pt>
                <c:pt idx="118">
                  <c:v>962.02326978076485</c:v>
                </c:pt>
                <c:pt idx="119">
                  <c:v>988.40115863480594</c:v>
                </c:pt>
                <c:pt idx="120">
                  <c:v>1019.4980276049369</c:v>
                </c:pt>
                <c:pt idx="121">
                  <c:v>1051.7530345522769</c:v>
                </c:pt>
                <c:pt idx="122">
                  <c:v>1074.8120802477492</c:v>
                </c:pt>
                <c:pt idx="123">
                  <c:v>1108.346224662454</c:v>
                </c:pt>
                <c:pt idx="124">
                  <c:v>1182.4324839209207</c:v>
                </c:pt>
                <c:pt idx="125">
                  <c:v>1310.882085542401</c:v>
                </c:pt>
                <c:pt idx="126">
                  <c:v>1447.2485109483841</c:v>
                </c:pt>
                <c:pt idx="127">
                  <c:v>1511.6548109943585</c:v>
                </c:pt>
                <c:pt idx="128">
                  <c:v>1579.3280972745492</c:v>
                </c:pt>
                <c:pt idx="129">
                  <c:v>1630.4590246862485</c:v>
                </c:pt>
                <c:pt idx="130">
                  <c:v>926.43213403340542</c:v>
                </c:pt>
                <c:pt idx="131">
                  <c:v>1392.1246003615315</c:v>
                </c:pt>
                <c:pt idx="132">
                  <c:v>1780.5675350456802</c:v>
                </c:pt>
                <c:pt idx="133">
                  <c:v>3444.6735231632347</c:v>
                </c:pt>
                <c:pt idx="134">
                  <c:v>8940.6777937530551</c:v>
                </c:pt>
                <c:pt idx="135">
                  <c:v>11586.850215260838</c:v>
                </c:pt>
                <c:pt idx="136">
                  <c:v>13022.336309549071</c:v>
                </c:pt>
                <c:pt idx="137">
                  <c:v>14682.293743718412</c:v>
                </c:pt>
                <c:pt idx="138">
                  <c:v>18083.623983290741</c:v>
                </c:pt>
                <c:pt idx="139">
                  <c:v>23684.102670809672</c:v>
                </c:pt>
                <c:pt idx="140">
                  <c:v>30564.859678029396</c:v>
                </c:pt>
                <c:pt idx="141">
                  <c:v>33811.863710728278</c:v>
                </c:pt>
                <c:pt idx="142">
                  <c:v>36379.023465164093</c:v>
                </c:pt>
                <c:pt idx="143">
                  <c:v>39138.382266892229</c:v>
                </c:pt>
                <c:pt idx="144">
                  <c:v>881.04003958339763</c:v>
                </c:pt>
                <c:pt idx="145">
                  <c:v>1249.4834871088797</c:v>
                </c:pt>
                <c:pt idx="146">
                  <c:v>1588.6277723751218</c:v>
                </c:pt>
                <c:pt idx="147">
                  <c:v>2145.7267106954951</c:v>
                </c:pt>
                <c:pt idx="148">
                  <c:v>3771.648716848058</c:v>
                </c:pt>
                <c:pt idx="149">
                  <c:v>5204.559250560108</c:v>
                </c:pt>
                <c:pt idx="150">
                  <c:v>6021.2539521897797</c:v>
                </c:pt>
                <c:pt idx="151">
                  <c:v>7251.0581988540043</c:v>
                </c:pt>
                <c:pt idx="152">
                  <c:v>8663.2432484664496</c:v>
                </c:pt>
                <c:pt idx="153">
                  <c:v>11942.969000431844</c:v>
                </c:pt>
                <c:pt idx="154">
                  <c:v>16111.9891481206</c:v>
                </c:pt>
                <c:pt idx="155">
                  <c:v>17781.69568406824</c:v>
                </c:pt>
                <c:pt idx="156">
                  <c:v>18703.746370341018</c:v>
                </c:pt>
                <c:pt idx="157">
                  <c:v>19333.064718643163</c:v>
                </c:pt>
                <c:pt idx="158">
                  <c:v>813.76432305657727</c:v>
                </c:pt>
                <c:pt idx="159">
                  <c:v>820.41929501516563</c:v>
                </c:pt>
                <c:pt idx="160">
                  <c:v>820.98972118304459</c:v>
                </c:pt>
                <c:pt idx="161">
                  <c:v>825.46670231882229</c:v>
                </c:pt>
                <c:pt idx="162">
                  <c:v>845.9847587210154</c:v>
                </c:pt>
                <c:pt idx="163">
                  <c:v>955.9041527071538</c:v>
                </c:pt>
                <c:pt idx="164">
                  <c:v>1026.9135677873639</c:v>
                </c:pt>
                <c:pt idx="165">
                  <c:v>1072.7550889150946</c:v>
                </c:pt>
                <c:pt idx="166">
                  <c:v>1121.1375993361044</c:v>
                </c:pt>
                <c:pt idx="167">
                  <c:v>1180.8249192659889</c:v>
                </c:pt>
                <c:pt idx="168">
                  <c:v>1255.6198898239415</c:v>
                </c:pt>
                <c:pt idx="169">
                  <c:v>1284.7807669515742</c:v>
                </c:pt>
                <c:pt idx="170">
                  <c:v>1324.6414561373008</c:v>
                </c:pt>
                <c:pt idx="171">
                  <c:v>1369.8952654557015</c:v>
                </c:pt>
                <c:pt idx="172">
                  <c:v>818.98458677474264</c:v>
                </c:pt>
                <c:pt idx="173">
                  <c:v>844.74019253655206</c:v>
                </c:pt>
                <c:pt idx="174">
                  <c:v>859.24284571383942</c:v>
                </c:pt>
                <c:pt idx="175">
                  <c:v>915.74960761676232</c:v>
                </c:pt>
                <c:pt idx="176">
                  <c:v>1170.3498205467563</c:v>
                </c:pt>
                <c:pt idx="177">
                  <c:v>1367.4579900111275</c:v>
                </c:pt>
                <c:pt idx="178">
                  <c:v>1545.3790974650231</c:v>
                </c:pt>
                <c:pt idx="179">
                  <c:v>1929.9500484641749</c:v>
                </c:pt>
                <c:pt idx="180">
                  <c:v>2575.7588987104582</c:v>
                </c:pt>
                <c:pt idx="181">
                  <c:v>3253.8746128284342</c:v>
                </c:pt>
                <c:pt idx="182">
                  <c:v>3623.337913199518</c:v>
                </c:pt>
                <c:pt idx="183">
                  <c:v>3769.3497265350911</c:v>
                </c:pt>
                <c:pt idx="184">
                  <c:v>3932.4224679826821</c:v>
                </c:pt>
                <c:pt idx="185">
                  <c:v>4044.0704261139085</c:v>
                </c:pt>
                <c:pt idx="186">
                  <c:v>809.92691065448219</c:v>
                </c:pt>
                <c:pt idx="187">
                  <c:v>809.94419629593301</c:v>
                </c:pt>
                <c:pt idx="188">
                  <c:v>913.46790294524624</c:v>
                </c:pt>
                <c:pt idx="189">
                  <c:v>1724.6139136691854</c:v>
                </c:pt>
                <c:pt idx="190">
                  <c:v>2894.3332706501551</c:v>
                </c:pt>
                <c:pt idx="191">
                  <c:v>3310.4505172971608</c:v>
                </c:pt>
                <c:pt idx="192">
                  <c:v>3933.4250351868332</c:v>
                </c:pt>
                <c:pt idx="193">
                  <c:v>4918.3781706993586</c:v>
                </c:pt>
                <c:pt idx="194">
                  <c:v>5942.6042835882809</c:v>
                </c:pt>
                <c:pt idx="195">
                  <c:v>8010.3472852253071</c:v>
                </c:pt>
                <c:pt idx="196">
                  <c:v>13390.814328357454</c:v>
                </c:pt>
                <c:pt idx="197">
                  <c:v>17505.056278288375</c:v>
                </c:pt>
                <c:pt idx="198">
                  <c:v>20316.825144895578</c:v>
                </c:pt>
                <c:pt idx="199">
                  <c:v>21378.457385884201</c:v>
                </c:pt>
                <c:pt idx="200">
                  <c:v>22384.67186038131</c:v>
                </c:pt>
                <c:pt idx="201">
                  <c:v>23790.167366752266</c:v>
                </c:pt>
                <c:pt idx="202">
                  <c:v>847.52318081014357</c:v>
                </c:pt>
                <c:pt idx="203">
                  <c:v>1122.745163991036</c:v>
                </c:pt>
                <c:pt idx="204">
                  <c:v>1422.305330334766</c:v>
                </c:pt>
                <c:pt idx="205">
                  <c:v>1617.8232207856563</c:v>
                </c:pt>
                <c:pt idx="206">
                  <c:v>1981.8588297411641</c:v>
                </c:pt>
                <c:pt idx="207">
                  <c:v>2474.1020413378401</c:v>
                </c:pt>
                <c:pt idx="208">
                  <c:v>2923.8398606068049</c:v>
                </c:pt>
                <c:pt idx="209">
                  <c:v>3953.0615238750315</c:v>
                </c:pt>
                <c:pt idx="210">
                  <c:v>6716.2923092881656</c:v>
                </c:pt>
                <c:pt idx="211">
                  <c:v>9702.5770119834415</c:v>
                </c:pt>
                <c:pt idx="212">
                  <c:v>11696.268325644902</c:v>
                </c:pt>
                <c:pt idx="213">
                  <c:v>12302.769627231886</c:v>
                </c:pt>
                <c:pt idx="214">
                  <c:v>12733.268527566022</c:v>
                </c:pt>
                <c:pt idx="215">
                  <c:v>13248.864640762837</c:v>
                </c:pt>
                <c:pt idx="216">
                  <c:v>818.50058881411803</c:v>
                </c:pt>
                <c:pt idx="217">
                  <c:v>933.39824753810956</c:v>
                </c:pt>
                <c:pt idx="218">
                  <c:v>1149.0539102792736</c:v>
                </c:pt>
                <c:pt idx="219">
                  <c:v>1313.8033589475997</c:v>
                </c:pt>
                <c:pt idx="220">
                  <c:v>1583.47665122276</c:v>
                </c:pt>
                <c:pt idx="221">
                  <c:v>1937.8150153243248</c:v>
                </c:pt>
                <c:pt idx="222">
                  <c:v>2352.6012675796128</c:v>
                </c:pt>
                <c:pt idx="223">
                  <c:v>3036.24838696187</c:v>
                </c:pt>
                <c:pt idx="224">
                  <c:v>4796.548969753565</c:v>
                </c:pt>
                <c:pt idx="225">
                  <c:v>5679.4649637815528</c:v>
                </c:pt>
                <c:pt idx="226">
                  <c:v>6331.0645039138808</c:v>
                </c:pt>
                <c:pt idx="227">
                  <c:v>6625.7328337270119</c:v>
                </c:pt>
                <c:pt idx="228">
                  <c:v>6884.1013164932974</c:v>
                </c:pt>
                <c:pt idx="229">
                  <c:v>7093.7415760095555</c:v>
                </c:pt>
                <c:pt idx="230">
                  <c:v>817.4115934027127</c:v>
                </c:pt>
                <c:pt idx="231">
                  <c:v>884.30702581761375</c:v>
                </c:pt>
                <c:pt idx="232">
                  <c:v>980.6399056233613</c:v>
                </c:pt>
                <c:pt idx="233">
                  <c:v>1062.7639881564867</c:v>
                </c:pt>
                <c:pt idx="234">
                  <c:v>1295.9818626117435</c:v>
                </c:pt>
                <c:pt idx="235">
                  <c:v>1560.210177829877</c:v>
                </c:pt>
                <c:pt idx="236">
                  <c:v>1863.5731852928004</c:v>
                </c:pt>
                <c:pt idx="237">
                  <c:v>2309.784733705786</c:v>
                </c:pt>
                <c:pt idx="238">
                  <c:v>3582.9932260531668</c:v>
                </c:pt>
                <c:pt idx="239">
                  <c:v>4707.0266326794635</c:v>
                </c:pt>
                <c:pt idx="240">
                  <c:v>5608.9568323034182</c:v>
                </c:pt>
                <c:pt idx="241">
                  <c:v>5940.2361507095111</c:v>
                </c:pt>
                <c:pt idx="242">
                  <c:v>6076.0840068719672</c:v>
                </c:pt>
                <c:pt idx="243">
                  <c:v>6168.6831881243252</c:v>
                </c:pt>
                <c:pt idx="244">
                  <c:v>820.09086782759891</c:v>
                </c:pt>
                <c:pt idx="245">
                  <c:v>891.27313932231789</c:v>
                </c:pt>
                <c:pt idx="246">
                  <c:v>981.65975846896322</c:v>
                </c:pt>
                <c:pt idx="247">
                  <c:v>1085.0106087037675</c:v>
                </c:pt>
                <c:pt idx="248">
                  <c:v>1345.4187971612569</c:v>
                </c:pt>
                <c:pt idx="249">
                  <c:v>1689.454918958098</c:v>
                </c:pt>
                <c:pt idx="250">
                  <c:v>2068.8056062390842</c:v>
                </c:pt>
                <c:pt idx="251">
                  <c:v>2698.2449540313855</c:v>
                </c:pt>
                <c:pt idx="252">
                  <c:v>3977.5725634523774</c:v>
                </c:pt>
                <c:pt idx="253">
                  <c:v>5456.7567593284302</c:v>
                </c:pt>
                <c:pt idx="254">
                  <c:v>7151.2509051166298</c:v>
                </c:pt>
                <c:pt idx="255">
                  <c:v>7869.2100227788815</c:v>
                </c:pt>
                <c:pt idx="256">
                  <c:v>8244.7232976577725</c:v>
                </c:pt>
                <c:pt idx="257">
                  <c:v>8506.6007656385864</c:v>
                </c:pt>
                <c:pt idx="258">
                  <c:v>900.41724364983281</c:v>
                </c:pt>
                <c:pt idx="259">
                  <c:v>1294.6508682200258</c:v>
                </c:pt>
                <c:pt idx="260">
                  <c:v>1501.6809958772014</c:v>
                </c:pt>
                <c:pt idx="261">
                  <c:v>1815.9685287370801</c:v>
                </c:pt>
                <c:pt idx="262">
                  <c:v>2821.8372904051694</c:v>
                </c:pt>
                <c:pt idx="263">
                  <c:v>3383.6206375587308</c:v>
                </c:pt>
                <c:pt idx="264">
                  <c:v>3704.5112854528447</c:v>
                </c:pt>
                <c:pt idx="265">
                  <c:v>4036.24003053666</c:v>
                </c:pt>
                <c:pt idx="266">
                  <c:v>4827.3174115361289</c:v>
                </c:pt>
                <c:pt idx="267">
                  <c:v>6259.6229477973984</c:v>
                </c:pt>
                <c:pt idx="268">
                  <c:v>7734.9697312713561</c:v>
                </c:pt>
                <c:pt idx="269">
                  <c:v>8244.4467273945593</c:v>
                </c:pt>
                <c:pt idx="270">
                  <c:v>8500.8446470354429</c:v>
                </c:pt>
                <c:pt idx="271">
                  <c:v>8707.4253480148964</c:v>
                </c:pt>
                <c:pt idx="272">
                  <c:v>815.12988873119673</c:v>
                </c:pt>
                <c:pt idx="273">
                  <c:v>828.82011676029276</c:v>
                </c:pt>
                <c:pt idx="274">
                  <c:v>850.08145574487367</c:v>
                </c:pt>
                <c:pt idx="275">
                  <c:v>866.1225310112892</c:v>
                </c:pt>
                <c:pt idx="276">
                  <c:v>877.51376872741832</c:v>
                </c:pt>
                <c:pt idx="277">
                  <c:v>888.12715257825789</c:v>
                </c:pt>
                <c:pt idx="278">
                  <c:v>903.07923243326809</c:v>
                </c:pt>
                <c:pt idx="279">
                  <c:v>925.15299656604031</c:v>
                </c:pt>
                <c:pt idx="280">
                  <c:v>1013.1196259095626</c:v>
                </c:pt>
                <c:pt idx="281">
                  <c:v>1228.2221481242987</c:v>
                </c:pt>
                <c:pt idx="282">
                  <c:v>1489.6329037859389</c:v>
                </c:pt>
                <c:pt idx="283">
                  <c:v>1581.4196598901053</c:v>
                </c:pt>
                <c:pt idx="284">
                  <c:v>1682.8863752067641</c:v>
                </c:pt>
                <c:pt idx="285">
                  <c:v>1854.4636522481871</c:v>
                </c:pt>
                <c:pt idx="286">
                  <c:v>838.62107546294101</c:v>
                </c:pt>
                <c:pt idx="287">
                  <c:v>1187.1514640370106</c:v>
                </c:pt>
                <c:pt idx="288">
                  <c:v>1733.9135887697585</c:v>
                </c:pt>
                <c:pt idx="289">
                  <c:v>1987.9433755318735</c:v>
                </c:pt>
                <c:pt idx="290">
                  <c:v>2346.7068638448632</c:v>
                </c:pt>
                <c:pt idx="291">
                  <c:v>2689.5675620230445</c:v>
                </c:pt>
                <c:pt idx="292">
                  <c:v>2974.3485049262731</c:v>
                </c:pt>
                <c:pt idx="293">
                  <c:v>3326.5607351293797</c:v>
                </c:pt>
                <c:pt idx="294">
                  <c:v>4244.7221520757103</c:v>
                </c:pt>
                <c:pt idx="295">
                  <c:v>5595.1456047841657</c:v>
                </c:pt>
                <c:pt idx="296">
                  <c:v>6940.2277942843011</c:v>
                </c:pt>
                <c:pt idx="297">
                  <c:v>7417.8646388549842</c:v>
                </c:pt>
                <c:pt idx="298">
                  <c:v>7923.4350800102884</c:v>
                </c:pt>
                <c:pt idx="299">
                  <c:v>8496.4368084654707</c:v>
                </c:pt>
                <c:pt idx="300">
                  <c:v>809.90962501303125</c:v>
                </c:pt>
                <c:pt idx="301">
                  <c:v>924.32328577639817</c:v>
                </c:pt>
                <c:pt idx="302">
                  <c:v>1885.145665823497</c:v>
                </c:pt>
                <c:pt idx="303">
                  <c:v>2485.9945626560448</c:v>
                </c:pt>
                <c:pt idx="304">
                  <c:v>2691.9875518261674</c:v>
                </c:pt>
                <c:pt idx="305">
                  <c:v>2842.8912016923396</c:v>
                </c:pt>
                <c:pt idx="306">
                  <c:v>3031.6676919773872</c:v>
                </c:pt>
                <c:pt idx="307">
                  <c:v>3093.6021452958857</c:v>
                </c:pt>
                <c:pt idx="308">
                  <c:v>3550.9802180861393</c:v>
                </c:pt>
                <c:pt idx="309">
                  <c:v>4718.7290119417084</c:v>
                </c:pt>
                <c:pt idx="310">
                  <c:v>7295.0847276293925</c:v>
                </c:pt>
                <c:pt idx="311">
                  <c:v>9868.0006006683507</c:v>
                </c:pt>
                <c:pt idx="312">
                  <c:v>10855.408297266902</c:v>
                </c:pt>
                <c:pt idx="313">
                  <c:v>11796.300332721137</c:v>
                </c:pt>
                <c:pt idx="314">
                  <c:v>12644.161045886744</c:v>
                </c:pt>
                <c:pt idx="315">
                  <c:v>941.76449800033492</c:v>
                </c:pt>
                <c:pt idx="316">
                  <c:v>1524.6190420825176</c:v>
                </c:pt>
                <c:pt idx="317">
                  <c:v>1801.3103047867348</c:v>
                </c:pt>
                <c:pt idx="318">
                  <c:v>2034.5800361663444</c:v>
                </c:pt>
                <c:pt idx="319">
                  <c:v>2378.5988723217347</c:v>
                </c:pt>
                <c:pt idx="320">
                  <c:v>2765.9873828773798</c:v>
                </c:pt>
                <c:pt idx="321">
                  <c:v>3196.5899970602218</c:v>
                </c:pt>
                <c:pt idx="322">
                  <c:v>4217.9985503926509</c:v>
                </c:pt>
                <c:pt idx="323">
                  <c:v>7523.0131958006805</c:v>
                </c:pt>
                <c:pt idx="324">
                  <c:v>9922.8652266334393</c:v>
                </c:pt>
                <c:pt idx="325">
                  <c:v>11329.933726376428</c:v>
                </c:pt>
                <c:pt idx="326">
                  <c:v>11966.235473824727</c:v>
                </c:pt>
                <c:pt idx="327">
                  <c:v>13704.012865805926</c:v>
                </c:pt>
                <c:pt idx="328">
                  <c:v>16762.344122068465</c:v>
                </c:pt>
                <c:pt idx="329">
                  <c:v>820.76500784418317</c:v>
                </c:pt>
                <c:pt idx="330">
                  <c:v>898.67139386329404</c:v>
                </c:pt>
                <c:pt idx="331">
                  <c:v>1239.6133858404278</c:v>
                </c:pt>
                <c:pt idx="332">
                  <c:v>1438.0179784136149</c:v>
                </c:pt>
                <c:pt idx="333">
                  <c:v>1752.0116553688285</c:v>
                </c:pt>
                <c:pt idx="334">
                  <c:v>2122.0972388321438</c:v>
                </c:pt>
                <c:pt idx="335">
                  <c:v>2524.4032579598975</c:v>
                </c:pt>
                <c:pt idx="336">
                  <c:v>3377.2595215048073</c:v>
                </c:pt>
                <c:pt idx="337">
                  <c:v>6320.9351180236654</c:v>
                </c:pt>
                <c:pt idx="338">
                  <c:v>7989.6736580500556</c:v>
                </c:pt>
                <c:pt idx="339">
                  <c:v>8793.6979844962334</c:v>
                </c:pt>
                <c:pt idx="340">
                  <c:v>9187.5858962374077</c:v>
                </c:pt>
                <c:pt idx="341">
                  <c:v>9791.6326367383699</c:v>
                </c:pt>
                <c:pt idx="342">
                  <c:v>10673.010208677228</c:v>
                </c:pt>
                <c:pt idx="343">
                  <c:v>826.08898541105384</c:v>
                </c:pt>
                <c:pt idx="344">
                  <c:v>927.69398585931958</c:v>
                </c:pt>
                <c:pt idx="345">
                  <c:v>1077.8370675016529</c:v>
                </c:pt>
                <c:pt idx="346">
                  <c:v>1280.8914976251262</c:v>
                </c:pt>
                <c:pt idx="347">
                  <c:v>1825.3719176863581</c:v>
                </c:pt>
                <c:pt idx="348">
                  <c:v>2243.7362977219782</c:v>
                </c:pt>
                <c:pt idx="349">
                  <c:v>2507.1694734333714</c:v>
                </c:pt>
                <c:pt idx="350">
                  <c:v>2886.9350161091788</c:v>
                </c:pt>
                <c:pt idx="351">
                  <c:v>3459.2626045477764</c:v>
                </c:pt>
                <c:pt idx="352">
                  <c:v>4540.3239065271882</c:v>
                </c:pt>
                <c:pt idx="353">
                  <c:v>5563.461024004705</c:v>
                </c:pt>
                <c:pt idx="354">
                  <c:v>5905.6130108834004</c:v>
                </c:pt>
                <c:pt idx="355">
                  <c:v>6084.5366855414468</c:v>
                </c:pt>
                <c:pt idx="356">
                  <c:v>6188.4752475855812</c:v>
                </c:pt>
                <c:pt idx="357">
                  <c:v>833.22795533026681</c:v>
                </c:pt>
                <c:pt idx="358">
                  <c:v>940.62364566457688</c:v>
                </c:pt>
                <c:pt idx="359">
                  <c:v>1039.7395137439159</c:v>
                </c:pt>
                <c:pt idx="360">
                  <c:v>1194.9300026899059</c:v>
                </c:pt>
                <c:pt idx="361">
                  <c:v>1692.739190833765</c:v>
                </c:pt>
                <c:pt idx="362">
                  <c:v>2302.1271945430467</c:v>
                </c:pt>
                <c:pt idx="363">
                  <c:v>3058.1492946801336</c:v>
                </c:pt>
                <c:pt idx="364">
                  <c:v>4092.8677919297393</c:v>
                </c:pt>
                <c:pt idx="365">
                  <c:v>6254.5409692108406</c:v>
                </c:pt>
                <c:pt idx="366">
                  <c:v>8046.3014194431344</c:v>
                </c:pt>
                <c:pt idx="367">
                  <c:v>9444.5888133290755</c:v>
                </c:pt>
                <c:pt idx="368">
                  <c:v>9877.9398445026054</c:v>
                </c:pt>
                <c:pt idx="369">
                  <c:v>10989.406589794115</c:v>
                </c:pt>
                <c:pt idx="370">
                  <c:v>11155.34874772255</c:v>
                </c:pt>
                <c:pt idx="371">
                  <c:v>813.31489637885443</c:v>
                </c:pt>
                <c:pt idx="372">
                  <c:v>817.70544930737765</c:v>
                </c:pt>
                <c:pt idx="373">
                  <c:v>818.79444471878298</c:v>
                </c:pt>
                <c:pt idx="374">
                  <c:v>826.60755465458021</c:v>
                </c:pt>
                <c:pt idx="375">
                  <c:v>878.63733542172542</c:v>
                </c:pt>
                <c:pt idx="376">
                  <c:v>938.49751176611881</c:v>
                </c:pt>
                <c:pt idx="377">
                  <c:v>1037.6998080527123</c:v>
                </c:pt>
                <c:pt idx="378">
                  <c:v>1376.8786646018564</c:v>
                </c:pt>
                <c:pt idx="379">
                  <c:v>1886.0272335374918</c:v>
                </c:pt>
                <c:pt idx="380">
                  <c:v>2222.1465315498303</c:v>
                </c:pt>
                <c:pt idx="381">
                  <c:v>2434.0684957376047</c:v>
                </c:pt>
                <c:pt idx="382">
                  <c:v>2538.4391988180109</c:v>
                </c:pt>
                <c:pt idx="383">
                  <c:v>2619.3014295252224</c:v>
                </c:pt>
                <c:pt idx="384">
                  <c:v>2683.6904439297459</c:v>
                </c:pt>
                <c:pt idx="385">
                  <c:v>810.11705271044184</c:v>
                </c:pt>
                <c:pt idx="386">
                  <c:v>813.33218202030525</c:v>
                </c:pt>
                <c:pt idx="387">
                  <c:v>884.77373813678741</c:v>
                </c:pt>
                <c:pt idx="388">
                  <c:v>1053.6371694704226</c:v>
                </c:pt>
                <c:pt idx="389">
                  <c:v>1141.6729413797484</c:v>
                </c:pt>
                <c:pt idx="390">
                  <c:v>1262.9662874405649</c:v>
                </c:pt>
                <c:pt idx="391">
                  <c:v>1402.5651277978623</c:v>
                </c:pt>
                <c:pt idx="392">
                  <c:v>1597.4953064394226</c:v>
                </c:pt>
                <c:pt idx="393">
                  <c:v>2033.0416140772163</c:v>
                </c:pt>
                <c:pt idx="394">
                  <c:v>3040.4833691173353</c:v>
                </c:pt>
                <c:pt idx="395">
                  <c:v>3710.3365466217911</c:v>
                </c:pt>
                <c:pt idx="396">
                  <c:v>4124.6388009164548</c:v>
                </c:pt>
                <c:pt idx="397">
                  <c:v>4289.4573921505835</c:v>
                </c:pt>
                <c:pt idx="398">
                  <c:v>4438.3559076084539</c:v>
                </c:pt>
                <c:pt idx="399">
                  <c:v>4597.0035248446202</c:v>
                </c:pt>
                <c:pt idx="400">
                  <c:v>829.13125830640854</c:v>
                </c:pt>
                <c:pt idx="401">
                  <c:v>897.23668562287105</c:v>
                </c:pt>
                <c:pt idx="402">
                  <c:v>959.03285380976286</c:v>
                </c:pt>
                <c:pt idx="403">
                  <c:v>1131.0941288118106</c:v>
                </c:pt>
                <c:pt idx="404">
                  <c:v>1642.0576900997883</c:v>
                </c:pt>
                <c:pt idx="405">
                  <c:v>2008.098433463598</c:v>
                </c:pt>
                <c:pt idx="406">
                  <c:v>2194.1956493237594</c:v>
                </c:pt>
                <c:pt idx="407">
                  <c:v>2553.0455658440032</c:v>
                </c:pt>
                <c:pt idx="408">
                  <c:v>3449.8592155984984</c:v>
                </c:pt>
                <c:pt idx="409">
                  <c:v>4702.0137966587081</c:v>
                </c:pt>
                <c:pt idx="410">
                  <c:v>5623.0273444444338</c:v>
                </c:pt>
                <c:pt idx="411">
                  <c:v>5888.6730822615391</c:v>
                </c:pt>
                <c:pt idx="412">
                  <c:v>6061.2529265071134</c:v>
                </c:pt>
                <c:pt idx="413">
                  <c:v>6239.0530344708532</c:v>
                </c:pt>
                <c:pt idx="414">
                  <c:v>816.23616978405289</c:v>
                </c:pt>
                <c:pt idx="415">
                  <c:v>846.98732592516637</c:v>
                </c:pt>
                <c:pt idx="416">
                  <c:v>890.28785775961774</c:v>
                </c:pt>
                <c:pt idx="417">
                  <c:v>909.83791824056175</c:v>
                </c:pt>
                <c:pt idx="418">
                  <c:v>923.68371704271567</c:v>
                </c:pt>
                <c:pt idx="419">
                  <c:v>935.64538092672376</c:v>
                </c:pt>
                <c:pt idx="420">
                  <c:v>952.77545160454474</c:v>
                </c:pt>
                <c:pt idx="421">
                  <c:v>1001.4863892131211</c:v>
                </c:pt>
                <c:pt idx="422">
                  <c:v>1172.7870959913303</c:v>
                </c:pt>
                <c:pt idx="423">
                  <c:v>1570.9445611708729</c:v>
                </c:pt>
                <c:pt idx="424">
                  <c:v>1945.4725544870641</c:v>
                </c:pt>
                <c:pt idx="425">
                  <c:v>2113.6445601626642</c:v>
                </c:pt>
                <c:pt idx="426">
                  <c:v>2264.9284941407554</c:v>
                </c:pt>
                <c:pt idx="427">
                  <c:v>2438.2516209687174</c:v>
                </c:pt>
                <c:pt idx="428">
                  <c:v>1133.0646919372107</c:v>
                </c:pt>
                <c:pt idx="429">
                  <c:v>2860.8682688012536</c:v>
                </c:pt>
                <c:pt idx="430">
                  <c:v>3583.2870819578316</c:v>
                </c:pt>
                <c:pt idx="431">
                  <c:v>3809.3141295695232</c:v>
                </c:pt>
                <c:pt idx="432">
                  <c:v>3982.4125430586237</c:v>
                </c:pt>
                <c:pt idx="433">
                  <c:v>4158.8125140648417</c:v>
                </c:pt>
                <c:pt idx="434">
                  <c:v>4389.0918294734493</c:v>
                </c:pt>
                <c:pt idx="435">
                  <c:v>4952.8975966767639</c:v>
                </c:pt>
                <c:pt idx="436">
                  <c:v>6672.0237815324654</c:v>
                </c:pt>
                <c:pt idx="437">
                  <c:v>9096.3004237353161</c:v>
                </c:pt>
                <c:pt idx="438">
                  <c:v>12855.063157228917</c:v>
                </c:pt>
                <c:pt idx="439">
                  <c:v>14454.382561188577</c:v>
                </c:pt>
                <c:pt idx="440">
                  <c:v>16519.290717627657</c:v>
                </c:pt>
                <c:pt idx="441">
                  <c:v>17940.135873606996</c:v>
                </c:pt>
                <c:pt idx="442">
                  <c:v>815.33731642860721</c:v>
                </c:pt>
                <c:pt idx="443">
                  <c:v>868.85366236052801</c:v>
                </c:pt>
                <c:pt idx="444">
                  <c:v>942.80163648738767</c:v>
                </c:pt>
                <c:pt idx="445">
                  <c:v>1019.8610260754053</c:v>
                </c:pt>
                <c:pt idx="446">
                  <c:v>1165.9765532596839</c:v>
                </c:pt>
                <c:pt idx="447">
                  <c:v>1248.1179214342601</c:v>
                </c:pt>
                <c:pt idx="448">
                  <c:v>1318.6951954781985</c:v>
                </c:pt>
                <c:pt idx="449">
                  <c:v>1613.5018104229366</c:v>
                </c:pt>
                <c:pt idx="450">
                  <c:v>2488.241696044659</c:v>
                </c:pt>
                <c:pt idx="451">
                  <c:v>3279.9586457778105</c:v>
                </c:pt>
                <c:pt idx="452">
                  <c:v>3818.7002328773506</c:v>
                </c:pt>
                <c:pt idx="453">
                  <c:v>4010.0177124556772</c:v>
                </c:pt>
                <c:pt idx="454">
                  <c:v>4122.720094715407</c:v>
                </c:pt>
                <c:pt idx="455">
                  <c:v>4215.1464195532553</c:v>
                </c:pt>
                <c:pt idx="456">
                  <c:v>2127.2483599845054</c:v>
                </c:pt>
                <c:pt idx="457">
                  <c:v>6163.1863541429457</c:v>
                </c:pt>
                <c:pt idx="458">
                  <c:v>7301.9471272853907</c:v>
                </c:pt>
                <c:pt idx="459">
                  <c:v>7692.0321979073733</c:v>
                </c:pt>
                <c:pt idx="460">
                  <c:v>8065.0736260587892</c:v>
                </c:pt>
                <c:pt idx="461">
                  <c:v>8406.5860442038029</c:v>
                </c:pt>
                <c:pt idx="462">
                  <c:v>8819.522732823847</c:v>
                </c:pt>
                <c:pt idx="463">
                  <c:v>9663.9954602650796</c:v>
                </c:pt>
                <c:pt idx="464">
                  <c:v>12093.060225149824</c:v>
                </c:pt>
                <c:pt idx="465">
                  <c:v>17733.226745439977</c:v>
                </c:pt>
                <c:pt idx="466">
                  <c:v>25358.338044817443</c:v>
                </c:pt>
                <c:pt idx="467">
                  <c:v>29229.630304156261</c:v>
                </c:pt>
                <c:pt idx="468">
                  <c:v>33161.612450629116</c:v>
                </c:pt>
                <c:pt idx="469">
                  <c:v>35997.719500399158</c:v>
                </c:pt>
                <c:pt idx="470">
                  <c:v>836.28751386707233</c:v>
                </c:pt>
                <c:pt idx="471">
                  <c:v>991.51257409596406</c:v>
                </c:pt>
                <c:pt idx="472">
                  <c:v>1305.74825003149</c:v>
                </c:pt>
                <c:pt idx="473">
                  <c:v>1934.5653147315595</c:v>
                </c:pt>
                <c:pt idx="474">
                  <c:v>2925.1362837156207</c:v>
                </c:pt>
                <c:pt idx="475">
                  <c:v>3713.6899610632618</c:v>
                </c:pt>
                <c:pt idx="476">
                  <c:v>4457.2318280728141</c:v>
                </c:pt>
                <c:pt idx="477">
                  <c:v>5560.0730382803331</c:v>
                </c:pt>
                <c:pt idx="478">
                  <c:v>7118.5983284159192</c:v>
                </c:pt>
                <c:pt idx="479">
                  <c:v>10162.634359198579</c:v>
                </c:pt>
                <c:pt idx="480">
                  <c:v>13946.201988174191</c:v>
                </c:pt>
                <c:pt idx="481">
                  <c:v>15721.091652350427</c:v>
                </c:pt>
                <c:pt idx="482">
                  <c:v>16709.519201794577</c:v>
                </c:pt>
                <c:pt idx="483">
                  <c:v>17589.289209078506</c:v>
                </c:pt>
                <c:pt idx="484">
                  <c:v>812.0703301943912</c:v>
                </c:pt>
                <c:pt idx="485">
                  <c:v>828.33611879966816</c:v>
                </c:pt>
                <c:pt idx="486">
                  <c:v>854.48929431484771</c:v>
                </c:pt>
                <c:pt idx="487">
                  <c:v>871.86136397298094</c:v>
                </c:pt>
                <c:pt idx="488">
                  <c:v>921.78229648311901</c:v>
                </c:pt>
                <c:pt idx="489">
                  <c:v>1014.2086213209679</c:v>
                </c:pt>
                <c:pt idx="490">
                  <c:v>1187.5663194318317</c:v>
                </c:pt>
                <c:pt idx="491">
                  <c:v>1569.0949975356289</c:v>
                </c:pt>
                <c:pt idx="492">
                  <c:v>2179.9177094853335</c:v>
                </c:pt>
                <c:pt idx="493">
                  <c:v>2408.8487448607725</c:v>
                </c:pt>
                <c:pt idx="494">
                  <c:v>2497.9216552571511</c:v>
                </c:pt>
                <c:pt idx="495">
                  <c:v>2535.6734961858701</c:v>
                </c:pt>
                <c:pt idx="496">
                  <c:v>2592.4395427105565</c:v>
                </c:pt>
                <c:pt idx="497">
                  <c:v>2659.9572582176888</c:v>
                </c:pt>
                <c:pt idx="498">
                  <c:v>847.90346492206288</c:v>
                </c:pt>
                <c:pt idx="499">
                  <c:v>1121.5005978065728</c:v>
                </c:pt>
                <c:pt idx="500">
                  <c:v>1423.7573242166397</c:v>
                </c:pt>
                <c:pt idx="501">
                  <c:v>1705.0984244711433</c:v>
                </c:pt>
                <c:pt idx="502">
                  <c:v>2385.634128392242</c:v>
                </c:pt>
                <c:pt idx="503">
                  <c:v>2938.7400835374624</c:v>
                </c:pt>
                <c:pt idx="504">
                  <c:v>3471.6564094680566</c:v>
                </c:pt>
                <c:pt idx="505">
                  <c:v>4538.3533434017882</c:v>
                </c:pt>
                <c:pt idx="506">
                  <c:v>8088.2363856029669</c:v>
                </c:pt>
                <c:pt idx="507">
                  <c:v>12916.409898738086</c:v>
                </c:pt>
                <c:pt idx="508">
                  <c:v>16294.231665937215</c:v>
                </c:pt>
                <c:pt idx="509">
                  <c:v>17532.402163063667</c:v>
                </c:pt>
                <c:pt idx="510">
                  <c:v>18399.173367976531</c:v>
                </c:pt>
                <c:pt idx="511">
                  <c:v>19258.200605519407</c:v>
                </c:pt>
                <c:pt idx="512">
                  <c:v>819.67601243277784</c:v>
                </c:pt>
                <c:pt idx="513">
                  <c:v>872.43179014086002</c:v>
                </c:pt>
                <c:pt idx="514">
                  <c:v>922.35272265099798</c:v>
                </c:pt>
                <c:pt idx="515">
                  <c:v>1047.6909088113202</c:v>
                </c:pt>
                <c:pt idx="516">
                  <c:v>1440.0576841048185</c:v>
                </c:pt>
                <c:pt idx="517">
                  <c:v>1825.1299187060458</c:v>
                </c:pt>
                <c:pt idx="518">
                  <c:v>2317.1829882467619</c:v>
                </c:pt>
                <c:pt idx="519">
                  <c:v>2931.9122551643654</c:v>
                </c:pt>
                <c:pt idx="520">
                  <c:v>4228.041508075612</c:v>
                </c:pt>
                <c:pt idx="521">
                  <c:v>5838.9077205244594</c:v>
                </c:pt>
                <c:pt idx="522">
                  <c:v>7542.1656865282539</c:v>
                </c:pt>
                <c:pt idx="523">
                  <c:v>8147.7854204012438</c:v>
                </c:pt>
                <c:pt idx="524">
                  <c:v>8387.2952683446201</c:v>
                </c:pt>
                <c:pt idx="525">
                  <c:v>8543.3673250046049</c:v>
                </c:pt>
                <c:pt idx="526">
                  <c:v>809.90962501303125</c:v>
                </c:pt>
                <c:pt idx="527">
                  <c:v>821.81943197268686</c:v>
                </c:pt>
                <c:pt idx="528">
                  <c:v>853.27929941328625</c:v>
                </c:pt>
                <c:pt idx="529">
                  <c:v>883.23531604765924</c:v>
                </c:pt>
                <c:pt idx="530">
                  <c:v>960.19099178697172</c:v>
                </c:pt>
                <c:pt idx="531">
                  <c:v>1129.8495626273473</c:v>
                </c:pt>
                <c:pt idx="532">
                  <c:v>1271.8165358634151</c:v>
                </c:pt>
                <c:pt idx="533">
                  <c:v>1389.8947526143681</c:v>
                </c:pt>
                <c:pt idx="534">
                  <c:v>1586.4152102694093</c:v>
                </c:pt>
                <c:pt idx="535">
                  <c:v>2114.1631294061904</c:v>
                </c:pt>
                <c:pt idx="536">
                  <c:v>2779.228184228753</c:v>
                </c:pt>
                <c:pt idx="537">
                  <c:v>3271.6615378813885</c:v>
                </c:pt>
                <c:pt idx="538">
                  <c:v>3499.4862922039715</c:v>
                </c:pt>
                <c:pt idx="539">
                  <c:v>3662.2478921054462</c:v>
                </c:pt>
                <c:pt idx="540">
                  <c:v>3956.5705090895599</c:v>
                </c:pt>
                <c:pt idx="541">
                  <c:v>896.26868970162184</c:v>
                </c:pt>
                <c:pt idx="542">
                  <c:v>1643.4751126987603</c:v>
                </c:pt>
                <c:pt idx="543">
                  <c:v>2127.3693594746619</c:v>
                </c:pt>
                <c:pt idx="544">
                  <c:v>2386.7922663694512</c:v>
                </c:pt>
                <c:pt idx="545">
                  <c:v>2828.6305474953642</c:v>
                </c:pt>
                <c:pt idx="546">
                  <c:v>3209.830798411595</c:v>
                </c:pt>
                <c:pt idx="547">
                  <c:v>3647.0710989115746</c:v>
                </c:pt>
                <c:pt idx="548">
                  <c:v>4488.5534103818063</c:v>
                </c:pt>
                <c:pt idx="549">
                  <c:v>7153.2214682420299</c:v>
                </c:pt>
                <c:pt idx="550">
                  <c:v>11977.453855126347</c:v>
                </c:pt>
                <c:pt idx="551">
                  <c:v>15472.333986230831</c:v>
                </c:pt>
                <c:pt idx="552">
                  <c:v>16987.714315305024</c:v>
                </c:pt>
                <c:pt idx="553">
                  <c:v>18621.276574978874</c:v>
                </c:pt>
                <c:pt idx="554">
                  <c:v>20599.877523653719</c:v>
                </c:pt>
                <c:pt idx="555">
                  <c:v>818.32773239960932</c:v>
                </c:pt>
                <c:pt idx="556">
                  <c:v>958.91185431960662</c:v>
                </c:pt>
                <c:pt idx="557">
                  <c:v>1067.9323949502993</c:v>
                </c:pt>
                <c:pt idx="558">
                  <c:v>1100.515829085206</c:v>
                </c:pt>
                <c:pt idx="559">
                  <c:v>1138.6998110501972</c:v>
                </c:pt>
                <c:pt idx="560">
                  <c:v>1189.2948835769196</c:v>
                </c:pt>
                <c:pt idx="561">
                  <c:v>1237.6773939979294</c:v>
                </c:pt>
                <c:pt idx="562">
                  <c:v>1378.1405164277705</c:v>
                </c:pt>
                <c:pt idx="563">
                  <c:v>1790.3857793897794</c:v>
                </c:pt>
                <c:pt idx="564">
                  <c:v>2330.1472193349214</c:v>
                </c:pt>
                <c:pt idx="565">
                  <c:v>2788.02657572725</c:v>
                </c:pt>
                <c:pt idx="566">
                  <c:v>2981.3491897138788</c:v>
                </c:pt>
                <c:pt idx="567">
                  <c:v>3183.7121941793171</c:v>
                </c:pt>
                <c:pt idx="568">
                  <c:v>3354.6844737699594</c:v>
                </c:pt>
                <c:pt idx="569">
                  <c:v>828.61268906288217</c:v>
                </c:pt>
                <c:pt idx="570">
                  <c:v>915.24832401468677</c:v>
                </c:pt>
                <c:pt idx="571">
                  <c:v>1014.9173326204541</c:v>
                </c:pt>
                <c:pt idx="572">
                  <c:v>1439.0724025421184</c:v>
                </c:pt>
                <c:pt idx="573">
                  <c:v>2348.5909987630089</c:v>
                </c:pt>
                <c:pt idx="574">
                  <c:v>2866.7453868945522</c:v>
                </c:pt>
                <c:pt idx="575">
                  <c:v>3367.1647068974939</c:v>
                </c:pt>
                <c:pt idx="576">
                  <c:v>3862.7440472941894</c:v>
                </c:pt>
                <c:pt idx="577">
                  <c:v>4569.2946415988608</c:v>
                </c:pt>
                <c:pt idx="578">
                  <c:v>6125.3480850069718</c:v>
                </c:pt>
                <c:pt idx="579">
                  <c:v>8474.1037597109353</c:v>
                </c:pt>
                <c:pt idx="580">
                  <c:v>9743.5094109391212</c:v>
                </c:pt>
                <c:pt idx="581">
                  <c:v>10345.170732919862</c:v>
                </c:pt>
                <c:pt idx="582">
                  <c:v>10765.661246853939</c:v>
                </c:pt>
                <c:pt idx="583">
                  <c:v>811.74190300682449</c:v>
                </c:pt>
                <c:pt idx="584">
                  <c:v>852.24216092623351</c:v>
                </c:pt>
                <c:pt idx="585">
                  <c:v>896.19954713581831</c:v>
                </c:pt>
                <c:pt idx="586">
                  <c:v>926.81241814532473</c:v>
                </c:pt>
                <c:pt idx="587">
                  <c:v>961.38370104708235</c:v>
                </c:pt>
                <c:pt idx="588">
                  <c:v>1043.4040697315022</c:v>
                </c:pt>
                <c:pt idx="589">
                  <c:v>1196.9005658153062</c:v>
                </c:pt>
                <c:pt idx="590">
                  <c:v>1604.8935609803989</c:v>
                </c:pt>
                <c:pt idx="591">
                  <c:v>2200.7641930750933</c:v>
                </c:pt>
                <c:pt idx="592">
                  <c:v>2524.0056882065273</c:v>
                </c:pt>
                <c:pt idx="593">
                  <c:v>2681.0630264292122</c:v>
                </c:pt>
                <c:pt idx="594">
                  <c:v>2753.2651507695327</c:v>
                </c:pt>
                <c:pt idx="595">
                  <c:v>2845.4321909856189</c:v>
                </c:pt>
                <c:pt idx="596">
                  <c:v>2922.6817226295962</c:v>
                </c:pt>
                <c:pt idx="597">
                  <c:v>845.31061870443114</c:v>
                </c:pt>
                <c:pt idx="598">
                  <c:v>991.49528845451323</c:v>
                </c:pt>
                <c:pt idx="599">
                  <c:v>1204.5581049780455</c:v>
                </c:pt>
                <c:pt idx="600">
                  <c:v>1549.9770780909569</c:v>
                </c:pt>
                <c:pt idx="601">
                  <c:v>2592.8025411810249</c:v>
                </c:pt>
                <c:pt idx="602">
                  <c:v>3437.8802660730394</c:v>
                </c:pt>
                <c:pt idx="603">
                  <c:v>4152.1921133891556</c:v>
                </c:pt>
                <c:pt idx="604">
                  <c:v>5250.9711978557179</c:v>
                </c:pt>
                <c:pt idx="605">
                  <c:v>7143.5587946709884</c:v>
                </c:pt>
                <c:pt idx="606">
                  <c:v>10707.287635674322</c:v>
                </c:pt>
                <c:pt idx="607">
                  <c:v>13139.567529868931</c:v>
                </c:pt>
                <c:pt idx="608">
                  <c:v>13968.275752306963</c:v>
                </c:pt>
                <c:pt idx="609">
                  <c:v>14595.727251332413</c:v>
                </c:pt>
                <c:pt idx="610">
                  <c:v>15150.043201379194</c:v>
                </c:pt>
                <c:pt idx="611">
                  <c:v>810.08248142754007</c:v>
                </c:pt>
                <c:pt idx="612">
                  <c:v>871.91322089733364</c:v>
                </c:pt>
                <c:pt idx="613">
                  <c:v>1312.4205076315293</c:v>
                </c:pt>
                <c:pt idx="614">
                  <c:v>1933.0096070009804</c:v>
                </c:pt>
                <c:pt idx="615">
                  <c:v>3691.4606261574313</c:v>
                </c:pt>
                <c:pt idx="616">
                  <c:v>8468.9872098414744</c:v>
                </c:pt>
                <c:pt idx="617">
                  <c:v>11878.18241627395</c:v>
                </c:pt>
                <c:pt idx="618">
                  <c:v>14362.301949179746</c:v>
                </c:pt>
                <c:pt idx="619">
                  <c:v>17290.904466353437</c:v>
                </c:pt>
                <c:pt idx="620">
                  <c:v>22626.878268391021</c:v>
                </c:pt>
                <c:pt idx="621">
                  <c:v>31442.866549885333</c:v>
                </c:pt>
                <c:pt idx="622">
                  <c:v>41867.059055045058</c:v>
                </c:pt>
                <c:pt idx="623">
                  <c:v>46673.625516366577</c:v>
                </c:pt>
                <c:pt idx="624">
                  <c:v>49108.705684476226</c:v>
                </c:pt>
                <c:pt idx="625">
                  <c:v>50636.203248207486</c:v>
                </c:pt>
                <c:pt idx="626">
                  <c:v>809.90962501303125</c:v>
                </c:pt>
                <c:pt idx="627">
                  <c:v>825.22470333850993</c:v>
                </c:pt>
                <c:pt idx="628">
                  <c:v>890.65085623008622</c:v>
                </c:pt>
                <c:pt idx="629">
                  <c:v>979.79290919226833</c:v>
                </c:pt>
                <c:pt idx="630">
                  <c:v>1196.4684247790342</c:v>
                </c:pt>
                <c:pt idx="631">
                  <c:v>1505.7776929010597</c:v>
                </c:pt>
                <c:pt idx="632">
                  <c:v>1711.6151112981247</c:v>
                </c:pt>
                <c:pt idx="633">
                  <c:v>2072.6603042826305</c:v>
                </c:pt>
                <c:pt idx="634">
                  <c:v>2792.0368445438544</c:v>
                </c:pt>
                <c:pt idx="635">
                  <c:v>4193.4529395324025</c:v>
                </c:pt>
                <c:pt idx="636">
                  <c:v>5591.308192382071</c:v>
                </c:pt>
                <c:pt idx="637">
                  <c:v>6801.5105216409984</c:v>
                </c:pt>
                <c:pt idx="638">
                  <c:v>7227.8954393098265</c:v>
                </c:pt>
                <c:pt idx="639">
                  <c:v>7476.964246975539</c:v>
                </c:pt>
                <c:pt idx="640">
                  <c:v>7656.1817775382506</c:v>
                </c:pt>
                <c:pt idx="641">
                  <c:v>814.9570323166879</c:v>
                </c:pt>
                <c:pt idx="642">
                  <c:v>824.86170486804144</c:v>
                </c:pt>
                <c:pt idx="643">
                  <c:v>826.84955363489257</c:v>
                </c:pt>
                <c:pt idx="644">
                  <c:v>830.77339424424201</c:v>
                </c:pt>
                <c:pt idx="645">
                  <c:v>834.33423638312308</c:v>
                </c:pt>
                <c:pt idx="646">
                  <c:v>837.96422108780757</c:v>
                </c:pt>
                <c:pt idx="647">
                  <c:v>840.17678319352012</c:v>
                </c:pt>
                <c:pt idx="648">
                  <c:v>847.55775209304534</c:v>
                </c:pt>
                <c:pt idx="649">
                  <c:v>882.00803550464684</c:v>
                </c:pt>
                <c:pt idx="650">
                  <c:v>938.0135138054942</c:v>
                </c:pt>
                <c:pt idx="651">
                  <c:v>1016.7150393313455</c:v>
                </c:pt>
                <c:pt idx="652">
                  <c:v>1072.5995181420367</c:v>
                </c:pt>
                <c:pt idx="653">
                  <c:v>1143.0730783372696</c:v>
                </c:pt>
                <c:pt idx="654">
                  <c:v>1201.8442592702575</c:v>
                </c:pt>
                <c:pt idx="655">
                  <c:v>831.48210554372804</c:v>
                </c:pt>
                <c:pt idx="656">
                  <c:v>1083.800613802206</c:v>
                </c:pt>
                <c:pt idx="657">
                  <c:v>1580.9529475709317</c:v>
                </c:pt>
                <c:pt idx="658">
                  <c:v>1895.2059091479086</c:v>
                </c:pt>
                <c:pt idx="659">
                  <c:v>2363.6640781081751</c:v>
                </c:pt>
                <c:pt idx="660">
                  <c:v>2894.4369844988601</c:v>
                </c:pt>
                <c:pt idx="661">
                  <c:v>3372.8516829348332</c:v>
                </c:pt>
                <c:pt idx="662">
                  <c:v>3941.8777138563128</c:v>
                </c:pt>
                <c:pt idx="663">
                  <c:v>4921.0228738413434</c:v>
                </c:pt>
                <c:pt idx="664">
                  <c:v>6852.6760203355998</c:v>
                </c:pt>
                <c:pt idx="665">
                  <c:v>9535.321145304737</c:v>
                </c:pt>
                <c:pt idx="666">
                  <c:v>10767.286097150321</c:v>
                </c:pt>
                <c:pt idx="667">
                  <c:v>11509.289542070746</c:v>
                </c:pt>
                <c:pt idx="668">
                  <c:v>12130.760209154192</c:v>
                </c:pt>
                <c:pt idx="669">
                  <c:v>809.90962501303125</c:v>
                </c:pt>
                <c:pt idx="670">
                  <c:v>810.06519578608925</c:v>
                </c:pt>
                <c:pt idx="671">
                  <c:v>901.38523957108202</c:v>
                </c:pt>
                <c:pt idx="672">
                  <c:v>1065.961831824899</c:v>
                </c:pt>
                <c:pt idx="673">
                  <c:v>1204.2469634319298</c:v>
                </c:pt>
                <c:pt idx="674">
                  <c:v>1406.9556807263857</c:v>
                </c:pt>
                <c:pt idx="675">
                  <c:v>1824.9916335744388</c:v>
                </c:pt>
                <c:pt idx="676">
                  <c:v>2153.29782165098</c:v>
                </c:pt>
                <c:pt idx="677">
                  <c:v>2392.5656706140444</c:v>
                </c:pt>
                <c:pt idx="678">
                  <c:v>2755.9098539115175</c:v>
                </c:pt>
                <c:pt idx="679">
                  <c:v>3786.0476561766404</c:v>
                </c:pt>
                <c:pt idx="680">
                  <c:v>5149.6946245950194</c:v>
                </c:pt>
                <c:pt idx="681">
                  <c:v>6268.1620546741324</c:v>
                </c:pt>
                <c:pt idx="682">
                  <c:v>6732.7136686665008</c:v>
                </c:pt>
                <c:pt idx="683">
                  <c:v>7152.1151871891734</c:v>
                </c:pt>
                <c:pt idx="684">
                  <c:v>7729.9223239676994</c:v>
                </c:pt>
                <c:pt idx="685">
                  <c:v>812.69261328662276</c:v>
                </c:pt>
                <c:pt idx="686">
                  <c:v>829.35597164526996</c:v>
                </c:pt>
                <c:pt idx="687">
                  <c:v>844.63647868784687</c:v>
                </c:pt>
                <c:pt idx="688">
                  <c:v>860.0898421449325</c:v>
                </c:pt>
                <c:pt idx="689">
                  <c:v>924.70356988831747</c:v>
                </c:pt>
                <c:pt idx="690">
                  <c:v>987.07016424308824</c:v>
                </c:pt>
                <c:pt idx="691">
                  <c:v>1083.8351850851079</c:v>
                </c:pt>
                <c:pt idx="692">
                  <c:v>1232.6991292600762</c:v>
                </c:pt>
                <c:pt idx="693">
                  <c:v>1636.8719976645248</c:v>
                </c:pt>
                <c:pt idx="694">
                  <c:v>2284.9452669408729</c:v>
                </c:pt>
                <c:pt idx="695">
                  <c:v>2901.4722405693678</c:v>
                </c:pt>
                <c:pt idx="696">
                  <c:v>3089.0905928772063</c:v>
                </c:pt>
                <c:pt idx="697">
                  <c:v>3259.924587336242</c:v>
                </c:pt>
                <c:pt idx="698">
                  <c:v>3434.6824224046268</c:v>
                </c:pt>
                <c:pt idx="699">
                  <c:v>809.90962501303125</c:v>
                </c:pt>
                <c:pt idx="700">
                  <c:v>833.24524097171775</c:v>
                </c:pt>
                <c:pt idx="701">
                  <c:v>930.42511720855839</c:v>
                </c:pt>
                <c:pt idx="702">
                  <c:v>1132.8572642398003</c:v>
                </c:pt>
                <c:pt idx="703">
                  <c:v>1358.2447431178091</c:v>
                </c:pt>
                <c:pt idx="704">
                  <c:v>1795.5196149006904</c:v>
                </c:pt>
                <c:pt idx="705">
                  <c:v>2205.4140306253798</c:v>
                </c:pt>
                <c:pt idx="706">
                  <c:v>3042.7132168644985</c:v>
                </c:pt>
                <c:pt idx="707">
                  <c:v>4921.6278712921239</c:v>
                </c:pt>
                <c:pt idx="708">
                  <c:v>7926.9094939419147</c:v>
                </c:pt>
                <c:pt idx="709">
                  <c:v>9805.997004784047</c:v>
                </c:pt>
                <c:pt idx="710">
                  <c:v>11045.41206809496</c:v>
                </c:pt>
                <c:pt idx="711">
                  <c:v>11481.701658315142</c:v>
                </c:pt>
                <c:pt idx="712">
                  <c:v>11807.881712493225</c:v>
                </c:pt>
                <c:pt idx="713">
                  <c:v>12185.296407931713</c:v>
                </c:pt>
                <c:pt idx="714">
                  <c:v>811.98390198713673</c:v>
                </c:pt>
                <c:pt idx="715">
                  <c:v>819.55501294262172</c:v>
                </c:pt>
                <c:pt idx="716">
                  <c:v>825.50127360172394</c:v>
                </c:pt>
                <c:pt idx="717">
                  <c:v>835.59608820903725</c:v>
                </c:pt>
                <c:pt idx="718">
                  <c:v>857.01299796667604</c:v>
                </c:pt>
                <c:pt idx="719">
                  <c:v>876.30377382585687</c:v>
                </c:pt>
                <c:pt idx="720">
                  <c:v>912.70733472140762</c:v>
                </c:pt>
                <c:pt idx="721">
                  <c:v>1039.7567993853668</c:v>
                </c:pt>
                <c:pt idx="722">
                  <c:v>1385.5906278930993</c:v>
                </c:pt>
                <c:pt idx="723">
                  <c:v>1577.5303905636576</c:v>
                </c:pt>
                <c:pt idx="724">
                  <c:v>1707.2245583696015</c:v>
                </c:pt>
                <c:pt idx="725">
                  <c:v>1750.1275204506826</c:v>
                </c:pt>
                <c:pt idx="726">
                  <c:v>1783.2468094705664</c:v>
                </c:pt>
                <c:pt idx="727">
                  <c:v>1810.4371234727987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D33-4208-80A5-DAB018450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4683208"/>
        <c:axId val="1454687800"/>
      </c:scatterChart>
      <c:valAx>
        <c:axId val="1454683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Cases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1454687800"/>
        <c:crosses val="autoZero"/>
        <c:crossBetween val="midCat"/>
      </c:valAx>
      <c:valAx>
        <c:axId val="14546878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Deaths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1454683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Cumulative Cases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Summarized!$H$2:$H$729</c:f>
              <c:numCache>
                <c:formatCode>_(* #,##0_);_(* \(#,##0\);_(* "-"??_);_(@_)</c:formatCode>
                <c:ptCount val="51"/>
                <c:pt idx="0">
                  <c:v>526707</c:v>
                </c:pt>
                <c:pt idx="1">
                  <c:v>67104</c:v>
                </c:pt>
                <c:pt idx="2">
                  <c:v>860169</c:v>
                </c:pt>
                <c:pt idx="3">
                  <c:v>334998</c:v>
                </c:pt>
                <c:pt idx="4">
                  <c:v>3736197</c:v>
                </c:pt>
                <c:pt idx="5">
                  <c:v>508108</c:v>
                </c:pt>
                <c:pt idx="6">
                  <c:v>337340</c:v>
                </c:pt>
                <c:pt idx="7">
                  <c:v>103603</c:v>
                </c:pt>
                <c:pt idx="8">
                  <c:v>47471</c:v>
                </c:pt>
                <c:pt idx="9">
                  <c:v>2217360</c:v>
                </c:pt>
                <c:pt idx="10">
                  <c:v>1071593</c:v>
                </c:pt>
                <c:pt idx="11">
                  <c:v>32397</c:v>
                </c:pt>
                <c:pt idx="12">
                  <c:v>187102</c:v>
                </c:pt>
                <c:pt idx="13">
                  <c:v>1329443</c:v>
                </c:pt>
                <c:pt idx="14">
                  <c:v>719613</c:v>
                </c:pt>
                <c:pt idx="15">
                  <c:v>363530</c:v>
                </c:pt>
                <c:pt idx="16">
                  <c:v>310014</c:v>
                </c:pt>
                <c:pt idx="17">
                  <c:v>445266</c:v>
                </c:pt>
                <c:pt idx="18">
                  <c:v>456884</c:v>
                </c:pt>
                <c:pt idx="19">
                  <c:v>60430</c:v>
                </c:pt>
                <c:pt idx="20">
                  <c:v>444678</c:v>
                </c:pt>
                <c:pt idx="21">
                  <c:v>684630</c:v>
                </c:pt>
                <c:pt idx="22">
                  <c:v>922873</c:v>
                </c:pt>
                <c:pt idx="23">
                  <c:v>570596</c:v>
                </c:pt>
                <c:pt idx="24">
                  <c:v>311159</c:v>
                </c:pt>
                <c:pt idx="25">
                  <c:v>598500</c:v>
                </c:pt>
                <c:pt idx="26">
                  <c:v>108402</c:v>
                </c:pt>
                <c:pt idx="27">
                  <c:v>219090</c:v>
                </c:pt>
                <c:pt idx="28">
                  <c:v>314085</c:v>
                </c:pt>
                <c:pt idx="29">
                  <c:v>94203</c:v>
                </c:pt>
                <c:pt idx="30">
                  <c:v>991010</c:v>
                </c:pt>
                <c:pt idx="31">
                  <c:v>196999</c:v>
                </c:pt>
                <c:pt idx="32">
                  <c:v>2035668</c:v>
                </c:pt>
                <c:pt idx="33">
                  <c:v>970713</c:v>
                </c:pt>
                <c:pt idx="34">
                  <c:v>107029</c:v>
                </c:pt>
                <c:pt idx="35">
                  <c:v>1067262</c:v>
                </c:pt>
                <c:pt idx="36">
                  <c:v>447393</c:v>
                </c:pt>
                <c:pt idx="37">
                  <c:v>182040</c:v>
                </c:pt>
                <c:pt idx="38">
                  <c:v>1144880</c:v>
                </c:pt>
                <c:pt idx="39">
                  <c:v>147220</c:v>
                </c:pt>
                <c:pt idx="40">
                  <c:v>575956</c:v>
                </c:pt>
                <c:pt idx="41">
                  <c:v>122228</c:v>
                </c:pt>
                <c:pt idx="42">
                  <c:v>829599</c:v>
                </c:pt>
                <c:pt idx="43">
                  <c:v>2882526</c:v>
                </c:pt>
                <c:pt idx="44">
                  <c:v>396068</c:v>
                </c:pt>
                <c:pt idx="45">
                  <c:v>22675</c:v>
                </c:pt>
                <c:pt idx="46">
                  <c:v>654929</c:v>
                </c:pt>
                <c:pt idx="47">
                  <c:v>400334</c:v>
                </c:pt>
                <c:pt idx="48">
                  <c:v>151848</c:v>
                </c:pt>
                <c:pt idx="49">
                  <c:v>658084</c:v>
                </c:pt>
                <c:pt idx="50">
                  <c:v>57883</c:v>
                </c:pt>
              </c:numCache>
            </c:numRef>
          </c:xVal>
          <c:yVal>
            <c:numRef>
              <c:f>Sheet73!$C$25:$C$752</c:f>
              <c:numCache>
                <c:formatCode>General</c:formatCode>
                <c:ptCount val="728"/>
                <c:pt idx="0">
                  <c:v>-813.16069518100835</c:v>
                </c:pt>
                <c:pt idx="1">
                  <c:v>-660.06725314639186</c:v>
                </c:pt>
                <c:pt idx="2">
                  <c:v>-490.20417469775703</c:v>
                </c:pt>
                <c:pt idx="3">
                  <c:v>-517.52456837026489</c:v>
                </c:pt>
                <c:pt idx="4">
                  <c:v>-746.24066436702287</c:v>
                </c:pt>
                <c:pt idx="5">
                  <c:v>-806.88572938646212</c:v>
                </c:pt>
                <c:pt idx="6">
                  <c:v>-943.99835746398367</c:v>
                </c:pt>
                <c:pt idx="7">
                  <c:v>-1166.6619057538137</c:v>
                </c:pt>
                <c:pt idx="8">
                  <c:v>-1545.0747367606655</c:v>
                </c:pt>
                <c:pt idx="9">
                  <c:v>-2226.9154581067314</c:v>
                </c:pt>
                <c:pt idx="10">
                  <c:v>-1067.0472902120673</c:v>
                </c:pt>
                <c:pt idx="11">
                  <c:v>592.93044369954441</c:v>
                </c:pt>
                <c:pt idx="12">
                  <c:v>835.29548454289034</c:v>
                </c:pt>
                <c:pt idx="13">
                  <c:v>939.63930896039165</c:v>
                </c:pt>
                <c:pt idx="14">
                  <c:v>-810.19132968454733</c:v>
                </c:pt>
                <c:pt idx="15">
                  <c:v>-808.99417080374064</c:v>
                </c:pt>
                <c:pt idx="16">
                  <c:v>-809.9993052120426</c:v>
                </c:pt>
                <c:pt idx="17">
                  <c:v>-817.45968549397526</c:v>
                </c:pt>
                <c:pt idx="18">
                  <c:v>-852.41707170356005</c:v>
                </c:pt>
                <c:pt idx="19">
                  <c:v>-880.90261118566923</c:v>
                </c:pt>
                <c:pt idx="20">
                  <c:v>-908.3984194843822</c:v>
                </c:pt>
                <c:pt idx="21">
                  <c:v>-1013.7321560240084</c:v>
                </c:pt>
                <c:pt idx="22">
                  <c:v>-1255.0681218702102</c:v>
                </c:pt>
                <c:pt idx="23">
                  <c:v>-1419.8232207856563</c:v>
                </c:pt>
                <c:pt idx="24">
                  <c:v>-1490.0576930972732</c:v>
                </c:pt>
                <c:pt idx="25">
                  <c:v>-1530.7975547391163</c:v>
                </c:pt>
                <c:pt idx="26">
                  <c:v>-1592.2647828971083</c:v>
                </c:pt>
                <c:pt idx="27">
                  <c:v>-1639.8280232913523</c:v>
                </c:pt>
                <c:pt idx="28">
                  <c:v>-809.90962501303125</c:v>
                </c:pt>
                <c:pt idx="29">
                  <c:v>-809.90962501303125</c:v>
                </c:pt>
                <c:pt idx="30">
                  <c:v>-808.32910197482113</c:v>
                </c:pt>
                <c:pt idx="31">
                  <c:v>-622.09292518790153</c:v>
                </c:pt>
                <c:pt idx="32">
                  <c:v>-248.49888733630041</c:v>
                </c:pt>
                <c:pt idx="33">
                  <c:v>-537.35498492990746</c:v>
                </c:pt>
                <c:pt idx="34">
                  <c:v>-124.46080110118919</c:v>
                </c:pt>
                <c:pt idx="35">
                  <c:v>731.72436350531643</c:v>
                </c:pt>
                <c:pt idx="36">
                  <c:v>1067.0048615554388</c:v>
                </c:pt>
                <c:pt idx="37">
                  <c:v>917.49671808736457</c:v>
                </c:pt>
                <c:pt idx="38">
                  <c:v>176.90776668430681</c:v>
                </c:pt>
                <c:pt idx="39">
                  <c:v>-985.61261494398059</c:v>
                </c:pt>
                <c:pt idx="40">
                  <c:v>-802.36508861342736</c:v>
                </c:pt>
                <c:pt idx="41">
                  <c:v>1043.7283264438229</c:v>
                </c:pt>
                <c:pt idx="42">
                  <c:v>1605.8645452226738</c:v>
                </c:pt>
                <c:pt idx="43">
                  <c:v>1597.5347394674391</c:v>
                </c:pt>
                <c:pt idx="44">
                  <c:v>-811.64144114987607</c:v>
                </c:pt>
                <c:pt idx="45">
                  <c:v>-805.6065289719138</c:v>
                </c:pt>
                <c:pt idx="46">
                  <c:v>-802.26509681480445</c:v>
                </c:pt>
                <c:pt idx="47">
                  <c:v>-899.03611179648942</c:v>
                </c:pt>
                <c:pt idx="48">
                  <c:v>-1091.7222430898896</c:v>
                </c:pt>
                <c:pt idx="49">
                  <c:v>-1071.1884515601851</c:v>
                </c:pt>
                <c:pt idx="50">
                  <c:v>-887.64867188578455</c:v>
                </c:pt>
                <c:pt idx="51">
                  <c:v>-824.16845374567492</c:v>
                </c:pt>
                <c:pt idx="52">
                  <c:v>-1027.9435924404197</c:v>
                </c:pt>
                <c:pt idx="53">
                  <c:v>-1025.5470843395351</c:v>
                </c:pt>
                <c:pt idx="54">
                  <c:v>-1045.7891192896659</c:v>
                </c:pt>
                <c:pt idx="55">
                  <c:v>-1140.0424277566735</c:v>
                </c:pt>
                <c:pt idx="56">
                  <c:v>-895.03370345903932</c:v>
                </c:pt>
                <c:pt idx="57">
                  <c:v>-875.54765413308178</c:v>
                </c:pt>
                <c:pt idx="58">
                  <c:v>-809.94419629593301</c:v>
                </c:pt>
                <c:pt idx="59">
                  <c:v>-810.37633733220503</c:v>
                </c:pt>
                <c:pt idx="60">
                  <c:v>-774.2549999444733</c:v>
                </c:pt>
                <c:pt idx="61">
                  <c:v>374.70133660256579</c:v>
                </c:pt>
                <c:pt idx="62">
                  <c:v>1476.8596135537136</c:v>
                </c:pt>
                <c:pt idx="63">
                  <c:v>1260.1941408825496</c:v>
                </c:pt>
                <c:pt idx="64">
                  <c:v>-270.00332782883561</c:v>
                </c:pt>
                <c:pt idx="65">
                  <c:v>-106.62058442222042</c:v>
                </c:pt>
                <c:pt idx="66">
                  <c:v>894.43532427555328</c:v>
                </c:pt>
                <c:pt idx="67">
                  <c:v>684.74606497690911</c:v>
                </c:pt>
                <c:pt idx="68">
                  <c:v>-2986.5496572672419</c:v>
                </c:pt>
                <c:pt idx="69">
                  <c:v>-14736.159824824732</c:v>
                </c:pt>
                <c:pt idx="70">
                  <c:v>-17338.794095924881</c:v>
                </c:pt>
                <c:pt idx="71">
                  <c:v>-10297.280786984025</c:v>
                </c:pt>
                <c:pt idx="72">
                  <c:v>-4993.5279713298805</c:v>
                </c:pt>
                <c:pt idx="73">
                  <c:v>-3912.4540712206581</c:v>
                </c:pt>
                <c:pt idx="74">
                  <c:v>-792.57640730970809</c:v>
                </c:pt>
                <c:pt idx="75">
                  <c:v>-297.75508891509457</c:v>
                </c:pt>
                <c:pt idx="76">
                  <c:v>179.38900941745055</c:v>
                </c:pt>
                <c:pt idx="77">
                  <c:v>314.90175646758416</c:v>
                </c:pt>
                <c:pt idx="78">
                  <c:v>219.58136579256097</c:v>
                </c:pt>
                <c:pt idx="79">
                  <c:v>143.04944169197688</c:v>
                </c:pt>
                <c:pt idx="80">
                  <c:v>22.271409885444655</c:v>
                </c:pt>
                <c:pt idx="81">
                  <c:v>-365.04505600015545</c:v>
                </c:pt>
                <c:pt idx="82">
                  <c:v>-1803.4098308855646</c:v>
                </c:pt>
                <c:pt idx="83">
                  <c:v>-1731.5906118160419</c:v>
                </c:pt>
                <c:pt idx="84">
                  <c:v>-1963.6774138906912</c:v>
                </c:pt>
                <c:pt idx="85">
                  <c:v>-2214.4852354568229</c:v>
                </c:pt>
                <c:pt idx="86">
                  <c:v>-2668.9473441939372</c:v>
                </c:pt>
                <c:pt idx="87">
                  <c:v>-3190.8650456947144</c:v>
                </c:pt>
                <c:pt idx="88">
                  <c:v>-794.96182582992935</c:v>
                </c:pt>
                <c:pt idx="89">
                  <c:v>968.29539243907629</c:v>
                </c:pt>
                <c:pt idx="90">
                  <c:v>2404.6363057598828</c:v>
                </c:pt>
                <c:pt idx="91">
                  <c:v>2708.0833341822427</c:v>
                </c:pt>
                <c:pt idx="92">
                  <c:v>2761.109859960146</c:v>
                </c:pt>
                <c:pt idx="93">
                  <c:v>2741.0602263473988</c:v>
                </c:pt>
                <c:pt idx="94">
                  <c:v>2703.3189951303439</c:v>
                </c:pt>
                <c:pt idx="95">
                  <c:v>2575.2489898356916</c:v>
                </c:pt>
                <c:pt idx="96">
                  <c:v>2182.5883466475889</c:v>
                </c:pt>
                <c:pt idx="97">
                  <c:v>1975.0257580686166</c:v>
                </c:pt>
                <c:pt idx="98">
                  <c:v>1914.2997281553462</c:v>
                </c:pt>
                <c:pt idx="99">
                  <c:v>1973.0614790206992</c:v>
                </c:pt>
                <c:pt idx="100">
                  <c:v>1702.209161247607</c:v>
                </c:pt>
                <c:pt idx="101">
                  <c:v>1425.9693735889605</c:v>
                </c:pt>
                <c:pt idx="102">
                  <c:v>-805.40645899441074</c:v>
                </c:pt>
                <c:pt idx="103">
                  <c:v>-739.72256600004073</c:v>
                </c:pt>
                <c:pt idx="104">
                  <c:v>-608.07136187202741</c:v>
                </c:pt>
                <c:pt idx="105">
                  <c:v>-499.22778937896396</c:v>
                </c:pt>
                <c:pt idx="106">
                  <c:v>-480.51240514717642</c:v>
                </c:pt>
                <c:pt idx="107">
                  <c:v>-506.16378421894728</c:v>
                </c:pt>
                <c:pt idx="108">
                  <c:v>-530.20126659854532</c:v>
                </c:pt>
                <c:pt idx="109">
                  <c:v>-533.18637921245772</c:v>
                </c:pt>
                <c:pt idx="110">
                  <c:v>-654.19459966121372</c:v>
                </c:pt>
                <c:pt idx="111">
                  <c:v>-877.05615457327349</c:v>
                </c:pt>
                <c:pt idx="112">
                  <c:v>-1069.39965308314</c:v>
                </c:pt>
                <c:pt idx="113">
                  <c:v>-888.26873166641053</c:v>
                </c:pt>
                <c:pt idx="114">
                  <c:v>-889.60572019779374</c:v>
                </c:pt>
                <c:pt idx="115">
                  <c:v>-983.7366506069784</c:v>
                </c:pt>
                <c:pt idx="116">
                  <c:v>-809.44873188976544</c:v>
                </c:pt>
                <c:pt idx="117">
                  <c:v>-660.61816736372953</c:v>
                </c:pt>
                <c:pt idx="118">
                  <c:v>-496.02326978076485</c:v>
                </c:pt>
                <c:pt idx="119">
                  <c:v>-437.40115863480594</c:v>
                </c:pt>
                <c:pt idx="120">
                  <c:v>-434.49802760493685</c:v>
                </c:pt>
                <c:pt idx="121">
                  <c:v>-444.75303455227686</c:v>
                </c:pt>
                <c:pt idx="122">
                  <c:v>-447.81208024774924</c:v>
                </c:pt>
                <c:pt idx="123">
                  <c:v>-462.34622466245401</c:v>
                </c:pt>
                <c:pt idx="124">
                  <c:v>-502.43248392092073</c:v>
                </c:pt>
                <c:pt idx="125">
                  <c:v>-524.882085542401</c:v>
                </c:pt>
                <c:pt idx="126">
                  <c:v>-534.24851094838414</c:v>
                </c:pt>
                <c:pt idx="127">
                  <c:v>-494.65481099435851</c:v>
                </c:pt>
                <c:pt idx="128">
                  <c:v>-515.32809727454924</c:v>
                </c:pt>
                <c:pt idx="129">
                  <c:v>-530.45902468624854</c:v>
                </c:pt>
                <c:pt idx="130">
                  <c:v>-841.43213403340542</c:v>
                </c:pt>
                <c:pt idx="131">
                  <c:v>-125.12460036153152</c:v>
                </c:pt>
                <c:pt idx="132">
                  <c:v>669.43246495431981</c:v>
                </c:pt>
                <c:pt idx="133">
                  <c:v>59.326476836765323</c:v>
                </c:pt>
                <c:pt idx="134">
                  <c:v>-2098.6777937530551</c:v>
                </c:pt>
                <c:pt idx="135">
                  <c:v>-400.85021526083801</c:v>
                </c:pt>
                <c:pt idx="136">
                  <c:v>1293.6636904509287</c:v>
                </c:pt>
                <c:pt idx="137">
                  <c:v>2077.7062562815881</c:v>
                </c:pt>
                <c:pt idx="138">
                  <c:v>512.37601670925869</c:v>
                </c:pt>
                <c:pt idx="139">
                  <c:v>-2012.1026708096724</c:v>
                </c:pt>
                <c:pt idx="140">
                  <c:v>-4086.8596780293956</c:v>
                </c:pt>
                <c:pt idx="141">
                  <c:v>-2960.8637107282775</c:v>
                </c:pt>
                <c:pt idx="142">
                  <c:v>-2955.0234651640931</c:v>
                </c:pt>
                <c:pt idx="143">
                  <c:v>-4181.3822668922294</c:v>
                </c:pt>
                <c:pt idx="144">
                  <c:v>-755.04003958339763</c:v>
                </c:pt>
                <c:pt idx="145">
                  <c:v>-128.48348710887967</c:v>
                </c:pt>
                <c:pt idx="146">
                  <c:v>430.37222762487818</c:v>
                </c:pt>
                <c:pt idx="147">
                  <c:v>612.27328930450494</c:v>
                </c:pt>
                <c:pt idx="148">
                  <c:v>-97.648716848058029</c:v>
                </c:pt>
                <c:pt idx="149">
                  <c:v>301.44074943989199</c:v>
                </c:pt>
                <c:pt idx="150">
                  <c:v>839.74604781022026</c:v>
                </c:pt>
                <c:pt idx="151">
                  <c:v>538.94180114599567</c:v>
                </c:pt>
                <c:pt idx="152">
                  <c:v>534.75675153355041</c:v>
                </c:pt>
                <c:pt idx="153">
                  <c:v>-1354.9690004318436</c:v>
                </c:pt>
                <c:pt idx="154">
                  <c:v>-2333.9891481205996</c:v>
                </c:pt>
                <c:pt idx="155">
                  <c:v>-1024.6956840682396</c:v>
                </c:pt>
                <c:pt idx="156">
                  <c:v>-230.74637034101761</c:v>
                </c:pt>
                <c:pt idx="157">
                  <c:v>73.93528135683664</c:v>
                </c:pt>
                <c:pt idx="158">
                  <c:v>-812.76432305657727</c:v>
                </c:pt>
                <c:pt idx="159">
                  <c:v>-804.41929501516563</c:v>
                </c:pt>
                <c:pt idx="160">
                  <c:v>-803.98972118304459</c:v>
                </c:pt>
                <c:pt idx="161">
                  <c:v>-807.46670231882229</c:v>
                </c:pt>
                <c:pt idx="162">
                  <c:v>-820.9847587210154</c:v>
                </c:pt>
                <c:pt idx="163">
                  <c:v>-886.9041527071538</c:v>
                </c:pt>
                <c:pt idx="164">
                  <c:v>-891.91356778736395</c:v>
                </c:pt>
                <c:pt idx="165">
                  <c:v>-854.75508891509457</c:v>
                </c:pt>
                <c:pt idx="166">
                  <c:v>-879.13759933610436</c:v>
                </c:pt>
                <c:pt idx="167">
                  <c:v>-894.82491926598891</c:v>
                </c:pt>
                <c:pt idx="168">
                  <c:v>-848.61988982394155</c:v>
                </c:pt>
                <c:pt idx="169">
                  <c:v>-848.78076695157415</c:v>
                </c:pt>
                <c:pt idx="170">
                  <c:v>-864.64145613730079</c:v>
                </c:pt>
                <c:pt idx="171">
                  <c:v>-893.89526545570152</c:v>
                </c:pt>
                <c:pt idx="172">
                  <c:v>-809.98458677474264</c:v>
                </c:pt>
                <c:pt idx="173">
                  <c:v>-781.74019253655206</c:v>
                </c:pt>
                <c:pt idx="174">
                  <c:v>-777.24284571383942</c:v>
                </c:pt>
                <c:pt idx="175">
                  <c:v>-823.74960761676232</c:v>
                </c:pt>
                <c:pt idx="176">
                  <c:v>-977.34982054675629</c:v>
                </c:pt>
                <c:pt idx="177">
                  <c:v>-1003.4579900111275</c:v>
                </c:pt>
                <c:pt idx="178">
                  <c:v>-1076.3790974650231</c:v>
                </c:pt>
                <c:pt idx="179">
                  <c:v>-1299.9500484641749</c:v>
                </c:pt>
                <c:pt idx="180">
                  <c:v>-1638.7588987104582</c:v>
                </c:pt>
                <c:pt idx="181">
                  <c:v>-1815.8746128284342</c:v>
                </c:pt>
                <c:pt idx="182">
                  <c:v>-1896.337913199518</c:v>
                </c:pt>
                <c:pt idx="183">
                  <c:v>-1907.3497265350911</c:v>
                </c:pt>
                <c:pt idx="184">
                  <c:v>-1967.4224679826821</c:v>
                </c:pt>
                <c:pt idx="185">
                  <c:v>-2001.0704261139085</c:v>
                </c:pt>
                <c:pt idx="186">
                  <c:v>-809.92691065448219</c:v>
                </c:pt>
                <c:pt idx="187">
                  <c:v>-809.94419629593301</c:v>
                </c:pt>
                <c:pt idx="188">
                  <c:v>-806.46790294524624</c:v>
                </c:pt>
                <c:pt idx="189">
                  <c:v>636.38608633081458</c:v>
                </c:pt>
                <c:pt idx="190">
                  <c:v>2531.6667293498449</c:v>
                </c:pt>
                <c:pt idx="191">
                  <c:v>3825.5494827028392</c:v>
                </c:pt>
                <c:pt idx="192">
                  <c:v>3769.5749648131668</c:v>
                </c:pt>
                <c:pt idx="193">
                  <c:v>3339.6218293006414</c:v>
                </c:pt>
                <c:pt idx="194">
                  <c:v>2992.3957164117191</c:v>
                </c:pt>
                <c:pt idx="195">
                  <c:v>2019.6527147746929</c:v>
                </c:pt>
                <c:pt idx="196">
                  <c:v>-375.81432835745363</c:v>
                </c:pt>
                <c:pt idx="197">
                  <c:v>473.94372171162468</c:v>
                </c:pt>
                <c:pt idx="198">
                  <c:v>925.17485510442202</c:v>
                </c:pt>
                <c:pt idx="199">
                  <c:v>1356.5426141157986</c:v>
                </c:pt>
                <c:pt idx="200">
                  <c:v>1194.3281396186903</c:v>
                </c:pt>
                <c:pt idx="201">
                  <c:v>383.83263324773361</c:v>
                </c:pt>
                <c:pt idx="202">
                  <c:v>-786.52318081014357</c:v>
                </c:pt>
                <c:pt idx="203">
                  <c:v>-8.7451639910359518</c:v>
                </c:pt>
                <c:pt idx="204">
                  <c:v>711.69466966523396</c:v>
                </c:pt>
                <c:pt idx="205">
                  <c:v>1022.1767792143437</c:v>
                </c:pt>
                <c:pt idx="206">
                  <c:v>983.14117025883593</c:v>
                </c:pt>
                <c:pt idx="207">
                  <c:v>821.89795866215991</c:v>
                </c:pt>
                <c:pt idx="208">
                  <c:v>708.1601393931951</c:v>
                </c:pt>
                <c:pt idx="209">
                  <c:v>378.93847612496847</c:v>
                </c:pt>
                <c:pt idx="210">
                  <c:v>-993.2923092881656</c:v>
                </c:pt>
                <c:pt idx="211">
                  <c:v>-1439.5770119834415</c:v>
                </c:pt>
                <c:pt idx="212">
                  <c:v>-1722.2683256449018</c:v>
                </c:pt>
                <c:pt idx="213">
                  <c:v>270.23037276811374</c:v>
                </c:pt>
                <c:pt idx="214">
                  <c:v>305.73147243397761</c:v>
                </c:pt>
                <c:pt idx="215">
                  <c:v>44.135359237163357</c:v>
                </c:pt>
                <c:pt idx="216">
                  <c:v>-811.50058881411803</c:v>
                </c:pt>
                <c:pt idx="217">
                  <c:v>-771.39824753810956</c:v>
                </c:pt>
                <c:pt idx="218">
                  <c:v>-612.05391027927362</c:v>
                </c:pt>
                <c:pt idx="219">
                  <c:v>-596.80335894759969</c:v>
                </c:pt>
                <c:pt idx="220">
                  <c:v>-711.47665122275998</c:v>
                </c:pt>
                <c:pt idx="221">
                  <c:v>-817.8150153243248</c:v>
                </c:pt>
                <c:pt idx="222">
                  <c:v>-994.6012675796128</c:v>
                </c:pt>
                <c:pt idx="223">
                  <c:v>-1320.24838696187</c:v>
                </c:pt>
                <c:pt idx="224">
                  <c:v>-2370.548969753565</c:v>
                </c:pt>
                <c:pt idx="225">
                  <c:v>-1788.4649637815528</c:v>
                </c:pt>
                <c:pt idx="226">
                  <c:v>-1430.0645039138808</c:v>
                </c:pt>
                <c:pt idx="227">
                  <c:v>-1155.7328337270119</c:v>
                </c:pt>
                <c:pt idx="228">
                  <c:v>-1141.1013164932974</c:v>
                </c:pt>
                <c:pt idx="229">
                  <c:v>-1163.7415760095555</c:v>
                </c:pt>
                <c:pt idx="230">
                  <c:v>-807.4115934027127</c:v>
                </c:pt>
                <c:pt idx="231">
                  <c:v>-751.30702581761375</c:v>
                </c:pt>
                <c:pt idx="232">
                  <c:v>-769.6399056233613</c:v>
                </c:pt>
                <c:pt idx="233">
                  <c:v>-786.76398815648668</c:v>
                </c:pt>
                <c:pt idx="234">
                  <c:v>-937.98186261174351</c:v>
                </c:pt>
                <c:pt idx="235">
                  <c:v>-1109.210177829877</c:v>
                </c:pt>
                <c:pt idx="236">
                  <c:v>-1185.5731852928004</c:v>
                </c:pt>
                <c:pt idx="237">
                  <c:v>-1280.784733705786</c:v>
                </c:pt>
                <c:pt idx="238">
                  <c:v>-2022.9932260531668</c:v>
                </c:pt>
                <c:pt idx="239">
                  <c:v>-1966.0266326794635</c:v>
                </c:pt>
                <c:pt idx="240">
                  <c:v>-1829.9568323034182</c:v>
                </c:pt>
                <c:pt idx="241">
                  <c:v>-1205.2361507095111</c:v>
                </c:pt>
                <c:pt idx="242">
                  <c:v>-1163.0840068719672</c:v>
                </c:pt>
                <c:pt idx="243">
                  <c:v>-1158.6831881243252</c:v>
                </c:pt>
                <c:pt idx="244">
                  <c:v>-802.09086782759891</c:v>
                </c:pt>
                <c:pt idx="245">
                  <c:v>-651.27313932231789</c:v>
                </c:pt>
                <c:pt idx="246">
                  <c:v>-540.65975846896322</c:v>
                </c:pt>
                <c:pt idx="247">
                  <c:v>-497.0106087037675</c:v>
                </c:pt>
                <c:pt idx="248">
                  <c:v>-592.41879716125686</c:v>
                </c:pt>
                <c:pt idx="249">
                  <c:v>-724.45491895809801</c:v>
                </c:pt>
                <c:pt idx="250">
                  <c:v>-860.80560623908423</c:v>
                </c:pt>
                <c:pt idx="251">
                  <c:v>-1147.2449540313855</c:v>
                </c:pt>
                <c:pt idx="252">
                  <c:v>-1912.5725634523774</c:v>
                </c:pt>
                <c:pt idx="253">
                  <c:v>-2500.7567593284302</c:v>
                </c:pt>
                <c:pt idx="254">
                  <c:v>-3174.2509051166298</c:v>
                </c:pt>
                <c:pt idx="255">
                  <c:v>-3083.2100227788815</c:v>
                </c:pt>
                <c:pt idx="256">
                  <c:v>-2093.7232976577725</c:v>
                </c:pt>
                <c:pt idx="257">
                  <c:v>-1911.6007656385864</c:v>
                </c:pt>
                <c:pt idx="258">
                  <c:v>-660.41724364983281</c:v>
                </c:pt>
                <c:pt idx="259">
                  <c:v>610.34913177997419</c:v>
                </c:pt>
                <c:pt idx="260">
                  <c:v>1289.3190041227986</c:v>
                </c:pt>
                <c:pt idx="261">
                  <c:v>1405.0314712629199</c:v>
                </c:pt>
                <c:pt idx="262">
                  <c:v>1127.1627095948306</c:v>
                </c:pt>
                <c:pt idx="263">
                  <c:v>1566.3793624412692</c:v>
                </c:pt>
                <c:pt idx="264">
                  <c:v>1806.4887145471553</c:v>
                </c:pt>
                <c:pt idx="265">
                  <c:v>1882.75996946334</c:v>
                </c:pt>
                <c:pt idx="266">
                  <c:v>1592.6825884638711</c:v>
                </c:pt>
                <c:pt idx="267">
                  <c:v>1228.3770522026016</c:v>
                </c:pt>
                <c:pt idx="268">
                  <c:v>1124.0302687286439</c:v>
                </c:pt>
                <c:pt idx="269">
                  <c:v>1363.5532726054407</c:v>
                </c:pt>
                <c:pt idx="270">
                  <c:v>1640.1553529645571</c:v>
                </c:pt>
                <c:pt idx="271">
                  <c:v>1644.5746519851036</c:v>
                </c:pt>
                <c:pt idx="272">
                  <c:v>-810.12988873119673</c:v>
                </c:pt>
                <c:pt idx="273">
                  <c:v>-775.82011676029276</c:v>
                </c:pt>
                <c:pt idx="274">
                  <c:v>-761.08145574487367</c:v>
                </c:pt>
                <c:pt idx="275">
                  <c:v>-761.1225310112892</c:v>
                </c:pt>
                <c:pt idx="276">
                  <c:v>-754.51376872741832</c:v>
                </c:pt>
                <c:pt idx="277">
                  <c:v>-756.12715257825789</c:v>
                </c:pt>
                <c:pt idx="278">
                  <c:v>-762.07923243326809</c:v>
                </c:pt>
                <c:pt idx="279">
                  <c:v>-778.15299656604031</c:v>
                </c:pt>
                <c:pt idx="280">
                  <c:v>-819.11962590956261</c:v>
                </c:pt>
                <c:pt idx="281">
                  <c:v>-881.22214812429866</c:v>
                </c:pt>
                <c:pt idx="282">
                  <c:v>-899.63290378593888</c:v>
                </c:pt>
                <c:pt idx="283">
                  <c:v>-878.41965989010532</c:v>
                </c:pt>
                <c:pt idx="284">
                  <c:v>-939.88637520676411</c:v>
                </c:pt>
                <c:pt idx="285">
                  <c:v>-1077.4636522481871</c:v>
                </c:pt>
                <c:pt idx="286">
                  <c:v>-820.62107546294101</c:v>
                </c:pt>
                <c:pt idx="287">
                  <c:v>-48.151464037010555</c:v>
                </c:pt>
                <c:pt idx="288">
                  <c:v>798.08641123024154</c:v>
                </c:pt>
                <c:pt idx="289">
                  <c:v>1202.0566244681265</c:v>
                </c:pt>
                <c:pt idx="290">
                  <c:v>1146.2931361551368</c:v>
                </c:pt>
                <c:pt idx="291">
                  <c:v>1065.4324379769555</c:v>
                </c:pt>
                <c:pt idx="292">
                  <c:v>974.65149507372689</c:v>
                </c:pt>
                <c:pt idx="293">
                  <c:v>820.43926487062026</c:v>
                </c:pt>
                <c:pt idx="294">
                  <c:v>396.27784792428974</c:v>
                </c:pt>
                <c:pt idx="295">
                  <c:v>299.8543952158343</c:v>
                </c:pt>
                <c:pt idx="296">
                  <c:v>186.77220571569887</c:v>
                </c:pt>
                <c:pt idx="297">
                  <c:v>451.13536114501585</c:v>
                </c:pt>
                <c:pt idx="298">
                  <c:v>362.5649199897116</c:v>
                </c:pt>
                <c:pt idx="299">
                  <c:v>191.56319153452932</c:v>
                </c:pt>
                <c:pt idx="300">
                  <c:v>-809.90962501303125</c:v>
                </c:pt>
                <c:pt idx="301">
                  <c:v>-835.32328577639817</c:v>
                </c:pt>
                <c:pt idx="302">
                  <c:v>1676.854334176503</c:v>
                </c:pt>
                <c:pt idx="303">
                  <c:v>4360.0054373439552</c:v>
                </c:pt>
                <c:pt idx="304">
                  <c:v>5362.012448173833</c:v>
                </c:pt>
                <c:pt idx="305">
                  <c:v>5766.1087983076604</c:v>
                </c:pt>
                <c:pt idx="306">
                  <c:v>6028.3323080226128</c:v>
                </c:pt>
                <c:pt idx="307">
                  <c:v>6362.3978547041143</c:v>
                </c:pt>
                <c:pt idx="308">
                  <c:v>6440.0197819138612</c:v>
                </c:pt>
                <c:pt idx="309">
                  <c:v>6029.2709880582916</c:v>
                </c:pt>
                <c:pt idx="310">
                  <c:v>5127.9152723706075</c:v>
                </c:pt>
                <c:pt idx="311">
                  <c:v>4708.9993993316493</c:v>
                </c:pt>
                <c:pt idx="312">
                  <c:v>5262.5917027330979</c:v>
                </c:pt>
                <c:pt idx="313">
                  <c:v>5388.6996672788628</c:v>
                </c:pt>
                <c:pt idx="314">
                  <c:v>4921.8389541132565</c:v>
                </c:pt>
                <c:pt idx="315">
                  <c:v>-677.76449800033492</c:v>
                </c:pt>
                <c:pt idx="316">
                  <c:v>2263.3809579174822</c:v>
                </c:pt>
                <c:pt idx="317">
                  <c:v>3689.6896952132652</c:v>
                </c:pt>
                <c:pt idx="318">
                  <c:v>4162.4199638336559</c:v>
                </c:pt>
                <c:pt idx="319">
                  <c:v>4074.4011276782653</c:v>
                </c:pt>
                <c:pt idx="320">
                  <c:v>3990.0126171226202</c:v>
                </c:pt>
                <c:pt idx="321">
                  <c:v>3887.4100029397782</c:v>
                </c:pt>
                <c:pt idx="322">
                  <c:v>3481.0014496073491</c:v>
                </c:pt>
                <c:pt idx="323">
                  <c:v>2041.9868041993195</c:v>
                </c:pt>
                <c:pt idx="324">
                  <c:v>3087.1347733665607</c:v>
                </c:pt>
                <c:pt idx="325">
                  <c:v>4186.0662736235718</c:v>
                </c:pt>
                <c:pt idx="326">
                  <c:v>4531.7645261752732</c:v>
                </c:pt>
                <c:pt idx="327">
                  <c:v>3407.9871341940743</c:v>
                </c:pt>
                <c:pt idx="328">
                  <c:v>1789.6558779315346</c:v>
                </c:pt>
                <c:pt idx="329">
                  <c:v>-808.76500784418317</c:v>
                </c:pt>
                <c:pt idx="330">
                  <c:v>-555.67139386329404</c:v>
                </c:pt>
                <c:pt idx="331">
                  <c:v>-189.61338584042778</c:v>
                </c:pt>
                <c:pt idx="332">
                  <c:v>37.982021586385144</c:v>
                </c:pt>
                <c:pt idx="333">
                  <c:v>-112.01165536882854</c:v>
                </c:pt>
                <c:pt idx="334">
                  <c:v>-256.09723883214383</c:v>
                </c:pt>
                <c:pt idx="335">
                  <c:v>-435.40325795989747</c:v>
                </c:pt>
                <c:pt idx="336">
                  <c:v>-866.25952150480725</c:v>
                </c:pt>
                <c:pt idx="337">
                  <c:v>-2668.9351180236654</c:v>
                </c:pt>
                <c:pt idx="338">
                  <c:v>-2607.6736580500556</c:v>
                </c:pt>
                <c:pt idx="339">
                  <c:v>-2525.6979844962334</c:v>
                </c:pt>
                <c:pt idx="340">
                  <c:v>-2636.5858962374077</c:v>
                </c:pt>
                <c:pt idx="341">
                  <c:v>-2865.6326367383699</c:v>
                </c:pt>
                <c:pt idx="342">
                  <c:v>-3504.0102086772276</c:v>
                </c:pt>
                <c:pt idx="343">
                  <c:v>-806.08898541105384</c:v>
                </c:pt>
                <c:pt idx="344">
                  <c:v>-666.69398585931958</c:v>
                </c:pt>
                <c:pt idx="345">
                  <c:v>-343.83706750165288</c:v>
                </c:pt>
                <c:pt idx="346">
                  <c:v>-207.89149762512625</c:v>
                </c:pt>
                <c:pt idx="347">
                  <c:v>-162.37191768635807</c:v>
                </c:pt>
                <c:pt idx="348">
                  <c:v>229.26370227802181</c:v>
                </c:pt>
                <c:pt idx="349">
                  <c:v>461.83052656662858</c:v>
                </c:pt>
                <c:pt idx="350">
                  <c:v>447.06498389082117</c:v>
                </c:pt>
                <c:pt idx="351">
                  <c:v>347.73739545222361</c:v>
                </c:pt>
                <c:pt idx="352">
                  <c:v>246.67609347281177</c:v>
                </c:pt>
                <c:pt idx="353">
                  <c:v>481.538975995295</c:v>
                </c:pt>
                <c:pt idx="354">
                  <c:v>775.38698911659958</c:v>
                </c:pt>
                <c:pt idx="355">
                  <c:v>947.46331445855321</c:v>
                </c:pt>
                <c:pt idx="356">
                  <c:v>999.5247524144188</c:v>
                </c:pt>
                <c:pt idx="357">
                  <c:v>-818.22795533026681</c:v>
                </c:pt>
                <c:pt idx="358">
                  <c:v>-599.62364566457688</c:v>
                </c:pt>
                <c:pt idx="359">
                  <c:v>-255.73951374391595</c:v>
                </c:pt>
                <c:pt idx="360">
                  <c:v>-157.9300026899059</c:v>
                </c:pt>
                <c:pt idx="361">
                  <c:v>-387.73919083376495</c:v>
                </c:pt>
                <c:pt idx="362">
                  <c:v>-679.1271945430467</c:v>
                </c:pt>
                <c:pt idx="363">
                  <c:v>-901.14929468013361</c:v>
                </c:pt>
                <c:pt idx="364">
                  <c:v>-1002.8677919297393</c:v>
                </c:pt>
                <c:pt idx="365">
                  <c:v>-2273.5409692108406</c:v>
                </c:pt>
                <c:pt idx="366">
                  <c:v>-2159.3014194431344</c:v>
                </c:pt>
                <c:pt idx="367">
                  <c:v>-2268.5888133290755</c:v>
                </c:pt>
                <c:pt idx="368">
                  <c:v>-1495.9398445026054</c:v>
                </c:pt>
                <c:pt idx="369">
                  <c:v>-2012.4065897941146</c:v>
                </c:pt>
                <c:pt idx="370">
                  <c:v>-1938.3487477225499</c:v>
                </c:pt>
                <c:pt idx="371">
                  <c:v>-808.31489637885443</c:v>
                </c:pt>
                <c:pt idx="372">
                  <c:v>-801.70544930737765</c:v>
                </c:pt>
                <c:pt idx="373">
                  <c:v>-801.79444471878298</c:v>
                </c:pt>
                <c:pt idx="374">
                  <c:v>-804.60755465458021</c:v>
                </c:pt>
                <c:pt idx="375">
                  <c:v>-818.63733542172542</c:v>
                </c:pt>
                <c:pt idx="376">
                  <c:v>-834.49751176611881</c:v>
                </c:pt>
                <c:pt idx="377">
                  <c:v>-857.69980805271234</c:v>
                </c:pt>
                <c:pt idx="378">
                  <c:v>-999.87866460185637</c:v>
                </c:pt>
                <c:pt idx="379">
                  <c:v>-1202.0272335374918</c:v>
                </c:pt>
                <c:pt idx="380">
                  <c:v>-1260.1465315498303</c:v>
                </c:pt>
                <c:pt idx="381">
                  <c:v>-1200.0684957376047</c:v>
                </c:pt>
                <c:pt idx="382">
                  <c:v>-1180.4391988180109</c:v>
                </c:pt>
                <c:pt idx="383">
                  <c:v>-1182.3014295252224</c:v>
                </c:pt>
                <c:pt idx="384">
                  <c:v>-1117.6904439297459</c:v>
                </c:pt>
                <c:pt idx="385">
                  <c:v>-810.11705271044184</c:v>
                </c:pt>
                <c:pt idx="386">
                  <c:v>-809.33218202030525</c:v>
                </c:pt>
                <c:pt idx="387">
                  <c:v>-814.77373813678741</c:v>
                </c:pt>
                <c:pt idx="388">
                  <c:v>-875.63716947042258</c:v>
                </c:pt>
                <c:pt idx="389">
                  <c:v>-862.67294137974841</c:v>
                </c:pt>
                <c:pt idx="390">
                  <c:v>-924.96628744056488</c:v>
                </c:pt>
                <c:pt idx="391">
                  <c:v>-1000.5651277978623</c:v>
                </c:pt>
                <c:pt idx="392">
                  <c:v>-1104.4953064394226</c:v>
                </c:pt>
                <c:pt idx="393">
                  <c:v>-1379.0416140772163</c:v>
                </c:pt>
                <c:pt idx="394">
                  <c:v>-1993.4833691173353</c:v>
                </c:pt>
                <c:pt idx="395">
                  <c:v>-2020.3365466217911</c:v>
                </c:pt>
                <c:pt idx="396">
                  <c:v>-2099.6388009164548</c:v>
                </c:pt>
                <c:pt idx="397">
                  <c:v>-2090.4573921505835</c:v>
                </c:pt>
                <c:pt idx="398">
                  <c:v>-2154.3559076084539</c:v>
                </c:pt>
                <c:pt idx="399">
                  <c:v>-2233.0035248446202</c:v>
                </c:pt>
                <c:pt idx="400">
                  <c:v>-803.13125830640854</c:v>
                </c:pt>
                <c:pt idx="401">
                  <c:v>-654.23668562287105</c:v>
                </c:pt>
                <c:pt idx="402">
                  <c:v>-540.03285380976286</c:v>
                </c:pt>
                <c:pt idx="403">
                  <c:v>-624.09412881181061</c:v>
                </c:pt>
                <c:pt idx="404">
                  <c:v>-811.05769009978826</c:v>
                </c:pt>
                <c:pt idx="405">
                  <c:v>-703.09843346359798</c:v>
                </c:pt>
                <c:pt idx="406">
                  <c:v>-594.19564932375943</c:v>
                </c:pt>
                <c:pt idx="407">
                  <c:v>-774.04556584400325</c:v>
                </c:pt>
                <c:pt idx="408">
                  <c:v>-1300.8592155984984</c:v>
                </c:pt>
                <c:pt idx="409">
                  <c:v>-1566.0137966587081</c:v>
                </c:pt>
                <c:pt idx="410">
                  <c:v>-1352.0273444444338</c:v>
                </c:pt>
                <c:pt idx="411">
                  <c:v>-931.67308226153909</c:v>
                </c:pt>
                <c:pt idx="412">
                  <c:v>-812.25292650711344</c:v>
                </c:pt>
                <c:pt idx="413">
                  <c:v>-795.05303447085316</c:v>
                </c:pt>
                <c:pt idx="414">
                  <c:v>-813.23616978405289</c:v>
                </c:pt>
                <c:pt idx="415">
                  <c:v>-774.98732592516637</c:v>
                </c:pt>
                <c:pt idx="416">
                  <c:v>-645.28785775961774</c:v>
                </c:pt>
                <c:pt idx="417">
                  <c:v>-538.83791824056175</c:v>
                </c:pt>
                <c:pt idx="418">
                  <c:v>-508.68371704271567</c:v>
                </c:pt>
                <c:pt idx="419">
                  <c:v>-503.64538092672376</c:v>
                </c:pt>
                <c:pt idx="420">
                  <c:v>-513.77545160454474</c:v>
                </c:pt>
                <c:pt idx="421">
                  <c:v>-518.48638921312113</c:v>
                </c:pt>
                <c:pt idx="422">
                  <c:v>-646.78709599133026</c:v>
                </c:pt>
                <c:pt idx="423">
                  <c:v>-811.94456117087293</c:v>
                </c:pt>
                <c:pt idx="424">
                  <c:v>-888.47255448706414</c:v>
                </c:pt>
                <c:pt idx="425">
                  <c:v>-943.64456016266422</c:v>
                </c:pt>
                <c:pt idx="426">
                  <c:v>-1026.9284941407554</c:v>
                </c:pt>
                <c:pt idx="427">
                  <c:v>-1144.2516209687174</c:v>
                </c:pt>
                <c:pt idx="428">
                  <c:v>-866.06469193721068</c:v>
                </c:pt>
                <c:pt idx="429">
                  <c:v>4367.1317311987459</c:v>
                </c:pt>
                <c:pt idx="430">
                  <c:v>8114.7129180421689</c:v>
                </c:pt>
                <c:pt idx="431">
                  <c:v>11225.685870430476</c:v>
                </c:pt>
                <c:pt idx="432">
                  <c:v>11836.587456941375</c:v>
                </c:pt>
                <c:pt idx="433">
                  <c:v>11786.187485935159</c:v>
                </c:pt>
                <c:pt idx="434">
                  <c:v>11732.908170526551</c:v>
                </c:pt>
                <c:pt idx="435">
                  <c:v>11397.102403323235</c:v>
                </c:pt>
                <c:pt idx="436">
                  <c:v>10320.976218467535</c:v>
                </c:pt>
                <c:pt idx="437">
                  <c:v>9945.6995762646839</c:v>
                </c:pt>
                <c:pt idx="438">
                  <c:v>8628.9368427710833</c:v>
                </c:pt>
                <c:pt idx="439">
                  <c:v>8797.6174388114232</c:v>
                </c:pt>
                <c:pt idx="440">
                  <c:v>8008.7092823723433</c:v>
                </c:pt>
                <c:pt idx="441">
                  <c:v>7519.864126393004</c:v>
                </c:pt>
                <c:pt idx="442">
                  <c:v>-810.33731642860721</c:v>
                </c:pt>
                <c:pt idx="443">
                  <c:v>-745.85366236052801</c:v>
                </c:pt>
                <c:pt idx="444">
                  <c:v>-586.80163648738767</c:v>
                </c:pt>
                <c:pt idx="445">
                  <c:v>-522.86102607540533</c:v>
                </c:pt>
                <c:pt idx="446">
                  <c:v>-523.9765532596839</c:v>
                </c:pt>
                <c:pt idx="447">
                  <c:v>-469.1179214342601</c:v>
                </c:pt>
                <c:pt idx="448">
                  <c:v>-441.69519547819846</c:v>
                </c:pt>
                <c:pt idx="449">
                  <c:v>-595.50181042293661</c:v>
                </c:pt>
                <c:pt idx="450">
                  <c:v>-920.24169604465897</c:v>
                </c:pt>
                <c:pt idx="451">
                  <c:v>-800.95864577781049</c:v>
                </c:pt>
                <c:pt idx="452">
                  <c:v>-533.70023287735057</c:v>
                </c:pt>
                <c:pt idx="453">
                  <c:v>-294.01771245567716</c:v>
                </c:pt>
                <c:pt idx="454">
                  <c:v>-183.72009471540696</c:v>
                </c:pt>
                <c:pt idx="455">
                  <c:v>-174.14641955325533</c:v>
                </c:pt>
                <c:pt idx="456">
                  <c:v>-198.24835998450544</c:v>
                </c:pt>
                <c:pt idx="457">
                  <c:v>17452.813645857055</c:v>
                </c:pt>
                <c:pt idx="458">
                  <c:v>22397.052872714608</c:v>
                </c:pt>
                <c:pt idx="459">
                  <c:v>24083.967802092626</c:v>
                </c:pt>
                <c:pt idx="460">
                  <c:v>24306.926373941213</c:v>
                </c:pt>
                <c:pt idx="461">
                  <c:v>24134.413955796197</c:v>
                </c:pt>
                <c:pt idx="462">
                  <c:v>23937.477267176153</c:v>
                </c:pt>
                <c:pt idx="463">
                  <c:v>23488.00453973492</c:v>
                </c:pt>
                <c:pt idx="464">
                  <c:v>22056.939774850176</c:v>
                </c:pt>
                <c:pt idx="465">
                  <c:v>19823.773254560023</c:v>
                </c:pt>
                <c:pt idx="466">
                  <c:v>17819.661955182557</c:v>
                </c:pt>
                <c:pt idx="467">
                  <c:v>17913.369695843739</c:v>
                </c:pt>
                <c:pt idx="468">
                  <c:v>16628.387549370884</c:v>
                </c:pt>
                <c:pt idx="469">
                  <c:v>15589.280499600842</c:v>
                </c:pt>
                <c:pt idx="470">
                  <c:v>-826.28751386707233</c:v>
                </c:pt>
                <c:pt idx="471">
                  <c:v>-606.51257409596406</c:v>
                </c:pt>
                <c:pt idx="472">
                  <c:v>-394.74825003148999</c:v>
                </c:pt>
                <c:pt idx="473">
                  <c:v>-572.56531473155951</c:v>
                </c:pt>
                <c:pt idx="474">
                  <c:v>-978.13628371562072</c:v>
                </c:pt>
                <c:pt idx="475">
                  <c:v>-980.68996106326176</c:v>
                </c:pt>
                <c:pt idx="476">
                  <c:v>-892.2318280728141</c:v>
                </c:pt>
                <c:pt idx="477">
                  <c:v>-1160.0730382803331</c:v>
                </c:pt>
                <c:pt idx="478">
                  <c:v>-1822.5983284159192</c:v>
                </c:pt>
                <c:pt idx="479">
                  <c:v>-3351.6343591985787</c:v>
                </c:pt>
                <c:pt idx="480">
                  <c:v>-4565.2019881741908</c:v>
                </c:pt>
                <c:pt idx="481">
                  <c:v>-4480.0916523504275</c:v>
                </c:pt>
                <c:pt idx="482">
                  <c:v>-4572.5192017945774</c:v>
                </c:pt>
                <c:pt idx="483">
                  <c:v>-4978.2892090785062</c:v>
                </c:pt>
                <c:pt idx="484">
                  <c:v>-809.0703301943912</c:v>
                </c:pt>
                <c:pt idx="485">
                  <c:v>-809.33611879966816</c:v>
                </c:pt>
                <c:pt idx="486">
                  <c:v>-790.48929431484771</c:v>
                </c:pt>
                <c:pt idx="487">
                  <c:v>-783.86136397298094</c:v>
                </c:pt>
                <c:pt idx="488">
                  <c:v>-814.78229648311901</c:v>
                </c:pt>
                <c:pt idx="489">
                  <c:v>-867.20862132096795</c:v>
                </c:pt>
                <c:pt idx="490">
                  <c:v>-937.56631943183174</c:v>
                </c:pt>
                <c:pt idx="491">
                  <c:v>-1040.0949975356289</c:v>
                </c:pt>
                <c:pt idx="492">
                  <c:v>-1246.9177094853335</c:v>
                </c:pt>
                <c:pt idx="493">
                  <c:v>-1109.8487448607725</c:v>
                </c:pt>
                <c:pt idx="494">
                  <c:v>-1050.9216552571511</c:v>
                </c:pt>
                <c:pt idx="495">
                  <c:v>-1060.6734961858701</c:v>
                </c:pt>
                <c:pt idx="496">
                  <c:v>-1094.4395427105565</c:v>
                </c:pt>
                <c:pt idx="497">
                  <c:v>-1142.9572582176888</c:v>
                </c:pt>
                <c:pt idx="498">
                  <c:v>-792.90346492206288</c:v>
                </c:pt>
                <c:pt idx="499">
                  <c:v>-146.50059780657284</c:v>
                </c:pt>
                <c:pt idx="500">
                  <c:v>731.24267578336026</c:v>
                </c:pt>
                <c:pt idx="501">
                  <c:v>1157.9015755288567</c:v>
                </c:pt>
                <c:pt idx="502">
                  <c:v>1103.365871607758</c:v>
                </c:pt>
                <c:pt idx="503">
                  <c:v>1199.2599164625376</c:v>
                </c:pt>
                <c:pt idx="504">
                  <c:v>1332.3435905319434</c:v>
                </c:pt>
                <c:pt idx="505">
                  <c:v>762.64665659821185</c:v>
                </c:pt>
                <c:pt idx="506">
                  <c:v>-1659.2363856029669</c:v>
                </c:pt>
                <c:pt idx="507">
                  <c:v>-3954.4098987380858</c:v>
                </c:pt>
                <c:pt idx="508">
                  <c:v>-5116.2316659372154</c:v>
                </c:pt>
                <c:pt idx="509">
                  <c:v>-233.4021630636671</c:v>
                </c:pt>
                <c:pt idx="510">
                  <c:v>209.82663202346885</c:v>
                </c:pt>
                <c:pt idx="511">
                  <c:v>-70.200605519406963</c:v>
                </c:pt>
                <c:pt idx="512">
                  <c:v>-796.67601243277784</c:v>
                </c:pt>
                <c:pt idx="513">
                  <c:v>-650.43179014086002</c:v>
                </c:pt>
                <c:pt idx="514">
                  <c:v>-588.35272265099798</c:v>
                </c:pt>
                <c:pt idx="515">
                  <c:v>-660.69090881132024</c:v>
                </c:pt>
                <c:pt idx="516">
                  <c:v>-899.05768410481846</c:v>
                </c:pt>
                <c:pt idx="517">
                  <c:v>-1025.1299187060458</c:v>
                </c:pt>
                <c:pt idx="518">
                  <c:v>-1286.1829882467619</c:v>
                </c:pt>
                <c:pt idx="519">
                  <c:v>-1594.9122551643654</c:v>
                </c:pt>
                <c:pt idx="520">
                  <c:v>-2485.041508075612</c:v>
                </c:pt>
                <c:pt idx="521">
                  <c:v>-3349.9077205244594</c:v>
                </c:pt>
                <c:pt idx="522">
                  <c:v>-3995.1656865282539</c:v>
                </c:pt>
                <c:pt idx="523">
                  <c:v>-3719.7854204012438</c:v>
                </c:pt>
                <c:pt idx="524">
                  <c:v>-3434.2952683446201</c:v>
                </c:pt>
                <c:pt idx="525">
                  <c:v>-1827.3673250046049</c:v>
                </c:pt>
                <c:pt idx="526">
                  <c:v>-809.90962501303125</c:v>
                </c:pt>
                <c:pt idx="527">
                  <c:v>-803.81943197268686</c:v>
                </c:pt>
                <c:pt idx="528">
                  <c:v>-750.27929941328625</c:v>
                </c:pt>
                <c:pt idx="529">
                  <c:v>-730.23531604765924</c:v>
                </c:pt>
                <c:pt idx="530">
                  <c:v>-750.19099178697172</c:v>
                </c:pt>
                <c:pt idx="531">
                  <c:v>-804.84956262734727</c:v>
                </c:pt>
                <c:pt idx="532">
                  <c:v>-804.81653586341508</c:v>
                </c:pt>
                <c:pt idx="533">
                  <c:v>-829.89475261436814</c:v>
                </c:pt>
                <c:pt idx="534">
                  <c:v>-896.41521026940927</c:v>
                </c:pt>
                <c:pt idx="535">
                  <c:v>-1195.1631294061904</c:v>
                </c:pt>
                <c:pt idx="536">
                  <c:v>-1294.228184228753</c:v>
                </c:pt>
                <c:pt idx="537">
                  <c:v>-1299.6615378813885</c:v>
                </c:pt>
                <c:pt idx="538">
                  <c:v>-1281.4862922039715</c:v>
                </c:pt>
                <c:pt idx="539">
                  <c:v>-1266.2478921054462</c:v>
                </c:pt>
                <c:pt idx="540">
                  <c:v>-1454.5705090895599</c:v>
                </c:pt>
                <c:pt idx="541">
                  <c:v>-824.26868970162184</c:v>
                </c:pt>
                <c:pt idx="542">
                  <c:v>936.52488730123969</c:v>
                </c:pt>
                <c:pt idx="543">
                  <c:v>3427.6306405253381</c:v>
                </c:pt>
                <c:pt idx="544">
                  <c:v>4308.2077336305483</c:v>
                </c:pt>
                <c:pt idx="545">
                  <c:v>4432.3694525046358</c:v>
                </c:pt>
                <c:pt idx="546">
                  <c:v>4533.1692015884055</c:v>
                </c:pt>
                <c:pt idx="547">
                  <c:v>4568.9289010884258</c:v>
                </c:pt>
                <c:pt idx="548">
                  <c:v>4394.4465896181937</c:v>
                </c:pt>
                <c:pt idx="549">
                  <c:v>3285.7785317579701</c:v>
                </c:pt>
                <c:pt idx="550">
                  <c:v>4042.5461448736532</c:v>
                </c:pt>
                <c:pt idx="551">
                  <c:v>6242.6660137691688</c:v>
                </c:pt>
                <c:pt idx="552">
                  <c:v>7068.2856846949762</c:v>
                </c:pt>
                <c:pt idx="553">
                  <c:v>6528.7234250211259</c:v>
                </c:pt>
                <c:pt idx="554">
                  <c:v>5520.1224763462815</c:v>
                </c:pt>
                <c:pt idx="555">
                  <c:v>-810.32773239960932</c:v>
                </c:pt>
                <c:pt idx="556">
                  <c:v>-692.91185431960662</c:v>
                </c:pt>
                <c:pt idx="557">
                  <c:v>-349.93239495029934</c:v>
                </c:pt>
                <c:pt idx="558">
                  <c:v>-150.51582908520595</c:v>
                </c:pt>
                <c:pt idx="559">
                  <c:v>-131.69981105019724</c:v>
                </c:pt>
                <c:pt idx="560">
                  <c:v>-141.29488357691957</c:v>
                </c:pt>
                <c:pt idx="561">
                  <c:v>-123.67739399792936</c:v>
                </c:pt>
                <c:pt idx="562">
                  <c:v>-177.14051642777054</c:v>
                </c:pt>
                <c:pt idx="563">
                  <c:v>-417.38577938977937</c:v>
                </c:pt>
                <c:pt idx="564">
                  <c:v>-553.14721933492137</c:v>
                </c:pt>
                <c:pt idx="565">
                  <c:v>-634.02657572725002</c:v>
                </c:pt>
                <c:pt idx="566">
                  <c:v>-479.34918971387879</c:v>
                </c:pt>
                <c:pt idx="567">
                  <c:v>-564.71219417931707</c:v>
                </c:pt>
                <c:pt idx="568">
                  <c:v>-690.68447376995937</c:v>
                </c:pt>
                <c:pt idx="569">
                  <c:v>-806.61268906288217</c:v>
                </c:pt>
                <c:pt idx="570">
                  <c:v>-671.24832401468677</c:v>
                </c:pt>
                <c:pt idx="571">
                  <c:v>-520.91733262045409</c:v>
                </c:pt>
                <c:pt idx="572">
                  <c:v>-700.07240254211843</c:v>
                </c:pt>
                <c:pt idx="573">
                  <c:v>-636.59099876300888</c:v>
                </c:pt>
                <c:pt idx="574">
                  <c:v>-146.74538689455221</c:v>
                </c:pt>
                <c:pt idx="575">
                  <c:v>10.835293102506057</c:v>
                </c:pt>
                <c:pt idx="576">
                  <c:v>72.255952705810614</c:v>
                </c:pt>
                <c:pt idx="577">
                  <c:v>-188.29464159886084</c:v>
                </c:pt>
                <c:pt idx="578">
                  <c:v>-829.34808500697181</c:v>
                </c:pt>
                <c:pt idx="579">
                  <c:v>-1432.1037597109353</c:v>
                </c:pt>
                <c:pt idx="580">
                  <c:v>-1197.5094109391212</c:v>
                </c:pt>
                <c:pt idx="581">
                  <c:v>-1199.1707329198616</c:v>
                </c:pt>
                <c:pt idx="582">
                  <c:v>-1330.6612468539388</c:v>
                </c:pt>
                <c:pt idx="583">
                  <c:v>-810.74190300682449</c:v>
                </c:pt>
                <c:pt idx="584">
                  <c:v>-835.24216092623351</c:v>
                </c:pt>
                <c:pt idx="585">
                  <c:v>-834.19954713581831</c:v>
                </c:pt>
                <c:pt idx="586">
                  <c:v>-835.81241814532473</c:v>
                </c:pt>
                <c:pt idx="587">
                  <c:v>-831.38370104708235</c:v>
                </c:pt>
                <c:pt idx="588">
                  <c:v>-876.4040697315022</c:v>
                </c:pt>
                <c:pt idx="589">
                  <c:v>-973.90056581530621</c:v>
                </c:pt>
                <c:pt idx="590">
                  <c:v>-1179.8935609803989</c:v>
                </c:pt>
                <c:pt idx="591">
                  <c:v>-1254.7641930750933</c:v>
                </c:pt>
                <c:pt idx="592">
                  <c:v>-1036.0056882065273</c:v>
                </c:pt>
                <c:pt idx="593">
                  <c:v>-903.06302642921219</c:v>
                </c:pt>
                <c:pt idx="594">
                  <c:v>-865.26515076953274</c:v>
                </c:pt>
                <c:pt idx="595">
                  <c:v>-910.43219098561894</c:v>
                </c:pt>
                <c:pt idx="596">
                  <c:v>-961.68172262959615</c:v>
                </c:pt>
                <c:pt idx="597">
                  <c:v>-832.31061870443114</c:v>
                </c:pt>
                <c:pt idx="598">
                  <c:v>-791.49528845451323</c:v>
                </c:pt>
                <c:pt idx="599">
                  <c:v>-844.55810497804555</c:v>
                </c:pt>
                <c:pt idx="600">
                  <c:v>-952.97707809095687</c:v>
                </c:pt>
                <c:pt idx="601">
                  <c:v>-1545.8025411810249</c:v>
                </c:pt>
                <c:pt idx="602">
                  <c:v>-1710.8802660730394</c:v>
                </c:pt>
                <c:pt idx="603">
                  <c:v>-1723.1921133891556</c:v>
                </c:pt>
                <c:pt idx="604">
                  <c:v>-1928.9711978557179</c:v>
                </c:pt>
                <c:pt idx="605">
                  <c:v>-2597.5587946709884</c:v>
                </c:pt>
                <c:pt idx="606">
                  <c:v>-3861.2876356743218</c:v>
                </c:pt>
                <c:pt idx="607">
                  <c:v>-3582.5675298689312</c:v>
                </c:pt>
                <c:pt idx="608">
                  <c:v>-2651.2757523069631</c:v>
                </c:pt>
                <c:pt idx="609">
                  <c:v>-2797.7272513324133</c:v>
                </c:pt>
                <c:pt idx="610">
                  <c:v>-3084.0432013791942</c:v>
                </c:pt>
                <c:pt idx="611">
                  <c:v>-810.08248142754007</c:v>
                </c:pt>
                <c:pt idx="612">
                  <c:v>-814.91322089733364</c:v>
                </c:pt>
                <c:pt idx="613">
                  <c:v>-484.42050763152929</c:v>
                </c:pt>
                <c:pt idx="614">
                  <c:v>-250.0096070009804</c:v>
                </c:pt>
                <c:pt idx="615">
                  <c:v>-1209.4606261574313</c:v>
                </c:pt>
                <c:pt idx="616">
                  <c:v>-1195.9872098414744</c:v>
                </c:pt>
                <c:pt idx="617">
                  <c:v>978.81758372604963</c:v>
                </c:pt>
                <c:pt idx="618">
                  <c:v>1739.6980508202541</c:v>
                </c:pt>
                <c:pt idx="619">
                  <c:v>1258.0955336465631</c:v>
                </c:pt>
                <c:pt idx="620">
                  <c:v>-658.87826839102127</c:v>
                </c:pt>
                <c:pt idx="621">
                  <c:v>-3287.8665498853334</c:v>
                </c:pt>
                <c:pt idx="622">
                  <c:v>-4625.0590550450579</c:v>
                </c:pt>
                <c:pt idx="623">
                  <c:v>-2724.6255163665774</c:v>
                </c:pt>
                <c:pt idx="624">
                  <c:v>-568.70568447622645</c:v>
                </c:pt>
                <c:pt idx="625">
                  <c:v>-440.20324820748647</c:v>
                </c:pt>
                <c:pt idx="626">
                  <c:v>-809.90962501303125</c:v>
                </c:pt>
                <c:pt idx="627">
                  <c:v>-820.22470333850993</c:v>
                </c:pt>
                <c:pt idx="628">
                  <c:v>-844.65085623008622</c:v>
                </c:pt>
                <c:pt idx="629">
                  <c:v>-866.79290919226833</c:v>
                </c:pt>
                <c:pt idx="630">
                  <c:v>-1024.4684247790342</c:v>
                </c:pt>
                <c:pt idx="631">
                  <c:v>-1197.7776929010597</c:v>
                </c:pt>
                <c:pt idx="632">
                  <c:v>-1302.6151112981247</c:v>
                </c:pt>
                <c:pt idx="633">
                  <c:v>-1612.6603042826305</c:v>
                </c:pt>
                <c:pt idx="634">
                  <c:v>-2188.0368445438544</c:v>
                </c:pt>
                <c:pt idx="635">
                  <c:v>-3322.4529395324025</c:v>
                </c:pt>
                <c:pt idx="636">
                  <c:v>-4321.308192382071</c:v>
                </c:pt>
                <c:pt idx="637">
                  <c:v>-5136.5105216409984</c:v>
                </c:pt>
                <c:pt idx="638">
                  <c:v>-5292.8954393098265</c:v>
                </c:pt>
                <c:pt idx="639">
                  <c:v>-5354.964246975539</c:v>
                </c:pt>
                <c:pt idx="640">
                  <c:v>-5470.1817775382506</c:v>
                </c:pt>
                <c:pt idx="641">
                  <c:v>-801.9570323166879</c:v>
                </c:pt>
                <c:pt idx="642">
                  <c:v>-776.86170486804144</c:v>
                </c:pt>
                <c:pt idx="643">
                  <c:v>-771.84955363489257</c:v>
                </c:pt>
                <c:pt idx="644">
                  <c:v>-774.77339424424201</c:v>
                </c:pt>
                <c:pt idx="645">
                  <c:v>-777.33423638312308</c:v>
                </c:pt>
                <c:pt idx="646">
                  <c:v>-779.96422108780757</c:v>
                </c:pt>
                <c:pt idx="647">
                  <c:v>-782.17678319352012</c:v>
                </c:pt>
                <c:pt idx="648">
                  <c:v>-789.55775209304534</c:v>
                </c:pt>
                <c:pt idx="649">
                  <c:v>-813.00803550464684</c:v>
                </c:pt>
                <c:pt idx="650">
                  <c:v>-802.0135138054942</c:v>
                </c:pt>
                <c:pt idx="651">
                  <c:v>-842.71503933134545</c:v>
                </c:pt>
                <c:pt idx="652">
                  <c:v>-868.59951814203669</c:v>
                </c:pt>
                <c:pt idx="653">
                  <c:v>-916.07307833726964</c:v>
                </c:pt>
                <c:pt idx="654">
                  <c:v>-956.84425927025745</c:v>
                </c:pt>
                <c:pt idx="655">
                  <c:v>-804.48210554372804</c:v>
                </c:pt>
                <c:pt idx="656">
                  <c:v>-531.80061380220604</c:v>
                </c:pt>
                <c:pt idx="657">
                  <c:v>-205.95294757093166</c:v>
                </c:pt>
                <c:pt idx="658">
                  <c:v>-132.20590914790864</c:v>
                </c:pt>
                <c:pt idx="659">
                  <c:v>-189.66407810817509</c:v>
                </c:pt>
                <c:pt idx="660">
                  <c:v>-314.43698449886006</c:v>
                </c:pt>
                <c:pt idx="661">
                  <c:v>-164.85168293483321</c:v>
                </c:pt>
                <c:pt idx="662">
                  <c:v>-287.87771385631277</c:v>
                </c:pt>
                <c:pt idx="663">
                  <c:v>-859.02287384134343</c:v>
                </c:pt>
                <c:pt idx="664">
                  <c:v>-1820.6760203355998</c:v>
                </c:pt>
                <c:pt idx="665">
                  <c:v>-3071.321145304737</c:v>
                </c:pt>
                <c:pt idx="666">
                  <c:v>-2215.2860971503214</c:v>
                </c:pt>
                <c:pt idx="667">
                  <c:v>-1257.2895420707464</c:v>
                </c:pt>
                <c:pt idx="668">
                  <c:v>-1424.7602091541921</c:v>
                </c:pt>
                <c:pt idx="669">
                  <c:v>-809.90962501303125</c:v>
                </c:pt>
                <c:pt idx="670">
                  <c:v>-809.06519578608925</c:v>
                </c:pt>
                <c:pt idx="671">
                  <c:v>-675.38523957108202</c:v>
                </c:pt>
                <c:pt idx="672">
                  <c:v>-243.96183182489904</c:v>
                </c:pt>
                <c:pt idx="673">
                  <c:v>-78.246963431929771</c:v>
                </c:pt>
                <c:pt idx="674">
                  <c:v>-73.955680726385708</c:v>
                </c:pt>
                <c:pt idx="675">
                  <c:v>-171.99163357443877</c:v>
                </c:pt>
                <c:pt idx="676">
                  <c:v>-151.29782165098004</c:v>
                </c:pt>
                <c:pt idx="677">
                  <c:v>-170.56567061404439</c:v>
                </c:pt>
                <c:pt idx="678">
                  <c:v>-287.90985391151753</c:v>
                </c:pt>
                <c:pt idx="679">
                  <c:v>-891.04765617664043</c:v>
                </c:pt>
                <c:pt idx="680">
                  <c:v>-1626.6946245950194</c:v>
                </c:pt>
                <c:pt idx="681">
                  <c:v>-1899.1620546741324</c:v>
                </c:pt>
                <c:pt idx="682">
                  <c:v>-1708.7136686665008</c:v>
                </c:pt>
                <c:pt idx="683">
                  <c:v>-1843.1151871891734</c:v>
                </c:pt>
                <c:pt idx="684">
                  <c:v>-2219.9223239676994</c:v>
                </c:pt>
                <c:pt idx="685">
                  <c:v>-811.69261328662276</c:v>
                </c:pt>
                <c:pt idx="686">
                  <c:v>-785.35597164526996</c:v>
                </c:pt>
                <c:pt idx="687">
                  <c:v>-769.63647868784687</c:v>
                </c:pt>
                <c:pt idx="688">
                  <c:v>-767.0898421449325</c:v>
                </c:pt>
                <c:pt idx="689">
                  <c:v>-808.70356988831747</c:v>
                </c:pt>
                <c:pt idx="690">
                  <c:v>-773.07016424308824</c:v>
                </c:pt>
                <c:pt idx="691">
                  <c:v>-733.83518508510792</c:v>
                </c:pt>
                <c:pt idx="692">
                  <c:v>-775.69912926007623</c:v>
                </c:pt>
                <c:pt idx="693">
                  <c:v>-901.87199766452477</c:v>
                </c:pt>
                <c:pt idx="694">
                  <c:v>-946.9452669408729</c:v>
                </c:pt>
                <c:pt idx="695">
                  <c:v>-877.47224056936784</c:v>
                </c:pt>
                <c:pt idx="696">
                  <c:v>-789.09059287720629</c:v>
                </c:pt>
                <c:pt idx="697">
                  <c:v>-583.92458733624198</c:v>
                </c:pt>
                <c:pt idx="698">
                  <c:v>-772.68242240462678</c:v>
                </c:pt>
                <c:pt idx="699">
                  <c:v>-809.90962501303125</c:v>
                </c:pt>
                <c:pt idx="700">
                  <c:v>-808.24524097171775</c:v>
                </c:pt>
                <c:pt idx="701">
                  <c:v>-614.42511720855839</c:v>
                </c:pt>
                <c:pt idx="702">
                  <c:v>-538.85726423980032</c:v>
                </c:pt>
                <c:pt idx="703">
                  <c:v>-565.24474311780909</c:v>
                </c:pt>
                <c:pt idx="704">
                  <c:v>-852.51961490069039</c:v>
                </c:pt>
                <c:pt idx="705">
                  <c:v>-1073.4140306253798</c:v>
                </c:pt>
                <c:pt idx="706">
                  <c:v>-1704.7132168644985</c:v>
                </c:pt>
                <c:pt idx="707">
                  <c:v>-2829.6278712921239</c:v>
                </c:pt>
                <c:pt idx="708">
                  <c:v>-4422.9094939419147</c:v>
                </c:pt>
                <c:pt idx="709">
                  <c:v>-4560.997004784047</c:v>
                </c:pt>
                <c:pt idx="710">
                  <c:v>-4608.41206809496</c:v>
                </c:pt>
                <c:pt idx="711">
                  <c:v>-4462.7016583151417</c:v>
                </c:pt>
                <c:pt idx="712">
                  <c:v>-4491.8817124932248</c:v>
                </c:pt>
                <c:pt idx="713">
                  <c:v>-4691.2964079317135</c:v>
                </c:pt>
                <c:pt idx="714">
                  <c:v>-811.98390198713673</c:v>
                </c:pt>
                <c:pt idx="715">
                  <c:v>-812.55501294262172</c:v>
                </c:pt>
                <c:pt idx="716">
                  <c:v>-809.50127360172394</c:v>
                </c:pt>
                <c:pt idx="717">
                  <c:v>-815.59608820903725</c:v>
                </c:pt>
                <c:pt idx="718">
                  <c:v>-831.01299796667604</c:v>
                </c:pt>
                <c:pt idx="719">
                  <c:v>-839.30377382585687</c:v>
                </c:pt>
                <c:pt idx="720">
                  <c:v>-862.70733472140762</c:v>
                </c:pt>
                <c:pt idx="721">
                  <c:v>-952.75679938536678</c:v>
                </c:pt>
                <c:pt idx="722">
                  <c:v>-1170.5906278930993</c:v>
                </c:pt>
                <c:pt idx="723">
                  <c:v>-1139.5303905636576</c:v>
                </c:pt>
                <c:pt idx="724">
                  <c:v>-1111.2245583696015</c:v>
                </c:pt>
                <c:pt idx="725">
                  <c:v>-1079.1275204506826</c:v>
                </c:pt>
                <c:pt idx="726">
                  <c:v>-1083.2468094705664</c:v>
                </c:pt>
                <c:pt idx="727">
                  <c:v>-1103.4371234727987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99-4EA7-B272-B4786E979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314160"/>
        <c:axId val="1191318424"/>
      </c:scatterChart>
      <c:valAx>
        <c:axId val="119131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Cases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1191318424"/>
        <c:crosses val="autoZero"/>
        <c:crossBetween val="midCat"/>
      </c:valAx>
      <c:valAx>
        <c:axId val="11913184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314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Wyoming Cumulative Cases &amp; Deaths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Cumulative Deaths</c:v>
          </c:tx>
          <c:spPr>
            <a:ln w="19050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2870281593349737"/>
                  <c:y val="-0.50878412925657024"/>
                </c:manualLayout>
              </c:layout>
              <c:numFmt formatCode="General" sourceLinked="0"/>
            </c:trendlineLbl>
          </c:trendline>
          <c:xVal>
            <c:numRef>
              <c:f>Summarized!$H$2:$H$729</c:f>
              <c:numCache>
                <c:formatCode>_(* #,##0_);_(* \(#,##0\);_(* "-"??_);_(@_)</c:formatCode>
                <c:ptCount val="51"/>
                <c:pt idx="0">
                  <c:v>526707</c:v>
                </c:pt>
                <c:pt idx="1">
                  <c:v>67104</c:v>
                </c:pt>
                <c:pt idx="2">
                  <c:v>860169</c:v>
                </c:pt>
                <c:pt idx="3">
                  <c:v>334998</c:v>
                </c:pt>
                <c:pt idx="4">
                  <c:v>3736197</c:v>
                </c:pt>
                <c:pt idx="5">
                  <c:v>508108</c:v>
                </c:pt>
                <c:pt idx="6">
                  <c:v>337340</c:v>
                </c:pt>
                <c:pt idx="7">
                  <c:v>103603</c:v>
                </c:pt>
                <c:pt idx="8">
                  <c:v>47471</c:v>
                </c:pt>
                <c:pt idx="9">
                  <c:v>2217360</c:v>
                </c:pt>
                <c:pt idx="10">
                  <c:v>1071593</c:v>
                </c:pt>
                <c:pt idx="11">
                  <c:v>32397</c:v>
                </c:pt>
                <c:pt idx="12">
                  <c:v>187102</c:v>
                </c:pt>
                <c:pt idx="13">
                  <c:v>1329443</c:v>
                </c:pt>
                <c:pt idx="14">
                  <c:v>719613</c:v>
                </c:pt>
                <c:pt idx="15">
                  <c:v>363530</c:v>
                </c:pt>
                <c:pt idx="16">
                  <c:v>310014</c:v>
                </c:pt>
                <c:pt idx="17">
                  <c:v>445266</c:v>
                </c:pt>
                <c:pt idx="18">
                  <c:v>456884</c:v>
                </c:pt>
                <c:pt idx="19">
                  <c:v>60430</c:v>
                </c:pt>
                <c:pt idx="20">
                  <c:v>444678</c:v>
                </c:pt>
                <c:pt idx="21">
                  <c:v>684630</c:v>
                </c:pt>
                <c:pt idx="22">
                  <c:v>922873</c:v>
                </c:pt>
                <c:pt idx="23">
                  <c:v>570596</c:v>
                </c:pt>
                <c:pt idx="24">
                  <c:v>311159</c:v>
                </c:pt>
                <c:pt idx="25">
                  <c:v>598500</c:v>
                </c:pt>
                <c:pt idx="26">
                  <c:v>108402</c:v>
                </c:pt>
                <c:pt idx="27">
                  <c:v>219090</c:v>
                </c:pt>
                <c:pt idx="28">
                  <c:v>314085</c:v>
                </c:pt>
                <c:pt idx="29">
                  <c:v>94203</c:v>
                </c:pt>
                <c:pt idx="30">
                  <c:v>991010</c:v>
                </c:pt>
                <c:pt idx="31">
                  <c:v>196999</c:v>
                </c:pt>
                <c:pt idx="32">
                  <c:v>2035668</c:v>
                </c:pt>
                <c:pt idx="33">
                  <c:v>970713</c:v>
                </c:pt>
                <c:pt idx="34">
                  <c:v>107029</c:v>
                </c:pt>
                <c:pt idx="35">
                  <c:v>1067262</c:v>
                </c:pt>
                <c:pt idx="36">
                  <c:v>447393</c:v>
                </c:pt>
                <c:pt idx="37">
                  <c:v>182040</c:v>
                </c:pt>
                <c:pt idx="38">
                  <c:v>1144880</c:v>
                </c:pt>
                <c:pt idx="39">
                  <c:v>147220</c:v>
                </c:pt>
                <c:pt idx="40">
                  <c:v>575956</c:v>
                </c:pt>
                <c:pt idx="41">
                  <c:v>122228</c:v>
                </c:pt>
                <c:pt idx="42">
                  <c:v>829599</c:v>
                </c:pt>
                <c:pt idx="43">
                  <c:v>2882526</c:v>
                </c:pt>
                <c:pt idx="44">
                  <c:v>396068</c:v>
                </c:pt>
                <c:pt idx="45">
                  <c:v>22675</c:v>
                </c:pt>
                <c:pt idx="46">
                  <c:v>654929</c:v>
                </c:pt>
                <c:pt idx="47">
                  <c:v>400334</c:v>
                </c:pt>
                <c:pt idx="48">
                  <c:v>151848</c:v>
                </c:pt>
                <c:pt idx="49">
                  <c:v>658084</c:v>
                </c:pt>
                <c:pt idx="50">
                  <c:v>57883</c:v>
                </c:pt>
              </c:numCache>
            </c:numRef>
          </c:xVal>
          <c:yVal>
            <c:numRef>
              <c:f>Summarized!$J$2:$J$729</c:f>
              <c:numCache>
                <c:formatCode>_(* #,##0_);_(* \(#,##0\);_(* "-"??_);_(@_)</c:formatCode>
                <c:ptCount val="51"/>
                <c:pt idx="0">
                  <c:v>10854</c:v>
                </c:pt>
                <c:pt idx="1">
                  <c:v>330</c:v>
                </c:pt>
                <c:pt idx="2">
                  <c:v>17276</c:v>
                </c:pt>
                <c:pt idx="3">
                  <c:v>5725</c:v>
                </c:pt>
                <c:pt idx="4">
                  <c:v>61480</c:v>
                </c:pt>
                <c:pt idx="5">
                  <c:v>6402</c:v>
                </c:pt>
                <c:pt idx="6">
                  <c:v>8067</c:v>
                </c:pt>
                <c:pt idx="7">
                  <c:v>1617</c:v>
                </c:pt>
                <c:pt idx="8">
                  <c:v>1100</c:v>
                </c:pt>
                <c:pt idx="9">
                  <c:v>34957</c:v>
                </c:pt>
                <c:pt idx="10">
                  <c:v>19407</c:v>
                </c:pt>
                <c:pt idx="11">
                  <c:v>476</c:v>
                </c:pt>
                <c:pt idx="12">
                  <c:v>2043</c:v>
                </c:pt>
                <c:pt idx="13">
                  <c:v>24174</c:v>
                </c:pt>
                <c:pt idx="14">
                  <c:v>13293</c:v>
                </c:pt>
                <c:pt idx="15">
                  <c:v>5930</c:v>
                </c:pt>
                <c:pt idx="16">
                  <c:v>5010</c:v>
                </c:pt>
                <c:pt idx="17">
                  <c:v>6595</c:v>
                </c:pt>
                <c:pt idx="18">
                  <c:v>10352</c:v>
                </c:pt>
                <c:pt idx="19">
                  <c:v>777</c:v>
                </c:pt>
                <c:pt idx="20">
                  <c:v>8688</c:v>
                </c:pt>
                <c:pt idx="21">
                  <c:v>17566</c:v>
                </c:pt>
                <c:pt idx="22">
                  <c:v>18552</c:v>
                </c:pt>
                <c:pt idx="23">
                  <c:v>7169</c:v>
                </c:pt>
                <c:pt idx="24">
                  <c:v>7188</c:v>
                </c:pt>
                <c:pt idx="25">
                  <c:v>9217</c:v>
                </c:pt>
                <c:pt idx="26">
                  <c:v>1566</c:v>
                </c:pt>
                <c:pt idx="27">
                  <c:v>2364</c:v>
                </c:pt>
                <c:pt idx="28">
                  <c:v>5444</c:v>
                </c:pt>
                <c:pt idx="29">
                  <c:v>1294</c:v>
                </c:pt>
                <c:pt idx="30">
                  <c:v>25460</c:v>
                </c:pt>
                <c:pt idx="31">
                  <c:v>4041</c:v>
                </c:pt>
                <c:pt idx="32">
                  <c:v>51587</c:v>
                </c:pt>
                <c:pt idx="33">
                  <c:v>12611</c:v>
                </c:pt>
                <c:pt idx="34">
                  <c:v>1517</c:v>
                </c:pt>
                <c:pt idx="35">
                  <c:v>19188</c:v>
                </c:pt>
                <c:pt idx="36">
                  <c:v>6716</c:v>
                </c:pt>
                <c:pt idx="37">
                  <c:v>2502</c:v>
                </c:pt>
                <c:pt idx="38">
                  <c:v>26120</c:v>
                </c:pt>
                <c:pt idx="39">
                  <c:v>2664</c:v>
                </c:pt>
                <c:pt idx="40">
                  <c:v>9435</c:v>
                </c:pt>
                <c:pt idx="41">
                  <c:v>1961</c:v>
                </c:pt>
                <c:pt idx="42">
                  <c:v>12066</c:v>
                </c:pt>
                <c:pt idx="43">
                  <c:v>50196</c:v>
                </c:pt>
                <c:pt idx="44">
                  <c:v>2186</c:v>
                </c:pt>
                <c:pt idx="45">
                  <c:v>245</c:v>
                </c:pt>
                <c:pt idx="46">
                  <c:v>10706</c:v>
                </c:pt>
                <c:pt idx="47">
                  <c:v>5510</c:v>
                </c:pt>
                <c:pt idx="48">
                  <c:v>2662</c:v>
                </c:pt>
                <c:pt idx="49">
                  <c:v>7494</c:v>
                </c:pt>
                <c:pt idx="50">
                  <c:v>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43-43A5-B2F8-338524EA0A48}"/>
            </c:ext>
          </c:extLst>
        </c:ser>
        <c:ser>
          <c:idx val="1"/>
          <c:order val="1"/>
          <c:tx>
            <c:v>Predicted Cumulative Deaths</c:v>
          </c:tx>
          <c:spPr>
            <a:ln w="19050">
              <a:noFill/>
            </a:ln>
          </c:spPr>
          <c:xVal>
            <c:numRef>
              <c:f>Summarized!$H$2:$H$729</c:f>
              <c:numCache>
                <c:formatCode>_(* #,##0_);_(* \(#,##0\);_(* "-"??_);_(@_)</c:formatCode>
                <c:ptCount val="51"/>
                <c:pt idx="0">
                  <c:v>526707</c:v>
                </c:pt>
                <c:pt idx="1">
                  <c:v>67104</c:v>
                </c:pt>
                <c:pt idx="2">
                  <c:v>860169</c:v>
                </c:pt>
                <c:pt idx="3">
                  <c:v>334998</c:v>
                </c:pt>
                <c:pt idx="4">
                  <c:v>3736197</c:v>
                </c:pt>
                <c:pt idx="5">
                  <c:v>508108</c:v>
                </c:pt>
                <c:pt idx="6">
                  <c:v>337340</c:v>
                </c:pt>
                <c:pt idx="7">
                  <c:v>103603</c:v>
                </c:pt>
                <c:pt idx="8">
                  <c:v>47471</c:v>
                </c:pt>
                <c:pt idx="9">
                  <c:v>2217360</c:v>
                </c:pt>
                <c:pt idx="10">
                  <c:v>1071593</c:v>
                </c:pt>
                <c:pt idx="11">
                  <c:v>32397</c:v>
                </c:pt>
                <c:pt idx="12">
                  <c:v>187102</c:v>
                </c:pt>
                <c:pt idx="13">
                  <c:v>1329443</c:v>
                </c:pt>
                <c:pt idx="14">
                  <c:v>719613</c:v>
                </c:pt>
                <c:pt idx="15">
                  <c:v>363530</c:v>
                </c:pt>
                <c:pt idx="16">
                  <c:v>310014</c:v>
                </c:pt>
                <c:pt idx="17">
                  <c:v>445266</c:v>
                </c:pt>
                <c:pt idx="18">
                  <c:v>456884</c:v>
                </c:pt>
                <c:pt idx="19">
                  <c:v>60430</c:v>
                </c:pt>
                <c:pt idx="20">
                  <c:v>444678</c:v>
                </c:pt>
                <c:pt idx="21">
                  <c:v>684630</c:v>
                </c:pt>
                <c:pt idx="22">
                  <c:v>922873</c:v>
                </c:pt>
                <c:pt idx="23">
                  <c:v>570596</c:v>
                </c:pt>
                <c:pt idx="24">
                  <c:v>311159</c:v>
                </c:pt>
                <c:pt idx="25">
                  <c:v>598500</c:v>
                </c:pt>
                <c:pt idx="26">
                  <c:v>108402</c:v>
                </c:pt>
                <c:pt idx="27">
                  <c:v>219090</c:v>
                </c:pt>
                <c:pt idx="28">
                  <c:v>314085</c:v>
                </c:pt>
                <c:pt idx="29">
                  <c:v>94203</c:v>
                </c:pt>
                <c:pt idx="30">
                  <c:v>991010</c:v>
                </c:pt>
                <c:pt idx="31">
                  <c:v>196999</c:v>
                </c:pt>
                <c:pt idx="32">
                  <c:v>2035668</c:v>
                </c:pt>
                <c:pt idx="33">
                  <c:v>970713</c:v>
                </c:pt>
                <c:pt idx="34">
                  <c:v>107029</c:v>
                </c:pt>
                <c:pt idx="35">
                  <c:v>1067262</c:v>
                </c:pt>
                <c:pt idx="36">
                  <c:v>447393</c:v>
                </c:pt>
                <c:pt idx="37">
                  <c:v>182040</c:v>
                </c:pt>
                <c:pt idx="38">
                  <c:v>1144880</c:v>
                </c:pt>
                <c:pt idx="39">
                  <c:v>147220</c:v>
                </c:pt>
                <c:pt idx="40">
                  <c:v>575956</c:v>
                </c:pt>
                <c:pt idx="41">
                  <c:v>122228</c:v>
                </c:pt>
                <c:pt idx="42">
                  <c:v>829599</c:v>
                </c:pt>
                <c:pt idx="43">
                  <c:v>2882526</c:v>
                </c:pt>
                <c:pt idx="44">
                  <c:v>396068</c:v>
                </c:pt>
                <c:pt idx="45">
                  <c:v>22675</c:v>
                </c:pt>
                <c:pt idx="46">
                  <c:v>654929</c:v>
                </c:pt>
                <c:pt idx="47">
                  <c:v>400334</c:v>
                </c:pt>
                <c:pt idx="48">
                  <c:v>151848</c:v>
                </c:pt>
                <c:pt idx="49">
                  <c:v>658084</c:v>
                </c:pt>
                <c:pt idx="50">
                  <c:v>57883</c:v>
                </c:pt>
              </c:numCache>
            </c:numRef>
          </c:xVal>
          <c:yVal>
            <c:numRef>
              <c:f>Sheet73!$B$25:$B$752</c:f>
              <c:numCache>
                <c:formatCode>General</c:formatCode>
                <c:ptCount val="728"/>
                <c:pt idx="0">
                  <c:v>827.16069518100835</c:v>
                </c:pt>
                <c:pt idx="1">
                  <c:v>932.06725314639186</c:v>
                </c:pt>
                <c:pt idx="2">
                  <c:v>1120.204174697757</c:v>
                </c:pt>
                <c:pt idx="3">
                  <c:v>1467.5245683702649</c:v>
                </c:pt>
                <c:pt idx="4">
                  <c:v>2326.2406643670229</c:v>
                </c:pt>
                <c:pt idx="5">
                  <c:v>2988.8857293864621</c:v>
                </c:pt>
                <c:pt idx="6">
                  <c:v>3483.9983574639837</c:v>
                </c:pt>
                <c:pt idx="7">
                  <c:v>4133.6619057538137</c:v>
                </c:pt>
                <c:pt idx="8">
                  <c:v>5123.0747367606655</c:v>
                </c:pt>
                <c:pt idx="9">
                  <c:v>7053.9154581067314</c:v>
                </c:pt>
                <c:pt idx="10">
                  <c:v>8755.0472902120673</c:v>
                </c:pt>
                <c:pt idx="11">
                  <c:v>9336.0695563004556</c:v>
                </c:pt>
                <c:pt idx="12">
                  <c:v>9718.7045154571097</c:v>
                </c:pt>
                <c:pt idx="13">
                  <c:v>9914.3606910396084</c:v>
                </c:pt>
                <c:pt idx="14">
                  <c:v>812.19132968454733</c:v>
                </c:pt>
                <c:pt idx="15">
                  <c:v>815.99417080374064</c:v>
                </c:pt>
                <c:pt idx="16">
                  <c:v>817.9993052120426</c:v>
                </c:pt>
                <c:pt idx="17">
                  <c:v>829.45968549397526</c:v>
                </c:pt>
                <c:pt idx="18">
                  <c:v>873.41707170356005</c:v>
                </c:pt>
                <c:pt idx="19">
                  <c:v>914.90261118566923</c:v>
                </c:pt>
                <c:pt idx="20">
                  <c:v>960.3984194843822</c:v>
                </c:pt>
                <c:pt idx="21">
                  <c:v>1090.7321560240084</c:v>
                </c:pt>
                <c:pt idx="22">
                  <c:v>1370.0681218702102</c:v>
                </c:pt>
                <c:pt idx="23">
                  <c:v>1617.8232207856563</c:v>
                </c:pt>
                <c:pt idx="24">
                  <c:v>1743.0576930972732</c:v>
                </c:pt>
                <c:pt idx="25">
                  <c:v>1809.7975547391163</c:v>
                </c:pt>
                <c:pt idx="26">
                  <c:v>1891.2647828971083</c:v>
                </c:pt>
                <c:pt idx="27">
                  <c:v>1969.8280232913523</c:v>
                </c:pt>
                <c:pt idx="28">
                  <c:v>809.90962501303125</c:v>
                </c:pt>
                <c:pt idx="29">
                  <c:v>809.90962501303125</c:v>
                </c:pt>
                <c:pt idx="30">
                  <c:v>832.32910197482113</c:v>
                </c:pt>
                <c:pt idx="31">
                  <c:v>942.09292518790153</c:v>
                </c:pt>
                <c:pt idx="32">
                  <c:v>1154.4988873363004</c:v>
                </c:pt>
                <c:pt idx="33">
                  <c:v>2182.3549849299075</c:v>
                </c:pt>
                <c:pt idx="34">
                  <c:v>3819.4608011011892</c:v>
                </c:pt>
                <c:pt idx="35">
                  <c:v>4299.2756364946836</c:v>
                </c:pt>
                <c:pt idx="36">
                  <c:v>4586.9951384445612</c:v>
                </c:pt>
                <c:pt idx="37">
                  <c:v>5061.5032819126354</c:v>
                </c:pt>
                <c:pt idx="38">
                  <c:v>6463.0922333156932</c:v>
                </c:pt>
                <c:pt idx="39">
                  <c:v>9864.6126149439806</c:v>
                </c:pt>
                <c:pt idx="40">
                  <c:v>13922.365088613427</c:v>
                </c:pt>
                <c:pt idx="41">
                  <c:v>14936.271673556177</c:v>
                </c:pt>
                <c:pt idx="42">
                  <c:v>15361.135454777326</c:v>
                </c:pt>
                <c:pt idx="43">
                  <c:v>15678.465260532561</c:v>
                </c:pt>
                <c:pt idx="44">
                  <c:v>819.64144114987607</c:v>
                </c:pt>
                <c:pt idx="45">
                  <c:v>866.6065289719138</c:v>
                </c:pt>
                <c:pt idx="46">
                  <c:v>935.26509681480445</c:v>
                </c:pt>
                <c:pt idx="47">
                  <c:v>1169.0361117964894</c:v>
                </c:pt>
                <c:pt idx="48">
                  <c:v>1544.7222430898896</c:v>
                </c:pt>
                <c:pt idx="49">
                  <c:v>1868.1884515601851</c:v>
                </c:pt>
                <c:pt idx="50">
                  <c:v>2256.6486718857846</c:v>
                </c:pt>
                <c:pt idx="51">
                  <c:v>2749.1684537456749</c:v>
                </c:pt>
                <c:pt idx="52">
                  <c:v>3529.9435924404197</c:v>
                </c:pt>
                <c:pt idx="53">
                  <c:v>4701.5470843395351</c:v>
                </c:pt>
                <c:pt idx="54">
                  <c:v>5913.7891192896659</c:v>
                </c:pt>
                <c:pt idx="55">
                  <c:v>6383.0424277566735</c:v>
                </c:pt>
                <c:pt idx="56">
                  <c:v>6521.0337034590393</c:v>
                </c:pt>
                <c:pt idx="57">
                  <c:v>6600.5476541330818</c:v>
                </c:pt>
                <c:pt idx="58">
                  <c:v>809.94419629593301</c:v>
                </c:pt>
                <c:pt idx="59">
                  <c:v>810.37633733220503</c:v>
                </c:pt>
                <c:pt idx="60">
                  <c:v>958.2549999444733</c:v>
                </c:pt>
                <c:pt idx="61">
                  <c:v>1682.2986633974342</c:v>
                </c:pt>
                <c:pt idx="62">
                  <c:v>2765.1403864462864</c:v>
                </c:pt>
                <c:pt idx="63">
                  <c:v>4822.8058591174504</c:v>
                </c:pt>
                <c:pt idx="64">
                  <c:v>9492.0033278288356</c:v>
                </c:pt>
                <c:pt idx="65">
                  <c:v>13126.62058442222</c:v>
                </c:pt>
                <c:pt idx="66">
                  <c:v>15003.564675724447</c:v>
                </c:pt>
                <c:pt idx="67">
                  <c:v>16976.253935023091</c:v>
                </c:pt>
                <c:pt idx="68">
                  <c:v>22195.549657267242</c:v>
                </c:pt>
                <c:pt idx="69">
                  <c:v>40701.159824824732</c:v>
                </c:pt>
                <c:pt idx="70">
                  <c:v>58266.794095924881</c:v>
                </c:pt>
                <c:pt idx="71">
                  <c:v>62510.280786984025</c:v>
                </c:pt>
                <c:pt idx="72">
                  <c:v>64229.527971329881</c:v>
                </c:pt>
                <c:pt idx="73">
                  <c:v>65392.454071220658</c:v>
                </c:pt>
                <c:pt idx="74">
                  <c:v>861.57640730970809</c:v>
                </c:pt>
                <c:pt idx="75">
                  <c:v>1072.7550889150946</c:v>
                </c:pt>
                <c:pt idx="76">
                  <c:v>1265.6109905825494</c:v>
                </c:pt>
                <c:pt idx="77">
                  <c:v>1375.0982435324158</c:v>
                </c:pt>
                <c:pt idx="78">
                  <c:v>1621.418634207439</c:v>
                </c:pt>
                <c:pt idx="79">
                  <c:v>1808.9505583080231</c:v>
                </c:pt>
                <c:pt idx="80">
                  <c:v>2038.7285901145553</c:v>
                </c:pt>
                <c:pt idx="81">
                  <c:v>2674.0450560001555</c:v>
                </c:pt>
                <c:pt idx="82">
                  <c:v>4863.4098308855646</c:v>
                </c:pt>
                <c:pt idx="83">
                  <c:v>6610.5906118160419</c:v>
                </c:pt>
                <c:pt idx="84">
                  <c:v>7674.6774138906912</c:v>
                </c:pt>
                <c:pt idx="85">
                  <c:v>8259.4852354568229</c:v>
                </c:pt>
                <c:pt idx="86">
                  <c:v>8843.9473441939372</c:v>
                </c:pt>
                <c:pt idx="87">
                  <c:v>9592.8650456947144</c:v>
                </c:pt>
                <c:pt idx="88">
                  <c:v>863.96182582992935</c:v>
                </c:pt>
                <c:pt idx="89">
                  <c:v>1288.7046075609237</c:v>
                </c:pt>
                <c:pt idx="90">
                  <c:v>1539.3636942401172</c:v>
                </c:pt>
                <c:pt idx="91">
                  <c:v>1613.9166658177576</c:v>
                </c:pt>
                <c:pt idx="92">
                  <c:v>1670.890140039854</c:v>
                </c:pt>
                <c:pt idx="93">
                  <c:v>1723.9397736526012</c:v>
                </c:pt>
                <c:pt idx="94">
                  <c:v>1804.6810048696561</c:v>
                </c:pt>
                <c:pt idx="95">
                  <c:v>2040.7510101643081</c:v>
                </c:pt>
                <c:pt idx="96">
                  <c:v>2837.4116533524111</c:v>
                </c:pt>
                <c:pt idx="97">
                  <c:v>4019.9742419313834</c:v>
                </c:pt>
                <c:pt idx="98">
                  <c:v>5131.7002718446538</c:v>
                </c:pt>
                <c:pt idx="99">
                  <c:v>5648.9385209793008</c:v>
                </c:pt>
                <c:pt idx="100">
                  <c:v>6183.790838752393</c:v>
                </c:pt>
                <c:pt idx="101">
                  <c:v>6641.0306264110395</c:v>
                </c:pt>
                <c:pt idx="102">
                  <c:v>815.40645899441074</c:v>
                </c:pt>
                <c:pt idx="103">
                  <c:v>891.72256600004073</c:v>
                </c:pt>
                <c:pt idx="104">
                  <c:v>974.07136187202741</c:v>
                </c:pt>
                <c:pt idx="105">
                  <c:v>1008.227789378964</c:v>
                </c:pt>
                <c:pt idx="106">
                  <c:v>1065.5124051471764</c:v>
                </c:pt>
                <c:pt idx="107">
                  <c:v>1111.1637842189473</c:v>
                </c:pt>
                <c:pt idx="108">
                  <c:v>1166.2012665985453</c:v>
                </c:pt>
                <c:pt idx="109">
                  <c:v>1241.1863792124577</c:v>
                </c:pt>
                <c:pt idx="110">
                  <c:v>1426.1945996612137</c:v>
                </c:pt>
                <c:pt idx="111">
                  <c:v>1803.0561545732735</c:v>
                </c:pt>
                <c:pt idx="112">
                  <c:v>2159.39965308314</c:v>
                </c:pt>
                <c:pt idx="113">
                  <c:v>2310.2687316664105</c:v>
                </c:pt>
                <c:pt idx="114">
                  <c:v>2448.6057201977937</c:v>
                </c:pt>
                <c:pt idx="115">
                  <c:v>2600.7366506069784</c:v>
                </c:pt>
                <c:pt idx="116">
                  <c:v>818.44873188976544</c:v>
                </c:pt>
                <c:pt idx="117">
                  <c:v>884.61816736372953</c:v>
                </c:pt>
                <c:pt idx="118">
                  <c:v>962.02326978076485</c:v>
                </c:pt>
                <c:pt idx="119">
                  <c:v>988.40115863480594</c:v>
                </c:pt>
                <c:pt idx="120">
                  <c:v>1019.4980276049369</c:v>
                </c:pt>
                <c:pt idx="121">
                  <c:v>1051.7530345522769</c:v>
                </c:pt>
                <c:pt idx="122">
                  <c:v>1074.8120802477492</c:v>
                </c:pt>
                <c:pt idx="123">
                  <c:v>1108.346224662454</c:v>
                </c:pt>
                <c:pt idx="124">
                  <c:v>1182.4324839209207</c:v>
                </c:pt>
                <c:pt idx="125">
                  <c:v>1310.882085542401</c:v>
                </c:pt>
                <c:pt idx="126">
                  <c:v>1447.2485109483841</c:v>
                </c:pt>
                <c:pt idx="127">
                  <c:v>1511.6548109943585</c:v>
                </c:pt>
                <c:pt idx="128">
                  <c:v>1579.3280972745492</c:v>
                </c:pt>
                <c:pt idx="129">
                  <c:v>1630.4590246862485</c:v>
                </c:pt>
                <c:pt idx="130">
                  <c:v>926.43213403340542</c:v>
                </c:pt>
                <c:pt idx="131">
                  <c:v>1392.1246003615315</c:v>
                </c:pt>
                <c:pt idx="132">
                  <c:v>1780.5675350456802</c:v>
                </c:pt>
                <c:pt idx="133">
                  <c:v>3444.6735231632347</c:v>
                </c:pt>
                <c:pt idx="134">
                  <c:v>8940.6777937530551</c:v>
                </c:pt>
                <c:pt idx="135">
                  <c:v>11586.850215260838</c:v>
                </c:pt>
                <c:pt idx="136">
                  <c:v>13022.336309549071</c:v>
                </c:pt>
                <c:pt idx="137">
                  <c:v>14682.293743718412</c:v>
                </c:pt>
                <c:pt idx="138">
                  <c:v>18083.623983290741</c:v>
                </c:pt>
                <c:pt idx="139">
                  <c:v>23684.102670809672</c:v>
                </c:pt>
                <c:pt idx="140">
                  <c:v>30564.859678029396</c:v>
                </c:pt>
                <c:pt idx="141">
                  <c:v>33811.863710728278</c:v>
                </c:pt>
                <c:pt idx="142">
                  <c:v>36379.023465164093</c:v>
                </c:pt>
                <c:pt idx="143">
                  <c:v>39138.382266892229</c:v>
                </c:pt>
                <c:pt idx="144">
                  <c:v>881.04003958339763</c:v>
                </c:pt>
                <c:pt idx="145">
                  <c:v>1249.4834871088797</c:v>
                </c:pt>
                <c:pt idx="146">
                  <c:v>1588.6277723751218</c:v>
                </c:pt>
                <c:pt idx="147">
                  <c:v>2145.7267106954951</c:v>
                </c:pt>
                <c:pt idx="148">
                  <c:v>3771.648716848058</c:v>
                </c:pt>
                <c:pt idx="149">
                  <c:v>5204.559250560108</c:v>
                </c:pt>
                <c:pt idx="150">
                  <c:v>6021.2539521897797</c:v>
                </c:pt>
                <c:pt idx="151">
                  <c:v>7251.0581988540043</c:v>
                </c:pt>
                <c:pt idx="152">
                  <c:v>8663.2432484664496</c:v>
                </c:pt>
                <c:pt idx="153">
                  <c:v>11942.969000431844</c:v>
                </c:pt>
                <c:pt idx="154">
                  <c:v>16111.9891481206</c:v>
                </c:pt>
                <c:pt idx="155">
                  <c:v>17781.69568406824</c:v>
                </c:pt>
                <c:pt idx="156">
                  <c:v>18703.746370341018</c:v>
                </c:pt>
                <c:pt idx="157">
                  <c:v>19333.064718643163</c:v>
                </c:pt>
                <c:pt idx="158">
                  <c:v>813.76432305657727</c:v>
                </c:pt>
                <c:pt idx="159">
                  <c:v>820.41929501516563</c:v>
                </c:pt>
                <c:pt idx="160">
                  <c:v>820.98972118304459</c:v>
                </c:pt>
                <c:pt idx="161">
                  <c:v>825.46670231882229</c:v>
                </c:pt>
                <c:pt idx="162">
                  <c:v>845.9847587210154</c:v>
                </c:pt>
                <c:pt idx="163">
                  <c:v>955.9041527071538</c:v>
                </c:pt>
                <c:pt idx="164">
                  <c:v>1026.9135677873639</c:v>
                </c:pt>
                <c:pt idx="165">
                  <c:v>1072.7550889150946</c:v>
                </c:pt>
                <c:pt idx="166">
                  <c:v>1121.1375993361044</c:v>
                </c:pt>
                <c:pt idx="167">
                  <c:v>1180.8249192659889</c:v>
                </c:pt>
                <c:pt idx="168">
                  <c:v>1255.6198898239415</c:v>
                </c:pt>
                <c:pt idx="169">
                  <c:v>1284.7807669515742</c:v>
                </c:pt>
                <c:pt idx="170">
                  <c:v>1324.6414561373008</c:v>
                </c:pt>
                <c:pt idx="171">
                  <c:v>1369.8952654557015</c:v>
                </c:pt>
                <c:pt idx="172">
                  <c:v>818.98458677474264</c:v>
                </c:pt>
                <c:pt idx="173">
                  <c:v>844.74019253655206</c:v>
                </c:pt>
                <c:pt idx="174">
                  <c:v>859.24284571383942</c:v>
                </c:pt>
                <c:pt idx="175">
                  <c:v>915.74960761676232</c:v>
                </c:pt>
                <c:pt idx="176">
                  <c:v>1170.3498205467563</c:v>
                </c:pt>
                <c:pt idx="177">
                  <c:v>1367.4579900111275</c:v>
                </c:pt>
                <c:pt idx="178">
                  <c:v>1545.3790974650231</c:v>
                </c:pt>
                <c:pt idx="179">
                  <c:v>1929.9500484641749</c:v>
                </c:pt>
                <c:pt idx="180">
                  <c:v>2575.7588987104582</c:v>
                </c:pt>
                <c:pt idx="181">
                  <c:v>3253.8746128284342</c:v>
                </c:pt>
                <c:pt idx="182">
                  <c:v>3623.337913199518</c:v>
                </c:pt>
                <c:pt idx="183">
                  <c:v>3769.3497265350911</c:v>
                </c:pt>
                <c:pt idx="184">
                  <c:v>3932.4224679826821</c:v>
                </c:pt>
                <c:pt idx="185">
                  <c:v>4044.0704261139085</c:v>
                </c:pt>
                <c:pt idx="186">
                  <c:v>809.92691065448219</c:v>
                </c:pt>
                <c:pt idx="187">
                  <c:v>809.94419629593301</c:v>
                </c:pt>
                <c:pt idx="188">
                  <c:v>913.46790294524624</c:v>
                </c:pt>
                <c:pt idx="189">
                  <c:v>1724.6139136691854</c:v>
                </c:pt>
                <c:pt idx="190">
                  <c:v>2894.3332706501551</c:v>
                </c:pt>
                <c:pt idx="191">
                  <c:v>3310.4505172971608</c:v>
                </c:pt>
                <c:pt idx="192">
                  <c:v>3933.4250351868332</c:v>
                </c:pt>
                <c:pt idx="193">
                  <c:v>4918.3781706993586</c:v>
                </c:pt>
                <c:pt idx="194">
                  <c:v>5942.6042835882809</c:v>
                </c:pt>
                <c:pt idx="195">
                  <c:v>8010.3472852253071</c:v>
                </c:pt>
                <c:pt idx="196">
                  <c:v>13390.814328357454</c:v>
                </c:pt>
                <c:pt idx="197">
                  <c:v>17505.056278288375</c:v>
                </c:pt>
                <c:pt idx="198">
                  <c:v>20316.825144895578</c:v>
                </c:pt>
                <c:pt idx="199">
                  <c:v>21378.457385884201</c:v>
                </c:pt>
                <c:pt idx="200">
                  <c:v>22384.67186038131</c:v>
                </c:pt>
                <c:pt idx="201">
                  <c:v>23790.167366752266</c:v>
                </c:pt>
                <c:pt idx="202">
                  <c:v>847.52318081014357</c:v>
                </c:pt>
                <c:pt idx="203">
                  <c:v>1122.745163991036</c:v>
                </c:pt>
                <c:pt idx="204">
                  <c:v>1422.305330334766</c:v>
                </c:pt>
                <c:pt idx="205">
                  <c:v>1617.8232207856563</c:v>
                </c:pt>
                <c:pt idx="206">
                  <c:v>1981.8588297411641</c:v>
                </c:pt>
                <c:pt idx="207">
                  <c:v>2474.1020413378401</c:v>
                </c:pt>
                <c:pt idx="208">
                  <c:v>2923.8398606068049</c:v>
                </c:pt>
                <c:pt idx="209">
                  <c:v>3953.0615238750315</c:v>
                </c:pt>
                <c:pt idx="210">
                  <c:v>6716.2923092881656</c:v>
                </c:pt>
                <c:pt idx="211">
                  <c:v>9702.5770119834415</c:v>
                </c:pt>
                <c:pt idx="212">
                  <c:v>11696.268325644902</c:v>
                </c:pt>
                <c:pt idx="213">
                  <c:v>12302.769627231886</c:v>
                </c:pt>
                <c:pt idx="214">
                  <c:v>12733.268527566022</c:v>
                </c:pt>
                <c:pt idx="215">
                  <c:v>13248.864640762837</c:v>
                </c:pt>
                <c:pt idx="216">
                  <c:v>818.50058881411803</c:v>
                </c:pt>
                <c:pt idx="217">
                  <c:v>933.39824753810956</c:v>
                </c:pt>
                <c:pt idx="218">
                  <c:v>1149.0539102792736</c:v>
                </c:pt>
                <c:pt idx="219">
                  <c:v>1313.8033589475997</c:v>
                </c:pt>
                <c:pt idx="220">
                  <c:v>1583.47665122276</c:v>
                </c:pt>
                <c:pt idx="221">
                  <c:v>1937.8150153243248</c:v>
                </c:pt>
                <c:pt idx="222">
                  <c:v>2352.6012675796128</c:v>
                </c:pt>
                <c:pt idx="223">
                  <c:v>3036.24838696187</c:v>
                </c:pt>
                <c:pt idx="224">
                  <c:v>4796.548969753565</c:v>
                </c:pt>
                <c:pt idx="225">
                  <c:v>5679.4649637815528</c:v>
                </c:pt>
                <c:pt idx="226">
                  <c:v>6331.0645039138808</c:v>
                </c:pt>
                <c:pt idx="227">
                  <c:v>6625.7328337270119</c:v>
                </c:pt>
                <c:pt idx="228">
                  <c:v>6884.1013164932974</c:v>
                </c:pt>
                <c:pt idx="229">
                  <c:v>7093.7415760095555</c:v>
                </c:pt>
                <c:pt idx="230">
                  <c:v>817.4115934027127</c:v>
                </c:pt>
                <c:pt idx="231">
                  <c:v>884.30702581761375</c:v>
                </c:pt>
                <c:pt idx="232">
                  <c:v>980.6399056233613</c:v>
                </c:pt>
                <c:pt idx="233">
                  <c:v>1062.7639881564867</c:v>
                </c:pt>
                <c:pt idx="234">
                  <c:v>1295.9818626117435</c:v>
                </c:pt>
                <c:pt idx="235">
                  <c:v>1560.210177829877</c:v>
                </c:pt>
                <c:pt idx="236">
                  <c:v>1863.5731852928004</c:v>
                </c:pt>
                <c:pt idx="237">
                  <c:v>2309.784733705786</c:v>
                </c:pt>
                <c:pt idx="238">
                  <c:v>3582.9932260531668</c:v>
                </c:pt>
                <c:pt idx="239">
                  <c:v>4707.0266326794635</c:v>
                </c:pt>
                <c:pt idx="240">
                  <c:v>5608.9568323034182</c:v>
                </c:pt>
                <c:pt idx="241">
                  <c:v>5940.2361507095111</c:v>
                </c:pt>
                <c:pt idx="242">
                  <c:v>6076.0840068719672</c:v>
                </c:pt>
                <c:pt idx="243">
                  <c:v>6168.6831881243252</c:v>
                </c:pt>
                <c:pt idx="244">
                  <c:v>820.09086782759891</c:v>
                </c:pt>
                <c:pt idx="245">
                  <c:v>891.27313932231789</c:v>
                </c:pt>
                <c:pt idx="246">
                  <c:v>981.65975846896322</c:v>
                </c:pt>
                <c:pt idx="247">
                  <c:v>1085.0106087037675</c:v>
                </c:pt>
                <c:pt idx="248">
                  <c:v>1345.4187971612569</c:v>
                </c:pt>
                <c:pt idx="249">
                  <c:v>1689.454918958098</c:v>
                </c:pt>
                <c:pt idx="250">
                  <c:v>2068.8056062390842</c:v>
                </c:pt>
                <c:pt idx="251">
                  <c:v>2698.2449540313855</c:v>
                </c:pt>
                <c:pt idx="252">
                  <c:v>3977.5725634523774</c:v>
                </c:pt>
                <c:pt idx="253">
                  <c:v>5456.7567593284302</c:v>
                </c:pt>
                <c:pt idx="254">
                  <c:v>7151.2509051166298</c:v>
                </c:pt>
                <c:pt idx="255">
                  <c:v>7869.2100227788815</c:v>
                </c:pt>
                <c:pt idx="256">
                  <c:v>8244.7232976577725</c:v>
                </c:pt>
                <c:pt idx="257">
                  <c:v>8506.6007656385864</c:v>
                </c:pt>
                <c:pt idx="258">
                  <c:v>900.41724364983281</c:v>
                </c:pt>
                <c:pt idx="259">
                  <c:v>1294.6508682200258</c:v>
                </c:pt>
                <c:pt idx="260">
                  <c:v>1501.6809958772014</c:v>
                </c:pt>
                <c:pt idx="261">
                  <c:v>1815.9685287370801</c:v>
                </c:pt>
                <c:pt idx="262">
                  <c:v>2821.8372904051694</c:v>
                </c:pt>
                <c:pt idx="263">
                  <c:v>3383.6206375587308</c:v>
                </c:pt>
                <c:pt idx="264">
                  <c:v>3704.5112854528447</c:v>
                </c:pt>
                <c:pt idx="265">
                  <c:v>4036.24003053666</c:v>
                </c:pt>
                <c:pt idx="266">
                  <c:v>4827.3174115361289</c:v>
                </c:pt>
                <c:pt idx="267">
                  <c:v>6259.6229477973984</c:v>
                </c:pt>
                <c:pt idx="268">
                  <c:v>7734.9697312713561</c:v>
                </c:pt>
                <c:pt idx="269">
                  <c:v>8244.4467273945593</c:v>
                </c:pt>
                <c:pt idx="270">
                  <c:v>8500.8446470354429</c:v>
                </c:pt>
                <c:pt idx="271">
                  <c:v>8707.4253480148964</c:v>
                </c:pt>
                <c:pt idx="272">
                  <c:v>815.12988873119673</c:v>
                </c:pt>
                <c:pt idx="273">
                  <c:v>828.82011676029276</c:v>
                </c:pt>
                <c:pt idx="274">
                  <c:v>850.08145574487367</c:v>
                </c:pt>
                <c:pt idx="275">
                  <c:v>866.1225310112892</c:v>
                </c:pt>
                <c:pt idx="276">
                  <c:v>877.51376872741832</c:v>
                </c:pt>
                <c:pt idx="277">
                  <c:v>888.12715257825789</c:v>
                </c:pt>
                <c:pt idx="278">
                  <c:v>903.07923243326809</c:v>
                </c:pt>
                <c:pt idx="279">
                  <c:v>925.15299656604031</c:v>
                </c:pt>
                <c:pt idx="280">
                  <c:v>1013.1196259095626</c:v>
                </c:pt>
                <c:pt idx="281">
                  <c:v>1228.2221481242987</c:v>
                </c:pt>
                <c:pt idx="282">
                  <c:v>1489.6329037859389</c:v>
                </c:pt>
                <c:pt idx="283">
                  <c:v>1581.4196598901053</c:v>
                </c:pt>
                <c:pt idx="284">
                  <c:v>1682.8863752067641</c:v>
                </c:pt>
                <c:pt idx="285">
                  <c:v>1854.4636522481871</c:v>
                </c:pt>
                <c:pt idx="286">
                  <c:v>838.62107546294101</c:v>
                </c:pt>
                <c:pt idx="287">
                  <c:v>1187.1514640370106</c:v>
                </c:pt>
                <c:pt idx="288">
                  <c:v>1733.9135887697585</c:v>
                </c:pt>
                <c:pt idx="289">
                  <c:v>1987.9433755318735</c:v>
                </c:pt>
                <c:pt idx="290">
                  <c:v>2346.7068638448632</c:v>
                </c:pt>
                <c:pt idx="291">
                  <c:v>2689.5675620230445</c:v>
                </c:pt>
                <c:pt idx="292">
                  <c:v>2974.3485049262731</c:v>
                </c:pt>
                <c:pt idx="293">
                  <c:v>3326.5607351293797</c:v>
                </c:pt>
                <c:pt idx="294">
                  <c:v>4244.7221520757103</c:v>
                </c:pt>
                <c:pt idx="295">
                  <c:v>5595.1456047841657</c:v>
                </c:pt>
                <c:pt idx="296">
                  <c:v>6940.2277942843011</c:v>
                </c:pt>
                <c:pt idx="297">
                  <c:v>7417.8646388549842</c:v>
                </c:pt>
                <c:pt idx="298">
                  <c:v>7923.4350800102884</c:v>
                </c:pt>
                <c:pt idx="299">
                  <c:v>8496.4368084654707</c:v>
                </c:pt>
                <c:pt idx="300">
                  <c:v>809.90962501303125</c:v>
                </c:pt>
                <c:pt idx="301">
                  <c:v>924.32328577639817</c:v>
                </c:pt>
                <c:pt idx="302">
                  <c:v>1885.145665823497</c:v>
                </c:pt>
                <c:pt idx="303">
                  <c:v>2485.9945626560448</c:v>
                </c:pt>
                <c:pt idx="304">
                  <c:v>2691.9875518261674</c:v>
                </c:pt>
                <c:pt idx="305">
                  <c:v>2842.8912016923396</c:v>
                </c:pt>
                <c:pt idx="306">
                  <c:v>3031.6676919773872</c:v>
                </c:pt>
                <c:pt idx="307">
                  <c:v>3093.6021452958857</c:v>
                </c:pt>
                <c:pt idx="308">
                  <c:v>3550.9802180861393</c:v>
                </c:pt>
                <c:pt idx="309">
                  <c:v>4718.7290119417084</c:v>
                </c:pt>
                <c:pt idx="310">
                  <c:v>7295.0847276293925</c:v>
                </c:pt>
                <c:pt idx="311">
                  <c:v>9868.0006006683507</c:v>
                </c:pt>
                <c:pt idx="312">
                  <c:v>10855.408297266902</c:v>
                </c:pt>
                <c:pt idx="313">
                  <c:v>11796.300332721137</c:v>
                </c:pt>
                <c:pt idx="314">
                  <c:v>12644.161045886744</c:v>
                </c:pt>
                <c:pt idx="315">
                  <c:v>941.76449800033492</c:v>
                </c:pt>
                <c:pt idx="316">
                  <c:v>1524.6190420825176</c:v>
                </c:pt>
                <c:pt idx="317">
                  <c:v>1801.3103047867348</c:v>
                </c:pt>
                <c:pt idx="318">
                  <c:v>2034.5800361663444</c:v>
                </c:pt>
                <c:pt idx="319">
                  <c:v>2378.5988723217347</c:v>
                </c:pt>
                <c:pt idx="320">
                  <c:v>2765.9873828773798</c:v>
                </c:pt>
                <c:pt idx="321">
                  <c:v>3196.5899970602218</c:v>
                </c:pt>
                <c:pt idx="322">
                  <c:v>4217.9985503926509</c:v>
                </c:pt>
                <c:pt idx="323">
                  <c:v>7523.0131958006805</c:v>
                </c:pt>
                <c:pt idx="324">
                  <c:v>9922.8652266334393</c:v>
                </c:pt>
                <c:pt idx="325">
                  <c:v>11329.933726376428</c:v>
                </c:pt>
                <c:pt idx="326">
                  <c:v>11966.235473824727</c:v>
                </c:pt>
                <c:pt idx="327">
                  <c:v>13704.012865805926</c:v>
                </c:pt>
                <c:pt idx="328">
                  <c:v>16762.344122068465</c:v>
                </c:pt>
                <c:pt idx="329">
                  <c:v>820.76500784418317</c:v>
                </c:pt>
                <c:pt idx="330">
                  <c:v>898.67139386329404</c:v>
                </c:pt>
                <c:pt idx="331">
                  <c:v>1239.6133858404278</c:v>
                </c:pt>
                <c:pt idx="332">
                  <c:v>1438.0179784136149</c:v>
                </c:pt>
                <c:pt idx="333">
                  <c:v>1752.0116553688285</c:v>
                </c:pt>
                <c:pt idx="334">
                  <c:v>2122.0972388321438</c:v>
                </c:pt>
                <c:pt idx="335">
                  <c:v>2524.4032579598975</c:v>
                </c:pt>
                <c:pt idx="336">
                  <c:v>3377.2595215048073</c:v>
                </c:pt>
                <c:pt idx="337">
                  <c:v>6320.9351180236654</c:v>
                </c:pt>
                <c:pt idx="338">
                  <c:v>7989.6736580500556</c:v>
                </c:pt>
                <c:pt idx="339">
                  <c:v>8793.6979844962334</c:v>
                </c:pt>
                <c:pt idx="340">
                  <c:v>9187.5858962374077</c:v>
                </c:pt>
                <c:pt idx="341">
                  <c:v>9791.6326367383699</c:v>
                </c:pt>
                <c:pt idx="342">
                  <c:v>10673.010208677228</c:v>
                </c:pt>
                <c:pt idx="343">
                  <c:v>826.08898541105384</c:v>
                </c:pt>
                <c:pt idx="344">
                  <c:v>927.69398585931958</c:v>
                </c:pt>
                <c:pt idx="345">
                  <c:v>1077.8370675016529</c:v>
                </c:pt>
                <c:pt idx="346">
                  <c:v>1280.8914976251262</c:v>
                </c:pt>
                <c:pt idx="347">
                  <c:v>1825.3719176863581</c:v>
                </c:pt>
                <c:pt idx="348">
                  <c:v>2243.7362977219782</c:v>
                </c:pt>
                <c:pt idx="349">
                  <c:v>2507.1694734333714</c:v>
                </c:pt>
                <c:pt idx="350">
                  <c:v>2886.9350161091788</c:v>
                </c:pt>
                <c:pt idx="351">
                  <c:v>3459.2626045477764</c:v>
                </c:pt>
                <c:pt idx="352">
                  <c:v>4540.3239065271882</c:v>
                </c:pt>
                <c:pt idx="353">
                  <c:v>5563.461024004705</c:v>
                </c:pt>
                <c:pt idx="354">
                  <c:v>5905.6130108834004</c:v>
                </c:pt>
                <c:pt idx="355">
                  <c:v>6084.5366855414468</c:v>
                </c:pt>
                <c:pt idx="356">
                  <c:v>6188.4752475855812</c:v>
                </c:pt>
                <c:pt idx="357">
                  <c:v>833.22795533026681</c:v>
                </c:pt>
                <c:pt idx="358">
                  <c:v>940.62364566457688</c:v>
                </c:pt>
                <c:pt idx="359">
                  <c:v>1039.7395137439159</c:v>
                </c:pt>
                <c:pt idx="360">
                  <c:v>1194.9300026899059</c:v>
                </c:pt>
                <c:pt idx="361">
                  <c:v>1692.739190833765</c:v>
                </c:pt>
                <c:pt idx="362">
                  <c:v>2302.1271945430467</c:v>
                </c:pt>
                <c:pt idx="363">
                  <c:v>3058.1492946801336</c:v>
                </c:pt>
                <c:pt idx="364">
                  <c:v>4092.8677919297393</c:v>
                </c:pt>
                <c:pt idx="365">
                  <c:v>6254.5409692108406</c:v>
                </c:pt>
                <c:pt idx="366">
                  <c:v>8046.3014194431344</c:v>
                </c:pt>
                <c:pt idx="367">
                  <c:v>9444.5888133290755</c:v>
                </c:pt>
                <c:pt idx="368">
                  <c:v>9877.9398445026054</c:v>
                </c:pt>
                <c:pt idx="369">
                  <c:v>10989.406589794115</c:v>
                </c:pt>
                <c:pt idx="370">
                  <c:v>11155.34874772255</c:v>
                </c:pt>
                <c:pt idx="371">
                  <c:v>813.31489637885443</c:v>
                </c:pt>
                <c:pt idx="372">
                  <c:v>817.70544930737765</c:v>
                </c:pt>
                <c:pt idx="373">
                  <c:v>818.79444471878298</c:v>
                </c:pt>
                <c:pt idx="374">
                  <c:v>826.60755465458021</c:v>
                </c:pt>
                <c:pt idx="375">
                  <c:v>878.63733542172542</c:v>
                </c:pt>
                <c:pt idx="376">
                  <c:v>938.49751176611881</c:v>
                </c:pt>
                <c:pt idx="377">
                  <c:v>1037.6998080527123</c:v>
                </c:pt>
                <c:pt idx="378">
                  <c:v>1376.8786646018564</c:v>
                </c:pt>
                <c:pt idx="379">
                  <c:v>1886.0272335374918</c:v>
                </c:pt>
                <c:pt idx="380">
                  <c:v>2222.1465315498303</c:v>
                </c:pt>
                <c:pt idx="381">
                  <c:v>2434.0684957376047</c:v>
                </c:pt>
                <c:pt idx="382">
                  <c:v>2538.4391988180109</c:v>
                </c:pt>
                <c:pt idx="383">
                  <c:v>2619.3014295252224</c:v>
                </c:pt>
                <c:pt idx="384">
                  <c:v>2683.6904439297459</c:v>
                </c:pt>
                <c:pt idx="385">
                  <c:v>810.11705271044184</c:v>
                </c:pt>
                <c:pt idx="386">
                  <c:v>813.33218202030525</c:v>
                </c:pt>
                <c:pt idx="387">
                  <c:v>884.77373813678741</c:v>
                </c:pt>
                <c:pt idx="388">
                  <c:v>1053.6371694704226</c:v>
                </c:pt>
                <c:pt idx="389">
                  <c:v>1141.6729413797484</c:v>
                </c:pt>
                <c:pt idx="390">
                  <c:v>1262.9662874405649</c:v>
                </c:pt>
                <c:pt idx="391">
                  <c:v>1402.5651277978623</c:v>
                </c:pt>
                <c:pt idx="392">
                  <c:v>1597.4953064394226</c:v>
                </c:pt>
                <c:pt idx="393">
                  <c:v>2033.0416140772163</c:v>
                </c:pt>
                <c:pt idx="394">
                  <c:v>3040.4833691173353</c:v>
                </c:pt>
                <c:pt idx="395">
                  <c:v>3710.3365466217911</c:v>
                </c:pt>
                <c:pt idx="396">
                  <c:v>4124.6388009164548</c:v>
                </c:pt>
                <c:pt idx="397">
                  <c:v>4289.4573921505835</c:v>
                </c:pt>
                <c:pt idx="398">
                  <c:v>4438.3559076084539</c:v>
                </c:pt>
                <c:pt idx="399">
                  <c:v>4597.0035248446202</c:v>
                </c:pt>
                <c:pt idx="400">
                  <c:v>829.13125830640854</c:v>
                </c:pt>
                <c:pt idx="401">
                  <c:v>897.23668562287105</c:v>
                </c:pt>
                <c:pt idx="402">
                  <c:v>959.03285380976286</c:v>
                </c:pt>
                <c:pt idx="403">
                  <c:v>1131.0941288118106</c:v>
                </c:pt>
                <c:pt idx="404">
                  <c:v>1642.0576900997883</c:v>
                </c:pt>
                <c:pt idx="405">
                  <c:v>2008.098433463598</c:v>
                </c:pt>
                <c:pt idx="406">
                  <c:v>2194.1956493237594</c:v>
                </c:pt>
                <c:pt idx="407">
                  <c:v>2553.0455658440032</c:v>
                </c:pt>
                <c:pt idx="408">
                  <c:v>3449.8592155984984</c:v>
                </c:pt>
                <c:pt idx="409">
                  <c:v>4702.0137966587081</c:v>
                </c:pt>
                <c:pt idx="410">
                  <c:v>5623.0273444444338</c:v>
                </c:pt>
                <c:pt idx="411">
                  <c:v>5888.6730822615391</c:v>
                </c:pt>
                <c:pt idx="412">
                  <c:v>6061.2529265071134</c:v>
                </c:pt>
                <c:pt idx="413">
                  <c:v>6239.0530344708532</c:v>
                </c:pt>
                <c:pt idx="414">
                  <c:v>816.23616978405289</c:v>
                </c:pt>
                <c:pt idx="415">
                  <c:v>846.98732592516637</c:v>
                </c:pt>
                <c:pt idx="416">
                  <c:v>890.28785775961774</c:v>
                </c:pt>
                <c:pt idx="417">
                  <c:v>909.83791824056175</c:v>
                </c:pt>
                <c:pt idx="418">
                  <c:v>923.68371704271567</c:v>
                </c:pt>
                <c:pt idx="419">
                  <c:v>935.64538092672376</c:v>
                </c:pt>
                <c:pt idx="420">
                  <c:v>952.77545160454474</c:v>
                </c:pt>
                <c:pt idx="421">
                  <c:v>1001.4863892131211</c:v>
                </c:pt>
                <c:pt idx="422">
                  <c:v>1172.7870959913303</c:v>
                </c:pt>
                <c:pt idx="423">
                  <c:v>1570.9445611708729</c:v>
                </c:pt>
                <c:pt idx="424">
                  <c:v>1945.4725544870641</c:v>
                </c:pt>
                <c:pt idx="425">
                  <c:v>2113.6445601626642</c:v>
                </c:pt>
                <c:pt idx="426">
                  <c:v>2264.9284941407554</c:v>
                </c:pt>
                <c:pt idx="427">
                  <c:v>2438.2516209687174</c:v>
                </c:pt>
                <c:pt idx="428">
                  <c:v>1133.0646919372107</c:v>
                </c:pt>
                <c:pt idx="429">
                  <c:v>2860.8682688012536</c:v>
                </c:pt>
                <c:pt idx="430">
                  <c:v>3583.2870819578316</c:v>
                </c:pt>
                <c:pt idx="431">
                  <c:v>3809.3141295695232</c:v>
                </c:pt>
                <c:pt idx="432">
                  <c:v>3982.4125430586237</c:v>
                </c:pt>
                <c:pt idx="433">
                  <c:v>4158.8125140648417</c:v>
                </c:pt>
                <c:pt idx="434">
                  <c:v>4389.0918294734493</c:v>
                </c:pt>
                <c:pt idx="435">
                  <c:v>4952.8975966767639</c:v>
                </c:pt>
                <c:pt idx="436">
                  <c:v>6672.0237815324654</c:v>
                </c:pt>
                <c:pt idx="437">
                  <c:v>9096.3004237353161</c:v>
                </c:pt>
                <c:pt idx="438">
                  <c:v>12855.063157228917</c:v>
                </c:pt>
                <c:pt idx="439">
                  <c:v>14454.382561188577</c:v>
                </c:pt>
                <c:pt idx="440">
                  <c:v>16519.290717627657</c:v>
                </c:pt>
                <c:pt idx="441">
                  <c:v>17940.135873606996</c:v>
                </c:pt>
                <c:pt idx="442">
                  <c:v>815.33731642860721</c:v>
                </c:pt>
                <c:pt idx="443">
                  <c:v>868.85366236052801</c:v>
                </c:pt>
                <c:pt idx="444">
                  <c:v>942.80163648738767</c:v>
                </c:pt>
                <c:pt idx="445">
                  <c:v>1019.8610260754053</c:v>
                </c:pt>
                <c:pt idx="446">
                  <c:v>1165.9765532596839</c:v>
                </c:pt>
                <c:pt idx="447">
                  <c:v>1248.1179214342601</c:v>
                </c:pt>
                <c:pt idx="448">
                  <c:v>1318.6951954781985</c:v>
                </c:pt>
                <c:pt idx="449">
                  <c:v>1613.5018104229366</c:v>
                </c:pt>
                <c:pt idx="450">
                  <c:v>2488.241696044659</c:v>
                </c:pt>
                <c:pt idx="451">
                  <c:v>3279.9586457778105</c:v>
                </c:pt>
                <c:pt idx="452">
                  <c:v>3818.7002328773506</c:v>
                </c:pt>
                <c:pt idx="453">
                  <c:v>4010.0177124556772</c:v>
                </c:pt>
                <c:pt idx="454">
                  <c:v>4122.720094715407</c:v>
                </c:pt>
                <c:pt idx="455">
                  <c:v>4215.1464195532553</c:v>
                </c:pt>
                <c:pt idx="456">
                  <c:v>2127.2483599845054</c:v>
                </c:pt>
                <c:pt idx="457">
                  <c:v>6163.1863541429457</c:v>
                </c:pt>
                <c:pt idx="458">
                  <c:v>7301.9471272853907</c:v>
                </c:pt>
                <c:pt idx="459">
                  <c:v>7692.0321979073733</c:v>
                </c:pt>
                <c:pt idx="460">
                  <c:v>8065.0736260587892</c:v>
                </c:pt>
                <c:pt idx="461">
                  <c:v>8406.5860442038029</c:v>
                </c:pt>
                <c:pt idx="462">
                  <c:v>8819.522732823847</c:v>
                </c:pt>
                <c:pt idx="463">
                  <c:v>9663.9954602650796</c:v>
                </c:pt>
                <c:pt idx="464">
                  <c:v>12093.060225149824</c:v>
                </c:pt>
                <c:pt idx="465">
                  <c:v>17733.226745439977</c:v>
                </c:pt>
                <c:pt idx="466">
                  <c:v>25358.338044817443</c:v>
                </c:pt>
                <c:pt idx="467">
                  <c:v>29229.630304156261</c:v>
                </c:pt>
                <c:pt idx="468">
                  <c:v>33161.612450629116</c:v>
                </c:pt>
                <c:pt idx="469">
                  <c:v>35997.719500399158</c:v>
                </c:pt>
                <c:pt idx="470">
                  <c:v>836.28751386707233</c:v>
                </c:pt>
                <c:pt idx="471">
                  <c:v>991.51257409596406</c:v>
                </c:pt>
                <c:pt idx="472">
                  <c:v>1305.74825003149</c:v>
                </c:pt>
                <c:pt idx="473">
                  <c:v>1934.5653147315595</c:v>
                </c:pt>
                <c:pt idx="474">
                  <c:v>2925.1362837156207</c:v>
                </c:pt>
                <c:pt idx="475">
                  <c:v>3713.6899610632618</c:v>
                </c:pt>
                <c:pt idx="476">
                  <c:v>4457.2318280728141</c:v>
                </c:pt>
                <c:pt idx="477">
                  <c:v>5560.0730382803331</c:v>
                </c:pt>
                <c:pt idx="478">
                  <c:v>7118.5983284159192</c:v>
                </c:pt>
                <c:pt idx="479">
                  <c:v>10162.634359198579</c:v>
                </c:pt>
                <c:pt idx="480">
                  <c:v>13946.201988174191</c:v>
                </c:pt>
                <c:pt idx="481">
                  <c:v>15721.091652350427</c:v>
                </c:pt>
                <c:pt idx="482">
                  <c:v>16709.519201794577</c:v>
                </c:pt>
                <c:pt idx="483">
                  <c:v>17589.289209078506</c:v>
                </c:pt>
                <c:pt idx="484">
                  <c:v>812.0703301943912</c:v>
                </c:pt>
                <c:pt idx="485">
                  <c:v>828.33611879966816</c:v>
                </c:pt>
                <c:pt idx="486">
                  <c:v>854.48929431484771</c:v>
                </c:pt>
                <c:pt idx="487">
                  <c:v>871.86136397298094</c:v>
                </c:pt>
                <c:pt idx="488">
                  <c:v>921.78229648311901</c:v>
                </c:pt>
                <c:pt idx="489">
                  <c:v>1014.2086213209679</c:v>
                </c:pt>
                <c:pt idx="490">
                  <c:v>1187.5663194318317</c:v>
                </c:pt>
                <c:pt idx="491">
                  <c:v>1569.0949975356289</c:v>
                </c:pt>
                <c:pt idx="492">
                  <c:v>2179.9177094853335</c:v>
                </c:pt>
                <c:pt idx="493">
                  <c:v>2408.8487448607725</c:v>
                </c:pt>
                <c:pt idx="494">
                  <c:v>2497.9216552571511</c:v>
                </c:pt>
                <c:pt idx="495">
                  <c:v>2535.6734961858701</c:v>
                </c:pt>
                <c:pt idx="496">
                  <c:v>2592.4395427105565</c:v>
                </c:pt>
                <c:pt idx="497">
                  <c:v>2659.9572582176888</c:v>
                </c:pt>
                <c:pt idx="498">
                  <c:v>847.90346492206288</c:v>
                </c:pt>
                <c:pt idx="499">
                  <c:v>1121.5005978065728</c:v>
                </c:pt>
                <c:pt idx="500">
                  <c:v>1423.7573242166397</c:v>
                </c:pt>
                <c:pt idx="501">
                  <c:v>1705.0984244711433</c:v>
                </c:pt>
                <c:pt idx="502">
                  <c:v>2385.634128392242</c:v>
                </c:pt>
                <c:pt idx="503">
                  <c:v>2938.7400835374624</c:v>
                </c:pt>
                <c:pt idx="504">
                  <c:v>3471.6564094680566</c:v>
                </c:pt>
                <c:pt idx="505">
                  <c:v>4538.3533434017882</c:v>
                </c:pt>
                <c:pt idx="506">
                  <c:v>8088.2363856029669</c:v>
                </c:pt>
                <c:pt idx="507">
                  <c:v>12916.409898738086</c:v>
                </c:pt>
                <c:pt idx="508">
                  <c:v>16294.231665937215</c:v>
                </c:pt>
                <c:pt idx="509">
                  <c:v>17532.402163063667</c:v>
                </c:pt>
                <c:pt idx="510">
                  <c:v>18399.173367976531</c:v>
                </c:pt>
                <c:pt idx="511">
                  <c:v>19258.200605519407</c:v>
                </c:pt>
                <c:pt idx="512">
                  <c:v>819.67601243277784</c:v>
                </c:pt>
                <c:pt idx="513">
                  <c:v>872.43179014086002</c:v>
                </c:pt>
                <c:pt idx="514">
                  <c:v>922.35272265099798</c:v>
                </c:pt>
                <c:pt idx="515">
                  <c:v>1047.6909088113202</c:v>
                </c:pt>
                <c:pt idx="516">
                  <c:v>1440.0576841048185</c:v>
                </c:pt>
                <c:pt idx="517">
                  <c:v>1825.1299187060458</c:v>
                </c:pt>
                <c:pt idx="518">
                  <c:v>2317.1829882467619</c:v>
                </c:pt>
                <c:pt idx="519">
                  <c:v>2931.9122551643654</c:v>
                </c:pt>
                <c:pt idx="520">
                  <c:v>4228.041508075612</c:v>
                </c:pt>
                <c:pt idx="521">
                  <c:v>5838.9077205244594</c:v>
                </c:pt>
                <c:pt idx="522">
                  <c:v>7542.1656865282539</c:v>
                </c:pt>
                <c:pt idx="523">
                  <c:v>8147.7854204012438</c:v>
                </c:pt>
                <c:pt idx="524">
                  <c:v>8387.2952683446201</c:v>
                </c:pt>
                <c:pt idx="525">
                  <c:v>8543.3673250046049</c:v>
                </c:pt>
                <c:pt idx="526">
                  <c:v>809.90962501303125</c:v>
                </c:pt>
                <c:pt idx="527">
                  <c:v>821.81943197268686</c:v>
                </c:pt>
                <c:pt idx="528">
                  <c:v>853.27929941328625</c:v>
                </c:pt>
                <c:pt idx="529">
                  <c:v>883.23531604765924</c:v>
                </c:pt>
                <c:pt idx="530">
                  <c:v>960.19099178697172</c:v>
                </c:pt>
                <c:pt idx="531">
                  <c:v>1129.8495626273473</c:v>
                </c:pt>
                <c:pt idx="532">
                  <c:v>1271.8165358634151</c:v>
                </c:pt>
                <c:pt idx="533">
                  <c:v>1389.8947526143681</c:v>
                </c:pt>
                <c:pt idx="534">
                  <c:v>1586.4152102694093</c:v>
                </c:pt>
                <c:pt idx="535">
                  <c:v>2114.1631294061904</c:v>
                </c:pt>
                <c:pt idx="536">
                  <c:v>2779.228184228753</c:v>
                </c:pt>
                <c:pt idx="537">
                  <c:v>3271.6615378813885</c:v>
                </c:pt>
                <c:pt idx="538">
                  <c:v>3499.4862922039715</c:v>
                </c:pt>
                <c:pt idx="539">
                  <c:v>3662.2478921054462</c:v>
                </c:pt>
                <c:pt idx="540">
                  <c:v>3956.5705090895599</c:v>
                </c:pt>
                <c:pt idx="541">
                  <c:v>896.26868970162184</c:v>
                </c:pt>
                <c:pt idx="542">
                  <c:v>1643.4751126987603</c:v>
                </c:pt>
                <c:pt idx="543">
                  <c:v>2127.3693594746619</c:v>
                </c:pt>
                <c:pt idx="544">
                  <c:v>2386.7922663694512</c:v>
                </c:pt>
                <c:pt idx="545">
                  <c:v>2828.6305474953642</c:v>
                </c:pt>
                <c:pt idx="546">
                  <c:v>3209.830798411595</c:v>
                </c:pt>
                <c:pt idx="547">
                  <c:v>3647.0710989115746</c:v>
                </c:pt>
                <c:pt idx="548">
                  <c:v>4488.5534103818063</c:v>
                </c:pt>
                <c:pt idx="549">
                  <c:v>7153.2214682420299</c:v>
                </c:pt>
                <c:pt idx="550">
                  <c:v>11977.453855126347</c:v>
                </c:pt>
                <c:pt idx="551">
                  <c:v>15472.333986230831</c:v>
                </c:pt>
                <c:pt idx="552">
                  <c:v>16987.714315305024</c:v>
                </c:pt>
                <c:pt idx="553">
                  <c:v>18621.276574978874</c:v>
                </c:pt>
                <c:pt idx="554">
                  <c:v>20599.877523653719</c:v>
                </c:pt>
                <c:pt idx="555">
                  <c:v>818.32773239960932</c:v>
                </c:pt>
                <c:pt idx="556">
                  <c:v>958.91185431960662</c:v>
                </c:pt>
                <c:pt idx="557">
                  <c:v>1067.9323949502993</c:v>
                </c:pt>
                <c:pt idx="558">
                  <c:v>1100.515829085206</c:v>
                </c:pt>
                <c:pt idx="559">
                  <c:v>1138.6998110501972</c:v>
                </c:pt>
                <c:pt idx="560">
                  <c:v>1189.2948835769196</c:v>
                </c:pt>
                <c:pt idx="561">
                  <c:v>1237.6773939979294</c:v>
                </c:pt>
                <c:pt idx="562">
                  <c:v>1378.1405164277705</c:v>
                </c:pt>
                <c:pt idx="563">
                  <c:v>1790.3857793897794</c:v>
                </c:pt>
                <c:pt idx="564">
                  <c:v>2330.1472193349214</c:v>
                </c:pt>
                <c:pt idx="565">
                  <c:v>2788.02657572725</c:v>
                </c:pt>
                <c:pt idx="566">
                  <c:v>2981.3491897138788</c:v>
                </c:pt>
                <c:pt idx="567">
                  <c:v>3183.7121941793171</c:v>
                </c:pt>
                <c:pt idx="568">
                  <c:v>3354.6844737699594</c:v>
                </c:pt>
                <c:pt idx="569">
                  <c:v>828.61268906288217</c:v>
                </c:pt>
                <c:pt idx="570">
                  <c:v>915.24832401468677</c:v>
                </c:pt>
                <c:pt idx="571">
                  <c:v>1014.9173326204541</c:v>
                </c:pt>
                <c:pt idx="572">
                  <c:v>1439.0724025421184</c:v>
                </c:pt>
                <c:pt idx="573">
                  <c:v>2348.5909987630089</c:v>
                </c:pt>
                <c:pt idx="574">
                  <c:v>2866.7453868945522</c:v>
                </c:pt>
                <c:pt idx="575">
                  <c:v>3367.1647068974939</c:v>
                </c:pt>
                <c:pt idx="576">
                  <c:v>3862.7440472941894</c:v>
                </c:pt>
                <c:pt idx="577">
                  <c:v>4569.2946415988608</c:v>
                </c:pt>
                <c:pt idx="578">
                  <c:v>6125.3480850069718</c:v>
                </c:pt>
                <c:pt idx="579">
                  <c:v>8474.1037597109353</c:v>
                </c:pt>
                <c:pt idx="580">
                  <c:v>9743.5094109391212</c:v>
                </c:pt>
                <c:pt idx="581">
                  <c:v>10345.170732919862</c:v>
                </c:pt>
                <c:pt idx="582">
                  <c:v>10765.661246853939</c:v>
                </c:pt>
                <c:pt idx="583">
                  <c:v>811.74190300682449</c:v>
                </c:pt>
                <c:pt idx="584">
                  <c:v>852.24216092623351</c:v>
                </c:pt>
                <c:pt idx="585">
                  <c:v>896.19954713581831</c:v>
                </c:pt>
                <c:pt idx="586">
                  <c:v>926.81241814532473</c:v>
                </c:pt>
                <c:pt idx="587">
                  <c:v>961.38370104708235</c:v>
                </c:pt>
                <c:pt idx="588">
                  <c:v>1043.4040697315022</c:v>
                </c:pt>
                <c:pt idx="589">
                  <c:v>1196.9005658153062</c:v>
                </c:pt>
                <c:pt idx="590">
                  <c:v>1604.8935609803989</c:v>
                </c:pt>
                <c:pt idx="591">
                  <c:v>2200.7641930750933</c:v>
                </c:pt>
                <c:pt idx="592">
                  <c:v>2524.0056882065273</c:v>
                </c:pt>
                <c:pt idx="593">
                  <c:v>2681.0630264292122</c:v>
                </c:pt>
                <c:pt idx="594">
                  <c:v>2753.2651507695327</c:v>
                </c:pt>
                <c:pt idx="595">
                  <c:v>2845.4321909856189</c:v>
                </c:pt>
                <c:pt idx="596">
                  <c:v>2922.6817226295962</c:v>
                </c:pt>
                <c:pt idx="597">
                  <c:v>845.31061870443114</c:v>
                </c:pt>
                <c:pt idx="598">
                  <c:v>991.49528845451323</c:v>
                </c:pt>
                <c:pt idx="599">
                  <c:v>1204.5581049780455</c:v>
                </c:pt>
                <c:pt idx="600">
                  <c:v>1549.9770780909569</c:v>
                </c:pt>
                <c:pt idx="601">
                  <c:v>2592.8025411810249</c:v>
                </c:pt>
                <c:pt idx="602">
                  <c:v>3437.8802660730394</c:v>
                </c:pt>
                <c:pt idx="603">
                  <c:v>4152.1921133891556</c:v>
                </c:pt>
                <c:pt idx="604">
                  <c:v>5250.9711978557179</c:v>
                </c:pt>
                <c:pt idx="605">
                  <c:v>7143.5587946709884</c:v>
                </c:pt>
                <c:pt idx="606">
                  <c:v>10707.287635674322</c:v>
                </c:pt>
                <c:pt idx="607">
                  <c:v>13139.567529868931</c:v>
                </c:pt>
                <c:pt idx="608">
                  <c:v>13968.275752306963</c:v>
                </c:pt>
                <c:pt idx="609">
                  <c:v>14595.727251332413</c:v>
                </c:pt>
                <c:pt idx="610">
                  <c:v>15150.043201379194</c:v>
                </c:pt>
                <c:pt idx="611">
                  <c:v>810.08248142754007</c:v>
                </c:pt>
                <c:pt idx="612">
                  <c:v>871.91322089733364</c:v>
                </c:pt>
                <c:pt idx="613">
                  <c:v>1312.4205076315293</c:v>
                </c:pt>
                <c:pt idx="614">
                  <c:v>1933.0096070009804</c:v>
                </c:pt>
                <c:pt idx="615">
                  <c:v>3691.4606261574313</c:v>
                </c:pt>
                <c:pt idx="616">
                  <c:v>8468.9872098414744</c:v>
                </c:pt>
                <c:pt idx="617">
                  <c:v>11878.18241627395</c:v>
                </c:pt>
                <c:pt idx="618">
                  <c:v>14362.301949179746</c:v>
                </c:pt>
                <c:pt idx="619">
                  <c:v>17290.904466353437</c:v>
                </c:pt>
                <c:pt idx="620">
                  <c:v>22626.878268391021</c:v>
                </c:pt>
                <c:pt idx="621">
                  <c:v>31442.866549885333</c:v>
                </c:pt>
                <c:pt idx="622">
                  <c:v>41867.059055045058</c:v>
                </c:pt>
                <c:pt idx="623">
                  <c:v>46673.625516366577</c:v>
                </c:pt>
                <c:pt idx="624">
                  <c:v>49108.705684476226</c:v>
                </c:pt>
                <c:pt idx="625">
                  <c:v>50636.203248207486</c:v>
                </c:pt>
                <c:pt idx="626">
                  <c:v>809.90962501303125</c:v>
                </c:pt>
                <c:pt idx="627">
                  <c:v>825.22470333850993</c:v>
                </c:pt>
                <c:pt idx="628">
                  <c:v>890.65085623008622</c:v>
                </c:pt>
                <c:pt idx="629">
                  <c:v>979.79290919226833</c:v>
                </c:pt>
                <c:pt idx="630">
                  <c:v>1196.4684247790342</c:v>
                </c:pt>
                <c:pt idx="631">
                  <c:v>1505.7776929010597</c:v>
                </c:pt>
                <c:pt idx="632">
                  <c:v>1711.6151112981247</c:v>
                </c:pt>
                <c:pt idx="633">
                  <c:v>2072.6603042826305</c:v>
                </c:pt>
                <c:pt idx="634">
                  <c:v>2792.0368445438544</c:v>
                </c:pt>
                <c:pt idx="635">
                  <c:v>4193.4529395324025</c:v>
                </c:pt>
                <c:pt idx="636">
                  <c:v>5591.308192382071</c:v>
                </c:pt>
                <c:pt idx="637">
                  <c:v>6801.5105216409984</c:v>
                </c:pt>
                <c:pt idx="638">
                  <c:v>7227.8954393098265</c:v>
                </c:pt>
                <c:pt idx="639">
                  <c:v>7476.964246975539</c:v>
                </c:pt>
                <c:pt idx="640">
                  <c:v>7656.1817775382506</c:v>
                </c:pt>
                <c:pt idx="641">
                  <c:v>814.9570323166879</c:v>
                </c:pt>
                <c:pt idx="642">
                  <c:v>824.86170486804144</c:v>
                </c:pt>
                <c:pt idx="643">
                  <c:v>826.84955363489257</c:v>
                </c:pt>
                <c:pt idx="644">
                  <c:v>830.77339424424201</c:v>
                </c:pt>
                <c:pt idx="645">
                  <c:v>834.33423638312308</c:v>
                </c:pt>
                <c:pt idx="646">
                  <c:v>837.96422108780757</c:v>
                </c:pt>
                <c:pt idx="647">
                  <c:v>840.17678319352012</c:v>
                </c:pt>
                <c:pt idx="648">
                  <c:v>847.55775209304534</c:v>
                </c:pt>
                <c:pt idx="649">
                  <c:v>882.00803550464684</c:v>
                </c:pt>
                <c:pt idx="650">
                  <c:v>938.0135138054942</c:v>
                </c:pt>
                <c:pt idx="651">
                  <c:v>1016.7150393313455</c:v>
                </c:pt>
                <c:pt idx="652">
                  <c:v>1072.5995181420367</c:v>
                </c:pt>
                <c:pt idx="653">
                  <c:v>1143.0730783372696</c:v>
                </c:pt>
                <c:pt idx="654">
                  <c:v>1201.8442592702575</c:v>
                </c:pt>
                <c:pt idx="655">
                  <c:v>831.48210554372804</c:v>
                </c:pt>
                <c:pt idx="656">
                  <c:v>1083.800613802206</c:v>
                </c:pt>
                <c:pt idx="657">
                  <c:v>1580.9529475709317</c:v>
                </c:pt>
                <c:pt idx="658">
                  <c:v>1895.2059091479086</c:v>
                </c:pt>
                <c:pt idx="659">
                  <c:v>2363.6640781081751</c:v>
                </c:pt>
                <c:pt idx="660">
                  <c:v>2894.4369844988601</c:v>
                </c:pt>
                <c:pt idx="661">
                  <c:v>3372.8516829348332</c:v>
                </c:pt>
                <c:pt idx="662">
                  <c:v>3941.8777138563128</c:v>
                </c:pt>
                <c:pt idx="663">
                  <c:v>4921.0228738413434</c:v>
                </c:pt>
                <c:pt idx="664">
                  <c:v>6852.6760203355998</c:v>
                </c:pt>
                <c:pt idx="665">
                  <c:v>9535.321145304737</c:v>
                </c:pt>
                <c:pt idx="666">
                  <c:v>10767.286097150321</c:v>
                </c:pt>
                <c:pt idx="667">
                  <c:v>11509.289542070746</c:v>
                </c:pt>
                <c:pt idx="668">
                  <c:v>12130.760209154192</c:v>
                </c:pt>
                <c:pt idx="669">
                  <c:v>809.90962501303125</c:v>
                </c:pt>
                <c:pt idx="670">
                  <c:v>810.06519578608925</c:v>
                </c:pt>
                <c:pt idx="671">
                  <c:v>901.38523957108202</c:v>
                </c:pt>
                <c:pt idx="672">
                  <c:v>1065.961831824899</c:v>
                </c:pt>
                <c:pt idx="673">
                  <c:v>1204.2469634319298</c:v>
                </c:pt>
                <c:pt idx="674">
                  <c:v>1406.9556807263857</c:v>
                </c:pt>
                <c:pt idx="675">
                  <c:v>1824.9916335744388</c:v>
                </c:pt>
                <c:pt idx="676">
                  <c:v>2153.29782165098</c:v>
                </c:pt>
                <c:pt idx="677">
                  <c:v>2392.5656706140444</c:v>
                </c:pt>
                <c:pt idx="678">
                  <c:v>2755.9098539115175</c:v>
                </c:pt>
                <c:pt idx="679">
                  <c:v>3786.0476561766404</c:v>
                </c:pt>
                <c:pt idx="680">
                  <c:v>5149.6946245950194</c:v>
                </c:pt>
                <c:pt idx="681">
                  <c:v>6268.1620546741324</c:v>
                </c:pt>
                <c:pt idx="682">
                  <c:v>6732.7136686665008</c:v>
                </c:pt>
                <c:pt idx="683">
                  <c:v>7152.1151871891734</c:v>
                </c:pt>
                <c:pt idx="684">
                  <c:v>7729.9223239676994</c:v>
                </c:pt>
                <c:pt idx="685">
                  <c:v>812.69261328662276</c:v>
                </c:pt>
                <c:pt idx="686">
                  <c:v>829.35597164526996</c:v>
                </c:pt>
                <c:pt idx="687">
                  <c:v>844.63647868784687</c:v>
                </c:pt>
                <c:pt idx="688">
                  <c:v>860.0898421449325</c:v>
                </c:pt>
                <c:pt idx="689">
                  <c:v>924.70356988831747</c:v>
                </c:pt>
                <c:pt idx="690">
                  <c:v>987.07016424308824</c:v>
                </c:pt>
                <c:pt idx="691">
                  <c:v>1083.8351850851079</c:v>
                </c:pt>
                <c:pt idx="692">
                  <c:v>1232.6991292600762</c:v>
                </c:pt>
                <c:pt idx="693">
                  <c:v>1636.8719976645248</c:v>
                </c:pt>
                <c:pt idx="694">
                  <c:v>2284.9452669408729</c:v>
                </c:pt>
                <c:pt idx="695">
                  <c:v>2901.4722405693678</c:v>
                </c:pt>
                <c:pt idx="696">
                  <c:v>3089.0905928772063</c:v>
                </c:pt>
                <c:pt idx="697">
                  <c:v>3259.924587336242</c:v>
                </c:pt>
                <c:pt idx="698">
                  <c:v>3434.6824224046268</c:v>
                </c:pt>
                <c:pt idx="699">
                  <c:v>809.90962501303125</c:v>
                </c:pt>
                <c:pt idx="700">
                  <c:v>833.24524097171775</c:v>
                </c:pt>
                <c:pt idx="701">
                  <c:v>930.42511720855839</c:v>
                </c:pt>
                <c:pt idx="702">
                  <c:v>1132.8572642398003</c:v>
                </c:pt>
                <c:pt idx="703">
                  <c:v>1358.2447431178091</c:v>
                </c:pt>
                <c:pt idx="704">
                  <c:v>1795.5196149006904</c:v>
                </c:pt>
                <c:pt idx="705">
                  <c:v>2205.4140306253798</c:v>
                </c:pt>
                <c:pt idx="706">
                  <c:v>3042.7132168644985</c:v>
                </c:pt>
                <c:pt idx="707">
                  <c:v>4921.6278712921239</c:v>
                </c:pt>
                <c:pt idx="708">
                  <c:v>7926.9094939419147</c:v>
                </c:pt>
                <c:pt idx="709">
                  <c:v>9805.997004784047</c:v>
                </c:pt>
                <c:pt idx="710">
                  <c:v>11045.41206809496</c:v>
                </c:pt>
                <c:pt idx="711">
                  <c:v>11481.701658315142</c:v>
                </c:pt>
                <c:pt idx="712">
                  <c:v>11807.881712493225</c:v>
                </c:pt>
                <c:pt idx="713">
                  <c:v>12185.296407931713</c:v>
                </c:pt>
                <c:pt idx="714">
                  <c:v>811.98390198713673</c:v>
                </c:pt>
                <c:pt idx="715">
                  <c:v>819.55501294262172</c:v>
                </c:pt>
                <c:pt idx="716">
                  <c:v>825.50127360172394</c:v>
                </c:pt>
                <c:pt idx="717">
                  <c:v>835.59608820903725</c:v>
                </c:pt>
                <c:pt idx="718">
                  <c:v>857.01299796667604</c:v>
                </c:pt>
                <c:pt idx="719">
                  <c:v>876.30377382585687</c:v>
                </c:pt>
                <c:pt idx="720">
                  <c:v>912.70733472140762</c:v>
                </c:pt>
                <c:pt idx="721">
                  <c:v>1039.7567993853668</c:v>
                </c:pt>
                <c:pt idx="722">
                  <c:v>1385.5906278930993</c:v>
                </c:pt>
                <c:pt idx="723">
                  <c:v>1577.5303905636576</c:v>
                </c:pt>
                <c:pt idx="724">
                  <c:v>1707.2245583696015</c:v>
                </c:pt>
                <c:pt idx="725">
                  <c:v>1750.1275204506826</c:v>
                </c:pt>
                <c:pt idx="726">
                  <c:v>1783.2468094705664</c:v>
                </c:pt>
                <c:pt idx="727">
                  <c:v>1810.4371234727987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43-43A5-B2F8-338524EA0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315472"/>
        <c:axId val="1191310224"/>
      </c:scatterChart>
      <c:valAx>
        <c:axId val="119131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Cases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1191310224"/>
        <c:crosses val="autoZero"/>
        <c:crossBetween val="midCat"/>
      </c:valAx>
      <c:valAx>
        <c:axId val="11913102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Deaths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1191315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Cumulative Cases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Summarized!$H$2:$H$656</c:f>
              <c:numCache>
                <c:formatCode>_(* #,##0_);_(* \(#,##0\);_(* "-"??_);_(@_)</c:formatCode>
                <c:ptCount val="46"/>
                <c:pt idx="0">
                  <c:v>526707</c:v>
                </c:pt>
                <c:pt idx="1">
                  <c:v>67104</c:v>
                </c:pt>
                <c:pt idx="2">
                  <c:v>860169</c:v>
                </c:pt>
                <c:pt idx="3">
                  <c:v>334998</c:v>
                </c:pt>
                <c:pt idx="4">
                  <c:v>3736197</c:v>
                </c:pt>
                <c:pt idx="5">
                  <c:v>508108</c:v>
                </c:pt>
                <c:pt idx="6">
                  <c:v>337340</c:v>
                </c:pt>
                <c:pt idx="7">
                  <c:v>103603</c:v>
                </c:pt>
                <c:pt idx="8">
                  <c:v>47471</c:v>
                </c:pt>
                <c:pt idx="9">
                  <c:v>2217360</c:v>
                </c:pt>
                <c:pt idx="10">
                  <c:v>1071593</c:v>
                </c:pt>
                <c:pt idx="11">
                  <c:v>32397</c:v>
                </c:pt>
                <c:pt idx="12">
                  <c:v>187102</c:v>
                </c:pt>
                <c:pt idx="13">
                  <c:v>1329443</c:v>
                </c:pt>
                <c:pt idx="14">
                  <c:v>719613</c:v>
                </c:pt>
                <c:pt idx="15">
                  <c:v>363530</c:v>
                </c:pt>
                <c:pt idx="16">
                  <c:v>310014</c:v>
                </c:pt>
                <c:pt idx="17">
                  <c:v>445266</c:v>
                </c:pt>
                <c:pt idx="18">
                  <c:v>456884</c:v>
                </c:pt>
                <c:pt idx="19">
                  <c:v>60430</c:v>
                </c:pt>
                <c:pt idx="20">
                  <c:v>444678</c:v>
                </c:pt>
                <c:pt idx="21">
                  <c:v>684630</c:v>
                </c:pt>
                <c:pt idx="22">
                  <c:v>922873</c:v>
                </c:pt>
                <c:pt idx="23">
                  <c:v>570596</c:v>
                </c:pt>
                <c:pt idx="24">
                  <c:v>311159</c:v>
                </c:pt>
                <c:pt idx="25">
                  <c:v>598500</c:v>
                </c:pt>
                <c:pt idx="26">
                  <c:v>108402</c:v>
                </c:pt>
                <c:pt idx="27">
                  <c:v>219090</c:v>
                </c:pt>
                <c:pt idx="28">
                  <c:v>314085</c:v>
                </c:pt>
                <c:pt idx="29">
                  <c:v>94203</c:v>
                </c:pt>
                <c:pt idx="30">
                  <c:v>991010</c:v>
                </c:pt>
                <c:pt idx="31">
                  <c:v>196999</c:v>
                </c:pt>
                <c:pt idx="32">
                  <c:v>2035668</c:v>
                </c:pt>
                <c:pt idx="33">
                  <c:v>970713</c:v>
                </c:pt>
                <c:pt idx="34">
                  <c:v>107029</c:v>
                </c:pt>
                <c:pt idx="35">
                  <c:v>1067262</c:v>
                </c:pt>
                <c:pt idx="36">
                  <c:v>447393</c:v>
                </c:pt>
                <c:pt idx="37">
                  <c:v>182040</c:v>
                </c:pt>
                <c:pt idx="38">
                  <c:v>1144880</c:v>
                </c:pt>
                <c:pt idx="39">
                  <c:v>147220</c:v>
                </c:pt>
                <c:pt idx="40">
                  <c:v>575956</c:v>
                </c:pt>
                <c:pt idx="41">
                  <c:v>122228</c:v>
                </c:pt>
                <c:pt idx="42">
                  <c:v>829599</c:v>
                </c:pt>
                <c:pt idx="43">
                  <c:v>2882526</c:v>
                </c:pt>
                <c:pt idx="44">
                  <c:v>396068</c:v>
                </c:pt>
                <c:pt idx="45">
                  <c:v>22675</c:v>
                </c:pt>
              </c:numCache>
            </c:numRef>
          </c:xVal>
          <c:yVal>
            <c:numRef>
              <c:f>Sheet74!$C$25:$C$679</c:f>
              <c:numCache>
                <c:formatCode>General</c:formatCode>
                <c:ptCount val="655"/>
                <c:pt idx="0">
                  <c:v>-942.21938094528616</c:v>
                </c:pt>
                <c:pt idx="1">
                  <c:v>-789.26624828762147</c:v>
                </c:pt>
                <c:pt idx="2">
                  <c:v>-619.65479733260031</c:v>
                </c:pt>
                <c:pt idx="3">
                  <c:v>-647.43972162153477</c:v>
                </c:pt>
                <c:pt idx="4">
                  <c:v>-877.3043246586958</c:v>
                </c:pt>
                <c:pt idx="5">
                  <c:v>-938.83565759137355</c:v>
                </c:pt>
                <c:pt idx="6">
                  <c:v>-1076.6104839691143</c:v>
                </c:pt>
                <c:pt idx="7">
                  <c:v>-1300.1429377826462</c:v>
                </c:pt>
                <c:pt idx="8">
                  <c:v>-1679.8790787956514</c:v>
                </c:pt>
                <c:pt idx="9">
                  <c:v>-2364.3022417341144</c:v>
                </c:pt>
                <c:pt idx="10">
                  <c:v>-1206.7092866774728</c:v>
                </c:pt>
                <c:pt idx="11">
                  <c:v>452.49134736801716</c:v>
                </c:pt>
                <c:pt idx="12">
                  <c:v>694.34462542207621</c:v>
                </c:pt>
                <c:pt idx="13">
                  <c:v>798.42676556906736</c:v>
                </c:pt>
                <c:pt idx="14">
                  <c:v>-939.22999437114504</c:v>
                </c:pt>
                <c:pt idx="15">
                  <c:v>-938.03792167635413</c:v>
                </c:pt>
                <c:pt idx="16">
                  <c:v>-939.04573789182803</c:v>
                </c:pt>
                <c:pt idx="17">
                  <c:v>-946.52144608888989</c:v>
                </c:pt>
                <c:pt idx="18">
                  <c:v>-981.5376239850109</c:v>
                </c:pt>
                <c:pt idx="19">
                  <c:v>-1010.078649132746</c:v>
                </c:pt>
                <c:pt idx="20">
                  <c:v>-1037.6353067114289</c:v>
                </c:pt>
                <c:pt idx="21">
                  <c:v>-1143.1433607172303</c:v>
                </c:pt>
                <c:pt idx="22">
                  <c:v>-1384.8529300453133</c:v>
                </c:pt>
                <c:pt idx="23">
                  <c:v>-1549.9393939796835</c:v>
                </c:pt>
                <c:pt idx="24">
                  <c:v>-1620.3413636444088</c:v>
                </c:pt>
                <c:pt idx="25">
                  <c:v>-1661.1704878508278</c:v>
                </c:pt>
                <c:pt idx="26">
                  <c:v>-1722.7466759846927</c:v>
                </c:pt>
                <c:pt idx="27">
                  <c:v>-1770.4149923582163</c:v>
                </c:pt>
                <c:pt idx="28">
                  <c:v>-938.9452379880197</c:v>
                </c:pt>
                <c:pt idx="29">
                  <c:v>-938.9452379880197</c:v>
                </c:pt>
                <c:pt idx="30">
                  <c:v>-937.39470032827489</c:v>
                </c:pt>
                <c:pt idx="31">
                  <c:v>-751.30532936499071</c:v>
                </c:pt>
                <c:pt idx="32">
                  <c:v>-377.99537812139465</c:v>
                </c:pt>
                <c:pt idx="33">
                  <c:v>-668.22620243796791</c:v>
                </c:pt>
                <c:pt idx="34">
                  <c:v>-257.52159856998787</c:v>
                </c:pt>
                <c:pt idx="35">
                  <c:v>598.02182807549889</c:v>
                </c:pt>
                <c:pt idx="36">
                  <c:v>932.91750991547724</c:v>
                </c:pt>
                <c:pt idx="37">
                  <c:v>782.77472602777834</c:v>
                </c:pt>
                <c:pt idx="38">
                  <c:v>40.311191411546133</c:v>
                </c:pt>
                <c:pt idx="39">
                  <c:v>-1126.7586217746066</c:v>
                </c:pt>
                <c:pt idx="40">
                  <c:v>-948.93821775601464</c:v>
                </c:pt>
                <c:pt idx="41">
                  <c:v>895.79912763333778</c:v>
                </c:pt>
                <c:pt idx="42">
                  <c:v>1457.3671038390967</c:v>
                </c:pt>
                <c:pt idx="43">
                  <c:v>1448.6128789798786</c:v>
                </c:pt>
                <c:pt idx="44">
                  <c:v>-940.69007013725923</c:v>
                </c:pt>
                <c:pt idx="45">
                  <c:v>-934.71797235659096</c:v>
                </c:pt>
                <c:pt idx="46">
                  <c:v>-931.46836897609273</c:v>
                </c:pt>
                <c:pt idx="47">
                  <c:v>-1028.5520456835802</c:v>
                </c:pt>
                <c:pt idx="48">
                  <c:v>-1221.7406459172785</c:v>
                </c:pt>
                <c:pt idx="49">
                  <c:v>-1201.639480746265</c:v>
                </c:pt>
                <c:pt idx="50">
                  <c:v>-1018.6192549733701</c:v>
                </c:pt>
                <c:pt idx="51">
                  <c:v>-955.79776727937724</c:v>
                </c:pt>
                <c:pt idx="52">
                  <c:v>-1160.6171693202309</c:v>
                </c:pt>
                <c:pt idx="53">
                  <c:v>-1159.7876457737057</c:v>
                </c:pt>
                <c:pt idx="54">
                  <c:v>-1181.6510181114836</c:v>
                </c:pt>
                <c:pt idx="55">
                  <c:v>-1276.5319388138032</c:v>
                </c:pt>
                <c:pt idx="56">
                  <c:v>-1031.7077737114569</c:v>
                </c:pt>
                <c:pt idx="57">
                  <c:v>-1012.3280719112827</c:v>
                </c:pt>
                <c:pt idx="58">
                  <c:v>-938.97985550897613</c:v>
                </c:pt>
                <c:pt idx="59">
                  <c:v>-939.41257452093168</c:v>
                </c:pt>
                <c:pt idx="60">
                  <c:v>-903.48902041212932</c:v>
                </c:pt>
                <c:pt idx="61">
                  <c:v>244.49892943654504</c:v>
                </c:pt>
                <c:pt idx="62">
                  <c:v>1345.2089380387447</c:v>
                </c:pt>
                <c:pt idx="63">
                  <c:v>1125.79139947156</c:v>
                </c:pt>
                <c:pt idx="64">
                  <c:v>-410.65098090602987</c:v>
                </c:pt>
                <c:pt idx="65">
                  <c:v>-252.1294291410195</c:v>
                </c:pt>
                <c:pt idx="66">
                  <c:v>746.41612309161428</c:v>
                </c:pt>
                <c:pt idx="67">
                  <c:v>534.08845103537533</c:v>
                </c:pt>
                <c:pt idx="68">
                  <c:v>-3144.1879228011858</c:v>
                </c:pt>
                <c:pt idx="69">
                  <c:v>-14918.548789295703</c:v>
                </c:pt>
                <c:pt idx="70">
                  <c:v>-17544.676569744937</c:v>
                </c:pt>
                <c:pt idx="71">
                  <c:v>-10508.838797064855</c:v>
                </c:pt>
                <c:pt idx="72">
                  <c:v>-5207.3854229893841</c:v>
                </c:pt>
                <c:pt idx="73">
                  <c:v>-4127.8669016827916</c:v>
                </c:pt>
                <c:pt idx="74">
                  <c:v>-921.68112305742818</c:v>
                </c:pt>
                <c:pt idx="75">
                  <c:v>-427.14224981987832</c:v>
                </c:pt>
                <c:pt idx="76">
                  <c:v>49.743909524587934</c:v>
                </c:pt>
                <c:pt idx="77">
                  <c:v>185.11022065552379</c:v>
                </c:pt>
                <c:pt idx="78">
                  <c:v>89.460383840846134</c:v>
                </c:pt>
                <c:pt idx="79">
                  <c:v>12.677641412605226</c:v>
                </c:pt>
                <c:pt idx="80">
                  <c:v>-108.40771162441297</c:v>
                </c:pt>
                <c:pt idx="81">
                  <c:v>-496.5738942410203</c:v>
                </c:pt>
                <c:pt idx="82">
                  <c:v>-1937.8668788917857</c:v>
                </c:pt>
                <c:pt idx="83">
                  <c:v>-1868.3844617491304</c:v>
                </c:pt>
                <c:pt idx="84">
                  <c:v>-2101.8944480280588</c:v>
                </c:pt>
                <c:pt idx="85">
                  <c:v>-2353.484432527297</c:v>
                </c:pt>
                <c:pt idx="86">
                  <c:v>-2808.7282418169743</c:v>
                </c:pt>
                <c:pt idx="87">
                  <c:v>-3331.6475982964621</c:v>
                </c:pt>
                <c:pt idx="88">
                  <c:v>-924.06973200342293</c:v>
                </c:pt>
                <c:pt idx="89">
                  <c:v>838.61940552568194</c:v>
                </c:pt>
                <c:pt idx="90">
                  <c:v>2274.6250698309705</c:v>
                </c:pt>
                <c:pt idx="91">
                  <c:v>2577.9723858883949</c:v>
                </c:pt>
                <c:pt idx="92">
                  <c:v>2630.922711352172</c:v>
                </c:pt>
                <c:pt idx="93">
                  <c:v>2610.8021254445057</c:v>
                </c:pt>
                <c:pt idx="94">
                  <c:v>2572.952905250726</c:v>
                </c:pt>
                <c:pt idx="95">
                  <c:v>2444.5671633996353</c:v>
                </c:pt>
                <c:pt idx="96">
                  <c:v>2050.8410104792947</c:v>
                </c:pt>
                <c:pt idx="97">
                  <c:v>1841.6967798826263</c:v>
                </c:pt>
                <c:pt idx="98">
                  <c:v>1779.4838497257151</c:v>
                </c:pt>
                <c:pt idx="99">
                  <c:v>1837.5538099358491</c:v>
                </c:pt>
                <c:pt idx="100">
                  <c:v>1565.9861432186735</c:v>
                </c:pt>
                <c:pt idx="101">
                  <c:v>1289.1348110487188</c:v>
                </c:pt>
                <c:pt idx="102">
                  <c:v>-934.44942382009458</c:v>
                </c:pt>
                <c:pt idx="103">
                  <c:v>-868.86760133144901</c:v>
                </c:pt>
                <c:pt idx="104">
                  <c:v>-737.32653624970317</c:v>
                </c:pt>
                <c:pt idx="105">
                  <c:v>-628.52864695467179</c:v>
                </c:pt>
                <c:pt idx="106">
                  <c:v>-609.88987917950271</c:v>
                </c:pt>
                <c:pt idx="107">
                  <c:v>-635.60231560248963</c:v>
                </c:pt>
                <c:pt idx="108">
                  <c:v>-659.71340896515176</c:v>
                </c:pt>
                <c:pt idx="109">
                  <c:v>-662.79881191968298</c:v>
                </c:pt>
                <c:pt idx="110">
                  <c:v>-784.05447531810341</c:v>
                </c:pt>
                <c:pt idx="111">
                  <c:v>-1007.420071264321</c:v>
                </c:pt>
                <c:pt idx="112">
                  <c:v>-1200.2401685228879</c:v>
                </c:pt>
                <c:pt idx="113">
                  <c:v>-1019.3110299768177</c:v>
                </c:pt>
                <c:pt idx="114">
                  <c:v>-1020.8330400840359</c:v>
                </c:pt>
                <c:pt idx="115">
                  <c:v>-1115.1674410528767</c:v>
                </c:pt>
                <c:pt idx="116">
                  <c:v>-938.49576566426185</c:v>
                </c:pt>
                <c:pt idx="117">
                  <c:v>-789.75370077489936</c:v>
                </c:pt>
                <c:pt idx="118">
                  <c:v>-625.26233019638175</c:v>
                </c:pt>
                <c:pt idx="119">
                  <c:v>-566.67549868615015</c:v>
                </c:pt>
                <c:pt idx="120">
                  <c:v>-563.81395878647322</c:v>
                </c:pt>
                <c:pt idx="121">
                  <c:v>-574.11210583883735</c:v>
                </c:pt>
                <c:pt idx="122">
                  <c:v>-577.2019923167868</c:v>
                </c:pt>
                <c:pt idx="123">
                  <c:v>-591.78098764453944</c:v>
                </c:pt>
                <c:pt idx="124">
                  <c:v>-631.966335054203</c:v>
                </c:pt>
                <c:pt idx="125">
                  <c:v>-654.5877341678779</c:v>
                </c:pt>
                <c:pt idx="126">
                  <c:v>-664.13654558057897</c:v>
                </c:pt>
                <c:pt idx="127">
                  <c:v>-624.62898712243805</c:v>
                </c:pt>
                <c:pt idx="128">
                  <c:v>-645.3927843946808</c:v>
                </c:pt>
                <c:pt idx="129">
                  <c:v>-660.59209788926455</c:v>
                </c:pt>
                <c:pt idx="130">
                  <c:v>-970.62359237172086</c:v>
                </c:pt>
                <c:pt idx="131">
                  <c:v>-254.93890841552593</c:v>
                </c:pt>
                <c:pt idx="132">
                  <c:v>539.09862611784729</c:v>
                </c:pt>
                <c:pt idx="133">
                  <c:v>-73.233053881157048</c:v>
                </c:pt>
                <c:pt idx="134">
                  <c:v>-2238.5880654531102</c:v>
                </c:pt>
                <c:pt idx="135">
                  <c:v>-544.29966326187423</c:v>
                </c:pt>
                <c:pt idx="136">
                  <c:v>1148.2943228240983</c:v>
                </c:pt>
                <c:pt idx="137">
                  <c:v>1930.1167453398666</c:v>
                </c:pt>
                <c:pt idx="138">
                  <c:v>360.23732851897512</c:v>
                </c:pt>
                <c:pt idx="139">
                  <c:v>-2171.7318313833566</c:v>
                </c:pt>
                <c:pt idx="140">
                  <c:v>-4255.6916448657503</c:v>
                </c:pt>
                <c:pt idx="141">
                  <c:v>-3134.0384481370638</c:v>
                </c:pt>
                <c:pt idx="142">
                  <c:v>-3131.6317017998736</c:v>
                </c:pt>
                <c:pt idx="143">
                  <c:v>-4361.6810632200431</c:v>
                </c:pt>
                <c:pt idx="144">
                  <c:v>-884.17078735590724</c:v>
                </c:pt>
                <c:pt idx="145">
                  <c:v>-258.10701694923</c:v>
                </c:pt>
                <c:pt idx="146">
                  <c:v>300.29510246803511</c:v>
                </c:pt>
                <c:pt idx="147">
                  <c:v>481.45106101538659</c:v>
                </c:pt>
                <c:pt idx="148">
                  <c:v>-230.64556708722284</c:v>
                </c:pt>
                <c:pt idx="149">
                  <c:v>166.52742431000479</c:v>
                </c:pt>
                <c:pt idx="150">
                  <c:v>703.74041799540373</c:v>
                </c:pt>
                <c:pt idx="151">
                  <c:v>401.29134501175213</c:v>
                </c:pt>
                <c:pt idx="152">
                  <c:v>395.21754022236928</c:v>
                </c:pt>
                <c:pt idx="153">
                  <c:v>-1498.8947466342252</c:v>
                </c:pt>
                <c:pt idx="154">
                  <c:v>-2483.4908338139539</c:v>
                </c:pt>
                <c:pt idx="155">
                  <c:v>-1176.4305522079048</c:v>
                </c:pt>
                <c:pt idx="156">
                  <c:v>-383.71445363727253</c:v>
                </c:pt>
                <c:pt idx="157">
                  <c:v>-79.874496367938264</c:v>
                </c:pt>
                <c:pt idx="158">
                  <c:v>-941.80509157466338</c:v>
                </c:pt>
                <c:pt idx="159">
                  <c:v>-933.4689643587792</c:v>
                </c:pt>
                <c:pt idx="160">
                  <c:v>-933.0401534545606</c:v>
                </c:pt>
                <c:pt idx="161">
                  <c:v>-936.52312241842037</c:v>
                </c:pt>
                <c:pt idx="162">
                  <c:v>-950.06862110607096</c:v>
                </c:pt>
                <c:pt idx="163">
                  <c:v>-1016.1350289870909</c:v>
                </c:pt>
                <c:pt idx="164">
                  <c:v>-1021.2394170316309</c:v>
                </c:pt>
                <c:pt idx="165">
                  <c:v>-984.14224981987832</c:v>
                </c:pt>
                <c:pt idx="166">
                  <c:v>-1008.5894703984245</c:v>
                </c:pt>
                <c:pt idx="167">
                  <c:v>-1024.3566203297282</c:v>
                </c:pt>
                <c:pt idx="168">
                  <c:v>-978.25162691899914</c:v>
                </c:pt>
                <c:pt idx="169">
                  <c:v>-978.4515058457614</c:v>
                </c:pt>
                <c:pt idx="170">
                  <c:v>-994.36550750854349</c:v>
                </c:pt>
                <c:pt idx="171">
                  <c:v>-1023.6798424405313</c:v>
                </c:pt>
                <c:pt idx="172">
                  <c:v>-939.0323372390867</c:v>
                </c:pt>
                <c:pt idx="173">
                  <c:v>-910.822390351639</c:v>
                </c:pt>
                <c:pt idx="174">
                  <c:v>-906.34444039286802</c:v>
                </c:pt>
                <c:pt idx="175">
                  <c:v>-952.92677839617886</c:v>
                </c:pt>
                <c:pt idx="176">
                  <c:v>-1106.8675114799253</c:v>
                </c:pt>
                <c:pt idx="177">
                  <c:v>-1133.2393072131017</c:v>
                </c:pt>
                <c:pt idx="178">
                  <c:v>-1206.398378815451</c:v>
                </c:pt>
                <c:pt idx="179">
                  <c:v>-1430.4836819349557</c:v>
                </c:pt>
                <c:pt idx="180">
                  <c:v>-1770.1562821618445</c:v>
                </c:pt>
                <c:pt idx="181">
                  <c:v>-1948.178955722532</c:v>
                </c:pt>
                <c:pt idx="182">
                  <c:v>-2029.13640218407</c:v>
                </c:pt>
                <c:pt idx="183">
                  <c:v>-2040.3435019436192</c:v>
                </c:pt>
                <c:pt idx="184">
                  <c:v>-2100.6343482951747</c:v>
                </c:pt>
                <c:pt idx="185">
                  <c:v>-2134.4316322240174</c:v>
                </c:pt>
                <c:pt idx="186">
                  <c:v>-938.96254674849786</c:v>
                </c:pt>
                <c:pt idx="187">
                  <c:v>-938.97985550897613</c:v>
                </c:pt>
                <c:pt idx="188">
                  <c:v>-935.64202201305352</c:v>
                </c:pt>
                <c:pt idx="189">
                  <c:v>506.12708378585512</c:v>
                </c:pt>
                <c:pt idx="190">
                  <c:v>2399.8432622245059</c:v>
                </c:pt>
                <c:pt idx="191">
                  <c:v>3693.1694712322442</c:v>
                </c:pt>
                <c:pt idx="192">
                  <c:v>3636.3617435970882</c:v>
                </c:pt>
                <c:pt idx="193">
                  <c:v>3205.091262787465</c:v>
                </c:pt>
                <c:pt idx="194">
                  <c:v>2856.4952781713182</c:v>
                </c:pt>
                <c:pt idx="195">
                  <c:v>1880.9867322453292</c:v>
                </c:pt>
                <c:pt idx="196">
                  <c:v>-521.67652429018199</c:v>
                </c:pt>
                <c:pt idx="197">
                  <c:v>322.57885048557728</c:v>
                </c:pt>
                <c:pt idx="198">
                  <c:v>770.04932729543725</c:v>
                </c:pt>
                <c:pt idx="199">
                  <c:v>1199.9971850044167</c:v>
                </c:pt>
                <c:pt idx="200">
                  <c:v>1036.4369288065791</c:v>
                </c:pt>
                <c:pt idx="201">
                  <c:v>224.06161432226872</c:v>
                </c:pt>
                <c:pt idx="202">
                  <c:v>-915.60910078863287</c:v>
                </c:pt>
                <c:pt idx="203">
                  <c:v>-138.19918512289905</c:v>
                </c:pt>
                <c:pt idx="204">
                  <c:v>581.8399957894967</c:v>
                </c:pt>
                <c:pt idx="205">
                  <c:v>892.06060602031653</c:v>
                </c:pt>
                <c:pt idx="206">
                  <c:v>852.53811034894079</c:v>
                </c:pt>
                <c:pt idx="207">
                  <c:v>690.63653821058506</c:v>
                </c:pt>
                <c:pt idx="208">
                  <c:v>576.29720808817956</c:v>
                </c:pt>
                <c:pt idx="209">
                  <c:v>245.69899169382688</c:v>
                </c:pt>
                <c:pt idx="210">
                  <c:v>-1130.2275320734634</c:v>
                </c:pt>
                <c:pt idx="211">
                  <c:v>-1580.5063010517442</c:v>
                </c:pt>
                <c:pt idx="212">
                  <c:v>-1865.864117089026</c:v>
                </c:pt>
                <c:pt idx="213">
                  <c:v>125.82340401156398</c:v>
                </c:pt>
                <c:pt idx="214">
                  <c:v>160.74872430142204</c:v>
                </c:pt>
                <c:pt idx="215">
                  <c:v>-101.53698324301149</c:v>
                </c:pt>
                <c:pt idx="216">
                  <c:v>-940.54769194569644</c:v>
                </c:pt>
                <c:pt idx="217">
                  <c:v>-900.59902284444456</c:v>
                </c:pt>
                <c:pt idx="218">
                  <c:v>-741.54311857075436</c:v>
                </c:pt>
                <c:pt idx="219">
                  <c:v>-726.51291468869772</c:v>
                </c:pt>
                <c:pt idx="220">
                  <c:v>-841.54688690945432</c:v>
                </c:pt>
                <c:pt idx="221">
                  <c:v>-948.35916795254707</c:v>
                </c:pt>
                <c:pt idx="222">
                  <c:v>-1125.7001843879857</c:v>
                </c:pt>
                <c:pt idx="223">
                  <c:v>-1452.2616613017044</c:v>
                </c:pt>
                <c:pt idx="224">
                  <c:v>-2504.9165933620197</c:v>
                </c:pt>
                <c:pt idx="225">
                  <c:v>-1924.0134610686928</c:v>
                </c:pt>
                <c:pt idx="226">
                  <c:v>-1566.4844960557866</c:v>
                </c:pt>
                <c:pt idx="227">
                  <c:v>-1292.5469359280532</c:v>
                </c:pt>
                <c:pt idx="228">
                  <c:v>-1278.2609787960528</c:v>
                </c:pt>
                <c:pt idx="229">
                  <c:v>-1301.1816258759409</c:v>
                </c:pt>
                <c:pt idx="230">
                  <c:v>-936.45724003556847</c:v>
                </c:pt>
                <c:pt idx="231">
                  <c:v>-880.44214308629137</c:v>
                </c:pt>
                <c:pt idx="232">
                  <c:v>-898.90386523142797</c:v>
                </c:pt>
                <c:pt idx="233">
                  <c:v>-916.13778626346539</c:v>
                </c:pt>
                <c:pt idx="234">
                  <c:v>-1067.6675826356498</c:v>
                </c:pt>
                <c:pt idx="235">
                  <c:v>-1239.2492953057663</c:v>
                </c:pt>
                <c:pt idx="236">
                  <c:v>-1316.0180416985795</c:v>
                </c:pt>
                <c:pt idx="237">
                  <c:v>-1411.8263846834275</c:v>
                </c:pt>
                <c:pt idx="238">
                  <c:v>-2155.7377552278972</c:v>
                </c:pt>
                <c:pt idx="239">
                  <c:v>-2100.2745228453023</c:v>
                </c:pt>
                <c:pt idx="240">
                  <c:v>-1965.4110270780211</c:v>
                </c:pt>
                <c:pt idx="241">
                  <c:v>-1341.1334216431651</c:v>
                </c:pt>
                <c:pt idx="242">
                  <c:v>-1299.1629702415194</c:v>
                </c:pt>
                <c:pt idx="243">
                  <c:v>-1294.8860001233597</c:v>
                </c:pt>
                <c:pt idx="244">
                  <c:v>-931.14009790969294</c:v>
                </c:pt>
                <c:pt idx="245">
                  <c:v>-780.41757355901518</c:v>
                </c:pt>
                <c:pt idx="246">
                  <c:v>-669.92508209964308</c:v>
                </c:pt>
                <c:pt idx="247">
                  <c:v>-626.41416099893831</c:v>
                </c:pt>
                <c:pt idx="248">
                  <c:v>-722.1706376033676</c:v>
                </c:pt>
                <c:pt idx="249">
                  <c:v>-854.66689740143943</c:v>
                </c:pt>
                <c:pt idx="250">
                  <c:v>-991.52495485652071</c:v>
                </c:pt>
                <c:pt idx="251">
                  <c:v>-1278.8061589105328</c:v>
                </c:pt>
                <c:pt idx="252">
                  <c:v>-2045.8448306642931</c:v>
                </c:pt>
                <c:pt idx="253">
                  <c:v>-2636.0073910672681</c:v>
                </c:pt>
                <c:pt idx="254">
                  <c:v>-3311.7678719869882</c:v>
                </c:pt>
                <c:pt idx="255">
                  <c:v>-3221.6872384499802</c:v>
                </c:pt>
                <c:pt idx="256">
                  <c:v>-2232.7027510788957</c:v>
                </c:pt>
                <c:pt idx="257">
                  <c:v>-2050.9304723239729</c:v>
                </c:pt>
                <c:pt idx="258">
                  <c:v>-789.57390785199505</c:v>
                </c:pt>
                <c:pt idx="259">
                  <c:v>480.66519192117335</c:v>
                </c:pt>
                <c:pt idx="260">
                  <c:v>1159.3581676734966</c:v>
                </c:pt>
                <c:pt idx="261">
                  <c:v>1274.6502846584467</c:v>
                </c:pt>
                <c:pt idx="262">
                  <c:v>995.4362036701732</c:v>
                </c:pt>
                <c:pt idx="263">
                  <c:v>1433.9014881279263</c:v>
                </c:pt>
                <c:pt idx="264">
                  <c:v>1673.5816586101951</c:v>
                </c:pt>
                <c:pt idx="265">
                  <c:v>1749.4092362726178</c:v>
                </c:pt>
                <c:pt idx="266">
                  <c:v>1458.273812986743</c:v>
                </c:pt>
                <c:pt idx="267">
                  <c:v>1092.0526110007095</c:v>
                </c:pt>
                <c:pt idx="268">
                  <c:v>985.73259542389951</c:v>
                </c:pt>
                <c:pt idx="269">
                  <c:v>1224.5741890887548</c:v>
                </c:pt>
                <c:pt idx="270">
                  <c:v>1500.8333449152742</c:v>
                </c:pt>
                <c:pt idx="271">
                  <c:v>1504.9763484400319</c:v>
                </c:pt>
                <c:pt idx="272">
                  <c:v>-939.17248365244302</c:v>
                </c:pt>
                <c:pt idx="273">
                  <c:v>-904.88102195119563</c:v>
                </c:pt>
                <c:pt idx="274">
                  <c:v>-890.17079733940989</c:v>
                </c:pt>
                <c:pt idx="275">
                  <c:v>-890.23332706320082</c:v>
                </c:pt>
                <c:pt idx="276">
                  <c:v>-883.63980021834971</c:v>
                </c:pt>
                <c:pt idx="277">
                  <c:v>-885.26737915197862</c:v>
                </c:pt>
                <c:pt idx="278">
                  <c:v>-891.23945696564147</c:v>
                </c:pt>
                <c:pt idx="279">
                  <c:v>-907.34274409633235</c:v>
                </c:pt>
                <c:pt idx="280">
                  <c:v>-948.42702617000896</c:v>
                </c:pt>
                <c:pt idx="281">
                  <c:v>-1010.8172415610156</c:v>
                </c:pt>
                <c:pt idx="282">
                  <c:v>-1029.577626273182</c:v>
                </c:pt>
                <c:pt idx="283">
                  <c:v>-1008.4871444125458</c:v>
                </c:pt>
                <c:pt idx="284">
                  <c:v>-1070.0895684197149</c:v>
                </c:pt>
                <c:pt idx="285">
                  <c:v>-1207.896324926556</c:v>
                </c:pt>
                <c:pt idx="286">
                  <c:v>-949.69508914234802</c:v>
                </c:pt>
                <c:pt idx="287">
                  <c:v>-177.69162666475791</c:v>
                </c:pt>
                <c:pt idx="288">
                  <c:v>667.81497064857103</c:v>
                </c:pt>
                <c:pt idx="289">
                  <c:v>1071.4454266606062</c:v>
                </c:pt>
                <c:pt idx="290">
                  <c:v>1015.2021029350881</c:v>
                </c:pt>
                <c:pt idx="291">
                  <c:v>933.8828388495358</c:v>
                </c:pt>
                <c:pt idx="292">
                  <c:v>842.72100997081179</c:v>
                </c:pt>
                <c:pt idx="293">
                  <c:v>688.03770646654039</c:v>
                </c:pt>
                <c:pt idx="294">
                  <c:v>262.64827614477053</c:v>
                </c:pt>
                <c:pt idx="295">
                  <c:v>164.41867254407862</c:v>
                </c:pt>
                <c:pt idx="296">
                  <c:v>49.537475931158042</c:v>
                </c:pt>
                <c:pt idx="297">
                  <c:v>313.26180639690028</c:v>
                </c:pt>
                <c:pt idx="298">
                  <c:v>224.01517992983463</c:v>
                </c:pt>
                <c:pt idx="299">
                  <c:v>52.247078837221125</c:v>
                </c:pt>
                <c:pt idx="300">
                  <c:v>-938.9452379880197</c:v>
                </c:pt>
                <c:pt idx="301">
                  <c:v>-964.51192359337756</c:v>
                </c:pt>
                <c:pt idx="302">
                  <c:v>1546.3806252245981</c:v>
                </c:pt>
                <c:pt idx="303">
                  <c:v>4228.7281110015674</c:v>
                </c:pt>
                <c:pt idx="304">
                  <c:v>5230.4596123825841</c:v>
                </c:pt>
                <c:pt idx="305">
                  <c:v>5634.3541334076981</c:v>
                </c:pt>
                <c:pt idx="306">
                  <c:v>5896.3251602250239</c:v>
                </c:pt>
                <c:pt idx="307">
                  <c:v>6230.3078714315516</c:v>
                </c:pt>
                <c:pt idx="308">
                  <c:v>6307.3180691777716</c:v>
                </c:pt>
                <c:pt idx="309">
                  <c:v>5895.0074463109395</c:v>
                </c:pt>
                <c:pt idx="310">
                  <c:v>4990.205932073718</c:v>
                </c:pt>
                <c:pt idx="311">
                  <c:v>4567.8488611716639</c:v>
                </c:pt>
                <c:pt idx="312">
                  <c:v>5120.1205363741319</c:v>
                </c:pt>
                <c:pt idx="313">
                  <c:v>5244.9700860234989</c:v>
                </c:pt>
                <c:pt idx="314">
                  <c:v>4776.9753845666601</c:v>
                </c:pt>
                <c:pt idx="315">
                  <c:v>-806.97646291590445</c:v>
                </c:pt>
                <c:pt idx="316">
                  <c:v>2133.3894425188946</c:v>
                </c:pt>
                <c:pt idx="317">
                  <c:v>3559.3281135439797</c:v>
                </c:pt>
                <c:pt idx="318">
                  <c:v>4031.7463908903605</c:v>
                </c:pt>
                <c:pt idx="319">
                  <c:v>3943.267439852767</c:v>
                </c:pt>
                <c:pt idx="320">
                  <c:v>3858.3608087753119</c:v>
                </c:pt>
                <c:pt idx="321">
                  <c:v>3755.1822765022989</c:v>
                </c:pt>
                <c:pt idx="322">
                  <c:v>3347.4076198441035</c:v>
                </c:pt>
                <c:pt idx="323">
                  <c:v>1903.9726164078702</c:v>
                </c:pt>
                <c:pt idx="324">
                  <c:v>2945.910855413782</c:v>
                </c:pt>
                <c:pt idx="325">
                  <c:v>4042.960443725955</c:v>
                </c:pt>
                <c:pt idx="326">
                  <c:v>4387.8076617620864</c:v>
                </c:pt>
                <c:pt idx="327">
                  <c:v>3261.7060446048963</c:v>
                </c:pt>
                <c:pt idx="328">
                  <c:v>1639.2843619533851</c:v>
                </c:pt>
                <c:pt idx="329">
                  <c:v>-937.81513956834362</c:v>
                </c:pt>
                <c:pt idx="330">
                  <c:v>-684.82572304369455</c:v>
                </c:pt>
                <c:pt idx="331">
                  <c:v>-319.22371471616452</c:v>
                </c:pt>
                <c:pt idx="332">
                  <c:v>-91.89366748520797</c:v>
                </c:pt>
                <c:pt idx="333">
                  <c:v>-242.30730157212838</c:v>
                </c:pt>
                <c:pt idx="334">
                  <c:v>-386.88786341088235</c:v>
                </c:pt>
                <c:pt idx="335">
                  <c:v>-566.7319547810439</c:v>
                </c:pt>
                <c:pt idx="336">
                  <c:v>-998.72888801608724</c:v>
                </c:pt>
                <c:pt idx="337">
                  <c:v>-2805.3415624155477</c:v>
                </c:pt>
                <c:pt idx="338">
                  <c:v>-2746.3119902227154</c:v>
                </c:pt>
                <c:pt idx="339">
                  <c:v>-2665.4116751067795</c:v>
                </c:pt>
                <c:pt idx="340">
                  <c:v>-2776.8264001240459</c:v>
                </c:pt>
                <c:pt idx="341">
                  <c:v>-3006.6810350355481</c:v>
                </c:pt>
                <c:pt idx="342">
                  <c:v>-3646.2374230596615</c:v>
                </c:pt>
                <c:pt idx="343">
                  <c:v>-935.14623779563635</c:v>
                </c:pt>
                <c:pt idx="344">
                  <c:v>-795.8871318866311</c:v>
                </c:pt>
                <c:pt idx="345">
                  <c:v>-473.2310254004758</c:v>
                </c:pt>
                <c:pt idx="346">
                  <c:v>-337.55703473816106</c:v>
                </c:pt>
                <c:pt idx="347">
                  <c:v>-292.76568104170656</c:v>
                </c:pt>
                <c:pt idx="348">
                  <c:v>98.31038910386269</c:v>
                </c:pt>
                <c:pt idx="349">
                  <c:v>330.52487941574418</c:v>
                </c:pt>
                <c:pt idx="350">
                  <c:v>315.2514117091855</c:v>
                </c:pt>
                <c:pt idx="351">
                  <c:v>215.15835227522257</c:v>
                </c:pt>
                <c:pt idx="352">
                  <c:v>112.65116320667948</c:v>
                </c:pt>
                <c:pt idx="353">
                  <c:v>346.14563050066135</c:v>
                </c:pt>
                <c:pt idx="354">
                  <c:v>639.53602559471619</c:v>
                </c:pt>
                <c:pt idx="355">
                  <c:v>811.37304588462939</c:v>
                </c:pt>
                <c:pt idx="356">
                  <c:v>863.29546912907517</c:v>
                </c:pt>
                <c:pt idx="357">
                  <c:v>-947.29475587314244</c:v>
                </c:pt>
                <c:pt idx="358">
                  <c:v>-728.83408472434189</c:v>
                </c:pt>
                <c:pt idx="359">
                  <c:v>-385.08251730647225</c:v>
                </c:pt>
                <c:pt idx="360">
                  <c:v>-287.48056887995835</c:v>
                </c:pt>
                <c:pt idx="361">
                  <c:v>-517.95556189230183</c:v>
                </c:pt>
                <c:pt idx="362">
                  <c:v>-810.15860379157493</c:v>
                </c:pt>
                <c:pt idx="363">
                  <c:v>-1033.1918608276133</c:v>
                </c:pt>
                <c:pt idx="364">
                  <c:v>-1136.2942630540401</c:v>
                </c:pt>
                <c:pt idx="365">
                  <c:v>-2409.8586134186935</c:v>
                </c:pt>
                <c:pt idx="366">
                  <c:v>-2298.0154895493743</c:v>
                </c:pt>
                <c:pt idx="367">
                  <c:v>-2409.1730509142653</c:v>
                </c:pt>
                <c:pt idx="368">
                  <c:v>-1637.1036761033174</c:v>
                </c:pt>
                <c:pt idx="369">
                  <c:v>-2155.0569748530543</c:v>
                </c:pt>
                <c:pt idx="370">
                  <c:v>-2081.2210754439948</c:v>
                </c:pt>
                <c:pt idx="371">
                  <c:v>-937.35506380222955</c:v>
                </c:pt>
                <c:pt idx="372">
                  <c:v>-930.75148896369819</c:v>
                </c:pt>
                <c:pt idx="373">
                  <c:v>-930.84194087382627</c:v>
                </c:pt>
                <c:pt idx="374">
                  <c:v>-933.66550060998304</c:v>
                </c:pt>
                <c:pt idx="375">
                  <c:v>-947.76486964943422</c:v>
                </c:pt>
                <c:pt idx="376">
                  <c:v>-963.70510718552032</c:v>
                </c:pt>
                <c:pt idx="377">
                  <c:v>-987.04008357004204</c:v>
                </c:pt>
                <c:pt idx="378">
                  <c:v>-1129.6725816737335</c:v>
                </c:pt>
                <c:pt idx="379">
                  <c:v>-1332.5021215597912</c:v>
                </c:pt>
                <c:pt idx="380">
                  <c:v>-1391.0709690588369</c:v>
                </c:pt>
                <c:pt idx="381">
                  <c:v>-1331.2763725218506</c:v>
                </c:pt>
                <c:pt idx="382">
                  <c:v>-1311.7866682893609</c:v>
                </c:pt>
                <c:pt idx="383">
                  <c:v>-1313.7570498064879</c:v>
                </c:pt>
                <c:pt idx="384">
                  <c:v>-1249.2321825878689</c:v>
                </c:pt>
                <c:pt idx="385">
                  <c:v>-939.15294311375828</c:v>
                </c:pt>
                <c:pt idx="386">
                  <c:v>-938.37237256270782</c:v>
                </c:pt>
                <c:pt idx="387">
                  <c:v>-943.90947961920335</c:v>
                </c:pt>
                <c:pt idx="388">
                  <c:v>-1004.9987607309636</c:v>
                </c:pt>
                <c:pt idx="389">
                  <c:v>-992.15227784655326</c:v>
                </c:pt>
                <c:pt idx="390">
                  <c:v>-1054.6078501222439</c:v>
                </c:pt>
                <c:pt idx="391">
                  <c:v>-1130.3933997443728</c:v>
                </c:pt>
                <c:pt idx="392">
                  <c:v>-1234.5842916572933</c:v>
                </c:pt>
                <c:pt idx="393">
                  <c:v>-1509.7131294270775</c:v>
                </c:pt>
                <c:pt idx="394">
                  <c:v>-2125.5023076188691</c:v>
                </c:pt>
                <c:pt idx="395">
                  <c:v>-2153.2513936709661</c:v>
                </c:pt>
                <c:pt idx="396">
                  <c:v>-2233.107764813014</c:v>
                </c:pt>
                <c:pt idx="397">
                  <c:v>-2224.1467959728707</c:v>
                </c:pt>
                <c:pt idx="398">
                  <c:v>-2288.2444587322825</c:v>
                </c:pt>
                <c:pt idx="399">
                  <c:v>-2367.1042624014135</c:v>
                </c:pt>
                <c:pt idx="400">
                  <c:v>-932.19257963980363</c:v>
                </c:pt>
                <c:pt idx="401">
                  <c:v>-783.38909592400205</c:v>
                </c:pt>
                <c:pt idx="402">
                  <c:v>-669.2679146336493</c:v>
                </c:pt>
                <c:pt idx="403">
                  <c:v>-753.55931643388067</c:v>
                </c:pt>
                <c:pt idx="404">
                  <c:v>-941.20627617015202</c:v>
                </c:pt>
                <c:pt idx="405">
                  <c:v>-833.73658805700188</c:v>
                </c:pt>
                <c:pt idx="406">
                  <c:v>-725.08270336555051</c:v>
                </c:pt>
                <c:pt idx="407">
                  <c:v>-905.41257089345936</c:v>
                </c:pt>
                <c:pt idx="408">
                  <c:v>-1433.4256820246242</c:v>
                </c:pt>
                <c:pt idx="409">
                  <c:v>-1700.2549823066183</c:v>
                </c:pt>
                <c:pt idx="410">
                  <c:v>-1487.5003581072951</c:v>
                </c:pt>
                <c:pt idx="411">
                  <c:v>-1067.5013891366261</c:v>
                </c:pt>
                <c:pt idx="412">
                  <c:v>-948.31205375120408</c:v>
                </c:pt>
                <c:pt idx="413">
                  <c:v>-931.34996403020523</c:v>
                </c:pt>
                <c:pt idx="414">
                  <c:v>-942.28024432304926</c:v>
                </c:pt>
                <c:pt idx="415">
                  <c:v>-904.07252921380791</c:v>
                </c:pt>
                <c:pt idx="416">
                  <c:v>-774.43097421175651</c:v>
                </c:pt>
                <c:pt idx="417">
                  <c:v>-668.00718231262658</c:v>
                </c:pt>
                <c:pt idx="418">
                  <c:v>-637.87149945568331</c:v>
                </c:pt>
                <c:pt idx="419">
                  <c:v>-632.84916170661359</c:v>
                </c:pt>
                <c:pt idx="420">
                  <c:v>-643.00214334053248</c:v>
                </c:pt>
                <c:pt idx="421">
                  <c:v>-647.77823036816494</c:v>
                </c:pt>
                <c:pt idx="422">
                  <c:v>-776.30804670735461</c:v>
                </c:pt>
                <c:pt idx="423">
                  <c:v>-941.99803556274264</c:v>
                </c:pt>
                <c:pt idx="424">
                  <c:v>-1019.0269488444001</c:v>
                </c:pt>
                <c:pt idx="425">
                  <c:v>-1074.4238795370311</c:v>
                </c:pt>
                <c:pt idx="426">
                  <c:v>-1157.9101512424386</c:v>
                </c:pt>
                <c:pt idx="427">
                  <c:v>-1275.4650925575806</c:v>
                </c:pt>
                <c:pt idx="428">
                  <c:v>-995.53251512839824</c:v>
                </c:pt>
                <c:pt idx="429">
                  <c:v>4235.3530225103459</c:v>
                </c:pt>
                <c:pt idx="430">
                  <c:v>7981.9679958439729</c:v>
                </c:pt>
                <c:pt idx="431">
                  <c:v>11092.638643830729</c:v>
                </c:pt>
                <c:pt idx="432">
                  <c:v>11703.308716401803</c:v>
                </c:pt>
                <c:pt idx="433">
                  <c:v>11652.672815721538</c:v>
                </c:pt>
                <c:pt idx="434">
                  <c:v>11599.085508630653</c:v>
                </c:pt>
                <c:pt idx="435">
                  <c:v>11262.525668112454</c:v>
                </c:pt>
                <c:pt idx="436">
                  <c:v>10184.100203511265</c:v>
                </c:pt>
                <c:pt idx="437">
                  <c:v>9805.5811639614476</c:v>
                </c:pt>
                <c:pt idx="438">
                  <c:v>8483.7911979718629</c:v>
                </c:pt>
                <c:pt idx="439">
                  <c:v>8650.3327522452382</c:v>
                </c:pt>
                <c:pt idx="440">
                  <c:v>7858.6628430376768</c:v>
                </c:pt>
                <c:pt idx="441">
                  <c:v>7367.9173492487025</c:v>
                </c:pt>
                <c:pt idx="442">
                  <c:v>-939.38018877818172</c:v>
                </c:pt>
                <c:pt idx="443">
                  <c:v>-874.96811121875999</c:v>
                </c:pt>
                <c:pt idx="444">
                  <c:v>-716.01498854459783</c:v>
                </c:pt>
                <c:pt idx="445">
                  <c:v>-652.17744275651603</c:v>
                </c:pt>
                <c:pt idx="446">
                  <c:v>-653.4883950789349</c:v>
                </c:pt>
                <c:pt idx="447">
                  <c:v>-598.73962487145036</c:v>
                </c:pt>
                <c:pt idx="448">
                  <c:v>-571.41129390403466</c:v>
                </c:pt>
                <c:pt idx="449">
                  <c:v>-725.61220386012769</c:v>
                </c:pt>
                <c:pt idx="450">
                  <c:v>-1051.5220278606012</c:v>
                </c:pt>
                <c:pt idx="451">
                  <c:v>-933.29787528417046</c:v>
                </c:pt>
                <c:pt idx="452">
                  <c:v>-666.76001310894571</c:v>
                </c:pt>
                <c:pt idx="453">
                  <c:v>-427.33337408191801</c:v>
                </c:pt>
                <c:pt idx="454">
                  <c:v>-317.18649239993101</c:v>
                </c:pt>
                <c:pt idx="455">
                  <c:v>-307.73643467699003</c:v>
                </c:pt>
                <c:pt idx="456">
                  <c:v>-329.04587403339247</c:v>
                </c:pt>
                <c:pt idx="457">
                  <c:v>17316.618185708714</c:v>
                </c:pt>
                <c:pt idx="458">
                  <c:v>22259.334354163864</c:v>
                </c:pt>
                <c:pt idx="459">
                  <c:v>23945.727556451806</c:v>
                </c:pt>
                <c:pt idx="460">
                  <c:v>24168.187196571274</c:v>
                </c:pt>
                <c:pt idx="461">
                  <c:v>23995.218015803024</c:v>
                </c:pt>
                <c:pt idx="462">
                  <c:v>23797.729036738754</c:v>
                </c:pt>
                <c:pt idx="463">
                  <c:v>23347.126852335648</c:v>
                </c:pt>
                <c:pt idx="464">
                  <c:v>21912.813286133365</c:v>
                </c:pt>
                <c:pt idx="465">
                  <c:v>19672.103212173035</c:v>
                </c:pt>
                <c:pt idx="466">
                  <c:v>17657.793554977401</c:v>
                </c:pt>
                <c:pt idx="467">
                  <c:v>17746.323558274584</c:v>
                </c:pt>
                <c:pt idx="468">
                  <c:v>16456.082503532722</c:v>
                </c:pt>
                <c:pt idx="469">
                  <c:v>15413.182245589247</c:v>
                </c:pt>
                <c:pt idx="470">
                  <c:v>-955.35840647778787</c:v>
                </c:pt>
                <c:pt idx="471">
                  <c:v>-735.79107557223028</c:v>
                </c:pt>
                <c:pt idx="472">
                  <c:v>-524.44703230584582</c:v>
                </c:pt>
                <c:pt idx="473">
                  <c:v>-703.10512098264098</c:v>
                </c:pt>
                <c:pt idx="474">
                  <c:v>-1110.0009489476874</c:v>
                </c:pt>
                <c:pt idx="475">
                  <c:v>-1113.6092932037413</c:v>
                </c:pt>
                <c:pt idx="476">
                  <c:v>-1026.1456251745021</c:v>
                </c:pt>
                <c:pt idx="477">
                  <c:v>-1295.4618524456073</c:v>
                </c:pt>
                <c:pt idx="478">
                  <c:v>-1960.071623443625</c:v>
                </c:pt>
                <c:pt idx="479">
                  <c:v>-3493.1789611796485</c:v>
                </c:pt>
                <c:pt idx="480">
                  <c:v>-4711.8069984554859</c:v>
                </c:pt>
                <c:pt idx="481">
                  <c:v>-4629.0705243594202</c:v>
                </c:pt>
                <c:pt idx="482">
                  <c:v>-4722.8200660251678</c:v>
                </c:pt>
                <c:pt idx="483">
                  <c:v>-5129.7667393248048</c:v>
                </c:pt>
                <c:pt idx="484">
                  <c:v>-938.10883304779748</c:v>
                </c:pt>
                <c:pt idx="485">
                  <c:v>-938.39637665780538</c:v>
                </c:pt>
                <c:pt idx="486">
                  <c:v>-919.58453126135669</c:v>
                </c:pt>
                <c:pt idx="487">
                  <c:v>-912.97983554197083</c:v>
                </c:pt>
                <c:pt idx="488">
                  <c:v>-943.96753580307882</c:v>
                </c:pt>
                <c:pt idx="489">
                  <c:v>-996.51747808013715</c:v>
                </c:pt>
                <c:pt idx="490">
                  <c:v>-1067.1070369162353</c:v>
                </c:pt>
                <c:pt idx="491">
                  <c:v>-1170.1459981915727</c:v>
                </c:pt>
                <c:pt idx="492">
                  <c:v>-1377.7856672105381</c:v>
                </c:pt>
                <c:pt idx="493">
                  <c:v>-1241.0228909841235</c:v>
                </c:pt>
                <c:pt idx="494">
                  <c:v>-1182.2149337284063</c:v>
                </c:pt>
                <c:pt idx="495">
                  <c:v>-1192.0172666128456</c:v>
                </c:pt>
                <c:pt idx="496">
                  <c:v>-1225.8592360233297</c:v>
                </c:pt>
                <c:pt idx="497">
                  <c:v>-1274.4672544512687</c:v>
                </c:pt>
                <c:pt idx="498">
                  <c:v>-921.98989351915372</c:v>
                </c:pt>
                <c:pt idx="499">
                  <c:v>-275.95295436846709</c:v>
                </c:pt>
                <c:pt idx="500">
                  <c:v>601.38605990932592</c:v>
                </c:pt>
                <c:pt idx="501">
                  <c:v>1027.6686743657688</c:v>
                </c:pt>
                <c:pt idx="502">
                  <c:v>972.22277433812997</c:v>
                </c:pt>
                <c:pt idx="503">
                  <c:v>1067.3770565559512</c:v>
                </c:pt>
                <c:pt idx="504">
                  <c:v>1199.7479710123371</c:v>
                </c:pt>
                <c:pt idx="505">
                  <c:v>628.62436190119661</c:v>
                </c:pt>
                <c:pt idx="506">
                  <c:v>-1798.0065424695422</c:v>
                </c:pt>
                <c:pt idx="507">
                  <c:v>-4099.6375929653514</c:v>
                </c:pt>
                <c:pt idx="508">
                  <c:v>-5265.9770955358581</c:v>
                </c:pt>
                <c:pt idx="509">
                  <c:v>-384.80360859097345</c:v>
                </c:pt>
                <c:pt idx="510">
                  <c:v>57.265905989013845</c:v>
                </c:pt>
                <c:pt idx="511">
                  <c:v>-223.91025473675472</c:v>
                </c:pt>
                <c:pt idx="512">
                  <c:v>-925.72468765821566</c:v>
                </c:pt>
                <c:pt idx="513">
                  <c:v>-779.55102463775211</c:v>
                </c:pt>
                <c:pt idx="514">
                  <c:v>-717.53872489886021</c:v>
                </c:pt>
                <c:pt idx="515">
                  <c:v>-790.04454712645497</c:v>
                </c:pt>
                <c:pt idx="516">
                  <c:v>-1028.9361012216382</c:v>
                </c:pt>
                <c:pt idx="517">
                  <c:v>-1155.5233583950117</c:v>
                </c:pt>
                <c:pt idx="518">
                  <c:v>-1417.2345341681066</c:v>
                </c:pt>
                <c:pt idx="519">
                  <c:v>-1726.7859830551506</c:v>
                </c:pt>
                <c:pt idx="520">
                  <c:v>-2618.6487699937443</c:v>
                </c:pt>
                <c:pt idx="521">
                  <c:v>-3485.669467719822</c:v>
                </c:pt>
                <c:pt idx="522">
                  <c:v>-4133.2054902020009</c:v>
                </c:pt>
                <c:pt idx="523">
                  <c:v>-3858.6352223170215</c:v>
                </c:pt>
                <c:pt idx="524">
                  <c:v>-3573.4654075032777</c:v>
                </c:pt>
                <c:pt idx="525">
                  <c:v>-1966.7462058611545</c:v>
                </c:pt>
                <c:pt idx="526">
                  <c:v>-938.9452379880197</c:v>
                </c:pt>
                <c:pt idx="527">
                  <c:v>-932.87097395751528</c:v>
                </c:pt>
                <c:pt idx="528">
                  <c:v>-879.37291802788104</c:v>
                </c:pt>
                <c:pt idx="529">
                  <c:v>-859.36899993664156</c:v>
                </c:pt>
                <c:pt idx="530">
                  <c:v>-879.42760158569013</c:v>
                </c:pt>
                <c:pt idx="531">
                  <c:v>-934.3130856794487</c:v>
                </c:pt>
                <c:pt idx="532">
                  <c:v>-934.46993548709406</c:v>
                </c:pt>
                <c:pt idx="533">
                  <c:v>-959.70607831383518</c:v>
                </c:pt>
                <c:pt idx="534">
                  <c:v>-1026.4893761907524</c:v>
                </c:pt>
                <c:pt idx="535">
                  <c:v>-1325.9431423513779</c:v>
                </c:pt>
                <c:pt idx="536">
                  <c:v>-1425.8977017510069</c:v>
                </c:pt>
                <c:pt idx="537">
                  <c:v>-1431.9896702546234</c:v>
                </c:pt>
                <c:pt idx="538">
                  <c:v>-1414.1191333576021</c:v>
                </c:pt>
                <c:pt idx="539">
                  <c:v>-1399.0984220205496</c:v>
                </c:pt>
                <c:pt idx="540">
                  <c:v>-1587.8146866832521</c:v>
                </c:pt>
                <c:pt idx="541">
                  <c:v>-953.41980533722153</c:v>
                </c:pt>
                <c:pt idx="542">
                  <c:v>806.37440547063352</c:v>
                </c:pt>
                <c:pt idx="543">
                  <c:v>3296.8329646432594</c:v>
                </c:pt>
                <c:pt idx="544">
                  <c:v>4177.0630873860891</c:v>
                </c:pt>
                <c:pt idx="545">
                  <c:v>4300.6338608022315</c:v>
                </c:pt>
                <c:pt idx="546">
                  <c:v>4400.9237659759801</c:v>
                </c:pt>
                <c:pt idx="547">
                  <c:v>4436.0986696793298</c:v>
                </c:pt>
                <c:pt idx="548">
                  <c:v>4260.4909008389568</c:v>
                </c:pt>
                <c:pt idx="549">
                  <c:v>3148.2589293184938</c:v>
                </c:pt>
                <c:pt idx="550">
                  <c:v>3898.5742762117225</c:v>
                </c:pt>
                <c:pt idx="551">
                  <c:v>6094.0198476826881</c:v>
                </c:pt>
                <c:pt idx="552">
                  <c:v>6917.6127428383115</c:v>
                </c:pt>
                <c:pt idx="553">
                  <c:v>6375.8656426043271</c:v>
                </c:pt>
                <c:pt idx="554">
                  <c:v>5364.618374464535</c:v>
                </c:pt>
                <c:pt idx="555">
                  <c:v>-939.37460434091429</c:v>
                </c:pt>
                <c:pt idx="556">
                  <c:v>-822.14675331030185</c:v>
                </c:pt>
                <c:pt idx="557">
                  <c:v>-479.31310564645401</c:v>
                </c:pt>
                <c:pt idx="558">
                  <c:v>-279.9401191479044</c:v>
                </c:pt>
                <c:pt idx="559">
                  <c:v>-261.17517104429885</c:v>
                </c:pt>
                <c:pt idx="560">
                  <c:v>-270.83791296405752</c:v>
                </c:pt>
                <c:pt idx="561">
                  <c:v>-253.28513354260372</c:v>
                </c:pt>
                <c:pt idx="562">
                  <c:v>-306.93612118864348</c:v>
                </c:pt>
                <c:pt idx="563">
                  <c:v>-547.73274983378337</c:v>
                </c:pt>
                <c:pt idx="564">
                  <c:v>-684.21610452677396</c:v>
                </c:pt>
                <c:pt idx="565">
                  <c:v>-765.70786083442272</c:v>
                </c:pt>
                <c:pt idx="566">
                  <c:v>-611.28903802286823</c:v>
                </c:pt>
                <c:pt idx="567">
                  <c:v>-696.92269694142487</c:v>
                </c:pt>
                <c:pt idx="568">
                  <c:v>-823.12364683152828</c:v>
                </c:pt>
                <c:pt idx="569">
                  <c:v>-935.67331682545694</c:v>
                </c:pt>
                <c:pt idx="570">
                  <c:v>-800.42482434231056</c:v>
                </c:pt>
                <c:pt idx="571">
                  <c:v>-650.22713725974427</c:v>
                </c:pt>
                <c:pt idx="572">
                  <c:v>-829.94950187437962</c:v>
                </c:pt>
                <c:pt idx="573">
                  <c:v>-767.68455195703791</c:v>
                </c:pt>
                <c:pt idx="574">
                  <c:v>-278.53195605224983</c:v>
                </c:pt>
                <c:pt idx="575">
                  <c:v>-121.62057189680536</c:v>
                </c:pt>
                <c:pt idx="576">
                  <c:v>-60.862734807457855</c:v>
                </c:pt>
                <c:pt idx="577">
                  <c:v>-322.35831935482202</c:v>
                </c:pt>
                <c:pt idx="578">
                  <c:v>-965.49293760445471</c:v>
                </c:pt>
                <c:pt idx="579">
                  <c:v>-1571.3900026249139</c:v>
                </c:pt>
                <c:pt idx="580">
                  <c:v>-1338.4934458641765</c:v>
                </c:pt>
                <c:pt idx="581">
                  <c:v>-1340.959471829683</c:v>
                </c:pt>
                <c:pt idx="582">
                  <c:v>-1473.0123792229351</c:v>
                </c:pt>
                <c:pt idx="583">
                  <c:v>-939.77996659871133</c:v>
                </c:pt>
                <c:pt idx="584">
                  <c:v>-964.33439239918766</c:v>
                </c:pt>
                <c:pt idx="585">
                  <c:v>-963.35057029530867</c:v>
                </c:pt>
                <c:pt idx="586">
                  <c:v>-965.00438510224171</c:v>
                </c:pt>
                <c:pt idx="587">
                  <c:v>-960.62190605868773</c:v>
                </c:pt>
                <c:pt idx="588">
                  <c:v>-1005.7519745278555</c:v>
                </c:pt>
                <c:pt idx="589">
                  <c:v>-1103.4537675744757</c:v>
                </c:pt>
                <c:pt idx="590">
                  <c:v>-1309.9924411419727</c:v>
                </c:pt>
                <c:pt idx="591">
                  <c:v>-1385.6600323472749</c:v>
                </c:pt>
                <c:pt idx="592">
                  <c:v>-1167.3338532900448</c:v>
                </c:pt>
                <c:pt idx="593">
                  <c:v>-1034.6012509951788</c:v>
                </c:pt>
                <c:pt idx="594">
                  <c:v>-996.89994351271616</c:v>
                </c:pt>
                <c:pt idx="595">
                  <c:v>-1042.1902543826009</c:v>
                </c:pt>
                <c:pt idx="596">
                  <c:v>-1093.5431049597796</c:v>
                </c:pt>
                <c:pt idx="597">
                  <c:v>-961.39357944742028</c:v>
                </c:pt>
                <c:pt idx="598">
                  <c:v>-920.77376681175201</c:v>
                </c:pt>
                <c:pt idx="599">
                  <c:v>-974.12154846632848</c:v>
                </c:pt>
                <c:pt idx="600">
                  <c:v>-1083.0025091026582</c:v>
                </c:pt>
                <c:pt idx="601">
                  <c:v>-1677.2227199933723</c:v>
                </c:pt>
                <c:pt idx="602">
                  <c:v>-1843.4307110132154</c:v>
                </c:pt>
                <c:pt idx="603">
                  <c:v>-1856.6979290153013</c:v>
                </c:pt>
                <c:pt idx="604">
                  <c:v>-2063.9465975740241</c:v>
                </c:pt>
                <c:pt idx="605">
                  <c:v>-2735.0654735741791</c:v>
                </c:pt>
                <c:pt idx="606">
                  <c:v>-4003.5606950879774</c:v>
                </c:pt>
                <c:pt idx="607">
                  <c:v>-3728.0936907392097</c:v>
                </c:pt>
                <c:pt idx="608">
                  <c:v>-2797.9102855861747</c:v>
                </c:pt>
                <c:pt idx="609">
                  <c:v>-2945.2009821851898</c:v>
                </c:pt>
                <c:pt idx="610">
                  <c:v>-3232.258313200844</c:v>
                </c:pt>
                <c:pt idx="611">
                  <c:v>-939.11832559280185</c:v>
                </c:pt>
                <c:pt idx="612">
                  <c:v>-944.03176182340553</c:v>
                </c:pt>
                <c:pt idx="613">
                  <c:v>-614.12821385043981</c:v>
                </c:pt>
                <c:pt idx="614">
                  <c:v>-380.54733253960148</c:v>
                </c:pt>
                <c:pt idx="615">
                  <c:v>-1342.3502272287465</c:v>
                </c:pt>
                <c:pt idx="616">
                  <c:v>-1335.2666095233617</c:v>
                </c:pt>
                <c:pt idx="617">
                  <c:v>834.97848763815637</c:v>
                </c:pt>
                <c:pt idx="618">
                  <c:v>1592.5365193127327</c:v>
                </c:pt>
                <c:pt idx="619">
                  <c:v>1107.0170840502797</c:v>
                </c:pt>
                <c:pt idx="620">
                  <c:v>-817.09342301428114</c:v>
                </c:pt>
                <c:pt idx="621">
                  <c:v>-3457.8728245966086</c:v>
                </c:pt>
                <c:pt idx="622">
                  <c:v>-4809.007374791363</c:v>
                </c:pt>
                <c:pt idx="623">
                  <c:v>-2915.0024746893905</c:v>
                </c:pt>
                <c:pt idx="624">
                  <c:v>-762.33948953809886</c:v>
                </c:pt>
                <c:pt idx="625">
                  <c:v>-635.88003547770495</c:v>
                </c:pt>
                <c:pt idx="626">
                  <c:v>-938.9452379880197</c:v>
                </c:pt>
                <c:pt idx="627">
                  <c:v>-949.28079977172524</c:v>
                </c:pt>
                <c:pt idx="628">
                  <c:v>-973.7944581817992</c:v>
                </c:pt>
                <c:pt idx="629">
                  <c:v>-996.05573596799513</c:v>
                </c:pt>
                <c:pt idx="630">
                  <c:v>-1154.02104856252</c:v>
                </c:pt>
                <c:pt idx="631">
                  <c:v>-1327.7440085598421</c:v>
                </c:pt>
                <c:pt idx="632">
                  <c:v>-1432.8567283345214</c:v>
                </c:pt>
                <c:pt idx="633">
                  <c:v>-1743.3848084431647</c:v>
                </c:pt>
                <c:pt idx="634">
                  <c:v>-2319.7234932653701</c:v>
                </c:pt>
                <c:pt idx="635">
                  <c:v>-3456.01394027682</c:v>
                </c:pt>
                <c:pt idx="636">
                  <c:v>-4456.7387826297554</c:v>
                </c:pt>
                <c:pt idx="637">
                  <c:v>-5273.5597212311031</c:v>
                </c:pt>
                <c:pt idx="638">
                  <c:v>-5430.5149159474295</c:v>
                </c:pt>
                <c:pt idx="639">
                  <c:v>-5492.9168456781445</c:v>
                </c:pt>
                <c:pt idx="640">
                  <c:v>-5608.3740743163598</c:v>
                </c:pt>
                <c:pt idx="641">
                  <c:v>-930.99939604766075</c:v>
                </c:pt>
                <c:pt idx="642">
                  <c:v>-905.91731580168255</c:v>
                </c:pt>
                <c:pt idx="643">
                  <c:v>-900.90782325667817</c:v>
                </c:pt>
                <c:pt idx="644">
                  <c:v>-903.83691188523483</c:v>
                </c:pt>
                <c:pt idx="645">
                  <c:v>-906.40251654374867</c:v>
                </c:pt>
                <c:pt idx="646">
                  <c:v>-909.0373562441755</c:v>
                </c:pt>
                <c:pt idx="647">
                  <c:v>-911.25287758538809</c:v>
                </c:pt>
                <c:pt idx="648">
                  <c:v>-918.6437183095893</c:v>
                </c:pt>
                <c:pt idx="649">
                  <c:v>-942.14007794268764</c:v>
                </c:pt>
                <c:pt idx="650">
                  <c:v>-931.22046189213006</c:v>
                </c:pt>
                <c:pt idx="651">
                  <c:v>-972.02724834947935</c:v>
                </c:pt>
                <c:pt idx="652">
                  <c:v>-997.98647097557432</c:v>
                </c:pt>
                <c:pt idx="653">
                  <c:v>-1045.5542874452894</c:v>
                </c:pt>
                <c:pt idx="654">
                  <c:v>-1086.4040730712475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D8-4B9F-9587-D6F6C7C38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62112"/>
        <c:axId val="456362440"/>
      </c:scatterChart>
      <c:valAx>
        <c:axId val="456362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Cases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456362440"/>
        <c:crosses val="autoZero"/>
        <c:crossBetween val="midCat"/>
      </c:valAx>
      <c:valAx>
        <c:axId val="456362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362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Cumulative Cases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Cumulative Deaths</c:v>
          </c:tx>
          <c:spPr>
            <a:ln w="19050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3323591452908879"/>
                  <c:y val="-0.58706864575913342"/>
                </c:manualLayout>
              </c:layout>
              <c:numFmt formatCode="General" sourceLinked="0"/>
            </c:trendlineLbl>
          </c:trendline>
          <c:xVal>
            <c:numRef>
              <c:f>Summarized!$H$2:$H$656</c:f>
              <c:numCache>
                <c:formatCode>_(* #,##0_);_(* \(#,##0\);_(* "-"??_);_(@_)</c:formatCode>
                <c:ptCount val="46"/>
                <c:pt idx="0">
                  <c:v>526707</c:v>
                </c:pt>
                <c:pt idx="1">
                  <c:v>67104</c:v>
                </c:pt>
                <c:pt idx="2">
                  <c:v>860169</c:v>
                </c:pt>
                <c:pt idx="3">
                  <c:v>334998</c:v>
                </c:pt>
                <c:pt idx="4">
                  <c:v>3736197</c:v>
                </c:pt>
                <c:pt idx="5">
                  <c:v>508108</c:v>
                </c:pt>
                <c:pt idx="6">
                  <c:v>337340</c:v>
                </c:pt>
                <c:pt idx="7">
                  <c:v>103603</c:v>
                </c:pt>
                <c:pt idx="8">
                  <c:v>47471</c:v>
                </c:pt>
                <c:pt idx="9">
                  <c:v>2217360</c:v>
                </c:pt>
                <c:pt idx="10">
                  <c:v>1071593</c:v>
                </c:pt>
                <c:pt idx="11">
                  <c:v>32397</c:v>
                </c:pt>
                <c:pt idx="12">
                  <c:v>187102</c:v>
                </c:pt>
                <c:pt idx="13">
                  <c:v>1329443</c:v>
                </c:pt>
                <c:pt idx="14">
                  <c:v>719613</c:v>
                </c:pt>
                <c:pt idx="15">
                  <c:v>363530</c:v>
                </c:pt>
                <c:pt idx="16">
                  <c:v>310014</c:v>
                </c:pt>
                <c:pt idx="17">
                  <c:v>445266</c:v>
                </c:pt>
                <c:pt idx="18">
                  <c:v>456884</c:v>
                </c:pt>
                <c:pt idx="19">
                  <c:v>60430</c:v>
                </c:pt>
                <c:pt idx="20">
                  <c:v>444678</c:v>
                </c:pt>
                <c:pt idx="21">
                  <c:v>684630</c:v>
                </c:pt>
                <c:pt idx="22">
                  <c:v>922873</c:v>
                </c:pt>
                <c:pt idx="23">
                  <c:v>570596</c:v>
                </c:pt>
                <c:pt idx="24">
                  <c:v>311159</c:v>
                </c:pt>
                <c:pt idx="25">
                  <c:v>598500</c:v>
                </c:pt>
                <c:pt idx="26">
                  <c:v>108402</c:v>
                </c:pt>
                <c:pt idx="27">
                  <c:v>219090</c:v>
                </c:pt>
                <c:pt idx="28">
                  <c:v>314085</c:v>
                </c:pt>
                <c:pt idx="29">
                  <c:v>94203</c:v>
                </c:pt>
                <c:pt idx="30">
                  <c:v>991010</c:v>
                </c:pt>
                <c:pt idx="31">
                  <c:v>196999</c:v>
                </c:pt>
                <c:pt idx="32">
                  <c:v>2035668</c:v>
                </c:pt>
                <c:pt idx="33">
                  <c:v>970713</c:v>
                </c:pt>
                <c:pt idx="34">
                  <c:v>107029</c:v>
                </c:pt>
                <c:pt idx="35">
                  <c:v>1067262</c:v>
                </c:pt>
                <c:pt idx="36">
                  <c:v>447393</c:v>
                </c:pt>
                <c:pt idx="37">
                  <c:v>182040</c:v>
                </c:pt>
                <c:pt idx="38">
                  <c:v>1144880</c:v>
                </c:pt>
                <c:pt idx="39">
                  <c:v>147220</c:v>
                </c:pt>
                <c:pt idx="40">
                  <c:v>575956</c:v>
                </c:pt>
                <c:pt idx="41">
                  <c:v>122228</c:v>
                </c:pt>
                <c:pt idx="42">
                  <c:v>829599</c:v>
                </c:pt>
                <c:pt idx="43">
                  <c:v>2882526</c:v>
                </c:pt>
                <c:pt idx="44">
                  <c:v>396068</c:v>
                </c:pt>
                <c:pt idx="45">
                  <c:v>22675</c:v>
                </c:pt>
              </c:numCache>
            </c:numRef>
          </c:xVal>
          <c:yVal>
            <c:numRef>
              <c:f>Summarized!$J$2:$J$656</c:f>
              <c:numCache>
                <c:formatCode>_(* #,##0_);_(* \(#,##0\);_(* "-"??_);_(@_)</c:formatCode>
                <c:ptCount val="46"/>
                <c:pt idx="0">
                  <c:v>10854</c:v>
                </c:pt>
                <c:pt idx="1">
                  <c:v>330</c:v>
                </c:pt>
                <c:pt idx="2">
                  <c:v>17276</c:v>
                </c:pt>
                <c:pt idx="3">
                  <c:v>5725</c:v>
                </c:pt>
                <c:pt idx="4">
                  <c:v>61480</c:v>
                </c:pt>
                <c:pt idx="5">
                  <c:v>6402</c:v>
                </c:pt>
                <c:pt idx="6">
                  <c:v>8067</c:v>
                </c:pt>
                <c:pt idx="7">
                  <c:v>1617</c:v>
                </c:pt>
                <c:pt idx="8">
                  <c:v>1100</c:v>
                </c:pt>
                <c:pt idx="9">
                  <c:v>34957</c:v>
                </c:pt>
                <c:pt idx="10">
                  <c:v>19407</c:v>
                </c:pt>
                <c:pt idx="11">
                  <c:v>476</c:v>
                </c:pt>
                <c:pt idx="12">
                  <c:v>2043</c:v>
                </c:pt>
                <c:pt idx="13">
                  <c:v>24174</c:v>
                </c:pt>
                <c:pt idx="14">
                  <c:v>13293</c:v>
                </c:pt>
                <c:pt idx="15">
                  <c:v>5930</c:v>
                </c:pt>
                <c:pt idx="16">
                  <c:v>5010</c:v>
                </c:pt>
                <c:pt idx="17">
                  <c:v>6595</c:v>
                </c:pt>
                <c:pt idx="18">
                  <c:v>10352</c:v>
                </c:pt>
                <c:pt idx="19">
                  <c:v>777</c:v>
                </c:pt>
                <c:pt idx="20">
                  <c:v>8688</c:v>
                </c:pt>
                <c:pt idx="21">
                  <c:v>17566</c:v>
                </c:pt>
                <c:pt idx="22">
                  <c:v>18552</c:v>
                </c:pt>
                <c:pt idx="23">
                  <c:v>7169</c:v>
                </c:pt>
                <c:pt idx="24">
                  <c:v>7188</c:v>
                </c:pt>
                <c:pt idx="25">
                  <c:v>9217</c:v>
                </c:pt>
                <c:pt idx="26">
                  <c:v>1566</c:v>
                </c:pt>
                <c:pt idx="27">
                  <c:v>2364</c:v>
                </c:pt>
                <c:pt idx="28">
                  <c:v>5444</c:v>
                </c:pt>
                <c:pt idx="29">
                  <c:v>1294</c:v>
                </c:pt>
                <c:pt idx="30">
                  <c:v>25460</c:v>
                </c:pt>
                <c:pt idx="31">
                  <c:v>4041</c:v>
                </c:pt>
                <c:pt idx="32">
                  <c:v>51587</c:v>
                </c:pt>
                <c:pt idx="33">
                  <c:v>12611</c:v>
                </c:pt>
                <c:pt idx="34">
                  <c:v>1517</c:v>
                </c:pt>
                <c:pt idx="35">
                  <c:v>19188</c:v>
                </c:pt>
                <c:pt idx="36">
                  <c:v>6716</c:v>
                </c:pt>
                <c:pt idx="37">
                  <c:v>2502</c:v>
                </c:pt>
                <c:pt idx="38">
                  <c:v>26120</c:v>
                </c:pt>
                <c:pt idx="39">
                  <c:v>2664</c:v>
                </c:pt>
                <c:pt idx="40">
                  <c:v>9435</c:v>
                </c:pt>
                <c:pt idx="41">
                  <c:v>1961</c:v>
                </c:pt>
                <c:pt idx="42">
                  <c:v>12066</c:v>
                </c:pt>
                <c:pt idx="43">
                  <c:v>50196</c:v>
                </c:pt>
                <c:pt idx="44">
                  <c:v>2186</c:v>
                </c:pt>
                <c:pt idx="45">
                  <c:v>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CA-4CBE-8920-7F05DB58915E}"/>
            </c:ext>
          </c:extLst>
        </c:ser>
        <c:ser>
          <c:idx val="1"/>
          <c:order val="1"/>
          <c:tx>
            <c:v>Predicted Cumulative Deaths</c:v>
          </c:tx>
          <c:spPr>
            <a:ln w="19050">
              <a:noFill/>
            </a:ln>
          </c:spPr>
          <c:xVal>
            <c:numRef>
              <c:f>Summarized!$H$2:$H$656</c:f>
              <c:numCache>
                <c:formatCode>_(* #,##0_);_(* \(#,##0\);_(* "-"??_);_(@_)</c:formatCode>
                <c:ptCount val="46"/>
                <c:pt idx="0">
                  <c:v>526707</c:v>
                </c:pt>
                <c:pt idx="1">
                  <c:v>67104</c:v>
                </c:pt>
                <c:pt idx="2">
                  <c:v>860169</c:v>
                </c:pt>
                <c:pt idx="3">
                  <c:v>334998</c:v>
                </c:pt>
                <c:pt idx="4">
                  <c:v>3736197</c:v>
                </c:pt>
                <c:pt idx="5">
                  <c:v>508108</c:v>
                </c:pt>
                <c:pt idx="6">
                  <c:v>337340</c:v>
                </c:pt>
                <c:pt idx="7">
                  <c:v>103603</c:v>
                </c:pt>
                <c:pt idx="8">
                  <c:v>47471</c:v>
                </c:pt>
                <c:pt idx="9">
                  <c:v>2217360</c:v>
                </c:pt>
                <c:pt idx="10">
                  <c:v>1071593</c:v>
                </c:pt>
                <c:pt idx="11">
                  <c:v>32397</c:v>
                </c:pt>
                <c:pt idx="12">
                  <c:v>187102</c:v>
                </c:pt>
                <c:pt idx="13">
                  <c:v>1329443</c:v>
                </c:pt>
                <c:pt idx="14">
                  <c:v>719613</c:v>
                </c:pt>
                <c:pt idx="15">
                  <c:v>363530</c:v>
                </c:pt>
                <c:pt idx="16">
                  <c:v>310014</c:v>
                </c:pt>
                <c:pt idx="17">
                  <c:v>445266</c:v>
                </c:pt>
                <c:pt idx="18">
                  <c:v>456884</c:v>
                </c:pt>
                <c:pt idx="19">
                  <c:v>60430</c:v>
                </c:pt>
                <c:pt idx="20">
                  <c:v>444678</c:v>
                </c:pt>
                <c:pt idx="21">
                  <c:v>684630</c:v>
                </c:pt>
                <c:pt idx="22">
                  <c:v>922873</c:v>
                </c:pt>
                <c:pt idx="23">
                  <c:v>570596</c:v>
                </c:pt>
                <c:pt idx="24">
                  <c:v>311159</c:v>
                </c:pt>
                <c:pt idx="25">
                  <c:v>598500</c:v>
                </c:pt>
                <c:pt idx="26">
                  <c:v>108402</c:v>
                </c:pt>
                <c:pt idx="27">
                  <c:v>219090</c:v>
                </c:pt>
                <c:pt idx="28">
                  <c:v>314085</c:v>
                </c:pt>
                <c:pt idx="29">
                  <c:v>94203</c:v>
                </c:pt>
                <c:pt idx="30">
                  <c:v>991010</c:v>
                </c:pt>
                <c:pt idx="31">
                  <c:v>196999</c:v>
                </c:pt>
                <c:pt idx="32">
                  <c:v>2035668</c:v>
                </c:pt>
                <c:pt idx="33">
                  <c:v>970713</c:v>
                </c:pt>
                <c:pt idx="34">
                  <c:v>107029</c:v>
                </c:pt>
                <c:pt idx="35">
                  <c:v>1067262</c:v>
                </c:pt>
                <c:pt idx="36">
                  <c:v>447393</c:v>
                </c:pt>
                <c:pt idx="37">
                  <c:v>182040</c:v>
                </c:pt>
                <c:pt idx="38">
                  <c:v>1144880</c:v>
                </c:pt>
                <c:pt idx="39">
                  <c:v>147220</c:v>
                </c:pt>
                <c:pt idx="40">
                  <c:v>575956</c:v>
                </c:pt>
                <c:pt idx="41">
                  <c:v>122228</c:v>
                </c:pt>
                <c:pt idx="42">
                  <c:v>829599</c:v>
                </c:pt>
                <c:pt idx="43">
                  <c:v>2882526</c:v>
                </c:pt>
                <c:pt idx="44">
                  <c:v>396068</c:v>
                </c:pt>
                <c:pt idx="45">
                  <c:v>22675</c:v>
                </c:pt>
              </c:numCache>
            </c:numRef>
          </c:xVal>
          <c:yVal>
            <c:numRef>
              <c:f>Sheet74!$B$25:$B$679</c:f>
              <c:numCache>
                <c:formatCode>General</c:formatCode>
                <c:ptCount val="655"/>
                <c:pt idx="0">
                  <c:v>956.21938094528616</c:v>
                </c:pt>
                <c:pt idx="1">
                  <c:v>1061.2662482876215</c:v>
                </c:pt>
                <c:pt idx="2">
                  <c:v>1249.6547973326003</c:v>
                </c:pt>
                <c:pt idx="3">
                  <c:v>1597.4397216215348</c:v>
                </c:pt>
                <c:pt idx="4">
                  <c:v>2457.3043246586958</c:v>
                </c:pt>
                <c:pt idx="5">
                  <c:v>3120.8356575913735</c:v>
                </c:pt>
                <c:pt idx="6">
                  <c:v>3616.6104839691143</c:v>
                </c:pt>
                <c:pt idx="7">
                  <c:v>4267.1429377826462</c:v>
                </c:pt>
                <c:pt idx="8">
                  <c:v>5257.8790787956514</c:v>
                </c:pt>
                <c:pt idx="9">
                  <c:v>7191.3022417341144</c:v>
                </c:pt>
                <c:pt idx="10">
                  <c:v>8894.7092866774728</c:v>
                </c:pt>
                <c:pt idx="11">
                  <c:v>9476.5086526319828</c:v>
                </c:pt>
                <c:pt idx="12">
                  <c:v>9859.6553745779238</c:v>
                </c:pt>
                <c:pt idx="13">
                  <c:v>10055.573234430933</c:v>
                </c:pt>
                <c:pt idx="14">
                  <c:v>941.22999437114504</c:v>
                </c:pt>
                <c:pt idx="15">
                  <c:v>945.03792167635413</c:v>
                </c:pt>
                <c:pt idx="16">
                  <c:v>947.04573789182803</c:v>
                </c:pt>
                <c:pt idx="17">
                  <c:v>958.52144608888989</c:v>
                </c:pt>
                <c:pt idx="18">
                  <c:v>1002.5376239850109</c:v>
                </c:pt>
                <c:pt idx="19">
                  <c:v>1044.078649132746</c:v>
                </c:pt>
                <c:pt idx="20">
                  <c:v>1089.6353067114289</c:v>
                </c:pt>
                <c:pt idx="21">
                  <c:v>1220.1433607172303</c:v>
                </c:pt>
                <c:pt idx="22">
                  <c:v>1499.8529300453133</c:v>
                </c:pt>
                <c:pt idx="23">
                  <c:v>1747.9393939796835</c:v>
                </c:pt>
                <c:pt idx="24">
                  <c:v>1873.3413636444088</c:v>
                </c:pt>
                <c:pt idx="25">
                  <c:v>1940.1704878508278</c:v>
                </c:pt>
                <c:pt idx="26">
                  <c:v>2021.7466759846927</c:v>
                </c:pt>
                <c:pt idx="27">
                  <c:v>2100.4149923582163</c:v>
                </c:pt>
                <c:pt idx="28">
                  <c:v>938.9452379880197</c:v>
                </c:pt>
                <c:pt idx="29">
                  <c:v>938.9452379880197</c:v>
                </c:pt>
                <c:pt idx="30">
                  <c:v>961.39470032827489</c:v>
                </c:pt>
                <c:pt idx="31">
                  <c:v>1071.3053293649907</c:v>
                </c:pt>
                <c:pt idx="32">
                  <c:v>1283.9953781213947</c:v>
                </c:pt>
                <c:pt idx="33">
                  <c:v>2313.2262024379679</c:v>
                </c:pt>
                <c:pt idx="34">
                  <c:v>3952.5215985699879</c:v>
                </c:pt>
                <c:pt idx="35">
                  <c:v>4432.9781719245011</c:v>
                </c:pt>
                <c:pt idx="36">
                  <c:v>4721.0824900845228</c:v>
                </c:pt>
                <c:pt idx="37">
                  <c:v>5196.2252739722217</c:v>
                </c:pt>
                <c:pt idx="38">
                  <c:v>6599.6888085884539</c:v>
                </c:pt>
                <c:pt idx="39">
                  <c:v>10005.758621774607</c:v>
                </c:pt>
                <c:pt idx="40">
                  <c:v>14068.938217756015</c:v>
                </c:pt>
                <c:pt idx="41">
                  <c:v>15084.200872366662</c:v>
                </c:pt>
                <c:pt idx="42">
                  <c:v>15509.632896160903</c:v>
                </c:pt>
                <c:pt idx="43">
                  <c:v>15827.387121020121</c:v>
                </c:pt>
                <c:pt idx="44">
                  <c:v>948.69007013725923</c:v>
                </c:pt>
                <c:pt idx="45">
                  <c:v>995.71797235659096</c:v>
                </c:pt>
                <c:pt idx="46">
                  <c:v>1064.4683689760927</c:v>
                </c:pt>
                <c:pt idx="47">
                  <c:v>1298.5520456835802</c:v>
                </c:pt>
                <c:pt idx="48">
                  <c:v>1674.7406459172785</c:v>
                </c:pt>
                <c:pt idx="49">
                  <c:v>1998.639480746265</c:v>
                </c:pt>
                <c:pt idx="50">
                  <c:v>2387.6192549733701</c:v>
                </c:pt>
                <c:pt idx="51">
                  <c:v>2880.7977672793772</c:v>
                </c:pt>
                <c:pt idx="52">
                  <c:v>3662.6171693202309</c:v>
                </c:pt>
                <c:pt idx="53">
                  <c:v>4835.7876457737057</c:v>
                </c:pt>
                <c:pt idx="54">
                  <c:v>6049.6510181114836</c:v>
                </c:pt>
                <c:pt idx="55">
                  <c:v>6519.5319388138032</c:v>
                </c:pt>
                <c:pt idx="56">
                  <c:v>6657.7077737114569</c:v>
                </c:pt>
                <c:pt idx="57">
                  <c:v>6737.3280719112827</c:v>
                </c:pt>
                <c:pt idx="58">
                  <c:v>938.97985550897613</c:v>
                </c:pt>
                <c:pt idx="59">
                  <c:v>939.41257452093168</c:v>
                </c:pt>
                <c:pt idx="60">
                  <c:v>1087.4890204121293</c:v>
                </c:pt>
                <c:pt idx="61">
                  <c:v>1812.501070563455</c:v>
                </c:pt>
                <c:pt idx="62">
                  <c:v>2896.7910619612553</c:v>
                </c:pt>
                <c:pt idx="63">
                  <c:v>4957.20860052844</c:v>
                </c:pt>
                <c:pt idx="64">
                  <c:v>9632.6509809060299</c:v>
                </c:pt>
                <c:pt idx="65">
                  <c:v>13272.12942914102</c:v>
                </c:pt>
                <c:pt idx="66">
                  <c:v>15151.583876908386</c:v>
                </c:pt>
                <c:pt idx="67">
                  <c:v>17126.911548964625</c:v>
                </c:pt>
                <c:pt idx="68">
                  <c:v>22353.187922801186</c:v>
                </c:pt>
                <c:pt idx="69">
                  <c:v>40883.548789295703</c:v>
                </c:pt>
                <c:pt idx="70">
                  <c:v>58472.676569744937</c:v>
                </c:pt>
                <c:pt idx="71">
                  <c:v>62721.838797064855</c:v>
                </c:pt>
                <c:pt idx="72">
                  <c:v>64443.385422989384</c:v>
                </c:pt>
                <c:pt idx="73">
                  <c:v>65607.866901682792</c:v>
                </c:pt>
                <c:pt idx="74">
                  <c:v>990.68112305742818</c:v>
                </c:pt>
                <c:pt idx="75">
                  <c:v>1202.1422498198783</c:v>
                </c:pt>
                <c:pt idx="76">
                  <c:v>1395.2560904754121</c:v>
                </c:pt>
                <c:pt idx="77">
                  <c:v>1504.8897793444762</c:v>
                </c:pt>
                <c:pt idx="78">
                  <c:v>1751.5396161591539</c:v>
                </c:pt>
                <c:pt idx="79">
                  <c:v>1939.3223585873948</c:v>
                </c:pt>
                <c:pt idx="80">
                  <c:v>2169.407711624413</c:v>
                </c:pt>
                <c:pt idx="81">
                  <c:v>2805.5738942410203</c:v>
                </c:pt>
                <c:pt idx="82">
                  <c:v>4997.8668788917857</c:v>
                </c:pt>
                <c:pt idx="83">
                  <c:v>6747.3844617491304</c:v>
                </c:pt>
                <c:pt idx="84">
                  <c:v>7812.8944480280588</c:v>
                </c:pt>
                <c:pt idx="85">
                  <c:v>8398.484432527297</c:v>
                </c:pt>
                <c:pt idx="86">
                  <c:v>8983.7282418169743</c:v>
                </c:pt>
                <c:pt idx="87">
                  <c:v>9733.6475982964621</c:v>
                </c:pt>
                <c:pt idx="88">
                  <c:v>993.06973200342293</c:v>
                </c:pt>
                <c:pt idx="89">
                  <c:v>1418.3805944743181</c:v>
                </c:pt>
                <c:pt idx="90">
                  <c:v>1669.3749301690293</c:v>
                </c:pt>
                <c:pt idx="91">
                  <c:v>1744.0276141116051</c:v>
                </c:pt>
                <c:pt idx="92">
                  <c:v>1801.077288647828</c:v>
                </c:pt>
                <c:pt idx="93">
                  <c:v>1854.1978745554943</c:v>
                </c:pt>
                <c:pt idx="94">
                  <c:v>1935.0470947492738</c:v>
                </c:pt>
                <c:pt idx="95">
                  <c:v>2171.4328366003647</c:v>
                </c:pt>
                <c:pt idx="96">
                  <c:v>2969.1589895207053</c:v>
                </c:pt>
                <c:pt idx="97">
                  <c:v>4153.3032201173737</c:v>
                </c:pt>
                <c:pt idx="98">
                  <c:v>5266.5161502742849</c:v>
                </c:pt>
                <c:pt idx="99">
                  <c:v>5784.4461900641509</c:v>
                </c:pt>
                <c:pt idx="100">
                  <c:v>6320.0138567813265</c:v>
                </c:pt>
                <c:pt idx="101">
                  <c:v>6777.8651889512812</c:v>
                </c:pt>
                <c:pt idx="102">
                  <c:v>944.44942382009458</c:v>
                </c:pt>
                <c:pt idx="103">
                  <c:v>1020.867601331449</c:v>
                </c:pt>
                <c:pt idx="104">
                  <c:v>1103.3265362497032</c:v>
                </c:pt>
                <c:pt idx="105">
                  <c:v>1137.5286469546718</c:v>
                </c:pt>
                <c:pt idx="106">
                  <c:v>1194.8898791795027</c:v>
                </c:pt>
                <c:pt idx="107">
                  <c:v>1240.6023156024896</c:v>
                </c:pt>
                <c:pt idx="108">
                  <c:v>1295.7134089651518</c:v>
                </c:pt>
                <c:pt idx="109">
                  <c:v>1370.798811919683</c:v>
                </c:pt>
                <c:pt idx="110">
                  <c:v>1556.0544753181034</c:v>
                </c:pt>
                <c:pt idx="111">
                  <c:v>1933.420071264321</c:v>
                </c:pt>
                <c:pt idx="112">
                  <c:v>2290.2401685228879</c:v>
                </c:pt>
                <c:pt idx="113">
                  <c:v>2441.3110299768177</c:v>
                </c:pt>
                <c:pt idx="114">
                  <c:v>2579.8330400840359</c:v>
                </c:pt>
                <c:pt idx="115">
                  <c:v>2732.1674410528767</c:v>
                </c:pt>
                <c:pt idx="116">
                  <c:v>947.49576566426185</c:v>
                </c:pt>
                <c:pt idx="117">
                  <c:v>1013.7537007748994</c:v>
                </c:pt>
                <c:pt idx="118">
                  <c:v>1091.2623301963818</c:v>
                </c:pt>
                <c:pt idx="119">
                  <c:v>1117.6754986861501</c:v>
                </c:pt>
                <c:pt idx="120">
                  <c:v>1148.8139587864732</c:v>
                </c:pt>
                <c:pt idx="121">
                  <c:v>1181.1121058388374</c:v>
                </c:pt>
                <c:pt idx="122">
                  <c:v>1204.2019923167868</c:v>
                </c:pt>
                <c:pt idx="123">
                  <c:v>1237.7809876445394</c:v>
                </c:pt>
                <c:pt idx="124">
                  <c:v>1311.966335054203</c:v>
                </c:pt>
                <c:pt idx="125">
                  <c:v>1440.5877341678779</c:v>
                </c:pt>
                <c:pt idx="126">
                  <c:v>1577.136545580579</c:v>
                </c:pt>
                <c:pt idx="127">
                  <c:v>1641.628987122438</c:v>
                </c:pt>
                <c:pt idx="128">
                  <c:v>1709.3927843946808</c:v>
                </c:pt>
                <c:pt idx="129">
                  <c:v>1760.5920978892646</c:v>
                </c:pt>
                <c:pt idx="130">
                  <c:v>1055.6235923717209</c:v>
                </c:pt>
                <c:pt idx="131">
                  <c:v>1521.9389084155259</c:v>
                </c:pt>
                <c:pt idx="132">
                  <c:v>1910.9013738821527</c:v>
                </c:pt>
                <c:pt idx="133">
                  <c:v>3577.233053881157</c:v>
                </c:pt>
                <c:pt idx="134">
                  <c:v>9080.5880654531102</c:v>
                </c:pt>
                <c:pt idx="135">
                  <c:v>11730.299663261874</c:v>
                </c:pt>
                <c:pt idx="136">
                  <c:v>13167.705677175902</c:v>
                </c:pt>
                <c:pt idx="137">
                  <c:v>14829.883254660133</c:v>
                </c:pt>
                <c:pt idx="138">
                  <c:v>18235.762671481025</c:v>
                </c:pt>
                <c:pt idx="139">
                  <c:v>23843.731831383357</c:v>
                </c:pt>
                <c:pt idx="140">
                  <c:v>30733.69164486575</c:v>
                </c:pt>
                <c:pt idx="141">
                  <c:v>33985.038448137064</c:v>
                </c:pt>
                <c:pt idx="142">
                  <c:v>36555.631701799874</c:v>
                </c:pt>
                <c:pt idx="143">
                  <c:v>39318.681063220043</c:v>
                </c:pt>
                <c:pt idx="144">
                  <c:v>1010.1707873559072</c:v>
                </c:pt>
                <c:pt idx="145">
                  <c:v>1379.10701694923</c:v>
                </c:pt>
                <c:pt idx="146">
                  <c:v>1718.7048975319649</c:v>
                </c:pt>
                <c:pt idx="147">
                  <c:v>2276.5489389846134</c:v>
                </c:pt>
                <c:pt idx="148">
                  <c:v>3904.6455670872228</c:v>
                </c:pt>
                <c:pt idx="149">
                  <c:v>5339.4725756899952</c:v>
                </c:pt>
                <c:pt idx="150">
                  <c:v>6157.2595820045963</c:v>
                </c:pt>
                <c:pt idx="151">
                  <c:v>7388.7086549882479</c:v>
                </c:pt>
                <c:pt idx="152">
                  <c:v>8802.7824597776307</c:v>
                </c:pt>
                <c:pt idx="153">
                  <c:v>12086.894746634225</c:v>
                </c:pt>
                <c:pt idx="154">
                  <c:v>16261.490833813954</c:v>
                </c:pt>
                <c:pt idx="155">
                  <c:v>17933.430552207905</c:v>
                </c:pt>
                <c:pt idx="156">
                  <c:v>18856.714453637273</c:v>
                </c:pt>
                <c:pt idx="157">
                  <c:v>19486.874496367938</c:v>
                </c:pt>
                <c:pt idx="158">
                  <c:v>942.80509157466338</c:v>
                </c:pt>
                <c:pt idx="159">
                  <c:v>949.4689643587792</c:v>
                </c:pt>
                <c:pt idx="160">
                  <c:v>950.0401534545606</c:v>
                </c:pt>
                <c:pt idx="161">
                  <c:v>954.52312241842037</c:v>
                </c:pt>
                <c:pt idx="162">
                  <c:v>975.06862110607096</c:v>
                </c:pt>
                <c:pt idx="163">
                  <c:v>1085.1350289870909</c:v>
                </c:pt>
                <c:pt idx="164">
                  <c:v>1156.2394170316309</c:v>
                </c:pt>
                <c:pt idx="165">
                  <c:v>1202.1422498198783</c:v>
                </c:pt>
                <c:pt idx="166">
                  <c:v>1250.5894703984245</c:v>
                </c:pt>
                <c:pt idx="167">
                  <c:v>1310.3566203297282</c:v>
                </c:pt>
                <c:pt idx="168">
                  <c:v>1385.2516269189991</c:v>
                </c:pt>
                <c:pt idx="169">
                  <c:v>1414.4515058457614</c:v>
                </c:pt>
                <c:pt idx="170">
                  <c:v>1454.3655075085435</c:v>
                </c:pt>
                <c:pt idx="171">
                  <c:v>1499.6798424405313</c:v>
                </c:pt>
                <c:pt idx="172">
                  <c:v>948.0323372390867</c:v>
                </c:pt>
                <c:pt idx="173">
                  <c:v>973.822390351639</c:v>
                </c:pt>
                <c:pt idx="174">
                  <c:v>988.34444039286802</c:v>
                </c:pt>
                <c:pt idx="175">
                  <c:v>1044.9267783961789</c:v>
                </c:pt>
                <c:pt idx="176">
                  <c:v>1299.8675114799253</c:v>
                </c:pt>
                <c:pt idx="177">
                  <c:v>1497.2393072131017</c:v>
                </c:pt>
                <c:pt idx="178">
                  <c:v>1675.398378815451</c:v>
                </c:pt>
                <c:pt idx="179">
                  <c:v>2060.4836819349557</c:v>
                </c:pt>
                <c:pt idx="180">
                  <c:v>2707.1562821618445</c:v>
                </c:pt>
                <c:pt idx="181">
                  <c:v>3386.178955722532</c:v>
                </c:pt>
                <c:pt idx="182">
                  <c:v>3756.13640218407</c:v>
                </c:pt>
                <c:pt idx="183">
                  <c:v>3902.3435019436192</c:v>
                </c:pt>
                <c:pt idx="184">
                  <c:v>4065.6343482951747</c:v>
                </c:pt>
                <c:pt idx="185">
                  <c:v>4177.4316322240174</c:v>
                </c:pt>
                <c:pt idx="186">
                  <c:v>938.96254674849786</c:v>
                </c:pt>
                <c:pt idx="187">
                  <c:v>938.97985550897613</c:v>
                </c:pt>
                <c:pt idx="188">
                  <c:v>1042.6420220130535</c:v>
                </c:pt>
                <c:pt idx="189">
                  <c:v>1854.8729162141449</c:v>
                </c:pt>
                <c:pt idx="190">
                  <c:v>3026.1567377754941</c:v>
                </c:pt>
                <c:pt idx="191">
                  <c:v>3442.8305287677558</c:v>
                </c:pt>
                <c:pt idx="192">
                  <c:v>4066.6382564029118</c:v>
                </c:pt>
                <c:pt idx="193">
                  <c:v>5052.908737212535</c:v>
                </c:pt>
                <c:pt idx="194">
                  <c:v>6078.5047218286818</c:v>
                </c:pt>
                <c:pt idx="195">
                  <c:v>8149.0132677546708</c:v>
                </c:pt>
                <c:pt idx="196">
                  <c:v>13536.676524290182</c:v>
                </c:pt>
                <c:pt idx="197">
                  <c:v>17656.421149514423</c:v>
                </c:pt>
                <c:pt idx="198">
                  <c:v>20471.950672704563</c:v>
                </c:pt>
                <c:pt idx="199">
                  <c:v>21535.002814995583</c:v>
                </c:pt>
                <c:pt idx="200">
                  <c:v>22542.563071193421</c:v>
                </c:pt>
                <c:pt idx="201">
                  <c:v>23949.938385677731</c:v>
                </c:pt>
                <c:pt idx="202">
                  <c:v>976.60910078863287</c:v>
                </c:pt>
                <c:pt idx="203">
                  <c:v>1252.1991851228991</c:v>
                </c:pt>
                <c:pt idx="204">
                  <c:v>1552.1600042105033</c:v>
                </c:pt>
                <c:pt idx="205">
                  <c:v>1747.9393939796835</c:v>
                </c:pt>
                <c:pt idx="206">
                  <c:v>2112.4618896510592</c:v>
                </c:pt>
                <c:pt idx="207">
                  <c:v>2605.3634617894149</c:v>
                </c:pt>
                <c:pt idx="208">
                  <c:v>3055.7027919118204</c:v>
                </c:pt>
                <c:pt idx="209">
                  <c:v>4086.3010083061731</c:v>
                </c:pt>
                <c:pt idx="210">
                  <c:v>6853.2275320734634</c:v>
                </c:pt>
                <c:pt idx="211">
                  <c:v>9843.5063010517442</c:v>
                </c:pt>
                <c:pt idx="212">
                  <c:v>11839.864117089026</c:v>
                </c:pt>
                <c:pt idx="213">
                  <c:v>12447.176595988436</c:v>
                </c:pt>
                <c:pt idx="214">
                  <c:v>12878.251275698578</c:v>
                </c:pt>
                <c:pt idx="215">
                  <c:v>13394.536983243011</c:v>
                </c:pt>
                <c:pt idx="216">
                  <c:v>947.54769194569644</c:v>
                </c:pt>
                <c:pt idx="217">
                  <c:v>1062.5990228444446</c:v>
                </c:pt>
                <c:pt idx="218">
                  <c:v>1278.5431185707544</c:v>
                </c:pt>
                <c:pt idx="219">
                  <c:v>1443.5129146886977</c:v>
                </c:pt>
                <c:pt idx="220">
                  <c:v>1713.5468869094543</c:v>
                </c:pt>
                <c:pt idx="221">
                  <c:v>2068.3591679525471</c:v>
                </c:pt>
                <c:pt idx="222">
                  <c:v>2483.7001843879857</c:v>
                </c:pt>
                <c:pt idx="223">
                  <c:v>3168.2616613017044</c:v>
                </c:pt>
                <c:pt idx="224">
                  <c:v>4930.9165933620197</c:v>
                </c:pt>
                <c:pt idx="225">
                  <c:v>5815.0134610686928</c:v>
                </c:pt>
                <c:pt idx="226">
                  <c:v>6467.4844960557866</c:v>
                </c:pt>
                <c:pt idx="227">
                  <c:v>6762.5469359280532</c:v>
                </c:pt>
                <c:pt idx="228">
                  <c:v>7021.2609787960528</c:v>
                </c:pt>
                <c:pt idx="229">
                  <c:v>7231.1816258759409</c:v>
                </c:pt>
                <c:pt idx="230">
                  <c:v>946.45724003556847</c:v>
                </c:pt>
                <c:pt idx="231">
                  <c:v>1013.4421430862914</c:v>
                </c:pt>
                <c:pt idx="232">
                  <c:v>1109.903865231428</c:v>
                </c:pt>
                <c:pt idx="233">
                  <c:v>1192.1377862634654</c:v>
                </c:pt>
                <c:pt idx="234">
                  <c:v>1425.6675826356498</c:v>
                </c:pt>
                <c:pt idx="235">
                  <c:v>1690.2492953057663</c:v>
                </c:pt>
                <c:pt idx="236">
                  <c:v>1994.0180416985795</c:v>
                </c:pt>
                <c:pt idx="237">
                  <c:v>2440.8263846834275</c:v>
                </c:pt>
                <c:pt idx="238">
                  <c:v>3715.7377552278972</c:v>
                </c:pt>
                <c:pt idx="239">
                  <c:v>4841.2745228453023</c:v>
                </c:pt>
                <c:pt idx="240">
                  <c:v>5744.4110270780211</c:v>
                </c:pt>
                <c:pt idx="241">
                  <c:v>6076.1334216431651</c:v>
                </c:pt>
                <c:pt idx="242">
                  <c:v>6212.1629702415194</c:v>
                </c:pt>
                <c:pt idx="243">
                  <c:v>6304.8860001233597</c:v>
                </c:pt>
                <c:pt idx="244">
                  <c:v>949.14009790969294</c:v>
                </c:pt>
                <c:pt idx="245">
                  <c:v>1020.4175735590152</c:v>
                </c:pt>
                <c:pt idx="246">
                  <c:v>1110.9250820996431</c:v>
                </c:pt>
                <c:pt idx="247">
                  <c:v>1214.4141609989383</c:v>
                </c:pt>
                <c:pt idx="248">
                  <c:v>1475.1706376033676</c:v>
                </c:pt>
                <c:pt idx="249">
                  <c:v>1819.6668974014394</c:v>
                </c:pt>
                <c:pt idx="250">
                  <c:v>2199.5249548565207</c:v>
                </c:pt>
                <c:pt idx="251">
                  <c:v>2829.8061589105328</c:v>
                </c:pt>
                <c:pt idx="252">
                  <c:v>4110.8448306642931</c:v>
                </c:pt>
                <c:pt idx="253">
                  <c:v>5592.0073910672681</c:v>
                </c:pt>
                <c:pt idx="254">
                  <c:v>7288.7678719869882</c:v>
                </c:pt>
                <c:pt idx="255">
                  <c:v>8007.6872384499802</c:v>
                </c:pt>
                <c:pt idx="256">
                  <c:v>8383.7027510788957</c:v>
                </c:pt>
                <c:pt idx="257">
                  <c:v>8645.9304723239729</c:v>
                </c:pt>
                <c:pt idx="258">
                  <c:v>1029.573907851995</c:v>
                </c:pt>
                <c:pt idx="259">
                  <c:v>1424.3348080788267</c:v>
                </c:pt>
                <c:pt idx="260">
                  <c:v>1631.6418323265034</c:v>
                </c:pt>
                <c:pt idx="261">
                  <c:v>1946.3497153415533</c:v>
                </c:pt>
                <c:pt idx="262">
                  <c:v>2953.5637963298268</c:v>
                </c:pt>
                <c:pt idx="263">
                  <c:v>3516.0985118720737</c:v>
                </c:pt>
                <c:pt idx="264">
                  <c:v>3837.4183413898049</c:v>
                </c:pt>
                <c:pt idx="265">
                  <c:v>4169.5907637273822</c:v>
                </c:pt>
                <c:pt idx="266">
                  <c:v>4961.726187013257</c:v>
                </c:pt>
                <c:pt idx="267">
                  <c:v>6395.9473889992905</c:v>
                </c:pt>
                <c:pt idx="268">
                  <c:v>7873.2674045761005</c:v>
                </c:pt>
                <c:pt idx="269">
                  <c:v>8383.4258109112452</c:v>
                </c:pt>
                <c:pt idx="270">
                  <c:v>8640.1666550847258</c:v>
                </c:pt>
                <c:pt idx="271">
                  <c:v>8847.0236515599681</c:v>
                </c:pt>
                <c:pt idx="272">
                  <c:v>944.17248365244302</c:v>
                </c:pt>
                <c:pt idx="273">
                  <c:v>957.88102195119563</c:v>
                </c:pt>
                <c:pt idx="274">
                  <c:v>979.17079733940989</c:v>
                </c:pt>
                <c:pt idx="275">
                  <c:v>995.23332706320082</c:v>
                </c:pt>
                <c:pt idx="276">
                  <c:v>1006.6398002183497</c:v>
                </c:pt>
                <c:pt idx="277">
                  <c:v>1017.2673791519786</c:v>
                </c:pt>
                <c:pt idx="278">
                  <c:v>1032.2394569656415</c:v>
                </c:pt>
                <c:pt idx="279">
                  <c:v>1054.3427440963324</c:v>
                </c:pt>
                <c:pt idx="280">
                  <c:v>1142.427026170009</c:v>
                </c:pt>
                <c:pt idx="281">
                  <c:v>1357.8172415610156</c:v>
                </c:pt>
                <c:pt idx="282">
                  <c:v>1619.577626273182</c:v>
                </c:pt>
                <c:pt idx="283">
                  <c:v>1711.4871444125458</c:v>
                </c:pt>
                <c:pt idx="284">
                  <c:v>1813.0895684197149</c:v>
                </c:pt>
                <c:pt idx="285">
                  <c:v>1984.896324926556</c:v>
                </c:pt>
                <c:pt idx="286">
                  <c:v>967.69508914234802</c:v>
                </c:pt>
                <c:pt idx="287">
                  <c:v>1316.6916266647579</c:v>
                </c:pt>
                <c:pt idx="288">
                  <c:v>1864.185029351429</c:v>
                </c:pt>
                <c:pt idx="289">
                  <c:v>2118.5545733393938</c:v>
                </c:pt>
                <c:pt idx="290">
                  <c:v>2477.7978970649119</c:v>
                </c:pt>
                <c:pt idx="291">
                  <c:v>2821.1171611504642</c:v>
                </c:pt>
                <c:pt idx="292">
                  <c:v>3106.2789900291882</c:v>
                </c:pt>
                <c:pt idx="293">
                  <c:v>3458.9622935334596</c:v>
                </c:pt>
                <c:pt idx="294">
                  <c:v>4378.3517238552295</c:v>
                </c:pt>
                <c:pt idx="295">
                  <c:v>5730.5813274559214</c:v>
                </c:pt>
                <c:pt idx="296">
                  <c:v>7077.462524068842</c:v>
                </c:pt>
                <c:pt idx="297">
                  <c:v>7555.7381936030997</c:v>
                </c:pt>
                <c:pt idx="298">
                  <c:v>8061.9848200701654</c:v>
                </c:pt>
                <c:pt idx="299">
                  <c:v>8635.7529211627789</c:v>
                </c:pt>
                <c:pt idx="300">
                  <c:v>938.9452379880197</c:v>
                </c:pt>
                <c:pt idx="301">
                  <c:v>1053.5119235933776</c:v>
                </c:pt>
                <c:pt idx="302">
                  <c:v>2015.6193747754019</c:v>
                </c:pt>
                <c:pt idx="303">
                  <c:v>2617.2718889984326</c:v>
                </c:pt>
                <c:pt idx="304">
                  <c:v>2823.5403876174159</c:v>
                </c:pt>
                <c:pt idx="305">
                  <c:v>2974.6458665923024</c:v>
                </c:pt>
                <c:pt idx="306">
                  <c:v>3163.6748397749757</c:v>
                </c:pt>
                <c:pt idx="307">
                  <c:v>3225.6921285684484</c:v>
                </c:pt>
                <c:pt idx="308">
                  <c:v>3683.6819308222284</c:v>
                </c:pt>
                <c:pt idx="309">
                  <c:v>4852.9925536890605</c:v>
                </c:pt>
                <c:pt idx="310">
                  <c:v>7432.794067926282</c:v>
                </c:pt>
                <c:pt idx="311">
                  <c:v>10009.151138828336</c:v>
                </c:pt>
                <c:pt idx="312">
                  <c:v>10997.879463625868</c:v>
                </c:pt>
                <c:pt idx="313">
                  <c:v>11940.029913976501</c:v>
                </c:pt>
                <c:pt idx="314">
                  <c:v>12789.02461543334</c:v>
                </c:pt>
                <c:pt idx="315">
                  <c:v>1070.9764629159044</c:v>
                </c:pt>
                <c:pt idx="316">
                  <c:v>1654.6105574811052</c:v>
                </c:pt>
                <c:pt idx="317">
                  <c:v>1931.6718864560203</c:v>
                </c:pt>
                <c:pt idx="318">
                  <c:v>2165.2536091096395</c:v>
                </c:pt>
                <c:pt idx="319">
                  <c:v>2509.732560147233</c:v>
                </c:pt>
                <c:pt idx="320">
                  <c:v>2897.6391912246881</c:v>
                </c:pt>
                <c:pt idx="321">
                  <c:v>3328.8177234977011</c:v>
                </c:pt>
                <c:pt idx="322">
                  <c:v>4351.5923801558965</c:v>
                </c:pt>
                <c:pt idx="323">
                  <c:v>7661.0273835921298</c:v>
                </c:pt>
                <c:pt idx="324">
                  <c:v>10064.089144586218</c:v>
                </c:pt>
                <c:pt idx="325">
                  <c:v>11473.039556274045</c:v>
                </c:pt>
                <c:pt idx="326">
                  <c:v>12110.192338237914</c:v>
                </c:pt>
                <c:pt idx="327">
                  <c:v>13850.293955395104</c:v>
                </c:pt>
                <c:pt idx="328">
                  <c:v>16912.715638046615</c:v>
                </c:pt>
                <c:pt idx="329">
                  <c:v>949.81513956834362</c:v>
                </c:pt>
                <c:pt idx="330">
                  <c:v>1027.8257230436946</c:v>
                </c:pt>
                <c:pt idx="331">
                  <c:v>1369.2237147161645</c:v>
                </c:pt>
                <c:pt idx="332">
                  <c:v>1567.893667485208</c:v>
                </c:pt>
                <c:pt idx="333">
                  <c:v>1882.3073015721284</c:v>
                </c:pt>
                <c:pt idx="334">
                  <c:v>2252.8878634108823</c:v>
                </c:pt>
                <c:pt idx="335">
                  <c:v>2655.7319547810439</c:v>
                </c:pt>
                <c:pt idx="336">
                  <c:v>3509.7288880160872</c:v>
                </c:pt>
                <c:pt idx="337">
                  <c:v>6457.3415624155477</c:v>
                </c:pt>
                <c:pt idx="338">
                  <c:v>8128.3119902227154</c:v>
                </c:pt>
                <c:pt idx="339">
                  <c:v>8933.4116751067795</c:v>
                </c:pt>
                <c:pt idx="340">
                  <c:v>9327.8264001240459</c:v>
                </c:pt>
                <c:pt idx="341">
                  <c:v>9932.6810350355481</c:v>
                </c:pt>
                <c:pt idx="342">
                  <c:v>10815.237423059662</c:v>
                </c:pt>
                <c:pt idx="343">
                  <c:v>955.14623779563635</c:v>
                </c:pt>
                <c:pt idx="344">
                  <c:v>1056.8871318866311</c:v>
                </c:pt>
                <c:pt idx="345">
                  <c:v>1207.2310254004758</c:v>
                </c:pt>
                <c:pt idx="346">
                  <c:v>1410.5570347381611</c:v>
                </c:pt>
                <c:pt idx="347">
                  <c:v>1955.7656810417066</c:v>
                </c:pt>
                <c:pt idx="348">
                  <c:v>2374.6896108961373</c:v>
                </c:pt>
                <c:pt idx="349">
                  <c:v>2638.4751205842558</c:v>
                </c:pt>
                <c:pt idx="350">
                  <c:v>3018.7485882908145</c:v>
                </c:pt>
                <c:pt idx="351">
                  <c:v>3591.8416477247774</c:v>
                </c:pt>
                <c:pt idx="352">
                  <c:v>4674.3488367933205</c:v>
                </c:pt>
                <c:pt idx="353">
                  <c:v>5698.8543694993386</c:v>
                </c:pt>
                <c:pt idx="354">
                  <c:v>6041.4639744052838</c:v>
                </c:pt>
                <c:pt idx="355">
                  <c:v>6220.6269541153706</c:v>
                </c:pt>
                <c:pt idx="356">
                  <c:v>6324.7045308709248</c:v>
                </c:pt>
                <c:pt idx="357">
                  <c:v>962.29475587314244</c:v>
                </c:pt>
                <c:pt idx="358">
                  <c:v>1069.8340847243419</c:v>
                </c:pt>
                <c:pt idx="359">
                  <c:v>1169.0825173064723</c:v>
                </c:pt>
                <c:pt idx="360">
                  <c:v>1324.4805688799584</c:v>
                </c:pt>
                <c:pt idx="361">
                  <c:v>1822.9555618923018</c:v>
                </c:pt>
                <c:pt idx="362">
                  <c:v>2433.1586037915749</c:v>
                </c:pt>
                <c:pt idx="363">
                  <c:v>3190.1918608276133</c:v>
                </c:pt>
                <c:pt idx="364">
                  <c:v>4226.2942630540401</c:v>
                </c:pt>
                <c:pt idx="365">
                  <c:v>6390.8586134186935</c:v>
                </c:pt>
                <c:pt idx="366">
                  <c:v>8185.0154895493743</c:v>
                </c:pt>
                <c:pt idx="367">
                  <c:v>9585.1730509142653</c:v>
                </c:pt>
                <c:pt idx="368">
                  <c:v>10019.103676103317</c:v>
                </c:pt>
                <c:pt idx="369">
                  <c:v>11132.056974853054</c:v>
                </c:pt>
                <c:pt idx="370">
                  <c:v>11298.221075443995</c:v>
                </c:pt>
                <c:pt idx="371">
                  <c:v>942.35506380222955</c:v>
                </c:pt>
                <c:pt idx="372">
                  <c:v>946.75148896369819</c:v>
                </c:pt>
                <c:pt idx="373">
                  <c:v>947.84194087382627</c:v>
                </c:pt>
                <c:pt idx="374">
                  <c:v>955.66550060998304</c:v>
                </c:pt>
                <c:pt idx="375">
                  <c:v>1007.7648696494342</c:v>
                </c:pt>
                <c:pt idx="376">
                  <c:v>1067.7051071855203</c:v>
                </c:pt>
                <c:pt idx="377">
                  <c:v>1167.040083570042</c:v>
                </c:pt>
                <c:pt idx="378">
                  <c:v>1506.6725816737335</c:v>
                </c:pt>
                <c:pt idx="379">
                  <c:v>2016.5021215597912</c:v>
                </c:pt>
                <c:pt idx="380">
                  <c:v>2353.0709690588369</c:v>
                </c:pt>
                <c:pt idx="381">
                  <c:v>2565.2763725218506</c:v>
                </c:pt>
                <c:pt idx="382">
                  <c:v>2669.7866682893609</c:v>
                </c:pt>
                <c:pt idx="383">
                  <c:v>2750.7570498064879</c:v>
                </c:pt>
                <c:pt idx="384">
                  <c:v>2815.2321825878689</c:v>
                </c:pt>
                <c:pt idx="385">
                  <c:v>939.15294311375828</c:v>
                </c:pt>
                <c:pt idx="386">
                  <c:v>942.37237256270782</c:v>
                </c:pt>
                <c:pt idx="387">
                  <c:v>1013.9094796192034</c:v>
                </c:pt>
                <c:pt idx="388">
                  <c:v>1182.9987607309636</c:v>
                </c:pt>
                <c:pt idx="389">
                  <c:v>1271.1522778465533</c:v>
                </c:pt>
                <c:pt idx="390">
                  <c:v>1392.6078501222439</c:v>
                </c:pt>
                <c:pt idx="391">
                  <c:v>1532.3933997443728</c:v>
                </c:pt>
                <c:pt idx="392">
                  <c:v>1727.5842916572933</c:v>
                </c:pt>
                <c:pt idx="393">
                  <c:v>2163.7131294270775</c:v>
                </c:pt>
                <c:pt idx="394">
                  <c:v>3172.5023076188691</c:v>
                </c:pt>
                <c:pt idx="395">
                  <c:v>3843.2513936709661</c:v>
                </c:pt>
                <c:pt idx="396">
                  <c:v>4258.107764813014</c:v>
                </c:pt>
                <c:pt idx="397">
                  <c:v>4423.1467959728707</c:v>
                </c:pt>
                <c:pt idx="398">
                  <c:v>4572.2444587322825</c:v>
                </c:pt>
                <c:pt idx="399">
                  <c:v>4731.1042624014135</c:v>
                </c:pt>
                <c:pt idx="400">
                  <c:v>958.19257963980363</c:v>
                </c:pt>
                <c:pt idx="401">
                  <c:v>1026.389095924002</c:v>
                </c:pt>
                <c:pt idx="402">
                  <c:v>1088.2679146336493</c:v>
                </c:pt>
                <c:pt idx="403">
                  <c:v>1260.5593164338807</c:v>
                </c:pt>
                <c:pt idx="404">
                  <c:v>1772.206276170152</c:v>
                </c:pt>
                <c:pt idx="405">
                  <c:v>2138.7365880570019</c:v>
                </c:pt>
                <c:pt idx="406">
                  <c:v>2325.0827033655505</c:v>
                </c:pt>
                <c:pt idx="407">
                  <c:v>2684.4125708934594</c:v>
                </c:pt>
                <c:pt idx="408">
                  <c:v>3582.4256820246242</c:v>
                </c:pt>
                <c:pt idx="409">
                  <c:v>4836.2549823066183</c:v>
                </c:pt>
                <c:pt idx="410">
                  <c:v>5758.5003581072951</c:v>
                </c:pt>
                <c:pt idx="411">
                  <c:v>6024.5013891366261</c:v>
                </c:pt>
                <c:pt idx="412">
                  <c:v>6197.3120537512041</c:v>
                </c:pt>
                <c:pt idx="413">
                  <c:v>6375.3499640302052</c:v>
                </c:pt>
                <c:pt idx="414">
                  <c:v>945.28024432304926</c:v>
                </c:pt>
                <c:pt idx="415">
                  <c:v>976.07252921380791</c:v>
                </c:pt>
                <c:pt idx="416">
                  <c:v>1019.4309742117565</c:v>
                </c:pt>
                <c:pt idx="417">
                  <c:v>1039.0071823126266</c:v>
                </c:pt>
                <c:pt idx="418">
                  <c:v>1052.8714994556833</c:v>
                </c:pt>
                <c:pt idx="419">
                  <c:v>1064.8491617066136</c:v>
                </c:pt>
                <c:pt idx="420">
                  <c:v>1082.0021433405325</c:v>
                </c:pt>
                <c:pt idx="421">
                  <c:v>1130.7782303681649</c:v>
                </c:pt>
                <c:pt idx="422">
                  <c:v>1302.3080467073546</c:v>
                </c:pt>
                <c:pt idx="423">
                  <c:v>1700.9980355627426</c:v>
                </c:pt>
                <c:pt idx="424">
                  <c:v>2076.0269488444001</c:v>
                </c:pt>
                <c:pt idx="425">
                  <c:v>2244.4238795370311</c:v>
                </c:pt>
                <c:pt idx="426">
                  <c:v>2395.9101512424386</c:v>
                </c:pt>
                <c:pt idx="427">
                  <c:v>2569.4650925575806</c:v>
                </c:pt>
                <c:pt idx="428">
                  <c:v>1262.5325151283982</c:v>
                </c:pt>
                <c:pt idx="429">
                  <c:v>2992.6469774896541</c:v>
                </c:pt>
                <c:pt idx="430">
                  <c:v>3716.0320041560271</c:v>
                </c:pt>
                <c:pt idx="431">
                  <c:v>3942.3613561692709</c:v>
                </c:pt>
                <c:pt idx="432">
                  <c:v>4115.6912835981957</c:v>
                </c:pt>
                <c:pt idx="433">
                  <c:v>4292.3271842784616</c:v>
                </c:pt>
                <c:pt idx="434">
                  <c:v>4522.9144913693472</c:v>
                </c:pt>
                <c:pt idx="435">
                  <c:v>5087.4743318875462</c:v>
                </c:pt>
                <c:pt idx="436">
                  <c:v>6808.8997964887349</c:v>
                </c:pt>
                <c:pt idx="437">
                  <c:v>9236.4188360385524</c:v>
                </c:pt>
                <c:pt idx="438">
                  <c:v>13000.208802028137</c:v>
                </c:pt>
                <c:pt idx="439">
                  <c:v>14601.667247754762</c:v>
                </c:pt>
                <c:pt idx="440">
                  <c:v>16669.337156962323</c:v>
                </c:pt>
                <c:pt idx="441">
                  <c:v>18092.082650751297</c:v>
                </c:pt>
                <c:pt idx="442">
                  <c:v>944.38018877818172</c:v>
                </c:pt>
                <c:pt idx="443">
                  <c:v>997.96811121875999</c:v>
                </c:pt>
                <c:pt idx="444">
                  <c:v>1072.0149885445978</c:v>
                </c:pt>
                <c:pt idx="445">
                  <c:v>1149.177442756516</c:v>
                </c:pt>
                <c:pt idx="446">
                  <c:v>1295.4883950789349</c:v>
                </c:pt>
                <c:pt idx="447">
                  <c:v>1377.7396248714504</c:v>
                </c:pt>
                <c:pt idx="448">
                  <c:v>1448.4112939040347</c:v>
                </c:pt>
                <c:pt idx="449">
                  <c:v>1743.6122038601277</c:v>
                </c:pt>
                <c:pt idx="450">
                  <c:v>2619.5220278606012</c:v>
                </c:pt>
                <c:pt idx="451">
                  <c:v>3412.2978752841705</c:v>
                </c:pt>
                <c:pt idx="452">
                  <c:v>3951.7600131089457</c:v>
                </c:pt>
                <c:pt idx="453">
                  <c:v>4143.333374081918</c:v>
                </c:pt>
                <c:pt idx="454">
                  <c:v>4256.186492399931</c:v>
                </c:pt>
                <c:pt idx="455">
                  <c:v>4348.73643467699</c:v>
                </c:pt>
                <c:pt idx="456">
                  <c:v>2258.0458740333925</c:v>
                </c:pt>
                <c:pt idx="457">
                  <c:v>6299.3818142912851</c:v>
                </c:pt>
                <c:pt idx="458">
                  <c:v>7439.6656458361367</c:v>
                </c:pt>
                <c:pt idx="459">
                  <c:v>7830.2724435481941</c:v>
                </c:pt>
                <c:pt idx="460">
                  <c:v>8203.8128034287256</c:v>
                </c:pt>
                <c:pt idx="461">
                  <c:v>8545.7819841969758</c:v>
                </c:pt>
                <c:pt idx="462">
                  <c:v>8959.2709632612441</c:v>
                </c:pt>
                <c:pt idx="463">
                  <c:v>9804.8731476643516</c:v>
                </c:pt>
                <c:pt idx="464">
                  <c:v>12237.186713866635</c:v>
                </c:pt>
                <c:pt idx="465">
                  <c:v>17884.896787826965</c:v>
                </c:pt>
                <c:pt idx="466">
                  <c:v>25520.206445022599</c:v>
                </c:pt>
                <c:pt idx="467">
                  <c:v>29396.676441725416</c:v>
                </c:pt>
                <c:pt idx="468">
                  <c:v>33333.917496467278</c:v>
                </c:pt>
                <c:pt idx="469">
                  <c:v>36173.817754410753</c:v>
                </c:pt>
                <c:pt idx="470">
                  <c:v>965.35840647778787</c:v>
                </c:pt>
                <c:pt idx="471">
                  <c:v>1120.7910755722303</c:v>
                </c:pt>
                <c:pt idx="472">
                  <c:v>1435.4470323058458</c:v>
                </c:pt>
                <c:pt idx="473">
                  <c:v>2065.105120982641</c:v>
                </c:pt>
                <c:pt idx="474">
                  <c:v>3057.0009489476874</c:v>
                </c:pt>
                <c:pt idx="475">
                  <c:v>3846.6092932037413</c:v>
                </c:pt>
                <c:pt idx="476">
                  <c:v>4591.1456251745021</c:v>
                </c:pt>
                <c:pt idx="477">
                  <c:v>5695.4618524456073</c:v>
                </c:pt>
                <c:pt idx="478">
                  <c:v>7256.071623443625</c:v>
                </c:pt>
                <c:pt idx="479">
                  <c:v>10304.178961179648</c:v>
                </c:pt>
                <c:pt idx="480">
                  <c:v>14092.806998455486</c:v>
                </c:pt>
                <c:pt idx="481">
                  <c:v>15870.07052435942</c:v>
                </c:pt>
                <c:pt idx="482">
                  <c:v>16859.820066025168</c:v>
                </c:pt>
                <c:pt idx="483">
                  <c:v>17740.766739324805</c:v>
                </c:pt>
                <c:pt idx="484">
                  <c:v>941.10883304779748</c:v>
                </c:pt>
                <c:pt idx="485">
                  <c:v>957.39637665780538</c:v>
                </c:pt>
                <c:pt idx="486">
                  <c:v>983.58453126135669</c:v>
                </c:pt>
                <c:pt idx="487">
                  <c:v>1000.9798355419708</c:v>
                </c:pt>
                <c:pt idx="488">
                  <c:v>1050.9675358030788</c:v>
                </c:pt>
                <c:pt idx="489">
                  <c:v>1143.5174780801372</c:v>
                </c:pt>
                <c:pt idx="490">
                  <c:v>1317.1070369162353</c:v>
                </c:pt>
                <c:pt idx="491">
                  <c:v>1699.1459981915727</c:v>
                </c:pt>
                <c:pt idx="492">
                  <c:v>2310.7856672105381</c:v>
                </c:pt>
                <c:pt idx="493">
                  <c:v>2540.0228909841235</c:v>
                </c:pt>
                <c:pt idx="494">
                  <c:v>2629.2149337284063</c:v>
                </c:pt>
                <c:pt idx="495">
                  <c:v>2667.0172666128456</c:v>
                </c:pt>
                <c:pt idx="496">
                  <c:v>2723.8592360233297</c:v>
                </c:pt>
                <c:pt idx="497">
                  <c:v>2791.4672544512687</c:v>
                </c:pt>
                <c:pt idx="498">
                  <c:v>976.98989351915372</c:v>
                </c:pt>
                <c:pt idx="499">
                  <c:v>1250.9529543684671</c:v>
                </c:pt>
                <c:pt idx="500">
                  <c:v>1553.6139400906741</c:v>
                </c:pt>
                <c:pt idx="501">
                  <c:v>1835.3313256342312</c:v>
                </c:pt>
                <c:pt idx="502">
                  <c:v>2516.77722566187</c:v>
                </c:pt>
                <c:pt idx="503">
                  <c:v>3070.6229434440488</c:v>
                </c:pt>
                <c:pt idx="504">
                  <c:v>3604.2520289876629</c:v>
                </c:pt>
                <c:pt idx="505">
                  <c:v>4672.3756380988034</c:v>
                </c:pt>
                <c:pt idx="506">
                  <c:v>8227.0065424695422</c:v>
                </c:pt>
                <c:pt idx="507">
                  <c:v>13061.637592965351</c:v>
                </c:pt>
                <c:pt idx="508">
                  <c:v>16443.977095535858</c:v>
                </c:pt>
                <c:pt idx="509">
                  <c:v>17683.803608590973</c:v>
                </c:pt>
                <c:pt idx="510">
                  <c:v>18551.734094010986</c:v>
                </c:pt>
                <c:pt idx="511">
                  <c:v>19411.910254736755</c:v>
                </c:pt>
                <c:pt idx="512">
                  <c:v>948.72468765821566</c:v>
                </c:pt>
                <c:pt idx="513">
                  <c:v>1001.5510246377521</c:v>
                </c:pt>
                <c:pt idx="514">
                  <c:v>1051.5387248988602</c:v>
                </c:pt>
                <c:pt idx="515">
                  <c:v>1177.044547126455</c:v>
                </c:pt>
                <c:pt idx="516">
                  <c:v>1569.9361012216382</c:v>
                </c:pt>
                <c:pt idx="517">
                  <c:v>1955.5233583950117</c:v>
                </c:pt>
                <c:pt idx="518">
                  <c:v>2448.2345341681066</c:v>
                </c:pt>
                <c:pt idx="519">
                  <c:v>3063.7859830551506</c:v>
                </c:pt>
                <c:pt idx="520">
                  <c:v>4361.6487699937443</c:v>
                </c:pt>
                <c:pt idx="521">
                  <c:v>5974.669467719822</c:v>
                </c:pt>
                <c:pt idx="522">
                  <c:v>7680.2054902020009</c:v>
                </c:pt>
                <c:pt idx="523">
                  <c:v>8286.6352223170215</c:v>
                </c:pt>
                <c:pt idx="524">
                  <c:v>8526.4654075032777</c:v>
                </c:pt>
                <c:pt idx="525">
                  <c:v>8682.7462058611545</c:v>
                </c:pt>
                <c:pt idx="526">
                  <c:v>938.9452379880197</c:v>
                </c:pt>
                <c:pt idx="527">
                  <c:v>950.87097395751528</c:v>
                </c:pt>
                <c:pt idx="528">
                  <c:v>982.37291802788104</c:v>
                </c:pt>
                <c:pt idx="529">
                  <c:v>1012.3689999366416</c:v>
                </c:pt>
                <c:pt idx="530">
                  <c:v>1089.4276015856901</c:v>
                </c:pt>
                <c:pt idx="531">
                  <c:v>1259.3130856794487</c:v>
                </c:pt>
                <c:pt idx="532">
                  <c:v>1401.4699354870941</c:v>
                </c:pt>
                <c:pt idx="533">
                  <c:v>1519.7060783138352</c:v>
                </c:pt>
                <c:pt idx="534">
                  <c:v>1716.4893761907524</c:v>
                </c:pt>
                <c:pt idx="535">
                  <c:v>2244.9431423513779</c:v>
                </c:pt>
                <c:pt idx="536">
                  <c:v>2910.8977017510069</c:v>
                </c:pt>
                <c:pt idx="537">
                  <c:v>3403.9896702546234</c:v>
                </c:pt>
                <c:pt idx="538">
                  <c:v>3632.1191333576021</c:v>
                </c:pt>
                <c:pt idx="539">
                  <c:v>3795.0984220205496</c:v>
                </c:pt>
                <c:pt idx="540">
                  <c:v>4089.8146866832521</c:v>
                </c:pt>
                <c:pt idx="541">
                  <c:v>1025.4198053372215</c:v>
                </c:pt>
                <c:pt idx="542">
                  <c:v>1773.6255945293665</c:v>
                </c:pt>
                <c:pt idx="543">
                  <c:v>2258.1670353567406</c:v>
                </c:pt>
                <c:pt idx="544">
                  <c:v>2517.9369126139109</c:v>
                </c:pt>
                <c:pt idx="545">
                  <c:v>2960.3661391977685</c:v>
                </c:pt>
                <c:pt idx="546">
                  <c:v>3342.0762340240199</c:v>
                </c:pt>
                <c:pt idx="547">
                  <c:v>3779.9013303206698</c:v>
                </c:pt>
                <c:pt idx="548">
                  <c:v>4622.5090991610432</c:v>
                </c:pt>
                <c:pt idx="549">
                  <c:v>7290.7410706815062</c:v>
                </c:pt>
                <c:pt idx="550">
                  <c:v>12121.425723788278</c:v>
                </c:pt>
                <c:pt idx="551">
                  <c:v>15620.980152317312</c:v>
                </c:pt>
                <c:pt idx="552">
                  <c:v>17138.387257161688</c:v>
                </c:pt>
                <c:pt idx="553">
                  <c:v>18774.134357395673</c:v>
                </c:pt>
                <c:pt idx="554">
                  <c:v>20755.381625535465</c:v>
                </c:pt>
                <c:pt idx="555">
                  <c:v>947.37460434091429</c:v>
                </c:pt>
                <c:pt idx="556">
                  <c:v>1088.1467533103018</c:v>
                </c:pt>
                <c:pt idx="557">
                  <c:v>1197.313105646454</c:v>
                </c:pt>
                <c:pt idx="558">
                  <c:v>1229.9401191479044</c:v>
                </c:pt>
                <c:pt idx="559">
                  <c:v>1268.1751710442988</c:v>
                </c:pt>
                <c:pt idx="560">
                  <c:v>1318.8379129640575</c:v>
                </c:pt>
                <c:pt idx="561">
                  <c:v>1367.2851335426037</c:v>
                </c:pt>
                <c:pt idx="562">
                  <c:v>1507.9361211886435</c:v>
                </c:pt>
                <c:pt idx="563">
                  <c:v>1920.7327498337834</c:v>
                </c:pt>
                <c:pt idx="564">
                  <c:v>2461.216104526774</c:v>
                </c:pt>
                <c:pt idx="565">
                  <c:v>2919.7078608344227</c:v>
                </c:pt>
                <c:pt idx="566">
                  <c:v>3113.2890380228682</c:v>
                </c:pt>
                <c:pt idx="567">
                  <c:v>3315.9226969414249</c:v>
                </c:pt>
                <c:pt idx="568">
                  <c:v>3487.1236468315283</c:v>
                </c:pt>
                <c:pt idx="569">
                  <c:v>957.67331682545694</c:v>
                </c:pt>
                <c:pt idx="570">
                  <c:v>1044.4248243423106</c:v>
                </c:pt>
                <c:pt idx="571">
                  <c:v>1144.2271372597443</c:v>
                </c:pt>
                <c:pt idx="572">
                  <c:v>1568.9495018743796</c:v>
                </c:pt>
                <c:pt idx="573">
                  <c:v>2479.6845519570379</c:v>
                </c:pt>
                <c:pt idx="574">
                  <c:v>2998.5319560522498</c:v>
                </c:pt>
                <c:pt idx="575">
                  <c:v>3499.6205718968054</c:v>
                </c:pt>
                <c:pt idx="576">
                  <c:v>3995.8627348074579</c:v>
                </c:pt>
                <c:pt idx="577">
                  <c:v>4703.358319354822</c:v>
                </c:pt>
                <c:pt idx="578">
                  <c:v>6261.4929376044547</c:v>
                </c:pt>
                <c:pt idx="579">
                  <c:v>8613.3900026249139</c:v>
                </c:pt>
                <c:pt idx="580">
                  <c:v>9884.4934458641765</c:v>
                </c:pt>
                <c:pt idx="581">
                  <c:v>10486.959471829683</c:v>
                </c:pt>
                <c:pt idx="582">
                  <c:v>10908.012379222935</c:v>
                </c:pt>
                <c:pt idx="583">
                  <c:v>940.77996659871133</c:v>
                </c:pt>
                <c:pt idx="584">
                  <c:v>981.33439239918766</c:v>
                </c:pt>
                <c:pt idx="585">
                  <c:v>1025.3505702953087</c:v>
                </c:pt>
                <c:pt idx="586">
                  <c:v>1056.0043851022417</c:v>
                </c:pt>
                <c:pt idx="587">
                  <c:v>1090.6219060586877</c:v>
                </c:pt>
                <c:pt idx="588">
                  <c:v>1172.7519745278555</c:v>
                </c:pt>
                <c:pt idx="589">
                  <c:v>1326.4537675744757</c:v>
                </c:pt>
                <c:pt idx="590">
                  <c:v>1734.9924411419727</c:v>
                </c:pt>
                <c:pt idx="591">
                  <c:v>2331.6600323472749</c:v>
                </c:pt>
                <c:pt idx="592">
                  <c:v>2655.3338532900448</c:v>
                </c:pt>
                <c:pt idx="593">
                  <c:v>2812.6012509951788</c:v>
                </c:pt>
                <c:pt idx="594">
                  <c:v>2884.8999435127162</c:v>
                </c:pt>
                <c:pt idx="595">
                  <c:v>2977.1902543826009</c:v>
                </c:pt>
                <c:pt idx="596">
                  <c:v>3054.5431049597796</c:v>
                </c:pt>
                <c:pt idx="597">
                  <c:v>974.39357944742028</c:v>
                </c:pt>
                <c:pt idx="598">
                  <c:v>1120.773766811752</c:v>
                </c:pt>
                <c:pt idx="599">
                  <c:v>1334.1215484663285</c:v>
                </c:pt>
                <c:pt idx="600">
                  <c:v>1680.0025091026582</c:v>
                </c:pt>
                <c:pt idx="601">
                  <c:v>2724.2227199933723</c:v>
                </c:pt>
                <c:pt idx="602">
                  <c:v>3570.4307110132154</c:v>
                </c:pt>
                <c:pt idx="603">
                  <c:v>4285.6979290153013</c:v>
                </c:pt>
                <c:pt idx="604">
                  <c:v>5385.9465975740241</c:v>
                </c:pt>
                <c:pt idx="605">
                  <c:v>7281.0654735741791</c:v>
                </c:pt>
                <c:pt idx="606">
                  <c:v>10849.560695087977</c:v>
                </c:pt>
                <c:pt idx="607">
                  <c:v>13285.09369073921</c:v>
                </c:pt>
                <c:pt idx="608">
                  <c:v>14114.910285586175</c:v>
                </c:pt>
                <c:pt idx="609">
                  <c:v>14743.20098218519</c:v>
                </c:pt>
                <c:pt idx="610">
                  <c:v>15298.258313200844</c:v>
                </c:pt>
                <c:pt idx="611">
                  <c:v>939.11832559280185</c:v>
                </c:pt>
                <c:pt idx="612">
                  <c:v>1001.0317618234055</c:v>
                </c:pt>
                <c:pt idx="613">
                  <c:v>1442.1282138504398</c:v>
                </c:pt>
                <c:pt idx="614">
                  <c:v>2063.5473325396015</c:v>
                </c:pt>
                <c:pt idx="615">
                  <c:v>3824.3502272287465</c:v>
                </c:pt>
                <c:pt idx="616">
                  <c:v>8608.2666095233617</c:v>
                </c:pt>
                <c:pt idx="617">
                  <c:v>12022.021512361844</c:v>
                </c:pt>
                <c:pt idx="618">
                  <c:v>14509.463480687267</c:v>
                </c:pt>
                <c:pt idx="619">
                  <c:v>17441.98291594972</c:v>
                </c:pt>
                <c:pt idx="620">
                  <c:v>22785.093423014281</c:v>
                </c:pt>
                <c:pt idx="621">
                  <c:v>31612.872824596609</c:v>
                </c:pt>
                <c:pt idx="622">
                  <c:v>42051.007374791363</c:v>
                </c:pt>
                <c:pt idx="623">
                  <c:v>46864.002474689391</c:v>
                </c:pt>
                <c:pt idx="624">
                  <c:v>49302.339489538099</c:v>
                </c:pt>
                <c:pt idx="625">
                  <c:v>50831.880035477705</c:v>
                </c:pt>
                <c:pt idx="626">
                  <c:v>938.9452379880197</c:v>
                </c:pt>
                <c:pt idx="627">
                  <c:v>954.28079977172524</c:v>
                </c:pt>
                <c:pt idx="628">
                  <c:v>1019.7944581817992</c:v>
                </c:pt>
                <c:pt idx="629">
                  <c:v>1109.0557359679951</c:v>
                </c:pt>
                <c:pt idx="630">
                  <c:v>1326.02104856252</c:v>
                </c:pt>
                <c:pt idx="631">
                  <c:v>1635.7440085598421</c:v>
                </c:pt>
                <c:pt idx="632">
                  <c:v>1841.8567283345214</c:v>
                </c:pt>
                <c:pt idx="633">
                  <c:v>2203.3848084431647</c:v>
                </c:pt>
                <c:pt idx="634">
                  <c:v>2923.7234932653701</c:v>
                </c:pt>
                <c:pt idx="635">
                  <c:v>4327.01394027682</c:v>
                </c:pt>
                <c:pt idx="636">
                  <c:v>5726.7387826297554</c:v>
                </c:pt>
                <c:pt idx="637">
                  <c:v>6938.5597212311031</c:v>
                </c:pt>
                <c:pt idx="638">
                  <c:v>7365.5149159474295</c:v>
                </c:pt>
                <c:pt idx="639">
                  <c:v>7614.9168456781445</c:v>
                </c:pt>
                <c:pt idx="640">
                  <c:v>7794.3740743163598</c:v>
                </c:pt>
                <c:pt idx="641">
                  <c:v>943.99939604766075</c:v>
                </c:pt>
                <c:pt idx="642">
                  <c:v>953.91731580168255</c:v>
                </c:pt>
                <c:pt idx="643">
                  <c:v>955.90782325667817</c:v>
                </c:pt>
                <c:pt idx="644">
                  <c:v>959.83691188523483</c:v>
                </c:pt>
                <c:pt idx="645">
                  <c:v>963.40251654374867</c:v>
                </c:pt>
                <c:pt idx="646">
                  <c:v>967.0373562441755</c:v>
                </c:pt>
                <c:pt idx="647">
                  <c:v>969.25287758538809</c:v>
                </c:pt>
                <c:pt idx="648">
                  <c:v>976.6437183095893</c:v>
                </c:pt>
                <c:pt idx="649">
                  <c:v>1011.1400779426876</c:v>
                </c:pt>
                <c:pt idx="650">
                  <c:v>1067.2204618921301</c:v>
                </c:pt>
                <c:pt idx="651">
                  <c:v>1146.0272483494794</c:v>
                </c:pt>
                <c:pt idx="652">
                  <c:v>1201.9864709755743</c:v>
                </c:pt>
                <c:pt idx="653">
                  <c:v>1272.5542874452894</c:v>
                </c:pt>
                <c:pt idx="654">
                  <c:v>1331.4040730712475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3CA-4CBE-8920-7F05DB589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74248"/>
        <c:axId val="456375232"/>
      </c:scatterChart>
      <c:valAx>
        <c:axId val="456374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Cases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456375232"/>
        <c:crosses val="autoZero"/>
        <c:crossBetween val="midCat"/>
      </c:valAx>
      <c:valAx>
        <c:axId val="4563752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Deaths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456374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Vaccinations</a:t>
            </a:r>
            <a:r>
              <a:rPr lang="en-US" baseline="0"/>
              <a:t> Administered Per</a:t>
            </a:r>
            <a:r>
              <a:rPr lang="en-US"/>
              <a:t> 100 People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2069559089429528E-2"/>
          <c:y val="0.10833848376922134"/>
          <c:w val="0.9055648629035995"/>
          <c:h val="0.60511464179725472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VaxRatePivot!$L$3</c:f>
              <c:strCache>
                <c:ptCount val="1"/>
                <c:pt idx="0">
                  <c:v>Sum of Vax per 100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VaxRatePivot!$K$4:$K$54</c:f>
              <c:strCache>
                <c:ptCount val="51"/>
                <c:pt idx="0">
                  <c:v>Alabama</c:v>
                </c:pt>
                <c:pt idx="1">
                  <c:v>Illinois</c:v>
                </c:pt>
                <c:pt idx="2">
                  <c:v>Mississippi</c:v>
                </c:pt>
                <c:pt idx="3">
                  <c:v>Tennessee</c:v>
                </c:pt>
                <c:pt idx="4">
                  <c:v>Arizona</c:v>
                </c:pt>
                <c:pt idx="5">
                  <c:v>Louisiana</c:v>
                </c:pt>
                <c:pt idx="6">
                  <c:v>Arkansas</c:v>
                </c:pt>
                <c:pt idx="7">
                  <c:v>Georgia</c:v>
                </c:pt>
                <c:pt idx="8">
                  <c:v>Idaho</c:v>
                </c:pt>
                <c:pt idx="9">
                  <c:v>Wisconsin</c:v>
                </c:pt>
                <c:pt idx="10">
                  <c:v>South Carolina</c:v>
                </c:pt>
                <c:pt idx="11">
                  <c:v>Wyoming</c:v>
                </c:pt>
                <c:pt idx="12">
                  <c:v>Indiana</c:v>
                </c:pt>
                <c:pt idx="13">
                  <c:v>Texas</c:v>
                </c:pt>
                <c:pt idx="14">
                  <c:v>West Virginia</c:v>
                </c:pt>
                <c:pt idx="15">
                  <c:v>Utah</c:v>
                </c:pt>
                <c:pt idx="16">
                  <c:v>Nevada</c:v>
                </c:pt>
                <c:pt idx="17">
                  <c:v>Missouri</c:v>
                </c:pt>
                <c:pt idx="18">
                  <c:v>Oregon</c:v>
                </c:pt>
                <c:pt idx="19">
                  <c:v>North Carolina</c:v>
                </c:pt>
                <c:pt idx="20">
                  <c:v>Washington</c:v>
                </c:pt>
                <c:pt idx="21">
                  <c:v>California</c:v>
                </c:pt>
                <c:pt idx="22">
                  <c:v>Florida</c:v>
                </c:pt>
                <c:pt idx="23">
                  <c:v>Pennsylvania</c:v>
                </c:pt>
                <c:pt idx="24">
                  <c:v>Oklahoma</c:v>
                </c:pt>
                <c:pt idx="25">
                  <c:v>Montana</c:v>
                </c:pt>
                <c:pt idx="26">
                  <c:v>Nebraska</c:v>
                </c:pt>
                <c:pt idx="27">
                  <c:v>Michigan</c:v>
                </c:pt>
                <c:pt idx="28">
                  <c:v>Kentucky</c:v>
                </c:pt>
                <c:pt idx="29">
                  <c:v>Kansas</c:v>
                </c:pt>
                <c:pt idx="30">
                  <c:v>Virginia</c:v>
                </c:pt>
                <c:pt idx="31">
                  <c:v>Ohio</c:v>
                </c:pt>
                <c:pt idx="32">
                  <c:v>Massachusetts</c:v>
                </c:pt>
                <c:pt idx="33">
                  <c:v>Colorado</c:v>
                </c:pt>
                <c:pt idx="34">
                  <c:v>Delaware</c:v>
                </c:pt>
                <c:pt idx="35">
                  <c:v>Iowa</c:v>
                </c:pt>
                <c:pt idx="36">
                  <c:v>North Dakota</c:v>
                </c:pt>
                <c:pt idx="37">
                  <c:v>Maryland</c:v>
                </c:pt>
                <c:pt idx="38">
                  <c:v>Minnesota</c:v>
                </c:pt>
                <c:pt idx="39">
                  <c:v>New Hampshire</c:v>
                </c:pt>
                <c:pt idx="40">
                  <c:v>Maine</c:v>
                </c:pt>
                <c:pt idx="41">
                  <c:v>New Jersey</c:v>
                </c:pt>
                <c:pt idx="42">
                  <c:v>Connecticut</c:v>
                </c:pt>
                <c:pt idx="43">
                  <c:v>New Mexico</c:v>
                </c:pt>
                <c:pt idx="44">
                  <c:v>South Dakota</c:v>
                </c:pt>
                <c:pt idx="45">
                  <c:v>New York</c:v>
                </c:pt>
                <c:pt idx="46">
                  <c:v>Rhode Island</c:v>
                </c:pt>
                <c:pt idx="47">
                  <c:v>Alaska</c:v>
                </c:pt>
                <c:pt idx="48">
                  <c:v>District of Columbia</c:v>
                </c:pt>
                <c:pt idx="49">
                  <c:v>Vermont</c:v>
                </c:pt>
                <c:pt idx="50">
                  <c:v>Hawaii</c:v>
                </c:pt>
              </c:strCache>
            </c:strRef>
          </c:cat>
          <c:val>
            <c:numRef>
              <c:f>VaxRatePivot!$L$4:$L$54</c:f>
              <c:numCache>
                <c:formatCode>General</c:formatCode>
                <c:ptCount val="51"/>
                <c:pt idx="0">
                  <c:v>4.0491636471055283</c:v>
                </c:pt>
                <c:pt idx="1">
                  <c:v>4.2199950537760555</c:v>
                </c:pt>
                <c:pt idx="2">
                  <c:v>4.2257457396759612</c:v>
                </c:pt>
                <c:pt idx="3">
                  <c:v>4.4655041062497087</c:v>
                </c:pt>
                <c:pt idx="4">
                  <c:v>4.5797403417637597</c:v>
                </c:pt>
                <c:pt idx="5">
                  <c:v>4.5949959674800933</c:v>
                </c:pt>
                <c:pt idx="6">
                  <c:v>4.5952094904217065</c:v>
                </c:pt>
                <c:pt idx="7">
                  <c:v>4.6028380658532022</c:v>
                </c:pt>
                <c:pt idx="8">
                  <c:v>4.6181005253342091</c:v>
                </c:pt>
                <c:pt idx="9">
                  <c:v>4.7022544156703203</c:v>
                </c:pt>
                <c:pt idx="10">
                  <c:v>4.7483222205120219</c:v>
                </c:pt>
                <c:pt idx="11">
                  <c:v>4.749835485195864</c:v>
                </c:pt>
                <c:pt idx="12">
                  <c:v>4.7674897192291148</c:v>
                </c:pt>
                <c:pt idx="13">
                  <c:v>4.7867408823269528</c:v>
                </c:pt>
                <c:pt idx="14">
                  <c:v>4.9412062502950755</c:v>
                </c:pt>
                <c:pt idx="15">
                  <c:v>4.9771707375272864</c:v>
                </c:pt>
                <c:pt idx="16">
                  <c:v>4.9978091719228868</c:v>
                </c:pt>
                <c:pt idx="17">
                  <c:v>5.0002318117175788</c:v>
                </c:pt>
                <c:pt idx="18">
                  <c:v>5.0095511595248867</c:v>
                </c:pt>
                <c:pt idx="19">
                  <c:v>5.0559031663746605</c:v>
                </c:pt>
                <c:pt idx="20">
                  <c:v>5.0678183319615879</c:v>
                </c:pt>
                <c:pt idx="21">
                  <c:v>5.1651712478312213</c:v>
                </c:pt>
                <c:pt idx="22">
                  <c:v>5.2015818084300376</c:v>
                </c:pt>
                <c:pt idx="23">
                  <c:v>5.3186280043488807</c:v>
                </c:pt>
                <c:pt idx="24">
                  <c:v>5.3236762120385421</c:v>
                </c:pt>
                <c:pt idx="25">
                  <c:v>5.3272584913640442</c:v>
                </c:pt>
                <c:pt idx="26">
                  <c:v>5.3807252243566079</c:v>
                </c:pt>
                <c:pt idx="27">
                  <c:v>5.4059728960090423</c:v>
                </c:pt>
                <c:pt idx="28">
                  <c:v>5.4363702035156791</c:v>
                </c:pt>
                <c:pt idx="29">
                  <c:v>5.4731252155038552</c:v>
                </c:pt>
                <c:pt idx="30">
                  <c:v>5.4813957370682971</c:v>
                </c:pt>
                <c:pt idx="31">
                  <c:v>5.4860890409506879</c:v>
                </c:pt>
                <c:pt idx="32">
                  <c:v>5.5341977741198134</c:v>
                </c:pt>
                <c:pt idx="33">
                  <c:v>5.6976078288759373</c:v>
                </c:pt>
                <c:pt idx="34">
                  <c:v>5.8135073471924619</c:v>
                </c:pt>
                <c:pt idx="35">
                  <c:v>5.821887160303441</c:v>
                </c:pt>
                <c:pt idx="36">
                  <c:v>5.8290687364773133</c:v>
                </c:pt>
                <c:pt idx="37">
                  <c:v>5.857652402829296</c:v>
                </c:pt>
                <c:pt idx="38">
                  <c:v>5.8767388899929447</c:v>
                </c:pt>
                <c:pt idx="39">
                  <c:v>5.9500511284778712</c:v>
                </c:pt>
                <c:pt idx="40">
                  <c:v>5.9860785634617564</c:v>
                </c:pt>
                <c:pt idx="41">
                  <c:v>6.0089219810274672</c:v>
                </c:pt>
                <c:pt idx="42">
                  <c:v>6.0184196066019258</c:v>
                </c:pt>
                <c:pt idx="43">
                  <c:v>6.0653902573330774</c:v>
                </c:pt>
                <c:pt idx="44">
                  <c:v>6.0895049047705037</c:v>
                </c:pt>
                <c:pt idx="45">
                  <c:v>6.103417234992139</c:v>
                </c:pt>
                <c:pt idx="46">
                  <c:v>6.1283352442477668</c:v>
                </c:pt>
                <c:pt idx="47">
                  <c:v>6.1560008316774235</c:v>
                </c:pt>
                <c:pt idx="48">
                  <c:v>6.1734567631690016</c:v>
                </c:pt>
                <c:pt idx="49">
                  <c:v>6.2891691333379214</c:v>
                </c:pt>
                <c:pt idx="50">
                  <c:v>6.4595308700274314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2A-430B-86E4-F6502B8DB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78315544"/>
        <c:axId val="878316856"/>
        <c:axId val="0"/>
      </c:bar3DChart>
      <c:catAx>
        <c:axId val="87831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16856"/>
        <c:crosses val="autoZero"/>
        <c:auto val="1"/>
        <c:lblAlgn val="ctr"/>
        <c:lblOffset val="100"/>
        <c:tickLblSkip val="1"/>
        <c:noMultiLvlLbl val="0"/>
      </c:catAx>
      <c:valAx>
        <c:axId val="87831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15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Vaccinations Per 100 People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VaxRatePivot!$L$3</c:f>
              <c:strCache>
                <c:ptCount val="1"/>
                <c:pt idx="0">
                  <c:v>Sum of Vax per 100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VaxRatePivot!$K$4:$K$54</c:f>
              <c:strCache>
                <c:ptCount val="51"/>
                <c:pt idx="0">
                  <c:v>Alabama</c:v>
                </c:pt>
                <c:pt idx="1">
                  <c:v>Illinois</c:v>
                </c:pt>
                <c:pt idx="2">
                  <c:v>Mississippi</c:v>
                </c:pt>
                <c:pt idx="3">
                  <c:v>Tennessee</c:v>
                </c:pt>
                <c:pt idx="4">
                  <c:v>Arizona</c:v>
                </c:pt>
                <c:pt idx="5">
                  <c:v>Louisiana</c:v>
                </c:pt>
                <c:pt idx="6">
                  <c:v>Arkansas</c:v>
                </c:pt>
                <c:pt idx="7">
                  <c:v>Georgia</c:v>
                </c:pt>
                <c:pt idx="8">
                  <c:v>Idaho</c:v>
                </c:pt>
                <c:pt idx="9">
                  <c:v>Wisconsin</c:v>
                </c:pt>
                <c:pt idx="10">
                  <c:v>South Carolina</c:v>
                </c:pt>
                <c:pt idx="11">
                  <c:v>Wyoming</c:v>
                </c:pt>
                <c:pt idx="12">
                  <c:v>Indiana</c:v>
                </c:pt>
                <c:pt idx="13">
                  <c:v>Texas</c:v>
                </c:pt>
                <c:pt idx="14">
                  <c:v>West Virginia</c:v>
                </c:pt>
                <c:pt idx="15">
                  <c:v>Utah</c:v>
                </c:pt>
                <c:pt idx="16">
                  <c:v>Nevada</c:v>
                </c:pt>
                <c:pt idx="17">
                  <c:v>Missouri</c:v>
                </c:pt>
                <c:pt idx="18">
                  <c:v>Oregon</c:v>
                </c:pt>
                <c:pt idx="19">
                  <c:v>North Carolina</c:v>
                </c:pt>
                <c:pt idx="20">
                  <c:v>Washington</c:v>
                </c:pt>
                <c:pt idx="21">
                  <c:v>California</c:v>
                </c:pt>
                <c:pt idx="22">
                  <c:v>Florida</c:v>
                </c:pt>
                <c:pt idx="23">
                  <c:v>Pennsylvania</c:v>
                </c:pt>
                <c:pt idx="24">
                  <c:v>Oklahoma</c:v>
                </c:pt>
                <c:pt idx="25">
                  <c:v>Montana</c:v>
                </c:pt>
                <c:pt idx="26">
                  <c:v>Nebraska</c:v>
                </c:pt>
                <c:pt idx="27">
                  <c:v>Michigan</c:v>
                </c:pt>
                <c:pt idx="28">
                  <c:v>Kentucky</c:v>
                </c:pt>
                <c:pt idx="29">
                  <c:v>Kansas</c:v>
                </c:pt>
                <c:pt idx="30">
                  <c:v>Virginia</c:v>
                </c:pt>
                <c:pt idx="31">
                  <c:v>Ohio</c:v>
                </c:pt>
                <c:pt idx="32">
                  <c:v>Massachusetts</c:v>
                </c:pt>
                <c:pt idx="33">
                  <c:v>Colorado</c:v>
                </c:pt>
                <c:pt idx="34">
                  <c:v>Delaware</c:v>
                </c:pt>
                <c:pt idx="35">
                  <c:v>Iowa</c:v>
                </c:pt>
                <c:pt idx="36">
                  <c:v>North Dakota</c:v>
                </c:pt>
                <c:pt idx="37">
                  <c:v>Maryland</c:v>
                </c:pt>
                <c:pt idx="38">
                  <c:v>Minnesota</c:v>
                </c:pt>
                <c:pt idx="39">
                  <c:v>New Hampshire</c:v>
                </c:pt>
                <c:pt idx="40">
                  <c:v>Maine</c:v>
                </c:pt>
                <c:pt idx="41">
                  <c:v>New Jersey</c:v>
                </c:pt>
                <c:pt idx="42">
                  <c:v>Connecticut</c:v>
                </c:pt>
                <c:pt idx="43">
                  <c:v>New Mexico</c:v>
                </c:pt>
                <c:pt idx="44">
                  <c:v>South Dakota</c:v>
                </c:pt>
                <c:pt idx="45">
                  <c:v>New York</c:v>
                </c:pt>
                <c:pt idx="46">
                  <c:v>Rhode Island</c:v>
                </c:pt>
                <c:pt idx="47">
                  <c:v>Alaska</c:v>
                </c:pt>
                <c:pt idx="48">
                  <c:v>District of Columbia</c:v>
                </c:pt>
                <c:pt idx="49">
                  <c:v>Vermont</c:v>
                </c:pt>
                <c:pt idx="50">
                  <c:v>Hawaii</c:v>
                </c:pt>
              </c:strCache>
            </c:strRef>
          </c:cat>
          <c:val>
            <c:numRef>
              <c:f>VaxRatePivot!$L$4:$L$54</c:f>
              <c:numCache>
                <c:formatCode>General</c:formatCode>
                <c:ptCount val="51"/>
                <c:pt idx="0">
                  <c:v>4.0491636471055283</c:v>
                </c:pt>
                <c:pt idx="1">
                  <c:v>4.2199950537760555</c:v>
                </c:pt>
                <c:pt idx="2">
                  <c:v>4.2257457396759612</c:v>
                </c:pt>
                <c:pt idx="3">
                  <c:v>4.4655041062497087</c:v>
                </c:pt>
                <c:pt idx="4">
                  <c:v>4.5797403417637597</c:v>
                </c:pt>
                <c:pt idx="5">
                  <c:v>4.5949959674800933</c:v>
                </c:pt>
                <c:pt idx="6">
                  <c:v>4.5952094904217065</c:v>
                </c:pt>
                <c:pt idx="7">
                  <c:v>4.6028380658532022</c:v>
                </c:pt>
                <c:pt idx="8">
                  <c:v>4.6181005253342091</c:v>
                </c:pt>
                <c:pt idx="9">
                  <c:v>4.7022544156703203</c:v>
                </c:pt>
                <c:pt idx="10">
                  <c:v>4.7483222205120219</c:v>
                </c:pt>
                <c:pt idx="11">
                  <c:v>4.749835485195864</c:v>
                </c:pt>
                <c:pt idx="12">
                  <c:v>4.7674897192291148</c:v>
                </c:pt>
                <c:pt idx="13">
                  <c:v>4.7867408823269528</c:v>
                </c:pt>
                <c:pt idx="14">
                  <c:v>4.9412062502950755</c:v>
                </c:pt>
                <c:pt idx="15">
                  <c:v>4.9771707375272864</c:v>
                </c:pt>
                <c:pt idx="16">
                  <c:v>4.9978091719228868</c:v>
                </c:pt>
                <c:pt idx="17">
                  <c:v>5.0002318117175788</c:v>
                </c:pt>
                <c:pt idx="18">
                  <c:v>5.0095511595248867</c:v>
                </c:pt>
                <c:pt idx="19">
                  <c:v>5.0559031663746605</c:v>
                </c:pt>
                <c:pt idx="20">
                  <c:v>5.0678183319615879</c:v>
                </c:pt>
                <c:pt idx="21">
                  <c:v>5.1651712478312213</c:v>
                </c:pt>
                <c:pt idx="22">
                  <c:v>5.2015818084300376</c:v>
                </c:pt>
                <c:pt idx="23">
                  <c:v>5.3186280043488807</c:v>
                </c:pt>
                <c:pt idx="24">
                  <c:v>5.3236762120385421</c:v>
                </c:pt>
                <c:pt idx="25">
                  <c:v>5.3272584913640442</c:v>
                </c:pt>
                <c:pt idx="26">
                  <c:v>5.3807252243566079</c:v>
                </c:pt>
                <c:pt idx="27">
                  <c:v>5.4059728960090423</c:v>
                </c:pt>
                <c:pt idx="28">
                  <c:v>5.4363702035156791</c:v>
                </c:pt>
                <c:pt idx="29">
                  <c:v>5.4731252155038552</c:v>
                </c:pt>
                <c:pt idx="30">
                  <c:v>5.4813957370682971</c:v>
                </c:pt>
                <c:pt idx="31">
                  <c:v>5.4860890409506879</c:v>
                </c:pt>
                <c:pt idx="32">
                  <c:v>5.5341977741198134</c:v>
                </c:pt>
                <c:pt idx="33">
                  <c:v>5.6976078288759373</c:v>
                </c:pt>
                <c:pt idx="34">
                  <c:v>5.8135073471924619</c:v>
                </c:pt>
                <c:pt idx="35">
                  <c:v>5.821887160303441</c:v>
                </c:pt>
                <c:pt idx="36">
                  <c:v>5.8290687364773133</c:v>
                </c:pt>
                <c:pt idx="37">
                  <c:v>5.857652402829296</c:v>
                </c:pt>
                <c:pt idx="38">
                  <c:v>5.8767388899929447</c:v>
                </c:pt>
                <c:pt idx="39">
                  <c:v>5.9500511284778712</c:v>
                </c:pt>
                <c:pt idx="40">
                  <c:v>5.9860785634617564</c:v>
                </c:pt>
                <c:pt idx="41">
                  <c:v>6.0089219810274672</c:v>
                </c:pt>
                <c:pt idx="42">
                  <c:v>6.0184196066019258</c:v>
                </c:pt>
                <c:pt idx="43">
                  <c:v>6.0653902573330774</c:v>
                </c:pt>
                <c:pt idx="44">
                  <c:v>6.0895049047705037</c:v>
                </c:pt>
                <c:pt idx="45">
                  <c:v>6.103417234992139</c:v>
                </c:pt>
                <c:pt idx="46">
                  <c:v>6.1283352442477668</c:v>
                </c:pt>
                <c:pt idx="47">
                  <c:v>6.1560008316774235</c:v>
                </c:pt>
                <c:pt idx="48">
                  <c:v>6.1734567631690016</c:v>
                </c:pt>
                <c:pt idx="49">
                  <c:v>6.2891691333379214</c:v>
                </c:pt>
                <c:pt idx="50">
                  <c:v>6.4595308700274314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21-4D85-B983-80CCC7547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66757656"/>
        <c:axId val="766754048"/>
      </c:barChart>
      <c:catAx>
        <c:axId val="766757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754048"/>
        <c:crosses val="autoZero"/>
        <c:auto val="1"/>
        <c:lblAlgn val="ctr"/>
        <c:lblOffset val="100"/>
        <c:tickLblSkip val="1"/>
        <c:noMultiLvlLbl val="0"/>
      </c:catAx>
      <c:valAx>
        <c:axId val="76675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Vaccination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757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E5EC30-AD1E-4EFC-B840-684A4A7E4F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76200</xdr:colOff>
      <xdr:row>16</xdr:row>
      <xdr:rowOff>0</xdr:rowOff>
    </xdr:from>
    <xdr:to>
      <xdr:col>21</xdr:col>
      <xdr:colOff>209550</xdr:colOff>
      <xdr:row>37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9F6955-483C-49C4-8174-972A97295D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01072E-A259-4DD6-BC57-ACEA8B5FD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571499</xdr:colOff>
      <xdr:row>8</xdr:row>
      <xdr:rowOff>104775</xdr:rowOff>
    </xdr:from>
    <xdr:to>
      <xdr:col>28</xdr:col>
      <xdr:colOff>590550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5DE337-22AC-45AD-AB82-226703E58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B39B85-7CBC-4E83-9533-05A1CD71F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200025</xdr:colOff>
      <xdr:row>20</xdr:row>
      <xdr:rowOff>28574</xdr:rowOff>
    </xdr:from>
    <xdr:to>
      <xdr:col>21</xdr:col>
      <xdr:colOff>142875</xdr:colOff>
      <xdr:row>39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BD7CCC-4C57-41E7-AD2C-FCB4B519AA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189D6F-C903-4E2B-A2FC-738658FF4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123825</xdr:colOff>
      <xdr:row>9</xdr:row>
      <xdr:rowOff>85725</xdr:rowOff>
    </xdr:from>
    <xdr:to>
      <xdr:col>21</xdr:col>
      <xdr:colOff>238125</xdr:colOff>
      <xdr:row>29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E2E202-B86C-4F57-A5BD-C88204925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575770</xdr:colOff>
      <xdr:row>34</xdr:row>
      <xdr:rowOff>92623</xdr:rowOff>
    </xdr:from>
    <xdr:to>
      <xdr:col>37</xdr:col>
      <xdr:colOff>22006</xdr:colOff>
      <xdr:row>58</xdr:row>
      <xdr:rowOff>154535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6872DA-AA28-4200-ABFC-A635A8973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146088</xdr:colOff>
      <xdr:row>44</xdr:row>
      <xdr:rowOff>20022</xdr:rowOff>
    </xdr:from>
    <xdr:to>
      <xdr:col>17</xdr:col>
      <xdr:colOff>540226</xdr:colOff>
      <xdr:row>57</xdr:row>
      <xdr:rowOff>173079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B2F575-41DF-4924-AA9E-94C68479C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Ward" refreshedDate="44318.506879513887" createdVersion="7" refreshedVersion="7" minRefreshableVersion="3" recordCount="728" xr:uid="{34C7F163-30B0-49D6-B83E-0FA2CDA40350}">
  <cacheSource type="worksheet">
    <worksheetSource ref="A1:Z729" sheet="Summarized"/>
  </cacheSource>
  <cacheFields count="34">
    <cacheField name="CAL_DATE" numFmtId="14">
      <sharedItems containsSemiMixedTypes="0" containsNonDate="0" containsDate="1" containsString="0" minDate="2020-01-31T00:00:00" maxDate="2021-04-28T00:00:00"/>
    </cacheField>
    <cacheField name="EOMonth" numFmtId="14">
      <sharedItems containsSemiMixedTypes="0" containsNonDate="0" containsDate="1" containsString="0" minDate="2020-01-31T00:00:00" maxDate="2021-05-01T00:00:00" count="16">
        <d v="2020-03-31T00:00:00"/>
        <d v="2020-04-30T00:00:00"/>
        <d v="2020-05-31T00:00:00"/>
        <d v="2020-06-30T00:00:00"/>
        <d v="2020-07-31T00:00:00"/>
        <d v="2020-08-31T00:00:00"/>
        <d v="2020-09-30T00:00:00"/>
        <d v="2020-10-31T00:00:00"/>
        <d v="2020-11-30T00:00:00"/>
        <d v="2020-12-31T00:00:00"/>
        <d v="2021-01-31T00:00:00"/>
        <d v="2021-02-28T00:00:00"/>
        <d v="2021-03-31T00:00:00"/>
        <d v="2021-04-30T00:00:00"/>
        <d v="2020-01-31T00:00:00"/>
        <d v="2020-02-29T00:00:00"/>
      </sharedItems>
      <fieldGroup par="30" base="1">
        <rangePr groupBy="months" startDate="2020-01-31T00:00:00" endDate="2021-05-01T00:00:00"/>
        <groupItems count="14">
          <s v="&lt;1/3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1/2021"/>
        </groupItems>
      </fieldGroup>
    </cacheField>
    <cacheField name="Month Year" numFmtId="17">
      <sharedItems containsSemiMixedTypes="0" containsNonDate="0" containsDate="1" containsString="0" minDate="2020-01-01T00:00:00" maxDate="2021-04-02T00:00:00" count="16"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0-01-01T00:00:00"/>
        <d v="2020-02-01T00:00:00"/>
      </sharedItems>
      <fieldGroup par="33" base="2">
        <rangePr groupBy="months" startDate="2020-01-01T00:00:00" endDate="2021-04-02T00:00:00"/>
        <groupItems count="14">
          <s v="&lt;1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2/2021"/>
        </groupItems>
      </fieldGroup>
    </cacheField>
    <cacheField name="State" numFmtId="0">
      <sharedItems count="51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FIPS" numFmtId="0">
      <sharedItems containsSemiMixedTypes="0" containsString="0" containsNumber="1" containsInteger="1" minValue="1" maxValue="56"/>
    </cacheField>
    <cacheField name="Key1" numFmtId="0">
      <sharedItems containsString="0" containsBlank="1" containsNumber="1" containsInteger="1" minValue="0" maxValue="14" count="16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m/>
        <n v="14"/>
      </sharedItems>
    </cacheField>
    <cacheField name="Monthly Cases" numFmtId="168">
      <sharedItems containsSemiMixedTypes="0" containsString="0" containsNumber="1" containsInteger="1" minValue="0" maxValue="1070577"/>
    </cacheField>
    <cacheField name="Cumulative Cases" numFmtId="168">
      <sharedItems containsSemiMixedTypes="0" containsString="0" containsNumber="1" containsInteger="1" minValue="1" maxValue="3736197"/>
    </cacheField>
    <cacheField name="Monthly Deaths" numFmtId="168">
      <sharedItems containsSemiMixedTypes="0" containsString="0" containsNumber="1" containsInteger="1" minValue="-14" maxValue="21687"/>
    </cacheField>
    <cacheField name="Cumulative Deaths" numFmtId="168">
      <sharedItems containsSemiMixedTypes="0" containsString="0" containsNumber="1" containsInteger="1" minValue="0" maxValue="61480"/>
    </cacheField>
    <cacheField name="Key" numFmtId="0">
      <sharedItems count="728">
        <s v="Alabama-43921"/>
        <s v="Alabama-43951"/>
        <s v="Alabama-43982"/>
        <s v="Alabama-44012"/>
        <s v="Alabama-44043"/>
        <s v="Alabama-44074"/>
        <s v="Alabama-44104"/>
        <s v="Alabama-44135"/>
        <s v="Alabama-44165"/>
        <s v="Alabama-44196"/>
        <s v="Alabama-44227"/>
        <s v="Alabama-44255"/>
        <s v="Alabama-44286"/>
        <s v="Alabama-44316"/>
        <s v="Alaska-43921"/>
        <s v="Alaska-43951"/>
        <s v="Alaska-43982"/>
        <s v="Alaska-44012"/>
        <s v="Alaska-44043"/>
        <s v="Alaska-44074"/>
        <s v="Alaska-44104"/>
        <s v="Alaska-44135"/>
        <s v="Alaska-44165"/>
        <s v="Alaska-44196"/>
        <s v="Alaska-44227"/>
        <s v="Alaska-44255"/>
        <s v="Alaska-44286"/>
        <s v="Alaska-44316"/>
        <s v="Arizona-43861"/>
        <s v="Arizona-43890"/>
        <s v="Arizona-43921"/>
        <s v="Arizona-43951"/>
        <s v="Arizona-43982"/>
        <s v="Arizona-44012"/>
        <s v="Arizona-44043"/>
        <s v="Arizona-44074"/>
        <s v="Arizona-44104"/>
        <s v="Arizona-44135"/>
        <s v="Arizona-44165"/>
        <s v="Arizona-44196"/>
        <s v="Arizona-44227"/>
        <s v="Arizona-44255"/>
        <s v="Arizona-44286"/>
        <s v="Arizona-44316"/>
        <s v="Arkansas-43921"/>
        <s v="Arkansas-43951"/>
        <s v="Arkansas-43982"/>
        <s v="Arkansas-44012"/>
        <s v="Arkansas-44043"/>
        <s v="Arkansas-44074"/>
        <s v="Arkansas-44104"/>
        <s v="Arkansas-44135"/>
        <s v="Arkansas-44165"/>
        <s v="Arkansas-44196"/>
        <s v="Arkansas-44227"/>
        <s v="Arkansas-44255"/>
        <s v="Arkansas-44286"/>
        <s v="Arkansas-44316"/>
        <s v="California-43861"/>
        <s v="California-43890"/>
        <s v="California-43921"/>
        <s v="California-43951"/>
        <s v="California-43982"/>
        <s v="California-44012"/>
        <s v="California-44043"/>
        <s v="California-44074"/>
        <s v="California-44104"/>
        <s v="California-44135"/>
        <s v="California-44165"/>
        <s v="California-44196"/>
        <s v="California-44227"/>
        <s v="California-44255"/>
        <s v="California-44286"/>
        <s v="California-44316"/>
        <s v="Colorado-43921"/>
        <s v="Colorado-43951"/>
        <s v="Colorado-43982"/>
        <s v="Colorado-44012"/>
        <s v="Colorado-44043"/>
        <s v="Colorado-44074"/>
        <s v="Colorado-44104"/>
        <s v="Colorado-44135"/>
        <s v="Colorado-44165"/>
        <s v="Colorado-44196"/>
        <s v="Colorado-44227"/>
        <s v="Colorado-44255"/>
        <s v="Colorado-44286"/>
        <s v="Colorado-44316"/>
        <s v="Connecticut-43921"/>
        <s v="Connecticut-43951"/>
        <s v="Connecticut-43982"/>
        <s v="Connecticut-44012"/>
        <s v="Connecticut-44043"/>
        <s v="Connecticut-44074"/>
        <s v="Connecticut-44104"/>
        <s v="Connecticut-44135"/>
        <s v="Connecticut-44165"/>
        <s v="Connecticut-44196"/>
        <s v="Connecticut-44227"/>
        <s v="Connecticut-44255"/>
        <s v="Connecticut-44286"/>
        <s v="Connecticut-44316"/>
        <s v="Delaware-43921"/>
        <s v="Delaware-43951"/>
        <s v="Delaware-43982"/>
        <s v="Delaware-44012"/>
        <s v="Delaware-44043"/>
        <s v="Delaware-44074"/>
        <s v="Delaware-44104"/>
        <s v="Delaware-44135"/>
        <s v="Delaware-44165"/>
        <s v="Delaware-44196"/>
        <s v="Delaware-44227"/>
        <s v="Delaware-44255"/>
        <s v="Delaware-44286"/>
        <s v="Delaware-44316"/>
        <s v="District of Columbia-43921"/>
        <s v="District of Columbia-43951"/>
        <s v="District of Columbia-43982"/>
        <s v="District of Columbia-44012"/>
        <s v="District of Columbia-44043"/>
        <s v="District of Columbia-44074"/>
        <s v="District of Columbia-44104"/>
        <s v="District of Columbia-44135"/>
        <s v="District of Columbia-44165"/>
        <s v="District of Columbia-44196"/>
        <s v="District of Columbia-44227"/>
        <s v="District of Columbia-44255"/>
        <s v="District of Columbia-44286"/>
        <s v="District of Columbia-44316"/>
        <s v="Florida-43921"/>
        <s v="Florida-43951"/>
        <s v="Florida-43982"/>
        <s v="Florida-44012"/>
        <s v="Florida-44043"/>
        <s v="Florida-44074"/>
        <s v="Florida-44104"/>
        <s v="Florida-44135"/>
        <s v="Florida-44165"/>
        <s v="Florida-44196"/>
        <s v="Florida-44227"/>
        <s v="Florida-44255"/>
        <s v="Florida-44286"/>
        <s v="Florida-44316"/>
        <s v="Georgia-43921"/>
        <s v="Georgia-43951"/>
        <s v="Georgia-43982"/>
        <s v="Georgia-44012"/>
        <s v="Georgia-44043"/>
        <s v="Georgia-44074"/>
        <s v="Georgia-44104"/>
        <s v="Georgia-44135"/>
        <s v="Georgia-44165"/>
        <s v="Georgia-44196"/>
        <s v="Georgia-44227"/>
        <s v="Georgia-44255"/>
        <s v="Georgia-44286"/>
        <s v="Georgia-44316"/>
        <s v="Hawaii-43921"/>
        <s v="Hawaii-43951"/>
        <s v="Hawaii-43982"/>
        <s v="Hawaii-44012"/>
        <s v="Hawaii-44043"/>
        <s v="Hawaii-44074"/>
        <s v="Hawaii-44104"/>
        <s v="Hawaii-44135"/>
        <s v="Hawaii-44165"/>
        <s v="Hawaii-44196"/>
        <s v="Hawaii-44227"/>
        <s v="Hawaii-44255"/>
        <s v="Hawaii-44286"/>
        <s v="Hawaii-44316"/>
        <s v="Idaho-43921"/>
        <s v="Idaho-43951"/>
        <s v="Idaho-43982"/>
        <s v="Idaho-44012"/>
        <s v="Idaho-44043"/>
        <s v="Idaho-44074"/>
        <s v="Idaho-44104"/>
        <s v="Idaho-44135"/>
        <s v="Idaho-44165"/>
        <s v="Idaho-44196"/>
        <s v="Idaho-44227"/>
        <s v="Idaho-44255"/>
        <s v="Idaho-44286"/>
        <s v="Idaho-44316"/>
        <s v="Illinois-43861"/>
        <s v="Illinois-43890"/>
        <s v="Illinois-43921"/>
        <s v="Illinois-43951"/>
        <s v="Illinois-43982"/>
        <s v="Illinois-44012"/>
        <s v="Illinois-44043"/>
        <s v="Illinois-44074"/>
        <s v="Illinois-44104"/>
        <s v="Illinois-44135"/>
        <s v="Illinois-44165"/>
        <s v="Illinois-44196"/>
        <s v="Illinois-44227"/>
        <s v="Illinois-44255"/>
        <s v="Illinois-44286"/>
        <s v="Illinois-44316"/>
        <s v="Indiana-43921"/>
        <s v="Indiana-43951"/>
        <s v="Indiana-43982"/>
        <s v="Indiana-44012"/>
        <s v="Indiana-44043"/>
        <s v="Indiana-44074"/>
        <s v="Indiana-44104"/>
        <s v="Indiana-44135"/>
        <s v="Indiana-44165"/>
        <s v="Indiana-44196"/>
        <s v="Indiana-44227"/>
        <s v="Indiana-44255"/>
        <s v="Indiana-44286"/>
        <s v="Indiana-44316"/>
        <s v="Iowa-43921"/>
        <s v="Iowa-43951"/>
        <s v="Iowa-43982"/>
        <s v="Iowa-44012"/>
        <s v="Iowa-44043"/>
        <s v="Iowa-44074"/>
        <s v="Iowa-44104"/>
        <s v="Iowa-44135"/>
        <s v="Iowa-44165"/>
        <s v="Iowa-44196"/>
        <s v="Iowa-44227"/>
        <s v="Iowa-44255"/>
        <s v="Iowa-44286"/>
        <s v="Iowa-44316"/>
        <s v="Kansas-43921"/>
        <s v="Kansas-43951"/>
        <s v="Kansas-43982"/>
        <s v="Kansas-44012"/>
        <s v="Kansas-44043"/>
        <s v="Kansas-44074"/>
        <s v="Kansas-44104"/>
        <s v="Kansas-44135"/>
        <s v="Kansas-44165"/>
        <s v="Kansas-44196"/>
        <s v="Kansas-44227"/>
        <s v="Kansas-44255"/>
        <s v="Kansas-44286"/>
        <s v="Kansas-44316"/>
        <s v="Kentucky-43921"/>
        <s v="Kentucky-43951"/>
        <s v="Kentucky-43982"/>
        <s v="Kentucky-44012"/>
        <s v="Kentucky-44043"/>
        <s v="Kentucky-44074"/>
        <s v="Kentucky-44104"/>
        <s v="Kentucky-44135"/>
        <s v="Kentucky-44165"/>
        <s v="Kentucky-44196"/>
        <s v="Kentucky-44227"/>
        <s v="Kentucky-44255"/>
        <s v="Kentucky-44286"/>
        <s v="Kentucky-44316"/>
        <s v="Louisiana-43921"/>
        <s v="Louisiana-43951"/>
        <s v="Louisiana-43982"/>
        <s v="Louisiana-44012"/>
        <s v="Louisiana-44043"/>
        <s v="Louisiana-44074"/>
        <s v="Louisiana-44104"/>
        <s v="Louisiana-44135"/>
        <s v="Louisiana-44165"/>
        <s v="Louisiana-44196"/>
        <s v="Louisiana-44227"/>
        <s v="Louisiana-44255"/>
        <s v="Louisiana-44286"/>
        <s v="Louisiana-44316"/>
        <s v="Maine-43921"/>
        <s v="Maine-43951"/>
        <s v="Maine-43982"/>
        <s v="Maine-44012"/>
        <s v="Maine-44043"/>
        <s v="Maine-44074"/>
        <s v="Maine-44104"/>
        <s v="Maine-44135"/>
        <s v="Maine-44165"/>
        <s v="Maine-44196"/>
        <s v="Maine-44227"/>
        <s v="Maine-44255"/>
        <s v="Maine-44286"/>
        <s v="Maine-44316"/>
        <s v="Maryland-43921"/>
        <s v="Maryland-43951"/>
        <s v="Maryland-43982"/>
        <s v="Maryland-44012"/>
        <s v="Maryland-44043"/>
        <s v="Maryland-44074"/>
        <s v="Maryland-44104"/>
        <s v="Maryland-44135"/>
        <s v="Maryland-44165"/>
        <s v="Maryland-44196"/>
        <s v="Maryland-44227"/>
        <s v="Maryland-44255"/>
        <s v="Maryland-44286"/>
        <s v="Maryland-44316"/>
        <s v="Massachusetts-43890"/>
        <s v="Massachusetts-43921"/>
        <s v="Massachusetts-43951"/>
        <s v="Massachusetts-43982"/>
        <s v="Massachusetts-44012"/>
        <s v="Massachusetts-44043"/>
        <s v="Massachusetts-44074"/>
        <s v="Massachusetts-44104"/>
        <s v="Massachusetts-44135"/>
        <s v="Massachusetts-44165"/>
        <s v="Massachusetts-44196"/>
        <s v="Massachusetts-44227"/>
        <s v="Massachusetts-44255"/>
        <s v="Massachusetts-44286"/>
        <s v="Massachusetts-44316"/>
        <s v="Michigan-43921"/>
        <s v="Michigan-43951"/>
        <s v="Michigan-43982"/>
        <s v="Michigan-44012"/>
        <s v="Michigan-44043"/>
        <s v="Michigan-44074"/>
        <s v="Michigan-44104"/>
        <s v="Michigan-44135"/>
        <s v="Michigan-44165"/>
        <s v="Michigan-44196"/>
        <s v="Michigan-44227"/>
        <s v="Michigan-44255"/>
        <s v="Michigan-44286"/>
        <s v="Michigan-44316"/>
        <s v="Minnesota-43921"/>
        <s v="Minnesota-43951"/>
        <s v="Minnesota-43982"/>
        <s v="Minnesota-44012"/>
        <s v="Minnesota-44043"/>
        <s v="Minnesota-44074"/>
        <s v="Minnesota-44104"/>
        <s v="Minnesota-44135"/>
        <s v="Minnesota-44165"/>
        <s v="Minnesota-44196"/>
        <s v="Minnesota-44227"/>
        <s v="Minnesota-44255"/>
        <s v="Minnesota-44286"/>
        <s v="Minnesota-44316"/>
        <s v="Mississippi-43921"/>
        <s v="Mississippi-43951"/>
        <s v="Mississippi-43982"/>
        <s v="Mississippi-44012"/>
        <s v="Mississippi-44043"/>
        <s v="Mississippi-44074"/>
        <s v="Mississippi-44104"/>
        <s v="Mississippi-44135"/>
        <s v="Mississippi-44165"/>
        <s v="Mississippi-44196"/>
        <s v="Mississippi-44227"/>
        <s v="Mississippi-44255"/>
        <s v="Mississippi-44286"/>
        <s v="Mississippi-44316"/>
        <s v="Missouri-43921"/>
        <s v="Missouri-43951"/>
        <s v="Missouri-43982"/>
        <s v="Missouri-44012"/>
        <s v="Missouri-44043"/>
        <s v="Missouri-44074"/>
        <s v="Missouri-44104"/>
        <s v="Missouri-44135"/>
        <s v="Missouri-44165"/>
        <s v="Missouri-44196"/>
        <s v="Missouri-44227"/>
        <s v="Missouri-44255"/>
        <s v="Missouri-44286"/>
        <s v="Missouri-44316"/>
        <s v="Montana-43921"/>
        <s v="Montana-43951"/>
        <s v="Montana-43982"/>
        <s v="Montana-44012"/>
        <s v="Montana-44043"/>
        <s v="Montana-44074"/>
        <s v="Montana-44104"/>
        <s v="Montana-44135"/>
        <s v="Montana-44165"/>
        <s v="Montana-44196"/>
        <s v="Montana-44227"/>
        <s v="Montana-44255"/>
        <s v="Montana-44286"/>
        <s v="Montana-44316"/>
        <s v="Nebraska-43890"/>
        <s v="Nebraska-43921"/>
        <s v="Nebraska-43951"/>
        <s v="Nebraska-43982"/>
        <s v="Nebraska-44012"/>
        <s v="Nebraska-44043"/>
        <s v="Nebraska-44074"/>
        <s v="Nebraska-44104"/>
        <s v="Nebraska-44135"/>
        <s v="Nebraska-44165"/>
        <s v="Nebraska-44196"/>
        <s v="Nebraska-44227"/>
        <s v="Nebraska-44255"/>
        <s v="Nebraska-44286"/>
        <s v="Nebraska-44316"/>
        <s v="Nevada-43921"/>
        <s v="Nevada-43951"/>
        <s v="Nevada-43982"/>
        <s v="Nevada-44012"/>
        <s v="Nevada-44043"/>
        <s v="Nevada-44074"/>
        <s v="Nevada-44104"/>
        <s v="Nevada-44135"/>
        <s v="Nevada-44165"/>
        <s v="Nevada-44196"/>
        <s v="Nevada-44227"/>
        <s v="Nevada-44255"/>
        <s v="Nevada-44286"/>
        <s v="Nevada-44316"/>
        <s v="New Hampshire-43921"/>
        <s v="New Hampshire-43951"/>
        <s v="New Hampshire-43982"/>
        <s v="New Hampshire-44012"/>
        <s v="New Hampshire-44043"/>
        <s v="New Hampshire-44074"/>
        <s v="New Hampshire-44104"/>
        <s v="New Hampshire-44135"/>
        <s v="New Hampshire-44165"/>
        <s v="New Hampshire-44196"/>
        <s v="New Hampshire-44227"/>
        <s v="New Hampshire-44255"/>
        <s v="New Hampshire-44286"/>
        <s v="New Hampshire-44316"/>
        <s v="New Jersey-43921"/>
        <s v="New Jersey-43951"/>
        <s v="New Jersey-43982"/>
        <s v="New Jersey-44012"/>
        <s v="New Jersey-44043"/>
        <s v="New Jersey-44074"/>
        <s v="New Jersey-44104"/>
        <s v="New Jersey-44135"/>
        <s v="New Jersey-44165"/>
        <s v="New Jersey-44196"/>
        <s v="New Jersey-44227"/>
        <s v="New Jersey-44255"/>
        <s v="New Jersey-44286"/>
        <s v="New Jersey-44316"/>
        <s v="New Mexico-43921"/>
        <s v="New Mexico-43951"/>
        <s v="New Mexico-43982"/>
        <s v="New Mexico-44012"/>
        <s v="New Mexico-44043"/>
        <s v="New Mexico-44074"/>
        <s v="New Mexico-44104"/>
        <s v="New Mexico-44135"/>
        <s v="New Mexico-44165"/>
        <s v="New Mexico-44196"/>
        <s v="New Mexico-44227"/>
        <s v="New Mexico-44255"/>
        <s v="New Mexico-44286"/>
        <s v="New Mexico-44316"/>
        <s v="New York-43921"/>
        <s v="New York-43951"/>
        <s v="New York-43982"/>
        <s v="New York-44012"/>
        <s v="New York-44043"/>
        <s v="New York-44074"/>
        <s v="New York-44104"/>
        <s v="New York-44135"/>
        <s v="New York-44165"/>
        <s v="New York-44196"/>
        <s v="New York-44227"/>
        <s v="New York-44255"/>
        <s v="New York-44286"/>
        <s v="New York-44316"/>
        <s v="North Carolina-43921"/>
        <s v="North Carolina-43951"/>
        <s v="North Carolina-43982"/>
        <s v="North Carolina-44012"/>
        <s v="North Carolina-44043"/>
        <s v="North Carolina-44074"/>
        <s v="North Carolina-44104"/>
        <s v="North Carolina-44135"/>
        <s v="North Carolina-44165"/>
        <s v="North Carolina-44196"/>
        <s v="North Carolina-44227"/>
        <s v="North Carolina-44255"/>
        <s v="North Carolina-44286"/>
        <s v="North Carolina-44316"/>
        <s v="North Dakota-43921"/>
        <s v="North Dakota-43951"/>
        <s v="North Dakota-43982"/>
        <s v="North Dakota-44012"/>
        <s v="North Dakota-44043"/>
        <s v="North Dakota-44074"/>
        <s v="North Dakota-44104"/>
        <s v="North Dakota-44135"/>
        <s v="North Dakota-44165"/>
        <s v="North Dakota-44196"/>
        <s v="North Dakota-44227"/>
        <s v="North Dakota-44255"/>
        <s v="North Dakota-44286"/>
        <s v="North Dakota-44316"/>
        <s v="Ohio-43921"/>
        <s v="Ohio-43951"/>
        <s v="Ohio-43982"/>
        <s v="Ohio-44012"/>
        <s v="Ohio-44043"/>
        <s v="Ohio-44074"/>
        <s v="Ohio-44104"/>
        <s v="Ohio-44135"/>
        <s v="Ohio-44165"/>
        <s v="Ohio-44196"/>
        <s v="Ohio-44227"/>
        <s v="Ohio-44255"/>
        <s v="Ohio-44286"/>
        <s v="Ohio-44316"/>
        <s v="Oklahoma-43921"/>
        <s v="Oklahoma-43951"/>
        <s v="Oklahoma-43982"/>
        <s v="Oklahoma-44012"/>
        <s v="Oklahoma-44043"/>
        <s v="Oklahoma-44074"/>
        <s v="Oklahoma-44104"/>
        <s v="Oklahoma-44135"/>
        <s v="Oklahoma-44165"/>
        <s v="Oklahoma-44196"/>
        <s v="Oklahoma-44227"/>
        <s v="Oklahoma-44255"/>
        <s v="Oklahoma-44286"/>
        <s v="Oklahoma-44316"/>
        <s v="Oregon-43890"/>
        <s v="Oregon-43921"/>
        <s v="Oregon-43951"/>
        <s v="Oregon-43982"/>
        <s v="Oregon-44012"/>
        <s v="Oregon-44043"/>
        <s v="Oregon-44074"/>
        <s v="Oregon-44104"/>
        <s v="Oregon-44135"/>
        <s v="Oregon-44165"/>
        <s v="Oregon-44196"/>
        <s v="Oregon-44227"/>
        <s v="Oregon-44255"/>
        <s v="Oregon-44286"/>
        <s v="Oregon-44316"/>
        <s v="Pennsylvania-43921"/>
        <s v="Pennsylvania-43951"/>
        <s v="Pennsylvania-43982"/>
        <s v="Pennsylvania-44012"/>
        <s v="Pennsylvania-44043"/>
        <s v="Pennsylvania-44074"/>
        <s v="Pennsylvania-44104"/>
        <s v="Pennsylvania-44135"/>
        <s v="Pennsylvania-44165"/>
        <s v="Pennsylvania-44196"/>
        <s v="Pennsylvania-44227"/>
        <s v="Pennsylvania-44255"/>
        <s v="Pennsylvania-44286"/>
        <s v="Pennsylvania-44316"/>
        <s v="Rhode Island-43921"/>
        <s v="Rhode Island-43951"/>
        <s v="Rhode Island-43982"/>
        <s v="Rhode Island-44012"/>
        <s v="Rhode Island-44043"/>
        <s v="Rhode Island-44074"/>
        <s v="Rhode Island-44104"/>
        <s v="Rhode Island-44135"/>
        <s v="Rhode Island-44165"/>
        <s v="Rhode Island-44196"/>
        <s v="Rhode Island-44227"/>
        <s v="Rhode Island-44255"/>
        <s v="Rhode Island-44286"/>
        <s v="Rhode Island-44316"/>
        <s v="South Carolina-43921"/>
        <s v="South Carolina-43951"/>
        <s v="South Carolina-43982"/>
        <s v="South Carolina-44012"/>
        <s v="South Carolina-44043"/>
        <s v="South Carolina-44074"/>
        <s v="South Carolina-44104"/>
        <s v="South Carolina-44135"/>
        <s v="South Carolina-44165"/>
        <s v="South Carolina-44196"/>
        <s v="South Carolina-44227"/>
        <s v="South Carolina-44255"/>
        <s v="South Carolina-44286"/>
        <s v="South Carolina-44316"/>
        <s v="South Dakota-43921"/>
        <s v="South Dakota-43951"/>
        <s v="South Dakota-43982"/>
        <s v="South Dakota-44012"/>
        <s v="South Dakota-44043"/>
        <s v="South Dakota-44074"/>
        <s v="South Dakota-44104"/>
        <s v="South Dakota-44135"/>
        <s v="South Dakota-44165"/>
        <s v="South Dakota-44196"/>
        <s v="South Dakota-44227"/>
        <s v="South Dakota-44255"/>
        <s v="South Dakota-44286"/>
        <s v="South Dakota-44316"/>
        <s v="Tennessee-43921"/>
        <s v="Tennessee-43951"/>
        <s v="Tennessee-43982"/>
        <s v="Tennessee-44012"/>
        <s v="Tennessee-44043"/>
        <s v="Tennessee-44074"/>
        <s v="Tennessee-44104"/>
        <s v="Tennessee-44135"/>
        <s v="Tennessee-44165"/>
        <s v="Tennessee-44196"/>
        <s v="Tennessee-44227"/>
        <s v="Tennessee-44255"/>
        <s v="Tennessee-44286"/>
        <s v="Tennessee-44316"/>
        <s v="Texas-43890"/>
        <s v="Texas-43921"/>
        <s v="Texas-43951"/>
        <s v="Texas-43982"/>
        <s v="Texas-44012"/>
        <s v="Texas-44043"/>
        <s v="Texas-44074"/>
        <s v="Texas-44104"/>
        <s v="Texas-44135"/>
        <s v="Texas-44165"/>
        <s v="Texas-44196"/>
        <s v="Texas-44227"/>
        <s v="Texas-44255"/>
        <s v="Texas-44286"/>
        <s v="Texas-44316"/>
        <s v="Utah-43890"/>
        <s v="Utah-43921"/>
        <s v="Utah-43951"/>
        <s v="Utah-43982"/>
        <s v="Utah-44012"/>
        <s v="Utah-44043"/>
        <s v="Utah-44074"/>
        <s v="Utah-44104"/>
        <s v="Utah-44135"/>
        <s v="Utah-44165"/>
        <s v="Utah-44196"/>
        <s v="Utah-44227"/>
        <s v="Utah-44255"/>
        <s v="Utah-44286"/>
        <s v="Utah-44316"/>
        <s v="Vermont-43921"/>
        <s v="Vermont-43951"/>
        <s v="Vermont-43982"/>
        <s v="Vermont-44012"/>
        <s v="Vermont-44043"/>
        <s v="Vermont-44074"/>
        <s v="Vermont-44104"/>
        <s v="Vermont-44135"/>
        <s v="Vermont-44165"/>
        <s v="Vermont-44196"/>
        <s v="Vermont-44227"/>
        <s v="Vermont-44255"/>
        <s v="Vermont-44286"/>
        <s v="Vermont-44316"/>
        <s v="Virginia-43921"/>
        <s v="Virginia-43951"/>
        <s v="Virginia-43982"/>
        <s v="Virginia-44012"/>
        <s v="Virginia-44043"/>
        <s v="Virginia-44074"/>
        <s v="Virginia-44104"/>
        <s v="Virginia-44135"/>
        <s v="Virginia-44165"/>
        <s v="Virginia-44196"/>
        <s v="Virginia-44227"/>
        <s v="Virginia-44255"/>
        <s v="Virginia-44286"/>
        <s v="Virginia-44316"/>
        <s v="Washington-43861"/>
        <s v="Washington-43890"/>
        <s v="Washington-43921"/>
        <s v="Washington-43951"/>
        <s v="Washington-43982"/>
        <s v="Washington-44012"/>
        <s v="Washington-44043"/>
        <s v="Washington-44074"/>
        <s v="Washington-44104"/>
        <s v="Washington-44135"/>
        <s v="Washington-44165"/>
        <s v="Washington-44196"/>
        <s v="Washington-44227"/>
        <s v="Washington-44255"/>
        <s v="Washington-44286"/>
        <s v="Washington-44316"/>
        <s v="West Virginia-43921"/>
        <s v="West Virginia-43951"/>
        <s v="West Virginia-43982"/>
        <s v="West Virginia-44012"/>
        <s v="West Virginia-44043"/>
        <s v="West Virginia-44074"/>
        <s v="West Virginia-44104"/>
        <s v="West Virginia-44135"/>
        <s v="West Virginia-44165"/>
        <s v="West Virginia-44196"/>
        <s v="West Virginia-44227"/>
        <s v="West Virginia-44255"/>
        <s v="West Virginia-44286"/>
        <s v="West Virginia-44316"/>
        <s v="Wisconsin-43890"/>
        <s v="Wisconsin-43921"/>
        <s v="Wisconsin-43951"/>
        <s v="Wisconsin-43982"/>
        <s v="Wisconsin-44012"/>
        <s v="Wisconsin-44043"/>
        <s v="Wisconsin-44074"/>
        <s v="Wisconsin-44104"/>
        <s v="Wisconsin-44135"/>
        <s v="Wisconsin-44165"/>
        <s v="Wisconsin-44196"/>
        <s v="Wisconsin-44227"/>
        <s v="Wisconsin-44255"/>
        <s v="Wisconsin-44286"/>
        <s v="Wisconsin-44316"/>
        <s v="Wyoming-43921"/>
        <s v="Wyoming-43951"/>
        <s v="Wyoming-43982"/>
        <s v="Wyoming-44012"/>
        <s v="Wyoming-44043"/>
        <s v="Wyoming-44074"/>
        <s v="Wyoming-44104"/>
        <s v="Wyoming-44135"/>
        <s v="Wyoming-44165"/>
        <s v="Wyoming-44196"/>
        <s v="Wyoming-44227"/>
        <s v="Wyoming-44255"/>
        <s v="Wyoming-44286"/>
        <s v="Wyoming-44316"/>
      </sharedItems>
    </cacheField>
    <cacheField name="Total Population" numFmtId="168">
      <sharedItems containsSemiMixedTypes="0" containsString="0" containsNumber="1" containsInteger="1" minValue="453558" maxValue="31093847"/>
    </cacheField>
    <cacheField name="State Area (Sq Mi)" numFmtId="168">
      <sharedItems containsSemiMixedTypes="0" containsString="0" containsNumber="1" containsInteger="1" minValue="68" maxValue="665384"/>
    </cacheField>
    <cacheField name="Population Density" numFmtId="43">
      <sharedItems containsSemiMixedTypes="0" containsString="0" containsNumber="1" minValue="0.81839659504887408" maxValue="8595.9117647058829"/>
    </cacheField>
    <cacheField name="Total Vaccine Allocation" numFmtId="0">
      <sharedItems containsSemiMixedTypes="0" containsString="0" containsNumber="1" containsInteger="1" minValue="0" maxValue="9642200"/>
    </cacheField>
    <cacheField name="Vaccination" numFmtId="1">
      <sharedItems containsSemiMixedTypes="0" containsString="0" containsNumber="1" minValue="0" maxValue="10200067.15"/>
    </cacheField>
    <cacheField name="2020 GOP Vote Count" numFmtId="168">
      <sharedItems containsSemiMixedTypes="0" containsString="0" containsNumber="1" containsInteger="1" minValue="18586" maxValue="6005961"/>
    </cacheField>
    <cacheField name="2020 Demo Vote Count" numFmtId="168">
      <sharedItems containsSemiMixedTypes="0" containsString="0" containsNumber="1" containsInteger="1" minValue="73491" maxValue="11109764"/>
    </cacheField>
    <cacheField name="Employment Rate" numFmtId="0">
      <sharedItems containsSemiMixedTypes="0" containsString="0" containsNumber="1" minValue="42.7" maxValue="68.400000000000006"/>
    </cacheField>
    <cacheField name="Unemployment Rate" numFmtId="0">
      <sharedItems containsSemiMixedTypes="0" containsString="0" containsNumber="1" minValue="2.1" maxValue="29.5"/>
    </cacheField>
    <cacheField name="Employment Count" numFmtId="168">
      <sharedItems containsSemiMixedTypes="0" containsString="0" containsNumber="1" containsInteger="1" minValue="274922" maxValue="18613291"/>
    </cacheField>
    <cacheField name="Unemployment Count" numFmtId="168">
      <sharedItems containsSemiMixedTypes="0" containsString="0" containsNumber="1" containsInteger="1" minValue="9016" maxValue="2966435"/>
    </cacheField>
    <cacheField name="active_listing_count" numFmtId="168">
      <sharedItems containsSemiMixedTypes="0" containsString="0" containsNumber="1" containsInteger="1" minValue="1011" maxValue="139045"/>
    </cacheField>
    <cacheField name="median_listing_price" numFmtId="168">
      <sharedItems containsSemiMixedTypes="0" containsString="0" containsNumber="1" minValue="158000" maxValue="820000"/>
    </cacheField>
    <cacheField name="Month death rate / 100000" numFmtId="0">
      <sharedItems containsSemiMixedTypes="0" containsString="0" containsNumber="1" minValue="-0.97319271162075516" maxValue="138.97312910620994"/>
    </cacheField>
    <cacheField name="Cumul Death Rate / 100000" numFmtId="0">
      <sharedItems containsSemiMixedTypes="0" containsString="0" containsNumber="1" minValue="0" maxValue="360.10357857527976"/>
    </cacheField>
    <cacheField name="Total Available Vaccinations Available" numFmtId="0" formula="'Total Vaccine Allocation'-Vaccination" databaseField="0"/>
    <cacheField name="Vaccine Rate" numFmtId="0" formula="Vaccination/'Total Vaccine Allocation'" databaseField="0"/>
    <cacheField name="Vax per 100" numFmtId="0" formula=" (Vaccination/'Total Population') * 100" databaseField="0"/>
    <cacheField name="Quarters" numFmtId="0" databaseField="0">
      <fieldGroup base="1">
        <rangePr groupBy="quarters" startDate="2020-01-31T00:00:00" endDate="2021-05-01T00:00:00"/>
        <groupItems count="6">
          <s v="&lt;1/31/2020"/>
          <s v="Qtr1"/>
          <s v="Qtr2"/>
          <s v="Qtr3"/>
          <s v="Qtr4"/>
          <s v="&gt;5/1/2021"/>
        </groupItems>
      </fieldGroup>
    </cacheField>
    <cacheField name="Years" numFmtId="0" databaseField="0">
      <fieldGroup base="1">
        <rangePr groupBy="years" startDate="2020-01-31T00:00:00" endDate="2021-05-01T00:00:00"/>
        <groupItems count="4">
          <s v="&lt;1/31/2020"/>
          <s v="2020"/>
          <s v="2021"/>
          <s v="&gt;5/1/2021"/>
        </groupItems>
      </fieldGroup>
    </cacheField>
    <cacheField name="GOP 0, DEM 1" numFmtId="0" formula=" IF(('2020 GOP Vote Count') &gt; ('2020 Demo Vote Count'), 0, 1)" databaseField="0"/>
    <cacheField name="Quarters2" numFmtId="0" databaseField="0">
      <fieldGroup base="2">
        <rangePr groupBy="quarters" startDate="2020-01-01T00:00:00" endDate="2021-04-02T00:00:00"/>
        <groupItems count="6">
          <s v="&lt;1/1/2020"/>
          <s v="Qtr1"/>
          <s v="Qtr2"/>
          <s v="Qtr3"/>
          <s v="Qtr4"/>
          <s v="&gt;4/2/2021"/>
        </groupItems>
      </fieldGroup>
    </cacheField>
    <cacheField name="Years2" numFmtId="0" databaseField="0">
      <fieldGroup base="2">
        <rangePr groupBy="years" startDate="2020-01-01T00:00:00" endDate="2021-04-02T00:00:00"/>
        <groupItems count="4">
          <s v="&lt;1/1/2020"/>
          <s v="2020"/>
          <s v="2021"/>
          <s v="&gt;4/2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8">
  <r>
    <d v="2020-03-31T00:00:00"/>
    <x v="0"/>
    <x v="0"/>
    <x v="0"/>
    <n v="1"/>
    <x v="0"/>
    <n v="999"/>
    <n v="999"/>
    <n v="14"/>
    <n v="14"/>
    <x v="0"/>
    <n v="3878006"/>
    <n v="52420"/>
    <n v="73.979511636779861"/>
    <n v="0"/>
    <n v="0"/>
    <n v="1441168"/>
    <n v="849648"/>
    <n v="56.1"/>
    <n v="2.6"/>
    <n v="2176275"/>
    <n v="57895"/>
    <n v="18565"/>
    <n v="243500"/>
    <n v="0.36101027177368988"/>
    <n v="0.36101027177368988"/>
  </r>
  <r>
    <d v="2020-04-30T00:00:00"/>
    <x v="1"/>
    <x v="1"/>
    <x v="0"/>
    <n v="1"/>
    <x v="1"/>
    <n v="6069"/>
    <n v="7068"/>
    <n v="258"/>
    <n v="272"/>
    <x v="1"/>
    <n v="3879108"/>
    <n v="52420"/>
    <n v="74.000534147272035"/>
    <n v="0"/>
    <n v="0"/>
    <n v="1441168"/>
    <n v="849648"/>
    <n v="49"/>
    <n v="13.2"/>
    <n v="1899019"/>
    <n v="288253"/>
    <n v="18647"/>
    <n v="249000"/>
    <n v="6.6510135835351836"/>
    <n v="7.0119212973704261"/>
  </r>
  <r>
    <d v="2020-05-31T00:00:00"/>
    <x v="2"/>
    <x v="2"/>
    <x v="0"/>
    <n v="1"/>
    <x v="2"/>
    <n v="10884"/>
    <n v="17952"/>
    <n v="358"/>
    <n v="630"/>
    <x v="2"/>
    <n v="3879383"/>
    <n v="52420"/>
    <n v="74.005780236550933"/>
    <n v="0"/>
    <n v="0"/>
    <n v="1441168"/>
    <n v="849648"/>
    <n v="52.7"/>
    <n v="7.9"/>
    <n v="2044109"/>
    <n v="174680"/>
    <n v="17805"/>
    <n v="250464"/>
    <n v="9.2282716091708394"/>
    <n v="16.239695848540865"/>
  </r>
  <r>
    <d v="2020-06-30T00:00:00"/>
    <x v="3"/>
    <x v="3"/>
    <x v="0"/>
    <n v="1"/>
    <x v="3"/>
    <n v="20093"/>
    <n v="38045"/>
    <n v="320"/>
    <n v="950"/>
    <x v="3"/>
    <n v="3879980"/>
    <n v="52420"/>
    <n v="74.017169019458223"/>
    <n v="0"/>
    <n v="0"/>
    <n v="1441168"/>
    <n v="849648"/>
    <n v="52.8"/>
    <n v="7.7"/>
    <n v="2049715"/>
    <n v="171721"/>
    <n v="16333"/>
    <n v="258762.5"/>
    <n v="8.2474651931195524"/>
    <n v="24.484662292073669"/>
  </r>
  <r>
    <d v="2020-07-31T00:00:00"/>
    <x v="4"/>
    <x v="4"/>
    <x v="0"/>
    <n v="1"/>
    <x v="4"/>
    <n v="49678"/>
    <n v="87723"/>
    <n v="630"/>
    <n v="1580"/>
    <x v="4"/>
    <n v="3880648"/>
    <n v="52420"/>
    <n v="74.029912247233881"/>
    <n v="0"/>
    <n v="0"/>
    <n v="1441168"/>
    <n v="849648"/>
    <n v="53"/>
    <n v="7.4"/>
    <n v="2056348"/>
    <n v="165510"/>
    <n v="15101"/>
    <n v="258000"/>
    <n v="16.234402089547931"/>
    <n v="40.714849684897985"/>
  </r>
  <r>
    <d v="2020-08-31T00:00:00"/>
    <x v="5"/>
    <x v="5"/>
    <x v="0"/>
    <n v="1"/>
    <x v="5"/>
    <n v="38335"/>
    <n v="126058"/>
    <n v="602"/>
    <n v="2182"/>
    <x v="5"/>
    <n v="3882472"/>
    <n v="52420"/>
    <n v="74.064708126669217"/>
    <n v="0"/>
    <n v="0"/>
    <n v="1441168"/>
    <n v="849648"/>
    <n v="53.1"/>
    <n v="7.1"/>
    <n v="2061877"/>
    <n v="156709"/>
    <n v="14261"/>
    <n v="258944"/>
    <n v="15.50558510145083"/>
    <n v="56.201306796288556"/>
  </r>
  <r>
    <d v="2020-09-30T00:00:00"/>
    <x v="6"/>
    <x v="6"/>
    <x v="0"/>
    <n v="1"/>
    <x v="6"/>
    <n v="28643"/>
    <n v="154701"/>
    <n v="358"/>
    <n v="2540"/>
    <x v="6"/>
    <n v="3884533"/>
    <n v="52420"/>
    <n v="74.104025181228536"/>
    <n v="0"/>
    <n v="0"/>
    <n v="1441168"/>
    <n v="849648"/>
    <n v="53.2"/>
    <n v="6.7"/>
    <n v="2065378"/>
    <n v="147334"/>
    <n v="13451"/>
    <n v="259700"/>
    <n v="9.2160370371419162"/>
    <n v="65.387525347319752"/>
  </r>
  <r>
    <d v="2020-10-31T00:00:00"/>
    <x v="7"/>
    <x v="7"/>
    <x v="0"/>
    <n v="1"/>
    <x v="7"/>
    <n v="37584"/>
    <n v="192285"/>
    <n v="427"/>
    <n v="2967"/>
    <x v="7"/>
    <n v="3886383"/>
    <n v="52420"/>
    <n v="74.139317054559328"/>
    <n v="0"/>
    <n v="0"/>
    <n v="1441168"/>
    <n v="849648"/>
    <n v="55.6"/>
    <n v="4.7"/>
    <n v="2158999"/>
    <n v="107301"/>
    <n v="13101"/>
    <n v="251875"/>
    <n v="10.987079760280961"/>
    <n v="76.343479271085741"/>
  </r>
  <r>
    <d v="2020-11-30T00:00:00"/>
    <x v="8"/>
    <x v="8"/>
    <x v="0"/>
    <n v="1"/>
    <x v="8"/>
    <n v="57239"/>
    <n v="249524"/>
    <n v="611"/>
    <n v="3578"/>
    <x v="8"/>
    <n v="3887946"/>
    <n v="52420"/>
    <n v="74.169133918351775"/>
    <n v="0"/>
    <n v="0"/>
    <n v="1441168"/>
    <n v="849648"/>
    <n v="55.5"/>
    <n v="4.7"/>
    <n v="2158343"/>
    <n v="105558"/>
    <n v="12660"/>
    <n v="249950"/>
    <n v="15.715238843337845"/>
    <n v="92.028027138237007"/>
  </r>
  <r>
    <d v="2020-12-31T00:00:00"/>
    <x v="9"/>
    <x v="9"/>
    <x v="0"/>
    <n v="1"/>
    <x v="9"/>
    <n v="111702"/>
    <n v="361226"/>
    <n v="1249"/>
    <n v="4827"/>
    <x v="9"/>
    <n v="3889304"/>
    <n v="52420"/>
    <n v="74.195040061045404"/>
    <n v="443250"/>
    <n v="0"/>
    <n v="1441168"/>
    <n v="849648"/>
    <n v="55.5"/>
    <n v="4.7"/>
    <n v="2157736"/>
    <n v="106318"/>
    <n v="12007"/>
    <n v="249950"/>
    <n v="32.113714947455897"/>
    <n v="124.10960932855853"/>
  </r>
  <r>
    <d v="2021-01-31T00:00:00"/>
    <x v="10"/>
    <x v="10"/>
    <x v="0"/>
    <n v="1"/>
    <x v="10"/>
    <n v="98413"/>
    <n v="459639"/>
    <n v="2861"/>
    <n v="7688"/>
    <x v="10"/>
    <n v="3890500"/>
    <n v="52420"/>
    <n v="74.217855780236548"/>
    <n v="476500"/>
    <n v="300877.89999999997"/>
    <n v="1441168"/>
    <n v="849648"/>
    <n v="55.5"/>
    <n v="4.3"/>
    <n v="2160236"/>
    <n v="97725"/>
    <n v="10773"/>
    <n v="256000"/>
    <n v="73.538105641948334"/>
    <n v="197.60956175298804"/>
  </r>
  <r>
    <d v="2021-02-28T00:00:00"/>
    <x v="11"/>
    <x v="11"/>
    <x v="0"/>
    <n v="1"/>
    <x v="11"/>
    <n v="33613"/>
    <n v="493252"/>
    <n v="2241"/>
    <n v="9929"/>
    <x v="11"/>
    <n v="3891139"/>
    <n v="52420"/>
    <n v="74.230045784051882"/>
    <n v="637090"/>
    <n v="500248.8"/>
    <n v="1441168"/>
    <n v="849648"/>
    <n v="55.5"/>
    <n v="4"/>
    <n v="2157723"/>
    <n v="91041"/>
    <n v="9378"/>
    <n v="263297.5"/>
    <n v="57.592391328091857"/>
    <n v="255.16950178341096"/>
  </r>
  <r>
    <d v="2021-03-31T00:00:00"/>
    <x v="12"/>
    <x v="12"/>
    <x v="0"/>
    <n v="1"/>
    <x v="12"/>
    <n v="22136"/>
    <n v="515388"/>
    <n v="625"/>
    <n v="10554"/>
    <x v="12"/>
    <n v="3892132"/>
    <n v="52420"/>
    <n v="74.248988935520799"/>
    <n v="1214140"/>
    <n v="668298.9"/>
    <n v="1441168"/>
    <n v="849648"/>
    <n v="55.3"/>
    <n v="3.8"/>
    <n v="2151610"/>
    <n v="84670"/>
    <n v="8493"/>
    <n v="267835"/>
    <n v="16.058037086100882"/>
    <n v="271.16243745073393"/>
  </r>
  <r>
    <d v="2021-04-27T00:00:00"/>
    <x v="13"/>
    <x v="13"/>
    <x v="0"/>
    <n v="1"/>
    <x v="13"/>
    <n v="11319"/>
    <n v="526707"/>
    <n v="300"/>
    <n v="10854"/>
    <x v="13"/>
    <n v="3892132"/>
    <n v="52420"/>
    <n v="74.248988935520799"/>
    <n v="1053560"/>
    <n v="733062.95"/>
    <n v="1441168"/>
    <n v="849648"/>
    <n v="55.3"/>
    <n v="3.8"/>
    <n v="2151610"/>
    <n v="84670"/>
    <n v="8493"/>
    <n v="267835"/>
    <n v="7.7078578013284229"/>
    <n v="278.87029525206236"/>
  </r>
  <r>
    <d v="2020-03-31T00:00:00"/>
    <x v="0"/>
    <x v="0"/>
    <x v="1"/>
    <n v="2"/>
    <x v="0"/>
    <n v="133"/>
    <n v="133"/>
    <n v="2"/>
    <n v="2"/>
    <x v="14"/>
    <n v="545866"/>
    <n v="665384"/>
    <n v="0.82037740612939292"/>
    <n v="0"/>
    <n v="0"/>
    <n v="189892"/>
    <n v="153405"/>
    <n v="61.2"/>
    <n v="5.0999999999999996"/>
    <n v="334331"/>
    <n v="18073"/>
    <n v="2199"/>
    <n v="292450"/>
    <n v="0.36639028626073067"/>
    <n v="0.36639028626073067"/>
  </r>
  <r>
    <d v="2020-04-30T00:00:00"/>
    <x v="1"/>
    <x v="1"/>
    <x v="1"/>
    <n v="2"/>
    <x v="1"/>
    <n v="220"/>
    <n v="353"/>
    <n v="5"/>
    <n v="7"/>
    <x v="15"/>
    <n v="545788"/>
    <n v="665384"/>
    <n v="0.82026018058745021"/>
    <n v="0"/>
    <n v="0"/>
    <n v="189892"/>
    <n v="153405"/>
    <n v="55.9"/>
    <n v="11.8"/>
    <n v="304991"/>
    <n v="40680"/>
    <n v="2302"/>
    <n v="292500"/>
    <n v="0.91610662015287991"/>
    <n v="1.2825492682140318"/>
  </r>
  <r>
    <d v="2020-05-31T00:00:00"/>
    <x v="2"/>
    <x v="2"/>
    <x v="1"/>
    <n v="2"/>
    <x v="2"/>
    <n v="116"/>
    <n v="469"/>
    <n v="1"/>
    <n v="8"/>
    <x v="16"/>
    <n v="545650"/>
    <n v="665384"/>
    <n v="0.82005278155170547"/>
    <n v="0"/>
    <n v="0"/>
    <n v="189892"/>
    <n v="153405"/>
    <n v="55.9"/>
    <n v="11.6"/>
    <n v="305247"/>
    <n v="40112"/>
    <n v="2447"/>
    <n v="304000"/>
    <n v="0.18326766242096582"/>
    <n v="1.4661412993677265"/>
  </r>
  <r>
    <d v="2020-06-30T00:00:00"/>
    <x v="3"/>
    <x v="3"/>
    <x v="1"/>
    <n v="2"/>
    <x v="3"/>
    <n v="663"/>
    <n v="1132"/>
    <n v="4"/>
    <n v="12"/>
    <x v="17"/>
    <n v="545489"/>
    <n v="665384"/>
    <n v="0.81981081601000327"/>
    <n v="0"/>
    <n v="0"/>
    <n v="189892"/>
    <n v="153405"/>
    <n v="56.1"/>
    <n v="11.3"/>
    <n v="306122"/>
    <n v="39132"/>
    <n v="2518"/>
    <n v="309450"/>
    <n v="0.73328701403694663"/>
    <n v="2.19986104211084"/>
  </r>
  <r>
    <d v="2020-07-31T00:00:00"/>
    <x v="4"/>
    <x v="4"/>
    <x v="1"/>
    <n v="2"/>
    <x v="4"/>
    <n v="2543"/>
    <n v="3675"/>
    <n v="9"/>
    <n v="21"/>
    <x v="18"/>
    <n v="545364"/>
    <n v="665384"/>
    <n v="0.81962295456458223"/>
    <n v="0"/>
    <n v="0"/>
    <n v="189892"/>
    <n v="153405"/>
    <n v="56.4"/>
    <n v="11"/>
    <n v="307513"/>
    <n v="37841"/>
    <n v="2473"/>
    <n v="312450"/>
    <n v="1.6502739454749489"/>
    <n v="3.8506392061082142"/>
  </r>
  <r>
    <d v="2020-08-31T00:00:00"/>
    <x v="5"/>
    <x v="5"/>
    <x v="1"/>
    <n v="2"/>
    <x v="5"/>
    <n v="2400"/>
    <n v="6075"/>
    <n v="13"/>
    <n v="34"/>
    <x v="19"/>
    <n v="545315"/>
    <n v="665384"/>
    <n v="0.81954931287797728"/>
    <n v="0"/>
    <n v="0"/>
    <n v="189892"/>
    <n v="153405"/>
    <n v="56.7"/>
    <n v="7.2"/>
    <n v="308923"/>
    <n v="24073"/>
    <n v="2398"/>
    <n v="315000"/>
    <n v="2.3839432254751842"/>
    <n v="6.2349284358581736"/>
  </r>
  <r>
    <d v="2020-09-30T00:00:00"/>
    <x v="6"/>
    <x v="6"/>
    <x v="1"/>
    <n v="2"/>
    <x v="6"/>
    <n v="2632"/>
    <n v="8707"/>
    <n v="18"/>
    <n v="52"/>
    <x v="20"/>
    <n v="545254"/>
    <n v="665384"/>
    <n v="0.81945763649261183"/>
    <n v="0"/>
    <n v="0"/>
    <n v="189892"/>
    <n v="153405"/>
    <n v="56.8"/>
    <n v="7"/>
    <n v="309975"/>
    <n v="23272"/>
    <n v="2237"/>
    <n v="310000"/>
    <n v="3.3012137462540396"/>
    <n v="9.5368397114005585"/>
  </r>
  <r>
    <d v="2020-10-31T00:00:00"/>
    <x v="7"/>
    <x v="7"/>
    <x v="1"/>
    <n v="2"/>
    <x v="7"/>
    <n v="7540"/>
    <n v="16247"/>
    <n v="25"/>
    <n v="77"/>
    <x v="21"/>
    <n v="545223"/>
    <n v="665384"/>
    <n v="0.81941104685414734"/>
    <n v="0"/>
    <n v="0"/>
    <n v="189892"/>
    <n v="153405"/>
    <n v="60.7"/>
    <n v="6.5"/>
    <n v="331171"/>
    <n v="22904"/>
    <n v="2040"/>
    <n v="299900"/>
    <n v="4.5852797846018971"/>
    <n v="14.122661736573841"/>
  </r>
  <r>
    <d v="2020-11-30T00:00:00"/>
    <x v="8"/>
    <x v="8"/>
    <x v="1"/>
    <n v="2"/>
    <x v="8"/>
    <n v="16160"/>
    <n v="32407"/>
    <n v="38"/>
    <n v="115"/>
    <x v="22"/>
    <n v="545133"/>
    <n v="665384"/>
    <n v="0.81927578661344425"/>
    <n v="0"/>
    <n v="0"/>
    <n v="189892"/>
    <n v="153405"/>
    <n v="60.7"/>
    <n v="6.5"/>
    <n v="331069"/>
    <n v="23002"/>
    <n v="1804"/>
    <n v="299250"/>
    <n v="6.9707759390827571"/>
    <n v="21.095769289329393"/>
  </r>
  <r>
    <d v="2020-12-31T00:00:00"/>
    <x v="9"/>
    <x v="9"/>
    <x v="1"/>
    <n v="2"/>
    <x v="9"/>
    <n v="14333"/>
    <n v="46740"/>
    <n v="83"/>
    <n v="198"/>
    <x v="23"/>
    <n v="545002"/>
    <n v="665384"/>
    <n v="0.81907890781864312"/>
    <n v="123800"/>
    <n v="0"/>
    <n v="189892"/>
    <n v="153405"/>
    <n v="60.7"/>
    <n v="6.5"/>
    <n v="330888"/>
    <n v="23147"/>
    <n v="1576"/>
    <n v="299900"/>
    <n v="15.229301910818675"/>
    <n v="36.33014190773612"/>
  </r>
  <r>
    <d v="2021-01-31T00:00:00"/>
    <x v="10"/>
    <x v="10"/>
    <x v="1"/>
    <n v="2"/>
    <x v="10"/>
    <n v="7245"/>
    <n v="53985"/>
    <n v="55"/>
    <n v="253"/>
    <x v="24"/>
    <n v="544894"/>
    <n v="665384"/>
    <n v="0.81891659552979934"/>
    <n v="105800"/>
    <n v="101651.5"/>
    <n v="189892"/>
    <n v="153405"/>
    <n v="60.8"/>
    <n v="6.6"/>
    <n v="331373"/>
    <n v="23585"/>
    <n v="1324"/>
    <n v="299900"/>
    <n v="10.093706298839773"/>
    <n v="46.431048974662957"/>
  </r>
  <r>
    <d v="2021-02-28T00:00:00"/>
    <x v="11"/>
    <x v="11"/>
    <x v="1"/>
    <n v="2"/>
    <x v="11"/>
    <n v="3861"/>
    <n v="57846"/>
    <n v="26"/>
    <n v="279"/>
    <x v="25"/>
    <n v="544693"/>
    <n v="665384"/>
    <n v="0.81861451432556243"/>
    <n v="119200"/>
    <n v="123378.34999999999"/>
    <n v="189892"/>
    <n v="153405"/>
    <n v="60.2"/>
    <n v="6.6"/>
    <n v="327753"/>
    <n v="23305"/>
    <n v="1212"/>
    <n v="309950"/>
    <n v="4.7733310323429894"/>
    <n v="51.221513770142082"/>
  </r>
  <r>
    <d v="2021-03-31T00:00:00"/>
    <x v="12"/>
    <x v="12"/>
    <x v="1"/>
    <n v="2"/>
    <x v="12"/>
    <n v="4713"/>
    <n v="62559"/>
    <n v="20"/>
    <n v="299"/>
    <x v="26"/>
    <n v="544548"/>
    <n v="665384"/>
    <n v="0.81839659504887408"/>
    <n v="499860"/>
    <n v="121118.2"/>
    <n v="189892"/>
    <n v="153405"/>
    <n v="59.8"/>
    <n v="6.6"/>
    <n v="325443"/>
    <n v="23174"/>
    <n v="1145"/>
    <n v="329500"/>
    <n v="3.6727708117558047"/>
    <n v="54.907923635749277"/>
  </r>
  <r>
    <d v="2021-04-27T00:00:00"/>
    <x v="13"/>
    <x v="13"/>
    <x v="1"/>
    <n v="2"/>
    <x v="13"/>
    <n v="4545"/>
    <n v="67104"/>
    <n v="31"/>
    <n v="330"/>
    <x v="27"/>
    <n v="544548"/>
    <n v="665384"/>
    <n v="0.81839659504887408"/>
    <n v="17700"/>
    <n v="123725.15"/>
    <n v="189892"/>
    <n v="153405"/>
    <n v="59.8"/>
    <n v="6.6"/>
    <n v="325443"/>
    <n v="23174"/>
    <n v="1145"/>
    <n v="329500"/>
    <n v="5.6927947582214973"/>
    <n v="60.600718393970773"/>
  </r>
  <r>
    <d v="2020-01-31T00:00:00"/>
    <x v="14"/>
    <x v="14"/>
    <x v="2"/>
    <n v="4"/>
    <x v="14"/>
    <n v="1"/>
    <n v="1"/>
    <n v="0"/>
    <n v="0"/>
    <x v="28"/>
    <n v="5802213"/>
    <n v="113990"/>
    <n v="50.90107026932187"/>
    <n v="0"/>
    <n v="0"/>
    <n v="1661686"/>
    <n v="1672143"/>
    <n v="58.8"/>
    <n v="4.8"/>
    <n v="3409624"/>
    <n v="171670"/>
    <n v="19056"/>
    <n v="367450"/>
    <n v="0"/>
    <n v="0"/>
  </r>
  <r>
    <d v="2020-02-29T00:00:00"/>
    <x v="15"/>
    <x v="15"/>
    <x v="2"/>
    <n v="4"/>
    <x v="14"/>
    <n v="0"/>
    <n v="1"/>
    <n v="0"/>
    <n v="0"/>
    <x v="29"/>
    <n v="5812433"/>
    <n v="113990"/>
    <n v="50.990727256776907"/>
    <n v="0"/>
    <n v="0"/>
    <n v="1661686"/>
    <n v="1672143"/>
    <n v="58.6"/>
    <n v="4.9000000000000004"/>
    <n v="3407756"/>
    <n v="176289"/>
    <n v="17798"/>
    <n v="369900"/>
    <n v="0"/>
    <n v="0"/>
  </r>
  <r>
    <d v="2020-03-31T00:00:00"/>
    <x v="0"/>
    <x v="0"/>
    <x v="2"/>
    <n v="4"/>
    <x v="1"/>
    <n v="1297"/>
    <n v="1298"/>
    <n v="24"/>
    <n v="24"/>
    <x v="30"/>
    <n v="5823018"/>
    <n v="113990"/>
    <n v="51.083586279498199"/>
    <n v="0"/>
    <n v="0"/>
    <n v="1661686"/>
    <n v="1672143"/>
    <n v="58.5"/>
    <n v="5"/>
    <n v="3406748"/>
    <n v="180953"/>
    <n v="17554"/>
    <n v="373995"/>
    <n v="0.41215740703532083"/>
    <n v="0.41215740703532083"/>
  </r>
  <r>
    <d v="2020-04-30T00:00:00"/>
    <x v="1"/>
    <x v="1"/>
    <x v="2"/>
    <n v="4"/>
    <x v="2"/>
    <n v="6350"/>
    <n v="7648"/>
    <n v="296"/>
    <n v="320"/>
    <x v="31"/>
    <n v="5834004"/>
    <n v="113990"/>
    <n v="51.179963154662687"/>
    <n v="0"/>
    <n v="0"/>
    <n v="1661686"/>
    <n v="1672143"/>
    <n v="52.1"/>
    <n v="14.2"/>
    <n v="3040409"/>
    <n v="504698"/>
    <n v="20556"/>
    <n v="358250"/>
    <n v="5.0737023834745401"/>
    <n v="5.4850836578103133"/>
  </r>
  <r>
    <d v="2020-05-31T00:00:00"/>
    <x v="2"/>
    <x v="2"/>
    <x v="2"/>
    <n v="4"/>
    <x v="3"/>
    <n v="12288"/>
    <n v="19936"/>
    <n v="586"/>
    <n v="906"/>
    <x v="32"/>
    <n v="5843415"/>
    <n v="113990"/>
    <n v="51.262523028335821"/>
    <n v="0"/>
    <n v="0"/>
    <n v="1661686"/>
    <n v="1672143"/>
    <n v="55.4"/>
    <n v="10.6"/>
    <n v="3236482"/>
    <n v="382642"/>
    <n v="19299"/>
    <n v="366990"/>
    <n v="10.028382375716939"/>
    <n v="15.504632137200593"/>
  </r>
  <r>
    <d v="2020-06-30T00:00:00"/>
    <x v="3"/>
    <x v="3"/>
    <x v="2"/>
    <n v="4"/>
    <x v="4"/>
    <n v="59463"/>
    <n v="79399"/>
    <n v="739"/>
    <n v="1645"/>
    <x v="33"/>
    <n v="5853318"/>
    <n v="113990"/>
    <n v="51.349399070093867"/>
    <n v="0"/>
    <n v="0"/>
    <n v="1661686"/>
    <n v="1672143"/>
    <n v="54.3"/>
    <n v="10.7"/>
    <n v="3180733"/>
    <n v="381137"/>
    <n v="14984"/>
    <n v="385632.5"/>
    <n v="12.625317811197"/>
    <n v="28.103718267143524"/>
  </r>
  <r>
    <d v="2020-07-31T00:00:00"/>
    <x v="4"/>
    <x v="4"/>
    <x v="2"/>
    <n v="4"/>
    <x v="5"/>
    <n v="94709"/>
    <n v="174108"/>
    <n v="2050"/>
    <n v="3695"/>
    <x v="34"/>
    <n v="5863335"/>
    <n v="113990"/>
    <n v="51.437275199578913"/>
    <n v="0"/>
    <n v="0"/>
    <n v="1661686"/>
    <n v="1672143"/>
    <n v="55.2"/>
    <n v="10.4"/>
    <n v="3233654"/>
    <n v="377224"/>
    <n v="12691"/>
    <n v="389500"/>
    <n v="34.963037247573268"/>
    <n v="63.018742746235723"/>
  </r>
  <r>
    <d v="2020-08-31T00:00:00"/>
    <x v="5"/>
    <x v="5"/>
    <x v="2"/>
    <n v="4"/>
    <x v="6"/>
    <n v="27758"/>
    <n v="201866"/>
    <n v="1336"/>
    <n v="5031"/>
    <x v="35"/>
    <n v="5875190"/>
    <n v="113990"/>
    <n v="51.541275550486887"/>
    <n v="0"/>
    <n v="0"/>
    <n v="1661686"/>
    <n v="1672143"/>
    <n v="55.7"/>
    <n v="7"/>
    <n v="3272951"/>
    <n v="245780"/>
    <n v="11764"/>
    <n v="392685"/>
    <n v="22.739690120659926"/>
    <n v="85.631273201377326"/>
  </r>
  <r>
    <d v="2020-09-30T00:00:00"/>
    <x v="6"/>
    <x v="6"/>
    <x v="2"/>
    <n v="4"/>
    <x v="7"/>
    <n v="16645"/>
    <n v="218511"/>
    <n v="623"/>
    <n v="5654"/>
    <x v="36"/>
    <n v="5887367"/>
    <n v="113990"/>
    <n v="51.64810071058865"/>
    <n v="0"/>
    <n v="0"/>
    <n v="1661686"/>
    <n v="1672143"/>
    <n v="56"/>
    <n v="6.9"/>
    <n v="3299327"/>
    <n v="242642"/>
    <n v="11558"/>
    <n v="391700"/>
    <n v="10.581980026045599"/>
    <n v="96.03613975483438"/>
  </r>
  <r>
    <d v="2020-10-31T00:00:00"/>
    <x v="7"/>
    <x v="7"/>
    <x v="2"/>
    <n v="4"/>
    <x v="8"/>
    <n v="27451"/>
    <n v="245962"/>
    <n v="325"/>
    <n v="5979"/>
    <x v="37"/>
    <n v="5899190"/>
    <n v="113990"/>
    <n v="51.751820335117117"/>
    <n v="0"/>
    <n v="0"/>
    <n v="1661686"/>
    <n v="1672143"/>
    <n v="56.2"/>
    <n v="6.8"/>
    <n v="3315121"/>
    <n v="241312"/>
    <n v="11708"/>
    <n v="390000"/>
    <n v="5.5092309283138876"/>
    <n v="101.3528976011961"/>
  </r>
  <r>
    <d v="2020-11-30T00:00:00"/>
    <x v="8"/>
    <x v="8"/>
    <x v="2"/>
    <n v="4"/>
    <x v="9"/>
    <n v="81084"/>
    <n v="327046"/>
    <n v="661"/>
    <n v="6640"/>
    <x v="38"/>
    <n v="5910601"/>
    <n v="113990"/>
    <n v="51.851925607509429"/>
    <n v="0"/>
    <n v="0"/>
    <n v="1661686"/>
    <n v="1672143"/>
    <n v="56.2"/>
    <n v="6.8"/>
    <n v="3322173"/>
    <n v="241754"/>
    <n v="11207"/>
    <n v="389750"/>
    <n v="11.183295911870891"/>
    <n v="112.34052171682711"/>
  </r>
  <r>
    <d v="2020-12-31T00:00:00"/>
    <x v="9"/>
    <x v="9"/>
    <x v="2"/>
    <n v="4"/>
    <x v="10"/>
    <n v="196783"/>
    <n v="523829"/>
    <n v="2239"/>
    <n v="8879"/>
    <x v="39"/>
    <n v="5921658"/>
    <n v="113990"/>
    <n v="51.948925344328451"/>
    <n v="629500"/>
    <n v="0"/>
    <n v="1661686"/>
    <n v="1672143"/>
    <n v="56.2"/>
    <n v="6.8"/>
    <n v="3326907"/>
    <n v="242410"/>
    <n v="9647"/>
    <n v="389000"/>
    <n v="37.810356491374542"/>
    <n v="149.94111446490157"/>
  </r>
  <r>
    <d v="2021-01-31T00:00:00"/>
    <x v="10"/>
    <x v="10"/>
    <x v="2"/>
    <n v="4"/>
    <x v="11"/>
    <n v="234747"/>
    <n v="758576"/>
    <n v="4241"/>
    <n v="13120"/>
    <x v="40"/>
    <n v="5932506"/>
    <n v="113990"/>
    <n v="52.044091586981317"/>
    <n v="677700"/>
    <n v="504988.39999999997"/>
    <n v="1661686"/>
    <n v="1672143"/>
    <n v="56.2"/>
    <n v="6.7"/>
    <n v="3331367"/>
    <n v="239896"/>
    <n v="8214"/>
    <n v="419000"/>
    <n v="71.487496177837826"/>
    <n v="221.15443288215809"/>
  </r>
  <r>
    <d v="2021-02-28T00:00:00"/>
    <x v="11"/>
    <x v="11"/>
    <x v="2"/>
    <n v="4"/>
    <x v="12"/>
    <n v="58656"/>
    <n v="817232"/>
    <n v="2860"/>
    <n v="15980"/>
    <x v="41"/>
    <n v="5942577"/>
    <n v="113990"/>
    <n v="52.132441442231773"/>
    <n v="905260"/>
    <n v="1018591.5499999999"/>
    <n v="1661686"/>
    <n v="1672143"/>
    <n v="56.1"/>
    <n v="6.9"/>
    <n v="3333226"/>
    <n v="247405"/>
    <n v="6525"/>
    <n v="427000"/>
    <n v="48.127268691680399"/>
    <n v="268.90690688568276"/>
  </r>
  <r>
    <d v="2021-03-31T00:00:00"/>
    <x v="12"/>
    <x v="12"/>
    <x v="2"/>
    <n v="4"/>
    <x v="13"/>
    <n v="24579"/>
    <n v="841811"/>
    <n v="987"/>
    <n v="16967"/>
    <x v="42"/>
    <n v="5952938"/>
    <n v="113990"/>
    <n v="52.223335380296518"/>
    <n v="1717580"/>
    <n v="1410252"/>
    <n v="1661686"/>
    <n v="1672143"/>
    <n v="56.2"/>
    <n v="6.7"/>
    <n v="3346926"/>
    <n v="240454"/>
    <n v="6345"/>
    <n v="447000"/>
    <n v="16.580048372753083"/>
    <n v="285.01892678875544"/>
  </r>
  <r>
    <d v="2021-04-27T00:00:00"/>
    <x v="13"/>
    <x v="13"/>
    <x v="2"/>
    <n v="4"/>
    <x v="15"/>
    <n v="18358"/>
    <n v="860169"/>
    <n v="309"/>
    <n v="17276"/>
    <x v="43"/>
    <n v="5952938"/>
    <n v="113990"/>
    <n v="52.223335380296518"/>
    <n v="1491820"/>
    <n v="1376010.5999999999"/>
    <n v="1661686"/>
    <n v="1672143"/>
    <n v="56.2"/>
    <n v="6.7"/>
    <n v="3346926"/>
    <n v="240454"/>
    <n v="6345"/>
    <n v="447000"/>
    <n v="5.1907142321992943"/>
    <n v="290.20964102095473"/>
  </r>
  <r>
    <d v="2020-03-31T00:00:00"/>
    <x v="0"/>
    <x v="0"/>
    <x v="3"/>
    <n v="5"/>
    <x v="0"/>
    <n v="564"/>
    <n v="564"/>
    <n v="8"/>
    <n v="8"/>
    <x v="44"/>
    <n v="2355118"/>
    <n v="53179"/>
    <n v="44.286616897647569"/>
    <n v="0"/>
    <n v="0"/>
    <n v="760647"/>
    <n v="423932"/>
    <n v="56"/>
    <n v="3.9"/>
    <n v="1318251"/>
    <n v="53851"/>
    <n v="11877"/>
    <n v="193950"/>
    <n v="0.33968573973788152"/>
    <n v="0.33968573973788152"/>
  </r>
  <r>
    <d v="2020-04-30T00:00:00"/>
    <x v="1"/>
    <x v="1"/>
    <x v="3"/>
    <n v="5"/>
    <x v="1"/>
    <n v="2717"/>
    <n v="3281"/>
    <n v="53"/>
    <n v="61"/>
    <x v="45"/>
    <n v="2356097"/>
    <n v="53179"/>
    <n v="44.305026420203461"/>
    <n v="0"/>
    <n v="0"/>
    <n v="760647"/>
    <n v="423932"/>
    <n v="52.4"/>
    <n v="10"/>
    <n v="1234204"/>
    <n v="137367"/>
    <n v="11728"/>
    <n v="198992.5"/>
    <n v="2.2494829372474903"/>
    <n v="2.5890275315489979"/>
  </r>
  <r>
    <d v="2020-05-31T00:00:00"/>
    <x v="2"/>
    <x v="2"/>
    <x v="3"/>
    <n v="5"/>
    <x v="2"/>
    <n v="3972"/>
    <n v="7253"/>
    <n v="72"/>
    <n v="133"/>
    <x v="46"/>
    <n v="2356584"/>
    <n v="53179"/>
    <n v="44.31418417044322"/>
    <n v="0"/>
    <n v="0"/>
    <n v="760647"/>
    <n v="423932"/>
    <n v="52.5"/>
    <n v="8.5"/>
    <n v="1237273"/>
    <n v="114735"/>
    <n v="10876"/>
    <n v="199900"/>
    <n v="3.0552698312472626"/>
    <n v="5.6437623271650832"/>
  </r>
  <r>
    <d v="2020-06-30T00:00:00"/>
    <x v="3"/>
    <x v="3"/>
    <x v="3"/>
    <n v="5"/>
    <x v="3"/>
    <n v="13524"/>
    <n v="20777"/>
    <n v="137"/>
    <n v="270"/>
    <x v="47"/>
    <n v="2357230"/>
    <n v="53179"/>
    <n v="44.326331822711971"/>
    <n v="0"/>
    <n v="0"/>
    <n v="760647"/>
    <n v="423932"/>
    <n v="52.7"/>
    <n v="7.8"/>
    <n v="1242595"/>
    <n v="104792"/>
    <n v="9961"/>
    <n v="205000"/>
    <n v="5.8119063477047215"/>
    <n v="11.454121999126093"/>
  </r>
  <r>
    <d v="2020-07-31T00:00:00"/>
    <x v="4"/>
    <x v="4"/>
    <x v="3"/>
    <n v="5"/>
    <x v="4"/>
    <n v="21734"/>
    <n v="42511"/>
    <n v="183"/>
    <n v="453"/>
    <x v="48"/>
    <n v="2357952"/>
    <n v="53179"/>
    <n v="44.339908610541755"/>
    <n v="0"/>
    <n v="0"/>
    <n v="760647"/>
    <n v="423932"/>
    <n v="53"/>
    <n v="7.1"/>
    <n v="1249195"/>
    <n v="95211"/>
    <n v="9310"/>
    <n v="209450"/>
    <n v="7.7609722335314713"/>
    <n v="19.211587004315611"/>
  </r>
  <r>
    <d v="2020-08-31T00:00:00"/>
    <x v="5"/>
    <x v="5"/>
    <x v="3"/>
    <n v="5"/>
    <x v="5"/>
    <n v="18713"/>
    <n v="61224"/>
    <n v="344"/>
    <n v="797"/>
    <x v="49"/>
    <n v="2359375"/>
    <n v="53179"/>
    <n v="44.366667293480511"/>
    <n v="0"/>
    <n v="0"/>
    <n v="760647"/>
    <n v="423932"/>
    <n v="53.2"/>
    <n v="6.5"/>
    <n v="1254825"/>
    <n v="86531"/>
    <n v="8530"/>
    <n v="210000"/>
    <n v="14.580132450331124"/>
    <n v="33.780132450331124"/>
  </r>
  <r>
    <d v="2020-09-30T00:00:00"/>
    <x v="6"/>
    <x v="6"/>
    <x v="3"/>
    <n v="5"/>
    <x v="6"/>
    <n v="22473"/>
    <n v="83697"/>
    <n v="572"/>
    <n v="1369"/>
    <x v="50"/>
    <n v="2360906"/>
    <n v="53179"/>
    <n v="44.395456853269145"/>
    <n v="0"/>
    <n v="0"/>
    <n v="760647"/>
    <n v="423932"/>
    <n v="53.3"/>
    <n v="5.9"/>
    <n v="1258219"/>
    <n v="79430"/>
    <n v="8010"/>
    <n v="210000"/>
    <n v="24.22798705242818"/>
    <n v="57.986213767087719"/>
  </r>
  <r>
    <d v="2020-10-31T00:00:00"/>
    <x v="7"/>
    <x v="7"/>
    <x v="3"/>
    <n v="5"/>
    <x v="7"/>
    <n v="28493"/>
    <n v="112190"/>
    <n v="556"/>
    <n v="1925"/>
    <x v="51"/>
    <n v="2362323"/>
    <n v="53179"/>
    <n v="44.422102709716242"/>
    <n v="0"/>
    <n v="0"/>
    <n v="760647"/>
    <n v="423932"/>
    <n v="53.3"/>
    <n v="5.6"/>
    <n v="1259359"/>
    <n v="74007"/>
    <n v="7695"/>
    <n v="207400"/>
    <n v="23.536154878058589"/>
    <n v="81.487586583206436"/>
  </r>
  <r>
    <d v="2020-11-30T00:00:00"/>
    <x v="8"/>
    <x v="8"/>
    <x v="3"/>
    <n v="5"/>
    <x v="8"/>
    <n v="45169"/>
    <n v="157359"/>
    <n v="577"/>
    <n v="2502"/>
    <x v="52"/>
    <n v="2363579"/>
    <n v="53179"/>
    <n v="44.445721055303785"/>
    <n v="0"/>
    <n v="0"/>
    <n v="760647"/>
    <n v="423932"/>
    <n v="53.2"/>
    <n v="5.3"/>
    <n v="1258385"/>
    <n v="70215"/>
    <n v="7212"/>
    <n v="200000"/>
    <n v="24.412130925177454"/>
    <n v="105.85641520761524"/>
  </r>
  <r>
    <d v="2020-12-31T00:00:00"/>
    <x v="9"/>
    <x v="9"/>
    <x v="3"/>
    <n v="5"/>
    <x v="9"/>
    <n v="67779"/>
    <n v="225138"/>
    <n v="1174"/>
    <n v="3676"/>
    <x v="53"/>
    <n v="2364696"/>
    <n v="53179"/>
    <n v="44.466725587167865"/>
    <n v="272150"/>
    <n v="0"/>
    <n v="760647"/>
    <n v="423932"/>
    <n v="55.5"/>
    <n v="4.9000000000000004"/>
    <n v="1312142"/>
    <n v="67171"/>
    <n v="6830"/>
    <n v="199900"/>
    <n v="49.646973649044106"/>
    <n v="155.45338597434935"/>
  </r>
  <r>
    <d v="2021-01-31T00:00:00"/>
    <x v="10"/>
    <x v="10"/>
    <x v="3"/>
    <n v="5"/>
    <x v="10"/>
    <n v="70130"/>
    <n v="295268"/>
    <n v="1192"/>
    <n v="4868"/>
    <x v="54"/>
    <n v="2365706"/>
    <n v="53179"/>
    <n v="44.485718046597341"/>
    <n v="293200"/>
    <n v="258224.05"/>
    <n v="760647"/>
    <n v="423932"/>
    <n v="55.5"/>
    <n v="4.5999999999999996"/>
    <n v="1312405"/>
    <n v="63524"/>
    <n v="6118"/>
    <n v="199000"/>
    <n v="50.386649904933243"/>
    <n v="205.7736675647777"/>
  </r>
  <r>
    <d v="2021-02-28T00:00:00"/>
    <x v="11"/>
    <x v="11"/>
    <x v="3"/>
    <n v="5"/>
    <x v="11"/>
    <n v="27147"/>
    <n v="322415"/>
    <n v="375"/>
    <n v="5243"/>
    <x v="55"/>
    <n v="2366377"/>
    <n v="53179"/>
    <n v="44.498335809248012"/>
    <n v="387850"/>
    <n v="293690.3"/>
    <n v="760647"/>
    <n v="423932"/>
    <n v="55"/>
    <n v="4.5"/>
    <n v="1302084"/>
    <n v="61606"/>
    <n v="5333"/>
    <n v="199950"/>
    <n v="15.847010007281174"/>
    <n v="221.56232924846719"/>
  </r>
  <r>
    <d v="2021-03-31T00:00:00"/>
    <x v="12"/>
    <x v="12"/>
    <x v="3"/>
    <n v="5"/>
    <x v="12"/>
    <n v="7983"/>
    <n v="330398"/>
    <n v="383"/>
    <n v="5626"/>
    <x v="56"/>
    <n v="2367295"/>
    <n v="53179"/>
    <n v="44.515598262472025"/>
    <n v="737540"/>
    <n v="453886.39999999997"/>
    <n v="760647"/>
    <n v="423932"/>
    <n v="54.9"/>
    <n v="4.4000000000000004"/>
    <n v="1299702"/>
    <n v="60199"/>
    <n v="5005"/>
    <n v="199900"/>
    <n v="16.178803233226109"/>
    <n v="237.6552140734467"/>
  </r>
  <r>
    <d v="2021-04-27T00:00:00"/>
    <x v="13"/>
    <x v="13"/>
    <x v="3"/>
    <n v="5"/>
    <x v="13"/>
    <n v="4600"/>
    <n v="334998"/>
    <n v="99"/>
    <n v="5725"/>
    <x v="57"/>
    <n v="2367295"/>
    <n v="53179"/>
    <n v="44.515598262472025"/>
    <n v="639200"/>
    <n v="513400"/>
    <n v="760647"/>
    <n v="423932"/>
    <n v="54.9"/>
    <n v="4.4000000000000004"/>
    <n v="1299702"/>
    <n v="60199"/>
    <n v="5005"/>
    <n v="199900"/>
    <n v="4.1819883031054434"/>
    <n v="241.83720237655214"/>
  </r>
  <r>
    <d v="2020-01-31T00:00:00"/>
    <x v="14"/>
    <x v="14"/>
    <x v="4"/>
    <n v="6"/>
    <x v="14"/>
    <n v="3"/>
    <n v="3"/>
    <n v="0"/>
    <n v="0"/>
    <x v="58"/>
    <n v="31086836"/>
    <n v="163695"/>
    <n v="189.90705885946426"/>
    <n v="0"/>
    <n v="0"/>
    <n v="6005961"/>
    <n v="11109764"/>
    <n v="59.9"/>
    <n v="4.2"/>
    <n v="18613291"/>
    <n v="823824"/>
    <n v="58915"/>
    <n v="566950"/>
    <n v="0"/>
    <n v="0"/>
  </r>
  <r>
    <d v="2020-02-29T00:00:00"/>
    <x v="15"/>
    <x v="15"/>
    <x v="4"/>
    <n v="6"/>
    <x v="14"/>
    <n v="25"/>
    <n v="28"/>
    <n v="0"/>
    <n v="0"/>
    <x v="59"/>
    <n v="31086594"/>
    <n v="163695"/>
    <n v="189.90558050032072"/>
    <n v="0"/>
    <n v="0"/>
    <n v="6005961"/>
    <n v="11109764"/>
    <n v="59.8"/>
    <n v="4.3"/>
    <n v="18587756"/>
    <n v="845293"/>
    <n v="58665"/>
    <n v="590000"/>
    <n v="0"/>
    <n v="0"/>
  </r>
  <r>
    <d v="2020-03-31T00:00:00"/>
    <x v="0"/>
    <x v="0"/>
    <x v="4"/>
    <n v="6"/>
    <x v="1"/>
    <n v="8555"/>
    <n v="8583"/>
    <n v="184"/>
    <n v="184"/>
    <x v="60"/>
    <n v="31087184"/>
    <n v="163695"/>
    <n v="189.90918476434834"/>
    <n v="0"/>
    <n v="0"/>
    <n v="6005961"/>
    <n v="11109764"/>
    <n v="58.9"/>
    <n v="4.5"/>
    <n v="18304574"/>
    <n v="864091"/>
    <n v="59655"/>
    <n v="599974.5"/>
    <n v="0.59188378078889359"/>
    <n v="0.59188378078889359"/>
  </r>
  <r>
    <d v="2020-04-30T00:00:00"/>
    <x v="1"/>
    <x v="1"/>
    <x v="4"/>
    <n v="6"/>
    <x v="2"/>
    <n v="41887"/>
    <n v="50470"/>
    <n v="1873"/>
    <n v="2057"/>
    <x v="61"/>
    <n v="31090131"/>
    <n v="163695"/>
    <n v="189.92718775772016"/>
    <n v="0"/>
    <n v="0"/>
    <n v="6005961"/>
    <n v="11109764"/>
    <n v="50.3"/>
    <n v="16"/>
    <n v="15624429"/>
    <n v="2966435"/>
    <n v="62282"/>
    <n v="589950"/>
    <n v="6.0244197748796875"/>
    <n v="6.6162474516430958"/>
  </r>
  <r>
    <d v="2020-05-31T00:00:00"/>
    <x v="2"/>
    <x v="2"/>
    <x v="4"/>
    <n v="6"/>
    <x v="3"/>
    <n v="62644"/>
    <n v="113114"/>
    <n v="2185"/>
    <n v="4242"/>
    <x v="62"/>
    <n v="31081351"/>
    <n v="163695"/>
    <n v="189.8735514218516"/>
    <n v="0"/>
    <n v="0"/>
    <n v="6005961"/>
    <n v="11109764"/>
    <n v="50"/>
    <n v="15.6"/>
    <n v="15529319"/>
    <n v="2863209"/>
    <n v="65249"/>
    <n v="619999"/>
    <n v="7.0299389495649658"/>
    <n v="13.648055388583336"/>
  </r>
  <r>
    <d v="2020-06-30T00:00:00"/>
    <x v="3"/>
    <x v="3"/>
    <x v="4"/>
    <n v="6"/>
    <x v="4"/>
    <n v="119039"/>
    <n v="232153"/>
    <n v="1841"/>
    <n v="6083"/>
    <x v="63"/>
    <n v="31075328"/>
    <n v="163695"/>
    <n v="189.83675738415957"/>
    <n v="0"/>
    <n v="0"/>
    <n v="6005961"/>
    <n v="11109764"/>
    <n v="52"/>
    <n v="14.1"/>
    <n v="16161036"/>
    <n v="2652106"/>
    <n v="61454"/>
    <n v="662000"/>
    <n v="5.9243139766698523"/>
    <n v="19.575014622532706"/>
  </r>
  <r>
    <d v="2020-07-31T00:00:00"/>
    <x v="4"/>
    <x v="4"/>
    <x v="4"/>
    <n v="6"/>
    <x v="5"/>
    <n v="270120"/>
    <n v="502273"/>
    <n v="3139"/>
    <n v="9222"/>
    <x v="64"/>
    <n v="31069557"/>
    <n v="163695"/>
    <n v="189.80150279483186"/>
    <n v="0"/>
    <n v="0"/>
    <n v="6005961"/>
    <n v="11109764"/>
    <n v="52.4"/>
    <n v="13.2"/>
    <n v="16268045"/>
    <n v="2463494"/>
    <n v="56351"/>
    <n v="698500"/>
    <n v="10.103137292881261"/>
    <n v="29.68178786713953"/>
  </r>
  <r>
    <d v="2020-08-31T00:00:00"/>
    <x v="5"/>
    <x v="5"/>
    <x v="4"/>
    <n v="6"/>
    <x v="6"/>
    <n v="210268"/>
    <n v="712541"/>
    <n v="3798"/>
    <n v="13020"/>
    <x v="65"/>
    <n v="31074765"/>
    <n v="163695"/>
    <n v="189.83331806102814"/>
    <n v="0"/>
    <n v="0"/>
    <n v="6005961"/>
    <n v="11109764"/>
    <n v="52.7"/>
    <n v="12.3"/>
    <n v="16365343"/>
    <n v="2301320"/>
    <n v="52788"/>
    <n v="720000"/>
    <n v="12.222135871341264"/>
    <n v="41.898949195593275"/>
  </r>
  <r>
    <d v="2020-09-30T00:00:00"/>
    <x v="6"/>
    <x v="6"/>
    <x v="4"/>
    <n v="6"/>
    <x v="7"/>
    <n v="108584"/>
    <n v="821125"/>
    <n v="2878"/>
    <n v="15898"/>
    <x v="66"/>
    <n v="31081669"/>
    <n v="163695"/>
    <n v="189.87549405907328"/>
    <n v="0"/>
    <n v="0"/>
    <n v="6005961"/>
    <n v="11109764"/>
    <n v="52.9"/>
    <n v="10.6"/>
    <n v="16435503"/>
    <n v="1950055"/>
    <n v="52810"/>
    <n v="724500"/>
    <n v="9.2594770248663281"/>
    <n v="51.149119437569453"/>
  </r>
  <r>
    <d v="2020-10-31T00:00:00"/>
    <x v="7"/>
    <x v="7"/>
    <x v="4"/>
    <n v="6"/>
    <x v="8"/>
    <n v="114123"/>
    <n v="935248"/>
    <n v="1763"/>
    <n v="17661"/>
    <x v="67"/>
    <n v="31086721"/>
    <n v="163695"/>
    <n v="189.90635633342498"/>
    <n v="0"/>
    <n v="0"/>
    <n v="6005961"/>
    <n v="11109764"/>
    <n v="54.8"/>
    <n v="9.8000000000000007"/>
    <n v="17050260"/>
    <n v="1854378"/>
    <n v="54623"/>
    <n v="730000"/>
    <n v="5.6712317777098464"/>
    <n v="56.812038812327621"/>
  </r>
  <r>
    <d v="2020-11-30T00:00:00"/>
    <x v="8"/>
    <x v="8"/>
    <x v="4"/>
    <n v="6"/>
    <x v="9"/>
    <n v="301944"/>
    <n v="1237192"/>
    <n v="1548"/>
    <n v="19209"/>
    <x v="68"/>
    <n v="31090632"/>
    <n v="163695"/>
    <n v="189.93024832768259"/>
    <n v="0"/>
    <n v="0"/>
    <n v="6005961"/>
    <n v="11109764"/>
    <n v="54.6"/>
    <n v="8.6999999999999993"/>
    <n v="16983903"/>
    <n v="1620723"/>
    <n v="51254"/>
    <n v="727044"/>
    <n v="4.9789917425930748"/>
    <n v="61.783883968650109"/>
  </r>
  <r>
    <d v="2020-12-31T00:00:00"/>
    <x v="9"/>
    <x v="9"/>
    <x v="4"/>
    <n v="6"/>
    <x v="10"/>
    <n v="1070577"/>
    <n v="2307769"/>
    <n v="6756"/>
    <n v="25965"/>
    <x v="69"/>
    <n v="31092761"/>
    <n v="163695"/>
    <n v="189.94325422279238"/>
    <n v="3525800"/>
    <n v="0"/>
    <n v="6005961"/>
    <n v="11109764"/>
    <n v="54.5"/>
    <n v="9.3000000000000007"/>
    <n v="16957019"/>
    <n v="1748456"/>
    <n v="43302"/>
    <n v="727000"/>
    <n v="21.728530316107985"/>
    <n v="83.5081837859301"/>
  </r>
  <r>
    <d v="2021-01-31T00:00:00"/>
    <x v="10"/>
    <x v="10"/>
    <x v="4"/>
    <n v="6"/>
    <x v="11"/>
    <n v="1016198"/>
    <n v="3323967"/>
    <n v="14963"/>
    <n v="40928"/>
    <x v="70"/>
    <n v="31093847"/>
    <n v="163695"/>
    <n v="189.94988851217204"/>
    <n v="3800750"/>
    <n v="2792548.35"/>
    <n v="6005961"/>
    <n v="11109764"/>
    <n v="54.6"/>
    <n v="9"/>
    <n v="16988683"/>
    <n v="1679840"/>
    <n v="37353"/>
    <n v="775000"/>
    <n v="48.122060933791822"/>
    <n v="131.62732806911927"/>
  </r>
  <r>
    <d v="2021-02-28T00:00:00"/>
    <x v="11"/>
    <x v="11"/>
    <x v="4"/>
    <n v="6"/>
    <x v="12"/>
    <n v="245492"/>
    <n v="3569459"/>
    <n v="11285"/>
    <n v="52213"/>
    <x v="71"/>
    <n v="31091641"/>
    <n v="163695"/>
    <n v="189.93641223006202"/>
    <n v="5083030"/>
    <n v="4705339.05"/>
    <n v="6005961"/>
    <n v="11109764"/>
    <n v="55.7"/>
    <n v="8.5"/>
    <n v="17332682"/>
    <n v="1610021"/>
    <n v="35225"/>
    <n v="799500"/>
    <n v="36.295929185596862"/>
    <n v="167.93259641715278"/>
  </r>
  <r>
    <d v="2021-03-31T00:00:00"/>
    <x v="12"/>
    <x v="12"/>
    <x v="4"/>
    <n v="6"/>
    <x v="13"/>
    <n v="99461"/>
    <n v="3668920"/>
    <n v="7023"/>
    <n v="59236"/>
    <x v="72"/>
    <n v="31090057"/>
    <n v="163695"/>
    <n v="189.92673569748618"/>
    <n v="9642200"/>
    <n v="7992012.7999999998"/>
    <n v="6005961"/>
    <n v="11109764"/>
    <n v="55.8"/>
    <n v="8.3000000000000007"/>
    <n v="17342568"/>
    <n v="1560415"/>
    <n v="35018"/>
    <n v="820000"/>
    <n v="22.589215581045732"/>
    <n v="190.53036795654637"/>
  </r>
  <r>
    <d v="2021-04-27T00:00:00"/>
    <x v="13"/>
    <x v="13"/>
    <x v="4"/>
    <n v="6"/>
    <x v="15"/>
    <n v="67277"/>
    <n v="3736197"/>
    <n v="2244"/>
    <n v="61480"/>
    <x v="73"/>
    <n v="31090057"/>
    <n v="163695"/>
    <n v="189.92673569748618"/>
    <n v="8366900"/>
    <n v="10200067.15"/>
    <n v="6005961"/>
    <n v="11109764"/>
    <n v="55.8"/>
    <n v="8.3000000000000007"/>
    <n v="17342568"/>
    <n v="1560415"/>
    <n v="35018"/>
    <n v="820000"/>
    <n v="7.2177416722008578"/>
    <n v="197.74810962874722"/>
  </r>
  <r>
    <d v="2020-03-31T00:00:00"/>
    <x v="0"/>
    <x v="0"/>
    <x v="5"/>
    <n v="8"/>
    <x v="0"/>
    <n v="2990"/>
    <n v="2990"/>
    <n v="69"/>
    <n v="69"/>
    <x v="74"/>
    <n v="4593310"/>
    <n v="104094"/>
    <n v="44.126558687340285"/>
    <n v="0"/>
    <n v="0"/>
    <n v="1364607"/>
    <n v="1804352"/>
    <n v="64.3"/>
    <n v="4.7"/>
    <n v="2953112"/>
    <n v="146120"/>
    <n v="16926"/>
    <n v="512500"/>
    <n v="1.5021846990514465"/>
    <n v="1.5021846990514465"/>
  </r>
  <r>
    <d v="2020-04-30T00:00:00"/>
    <x v="1"/>
    <x v="1"/>
    <x v="5"/>
    <n v="8"/>
    <x v="1"/>
    <n v="12217"/>
    <n v="15207"/>
    <n v="706"/>
    <n v="775"/>
    <x v="75"/>
    <n v="4598343"/>
    <n v="104094"/>
    <n v="44.174909216669548"/>
    <n v="0"/>
    <n v="0"/>
    <n v="1364607"/>
    <n v="1804352"/>
    <n v="57"/>
    <n v="12.1"/>
    <n v="2621363"/>
    <n v="361769"/>
    <n v="18250"/>
    <n v="499806"/>
    <n v="15.353356633030637"/>
    <n v="16.853897153822583"/>
  </r>
  <r>
    <d v="2020-05-31T00:00:00"/>
    <x v="2"/>
    <x v="2"/>
    <x v="5"/>
    <n v="8"/>
    <x v="2"/>
    <n v="11157"/>
    <n v="26364"/>
    <n v="670"/>
    <n v="1445"/>
    <x v="76"/>
    <n v="4602402"/>
    <n v="104094"/>
    <n v="44.213902818606257"/>
    <n v="0"/>
    <n v="0"/>
    <n v="1364607"/>
    <n v="1804352"/>
    <n v="59.6"/>
    <n v="11.6"/>
    <n v="2744873"/>
    <n v="360975"/>
    <n v="20210"/>
    <n v="500000"/>
    <n v="14.557615784105778"/>
    <n v="31.396648967213206"/>
  </r>
  <r>
    <d v="2020-06-30T00:00:00"/>
    <x v="3"/>
    <x v="3"/>
    <x v="5"/>
    <n v="8"/>
    <x v="3"/>
    <n v="6334"/>
    <n v="32698"/>
    <n v="245"/>
    <n v="1690"/>
    <x v="77"/>
    <n v="4606805"/>
    <n v="104094"/>
    <n v="44.256201125905434"/>
    <n v="0"/>
    <n v="0"/>
    <n v="1364607"/>
    <n v="1804352"/>
    <n v="60.7"/>
    <n v="11.3"/>
    <n v="2796909"/>
    <n v="357802"/>
    <n v="21313"/>
    <n v="517450"/>
    <n v="5.3182194601247508"/>
    <n v="36.684860765758479"/>
  </r>
  <r>
    <d v="2020-07-31T00:00:00"/>
    <x v="4"/>
    <x v="4"/>
    <x v="5"/>
    <n v="8"/>
    <x v="4"/>
    <n v="14250"/>
    <n v="46948"/>
    <n v="151"/>
    <n v="1841"/>
    <x v="78"/>
    <n v="4611317"/>
    <n v="104094"/>
    <n v="44.299546563682824"/>
    <n v="0"/>
    <n v="0"/>
    <n v="1364607"/>
    <n v="1804352"/>
    <n v="61.7"/>
    <n v="7.4"/>
    <n v="2844310"/>
    <n v="226291"/>
    <n v="20458"/>
    <n v="524950"/>
    <n v="3.2745525844352055"/>
    <n v="39.923518595663673"/>
  </r>
  <r>
    <d v="2020-08-31T00:00:00"/>
    <x v="5"/>
    <x v="5"/>
    <x v="5"/>
    <n v="8"/>
    <x v="5"/>
    <n v="10849"/>
    <n v="57797"/>
    <n v="111"/>
    <n v="1952"/>
    <x v="79"/>
    <n v="4616798"/>
    <n v="104094"/>
    <n v="44.352200895344595"/>
    <n v="0"/>
    <n v="0"/>
    <n v="1364607"/>
    <n v="1804352"/>
    <n v="62.5"/>
    <n v="7.1"/>
    <n v="2884052"/>
    <n v="221791"/>
    <n v="19044"/>
    <n v="524900"/>
    <n v="2.404263734302432"/>
    <n v="42.280385669895026"/>
  </r>
  <r>
    <d v="2020-09-30T00:00:00"/>
    <x v="6"/>
    <x v="6"/>
    <x v="5"/>
    <n v="8"/>
    <x v="6"/>
    <n v="13293"/>
    <n v="71090"/>
    <n v="109"/>
    <n v="2061"/>
    <x v="80"/>
    <n v="4622504"/>
    <n v="104094"/>
    <n v="44.407016734874247"/>
    <n v="0"/>
    <n v="0"/>
    <n v="1364607"/>
    <n v="1804352"/>
    <n v="63"/>
    <n v="7"/>
    <n v="2914426"/>
    <n v="218916"/>
    <n v="17550"/>
    <n v="510000"/>
    <n v="2.3580293278275151"/>
    <n v="44.586224262867049"/>
  </r>
  <r>
    <d v="2020-10-31T00:00:00"/>
    <x v="7"/>
    <x v="7"/>
    <x v="5"/>
    <n v="8"/>
    <x v="7"/>
    <n v="36754"/>
    <n v="107844"/>
    <n v="248"/>
    <n v="2309"/>
    <x v="81"/>
    <n v="4627942"/>
    <n v="104094"/>
    <n v="44.459257978365706"/>
    <n v="0"/>
    <n v="0"/>
    <n v="1364607"/>
    <n v="1804352"/>
    <n v="63.4"/>
    <n v="6.9"/>
    <n v="2935611"/>
    <n v="217880"/>
    <n v="15689"/>
    <n v="510000"/>
    <n v="5.3587534156651051"/>
    <n v="49.892587245043266"/>
  </r>
  <r>
    <d v="2020-11-30T00:00:00"/>
    <x v="8"/>
    <x v="8"/>
    <x v="5"/>
    <n v="8"/>
    <x v="8"/>
    <n v="126658"/>
    <n v="234502"/>
    <n v="751"/>
    <n v="3060"/>
    <x v="82"/>
    <n v="4633108"/>
    <n v="104094"/>
    <n v="44.50888619901243"/>
    <n v="0"/>
    <n v="0"/>
    <n v="1364607"/>
    <n v="1804352"/>
    <n v="63.6"/>
    <n v="6.9"/>
    <n v="2947931"/>
    <n v="218580"/>
    <n v="13175"/>
    <n v="512786"/>
    <n v="16.209421407832497"/>
    <n v="66.046377507280212"/>
  </r>
  <r>
    <d v="2020-12-31T00:00:00"/>
    <x v="9"/>
    <x v="9"/>
    <x v="5"/>
    <n v="8"/>
    <x v="9"/>
    <n v="101077"/>
    <n v="335579"/>
    <n v="1819"/>
    <n v="4879"/>
    <x v="83"/>
    <n v="4638089"/>
    <n v="104094"/>
    <n v="44.556737179856668"/>
    <n v="502900"/>
    <n v="0"/>
    <n v="1364607"/>
    <n v="1804352"/>
    <n v="63.8"/>
    <n v="6.9"/>
    <n v="2957291"/>
    <n v="219269"/>
    <n v="11099"/>
    <n v="513595.5"/>
    <n v="39.2187385796176"/>
    <n v="105.19418665747898"/>
  </r>
  <r>
    <d v="2021-01-31T00:00:00"/>
    <x v="10"/>
    <x v="10"/>
    <x v="5"/>
    <n v="8"/>
    <x v="10"/>
    <n v="61559"/>
    <n v="397138"/>
    <n v="832"/>
    <n v="5711"/>
    <x v="84"/>
    <n v="4642794"/>
    <n v="104094"/>
    <n v="44.601936711049625"/>
    <n v="543600"/>
    <n v="482998.89999999997"/>
    <n v="1364607"/>
    <n v="1804352"/>
    <n v="64"/>
    <n v="6.6"/>
    <n v="2972204"/>
    <n v="211191"/>
    <n v="9285"/>
    <n v="535000"/>
    <n v="17.920243715314527"/>
    <n v="123.00782675259768"/>
  </r>
  <r>
    <d v="2021-02-28T00:00:00"/>
    <x v="11"/>
    <x v="11"/>
    <x v="5"/>
    <n v="8"/>
    <x v="11"/>
    <n v="33832"/>
    <n v="430970"/>
    <n v="334"/>
    <n v="6045"/>
    <x v="85"/>
    <n v="4647075"/>
    <n v="104094"/>
    <n v="44.643063000749322"/>
    <n v="726630"/>
    <n v="681991.54999999993"/>
    <n v="1364607"/>
    <n v="1804352"/>
    <n v="64.099999999999994"/>
    <n v="6.4"/>
    <n v="2978091"/>
    <n v="204661"/>
    <n v="8449"/>
    <n v="552915.5"/>
    <n v="7.1873167530113031"/>
    <n v="130.08182566453092"/>
  </r>
  <r>
    <d v="2021-03-31T00:00:00"/>
    <x v="12"/>
    <x v="12"/>
    <x v="5"/>
    <n v="8"/>
    <x v="12"/>
    <n v="33812"/>
    <n v="464782"/>
    <n v="130"/>
    <n v="6175"/>
    <x v="86"/>
    <n v="4651709"/>
    <n v="104094"/>
    <n v="44.687580456126192"/>
    <n v="1377560"/>
    <n v="1120020.3499999999"/>
    <n v="1364607"/>
    <n v="1804352"/>
    <n v="64.099999999999994"/>
    <n v="6.4"/>
    <n v="2983155"/>
    <n v="205377"/>
    <n v="8354"/>
    <n v="567250"/>
    <n v="2.7946718077162607"/>
    <n v="132.7469108665224"/>
  </r>
  <r>
    <d v="2021-04-27T00:00:00"/>
    <x v="13"/>
    <x v="13"/>
    <x v="5"/>
    <n v="8"/>
    <x v="13"/>
    <n v="43326"/>
    <n v="508108"/>
    <n v="227"/>
    <n v="6402"/>
    <x v="87"/>
    <n v="4651709"/>
    <n v="104094"/>
    <n v="44.687580456126192"/>
    <n v="1190160"/>
    <n v="1403843"/>
    <n v="1364607"/>
    <n v="1804352"/>
    <n v="64.099999999999994"/>
    <n v="6.4"/>
    <n v="2983155"/>
    <n v="205377"/>
    <n v="8354"/>
    <n v="567250"/>
    <n v="4.8799269257814704"/>
    <n v="137.62683779230386"/>
  </r>
  <r>
    <d v="2020-03-31T00:00:00"/>
    <x v="0"/>
    <x v="0"/>
    <x v="6"/>
    <n v="9"/>
    <x v="0"/>
    <n v="3128"/>
    <n v="3128"/>
    <n v="69"/>
    <n v="69"/>
    <x v="88"/>
    <n v="2885051"/>
    <n v="5543"/>
    <n v="520.48547717842325"/>
    <n v="0"/>
    <n v="0"/>
    <n v="715291"/>
    <n v="1080680"/>
    <n v="63.9"/>
    <n v="3.8"/>
    <n v="1842200"/>
    <n v="73444"/>
    <n v="17040"/>
    <n v="375000"/>
    <n v="2.3916388306480543"/>
    <n v="2.3916388306480543"/>
  </r>
  <r>
    <d v="2020-04-30T00:00:00"/>
    <x v="1"/>
    <x v="1"/>
    <x v="6"/>
    <n v="9"/>
    <x v="1"/>
    <n v="24572"/>
    <n v="27700"/>
    <n v="2188"/>
    <n v="2257"/>
    <x v="89"/>
    <n v="2884884"/>
    <n v="5543"/>
    <n v="520.45534908894103"/>
    <n v="0"/>
    <n v="0"/>
    <n v="715291"/>
    <n v="1080680"/>
    <n v="57.9"/>
    <n v="8.6"/>
    <n v="1669743"/>
    <n v="156868"/>
    <n v="15948"/>
    <n v="379000"/>
    <n v="75.843604110251917"/>
    <n v="78.235381387951819"/>
  </r>
  <r>
    <d v="2020-05-31T00:00:00"/>
    <x v="2"/>
    <x v="2"/>
    <x v="6"/>
    <n v="9"/>
    <x v="2"/>
    <n v="14501"/>
    <n v="42201"/>
    <n v="1687"/>
    <n v="3944"/>
    <x v="90"/>
    <n v="2883940"/>
    <n v="5543"/>
    <n v="520.28504419989179"/>
    <n v="0"/>
    <n v="0"/>
    <n v="715291"/>
    <n v="1080680"/>
    <n v="57.9"/>
    <n v="11.4"/>
    <n v="1671130"/>
    <n v="215410"/>
    <n v="15618"/>
    <n v="387900"/>
    <n v="58.496362615033597"/>
    <n v="136.75735278819948"/>
  </r>
  <r>
    <d v="2020-06-30T00:00:00"/>
    <x v="3"/>
    <x v="3"/>
    <x v="6"/>
    <n v="9"/>
    <x v="3"/>
    <n v="4313"/>
    <n v="46514"/>
    <n v="378"/>
    <n v="4322"/>
    <x v="91"/>
    <n v="2883299"/>
    <n v="5543"/>
    <n v="520.169402850442"/>
    <n v="0"/>
    <n v="0"/>
    <n v="715291"/>
    <n v="1080680"/>
    <n v="58.1"/>
    <n v="11.4"/>
    <n v="1675483"/>
    <n v="215183"/>
    <n v="17162"/>
    <n v="397950"/>
    <n v="13.10998269690379"/>
    <n v="149.89773866671476"/>
  </r>
  <r>
    <d v="2020-07-31T00:00:00"/>
    <x v="4"/>
    <x v="4"/>
    <x v="6"/>
    <n v="9"/>
    <x v="4"/>
    <n v="3296"/>
    <n v="49810"/>
    <n v="110"/>
    <n v="4432"/>
    <x v="92"/>
    <n v="2882679"/>
    <n v="5543"/>
    <n v="520.05755006314268"/>
    <n v="0"/>
    <n v="0"/>
    <n v="715291"/>
    <n v="1080680"/>
    <n v="58.3"/>
    <n v="11.3"/>
    <n v="1681865"/>
    <n v="213886"/>
    <n v="17214"/>
    <n v="398450"/>
    <n v="3.8158948672398143"/>
    <n v="153.74587319642598"/>
  </r>
  <r>
    <d v="2020-08-31T00:00:00"/>
    <x v="5"/>
    <x v="5"/>
    <x v="6"/>
    <n v="9"/>
    <x v="5"/>
    <n v="3069"/>
    <n v="52879"/>
    <n v="33"/>
    <n v="4465"/>
    <x v="93"/>
    <n v="2882475"/>
    <n v="5543"/>
    <n v="520.02074688796677"/>
    <n v="0"/>
    <n v="0"/>
    <n v="715291"/>
    <n v="1080680"/>
    <n v="58.6"/>
    <n v="8.4"/>
    <n v="1687722"/>
    <n v="154168"/>
    <n v="16531"/>
    <n v="389900"/>
    <n v="1.1448494783129082"/>
    <n v="154.90160365657985"/>
  </r>
  <r>
    <d v="2020-09-30T00:00:00"/>
    <x v="6"/>
    <x v="6"/>
    <x v="6"/>
    <n v="9"/>
    <x v="6"/>
    <n v="4671"/>
    <n v="57550"/>
    <n v="43"/>
    <n v="4508"/>
    <x v="94"/>
    <n v="2882419"/>
    <n v="5543"/>
    <n v="520.01064405556554"/>
    <n v="0"/>
    <n v="0"/>
    <n v="715291"/>
    <n v="1080680"/>
    <n v="58.7"/>
    <n v="8.3000000000000007"/>
    <n v="1691446"/>
    <n v="152627"/>
    <n v="16110"/>
    <n v="385900"/>
    <n v="1.4918025450151418"/>
    <n v="156.3964156494944"/>
  </r>
  <r>
    <d v="2020-10-31T00:00:00"/>
    <x v="7"/>
    <x v="7"/>
    <x v="6"/>
    <n v="9"/>
    <x v="7"/>
    <n v="13657"/>
    <n v="71207"/>
    <n v="108"/>
    <n v="4616"/>
    <x v="95"/>
    <n v="2882202"/>
    <n v="5543"/>
    <n v="519.97149558001081"/>
    <n v="0"/>
    <n v="0"/>
    <n v="715291"/>
    <n v="1080680"/>
    <n v="58.7"/>
    <n v="8.1999999999999993"/>
    <n v="1692736"/>
    <n v="151737"/>
    <n v="15921"/>
    <n v="385000"/>
    <n v="3.7471350030289341"/>
    <n v="160.15532568501445"/>
  </r>
  <r>
    <d v="2020-11-30T00:00:00"/>
    <x v="8"/>
    <x v="8"/>
    <x v="6"/>
    <n v="9"/>
    <x v="8"/>
    <n v="46088"/>
    <n v="117295"/>
    <n v="404"/>
    <n v="5020"/>
    <x v="96"/>
    <n v="2881741"/>
    <n v="5543"/>
    <n v="519.88832762042216"/>
    <n v="0"/>
    <n v="0"/>
    <n v="715291"/>
    <n v="1080680"/>
    <n v="58.7"/>
    <n v="8.1999999999999993"/>
    <n v="1691777"/>
    <n v="151751"/>
    <n v="14184"/>
    <n v="379950"/>
    <n v="14.019302914453451"/>
    <n v="174.20024908553546"/>
  </r>
  <r>
    <d v="2020-12-31T00:00:00"/>
    <x v="9"/>
    <x v="9"/>
    <x v="6"/>
    <n v="9"/>
    <x v="9"/>
    <n v="68413"/>
    <n v="185708"/>
    <n v="975"/>
    <n v="5995"/>
    <x v="97"/>
    <n v="2881139"/>
    <n v="5543"/>
    <n v="519.77972217210902"/>
    <n v="334200"/>
    <n v="0"/>
    <n v="715291"/>
    <n v="1080680"/>
    <n v="58.7"/>
    <n v="8.1999999999999993"/>
    <n v="1690960"/>
    <n v="152007"/>
    <n v="11930"/>
    <n v="385000"/>
    <n v="33.840783106958746"/>
    <n v="208.07743048842838"/>
  </r>
  <r>
    <d v="2021-01-31T00:00:00"/>
    <x v="10"/>
    <x v="10"/>
    <x v="6"/>
    <n v="9"/>
    <x v="10"/>
    <n v="64315"/>
    <n v="250023"/>
    <n v="1051"/>
    <n v="7046"/>
    <x v="98"/>
    <n v="2880415"/>
    <n v="5543"/>
    <n v="519.6491069817788"/>
    <n v="362700"/>
    <n v="371315.7"/>
    <n v="715291"/>
    <n v="1080680"/>
    <n v="58.7"/>
    <n v="8.1"/>
    <n v="1690546"/>
    <n v="149181"/>
    <n v="9735"/>
    <n v="399900"/>
    <n v="36.48779776525258"/>
    <n v="244.61752907133172"/>
  </r>
  <r>
    <d v="2021-02-28T00:00:00"/>
    <x v="11"/>
    <x v="11"/>
    <x v="6"/>
    <n v="9"/>
    <x v="11"/>
    <n v="29923"/>
    <n v="279946"/>
    <n v="576"/>
    <n v="7622"/>
    <x v="99"/>
    <n v="2879316"/>
    <n v="5543"/>
    <n v="519.45083889590478"/>
    <n v="482940"/>
    <n v="445081.25"/>
    <n v="715291"/>
    <n v="1080680"/>
    <n v="54.4"/>
    <n v="8.5"/>
    <n v="1566977"/>
    <n v="145588"/>
    <n v="9198"/>
    <n v="399950"/>
    <n v="20.004751128392993"/>
    <n v="264.71564774411701"/>
  </r>
  <r>
    <d v="2021-03-31T00:00:00"/>
    <x v="12"/>
    <x v="12"/>
    <x v="6"/>
    <n v="9"/>
    <x v="12"/>
    <n v="30942"/>
    <n v="310888"/>
    <n v="264"/>
    <n v="7886"/>
    <x v="100"/>
    <n v="2878425"/>
    <n v="5543"/>
    <n v="519.29009561609234"/>
    <n v="913880"/>
    <n v="790323.19999999995"/>
    <n v="715291"/>
    <n v="1080680"/>
    <n v="55.1"/>
    <n v="8.3000000000000007"/>
    <n v="1586542"/>
    <n v="143238"/>
    <n v="9407"/>
    <n v="416250"/>
    <n v="9.171682430495844"/>
    <n v="273.9692713897357"/>
  </r>
  <r>
    <d v="2021-04-27T00:00:00"/>
    <x v="13"/>
    <x v="13"/>
    <x v="6"/>
    <n v="9"/>
    <x v="13"/>
    <n v="26452"/>
    <n v="337340"/>
    <n v="181"/>
    <n v="8067"/>
    <x v="101"/>
    <n v="2878425"/>
    <n v="5543"/>
    <n v="519.29009561609234"/>
    <n v="795040"/>
    <n v="821496.1"/>
    <n v="715291"/>
    <n v="1080680"/>
    <n v="55.1"/>
    <n v="8.3000000000000007"/>
    <n v="1586542"/>
    <n v="143238"/>
    <n v="9407"/>
    <n v="416250"/>
    <n v="6.288161060302075"/>
    <n v="280.25743245003781"/>
  </r>
  <r>
    <d v="2020-03-31T00:00:00"/>
    <x v="0"/>
    <x v="0"/>
    <x v="7"/>
    <n v="10"/>
    <x v="0"/>
    <n v="319"/>
    <n v="319"/>
    <n v="10"/>
    <n v="10"/>
    <x v="102"/>
    <n v="788163"/>
    <n v="2489"/>
    <n v="316.65849738850943"/>
    <n v="0"/>
    <n v="0"/>
    <n v="200603"/>
    <n v="296268"/>
    <n v="58.1"/>
    <n v="4.8"/>
    <n v="458200"/>
    <n v="23144"/>
    <n v="3597"/>
    <n v="330900"/>
    <n v="1.2687730837402922"/>
    <n v="1.2687730837402922"/>
  </r>
  <r>
    <d v="2020-04-30T00:00:00"/>
    <x v="1"/>
    <x v="1"/>
    <x v="7"/>
    <n v="10"/>
    <x v="1"/>
    <n v="4415"/>
    <n v="4734"/>
    <n v="142"/>
    <n v="152"/>
    <x v="103"/>
    <n v="788966"/>
    <n v="2489"/>
    <n v="316.98111691442347"/>
    <n v="0"/>
    <n v="0"/>
    <n v="200603"/>
    <n v="296268"/>
    <n v="52.1"/>
    <n v="13.4"/>
    <n v="411017"/>
    <n v="63481"/>
    <n v="3499"/>
    <n v="333292.5"/>
    <n v="17.998240735342208"/>
    <n v="19.265722477267715"/>
  </r>
  <r>
    <d v="2020-05-31T00:00:00"/>
    <x v="2"/>
    <x v="2"/>
    <x v="7"/>
    <n v="10"/>
    <x v="2"/>
    <n v="4764"/>
    <n v="9498"/>
    <n v="214"/>
    <n v="366"/>
    <x v="104"/>
    <n v="789583"/>
    <n v="2489"/>
    <n v="317.2290076335878"/>
    <n v="0"/>
    <n v="0"/>
    <n v="200603"/>
    <n v="296268"/>
    <n v="52.2"/>
    <n v="13.3"/>
    <n v="412227"/>
    <n v="62974"/>
    <n v="3426"/>
    <n v="336530"/>
    <n v="27.10291381653354"/>
    <n v="46.353581574071377"/>
  </r>
  <r>
    <d v="2020-06-30T00:00:00"/>
    <x v="3"/>
    <x v="3"/>
    <x v="7"/>
    <n v="10"/>
    <x v="3"/>
    <n v="1976"/>
    <n v="11474"/>
    <n v="143"/>
    <n v="509"/>
    <x v="105"/>
    <n v="790266"/>
    <n v="2489"/>
    <n v="317.50341502611491"/>
    <n v="0"/>
    <n v="0"/>
    <n v="200603"/>
    <n v="296268"/>
    <n v="52.4"/>
    <n v="12.9"/>
    <n v="414294"/>
    <n v="61577"/>
    <n v="3144"/>
    <n v="339950"/>
    <n v="18.095173017692776"/>
    <n v="64.40869276927009"/>
  </r>
  <r>
    <d v="2020-07-31T00:00:00"/>
    <x v="4"/>
    <x v="4"/>
    <x v="7"/>
    <n v="10"/>
    <x v="4"/>
    <n v="3314"/>
    <n v="14788"/>
    <n v="76"/>
    <n v="585"/>
    <x v="106"/>
    <n v="790928"/>
    <n v="2489"/>
    <n v="317.76938529529934"/>
    <n v="0"/>
    <n v="0"/>
    <n v="200603"/>
    <n v="296268"/>
    <n v="56.8"/>
    <n v="8.3000000000000007"/>
    <n v="449079"/>
    <n v="40438"/>
    <n v="2787"/>
    <n v="342900"/>
    <n v="9.6089656707058051"/>
    <n v="73.963748912669672"/>
  </r>
  <r>
    <d v="2020-08-31T00:00:00"/>
    <x v="5"/>
    <x v="5"/>
    <x v="7"/>
    <n v="10"/>
    <x v="5"/>
    <n v="2641"/>
    <n v="17429"/>
    <n v="20"/>
    <n v="605"/>
    <x v="107"/>
    <n v="791842"/>
    <n v="2489"/>
    <n v="318.1366010445962"/>
    <n v="0"/>
    <n v="0"/>
    <n v="200603"/>
    <n v="296268"/>
    <n v="57"/>
    <n v="7.9"/>
    <n v="451598"/>
    <n v="38635"/>
    <n v="2546"/>
    <n v="345990"/>
    <n v="2.525756400898159"/>
    <n v="76.404131127169308"/>
  </r>
  <r>
    <d v="2020-09-30T00:00:00"/>
    <x v="6"/>
    <x v="6"/>
    <x v="7"/>
    <n v="10"/>
    <x v="6"/>
    <n v="3184"/>
    <n v="20613"/>
    <n v="31"/>
    <n v="636"/>
    <x v="108"/>
    <n v="792821"/>
    <n v="2489"/>
    <n v="318.52993169947769"/>
    <n v="0"/>
    <n v="0"/>
    <n v="200603"/>
    <n v="296268"/>
    <n v="57.2"/>
    <n v="7.6"/>
    <n v="453405"/>
    <n v="37502"/>
    <n v="2320"/>
    <n v="349950"/>
    <n v="3.9100881535680818"/>
    <n v="80.219873086106446"/>
  </r>
  <r>
    <d v="2020-10-31T00:00:00"/>
    <x v="7"/>
    <x v="7"/>
    <x v="7"/>
    <n v="10"/>
    <x v="7"/>
    <n v="4338"/>
    <n v="24951"/>
    <n v="72"/>
    <n v="708"/>
    <x v="109"/>
    <n v="793770"/>
    <n v="2489"/>
    <n v="318.91120932101245"/>
    <n v="0"/>
    <n v="0"/>
    <n v="200603"/>
    <n v="296268"/>
    <n v="57.2"/>
    <n v="5.7"/>
    <n v="454271"/>
    <n v="27544"/>
    <n v="2186"/>
    <n v="349900"/>
    <n v="9.0706375902339467"/>
    <n v="89.194602970633809"/>
  </r>
  <r>
    <d v="2020-11-30T00:00:00"/>
    <x v="8"/>
    <x v="8"/>
    <x v="7"/>
    <n v="10"/>
    <x v="8"/>
    <n v="10703"/>
    <n v="35654"/>
    <n v="64"/>
    <n v="772"/>
    <x v="110"/>
    <n v="794630"/>
    <n v="2489"/>
    <n v="319.25672961028528"/>
    <n v="0"/>
    <n v="0"/>
    <n v="200603"/>
    <n v="296268"/>
    <n v="57.1"/>
    <n v="5.8"/>
    <n v="453979"/>
    <n v="27894"/>
    <n v="2044"/>
    <n v="349900"/>
    <n v="8.0540628971974382"/>
    <n v="97.152133697444086"/>
  </r>
  <r>
    <d v="2020-12-31T00:00:00"/>
    <x v="9"/>
    <x v="9"/>
    <x v="7"/>
    <n v="10"/>
    <x v="9"/>
    <n v="21802"/>
    <n v="57456"/>
    <n v="154"/>
    <n v="926"/>
    <x v="111"/>
    <n v="795439"/>
    <n v="2489"/>
    <n v="319.5817597428686"/>
    <n v="89850"/>
    <n v="0"/>
    <n v="200603"/>
    <n v="296268"/>
    <n v="57"/>
    <n v="5.9"/>
    <n v="453637"/>
    <n v="28203"/>
    <n v="1874"/>
    <n v="349000"/>
    <n v="19.360378357108466"/>
    <n v="116.41370362780803"/>
  </r>
  <r>
    <d v="2021-01-31T00:00:00"/>
    <x v="10"/>
    <x v="10"/>
    <x v="7"/>
    <n v="10"/>
    <x v="10"/>
    <n v="20615"/>
    <n v="78071"/>
    <n v="164"/>
    <n v="1090"/>
    <x v="112"/>
    <n v="796235"/>
    <n v="2489"/>
    <n v="319.90156689433508"/>
    <n v="98300"/>
    <n v="84960.9"/>
    <n v="200603"/>
    <n v="296268"/>
    <n v="57.5"/>
    <n v="6.1"/>
    <n v="457875"/>
    <n v="29503"/>
    <n v="1582"/>
    <n v="358000"/>
    <n v="20.596934322153636"/>
    <n v="136.89425860455771"/>
  </r>
  <r>
    <d v="2021-02-28T00:00:00"/>
    <x v="11"/>
    <x v="11"/>
    <x v="7"/>
    <n v="10"/>
    <x v="11"/>
    <n v="8728"/>
    <n v="86799"/>
    <n v="332"/>
    <n v="1422"/>
    <x v="113"/>
    <n v="796901"/>
    <n v="2489"/>
    <n v="320.16914423463237"/>
    <n v="133610"/>
    <n v="101454.3"/>
    <n v="200603"/>
    <n v="296268"/>
    <n v="57.4"/>
    <n v="6.3"/>
    <n v="457785"/>
    <n v="30966"/>
    <n v="1418"/>
    <n v="358750"/>
    <n v="41.661385793216475"/>
    <n v="178.44123674082476"/>
  </r>
  <r>
    <d v="2021-03-31T00:00:00"/>
    <x v="12"/>
    <x v="12"/>
    <x v="7"/>
    <n v="10"/>
    <x v="12"/>
    <n v="8003"/>
    <n v="94802"/>
    <n v="137"/>
    <n v="1559"/>
    <x v="114"/>
    <n v="797621"/>
    <n v="2489"/>
    <n v="320.45841703495381"/>
    <n v="246520"/>
    <n v="207539.4"/>
    <n v="200603"/>
    <n v="296268"/>
    <n v="57.4"/>
    <n v="6.5"/>
    <n v="457822"/>
    <n v="31640"/>
    <n v="1336"/>
    <n v="381200"/>
    <n v="17.176077360049447"/>
    <n v="195.45623798771595"/>
  </r>
  <r>
    <d v="2021-04-27T00:00:00"/>
    <x v="13"/>
    <x v="13"/>
    <x v="7"/>
    <n v="10"/>
    <x v="13"/>
    <n v="8801"/>
    <n v="103603"/>
    <n v="58"/>
    <n v="1617"/>
    <x v="115"/>
    <n v="797621"/>
    <n v="2489"/>
    <n v="320.45841703495381"/>
    <n v="215400"/>
    <n v="251622.94999999998"/>
    <n v="200603"/>
    <n v="296268"/>
    <n v="57.4"/>
    <n v="6.5"/>
    <n v="457822"/>
    <n v="31640"/>
    <n v="1336"/>
    <n v="381200"/>
    <n v="7.2716239918457513"/>
    <n v="202.72786197956171"/>
  </r>
  <r>
    <d v="2020-03-31T00:00:00"/>
    <x v="0"/>
    <x v="0"/>
    <x v="8"/>
    <n v="11"/>
    <x v="0"/>
    <n v="495"/>
    <n v="495"/>
    <n v="9"/>
    <n v="9"/>
    <x v="116"/>
    <n v="583080"/>
    <n v="68"/>
    <n v="8574.7058823529405"/>
    <n v="0"/>
    <n v="0"/>
    <n v="18586"/>
    <n v="317323"/>
    <n v="68.400000000000006"/>
    <n v="5.2"/>
    <n v="398895"/>
    <n v="21686"/>
    <n v="1156"/>
    <n v="699900"/>
    <n v="1.5435274747890513"/>
    <n v="1.5435274747890513"/>
  </r>
  <r>
    <d v="2020-04-30T00:00:00"/>
    <x v="1"/>
    <x v="1"/>
    <x v="8"/>
    <n v="11"/>
    <x v="1"/>
    <n v="3828"/>
    <n v="4323"/>
    <n v="215"/>
    <n v="224"/>
    <x v="117"/>
    <n v="583364"/>
    <n v="68"/>
    <n v="8578.8823529411766"/>
    <n v="0"/>
    <n v="0"/>
    <n v="18586"/>
    <n v="317323"/>
    <n v="62"/>
    <n v="11.1"/>
    <n v="361647"/>
    <n v="45122"/>
    <n v="1264"/>
    <n v="685000"/>
    <n v="36.85520532634856"/>
    <n v="38.397981363265473"/>
  </r>
  <r>
    <d v="2020-05-31T00:00:00"/>
    <x v="2"/>
    <x v="2"/>
    <x v="8"/>
    <n v="11"/>
    <x v="2"/>
    <n v="4478"/>
    <n v="8801"/>
    <n v="242"/>
    <n v="466"/>
    <x v="118"/>
    <n v="583402"/>
    <n v="68"/>
    <n v="8579.4411764705874"/>
    <n v="0"/>
    <n v="0"/>
    <n v="18586"/>
    <n v="317323"/>
    <n v="62.1"/>
    <n v="8.9"/>
    <n v="362414"/>
    <n v="35508"/>
    <n v="1324"/>
    <n v="695000"/>
    <n v="41.480831399275289"/>
    <n v="79.8763117027367"/>
  </r>
  <r>
    <d v="2020-06-30T00:00:00"/>
    <x v="3"/>
    <x v="3"/>
    <x v="8"/>
    <n v="11"/>
    <x v="3"/>
    <n v="1526"/>
    <n v="10327"/>
    <n v="85"/>
    <n v="551"/>
    <x v="119"/>
    <n v="583522"/>
    <n v="68"/>
    <n v="8581.2058823529405"/>
    <n v="0"/>
    <n v="0"/>
    <n v="18586"/>
    <n v="317323"/>
    <n v="62.4"/>
    <n v="8.9"/>
    <n v="364192"/>
    <n v="35723"/>
    <n v="1379"/>
    <n v="699900"/>
    <n v="14.566717278868664"/>
    <n v="94.426602595960389"/>
  </r>
  <r>
    <d v="2020-07-31T00:00:00"/>
    <x v="4"/>
    <x v="4"/>
    <x v="8"/>
    <n v="11"/>
    <x v="4"/>
    <n v="1799"/>
    <n v="12126"/>
    <n v="34"/>
    <n v="585"/>
    <x v="120"/>
    <n v="583656"/>
    <n v="68"/>
    <n v="8583.176470588236"/>
    <n v="0"/>
    <n v="0"/>
    <n v="18586"/>
    <n v="317323"/>
    <n v="62.9"/>
    <n v="8.9"/>
    <n v="366931"/>
    <n v="35687"/>
    <n v="1426"/>
    <n v="697162.5"/>
    <n v="5.8253491782830986"/>
    <n v="100.23027262634153"/>
  </r>
  <r>
    <d v="2020-08-31T00:00:00"/>
    <x v="5"/>
    <x v="5"/>
    <x v="8"/>
    <n v="11"/>
    <x v="5"/>
    <n v="1866"/>
    <n v="13992"/>
    <n v="22"/>
    <n v="607"/>
    <x v="121"/>
    <n v="583802"/>
    <n v="68"/>
    <n v="8585.323529411764"/>
    <n v="0"/>
    <n v="0"/>
    <n v="18586"/>
    <n v="317323"/>
    <n v="63.4"/>
    <n v="8.8000000000000007"/>
    <n v="369909"/>
    <n v="35594"/>
    <n v="1477"/>
    <n v="679900"/>
    <n v="3.7684009304524477"/>
    <n v="103.97360749021071"/>
  </r>
  <r>
    <d v="2020-09-30T00:00:00"/>
    <x v="6"/>
    <x v="6"/>
    <x v="8"/>
    <n v="11"/>
    <x v="6"/>
    <n v="1334"/>
    <n v="15326"/>
    <n v="20"/>
    <n v="627"/>
    <x v="122"/>
    <n v="584005"/>
    <n v="68"/>
    <n v="8588.3088235294126"/>
    <n v="0"/>
    <n v="0"/>
    <n v="18586"/>
    <n v="317323"/>
    <n v="63.7"/>
    <n v="8.6999999999999993"/>
    <n v="372267"/>
    <n v="35646"/>
    <n v="1736"/>
    <n v="649450"/>
    <n v="3.4246282137995392"/>
    <n v="107.36209450261556"/>
  </r>
  <r>
    <d v="2020-10-31T00:00:00"/>
    <x v="7"/>
    <x v="7"/>
    <x v="8"/>
    <n v="11"/>
    <x v="7"/>
    <n v="1940"/>
    <n v="17266"/>
    <n v="19"/>
    <n v="646"/>
    <x v="123"/>
    <n v="584150"/>
    <n v="68"/>
    <n v="8590.4411764705874"/>
    <n v="0"/>
    <n v="0"/>
    <n v="18586"/>
    <n v="317323"/>
    <n v="64"/>
    <n v="8.8000000000000007"/>
    <n v="373663"/>
    <n v="35844"/>
    <n v="1954"/>
    <n v="629000"/>
    <n v="3.2525892322177525"/>
    <n v="110.58803389540357"/>
  </r>
  <r>
    <d v="2020-11-30T00:00:00"/>
    <x v="8"/>
    <x v="8"/>
    <x v="8"/>
    <n v="11"/>
    <x v="8"/>
    <n v="4286"/>
    <n v="21552"/>
    <n v="34"/>
    <n v="680"/>
    <x v="124"/>
    <n v="584302"/>
    <n v="68"/>
    <n v="8592.676470588236"/>
    <n v="0"/>
    <n v="0"/>
    <n v="18586"/>
    <n v="317323"/>
    <n v="63.9"/>
    <n v="8.8000000000000007"/>
    <n v="373627"/>
    <n v="35985"/>
    <n v="1927"/>
    <n v="599900"/>
    <n v="5.8189087150138112"/>
    <n v="116.37817430027621"/>
  </r>
  <r>
    <d v="2020-12-31T00:00:00"/>
    <x v="9"/>
    <x v="9"/>
    <x v="8"/>
    <n v="11"/>
    <x v="9"/>
    <n v="7431"/>
    <n v="28983"/>
    <n v="106"/>
    <n v="786"/>
    <x v="125"/>
    <n v="584381"/>
    <n v="68"/>
    <n v="8593.8382352941171"/>
    <n v="69100"/>
    <n v="0"/>
    <n v="18586"/>
    <n v="317323"/>
    <n v="63.9"/>
    <n v="8.8000000000000007"/>
    <n v="373290"/>
    <n v="36038"/>
    <n v="1708"/>
    <n v="606999.5"/>
    <n v="18.138851194682921"/>
    <n v="134.50129282095071"/>
  </r>
  <r>
    <d v="2021-01-31T00:00:00"/>
    <x v="10"/>
    <x v="10"/>
    <x v="8"/>
    <n v="11"/>
    <x v="10"/>
    <n v="7889"/>
    <n v="36872"/>
    <n v="127"/>
    <n v="913"/>
    <x v="126"/>
    <n v="584492"/>
    <n v="68"/>
    <n v="8595.4705882352937"/>
    <n v="75000"/>
    <n v="68447.099999999991"/>
    <n v="18586"/>
    <n v="317323"/>
    <n v="64.099999999999994"/>
    <n v="8.4"/>
    <n v="374800"/>
    <n v="34354"/>
    <n v="1469"/>
    <n v="595000"/>
    <n v="21.728270019093504"/>
    <n v="156.20401990104227"/>
  </r>
  <r>
    <d v="2021-02-28T00:00:00"/>
    <x v="11"/>
    <x v="11"/>
    <x v="8"/>
    <n v="11"/>
    <x v="11"/>
    <n v="3726"/>
    <n v="40598"/>
    <n v="104"/>
    <n v="1017"/>
    <x v="127"/>
    <n v="584457"/>
    <n v="68"/>
    <n v="8594.9558823529405"/>
    <n v="99830"/>
    <n v="94537"/>
    <n v="18586"/>
    <n v="317323"/>
    <n v="64.2"/>
    <n v="8.1"/>
    <n v="375159"/>
    <n v="33230"/>
    <n v="1430"/>
    <n v="549949.5"/>
    <n v="17.794294533216302"/>
    <n v="174.00766865654785"/>
  </r>
  <r>
    <d v="2021-03-31T00:00:00"/>
    <x v="12"/>
    <x v="12"/>
    <x v="8"/>
    <n v="11"/>
    <x v="12"/>
    <n v="3915"/>
    <n v="44513"/>
    <n v="47"/>
    <n v="1064"/>
    <x v="128"/>
    <n v="584522"/>
    <n v="68"/>
    <n v="8595.9117647058829"/>
    <n v="189400"/>
    <n v="148368.35"/>
    <n v="18586"/>
    <n v="317323"/>
    <n v="64.2"/>
    <n v="7.8"/>
    <n v="375380"/>
    <n v="31551"/>
    <n v="1472"/>
    <n v="540450"/>
    <n v="8.0407580895158777"/>
    <n v="182.02907674989137"/>
  </r>
  <r>
    <d v="2021-04-27T00:00:00"/>
    <x v="13"/>
    <x v="13"/>
    <x v="8"/>
    <n v="11"/>
    <x v="13"/>
    <n v="2958"/>
    <n v="47471"/>
    <n v="36"/>
    <n v="1100"/>
    <x v="129"/>
    <n v="584522"/>
    <n v="68"/>
    <n v="8595.9117647058829"/>
    <n v="163420"/>
    <n v="193368.19999999998"/>
    <n v="18586"/>
    <n v="317323"/>
    <n v="64.2"/>
    <n v="7.8"/>
    <n v="375380"/>
    <n v="31551"/>
    <n v="1472"/>
    <n v="540450"/>
    <n v="6.1588785366504597"/>
    <n v="188.18795528654184"/>
  </r>
  <r>
    <d v="2020-03-31T00:00:00"/>
    <x v="0"/>
    <x v="0"/>
    <x v="9"/>
    <n v="12"/>
    <x v="0"/>
    <n v="6742"/>
    <n v="6742"/>
    <n v="85"/>
    <n v="85"/>
    <x v="130"/>
    <n v="17589075"/>
    <n v="65758"/>
    <n v="267.48190334255906"/>
    <n v="0"/>
    <n v="0"/>
    <n v="5668731"/>
    <n v="5297045"/>
    <n v="57.5"/>
    <n v="4.9000000000000004"/>
    <n v="10106833"/>
    <n v="522791"/>
    <n v="137739"/>
    <n v="339934"/>
    <n v="0.48325452020643495"/>
    <n v="0.48325452020643495"/>
  </r>
  <r>
    <d v="2020-04-30T00:00:00"/>
    <x v="1"/>
    <x v="1"/>
    <x v="9"/>
    <n v="12"/>
    <x v="1"/>
    <n v="26941"/>
    <n v="33683"/>
    <n v="1182"/>
    <n v="1267"/>
    <x v="131"/>
    <n v="17607252"/>
    <n v="65758"/>
    <n v="267.75832598315031"/>
    <n v="0"/>
    <n v="0"/>
    <n v="5668731"/>
    <n v="5297045"/>
    <n v="47.7"/>
    <n v="14"/>
    <n v="8400513"/>
    <n v="1364803"/>
    <n v="139045"/>
    <n v="331350"/>
    <n v="6.7131429708622328"/>
    <n v="7.1958985990545266"/>
  </r>
  <r>
    <d v="2020-05-31T00:00:00"/>
    <x v="2"/>
    <x v="2"/>
    <x v="9"/>
    <n v="12"/>
    <x v="2"/>
    <n v="22472"/>
    <n v="56155"/>
    <n v="1183"/>
    <n v="2450"/>
    <x v="132"/>
    <n v="17620672"/>
    <n v="65758"/>
    <n v="267.96240761580339"/>
    <n v="0"/>
    <n v="0"/>
    <n v="5668731"/>
    <n v="5297045"/>
    <n v="48.4"/>
    <n v="14.2"/>
    <n v="8533164"/>
    <n v="1416421"/>
    <n v="133657"/>
    <n v="335000"/>
    <n v="6.7137053569807099"/>
    <n v="13.904123520374251"/>
  </r>
  <r>
    <d v="2020-06-30T00:00:00"/>
    <x v="3"/>
    <x v="3"/>
    <x v="9"/>
    <n v="12"/>
    <x v="3"/>
    <n v="96271"/>
    <n v="152426"/>
    <n v="1054"/>
    <n v="3504"/>
    <x v="133"/>
    <n v="17635636"/>
    <n v="65758"/>
    <n v="268.18996928130417"/>
    <n v="0"/>
    <n v="0"/>
    <n v="5668731"/>
    <n v="5297045"/>
    <n v="49.6"/>
    <n v="11.6"/>
    <n v="8749388"/>
    <n v="1149098"/>
    <n v="122610"/>
    <n v="339900"/>
    <n v="5.9765352380827093"/>
    <n v="19.868860981254095"/>
  </r>
  <r>
    <d v="2020-07-31T00:00:00"/>
    <x v="4"/>
    <x v="4"/>
    <x v="9"/>
    <n v="12"/>
    <x v="4"/>
    <n v="317952"/>
    <n v="470378"/>
    <n v="3338"/>
    <n v="6842"/>
    <x v="134"/>
    <n v="17650810"/>
    <n v="65758"/>
    <n v="268.42072447458867"/>
    <n v="0"/>
    <n v="0"/>
    <n v="5668731"/>
    <n v="5297045"/>
    <n v="50.7"/>
    <n v="11.5"/>
    <n v="8940935"/>
    <n v="1167208"/>
    <n v="113761"/>
    <n v="344532"/>
    <n v="18.911313418477679"/>
    <n v="38.763093591738851"/>
  </r>
  <r>
    <d v="2020-08-31T00:00:00"/>
    <x v="5"/>
    <x v="5"/>
    <x v="9"/>
    <n v="12"/>
    <x v="5"/>
    <n v="153085"/>
    <n v="623463"/>
    <n v="4344"/>
    <n v="11186"/>
    <x v="135"/>
    <n v="17669527"/>
    <n v="65758"/>
    <n v="268.70535904376652"/>
    <n v="0"/>
    <n v="0"/>
    <n v="5668731"/>
    <n v="5297045"/>
    <n v="52.1"/>
    <n v="7.9"/>
    <n v="9206578"/>
    <n v="784438"/>
    <n v="107391"/>
    <n v="345000"/>
    <n v="24.584698843381599"/>
    <n v="63.306731413919572"/>
  </r>
  <r>
    <d v="2020-09-30T00:00:00"/>
    <x v="6"/>
    <x v="6"/>
    <x v="9"/>
    <n v="12"/>
    <x v="6"/>
    <n v="83045"/>
    <n v="706508"/>
    <n v="3130"/>
    <n v="14316"/>
    <x v="136"/>
    <n v="17689159"/>
    <n v="65758"/>
    <n v="269.00390826971625"/>
    <n v="0"/>
    <n v="0"/>
    <n v="5668731"/>
    <n v="5297045"/>
    <n v="52.8"/>
    <n v="7.2"/>
    <n v="9333690"/>
    <n v="719205"/>
    <n v="101800"/>
    <n v="349000"/>
    <n v="17.694453422008362"/>
    <n v="80.930924980661885"/>
  </r>
  <r>
    <d v="2020-10-31T00:00:00"/>
    <x v="7"/>
    <x v="7"/>
    <x v="9"/>
    <n v="12"/>
    <x v="7"/>
    <n v="96031"/>
    <n v="802539"/>
    <n v="2444"/>
    <n v="16760"/>
    <x v="137"/>
    <n v="17707888"/>
    <n v="65758"/>
    <n v="269.28872532619607"/>
    <n v="0"/>
    <n v="0"/>
    <n v="5668731"/>
    <n v="5297045"/>
    <n v="53.2"/>
    <n v="5.8"/>
    <n v="9427112"/>
    <n v="583412"/>
    <n v="99670"/>
    <n v="346112"/>
    <n v="13.801758854585032"/>
    <n v="94.647086089543819"/>
  </r>
  <r>
    <d v="2020-11-30T00:00:00"/>
    <x v="8"/>
    <x v="8"/>
    <x v="9"/>
    <n v="12"/>
    <x v="8"/>
    <n v="196772"/>
    <n v="999311"/>
    <n v="1836"/>
    <n v="18596"/>
    <x v="138"/>
    <n v="17725160"/>
    <n v="65758"/>
    <n v="269.55138538276714"/>
    <n v="0"/>
    <n v="0"/>
    <n v="5668731"/>
    <n v="5297045"/>
    <n v="53.5"/>
    <n v="5.4"/>
    <n v="9485302"/>
    <n v="539748"/>
    <n v="97409"/>
    <n v="345000"/>
    <n v="10.358157556828825"/>
    <n v="104.9130162999939"/>
  </r>
  <r>
    <d v="2020-12-31T00:00:00"/>
    <x v="9"/>
    <x v="9"/>
    <x v="9"/>
    <n v="12"/>
    <x v="9"/>
    <n v="323996"/>
    <n v="1323307"/>
    <n v="3076"/>
    <n v="21672"/>
    <x v="139"/>
    <n v="17741498"/>
    <n v="65758"/>
    <n v="269.79984184433835"/>
    <n v="1929900"/>
    <n v="0"/>
    <n v="5668731"/>
    <n v="5297045"/>
    <n v="53.7"/>
    <n v="5.0999999999999996"/>
    <n v="9528878"/>
    <n v="515114"/>
    <n v="92648"/>
    <n v="344950"/>
    <n v="17.337882066102875"/>
    <n v="122.15428482983793"/>
  </r>
  <r>
    <d v="2021-01-31T00:00:00"/>
    <x v="10"/>
    <x v="10"/>
    <x v="9"/>
    <n v="12"/>
    <x v="10"/>
    <n v="398062"/>
    <n v="1721369"/>
    <n v="4806"/>
    <n v="26478"/>
    <x v="140"/>
    <n v="17757100"/>
    <n v="65758"/>
    <n v="270.03710575139149"/>
    <n v="2080750"/>
    <n v="1665682.0999999999"/>
    <n v="5668731"/>
    <n v="5297045"/>
    <n v="54"/>
    <n v="4.8"/>
    <n v="9587059"/>
    <n v="481626"/>
    <n v="83139"/>
    <n v="349500"/>
    <n v="27.065230245929797"/>
    <n v="149.11218611147089"/>
  </r>
  <r>
    <d v="2021-02-28T00:00:00"/>
    <x v="11"/>
    <x v="11"/>
    <x v="9"/>
    <n v="12"/>
    <x v="11"/>
    <n v="187844"/>
    <n v="1909213"/>
    <n v="4373"/>
    <n v="30851"/>
    <x v="141"/>
    <n v="17769891"/>
    <n v="65758"/>
    <n v="270.23162200796861"/>
    <n v="2781710"/>
    <n v="2622074.9"/>
    <n v="5668731"/>
    <n v="5297045"/>
    <n v="54.3"/>
    <n v="4.7"/>
    <n v="9650056"/>
    <n v="474337"/>
    <n v="70335"/>
    <n v="350000"/>
    <n v="24.609042340214693"/>
    <n v="173.6138955495"/>
  </r>
  <r>
    <d v="2021-03-31T00:00:00"/>
    <x v="12"/>
    <x v="12"/>
    <x v="9"/>
    <n v="12"/>
    <x v="12"/>
    <n v="148514"/>
    <n v="2057727"/>
    <n v="2573"/>
    <n v="33424"/>
    <x v="142"/>
    <n v="17783671"/>
    <n v="65758"/>
    <n v="270.44117825967942"/>
    <n v="5271640"/>
    <n v="3841070.1"/>
    <n v="5668731"/>
    <n v="5297045"/>
    <n v="54.5"/>
    <n v="4.7"/>
    <n v="9695343"/>
    <n v="474626"/>
    <n v="58160"/>
    <n v="365000"/>
    <n v="14.46832883941679"/>
    <n v="187.94769651327897"/>
  </r>
  <r>
    <d v="2021-04-27T00:00:00"/>
    <x v="13"/>
    <x v="13"/>
    <x v="9"/>
    <n v="12"/>
    <x v="13"/>
    <n v="159633"/>
    <n v="2217360"/>
    <n v="1533"/>
    <n v="34957"/>
    <x v="143"/>
    <n v="17783671"/>
    <n v="65758"/>
    <n v="270.44117825967942"/>
    <n v="4577360"/>
    <n v="4757104.05"/>
    <n v="5668731"/>
    <n v="5297045"/>
    <n v="54.5"/>
    <n v="4.7"/>
    <n v="9695343"/>
    <n v="474626"/>
    <n v="58160"/>
    <n v="365000"/>
    <n v="8.6202674352218942"/>
    <n v="196.56796394850085"/>
  </r>
  <r>
    <d v="2020-03-31T00:00:00"/>
    <x v="0"/>
    <x v="0"/>
    <x v="10"/>
    <n v="13"/>
    <x v="0"/>
    <n v="4116"/>
    <n v="4116"/>
    <n v="126"/>
    <n v="126"/>
    <x v="144"/>
    <n v="8273938"/>
    <n v="59425"/>
    <n v="139.23328565418595"/>
    <n v="0"/>
    <n v="0"/>
    <n v="2461854"/>
    <n v="2473633"/>
    <n v="60.7"/>
    <n v="3.6"/>
    <n v="5018477"/>
    <n v="186995"/>
    <n v="55979"/>
    <n v="299900"/>
    <n v="1.5228540508763784"/>
    <n v="1.5228540508763784"/>
  </r>
  <r>
    <d v="2020-04-30T00:00:00"/>
    <x v="1"/>
    <x v="1"/>
    <x v="10"/>
    <n v="13"/>
    <x v="1"/>
    <n v="21315"/>
    <n v="25431"/>
    <n v="995"/>
    <n v="1121"/>
    <x v="145"/>
    <n v="8281411"/>
    <n v="59425"/>
    <n v="139.35904080774085"/>
    <n v="0"/>
    <n v="0"/>
    <n v="2461854"/>
    <n v="2473633"/>
    <n v="52.7"/>
    <n v="12.5"/>
    <n v="4365055"/>
    <n v="620840"/>
    <n v="59536"/>
    <n v="299900"/>
    <n v="12.014860752593973"/>
    <n v="13.536340606691301"/>
  </r>
  <r>
    <d v="2020-05-31T00:00:00"/>
    <x v="2"/>
    <x v="2"/>
    <x v="10"/>
    <n v="13"/>
    <x v="2"/>
    <n v="19620"/>
    <n v="45051"/>
    <n v="898"/>
    <n v="2019"/>
    <x v="146"/>
    <n v="8286668"/>
    <n v="59425"/>
    <n v="139.44750525872948"/>
    <n v="0"/>
    <n v="0"/>
    <n v="2461854"/>
    <n v="2473633"/>
    <n v="55"/>
    <n v="9.4"/>
    <n v="4558036"/>
    <n v="472629"/>
    <n v="57258"/>
    <n v="309990"/>
    <n v="10.836683694821609"/>
    <n v="24.364436948602261"/>
  </r>
  <r>
    <d v="2020-06-30T00:00:00"/>
    <x v="3"/>
    <x v="3"/>
    <x v="10"/>
    <n v="13"/>
    <x v="3"/>
    <n v="32229"/>
    <n v="77280"/>
    <n v="739"/>
    <n v="2758"/>
    <x v="147"/>
    <n v="8292650"/>
    <n v="59425"/>
    <n v="139.54816996213714"/>
    <n v="0"/>
    <n v="0"/>
    <n v="2461854"/>
    <n v="2473633"/>
    <n v="55.1"/>
    <n v="8.4"/>
    <n v="4569851"/>
    <n v="420648"/>
    <n v="51261"/>
    <n v="321792"/>
    <n v="8.9115059721560659"/>
    <n v="33.258367349399769"/>
  </r>
  <r>
    <d v="2020-07-31T00:00:00"/>
    <x v="4"/>
    <x v="4"/>
    <x v="10"/>
    <n v="13"/>
    <x v="4"/>
    <n v="94062"/>
    <n v="171342"/>
    <n v="916"/>
    <n v="3674"/>
    <x v="148"/>
    <n v="8298770"/>
    <n v="59425"/>
    <n v="139.65115692048801"/>
    <n v="0"/>
    <n v="0"/>
    <n v="2461854"/>
    <n v="2473633"/>
    <n v="55.3"/>
    <n v="7.6"/>
    <n v="4587883"/>
    <n v="378397"/>
    <n v="46320"/>
    <n v="326725"/>
    <n v="11.03778029756217"/>
    <n v="44.271620975156559"/>
  </r>
  <r>
    <d v="2020-08-31T00:00:00"/>
    <x v="5"/>
    <x v="5"/>
    <x v="10"/>
    <n v="13"/>
    <x v="5"/>
    <n v="82896"/>
    <n v="254238"/>
    <n v="1832"/>
    <n v="5506"/>
    <x v="149"/>
    <n v="8306713"/>
    <n v="59425"/>
    <n v="139.78482120319731"/>
    <n v="0"/>
    <n v="0"/>
    <n v="2461854"/>
    <n v="2473633"/>
    <n v="55.5"/>
    <n v="7"/>
    <n v="4606347"/>
    <n v="345147"/>
    <n v="42785"/>
    <n v="329900"/>
    <n v="22.054451622440791"/>
    <n v="66.283739428580233"/>
  </r>
  <r>
    <d v="2020-09-30T00:00:00"/>
    <x v="6"/>
    <x v="6"/>
    <x v="10"/>
    <n v="13"/>
    <x v="6"/>
    <n v="47247"/>
    <n v="301485"/>
    <n v="1355"/>
    <n v="6861"/>
    <x v="150"/>
    <n v="8315078"/>
    <n v="59425"/>
    <n v="139.92558687421118"/>
    <n v="0"/>
    <n v="0"/>
    <n v="2461854"/>
    <n v="2473633"/>
    <n v="55.6"/>
    <n v="6.5"/>
    <n v="4620784"/>
    <n v="320076"/>
    <n v="39797"/>
    <n v="329900"/>
    <n v="16.295698007883992"/>
    <n v="82.512755743241371"/>
  </r>
  <r>
    <d v="2020-10-31T00:00:00"/>
    <x v="7"/>
    <x v="7"/>
    <x v="10"/>
    <n v="13"/>
    <x v="7"/>
    <n v="71146"/>
    <n v="372631"/>
    <n v="929"/>
    <n v="7790"/>
    <x v="151"/>
    <n v="8323051"/>
    <n v="59425"/>
    <n v="140.05975599495162"/>
    <n v="0"/>
    <n v="0"/>
    <n v="2461854"/>
    <n v="2473633"/>
    <n v="58.1"/>
    <n v="5.9"/>
    <n v="4831831"/>
    <n v="301359"/>
    <n v="38662"/>
    <n v="327680"/>
    <n v="11.161772287590212"/>
    <n v="93.595485597769382"/>
  </r>
  <r>
    <d v="2020-11-30T00:00:00"/>
    <x v="8"/>
    <x v="8"/>
    <x v="10"/>
    <n v="13"/>
    <x v="8"/>
    <n v="81697"/>
    <n v="454328"/>
    <n v="1408"/>
    <n v="9198"/>
    <x v="152"/>
    <n v="8330547"/>
    <n v="59425"/>
    <n v="140.18589819099705"/>
    <n v="0"/>
    <n v="0"/>
    <n v="2461854"/>
    <n v="2473633"/>
    <n v="58"/>
    <n v="5.6"/>
    <n v="4831240"/>
    <n v="285131"/>
    <n v="36012"/>
    <n v="325000"/>
    <n v="16.901651236107305"/>
    <n v="110.41291766314984"/>
  </r>
  <r>
    <d v="2020-12-31T00:00:00"/>
    <x v="9"/>
    <x v="9"/>
    <x v="10"/>
    <n v="13"/>
    <x v="9"/>
    <n v="189737"/>
    <n v="644065"/>
    <n v="1390"/>
    <n v="10588"/>
    <x v="153"/>
    <n v="8337625"/>
    <n v="59425"/>
    <n v="140.30500631047539"/>
    <n v="913800"/>
    <n v="0"/>
    <n v="2461854"/>
    <n v="2473633"/>
    <n v="57.9"/>
    <n v="5.3"/>
    <n v="4829189"/>
    <n v="271108"/>
    <n v="32606"/>
    <n v="320227.5"/>
    <n v="16.671414221675839"/>
    <n v="126.99059984108185"/>
  </r>
  <r>
    <d v="2021-01-31T00:00:00"/>
    <x v="10"/>
    <x v="10"/>
    <x v="10"/>
    <n v="13"/>
    <x v="10"/>
    <n v="241184"/>
    <n v="885249"/>
    <n v="3190"/>
    <n v="13778"/>
    <x v="154"/>
    <n v="8344325"/>
    <n v="59425"/>
    <n v="140.41775347076145"/>
    <n v="988900"/>
    <n v="770258.1"/>
    <n v="2461854"/>
    <n v="2473633"/>
    <n v="58.2"/>
    <n v="5.0999999999999996"/>
    <n v="4853777"/>
    <n v="258460"/>
    <n v="28395"/>
    <n v="329900"/>
    <n v="38.229575190323963"/>
    <n v="165.11820908222057"/>
  </r>
  <r>
    <d v="2021-02-28T00:00:00"/>
    <x v="11"/>
    <x v="11"/>
    <x v="10"/>
    <n v="13"/>
    <x v="11"/>
    <n v="96595"/>
    <n v="981844"/>
    <n v="2979"/>
    <n v="16757"/>
    <x v="155"/>
    <n v="8350072"/>
    <n v="59425"/>
    <n v="140.51446360959193"/>
    <n v="1321200"/>
    <n v="991325.25"/>
    <n v="2461854"/>
    <n v="2473633"/>
    <n v="58.7"/>
    <n v="4.8"/>
    <n v="4899254"/>
    <n v="246082"/>
    <n v="23857"/>
    <n v="342450"/>
    <n v="35.676339078273813"/>
    <n v="200.68090430837003"/>
  </r>
  <r>
    <d v="2021-03-31T00:00:00"/>
    <x v="12"/>
    <x v="12"/>
    <x v="10"/>
    <n v="13"/>
    <x v="12"/>
    <n v="53342"/>
    <n v="1035186"/>
    <n v="1716"/>
    <n v="18473"/>
    <x v="156"/>
    <n v="8356449"/>
    <n v="59425"/>
    <n v="140.62177534707615"/>
    <n v="2507600"/>
    <n v="1515896.8"/>
    <n v="2461854"/>
    <n v="2473633"/>
    <n v="59"/>
    <n v="4.5"/>
    <n v="4929108"/>
    <n v="231990"/>
    <n v="22136"/>
    <n v="352500"/>
    <n v="20.535038268049025"/>
    <n v="221.06279832498228"/>
  </r>
  <r>
    <d v="2021-04-27T00:00:00"/>
    <x v="13"/>
    <x v="13"/>
    <x v="10"/>
    <n v="13"/>
    <x v="13"/>
    <n v="36407"/>
    <n v="1071593"/>
    <n v="934"/>
    <n v="19407"/>
    <x v="157"/>
    <n v="8356449"/>
    <n v="59425"/>
    <n v="140.62177534707615"/>
    <n v="2173780"/>
    <n v="2082697.2"/>
    <n v="2461854"/>
    <n v="2473633"/>
    <n v="59"/>
    <n v="4.5"/>
    <n v="4929108"/>
    <n v="231990"/>
    <n v="22136"/>
    <n v="352500"/>
    <n v="11.176996353355355"/>
    <n v="232.23979467833763"/>
  </r>
  <r>
    <d v="2020-03-31T00:00:00"/>
    <x v="0"/>
    <x v="0"/>
    <x v="11"/>
    <n v="15"/>
    <x v="0"/>
    <n v="224"/>
    <n v="224"/>
    <n v="1"/>
    <n v="1"/>
    <x v="158"/>
    <n v="1088470"/>
    <n v="10932"/>
    <n v="99.567325283571165"/>
    <n v="0"/>
    <n v="0"/>
    <n v="196864"/>
    <n v="366130"/>
    <n v="60.4"/>
    <n v="2.1"/>
    <n v="657086"/>
    <n v="13993"/>
    <n v="5638"/>
    <n v="659000"/>
    <n v="9.187207731954028E-2"/>
    <n v="9.187207731954028E-2"/>
  </r>
  <r>
    <d v="2020-04-30T00:00:00"/>
    <x v="1"/>
    <x v="1"/>
    <x v="11"/>
    <n v="15"/>
    <x v="1"/>
    <n v="385"/>
    <n v="609"/>
    <n v="15"/>
    <n v="16"/>
    <x v="159"/>
    <n v="1088090"/>
    <n v="10932"/>
    <n v="99.532564946944746"/>
    <n v="0"/>
    <n v="0"/>
    <n v="196864"/>
    <n v="366130"/>
    <n v="45.8"/>
    <n v="21.9"/>
    <n v="497928"/>
    <n v="139635"/>
    <n v="5586"/>
    <n v="627750"/>
    <n v="1.3785624350926855"/>
    <n v="1.4704665974321975"/>
  </r>
  <r>
    <d v="2020-05-31T00:00:00"/>
    <x v="2"/>
    <x v="2"/>
    <x v="11"/>
    <n v="15"/>
    <x v="2"/>
    <n v="33"/>
    <n v="642"/>
    <n v="1"/>
    <n v="17"/>
    <x v="160"/>
    <n v="1087260"/>
    <n v="10932"/>
    <n v="99.456641053787052"/>
    <n v="0"/>
    <n v="0"/>
    <n v="196864"/>
    <n v="366130"/>
    <n v="45.9"/>
    <n v="21.9"/>
    <n v="498685"/>
    <n v="140209"/>
    <n v="6693"/>
    <n v="629000"/>
    <n v="9.1974320769641127E-2"/>
    <n v="1.5635634530838989"/>
  </r>
  <r>
    <d v="2020-06-30T00:00:00"/>
    <x v="3"/>
    <x v="3"/>
    <x v="11"/>
    <n v="15"/>
    <x v="3"/>
    <n v="259"/>
    <n v="901"/>
    <n v="1"/>
    <n v="18"/>
    <x v="161"/>
    <n v="1086459"/>
    <n v="10932"/>
    <n v="99.383369923161368"/>
    <n v="0"/>
    <n v="0"/>
    <n v="196864"/>
    <n v="366130"/>
    <n v="50.6"/>
    <n v="14.1"/>
    <n v="549249"/>
    <n v="90108"/>
    <n v="6851"/>
    <n v="631500"/>
    <n v="9.2042129523525515E-2"/>
    <n v="1.6567583314234591"/>
  </r>
  <r>
    <d v="2020-07-31T00:00:00"/>
    <x v="4"/>
    <x v="4"/>
    <x v="11"/>
    <n v="15"/>
    <x v="4"/>
    <n v="1187"/>
    <n v="2088"/>
    <n v="7"/>
    <n v="25"/>
    <x v="162"/>
    <n v="1085710"/>
    <n v="10932"/>
    <n v="99.314855470179296"/>
    <n v="0"/>
    <n v="0"/>
    <n v="196864"/>
    <n v="366130"/>
    <n v="50.8"/>
    <n v="14.1"/>
    <n v="551240"/>
    <n v="90605"/>
    <n v="6836"/>
    <n v="632500"/>
    <n v="0.64473938712915968"/>
    <n v="2.3026406683184275"/>
  </r>
  <r>
    <d v="2020-08-31T00:00:00"/>
    <x v="5"/>
    <x v="5"/>
    <x v="11"/>
    <n v="15"/>
    <x v="5"/>
    <n v="6359"/>
    <n v="8447"/>
    <n v="44"/>
    <n v="69"/>
    <x v="163"/>
    <n v="1085305"/>
    <n v="10932"/>
    <n v="99.277808269301133"/>
    <n v="0"/>
    <n v="0"/>
    <n v="196864"/>
    <n v="366130"/>
    <n v="50.9"/>
    <n v="14.1"/>
    <n v="552752"/>
    <n v="90683"/>
    <n v="6804"/>
    <n v="635000"/>
    <n v="4.054159890537683"/>
    <n v="6.3576598283431842"/>
  </r>
  <r>
    <d v="2020-09-30T00:00:00"/>
    <x v="6"/>
    <x v="6"/>
    <x v="11"/>
    <n v="15"/>
    <x v="6"/>
    <n v="4108"/>
    <n v="12555"/>
    <n v="66"/>
    <n v="135"/>
    <x v="164"/>
    <n v="1084946"/>
    <n v="10932"/>
    <n v="99.244968898646178"/>
    <n v="0"/>
    <n v="0"/>
    <n v="196864"/>
    <n v="366130"/>
    <n v="47.9"/>
    <n v="14.8"/>
    <n v="519692"/>
    <n v="90426"/>
    <n v="6676"/>
    <n v="632500"/>
    <n v="6.0832520696882604"/>
    <n v="12.443015597089625"/>
  </r>
  <r>
    <d v="2020-10-31T00:00:00"/>
    <x v="7"/>
    <x v="7"/>
    <x v="11"/>
    <n v="15"/>
    <x v="7"/>
    <n v="2652"/>
    <n v="15207"/>
    <n v="83"/>
    <n v="218"/>
    <x v="165"/>
    <n v="1084522"/>
    <n v="10932"/>
    <n v="99.206183680936704"/>
    <n v="0"/>
    <n v="0"/>
    <n v="196864"/>
    <n v="366130"/>
    <n v="51"/>
    <n v="14"/>
    <n v="553195"/>
    <n v="89920"/>
    <n v="6564"/>
    <n v="639000"/>
    <n v="7.6531411995330663"/>
    <n v="20.101021463833835"/>
  </r>
  <r>
    <d v="2020-11-30T00:00:00"/>
    <x v="8"/>
    <x v="8"/>
    <x v="11"/>
    <n v="15"/>
    <x v="8"/>
    <n v="2799"/>
    <n v="18006"/>
    <n v="24"/>
    <n v="242"/>
    <x v="166"/>
    <n v="1084113"/>
    <n v="10932"/>
    <n v="99.168770581778261"/>
    <n v="0"/>
    <n v="0"/>
    <n v="196864"/>
    <n v="366130"/>
    <n v="54.3"/>
    <n v="10.3"/>
    <n v="588368"/>
    <n v="67544"/>
    <n v="6540"/>
    <n v="641000"/>
    <n v="2.2137913667671176"/>
    <n v="22.322396281568434"/>
  </r>
  <r>
    <d v="2020-12-31T00:00:00"/>
    <x v="9"/>
    <x v="9"/>
    <x v="11"/>
    <n v="15"/>
    <x v="9"/>
    <n v="3453"/>
    <n v="21459"/>
    <n v="44"/>
    <n v="286"/>
    <x v="167"/>
    <n v="1083643"/>
    <n v="10932"/>
    <n v="99.125777533845593"/>
    <n v="133700"/>
    <n v="0"/>
    <n v="196864"/>
    <n v="366130"/>
    <n v="54.3"/>
    <n v="10.3"/>
    <n v="588168"/>
    <n v="67419"/>
    <n v="7267"/>
    <n v="642500"/>
    <n v="4.0603778181559793"/>
    <n v="26.392455818013868"/>
  </r>
  <r>
    <d v="2021-01-31T00:00:00"/>
    <x v="10"/>
    <x v="10"/>
    <x v="11"/>
    <n v="15"/>
    <x v="10"/>
    <n v="4327"/>
    <n v="25786"/>
    <n v="121"/>
    <n v="407"/>
    <x v="168"/>
    <n v="1083148"/>
    <n v="10932"/>
    <n v="99.080497621661181"/>
    <n v="145100"/>
    <n v="92876.95"/>
    <n v="196864"/>
    <n v="366130"/>
    <n v="54.3"/>
    <n v="10.3"/>
    <n v="588116"/>
    <n v="67650"/>
    <n v="7620"/>
    <n v="638000"/>
    <n v="11.171141893813218"/>
    <n v="37.575659097371741"/>
  </r>
  <r>
    <d v="2021-02-28T00:00:00"/>
    <x v="11"/>
    <x v="11"/>
    <x v="11"/>
    <n v="15"/>
    <x v="11"/>
    <n v="1687"/>
    <n v="27473"/>
    <n v="29"/>
    <n v="436"/>
    <x v="169"/>
    <n v="1082480"/>
    <n v="10932"/>
    <n v="99.019392608854744"/>
    <n v="195920"/>
    <n v="207001.35"/>
    <n v="196864"/>
    <n v="366130"/>
    <n v="55"/>
    <n v="9.1999999999999993"/>
    <n v="595260"/>
    <n v="60578"/>
    <n v="5303"/>
    <n v="639500"/>
    <n v="2.6790333308698546"/>
    <n v="40.277880422732984"/>
  </r>
  <r>
    <d v="2021-03-31T00:00:00"/>
    <x v="12"/>
    <x v="12"/>
    <x v="11"/>
    <n v="15"/>
    <x v="12"/>
    <n v="2306"/>
    <n v="29779"/>
    <n v="24"/>
    <n v="460"/>
    <x v="170"/>
    <n v="1081814"/>
    <n v="10932"/>
    <n v="98.958470545188433"/>
    <n v="364600"/>
    <n v="256504.5"/>
    <n v="196864"/>
    <n v="366130"/>
    <n v="54.6"/>
    <n v="9"/>
    <n v="590787"/>
    <n v="58750"/>
    <n v="5053"/>
    <n v="644500"/>
    <n v="2.2184959706566931"/>
    <n v="42.521172770919954"/>
  </r>
  <r>
    <d v="2021-04-27T00:00:00"/>
    <x v="13"/>
    <x v="13"/>
    <x v="11"/>
    <n v="15"/>
    <x v="13"/>
    <n v="2618"/>
    <n v="32397"/>
    <n v="16"/>
    <n v="476"/>
    <x v="171"/>
    <n v="1081814"/>
    <n v="10932"/>
    <n v="98.958470545188433"/>
    <n v="315180"/>
    <n v="424676.14999999997"/>
    <n v="196864"/>
    <n v="366130"/>
    <n v="54.6"/>
    <n v="9"/>
    <n v="590787"/>
    <n v="58750"/>
    <n v="5053"/>
    <n v="644500"/>
    <n v="1.478997313771129"/>
    <n v="44.000170084691078"/>
  </r>
  <r>
    <d v="2020-03-31T00:00:00"/>
    <x v="0"/>
    <x v="0"/>
    <x v="12"/>
    <n v="16"/>
    <x v="0"/>
    <n v="526"/>
    <n v="526"/>
    <n v="9"/>
    <n v="9"/>
    <x v="172"/>
    <n v="1395898"/>
    <n v="83569"/>
    <n v="16.703538393423397"/>
    <n v="0"/>
    <n v="0"/>
    <n v="554118"/>
    <n v="287021"/>
    <n v="62"/>
    <n v="2.7"/>
    <n v="865860"/>
    <n v="24330"/>
    <n v="5394"/>
    <n v="382400"/>
    <n v="0.64474624936779046"/>
    <n v="0.64474624936779046"/>
  </r>
  <r>
    <d v="2020-04-30T00:00:00"/>
    <x v="1"/>
    <x v="1"/>
    <x v="12"/>
    <n v="16"/>
    <x v="1"/>
    <n v="1490"/>
    <n v="2016"/>
    <n v="54"/>
    <n v="63"/>
    <x v="173"/>
    <n v="1398886"/>
    <n v="83569"/>
    <n v="16.739293278608095"/>
    <n v="0"/>
    <n v="0"/>
    <n v="554118"/>
    <n v="287021"/>
    <n v="55.4"/>
    <n v="11.6"/>
    <n v="775219"/>
    <n v="101309"/>
    <n v="6272"/>
    <n v="384950"/>
    <n v="3.8602144849544562"/>
    <n v="4.5035835657801995"/>
  </r>
  <r>
    <d v="2020-05-31T00:00:00"/>
    <x v="2"/>
    <x v="2"/>
    <x v="12"/>
    <n v="16"/>
    <x v="2"/>
    <n v="839"/>
    <n v="2855"/>
    <n v="19"/>
    <n v="82"/>
    <x v="174"/>
    <n v="1401631"/>
    <n v="83569"/>
    <n v="16.772140386985605"/>
    <n v="0"/>
    <n v="0"/>
    <n v="554118"/>
    <n v="287021"/>
    <n v="57.7"/>
    <n v="8.3000000000000007"/>
    <n v="808995"/>
    <n v="73250"/>
    <n v="6435"/>
    <n v="389900"/>
    <n v="1.3555636255191275"/>
    <n v="5.850327225924655"/>
  </r>
  <r>
    <d v="2020-06-30T00:00:00"/>
    <x v="3"/>
    <x v="3"/>
    <x v="12"/>
    <n v="16"/>
    <x v="3"/>
    <n v="3269"/>
    <n v="6124"/>
    <n v="10"/>
    <n v="92"/>
    <x v="175"/>
    <n v="1404514"/>
    <n v="83569"/>
    <n v="16.806638825401762"/>
    <n v="0"/>
    <n v="0"/>
    <n v="554118"/>
    <n v="287021"/>
    <n v="58.6"/>
    <n v="7"/>
    <n v="822839"/>
    <n v="61969"/>
    <n v="6011"/>
    <n v="399450"/>
    <n v="0.7119900549229129"/>
    <n v="6.5503085052907979"/>
  </r>
  <r>
    <d v="2020-07-31T00:00:00"/>
    <x v="4"/>
    <x v="4"/>
    <x v="12"/>
    <n v="16"/>
    <x v="4"/>
    <n v="14729"/>
    <n v="20853"/>
    <n v="101"/>
    <n v="193"/>
    <x v="176"/>
    <n v="1407405"/>
    <n v="83569"/>
    <n v="16.841232993095527"/>
    <n v="0"/>
    <n v="0"/>
    <n v="554118"/>
    <n v="287021"/>
    <n v="59.3"/>
    <n v="5.9"/>
    <n v="835264"/>
    <n v="51926"/>
    <n v="5302"/>
    <n v="409000"/>
    <n v="7.1763280647716892"/>
    <n v="13.713181351494418"/>
  </r>
  <r>
    <d v="2020-08-31T00:00:00"/>
    <x v="5"/>
    <x v="5"/>
    <x v="12"/>
    <n v="16"/>
    <x v="5"/>
    <n v="11403"/>
    <n v="32256"/>
    <n v="171"/>
    <n v="364"/>
    <x v="177"/>
    <n v="1410666"/>
    <n v="83569"/>
    <n v="16.880254639878423"/>
    <n v="0"/>
    <n v="0"/>
    <n v="554118"/>
    <n v="287021"/>
    <n v="59.9"/>
    <n v="4.9000000000000004"/>
    <n v="845684"/>
    <n v="43439"/>
    <n v="4367"/>
    <n v="409900"/>
    <n v="12.121933895053825"/>
    <n v="25.803414840933293"/>
  </r>
  <r>
    <d v="2020-09-30T00:00:00"/>
    <x v="6"/>
    <x v="6"/>
    <x v="12"/>
    <n v="16"/>
    <x v="6"/>
    <n v="10293"/>
    <n v="42549"/>
    <n v="105"/>
    <n v="469"/>
    <x v="178"/>
    <n v="1414009"/>
    <n v="83569"/>
    <n v="16.920257511756752"/>
    <n v="0"/>
    <n v="0"/>
    <n v="554118"/>
    <n v="287021"/>
    <n v="60.4"/>
    <n v="6"/>
    <n v="853750"/>
    <n v="54849"/>
    <n v="3749"/>
    <n v="414995"/>
    <n v="7.4256953102844463"/>
    <n v="33.168105719270528"/>
  </r>
  <r>
    <d v="2020-10-31T00:00:00"/>
    <x v="7"/>
    <x v="7"/>
    <x v="12"/>
    <n v="16"/>
    <x v="7"/>
    <n v="22248"/>
    <n v="64797"/>
    <n v="161"/>
    <n v="630"/>
    <x v="179"/>
    <n v="1417281"/>
    <n v="83569"/>
    <n v="16.959410786296353"/>
    <n v="0"/>
    <n v="0"/>
    <n v="554118"/>
    <n v="287021"/>
    <n v="60.6"/>
    <n v="4.8"/>
    <n v="859499"/>
    <n v="43795"/>
    <n v="3278"/>
    <n v="419000"/>
    <n v="11.359779747276651"/>
    <n v="44.451312054560809"/>
  </r>
  <r>
    <d v="2020-11-30T00:00:00"/>
    <x v="8"/>
    <x v="8"/>
    <x v="12"/>
    <n v="16"/>
    <x v="8"/>
    <n v="37361"/>
    <n v="102158"/>
    <n v="307"/>
    <n v="937"/>
    <x v="180"/>
    <n v="1420432"/>
    <n v="83569"/>
    <n v="16.997116155512213"/>
    <n v="0"/>
    <n v="0"/>
    <n v="554118"/>
    <n v="287021"/>
    <n v="60.8"/>
    <n v="4.3"/>
    <n v="862991"/>
    <n v="38624"/>
    <n v="2610"/>
    <n v="433969.5"/>
    <n v="21.613143043806389"/>
    <n v="65.965847009923749"/>
  </r>
  <r>
    <d v="2020-12-31T00:00:00"/>
    <x v="9"/>
    <x v="9"/>
    <x v="12"/>
    <n v="16"/>
    <x v="9"/>
    <n v="39230"/>
    <n v="141388"/>
    <n v="501"/>
    <n v="1438"/>
    <x v="181"/>
    <n v="1423536"/>
    <n v="83569"/>
    <n v="17.034259115222152"/>
    <n v="147550"/>
    <n v="0"/>
    <n v="554118"/>
    <n v="287021"/>
    <n v="60.8"/>
    <n v="3.8"/>
    <n v="865649"/>
    <n v="34596"/>
    <n v="2246"/>
    <n v="429900"/>
    <n v="35.194051994470108"/>
    <n v="101.0160614132695"/>
  </r>
  <r>
    <d v="2021-01-31T00:00:00"/>
    <x v="10"/>
    <x v="10"/>
    <x v="12"/>
    <n v="16"/>
    <x v="10"/>
    <n v="21374"/>
    <n v="162762"/>
    <n v="289"/>
    <n v="1727"/>
    <x v="182"/>
    <n v="1426574"/>
    <n v="83569"/>
    <n v="17.070612308391869"/>
    <n v="161500"/>
    <n v="102748"/>
    <n v="554118"/>
    <n v="287021"/>
    <n v="60.9"/>
    <n v="3.5"/>
    <n v="869144"/>
    <n v="31143"/>
    <n v="1824"/>
    <n v="465000"/>
    <n v="20.258325190281052"/>
    <n v="121.05926506441307"/>
  </r>
  <r>
    <d v="2021-02-28T00:00:00"/>
    <x v="11"/>
    <x v="11"/>
    <x v="12"/>
    <n v="16"/>
    <x v="11"/>
    <n v="8447"/>
    <n v="171209"/>
    <n v="135"/>
    <n v="1862"/>
    <x v="183"/>
    <n v="1429397"/>
    <n v="83569"/>
    <n v="17.104392777226003"/>
    <n v="216510"/>
    <n v="230766.5"/>
    <n v="554118"/>
    <n v="287021"/>
    <n v="60.9"/>
    <n v="3.3"/>
    <n v="870059"/>
    <n v="29856"/>
    <n v="1694"/>
    <n v="496912.5"/>
    <n v="9.444541999178675"/>
    <n v="130.2647200183014"/>
  </r>
  <r>
    <d v="2021-03-31T00:00:00"/>
    <x v="12"/>
    <x v="12"/>
    <x v="12"/>
    <n v="16"/>
    <x v="12"/>
    <n v="9434"/>
    <n v="180643"/>
    <n v="103"/>
    <n v="1965"/>
    <x v="184"/>
    <n v="1432388"/>
    <n v="83569"/>
    <n v="17.140183560889803"/>
    <n v="404560"/>
    <n v="305994.89999999997"/>
    <n v="554118"/>
    <n v="287021"/>
    <n v="60.8"/>
    <n v="3.2"/>
    <n v="870560"/>
    <n v="28815"/>
    <n v="1810"/>
    <n v="535000"/>
    <n v="7.1907890878728384"/>
    <n v="137.18350055990416"/>
  </r>
  <r>
    <d v="2021-04-27T00:00:00"/>
    <x v="13"/>
    <x v="13"/>
    <x v="12"/>
    <n v="16"/>
    <x v="13"/>
    <n v="6459"/>
    <n v="187102"/>
    <n v="78"/>
    <n v="2043"/>
    <x v="185"/>
    <n v="1432388"/>
    <n v="83569"/>
    <n v="17.140183560889803"/>
    <n v="353840"/>
    <n v="275567.45"/>
    <n v="554118"/>
    <n v="287021"/>
    <n v="60.8"/>
    <n v="3.2"/>
    <n v="870560"/>
    <n v="28815"/>
    <n v="1810"/>
    <n v="535000"/>
    <n v="5.4454519306221494"/>
    <n v="142.6289524905263"/>
  </r>
  <r>
    <d v="2020-01-31T00:00:00"/>
    <x v="14"/>
    <x v="14"/>
    <x v="13"/>
    <n v="17"/>
    <x v="14"/>
    <n v="2"/>
    <n v="2"/>
    <n v="0"/>
    <n v="0"/>
    <x v="186"/>
    <n v="9983613"/>
    <n v="57914"/>
    <n v="172.38686673343233"/>
    <n v="0"/>
    <n v="0"/>
    <n v="2446891"/>
    <n v="3471915"/>
    <n v="61.6"/>
    <n v="3.5"/>
    <n v="6149010"/>
    <n v="221025"/>
    <n v="47446"/>
    <n v="215400"/>
    <n v="0"/>
    <n v="0"/>
  </r>
  <r>
    <d v="2020-02-29T00:00:00"/>
    <x v="15"/>
    <x v="15"/>
    <x v="13"/>
    <n v="17"/>
    <x v="14"/>
    <n v="1"/>
    <n v="3"/>
    <n v="0"/>
    <n v="0"/>
    <x v="187"/>
    <n v="9978724"/>
    <n v="57914"/>
    <n v="172.30244845805851"/>
    <n v="0"/>
    <n v="0"/>
    <n v="2446891"/>
    <n v="3471915"/>
    <n v="61.4"/>
    <n v="3.6"/>
    <n v="6128641"/>
    <n v="226420"/>
    <n v="47352"/>
    <n v="229000"/>
    <n v="0"/>
    <n v="0"/>
  </r>
  <r>
    <d v="2020-03-31T00:00:00"/>
    <x v="0"/>
    <x v="0"/>
    <x v="13"/>
    <n v="17"/>
    <x v="1"/>
    <n v="5989"/>
    <n v="5992"/>
    <n v="107"/>
    <n v="107"/>
    <x v="188"/>
    <n v="9974673"/>
    <n v="57914"/>
    <n v="172.23249991366509"/>
    <n v="0"/>
    <n v="0"/>
    <n v="2446891"/>
    <n v="3471915"/>
    <n v="61.3"/>
    <n v="3.7"/>
    <n v="6109809"/>
    <n v="235624"/>
    <n v="47683"/>
    <n v="239450"/>
    <n v="1.0727168700166914"/>
    <n v="1.0727168700166914"/>
  </r>
  <r>
    <d v="2020-04-30T00:00:00"/>
    <x v="1"/>
    <x v="1"/>
    <x v="13"/>
    <n v="17"/>
    <x v="2"/>
    <n v="46926"/>
    <n v="52918"/>
    <n v="2254"/>
    <n v="2361"/>
    <x v="189"/>
    <n v="9971141"/>
    <n v="57914"/>
    <n v="172.17151293296956"/>
    <n v="0"/>
    <n v="0"/>
    <n v="2446891"/>
    <n v="3471915"/>
    <n v="50.4"/>
    <n v="16.5"/>
    <n v="5029765"/>
    <n v="996478"/>
    <n v="46091"/>
    <n v="234950"/>
    <n v="22.605236451876468"/>
    <n v="23.678333302076464"/>
  </r>
  <r>
    <d v="2020-05-31T00:00:00"/>
    <x v="2"/>
    <x v="2"/>
    <x v="13"/>
    <n v="17"/>
    <x v="3"/>
    <n v="67670"/>
    <n v="120588"/>
    <n v="3065"/>
    <n v="5426"/>
    <x v="190"/>
    <n v="9965041"/>
    <n v="57914"/>
    <n v="172.06618434230066"/>
    <n v="0"/>
    <n v="0"/>
    <n v="2446891"/>
    <n v="3471915"/>
    <n v="52.3"/>
    <n v="15.4"/>
    <n v="5211779"/>
    <n v="946880"/>
    <n v="45232"/>
    <n v="244900"/>
    <n v="30.757525232460157"/>
    <n v="54.450352989014291"/>
  </r>
  <r>
    <d v="2020-06-30T00:00:00"/>
    <x v="3"/>
    <x v="3"/>
    <x v="13"/>
    <n v="17"/>
    <x v="4"/>
    <n v="24073"/>
    <n v="144661"/>
    <n v="1710"/>
    <n v="7136"/>
    <x v="191"/>
    <n v="9959743"/>
    <n v="57914"/>
    <n v="171.97470387125739"/>
    <n v="0"/>
    <n v="0"/>
    <n v="2446891"/>
    <n v="3471915"/>
    <n v="54.7"/>
    <n v="14.2"/>
    <n v="5452932"/>
    <n v="903332"/>
    <n v="44320"/>
    <n v="249995"/>
    <n v="17.169117717194109"/>
    <n v="71.648435105203021"/>
  </r>
  <r>
    <d v="2020-07-31T00:00:00"/>
    <x v="4"/>
    <x v="4"/>
    <x v="13"/>
    <n v="17"/>
    <x v="5"/>
    <n v="36040"/>
    <n v="180701"/>
    <n v="567"/>
    <n v="7703"/>
    <x v="192"/>
    <n v="9954618"/>
    <n v="57914"/>
    <n v="171.88621058811341"/>
    <n v="0"/>
    <n v="0"/>
    <n v="2446891"/>
    <n v="3471915"/>
    <n v="54.3"/>
    <n v="12"/>
    <n v="5409563"/>
    <n v="737271"/>
    <n v="43016"/>
    <n v="259700"/>
    <n v="5.6958489014847178"/>
    <n v="77.381171231281797"/>
  </r>
  <r>
    <d v="2020-08-31T00:00:00"/>
    <x v="5"/>
    <x v="5"/>
    <x v="13"/>
    <n v="17"/>
    <x v="6"/>
    <n v="56981"/>
    <n v="237682"/>
    <n v="555"/>
    <n v="8258"/>
    <x v="193"/>
    <n v="9951889"/>
    <n v="57914"/>
    <n v="171.83908899402562"/>
    <n v="0"/>
    <n v="0"/>
    <n v="2446891"/>
    <n v="3471915"/>
    <n v="55.8"/>
    <n v="11.1"/>
    <n v="5556088"/>
    <n v="695651"/>
    <n v="42174"/>
    <n v="260000"/>
    <n v="5.5768306901333009"/>
    <n v="82.979221331749187"/>
  </r>
  <r>
    <d v="2020-09-30T00:00:00"/>
    <x v="6"/>
    <x v="6"/>
    <x v="13"/>
    <n v="17"/>
    <x v="7"/>
    <n v="59253"/>
    <n v="296935"/>
    <n v="677"/>
    <n v="8935"/>
    <x v="194"/>
    <n v="9949614"/>
    <n v="57914"/>
    <n v="171.79980660980073"/>
    <n v="0"/>
    <n v="0"/>
    <n v="2446891"/>
    <n v="3471915"/>
    <n v="57.3"/>
    <n v="10.4"/>
    <n v="5703261"/>
    <n v="660663"/>
    <n v="41878"/>
    <n v="262450"/>
    <n v="6.8042840656934018"/>
    <n v="89.80247876952815"/>
  </r>
  <r>
    <d v="2020-10-31T00:00:00"/>
    <x v="7"/>
    <x v="7"/>
    <x v="13"/>
    <n v="17"/>
    <x v="8"/>
    <n v="119622"/>
    <n v="416557"/>
    <n v="1095"/>
    <n v="10030"/>
    <x v="195"/>
    <n v="9946882"/>
    <n v="57914"/>
    <n v="171.75263321476672"/>
    <n v="0"/>
    <n v="0"/>
    <n v="2446891"/>
    <n v="3471915"/>
    <n v="58.5"/>
    <n v="8.1"/>
    <n v="5813987"/>
    <n v="512477"/>
    <n v="41561"/>
    <n v="259900"/>
    <n v="11.008474816530446"/>
    <n v="100.8356186390871"/>
  </r>
  <r>
    <d v="2020-11-30T00:00:00"/>
    <x v="8"/>
    <x v="8"/>
    <x v="13"/>
    <n v="17"/>
    <x v="9"/>
    <n v="311268"/>
    <n v="727825"/>
    <n v="2985"/>
    <n v="13015"/>
    <x v="196"/>
    <n v="9943419"/>
    <n v="57914"/>
    <n v="171.69283765583452"/>
    <n v="0"/>
    <n v="0"/>
    <n v="2446891"/>
    <n v="3471915"/>
    <n v="56.9"/>
    <n v="8.1"/>
    <n v="5662138"/>
    <n v="499218"/>
    <n v="38882"/>
    <n v="249450"/>
    <n v="30.019855343519165"/>
    <n v="130.89059205892863"/>
  </r>
  <r>
    <d v="2020-12-31T00:00:00"/>
    <x v="9"/>
    <x v="9"/>
    <x v="13"/>
    <n v="17"/>
    <x v="10"/>
    <n v="238015"/>
    <n v="965840"/>
    <n v="4964"/>
    <n v="17979"/>
    <x v="197"/>
    <n v="9939435"/>
    <n v="57914"/>
    <n v="171.62404599924025"/>
    <n v="918300"/>
    <n v="0"/>
    <n v="2446891"/>
    <n v="3471915"/>
    <n v="56.9"/>
    <n v="8"/>
    <n v="5659671"/>
    <n v="490873"/>
    <n v="34477"/>
    <n v="235400"/>
    <n v="49.942476609585952"/>
    <n v="180.88553323201972"/>
  </r>
  <r>
    <d v="2021-01-31T00:00:00"/>
    <x v="10"/>
    <x v="10"/>
    <x v="13"/>
    <n v="17"/>
    <x v="11"/>
    <n v="162665"/>
    <n v="1128505"/>
    <n v="3263"/>
    <n v="21242"/>
    <x v="198"/>
    <n v="9935021"/>
    <n v="57914"/>
    <n v="171.54782954035295"/>
    <n v="989300"/>
    <n v="766235.9"/>
    <n v="2446891"/>
    <n v="3471915"/>
    <n v="57.1"/>
    <n v="7.7"/>
    <n v="5673481"/>
    <n v="472929"/>
    <n v="30479"/>
    <n v="224900"/>
    <n v="32.843413214727981"/>
    <n v="213.80931152536064"/>
  </r>
  <r>
    <d v="2021-02-28T00:00:00"/>
    <x v="11"/>
    <x v="11"/>
    <x v="13"/>
    <n v="17"/>
    <x v="12"/>
    <n v="61417"/>
    <n v="1189922"/>
    <n v="1493"/>
    <n v="22735"/>
    <x v="199"/>
    <n v="9929473"/>
    <n v="57914"/>
    <n v="171.45203232379046"/>
    <n v="1321800"/>
    <n v="1132841.75"/>
    <n v="2446891"/>
    <n v="3471915"/>
    <n v="57.2"/>
    <n v="7.4"/>
    <n v="5684129"/>
    <n v="454527"/>
    <n v="27327"/>
    <n v="225000"/>
    <n v="15.036044712544161"/>
    <n v="228.96482018733522"/>
  </r>
  <r>
    <d v="2021-03-31T00:00:00"/>
    <x v="12"/>
    <x v="12"/>
    <x v="13"/>
    <n v="17"/>
    <x v="13"/>
    <n v="58211"/>
    <n v="1248133"/>
    <n v="844"/>
    <n v="23579"/>
    <x v="200"/>
    <n v="9924647"/>
    <n v="57914"/>
    <n v="171.36870186828747"/>
    <n v="2508700"/>
    <n v="2259872.0499999998"/>
    <n v="2446891"/>
    <n v="3471915"/>
    <n v="57.4"/>
    <n v="7.1"/>
    <n v="5693253"/>
    <n v="436373"/>
    <n v="25963"/>
    <n v="232450"/>
    <n v="8.5040808000526358"/>
    <n v="237.5802383701909"/>
  </r>
  <r>
    <d v="2021-04-27T00:00:00"/>
    <x v="13"/>
    <x v="13"/>
    <x v="13"/>
    <n v="17"/>
    <x v="15"/>
    <n v="81310"/>
    <n v="1329443"/>
    <n v="595"/>
    <n v="24174"/>
    <x v="201"/>
    <n v="9924647"/>
    <n v="57914"/>
    <n v="171.36870186828747"/>
    <n v="2175080"/>
    <n v="2560657.2999999998"/>
    <n v="2446891"/>
    <n v="3471915"/>
    <n v="57.4"/>
    <n v="7.1"/>
    <n v="5693253"/>
    <n v="436373"/>
    <n v="25963"/>
    <n v="232450"/>
    <n v="5.9951754455347377"/>
    <n v="243.57541381572565"/>
  </r>
  <r>
    <d v="2020-03-31T00:00:00"/>
    <x v="0"/>
    <x v="0"/>
    <x v="14"/>
    <n v="18"/>
    <x v="0"/>
    <n v="2177"/>
    <n v="2177"/>
    <n v="61"/>
    <n v="61"/>
    <x v="202"/>
    <n v="5265950"/>
    <n v="36420"/>
    <n v="144.58951125755078"/>
    <n v="0"/>
    <n v="0"/>
    <n v="1729852"/>
    <n v="1242495"/>
    <n v="61.4"/>
    <n v="3.3"/>
    <n v="3235038"/>
    <n v="111373"/>
    <n v="13619"/>
    <n v="209500"/>
    <n v="1.1583854765047144"/>
    <n v="1.1583854765047144"/>
  </r>
  <r>
    <d v="2020-04-30T00:00:00"/>
    <x v="1"/>
    <x v="1"/>
    <x v="14"/>
    <n v="18"/>
    <x v="1"/>
    <n v="15922"/>
    <n v="18099"/>
    <n v="1053"/>
    <n v="1114"/>
    <x v="203"/>
    <n v="5268170"/>
    <n v="36420"/>
    <n v="144.65046677649644"/>
    <n v="0"/>
    <n v="0"/>
    <n v="1729852"/>
    <n v="1242495"/>
    <n v="50.9"/>
    <n v="16.899999999999999"/>
    <n v="2680097"/>
    <n v="544935"/>
    <n v="13776"/>
    <n v="214950"/>
    <n v="19.987965460491971"/>
    <n v="21.145862794860456"/>
  </r>
  <r>
    <d v="2020-05-31T00:00:00"/>
    <x v="2"/>
    <x v="2"/>
    <x v="14"/>
    <n v="18"/>
    <x v="2"/>
    <n v="17330"/>
    <n v="35429"/>
    <n v="1020"/>
    <n v="2134"/>
    <x v="204"/>
    <n v="5269325"/>
    <n v="36420"/>
    <n v="144.68218012081275"/>
    <n v="0"/>
    <n v="0"/>
    <n v="1729852"/>
    <n v="1242495"/>
    <n v="54.5"/>
    <n v="12"/>
    <n v="2874299"/>
    <n v="390448"/>
    <n v="12642"/>
    <n v="229900"/>
    <n v="19.357318062560196"/>
    <n v="40.498545828924954"/>
  </r>
  <r>
    <d v="2020-06-30T00:00:00"/>
    <x v="3"/>
    <x v="3"/>
    <x v="14"/>
    <n v="18"/>
    <x v="3"/>
    <n v="11311"/>
    <n v="46740"/>
    <n v="506"/>
    <n v="2640"/>
    <x v="205"/>
    <n v="5270927"/>
    <n v="36420"/>
    <n v="144.72616694124108"/>
    <n v="0"/>
    <n v="0"/>
    <n v="1729852"/>
    <n v="1242495"/>
    <n v="56"/>
    <n v="10.1"/>
    <n v="2950944"/>
    <n v="333296"/>
    <n v="11341"/>
    <n v="234950"/>
    <n v="9.5998294038221346"/>
    <n v="50.08606645472419"/>
  </r>
  <r>
    <d v="2020-07-31T00:00:00"/>
    <x v="4"/>
    <x v="4"/>
    <x v="14"/>
    <n v="18"/>
    <x v="4"/>
    <n v="21060"/>
    <n v="67800"/>
    <n v="325"/>
    <n v="2965"/>
    <x v="206"/>
    <n v="5272639"/>
    <n v="36420"/>
    <n v="144.77317408017572"/>
    <n v="0"/>
    <n v="0"/>
    <n v="1729852"/>
    <n v="1242495"/>
    <n v="57.3"/>
    <n v="8.6"/>
    <n v="3019818"/>
    <n v="284548"/>
    <n v="10753"/>
    <n v="237763"/>
    <n v="6.1638962955741903"/>
    <n v="56.233700050392223"/>
  </r>
  <r>
    <d v="2020-08-31T00:00:00"/>
    <x v="5"/>
    <x v="5"/>
    <x v="14"/>
    <n v="18"/>
    <x v="5"/>
    <n v="28477"/>
    <n v="96277"/>
    <n v="331"/>
    <n v="3296"/>
    <x v="207"/>
    <n v="5275194"/>
    <n v="36420"/>
    <n v="144.84332784184514"/>
    <n v="0"/>
    <n v="0"/>
    <n v="1729852"/>
    <n v="1242495"/>
    <n v="58.3"/>
    <n v="7.3"/>
    <n v="3077335"/>
    <n v="243522"/>
    <n v="10203"/>
    <n v="234900"/>
    <n v="6.2746507521808672"/>
    <n v="62.481114438634869"/>
  </r>
  <r>
    <d v="2020-09-30T00:00:00"/>
    <x v="6"/>
    <x v="6"/>
    <x v="14"/>
    <n v="18"/>
    <x v="6"/>
    <n v="26018"/>
    <n v="122295"/>
    <n v="336"/>
    <n v="3632"/>
    <x v="208"/>
    <n v="5277977"/>
    <n v="36420"/>
    <n v="144.9197419000549"/>
    <n v="0"/>
    <n v="0"/>
    <n v="1729852"/>
    <n v="1242495"/>
    <n v="59.1"/>
    <n v="6.3"/>
    <n v="3121310"/>
    <n v="210506"/>
    <n v="10244"/>
    <n v="227450"/>
    <n v="6.366075486876885"/>
    <n v="68.814244548621559"/>
  </r>
  <r>
    <d v="2020-10-31T00:00:00"/>
    <x v="7"/>
    <x v="7"/>
    <x v="14"/>
    <n v="18"/>
    <x v="7"/>
    <n v="59542"/>
    <n v="181837"/>
    <n v="700"/>
    <n v="4332"/>
    <x v="209"/>
    <n v="5280606"/>
    <n v="36420"/>
    <n v="144.99192751235586"/>
    <n v="0"/>
    <n v="0"/>
    <n v="1729852"/>
    <n v="1242495"/>
    <n v="59.7"/>
    <n v="5.6"/>
    <n v="3152745"/>
    <n v="185261"/>
    <n v="10490"/>
    <n v="219900"/>
    <n v="13.256054324068108"/>
    <n v="82.036039045518649"/>
  </r>
  <r>
    <d v="2020-11-30T00:00:00"/>
    <x v="8"/>
    <x v="8"/>
    <x v="14"/>
    <n v="18"/>
    <x v="8"/>
    <n v="159857"/>
    <n v="341694"/>
    <n v="1391"/>
    <n v="5723"/>
    <x v="210"/>
    <n v="5282747"/>
    <n v="36420"/>
    <n v="145.05071389346512"/>
    <n v="0"/>
    <n v="0"/>
    <n v="1729852"/>
    <n v="1242495"/>
    <n v="60.1"/>
    <n v="5"/>
    <n v="3173510"/>
    <n v="167473"/>
    <n v="10212"/>
    <n v="209950"/>
    <n v="26.330997869101054"/>
    <n v="108.33378921988881"/>
  </r>
  <r>
    <d v="2020-12-31T00:00:00"/>
    <x v="9"/>
    <x v="9"/>
    <x v="14"/>
    <n v="18"/>
    <x v="9"/>
    <n v="172761"/>
    <n v="514455"/>
    <n v="2540"/>
    <n v="8263"/>
    <x v="211"/>
    <n v="5284652"/>
    <n v="36420"/>
    <n v="145.10302031850631"/>
    <n v="597500"/>
    <n v="0"/>
    <n v="1729852"/>
    <n v="1242495"/>
    <n v="60.4"/>
    <n v="4.5999999999999996"/>
    <n v="3190041"/>
    <n v="153888"/>
    <n v="9155"/>
    <n v="200500"/>
    <n v="48.063713561460617"/>
    <n v="156.35845084974375"/>
  </r>
  <r>
    <d v="2021-01-31T00:00:00"/>
    <x v="10"/>
    <x v="10"/>
    <x v="14"/>
    <n v="18"/>
    <x v="10"/>
    <n v="115338"/>
    <n v="629793"/>
    <n v="1711"/>
    <n v="9974"/>
    <x v="212"/>
    <n v="5286270"/>
    <n v="36420"/>
    <n v="145.14744645799013"/>
    <n v="642550"/>
    <n v="516107.25"/>
    <n v="1729852"/>
    <n v="1242495"/>
    <n v="60.7"/>
    <n v="4.2"/>
    <n v="3206431"/>
    <n v="141379"/>
    <n v="7948"/>
    <n v="199900"/>
    <n v="32.366867375294866"/>
    <n v="188.67746066697313"/>
  </r>
  <r>
    <d v="2021-02-28T00:00:00"/>
    <x v="11"/>
    <x v="11"/>
    <x v="14"/>
    <n v="18"/>
    <x v="11"/>
    <n v="35087"/>
    <n v="664880"/>
    <n v="2599"/>
    <n v="12573"/>
    <x v="213"/>
    <n v="5287355"/>
    <n v="36420"/>
    <n v="145.17723778143878"/>
    <n v="858000"/>
    <n v="835685.15"/>
    <n v="1729852"/>
    <n v="1242495"/>
    <n v="60.7"/>
    <n v="4"/>
    <n v="3208912"/>
    <n v="133929"/>
    <n v="6149"/>
    <n v="209500"/>
    <n v="49.155012288753078"/>
    <n v="237.79375510061266"/>
  </r>
  <r>
    <d v="2021-03-31T00:00:00"/>
    <x v="12"/>
    <x v="12"/>
    <x v="14"/>
    <n v="18"/>
    <x v="12"/>
    <n v="24905"/>
    <n v="689785"/>
    <n v="466"/>
    <n v="13039"/>
    <x v="214"/>
    <n v="5288901"/>
    <n v="36420"/>
    <n v="145.21968698517298"/>
    <n v="1630080"/>
    <n v="1017298.7"/>
    <n v="1729852"/>
    <n v="1242495"/>
    <n v="60.6"/>
    <n v="3.9"/>
    <n v="3206661"/>
    <n v="130285"/>
    <n v="5557"/>
    <n v="219900"/>
    <n v="8.8109041935177093"/>
    <n v="246.53514974093861"/>
  </r>
  <r>
    <d v="2021-04-27T00:00:00"/>
    <x v="13"/>
    <x v="13"/>
    <x v="14"/>
    <n v="18"/>
    <x v="13"/>
    <n v="29828"/>
    <n v="719613"/>
    <n v="254"/>
    <n v="13293"/>
    <x v="215"/>
    <n v="5288901"/>
    <n v="36420"/>
    <n v="145.21968698517298"/>
    <n v="1413100"/>
    <n v="1154065.3999999999"/>
    <n v="1729852"/>
    <n v="1242495"/>
    <n v="60.6"/>
    <n v="3.9"/>
    <n v="3206661"/>
    <n v="130285"/>
    <n v="5557"/>
    <n v="219900"/>
    <n v="4.8025100110590078"/>
    <n v="251.33765975199762"/>
  </r>
  <r>
    <d v="2020-03-31T00:00:00"/>
    <x v="0"/>
    <x v="0"/>
    <x v="15"/>
    <n v="19"/>
    <x v="0"/>
    <n v="498"/>
    <n v="498"/>
    <n v="7"/>
    <n v="7"/>
    <x v="216"/>
    <n v="2477947"/>
    <n v="56273"/>
    <n v="44.034385939971209"/>
    <n v="0"/>
    <n v="0"/>
    <n v="897672"/>
    <n v="759061"/>
    <n v="67.5"/>
    <n v="2.9"/>
    <n v="1671622"/>
    <n v="50101"/>
    <n v="13169"/>
    <n v="211450"/>
    <n v="0.28249191770445453"/>
    <n v="0.28249191770445453"/>
  </r>
  <r>
    <d v="2020-04-30T00:00:00"/>
    <x v="1"/>
    <x v="1"/>
    <x v="15"/>
    <n v="19"/>
    <x v="1"/>
    <n v="6647"/>
    <n v="7145"/>
    <n v="155"/>
    <n v="162"/>
    <x v="217"/>
    <n v="2478425"/>
    <n v="56273"/>
    <n v="44.042880244522237"/>
    <n v="0"/>
    <n v="0"/>
    <n v="897672"/>
    <n v="759061"/>
    <n v="61.4"/>
    <n v="11.1"/>
    <n v="1522362"/>
    <n v="190195"/>
    <n v="13279"/>
    <n v="215000"/>
    <n v="6.2539717764305962"/>
    <n v="6.5364092114952035"/>
  </r>
  <r>
    <d v="2020-05-31T00:00:00"/>
    <x v="2"/>
    <x v="2"/>
    <x v="15"/>
    <n v="19"/>
    <x v="2"/>
    <n v="12476"/>
    <n v="19621"/>
    <n v="375"/>
    <n v="537"/>
    <x v="218"/>
    <n v="2478455"/>
    <n v="56273"/>
    <n v="44.043413359870634"/>
    <n v="0"/>
    <n v="0"/>
    <n v="897672"/>
    <n v="759061"/>
    <n v="61.5"/>
    <n v="8.3000000000000007"/>
    <n v="1523062"/>
    <n v="137780"/>
    <n v="12776"/>
    <n v="222500"/>
    <n v="15.130393733192655"/>
    <n v="21.666723825931879"/>
  </r>
  <r>
    <d v="2020-06-30T00:00:00"/>
    <x v="3"/>
    <x v="3"/>
    <x v="15"/>
    <n v="19"/>
    <x v="3"/>
    <n v="9531"/>
    <n v="29152"/>
    <n v="180"/>
    <n v="717"/>
    <x v="219"/>
    <n v="2478689"/>
    <n v="56273"/>
    <n v="44.04757165958808"/>
    <n v="0"/>
    <n v="0"/>
    <n v="897672"/>
    <n v="759061"/>
    <n v="61.7"/>
    <n v="7.1"/>
    <n v="1528543"/>
    <n v="116997"/>
    <n v="12163"/>
    <n v="224950"/>
    <n v="7.2619033690793797"/>
    <n v="28.92658175349953"/>
  </r>
  <r>
    <d v="2020-07-31T00:00:00"/>
    <x v="4"/>
    <x v="4"/>
    <x v="15"/>
    <n v="19"/>
    <x v="4"/>
    <n v="15601"/>
    <n v="44753"/>
    <n v="155"/>
    <n v="872"/>
    <x v="220"/>
    <n v="2478961"/>
    <n v="56273"/>
    <n v="44.052405238746822"/>
    <n v="0"/>
    <n v="0"/>
    <n v="897672"/>
    <n v="759061"/>
    <n v="62"/>
    <n v="6.1"/>
    <n v="1538161"/>
    <n v="99646"/>
    <n v="11460"/>
    <n v="223700"/>
    <n v="6.2526195450432658"/>
    <n v="35.176027375985342"/>
  </r>
  <r>
    <d v="2020-08-31T00:00:00"/>
    <x v="5"/>
    <x v="5"/>
    <x v="15"/>
    <n v="19"/>
    <x v="5"/>
    <n v="20499"/>
    <n v="65252"/>
    <n v="248"/>
    <n v="1120"/>
    <x v="221"/>
    <n v="2479628"/>
    <n v="56273"/>
    <n v="44.064258169992712"/>
    <n v="0"/>
    <n v="0"/>
    <n v="897672"/>
    <n v="759061"/>
    <n v="62.4"/>
    <n v="5.3"/>
    <n v="1548511"/>
    <n v="85971"/>
    <n v="10988"/>
    <n v="222000"/>
    <n v="10.001500225033755"/>
    <n v="45.168065532410509"/>
  </r>
  <r>
    <d v="2020-09-30T00:00:00"/>
    <x v="6"/>
    <x v="6"/>
    <x v="15"/>
    <n v="19"/>
    <x v="6"/>
    <n v="23996"/>
    <n v="89248"/>
    <n v="238"/>
    <n v="1358"/>
    <x v="222"/>
    <n v="2480410"/>
    <n v="56273"/>
    <n v="44.078154710074102"/>
    <n v="0"/>
    <n v="0"/>
    <n v="897672"/>
    <n v="759061"/>
    <n v="62.8"/>
    <n v="4.7"/>
    <n v="1556751"/>
    <n v="76059"/>
    <n v="10477"/>
    <n v="217400"/>
    <n v="9.5951878923242528"/>
    <n v="54.749013267967797"/>
  </r>
  <r>
    <d v="2020-10-31T00:00:00"/>
    <x v="7"/>
    <x v="7"/>
    <x v="15"/>
    <n v="19"/>
    <x v="7"/>
    <n v="39550"/>
    <n v="128798"/>
    <n v="358"/>
    <n v="1716"/>
    <x v="223"/>
    <n v="2481099"/>
    <n v="56273"/>
    <n v="44.090398592575482"/>
    <n v="0"/>
    <n v="0"/>
    <n v="897672"/>
    <n v="759061"/>
    <n v="62.9"/>
    <n v="4.2"/>
    <n v="1561396"/>
    <n v="69180"/>
    <n v="10228"/>
    <n v="215000"/>
    <n v="14.429089689689933"/>
    <n v="69.162899182983026"/>
  </r>
  <r>
    <d v="2020-11-30T00:00:00"/>
    <x v="8"/>
    <x v="8"/>
    <x v="15"/>
    <n v="19"/>
    <x v="8"/>
    <n v="101836"/>
    <n v="230634"/>
    <n v="710"/>
    <n v="2426"/>
    <x v="224"/>
    <n v="2481531"/>
    <n v="56273"/>
    <n v="44.098075453592308"/>
    <n v="0"/>
    <n v="0"/>
    <n v="897672"/>
    <n v="759061"/>
    <n v="62.9"/>
    <n v="3.9"/>
    <n v="1560883"/>
    <n v="64160"/>
    <n v="9663"/>
    <n v="214900"/>
    <n v="28.611369352226507"/>
    <n v="97.76222823732607"/>
  </r>
  <r>
    <d v="2020-12-31T00:00:00"/>
    <x v="9"/>
    <x v="9"/>
    <x v="15"/>
    <n v="19"/>
    <x v="9"/>
    <n v="51078"/>
    <n v="281712"/>
    <n v="1465"/>
    <n v="3891"/>
    <x v="225"/>
    <n v="2481817"/>
    <n v="56273"/>
    <n v="44.103157819913633"/>
    <n v="285200"/>
    <n v="0"/>
    <n v="897672"/>
    <n v="759061"/>
    <n v="62.8"/>
    <n v="3.7"/>
    <n v="1559562"/>
    <n v="59879"/>
    <n v="8704"/>
    <n v="214900"/>
    <n v="59.029332138509808"/>
    <n v="156.78029443750285"/>
  </r>
  <r>
    <d v="2021-01-31T00:00:00"/>
    <x v="10"/>
    <x v="10"/>
    <x v="15"/>
    <n v="19"/>
    <x v="10"/>
    <n v="37696"/>
    <n v="319408"/>
    <n v="1010"/>
    <n v="4901"/>
    <x v="226"/>
    <n v="2482022"/>
    <n v="56273"/>
    <n v="44.106800774794308"/>
    <n v="306250"/>
    <n v="214371.69999999998"/>
    <n v="897672"/>
    <n v="759061"/>
    <n v="63.1"/>
    <n v="3.6"/>
    <n v="1567143"/>
    <n v="58010"/>
    <n v="7796"/>
    <n v="219900"/>
    <n v="40.692628832459988"/>
    <n v="197.45997416622416"/>
  </r>
  <r>
    <d v="2021-02-28T00:00:00"/>
    <x v="11"/>
    <x v="11"/>
    <x v="15"/>
    <n v="19"/>
    <x v="11"/>
    <n v="17047"/>
    <n v="336455"/>
    <n v="569"/>
    <n v="5470"/>
    <x v="227"/>
    <n v="2481881"/>
    <n v="56273"/>
    <n v="44.104295132656873"/>
    <n v="409780"/>
    <n v="391724.2"/>
    <n v="897672"/>
    <n v="759061"/>
    <n v="63.3"/>
    <n v="3.7"/>
    <n v="1570232"/>
    <n v="60695"/>
    <n v="7201"/>
    <n v="231945"/>
    <n v="22.92615963456749"/>
    <n v="220.39735184724813"/>
  </r>
  <r>
    <d v="2021-03-31T00:00:00"/>
    <x v="12"/>
    <x v="12"/>
    <x v="15"/>
    <n v="19"/>
    <x v="12"/>
    <n v="14947"/>
    <n v="351402"/>
    <n v="273"/>
    <n v="5743"/>
    <x v="228"/>
    <n v="2482030"/>
    <n v="56273"/>
    <n v="44.106942938887208"/>
    <n v="773760"/>
    <n v="702618.5"/>
    <n v="897672"/>
    <n v="759061"/>
    <n v="63.4"/>
    <n v="3.7"/>
    <n v="1573432"/>
    <n v="60875"/>
    <n v="7279"/>
    <n v="227400"/>
    <n v="10.999061252281399"/>
    <n v="231.38318231447647"/>
  </r>
  <r>
    <d v="2021-04-27T00:00:00"/>
    <x v="13"/>
    <x v="13"/>
    <x v="15"/>
    <n v="19"/>
    <x v="13"/>
    <n v="12128"/>
    <n v="363530"/>
    <n v="187"/>
    <n v="5930"/>
    <x v="229"/>
    <n v="2482030"/>
    <n v="56273"/>
    <n v="44.106942938887208"/>
    <n v="673620"/>
    <n v="712931.54999999993"/>
    <n v="897672"/>
    <n v="759061"/>
    <n v="63.4"/>
    <n v="3.7"/>
    <n v="1573432"/>
    <n v="60875"/>
    <n v="7279"/>
    <n v="227400"/>
    <n v="7.5341555098044743"/>
    <n v="238.91733782428091"/>
  </r>
  <r>
    <d v="2020-03-31T00:00:00"/>
    <x v="0"/>
    <x v="0"/>
    <x v="16"/>
    <n v="20"/>
    <x v="0"/>
    <n v="435"/>
    <n v="435"/>
    <n v="10"/>
    <n v="10"/>
    <x v="230"/>
    <n v="2233058"/>
    <n v="82278"/>
    <n v="27.140402051581226"/>
    <n v="0"/>
    <n v="0"/>
    <n v="758100"/>
    <n v="558669"/>
    <n v="64.900000000000006"/>
    <n v="3.2"/>
    <n v="1448406"/>
    <n v="47476"/>
    <n v="7615"/>
    <n v="189500"/>
    <n v="0.44781640244006199"/>
    <n v="0.44781640244006199"/>
  </r>
  <r>
    <d v="2020-04-30T00:00:00"/>
    <x v="1"/>
    <x v="1"/>
    <x v="16"/>
    <n v="20"/>
    <x v="1"/>
    <n v="3870"/>
    <n v="4305"/>
    <n v="123"/>
    <n v="133"/>
    <x v="231"/>
    <n v="2233522"/>
    <n v="82278"/>
    <n v="27.14604146916551"/>
    <n v="0"/>
    <n v="0"/>
    <n v="758100"/>
    <n v="558669"/>
    <n v="58.2"/>
    <n v="12.6"/>
    <n v="1298910"/>
    <n v="187075"/>
    <n v="7513"/>
    <n v="196125"/>
    <n v="5.5069974685720577"/>
    <n v="5.9547208400006806"/>
  </r>
  <r>
    <d v="2020-05-31T00:00:00"/>
    <x v="2"/>
    <x v="2"/>
    <x v="16"/>
    <n v="20"/>
    <x v="2"/>
    <n v="5573"/>
    <n v="9878"/>
    <n v="78"/>
    <n v="211"/>
    <x v="232"/>
    <n v="2233534"/>
    <n v="82278"/>
    <n v="27.146187316172004"/>
    <n v="0"/>
    <n v="0"/>
    <n v="758100"/>
    <n v="558669"/>
    <n v="60.7"/>
    <n v="9"/>
    <n v="1354666"/>
    <n v="134272"/>
    <n v="7005"/>
    <n v="210000"/>
    <n v="3.49222353454212"/>
    <n v="9.4469123819024023"/>
  </r>
  <r>
    <d v="2020-06-30T00:00:00"/>
    <x v="3"/>
    <x v="3"/>
    <x v="16"/>
    <n v="20"/>
    <x v="3"/>
    <n v="4751"/>
    <n v="14629"/>
    <n v="65"/>
    <n v="276"/>
    <x v="233"/>
    <n v="2233723"/>
    <n v="82278"/>
    <n v="27.148484406524222"/>
    <n v="0"/>
    <n v="0"/>
    <n v="758100"/>
    <n v="558669"/>
    <n v="61.7"/>
    <n v="7"/>
    <n v="1377977"/>
    <n v="103255"/>
    <n v="6358"/>
    <n v="219900"/>
    <n v="2.9099400418046466"/>
    <n v="12.356053100585882"/>
  </r>
  <r>
    <d v="2020-07-31T00:00:00"/>
    <x v="4"/>
    <x v="4"/>
    <x v="16"/>
    <n v="20"/>
    <x v="4"/>
    <n v="13492"/>
    <n v="28121"/>
    <n v="82"/>
    <n v="358"/>
    <x v="234"/>
    <n v="2233951"/>
    <n v="82278"/>
    <n v="27.151255499647537"/>
    <n v="0"/>
    <n v="0"/>
    <n v="758100"/>
    <n v="558669"/>
    <n v="62.6"/>
    <n v="6.6"/>
    <n v="1398770"/>
    <n v="98659"/>
    <n v="6005"/>
    <n v="219950"/>
    <n v="3.6706266162507593"/>
    <n v="16.025418641680144"/>
  </r>
  <r>
    <d v="2020-08-31T00:00:00"/>
    <x v="5"/>
    <x v="5"/>
    <x v="16"/>
    <n v="20"/>
    <x v="5"/>
    <n v="15286"/>
    <n v="43407"/>
    <n v="93"/>
    <n v="451"/>
    <x v="235"/>
    <n v="2234666"/>
    <n v="82278"/>
    <n v="27.15994555045091"/>
    <n v="0"/>
    <n v="0"/>
    <n v="758100"/>
    <n v="558669"/>
    <n v="63.4"/>
    <n v="6.2"/>
    <n v="1415790"/>
    <n v="93916"/>
    <n v="5635"/>
    <n v="215000"/>
    <n v="4.1616957522958691"/>
    <n v="20.181986927800395"/>
  </r>
  <r>
    <d v="2020-09-30T00:00:00"/>
    <x v="6"/>
    <x v="6"/>
    <x v="16"/>
    <n v="20"/>
    <x v="6"/>
    <n v="17550"/>
    <n v="60957"/>
    <n v="227"/>
    <n v="678"/>
    <x v="236"/>
    <n v="2235531"/>
    <n v="82278"/>
    <n v="27.17045868883541"/>
    <n v="0"/>
    <n v="0"/>
    <n v="758100"/>
    <n v="558669"/>
    <n v="61.8"/>
    <n v="6.1"/>
    <n v="1382202"/>
    <n v="90154"/>
    <n v="5402"/>
    <n v="215000"/>
    <n v="10.15418708127957"/>
    <n v="30.328364938799776"/>
  </r>
  <r>
    <d v="2020-10-31T00:00:00"/>
    <x v="7"/>
    <x v="7"/>
    <x v="16"/>
    <n v="20"/>
    <x v="7"/>
    <n v="25814"/>
    <n v="86771"/>
    <n v="351"/>
    <n v="1029"/>
    <x v="237"/>
    <n v="2236251"/>
    <n v="82278"/>
    <n v="27.179209509224822"/>
    <n v="0"/>
    <n v="0"/>
    <n v="758100"/>
    <n v="558669"/>
    <n v="64.3"/>
    <n v="4.7"/>
    <n v="1437158"/>
    <n v="70939"/>
    <n v="5385"/>
    <n v="210000"/>
    <n v="15.695912489250983"/>
    <n v="46.014512682163137"/>
  </r>
  <r>
    <d v="2020-11-30T00:00:00"/>
    <x v="8"/>
    <x v="8"/>
    <x v="16"/>
    <n v="20"/>
    <x v="8"/>
    <n v="73657"/>
    <n v="160428"/>
    <n v="531"/>
    <n v="1560"/>
    <x v="238"/>
    <n v="2236775"/>
    <n v="82278"/>
    <n v="27.185578161841562"/>
    <n v="0"/>
    <n v="0"/>
    <n v="758100"/>
    <n v="558669"/>
    <n v="64.5"/>
    <n v="4.7"/>
    <n v="1442525"/>
    <n v="70978"/>
    <n v="5157"/>
    <n v="199500"/>
    <n v="23.739535715483228"/>
    <n v="69.743268768651305"/>
  </r>
  <r>
    <d v="2020-12-31T00:00:00"/>
    <x v="9"/>
    <x v="9"/>
    <x v="16"/>
    <n v="20"/>
    <x v="9"/>
    <n v="65027"/>
    <n v="225455"/>
    <n v="1181"/>
    <n v="2741"/>
    <x v="239"/>
    <n v="2237175"/>
    <n v="82278"/>
    <n v="27.190439728724566"/>
    <n v="260900"/>
    <n v="0"/>
    <n v="758100"/>
    <n v="558669"/>
    <n v="64.7"/>
    <n v="4.7"/>
    <n v="1446860"/>
    <n v="71556"/>
    <n v="4739"/>
    <n v="189975"/>
    <n v="52.789790695855267"/>
    <n v="122.52058958284445"/>
  </r>
  <r>
    <d v="2021-01-31T00:00:00"/>
    <x v="10"/>
    <x v="10"/>
    <x v="16"/>
    <n v="20"/>
    <x v="10"/>
    <n v="52178"/>
    <n v="277633"/>
    <n v="1038"/>
    <n v="3779"/>
    <x v="240"/>
    <n v="2237486"/>
    <n v="82278"/>
    <n v="27.194219596976104"/>
    <n v="283300"/>
    <n v="188248.65"/>
    <n v="758100"/>
    <n v="558669"/>
    <n v="64.8"/>
    <n v="3.4"/>
    <n v="1450464"/>
    <n v="51784"/>
    <n v="4077"/>
    <n v="184000"/>
    <n v="46.391351722424183"/>
    <n v="168.89491152123409"/>
  </r>
  <r>
    <d v="2021-02-28T00:00:00"/>
    <x v="11"/>
    <x v="11"/>
    <x v="16"/>
    <n v="20"/>
    <x v="11"/>
    <n v="19165"/>
    <n v="296798"/>
    <n v="956"/>
    <n v="4735"/>
    <x v="241"/>
    <n v="2237550"/>
    <n v="82278"/>
    <n v="27.194997447677387"/>
    <n v="374960"/>
    <n v="330051.59999999998"/>
    <n v="758100"/>
    <n v="558669"/>
    <n v="64.900000000000006"/>
    <n v="3.8"/>
    <n v="1451324"/>
    <n v="57137"/>
    <n v="3413"/>
    <n v="190300"/>
    <n v="42.725302227883176"/>
    <n v="211.61538289647157"/>
  </r>
  <r>
    <d v="2021-03-31T00:00:00"/>
    <x v="12"/>
    <x v="12"/>
    <x v="16"/>
    <n v="20"/>
    <x v="12"/>
    <n v="7859"/>
    <n v="304657"/>
    <n v="178"/>
    <n v="4913"/>
    <x v="242"/>
    <n v="2237761"/>
    <n v="82278"/>
    <n v="27.197561924208173"/>
    <n v="710600"/>
    <n v="579042.94999999995"/>
    <n v="758100"/>
    <n v="558669"/>
    <n v="65"/>
    <n v="3.7"/>
    <n v="1454132"/>
    <n v="56468"/>
    <n v="3218"/>
    <n v="191000"/>
    <n v="7.9543793997661059"/>
    <n v="219.54980893848807"/>
  </r>
  <r>
    <d v="2021-04-27T00:00:00"/>
    <x v="13"/>
    <x v="13"/>
    <x v="16"/>
    <n v="20"/>
    <x v="13"/>
    <n v="5357"/>
    <n v="310014"/>
    <n v="97"/>
    <n v="5010"/>
    <x v="243"/>
    <n v="2237761"/>
    <n v="82278"/>
    <n v="27.197561924208173"/>
    <n v="613260"/>
    <n v="615676.25"/>
    <n v="758100"/>
    <n v="558669"/>
    <n v="65"/>
    <n v="3.7"/>
    <n v="1454132"/>
    <n v="56468"/>
    <n v="3218"/>
    <n v="191000"/>
    <n v="4.3346898976253492"/>
    <n v="223.88449883611341"/>
  </r>
  <r>
    <d v="2020-03-31T00:00:00"/>
    <x v="0"/>
    <x v="0"/>
    <x v="17"/>
    <n v="21"/>
    <x v="0"/>
    <n v="590"/>
    <n v="590"/>
    <n v="18"/>
    <n v="18"/>
    <x v="244"/>
    <n v="3505113"/>
    <n v="40408"/>
    <n v="86.743045931498713"/>
    <n v="0"/>
    <n v="0"/>
    <n v="1326646"/>
    <n v="772474"/>
    <n v="56.7"/>
    <n v="4.2"/>
    <n v="1988308"/>
    <n v="86804"/>
    <n v="11182"/>
    <n v="219450"/>
    <n v="0.51353551226451188"/>
    <n v="0.51353551226451188"/>
  </r>
  <r>
    <d v="2020-04-30T00:00:00"/>
    <x v="1"/>
    <x v="1"/>
    <x v="17"/>
    <n v="21"/>
    <x v="1"/>
    <n v="4118"/>
    <n v="4708"/>
    <n v="222"/>
    <n v="240"/>
    <x v="245"/>
    <n v="3505783"/>
    <n v="40408"/>
    <n v="86.759626806572953"/>
    <n v="0"/>
    <n v="0"/>
    <n v="1326646"/>
    <n v="772474"/>
    <n v="49.5"/>
    <n v="16.899999999999999"/>
    <n v="1734915"/>
    <n v="352568"/>
    <n v="11013"/>
    <n v="224950"/>
    <n v="6.3323942183529329"/>
    <n v="6.8458315874085756"/>
  </r>
  <r>
    <d v="2020-05-31T00:00:00"/>
    <x v="2"/>
    <x v="2"/>
    <x v="17"/>
    <n v="21"/>
    <x v="2"/>
    <n v="5229"/>
    <n v="9937"/>
    <n v="201"/>
    <n v="441"/>
    <x v="246"/>
    <n v="3505869"/>
    <n v="40408"/>
    <n v="86.761755098000393"/>
    <n v="0"/>
    <n v="0"/>
    <n v="1326646"/>
    <n v="772474"/>
    <n v="52.7"/>
    <n v="10.9"/>
    <n v="1846754"/>
    <n v="226560"/>
    <n v="10023"/>
    <n v="234000"/>
    <n v="5.7332433128562421"/>
    <n v="12.578906969998023"/>
  </r>
  <r>
    <d v="2020-06-30T00:00:00"/>
    <x v="3"/>
    <x v="3"/>
    <x v="17"/>
    <n v="21"/>
    <x v="3"/>
    <n v="5979"/>
    <n v="15916"/>
    <n v="147"/>
    <n v="588"/>
    <x v="247"/>
    <n v="3506224"/>
    <n v="40408"/>
    <n v="86.770540487032264"/>
    <n v="0"/>
    <n v="0"/>
    <n v="1326646"/>
    <n v="772474"/>
    <n v="52.8"/>
    <n v="5.7"/>
    <n v="1851652"/>
    <n v="111038"/>
    <n v="8942"/>
    <n v="239000"/>
    <n v="4.1925444580836819"/>
    <n v="16.770177832334728"/>
  </r>
  <r>
    <d v="2020-07-31T00:00:00"/>
    <x v="4"/>
    <x v="4"/>
    <x v="17"/>
    <n v="21"/>
    <x v="4"/>
    <n v="15065"/>
    <n v="30981"/>
    <n v="165"/>
    <n v="753"/>
    <x v="248"/>
    <n v="3506659"/>
    <n v="40408"/>
    <n v="86.781305682043154"/>
    <n v="0"/>
    <n v="0"/>
    <n v="1326646"/>
    <n v="772474"/>
    <n v="53"/>
    <n v="5.6"/>
    <n v="1858922"/>
    <n v="109512"/>
    <n v="8323"/>
    <n v="239450"/>
    <n v="4.7053334812424019"/>
    <n v="21.473430978033509"/>
  </r>
  <r>
    <d v="2020-08-31T00:00:00"/>
    <x v="5"/>
    <x v="5"/>
    <x v="17"/>
    <n v="21"/>
    <x v="5"/>
    <n v="19903"/>
    <n v="50884"/>
    <n v="212"/>
    <n v="965"/>
    <x v="249"/>
    <n v="3507887"/>
    <n v="40408"/>
    <n v="86.81169570382103"/>
    <n v="0"/>
    <n v="0"/>
    <n v="1326646"/>
    <n v="772474"/>
    <n v="53.2"/>
    <n v="5.5"/>
    <n v="1865892"/>
    <n v="108661"/>
    <n v="7855"/>
    <n v="240000"/>
    <n v="6.0435242070226325"/>
    <n v="27.509438017815281"/>
  </r>
  <r>
    <d v="2020-09-30T00:00:00"/>
    <x v="6"/>
    <x v="6"/>
    <x v="17"/>
    <n v="21"/>
    <x v="6"/>
    <n v="21946"/>
    <n v="72830"/>
    <n v="243"/>
    <n v="1208"/>
    <x v="250"/>
    <n v="3509267"/>
    <n v="40408"/>
    <n v="86.845847356959013"/>
    <n v="0"/>
    <n v="0"/>
    <n v="1326646"/>
    <n v="772474"/>
    <n v="53.3"/>
    <n v="5.5"/>
    <n v="1870874"/>
    <n v="108971"/>
    <n v="7680"/>
    <n v="239900"/>
    <n v="6.9245229844295118"/>
    <n v="34.423143066629017"/>
  </r>
  <r>
    <d v="2020-10-31T00:00:00"/>
    <x v="7"/>
    <x v="7"/>
    <x v="17"/>
    <n v="21"/>
    <x v="7"/>
    <n v="36414"/>
    <n v="109244"/>
    <n v="343"/>
    <n v="1551"/>
    <x v="251"/>
    <n v="3510534"/>
    <n v="40408"/>
    <n v="86.87720253415165"/>
    <n v="0"/>
    <n v="0"/>
    <n v="1326646"/>
    <n v="772474"/>
    <n v="53.4"/>
    <n v="5.5"/>
    <n v="1873315"/>
    <n v="109978"/>
    <n v="7641"/>
    <n v="229900"/>
    <n v="9.7705933057477861"/>
    <n v="44.181312586632124"/>
  </r>
  <r>
    <d v="2020-11-30T00:00:00"/>
    <x v="8"/>
    <x v="8"/>
    <x v="17"/>
    <n v="21"/>
    <x v="8"/>
    <n v="74011"/>
    <n v="183255"/>
    <n v="514"/>
    <n v="2065"/>
    <x v="252"/>
    <n v="3511462"/>
    <n v="40408"/>
    <n v="86.900168283508222"/>
    <n v="0"/>
    <n v="0"/>
    <n v="1326646"/>
    <n v="772474"/>
    <n v="53.3"/>
    <n v="5.6"/>
    <n v="1872685"/>
    <n v="110689"/>
    <n v="7447"/>
    <n v="225000"/>
    <n v="14.637777655005237"/>
    <n v="58.807414119816755"/>
  </r>
  <r>
    <d v="2020-12-31T00:00:00"/>
    <x v="9"/>
    <x v="9"/>
    <x v="17"/>
    <n v="21"/>
    <x v="9"/>
    <n v="85573"/>
    <n v="268828"/>
    <n v="891"/>
    <n v="2956"/>
    <x v="253"/>
    <n v="3512248"/>
    <n v="40408"/>
    <n v="86.919619877252032"/>
    <n v="405300"/>
    <n v="0"/>
    <n v="1326646"/>
    <n v="772474"/>
    <n v="53.3"/>
    <n v="5.6"/>
    <n v="1871847"/>
    <n v="110912"/>
    <n v="7115"/>
    <n v="222000"/>
    <n v="25.368368065125242"/>
    <n v="84.162621773861076"/>
  </r>
  <r>
    <d v="2021-01-31T00:00:00"/>
    <x v="10"/>
    <x v="10"/>
    <x v="17"/>
    <n v="21"/>
    <x v="10"/>
    <n v="98029"/>
    <n v="366857"/>
    <n v="1021"/>
    <n v="3977"/>
    <x v="254"/>
    <n v="3512884"/>
    <n v="40408"/>
    <n v="86.93535933478519"/>
    <n v="439700"/>
    <n v="343999.25"/>
    <n v="1326646"/>
    <n v="772474"/>
    <n v="53.6"/>
    <n v="5.3"/>
    <n v="1882979"/>
    <n v="106401"/>
    <n v="6267"/>
    <n v="224900"/>
    <n v="29.064438222269793"/>
    <n v="113.21182253669635"/>
  </r>
  <r>
    <d v="2021-02-28T00:00:00"/>
    <x v="11"/>
    <x v="11"/>
    <x v="17"/>
    <n v="21"/>
    <x v="11"/>
    <n v="41535"/>
    <n v="408392"/>
    <n v="809"/>
    <n v="4786"/>
    <x v="255"/>
    <n v="3513075"/>
    <n v="40408"/>
    <n v="86.940086121560086"/>
    <n v="585970"/>
    <n v="523039"/>
    <n v="1326646"/>
    <n v="772474"/>
    <n v="53.8"/>
    <n v="5.2"/>
    <n v="1889712"/>
    <n v="103384"/>
    <n v="5214"/>
    <n v="229947.5"/>
    <n v="23.028258719213223"/>
    <n v="136.23392611885598"/>
  </r>
  <r>
    <d v="2021-03-31T00:00:00"/>
    <x v="12"/>
    <x v="12"/>
    <x v="17"/>
    <n v="21"/>
    <x v="12"/>
    <n v="21724"/>
    <n v="430116"/>
    <n v="1365"/>
    <n v="6151"/>
    <x v="256"/>
    <n v="3513671"/>
    <n v="40408"/>
    <n v="86.954835676103741"/>
    <n v="1105440"/>
    <n v="918290.7"/>
    <n v="1326646"/>
    <n v="772474"/>
    <n v="53.8"/>
    <n v="5"/>
    <n v="1890995"/>
    <n v="99553"/>
    <n v="4850"/>
    <n v="245000"/>
    <n v="38.848258701511895"/>
    <n v="175.05907639047595"/>
  </r>
  <r>
    <d v="2021-04-27T00:00:00"/>
    <x v="13"/>
    <x v="13"/>
    <x v="17"/>
    <n v="21"/>
    <x v="13"/>
    <n v="15150"/>
    <n v="445266"/>
    <n v="444"/>
    <n v="6595"/>
    <x v="257"/>
    <n v="3513671"/>
    <n v="40408"/>
    <n v="86.954835676103741"/>
    <n v="962360"/>
    <n v="885796.04999999993"/>
    <n v="1326646"/>
    <n v="772474"/>
    <n v="53.8"/>
    <n v="5"/>
    <n v="1890995"/>
    <n v="99553"/>
    <n v="4850"/>
    <n v="245000"/>
    <n v="12.636356676535739"/>
    <n v="187.69543306701169"/>
  </r>
  <r>
    <d v="2020-03-31T00:00:00"/>
    <x v="0"/>
    <x v="0"/>
    <x v="18"/>
    <n v="22"/>
    <x v="0"/>
    <n v="5237"/>
    <n v="5237"/>
    <n v="240"/>
    <n v="240"/>
    <x v="258"/>
    <n v="3583040"/>
    <n v="52378"/>
    <n v="68.407346595899043"/>
    <n v="0"/>
    <n v="0"/>
    <n v="1255776"/>
    <n v="856034"/>
    <n v="56.8"/>
    <n v="5.3"/>
    <n v="2036022"/>
    <n v="114765"/>
    <n v="16688"/>
    <n v="230327.5"/>
    <n v="6.6982227382334552"/>
    <n v="6.6982227382334552"/>
  </r>
  <r>
    <d v="2020-04-30T00:00:00"/>
    <x v="1"/>
    <x v="1"/>
    <x v="18"/>
    <n v="22"/>
    <x v="1"/>
    <n v="22807"/>
    <n v="28044"/>
    <n v="1665"/>
    <n v="1905"/>
    <x v="259"/>
    <n v="3582557"/>
    <n v="52378"/>
    <n v="68.398125167054872"/>
    <n v="0"/>
    <n v="0"/>
    <n v="1255776"/>
    <n v="856034"/>
    <n v="49.5"/>
    <n v="13.1"/>
    <n v="1773471"/>
    <n v="268196"/>
    <n v="16508"/>
    <n v="234450"/>
    <n v="46.475185181980358"/>
    <n v="53.174310973977519"/>
  </r>
  <r>
    <d v="2020-05-31T00:00:00"/>
    <x v="2"/>
    <x v="2"/>
    <x v="18"/>
    <n v="22"/>
    <x v="2"/>
    <n v="11977"/>
    <n v="40021"/>
    <n v="886"/>
    <n v="2791"/>
    <x v="260"/>
    <n v="3581304"/>
    <n v="52378"/>
    <n v="68.374202909618546"/>
    <n v="0"/>
    <n v="0"/>
    <n v="1255776"/>
    <n v="856034"/>
    <n v="49.5"/>
    <n v="13.1"/>
    <n v="1771746"/>
    <n v="267938"/>
    <n v="15605"/>
    <n v="239900"/>
    <n v="24.739592059205247"/>
    <n v="77.932507265509997"/>
  </r>
  <r>
    <d v="2020-06-30T00:00:00"/>
    <x v="3"/>
    <x v="3"/>
    <x v="18"/>
    <n v="22"/>
    <x v="3"/>
    <n v="18182"/>
    <n v="58203"/>
    <n v="430"/>
    <n v="3221"/>
    <x v="261"/>
    <n v="3580287"/>
    <n v="52378"/>
    <n v="68.354786360685779"/>
    <n v="0"/>
    <n v="0"/>
    <n v="1255776"/>
    <n v="856034"/>
    <n v="49.5"/>
    <n v="9.4"/>
    <n v="1772157"/>
    <n v="182860"/>
    <n v="14303"/>
    <n v="245565"/>
    <n v="12.010210354644753"/>
    <n v="89.964854772815698"/>
  </r>
  <r>
    <d v="2020-07-31T00:00:00"/>
    <x v="4"/>
    <x v="4"/>
    <x v="18"/>
    <n v="22"/>
    <x v="4"/>
    <n v="58191"/>
    <n v="116394"/>
    <n v="728"/>
    <n v="3949"/>
    <x v="262"/>
    <n v="3579383"/>
    <n v="52378"/>
    <n v="68.337527206078889"/>
    <n v="0"/>
    <n v="0"/>
    <n v="1255776"/>
    <n v="856034"/>
    <n v="49.6"/>
    <n v="9.1"/>
    <n v="1775157"/>
    <n v="177699"/>
    <n v="13558"/>
    <n v="249700"/>
    <n v="20.338700831959027"/>
    <n v="110.3262769030305"/>
  </r>
  <r>
    <d v="2020-08-31T00:00:00"/>
    <x v="5"/>
    <x v="5"/>
    <x v="18"/>
    <n v="22"/>
    <x v="5"/>
    <n v="32500"/>
    <n v="148894"/>
    <n v="1001"/>
    <n v="4950"/>
    <x v="263"/>
    <n v="3579331"/>
    <n v="52378"/>
    <n v="68.336534422849283"/>
    <n v="0"/>
    <n v="0"/>
    <n v="1255776"/>
    <n v="856034"/>
    <n v="53.8"/>
    <n v="8.1999999999999993"/>
    <n v="1924464"/>
    <n v="171696"/>
    <n v="12804"/>
    <n v="249900"/>
    <n v="27.966119925762662"/>
    <n v="138.29399963289228"/>
  </r>
  <r>
    <d v="2020-09-30T00:00:00"/>
    <x v="6"/>
    <x v="6"/>
    <x v="18"/>
    <n v="22"/>
    <x v="6"/>
    <n v="18564"/>
    <n v="167458"/>
    <n v="561"/>
    <n v="5511"/>
    <x v="264"/>
    <n v="3579467"/>
    <n v="52378"/>
    <n v="68.339130932834394"/>
    <n v="0"/>
    <n v="0"/>
    <n v="1255776"/>
    <n v="856034"/>
    <n v="53.9"/>
    <n v="8"/>
    <n v="1927988"/>
    <n v="167013"/>
    <n v="11956"/>
    <n v="253545"/>
    <n v="15.672724458697344"/>
    <n v="153.96146968249741"/>
  </r>
  <r>
    <d v="2020-10-31T00:00:00"/>
    <x v="7"/>
    <x v="7"/>
    <x v="18"/>
    <n v="22"/>
    <x v="7"/>
    <n v="19191"/>
    <n v="186649"/>
    <n v="408"/>
    <n v="5919"/>
    <x v="265"/>
    <n v="3579445"/>
    <n v="52378"/>
    <n v="68.338710909160341"/>
    <n v="0"/>
    <n v="0"/>
    <n v="1255776"/>
    <n v="856034"/>
    <n v="53.9"/>
    <n v="7.9"/>
    <n v="1929972"/>
    <n v="164481"/>
    <n v="11176"/>
    <n v="250900"/>
    <n v="11.398415117427422"/>
    <n v="165.36083107856106"/>
  </r>
  <r>
    <d v="2020-11-30T00:00:00"/>
    <x v="8"/>
    <x v="8"/>
    <x v="18"/>
    <n v="22"/>
    <x v="8"/>
    <n v="45765"/>
    <n v="232414"/>
    <n v="501"/>
    <n v="6420"/>
    <x v="266"/>
    <n v="3579170"/>
    <n v="52378"/>
    <n v="68.333460613234564"/>
    <n v="0"/>
    <n v="0"/>
    <n v="1255776"/>
    <n v="856034"/>
    <n v="53.9"/>
    <n v="7.9"/>
    <n v="1929950"/>
    <n v="164692"/>
    <n v="10718"/>
    <n v="250450"/>
    <n v="13.997658675055948"/>
    <n v="179.37119499772294"/>
  </r>
  <r>
    <d v="2020-12-31T00:00:00"/>
    <x v="9"/>
    <x v="9"/>
    <x v="18"/>
    <n v="22"/>
    <x v="9"/>
    <n v="82861"/>
    <n v="315275"/>
    <n v="1068"/>
    <n v="7488"/>
    <x v="267"/>
    <n v="3578682"/>
    <n v="52378"/>
    <n v="68.324143724464463"/>
    <n v="420700"/>
    <n v="0"/>
    <n v="1255776"/>
    <n v="856034"/>
    <n v="53.9"/>
    <n v="7.9"/>
    <n v="1929532"/>
    <n v="165493"/>
    <n v="10239"/>
    <n v="249999.5"/>
    <n v="29.84338927012794"/>
    <n v="209.23904387145882"/>
  </r>
  <r>
    <d v="2021-01-31T00:00:00"/>
    <x v="10"/>
    <x v="10"/>
    <x v="18"/>
    <n v="22"/>
    <x v="10"/>
    <n v="85351"/>
    <n v="400626"/>
    <n v="1371"/>
    <n v="8859"/>
    <x v="268"/>
    <n v="3578075"/>
    <n v="52378"/>
    <n v="68.312554889457402"/>
    <n v="455500"/>
    <n v="377157.75"/>
    <n v="1255776"/>
    <n v="856034"/>
    <n v="53.8"/>
    <n v="7.6"/>
    <n v="1925840"/>
    <n v="158490"/>
    <n v="9602"/>
    <n v="250000"/>
    <n v="38.316692635006255"/>
    <n v="247.59123271591568"/>
  </r>
  <r>
    <d v="2021-02-28T00:00:00"/>
    <x v="11"/>
    <x v="11"/>
    <x v="18"/>
    <n v="22"/>
    <x v="11"/>
    <n v="29474"/>
    <n v="430100"/>
    <n v="749"/>
    <n v="9608"/>
    <x v="269"/>
    <n v="3576989"/>
    <n v="52378"/>
    <n v="68.291820993546906"/>
    <n v="606160"/>
    <n v="521271"/>
    <n v="1255776"/>
    <n v="856034"/>
    <n v="53.6"/>
    <n v="7.6"/>
    <n v="1918466"/>
    <n v="157179"/>
    <n v="8604"/>
    <n v="257400"/>
    <n v="20.939399030860869"/>
    <n v="268.60580225435416"/>
  </r>
  <r>
    <d v="2021-03-31T00:00:00"/>
    <x v="12"/>
    <x v="12"/>
    <x v="18"/>
    <n v="22"/>
    <x v="12"/>
    <n v="14833"/>
    <n v="444933"/>
    <n v="533"/>
    <n v="10141"/>
    <x v="270"/>
    <n v="3576188"/>
    <n v="52378"/>
    <n v="68.276528313414033"/>
    <n v="1147340"/>
    <n v="770652.5"/>
    <n v="1255776"/>
    <n v="856034"/>
    <n v="53.7"/>
    <n v="7.3"/>
    <n v="1922038"/>
    <n v="152115"/>
    <n v="7732"/>
    <n v="261355"/>
    <n v="14.904138149336667"/>
    <n v="283.57010313775453"/>
  </r>
  <r>
    <d v="2021-04-27T00:00:00"/>
    <x v="13"/>
    <x v="13"/>
    <x v="18"/>
    <n v="22"/>
    <x v="13"/>
    <n v="11951"/>
    <n v="456884"/>
    <n v="211"/>
    <n v="10352"/>
    <x v="271"/>
    <n v="3576188"/>
    <n v="52378"/>
    <n v="68.276528313414033"/>
    <n v="995340"/>
    <n v="633476.1"/>
    <n v="1255776"/>
    <n v="856034"/>
    <n v="53.7"/>
    <n v="7.3"/>
    <n v="1922038"/>
    <n v="152115"/>
    <n v="7732"/>
    <n v="261355"/>
    <n v="5.9001372411070117"/>
    <n v="289.47024037886155"/>
  </r>
  <r>
    <d v="2020-03-31T00:00:00"/>
    <x v="0"/>
    <x v="0"/>
    <x v="19"/>
    <n v="23"/>
    <x v="0"/>
    <n v="303"/>
    <n v="303"/>
    <n v="5"/>
    <n v="5"/>
    <x v="272"/>
    <n v="1116239"/>
    <n v="35380"/>
    <n v="31.55"/>
    <n v="0"/>
    <n v="0"/>
    <n v="359899"/>
    <n v="430473"/>
    <n v="60.6"/>
    <n v="3.1"/>
    <n v="676175"/>
    <n v="21553"/>
    <n v="5713"/>
    <n v="266950"/>
    <n v="0.44793274558584678"/>
    <n v="0.44793274558584678"/>
  </r>
  <r>
    <d v="2020-04-30T00:00:00"/>
    <x v="1"/>
    <x v="1"/>
    <x v="19"/>
    <n v="23"/>
    <x v="1"/>
    <n v="792"/>
    <n v="1095"/>
    <n v="48"/>
    <n v="53"/>
    <x v="273"/>
    <n v="1116663"/>
    <n v="35380"/>
    <n v="31.561984171848501"/>
    <n v="0"/>
    <n v="0"/>
    <n v="359899"/>
    <n v="430473"/>
    <n v="53.3"/>
    <n v="9.1"/>
    <n v="594673"/>
    <n v="59662"/>
    <n v="5736"/>
    <n v="269900"/>
    <n v="4.2985215772350305"/>
    <n v="4.7462842415303452"/>
  </r>
  <r>
    <d v="2020-05-31T00:00:00"/>
    <x v="2"/>
    <x v="2"/>
    <x v="19"/>
    <n v="23"/>
    <x v="2"/>
    <n v="1230"/>
    <n v="2325"/>
    <n v="36"/>
    <n v="89"/>
    <x v="274"/>
    <n v="1116950"/>
    <n v="35380"/>
    <n v="31.570096099491238"/>
    <n v="0"/>
    <n v="0"/>
    <n v="359899"/>
    <n v="430473"/>
    <n v="55.9"/>
    <n v="8.3000000000000007"/>
    <n v="624764"/>
    <n v="56255"/>
    <n v="5578"/>
    <n v="275000"/>
    <n v="3.2230628049599357"/>
    <n v="7.9681274900398407"/>
  </r>
  <r>
    <d v="2020-06-30T00:00:00"/>
    <x v="3"/>
    <x v="3"/>
    <x v="19"/>
    <n v="23"/>
    <x v="3"/>
    <n v="928"/>
    <n v="3253"/>
    <n v="16"/>
    <n v="105"/>
    <x v="275"/>
    <n v="1117286"/>
    <n v="35380"/>
    <n v="31.579592990390051"/>
    <n v="0"/>
    <n v="0"/>
    <n v="359899"/>
    <n v="430473"/>
    <n v="56.1"/>
    <n v="5.3"/>
    <n v="626891"/>
    <n v="35086"/>
    <n v="5601"/>
    <n v="289500"/>
    <n v="1.43204157216684"/>
    <n v="9.3977728173448885"/>
  </r>
  <r>
    <d v="2020-07-31T00:00:00"/>
    <x v="4"/>
    <x v="4"/>
    <x v="19"/>
    <n v="23"/>
    <x v="4"/>
    <n v="659"/>
    <n v="3912"/>
    <n v="18"/>
    <n v="123"/>
    <x v="276"/>
    <n v="1117659"/>
    <n v="35380"/>
    <n v="31.590135669869984"/>
    <n v="0"/>
    <n v="0"/>
    <n v="359899"/>
    <n v="430473"/>
    <n v="56.3"/>
    <n v="8.8000000000000007"/>
    <n v="629790"/>
    <n v="60585"/>
    <n v="5500"/>
    <n v="299000"/>
    <n v="1.6105091087711012"/>
    <n v="11.005145576602525"/>
  </r>
  <r>
    <d v="2020-08-31T00:00:00"/>
    <x v="5"/>
    <x v="5"/>
    <x v="19"/>
    <n v="23"/>
    <x v="5"/>
    <n v="614"/>
    <n v="4526"/>
    <n v="9"/>
    <n v="132"/>
    <x v="277"/>
    <n v="1118255"/>
    <n v="35380"/>
    <n v="31.606981345392878"/>
    <n v="0"/>
    <n v="0"/>
    <n v="359899"/>
    <n v="430473"/>
    <n v="56.6"/>
    <n v="5.2"/>
    <n v="632379"/>
    <n v="34518"/>
    <n v="5009"/>
    <n v="299000"/>
    <n v="0.80482537524983122"/>
    <n v="11.804105503664191"/>
  </r>
  <r>
    <d v="2020-09-30T00:00:00"/>
    <x v="6"/>
    <x v="6"/>
    <x v="19"/>
    <n v="23"/>
    <x v="6"/>
    <n v="865"/>
    <n v="5391"/>
    <n v="9"/>
    <n v="141"/>
    <x v="278"/>
    <n v="1118905"/>
    <n v="35380"/>
    <n v="31.62535330695308"/>
    <n v="0"/>
    <n v="0"/>
    <n v="359899"/>
    <n v="430473"/>
    <n v="56.7"/>
    <n v="4.9000000000000004"/>
    <n v="634000"/>
    <n v="32384"/>
    <n v="4770"/>
    <n v="298250"/>
    <n v="0.80435783198752353"/>
    <n v="12.601606034471201"/>
  </r>
  <r>
    <d v="2020-10-31T00:00:00"/>
    <x v="7"/>
    <x v="7"/>
    <x v="19"/>
    <n v="23"/>
    <x v="7"/>
    <n v="1277"/>
    <n v="6668"/>
    <n v="6"/>
    <n v="147"/>
    <x v="279"/>
    <n v="1119531"/>
    <n v="35380"/>
    <n v="31.643046919163368"/>
    <n v="0"/>
    <n v="0"/>
    <n v="359899"/>
    <n v="430473"/>
    <n v="56.7"/>
    <n v="4.8"/>
    <n v="634487"/>
    <n v="31892"/>
    <n v="4614"/>
    <n v="295000"/>
    <n v="0.53593871004911875"/>
    <n v="13.130498396203411"/>
  </r>
  <r>
    <d v="2020-11-30T00:00:00"/>
    <x v="8"/>
    <x v="8"/>
    <x v="19"/>
    <n v="23"/>
    <x v="8"/>
    <n v="5089"/>
    <n v="11757"/>
    <n v="47"/>
    <n v="194"/>
    <x v="280"/>
    <n v="1120025"/>
    <n v="35380"/>
    <n v="31.657009609949124"/>
    <n v="0"/>
    <n v="0"/>
    <n v="359899"/>
    <n v="430473"/>
    <n v="56.6"/>
    <n v="4.9000000000000004"/>
    <n v="633957"/>
    <n v="32749"/>
    <n v="4157"/>
    <n v="295000"/>
    <n v="4.1963349032387676"/>
    <n v="17.321041941028103"/>
  </r>
  <r>
    <d v="2020-12-31T00:00:00"/>
    <x v="9"/>
    <x v="9"/>
    <x v="19"/>
    <n v="23"/>
    <x v="9"/>
    <n v="12444"/>
    <n v="24201"/>
    <n v="153"/>
    <n v="347"/>
    <x v="281"/>
    <n v="1120437"/>
    <n v="35380"/>
    <n v="31.668654607122669"/>
    <n v="129550"/>
    <n v="0"/>
    <n v="359899"/>
    <n v="430473"/>
    <n v="56.5"/>
    <n v="5"/>
    <n v="633553"/>
    <n v="33360"/>
    <n v="3650"/>
    <n v="295000"/>
    <n v="13.655386246616276"/>
    <n v="30.970059003763712"/>
  </r>
  <r>
    <d v="2021-01-31T00:00:00"/>
    <x v="10"/>
    <x v="10"/>
    <x v="19"/>
    <n v="23"/>
    <x v="10"/>
    <n v="15123"/>
    <n v="39324"/>
    <n v="243"/>
    <n v="590"/>
    <x v="282"/>
    <n v="1120850"/>
    <n v="35380"/>
    <n v="31.680327868852459"/>
    <n v="138800"/>
    <n v="102300.05"/>
    <n v="359899"/>
    <n v="430473"/>
    <n v="56.8"/>
    <n v="5.2"/>
    <n v="636270"/>
    <n v="35047"/>
    <n v="3011"/>
    <n v="289900"/>
    <n v="21.679975018958825"/>
    <n v="52.638622474015257"/>
  </r>
  <r>
    <d v="2021-02-28T00:00:00"/>
    <x v="11"/>
    <x v="11"/>
    <x v="19"/>
    <n v="23"/>
    <x v="11"/>
    <n v="5310"/>
    <n v="44634"/>
    <n v="113"/>
    <n v="703"/>
    <x v="283"/>
    <n v="1121094"/>
    <n v="35380"/>
    <n v="31.687224420576598"/>
    <n v="184130"/>
    <n v="146749.1"/>
    <n v="359899"/>
    <n v="430473"/>
    <n v="57.1"/>
    <n v="4.8"/>
    <n v="639651"/>
    <n v="32398"/>
    <n v="2503"/>
    <n v="298000"/>
    <n v="10.079440261030744"/>
    <n v="62.706606225704533"/>
  </r>
  <r>
    <d v="2021-03-31T00:00:00"/>
    <x v="12"/>
    <x v="12"/>
    <x v="19"/>
    <n v="23"/>
    <x v="12"/>
    <n v="5870"/>
    <n v="50504"/>
    <n v="40"/>
    <n v="743"/>
    <x v="284"/>
    <n v="1121440"/>
    <n v="35380"/>
    <n v="31.697003957037875"/>
    <n v="351680"/>
    <n v="275964.39999999997"/>
    <n v="359899"/>
    <n v="430473"/>
    <n v="57.1"/>
    <n v="4.8"/>
    <n v="640448"/>
    <n v="32616"/>
    <n v="2262"/>
    <n v="315000"/>
    <n v="3.5668426309031247"/>
    <n v="66.254101869025533"/>
  </r>
  <r>
    <d v="2021-04-27T00:00:00"/>
    <x v="13"/>
    <x v="13"/>
    <x v="19"/>
    <n v="23"/>
    <x v="13"/>
    <n v="9926"/>
    <n v="60430"/>
    <n v="34"/>
    <n v="777"/>
    <x v="285"/>
    <n v="1121440"/>
    <n v="35380"/>
    <n v="31.697003957037875"/>
    <n v="305700"/>
    <n v="412811.85"/>
    <n v="359899"/>
    <n v="430473"/>
    <n v="57.1"/>
    <n v="4.8"/>
    <n v="640448"/>
    <n v="32616"/>
    <n v="2262"/>
    <n v="315000"/>
    <n v="3.0318162362676562"/>
    <n v="69.285918105293192"/>
  </r>
  <r>
    <d v="2020-03-31T00:00:00"/>
    <x v="0"/>
    <x v="0"/>
    <x v="20"/>
    <n v="24"/>
    <x v="0"/>
    <n v="1662"/>
    <n v="1662"/>
    <n v="18"/>
    <n v="18"/>
    <x v="286"/>
    <n v="4773662"/>
    <n v="12406"/>
    <n v="384.78655489279379"/>
    <n v="0"/>
    <n v="0"/>
    <n v="976414"/>
    <n v="1985023"/>
    <n v="66.7"/>
    <n v="3.5"/>
    <n v="3181957"/>
    <n v="116706"/>
    <n v="14197"/>
    <n v="347000"/>
    <n v="0.37706900907521312"/>
    <n v="0.37706900907521312"/>
  </r>
  <r>
    <d v="2020-04-30T00:00:00"/>
    <x v="1"/>
    <x v="1"/>
    <x v="20"/>
    <n v="24"/>
    <x v="1"/>
    <n v="20163"/>
    <n v="21825"/>
    <n v="1121"/>
    <n v="1139"/>
    <x v="287"/>
    <n v="4774055"/>
    <n v="12406"/>
    <n v="384.81823311300985"/>
    <n v="0"/>
    <n v="0"/>
    <n v="976414"/>
    <n v="1985023"/>
    <n v="59.7"/>
    <n v="9"/>
    <n v="2848836"/>
    <n v="282222"/>
    <n v="14091"/>
    <n v="347500"/>
    <n v="23.481086832891535"/>
    <n v="23.858124801662317"/>
  </r>
  <r>
    <d v="2020-05-31T00:00:00"/>
    <x v="2"/>
    <x v="2"/>
    <x v="20"/>
    <n v="24"/>
    <x v="2"/>
    <n v="31631"/>
    <n v="53456"/>
    <n v="1393"/>
    <n v="2532"/>
    <x v="288"/>
    <n v="4773107"/>
    <n v="12406"/>
    <n v="384.74181847493151"/>
    <n v="0"/>
    <n v="0"/>
    <n v="976414"/>
    <n v="1985023"/>
    <n v="59.8"/>
    <n v="9"/>
    <n v="2854474"/>
    <n v="280828"/>
    <n v="13879"/>
    <n v="356990"/>
    <n v="29.184344704612741"/>
    <n v="53.047208034515052"/>
  </r>
  <r>
    <d v="2020-06-30T00:00:00"/>
    <x v="3"/>
    <x v="3"/>
    <x v="20"/>
    <n v="24"/>
    <x v="3"/>
    <n v="14696"/>
    <n v="68152"/>
    <n v="658"/>
    <n v="3190"/>
    <x v="289"/>
    <n v="4772600"/>
    <n v="12406"/>
    <n v="384.70095115266804"/>
    <n v="0"/>
    <n v="0"/>
    <n v="976414"/>
    <n v="1985023"/>
    <n v="62"/>
    <n v="8.6"/>
    <n v="2957538"/>
    <n v="277603"/>
    <n v="12686"/>
    <n v="363495"/>
    <n v="13.787034320915224"/>
    <n v="66.839877634832163"/>
  </r>
  <r>
    <d v="2020-07-31T00:00:00"/>
    <x v="4"/>
    <x v="4"/>
    <x v="20"/>
    <n v="24"/>
    <x v="4"/>
    <n v="20755"/>
    <n v="88907"/>
    <n v="303"/>
    <n v="3493"/>
    <x v="290"/>
    <n v="4772159"/>
    <n v="12406"/>
    <n v="384.66540383685316"/>
    <n v="0"/>
    <n v="0"/>
    <n v="976414"/>
    <n v="1985023"/>
    <n v="60.3"/>
    <n v="8.6999999999999993"/>
    <n v="2877939"/>
    <n v="273891"/>
    <n v="11185"/>
    <n v="367000"/>
    <n v="6.349327421823121"/>
    <n v="73.195381796792603"/>
  </r>
  <r>
    <d v="2020-08-31T00:00:00"/>
    <x v="5"/>
    <x v="5"/>
    <x v="20"/>
    <n v="24"/>
    <x v="5"/>
    <n v="19835"/>
    <n v="108742"/>
    <n v="262"/>
    <n v="3755"/>
    <x v="291"/>
    <n v="4772659"/>
    <n v="12406"/>
    <n v="384.70570691600841"/>
    <n v="0"/>
    <n v="0"/>
    <n v="976414"/>
    <n v="1985023"/>
    <n v="60.6"/>
    <n v="8.6"/>
    <n v="2890448"/>
    <n v="271319"/>
    <n v="10221"/>
    <n v="360000"/>
    <n v="5.4896023369781917"/>
    <n v="78.67731593646225"/>
  </r>
  <r>
    <d v="2020-09-30T00:00:00"/>
    <x v="6"/>
    <x v="6"/>
    <x v="20"/>
    <n v="24"/>
    <x v="6"/>
    <n v="16475"/>
    <n v="125217"/>
    <n v="194"/>
    <n v="3949"/>
    <x v="292"/>
    <n v="4773360"/>
    <n v="12406"/>
    <n v="384.76221183298406"/>
    <n v="0"/>
    <n v="0"/>
    <n v="976414"/>
    <n v="1985023"/>
    <n v="58.7"/>
    <n v="7"/>
    <n v="2800001"/>
    <n v="209143"/>
    <n v="9990"/>
    <n v="359450"/>
    <n v="4.0642231048988551"/>
    <n v="82.729984748688551"/>
  </r>
  <r>
    <d v="2020-10-31T00:00:00"/>
    <x v="7"/>
    <x v="7"/>
    <x v="20"/>
    <n v="24"/>
    <x v="7"/>
    <n v="20376"/>
    <n v="145593"/>
    <n v="198"/>
    <n v="4147"/>
    <x v="293"/>
    <n v="4773863"/>
    <n v="12406"/>
    <n v="384.80275673061419"/>
    <n v="0"/>
    <n v="0"/>
    <n v="976414"/>
    <n v="1985023"/>
    <n v="60.8"/>
    <n v="6.8"/>
    <n v="2903239"/>
    <n v="210389"/>
    <n v="9861"/>
    <n v="359000"/>
    <n v="4.1475844614728157"/>
    <n v="86.868852331958408"/>
  </r>
  <r>
    <d v="2020-11-30T00:00:00"/>
    <x v="8"/>
    <x v="8"/>
    <x v="20"/>
    <n v="24"/>
    <x v="8"/>
    <n v="53117"/>
    <n v="198710"/>
    <n v="494"/>
    <n v="4641"/>
    <x v="294"/>
    <n v="4774038"/>
    <n v="12406"/>
    <n v="384.81686280831855"/>
    <n v="0"/>
    <n v="0"/>
    <n v="976414"/>
    <n v="1985023"/>
    <n v="60.8"/>
    <n v="6.8"/>
    <n v="2901959"/>
    <n v="211459"/>
    <n v="9229"/>
    <n v="349450"/>
    <n v="10.347634434413802"/>
    <n v="97.213302449624408"/>
  </r>
  <r>
    <d v="2020-12-31T00:00:00"/>
    <x v="9"/>
    <x v="9"/>
    <x v="20"/>
    <n v="24"/>
    <x v="9"/>
    <n v="78124"/>
    <n v="276834"/>
    <n v="1254"/>
    <n v="5895"/>
    <x v="295"/>
    <n v="4773973"/>
    <n v="12406"/>
    <n v="384.81162340802837"/>
    <n v="547750"/>
    <n v="0"/>
    <n v="976414"/>
    <n v="1985023"/>
    <n v="60.8"/>
    <n v="6.8"/>
    <n v="2900385"/>
    <n v="211907"/>
    <n v="8011"/>
    <n v="342000"/>
    <n v="26.267429664977161"/>
    <n v="123.48205572172276"/>
  </r>
  <r>
    <d v="2021-01-31T00:00:00"/>
    <x v="10"/>
    <x v="10"/>
    <x v="20"/>
    <n v="24"/>
    <x v="10"/>
    <n v="77815"/>
    <n v="354649"/>
    <n v="1232"/>
    <n v="7127"/>
    <x v="296"/>
    <n v="4773686"/>
    <n v="12406"/>
    <n v="384.78848944059325"/>
    <n v="591400"/>
    <n v="429635.89999999997"/>
    <n v="976414"/>
    <n v="1985023"/>
    <n v="60.9"/>
    <n v="6.4"/>
    <n v="2907520"/>
    <n v="198767"/>
    <n v="6885"/>
    <n v="349000"/>
    <n v="25.808149090660759"/>
    <n v="149.29762870871693"/>
  </r>
  <r>
    <d v="2021-02-28T00:00:00"/>
    <x v="11"/>
    <x v="11"/>
    <x v="20"/>
    <n v="24"/>
    <x v="11"/>
    <n v="27632"/>
    <n v="382281"/>
    <n v="742"/>
    <n v="7869"/>
    <x v="297"/>
    <n v="4772844"/>
    <n v="12406"/>
    <n v="384.7206190552958"/>
    <n v="792490"/>
    <n v="697444.54999999993"/>
    <n v="976414"/>
    <n v="1985023"/>
    <n v="61"/>
    <n v="6.2"/>
    <n v="2909565"/>
    <n v="193520"/>
    <n v="5830"/>
    <n v="349950"/>
    <n v="15.546286448918089"/>
    <n v="164.87025345894398"/>
  </r>
  <r>
    <d v="2021-03-31T00:00:00"/>
    <x v="12"/>
    <x v="12"/>
    <x v="20"/>
    <n v="24"/>
    <x v="12"/>
    <n v="29248"/>
    <n v="411529"/>
    <n v="417"/>
    <n v="8286"/>
    <x v="298"/>
    <n v="4772254"/>
    <n v="12406"/>
    <n v="384.67306142189261"/>
    <n v="1502620"/>
    <n v="1090965.6499999999"/>
    <n v="976414"/>
    <n v="1985023"/>
    <n v="61.1"/>
    <n v="6.2"/>
    <n v="2916820"/>
    <n v="191509"/>
    <n v="6074"/>
    <n v="359950"/>
    <n v="8.7380093347923236"/>
    <n v="173.6286459186791"/>
  </r>
  <r>
    <d v="2021-04-27T00:00:00"/>
    <x v="13"/>
    <x v="13"/>
    <x v="20"/>
    <n v="24"/>
    <x v="13"/>
    <n v="33149"/>
    <n v="444678"/>
    <n v="402"/>
    <n v="8688"/>
    <x v="299"/>
    <n v="4772254"/>
    <n v="12406"/>
    <n v="384.67306142189261"/>
    <n v="1302000"/>
    <n v="1696301.65"/>
    <n v="976414"/>
    <n v="1985023"/>
    <n v="61.1"/>
    <n v="6.2"/>
    <n v="2916820"/>
    <n v="191509"/>
    <n v="6074"/>
    <n v="359950"/>
    <n v="8.4236924522458363"/>
    <n v="182.05233837092493"/>
  </r>
  <r>
    <d v="2020-02-29T00:00:00"/>
    <x v="15"/>
    <x v="15"/>
    <x v="21"/>
    <n v="25"/>
    <x v="14"/>
    <n v="1"/>
    <n v="1"/>
    <n v="0"/>
    <n v="0"/>
    <x v="300"/>
    <n v="5647178"/>
    <n v="10554"/>
    <n v="535.07466363464084"/>
    <n v="0"/>
    <n v="0"/>
    <n v="1167202"/>
    <n v="2382202"/>
    <n v="64.5"/>
    <n v="2.8"/>
    <n v="3642616"/>
    <n v="104606"/>
    <n v="11671"/>
    <n v="539500"/>
    <n v="0"/>
    <n v="0"/>
  </r>
  <r>
    <d v="2020-03-31T00:00:00"/>
    <x v="0"/>
    <x v="0"/>
    <x v="21"/>
    <n v="25"/>
    <x v="1"/>
    <n v="6619"/>
    <n v="6620"/>
    <n v="89"/>
    <n v="89"/>
    <x v="301"/>
    <n v="5647723"/>
    <n v="10554"/>
    <n v="535.12630282357395"/>
    <n v="0"/>
    <n v="0"/>
    <n v="1167202"/>
    <n v="2382202"/>
    <n v="64.2"/>
    <n v="2.7"/>
    <n v="3627179"/>
    <n v="101708"/>
    <n v="12778"/>
    <n v="559450"/>
    <n v="1.5758563229818461"/>
    <n v="1.5758563229818461"/>
  </r>
  <r>
    <d v="2020-04-30T00:00:00"/>
    <x v="1"/>
    <x v="1"/>
    <x v="21"/>
    <n v="25"/>
    <x v="2"/>
    <n v="55585"/>
    <n v="62205"/>
    <n v="3473"/>
    <n v="3562"/>
    <x v="302"/>
    <n v="5648468"/>
    <n v="10554"/>
    <n v="535.19689217358348"/>
    <n v="0"/>
    <n v="0"/>
    <n v="1167202"/>
    <n v="2382202"/>
    <n v="50.5"/>
    <n v="16.399999999999999"/>
    <n v="2851481"/>
    <n v="558382"/>
    <n v="12694"/>
    <n v="550000"/>
    <n v="61.485698423006028"/>
    <n v="63.061346899725727"/>
  </r>
  <r>
    <d v="2020-05-31T00:00:00"/>
    <x v="2"/>
    <x v="2"/>
    <x v="21"/>
    <n v="25"/>
    <x v="3"/>
    <n v="34760"/>
    <n v="96965"/>
    <n v="3284"/>
    <n v="6846"/>
    <x v="303"/>
    <n v="5647805"/>
    <n v="10554"/>
    <n v="535.13407238961531"/>
    <n v="0"/>
    <n v="0"/>
    <n v="1167202"/>
    <n v="2382202"/>
    <n v="54.1"/>
    <n v="15.3"/>
    <n v="3056433"/>
    <n v="552627"/>
    <n v="13374"/>
    <n v="575000"/>
    <n v="58.146483456847399"/>
    <n v="121.21523317465811"/>
  </r>
  <r>
    <d v="2020-06-30T00:00:00"/>
    <x v="3"/>
    <x v="3"/>
    <x v="21"/>
    <n v="25"/>
    <x v="4"/>
    <n v="11917"/>
    <n v="108882"/>
    <n v="1208"/>
    <n v="8054"/>
    <x v="304"/>
    <n v="5647618"/>
    <n v="10554"/>
    <n v="535.11635398900887"/>
    <n v="0"/>
    <n v="0"/>
    <n v="1167202"/>
    <n v="2382202"/>
    <n v="55.6"/>
    <n v="14.8"/>
    <n v="3138699"/>
    <n v="544980"/>
    <n v="13468"/>
    <n v="599950"/>
    <n v="21.389548655734149"/>
    <n v="142.60879542490301"/>
  </r>
  <r>
    <d v="2020-07-31T00:00:00"/>
    <x v="4"/>
    <x v="4"/>
    <x v="21"/>
    <n v="25"/>
    <x v="5"/>
    <n v="8730"/>
    <n v="117612"/>
    <n v="555"/>
    <n v="8609"/>
    <x v="305"/>
    <n v="5647519"/>
    <n v="10554"/>
    <n v="535.10697365927615"/>
    <n v="0"/>
    <n v="0"/>
    <n v="1167202"/>
    <n v="2382202"/>
    <n v="56.9"/>
    <n v="9.8000000000000007"/>
    <n v="3213230"/>
    <n v="349876"/>
    <n v="12470"/>
    <n v="619900"/>
    <n v="9.8273241754476608"/>
    <n v="152.43861950707912"/>
  </r>
  <r>
    <d v="2020-08-31T00:00:00"/>
    <x v="5"/>
    <x v="5"/>
    <x v="21"/>
    <n v="25"/>
    <x v="6"/>
    <n v="10921"/>
    <n v="128533"/>
    <n v="451"/>
    <n v="9060"/>
    <x v="306"/>
    <n v="5647588"/>
    <n v="10554"/>
    <n v="535.11351146484742"/>
    <n v="0"/>
    <n v="0"/>
    <n v="1167202"/>
    <n v="2382202"/>
    <n v="58"/>
    <n v="9.3000000000000007"/>
    <n v="3277606"/>
    <n v="336838"/>
    <n v="12071"/>
    <n v="645000"/>
    <n v="7.98571000575821"/>
    <n v="160.42246707798091"/>
  </r>
  <r>
    <d v="2020-09-30T00:00:00"/>
    <x v="6"/>
    <x v="6"/>
    <x v="21"/>
    <n v="25"/>
    <x v="7"/>
    <n v="3583"/>
    <n v="132116"/>
    <n v="396"/>
    <n v="9456"/>
    <x v="307"/>
    <n v="5647956"/>
    <n v="10554"/>
    <n v="535.14837976122794"/>
    <n v="0"/>
    <n v="0"/>
    <n v="1167202"/>
    <n v="2382202"/>
    <n v="59"/>
    <n v="8.9"/>
    <n v="3330763"/>
    <n v="324459"/>
    <n v="12478"/>
    <n v="642500"/>
    <n v="7.0113860660387584"/>
    <n v="167.42340060722853"/>
  </r>
  <r>
    <d v="2020-10-31T00:00:00"/>
    <x v="7"/>
    <x v="7"/>
    <x v="21"/>
    <n v="25"/>
    <x v="8"/>
    <n v="26460"/>
    <n v="158576"/>
    <n v="535"/>
    <n v="9991"/>
    <x v="308"/>
    <n v="5648070"/>
    <n v="10554"/>
    <n v="535.1591813530415"/>
    <n v="0"/>
    <n v="0"/>
    <n v="1167202"/>
    <n v="2382202"/>
    <n v="59.7"/>
    <n v="8.5"/>
    <n v="3373320"/>
    <n v="315007"/>
    <n v="12823"/>
    <n v="639000"/>
    <n v="9.4722622063820037"/>
    <n v="176.8922835588086"/>
  </r>
  <r>
    <d v="2020-11-30T00:00:00"/>
    <x v="8"/>
    <x v="8"/>
    <x v="21"/>
    <n v="25"/>
    <x v="9"/>
    <n v="67556"/>
    <n v="226132"/>
    <n v="757"/>
    <n v="10748"/>
    <x v="309"/>
    <n v="5647713"/>
    <n v="10554"/>
    <n v="535.12535531552021"/>
    <n v="0"/>
    <n v="0"/>
    <n v="1167202"/>
    <n v="2382202"/>
    <n v="60.3"/>
    <n v="8.4"/>
    <n v="3408246"/>
    <n v="313308"/>
    <n v="11437"/>
    <n v="624950"/>
    <n v="13.403655603604504"/>
    <n v="190.30712077614425"/>
  </r>
  <r>
    <d v="2020-12-31T00:00:00"/>
    <x v="9"/>
    <x v="9"/>
    <x v="21"/>
    <n v="25"/>
    <x v="10"/>
    <n v="149046"/>
    <n v="375178"/>
    <n v="1675"/>
    <n v="12423"/>
    <x v="310"/>
    <n v="5647094"/>
    <n v="10554"/>
    <n v="535.06670456698885"/>
    <n v="641950"/>
    <n v="0"/>
    <n v="1167202"/>
    <n v="2382202"/>
    <n v="60.9"/>
    <n v="8.4"/>
    <n v="3438583"/>
    <n v="314487"/>
    <n v="8999"/>
    <n v="609450"/>
    <n v="29.66127356831673"/>
    <n v="219.98925465026792"/>
  </r>
  <r>
    <d v="2021-01-31T00:00:00"/>
    <x v="10"/>
    <x v="10"/>
    <x v="21"/>
    <n v="25"/>
    <x v="11"/>
    <n v="148847"/>
    <n v="524025"/>
    <n v="2154"/>
    <n v="14577"/>
    <x v="311"/>
    <n v="5646187"/>
    <n v="10554"/>
    <n v="534.98076558650746"/>
    <n v="692500"/>
    <n v="475303.85"/>
    <n v="1167202"/>
    <n v="2382202"/>
    <n v="61.3"/>
    <n v="7.8"/>
    <n v="3461950"/>
    <n v="294770"/>
    <n v="7115"/>
    <n v="639900"/>
    <n v="38.149639748028179"/>
    <n v="258.17423333658627"/>
  </r>
  <r>
    <d v="2021-02-28T00:00:00"/>
    <x v="11"/>
    <x v="11"/>
    <x v="21"/>
    <n v="25"/>
    <x v="12"/>
    <n v="57123"/>
    <n v="581148"/>
    <n v="1541"/>
    <n v="16118"/>
    <x v="312"/>
    <n v="5644665"/>
    <n v="10554"/>
    <n v="534.83655486071632"/>
    <n v="924050"/>
    <n v="898224.75"/>
    <n v="1167202"/>
    <n v="2382202"/>
    <n v="61.6"/>
    <n v="7"/>
    <n v="3477886"/>
    <n v="262926"/>
    <n v="6269"/>
    <n v="649700"/>
    <n v="27.300114355767793"/>
    <n v="285.54396053618768"/>
  </r>
  <r>
    <d v="2021-03-31T00:00:00"/>
    <x v="12"/>
    <x v="12"/>
    <x v="21"/>
    <n v="25"/>
    <x v="13"/>
    <n v="54432"/>
    <n v="635580"/>
    <n v="1067"/>
    <n v="17185"/>
    <x v="313"/>
    <n v="5643634"/>
    <n v="10554"/>
    <n v="534.73886678036763"/>
    <n v="1752600"/>
    <n v="1304878.3499999999"/>
    <n v="1167202"/>
    <n v="2382202"/>
    <n v="61.9"/>
    <n v="6.8"/>
    <n v="3492284"/>
    <n v="253040"/>
    <n v="6613"/>
    <n v="654500"/>
    <n v="18.90625791821369"/>
    <n v="304.50238268463193"/>
  </r>
  <r>
    <d v="2021-04-27T00:00:00"/>
    <x v="13"/>
    <x v="13"/>
    <x v="21"/>
    <n v="25"/>
    <x v="15"/>
    <n v="49050"/>
    <n v="684630"/>
    <n v="381"/>
    <n v="17566"/>
    <x v="314"/>
    <n v="5643634"/>
    <n v="10554"/>
    <n v="534.73886678036763"/>
    <n v="1522600"/>
    <n v="2009216.4"/>
    <n v="1167202"/>
    <n v="2382202"/>
    <n v="61.9"/>
    <n v="6.8"/>
    <n v="3492284"/>
    <n v="253040"/>
    <n v="6613"/>
    <n v="654500"/>
    <n v="6.750969322248749"/>
    <n v="311.25335200688068"/>
  </r>
  <r>
    <d v="2020-03-31T00:00:00"/>
    <x v="0"/>
    <x v="0"/>
    <x v="22"/>
    <n v="26"/>
    <x v="0"/>
    <n v="7629"/>
    <n v="7629"/>
    <n v="264"/>
    <n v="264"/>
    <x v="315"/>
    <n v="7996478"/>
    <n v="96714"/>
    <n v="82.681700684492426"/>
    <n v="0"/>
    <n v="0"/>
    <n v="2649852"/>
    <n v="2804040"/>
    <n v="59.2"/>
    <n v="3.7"/>
    <n v="4734860"/>
    <n v="182929"/>
    <n v="27748"/>
    <n v="224066"/>
    <n v="3.301453464887917"/>
    <n v="3.301453464887917"/>
  </r>
  <r>
    <d v="2020-04-30T00:00:00"/>
    <x v="1"/>
    <x v="1"/>
    <x v="22"/>
    <n v="26"/>
    <x v="1"/>
    <n v="33719"/>
    <n v="41348"/>
    <n v="3524"/>
    <n v="3788"/>
    <x v="316"/>
    <n v="7996378"/>
    <n v="96714"/>
    <n v="82.680666708025726"/>
    <n v="0"/>
    <n v="0"/>
    <n v="2649852"/>
    <n v="2804040"/>
    <n v="43.8"/>
    <n v="23.6"/>
    <n v="3502065"/>
    <n v="1084356"/>
    <n v="27034"/>
    <n v="229000"/>
    <n v="44.069952671071832"/>
    <n v="47.37144742282068"/>
  </r>
  <r>
    <d v="2020-05-31T00:00:00"/>
    <x v="2"/>
    <x v="2"/>
    <x v="22"/>
    <n v="26"/>
    <x v="2"/>
    <n v="16007"/>
    <n v="57355"/>
    <n v="1703"/>
    <n v="5491"/>
    <x v="317"/>
    <n v="7994582"/>
    <n v="96714"/>
    <n v="82.662096490683865"/>
    <n v="0"/>
    <n v="0"/>
    <n v="2649852"/>
    <n v="2804040"/>
    <n v="46.5"/>
    <n v="20.8"/>
    <n v="3718354"/>
    <n v="976829"/>
    <n v="28461"/>
    <n v="239900"/>
    <n v="21.30192672987781"/>
    <n v="68.684016250005328"/>
  </r>
  <r>
    <d v="2020-06-30T00:00:00"/>
    <x v="3"/>
    <x v="3"/>
    <x v="22"/>
    <n v="26"/>
    <x v="3"/>
    <n v="13495"/>
    <n v="70850"/>
    <n v="706"/>
    <n v="6197"/>
    <x v="318"/>
    <n v="7993462"/>
    <n v="96714"/>
    <n v="82.650515954256875"/>
    <n v="0"/>
    <n v="0"/>
    <n v="2649852"/>
    <n v="2804040"/>
    <n v="52.8"/>
    <n v="14.1"/>
    <n v="4221930"/>
    <n v="695082"/>
    <n v="27196"/>
    <n v="249950"/>
    <n v="8.8322181302669609"/>
    <n v="77.525858007456605"/>
  </r>
  <r>
    <d v="2020-07-31T00:00:00"/>
    <x v="4"/>
    <x v="4"/>
    <x v="22"/>
    <n v="26"/>
    <x v="4"/>
    <n v="19902"/>
    <n v="90752"/>
    <n v="256"/>
    <n v="6453"/>
    <x v="319"/>
    <n v="7992512"/>
    <n v="96714"/>
    <n v="82.640693177823266"/>
    <n v="0"/>
    <n v="0"/>
    <n v="2649852"/>
    <n v="2804040"/>
    <n v="55"/>
    <n v="9"/>
    <n v="4399525"/>
    <n v="435896"/>
    <n v="25881"/>
    <n v="255000"/>
    <n v="3.2029980061337411"/>
    <n v="80.738070834300899"/>
  </r>
  <r>
    <d v="2020-08-31T00:00:00"/>
    <x v="5"/>
    <x v="5"/>
    <x v="22"/>
    <n v="26"/>
    <x v="5"/>
    <n v="22411"/>
    <n v="113163"/>
    <n v="303"/>
    <n v="6756"/>
    <x v="320"/>
    <n v="7993400"/>
    <n v="96714"/>
    <n v="82.649874888847535"/>
    <n v="0"/>
    <n v="0"/>
    <n v="2649852"/>
    <n v="2804040"/>
    <n v="55.4"/>
    <n v="8.5"/>
    <n v="4428898"/>
    <n v="412633"/>
    <n v="24402"/>
    <n v="254900"/>
    <n v="3.790627267495684"/>
    <n v="84.519728776240399"/>
  </r>
  <r>
    <d v="2020-09-30T00:00:00"/>
    <x v="6"/>
    <x v="6"/>
    <x v="22"/>
    <n v="26"/>
    <x v="6"/>
    <n v="24911"/>
    <n v="138074"/>
    <n v="328"/>
    <n v="7084"/>
    <x v="321"/>
    <n v="7994613"/>
    <n v="96714"/>
    <n v="82.662417023388542"/>
    <n v="0"/>
    <n v="0"/>
    <n v="2649852"/>
    <n v="2804040"/>
    <n v="55.7"/>
    <n v="8.1999999999999993"/>
    <n v="4450747"/>
    <n v="398010"/>
    <n v="22908"/>
    <n v="249900"/>
    <n v="4.1027626978316523"/>
    <n v="88.609667534876294"/>
  </r>
  <r>
    <d v="2020-10-31T00:00:00"/>
    <x v="7"/>
    <x v="7"/>
    <x v="22"/>
    <n v="26"/>
    <x v="7"/>
    <n v="59090"/>
    <n v="197164"/>
    <n v="615"/>
    <n v="7699"/>
    <x v="322"/>
    <n v="7995545"/>
    <n v="96714"/>
    <n v="82.672053684058156"/>
    <n v="0"/>
    <n v="0"/>
    <n v="2649852"/>
    <n v="2804040"/>
    <n v="55.8"/>
    <n v="8.1"/>
    <n v="4461770"/>
    <n v="392843"/>
    <n v="21463"/>
    <n v="249000"/>
    <n v="7.6917833618596365"/>
    <n v="96.291122118629815"/>
  </r>
  <r>
    <d v="2020-11-30T00:00:00"/>
    <x v="8"/>
    <x v="8"/>
    <x v="22"/>
    <n v="26"/>
    <x v="8"/>
    <n v="191200"/>
    <n v="388364"/>
    <n v="1866"/>
    <n v="9565"/>
    <x v="323"/>
    <n v="7995779"/>
    <n v="96714"/>
    <n v="82.67447318899022"/>
    <n v="0"/>
    <n v="0"/>
    <n v="2649852"/>
    <n v="2804040"/>
    <n v="55.8"/>
    <n v="8.1999999999999993"/>
    <n v="4458979"/>
    <n v="396682"/>
    <n v="19552"/>
    <n v="239900"/>
    <n v="23.337313349956272"/>
    <n v="119.62561746641572"/>
  </r>
  <r>
    <d v="2020-12-31T00:00:00"/>
    <x v="9"/>
    <x v="9"/>
    <x v="22"/>
    <n v="26"/>
    <x v="9"/>
    <n v="138835"/>
    <n v="527199"/>
    <n v="3445"/>
    <n v="13010"/>
    <x v="324"/>
    <n v="7995651"/>
    <n v="96714"/>
    <n v="82.673149699112855"/>
    <n v="911800"/>
    <n v="0"/>
    <n v="2649852"/>
    <n v="2804040"/>
    <n v="55.7"/>
    <n v="8.1999999999999993"/>
    <n v="4454983"/>
    <n v="400370"/>
    <n v="17214"/>
    <n v="233950"/>
    <n v="43.085922584665084"/>
    <n v="162.71345510202983"/>
  </r>
  <r>
    <d v="2021-01-31T00:00:00"/>
    <x v="10"/>
    <x v="10"/>
    <x v="22"/>
    <n v="26"/>
    <x v="10"/>
    <n v="81401"/>
    <n v="608600"/>
    <n v="2506"/>
    <n v="15516"/>
    <x v="325"/>
    <n v="7995094"/>
    <n v="96714"/>
    <n v="82.667390450193352"/>
    <n v="983000"/>
    <n v="830475.5"/>
    <n v="2649852"/>
    <n v="2804040"/>
    <n v="55.9"/>
    <n v="5.7"/>
    <n v="4465785"/>
    <n v="270762"/>
    <n v="14385"/>
    <n v="239900"/>
    <n v="31.344221844045862"/>
    <n v="194.06901282211317"/>
  </r>
  <r>
    <d v="2021-02-28T00:00:00"/>
    <x v="11"/>
    <x v="11"/>
    <x v="22"/>
    <n v="26"/>
    <x v="11"/>
    <n v="36811"/>
    <n v="645411"/>
    <n v="982"/>
    <n v="16498"/>
    <x v="326"/>
    <n v="7993560"/>
    <n v="96714"/>
    <n v="82.651529251194248"/>
    <n v="1314100"/>
    <n v="1140177.25"/>
    <n v="2649852"/>
    <n v="2804040"/>
    <n v="55.7"/>
    <n v="5.2"/>
    <n v="4451838"/>
    <n v="243259"/>
    <n v="11916"/>
    <n v="249950"/>
    <n v="12.284889335915413"/>
    <n v="206.39114487162163"/>
  </r>
  <r>
    <d v="2021-03-31T00:00:00"/>
    <x v="12"/>
    <x v="12"/>
    <x v="22"/>
    <n v="26"/>
    <x v="12"/>
    <n v="100533"/>
    <n v="745944"/>
    <n v="614"/>
    <n v="17112"/>
    <x v="327"/>
    <n v="7992752"/>
    <n v="96714"/>
    <n v="82.643174721343343"/>
    <n v="2491100"/>
    <n v="1786171.3"/>
    <n v="2649852"/>
    <n v="2804040"/>
    <n v="55.9"/>
    <n v="5.0999999999999996"/>
    <n v="4464345"/>
    <n v="239101"/>
    <n v="11269"/>
    <n v="267000"/>
    <n v="7.6819598556291995"/>
    <n v="214.09396913603723"/>
  </r>
  <r>
    <d v="2021-04-27T00:00:00"/>
    <x v="13"/>
    <x v="13"/>
    <x v="22"/>
    <n v="26"/>
    <x v="13"/>
    <n v="176929"/>
    <n v="922873"/>
    <n v="1440"/>
    <n v="18552"/>
    <x v="328"/>
    <n v="7992752"/>
    <n v="96714"/>
    <n v="82.643174721343343"/>
    <n v="2162360"/>
    <n v="2293679.1"/>
    <n v="2649852"/>
    <n v="2804040"/>
    <n v="55.9"/>
    <n v="5.0999999999999996"/>
    <n v="4464345"/>
    <n v="239101"/>
    <n v="11269"/>
    <n v="267000"/>
    <n v="18.016322788446335"/>
    <n v="232.11029192448359"/>
  </r>
  <r>
    <d v="2020-03-31T00:00:00"/>
    <x v="0"/>
    <x v="0"/>
    <x v="23"/>
    <n v="27"/>
    <x v="0"/>
    <n v="629"/>
    <n v="629"/>
    <n v="12"/>
    <n v="12"/>
    <x v="329"/>
    <n v="4443088"/>
    <n v="86936"/>
    <n v="51.107573387319405"/>
    <n v="0"/>
    <n v="0"/>
    <n v="1484065"/>
    <n v="1717077"/>
    <n v="67.7"/>
    <n v="3.5"/>
    <n v="3008879"/>
    <n v="109501"/>
    <n v="15514"/>
    <n v="302500"/>
    <n v="0.27008242915737884"/>
    <n v="0.27008242915737884"/>
  </r>
  <r>
    <d v="2020-04-30T00:00:00"/>
    <x v="1"/>
    <x v="1"/>
    <x v="23"/>
    <n v="27"/>
    <x v="1"/>
    <n v="4507"/>
    <n v="5136"/>
    <n v="331"/>
    <n v="343"/>
    <x v="330"/>
    <n v="4444837"/>
    <n v="86936"/>
    <n v="51.127691635225915"/>
    <n v="0"/>
    <n v="0"/>
    <n v="1484065"/>
    <n v="1717077"/>
    <n v="61.7"/>
    <n v="9"/>
    <n v="2740570"/>
    <n v="272406"/>
    <n v="16143"/>
    <n v="302964"/>
    <n v="7.4468422576575923"/>
    <n v="7.7168184120137582"/>
  </r>
  <r>
    <d v="2020-05-31T00:00:00"/>
    <x v="2"/>
    <x v="2"/>
    <x v="23"/>
    <n v="27"/>
    <x v="2"/>
    <n v="19724"/>
    <n v="24860"/>
    <n v="707"/>
    <n v="1050"/>
    <x v="331"/>
    <n v="4445755"/>
    <n v="86936"/>
    <n v="51.138251127266038"/>
    <n v="0"/>
    <n v="0"/>
    <n v="1484065"/>
    <n v="1717077"/>
    <n v="61.6"/>
    <n v="11.3"/>
    <n v="2739692"/>
    <n v="348262"/>
    <n v="17193"/>
    <n v="310000"/>
    <n v="15.902810658707013"/>
    <n v="23.618035631743087"/>
  </r>
  <r>
    <d v="2020-06-30T00:00:00"/>
    <x v="3"/>
    <x v="3"/>
    <x v="23"/>
    <n v="27"/>
    <x v="3"/>
    <n v="11478"/>
    <n v="36338"/>
    <n v="426"/>
    <n v="1476"/>
    <x v="332"/>
    <n v="4446981"/>
    <n v="86936"/>
    <n v="51.152353455415479"/>
    <n v="0"/>
    <n v="0"/>
    <n v="1484065"/>
    <n v="1717077"/>
    <n v="65.099999999999994"/>
    <n v="8.9"/>
    <n v="2894566"/>
    <n v="283928"/>
    <n v="17219"/>
    <n v="309900"/>
    <n v="9.5795327211877002"/>
    <n v="33.191057033974289"/>
  </r>
  <r>
    <d v="2020-07-31T00:00:00"/>
    <x v="4"/>
    <x v="4"/>
    <x v="23"/>
    <n v="27"/>
    <x v="4"/>
    <n v="18165"/>
    <n v="54503"/>
    <n v="164"/>
    <n v="1640"/>
    <x v="333"/>
    <n v="4448291"/>
    <n v="86936"/>
    <n v="51.167422011594738"/>
    <n v="0"/>
    <n v="0"/>
    <n v="1484065"/>
    <n v="1717077"/>
    <n v="65.2"/>
    <n v="7.6"/>
    <n v="2898989"/>
    <n v="237784"/>
    <n v="16173"/>
    <n v="309900"/>
    <n v="3.6868091588432503"/>
    <n v="36.868091588432499"/>
  </r>
  <r>
    <d v="2020-08-31T00:00:00"/>
    <x v="5"/>
    <x v="5"/>
    <x v="23"/>
    <n v="27"/>
    <x v="5"/>
    <n v="21410"/>
    <n v="75913"/>
    <n v="226"/>
    <n v="1866"/>
    <x v="334"/>
    <n v="4450313"/>
    <n v="86936"/>
    <n v="51.190680500598141"/>
    <n v="0"/>
    <n v="0"/>
    <n v="1484065"/>
    <n v="1717077"/>
    <n v="65.2"/>
    <n v="6.6"/>
    <n v="2903291"/>
    <n v="204317"/>
    <n v="15692"/>
    <n v="309000"/>
    <n v="5.0782944929940879"/>
    <n v="41.929635061623756"/>
  </r>
  <r>
    <d v="2020-09-30T00:00:00"/>
    <x v="6"/>
    <x v="6"/>
    <x v="23"/>
    <n v="27"/>
    <x v="6"/>
    <n v="23274"/>
    <n v="99187"/>
    <n v="223"/>
    <n v="2089"/>
    <x v="335"/>
    <n v="4452562"/>
    <n v="86936"/>
    <n v="51.216550105824972"/>
    <n v="0"/>
    <n v="0"/>
    <n v="1484065"/>
    <n v="1717077"/>
    <n v="65.3"/>
    <n v="5.8"/>
    <n v="2905954"/>
    <n v="180491"/>
    <n v="15030"/>
    <n v="300000"/>
    <n v="5.008352494586263"/>
    <n v="46.916808794577143"/>
  </r>
  <r>
    <d v="2020-10-31T00:00:00"/>
    <x v="7"/>
    <x v="7"/>
    <x v="23"/>
    <n v="27"/>
    <x v="7"/>
    <n v="49339"/>
    <n v="148526"/>
    <n v="422"/>
    <n v="2511"/>
    <x v="336"/>
    <n v="4454624"/>
    <n v="86936"/>
    <n v="51.240268703414003"/>
    <n v="0"/>
    <n v="0"/>
    <n v="1484065"/>
    <n v="1717077"/>
    <n v="65.2"/>
    <n v="5.3"/>
    <n v="2906452"/>
    <n v="163759"/>
    <n v="14669"/>
    <n v="299900"/>
    <n v="9.4733023483014502"/>
    <n v="56.368393830770003"/>
  </r>
  <r>
    <d v="2020-11-30T00:00:00"/>
    <x v="8"/>
    <x v="8"/>
    <x v="23"/>
    <n v="27"/>
    <x v="8"/>
    <n v="170296"/>
    <n v="318822"/>
    <n v="1141"/>
    <n v="3652"/>
    <x v="337"/>
    <n v="4456287"/>
    <n v="86936"/>
    <n v="51.259397717861418"/>
    <n v="0"/>
    <n v="0"/>
    <n v="1484065"/>
    <n v="1717077"/>
    <n v="65.2"/>
    <n v="5"/>
    <n v="2905452"/>
    <n v="151951"/>
    <n v="12539"/>
    <n v="295450"/>
    <n v="25.604275487642514"/>
    <n v="81.951633725565699"/>
  </r>
  <r>
    <d v="2020-12-31T00:00:00"/>
    <x v="9"/>
    <x v="9"/>
    <x v="23"/>
    <n v="27"/>
    <x v="9"/>
    <n v="96539"/>
    <n v="415361"/>
    <n v="1730"/>
    <n v="5382"/>
    <x v="338"/>
    <n v="4457728"/>
    <n v="86936"/>
    <n v="51.275973129658603"/>
    <n v="501300"/>
    <n v="0"/>
    <n v="1484065"/>
    <n v="1717077"/>
    <n v="65.2"/>
    <n v="4.7"/>
    <n v="2904806"/>
    <n v="143923"/>
    <n v="10349"/>
    <n v="294950"/>
    <n v="38.809007637971632"/>
    <n v="120.73414977315799"/>
  </r>
  <r>
    <d v="2021-01-31T00:00:00"/>
    <x v="10"/>
    <x v="10"/>
    <x v="23"/>
    <n v="27"/>
    <x v="10"/>
    <n v="46514"/>
    <n v="461875"/>
    <n v="886"/>
    <n v="6268"/>
    <x v="339"/>
    <n v="4458943"/>
    <n v="86936"/>
    <n v="51.289948927946995"/>
    <n v="538300"/>
    <n v="437532.39999999997"/>
    <n v="1484065"/>
    <n v="1717077"/>
    <n v="64.8"/>
    <n v="4.5"/>
    <n v="2889849"/>
    <n v="135958"/>
    <n v="8490"/>
    <n v="299900"/>
    <n v="19.870179995572943"/>
    <n v="140.5714313908027"/>
  </r>
  <r>
    <d v="2021-02-28T00:00:00"/>
    <x v="11"/>
    <x v="11"/>
    <x v="23"/>
    <n v="27"/>
    <x v="11"/>
    <n v="22787"/>
    <n v="484662"/>
    <n v="283"/>
    <n v="6551"/>
    <x v="340"/>
    <n v="4459692"/>
    <n v="86936"/>
    <n v="51.298564461212848"/>
    <n v="720330"/>
    <n v="726954.85"/>
    <n v="1484065"/>
    <n v="1717077"/>
    <n v="65"/>
    <n v="4.4000000000000004"/>
    <n v="2897623"/>
    <n v="133550"/>
    <n v="7668"/>
    <n v="316950"/>
    <n v="6.3457297051007107"/>
    <n v="146.89355229015817"/>
  </r>
  <r>
    <d v="2021-03-31T00:00:00"/>
    <x v="12"/>
    <x v="12"/>
    <x v="23"/>
    <n v="27"/>
    <x v="12"/>
    <n v="34945"/>
    <n v="519607"/>
    <n v="375"/>
    <n v="6926"/>
    <x v="341"/>
    <n v="4460873"/>
    <n v="86936"/>
    <n v="51.312149167203458"/>
    <n v="1367040"/>
    <n v="1137251.55"/>
    <n v="1484065"/>
    <n v="1717077"/>
    <n v="64.900000000000006"/>
    <n v="4.2"/>
    <n v="2896744"/>
    <n v="127007"/>
    <n v="7767"/>
    <n v="325000"/>
    <n v="8.4064262757536472"/>
    <n v="155.26108902898602"/>
  </r>
  <r>
    <d v="2021-04-27T00:00:00"/>
    <x v="13"/>
    <x v="13"/>
    <x v="23"/>
    <n v="27"/>
    <x v="13"/>
    <n v="50989"/>
    <n v="570596"/>
    <n v="243"/>
    <n v="7169"/>
    <x v="342"/>
    <n v="4460873"/>
    <n v="86936"/>
    <n v="51.312149167203458"/>
    <n v="1187060"/>
    <n v="1361870"/>
    <n v="1484065"/>
    <n v="1717077"/>
    <n v="64.900000000000006"/>
    <n v="4.2"/>
    <n v="2896744"/>
    <n v="127007"/>
    <n v="7767"/>
    <n v="325000"/>
    <n v="5.4473642266883635"/>
    <n v="160.70845325567439"/>
  </r>
  <r>
    <d v="2020-03-31T00:00:00"/>
    <x v="0"/>
    <x v="0"/>
    <x v="24"/>
    <n v="28"/>
    <x v="0"/>
    <n v="937"/>
    <n v="937"/>
    <n v="20"/>
    <n v="20"/>
    <x v="343"/>
    <n v="2287475"/>
    <n v="48432"/>
    <n v="47.230653287082923"/>
    <n v="0"/>
    <n v="0"/>
    <n v="756764"/>
    <n v="539398"/>
    <n v="52.7"/>
    <n v="6"/>
    <n v="1206406"/>
    <n v="76782"/>
    <n v="9293"/>
    <n v="205000"/>
    <n v="0.87432649537153406"/>
    <n v="0.87432649537153406"/>
  </r>
  <r>
    <d v="2020-04-30T00:00:00"/>
    <x v="1"/>
    <x v="1"/>
    <x v="24"/>
    <n v="28"/>
    <x v="1"/>
    <n v="5878"/>
    <n v="6815"/>
    <n v="241"/>
    <n v="261"/>
    <x v="344"/>
    <n v="2287269"/>
    <n v="48432"/>
    <n v="47.22639990089197"/>
    <n v="0"/>
    <n v="0"/>
    <n v="756764"/>
    <n v="539398"/>
    <n v="44.9"/>
    <n v="15.7"/>
    <n v="1027052"/>
    <n v="191000"/>
    <n v="9125"/>
    <n v="205000"/>
    <n v="10.536583147850122"/>
    <n v="11.410988388335609"/>
  </r>
  <r>
    <d v="2020-05-31T00:00:00"/>
    <x v="2"/>
    <x v="2"/>
    <x v="24"/>
    <n v="28"/>
    <x v="2"/>
    <n v="8686"/>
    <n v="15501"/>
    <n v="473"/>
    <n v="734"/>
    <x v="345"/>
    <n v="2286517"/>
    <n v="48432"/>
    <n v="47.210872976544437"/>
    <n v="0"/>
    <n v="0"/>
    <n v="756764"/>
    <n v="539398"/>
    <n v="47.8"/>
    <n v="11"/>
    <n v="1091934"/>
    <n v="135173"/>
    <n v="8518"/>
    <n v="212200"/>
    <n v="20.686485164991119"/>
    <n v="32.101226450535904"/>
  </r>
  <r>
    <d v="2020-06-30T00:00:00"/>
    <x v="3"/>
    <x v="3"/>
    <x v="24"/>
    <n v="28"/>
    <x v="3"/>
    <n v="11747"/>
    <n v="27248"/>
    <n v="339"/>
    <n v="1073"/>
    <x v="346"/>
    <n v="2285922"/>
    <n v="48432"/>
    <n v="47.198587710604556"/>
    <n v="0"/>
    <n v="0"/>
    <n v="756764"/>
    <n v="539398"/>
    <n v="48.9"/>
    <n v="9.6"/>
    <n v="1117094"/>
    <n v="118703"/>
    <n v="7822"/>
    <n v="216950"/>
    <n v="14.829902332625522"/>
    <n v="46.939484374357477"/>
  </r>
  <r>
    <d v="2020-07-31T00:00:00"/>
    <x v="4"/>
    <x v="4"/>
    <x v="24"/>
    <n v="28"/>
    <x v="4"/>
    <n v="31499"/>
    <n v="58747"/>
    <n v="590"/>
    <n v="1663"/>
    <x v="347"/>
    <n v="2285425"/>
    <n v="48432"/>
    <n v="47.188325900231256"/>
    <n v="0"/>
    <n v="0"/>
    <n v="756764"/>
    <n v="539398"/>
    <n v="49.8"/>
    <n v="8.5"/>
    <n v="1138838"/>
    <n v="106291"/>
    <n v="7285"/>
    <n v="220000"/>
    <n v="25.815767308049924"/>
    <n v="72.76545937845259"/>
  </r>
  <r>
    <d v="2020-08-31T00:00:00"/>
    <x v="5"/>
    <x v="5"/>
    <x v="24"/>
    <n v="28"/>
    <x v="5"/>
    <n v="24203"/>
    <n v="82950"/>
    <n v="810"/>
    <n v="2473"/>
    <x v="348"/>
    <n v="2285698"/>
    <n v="48432"/>
    <n v="47.193962669309549"/>
    <n v="0"/>
    <n v="0"/>
    <n v="756764"/>
    <n v="539398"/>
    <n v="50.6"/>
    <n v="7.8"/>
    <n v="1156630"/>
    <n v="97292"/>
    <n v="6836"/>
    <n v="227500"/>
    <n v="35.437752493986515"/>
    <n v="108.19452088596131"/>
  </r>
  <r>
    <d v="2020-09-30T00:00:00"/>
    <x v="6"/>
    <x v="6"/>
    <x v="24"/>
    <n v="28"/>
    <x v="6"/>
    <n v="15240"/>
    <n v="98190"/>
    <n v="496"/>
    <n v="2969"/>
    <x v="349"/>
    <n v="2286039"/>
    <n v="48432"/>
    <n v="47.201003468780968"/>
    <n v="0"/>
    <n v="0"/>
    <n v="756764"/>
    <n v="539398"/>
    <n v="51.2"/>
    <n v="7.2"/>
    <n v="1170336"/>
    <n v="91440"/>
    <n v="6538"/>
    <n v="228750"/>
    <n v="21.696917681631852"/>
    <n v="129.87529959025196"/>
  </r>
  <r>
    <d v="2020-10-31T00:00:00"/>
    <x v="7"/>
    <x v="7"/>
    <x v="24"/>
    <n v="28"/>
    <x v="7"/>
    <n v="21970"/>
    <n v="120160"/>
    <n v="365"/>
    <n v="3334"/>
    <x v="350"/>
    <n v="2286309"/>
    <n v="48432"/>
    <n v="47.20657829534192"/>
    <n v="0"/>
    <n v="0"/>
    <n v="756764"/>
    <n v="539398"/>
    <n v="51.6"/>
    <n v="6.9"/>
    <n v="1180316"/>
    <n v="87918"/>
    <n v="6296"/>
    <n v="229000"/>
    <n v="15.964596211623189"/>
    <n v="145.82455827274441"/>
  </r>
  <r>
    <d v="2020-11-30T00:00:00"/>
    <x v="8"/>
    <x v="8"/>
    <x v="24"/>
    <n v="28"/>
    <x v="8"/>
    <n v="33110"/>
    <n v="153270"/>
    <n v="473"/>
    <n v="3807"/>
    <x v="351"/>
    <n v="2286424"/>
    <n v="48432"/>
    <n v="47.208952758506776"/>
    <n v="0"/>
    <n v="0"/>
    <n v="756764"/>
    <n v="539398"/>
    <n v="51.9"/>
    <n v="6.7"/>
    <n v="1187251"/>
    <n v="85575"/>
    <n v="6044"/>
    <n v="225500"/>
    <n v="20.687326585095327"/>
    <n v="166.50455033712032"/>
  </r>
  <r>
    <d v="2020-12-31T00:00:00"/>
    <x v="9"/>
    <x v="9"/>
    <x v="24"/>
    <n v="28"/>
    <x v="9"/>
    <n v="62541"/>
    <n v="215811"/>
    <n v="980"/>
    <n v="4787"/>
    <x v="352"/>
    <n v="2286392"/>
    <n v="48432"/>
    <n v="47.208292038321773"/>
    <n v="267450"/>
    <n v="0"/>
    <n v="756764"/>
    <n v="539398"/>
    <n v="52.2"/>
    <n v="6.6"/>
    <n v="1192792"/>
    <n v="83848"/>
    <n v="5752"/>
    <n v="222050"/>
    <n v="42.862291330620472"/>
    <n v="209.36917204048999"/>
  </r>
  <r>
    <d v="2021-01-31T00:00:00"/>
    <x v="10"/>
    <x v="10"/>
    <x v="24"/>
    <n v="28"/>
    <x v="10"/>
    <n v="59190"/>
    <n v="275001"/>
    <n v="1258"/>
    <n v="6045"/>
    <x v="353"/>
    <n v="2286271"/>
    <n v="48432"/>
    <n v="47.205793690122235"/>
    <n v="288500"/>
    <n v="200940.85"/>
    <n v="756764"/>
    <n v="539398"/>
    <n v="52.4"/>
    <n v="6.4"/>
    <n v="1197779"/>
    <n v="82191"/>
    <n v="5252"/>
    <n v="220000"/>
    <n v="55.024098193083852"/>
    <n v="264.40435101525588"/>
  </r>
  <r>
    <d v="2021-02-28T00:00:00"/>
    <x v="11"/>
    <x v="11"/>
    <x v="24"/>
    <n v="28"/>
    <x v="11"/>
    <n v="19794"/>
    <n v="294795"/>
    <n v="636"/>
    <n v="6681"/>
    <x v="354"/>
    <n v="2285852"/>
    <n v="48432"/>
    <n v="47.197142385199868"/>
    <n v="386250"/>
    <n v="325422.5"/>
    <n v="756764"/>
    <n v="539398"/>
    <n v="52.5"/>
    <n v="6.3"/>
    <n v="1200432"/>
    <n v="80991"/>
    <n v="4734"/>
    <n v="222250"/>
    <n v="27.823323644750406"/>
    <n v="292.27614036254317"/>
  </r>
  <r>
    <d v="2021-03-31T00:00:00"/>
    <x v="12"/>
    <x v="12"/>
    <x v="24"/>
    <n v="28"/>
    <x v="12"/>
    <n v="10351"/>
    <n v="305146"/>
    <n v="351"/>
    <n v="7032"/>
    <x v="355"/>
    <n v="2285593"/>
    <n v="48432"/>
    <n v="47.191794681202509"/>
    <n v="732900"/>
    <n v="458365.89999999997"/>
    <n v="756764"/>
    <n v="539398"/>
    <n v="52.5"/>
    <n v="6.3"/>
    <n v="1200858"/>
    <n v="80270"/>
    <n v="4298"/>
    <n v="224950"/>
    <n v="15.35706488425542"/>
    <n v="307.66632554439917"/>
  </r>
  <r>
    <d v="2021-04-27T00:00:00"/>
    <x v="13"/>
    <x v="13"/>
    <x v="24"/>
    <n v="28"/>
    <x v="13"/>
    <n v="6013"/>
    <n v="311159"/>
    <n v="156"/>
    <n v="7188"/>
    <x v="356"/>
    <n v="2285593"/>
    <n v="48432"/>
    <n v="47.191794681202509"/>
    <n v="637200"/>
    <n v="367795.85"/>
    <n v="756764"/>
    <n v="539398"/>
    <n v="52.5"/>
    <n v="6.3"/>
    <n v="1200858"/>
    <n v="80270"/>
    <n v="4298"/>
    <n v="224950"/>
    <n v="6.8253621707801866"/>
    <n v="314.49168771517935"/>
  </r>
  <r>
    <d v="2020-03-31T00:00:00"/>
    <x v="0"/>
    <x v="0"/>
    <x v="25"/>
    <n v="29"/>
    <x v="0"/>
    <n v="1350"/>
    <n v="1350"/>
    <n v="15"/>
    <n v="15"/>
    <x v="357"/>
    <n v="4830226"/>
    <n v="69707"/>
    <n v="69.293270403259356"/>
    <n v="0"/>
    <n v="0"/>
    <n v="1718736"/>
    <n v="1253014"/>
    <n v="61.7"/>
    <n v="3.7"/>
    <n v="2982405"/>
    <n v="114188"/>
    <n v="17919"/>
    <n v="209450"/>
    <n v="0.31054447555870057"/>
    <n v="0.31054447555870057"/>
  </r>
  <r>
    <d v="2020-04-30T00:00:00"/>
    <x v="1"/>
    <x v="1"/>
    <x v="25"/>
    <n v="29"/>
    <x v="1"/>
    <n v="6213"/>
    <n v="7563"/>
    <n v="326"/>
    <n v="341"/>
    <x v="358"/>
    <n v="4831693"/>
    <n v="69707"/>
    <n v="69.31431563544551"/>
    <n v="0"/>
    <n v="0"/>
    <n v="1718736"/>
    <n v="1253014"/>
    <n v="54"/>
    <n v="12.5"/>
    <n v="2606915"/>
    <n v="373519"/>
    <n v="18026"/>
    <n v="213445"/>
    <n v="6.7471174182631231"/>
    <n v="7.0575676062200143"/>
  </r>
  <r>
    <d v="2020-05-31T00:00:00"/>
    <x v="2"/>
    <x v="2"/>
    <x v="25"/>
    <n v="29"/>
    <x v="2"/>
    <n v="5734"/>
    <n v="13297"/>
    <n v="443"/>
    <n v="784"/>
    <x v="359"/>
    <n v="4832218"/>
    <n v="69707"/>
    <n v="69.321847160256496"/>
    <n v="0"/>
    <n v="0"/>
    <n v="1718736"/>
    <n v="1253014"/>
    <n v="54.1"/>
    <n v="9.6"/>
    <n v="2613065"/>
    <n v="278905"/>
    <n v="16927"/>
    <n v="225000"/>
    <n v="9.1676327516680747"/>
    <n v="16.224433583087517"/>
  </r>
  <r>
    <d v="2020-06-30T00:00:00"/>
    <x v="3"/>
    <x v="3"/>
    <x v="25"/>
    <n v="29"/>
    <x v="3"/>
    <n v="8978"/>
    <n v="22275"/>
    <n v="253"/>
    <n v="1037"/>
    <x v="360"/>
    <n v="4833125"/>
    <n v="69707"/>
    <n v="69.334858765977586"/>
    <n v="0"/>
    <n v="0"/>
    <n v="1718736"/>
    <n v="1253014"/>
    <n v="57"/>
    <n v="8.1"/>
    <n v="2752806"/>
    <n v="241998"/>
    <n v="15665"/>
    <n v="229900"/>
    <n v="5.234708392603129"/>
    <n v="21.45609724557093"/>
  </r>
  <r>
    <d v="2020-07-31T00:00:00"/>
    <x v="4"/>
    <x v="4"/>
    <x v="25"/>
    <n v="29"/>
    <x v="4"/>
    <n v="28799"/>
    <n v="51074"/>
    <n v="268"/>
    <n v="1305"/>
    <x v="361"/>
    <n v="4834175"/>
    <n v="69707"/>
    <n v="69.349921815599586"/>
    <n v="0"/>
    <n v="0"/>
    <n v="1718736"/>
    <n v="1253014"/>
    <n v="59.8"/>
    <n v="6.8"/>
    <n v="2891126"/>
    <n v="210528"/>
    <n v="14862"/>
    <n v="229900"/>
    <n v="5.5438621895152735"/>
    <n v="26.995299094468031"/>
  </r>
  <r>
    <d v="2020-08-31T00:00:00"/>
    <x v="5"/>
    <x v="5"/>
    <x v="25"/>
    <n v="29"/>
    <x v="5"/>
    <n v="35254"/>
    <n v="86328"/>
    <n v="318"/>
    <n v="1623"/>
    <x v="362"/>
    <n v="4836296"/>
    <n v="69707"/>
    <n v="69.380349175836002"/>
    <n v="0"/>
    <n v="0"/>
    <n v="1718736"/>
    <n v="1253014"/>
    <n v="60.1"/>
    <n v="6"/>
    <n v="2904372"/>
    <n v="185023"/>
    <n v="13837"/>
    <n v="230000"/>
    <n v="6.5752799249673721"/>
    <n v="33.558739994408946"/>
  </r>
  <r>
    <d v="2020-09-30T00:00:00"/>
    <x v="6"/>
    <x v="6"/>
    <x v="25"/>
    <n v="29"/>
    <x v="6"/>
    <n v="43737"/>
    <n v="130065"/>
    <n v="534"/>
    <n v="2157"/>
    <x v="363"/>
    <n v="4838656"/>
    <n v="69707"/>
    <n v="69.414205173081612"/>
    <n v="0"/>
    <n v="0"/>
    <n v="1718736"/>
    <n v="1253014"/>
    <n v="60.2"/>
    <n v="5.4"/>
    <n v="2914028"/>
    <n v="165932"/>
    <n v="13560"/>
    <n v="229900"/>
    <n v="11.036122427384795"/>
    <n v="44.578494524099256"/>
  </r>
  <r>
    <d v="2020-10-31T00:00:00"/>
    <x v="7"/>
    <x v="7"/>
    <x v="25"/>
    <n v="29"/>
    <x v="7"/>
    <n v="59860"/>
    <n v="189925"/>
    <n v="933"/>
    <n v="3090"/>
    <x v="364"/>
    <n v="4840816"/>
    <n v="69707"/>
    <n v="69.445192018018275"/>
    <n v="0"/>
    <n v="0"/>
    <n v="1718736"/>
    <n v="1253014"/>
    <n v="60.3"/>
    <n v="5"/>
    <n v="2919089"/>
    <n v="152428"/>
    <n v="13590"/>
    <n v="225000"/>
    <n v="19.27361006904621"/>
    <n v="63.832213411953688"/>
  </r>
  <r>
    <d v="2020-11-30T00:00:00"/>
    <x v="8"/>
    <x v="8"/>
    <x v="25"/>
    <n v="29"/>
    <x v="8"/>
    <n v="125056"/>
    <n v="314981"/>
    <n v="891"/>
    <n v="3981"/>
    <x v="365"/>
    <n v="4842526"/>
    <n v="69707"/>
    <n v="69.469723270259806"/>
    <n v="0"/>
    <n v="0"/>
    <n v="1718736"/>
    <n v="1253014"/>
    <n v="60.3"/>
    <n v="4.7"/>
    <n v="2918134"/>
    <n v="142939"/>
    <n v="13037"/>
    <n v="219950"/>
    <n v="18.399488200992625"/>
    <n v="82.20916108658993"/>
  </r>
  <r>
    <d v="2020-12-31T00:00:00"/>
    <x v="9"/>
    <x v="9"/>
    <x v="25"/>
    <n v="29"/>
    <x v="9"/>
    <n v="103656"/>
    <n v="418637"/>
    <n v="1906"/>
    <n v="5887"/>
    <x v="366"/>
    <n v="4844027"/>
    <n v="69707"/>
    <n v="69.491256258338467"/>
    <n v="554450"/>
    <n v="0"/>
    <n v="1718736"/>
    <n v="1253014"/>
    <n v="60.2"/>
    <n v="4.4000000000000004"/>
    <n v="2916551"/>
    <n v="135112"/>
    <n v="11856"/>
    <n v="215000"/>
    <n v="39.347427254224634"/>
    <n v="121.53111450452279"/>
  </r>
  <r>
    <d v="2021-01-31T00:00:00"/>
    <x v="10"/>
    <x v="10"/>
    <x v="25"/>
    <n v="29"/>
    <x v="10"/>
    <n v="80893"/>
    <n v="499530"/>
    <n v="1289"/>
    <n v="7176"/>
    <x v="367"/>
    <n v="4845259"/>
    <n v="69707"/>
    <n v="69.508930236561611"/>
    <n v="598300"/>
    <n v="377726.39999999997"/>
    <n v="1718736"/>
    <n v="1253014"/>
    <n v="60.1"/>
    <n v="4.3"/>
    <n v="2912406"/>
    <n v="130549"/>
    <n v="10107"/>
    <n v="227000"/>
    <n v="26.603325023492033"/>
    <n v="148.10353791200842"/>
  </r>
  <r>
    <d v="2021-02-28T00:00:00"/>
    <x v="11"/>
    <x v="11"/>
    <x v="25"/>
    <n v="29"/>
    <x v="11"/>
    <n v="25070"/>
    <n v="524600"/>
    <n v="1206"/>
    <n v="8382"/>
    <x v="368"/>
    <n v="4845885"/>
    <n v="69707"/>
    <n v="69.517910683288619"/>
    <n v="798830"/>
    <n v="709767"/>
    <n v="1718736"/>
    <n v="1253014"/>
    <n v="60.3"/>
    <n v="4.3"/>
    <n v="2921557"/>
    <n v="132538"/>
    <n v="8363"/>
    <n v="237500"/>
    <n v="24.88709492693285"/>
    <n v="172.9715005618169"/>
  </r>
  <r>
    <d v="2021-03-31T00:00:00"/>
    <x v="12"/>
    <x v="12"/>
    <x v="25"/>
    <n v="29"/>
    <x v="12"/>
    <n v="64300"/>
    <n v="588900"/>
    <n v="595"/>
    <n v="8977"/>
    <x v="369"/>
    <n v="4847023"/>
    <n v="69707"/>
    <n v="69.53423615992655"/>
    <n v="1515440"/>
    <n v="1058609.55"/>
    <n v="1718736"/>
    <n v="1253014"/>
    <n v="60.6"/>
    <n v="4.2"/>
    <n v="2935792"/>
    <n v="128920"/>
    <n v="7976"/>
    <n v="249495"/>
    <n v="12.275576162935478"/>
    <n v="185.20646590701139"/>
  </r>
  <r>
    <d v="2021-04-27T00:00:00"/>
    <x v="13"/>
    <x v="13"/>
    <x v="25"/>
    <n v="29"/>
    <x v="13"/>
    <n v="9600"/>
    <n v="598500"/>
    <n v="240"/>
    <n v="9217"/>
    <x v="370"/>
    <n v="4847023"/>
    <n v="69707"/>
    <n v="69.53423615992655"/>
    <n v="1312380"/>
    <n v="1241501.5"/>
    <n v="1718736"/>
    <n v="1253014"/>
    <n v="60.6"/>
    <n v="4.2"/>
    <n v="2935792"/>
    <n v="128920"/>
    <n v="7976"/>
    <n v="249495"/>
    <n v="4.9514929060580073"/>
    <n v="190.1579588130694"/>
  </r>
  <r>
    <d v="2020-03-31T00:00:00"/>
    <x v="0"/>
    <x v="0"/>
    <x v="26"/>
    <n v="30"/>
    <x v="0"/>
    <n v="198"/>
    <n v="198"/>
    <n v="5"/>
    <n v="5"/>
    <x v="371"/>
    <n v="858828"/>
    <n v="147040"/>
    <n v="5.8407780195865069"/>
    <n v="0"/>
    <n v="0"/>
    <n v="343602"/>
    <n v="244786"/>
    <n v="60.7"/>
    <n v="3.8"/>
    <n v="521657"/>
    <n v="20489"/>
    <n v="4788"/>
    <n v="352450"/>
    <n v="0.58218875025034122"/>
    <n v="0.58218875025034122"/>
  </r>
  <r>
    <d v="2020-04-30T00:00:00"/>
    <x v="1"/>
    <x v="1"/>
    <x v="26"/>
    <n v="30"/>
    <x v="1"/>
    <n v="254"/>
    <n v="452"/>
    <n v="11"/>
    <n v="16"/>
    <x v="372"/>
    <n v="859622"/>
    <n v="147040"/>
    <n v="5.8461779107725791"/>
    <n v="0"/>
    <n v="0"/>
    <n v="343602"/>
    <n v="244786"/>
    <n v="55.7"/>
    <n v="11.9"/>
    <n v="479153"/>
    <n v="64455"/>
    <n v="5054"/>
    <n v="364208.5"/>
    <n v="1.2796322104366804"/>
    <n v="1.8612832151806258"/>
  </r>
  <r>
    <d v="2020-05-31T00:00:00"/>
    <x v="2"/>
    <x v="2"/>
    <x v="26"/>
    <n v="30"/>
    <x v="2"/>
    <n v="63"/>
    <n v="515"/>
    <n v="1"/>
    <n v="17"/>
    <x v="373"/>
    <n v="860294"/>
    <n v="147040"/>
    <n v="5.8507480957562565"/>
    <n v="0"/>
    <n v="0"/>
    <n v="343602"/>
    <n v="244786"/>
    <n v="55.8"/>
    <n v="9.1"/>
    <n v="480130"/>
    <n v="48093"/>
    <n v="5020"/>
    <n v="379988"/>
    <n v="0.11623933213529329"/>
    <n v="1.9760686462999857"/>
  </r>
  <r>
    <d v="2020-06-30T00:00:00"/>
    <x v="3"/>
    <x v="3"/>
    <x v="26"/>
    <n v="30"/>
    <x v="3"/>
    <n v="452"/>
    <n v="967"/>
    <n v="5"/>
    <n v="22"/>
    <x v="374"/>
    <n v="861056"/>
    <n v="147040"/>
    <n v="5.8559303590859626"/>
    <n v="0"/>
    <n v="0"/>
    <n v="343602"/>
    <n v="244786"/>
    <n v="59"/>
    <n v="7.6"/>
    <n v="507756"/>
    <n v="41539"/>
    <n v="4943"/>
    <n v="395000"/>
    <n v="0.58068232495911998"/>
    <n v="2.5550022298201278"/>
  </r>
  <r>
    <d v="2020-07-31T00:00:00"/>
    <x v="4"/>
    <x v="4"/>
    <x v="26"/>
    <n v="30"/>
    <x v="4"/>
    <n v="3010"/>
    <n v="3977"/>
    <n v="38"/>
    <n v="60"/>
    <x v="375"/>
    <n v="861803"/>
    <n v="147040"/>
    <n v="5.8610106093579981"/>
    <n v="0"/>
    <n v="0"/>
    <n v="343602"/>
    <n v="244786"/>
    <n v="59.2"/>
    <n v="6.6"/>
    <n v="509831"/>
    <n v="35916"/>
    <n v="4530"/>
    <n v="399000"/>
    <n v="4.4093603758631614"/>
    <n v="6.9621479618892019"/>
  </r>
  <r>
    <d v="2020-08-31T00:00:00"/>
    <x v="5"/>
    <x v="5"/>
    <x v="26"/>
    <n v="30"/>
    <x v="5"/>
    <n v="3463"/>
    <n v="7440"/>
    <n v="44"/>
    <n v="104"/>
    <x v="376"/>
    <n v="862714"/>
    <n v="147040"/>
    <n v="5.8672062023939064"/>
    <n v="0"/>
    <n v="0"/>
    <n v="343602"/>
    <n v="244786"/>
    <n v="59.3"/>
    <n v="5.8"/>
    <n v="511307"/>
    <n v="31335"/>
    <n v="4232"/>
    <n v="399500"/>
    <n v="5.100183838444722"/>
    <n v="12.054979981778434"/>
  </r>
  <r>
    <d v="2020-09-30T00:00:00"/>
    <x v="6"/>
    <x v="6"/>
    <x v="26"/>
    <n v="30"/>
    <x v="6"/>
    <n v="5739"/>
    <n v="13179"/>
    <n v="76"/>
    <n v="180"/>
    <x v="377"/>
    <n v="863704"/>
    <n v="147040"/>
    <n v="5.8739390642002176"/>
    <n v="0"/>
    <n v="0"/>
    <n v="343602"/>
    <n v="244786"/>
    <n v="59.3"/>
    <n v="5.2"/>
    <n v="511783"/>
    <n v="27902"/>
    <n v="3840"/>
    <n v="399949.5"/>
    <n v="8.7993108750219982"/>
    <n v="20.840473125052103"/>
  </r>
  <r>
    <d v="2020-10-31T00:00:00"/>
    <x v="7"/>
    <x v="7"/>
    <x v="26"/>
    <n v="30"/>
    <x v="7"/>
    <n v="19622"/>
    <n v="32801"/>
    <n v="197"/>
    <n v="377"/>
    <x v="378"/>
    <n v="864626"/>
    <n v="147040"/>
    <n v="5.8802094668117517"/>
    <n v="0"/>
    <n v="0"/>
    <n v="343602"/>
    <n v="244786"/>
    <n v="59.1"/>
    <n v="4.7"/>
    <n v="511419"/>
    <n v="25453"/>
    <n v="3441"/>
    <n v="399000"/>
    <n v="22.784417771383232"/>
    <n v="43.602667511733394"/>
  </r>
  <r>
    <d v="2020-11-30T00:00:00"/>
    <x v="8"/>
    <x v="8"/>
    <x v="26"/>
    <n v="30"/>
    <x v="8"/>
    <n v="29455"/>
    <n v="62256"/>
    <n v="307"/>
    <n v="684"/>
    <x v="379"/>
    <n v="865491"/>
    <n v="147040"/>
    <n v="5.8860922198041346"/>
    <n v="0"/>
    <n v="0"/>
    <n v="343602"/>
    <n v="244786"/>
    <n v="59"/>
    <n v="4.5"/>
    <n v="510758"/>
    <n v="23791"/>
    <n v="3014"/>
    <n v="397500"/>
    <n v="35.471194963321395"/>
    <n v="79.030284543686761"/>
  </r>
  <r>
    <d v="2020-12-31T00:00:00"/>
    <x v="9"/>
    <x v="9"/>
    <x v="26"/>
    <n v="30"/>
    <x v="9"/>
    <n v="19445"/>
    <n v="81701"/>
    <n v="278"/>
    <n v="962"/>
    <x v="380"/>
    <n v="866314"/>
    <n v="147040"/>
    <n v="5.8916893362350384"/>
    <n v="100100"/>
    <n v="0"/>
    <n v="343602"/>
    <n v="244786"/>
    <n v="58.9"/>
    <n v="4.2"/>
    <n v="510472"/>
    <n v="22462"/>
    <n v="2706"/>
    <n v="396500"/>
    <n v="32.089981230823923"/>
    <n v="111.04518684911014"/>
  </r>
  <r>
    <d v="2021-01-31T00:00:00"/>
    <x v="10"/>
    <x v="10"/>
    <x v="26"/>
    <n v="30"/>
    <x v="10"/>
    <n v="12260"/>
    <n v="93961"/>
    <n v="272"/>
    <n v="1234"/>
    <x v="381"/>
    <n v="867082"/>
    <n v="147040"/>
    <n v="5.8969124047878125"/>
    <n v="106800"/>
    <n v="88846.25"/>
    <n v="343602"/>
    <n v="244786"/>
    <n v="59"/>
    <n v="4"/>
    <n v="511691"/>
    <n v="21219"/>
    <n v="2356"/>
    <n v="399900"/>
    <n v="31.369582115647653"/>
    <n v="142.31641298054856"/>
  </r>
  <r>
    <d v="2021-02-28T00:00:00"/>
    <x v="11"/>
    <x v="11"/>
    <x v="26"/>
    <n v="30"/>
    <x v="11"/>
    <n v="6038"/>
    <n v="99999"/>
    <n v="124"/>
    <n v="1358"/>
    <x v="382"/>
    <n v="867716"/>
    <n v="147040"/>
    <n v="5.9012241566920567"/>
    <n v="140410"/>
    <n v="150362.44999999998"/>
    <n v="343602"/>
    <n v="244786"/>
    <n v="58.8"/>
    <n v="3.9"/>
    <n v="510513"/>
    <n v="20749"/>
    <n v="2029"/>
    <n v="419450"/>
    <n v="14.290389943253322"/>
    <n v="156.50281889466137"/>
  </r>
  <r>
    <d v="2021-03-31T00:00:00"/>
    <x v="12"/>
    <x v="12"/>
    <x v="26"/>
    <n v="30"/>
    <x v="12"/>
    <n v="4678"/>
    <n v="104677"/>
    <n v="79"/>
    <n v="1437"/>
    <x v="383"/>
    <n v="868461"/>
    <n v="147040"/>
    <n v="5.9062908052230689"/>
    <n v="268620"/>
    <n v="205253.75"/>
    <n v="343602"/>
    <n v="244786"/>
    <n v="58.9"/>
    <n v="3.8"/>
    <n v="511723"/>
    <n v="19978"/>
    <n v="1935"/>
    <n v="426500"/>
    <n v="9.0965512556119403"/>
    <n v="165.4651158773969"/>
  </r>
  <r>
    <d v="2021-04-27T00:00:00"/>
    <x v="13"/>
    <x v="13"/>
    <x v="26"/>
    <n v="30"/>
    <x v="13"/>
    <n v="3725"/>
    <n v="108402"/>
    <n v="129"/>
    <n v="1566"/>
    <x v="384"/>
    <n v="868461"/>
    <n v="147040"/>
    <n v="5.9062908052230689"/>
    <n v="233860"/>
    <n v="199931.9"/>
    <n v="343602"/>
    <n v="244786"/>
    <n v="58.9"/>
    <n v="3.8"/>
    <n v="511723"/>
    <n v="19978"/>
    <n v="1935"/>
    <n v="426500"/>
    <n v="14.853862176885318"/>
    <n v="180.31897805428224"/>
  </r>
  <r>
    <d v="2020-02-29T00:00:00"/>
    <x v="15"/>
    <x v="15"/>
    <x v="27"/>
    <n v="31"/>
    <x v="14"/>
    <n v="13"/>
    <n v="13"/>
    <n v="0"/>
    <n v="0"/>
    <x v="385"/>
    <n v="1484359"/>
    <n v="77348"/>
    <n v="19.190657806278118"/>
    <n v="0"/>
    <n v="0"/>
    <n v="556846"/>
    <n v="374583"/>
    <n v="68.2"/>
    <n v="3"/>
    <n v="1012002"/>
    <n v="31338"/>
    <n v="4714"/>
    <n v="239000"/>
    <n v="0"/>
    <n v="0"/>
  </r>
  <r>
    <d v="2020-03-31T00:00:00"/>
    <x v="0"/>
    <x v="0"/>
    <x v="27"/>
    <n v="31"/>
    <x v="1"/>
    <n v="186"/>
    <n v="199"/>
    <n v="4"/>
    <n v="4"/>
    <x v="386"/>
    <n v="1484852"/>
    <n v="77348"/>
    <n v="19.197031597455656"/>
    <n v="0"/>
    <n v="0"/>
    <n v="556846"/>
    <n v="374583"/>
    <n v="68.099999999999994"/>
    <n v="3.1"/>
    <n v="1011133"/>
    <n v="32103"/>
    <n v="4885"/>
    <n v="239950"/>
    <n v="0.26938711736927318"/>
    <n v="0.26938711736927318"/>
  </r>
  <r>
    <d v="2020-04-30T00:00:00"/>
    <x v="1"/>
    <x v="1"/>
    <x v="27"/>
    <n v="31"/>
    <x v="2"/>
    <n v="4133"/>
    <n v="4332"/>
    <n v="66"/>
    <n v="70"/>
    <x v="387"/>
    <n v="1485441"/>
    <n v="77348"/>
    <n v="19.204646532554172"/>
    <n v="0"/>
    <n v="0"/>
    <n v="556846"/>
    <n v="374583"/>
    <n v="65.599999999999994"/>
    <n v="7.4"/>
    <n v="973730"/>
    <n v="77832"/>
    <n v="4984"/>
    <n v="247150"/>
    <n v="4.443124970968217"/>
    <n v="4.7124052722390184"/>
  </r>
  <r>
    <d v="2020-05-31T00:00:00"/>
    <x v="2"/>
    <x v="2"/>
    <x v="27"/>
    <n v="31"/>
    <x v="3"/>
    <n v="9769"/>
    <n v="14101"/>
    <n v="108"/>
    <n v="178"/>
    <x v="388"/>
    <n v="1485719"/>
    <n v="77348"/>
    <n v="19.208240678492011"/>
    <n v="0"/>
    <n v="0"/>
    <n v="556846"/>
    <n v="374583"/>
    <n v="65.7"/>
    <n v="5.4"/>
    <n v="975917"/>
    <n v="55744"/>
    <n v="4718"/>
    <n v="255000"/>
    <n v="7.2692077034755558"/>
    <n v="11.98073121498749"/>
  </r>
  <r>
    <d v="2020-06-30T00:00:00"/>
    <x v="3"/>
    <x v="3"/>
    <x v="27"/>
    <n v="31"/>
    <x v="4"/>
    <n v="5093"/>
    <n v="19194"/>
    <n v="101"/>
    <n v="279"/>
    <x v="389"/>
    <n v="1486137"/>
    <n v="77348"/>
    <n v="19.21364482598128"/>
    <n v="0"/>
    <n v="0"/>
    <n v="556846"/>
    <n v="374583"/>
    <n v="65.900000000000006"/>
    <n v="6.6"/>
    <n v="979531"/>
    <n v="68870"/>
    <n v="4332"/>
    <n v="255100"/>
    <n v="6.7961432896159639"/>
    <n v="18.773504730721324"/>
  </r>
  <r>
    <d v="2020-07-31T00:00:00"/>
    <x v="4"/>
    <x v="4"/>
    <x v="27"/>
    <n v="31"/>
    <x v="5"/>
    <n v="7017"/>
    <n v="26211"/>
    <n v="59"/>
    <n v="338"/>
    <x v="390"/>
    <n v="1486531"/>
    <n v="77348"/>
    <n v="19.218738687490305"/>
    <n v="0"/>
    <n v="0"/>
    <n v="556846"/>
    <n v="374583"/>
    <n v="66.2"/>
    <n v="4.4000000000000004"/>
    <n v="983881"/>
    <n v="44925"/>
    <n v="4142"/>
    <n v="258950"/>
    <n v="3.9689720564186017"/>
    <n v="22.737500933381142"/>
  </r>
  <r>
    <d v="2020-08-31T00:00:00"/>
    <x v="5"/>
    <x v="5"/>
    <x v="27"/>
    <n v="31"/>
    <x v="6"/>
    <n v="8076"/>
    <n v="34287"/>
    <n v="64"/>
    <n v="402"/>
    <x v="391"/>
    <n v="1487267"/>
    <n v="77348"/>
    <n v="19.22825412421782"/>
    <n v="0"/>
    <n v="0"/>
    <n v="556846"/>
    <n v="374583"/>
    <n v="66.400000000000006"/>
    <n v="4"/>
    <n v="987515"/>
    <n v="41294"/>
    <n v="3943"/>
    <n v="250000"/>
    <n v="4.3031950550909821"/>
    <n v="27.02944393979023"/>
  </r>
  <r>
    <d v="2020-09-30T00:00:00"/>
    <x v="6"/>
    <x v="6"/>
    <x v="27"/>
    <n v="31"/>
    <x v="7"/>
    <n v="11277"/>
    <n v="45564"/>
    <n v="91"/>
    <n v="493"/>
    <x v="392"/>
    <n v="1488070"/>
    <n v="77348"/>
    <n v="19.238635775973524"/>
    <n v="0"/>
    <n v="0"/>
    <n v="556846"/>
    <n v="374583"/>
    <n v="66.5"/>
    <n v="3.8"/>
    <n v="989626"/>
    <n v="38568"/>
    <n v="3847"/>
    <n v="249250"/>
    <n v="6.1153037155510157"/>
    <n v="33.130161887545611"/>
  </r>
  <r>
    <d v="2020-10-31T00:00:00"/>
    <x v="7"/>
    <x v="7"/>
    <x v="27"/>
    <n v="31"/>
    <x v="8"/>
    <n v="25197"/>
    <n v="70761"/>
    <n v="161"/>
    <n v="654"/>
    <x v="393"/>
    <n v="1488824"/>
    <n v="77348"/>
    <n v="19.248383927186222"/>
    <n v="0"/>
    <n v="0"/>
    <n v="556846"/>
    <n v="374583"/>
    <n v="66.5"/>
    <n v="3.6"/>
    <n v="990239"/>
    <n v="36579"/>
    <n v="3777"/>
    <n v="245000"/>
    <n v="10.813904128359026"/>
    <n v="43.927287577309343"/>
  </r>
  <r>
    <d v="2020-11-30T00:00:00"/>
    <x v="8"/>
    <x v="8"/>
    <x v="27"/>
    <n v="31"/>
    <x v="9"/>
    <n v="58282"/>
    <n v="129043"/>
    <n v="393"/>
    <n v="1047"/>
    <x v="394"/>
    <n v="1489408"/>
    <n v="77348"/>
    <n v="19.25593421937219"/>
    <n v="0"/>
    <n v="0"/>
    <n v="556846"/>
    <n v="374583"/>
    <n v="66.400000000000006"/>
    <n v="3.4"/>
    <n v="989563"/>
    <n v="35298"/>
    <n v="3635"/>
    <n v="241950"/>
    <n v="26.386322619456859"/>
    <n v="70.296386215194218"/>
  </r>
  <r>
    <d v="2020-12-31T00:00:00"/>
    <x v="9"/>
    <x v="9"/>
    <x v="27"/>
    <n v="31"/>
    <x v="10"/>
    <n v="38752"/>
    <n v="167795"/>
    <n v="643"/>
    <n v="1690"/>
    <x v="395"/>
    <n v="1489954"/>
    <n v="77348"/>
    <n v="19.262993225422765"/>
    <n v="173000"/>
    <n v="0"/>
    <n v="556846"/>
    <n v="374583"/>
    <n v="66.400000000000006"/>
    <n v="3.4"/>
    <n v="989072"/>
    <n v="34528"/>
    <n v="3379"/>
    <n v="245950"/>
    <n v="43.155694739569142"/>
    <n v="113.42632054412418"/>
  </r>
  <r>
    <d v="2021-01-31T00:00:00"/>
    <x v="10"/>
    <x v="10"/>
    <x v="27"/>
    <n v="31"/>
    <x v="11"/>
    <n v="23968"/>
    <n v="191763"/>
    <n v="335"/>
    <n v="2025"/>
    <x v="396"/>
    <n v="1490395"/>
    <n v="77348"/>
    <n v="19.268694730309768"/>
    <n v="185600"/>
    <n v="151054.35"/>
    <n v="556846"/>
    <n v="374583"/>
    <n v="66.599999999999994"/>
    <n v="3.2"/>
    <n v="992112"/>
    <n v="32710"/>
    <n v="3038"/>
    <n v="254900"/>
    <n v="22.477262739072525"/>
    <n v="135.87002103469214"/>
  </r>
  <r>
    <d v="2021-02-28T00:00:00"/>
    <x v="11"/>
    <x v="11"/>
    <x v="27"/>
    <n v="31"/>
    <x v="12"/>
    <n v="9535"/>
    <n v="201298"/>
    <n v="174"/>
    <n v="2199"/>
    <x v="397"/>
    <n v="1490687"/>
    <n v="77348"/>
    <n v="19.272469876402752"/>
    <n v="246240"/>
    <n v="252218.8"/>
    <n v="556846"/>
    <n v="374583"/>
    <n v="66.3"/>
    <n v="3.1"/>
    <n v="988967"/>
    <n v="31948"/>
    <n v="2665"/>
    <n v="266725"/>
    <n v="11.672470478376749"/>
    <n v="147.51587690776134"/>
  </r>
  <r>
    <d v="2021-03-31T00:00:00"/>
    <x v="12"/>
    <x v="12"/>
    <x v="27"/>
    <n v="31"/>
    <x v="13"/>
    <n v="8614"/>
    <n v="209912"/>
    <n v="85"/>
    <n v="2284"/>
    <x v="398"/>
    <n v="1491090"/>
    <n v="77348"/>
    <n v="19.277680095154366"/>
    <n v="472200"/>
    <n v="396438.3"/>
    <n v="556846"/>
    <n v="374583"/>
    <n v="66.400000000000006"/>
    <n v="2.9"/>
    <n v="990074"/>
    <n v="30061"/>
    <n v="2519"/>
    <n v="274783.5"/>
    <n v="5.7005278018094145"/>
    <n v="153.1765352862671"/>
  </r>
  <r>
    <d v="2021-04-27T00:00:00"/>
    <x v="13"/>
    <x v="13"/>
    <x v="27"/>
    <n v="31"/>
    <x v="15"/>
    <n v="9178"/>
    <n v="219090"/>
    <n v="80"/>
    <n v="2364"/>
    <x v="399"/>
    <n v="1491090"/>
    <n v="77348"/>
    <n v="19.277680095154366"/>
    <n v="408120"/>
    <n v="401256.95"/>
    <n v="556846"/>
    <n v="374583"/>
    <n v="66.400000000000006"/>
    <n v="2.9"/>
    <n v="990074"/>
    <n v="30061"/>
    <n v="2519"/>
    <n v="274783.5"/>
    <n v="5.365202636997096"/>
    <n v="158.54173792326418"/>
  </r>
  <r>
    <d v="2020-03-31T00:00:00"/>
    <x v="0"/>
    <x v="0"/>
    <x v="28"/>
    <n v="32"/>
    <x v="0"/>
    <n v="1113"/>
    <n v="1113"/>
    <n v="26"/>
    <n v="26"/>
    <x v="400"/>
    <n v="2467941"/>
    <n v="110572"/>
    <n v="22.319764497341097"/>
    <n v="0"/>
    <n v="0"/>
    <n v="669890"/>
    <n v="703486"/>
    <n v="60.2"/>
    <n v="6.4"/>
    <n v="1485811"/>
    <n v="102089"/>
    <n v="9368"/>
    <n v="349450"/>
    <n v="1.0535097881189217"/>
    <n v="1.0535097881189217"/>
  </r>
  <r>
    <d v="2020-04-30T00:00:00"/>
    <x v="1"/>
    <x v="1"/>
    <x v="28"/>
    <n v="32"/>
    <x v="1"/>
    <n v="3940"/>
    <n v="5053"/>
    <n v="217"/>
    <n v="243"/>
    <x v="401"/>
    <n v="2471833"/>
    <n v="110572"/>
    <n v="22.354963281843506"/>
    <n v="0"/>
    <n v="0"/>
    <n v="669890"/>
    <n v="703486"/>
    <n v="42.7"/>
    <n v="29.5"/>
    <n v="1055435"/>
    <n v="442217"/>
    <n v="11074"/>
    <n v="345000"/>
    <n v="8.7789102257312699"/>
    <n v="9.8307612205193475"/>
  </r>
  <r>
    <d v="2020-05-31T00:00:00"/>
    <x v="2"/>
    <x v="2"/>
    <x v="28"/>
    <n v="32"/>
    <x v="2"/>
    <n v="3575"/>
    <n v="8628"/>
    <n v="176"/>
    <n v="419"/>
    <x v="402"/>
    <n v="2474993"/>
    <n v="110572"/>
    <n v="22.38354194551966"/>
    <n v="0"/>
    <n v="0"/>
    <n v="669890"/>
    <n v="703486"/>
    <n v="43.8"/>
    <n v="24.5"/>
    <n v="1083335"/>
    <n v="351694"/>
    <n v="11358"/>
    <n v="346000"/>
    <n v="7.1111312234014408"/>
    <n v="16.929340810256836"/>
  </r>
  <r>
    <d v="2020-06-30T00:00:00"/>
    <x v="3"/>
    <x v="3"/>
    <x v="28"/>
    <n v="32"/>
    <x v="3"/>
    <n v="9954"/>
    <n v="18582"/>
    <n v="88"/>
    <n v="507"/>
    <x v="403"/>
    <n v="2478346"/>
    <n v="110572"/>
    <n v="22.41386607821148"/>
    <n v="0"/>
    <n v="0"/>
    <n v="669890"/>
    <n v="703486"/>
    <n v="51.3"/>
    <n v="15.4"/>
    <n v="1272287"/>
    <n v="232061"/>
    <n v="11031"/>
    <n v="349950"/>
    <n v="3.5507552214259026"/>
    <n v="20.457192014351509"/>
  </r>
  <r>
    <d v="2020-07-31T00:00:00"/>
    <x v="4"/>
    <x v="4"/>
    <x v="28"/>
    <n v="32"/>
    <x v="4"/>
    <n v="29560"/>
    <n v="48142"/>
    <n v="324"/>
    <n v="831"/>
    <x v="404"/>
    <n v="2481749"/>
    <n v="110572"/>
    <n v="22.444642404948812"/>
    <n v="0"/>
    <n v="0"/>
    <n v="669890"/>
    <n v="703486"/>
    <n v="50.8"/>
    <n v="16.600000000000001"/>
    <n v="1261549"/>
    <n v="251039"/>
    <n v="10253"/>
    <n v="354999"/>
    <n v="13.055308977660511"/>
    <n v="33.484449877888537"/>
  </r>
  <r>
    <d v="2020-08-31T00:00:00"/>
    <x v="5"/>
    <x v="5"/>
    <x v="28"/>
    <n v="32"/>
    <x v="5"/>
    <n v="21176"/>
    <n v="69318"/>
    <n v="474"/>
    <n v="1305"/>
    <x v="405"/>
    <n v="2485827"/>
    <n v="110572"/>
    <n v="22.48152335130051"/>
    <n v="0"/>
    <n v="0"/>
    <n v="669890"/>
    <n v="703486"/>
    <n v="52.4"/>
    <n v="14.5"/>
    <n v="1302740"/>
    <n v="220836"/>
    <n v="10108"/>
    <n v="355000"/>
    <n v="19.068100877494693"/>
    <n v="52.497619504494885"/>
  </r>
  <r>
    <d v="2020-09-30T00:00:00"/>
    <x v="6"/>
    <x v="6"/>
    <x v="28"/>
    <n v="32"/>
    <x v="6"/>
    <n v="10766"/>
    <n v="80084"/>
    <n v="295"/>
    <n v="1600"/>
    <x v="406"/>
    <n v="2489990"/>
    <n v="110572"/>
    <n v="22.519173027529572"/>
    <n v="0"/>
    <n v="0"/>
    <n v="669890"/>
    <n v="703486"/>
    <n v="53.6"/>
    <n v="13"/>
    <n v="1335440"/>
    <n v="199734"/>
    <n v="10177"/>
    <n v="355000"/>
    <n v="11.84743713830176"/>
    <n v="64.257286173840058"/>
  </r>
  <r>
    <d v="2020-10-31T00:00:00"/>
    <x v="7"/>
    <x v="7"/>
    <x v="28"/>
    <n v="32"/>
    <x v="7"/>
    <n v="20760"/>
    <n v="100844"/>
    <n v="179"/>
    <n v="1779"/>
    <x v="407"/>
    <n v="2494084"/>
    <n v="110572"/>
    <n v="22.556198675975835"/>
    <n v="0"/>
    <n v="0"/>
    <n v="669890"/>
    <n v="703486"/>
    <n v="54.5"/>
    <n v="12"/>
    <n v="1360394"/>
    <n v="185350"/>
    <n v="9927"/>
    <n v="355000"/>
    <n v="7.1769836140242269"/>
    <n v="71.328792454464235"/>
  </r>
  <r>
    <d v="2020-11-30T00:00:00"/>
    <x v="8"/>
    <x v="8"/>
    <x v="28"/>
    <n v="32"/>
    <x v="8"/>
    <n v="51882"/>
    <n v="152726"/>
    <n v="370"/>
    <n v="2149"/>
    <x v="408"/>
    <n v="2498025"/>
    <n v="110572"/>
    <n v="22.591840610642841"/>
    <n v="0"/>
    <n v="0"/>
    <n v="669890"/>
    <n v="703486"/>
    <n v="55.2"/>
    <n v="8.6999999999999993"/>
    <n v="1378050"/>
    <n v="131052"/>
    <n v="9290"/>
    <n v="350000"/>
    <n v="14.811701243982744"/>
    <n v="86.027962090051133"/>
  </r>
  <r>
    <d v="2020-12-31T00:00:00"/>
    <x v="9"/>
    <x v="9"/>
    <x v="28"/>
    <n v="32"/>
    <x v="9"/>
    <n v="72439"/>
    <n v="225165"/>
    <n v="987"/>
    <n v="3136"/>
    <x v="409"/>
    <n v="2501811"/>
    <n v="110572"/>
    <n v="22.626080743768767"/>
    <n v="266050"/>
    <n v="0"/>
    <n v="669890"/>
    <n v="703486"/>
    <n v="55.6"/>
    <n v="8.1999999999999993"/>
    <n v="1391773"/>
    <n v="124624"/>
    <n v="8290"/>
    <n v="349999"/>
    <n v="39.451421390344834"/>
    <n v="125.349197041663"/>
  </r>
  <r>
    <d v="2021-01-31T00:00:00"/>
    <x v="10"/>
    <x v="10"/>
    <x v="28"/>
    <n v="32"/>
    <x v="10"/>
    <n v="53282"/>
    <n v="278447"/>
    <n v="1135"/>
    <n v="4271"/>
    <x v="410"/>
    <n v="2505533"/>
    <n v="110572"/>
    <n v="22.65974206851644"/>
    <n v="286900"/>
    <n v="204916.3"/>
    <n v="669890"/>
    <n v="703486"/>
    <n v="56.1"/>
    <n v="8.5"/>
    <n v="1405483"/>
    <n v="130563"/>
    <n v="7085"/>
    <n v="350000"/>
    <n v="45.299742609656313"/>
    <n v="170.46273188179919"/>
  </r>
  <r>
    <d v="2021-02-28T00:00:00"/>
    <x v="11"/>
    <x v="11"/>
    <x v="28"/>
    <n v="32"/>
    <x v="11"/>
    <n v="15368"/>
    <n v="293815"/>
    <n v="686"/>
    <n v="4957"/>
    <x v="411"/>
    <n v="2508958"/>
    <n v="110572"/>
    <n v="22.690717360633794"/>
    <n v="384650"/>
    <n v="377921.89999999997"/>
    <n v="669890"/>
    <n v="703486"/>
    <n v="56.5"/>
    <n v="8.4"/>
    <n v="1416662"/>
    <n v="130594"/>
    <n v="6057"/>
    <n v="350000"/>
    <n v="27.342028045108766"/>
    <n v="197.57205979534132"/>
  </r>
  <r>
    <d v="2021-03-31T00:00:00"/>
    <x v="12"/>
    <x v="12"/>
    <x v="28"/>
    <n v="32"/>
    <x v="12"/>
    <n v="9984"/>
    <n v="303799"/>
    <n v="292"/>
    <n v="5249"/>
    <x v="412"/>
    <n v="2512490"/>
    <n v="110572"/>
    <n v="22.722660348008539"/>
    <n v="727960"/>
    <n v="563408.9"/>
    <n v="669890"/>
    <n v="703486"/>
    <n v="56.8"/>
    <n v="8.1"/>
    <n v="1426545"/>
    <n v="126356"/>
    <n v="5228"/>
    <n v="382444"/>
    <n v="11.621936803728573"/>
    <n v="208.9162543930523"/>
  </r>
  <r>
    <d v="2021-04-27T00:00:00"/>
    <x v="13"/>
    <x v="13"/>
    <x v="28"/>
    <n v="32"/>
    <x v="13"/>
    <n v="10286"/>
    <n v="314085"/>
    <n v="195"/>
    <n v="5444"/>
    <x v="413"/>
    <n v="2512490"/>
    <n v="110572"/>
    <n v="22.722660348008539"/>
    <n v="630220"/>
    <n v="597192.15"/>
    <n v="669890"/>
    <n v="703486"/>
    <n v="56.8"/>
    <n v="8.1"/>
    <n v="1426545"/>
    <n v="126356"/>
    <n v="5228"/>
    <n v="382444"/>
    <n v="7.76122492029819"/>
    <n v="216.67747931335049"/>
  </r>
  <r>
    <d v="2020-03-31T00:00:00"/>
    <x v="0"/>
    <x v="0"/>
    <x v="29"/>
    <n v="33"/>
    <x v="0"/>
    <n v="367"/>
    <n v="367"/>
    <n v="3"/>
    <n v="3"/>
    <x v="414"/>
    <n v="1128113"/>
    <n v="9349"/>
    <n v="120.66670232110386"/>
    <n v="0"/>
    <n v="0"/>
    <n v="365654"/>
    <n v="424921"/>
    <n v="66.3"/>
    <n v="2.7"/>
    <n v="748302"/>
    <n v="20598"/>
    <n v="3529"/>
    <n v="369000"/>
    <n v="0.26593080657700074"/>
    <n v="0.26593080657700074"/>
  </r>
  <r>
    <d v="2020-04-30T00:00:00"/>
    <x v="1"/>
    <x v="1"/>
    <x v="29"/>
    <n v="33"/>
    <x v="1"/>
    <n v="1779"/>
    <n v="2146"/>
    <n v="69"/>
    <n v="72"/>
    <x v="415"/>
    <n v="1128732"/>
    <n v="9349"/>
    <n v="120.73291261097444"/>
    <n v="0"/>
    <n v="0"/>
    <n v="365654"/>
    <n v="424921"/>
    <n v="54.7"/>
    <n v="16"/>
    <n v="617342"/>
    <n v="117688"/>
    <n v="3631"/>
    <n v="372900"/>
    <n v="6.1130542945535336"/>
    <n v="6.3788392638819493"/>
  </r>
  <r>
    <d v="2020-05-31T00:00:00"/>
    <x v="2"/>
    <x v="2"/>
    <x v="29"/>
    <n v="33"/>
    <x v="2"/>
    <n v="2505"/>
    <n v="4651"/>
    <n v="173"/>
    <n v="245"/>
    <x v="416"/>
    <n v="1129138"/>
    <n v="9349"/>
    <n v="120.77633971547759"/>
    <n v="0"/>
    <n v="0"/>
    <n v="365654"/>
    <n v="424921"/>
    <n v="58.8"/>
    <n v="13.4"/>
    <n v="664208"/>
    <n v="102630"/>
    <n v="3622"/>
    <n v="384900"/>
    <n v="15.321422182231048"/>
    <n v="21.697967830327205"/>
  </r>
  <r>
    <d v="2020-06-30T00:00:00"/>
    <x v="3"/>
    <x v="3"/>
    <x v="29"/>
    <n v="33"/>
    <x v="3"/>
    <n v="1131"/>
    <n v="5782"/>
    <n v="126"/>
    <n v="371"/>
    <x v="417"/>
    <n v="1129644"/>
    <n v="9349"/>
    <n v="120.83046315113916"/>
    <n v="0"/>
    <n v="0"/>
    <n v="365654"/>
    <n v="424921"/>
    <n v="60.4"/>
    <n v="10.3"/>
    <n v="682282"/>
    <n v="78679"/>
    <n v="3510"/>
    <n v="395000"/>
    <n v="11.153956467701329"/>
    <n v="32.842205154898359"/>
  </r>
  <r>
    <d v="2020-07-31T00:00:00"/>
    <x v="4"/>
    <x v="4"/>
    <x v="29"/>
    <n v="33"/>
    <x v="4"/>
    <n v="801"/>
    <n v="6583"/>
    <n v="44"/>
    <n v="415"/>
    <x v="418"/>
    <n v="1130182"/>
    <n v="9349"/>
    <n v="120.88800941277142"/>
    <n v="0"/>
    <n v="0"/>
    <n v="365654"/>
    <n v="424921"/>
    <n v="61.7"/>
    <n v="8.1"/>
    <n v="697617"/>
    <n v="61876"/>
    <n v="3164"/>
    <n v="392450"/>
    <n v="3.8931782668632131"/>
    <n v="36.719749562459853"/>
  </r>
  <r>
    <d v="2020-08-31T00:00:00"/>
    <x v="5"/>
    <x v="5"/>
    <x v="29"/>
    <n v="33"/>
    <x v="5"/>
    <n v="692"/>
    <n v="7275"/>
    <n v="17"/>
    <n v="432"/>
    <x v="419"/>
    <n v="1130846"/>
    <n v="9349"/>
    <n v="120.95903305166328"/>
    <n v="0"/>
    <n v="0"/>
    <n v="365654"/>
    <n v="424921"/>
    <n v="62.8"/>
    <n v="6.6"/>
    <n v="709788"/>
    <n v="50074"/>
    <n v="2960"/>
    <n v="384900"/>
    <n v="1.5032992998162438"/>
    <n v="38.201488089448077"/>
  </r>
  <r>
    <d v="2020-09-30T00:00:00"/>
    <x v="6"/>
    <x v="6"/>
    <x v="29"/>
    <n v="33"/>
    <x v="6"/>
    <n v="991"/>
    <n v="8266"/>
    <n v="7"/>
    <n v="439"/>
    <x v="420"/>
    <n v="1131541"/>
    <n v="9349"/>
    <n v="121.03337255321425"/>
    <n v="0"/>
    <n v="0"/>
    <n v="365654"/>
    <n v="424921"/>
    <n v="63.5"/>
    <n v="5.5"/>
    <n v="718808"/>
    <n v="41842"/>
    <n v="2803"/>
    <n v="372900"/>
    <n v="0.61862539669353556"/>
    <n v="38.796649878351737"/>
  </r>
  <r>
    <d v="2020-10-31T00:00:00"/>
    <x v="7"/>
    <x v="7"/>
    <x v="29"/>
    <n v="33"/>
    <x v="7"/>
    <n v="2818"/>
    <n v="11084"/>
    <n v="44"/>
    <n v="483"/>
    <x v="421"/>
    <n v="1132223"/>
    <n v="9349"/>
    <n v="121.10632153171463"/>
    <n v="0"/>
    <n v="0"/>
    <n v="365654"/>
    <n v="424921"/>
    <n v="64.099999999999994"/>
    <n v="4.7"/>
    <n v="725252"/>
    <n v="36127"/>
    <n v="2690"/>
    <n v="374900"/>
    <n v="3.8861602352186804"/>
    <n v="42.659440763877782"/>
  </r>
  <r>
    <d v="2020-11-30T00:00:00"/>
    <x v="8"/>
    <x v="8"/>
    <x v="29"/>
    <n v="33"/>
    <x v="8"/>
    <n v="9910"/>
    <n v="20994"/>
    <n v="43"/>
    <n v="526"/>
    <x v="422"/>
    <n v="1132806"/>
    <n v="9349"/>
    <n v="121.16868114236817"/>
    <n v="0"/>
    <n v="0"/>
    <n v="365654"/>
    <n v="424921"/>
    <n v="64.400000000000006"/>
    <n v="4.2"/>
    <n v="730088"/>
    <n v="32075"/>
    <n v="2251"/>
    <n v="375400"/>
    <n v="3.7958838494852603"/>
    <n v="46.433369879749932"/>
  </r>
  <r>
    <d v="2020-12-31T00:00:00"/>
    <x v="9"/>
    <x v="9"/>
    <x v="29"/>
    <n v="33"/>
    <x v="9"/>
    <n v="23034"/>
    <n v="44028"/>
    <n v="233"/>
    <n v="759"/>
    <x v="423"/>
    <n v="1133299"/>
    <n v="9349"/>
    <n v="121.22141405497914"/>
    <n v="129550"/>
    <n v="0"/>
    <n v="365654"/>
    <n v="424921"/>
    <n v="64.8"/>
    <n v="3.8"/>
    <n v="734174"/>
    <n v="29220"/>
    <n v="1872"/>
    <n v="379000"/>
    <n v="20.559446359698544"/>
    <n v="66.972617111636026"/>
  </r>
  <r>
    <d v="2021-01-31T00:00:00"/>
    <x v="10"/>
    <x v="10"/>
    <x v="29"/>
    <n v="33"/>
    <x v="10"/>
    <n v="21667"/>
    <n v="65695"/>
    <n v="298"/>
    <n v="1057"/>
    <x v="424"/>
    <n v="1133752"/>
    <n v="9349"/>
    <n v="121.26986843512675"/>
    <n v="139000"/>
    <n v="109066.05"/>
    <n v="365654"/>
    <n v="424921"/>
    <n v="64.900000000000006"/>
    <n v="3.6"/>
    <n v="735797"/>
    <n v="27135"/>
    <n v="1452"/>
    <n v="399000"/>
    <n v="26.284407877560525"/>
    <n v="93.230265525441197"/>
  </r>
  <r>
    <d v="2021-02-28T00:00:00"/>
    <x v="11"/>
    <x v="11"/>
    <x v="29"/>
    <n v="33"/>
    <x v="11"/>
    <n v="9729"/>
    <n v="75424"/>
    <n v="113"/>
    <n v="1170"/>
    <x v="425"/>
    <n v="1134093"/>
    <n v="9349"/>
    <n v="121.30634292437693"/>
    <n v="184130"/>
    <n v="138795.65"/>
    <n v="365654"/>
    <n v="424921"/>
    <n v="64.900000000000006"/>
    <n v="3.3"/>
    <n v="736509"/>
    <n v="24757"/>
    <n v="1255"/>
    <n v="417500"/>
    <n v="9.963909485377302"/>
    <n v="103.1661424592163"/>
  </r>
  <r>
    <d v="2021-03-31T00:00:00"/>
    <x v="12"/>
    <x v="12"/>
    <x v="29"/>
    <n v="33"/>
    <x v="12"/>
    <n v="8752"/>
    <n v="84176"/>
    <n v="68"/>
    <n v="1238"/>
    <x v="426"/>
    <n v="1134526"/>
    <n v="9349"/>
    <n v="121.35265803829286"/>
    <n v="351780"/>
    <n v="246824.69999999998"/>
    <n v="365654"/>
    <n v="424921"/>
    <n v="64.900000000000006"/>
    <n v="3"/>
    <n v="736464"/>
    <n v="22936"/>
    <n v="1329"/>
    <n v="422450"/>
    <n v="5.99369252004802"/>
    <n v="109.12046087969777"/>
  </r>
  <r>
    <d v="2021-04-27T00:00:00"/>
    <x v="13"/>
    <x v="13"/>
    <x v="29"/>
    <n v="33"/>
    <x v="13"/>
    <n v="10027"/>
    <n v="94203"/>
    <n v="56"/>
    <n v="1294"/>
    <x v="427"/>
    <n v="1134526"/>
    <n v="9349"/>
    <n v="121.35265803829286"/>
    <n v="306100"/>
    <n v="448005.25"/>
    <n v="365654"/>
    <n v="424921"/>
    <n v="64.900000000000006"/>
    <n v="3"/>
    <n v="736464"/>
    <n v="22936"/>
    <n v="1329"/>
    <n v="422450"/>
    <n v="4.9359820753336638"/>
    <n v="114.05644295503143"/>
  </r>
  <r>
    <d v="2020-03-31T00:00:00"/>
    <x v="0"/>
    <x v="0"/>
    <x v="30"/>
    <n v="34"/>
    <x v="0"/>
    <n v="18696"/>
    <n v="18696"/>
    <n v="267"/>
    <n v="267"/>
    <x v="428"/>
    <n v="7079785"/>
    <n v="8723"/>
    <n v="811.62272154075436"/>
    <n v="0"/>
    <n v="0"/>
    <n v="1883274"/>
    <n v="2608335"/>
    <n v="62.2"/>
    <n v="3.8"/>
    <n v="4404152"/>
    <n v="172081"/>
    <n v="36227"/>
    <n v="399900"/>
    <n v="3.7713009646479376"/>
    <n v="3.7713009646479376"/>
  </r>
  <r>
    <d v="2020-04-30T00:00:00"/>
    <x v="1"/>
    <x v="1"/>
    <x v="30"/>
    <n v="34"/>
    <x v="1"/>
    <n v="99956"/>
    <n v="118652"/>
    <n v="6961"/>
    <n v="7228"/>
    <x v="429"/>
    <n v="7079846"/>
    <n v="8723"/>
    <n v="811.62971454774731"/>
    <n v="0"/>
    <n v="0"/>
    <n v="1883274"/>
    <n v="2608335"/>
    <n v="52.8"/>
    <n v="16.600000000000001"/>
    <n v="3735350"/>
    <n v="742322"/>
    <n v="33749"/>
    <n v="399000"/>
    <n v="98.321347667731757"/>
    <n v="102.09261613882562"/>
  </r>
  <r>
    <d v="2020-05-31T00:00:00"/>
    <x v="2"/>
    <x v="2"/>
    <x v="30"/>
    <n v="34"/>
    <x v="2"/>
    <n v="41793"/>
    <n v="160445"/>
    <n v="4470"/>
    <n v="11698"/>
    <x v="430"/>
    <n v="7077838"/>
    <n v="8723"/>
    <n v="811.39951851427259"/>
    <n v="0"/>
    <n v="0"/>
    <n v="1883274"/>
    <n v="2608335"/>
    <n v="52.9"/>
    <n v="16.5"/>
    <n v="3741555"/>
    <n v="738165"/>
    <n v="33200"/>
    <n v="409900"/>
    <n v="63.154878650797038"/>
    <n v="165.27645871521784"/>
  </r>
  <r>
    <d v="2020-06-30T00:00:00"/>
    <x v="3"/>
    <x v="3"/>
    <x v="30"/>
    <n v="34"/>
    <x v="3"/>
    <n v="13076"/>
    <n v="173521"/>
    <n v="3337"/>
    <n v="15035"/>
    <x v="431"/>
    <n v="7076430"/>
    <n v="8723"/>
    <n v="811.238106156139"/>
    <n v="0"/>
    <n v="0"/>
    <n v="1883274"/>
    <n v="2608335"/>
    <n v="53.1"/>
    <n v="16.3"/>
    <n v="3754733"/>
    <n v="729752"/>
    <n v="32860"/>
    <n v="429500"/>
    <n v="47.156546450682058"/>
    <n v="212.46589028648626"/>
  </r>
  <r>
    <d v="2020-07-31T00:00:00"/>
    <x v="4"/>
    <x v="4"/>
    <x v="30"/>
    <n v="34"/>
    <x v="4"/>
    <n v="10014"/>
    <n v="183535"/>
    <n v="784"/>
    <n v="15819"/>
    <x v="432"/>
    <n v="7075110"/>
    <n v="8723"/>
    <n v="811.08678207038861"/>
    <n v="0"/>
    <n v="0"/>
    <n v="1883274"/>
    <n v="2608335"/>
    <n v="56.6"/>
    <n v="13.1"/>
    <n v="4001090"/>
    <n v="603541"/>
    <n v="31222"/>
    <n v="443995"/>
    <n v="11.081099799155066"/>
    <n v="223.58662974851273"/>
  </r>
  <r>
    <d v="2020-08-31T00:00:00"/>
    <x v="5"/>
    <x v="5"/>
    <x v="30"/>
    <n v="34"/>
    <x v="5"/>
    <n v="10205"/>
    <n v="193740"/>
    <n v="126"/>
    <n v="15945"/>
    <x v="433"/>
    <n v="7075217"/>
    <n v="8723"/>
    <n v="811.09904849249108"/>
    <n v="0"/>
    <n v="0"/>
    <n v="1883274"/>
    <n v="2608335"/>
    <n v="56.8"/>
    <n v="11"/>
    <n v="4020511"/>
    <n v="498957"/>
    <n v="29992"/>
    <n v="449000"/>
    <n v="1.7808641063588579"/>
    <n v="225.36411250707928"/>
  </r>
  <r>
    <d v="2020-09-30T00:00:00"/>
    <x v="6"/>
    <x v="6"/>
    <x v="30"/>
    <n v="34"/>
    <x v="6"/>
    <n v="13322"/>
    <n v="207062"/>
    <n v="177"/>
    <n v="16122"/>
    <x v="434"/>
    <n v="7075632"/>
    <n v="8723"/>
    <n v="811.14662386793532"/>
    <n v="0"/>
    <n v="0"/>
    <n v="1883274"/>
    <n v="2608335"/>
    <n v="57"/>
    <n v="7.8"/>
    <n v="4035352"/>
    <n v="341289"/>
    <n v="29710"/>
    <n v="449462"/>
    <n v="2.5015433250344277"/>
    <n v="227.85243777516976"/>
  </r>
  <r>
    <d v="2020-10-31T00:00:00"/>
    <x v="7"/>
    <x v="7"/>
    <x v="30"/>
    <n v="34"/>
    <x v="7"/>
    <n v="32617"/>
    <n v="239679"/>
    <n v="228"/>
    <n v="16350"/>
    <x v="435"/>
    <n v="7075699"/>
    <n v="8723"/>
    <n v="811.15430471168179"/>
    <n v="0"/>
    <n v="0"/>
    <n v="1883274"/>
    <n v="2608335"/>
    <n v="57.1"/>
    <n v="7.7"/>
    <n v="4043309"/>
    <n v="335441"/>
    <n v="29858"/>
    <n v="449000"/>
    <n v="3.2222964826513962"/>
    <n v="231.07257671644876"/>
  </r>
  <r>
    <d v="2020-11-30T00:00:00"/>
    <x v="8"/>
    <x v="8"/>
    <x v="30"/>
    <n v="34"/>
    <x v="8"/>
    <n v="99454"/>
    <n v="339133"/>
    <n v="643"/>
    <n v="16993"/>
    <x v="436"/>
    <n v="7075314"/>
    <n v="8723"/>
    <n v="811.11016852000455"/>
    <n v="0"/>
    <n v="0"/>
    <n v="1883274"/>
    <n v="2608335"/>
    <n v="57.1"/>
    <n v="10.199999999999999"/>
    <n v="4041997"/>
    <n v="458438"/>
    <n v="27549"/>
    <n v="442450"/>
    <n v="9.0879358852483438"/>
    <n v="240.17308631108102"/>
  </r>
  <r>
    <d v="2020-12-31T00:00:00"/>
    <x v="9"/>
    <x v="9"/>
    <x v="30"/>
    <n v="34"/>
    <x v="9"/>
    <n v="140248"/>
    <n v="479381"/>
    <n v="2049"/>
    <n v="19042"/>
    <x v="437"/>
    <n v="7074559"/>
    <n v="8723"/>
    <n v="811.02361572853374"/>
    <n v="811650"/>
    <n v="0"/>
    <n v="1883274"/>
    <n v="2608335"/>
    <n v="57.1"/>
    <n v="7.7"/>
    <n v="4039568"/>
    <n v="337731"/>
    <n v="23788"/>
    <n v="437100"/>
    <n v="28.962936064283298"/>
    <n v="269.16165375113837"/>
  </r>
  <r>
    <d v="2021-01-31T00:00:00"/>
    <x v="10"/>
    <x v="10"/>
    <x v="30"/>
    <n v="34"/>
    <x v="10"/>
    <n v="217450"/>
    <n v="696831"/>
    <n v="2442"/>
    <n v="21484"/>
    <x v="438"/>
    <n v="7073517"/>
    <n v="8723"/>
    <n v="810.90416141235812"/>
    <n v="874400"/>
    <n v="676124"/>
    <n v="1883274"/>
    <n v="2608335"/>
    <n v="57.4"/>
    <n v="7.8"/>
    <n v="4059857"/>
    <n v="343736"/>
    <n v="20250"/>
    <n v="439800"/>
    <n v="34.523137500058311"/>
    <n v="303.72444146242952"/>
  </r>
  <r>
    <d v="2021-02-28T00:00:00"/>
    <x v="11"/>
    <x v="11"/>
    <x v="30"/>
    <n v="34"/>
    <x v="11"/>
    <n v="92523"/>
    <n v="789354"/>
    <n v="1768"/>
    <n v="23252"/>
    <x v="439"/>
    <n v="7071661"/>
    <n v="8723"/>
    <n v="810.69139057663642"/>
    <n v="1170690"/>
    <n v="1079692.0999999999"/>
    <n v="1883274"/>
    <n v="2608335"/>
    <n v="57.4"/>
    <n v="7.8"/>
    <n v="4058931"/>
    <n v="341786"/>
    <n v="18148"/>
    <n v="442660"/>
    <n v="25.00119844545716"/>
    <n v="328.80535421593311"/>
  </r>
  <r>
    <d v="2021-03-31T00:00:00"/>
    <x v="12"/>
    <x v="12"/>
    <x v="30"/>
    <n v="34"/>
    <x v="12"/>
    <n v="119458"/>
    <n v="908812"/>
    <n v="1276"/>
    <n v="24528"/>
    <x v="440"/>
    <n v="7070188"/>
    <n v="8723"/>
    <n v="810.52252665367416"/>
    <n v="2222460"/>
    <n v="1883063.65"/>
    <n v="1883274"/>
    <n v="2608335"/>
    <n v="57.8"/>
    <n v="7.7"/>
    <n v="4083572"/>
    <n v="338601"/>
    <n v="18412"/>
    <n v="449400"/>
    <n v="18.047610615163276"/>
    <n v="346.92146800056804"/>
  </r>
  <r>
    <d v="2021-04-27T00:00:00"/>
    <x v="13"/>
    <x v="13"/>
    <x v="30"/>
    <n v="34"/>
    <x v="13"/>
    <n v="82198"/>
    <n v="991010"/>
    <n v="932"/>
    <n v="25460"/>
    <x v="441"/>
    <n v="7070188"/>
    <n v="8723"/>
    <n v="810.52252665367416"/>
    <n v="1924300"/>
    <n v="2313016.6"/>
    <n v="1883274"/>
    <n v="2608335"/>
    <n v="57.8"/>
    <n v="7.7"/>
    <n v="4083572"/>
    <n v="338601"/>
    <n v="18412"/>
    <n v="449400"/>
    <n v="13.182110574711734"/>
    <n v="360.10357857527976"/>
  </r>
  <r>
    <d v="2020-03-31T00:00:00"/>
    <x v="0"/>
    <x v="0"/>
    <x v="31"/>
    <n v="35"/>
    <x v="0"/>
    <n v="315"/>
    <n v="315"/>
    <n v="5"/>
    <n v="5"/>
    <x v="442"/>
    <n v="1650449"/>
    <n v="121590"/>
    <n v="13.573887655234806"/>
    <n v="0"/>
    <n v="0"/>
    <n v="401894"/>
    <n v="501614"/>
    <n v="55.2"/>
    <n v="5.4"/>
    <n v="911218"/>
    <n v="52130"/>
    <n v="6260"/>
    <n v="262000"/>
    <n v="0.30294786449020844"/>
    <n v="0.30294786449020844"/>
  </r>
  <r>
    <d v="2020-04-30T00:00:00"/>
    <x v="1"/>
    <x v="1"/>
    <x v="31"/>
    <n v="35"/>
    <x v="1"/>
    <n v="3096"/>
    <n v="3411"/>
    <n v="118"/>
    <n v="123"/>
    <x v="443"/>
    <n v="1651363"/>
    <n v="121590"/>
    <n v="13.58140472078296"/>
    <n v="0"/>
    <n v="0"/>
    <n v="401894"/>
    <n v="501614"/>
    <n v="49.5"/>
    <n v="10"/>
    <n v="817889"/>
    <n v="90683"/>
    <n v="6361"/>
    <n v="263400"/>
    <n v="7.1456124425701679"/>
    <n v="7.4483926308146664"/>
  </r>
  <r>
    <d v="2020-05-31T00:00:00"/>
    <x v="2"/>
    <x v="2"/>
    <x v="31"/>
    <n v="35"/>
    <x v="2"/>
    <n v="4278"/>
    <n v="7689"/>
    <n v="233"/>
    <n v="356"/>
    <x v="444"/>
    <n v="1651832"/>
    <n v="121590"/>
    <n v="13.585261945883708"/>
    <n v="0"/>
    <n v="0"/>
    <n v="401894"/>
    <n v="501614"/>
    <n v="49.6"/>
    <n v="10"/>
    <n v="818702"/>
    <n v="90681"/>
    <n v="6147"/>
    <n v="272300"/>
    <n v="14.10555068554187"/>
    <n v="21.551828515248523"/>
  </r>
  <r>
    <d v="2020-06-30T00:00:00"/>
    <x v="3"/>
    <x v="3"/>
    <x v="31"/>
    <n v="35"/>
    <x v="3"/>
    <n v="4458"/>
    <n v="12147"/>
    <n v="141"/>
    <n v="497"/>
    <x v="445"/>
    <n v="1652391"/>
    <n v="121590"/>
    <n v="13.589859363434494"/>
    <n v="0"/>
    <n v="0"/>
    <n v="401894"/>
    <n v="501614"/>
    <n v="49.7"/>
    <n v="9.8000000000000007"/>
    <n v="821293"/>
    <n v="89553"/>
    <n v="5728"/>
    <n v="279900"/>
    <n v="8.5330893232897065"/>
    <n v="30.077626905496338"/>
  </r>
  <r>
    <d v="2020-07-31T00:00:00"/>
    <x v="4"/>
    <x v="4"/>
    <x v="31"/>
    <n v="35"/>
    <x v="4"/>
    <n v="8453"/>
    <n v="20600"/>
    <n v="145"/>
    <n v="642"/>
    <x v="446"/>
    <n v="1653018"/>
    <n v="121590"/>
    <n v="13.595016037503084"/>
    <n v="0"/>
    <n v="0"/>
    <n v="401894"/>
    <n v="501614"/>
    <n v="49.9"/>
    <n v="12.5"/>
    <n v="825171"/>
    <n v="118028"/>
    <n v="5517"/>
    <n v="282000"/>
    <n v="8.771834305494556"/>
    <n v="38.838052580189689"/>
  </r>
  <r>
    <d v="2020-08-31T00:00:00"/>
    <x v="5"/>
    <x v="5"/>
    <x v="31"/>
    <n v="35"/>
    <x v="5"/>
    <n v="4752"/>
    <n v="25352"/>
    <n v="137"/>
    <n v="779"/>
    <x v="447"/>
    <n v="1654130"/>
    <n v="121590"/>
    <n v="13.604161526441318"/>
    <n v="0"/>
    <n v="0"/>
    <n v="401894"/>
    <n v="501614"/>
    <n v="50.1"/>
    <n v="9.3000000000000007"/>
    <n v="828885"/>
    <n v="85002"/>
    <n v="5291"/>
    <n v="285000"/>
    <n v="8.2822994565118826"/>
    <n v="47.094242895056617"/>
  </r>
  <r>
    <d v="2020-09-30T00:00:00"/>
    <x v="6"/>
    <x v="6"/>
    <x v="31"/>
    <n v="35"/>
    <x v="6"/>
    <n v="4083"/>
    <n v="29435"/>
    <n v="98"/>
    <n v="877"/>
    <x v="448"/>
    <n v="1655347"/>
    <n v="121590"/>
    <n v="13.614170573237931"/>
    <n v="0"/>
    <n v="0"/>
    <n v="401894"/>
    <n v="501614"/>
    <n v="53"/>
    <n v="8.6"/>
    <n v="877596"/>
    <n v="83091"/>
    <n v="5098"/>
    <n v="285450"/>
    <n v="5.9202088746347439"/>
    <n v="52.97982839851705"/>
  </r>
  <r>
    <d v="2020-10-31T00:00:00"/>
    <x v="7"/>
    <x v="7"/>
    <x v="31"/>
    <n v="35"/>
    <x v="7"/>
    <n v="17055"/>
    <n v="46490"/>
    <n v="141"/>
    <n v="1018"/>
    <x v="449"/>
    <n v="1656467"/>
    <n v="121590"/>
    <n v="13.623381857060613"/>
    <n v="0"/>
    <n v="0"/>
    <n v="401894"/>
    <n v="501614"/>
    <n v="53"/>
    <n v="8.5"/>
    <n v="878694"/>
    <n v="82015"/>
    <n v="4998"/>
    <n v="284800"/>
    <n v="8.5120923024726718"/>
    <n v="61.456099034873617"/>
  </r>
  <r>
    <d v="2020-11-30T00:00:00"/>
    <x v="8"/>
    <x v="8"/>
    <x v="31"/>
    <n v="35"/>
    <x v="8"/>
    <n v="50605"/>
    <n v="97095"/>
    <n v="550"/>
    <n v="1568"/>
    <x v="450"/>
    <n v="1657514"/>
    <n v="121590"/>
    <n v="13.63199276256271"/>
    <n v="0"/>
    <n v="0"/>
    <n v="401894"/>
    <n v="501614"/>
    <n v="53"/>
    <n v="8.5"/>
    <n v="878206"/>
    <n v="82102"/>
    <n v="4897"/>
    <n v="280000"/>
    <n v="33.182223498564717"/>
    <n v="94.599502628635406"/>
  </r>
  <r>
    <d v="2020-12-31T00:00:00"/>
    <x v="9"/>
    <x v="9"/>
    <x v="31"/>
    <n v="35"/>
    <x v="9"/>
    <n v="45802"/>
    <n v="142897"/>
    <n v="911"/>
    <n v="2479"/>
    <x v="451"/>
    <n v="1658429"/>
    <n v="121590"/>
    <n v="13.63951805247142"/>
    <n v="190800"/>
    <n v="0"/>
    <n v="401894"/>
    <n v="501614"/>
    <n v="52.9"/>
    <n v="8.6"/>
    <n v="877690"/>
    <n v="82423"/>
    <n v="4547"/>
    <n v="279900"/>
    <n v="54.931504453913917"/>
    <n v="149.47881398600725"/>
  </r>
  <r>
    <d v="2021-01-31T00:00:00"/>
    <x v="10"/>
    <x v="10"/>
    <x v="31"/>
    <n v="35"/>
    <x v="10"/>
    <n v="31167"/>
    <n v="174064"/>
    <n v="806"/>
    <n v="3285"/>
    <x v="452"/>
    <n v="1659311"/>
    <n v="121590"/>
    <n v="13.646771938481782"/>
    <n v="208100"/>
    <n v="182024.94999999998"/>
    <n v="401894"/>
    <n v="501614"/>
    <n v="52.8"/>
    <n v="8.6999999999999993"/>
    <n v="875603"/>
    <n v="83276"/>
    <n v="4059"/>
    <n v="280990"/>
    <n v="48.574378160573872"/>
    <n v="197.97373729216525"/>
  </r>
  <r>
    <d v="2021-02-28T00:00:00"/>
    <x v="11"/>
    <x v="11"/>
    <x v="31"/>
    <n v="35"/>
    <x v="11"/>
    <n v="11068"/>
    <n v="185132"/>
    <n v="431"/>
    <n v="3716"/>
    <x v="453"/>
    <n v="1659946"/>
    <n v="121590"/>
    <n v="13.651994407434822"/>
    <n v="278620"/>
    <n v="349682.35"/>
    <n v="401894"/>
    <n v="501614"/>
    <n v="53"/>
    <n v="8.3000000000000007"/>
    <n v="879428"/>
    <n v="79688"/>
    <n v="3857"/>
    <n v="279250"/>
    <n v="25.964700056507866"/>
    <n v="223.86270396747847"/>
  </r>
  <r>
    <d v="2021-03-31T00:00:00"/>
    <x v="12"/>
    <x v="12"/>
    <x v="31"/>
    <n v="35"/>
    <x v="12"/>
    <n v="6520"/>
    <n v="191652"/>
    <n v="223"/>
    <n v="3939"/>
    <x v="454"/>
    <n v="1660619"/>
    <n v="121590"/>
    <n v="13.657529402088988"/>
    <n v="524580"/>
    <n v="427094.39999999997"/>
    <n v="401894"/>
    <n v="501614"/>
    <n v="52.9"/>
    <n v="8.3000000000000007"/>
    <n v="877639"/>
    <n v="79052"/>
    <n v="3730"/>
    <n v="280000"/>
    <n v="13.428727480535873"/>
    <n v="237.20070648354618"/>
  </r>
  <r>
    <d v="2021-04-27T00:00:00"/>
    <x v="13"/>
    <x v="13"/>
    <x v="31"/>
    <n v="35"/>
    <x v="13"/>
    <n v="5347"/>
    <n v="196999"/>
    <n v="102"/>
    <n v="4041"/>
    <x v="455"/>
    <n v="1660619"/>
    <n v="121590"/>
    <n v="13.657529402088988"/>
    <n v="455860"/>
    <n v="447242.8"/>
    <n v="401894"/>
    <n v="501614"/>
    <n v="52.9"/>
    <n v="8.3000000000000007"/>
    <n v="877639"/>
    <n v="79052"/>
    <n v="3730"/>
    <n v="280000"/>
    <n v="6.1422879058953326"/>
    <n v="243.34299438944154"/>
  </r>
  <r>
    <d v="2020-03-31T00:00:00"/>
    <x v="0"/>
    <x v="0"/>
    <x v="32"/>
    <n v="36"/>
    <x v="0"/>
    <n v="76211"/>
    <n v="76211"/>
    <n v="1929"/>
    <n v="1929"/>
    <x v="456"/>
    <n v="15612413"/>
    <n v="54555"/>
    <n v="286.17749060581065"/>
    <n v="0"/>
    <n v="0"/>
    <n v="3250230"/>
    <n v="5244006"/>
    <n v="58.4"/>
    <n v="3.9"/>
    <n v="9115724"/>
    <n v="374316"/>
    <n v="58032"/>
    <n v="495308"/>
    <n v="12.355553238311078"/>
    <n v="12.355553238311078"/>
  </r>
  <r>
    <d v="2020-04-30T00:00:00"/>
    <x v="1"/>
    <x v="1"/>
    <x v="32"/>
    <n v="36"/>
    <x v="1"/>
    <n v="233485"/>
    <n v="309696"/>
    <n v="21687"/>
    <n v="23616"/>
    <x v="457"/>
    <n v="15605175"/>
    <n v="54555"/>
    <n v="286.04481715699751"/>
    <n v="0"/>
    <n v="0"/>
    <n v="3250230"/>
    <n v="5244006"/>
    <n v="47.6"/>
    <n v="16.2"/>
    <n v="7434677"/>
    <n v="1435688"/>
    <n v="63838"/>
    <n v="499499.5"/>
    <n v="138.97312910620994"/>
    <n v="151.33441310334553"/>
  </r>
  <r>
    <d v="2020-05-31T00:00:00"/>
    <x v="2"/>
    <x v="2"/>
    <x v="32"/>
    <n v="36"/>
    <x v="2"/>
    <n v="65879"/>
    <n v="375575"/>
    <n v="6083"/>
    <n v="29699"/>
    <x v="458"/>
    <n v="15593074"/>
    <n v="54555"/>
    <n v="285.82300430757948"/>
    <n v="0"/>
    <n v="0"/>
    <n v="3250230"/>
    <n v="5244006"/>
    <n v="48.4"/>
    <n v="15.7"/>
    <n v="7542872"/>
    <n v="1407597"/>
    <n v="60272"/>
    <n v="499000"/>
    <n v="39.010909587166715"/>
    <n v="190.46276571252082"/>
  </r>
  <r>
    <d v="2020-06-30T00:00:00"/>
    <x v="3"/>
    <x v="3"/>
    <x v="32"/>
    <n v="36"/>
    <x v="3"/>
    <n v="22567"/>
    <n v="398142"/>
    <n v="2077"/>
    <n v="31776"/>
    <x v="459"/>
    <n v="15582329"/>
    <n v="54555"/>
    <n v="285.62604710842271"/>
    <n v="0"/>
    <n v="0"/>
    <n v="3250230"/>
    <n v="5244006"/>
    <n v="50.6"/>
    <n v="15"/>
    <n v="7883108"/>
    <n v="1396046"/>
    <n v="62506"/>
    <n v="499949.5"/>
    <n v="13.329201302321366"/>
    <n v="203.92330312111878"/>
  </r>
  <r>
    <d v="2020-07-31T00:00:00"/>
    <x v="4"/>
    <x v="4"/>
    <x v="32"/>
    <n v="36"/>
    <x v="4"/>
    <n v="21581"/>
    <n v="419723"/>
    <n v="596"/>
    <n v="32372"/>
    <x v="460"/>
    <n v="15571877"/>
    <n v="54555"/>
    <n v="285.43446063605535"/>
    <n v="0"/>
    <n v="0"/>
    <n v="3250230"/>
    <n v="5244006"/>
    <n v="51.4"/>
    <n v="14.7"/>
    <n v="7998562"/>
    <n v="1378613"/>
    <n v="66158"/>
    <n v="527000"/>
    <n v="3.8274127133164484"/>
    <n v="207.88759120046993"/>
  </r>
  <r>
    <d v="2020-08-31T00:00:00"/>
    <x v="5"/>
    <x v="5"/>
    <x v="32"/>
    <n v="36"/>
    <x v="5"/>
    <n v="19757"/>
    <n v="439480"/>
    <n v="169"/>
    <n v="32541"/>
    <x v="461"/>
    <n v="15564895"/>
    <n v="54555"/>
    <n v="285.30647969938593"/>
    <n v="0"/>
    <n v="0"/>
    <n v="3250230"/>
    <n v="5244006"/>
    <n v="53.3"/>
    <n v="11.7"/>
    <n v="8300511"/>
    <n v="1098608"/>
    <n v="68474"/>
    <n v="550000"/>
    <n v="1.0857766788661278"/>
    <n v="209.06662075137672"/>
  </r>
  <r>
    <d v="2020-09-30T00:00:00"/>
    <x v="6"/>
    <x v="6"/>
    <x v="32"/>
    <n v="36"/>
    <x v="6"/>
    <n v="23889"/>
    <n v="463369"/>
    <n v="216"/>
    <n v="32757"/>
    <x v="462"/>
    <n v="15558652"/>
    <n v="54555"/>
    <n v="285.19204472550638"/>
    <n v="0"/>
    <n v="0"/>
    <n v="3250230"/>
    <n v="5244006"/>
    <n v="53.8"/>
    <n v="10"/>
    <n v="8372958"/>
    <n v="927834"/>
    <n v="69064"/>
    <n v="566500"/>
    <n v="1.3882950785196557"/>
    <n v="210.5388050327239"/>
  </r>
  <r>
    <d v="2020-10-31T00:00:00"/>
    <x v="7"/>
    <x v="7"/>
    <x v="32"/>
    <n v="36"/>
    <x v="7"/>
    <n v="48854"/>
    <n v="512223"/>
    <n v="395"/>
    <n v="33152"/>
    <x v="463"/>
    <n v="15551640"/>
    <n v="54555"/>
    <n v="285.06351388507011"/>
    <n v="0"/>
    <n v="0"/>
    <n v="3250230"/>
    <n v="5244006"/>
    <n v="54.2"/>
    <n v="8.6999999999999993"/>
    <n v="8424046"/>
    <n v="802509"/>
    <n v="70659"/>
    <n v="589000"/>
    <n v="2.5399250497053689"/>
    <n v="213.17365885527187"/>
  </r>
  <r>
    <d v="2020-11-30T00:00:00"/>
    <x v="8"/>
    <x v="8"/>
    <x v="32"/>
    <n v="36"/>
    <x v="8"/>
    <n v="140525"/>
    <n v="652748"/>
    <n v="998"/>
    <n v="34150"/>
    <x v="464"/>
    <n v="15543645"/>
    <n v="54555"/>
    <n v="284.91696453120704"/>
    <n v="0"/>
    <n v="0"/>
    <n v="3250230"/>
    <n v="5244006"/>
    <n v="54.4"/>
    <n v="8.6999999999999993"/>
    <n v="8457527"/>
    <n v="803682"/>
    <n v="67496"/>
    <n v="570000"/>
    <n v="6.4206304248456521"/>
    <n v="219.70393688224354"/>
  </r>
  <r>
    <d v="2020-12-31T00:00:00"/>
    <x v="9"/>
    <x v="9"/>
    <x v="32"/>
    <n v="36"/>
    <x v="9"/>
    <n v="326292"/>
    <n v="979040"/>
    <n v="3407"/>
    <n v="37557"/>
    <x v="465"/>
    <n v="15534828"/>
    <n v="54555"/>
    <n v="284.75534781413251"/>
    <n v="1818850"/>
    <n v="0"/>
    <n v="3250230"/>
    <n v="5244006"/>
    <n v="54.6"/>
    <n v="8.6999999999999993"/>
    <n v="8484485"/>
    <n v="805934"/>
    <n v="61781"/>
    <n v="570196"/>
    <n v="21.931366089151421"/>
    <n v="241.75999888766069"/>
  </r>
  <r>
    <d v="2021-01-31T00:00:00"/>
    <x v="10"/>
    <x v="10"/>
    <x v="32"/>
    <n v="36"/>
    <x v="10"/>
    <n v="441124"/>
    <n v="1420164"/>
    <n v="5621"/>
    <n v="43178"/>
    <x v="466"/>
    <n v="15525350"/>
    <n v="54555"/>
    <n v="284.58161488406193"/>
    <n v="1958700"/>
    <n v="1594142.7"/>
    <n v="3250230"/>
    <n v="5244006"/>
    <n v="54.5"/>
    <n v="8.8000000000000007"/>
    <n v="8467554"/>
    <n v="815457"/>
    <n v="55114"/>
    <n v="575000"/>
    <n v="36.205302940030336"/>
    <n v="278.11289278502579"/>
  </r>
  <r>
    <d v="2021-02-28T00:00:00"/>
    <x v="11"/>
    <x v="11"/>
    <x v="32"/>
    <n v="36"/>
    <x v="11"/>
    <n v="223960"/>
    <n v="1644124"/>
    <n v="3965"/>
    <n v="47143"/>
    <x v="467"/>
    <n v="15514030"/>
    <n v="54555"/>
    <n v="284.37411786270735"/>
    <n v="2619310"/>
    <n v="1997319.8"/>
    <n v="3250230"/>
    <n v="5244006"/>
    <n v="54.6"/>
    <n v="8.9"/>
    <n v="8463254"/>
    <n v="825965"/>
    <n v="51893"/>
    <n v="578500"/>
    <n v="25.557511491211507"/>
    <n v="303.8733327188358"/>
  </r>
  <r>
    <d v="2021-03-31T00:00:00"/>
    <x v="12"/>
    <x v="12"/>
    <x v="32"/>
    <n v="36"/>
    <x v="12"/>
    <n v="227471"/>
    <n v="1871595"/>
    <n v="2647"/>
    <n v="49790"/>
    <x v="468"/>
    <n v="15503637"/>
    <n v="54555"/>
    <n v="284.18361286774814"/>
    <n v="4967880"/>
    <n v="4281216.25"/>
    <n v="3250230"/>
    <n v="5244006"/>
    <n v="56.2"/>
    <n v="8.5"/>
    <n v="8719076"/>
    <n v="804942"/>
    <n v="50733"/>
    <n v="587000"/>
    <n v="17.073413161053757"/>
    <n v="321.15045005246185"/>
  </r>
  <r>
    <d v="2021-04-27T00:00:00"/>
    <x v="13"/>
    <x v="13"/>
    <x v="32"/>
    <n v="36"/>
    <x v="13"/>
    <n v="164073"/>
    <n v="2035668"/>
    <n v="1797"/>
    <n v="51587"/>
    <x v="469"/>
    <n v="15503637"/>
    <n v="54555"/>
    <n v="284.18361286774814"/>
    <n v="4312000"/>
    <n v="5418438.8999999994"/>
    <n v="3250230"/>
    <n v="5244006"/>
    <n v="56.2"/>
    <n v="8.5"/>
    <n v="8719076"/>
    <n v="804942"/>
    <n v="50733"/>
    <n v="587000"/>
    <n v="11.590828655237479"/>
    <n v="332.74127870769934"/>
  </r>
  <r>
    <d v="2020-03-31T00:00:00"/>
    <x v="0"/>
    <x v="0"/>
    <x v="33"/>
    <n v="37"/>
    <x v="0"/>
    <n v="1527"/>
    <n v="1527"/>
    <n v="10"/>
    <n v="10"/>
    <x v="470"/>
    <n v="8331625"/>
    <n v="53819"/>
    <n v="154.80824615841988"/>
    <n v="0"/>
    <n v="0"/>
    <n v="2758773"/>
    <n v="2684292"/>
    <n v="56.6"/>
    <n v="3.9"/>
    <n v="4713081"/>
    <n v="188762"/>
    <n v="34879"/>
    <n v="319950"/>
    <n v="0.12002460504403402"/>
    <n v="0.12002460504403402"/>
  </r>
  <r>
    <d v="2020-04-30T00:00:00"/>
    <x v="1"/>
    <x v="1"/>
    <x v="33"/>
    <n v="37"/>
    <x v="1"/>
    <n v="8980"/>
    <n v="10507"/>
    <n v="375"/>
    <n v="385"/>
    <x v="471"/>
    <n v="8340016"/>
    <n v="53819"/>
    <n v="154.96415763949534"/>
    <n v="0"/>
    <n v="0"/>
    <n v="2758773"/>
    <n v="2684292"/>
    <n v="48.6"/>
    <n v="13.5"/>
    <n v="4054932"/>
    <n v="634823"/>
    <n v="36084"/>
    <n v="318000"/>
    <n v="4.4963942515218198"/>
    <n v="4.616298098229068"/>
  </r>
  <r>
    <d v="2020-05-31T00:00:00"/>
    <x v="2"/>
    <x v="2"/>
    <x v="33"/>
    <n v="37"/>
    <x v="2"/>
    <n v="18179"/>
    <n v="28686"/>
    <n v="526"/>
    <n v="911"/>
    <x v="472"/>
    <n v="8346437"/>
    <n v="53819"/>
    <n v="155.08346494732345"/>
    <n v="0"/>
    <n v="0"/>
    <n v="2758773"/>
    <n v="2684292"/>
    <n v="49.7"/>
    <n v="13.5"/>
    <n v="4151695"/>
    <n v="647514"/>
    <n v="34314"/>
    <n v="326656"/>
    <n v="6.3020903410640976"/>
    <n v="10.914837073592"/>
  </r>
  <r>
    <d v="2020-06-30T00:00:00"/>
    <x v="3"/>
    <x v="3"/>
    <x v="33"/>
    <n v="37"/>
    <x v="3"/>
    <n v="36378"/>
    <n v="65064"/>
    <n v="451"/>
    <n v="1362"/>
    <x v="473"/>
    <n v="8353573"/>
    <n v="53819"/>
    <n v="155.21605752615247"/>
    <n v="0"/>
    <n v="0"/>
    <n v="2758773"/>
    <n v="2684292"/>
    <n v="52.7"/>
    <n v="8.8000000000000007"/>
    <n v="4404783"/>
    <n v="423965"/>
    <n v="30338"/>
    <n v="338379"/>
    <n v="5.3988873982426444"/>
    <n v="16.304400524182885"/>
  </r>
  <r>
    <d v="2020-07-31T00:00:00"/>
    <x v="4"/>
    <x v="4"/>
    <x v="33"/>
    <n v="37"/>
    <x v="4"/>
    <n v="57306"/>
    <n v="122370"/>
    <n v="585"/>
    <n v="1947"/>
    <x v="474"/>
    <n v="8360872"/>
    <n v="53819"/>
    <n v="155.35167877515374"/>
    <n v="0"/>
    <n v="0"/>
    <n v="2758773"/>
    <n v="2684292"/>
    <n v="53.8"/>
    <n v="8.8000000000000007"/>
    <n v="4499275"/>
    <n v="433293"/>
    <n v="27877"/>
    <n v="340000"/>
    <n v="6.9968778376226783"/>
    <n v="23.287044700600607"/>
  </r>
  <r>
    <d v="2020-08-31T00:00:00"/>
    <x v="5"/>
    <x v="5"/>
    <x v="33"/>
    <n v="37"/>
    <x v="5"/>
    <n v="45619"/>
    <n v="167989"/>
    <n v="786"/>
    <n v="2733"/>
    <x v="475"/>
    <n v="8370202"/>
    <n v="53819"/>
    <n v="155.52503762611718"/>
    <n v="0"/>
    <n v="0"/>
    <n v="2758773"/>
    <n v="2684292"/>
    <n v="54.7"/>
    <n v="6.8"/>
    <n v="4579743"/>
    <n v="331558"/>
    <n v="25366"/>
    <n v="344064"/>
    <n v="9.3904543761309451"/>
    <n v="32.651541742959132"/>
  </r>
  <r>
    <d v="2020-09-30T00:00:00"/>
    <x v="6"/>
    <x v="6"/>
    <x v="33"/>
    <n v="37"/>
    <x v="6"/>
    <n v="43015"/>
    <n v="211004"/>
    <n v="832"/>
    <n v="3565"/>
    <x v="476"/>
    <n v="8379941"/>
    <n v="53819"/>
    <n v="155.7059960237091"/>
    <n v="0"/>
    <n v="0"/>
    <n v="2758773"/>
    <n v="2684292"/>
    <n v="55.4"/>
    <n v="7.3"/>
    <n v="4642694"/>
    <n v="364282"/>
    <n v="23741"/>
    <n v="345300"/>
    <n v="9.9284708567757232"/>
    <n v="42.542065630295014"/>
  </r>
  <r>
    <d v="2020-10-31T00:00:00"/>
    <x v="7"/>
    <x v="7"/>
    <x v="33"/>
    <n v="37"/>
    <x v="7"/>
    <n v="63801"/>
    <n v="274805"/>
    <n v="835"/>
    <n v="4400"/>
    <x v="477"/>
    <n v="8389288"/>
    <n v="53819"/>
    <n v="155.87967074824877"/>
    <n v="0"/>
    <n v="0"/>
    <n v="2758773"/>
    <n v="2684292"/>
    <n v="55.9"/>
    <n v="6.8"/>
    <n v="4687352"/>
    <n v="340996"/>
    <n v="22835"/>
    <n v="345000"/>
    <n v="9.9531688505627649"/>
    <n v="52.447835859252891"/>
  </r>
  <r>
    <d v="2020-11-30T00:00:00"/>
    <x v="8"/>
    <x v="8"/>
    <x v="33"/>
    <n v="37"/>
    <x v="8"/>
    <n v="90163"/>
    <n v="364968"/>
    <n v="896"/>
    <n v="5296"/>
    <x v="478"/>
    <n v="8397996"/>
    <n v="53819"/>
    <n v="156.04147234248128"/>
    <n v="0"/>
    <n v="0"/>
    <n v="2758773"/>
    <n v="2684292"/>
    <n v="56.1"/>
    <n v="6.4"/>
    <n v="4712638"/>
    <n v="323110"/>
    <n v="21495"/>
    <n v="341484"/>
    <n v="10.669212035823785"/>
    <n v="63.062663997458444"/>
  </r>
  <r>
    <d v="2020-12-31T00:00:00"/>
    <x v="9"/>
    <x v="9"/>
    <x v="33"/>
    <n v="37"/>
    <x v="9"/>
    <n v="176102"/>
    <n v="541070"/>
    <n v="1515"/>
    <n v="6811"/>
    <x v="479"/>
    <n v="8406266"/>
    <n v="53819"/>
    <n v="156.1951355469258"/>
    <n v="923850"/>
    <n v="0"/>
    <n v="2758773"/>
    <n v="2684292"/>
    <n v="56.3"/>
    <n v="6.1"/>
    <n v="4731164"/>
    <n v="308883"/>
    <n v="19505"/>
    <n v="339700"/>
    <n v="18.02227053010219"/>
    <n v="81.022894112558419"/>
  </r>
  <r>
    <d v="2021-01-31T00:00:00"/>
    <x v="10"/>
    <x v="10"/>
    <x v="33"/>
    <n v="37"/>
    <x v="10"/>
    <n v="218885"/>
    <n v="759955"/>
    <n v="2570"/>
    <n v="9381"/>
    <x v="480"/>
    <n v="8414124"/>
    <n v="53819"/>
    <n v="156.34114346234603"/>
    <n v="997000"/>
    <n v="808908.45"/>
    <n v="2758773"/>
    <n v="2684292"/>
    <n v="56.4"/>
    <n v="5.9"/>
    <n v="4741787"/>
    <n v="297719"/>
    <n v="16818"/>
    <n v="350000"/>
    <n v="30.543880741477068"/>
    <n v="111.49110709564063"/>
  </r>
  <r>
    <d v="2021-02-28T00:00:00"/>
    <x v="11"/>
    <x v="11"/>
    <x v="33"/>
    <n v="37"/>
    <x v="11"/>
    <n v="102680"/>
    <n v="862635"/>
    <n v="1860"/>
    <n v="11241"/>
    <x v="481"/>
    <n v="8421014"/>
    <n v="53819"/>
    <n v="156.46916516471879"/>
    <n v="1331890"/>
    <n v="1288683.3"/>
    <n v="2758773"/>
    <n v="2684292"/>
    <n v="56.4"/>
    <n v="5.7"/>
    <n v="4746215"/>
    <n v="286655"/>
    <n v="14213"/>
    <n v="358371"/>
    <n v="22.087601326871088"/>
    <n v="133.48748737384832"/>
  </r>
  <r>
    <d v="2021-03-31T00:00:00"/>
    <x v="12"/>
    <x v="12"/>
    <x v="33"/>
    <n v="37"/>
    <x v="12"/>
    <n v="57182"/>
    <n v="919817"/>
    <n v="896"/>
    <n v="12137"/>
    <x v="482"/>
    <n v="8428566"/>
    <n v="53819"/>
    <n v="156.60948735576656"/>
    <n v="2529400"/>
    <n v="1890196"/>
    <n v="2758773"/>
    <n v="2684292"/>
    <n v="56.4"/>
    <n v="5.2"/>
    <n v="4757553"/>
    <n v="259036"/>
    <n v="12521"/>
    <n v="371810"/>
    <n v="10.630515321348851"/>
    <n v="143.99839782947657"/>
  </r>
  <r>
    <d v="2021-04-27T00:00:00"/>
    <x v="13"/>
    <x v="13"/>
    <x v="33"/>
    <n v="37"/>
    <x v="13"/>
    <n v="50896"/>
    <n v="970713"/>
    <n v="474"/>
    <n v="12611"/>
    <x v="483"/>
    <n v="8428566"/>
    <n v="53819"/>
    <n v="156.60948735576656"/>
    <n v="2192140"/>
    <n v="1946249.25"/>
    <n v="2758773"/>
    <n v="2684292"/>
    <n v="56.4"/>
    <n v="5.2"/>
    <n v="4757553"/>
    <n v="259036"/>
    <n v="12521"/>
    <n v="371810"/>
    <n v="5.6237324356242802"/>
    <n v="149.62213026510085"/>
  </r>
  <r>
    <d v="2020-03-31T00:00:00"/>
    <x v="0"/>
    <x v="0"/>
    <x v="34"/>
    <n v="38"/>
    <x v="0"/>
    <n v="126"/>
    <n v="126"/>
    <n v="3"/>
    <n v="3"/>
    <x v="484"/>
    <n v="584972"/>
    <n v="70698"/>
    <n v="8.2742368949616676"/>
    <n v="0"/>
    <n v="0"/>
    <n v="235595"/>
    <n v="114902"/>
    <n v="67.900000000000006"/>
    <n v="2.2999999999999998"/>
    <n v="397057"/>
    <n v="9468"/>
    <n v="2838"/>
    <n v="228700"/>
    <n v="0.51284505925069923"/>
    <n v="0.51284505925069923"/>
  </r>
  <r>
    <d v="2020-04-30T00:00:00"/>
    <x v="1"/>
    <x v="1"/>
    <x v="34"/>
    <n v="38"/>
    <x v="1"/>
    <n v="941"/>
    <n v="1067"/>
    <n v="16"/>
    <n v="19"/>
    <x v="485"/>
    <n v="585064"/>
    <n v="70698"/>
    <n v="8.2755382047582682"/>
    <n v="0"/>
    <n v="0"/>
    <n v="235595"/>
    <n v="114902"/>
    <n v="64.099999999999994"/>
    <n v="8.6999999999999993"/>
    <n v="374910"/>
    <n v="35580"/>
    <n v="2928"/>
    <n v="234900"/>
    <n v="2.7347435494236527"/>
    <n v="3.2475079649405876"/>
  </r>
  <r>
    <d v="2020-05-31T00:00:00"/>
    <x v="2"/>
    <x v="2"/>
    <x v="34"/>
    <n v="38"/>
    <x v="2"/>
    <n v="1513"/>
    <n v="2580"/>
    <n v="45"/>
    <n v="64"/>
    <x v="486"/>
    <n v="585062"/>
    <n v="70698"/>
    <n v="8.2755099154148635"/>
    <n v="0"/>
    <n v="0"/>
    <n v="235595"/>
    <n v="114902"/>
    <n v="64.400000000000006"/>
    <n v="8.6999999999999993"/>
    <n v="376538"/>
    <n v="35724"/>
    <n v="3001"/>
    <n v="239000"/>
    <n v="7.6914925255784858"/>
    <n v="10.939011591933847"/>
  </r>
  <r>
    <d v="2020-06-30T00:00:00"/>
    <x v="3"/>
    <x v="3"/>
    <x v="34"/>
    <n v="38"/>
    <x v="3"/>
    <n v="1005"/>
    <n v="3585"/>
    <n v="24"/>
    <n v="88"/>
    <x v="487"/>
    <n v="585102"/>
    <n v="70698"/>
    <n v="8.2760757022829505"/>
    <n v="0"/>
    <n v="0"/>
    <n v="235595"/>
    <n v="114902"/>
    <n v="64.8"/>
    <n v="6.2"/>
    <n v="379031"/>
    <n v="25175"/>
    <n v="2962"/>
    <n v="238990"/>
    <n v="4.1018489083954597"/>
    <n v="15.040112664116682"/>
  </r>
  <r>
    <d v="2020-07-31T00:00:00"/>
    <x v="4"/>
    <x v="4"/>
    <x v="34"/>
    <n v="38"/>
    <x v="4"/>
    <n v="2888"/>
    <n v="6473"/>
    <n v="19"/>
    <n v="107"/>
    <x v="488"/>
    <n v="585132"/>
    <n v="70698"/>
    <n v="8.2765000424340158"/>
    <n v="0"/>
    <n v="0"/>
    <n v="235595"/>
    <n v="114902"/>
    <n v="65.3"/>
    <n v="6.2"/>
    <n v="381887"/>
    <n v="25054"/>
    <n v="2899"/>
    <n v="239900"/>
    <n v="3.2471305619928494"/>
    <n v="18.286472112275522"/>
  </r>
  <r>
    <d v="2020-08-31T00:00:00"/>
    <x v="5"/>
    <x v="5"/>
    <x v="34"/>
    <n v="38"/>
    <x v="5"/>
    <n v="5347"/>
    <n v="11820"/>
    <n v="40"/>
    <n v="147"/>
    <x v="489"/>
    <n v="585299"/>
    <n v="70698"/>
    <n v="8.278862202608277"/>
    <n v="0"/>
    <n v="0"/>
    <n v="235595"/>
    <n v="114902"/>
    <n v="65.599999999999994"/>
    <n v="6.1"/>
    <n v="384233"/>
    <n v="24889"/>
    <n v="2824"/>
    <n v="241900"/>
    <n v="6.8341138460855051"/>
    <n v="25.115368384364231"/>
  </r>
  <r>
    <d v="2020-09-30T00:00:00"/>
    <x v="6"/>
    <x v="6"/>
    <x v="34"/>
    <n v="38"/>
    <x v="6"/>
    <n v="10029"/>
    <n v="21849"/>
    <n v="103"/>
    <n v="250"/>
    <x v="490"/>
    <n v="585505"/>
    <n v="70698"/>
    <n v="8.2817760049789246"/>
    <n v="0"/>
    <n v="0"/>
    <n v="235595"/>
    <n v="114902"/>
    <n v="65.900000000000006"/>
    <n v="4.7"/>
    <n v="385591"/>
    <n v="18965"/>
    <n v="2760"/>
    <n v="243400"/>
    <n v="17.591651651138761"/>
    <n v="42.698183619268839"/>
  </r>
  <r>
    <d v="2020-10-31T00:00:00"/>
    <x v="7"/>
    <x v="7"/>
    <x v="34"/>
    <n v="38"/>
    <x v="7"/>
    <n v="22072"/>
    <n v="43921"/>
    <n v="279"/>
    <n v="529"/>
    <x v="491"/>
    <n v="585654"/>
    <n v="70698"/>
    <n v="8.283883561062547"/>
    <n v="0"/>
    <n v="0"/>
    <n v="235595"/>
    <n v="114902"/>
    <n v="65.900000000000006"/>
    <n v="4.7"/>
    <n v="386012"/>
    <n v="18933"/>
    <n v="2678"/>
    <n v="244300"/>
    <n v="47.639049677796102"/>
    <n v="90.326370177613398"/>
  </r>
  <r>
    <d v="2020-11-30T00:00:00"/>
    <x v="8"/>
    <x v="8"/>
    <x v="34"/>
    <n v="38"/>
    <x v="8"/>
    <n v="35337"/>
    <n v="79258"/>
    <n v="404"/>
    <n v="933"/>
    <x v="492"/>
    <n v="585792"/>
    <n v="70698"/>
    <n v="8.285835525757447"/>
    <n v="0"/>
    <n v="0"/>
    <n v="235595"/>
    <n v="114902"/>
    <n v="65.8"/>
    <n v="4.7"/>
    <n v="385572"/>
    <n v="18959"/>
    <n v="2520"/>
    <n v="239950"/>
    <n v="68.966459084453177"/>
    <n v="159.27155031137332"/>
  </r>
  <r>
    <d v="2020-12-31T00:00:00"/>
    <x v="9"/>
    <x v="9"/>
    <x v="34"/>
    <n v="38"/>
    <x v="9"/>
    <n v="13244"/>
    <n v="92502"/>
    <n v="366"/>
    <n v="1299"/>
    <x v="493"/>
    <n v="585886"/>
    <n v="70698"/>
    <n v="8.2871651248974505"/>
    <n v="70700"/>
    <n v="0"/>
    <n v="235595"/>
    <n v="114902"/>
    <n v="65.8"/>
    <n v="4.7"/>
    <n v="385254"/>
    <n v="18986"/>
    <n v="2341"/>
    <n v="236250"/>
    <n v="62.469490651765021"/>
    <n v="221.71548731323159"/>
  </r>
  <r>
    <d v="2021-01-31T00:00:00"/>
    <x v="10"/>
    <x v="10"/>
    <x v="34"/>
    <n v="38"/>
    <x v="10"/>
    <n v="5153"/>
    <n v="97655"/>
    <n v="148"/>
    <n v="1447"/>
    <x v="494"/>
    <n v="585942"/>
    <n v="70698"/>
    <n v="8.2879572265127734"/>
    <n v="76600"/>
    <n v="83227.75"/>
    <n v="235595"/>
    <n v="114902"/>
    <n v="65.900000000000006"/>
    <n v="4.5"/>
    <n v="386267"/>
    <n v="18244"/>
    <n v="1992"/>
    <n v="235000"/>
    <n v="25.258472681596469"/>
    <n v="246.95277006939253"/>
  </r>
  <r>
    <d v="2021-02-28T00:00:00"/>
    <x v="11"/>
    <x v="11"/>
    <x v="34"/>
    <n v="38"/>
    <x v="11"/>
    <n v="2184"/>
    <n v="99839"/>
    <n v="28"/>
    <n v="1475"/>
    <x v="495"/>
    <n v="585924"/>
    <n v="70698"/>
    <n v="8.2877026224221328"/>
    <n v="102230"/>
    <n v="115849.9"/>
    <n v="235595"/>
    <n v="114902"/>
    <n v="65.8"/>
    <n v="4.8"/>
    <n v="385567"/>
    <n v="19314"/>
    <n v="1780"/>
    <n v="239950"/>
    <n v="4.7787767696834402"/>
    <n v="251.73913340296693"/>
  </r>
  <r>
    <d v="2021-03-31T00:00:00"/>
    <x v="12"/>
    <x v="12"/>
    <x v="34"/>
    <n v="38"/>
    <x v="12"/>
    <n v="3284"/>
    <n v="103123"/>
    <n v="23"/>
    <n v="1498"/>
    <x v="496"/>
    <n v="586001"/>
    <n v="70698"/>
    <n v="8.2887917621431999"/>
    <n v="195240"/>
    <n v="152300.44999999998"/>
    <n v="235595"/>
    <n v="114902"/>
    <n v="65.900000000000006"/>
    <n v="4.4000000000000004"/>
    <n v="386332"/>
    <n v="17725"/>
    <n v="1686"/>
    <n v="249400"/>
    <n v="3.9249079779727336"/>
    <n v="255.63096308709373"/>
  </r>
  <r>
    <d v="2021-04-27T00:00:00"/>
    <x v="13"/>
    <x v="13"/>
    <x v="34"/>
    <n v="38"/>
    <x v="13"/>
    <n v="3906"/>
    <n v="107029"/>
    <n v="19"/>
    <n v="1517"/>
    <x v="497"/>
    <n v="586001"/>
    <n v="70698"/>
    <n v="8.2887917621431999"/>
    <n v="166820"/>
    <n v="126450.25"/>
    <n v="235595"/>
    <n v="114902"/>
    <n v="65.900000000000006"/>
    <n v="4.4000000000000004"/>
    <n v="386332"/>
    <n v="17725"/>
    <n v="1686"/>
    <n v="249400"/>
    <n v="3.2423152861513889"/>
    <n v="258.87327837324511"/>
  </r>
  <r>
    <d v="2020-03-31T00:00:00"/>
    <x v="0"/>
    <x v="0"/>
    <x v="35"/>
    <n v="39"/>
    <x v="0"/>
    <n v="2199"/>
    <n v="2199"/>
    <n v="55"/>
    <n v="55"/>
    <x v="498"/>
    <n v="9256097"/>
    <n v="44826"/>
    <n v="206.4894703966448"/>
    <n v="0"/>
    <n v="0"/>
    <n v="3154834"/>
    <n v="2679165"/>
    <n v="60"/>
    <n v="4.9000000000000004"/>
    <n v="5549718"/>
    <n v="286964"/>
    <n v="21872"/>
    <n v="189200"/>
    <n v="0.59420293456302364"/>
    <n v="0.59420293456302364"/>
  </r>
  <r>
    <d v="2020-04-30T00:00:00"/>
    <x v="1"/>
    <x v="1"/>
    <x v="35"/>
    <n v="39"/>
    <x v="1"/>
    <n v="15828"/>
    <n v="18027"/>
    <n v="920"/>
    <n v="975"/>
    <x v="499"/>
    <n v="9256776"/>
    <n v="44826"/>
    <n v="206.50461785570874"/>
    <n v="0"/>
    <n v="0"/>
    <n v="3154834"/>
    <n v="2679165"/>
    <n v="50"/>
    <n v="16.399999999999999"/>
    <n v="4630914"/>
    <n v="908862"/>
    <n v="21521"/>
    <n v="195250"/>
    <n v="9.9386654705698838"/>
    <n v="10.532824819353952"/>
  </r>
  <r>
    <d v="2020-05-31T00:00:00"/>
    <x v="2"/>
    <x v="2"/>
    <x v="35"/>
    <n v="39"/>
    <x v="2"/>
    <n v="17486"/>
    <n v="35513"/>
    <n v="1180"/>
    <n v="2155"/>
    <x v="500"/>
    <n v="9255576"/>
    <n v="44826"/>
    <n v="206.47784767768707"/>
    <n v="0"/>
    <n v="0"/>
    <n v="3154834"/>
    <n v="2679165"/>
    <n v="53.6"/>
    <n v="14.9"/>
    <n v="4965227"/>
    <n v="866602"/>
    <n v="19948"/>
    <n v="205000"/>
    <n v="12.749071478641632"/>
    <n v="23.283261895315864"/>
  </r>
  <r>
    <d v="2020-06-30T00:00:00"/>
    <x v="3"/>
    <x v="3"/>
    <x v="35"/>
    <n v="39"/>
    <x v="3"/>
    <n v="16276"/>
    <n v="51789"/>
    <n v="708"/>
    <n v="2863"/>
    <x v="501"/>
    <n v="9255121"/>
    <n v="44826"/>
    <n v="206.46769731852049"/>
    <n v="0"/>
    <n v="0"/>
    <n v="3154834"/>
    <n v="2679165"/>
    <n v="55"/>
    <n v="10.3"/>
    <n v="5093233"/>
    <n v="587694"/>
    <n v="18254"/>
    <n v="219900"/>
    <n v="7.6498189488824613"/>
    <n v="30.93422549526905"/>
  </r>
  <r>
    <d v="2020-07-31T00:00:00"/>
    <x v="4"/>
    <x v="4"/>
    <x v="35"/>
    <n v="39"/>
    <x v="4"/>
    <n v="39370"/>
    <n v="91159"/>
    <n v="626"/>
    <n v="3489"/>
    <x v="502"/>
    <n v="9254910"/>
    <n v="44826"/>
    <n v="206.46299022888502"/>
    <n v="0"/>
    <n v="0"/>
    <n v="3154834"/>
    <n v="2679165"/>
    <n v="56.2"/>
    <n v="9.3000000000000007"/>
    <n v="5199086"/>
    <n v="536234"/>
    <n v="17433"/>
    <n v="222450"/>
    <n v="6.7639771753588098"/>
    <n v="37.698907931033361"/>
  </r>
  <r>
    <d v="2020-08-31T00:00:00"/>
    <x v="5"/>
    <x v="5"/>
    <x v="35"/>
    <n v="39"/>
    <x v="5"/>
    <n v="31998"/>
    <n v="123157"/>
    <n v="649"/>
    <n v="4138"/>
    <x v="503"/>
    <n v="9256696"/>
    <n v="44826"/>
    <n v="206.50283317717395"/>
    <n v="0"/>
    <n v="0"/>
    <n v="3154834"/>
    <n v="2679165"/>
    <n v="57"/>
    <n v="9"/>
    <n v="5280326"/>
    <n v="522877"/>
    <n v="16898"/>
    <n v="219900"/>
    <n v="7.011140908159887"/>
    <n v="44.70277515865272"/>
  </r>
  <r>
    <d v="2020-09-30T00:00:00"/>
    <x v="6"/>
    <x v="6"/>
    <x v="35"/>
    <n v="39"/>
    <x v="6"/>
    <n v="30830"/>
    <n v="153987"/>
    <n v="666"/>
    <n v="4804"/>
    <x v="504"/>
    <n v="9258910"/>
    <n v="44826"/>
    <n v="206.55222415562397"/>
    <n v="0"/>
    <n v="0"/>
    <n v="3154834"/>
    <n v="2679165"/>
    <n v="56.7"/>
    <n v="7.4"/>
    <n v="5250401"/>
    <n v="418441"/>
    <n v="16930"/>
    <n v="212400"/>
    <n v="7.1930713226502903"/>
    <n v="51.885157108126116"/>
  </r>
  <r>
    <d v="2020-10-31T00:00:00"/>
    <x v="7"/>
    <x v="7"/>
    <x v="35"/>
    <n v="39"/>
    <x v="7"/>
    <n v="61710"/>
    <n v="215697"/>
    <n v="497"/>
    <n v="5301"/>
    <x v="505"/>
    <n v="9260740"/>
    <n v="44826"/>
    <n v="206.59304867710705"/>
    <n v="0"/>
    <n v="0"/>
    <n v="3154834"/>
    <n v="2679165"/>
    <n v="58.1"/>
    <n v="5.6"/>
    <n v="5380157"/>
    <n v="318720"/>
    <n v="17442"/>
    <n v="200000"/>
    <n v="5.3667417506592345"/>
    <n v="57.241645915985117"/>
  </r>
  <r>
    <d v="2020-11-30T00:00:00"/>
    <x v="8"/>
    <x v="8"/>
    <x v="35"/>
    <n v="39"/>
    <x v="8"/>
    <n v="205366"/>
    <n v="421063"/>
    <n v="1128"/>
    <n v="6429"/>
    <x v="506"/>
    <n v="9261688"/>
    <n v="44826"/>
    <n v="206.61419711774417"/>
    <n v="0"/>
    <n v="0"/>
    <n v="3154834"/>
    <n v="2679165"/>
    <n v="58.4"/>
    <n v="5.6"/>
    <n v="5413227"/>
    <n v="319591"/>
    <n v="16890"/>
    <n v="191900"/>
    <n v="12.179205345720996"/>
    <n v="69.414992169893864"/>
  </r>
  <r>
    <d v="2020-12-31T00:00:00"/>
    <x v="9"/>
    <x v="9"/>
    <x v="35"/>
    <n v="39"/>
    <x v="9"/>
    <n v="279317"/>
    <n v="700380"/>
    <n v="2533"/>
    <n v="8962"/>
    <x v="507"/>
    <n v="9262241"/>
    <n v="44826"/>
    <n v="206.62653370811583"/>
    <n v="1059950"/>
    <n v="0"/>
    <n v="3154834"/>
    <n v="2679165"/>
    <n v="58.8"/>
    <n v="5.6"/>
    <n v="5442603"/>
    <n v="320707"/>
    <n v="15057"/>
    <n v="189000"/>
    <n v="27.347593309221821"/>
    <n v="96.758441072738236"/>
  </r>
  <r>
    <d v="2021-01-31T00:00:00"/>
    <x v="10"/>
    <x v="10"/>
    <x v="35"/>
    <n v="39"/>
    <x v="10"/>
    <n v="195412"/>
    <n v="895792"/>
    <n v="2216"/>
    <n v="11178"/>
    <x v="508"/>
    <n v="9262261"/>
    <n v="44826"/>
    <n v="206.62697987774953"/>
    <n v="1144500"/>
    <n v="810911.04999999993"/>
    <n v="3154834"/>
    <n v="2679165"/>
    <n v="59"/>
    <n v="5.3"/>
    <n v="5462512"/>
    <n v="306082"/>
    <n v="12848"/>
    <n v="189900"/>
    <n v="23.925043787904485"/>
    <n v="120.68327593014277"/>
  </r>
  <r>
    <d v="2021-02-28T00:00:00"/>
    <x v="11"/>
    <x v="11"/>
    <x v="35"/>
    <n v="39"/>
    <x v="11"/>
    <n v="71630"/>
    <n v="967422"/>
    <n v="6121"/>
    <n v="17299"/>
    <x v="509"/>
    <n v="9261248"/>
    <n v="44826"/>
    <n v="206.6043813858029"/>
    <n v="1529260"/>
    <n v="1398924.05"/>
    <n v="3154834"/>
    <n v="2679165"/>
    <n v="59"/>
    <n v="5"/>
    <n v="5467073"/>
    <n v="287758"/>
    <n v="10179"/>
    <n v="202400"/>
    <n v="66.092604366063838"/>
    <n v="186.78908069409221"/>
  </r>
  <r>
    <d v="2021-03-31T00:00:00"/>
    <x v="12"/>
    <x v="12"/>
    <x v="35"/>
    <n v="39"/>
    <x v="12"/>
    <n v="50144"/>
    <n v="1017566"/>
    <n v="1310"/>
    <n v="18609"/>
    <x v="510"/>
    <n v="9261114"/>
    <n v="44826"/>
    <n v="206.60139204925713"/>
    <n v="2898700"/>
    <n v="2291418.1"/>
    <n v="3154834"/>
    <n v="2679165"/>
    <n v="59.2"/>
    <n v="4.7"/>
    <n v="5479391"/>
    <n v="272068"/>
    <n v="9717"/>
    <n v="218200"/>
    <n v="14.145166553397356"/>
    <n v="200.93694991768808"/>
  </r>
  <r>
    <d v="2021-04-27T00:00:00"/>
    <x v="13"/>
    <x v="13"/>
    <x v="35"/>
    <n v="39"/>
    <x v="13"/>
    <n v="49696"/>
    <n v="1067262"/>
    <n v="579"/>
    <n v="19188"/>
    <x v="511"/>
    <n v="9261114"/>
    <n v="44826"/>
    <n v="206.60139204925713"/>
    <n v="2515260"/>
    <n v="2610061.85"/>
    <n v="3154834"/>
    <n v="2679165"/>
    <n v="59.2"/>
    <n v="4.7"/>
    <n v="5479391"/>
    <n v="272068"/>
    <n v="9717"/>
    <n v="218200"/>
    <n v="6.2519476598603578"/>
    <n v="207.18889757754843"/>
  </r>
  <r>
    <d v="2020-03-31T00:00:00"/>
    <x v="0"/>
    <x v="0"/>
    <x v="36"/>
    <n v="40"/>
    <x v="0"/>
    <n v="566"/>
    <n v="566"/>
    <n v="23"/>
    <n v="23"/>
    <x v="512"/>
    <n v="3047166"/>
    <n v="69899"/>
    <n v="43.593842544242406"/>
    <n v="0"/>
    <n v="0"/>
    <n v="1020280"/>
    <n v="503890"/>
    <n v="58.6"/>
    <n v="3.2"/>
    <n v="1784671"/>
    <n v="59716"/>
    <n v="12339"/>
    <n v="219900"/>
    <n v="0.75479970569374955"/>
    <n v="0.75479970569374955"/>
  </r>
  <r>
    <d v="2020-04-30T00:00:00"/>
    <x v="1"/>
    <x v="1"/>
    <x v="36"/>
    <n v="40"/>
    <x v="1"/>
    <n v="3052"/>
    <n v="3618"/>
    <n v="199"/>
    <n v="222"/>
    <x v="513"/>
    <n v="3048864"/>
    <n v="69899"/>
    <n v="43.618134737263766"/>
    <n v="0"/>
    <n v="0"/>
    <n v="1020280"/>
    <n v="503890"/>
    <n v="52"/>
    <n v="13"/>
    <n v="1585139"/>
    <n v="236541"/>
    <n v="12454"/>
    <n v="224950"/>
    <n v="6.5270212118349651"/>
    <n v="7.281400547876193"/>
  </r>
  <r>
    <d v="2020-05-31T00:00:00"/>
    <x v="2"/>
    <x v="2"/>
    <x v="36"/>
    <n v="40"/>
    <x v="2"/>
    <n v="2888"/>
    <n v="6506"/>
    <n v="112"/>
    <n v="334"/>
    <x v="514"/>
    <n v="3049957"/>
    <n v="69899"/>
    <n v="43.633771584715092"/>
    <n v="0"/>
    <n v="0"/>
    <n v="1020280"/>
    <n v="503890"/>
    <n v="54.3"/>
    <n v="9.5"/>
    <n v="1657368"/>
    <n v="174118"/>
    <n v="11629"/>
    <n v="229900"/>
    <n v="3.672182919300174"/>
    <n v="10.950974062913017"/>
  </r>
  <r>
    <d v="2020-06-30T00:00:00"/>
    <x v="3"/>
    <x v="3"/>
    <x v="36"/>
    <n v="40"/>
    <x v="3"/>
    <n v="7251"/>
    <n v="13757"/>
    <n v="53"/>
    <n v="387"/>
    <x v="515"/>
    <n v="3051282"/>
    <n v="69899"/>
    <n v="43.652727506831283"/>
    <n v="0"/>
    <n v="0"/>
    <n v="1020280"/>
    <n v="503890"/>
    <n v="55.3"/>
    <n v="8.1999999999999993"/>
    <n v="1687262"/>
    <n v="151281"/>
    <n v="10683"/>
    <n v="238920"/>
    <n v="1.7369748191088206"/>
    <n v="12.683193490473839"/>
  </r>
  <r>
    <d v="2020-07-31T00:00:00"/>
    <x v="4"/>
    <x v="4"/>
    <x v="36"/>
    <n v="40"/>
    <x v="4"/>
    <n v="22699"/>
    <n v="36456"/>
    <n v="154"/>
    <n v="541"/>
    <x v="516"/>
    <n v="3052681"/>
    <n v="69899"/>
    <n v="43.672742099314725"/>
    <n v="0"/>
    <n v="0"/>
    <n v="1020280"/>
    <n v="503890"/>
    <n v="56.2"/>
    <n v="7.2"/>
    <n v="1714448"/>
    <n v="132290"/>
    <n v="10082"/>
    <n v="239245"/>
    <n v="5.0447459135101242"/>
    <n v="17.722126877980372"/>
  </r>
  <r>
    <d v="2020-08-31T00:00:00"/>
    <x v="5"/>
    <x v="5"/>
    <x v="36"/>
    <n v="40"/>
    <x v="5"/>
    <n v="22277"/>
    <n v="58733"/>
    <n v="259"/>
    <n v="800"/>
    <x v="517"/>
    <n v="3054823"/>
    <n v="69899"/>
    <n v="43.70338631453955"/>
    <n v="0"/>
    <n v="0"/>
    <n v="1020280"/>
    <n v="503890"/>
    <n v="56.9"/>
    <n v="6.3"/>
    <n v="1736890"/>
    <n v="116974"/>
    <n v="9365"/>
    <n v="232500"/>
    <n v="8.4783962933367985"/>
    <n v="26.188096658955367"/>
  </r>
  <r>
    <d v="2020-09-30T00:00:00"/>
    <x v="6"/>
    <x v="6"/>
    <x v="36"/>
    <n v="40"/>
    <x v="6"/>
    <n v="28466"/>
    <n v="87199"/>
    <n v="231"/>
    <n v="1031"/>
    <x v="518"/>
    <n v="3057131"/>
    <n v="69899"/>
    <n v="43.736405384912516"/>
    <n v="0"/>
    <n v="0"/>
    <n v="1020280"/>
    <n v="503890"/>
    <n v="57.4"/>
    <n v="5.7"/>
    <n v="1753633"/>
    <n v="105228"/>
    <n v="8763"/>
    <n v="229947.5"/>
    <n v="7.5561040727400952"/>
    <n v="33.724429865779385"/>
  </r>
  <r>
    <d v="2020-10-31T00:00:00"/>
    <x v="7"/>
    <x v="7"/>
    <x v="36"/>
    <n v="40"/>
    <x v="7"/>
    <n v="35563"/>
    <n v="122762"/>
    <n v="306"/>
    <n v="1337"/>
    <x v="519"/>
    <n v="3059281"/>
    <n v="69899"/>
    <n v="43.767164050987851"/>
    <n v="0"/>
    <n v="0"/>
    <n v="1020280"/>
    <n v="503890"/>
    <n v="57.7"/>
    <n v="5.2"/>
    <n v="1765143"/>
    <n v="96447"/>
    <n v="8602"/>
    <n v="227500"/>
    <n v="10.002350225428785"/>
    <n v="43.703079252935574"/>
  </r>
  <r>
    <d v="2020-11-30T00:00:00"/>
    <x v="8"/>
    <x v="8"/>
    <x v="36"/>
    <n v="40"/>
    <x v="8"/>
    <n v="74983"/>
    <n v="197745"/>
    <n v="406"/>
    <n v="1743"/>
    <x v="520"/>
    <n v="3061177"/>
    <n v="69899"/>
    <n v="43.794288902559408"/>
    <n v="0"/>
    <n v="0"/>
    <n v="1020280"/>
    <n v="503890"/>
    <n v="57.9"/>
    <n v="4.8"/>
    <n v="1772259"/>
    <n v="89572"/>
    <n v="8315"/>
    <n v="224574"/>
    <n v="13.262872418027445"/>
    <n v="56.938883311876438"/>
  </r>
  <r>
    <d v="2020-12-31T00:00:00"/>
    <x v="9"/>
    <x v="9"/>
    <x v="36"/>
    <n v="40"/>
    <x v="9"/>
    <n v="93191"/>
    <n v="290936"/>
    <n v="746"/>
    <n v="2489"/>
    <x v="521"/>
    <n v="3062909"/>
    <n v="69899"/>
    <n v="43.819067511695444"/>
    <n v="349800"/>
    <n v="0"/>
    <n v="1020280"/>
    <n v="503890"/>
    <n v="58"/>
    <n v="4.5"/>
    <n v="1777990"/>
    <n v="83938"/>
    <n v="7642"/>
    <n v="219949.5"/>
    <n v="24.355930914042826"/>
    <n v="81.262616682376134"/>
  </r>
  <r>
    <d v="2021-01-31T00:00:00"/>
    <x v="10"/>
    <x v="10"/>
    <x v="36"/>
    <n v="40"/>
    <x v="10"/>
    <n v="98536"/>
    <n v="389472"/>
    <n v="1058"/>
    <n v="3547"/>
    <x v="522"/>
    <n v="3064511"/>
    <n v="69899"/>
    <n v="43.841986294510654"/>
    <n v="378900"/>
    <n v="372287.25"/>
    <n v="1020280"/>
    <n v="503890"/>
    <n v="58.2"/>
    <n v="4.4000000000000004"/>
    <n v="1783422"/>
    <n v="81269"/>
    <n v="6619"/>
    <n v="219900"/>
    <n v="34.524268309038533"/>
    <n v="115.74440424589763"/>
  </r>
  <r>
    <d v="2021-02-28T00:00:00"/>
    <x v="11"/>
    <x v="11"/>
    <x v="36"/>
    <n v="40"/>
    <x v="11"/>
    <n v="35036"/>
    <n v="424508"/>
    <n v="881"/>
    <n v="4428"/>
    <x v="523"/>
    <n v="3065768"/>
    <n v="69899"/>
    <n v="43.859969384397488"/>
    <n v="506270"/>
    <n v="558770.44999999995"/>
    <n v="1020280"/>
    <n v="503890"/>
    <n v="58.2"/>
    <n v="4.4000000000000004"/>
    <n v="1784222"/>
    <n v="81293"/>
    <n v="5750"/>
    <n v="220700"/>
    <n v="28.736681966802447"/>
    <n v="144.43362968104566"/>
  </r>
  <r>
    <d v="2021-03-31T00:00:00"/>
    <x v="12"/>
    <x v="12"/>
    <x v="36"/>
    <n v="40"/>
    <x v="12"/>
    <n v="13856"/>
    <n v="438364"/>
    <n v="525"/>
    <n v="4953"/>
    <x v="524"/>
    <n v="3067258"/>
    <n v="69899"/>
    <n v="43.881285855305514"/>
    <n v="956980"/>
    <n v="709585.95"/>
    <n v="1020280"/>
    <n v="503890"/>
    <n v="58.2"/>
    <n v="4.2"/>
    <n v="1786115"/>
    <n v="79214"/>
    <n v="5125"/>
    <n v="233244.5"/>
    <n v="17.116264755035278"/>
    <n v="161.47973206036141"/>
  </r>
  <r>
    <d v="2021-04-27T00:00:00"/>
    <x v="13"/>
    <x v="13"/>
    <x v="36"/>
    <n v="40"/>
    <x v="13"/>
    <n v="9029"/>
    <n v="447393"/>
    <n v="1763"/>
    <n v="6716"/>
    <x v="525"/>
    <n v="3067258"/>
    <n v="69899"/>
    <n v="43.881285855305514"/>
    <n v="830960"/>
    <n v="638425.65"/>
    <n v="1020280"/>
    <n v="503890"/>
    <n v="58.2"/>
    <n v="4.2"/>
    <n v="1786115"/>
    <n v="79214"/>
    <n v="5125"/>
    <n v="233244.5"/>
    <n v="57.478047167861327"/>
    <n v="218.95777922822276"/>
  </r>
  <r>
    <d v="2020-02-29T00:00:00"/>
    <x v="15"/>
    <x v="15"/>
    <x v="37"/>
    <n v="41"/>
    <x v="14"/>
    <n v="1"/>
    <n v="1"/>
    <n v="0"/>
    <n v="0"/>
    <x v="526"/>
    <n v="3430274"/>
    <n v="98379"/>
    <n v="34.867949460758901"/>
    <n v="0"/>
    <n v="0"/>
    <n v="958448"/>
    <n v="1340383"/>
    <n v="59.3"/>
    <n v="3.5"/>
    <n v="2033344"/>
    <n v="74355"/>
    <n v="10391"/>
    <n v="425000"/>
    <n v="0"/>
    <n v="0"/>
  </r>
  <r>
    <d v="2020-03-31T00:00:00"/>
    <x v="0"/>
    <x v="0"/>
    <x v="37"/>
    <n v="41"/>
    <x v="1"/>
    <n v="689"/>
    <n v="690"/>
    <n v="18"/>
    <n v="18"/>
    <x v="527"/>
    <n v="3432553"/>
    <n v="98379"/>
    <n v="34.891114973724065"/>
    <n v="0"/>
    <n v="0"/>
    <n v="958448"/>
    <n v="1340383"/>
    <n v="59.1"/>
    <n v="3.6"/>
    <n v="2030098"/>
    <n v="76643"/>
    <n v="10920"/>
    <n v="429000"/>
    <n v="0.52439102906786872"/>
    <n v="0.52439102906786872"/>
  </r>
  <r>
    <d v="2020-04-30T00:00:00"/>
    <x v="1"/>
    <x v="1"/>
    <x v="37"/>
    <n v="41"/>
    <x v="2"/>
    <n v="1820"/>
    <n v="2510"/>
    <n v="85"/>
    <n v="103"/>
    <x v="528"/>
    <n v="3434992"/>
    <n v="98379"/>
    <n v="34.915906850039136"/>
    <n v="0"/>
    <n v="0"/>
    <n v="958448"/>
    <n v="1340383"/>
    <n v="51.8"/>
    <n v="13.2"/>
    <n v="1778695"/>
    <n v="270838"/>
    <n v="12470"/>
    <n v="426000"/>
    <n v="2.4745326917791948"/>
    <n v="2.9985513794500833"/>
  </r>
  <r>
    <d v="2020-05-31T00:00:00"/>
    <x v="2"/>
    <x v="2"/>
    <x v="37"/>
    <n v="41"/>
    <x v="3"/>
    <n v="1733"/>
    <n v="4243"/>
    <n v="50"/>
    <n v="153"/>
    <x v="529"/>
    <n v="3436725"/>
    <n v="98379"/>
    <n v="34.93352239807276"/>
    <n v="0"/>
    <n v="0"/>
    <n v="958448"/>
    <n v="1340383"/>
    <n v="54.5"/>
    <n v="11.7"/>
    <n v="1873383"/>
    <n v="247642"/>
    <n v="12092"/>
    <n v="439900"/>
    <n v="1.4548734623806094"/>
    <n v="4.4519127948846648"/>
  </r>
  <r>
    <d v="2020-06-30T00:00:00"/>
    <x v="3"/>
    <x v="3"/>
    <x v="37"/>
    <n v="41"/>
    <x v="4"/>
    <n v="4452"/>
    <n v="8695"/>
    <n v="57"/>
    <n v="210"/>
    <x v="530"/>
    <n v="3438732"/>
    <n v="98379"/>
    <n v="34.953923093343093"/>
    <n v="0"/>
    <n v="0"/>
    <n v="958448"/>
    <n v="1340383"/>
    <n v="55.7"/>
    <n v="10.3"/>
    <n v="1913733"/>
    <n v="219407"/>
    <n v="11024"/>
    <n v="449925"/>
    <n v="1.6575877387362552"/>
    <n v="6.1069021953440972"/>
  </r>
  <r>
    <d v="2020-07-31T00:00:00"/>
    <x v="4"/>
    <x v="4"/>
    <x v="37"/>
    <n v="41"/>
    <x v="5"/>
    <n v="9815"/>
    <n v="18510"/>
    <n v="115"/>
    <n v="325"/>
    <x v="531"/>
    <n v="3440819"/>
    <n v="98379"/>
    <n v="34.975136970288375"/>
    <n v="0"/>
    <n v="0"/>
    <n v="958448"/>
    <n v="1340383"/>
    <n v="53.6"/>
    <n v="9.6"/>
    <n v="1842992"/>
    <n v="194855"/>
    <n v="10216"/>
    <n v="454000"/>
    <n v="3.3422275336191758"/>
    <n v="9.4454256384889757"/>
  </r>
  <r>
    <d v="2020-08-31T00:00:00"/>
    <x v="5"/>
    <x v="5"/>
    <x v="37"/>
    <n v="41"/>
    <x v="6"/>
    <n v="8213"/>
    <n v="26723"/>
    <n v="142"/>
    <n v="467"/>
    <x v="532"/>
    <n v="3443733"/>
    <n v="98379"/>
    <n v="35.004757112798465"/>
    <n v="0"/>
    <n v="0"/>
    <n v="958448"/>
    <n v="1340383"/>
    <n v="55.5"/>
    <n v="8.4"/>
    <n v="1911571"/>
    <n v="174549"/>
    <n v="9233"/>
    <n v="465000"/>
    <n v="4.1234323334590686"/>
    <n v="13.56086549102384"/>
  </r>
  <r>
    <d v="2020-09-30T00:00:00"/>
    <x v="6"/>
    <x v="6"/>
    <x v="37"/>
    <n v="41"/>
    <x v="7"/>
    <n v="6831"/>
    <n v="33554"/>
    <n v="93"/>
    <n v="560"/>
    <x v="533"/>
    <n v="3446867"/>
    <n v="98379"/>
    <n v="35.036613504914669"/>
    <n v="0"/>
    <n v="0"/>
    <n v="958448"/>
    <n v="1340383"/>
    <n v="56.5"/>
    <n v="7.5"/>
    <n v="1948079"/>
    <n v="159018"/>
    <n v="8368"/>
    <n v="474950"/>
    <n v="2.6981023636827297"/>
    <n v="16.246637888842244"/>
  </r>
  <r>
    <d v="2020-10-31T00:00:00"/>
    <x v="7"/>
    <x v="7"/>
    <x v="37"/>
    <n v="41"/>
    <x v="8"/>
    <n v="11369"/>
    <n v="44923"/>
    <n v="130"/>
    <n v="690"/>
    <x v="534"/>
    <n v="3449790"/>
    <n v="98379"/>
    <n v="35.06632513036319"/>
    <n v="0"/>
    <n v="0"/>
    <n v="958448"/>
    <n v="1340383"/>
    <n v="57.2"/>
    <n v="7"/>
    <n v="1974681"/>
    <n v="147884"/>
    <n v="7903"/>
    <n v="469900"/>
    <n v="3.768345319570177"/>
    <n v="20.001217465410939"/>
  </r>
  <r>
    <d v="2020-11-30T00:00:00"/>
    <x v="8"/>
    <x v="8"/>
    <x v="37"/>
    <n v="41"/>
    <x v="9"/>
    <n v="30531"/>
    <n v="75454"/>
    <n v="229"/>
    <n v="919"/>
    <x v="535"/>
    <n v="3452417"/>
    <n v="98379"/>
    <n v="35.093027983614391"/>
    <n v="0"/>
    <n v="0"/>
    <n v="958448"/>
    <n v="1340383"/>
    <n v="57.7"/>
    <n v="6.6"/>
    <n v="1992470"/>
    <n v="140504"/>
    <n v="6809"/>
    <n v="475000"/>
    <n v="6.6330341902499024"/>
    <n v="26.619032405413364"/>
  </r>
  <r>
    <d v="2020-12-31T00:00:00"/>
    <x v="9"/>
    <x v="9"/>
    <x v="37"/>
    <n v="41"/>
    <x v="10"/>
    <n v="38475"/>
    <n v="113929"/>
    <n v="566"/>
    <n v="1485"/>
    <x v="536"/>
    <n v="3454895"/>
    <n v="98379"/>
    <n v="35.118216285995992"/>
    <n v="379450"/>
    <n v="0"/>
    <n v="958448"/>
    <n v="1340383"/>
    <n v="58.1"/>
    <n v="6.3"/>
    <n v="2006503"/>
    <n v="134749"/>
    <n v="5630"/>
    <n v="473996.5"/>
    <n v="16.38255287063717"/>
    <n v="42.98249295564699"/>
  </r>
  <r>
    <d v="2021-01-31T00:00:00"/>
    <x v="10"/>
    <x v="10"/>
    <x v="37"/>
    <n v="41"/>
    <x v="11"/>
    <n v="28488"/>
    <n v="142417"/>
    <n v="487"/>
    <n v="1972"/>
    <x v="537"/>
    <n v="3457167"/>
    <n v="98379"/>
    <n v="35.141310645564602"/>
    <n v="411100"/>
    <n v="346706.5"/>
    <n v="958448"/>
    <n v="1340383"/>
    <n v="58.3"/>
    <n v="6.2"/>
    <n v="2017032"/>
    <n v="133451"/>
    <n v="4666"/>
    <n v="485000"/>
    <n v="14.086678485592396"/>
    <n v="57.040923970406986"/>
  </r>
  <r>
    <d v="2021-02-28T00:00:00"/>
    <x v="11"/>
    <x v="11"/>
    <x v="37"/>
    <n v="41"/>
    <x v="12"/>
    <n v="13180"/>
    <n v="155597"/>
    <n v="246"/>
    <n v="2218"/>
    <x v="538"/>
    <n v="3459073"/>
    <n v="98379"/>
    <n v="35.160684698970307"/>
    <n v="550190"/>
    <n v="498536.05"/>
    <n v="958448"/>
    <n v="1340383"/>
    <n v="58.4"/>
    <n v="6.1"/>
    <n v="2021314"/>
    <n v="130917"/>
    <n v="4347"/>
    <n v="489975"/>
    <n v="7.1117319582443042"/>
    <n v="64.12122554221898"/>
  </r>
  <r>
    <d v="2021-03-31T00:00:00"/>
    <x v="12"/>
    <x v="12"/>
    <x v="37"/>
    <n v="41"/>
    <x v="13"/>
    <n v="9416"/>
    <n v="165013"/>
    <n v="178"/>
    <n v="2396"/>
    <x v="539"/>
    <n v="3461246"/>
    <n v="98379"/>
    <n v="35.182772746216166"/>
    <n v="1042480"/>
    <n v="730764.54999999993"/>
    <n v="958448"/>
    <n v="1340383"/>
    <n v="58.6"/>
    <n v="6"/>
    <n v="2026867"/>
    <n v="129285"/>
    <n v="4554"/>
    <n v="497000"/>
    <n v="5.1426567195743953"/>
    <n v="69.223626405057601"/>
  </r>
  <r>
    <d v="2021-04-27T00:00:00"/>
    <x v="13"/>
    <x v="13"/>
    <x v="37"/>
    <n v="41"/>
    <x v="15"/>
    <n v="17027"/>
    <n v="182040"/>
    <n v="106"/>
    <n v="2502"/>
    <x v="540"/>
    <n v="3461246"/>
    <n v="98379"/>
    <n v="35.182772746216166"/>
    <n v="903200"/>
    <n v="1013957.35"/>
    <n v="958448"/>
    <n v="1340383"/>
    <n v="58.6"/>
    <n v="6"/>
    <n v="2026867"/>
    <n v="129285"/>
    <n v="4554"/>
    <n v="497000"/>
    <n v="3.0624809678364384"/>
    <n v="72.286107372894037"/>
  </r>
  <r>
    <d v="2020-03-31T00:00:00"/>
    <x v="0"/>
    <x v="0"/>
    <x v="38"/>
    <n v="42"/>
    <x v="0"/>
    <n v="4997"/>
    <n v="4997"/>
    <n v="72"/>
    <n v="72"/>
    <x v="541"/>
    <n v="10280347"/>
    <n v="46054"/>
    <n v="223.22375906544491"/>
    <n v="0"/>
    <n v="0"/>
    <n v="3378263"/>
    <n v="3459923"/>
    <n v="60.3"/>
    <n v="5.0999999999999996"/>
    <n v="6194061"/>
    <n v="331852"/>
    <n v="30706"/>
    <n v="229950"/>
    <n v="0.70036546431749824"/>
    <n v="0.70036546431749824"/>
  </r>
  <r>
    <d v="2020-04-30T00:00:00"/>
    <x v="1"/>
    <x v="1"/>
    <x v="38"/>
    <n v="42"/>
    <x v="1"/>
    <n v="43227"/>
    <n v="48224"/>
    <n v="2508"/>
    <n v="2580"/>
    <x v="542"/>
    <n v="10279924"/>
    <n v="46054"/>
    <n v="223.21457419550961"/>
    <n v="0"/>
    <n v="0"/>
    <n v="3378263"/>
    <n v="3459923"/>
    <n v="51.5"/>
    <n v="16.2"/>
    <n v="5290771"/>
    <n v="1023035"/>
    <n v="28590"/>
    <n v="229900"/>
    <n v="24.39706752695837"/>
    <n v="25.09746181002895"/>
  </r>
  <r>
    <d v="2020-05-31T00:00:00"/>
    <x v="2"/>
    <x v="2"/>
    <x v="38"/>
    <n v="42"/>
    <x v="2"/>
    <n v="27994"/>
    <n v="76218"/>
    <n v="2975"/>
    <n v="5555"/>
    <x v="543"/>
    <n v="10277311"/>
    <n v="46054"/>
    <n v="223.1578364528597"/>
    <n v="0"/>
    <n v="0"/>
    <n v="3378263"/>
    <n v="3459923"/>
    <n v="54"/>
    <n v="13.5"/>
    <n v="5549484"/>
    <n v="862639"/>
    <n v="29766"/>
    <n v="239900"/>
    <n v="28.947260620993173"/>
    <n v="54.051103445249439"/>
  </r>
  <r>
    <d v="2020-06-30T00:00:00"/>
    <x v="3"/>
    <x v="3"/>
    <x v="38"/>
    <n v="42"/>
    <x v="3"/>
    <n v="15008"/>
    <n v="91226"/>
    <n v="1140"/>
    <n v="6695"/>
    <x v="544"/>
    <n v="10275510"/>
    <n v="46054"/>
    <n v="223.11873018630303"/>
    <n v="0"/>
    <n v="0"/>
    <n v="3378263"/>
    <n v="3459923"/>
    <n v="54.2"/>
    <n v="13.3"/>
    <n v="5567918"/>
    <n v="853780"/>
    <n v="28921"/>
    <n v="249950"/>
    <n v="11.094339842985896"/>
    <n v="65.154916884904011"/>
  </r>
  <r>
    <d v="2020-07-31T00:00:00"/>
    <x v="4"/>
    <x v="4"/>
    <x v="38"/>
    <n v="42"/>
    <x v="4"/>
    <n v="25561"/>
    <n v="116787"/>
    <n v="566"/>
    <n v="7261"/>
    <x v="545"/>
    <n v="10273917"/>
    <n v="46054"/>
    <n v="223.08414035697226"/>
    <n v="0"/>
    <n v="0"/>
    <n v="3378263"/>
    <n v="3459923"/>
    <n v="54.4"/>
    <n v="13"/>
    <n v="5592719"/>
    <n v="839001"/>
    <n v="26803"/>
    <n v="259450"/>
    <n v="5.5090964818968269"/>
    <n v="70.674115821648158"/>
  </r>
  <r>
    <d v="2020-08-31T00:00:00"/>
    <x v="5"/>
    <x v="5"/>
    <x v="38"/>
    <n v="42"/>
    <x v="5"/>
    <n v="22053"/>
    <n v="138840"/>
    <n v="482"/>
    <n v="7743"/>
    <x v="546"/>
    <n v="10274843"/>
    <n v="46054"/>
    <n v="223.10424718808355"/>
    <n v="0"/>
    <n v="0"/>
    <n v="3378263"/>
    <n v="3459923"/>
    <n v="54.6"/>
    <n v="10.199999999999999"/>
    <n v="5614075"/>
    <n v="638395"/>
    <n v="25344"/>
    <n v="259999"/>
    <n v="4.6910692455349441"/>
    <n v="75.358815701612187"/>
  </r>
  <r>
    <d v="2020-09-30T00:00:00"/>
    <x v="6"/>
    <x v="6"/>
    <x v="38"/>
    <n v="42"/>
    <x v="6"/>
    <n v="25295"/>
    <n v="164135"/>
    <n v="473"/>
    <n v="8216"/>
    <x v="547"/>
    <n v="10276251"/>
    <n v="46054"/>
    <n v="223.13481999392019"/>
    <n v="0"/>
    <n v="0"/>
    <n v="3378263"/>
    <n v="3459923"/>
    <n v="57.1"/>
    <n v="7.1"/>
    <n v="5867228"/>
    <n v="450013"/>
    <n v="24460"/>
    <n v="264888.5"/>
    <n v="4.6028459211438104"/>
    <n v="79.951336338514892"/>
  </r>
  <r>
    <d v="2020-10-31T00:00:00"/>
    <x v="7"/>
    <x v="7"/>
    <x v="38"/>
    <n v="42"/>
    <x v="7"/>
    <n v="48681"/>
    <n v="212816"/>
    <n v="667"/>
    <n v="8883"/>
    <x v="548"/>
    <n v="10277210"/>
    <n v="46054"/>
    <n v="223.15564337516827"/>
    <n v="0"/>
    <n v="0"/>
    <n v="3378263"/>
    <n v="3459923"/>
    <n v="57.1"/>
    <n v="7"/>
    <n v="5870140"/>
    <n v="444342"/>
    <n v="24258"/>
    <n v="265000"/>
    <n v="6.4900882632543269"/>
    <n v="86.433964081691428"/>
  </r>
  <r>
    <d v="2020-11-30T00:00:00"/>
    <x v="8"/>
    <x v="8"/>
    <x v="38"/>
    <n v="42"/>
    <x v="8"/>
    <n v="154155"/>
    <n v="366971"/>
    <n v="1556"/>
    <n v="10439"/>
    <x v="549"/>
    <n v="10277120"/>
    <n v="46054"/>
    <n v="223.15368914752247"/>
    <n v="0"/>
    <n v="0"/>
    <n v="3378263"/>
    <n v="3459923"/>
    <n v="57.1"/>
    <n v="7.1"/>
    <n v="5865408"/>
    <n v="445586"/>
    <n v="22852"/>
    <n v="263522"/>
    <n v="15.14042844688006"/>
    <n v="101.57514945821399"/>
  </r>
  <r>
    <d v="2020-12-31T00:00:00"/>
    <x v="9"/>
    <x v="9"/>
    <x v="38"/>
    <n v="42"/>
    <x v="9"/>
    <n v="279089"/>
    <n v="646060"/>
    <n v="5581"/>
    <n v="16020"/>
    <x v="550"/>
    <n v="10276507"/>
    <n v="46054"/>
    <n v="223.14037868589048"/>
    <n v="1045900"/>
    <n v="0"/>
    <n v="3378263"/>
    <n v="3459923"/>
    <n v="57"/>
    <n v="7.1"/>
    <n v="5862162"/>
    <n v="447888"/>
    <n v="20591"/>
    <n v="259450"/>
    <n v="54.308336480479213"/>
    <n v="155.88954495919674"/>
  </r>
  <r>
    <d v="2021-01-31T00:00:00"/>
    <x v="10"/>
    <x v="10"/>
    <x v="38"/>
    <n v="42"/>
    <x v="10"/>
    <n v="202184"/>
    <n v="848244"/>
    <n v="5695"/>
    <n v="21715"/>
    <x v="551"/>
    <n v="10275393"/>
    <n v="46054"/>
    <n v="223.11618969036348"/>
    <n v="1124200"/>
    <n v="924946.2"/>
    <n v="3378263"/>
    <n v="3459923"/>
    <n v="56.8"/>
    <n v="7.3"/>
    <n v="5837381"/>
    <n v="457170"/>
    <n v="17974"/>
    <n v="259900"/>
    <n v="55.423670899984067"/>
    <n v="211.33011652206395"/>
  </r>
  <r>
    <d v="2021-02-28T00:00:00"/>
    <x v="11"/>
    <x v="11"/>
    <x v="38"/>
    <n v="42"/>
    <x v="11"/>
    <n v="87667"/>
    <n v="935911"/>
    <n v="2341"/>
    <n v="24056"/>
    <x v="552"/>
    <n v="10273015"/>
    <n v="46054"/>
    <n v="223.06455465323316"/>
    <n v="1502030"/>
    <n v="1099621.2"/>
    <n v="3378263"/>
    <n v="3459923"/>
    <n v="57.1"/>
    <n v="7.4"/>
    <n v="5867054"/>
    <n v="469060"/>
    <n v="15414"/>
    <n v="267000"/>
    <n v="22.787857313554003"/>
    <n v="234.16689258216797"/>
  </r>
  <r>
    <d v="2021-03-31T00:00:00"/>
    <x v="12"/>
    <x v="12"/>
    <x v="38"/>
    <n v="42"/>
    <x v="12"/>
    <n v="94504"/>
    <n v="1030415"/>
    <n v="1094"/>
    <n v="25150"/>
    <x v="553"/>
    <n v="10271554"/>
    <n v="46054"/>
    <n v="223.03283102444956"/>
    <n v="2853060"/>
    <n v="2316180.2999999998"/>
    <n v="3378263"/>
    <n v="3459923"/>
    <n v="57.2"/>
    <n v="7.3"/>
    <n v="5874780"/>
    <n v="462470"/>
    <n v="14893"/>
    <n v="276750"/>
    <n v="10.650773972468041"/>
    <n v="244.85097386432471"/>
  </r>
  <r>
    <d v="2021-04-27T00:00:00"/>
    <x v="13"/>
    <x v="13"/>
    <x v="38"/>
    <n v="42"/>
    <x v="13"/>
    <n v="114465"/>
    <n v="1144880"/>
    <n v="970"/>
    <n v="26120"/>
    <x v="554"/>
    <n v="10271554"/>
    <n v="46054"/>
    <n v="223.03283102444956"/>
    <n v="2478740"/>
    <n v="3310654.8"/>
    <n v="3378263"/>
    <n v="3459923"/>
    <n v="57.2"/>
    <n v="7.3"/>
    <n v="5874780"/>
    <n v="462470"/>
    <n v="14893"/>
    <n v="276750"/>
    <n v="9.4435564472522859"/>
    <n v="254.29453031157698"/>
  </r>
  <r>
    <d v="2020-03-31T00:00:00"/>
    <x v="0"/>
    <x v="0"/>
    <x v="39"/>
    <n v="44"/>
    <x v="0"/>
    <n v="488"/>
    <n v="488"/>
    <n v="8"/>
    <n v="8"/>
    <x v="555"/>
    <n v="864023"/>
    <n v="1545"/>
    <n v="559.23818770226535"/>
    <n v="0"/>
    <n v="0"/>
    <n v="199837"/>
    <n v="306210"/>
    <n v="62.5"/>
    <n v="4"/>
    <n v="539591"/>
    <n v="22696"/>
    <n v="2363"/>
    <n v="395000"/>
    <n v="0.92590127809097678"/>
    <n v="0.92590127809097678"/>
  </r>
  <r>
    <d v="2020-04-30T00:00:00"/>
    <x v="1"/>
    <x v="1"/>
    <x v="39"/>
    <n v="44"/>
    <x v="1"/>
    <n v="8133"/>
    <n v="8621"/>
    <n v="258"/>
    <n v="266"/>
    <x v="556"/>
    <n v="864065"/>
    <n v="1545"/>
    <n v="559.26537216828478"/>
    <n v="0"/>
    <n v="0"/>
    <n v="199837"/>
    <n v="306210"/>
    <n v="52.2"/>
    <n v="17.399999999999999"/>
    <n v="450988"/>
    <n v="94704"/>
    <n v="2351"/>
    <n v="394950"/>
    <n v="29.858864784478019"/>
    <n v="30.784721056864935"/>
  </r>
  <r>
    <d v="2020-05-31T00:00:00"/>
    <x v="2"/>
    <x v="2"/>
    <x v="39"/>
    <n v="44"/>
    <x v="2"/>
    <n v="6307"/>
    <n v="14928"/>
    <n v="452"/>
    <n v="718"/>
    <x v="557"/>
    <n v="863889"/>
    <n v="1545"/>
    <n v="559.15145631067958"/>
    <n v="0"/>
    <n v="0"/>
    <n v="199837"/>
    <n v="306210"/>
    <n v="52.5"/>
    <n v="12.9"/>
    <n v="453692"/>
    <n v="67251"/>
    <n v="2314"/>
    <n v="399900"/>
    <n v="52.321536678902035"/>
    <n v="83.112529503211647"/>
  </r>
  <r>
    <d v="2020-06-30T00:00:00"/>
    <x v="3"/>
    <x v="3"/>
    <x v="39"/>
    <n v="44"/>
    <x v="3"/>
    <n v="1885"/>
    <n v="16813"/>
    <n v="232"/>
    <n v="950"/>
    <x v="558"/>
    <n v="863821"/>
    <n v="1545"/>
    <n v="559.10744336569576"/>
    <n v="0"/>
    <n v="0"/>
    <n v="199837"/>
    <n v="306210"/>
    <n v="52.9"/>
    <n v="10.9"/>
    <n v="457239"/>
    <n v="55754"/>
    <n v="2164"/>
    <n v="424950"/>
    <n v="26.857416061892451"/>
    <n v="109.9764881844734"/>
  </r>
  <r>
    <d v="2020-07-31T00:00:00"/>
    <x v="4"/>
    <x v="4"/>
    <x v="39"/>
    <n v="44"/>
    <x v="4"/>
    <n v="2209"/>
    <n v="19022"/>
    <n v="57"/>
    <n v="1007"/>
    <x v="559"/>
    <n v="863742"/>
    <n v="1545"/>
    <n v="559.05631067961167"/>
    <n v="0"/>
    <n v="0"/>
    <n v="199837"/>
    <n v="306210"/>
    <n v="53.3"/>
    <n v="14"/>
    <n v="460794"/>
    <n v="74880"/>
    <n v="1971"/>
    <n v="424450"/>
    <n v="6.599192814521003"/>
    <n v="116.58573972320438"/>
  </r>
  <r>
    <d v="2020-08-31T00:00:00"/>
    <x v="5"/>
    <x v="5"/>
    <x v="39"/>
    <n v="44"/>
    <x v="5"/>
    <n v="2927"/>
    <n v="21949"/>
    <n v="41"/>
    <n v="1048"/>
    <x v="560"/>
    <n v="863864"/>
    <n v="1545"/>
    <n v="559.13527508090613"/>
    <n v="0"/>
    <n v="0"/>
    <n v="199837"/>
    <n v="306210"/>
    <n v="53.6"/>
    <n v="12.6"/>
    <n v="463277"/>
    <n v="66705"/>
    <n v="1818"/>
    <n v="419900"/>
    <n v="4.7461174444125467"/>
    <n v="121.31539223766706"/>
  </r>
  <r>
    <d v="2020-09-30T00:00:00"/>
    <x v="6"/>
    <x v="6"/>
    <x v="39"/>
    <n v="44"/>
    <x v="6"/>
    <n v="2799"/>
    <n v="24748"/>
    <n v="66"/>
    <n v="1114"/>
    <x v="561"/>
    <n v="864018"/>
    <n v="1545"/>
    <n v="559.23495145631068"/>
    <n v="0"/>
    <n v="0"/>
    <n v="199837"/>
    <n v="306210"/>
    <n v="57.5"/>
    <n v="10.9"/>
    <n v="497029"/>
    <n v="60694"/>
    <n v="1791"/>
    <n v="399450"/>
    <n v="7.6387297486857912"/>
    <n v="128.9324990914541"/>
  </r>
  <r>
    <d v="2020-10-31T00:00:00"/>
    <x v="7"/>
    <x v="7"/>
    <x v="39"/>
    <n v="44"/>
    <x v="7"/>
    <n v="8126"/>
    <n v="32874"/>
    <n v="87"/>
    <n v="1201"/>
    <x v="562"/>
    <n v="864169"/>
    <n v="1545"/>
    <n v="559.33268608414244"/>
    <n v="0"/>
    <n v="0"/>
    <n v="199837"/>
    <n v="306210"/>
    <n v="57.5"/>
    <n v="7.3"/>
    <n v="496914"/>
    <n v="38946"/>
    <n v="1784"/>
    <n v="389900"/>
    <n v="10.067475227646446"/>
    <n v="138.9774453839469"/>
  </r>
  <r>
    <d v="2020-11-30T00:00:00"/>
    <x v="8"/>
    <x v="8"/>
    <x v="39"/>
    <n v="44"/>
    <x v="8"/>
    <n v="23849"/>
    <n v="56723"/>
    <n v="172"/>
    <n v="1373"/>
    <x v="563"/>
    <n v="864222"/>
    <n v="1545"/>
    <n v="559.36699029126214"/>
    <n v="0"/>
    <n v="0"/>
    <n v="199837"/>
    <n v="306210"/>
    <n v="57.4"/>
    <n v="7.9"/>
    <n v="496202"/>
    <n v="42608"/>
    <n v="1695"/>
    <n v="387000"/>
    <n v="19.902293623629113"/>
    <n v="158.87121596071381"/>
  </r>
  <r>
    <d v="2020-12-31T00:00:00"/>
    <x v="9"/>
    <x v="9"/>
    <x v="39"/>
    <n v="44"/>
    <x v="9"/>
    <n v="31226"/>
    <n v="87949"/>
    <n v="404"/>
    <n v="1777"/>
    <x v="564"/>
    <n v="864213"/>
    <n v="1545"/>
    <n v="559.36116504854374"/>
    <n v="101900"/>
    <n v="0"/>
    <n v="199837"/>
    <n v="306210"/>
    <n v="57.4"/>
    <n v="7.9"/>
    <n v="495859"/>
    <n v="42758"/>
    <n v="1460"/>
    <n v="387000"/>
    <n v="46.747734644121302"/>
    <n v="205.6206051054543"/>
  </r>
  <r>
    <d v="2021-01-31T00:00:00"/>
    <x v="10"/>
    <x v="10"/>
    <x v="39"/>
    <n v="44"/>
    <x v="10"/>
    <n v="26489"/>
    <n v="114438"/>
    <n v="377"/>
    <n v="2154"/>
    <x v="565"/>
    <n v="864204"/>
    <n v="1545"/>
    <n v="559.35533980582522"/>
    <n v="108600"/>
    <n v="76650.45"/>
    <n v="199837"/>
    <n v="306210"/>
    <n v="58"/>
    <n v="7.2"/>
    <n v="501193"/>
    <n v="39043"/>
    <n v="1233"/>
    <n v="425000"/>
    <n v="43.623959157791447"/>
    <n v="249.24670563894637"/>
  </r>
  <r>
    <d v="2021-02-28T00:00:00"/>
    <x v="11"/>
    <x v="11"/>
    <x v="39"/>
    <n v="44"/>
    <x v="11"/>
    <n v="11184"/>
    <n v="125622"/>
    <n v="348"/>
    <n v="2502"/>
    <x v="566"/>
    <n v="864073"/>
    <n v="1545"/>
    <n v="559.27055016181225"/>
    <n v="145750"/>
    <n v="123741.3"/>
    <n v="199837"/>
    <n v="306210"/>
    <n v="57.8"/>
    <n v="7.3"/>
    <n v="499579"/>
    <n v="39163"/>
    <n v="1034"/>
    <n v="442450"/>
    <n v="40.274374966004032"/>
    <n v="289.55886829006346"/>
  </r>
  <r>
    <d v="2021-03-31T00:00:00"/>
    <x v="12"/>
    <x v="12"/>
    <x v="39"/>
    <n v="44"/>
    <x v="12"/>
    <n v="11707"/>
    <n v="137329"/>
    <n v="117"/>
    <n v="2619"/>
    <x v="567"/>
    <n v="864000"/>
    <n v="1545"/>
    <n v="559.22330097087377"/>
    <n v="278200"/>
    <n v="248566.35"/>
    <n v="199837"/>
    <n v="306210"/>
    <n v="58.3"/>
    <n v="7.1"/>
    <n v="503364"/>
    <n v="38191"/>
    <n v="1011"/>
    <n v="429500"/>
    <n v="13.541666666666666"/>
    <n v="303.125"/>
  </r>
  <r>
    <d v="2021-04-27T00:00:00"/>
    <x v="13"/>
    <x v="13"/>
    <x v="39"/>
    <n v="44"/>
    <x v="13"/>
    <n v="9891"/>
    <n v="147220"/>
    <n v="45"/>
    <n v="2664"/>
    <x v="568"/>
    <n v="864000"/>
    <n v="1545"/>
    <n v="559.22330097087377"/>
    <n v="238160"/>
    <n v="292343.89999999997"/>
    <n v="199837"/>
    <n v="306210"/>
    <n v="58.3"/>
    <n v="7.1"/>
    <n v="503364"/>
    <n v="38191"/>
    <n v="1011"/>
    <n v="429500"/>
    <n v="5.2083333333333339"/>
    <n v="308.33333333333331"/>
  </r>
  <r>
    <d v="2020-03-31T00:00:00"/>
    <x v="0"/>
    <x v="0"/>
    <x v="40"/>
    <n v="45"/>
    <x v="0"/>
    <n v="1083"/>
    <n v="1083"/>
    <n v="22"/>
    <n v="22"/>
    <x v="569"/>
    <n v="4113703"/>
    <n v="32020"/>
    <n v="128.47292317301685"/>
    <n v="0"/>
    <n v="0"/>
    <n v="1385103"/>
    <n v="1091541"/>
    <n v="55.8"/>
    <n v="3"/>
    <n v="2297323"/>
    <n v="69844"/>
    <n v="25366"/>
    <n v="281707.5"/>
    <n v="0.53479796669813062"/>
    <n v="0.53479796669813062"/>
  </r>
  <r>
    <d v="2020-04-30T00:00:00"/>
    <x v="1"/>
    <x v="1"/>
    <x v="40"/>
    <n v="45"/>
    <x v="1"/>
    <n v="5012"/>
    <n v="6095"/>
    <n v="222"/>
    <n v="244"/>
    <x v="570"/>
    <n v="4118644"/>
    <n v="32020"/>
    <n v="128.62723297938788"/>
    <n v="0"/>
    <n v="0"/>
    <n v="1385103"/>
    <n v="1091541"/>
    <n v="50.7"/>
    <n v="11.5"/>
    <n v="2086262"/>
    <n v="270763"/>
    <n v="26070"/>
    <n v="280450"/>
    <n v="5.3901235455164374"/>
    <n v="5.9242799329099576"/>
  </r>
  <r>
    <d v="2020-05-31T00:00:00"/>
    <x v="2"/>
    <x v="2"/>
    <x v="40"/>
    <n v="45"/>
    <x v="2"/>
    <n v="5766"/>
    <n v="11861"/>
    <n v="250"/>
    <n v="494"/>
    <x v="571"/>
    <n v="4122608"/>
    <n v="32020"/>
    <n v="128.75103060587134"/>
    <n v="0"/>
    <n v="0"/>
    <n v="1385103"/>
    <n v="1091541"/>
    <n v="50.8"/>
    <n v="11.5"/>
    <n v="2092571"/>
    <n v="273164"/>
    <n v="24686"/>
    <n v="289000"/>
    <n v="6.0641225166205466"/>
    <n v="11.9827060928422"/>
  </r>
  <r>
    <d v="2020-06-30T00:00:00"/>
    <x v="3"/>
    <x v="3"/>
    <x v="40"/>
    <n v="45"/>
    <x v="3"/>
    <n v="24538"/>
    <n v="36399"/>
    <n v="245"/>
    <n v="739"/>
    <x v="572"/>
    <n v="4126972"/>
    <n v="32020"/>
    <n v="128.88732042473455"/>
    <n v="0"/>
    <n v="0"/>
    <n v="1385103"/>
    <n v="1091541"/>
    <n v="53.5"/>
    <n v="7.7"/>
    <n v="2209060"/>
    <n v="183862"/>
    <n v="22213"/>
    <n v="290408"/>
    <n v="5.9365559058796613"/>
    <n v="17.906591079367633"/>
  </r>
  <r>
    <d v="2020-07-31T00:00:00"/>
    <x v="4"/>
    <x v="4"/>
    <x v="40"/>
    <n v="45"/>
    <x v="4"/>
    <n v="52617"/>
    <n v="89016"/>
    <n v="973"/>
    <n v="1712"/>
    <x v="573"/>
    <n v="4131387"/>
    <n v="32020"/>
    <n v="129.02520299812616"/>
    <n v="0"/>
    <n v="0"/>
    <n v="1385103"/>
    <n v="1091541"/>
    <n v="54.3"/>
    <n v="7.6"/>
    <n v="2243805"/>
    <n v="183470"/>
    <n v="20539"/>
    <n v="289900"/>
    <n v="23.551412636966713"/>
    <n v="41.438867866893126"/>
  </r>
  <r>
    <d v="2020-08-31T00:00:00"/>
    <x v="5"/>
    <x v="5"/>
    <x v="40"/>
    <n v="45"/>
    <x v="5"/>
    <n v="29976"/>
    <n v="118992"/>
    <n v="1008"/>
    <n v="2720"/>
    <x v="574"/>
    <n v="4136994"/>
    <n v="32020"/>
    <n v="129.2003123048095"/>
    <n v="0"/>
    <n v="0"/>
    <n v="1385103"/>
    <n v="1091541"/>
    <n v="54.9"/>
    <n v="5.4"/>
    <n v="2272014"/>
    <n v="130549"/>
    <n v="19320"/>
    <n v="289999"/>
    <n v="24.365517571454056"/>
    <n v="65.748222018209361"/>
  </r>
  <r>
    <d v="2020-09-30T00:00:00"/>
    <x v="6"/>
    <x v="6"/>
    <x v="40"/>
    <n v="45"/>
    <x v="6"/>
    <n v="28950"/>
    <n v="147942"/>
    <n v="658"/>
    <n v="3378"/>
    <x v="575"/>
    <n v="4142816"/>
    <n v="32020"/>
    <n v="129.38213616489693"/>
    <n v="0"/>
    <n v="0"/>
    <n v="1385103"/>
    <n v="1091541"/>
    <n v="55.3"/>
    <n v="5.4"/>
    <n v="2292518"/>
    <n v="130400"/>
    <n v="17946"/>
    <n v="289000"/>
    <n v="15.882916354479658"/>
    <n v="81.538740798529318"/>
  </r>
  <r>
    <d v="2020-10-31T00:00:00"/>
    <x v="7"/>
    <x v="7"/>
    <x v="40"/>
    <n v="45"/>
    <x v="7"/>
    <n v="28670"/>
    <n v="176612"/>
    <n v="557"/>
    <n v="3935"/>
    <x v="576"/>
    <n v="4148416"/>
    <n v="32020"/>
    <n v="129.55702685821362"/>
    <n v="0"/>
    <n v="0"/>
    <n v="1385103"/>
    <n v="1091541"/>
    <n v="55.6"/>
    <n v="5.4"/>
    <n v="2306258"/>
    <n v="130857"/>
    <n v="17165"/>
    <n v="285000"/>
    <n v="13.426811583023497"/>
    <n v="94.855482188864372"/>
  </r>
  <r>
    <d v="2020-11-30T00:00:00"/>
    <x v="8"/>
    <x v="8"/>
    <x v="40"/>
    <n v="45"/>
    <x v="8"/>
    <n v="40875"/>
    <n v="217487"/>
    <n v="446"/>
    <n v="4381"/>
    <x v="577"/>
    <n v="4153709"/>
    <n v="32020"/>
    <n v="129.72232979387883"/>
    <n v="0"/>
    <n v="0"/>
    <n v="1385103"/>
    <n v="1091541"/>
    <n v="53.4"/>
    <n v="5.6"/>
    <n v="2217588"/>
    <n v="131355"/>
    <n v="16364"/>
    <n v="284945"/>
    <n v="10.737391569799426"/>
    <n v="105.47200104773829"/>
  </r>
  <r>
    <d v="2020-12-31T00:00:00"/>
    <x v="9"/>
    <x v="9"/>
    <x v="40"/>
    <n v="45"/>
    <x v="9"/>
    <n v="90020"/>
    <n v="307507"/>
    <n v="915"/>
    <n v="5296"/>
    <x v="578"/>
    <n v="4158811"/>
    <n v="32020"/>
    <n v="129.88166770768271"/>
    <n v="456850"/>
    <n v="0"/>
    <n v="1385103"/>
    <n v="1091541"/>
    <n v="53.5"/>
    <n v="5.6"/>
    <n v="2223480"/>
    <n v="131582"/>
    <n v="15307"/>
    <n v="279950"/>
    <n v="22.001480711674564"/>
    <n v="127.34408945249014"/>
  </r>
  <r>
    <d v="2021-01-31T00:00:00"/>
    <x v="10"/>
    <x v="10"/>
    <x v="40"/>
    <n v="45"/>
    <x v="10"/>
    <n v="135879"/>
    <n v="443386"/>
    <n v="1746"/>
    <n v="7042"/>
    <x v="579"/>
    <n v="4163639"/>
    <n v="32020"/>
    <n v="130.03244846970642"/>
    <n v="490500"/>
    <n v="373609.85"/>
    <n v="1385103"/>
    <n v="1091541"/>
    <n v="53.7"/>
    <n v="5.3"/>
    <n v="2235303"/>
    <n v="125444"/>
    <n v="13745"/>
    <n v="279900"/>
    <n v="41.934471264199416"/>
    <n v="169.13089727519605"/>
  </r>
  <r>
    <d v="2021-02-28T00:00:00"/>
    <x v="11"/>
    <x v="11"/>
    <x v="40"/>
    <n v="45"/>
    <x v="11"/>
    <n v="73437"/>
    <n v="516823"/>
    <n v="1504"/>
    <n v="8546"/>
    <x v="580"/>
    <n v="4167943"/>
    <n v="32020"/>
    <n v="130.16686445971268"/>
    <n v="653880"/>
    <n v="549957.65"/>
    <n v="1385103"/>
    <n v="1091541"/>
    <n v="54.1"/>
    <n v="5.2"/>
    <n v="2253252"/>
    <n v="123928"/>
    <n v="11829"/>
    <n v="278578"/>
    <n v="36.084946459200623"/>
    <n v="205.0411917821333"/>
  </r>
  <r>
    <d v="2021-03-31T00:00:00"/>
    <x v="12"/>
    <x v="12"/>
    <x v="40"/>
    <n v="45"/>
    <x v="12"/>
    <n v="34807"/>
    <n v="551630"/>
    <n v="600"/>
    <n v="9146"/>
    <x v="581"/>
    <n v="4172613"/>
    <n v="32020"/>
    <n v="130.31271080574641"/>
    <n v="1243320"/>
    <n v="904325.2"/>
    <n v="1385103"/>
    <n v="1091541"/>
    <n v="54.3"/>
    <n v="5.0999999999999996"/>
    <n v="2267328"/>
    <n v="120783"/>
    <n v="9696"/>
    <n v="287768"/>
    <n v="14.379478758274491"/>
    <n v="219.19118787196416"/>
  </r>
  <r>
    <d v="2021-04-27T00:00:00"/>
    <x v="13"/>
    <x v="13"/>
    <x v="40"/>
    <n v="45"/>
    <x v="13"/>
    <n v="24326"/>
    <n v="575956"/>
    <n v="289"/>
    <n v="9435"/>
    <x v="582"/>
    <n v="4172613"/>
    <n v="32020"/>
    <n v="130.31271080574641"/>
    <n v="1079500"/>
    <n v="927599.9"/>
    <n v="1385103"/>
    <n v="1091541"/>
    <n v="54.3"/>
    <n v="5.0999999999999996"/>
    <n v="2267328"/>
    <n v="120783"/>
    <n v="9696"/>
    <n v="287768"/>
    <n v="6.9261156019022136"/>
    <n v="226.11730347386637"/>
  </r>
  <r>
    <d v="2020-03-31T00:00:00"/>
    <x v="0"/>
    <x v="0"/>
    <x v="41"/>
    <n v="46"/>
    <x v="0"/>
    <n v="107"/>
    <n v="107"/>
    <n v="1"/>
    <n v="1"/>
    <x v="583"/>
    <n v="678515"/>
    <n v="77116"/>
    <n v="8.7986280408734885"/>
    <n v="0"/>
    <n v="0"/>
    <n v="261043"/>
    <n v="150471"/>
    <n v="66.2"/>
    <n v="2.9"/>
    <n v="449245"/>
    <n v="13510"/>
    <n v="3121"/>
    <n v="246450"/>
    <n v="0.14738067691944909"/>
    <n v="0.14738067691944909"/>
  </r>
  <r>
    <d v="2020-04-30T00:00:00"/>
    <x v="1"/>
    <x v="1"/>
    <x v="41"/>
    <n v="46"/>
    <x v="1"/>
    <n v="2343"/>
    <n v="2450"/>
    <n v="16"/>
    <n v="17"/>
    <x v="584"/>
    <n v="678940"/>
    <n v="77116"/>
    <n v="8.8041392188391523"/>
    <n v="0"/>
    <n v="0"/>
    <n v="261043"/>
    <n v="150471"/>
    <n v="62.7"/>
    <n v="9.1999999999999993"/>
    <n v="425502"/>
    <n v="43224"/>
    <n v="3406"/>
    <n v="249900"/>
    <n v="2.3566147229504817"/>
    <n v="2.5039031431348868"/>
  </r>
  <r>
    <d v="2020-05-31T00:00:00"/>
    <x v="2"/>
    <x v="2"/>
    <x v="41"/>
    <n v="46"/>
    <x v="2"/>
    <n v="2543"/>
    <n v="4993"/>
    <n v="45"/>
    <n v="62"/>
    <x v="585"/>
    <n v="679284"/>
    <n v="77116"/>
    <n v="8.8086000311219461"/>
    <n v="0"/>
    <n v="0"/>
    <n v="261043"/>
    <n v="150471"/>
    <n v="62.8"/>
    <n v="7"/>
    <n v="426579"/>
    <n v="32232"/>
    <n v="3477"/>
    <n v="249900"/>
    <n v="6.6246223965233977"/>
    <n v="9.1272575240989049"/>
  </r>
  <r>
    <d v="2020-06-30T00:00:00"/>
    <x v="3"/>
    <x v="3"/>
    <x v="41"/>
    <n v="46"/>
    <x v="3"/>
    <n v="1771"/>
    <n v="6764"/>
    <n v="29"/>
    <n v="91"/>
    <x v="586"/>
    <n v="679670"/>
    <n v="77116"/>
    <n v="8.8136054774625237"/>
    <n v="0"/>
    <n v="0"/>
    <n v="261043"/>
    <n v="150471"/>
    <n v="63"/>
    <n v="6.1"/>
    <n v="428351"/>
    <n v="27958"/>
    <n v="3542"/>
    <n v="257900"/>
    <n v="4.2667765239013047"/>
    <n v="13.388850471552372"/>
  </r>
  <r>
    <d v="2020-07-31T00:00:00"/>
    <x v="4"/>
    <x v="4"/>
    <x v="41"/>
    <n v="46"/>
    <x v="4"/>
    <n v="2000"/>
    <n v="8764"/>
    <n v="39"/>
    <n v="130"/>
    <x v="587"/>
    <n v="680076"/>
    <n v="77116"/>
    <n v="8.8188702733544275"/>
    <n v="0"/>
    <n v="0"/>
    <n v="261043"/>
    <n v="150471"/>
    <n v="63.3"/>
    <n v="5.4"/>
    <n v="430451"/>
    <n v="24339"/>
    <n v="3301"/>
    <n v="258900"/>
    <n v="5.7346531858204077"/>
    <n v="19.115510619401359"/>
  </r>
  <r>
    <d v="2020-08-31T00:00:00"/>
    <x v="5"/>
    <x v="5"/>
    <x v="41"/>
    <n v="46"/>
    <x v="5"/>
    <n v="4745"/>
    <n v="13509"/>
    <n v="37"/>
    <n v="167"/>
    <x v="588"/>
    <n v="680545"/>
    <n v="77116"/>
    <n v="8.8249520203330043"/>
    <n v="0"/>
    <n v="0"/>
    <n v="261043"/>
    <n v="150471"/>
    <n v="63.5"/>
    <n v="4.7"/>
    <n v="432183"/>
    <n v="21405"/>
    <n v="3073"/>
    <n v="253900"/>
    <n v="5.4368190200501072"/>
    <n v="24.539156117523454"/>
  </r>
  <r>
    <d v="2020-09-30T00:00:00"/>
    <x v="6"/>
    <x v="6"/>
    <x v="41"/>
    <n v="46"/>
    <x v="6"/>
    <n v="8880"/>
    <n v="22389"/>
    <n v="56"/>
    <n v="223"/>
    <x v="589"/>
    <n v="681058"/>
    <n v="77116"/>
    <n v="8.8316043363244976"/>
    <n v="0"/>
    <n v="0"/>
    <n v="261043"/>
    <n v="150471"/>
    <n v="67"/>
    <n v="4"/>
    <n v="456477"/>
    <n v="19189"/>
    <n v="2832"/>
    <n v="249950"/>
    <n v="8.2225008736407172"/>
    <n v="32.743173121819289"/>
  </r>
  <r>
    <d v="2020-10-31T00:00:00"/>
    <x v="7"/>
    <x v="7"/>
    <x v="41"/>
    <n v="46"/>
    <x v="7"/>
    <n v="23603"/>
    <n v="45992"/>
    <n v="202"/>
    <n v="425"/>
    <x v="590"/>
    <n v="681531"/>
    <n v="77116"/>
    <n v="8.8377379532133418"/>
    <n v="0"/>
    <n v="0"/>
    <n v="261043"/>
    <n v="150471"/>
    <n v="67"/>
    <n v="3.7"/>
    <n v="456730"/>
    <n v="17575"/>
    <n v="2600"/>
    <n v="245000"/>
    <n v="29.639150676931788"/>
    <n v="62.3595991965149"/>
  </r>
  <r>
    <d v="2020-11-30T00:00:00"/>
    <x v="8"/>
    <x v="8"/>
    <x v="41"/>
    <n v="46"/>
    <x v="8"/>
    <n v="34472"/>
    <n v="80464"/>
    <n v="521"/>
    <n v="946"/>
    <x v="591"/>
    <n v="681954"/>
    <n v="77116"/>
    <n v="8.843223196223871"/>
    <n v="0"/>
    <n v="0"/>
    <n v="261043"/>
    <n v="150471"/>
    <n v="64.400000000000006"/>
    <n v="3.6"/>
    <n v="439012"/>
    <n v="16424"/>
    <n v="2191"/>
    <n v="240400"/>
    <n v="76.39811482885942"/>
    <n v="138.71903383512671"/>
  </r>
  <r>
    <d v="2020-12-31T00:00:00"/>
    <x v="9"/>
    <x v="9"/>
    <x v="41"/>
    <n v="46"/>
    <x v="9"/>
    <n v="18700"/>
    <n v="99164"/>
    <n v="542"/>
    <n v="1488"/>
    <x v="592"/>
    <n v="682349"/>
    <n v="77116"/>
    <n v="8.8483453498625444"/>
    <n v="80350"/>
    <n v="0"/>
    <n v="261043"/>
    <n v="150471"/>
    <n v="66.8"/>
    <n v="3.3"/>
    <n v="456129"/>
    <n v="15502"/>
    <n v="1896"/>
    <n v="240400"/>
    <n v="79.431493268107658"/>
    <n v="218.07022506078266"/>
  </r>
  <r>
    <d v="2021-01-31T00:00:00"/>
    <x v="10"/>
    <x v="10"/>
    <x v="41"/>
    <n v="46"/>
    <x v="10"/>
    <n v="9086"/>
    <n v="108250"/>
    <n v="290"/>
    <n v="1778"/>
    <x v="593"/>
    <n v="682691"/>
    <n v="77116"/>
    <n v="8.8527802271902072"/>
    <n v="88400"/>
    <n v="85816.849999999991"/>
    <n v="261043"/>
    <n v="150471"/>
    <n v="66.8"/>
    <n v="3.1"/>
    <n v="456033"/>
    <n v="14443"/>
    <n v="1726"/>
    <n v="239900"/>
    <n v="42.47895460757502"/>
    <n v="260.43993549058064"/>
  </r>
  <r>
    <d v="2021-02-28T00:00:00"/>
    <x v="11"/>
    <x v="11"/>
    <x v="41"/>
    <n v="46"/>
    <x v="11"/>
    <n v="4177"/>
    <n v="112427"/>
    <n v="110"/>
    <n v="1888"/>
    <x v="594"/>
    <n v="682979"/>
    <n v="77116"/>
    <n v="8.8565148607292912"/>
    <n v="116420"/>
    <n v="146475.4"/>
    <n v="261043"/>
    <n v="150471"/>
    <n v="67.099999999999994"/>
    <n v="3"/>
    <n v="458060"/>
    <n v="14149"/>
    <n v="1636"/>
    <n v="241950"/>
    <n v="16.105912480471581"/>
    <n v="276.43602511936678"/>
  </r>
  <r>
    <d v="2021-03-31T00:00:00"/>
    <x v="12"/>
    <x v="12"/>
    <x v="41"/>
    <n v="46"/>
    <x v="12"/>
    <n v="5332"/>
    <n v="117759"/>
    <n v="47"/>
    <n v="1935"/>
    <x v="595"/>
    <n v="683317"/>
    <n v="77116"/>
    <n v="8.8608978681466883"/>
    <n v="214000"/>
    <n v="177068.6"/>
    <n v="261043"/>
    <n v="150471"/>
    <n v="66.7"/>
    <n v="2.9"/>
    <n v="455600"/>
    <n v="13554"/>
    <n v="1718"/>
    <n v="252400"/>
    <n v="6.8782131865590932"/>
    <n v="283.17750034025204"/>
  </r>
  <r>
    <d v="2021-04-27T00:00:00"/>
    <x v="13"/>
    <x v="13"/>
    <x v="41"/>
    <n v="46"/>
    <x v="13"/>
    <n v="4469"/>
    <n v="122228"/>
    <n v="26"/>
    <n v="1961"/>
    <x v="596"/>
    <n v="683317"/>
    <n v="77116"/>
    <n v="8.8608978681466883"/>
    <n v="184280"/>
    <n v="171348.1"/>
    <n v="261043"/>
    <n v="150471"/>
    <n v="66.7"/>
    <n v="2.9"/>
    <n v="455600"/>
    <n v="13554"/>
    <n v="1718"/>
    <n v="252400"/>
    <n v="3.8049689968199241"/>
    <n v="286.98246933707196"/>
  </r>
  <r>
    <d v="2020-03-31T00:00:00"/>
    <x v="0"/>
    <x v="0"/>
    <x v="42"/>
    <n v="47"/>
    <x v="0"/>
    <n v="2049"/>
    <n v="2049"/>
    <n v="13"/>
    <n v="13"/>
    <x v="597"/>
    <n v="5422052"/>
    <n v="42144"/>
    <n v="128.6553720577069"/>
    <n v="0"/>
    <n v="0"/>
    <n v="1852475"/>
    <n v="1143711"/>
    <n v="58.9"/>
    <n v="4"/>
    <n v="3193850"/>
    <n v="134201"/>
    <n v="20373"/>
    <n v="297000"/>
    <n v="0.23976162530348288"/>
    <n v="0.23976162530348288"/>
  </r>
  <r>
    <d v="2020-04-30T00:00:00"/>
    <x v="1"/>
    <x v="1"/>
    <x v="42"/>
    <n v="47"/>
    <x v="1"/>
    <n v="8457"/>
    <n v="10506"/>
    <n v="187"/>
    <n v="200"/>
    <x v="598"/>
    <n v="5426617"/>
    <n v="42144"/>
    <n v="128.7636911541382"/>
    <n v="0"/>
    <n v="0"/>
    <n v="1852475"/>
    <n v="1143711"/>
    <n v="49.4"/>
    <n v="15.8"/>
    <n v="2679469"/>
    <n v="503585"/>
    <n v="21290"/>
    <n v="299900"/>
    <n v="3.4459774846833673"/>
    <n v="3.6855374167736548"/>
  </r>
  <r>
    <d v="2020-05-31T00:00:00"/>
    <x v="2"/>
    <x v="2"/>
    <x v="42"/>
    <n v="47"/>
    <x v="2"/>
    <n v="12326"/>
    <n v="22832"/>
    <n v="160"/>
    <n v="360"/>
    <x v="599"/>
    <n v="5430156"/>
    <n v="42144"/>
    <n v="128.84766514806378"/>
    <n v="0"/>
    <n v="0"/>
    <n v="1852475"/>
    <n v="1143711"/>
    <n v="52.5"/>
    <n v="9.6"/>
    <n v="2848150"/>
    <n v="302359"/>
    <n v="20157"/>
    <n v="314900"/>
    <n v="2.9465083507729797"/>
    <n v="6.6296437892392044"/>
  </r>
  <r>
    <d v="2020-06-30T00:00:00"/>
    <x v="3"/>
    <x v="3"/>
    <x v="42"/>
    <n v="47"/>
    <x v="3"/>
    <n v="19983"/>
    <n v="42815"/>
    <n v="237"/>
    <n v="597"/>
    <x v="600"/>
    <n v="5434065"/>
    <n v="42144"/>
    <n v="128.94041856492026"/>
    <n v="0"/>
    <n v="0"/>
    <n v="1852475"/>
    <n v="1143711"/>
    <n v="52.7"/>
    <n v="9.3000000000000007"/>
    <n v="2862152"/>
    <n v="294062"/>
    <n v="18234"/>
    <n v="324114"/>
    <n v="4.3613758760706762"/>
    <n v="10.986250624532463"/>
  </r>
  <r>
    <d v="2020-07-31T00:00:00"/>
    <x v="4"/>
    <x v="4"/>
    <x v="42"/>
    <n v="47"/>
    <x v="4"/>
    <n v="60329"/>
    <n v="103144"/>
    <n v="450"/>
    <n v="1047"/>
    <x v="601"/>
    <n v="5438126"/>
    <n v="42144"/>
    <n v="129.03677866362946"/>
    <n v="0"/>
    <n v="0"/>
    <n v="1852475"/>
    <n v="1143711"/>
    <n v="53"/>
    <n v="8.9"/>
    <n v="2884231"/>
    <n v="283157"/>
    <n v="17567"/>
    <n v="325145"/>
    <n v="8.274909408130668"/>
    <n v="19.252955889584022"/>
  </r>
  <r>
    <d v="2020-08-31T00:00:00"/>
    <x v="5"/>
    <x v="5"/>
    <x v="42"/>
    <n v="47"/>
    <x v="5"/>
    <n v="48889"/>
    <n v="152033"/>
    <n v="680"/>
    <n v="1727"/>
    <x v="602"/>
    <n v="5443591"/>
    <n v="42144"/>
    <n v="129.1664531131359"/>
    <n v="0"/>
    <n v="0"/>
    <n v="1852475"/>
    <n v="1143711"/>
    <n v="57"/>
    <n v="8.1"/>
    <n v="3104367"/>
    <n v="273108"/>
    <n v="15726"/>
    <n v="329000"/>
    <n v="12.491754064550403"/>
    <n v="31.725381278644925"/>
  </r>
  <r>
    <d v="2020-09-30T00:00:00"/>
    <x v="6"/>
    <x v="6"/>
    <x v="42"/>
    <n v="47"/>
    <x v="6"/>
    <n v="41324"/>
    <n v="193357"/>
    <n v="702"/>
    <n v="2429"/>
    <x v="603"/>
    <n v="5449301"/>
    <n v="42144"/>
    <n v="129.30194096431282"/>
    <n v="0"/>
    <n v="0"/>
    <n v="1852475"/>
    <n v="1143711"/>
    <n v="57.3"/>
    <n v="7.9"/>
    <n v="3122079"/>
    <n v="266911"/>
    <n v="14291"/>
    <n v="324975"/>
    <n v="12.882386199624502"/>
    <n v="44.574524328900168"/>
  </r>
  <r>
    <d v="2020-10-31T00:00:00"/>
    <x v="7"/>
    <x v="7"/>
    <x v="42"/>
    <n v="47"/>
    <x v="7"/>
    <n v="63566"/>
    <n v="256923"/>
    <n v="893"/>
    <n v="3322"/>
    <x v="604"/>
    <n v="5454779"/>
    <n v="42144"/>
    <n v="129.43192388003038"/>
    <n v="0"/>
    <n v="0"/>
    <n v="1852475"/>
    <n v="1143711"/>
    <n v="57.4"/>
    <n v="7.8"/>
    <n v="3131888"/>
    <n v="265044"/>
    <n v="13761"/>
    <n v="322900"/>
    <n v="16.370965716484573"/>
    <n v="60.900725767258393"/>
  </r>
  <r>
    <d v="2020-11-30T00:00:00"/>
    <x v="8"/>
    <x v="8"/>
    <x v="42"/>
    <n v="47"/>
    <x v="8"/>
    <n v="109489"/>
    <n v="366412"/>
    <n v="1224"/>
    <n v="4546"/>
    <x v="605"/>
    <n v="5459887"/>
    <n v="42144"/>
    <n v="129.55312737281702"/>
    <n v="0"/>
    <n v="0"/>
    <n v="1852475"/>
    <n v="1143711"/>
    <n v="57.3"/>
    <n v="5.6"/>
    <n v="3130511"/>
    <n v="184368"/>
    <n v="13145"/>
    <n v="318450"/>
    <n v="22.418046380813376"/>
    <n v="83.261796443772553"/>
  </r>
  <r>
    <d v="2020-12-31T00:00:00"/>
    <x v="9"/>
    <x v="9"/>
    <x v="42"/>
    <n v="47"/>
    <x v="9"/>
    <n v="206167"/>
    <n v="572579"/>
    <n v="2300"/>
    <n v="6846"/>
    <x v="606"/>
    <n v="5464698"/>
    <n v="42144"/>
    <n v="129.66728359908885"/>
    <n v="606400"/>
    <n v="0"/>
    <n v="1852475"/>
    <n v="1143711"/>
    <n v="57.2"/>
    <n v="5.6"/>
    <n v="3127609"/>
    <n v="186041"/>
    <n v="12055"/>
    <n v="315000"/>
    <n v="42.088327662388657"/>
    <n v="125.2768222507447"/>
  </r>
  <r>
    <d v="2021-01-31T00:00:00"/>
    <x v="10"/>
    <x v="10"/>
    <x v="42"/>
    <n v="47"/>
    <x v="10"/>
    <n v="140711"/>
    <n v="713290"/>
    <n v="2711"/>
    <n v="9557"/>
    <x v="607"/>
    <n v="5469230"/>
    <n v="42144"/>
    <n v="129.77481966590736"/>
    <n v="653800"/>
    <n v="517831.05"/>
    <n v="1852475"/>
    <n v="1143711"/>
    <n v="57.5"/>
    <n v="5.0999999999999996"/>
    <n v="3146950"/>
    <n v="170240"/>
    <n v="10317"/>
    <n v="325000"/>
    <n v="49.568220755024015"/>
    <n v="174.74123414082055"/>
  </r>
  <r>
    <d v="2021-02-28T00:00:00"/>
    <x v="11"/>
    <x v="11"/>
    <x v="42"/>
    <n v="47"/>
    <x v="11"/>
    <n v="47942"/>
    <n v="761232"/>
    <n v="1760"/>
    <n v="11317"/>
    <x v="608"/>
    <n v="5473138"/>
    <n v="42144"/>
    <n v="129.86754935459376"/>
    <n v="874390"/>
    <n v="637643.65"/>
    <n v="1852475"/>
    <n v="1143711"/>
    <n v="57.5"/>
    <n v="4.9000000000000004"/>
    <n v="3146088"/>
    <n v="162310"/>
    <n v="8471"/>
    <n v="332450"/>
    <n v="32.157055056897889"/>
    <n v="206.77351822665537"/>
  </r>
  <r>
    <d v="2021-03-31T00:00:00"/>
    <x v="12"/>
    <x v="12"/>
    <x v="42"/>
    <n v="47"/>
    <x v="12"/>
    <n v="36299"/>
    <n v="797531"/>
    <n v="481"/>
    <n v="11798"/>
    <x v="609"/>
    <n v="5477548"/>
    <n v="42144"/>
    <n v="129.97219058466212"/>
    <n v="1659160"/>
    <n v="1101537.95"/>
    <n v="1852475"/>
    <n v="1143711"/>
    <n v="57.5"/>
    <n v="5"/>
    <n v="3148044"/>
    <n v="166704"/>
    <n v="7460"/>
    <n v="347400"/>
    <n v="8.7813014144284995"/>
    <n v="215.38834529610693"/>
  </r>
  <r>
    <d v="2021-04-27T00:00:00"/>
    <x v="13"/>
    <x v="13"/>
    <x v="42"/>
    <n v="47"/>
    <x v="13"/>
    <n v="32068"/>
    <n v="829599"/>
    <n v="268"/>
    <n v="12066"/>
    <x v="610"/>
    <n v="5477548"/>
    <n v="42144"/>
    <n v="129.97219058466212"/>
    <n v="1438540"/>
    <n v="1151092.95"/>
    <n v="1852475"/>
    <n v="1143711"/>
    <n v="57.5"/>
    <n v="5"/>
    <n v="3148044"/>
    <n v="166704"/>
    <n v="7460"/>
    <n v="347400"/>
    <n v="4.8927001643801207"/>
    <n v="220.28104546048706"/>
  </r>
  <r>
    <d v="2020-02-29T00:00:00"/>
    <x v="15"/>
    <x v="15"/>
    <x v="43"/>
    <n v="48"/>
    <x v="14"/>
    <n v="11"/>
    <n v="11"/>
    <n v="0"/>
    <n v="0"/>
    <x v="611"/>
    <n v="22163701"/>
    <n v="268596"/>
    <n v="82.51686920132839"/>
    <n v="0"/>
    <n v="0"/>
    <n v="5890347"/>
    <n v="5259126"/>
    <n v="61.6"/>
    <n v="3.7"/>
    <n v="13662942"/>
    <n v="519375"/>
    <n v="90154"/>
    <n v="289280"/>
    <n v="0"/>
    <n v="0"/>
  </r>
  <r>
    <d v="2020-03-31T00:00:00"/>
    <x v="0"/>
    <x v="0"/>
    <x v="43"/>
    <n v="48"/>
    <x v="1"/>
    <n v="3577"/>
    <n v="3588"/>
    <n v="57"/>
    <n v="57"/>
    <x v="612"/>
    <n v="22192219"/>
    <n v="268596"/>
    <n v="82.623043530060016"/>
    <n v="0"/>
    <n v="0"/>
    <n v="5890347"/>
    <n v="5259126"/>
    <n v="60"/>
    <n v="4.9000000000000004"/>
    <n v="13306781"/>
    <n v="680008"/>
    <n v="92419"/>
    <n v="294750"/>
    <n v="0.2568467803963182"/>
    <n v="0.2568467803963182"/>
  </r>
  <r>
    <d v="2020-04-30T00:00:00"/>
    <x v="1"/>
    <x v="1"/>
    <x v="43"/>
    <n v="48"/>
    <x v="2"/>
    <n v="25484"/>
    <n v="29072"/>
    <n v="771"/>
    <n v="828"/>
    <x v="613"/>
    <n v="22222320"/>
    <n v="268596"/>
    <n v="82.735111468525218"/>
    <n v="0"/>
    <n v="0"/>
    <n v="5890347"/>
    <n v="5259126"/>
    <n v="52.4"/>
    <n v="12.9"/>
    <n v="11640170"/>
    <n v="1727869"/>
    <n v="94390"/>
    <n v="294956"/>
    <n v="3.4694847342671693"/>
    <n v="3.7259836056721349"/>
  </r>
  <r>
    <d v="2020-05-31T00:00:00"/>
    <x v="2"/>
    <x v="2"/>
    <x v="43"/>
    <n v="48"/>
    <x v="3"/>
    <n v="35902"/>
    <n v="64974"/>
    <n v="855"/>
    <n v="1683"/>
    <x v="614"/>
    <n v="22245728"/>
    <n v="268596"/>
    <n v="82.822260942084029"/>
    <n v="0"/>
    <n v="0"/>
    <n v="5890347"/>
    <n v="5259126"/>
    <n v="53.9"/>
    <n v="11.6"/>
    <n v="11992731"/>
    <n v="1575199"/>
    <n v="91723"/>
    <n v="299990"/>
    <n v="3.8434345686506641"/>
    <n v="7.5654975193439391"/>
  </r>
  <r>
    <d v="2020-06-30T00:00:00"/>
    <x v="3"/>
    <x v="3"/>
    <x v="43"/>
    <n v="48"/>
    <x v="4"/>
    <n v="101729"/>
    <n v="166703"/>
    <n v="799"/>
    <n v="2482"/>
    <x v="615"/>
    <n v="22271053"/>
    <n v="268596"/>
    <n v="82.91654752863036"/>
    <n v="0"/>
    <n v="0"/>
    <n v="5890347"/>
    <n v="5259126"/>
    <n v="56.7"/>
    <n v="10.199999999999999"/>
    <n v="12638796"/>
    <n v="1429829"/>
    <n v="83575"/>
    <n v="309950"/>
    <n v="3.5876166250423815"/>
    <n v="11.144511218216758"/>
  </r>
  <r>
    <d v="2020-07-31T00:00:00"/>
    <x v="4"/>
    <x v="4"/>
    <x v="43"/>
    <n v="48"/>
    <x v="5"/>
    <n v="276387"/>
    <n v="443090"/>
    <n v="4791"/>
    <n v="7273"/>
    <x v="616"/>
    <n v="22296608"/>
    <n v="268596"/>
    <n v="83.011690419812652"/>
    <n v="0"/>
    <n v="0"/>
    <n v="5890347"/>
    <n v="5259126"/>
    <n v="57"/>
    <n v="9.3000000000000007"/>
    <n v="12704427"/>
    <n v="1301082"/>
    <n v="78743"/>
    <n v="310904"/>
    <n v="21.487573356449555"/>
    <n v="32.619311421719395"/>
  </r>
  <r>
    <d v="2020-08-31T00:00:00"/>
    <x v="5"/>
    <x v="5"/>
    <x v="43"/>
    <n v="48"/>
    <x v="6"/>
    <n v="197227"/>
    <n v="640317"/>
    <n v="5584"/>
    <n v="12857"/>
    <x v="617"/>
    <n v="22327142"/>
    <n v="268596"/>
    <n v="83.125370444831646"/>
    <n v="0"/>
    <n v="0"/>
    <n v="5890347"/>
    <n v="5259126"/>
    <n v="58.8"/>
    <n v="6.9"/>
    <n v="13118386"/>
    <n v="977406"/>
    <n v="74173"/>
    <n v="310784"/>
    <n v="25.009918421265024"/>
    <n v="57.58462054838904"/>
  </r>
  <r>
    <d v="2020-09-30T00:00:00"/>
    <x v="6"/>
    <x v="6"/>
    <x v="43"/>
    <n v="48"/>
    <x v="7"/>
    <n v="143710"/>
    <n v="784027"/>
    <n v="3245"/>
    <n v="16102"/>
    <x v="618"/>
    <n v="22358893"/>
    <n v="268596"/>
    <n v="83.243581438293944"/>
    <n v="0"/>
    <n v="0"/>
    <n v="5890347"/>
    <n v="5259126"/>
    <n v="57.6"/>
    <n v="7.9"/>
    <n v="12872257"/>
    <n v="1105923"/>
    <n v="69199"/>
    <n v="310776"/>
    <n v="14.513240883616197"/>
    <n v="72.016087737438525"/>
  </r>
  <r>
    <d v="2020-10-31T00:00:00"/>
    <x v="7"/>
    <x v="7"/>
    <x v="43"/>
    <n v="48"/>
    <x v="8"/>
    <n v="169424"/>
    <n v="953451"/>
    <n v="2447"/>
    <n v="18549"/>
    <x v="619"/>
    <n v="22389388"/>
    <n v="268596"/>
    <n v="83.357116263831188"/>
    <n v="0"/>
    <n v="0"/>
    <n v="5890347"/>
    <n v="5259126"/>
    <n v="58.9"/>
    <n v="7.3"/>
    <n v="13177348"/>
    <n v="1043490"/>
    <n v="66220"/>
    <n v="309248"/>
    <n v="10.929284891574525"/>
    <n v="82.847284615372246"/>
  </r>
  <r>
    <d v="2020-11-30T00:00:00"/>
    <x v="8"/>
    <x v="8"/>
    <x v="43"/>
    <n v="48"/>
    <x v="9"/>
    <n v="308694"/>
    <n v="1262145"/>
    <n v="3419"/>
    <n v="21968"/>
    <x v="620"/>
    <n v="22418959"/>
    <n v="268596"/>
    <n v="83.467210978570051"/>
    <n v="0"/>
    <n v="0"/>
    <n v="5890347"/>
    <n v="5259126"/>
    <n v="57.9"/>
    <n v="7.2"/>
    <n v="12989789"/>
    <n v="1002266"/>
    <n v="62778"/>
    <n v="304308"/>
    <n v="15.250485091658359"/>
    <n v="97.988492686034178"/>
  </r>
  <r>
    <d v="2020-12-31T00:00:00"/>
    <x v="9"/>
    <x v="9"/>
    <x v="43"/>
    <n v="48"/>
    <x v="10"/>
    <n v="510018"/>
    <n v="1772163"/>
    <n v="6187"/>
    <n v="28155"/>
    <x v="621"/>
    <n v="22447253"/>
    <n v="268596"/>
    <n v="83.572551341047514"/>
    <n v="2415050"/>
    <n v="0"/>
    <n v="5890347"/>
    <n v="5259126"/>
    <n v="58.6"/>
    <n v="6.9"/>
    <n v="13162510"/>
    <n v="971008"/>
    <n v="57396"/>
    <n v="299896"/>
    <n v="27.562392601001108"/>
    <n v="125.42737412012063"/>
  </r>
  <r>
    <d v="2021-01-31T00:00:00"/>
    <x v="10"/>
    <x v="10"/>
    <x v="43"/>
    <n v="48"/>
    <x v="11"/>
    <n v="603055"/>
    <n v="2375218"/>
    <n v="9087"/>
    <n v="37242"/>
    <x v="622"/>
    <n v="22474687"/>
    <n v="268596"/>
    <n v="83.674689868799234"/>
    <n v="2604250"/>
    <n v="2047547.15"/>
    <n v="5890347"/>
    <n v="5259126"/>
    <n v="58.3"/>
    <n v="6.8"/>
    <n v="13104983"/>
    <n v="958561"/>
    <n v="50628"/>
    <n v="300000"/>
    <n v="40.432153738114351"/>
    <n v="165.70642340869975"/>
  </r>
  <r>
    <d v="2021-02-28T00:00:00"/>
    <x v="11"/>
    <x v="11"/>
    <x v="43"/>
    <n v="48"/>
    <x v="12"/>
    <n v="278067"/>
    <n v="2653285"/>
    <n v="6707"/>
    <n v="43949"/>
    <x v="623"/>
    <n v="22500029"/>
    <n v="268596"/>
    <n v="83.769039747427357"/>
    <n v="3481310"/>
    <n v="2684073.0499999998"/>
    <n v="5890347"/>
    <n v="5259126"/>
    <n v="57.9"/>
    <n v="6.9"/>
    <n v="13034891"/>
    <n v="970315"/>
    <n v="43287"/>
    <n v="304052"/>
    <n v="29.808850468592727"/>
    <n v="195.32863713197881"/>
  </r>
  <r>
    <d v="2021-03-31T00:00:00"/>
    <x v="12"/>
    <x v="12"/>
    <x v="43"/>
    <n v="48"/>
    <x v="13"/>
    <n v="140873"/>
    <n v="2794158"/>
    <n v="4591"/>
    <n v="48540"/>
    <x v="624"/>
    <n v="22526074"/>
    <n v="268596"/>
    <n v="83.866006939790608"/>
    <n v="6603660"/>
    <n v="5131854.5999999996"/>
    <n v="5890347"/>
    <n v="5259126"/>
    <n v="58"/>
    <n v="6.9"/>
    <n v="13064687"/>
    <n v="967516"/>
    <n v="39053"/>
    <n v="314476"/>
    <n v="20.380826237186294"/>
    <n v="215.48362133587949"/>
  </r>
  <r>
    <d v="2021-04-27T00:00:00"/>
    <x v="13"/>
    <x v="13"/>
    <x v="43"/>
    <n v="48"/>
    <x v="15"/>
    <n v="88368"/>
    <n v="2882526"/>
    <n v="1656"/>
    <n v="50196"/>
    <x v="625"/>
    <n v="22526074"/>
    <n v="268596"/>
    <n v="83.866006939790608"/>
    <n v="5731100"/>
    <n v="6189345.5499999998"/>
    <n v="5890347"/>
    <n v="5259126"/>
    <n v="58"/>
    <n v="6.9"/>
    <n v="13064687"/>
    <n v="967516"/>
    <n v="39053"/>
    <n v="314476"/>
    <n v="7.3514807773427355"/>
    <n v="222.83510211322223"/>
  </r>
  <r>
    <d v="2020-02-29T00:00:00"/>
    <x v="15"/>
    <x v="15"/>
    <x v="44"/>
    <n v="49"/>
    <x v="14"/>
    <n v="1"/>
    <n v="1"/>
    <n v="0"/>
    <n v="0"/>
    <x v="626"/>
    <n v="2381430"/>
    <n v="84897"/>
    <n v="28.050814516414007"/>
    <n v="0"/>
    <n v="0"/>
    <n v="865140"/>
    <n v="560282"/>
    <n v="66.8"/>
    <n v="2.5"/>
    <n v="1590455"/>
    <n v="40761"/>
    <n v="8757"/>
    <n v="445000"/>
    <n v="0"/>
    <n v="0"/>
  </r>
  <r>
    <d v="2020-03-31T00:00:00"/>
    <x v="0"/>
    <x v="0"/>
    <x v="44"/>
    <n v="49"/>
    <x v="1"/>
    <n v="886"/>
    <n v="887"/>
    <n v="5"/>
    <n v="5"/>
    <x v="627"/>
    <n v="2385460"/>
    <n v="84897"/>
    <n v="28.098283802725657"/>
    <n v="0"/>
    <n v="0"/>
    <n v="865140"/>
    <n v="560282"/>
    <n v="66.7"/>
    <n v="2.5"/>
    <n v="1590309"/>
    <n v="41397"/>
    <n v="8884"/>
    <n v="449950"/>
    <n v="0.20960317926102301"/>
    <n v="0.20960317926102301"/>
  </r>
  <r>
    <d v="2020-04-30T00:00:00"/>
    <x v="1"/>
    <x v="1"/>
    <x v="44"/>
    <n v="49"/>
    <x v="2"/>
    <n v="3785"/>
    <n v="4672"/>
    <n v="41"/>
    <n v="46"/>
    <x v="628"/>
    <n v="2389585"/>
    <n v="84897"/>
    <n v="28.146872092064502"/>
    <n v="0"/>
    <n v="0"/>
    <n v="865140"/>
    <n v="560282"/>
    <n v="61.1"/>
    <n v="10.1"/>
    <n v="1460079"/>
    <n v="164014"/>
    <n v="10434"/>
    <n v="435000"/>
    <n v="1.7157790997181521"/>
    <n v="1.9250204533423168"/>
  </r>
  <r>
    <d v="2020-05-31T00:00:00"/>
    <x v="2"/>
    <x v="2"/>
    <x v="44"/>
    <n v="49"/>
    <x v="3"/>
    <n v="5157"/>
    <n v="9829"/>
    <n v="67"/>
    <n v="113"/>
    <x v="629"/>
    <n v="2393257"/>
    <n v="84897"/>
    <n v="28.190124503810498"/>
    <n v="0"/>
    <n v="0"/>
    <n v="865140"/>
    <n v="560282"/>
    <n v="61.2"/>
    <n v="7.6"/>
    <n v="1463992"/>
    <n v="119690"/>
    <n v="10058"/>
    <n v="449000"/>
    <n v="2.7995321856365614"/>
    <n v="4.7215990593571862"/>
  </r>
  <r>
    <d v="2020-06-30T00:00:00"/>
    <x v="3"/>
    <x v="3"/>
    <x v="44"/>
    <n v="49"/>
    <x v="4"/>
    <n v="12535"/>
    <n v="22364"/>
    <n v="59"/>
    <n v="172"/>
    <x v="630"/>
    <n v="2397123"/>
    <n v="84897"/>
    <n v="28.235662037527828"/>
    <n v="0"/>
    <n v="0"/>
    <n v="865140"/>
    <n v="560282"/>
    <n v="64.599999999999994"/>
    <n v="6.3"/>
    <n v="1547616"/>
    <n v="103208"/>
    <n v="9012"/>
    <n v="466450"/>
    <n v="2.4612837972853292"/>
    <n v="7.1752680192046876"/>
  </r>
  <r>
    <d v="2020-07-31T00:00:00"/>
    <x v="4"/>
    <x v="4"/>
    <x v="44"/>
    <n v="49"/>
    <x v="5"/>
    <n v="17894"/>
    <n v="40258"/>
    <n v="136"/>
    <n v="308"/>
    <x v="631"/>
    <n v="2401050"/>
    <n v="84897"/>
    <n v="28.281918088978408"/>
    <n v="0"/>
    <n v="0"/>
    <n v="865140"/>
    <n v="560282"/>
    <n v="64.8"/>
    <n v="5.4"/>
    <n v="1556112"/>
    <n v="89424"/>
    <n v="8027"/>
    <n v="481338.5"/>
    <n v="5.6641885841610966"/>
    <n v="12.827721205306011"/>
  </r>
  <r>
    <d v="2020-08-31T00:00:00"/>
    <x v="5"/>
    <x v="5"/>
    <x v="44"/>
    <n v="49"/>
    <x v="6"/>
    <n v="11908"/>
    <n v="52166"/>
    <n v="101"/>
    <n v="409"/>
    <x v="632"/>
    <n v="2405329"/>
    <n v="84897"/>
    <n v="28.332320341119239"/>
    <n v="0"/>
    <n v="0"/>
    <n v="865140"/>
    <n v="560282"/>
    <n v="65"/>
    <n v="4.8"/>
    <n v="1564538"/>
    <n v="78088"/>
    <n v="6906"/>
    <n v="499000"/>
    <n v="4.199009782029818"/>
    <n v="17.003910899506884"/>
  </r>
  <r>
    <d v="2020-09-30T00:00:00"/>
    <x v="6"/>
    <x v="6"/>
    <x v="44"/>
    <n v="49"/>
    <x v="7"/>
    <n v="20887"/>
    <n v="73053"/>
    <n v="51"/>
    <n v="460"/>
    <x v="633"/>
    <n v="2409740"/>
    <n v="84897"/>
    <n v="28.384277418518913"/>
    <n v="0"/>
    <n v="0"/>
    <n v="865140"/>
    <n v="560282"/>
    <n v="65.2"/>
    <n v="4.2"/>
    <n v="1571099"/>
    <n v="69160"/>
    <n v="6141"/>
    <n v="510950"/>
    <n v="2.1164108991011479"/>
    <n v="19.089196344833884"/>
  </r>
  <r>
    <d v="2020-10-31T00:00:00"/>
    <x v="7"/>
    <x v="7"/>
    <x v="44"/>
    <n v="49"/>
    <x v="8"/>
    <n v="41617"/>
    <n v="114670"/>
    <n v="144"/>
    <n v="604"/>
    <x v="634"/>
    <n v="2414062"/>
    <n v="84897"/>
    <n v="28.435186166766787"/>
    <n v="0"/>
    <n v="0"/>
    <n v="865140"/>
    <n v="560282"/>
    <n v="65.2"/>
    <n v="3.8"/>
    <n v="1574896"/>
    <n v="62319"/>
    <n v="5458"/>
    <n v="515000"/>
    <n v="5.9650497791688863"/>
    <n v="25.020069907069495"/>
  </r>
  <r>
    <d v="2020-11-30T00:00:00"/>
    <x v="8"/>
    <x v="8"/>
    <x v="44"/>
    <n v="49"/>
    <x v="9"/>
    <n v="81074"/>
    <n v="195744"/>
    <n v="267"/>
    <n v="871"/>
    <x v="635"/>
    <n v="2418202"/>
    <n v="84897"/>
    <n v="28.48395114079414"/>
    <n v="0"/>
    <n v="0"/>
    <n v="865140"/>
    <n v="560282"/>
    <n v="65.099999999999994"/>
    <n v="3.5"/>
    <n v="1574574"/>
    <n v="57273"/>
    <n v="4622"/>
    <n v="533400"/>
    <n v="11.041261234586688"/>
    <n v="36.018496386985042"/>
  </r>
  <r>
    <d v="2020-12-31T00:00:00"/>
    <x v="9"/>
    <x v="9"/>
    <x v="44"/>
    <n v="49"/>
    <x v="10"/>
    <n v="80868"/>
    <n v="276612"/>
    <n v="399"/>
    <n v="1270"/>
    <x v="636"/>
    <n v="2422249"/>
    <n v="84897"/>
    <n v="28.531620669752758"/>
    <n v="251650"/>
    <n v="0"/>
    <n v="865140"/>
    <n v="560282"/>
    <n v="65"/>
    <n v="3.3"/>
    <n v="1573578"/>
    <n v="53338"/>
    <n v="3973"/>
    <n v="549950"/>
    <n v="16.472294962243765"/>
    <n v="52.43061303771826"/>
  </r>
  <r>
    <d v="2021-01-31T00:00:00"/>
    <x v="10"/>
    <x v="10"/>
    <x v="44"/>
    <n v="49"/>
    <x v="11"/>
    <n v="70012"/>
    <n v="346624"/>
    <n v="395"/>
    <n v="1665"/>
    <x v="637"/>
    <n v="2426150"/>
    <n v="84897"/>
    <n v="28.577570467743264"/>
    <n v="272300"/>
    <n v="243525.85"/>
    <n v="865140"/>
    <n v="560282"/>
    <n v="65.099999999999994"/>
    <n v="3.1"/>
    <n v="1580527"/>
    <n v="50194"/>
    <n v="3308"/>
    <n v="589900"/>
    <n v="16.280938936174596"/>
    <n v="68.627248933495451"/>
  </r>
  <r>
    <d v="2021-02-28T00:00:00"/>
    <x v="11"/>
    <x v="11"/>
    <x v="44"/>
    <n v="49"/>
    <x v="12"/>
    <n v="24667"/>
    <n v="371291"/>
    <n v="270"/>
    <n v="1935"/>
    <x v="638"/>
    <n v="2429915"/>
    <n v="84897"/>
    <n v="28.621918324557996"/>
    <n v="365860"/>
    <n v="341703.39999999997"/>
    <n v="865140"/>
    <n v="560282"/>
    <n v="65.099999999999994"/>
    <n v="3"/>
    <n v="1581744"/>
    <n v="48899"/>
    <n v="2784"/>
    <n v="599450"/>
    <n v="11.111499784971903"/>
    <n v="79.632415125631965"/>
  </r>
  <r>
    <d v="2021-03-31T00:00:00"/>
    <x v="12"/>
    <x v="12"/>
    <x v="44"/>
    <n v="49"/>
    <x v="13"/>
    <n v="14409"/>
    <n v="385700"/>
    <n v="187"/>
    <n v="2122"/>
    <x v="639"/>
    <n v="2433891"/>
    <n v="84897"/>
    <n v="28.668751545991025"/>
    <n v="693040"/>
    <n v="543134.69999999995"/>
    <n v="865140"/>
    <n v="560282"/>
    <n v="65.099999999999994"/>
    <n v="2.9"/>
    <n v="1585524"/>
    <n v="46570"/>
    <n v="2835"/>
    <n v="579900"/>
    <n v="7.6831706925248504"/>
    <n v="87.185498446725845"/>
  </r>
  <r>
    <d v="2021-04-27T00:00:00"/>
    <x v="13"/>
    <x v="13"/>
    <x v="44"/>
    <n v="49"/>
    <x v="15"/>
    <n v="10368"/>
    <n v="396068"/>
    <n v="64"/>
    <n v="2186"/>
    <x v="640"/>
    <n v="2433891"/>
    <n v="84897"/>
    <n v="28.668751545991025"/>
    <n v="596700"/>
    <n v="670451.94999999995"/>
    <n v="865140"/>
    <n v="560282"/>
    <n v="65.099999999999994"/>
    <n v="2.9"/>
    <n v="1585524"/>
    <n v="46570"/>
    <n v="2835"/>
    <n v="579900"/>
    <n v="2.6295343546609113"/>
    <n v="89.815032801386749"/>
  </r>
  <r>
    <d v="2020-03-31T00:00:00"/>
    <x v="0"/>
    <x v="0"/>
    <x v="45"/>
    <n v="50"/>
    <x v="0"/>
    <n v="293"/>
    <n v="293"/>
    <n v="13"/>
    <n v="13"/>
    <x v="641"/>
    <n v="518754"/>
    <n v="9616"/>
    <n v="53.94696339434276"/>
    <n v="0"/>
    <n v="0"/>
    <n v="112704"/>
    <n v="242820"/>
    <n v="64.3"/>
    <n v="2.6"/>
    <n v="333471"/>
    <n v="9016"/>
    <n v="3544"/>
    <n v="289900"/>
    <n v="2.5060047729752446"/>
    <n v="2.5060047729752446"/>
  </r>
  <r>
    <d v="2020-04-30T00:00:00"/>
    <x v="1"/>
    <x v="1"/>
    <x v="45"/>
    <n v="50"/>
    <x v="1"/>
    <n v="573"/>
    <n v="866"/>
    <n v="35"/>
    <n v="48"/>
    <x v="642"/>
    <n v="518778"/>
    <n v="9616"/>
    <n v="53.949459234608987"/>
    <n v="0"/>
    <n v="0"/>
    <n v="112704"/>
    <n v="242820"/>
    <n v="58.1"/>
    <n v="14.8"/>
    <n v="301638"/>
    <n v="52219"/>
    <n v="3388"/>
    <n v="296250"/>
    <n v="6.7466237966914564"/>
    <n v="9.2525126354625691"/>
  </r>
  <r>
    <d v="2020-05-31T00:00:00"/>
    <x v="2"/>
    <x v="2"/>
    <x v="45"/>
    <n v="50"/>
    <x v="2"/>
    <n v="115"/>
    <n v="981"/>
    <n v="7"/>
    <n v="55"/>
    <x v="643"/>
    <n v="518699"/>
    <n v="9616"/>
    <n v="53.941243760399331"/>
    <n v="0"/>
    <n v="0"/>
    <n v="112704"/>
    <n v="242820"/>
    <n v="58.2"/>
    <n v="9.3000000000000007"/>
    <n v="301923"/>
    <n v="31039"/>
    <n v="3282"/>
    <n v="299000"/>
    <n v="1.3495302670720397"/>
    <n v="10.603452098423171"/>
  </r>
  <r>
    <d v="2020-06-30T00:00:00"/>
    <x v="3"/>
    <x v="3"/>
    <x v="45"/>
    <n v="50"/>
    <x v="3"/>
    <n v="227"/>
    <n v="1208"/>
    <n v="1"/>
    <n v="56"/>
    <x v="644"/>
    <n v="518679"/>
    <n v="9616"/>
    <n v="53.939163893510816"/>
    <n v="0"/>
    <n v="0"/>
    <n v="112704"/>
    <n v="242820"/>
    <n v="58.4"/>
    <n v="7.7"/>
    <n v="302806"/>
    <n v="25106"/>
    <n v="3241"/>
    <n v="317000"/>
    <n v="0.19279747203954664"/>
    <n v="10.796658434214612"/>
  </r>
  <r>
    <d v="2020-07-31T00:00:00"/>
    <x v="4"/>
    <x v="4"/>
    <x v="45"/>
    <n v="50"/>
    <x v="4"/>
    <n v="206"/>
    <n v="1414"/>
    <n v="1"/>
    <n v="57"/>
    <x v="645"/>
    <n v="518664"/>
    <n v="9616"/>
    <n v="53.937603993344425"/>
    <n v="0"/>
    <n v="0"/>
    <n v="112704"/>
    <n v="242820"/>
    <n v="58.6"/>
    <n v="6.4"/>
    <n v="304020"/>
    <n v="20685"/>
    <n v="3099"/>
    <n v="321450"/>
    <n v="0.19280304783058011"/>
    <n v="10.989773726343067"/>
  </r>
  <r>
    <d v="2020-08-31T00:00:00"/>
    <x v="5"/>
    <x v="5"/>
    <x v="45"/>
    <n v="50"/>
    <x v="5"/>
    <n v="210"/>
    <n v="1624"/>
    <n v="1"/>
    <n v="58"/>
    <x v="646"/>
    <n v="518754"/>
    <n v="9616"/>
    <n v="53.94696339434276"/>
    <n v="0"/>
    <n v="0"/>
    <n v="112704"/>
    <n v="242820"/>
    <n v="58.8"/>
    <n v="5.4"/>
    <n v="305041"/>
    <n v="17252"/>
    <n v="2865"/>
    <n v="325000"/>
    <n v="0.19276959792117265"/>
    <n v="11.180636679428014"/>
  </r>
  <r>
    <d v="2020-09-30T00:00:00"/>
    <x v="6"/>
    <x v="6"/>
    <x v="45"/>
    <n v="50"/>
    <x v="6"/>
    <n v="128"/>
    <n v="1752"/>
    <n v="0"/>
    <n v="58"/>
    <x v="647"/>
    <n v="518848"/>
    <n v="9616"/>
    <n v="53.9567387687188"/>
    <n v="0"/>
    <n v="0"/>
    <n v="112704"/>
    <n v="242820"/>
    <n v="58.9"/>
    <n v="4.5999999999999996"/>
    <n v="305589"/>
    <n v="14600"/>
    <n v="2630"/>
    <n v="324950"/>
    <n v="0"/>
    <n v="11.17861107684717"/>
  </r>
  <r>
    <d v="2020-10-31T00:00:00"/>
    <x v="7"/>
    <x v="7"/>
    <x v="45"/>
    <n v="50"/>
    <x v="7"/>
    <n v="427"/>
    <n v="2179"/>
    <n v="0"/>
    <n v="58"/>
    <x v="648"/>
    <n v="518954"/>
    <n v="9616"/>
    <n v="53.967762063227951"/>
    <n v="0"/>
    <n v="0"/>
    <n v="112704"/>
    <n v="242820"/>
    <n v="58.9"/>
    <n v="4"/>
    <n v="305655"/>
    <n v="12714"/>
    <n v="2518"/>
    <n v="325000"/>
    <n v="0"/>
    <n v="11.176327767008251"/>
  </r>
  <r>
    <d v="2020-11-30T00:00:00"/>
    <x v="8"/>
    <x v="8"/>
    <x v="45"/>
    <n v="50"/>
    <x v="8"/>
    <n v="1993"/>
    <n v="4172"/>
    <n v="11"/>
    <n v="69"/>
    <x v="649"/>
    <n v="518950"/>
    <n v="9616"/>
    <n v="53.967346089850253"/>
    <n v="0"/>
    <n v="0"/>
    <n v="112704"/>
    <n v="242820"/>
    <n v="58.8"/>
    <n v="3.7"/>
    <n v="305386"/>
    <n v="11596"/>
    <n v="2164"/>
    <n v="325000"/>
    <n v="2.1196647075826189"/>
    <n v="13.296078620290972"/>
  </r>
  <r>
    <d v="2020-12-31T00:00:00"/>
    <x v="9"/>
    <x v="9"/>
    <x v="45"/>
    <n v="50"/>
    <x v="9"/>
    <n v="3240"/>
    <n v="7412"/>
    <n v="67"/>
    <n v="136"/>
    <x v="650"/>
    <n v="518976"/>
    <n v="9616"/>
    <n v="53.970049916805323"/>
    <n v="63950"/>
    <n v="0"/>
    <n v="112704"/>
    <n v="242820"/>
    <n v="58.8"/>
    <n v="3.5"/>
    <n v="305226"/>
    <n v="10924"/>
    <n v="1941"/>
    <n v="325000"/>
    <n v="12.910038229128128"/>
    <n v="26.20545073375262"/>
  </r>
  <r>
    <d v="2021-01-31T00:00:00"/>
    <x v="10"/>
    <x v="10"/>
    <x v="45"/>
    <n v="50"/>
    <x v="10"/>
    <n v="4553"/>
    <n v="11965"/>
    <n v="38"/>
    <n v="174"/>
    <x v="651"/>
    <n v="518952"/>
    <n v="9616"/>
    <n v="53.967554076539102"/>
    <n v="69650"/>
    <n v="57103"/>
    <n v="112704"/>
    <n v="242820"/>
    <n v="58.7"/>
    <n v="3.2"/>
    <n v="304521"/>
    <n v="10109"/>
    <n v="1685"/>
    <n v="329000"/>
    <n v="7.322449860488061"/>
    <n v="33.529112519076911"/>
  </r>
  <r>
    <d v="2021-02-28T00:00:00"/>
    <x v="11"/>
    <x v="11"/>
    <x v="45"/>
    <n v="50"/>
    <x v="11"/>
    <n v="3233"/>
    <n v="15198"/>
    <n v="30"/>
    <n v="204"/>
    <x v="652"/>
    <n v="518856"/>
    <n v="9616"/>
    <n v="53.957570715474212"/>
    <n v="92290"/>
    <n v="81071.3"/>
    <n v="112704"/>
    <n v="242820"/>
    <n v="58.5"/>
    <n v="3"/>
    <n v="303663"/>
    <n v="9517"/>
    <n v="1470"/>
    <n v="334000"/>
    <n v="5.7819510615662146"/>
    <n v="39.317267218650258"/>
  </r>
  <r>
    <d v="2021-03-31T00:00:00"/>
    <x v="12"/>
    <x v="12"/>
    <x v="45"/>
    <n v="50"/>
    <x v="12"/>
    <n v="4077"/>
    <n v="19275"/>
    <n v="23"/>
    <n v="227"/>
    <x v="653"/>
    <n v="518818"/>
    <n v="9616"/>
    <n v="53.953618968386024"/>
    <n v="169500"/>
    <n v="118909.05"/>
    <n v="112704"/>
    <n v="242820"/>
    <n v="58.6"/>
    <n v="2.9"/>
    <n v="303905"/>
    <n v="9191"/>
    <n v="1337"/>
    <n v="349500"/>
    <n v="4.4331538227278164"/>
    <n v="43.753300772139752"/>
  </r>
  <r>
    <d v="2021-04-27T00:00:00"/>
    <x v="13"/>
    <x v="13"/>
    <x v="45"/>
    <n v="50"/>
    <x v="13"/>
    <n v="3400"/>
    <n v="22675"/>
    <n v="18"/>
    <n v="245"/>
    <x v="654"/>
    <n v="518818"/>
    <n v="9616"/>
    <n v="53.953618968386024"/>
    <n v="146460"/>
    <n v="199730.44999999998"/>
    <n v="112704"/>
    <n v="242820"/>
    <n v="58.6"/>
    <n v="2.9"/>
    <n v="303905"/>
    <n v="9191"/>
    <n v="1337"/>
    <n v="349500"/>
    <n v="3.4694247308304642"/>
    <n v="47.222725502970214"/>
  </r>
  <r>
    <d v="2020-03-31T00:00:00"/>
    <x v="0"/>
    <x v="0"/>
    <x v="46"/>
    <n v="51"/>
    <x v="0"/>
    <n v="1249"/>
    <n v="1249"/>
    <n v="27"/>
    <n v="27"/>
    <x v="655"/>
    <n v="6715837"/>
    <n v="42775"/>
    <n v="157.00378725891292"/>
    <n v="0"/>
    <n v="0"/>
    <n v="1962430"/>
    <n v="2413568"/>
    <n v="64.5"/>
    <n v="2.6"/>
    <n v="4333184"/>
    <n v="114298"/>
    <n v="25188"/>
    <n v="337900"/>
    <n v="0.40203477243417313"/>
    <n v="0.40203477243417313"/>
  </r>
  <r>
    <d v="2020-04-30T00:00:00"/>
    <x v="1"/>
    <x v="1"/>
    <x v="46"/>
    <n v="51"/>
    <x v="1"/>
    <n v="14597"/>
    <n v="15846"/>
    <n v="525"/>
    <n v="552"/>
    <x v="656"/>
    <n v="6718918"/>
    <n v="42775"/>
    <n v="157.07581531268264"/>
    <n v="0"/>
    <n v="0"/>
    <n v="1962430"/>
    <n v="2413568"/>
    <n v="58"/>
    <n v="11.3"/>
    <n v="3895532"/>
    <n v="495710"/>
    <n v="26843"/>
    <n v="339900"/>
    <n v="7.8137581080763301"/>
    <n v="8.2156085250631126"/>
  </r>
  <r>
    <d v="2020-05-31T00:00:00"/>
    <x v="2"/>
    <x v="2"/>
    <x v="46"/>
    <n v="51"/>
    <x v="2"/>
    <n v="28761"/>
    <n v="44607"/>
    <n v="823"/>
    <n v="1375"/>
    <x v="657"/>
    <n v="6720219"/>
    <n v="42775"/>
    <n v="157.10623027469316"/>
    <n v="0"/>
    <n v="0"/>
    <n v="1962430"/>
    <n v="2413568"/>
    <n v="58.2"/>
    <n v="8.5"/>
    <n v="3912282"/>
    <n v="361889"/>
    <n v="25591"/>
    <n v="349950"/>
    <n v="12.246624700772401"/>
    <n v="20.460642726077825"/>
  </r>
  <r>
    <d v="2020-06-30T00:00:00"/>
    <x v="3"/>
    <x v="3"/>
    <x v="46"/>
    <n v="51"/>
    <x v="3"/>
    <n v="18180"/>
    <n v="62787"/>
    <n v="388"/>
    <n v="1763"/>
    <x v="658"/>
    <n v="6722117"/>
    <n v="42775"/>
    <n v="157.15060198714201"/>
    <n v="0"/>
    <n v="0"/>
    <n v="1962430"/>
    <n v="2413568"/>
    <n v="58.6"/>
    <n v="8.8000000000000007"/>
    <n v="3939193"/>
    <n v="381663"/>
    <n v="23332"/>
    <n v="357000"/>
    <n v="5.7719911748040094"/>
    <n v="26.226856807163575"/>
  </r>
  <r>
    <d v="2020-07-31T00:00:00"/>
    <x v="4"/>
    <x v="4"/>
    <x v="46"/>
    <n v="51"/>
    <x v="4"/>
    <n v="27101"/>
    <n v="89888"/>
    <n v="411"/>
    <n v="2174"/>
    <x v="659"/>
    <n v="6724104"/>
    <n v="42775"/>
    <n v="157.19705435417885"/>
    <n v="0"/>
    <n v="0"/>
    <n v="1962430"/>
    <n v="2413568"/>
    <n v="59.1"/>
    <n v="7.9"/>
    <n v="3972148"/>
    <n v="341164"/>
    <n v="21444"/>
    <n v="359925"/>
    <n v="6.1123385361083056"/>
    <n v="32.331445200728602"/>
  </r>
  <r>
    <d v="2020-08-31T00:00:00"/>
    <x v="5"/>
    <x v="5"/>
    <x v="46"/>
    <n v="51"/>
    <x v="5"/>
    <n v="30706"/>
    <n v="120594"/>
    <n v="406"/>
    <n v="2580"/>
    <x v="660"/>
    <n v="6727072"/>
    <n v="42775"/>
    <n v="157.2664406779661"/>
    <n v="0"/>
    <n v="0"/>
    <n v="1962430"/>
    <n v="2413568"/>
    <n v="60.5"/>
    <n v="7"/>
    <n v="4068442"/>
    <n v="308054"/>
    <n v="19762"/>
    <n v="364900"/>
    <n v="6.0353152158918473"/>
    <n v="38.352495706898935"/>
  </r>
  <r>
    <d v="2020-09-30T00:00:00"/>
    <x v="6"/>
    <x v="6"/>
    <x v="46"/>
    <n v="51"/>
    <x v="6"/>
    <n v="27677"/>
    <n v="148271"/>
    <n v="628"/>
    <n v="3208"/>
    <x v="661"/>
    <n v="6730369"/>
    <n v="42775"/>
    <n v="157.34351841028638"/>
    <n v="0"/>
    <n v="0"/>
    <n v="1962430"/>
    <n v="2413568"/>
    <n v="59.7"/>
    <n v="6.6"/>
    <n v="4020210"/>
    <n v="282214"/>
    <n v="19025"/>
    <n v="361728"/>
    <n v="9.3308405527245242"/>
    <n v="47.664548555955847"/>
  </r>
  <r>
    <d v="2020-10-31T00:00:00"/>
    <x v="7"/>
    <x v="7"/>
    <x v="46"/>
    <n v="51"/>
    <x v="7"/>
    <n v="32919"/>
    <n v="181190"/>
    <n v="446"/>
    <n v="3654"/>
    <x v="662"/>
    <n v="6733361"/>
    <n v="42775"/>
    <n v="157.41346580946814"/>
    <n v="0"/>
    <n v="0"/>
    <n v="1962430"/>
    <n v="2413568"/>
    <n v="59.8"/>
    <n v="6.1"/>
    <n v="4027562"/>
    <n v="262900"/>
    <n v="18720"/>
    <n v="359900"/>
    <n v="6.623735159900086"/>
    <n v="54.267103753979626"/>
  </r>
  <r>
    <d v="2020-11-30T00:00:00"/>
    <x v="8"/>
    <x v="8"/>
    <x v="46"/>
    <n v="51"/>
    <x v="8"/>
    <n v="56645"/>
    <n v="237835"/>
    <n v="408"/>
    <n v="4062"/>
    <x v="663"/>
    <n v="6735886"/>
    <n v="42775"/>
    <n v="157.47249561659848"/>
    <n v="0"/>
    <n v="0"/>
    <n v="1962430"/>
    <n v="2413568"/>
    <n v="59.7"/>
    <n v="5.8"/>
    <n v="4023075"/>
    <n v="248218"/>
    <n v="17864"/>
    <n v="352128"/>
    <n v="6.0571096363566728"/>
    <n v="60.303870938433334"/>
  </r>
  <r>
    <d v="2020-12-31T00:00:00"/>
    <x v="9"/>
    <x v="9"/>
    <x v="46"/>
    <n v="51"/>
    <x v="9"/>
    <n v="111749"/>
    <n v="349584"/>
    <n v="970"/>
    <n v="5032"/>
    <x v="664"/>
    <n v="6738044"/>
    <n v="42775"/>
    <n v="157.52294564582115"/>
    <n v="770350"/>
    <n v="0"/>
    <n v="1962430"/>
    <n v="2413568"/>
    <n v="59.6"/>
    <n v="5.6"/>
    <n v="4018875"/>
    <n v="236204"/>
    <n v="15766"/>
    <n v="346465"/>
    <n v="14.395869186962864"/>
    <n v="74.680426545151676"/>
  </r>
  <r>
    <d v="2021-01-31T00:00:00"/>
    <x v="10"/>
    <x v="10"/>
    <x v="46"/>
    <n v="51"/>
    <x v="10"/>
    <n v="155195"/>
    <n v="504779"/>
    <n v="1432"/>
    <n v="6464"/>
    <x v="665"/>
    <n v="6739873"/>
    <n v="42775"/>
    <n v="157.56570426651081"/>
    <n v="827800"/>
    <n v="708237.85"/>
    <n v="1962430"/>
    <n v="2413568"/>
    <n v="59.7"/>
    <n v="5.3"/>
    <n v="4026838"/>
    <n v="227214"/>
    <n v="13550"/>
    <n v="345900"/>
    <n v="21.246691146850988"/>
    <n v="95.906851657293842"/>
  </r>
  <r>
    <d v="2021-02-28T00:00:00"/>
    <x v="11"/>
    <x v="11"/>
    <x v="46"/>
    <n v="51"/>
    <x v="11"/>
    <n v="71271"/>
    <n v="576050"/>
    <n v="2088"/>
    <n v="8552"/>
    <x v="666"/>
    <n v="6740927"/>
    <n v="42775"/>
    <n v="157.59034482758619"/>
    <n v="1108980"/>
    <n v="867827.04999999993"/>
    <n v="1962430"/>
    <n v="2413568"/>
    <n v="59.6"/>
    <n v="5.2"/>
    <n v="4016894"/>
    <n v="219727"/>
    <n v="12005"/>
    <n v="350000"/>
    <n v="30.974968279585283"/>
    <n v="126.86682410297576"/>
  </r>
  <r>
    <d v="2021-03-31T00:00:00"/>
    <x v="12"/>
    <x v="12"/>
    <x v="46"/>
    <n v="51"/>
    <x v="12"/>
    <n v="42926"/>
    <n v="618976"/>
    <n v="1700"/>
    <n v="10252"/>
    <x v="667"/>
    <n v="6742545"/>
    <n v="42775"/>
    <n v="157.62817066043249"/>
    <n v="2103140"/>
    <n v="1394677.45"/>
    <n v="1962430"/>
    <n v="2413568"/>
    <n v="59.7"/>
    <n v="5.0999999999999996"/>
    <n v="4023563"/>
    <n v="214676"/>
    <n v="11954"/>
    <n v="366950"/>
    <n v="25.213031577838933"/>
    <n v="152.04941160941453"/>
  </r>
  <r>
    <d v="2021-04-27T00:00:00"/>
    <x v="13"/>
    <x v="13"/>
    <x v="46"/>
    <n v="51"/>
    <x v="13"/>
    <n v="35953"/>
    <n v="654929"/>
    <n v="454"/>
    <n v="10706"/>
    <x v="668"/>
    <n v="6742545"/>
    <n v="42775"/>
    <n v="157.62817066043249"/>
    <n v="1827460"/>
    <n v="2194476.4499999997"/>
    <n v="1962430"/>
    <n v="2413568"/>
    <n v="59.7"/>
    <n v="5.0999999999999996"/>
    <n v="4023563"/>
    <n v="214676"/>
    <n v="11954"/>
    <n v="366950"/>
    <n v="6.7333625507875734"/>
    <n v="158.78277416020211"/>
  </r>
  <r>
    <d v="2020-01-31T00:00:00"/>
    <x v="14"/>
    <x v="14"/>
    <x v="47"/>
    <n v="53"/>
    <x v="14"/>
    <n v="1"/>
    <n v="1"/>
    <n v="0"/>
    <n v="0"/>
    <x v="669"/>
    <n v="6067267"/>
    <n v="71298"/>
    <n v="85.097295856826278"/>
    <n v="0"/>
    <n v="0"/>
    <n v="1584651"/>
    <n v="2369612"/>
    <n v="62.6"/>
    <n v="4"/>
    <n v="3799953"/>
    <n v="157051"/>
    <n v="11615"/>
    <n v="455450"/>
    <n v="0"/>
    <n v="0"/>
  </r>
  <r>
    <d v="2020-02-29T00:00:00"/>
    <x v="15"/>
    <x v="15"/>
    <x v="47"/>
    <n v="53"/>
    <x v="14"/>
    <n v="9"/>
    <n v="10"/>
    <n v="1"/>
    <n v="1"/>
    <x v="670"/>
    <n v="6072840"/>
    <n v="71298"/>
    <n v="85.175460742236808"/>
    <n v="0"/>
    <n v="0"/>
    <n v="1584651"/>
    <n v="2369612"/>
    <n v="62.6"/>
    <n v="4.0999999999999996"/>
    <n v="3799304"/>
    <n v="162671"/>
    <n v="10917"/>
    <n v="459950"/>
    <n v="1.6466760197864593E-2"/>
    <n v="1.6466760197864593E-2"/>
  </r>
  <r>
    <d v="2020-03-31T00:00:00"/>
    <x v="0"/>
    <x v="0"/>
    <x v="47"/>
    <n v="53"/>
    <x v="1"/>
    <n v="5283"/>
    <n v="5293"/>
    <n v="225"/>
    <n v="226"/>
    <x v="671"/>
    <n v="6078919"/>
    <n v="71298"/>
    <n v="85.260722600914477"/>
    <n v="0"/>
    <n v="0"/>
    <n v="1584651"/>
    <n v="2369612"/>
    <n v="61.3"/>
    <n v="5.3"/>
    <n v="3724793"/>
    <n v="207210"/>
    <n v="11884"/>
    <n v="472997.5"/>
    <n v="3.7013159741065804"/>
    <n v="3.7177662673248322"/>
  </r>
  <r>
    <d v="2020-04-30T00:00:00"/>
    <x v="1"/>
    <x v="1"/>
    <x v="47"/>
    <n v="53"/>
    <x v="2"/>
    <n v="9521"/>
    <n v="14814"/>
    <n v="596"/>
    <n v="822"/>
    <x v="672"/>
    <n v="6085331"/>
    <n v="71298"/>
    <n v="85.350654997335127"/>
    <n v="0"/>
    <n v="0"/>
    <n v="1584651"/>
    <n v="2369612"/>
    <n v="54.8"/>
    <n v="16.3"/>
    <n v="3336286"/>
    <n v="652077"/>
    <n v="13130"/>
    <n v="474497.5"/>
    <n v="9.794044070897705"/>
    <n v="13.507892997110593"/>
  </r>
  <r>
    <d v="2020-05-31T00:00:00"/>
    <x v="2"/>
    <x v="2"/>
    <x v="47"/>
    <n v="53"/>
    <x v="3"/>
    <n v="8000"/>
    <n v="22814"/>
    <n v="304"/>
    <n v="1126"/>
    <x v="673"/>
    <n v="6090159"/>
    <n v="71298"/>
    <n v="85.418370781789108"/>
    <n v="0"/>
    <n v="0"/>
    <n v="1584651"/>
    <n v="2369612"/>
    <n v="56.1"/>
    <n v="12.5"/>
    <n v="3417587"/>
    <n v="487296"/>
    <n v="13836"/>
    <n v="489500"/>
    <n v="4.9916594952611257"/>
    <n v="18.488844051526403"/>
  </r>
  <r>
    <d v="2020-06-30T00:00:00"/>
    <x v="3"/>
    <x v="3"/>
    <x v="47"/>
    <n v="53"/>
    <x v="4"/>
    <n v="11727"/>
    <n v="34541"/>
    <n v="207"/>
    <n v="1333"/>
    <x v="674"/>
    <n v="6095478"/>
    <n v="71298"/>
    <n v="85.492973154927213"/>
    <n v="0"/>
    <n v="0"/>
    <n v="1584651"/>
    <n v="2369612"/>
    <n v="56.7"/>
    <n v="10.8"/>
    <n v="3457295"/>
    <n v="420323"/>
    <n v="13616"/>
    <n v="499475"/>
    <n v="3.3959600871334459"/>
    <n v="21.868670512796534"/>
  </r>
  <r>
    <d v="2020-07-31T00:00:00"/>
    <x v="4"/>
    <x v="4"/>
    <x v="47"/>
    <n v="53"/>
    <x v="5"/>
    <n v="24184"/>
    <n v="58725"/>
    <n v="320"/>
    <n v="1653"/>
    <x v="675"/>
    <n v="6100875"/>
    <n v="71298"/>
    <n v="85.568669527897001"/>
    <n v="0"/>
    <n v="0"/>
    <n v="1584651"/>
    <n v="2369612"/>
    <n v="57.3"/>
    <n v="10.8"/>
    <n v="3497219"/>
    <n v="423212"/>
    <n v="13367"/>
    <n v="499973"/>
    <n v="5.2451492613764419"/>
    <n v="27.094474153297678"/>
  </r>
  <r>
    <d v="2020-08-31T00:00:00"/>
    <x v="5"/>
    <x v="5"/>
    <x v="47"/>
    <n v="53"/>
    <x v="6"/>
    <n v="18993"/>
    <n v="77718"/>
    <n v="349"/>
    <n v="2002"/>
    <x v="676"/>
    <n v="6107080"/>
    <n v="71298"/>
    <n v="85.655698617072005"/>
    <n v="0"/>
    <n v="0"/>
    <n v="1584651"/>
    <n v="2369612"/>
    <n v="57.8"/>
    <n v="9.1"/>
    <n v="3532848"/>
    <n v="353229"/>
    <n v="13326"/>
    <n v="499950"/>
    <n v="5.714678700786628"/>
    <n v="32.781623951217277"/>
  </r>
  <r>
    <d v="2020-09-30T00:00:00"/>
    <x v="6"/>
    <x v="6"/>
    <x v="47"/>
    <n v="53"/>
    <x v="7"/>
    <n v="13842"/>
    <n v="91560"/>
    <n v="220"/>
    <n v="2222"/>
    <x v="677"/>
    <n v="6113541"/>
    <n v="71298"/>
    <n v="85.746318269797186"/>
    <n v="0"/>
    <n v="0"/>
    <n v="1584651"/>
    <n v="2369612"/>
    <n v="58.2"/>
    <n v="8"/>
    <n v="3560713"/>
    <n v="309301"/>
    <n v="13005"/>
    <n v="499950"/>
    <n v="3.5985691434800224"/>
    <n v="36.345548349148224"/>
  </r>
  <r>
    <d v="2020-10-31T00:00:00"/>
    <x v="7"/>
    <x v="7"/>
    <x v="47"/>
    <n v="53"/>
    <x v="8"/>
    <n v="21020"/>
    <n v="112580"/>
    <n v="246"/>
    <n v="2468"/>
    <x v="678"/>
    <n v="6119759"/>
    <n v="71298"/>
    <n v="85.83352969227748"/>
    <n v="0"/>
    <n v="0"/>
    <n v="1584651"/>
    <n v="2369612"/>
    <n v="60.5"/>
    <n v="7"/>
    <n v="3704008"/>
    <n v="277802"/>
    <n v="12283"/>
    <n v="499922"/>
    <n v="4.0197661378495466"/>
    <n v="40.328385480539346"/>
  </r>
  <r>
    <d v="2020-11-30T00:00:00"/>
    <x v="8"/>
    <x v="8"/>
    <x v="47"/>
    <n v="53"/>
    <x v="9"/>
    <n v="59595"/>
    <n v="172175"/>
    <n v="427"/>
    <n v="2895"/>
    <x v="679"/>
    <n v="6125522"/>
    <n v="71298"/>
    <n v="85.914359449072904"/>
    <n v="0"/>
    <n v="0"/>
    <n v="1584651"/>
    <n v="2369612"/>
    <n v="58.6"/>
    <n v="6.7"/>
    <n v="3586497"/>
    <n v="256454"/>
    <n v="8885"/>
    <n v="509500"/>
    <n v="6.9708344856160833"/>
    <n v="47.261278304118413"/>
  </r>
  <r>
    <d v="2020-12-31T00:00:00"/>
    <x v="9"/>
    <x v="9"/>
    <x v="47"/>
    <n v="53"/>
    <x v="10"/>
    <n v="78889"/>
    <n v="251064"/>
    <n v="628"/>
    <n v="3523"/>
    <x v="680"/>
    <n v="6131010"/>
    <n v="71298"/>
    <n v="85.991332155179663"/>
    <n v="674150"/>
    <n v="0"/>
    <n v="1584651"/>
    <n v="2369612"/>
    <n v="58.6"/>
    <n v="6.3"/>
    <n v="3590957"/>
    <n v="239459"/>
    <n v="7063"/>
    <n v="499950"/>
    <n v="10.243010531706847"/>
    <n v="57.461984240769468"/>
  </r>
  <r>
    <d v="2021-01-31T00:00:00"/>
    <x v="10"/>
    <x v="10"/>
    <x v="47"/>
    <n v="53"/>
    <x v="11"/>
    <n v="64705"/>
    <n v="315769"/>
    <n v="846"/>
    <n v="4369"/>
    <x v="681"/>
    <n v="6136163"/>
    <n v="71298"/>
    <n v="86.063606272265702"/>
    <n v="754750"/>
    <n v="581692.4"/>
    <n v="1584651"/>
    <n v="2369612"/>
    <n v="58.8"/>
    <n v="6"/>
    <n v="3606638"/>
    <n v="228591"/>
    <n v="5576"/>
    <n v="525000"/>
    <n v="13.787117454344028"/>
    <n v="71.200846522492967"/>
  </r>
  <r>
    <d v="2021-02-28T00:00:00"/>
    <x v="11"/>
    <x v="11"/>
    <x v="47"/>
    <n v="53"/>
    <x v="12"/>
    <n v="26875"/>
    <n v="342644"/>
    <n v="655"/>
    <n v="5024"/>
    <x v="682"/>
    <n v="6140754"/>
    <n v="71298"/>
    <n v="86.12799798030801"/>
    <n v="972470"/>
    <n v="888134.4"/>
    <n v="1584651"/>
    <n v="2369612"/>
    <n v="59"/>
    <n v="5.6"/>
    <n v="3621472"/>
    <n v="215552"/>
    <n v="5078"/>
    <n v="534450"/>
    <n v="10.666442589949051"/>
    <n v="81.814057361685542"/>
  </r>
  <r>
    <d v="2021-03-31T00:00:00"/>
    <x v="12"/>
    <x v="12"/>
    <x v="47"/>
    <n v="53"/>
    <x v="13"/>
    <n v="24263"/>
    <n v="366907"/>
    <n v="285"/>
    <n v="5309"/>
    <x v="683"/>
    <n v="6145770"/>
    <n v="71298"/>
    <n v="86.198350584869146"/>
    <n v="1839000"/>
    <n v="1578898.8"/>
    <n v="1584651"/>
    <n v="2369612"/>
    <n v="59.2"/>
    <n v="5.4"/>
    <n v="3640079"/>
    <n v="209467"/>
    <n v="5140"/>
    <n v="559500"/>
    <n v="4.637335923732909"/>
    <n v="86.384619014378998"/>
  </r>
  <r>
    <d v="2021-04-27T00:00:00"/>
    <x v="13"/>
    <x v="13"/>
    <x v="47"/>
    <n v="53"/>
    <x v="15"/>
    <n v="33427"/>
    <n v="400334"/>
    <n v="201"/>
    <n v="5510"/>
    <x v="684"/>
    <n v="6145770"/>
    <n v="71298"/>
    <n v="86.198350584869146"/>
    <n v="1598580"/>
    <n v="1905382.95"/>
    <n v="1584651"/>
    <n v="2369612"/>
    <n v="59.2"/>
    <n v="5.4"/>
    <n v="3640079"/>
    <n v="209467"/>
    <n v="5140"/>
    <n v="559500"/>
    <n v="3.2705421777905781"/>
    <n v="89.655161192169572"/>
  </r>
  <r>
    <d v="2020-03-31T00:00:00"/>
    <x v="0"/>
    <x v="0"/>
    <x v="48"/>
    <n v="54"/>
    <x v="0"/>
    <n v="162"/>
    <n v="162"/>
    <n v="1"/>
    <n v="1"/>
    <x v="685"/>
    <n v="1445593"/>
    <n v="24230"/>
    <n v="59.661287659925712"/>
    <n v="0"/>
    <n v="0"/>
    <n v="545382"/>
    <n v="235984"/>
    <n v="52.8"/>
    <n v="5.3"/>
    <n v="763051"/>
    <n v="42686"/>
    <n v="6258"/>
    <n v="166592.5"/>
    <n v="6.9175763856078432E-2"/>
    <n v="6.9175763856078432E-2"/>
  </r>
  <r>
    <d v="2020-04-30T00:00:00"/>
    <x v="1"/>
    <x v="1"/>
    <x v="48"/>
    <n v="54"/>
    <x v="1"/>
    <n v="964"/>
    <n v="1126"/>
    <n v="43"/>
    <n v="44"/>
    <x v="686"/>
    <n v="1444969"/>
    <n v="24230"/>
    <n v="59.635534461411474"/>
    <n v="0"/>
    <n v="0"/>
    <n v="545382"/>
    <n v="235984"/>
    <n v="44.9"/>
    <n v="15.6"/>
    <n v="648712"/>
    <n v="119473"/>
    <n v="6040"/>
    <n v="169000"/>
    <n v="2.9758423883142129"/>
    <n v="3.0450480252517527"/>
  </r>
  <r>
    <d v="2020-05-31T00:00:00"/>
    <x v="2"/>
    <x v="2"/>
    <x v="48"/>
    <n v="54"/>
    <x v="2"/>
    <n v="884"/>
    <n v="2010"/>
    <n v="31"/>
    <n v="75"/>
    <x v="687"/>
    <n v="1444132"/>
    <n v="24230"/>
    <n v="59.60099050763516"/>
    <n v="0"/>
    <n v="0"/>
    <n v="545382"/>
    <n v="235984"/>
    <n v="47.7"/>
    <n v="11.9"/>
    <n v="688146"/>
    <n v="92761"/>
    <n v="5683"/>
    <n v="170000"/>
    <n v="2.1466181761778009"/>
    <n v="5.1934310713979057"/>
  </r>
  <r>
    <d v="2020-06-30T00:00:00"/>
    <x v="3"/>
    <x v="3"/>
    <x v="48"/>
    <n v="54"/>
    <x v="3"/>
    <n v="894"/>
    <n v="2904"/>
    <n v="18"/>
    <n v="93"/>
    <x v="688"/>
    <n v="1443440"/>
    <n v="24230"/>
    <n v="59.572430870821293"/>
    <n v="0"/>
    <n v="0"/>
    <n v="545382"/>
    <n v="235984"/>
    <n v="48.6"/>
    <n v="10.5"/>
    <n v="701850"/>
    <n v="82775"/>
    <n v="5318"/>
    <n v="173700"/>
    <n v="1.2470210053760462"/>
    <n v="6.4429418611095715"/>
  </r>
  <r>
    <d v="2020-07-31T00:00:00"/>
    <x v="4"/>
    <x v="4"/>
    <x v="48"/>
    <n v="54"/>
    <x v="4"/>
    <n v="3738"/>
    <n v="6642"/>
    <n v="23"/>
    <n v="116"/>
    <x v="689"/>
    <n v="1442743"/>
    <n v="24230"/>
    <n v="59.543664878250105"/>
    <n v="0"/>
    <n v="0"/>
    <n v="545382"/>
    <n v="235984"/>
    <n v="49.4"/>
    <n v="9.4"/>
    <n v="713138"/>
    <n v="74254"/>
    <n v="5091"/>
    <n v="174495"/>
    <n v="1.5941855202208572"/>
    <n v="8.0402400150269315"/>
  </r>
  <r>
    <d v="2020-08-31T00:00:00"/>
    <x v="5"/>
    <x v="5"/>
    <x v="48"/>
    <n v="54"/>
    <x v="5"/>
    <n v="3608"/>
    <n v="10250"/>
    <n v="98"/>
    <n v="214"/>
    <x v="690"/>
    <n v="1442376"/>
    <n v="24230"/>
    <n v="59.5285183656624"/>
    <n v="0"/>
    <n v="0"/>
    <n v="545382"/>
    <n v="235984"/>
    <n v="50.1"/>
    <n v="8.5"/>
    <n v="722126"/>
    <n v="67379"/>
    <n v="4800"/>
    <n v="174900"/>
    <n v="6.7943448864928415"/>
    <n v="14.836630670504778"/>
  </r>
  <r>
    <d v="2020-09-30T00:00:00"/>
    <x v="6"/>
    <x v="6"/>
    <x v="48"/>
    <n v="54"/>
    <x v="6"/>
    <n v="5598"/>
    <n v="15848"/>
    <n v="136"/>
    <n v="350"/>
    <x v="691"/>
    <n v="1442106"/>
    <n v="24230"/>
    <n v="59.517375154766818"/>
    <n v="0"/>
    <n v="0"/>
    <n v="545382"/>
    <n v="235984"/>
    <n v="50.6"/>
    <n v="7.9"/>
    <n v="729098"/>
    <n v="62323"/>
    <n v="4654"/>
    <n v="169900"/>
    <n v="9.430652115725195"/>
    <n v="24.270060591939846"/>
  </r>
  <r>
    <d v="2020-10-31T00:00:00"/>
    <x v="7"/>
    <x v="7"/>
    <x v="48"/>
    <n v="54"/>
    <x v="7"/>
    <n v="8612"/>
    <n v="24460"/>
    <n v="107"/>
    <n v="457"/>
    <x v="692"/>
    <n v="1441770"/>
    <n v="24230"/>
    <n v="59.503508047874533"/>
    <n v="0"/>
    <n v="0"/>
    <n v="545382"/>
    <n v="235984"/>
    <n v="50.9"/>
    <n v="7.4"/>
    <n v="734518"/>
    <n v="58787"/>
    <n v="4629"/>
    <n v="169999"/>
    <n v="7.4214333770296239"/>
    <n v="31.69715003086484"/>
  </r>
  <r>
    <d v="2020-11-30T00:00:00"/>
    <x v="8"/>
    <x v="8"/>
    <x v="48"/>
    <n v="54"/>
    <x v="8"/>
    <n v="23382"/>
    <n v="47842"/>
    <n v="278"/>
    <n v="735"/>
    <x v="693"/>
    <n v="1441277"/>
    <n v="24230"/>
    <n v="59.483161370202225"/>
    <n v="0"/>
    <n v="0"/>
    <n v="545382"/>
    <n v="235984"/>
    <n v="51.3"/>
    <n v="7"/>
    <n v="739079"/>
    <n v="56037"/>
    <n v="4273"/>
    <n v="169000"/>
    <n v="19.288450450537962"/>
    <n v="50.996442737933094"/>
  </r>
  <r>
    <d v="2020-12-31T00:00:00"/>
    <x v="9"/>
    <x v="9"/>
    <x v="48"/>
    <n v="54"/>
    <x v="9"/>
    <n v="37492"/>
    <n v="85334"/>
    <n v="603"/>
    <n v="1338"/>
    <x v="694"/>
    <n v="1440682"/>
    <n v="24230"/>
    <n v="59.458605035080481"/>
    <n v="173600"/>
    <n v="0"/>
    <n v="545382"/>
    <n v="235984"/>
    <n v="51.6"/>
    <n v="6.7"/>
    <n v="742916"/>
    <n v="53698"/>
    <n v="3976"/>
    <n v="165000"/>
    <n v="41.855176923151674"/>
    <n v="92.872681132963422"/>
  </r>
  <r>
    <d v="2021-01-31T00:00:00"/>
    <x v="10"/>
    <x v="10"/>
    <x v="48"/>
    <n v="54"/>
    <x v="10"/>
    <n v="35667"/>
    <n v="121001"/>
    <n v="686"/>
    <n v="2024"/>
    <x v="695"/>
    <n v="1440030"/>
    <n v="24230"/>
    <n v="59.431696244325217"/>
    <n v="186200"/>
    <n v="220807.9"/>
    <n v="545382"/>
    <n v="235984"/>
    <n v="51.7"/>
    <n v="6.5"/>
    <n v="744865"/>
    <n v="51604"/>
    <n v="3550"/>
    <n v="159900"/>
    <n v="47.637896432713205"/>
    <n v="140.55262737581856"/>
  </r>
  <r>
    <d v="2021-02-28T00:00:00"/>
    <x v="11"/>
    <x v="11"/>
    <x v="48"/>
    <n v="54"/>
    <x v="11"/>
    <n v="10854"/>
    <n v="131855"/>
    <n v="276"/>
    <n v="2300"/>
    <x v="696"/>
    <n v="1439233"/>
    <n v="24230"/>
    <n v="59.398803136607512"/>
    <n v="247040"/>
    <n v="231642.85"/>
    <n v="545382"/>
    <n v="235984"/>
    <n v="51.9"/>
    <n v="6.2"/>
    <n v="746406"/>
    <n v="49663"/>
    <n v="3125"/>
    <n v="158000"/>
    <n v="19.176881019265124"/>
    <n v="159.80734182720937"/>
  </r>
  <r>
    <d v="2021-03-31T00:00:00"/>
    <x v="12"/>
    <x v="12"/>
    <x v="48"/>
    <n v="54"/>
    <x v="12"/>
    <n v="9883"/>
    <n v="141738"/>
    <n v="376"/>
    <n v="2676"/>
    <x v="697"/>
    <n v="1438564"/>
    <n v="24230"/>
    <n v="59.371192736277344"/>
    <n v="473300"/>
    <n v="290839.39999999997"/>
    <n v="545382"/>
    <n v="235984"/>
    <n v="52"/>
    <n v="5.9"/>
    <n v="748380"/>
    <n v="47273"/>
    <n v="2845"/>
    <n v="159450"/>
    <n v="26.137175683528856"/>
    <n v="186.01883544979577"/>
  </r>
  <r>
    <d v="2021-04-27T00:00:00"/>
    <x v="13"/>
    <x v="13"/>
    <x v="48"/>
    <n v="54"/>
    <x v="13"/>
    <n v="10110"/>
    <n v="151848"/>
    <n v="-14"/>
    <n v="2662"/>
    <x v="698"/>
    <n v="1438564"/>
    <n v="24230"/>
    <n v="59.371192736277344"/>
    <n v="409120"/>
    <n v="254116"/>
    <n v="545382"/>
    <n v="235984"/>
    <n v="52"/>
    <n v="5.9"/>
    <n v="748380"/>
    <n v="47273"/>
    <n v="2845"/>
    <n v="159450"/>
    <n v="-0.97319271162075516"/>
    <n v="185.04564273817502"/>
  </r>
  <r>
    <d v="2020-02-29T00:00:00"/>
    <x v="15"/>
    <x v="15"/>
    <x v="49"/>
    <n v="55"/>
    <x v="14"/>
    <n v="1"/>
    <n v="1"/>
    <n v="0"/>
    <n v="0"/>
    <x v="699"/>
    <n v="4648731"/>
    <n v="65496"/>
    <n v="70.977326859655548"/>
    <n v="0"/>
    <n v="0"/>
    <n v="1610065"/>
    <n v="1630673"/>
    <n v="64"/>
    <n v="3.3"/>
    <n v="2974233"/>
    <n v="101422"/>
    <n v="14702"/>
    <n v="249900"/>
    <n v="0"/>
    <n v="0"/>
  </r>
  <r>
    <d v="2020-03-31T00:00:00"/>
    <x v="0"/>
    <x v="0"/>
    <x v="49"/>
    <n v="55"/>
    <x v="1"/>
    <n v="1350"/>
    <n v="1351"/>
    <n v="25"/>
    <n v="25"/>
    <x v="700"/>
    <n v="4649987"/>
    <n v="65496"/>
    <n v="70.996503603273482"/>
    <n v="0"/>
    <n v="0"/>
    <n v="1610065"/>
    <n v="1630673"/>
    <n v="63.8"/>
    <n v="3.2"/>
    <n v="2966524"/>
    <n v="98749"/>
    <n v="14968"/>
    <n v="259900"/>
    <n v="0.53763591167029068"/>
    <n v="0.53763591167029068"/>
  </r>
  <r>
    <d v="2020-04-30T00:00:00"/>
    <x v="1"/>
    <x v="1"/>
    <x v="49"/>
    <n v="55"/>
    <x v="2"/>
    <n v="5622"/>
    <n v="6973"/>
    <n v="291"/>
    <n v="316"/>
    <x v="701"/>
    <n v="4651479"/>
    <n v="65496"/>
    <n v="71.01928362037377"/>
    <n v="0"/>
    <n v="0"/>
    <n v="1610065"/>
    <n v="1630673"/>
    <n v="56.1"/>
    <n v="14.8"/>
    <n v="2607992"/>
    <n v="453138"/>
    <n v="15195"/>
    <n v="266500"/>
    <n v="6.2560746807628282"/>
    <n v="6.7935381413094635"/>
  </r>
  <r>
    <d v="2020-05-31T00:00:00"/>
    <x v="2"/>
    <x v="2"/>
    <x v="49"/>
    <n v="55"/>
    <x v="3"/>
    <n v="11711"/>
    <n v="18684"/>
    <n v="278"/>
    <n v="594"/>
    <x v="702"/>
    <n v="4652037"/>
    <n v="65496"/>
    <n v="71.027803224624407"/>
    <n v="0"/>
    <n v="0"/>
    <n v="1610065"/>
    <n v="1630673"/>
    <n v="58.8"/>
    <n v="10.4"/>
    <n v="2736271"/>
    <n v="316637"/>
    <n v="14839"/>
    <n v="274900"/>
    <n v="5.9758768040752903"/>
    <n v="12.768600077772382"/>
  </r>
  <r>
    <d v="2020-06-30T00:00:00"/>
    <x v="3"/>
    <x v="3"/>
    <x v="49"/>
    <n v="55"/>
    <x v="4"/>
    <n v="13039"/>
    <n v="31723"/>
    <n v="199"/>
    <n v="793"/>
    <x v="703"/>
    <n v="4653004"/>
    <n v="65496"/>
    <n v="71.042567485037253"/>
    <n v="0"/>
    <n v="0"/>
    <n v="1610065"/>
    <n v="1630673"/>
    <n v="59.9"/>
    <n v="8.6"/>
    <n v="2786485"/>
    <n v="262749"/>
    <n v="14315"/>
    <n v="275000"/>
    <n v="4.276806983187635"/>
    <n v="17.04275345561706"/>
  </r>
  <r>
    <d v="2020-07-31T00:00:00"/>
    <x v="4"/>
    <x v="4"/>
    <x v="49"/>
    <n v="55"/>
    <x v="5"/>
    <n v="25297"/>
    <n v="57020"/>
    <n v="150"/>
    <n v="943"/>
    <x v="704"/>
    <n v="4654069"/>
    <n v="65496"/>
    <n v="71.058828020031754"/>
    <n v="0"/>
    <n v="0"/>
    <n v="1610065"/>
    <n v="1630673"/>
    <n v="60.8"/>
    <n v="7.2"/>
    <n v="2829923"/>
    <n v="219314"/>
    <n v="13741"/>
    <n v="275000"/>
    <n v="3.2229861654393179"/>
    <n v="20.261839693395178"/>
  </r>
  <r>
    <d v="2020-08-31T00:00:00"/>
    <x v="5"/>
    <x v="5"/>
    <x v="49"/>
    <n v="55"/>
    <x v="6"/>
    <n v="23713"/>
    <n v="80733"/>
    <n v="189"/>
    <n v="1132"/>
    <x v="705"/>
    <n v="4656094"/>
    <n v="65496"/>
    <n v="71.089745938683279"/>
    <n v="0"/>
    <n v="0"/>
    <n v="1610065"/>
    <n v="1630673"/>
    <n v="61.5"/>
    <n v="6.1"/>
    <n v="2864676"/>
    <n v="186240"/>
    <n v="13261"/>
    <n v="270000"/>
    <n v="4.0591963993854074"/>
    <n v="24.312223937059692"/>
  </r>
  <r>
    <d v="2020-09-30T00:00:00"/>
    <x v="6"/>
    <x v="6"/>
    <x v="49"/>
    <n v="55"/>
    <x v="7"/>
    <n v="48439"/>
    <n v="129172"/>
    <n v="206"/>
    <n v="1338"/>
    <x v="706"/>
    <n v="4658297"/>
    <n v="65496"/>
    <n v="71.123381580554536"/>
    <n v="0"/>
    <n v="0"/>
    <n v="1610065"/>
    <n v="1630673"/>
    <n v="63.7"/>
    <n v="5.2"/>
    <n v="2965386"/>
    <n v="162696"/>
    <n v="12972"/>
    <n v="264700"/>
    <n v="4.4222169604041994"/>
    <n v="28.722943170003973"/>
  </r>
  <r>
    <d v="2020-10-31T00:00:00"/>
    <x v="7"/>
    <x v="7"/>
    <x v="49"/>
    <n v="55"/>
    <x v="8"/>
    <n v="108698"/>
    <n v="237870"/>
    <n v="754"/>
    <n v="2092"/>
    <x v="707"/>
    <n v="4660353"/>
    <n v="65496"/>
    <n v="71.154772810553311"/>
    <n v="0"/>
    <n v="0"/>
    <n v="1610065"/>
    <n v="1630673"/>
    <n v="62.4"/>
    <n v="4.8"/>
    <n v="2908317"/>
    <n v="145990"/>
    <n v="12388"/>
    <n v="259900"/>
    <n v="16.17903193170131"/>
    <n v="44.889303449760135"/>
  </r>
  <r>
    <d v="2020-11-30T00:00:00"/>
    <x v="8"/>
    <x v="8"/>
    <x v="49"/>
    <n v="55"/>
    <x v="9"/>
    <n v="173860"/>
    <n v="411730"/>
    <n v="1412"/>
    <n v="3504"/>
    <x v="708"/>
    <n v="4661965"/>
    <n v="65496"/>
    <n v="71.179385000610722"/>
    <n v="0"/>
    <n v="0"/>
    <n v="1610065"/>
    <n v="1630673"/>
    <n v="62.7"/>
    <n v="4.4000000000000004"/>
    <n v="2921245"/>
    <n v="132913"/>
    <n v="11033"/>
    <n v="253450"/>
    <n v="30.287657672247647"/>
    <n v="75.161439435945994"/>
  </r>
  <r>
    <d v="2020-12-31T00:00:00"/>
    <x v="9"/>
    <x v="9"/>
    <x v="49"/>
    <n v="55"/>
    <x v="10"/>
    <n v="108708"/>
    <n v="520438"/>
    <n v="1741"/>
    <n v="5245"/>
    <x v="709"/>
    <n v="4663376"/>
    <n v="65496"/>
    <n v="71.200928300964947"/>
    <n v="531150"/>
    <n v="0"/>
    <n v="1610065"/>
    <n v="1630673"/>
    <n v="62.9"/>
    <n v="4"/>
    <n v="2932229"/>
    <n v="121607"/>
    <n v="9374"/>
    <n v="249950"/>
    <n v="37.33346828563684"/>
    <n v="112.47216608740106"/>
  </r>
  <r>
    <d v="2021-01-31T00:00:00"/>
    <x v="10"/>
    <x v="10"/>
    <x v="49"/>
    <n v="55"/>
    <x v="11"/>
    <n v="71702"/>
    <n v="592140"/>
    <n v="1192"/>
    <n v="6437"/>
    <x v="710"/>
    <n v="4664495"/>
    <n v="65496"/>
    <n v="71.218013313790152"/>
    <n v="574600"/>
    <n v="385949.3"/>
    <n v="1610065"/>
    <n v="1630673"/>
    <n v="63"/>
    <n v="3.8"/>
    <n v="2939823"/>
    <n v="116894"/>
    <n v="7688"/>
    <n v="259900"/>
    <n v="25.554749227944292"/>
    <n v="137.99993354050116"/>
  </r>
  <r>
    <d v="2021-02-28T00:00:00"/>
    <x v="11"/>
    <x v="11"/>
    <x v="49"/>
    <n v="55"/>
    <x v="12"/>
    <n v="25240"/>
    <n v="617380"/>
    <n v="582"/>
    <n v="7019"/>
    <x v="711"/>
    <n v="4665137"/>
    <n v="65496"/>
    <n v="71.227815439110785"/>
    <n v="768150"/>
    <n v="775635.2"/>
    <n v="1610065"/>
    <n v="1630673"/>
    <n v="63.1"/>
    <n v="3.8"/>
    <n v="2942857"/>
    <n v="116563"/>
    <n v="6663"/>
    <n v="269450"/>
    <n v="12.475517867964006"/>
    <n v="150.45646033546282"/>
  </r>
  <r>
    <d v="2021-03-31T00:00:00"/>
    <x v="12"/>
    <x v="12"/>
    <x v="49"/>
    <n v="55"/>
    <x v="13"/>
    <n v="18870"/>
    <n v="636250"/>
    <n v="297"/>
    <n v="7316"/>
    <x v="712"/>
    <n v="4666237"/>
    <n v="65496"/>
    <n v="71.244610357884454"/>
    <n v="1454780"/>
    <n v="886414"/>
    <n v="1610065"/>
    <n v="1630673"/>
    <n v="63.2"/>
    <n v="3.8"/>
    <n v="2949013"/>
    <n v="117243"/>
    <n v="6462"/>
    <n v="279450"/>
    <n v="6.3648717371192243"/>
    <n v="156.78586406991329"/>
  </r>
  <r>
    <d v="2021-04-27T00:00:00"/>
    <x v="13"/>
    <x v="13"/>
    <x v="49"/>
    <n v="55"/>
    <x v="15"/>
    <n v="21834"/>
    <n v="658084"/>
    <n v="178"/>
    <n v="7494"/>
    <x v="713"/>
    <n v="4666237"/>
    <n v="65496"/>
    <n v="71.244610357884454"/>
    <n v="1259400"/>
    <n v="1237537.0999999999"/>
    <n v="1610065"/>
    <n v="1630673"/>
    <n v="63.2"/>
    <n v="3.8"/>
    <n v="2949013"/>
    <n v="117243"/>
    <n v="6462"/>
    <n v="279450"/>
    <n v="3.8146369333576495"/>
    <n v="160.60050100327095"/>
  </r>
  <r>
    <d v="2020-03-31T00:00:00"/>
    <x v="0"/>
    <x v="0"/>
    <x v="50"/>
    <n v="56"/>
    <x v="0"/>
    <n v="121"/>
    <n v="121"/>
    <n v="0"/>
    <n v="0"/>
    <x v="714"/>
    <n v="453558"/>
    <n v="97813"/>
    <n v="4.6369909930172879"/>
    <n v="0"/>
    <n v="0"/>
    <n v="193559"/>
    <n v="73491"/>
    <n v="62.6"/>
    <n v="5.0999999999999996"/>
    <n v="283757"/>
    <n v="15283"/>
    <n v="2511"/>
    <n v="268350"/>
    <n v="0"/>
    <n v="0"/>
  </r>
  <r>
    <d v="2020-04-30T00:00:00"/>
    <x v="1"/>
    <x v="1"/>
    <x v="50"/>
    <n v="56"/>
    <x v="1"/>
    <n v="438"/>
    <n v="559"/>
    <n v="7"/>
    <n v="7"/>
    <x v="715"/>
    <n v="453794"/>
    <n v="97813"/>
    <n v="4.6394037602363696"/>
    <n v="0"/>
    <n v="0"/>
    <n v="193559"/>
    <n v="73491"/>
    <n v="60.6"/>
    <n v="5.5"/>
    <n v="274922"/>
    <n v="16038"/>
    <n v="2635"/>
    <n v="275000"/>
    <n v="1.5425501438978921"/>
    <n v="1.5425501438978921"/>
  </r>
  <r>
    <d v="2020-05-31T00:00:00"/>
    <x v="2"/>
    <x v="2"/>
    <x v="50"/>
    <n v="56"/>
    <x v="2"/>
    <n v="344"/>
    <n v="903"/>
    <n v="9"/>
    <n v="16"/>
    <x v="716"/>
    <n v="453942"/>
    <n v="97813"/>
    <n v="4.6409168515432508"/>
    <n v="0"/>
    <n v="0"/>
    <n v="193559"/>
    <n v="73491"/>
    <n v="60.6"/>
    <n v="8.5"/>
    <n v="275096"/>
    <n v="25515"/>
    <n v="2733"/>
    <n v="279900"/>
    <n v="1.9826321424322932"/>
    <n v="3.5246793643240766"/>
  </r>
  <r>
    <d v="2020-06-30T00:00:00"/>
    <x v="3"/>
    <x v="3"/>
    <x v="50"/>
    <n v="56"/>
    <x v="3"/>
    <n v="584"/>
    <n v="1487"/>
    <n v="4"/>
    <n v="20"/>
    <x v="717"/>
    <n v="454118"/>
    <n v="97813"/>
    <n v="4.6427162033676508"/>
    <n v="0"/>
    <n v="0"/>
    <n v="193559"/>
    <n v="73491"/>
    <n v="60.7"/>
    <n v="7.4"/>
    <n v="275846"/>
    <n v="22037"/>
    <n v="2863"/>
    <n v="289900"/>
    <n v="0.88082833096243707"/>
    <n v="4.4041416548121859"/>
  </r>
  <r>
    <d v="2020-07-31T00:00:00"/>
    <x v="4"/>
    <x v="4"/>
    <x v="50"/>
    <n v="56"/>
    <x v="4"/>
    <n v="1239"/>
    <n v="2726"/>
    <n v="6"/>
    <n v="26"/>
    <x v="718"/>
    <n v="454334"/>
    <n v="97813"/>
    <n v="4.6449244987885043"/>
    <n v="0"/>
    <n v="0"/>
    <n v="193559"/>
    <n v="73491"/>
    <n v="61"/>
    <n v="6.8"/>
    <n v="277055"/>
    <n v="20204"/>
    <n v="2850"/>
    <n v="290000"/>
    <n v="1.3206143497955249"/>
    <n v="5.7226621824472739"/>
  </r>
  <r>
    <d v="2020-08-31T00:00:00"/>
    <x v="5"/>
    <x v="5"/>
    <x v="50"/>
    <n v="56"/>
    <x v="5"/>
    <n v="1116"/>
    <n v="3842"/>
    <n v="11"/>
    <n v="37"/>
    <x v="719"/>
    <n v="454672"/>
    <n v="97813"/>
    <n v="4.6483800721785444"/>
    <n v="0"/>
    <n v="0"/>
    <n v="193559"/>
    <n v="73491"/>
    <n v="61.2"/>
    <n v="6.2"/>
    <n v="278278"/>
    <n v="18434"/>
    <n v="2690"/>
    <n v="290000"/>
    <n v="2.4193264595136714"/>
    <n v="8.1377344547278039"/>
  </r>
  <r>
    <d v="2020-09-30T00:00:00"/>
    <x v="6"/>
    <x v="6"/>
    <x v="50"/>
    <n v="56"/>
    <x v="6"/>
    <n v="2106"/>
    <n v="5948"/>
    <n v="13"/>
    <n v="50"/>
    <x v="720"/>
    <n v="454998"/>
    <n v="97813"/>
    <n v="4.6517129624896487"/>
    <n v="0"/>
    <n v="0"/>
    <n v="193559"/>
    <n v="73491"/>
    <n v="61.4"/>
    <n v="5.7"/>
    <n v="279179"/>
    <n v="16997"/>
    <n v="2507"/>
    <n v="282500"/>
    <n v="2.857155416067763"/>
    <n v="10.989059292568319"/>
  </r>
  <r>
    <d v="2020-10-31T00:00:00"/>
    <x v="7"/>
    <x v="7"/>
    <x v="50"/>
    <n v="56"/>
    <x v="7"/>
    <n v="7350"/>
    <n v="13298"/>
    <n v="37"/>
    <n v="87"/>
    <x v="721"/>
    <n v="455331"/>
    <n v="97813"/>
    <n v="4.655117417930132"/>
    <n v="0"/>
    <n v="0"/>
    <n v="193559"/>
    <n v="73491"/>
    <n v="61.4"/>
    <n v="5.4"/>
    <n v="279620"/>
    <n v="16003"/>
    <n v="2335"/>
    <n v="279000"/>
    <n v="8.1259567215937416"/>
    <n v="19.106979318342042"/>
  </r>
  <r>
    <d v="2020-11-30T00:00:00"/>
    <x v="8"/>
    <x v="8"/>
    <x v="50"/>
    <n v="56"/>
    <x v="8"/>
    <n v="20007"/>
    <n v="33305"/>
    <n v="128"/>
    <n v="215"/>
    <x v="722"/>
    <n v="455610"/>
    <n v="97813"/>
    <n v="4.6579697995154019"/>
    <n v="0"/>
    <n v="0"/>
    <n v="193559"/>
    <n v="73491"/>
    <n v="61.3"/>
    <n v="5.3"/>
    <n v="279509"/>
    <n v="15554"/>
    <n v="2113"/>
    <n v="267250"/>
    <n v="28.094203375694125"/>
    <n v="47.189482232611226"/>
  </r>
  <r>
    <d v="2020-12-31T00:00:00"/>
    <x v="9"/>
    <x v="9"/>
    <x v="50"/>
    <n v="56"/>
    <x v="9"/>
    <n v="11104"/>
    <n v="44409"/>
    <n v="223"/>
    <n v="438"/>
    <x v="723"/>
    <n v="455877"/>
    <n v="97813"/>
    <n v="4.6606994980217351"/>
    <n v="54300"/>
    <n v="0"/>
    <n v="193559"/>
    <n v="73491"/>
    <n v="61.3"/>
    <n v="5.2"/>
    <n v="279346"/>
    <n v="15284"/>
    <n v="1906"/>
    <n v="265000"/>
    <n v="48.91670340903358"/>
    <n v="96.078547502944872"/>
  </r>
  <r>
    <d v="2021-01-31T00:00:00"/>
    <x v="10"/>
    <x v="10"/>
    <x v="50"/>
    <n v="56"/>
    <x v="10"/>
    <n v="7503"/>
    <n v="51912"/>
    <n v="158"/>
    <n v="596"/>
    <x v="724"/>
    <n v="456106"/>
    <n v="97813"/>
    <n v="4.6630407001114369"/>
    <n v="60000"/>
    <n v="48469.549999999996"/>
    <n v="193559"/>
    <n v="73491"/>
    <n v="61.4"/>
    <n v="5.0999999999999996"/>
    <n v="280002"/>
    <n v="15130"/>
    <n v="1663"/>
    <n v="265000"/>
    <n v="34.641070277523205"/>
    <n v="130.67137902154323"/>
  </r>
  <r>
    <d v="2021-02-28T00:00:00"/>
    <x v="11"/>
    <x v="11"/>
    <x v="50"/>
    <n v="56"/>
    <x v="11"/>
    <n v="2482"/>
    <n v="54394"/>
    <n v="75"/>
    <n v="671"/>
    <x v="725"/>
    <n v="456315"/>
    <n v="97813"/>
    <n v="4.6651774304029114"/>
    <n v="78100"/>
    <n v="84467.9"/>
    <n v="193559"/>
    <n v="73491"/>
    <n v="61.3"/>
    <n v="5.3"/>
    <n v="279794"/>
    <n v="15591"/>
    <n v="1539"/>
    <n v="273000"/>
    <n v="16.436014595180961"/>
    <n v="147.04754391155231"/>
  </r>
  <r>
    <d v="2021-03-31T00:00:00"/>
    <x v="12"/>
    <x v="12"/>
    <x v="50"/>
    <n v="56"/>
    <x v="12"/>
    <n v="1916"/>
    <n v="56310"/>
    <n v="29"/>
    <n v="700"/>
    <x v="726"/>
    <n v="456556"/>
    <n v="97813"/>
    <n v="4.6676413155715499"/>
    <n v="150840"/>
    <n v="90107.65"/>
    <n v="193559"/>
    <n v="73491"/>
    <n v="61.3"/>
    <n v="5.3"/>
    <n v="279919"/>
    <n v="15747"/>
    <n v="1397"/>
    <n v="277500"/>
    <n v="6.3519042570900393"/>
    <n v="153.32182689527681"/>
  </r>
  <r>
    <d v="2021-04-27T00:00:00"/>
    <x v="13"/>
    <x v="13"/>
    <x v="50"/>
    <n v="56"/>
    <x v="13"/>
    <n v="1573"/>
    <n v="57883"/>
    <n v="7"/>
    <n v="707"/>
    <x v="727"/>
    <n v="456556"/>
    <n v="97813"/>
    <n v="4.6676413155715499"/>
    <n v="128900"/>
    <n v="79603.349999999991"/>
    <n v="193559"/>
    <n v="73491"/>
    <n v="61.3"/>
    <n v="5.3"/>
    <n v="279919"/>
    <n v="15747"/>
    <n v="1397"/>
    <n v="277500"/>
    <n v="1.5332182689527682"/>
    <n v="154.8550451642295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45113B-1705-431E-9218-7384FE679888}" name="PivotTable2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I55" firstHeaderRow="0" firstDataRow="1" firstDataCol="1"/>
  <pivotFields count="34">
    <pivotField numFmtId="14" showAll="0"/>
    <pivotField numFmtId="14" showAll="0"/>
    <pivotField numFmtId="1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showAll="0"/>
    <pivotField showAll="0"/>
    <pivotField numFmtId="168" showAll="0"/>
    <pivotField numFmtId="168" showAll="0"/>
    <pivotField numFmtId="168" showAll="0"/>
    <pivotField numFmtId="168" showAll="0"/>
    <pivotField showAll="0"/>
    <pivotField dataField="1" numFmtId="168" showAll="0"/>
    <pivotField numFmtId="168" showAll="0"/>
    <pivotField numFmtId="43" showAll="0"/>
    <pivotField showAll="0"/>
    <pivotField numFmtId="1" showAll="0"/>
    <pivotField dataField="1" numFmtId="168" showAll="0"/>
    <pivotField dataField="1" numFmtId="168" showAll="0"/>
    <pivotField dataField="1" showAll="0"/>
    <pivotField dataField="1" showAll="0"/>
    <pivotField dataField="1" numFmtId="168" showAll="0"/>
    <pivotField dataField="1" numFmtId="168" showAll="0"/>
    <pivotField numFmtId="168" showAll="0"/>
    <pivotField numFmtId="168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/>
    <pivotField dataField="1"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3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Max of 2020 GOP Vote Count" fld="16" subtotal="max" baseField="3" baseItem="0"/>
    <dataField name="Max of 2020 Demo Vote Count" fld="17" subtotal="max" baseField="3" baseItem="0"/>
    <dataField name="Max of Employment Count" fld="20" subtotal="max" baseField="3" baseItem="0"/>
    <dataField name="Max of Unemployment Count" fld="21" subtotal="max" baseField="3" baseItem="0"/>
    <dataField name="Max of Total Population" fld="11" subtotal="max" baseField="3" baseItem="14"/>
    <dataField name="Max of Employment Rate" fld="18" subtotal="max" baseField="3" baseItem="0"/>
    <dataField name="Max of Unemployment Rate" fld="19" subtotal="max" baseField="3" baseItem="0"/>
    <dataField name="Sum of GOP 0, DEM 1" fld="31" baseField="0" baseItem="0" numFmtId="168"/>
  </dataFields>
  <formats count="7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3" type="button" dataOnly="0" labelOnly="1" outline="0" axis="axisRow" fieldPosition="0"/>
    </format>
    <format dxfId="20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9">
      <pivotArea dataOnly="0" labelOnly="1" fieldPosition="0">
        <references count="1">
          <reference field="3" count="1">
            <x v="50"/>
          </reference>
        </references>
      </pivotArea>
    </format>
    <format dxfId="18">
      <pivotArea dataOnly="0" labelOnly="1" grandRow="1" outline="0" fieldPosition="0"/>
    </format>
    <format dxfId="17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3" count="5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FA3845-0FA3-49F8-B8D6-F39C24F3A144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H55" firstHeaderRow="0" firstDataRow="1" firstDataCol="1"/>
  <pivotFields count="34"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ascending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  <autoSortScope>
        <pivotArea dataOnly="0" outline="0" fieldPosition="0">
          <references count="1">
            <reference field="4294967294" count="1" selected="0">
              <x v="6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168" showAll="0"/>
    <pivotField numFmtId="43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3"/>
  </rowFields>
  <rowItems count="52">
    <i>
      <x/>
    </i>
    <i>
      <x v="13"/>
    </i>
    <i>
      <x v="24"/>
    </i>
    <i>
      <x v="42"/>
    </i>
    <i>
      <x v="2"/>
    </i>
    <i>
      <x v="18"/>
    </i>
    <i>
      <x v="3"/>
    </i>
    <i>
      <x v="10"/>
    </i>
    <i>
      <x v="12"/>
    </i>
    <i>
      <x v="49"/>
    </i>
    <i>
      <x v="40"/>
    </i>
    <i>
      <x v="50"/>
    </i>
    <i>
      <x v="14"/>
    </i>
    <i>
      <x v="43"/>
    </i>
    <i>
      <x v="48"/>
    </i>
    <i>
      <x v="44"/>
    </i>
    <i>
      <x v="28"/>
    </i>
    <i>
      <x v="25"/>
    </i>
    <i>
      <x v="37"/>
    </i>
    <i>
      <x v="33"/>
    </i>
    <i>
      <x v="47"/>
    </i>
    <i>
      <x v="4"/>
    </i>
    <i>
      <x v="9"/>
    </i>
    <i>
      <x v="38"/>
    </i>
    <i>
      <x v="36"/>
    </i>
    <i>
      <x v="26"/>
    </i>
    <i>
      <x v="27"/>
    </i>
    <i>
      <x v="22"/>
    </i>
    <i>
      <x v="17"/>
    </i>
    <i>
      <x v="16"/>
    </i>
    <i>
      <x v="46"/>
    </i>
    <i>
      <x v="35"/>
    </i>
    <i>
      <x v="21"/>
    </i>
    <i>
      <x v="5"/>
    </i>
    <i>
      <x v="7"/>
    </i>
    <i>
      <x v="15"/>
    </i>
    <i>
      <x v="34"/>
    </i>
    <i>
      <x v="20"/>
    </i>
    <i>
      <x v="23"/>
    </i>
    <i>
      <x v="29"/>
    </i>
    <i>
      <x v="19"/>
    </i>
    <i>
      <x v="30"/>
    </i>
    <i>
      <x v="6"/>
    </i>
    <i>
      <x v="31"/>
    </i>
    <i>
      <x v="41"/>
    </i>
    <i>
      <x v="32"/>
    </i>
    <i>
      <x v="39"/>
    </i>
    <i>
      <x v="1"/>
    </i>
    <i>
      <x v="8"/>
    </i>
    <i>
      <x v="45"/>
    </i>
    <i>
      <x v="11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Total Vaccine Allocation" fld="14" baseField="3" baseItem="0" numFmtId="168"/>
    <dataField name="Sum of Vaccination" fld="15" baseField="0" baseItem="0" numFmtId="168"/>
    <dataField name="Sum of Vaccine Rate" fld="27" baseField="0" baseItem="0"/>
    <dataField name="Sum of 2020 GOP Vote Count" fld="16" baseField="0" baseItem="0"/>
    <dataField name="Sum of 2020 Demo Vote Count" fld="17" baseField="0" baseItem="0"/>
    <dataField name="Sum of Total Population" fld="11" baseField="0" baseItem="0"/>
    <dataField name="Sum of Vax per 100" fld="28" baseField="0" baseItem="0"/>
  </dataFields>
  <formats count="10">
    <format dxfId="16">
      <pivotArea dataOnly="0" labelOnly="1" outline="0" axis="axisValues" fieldPosition="0"/>
    </format>
    <format dxfId="15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1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3" type="button" dataOnly="0" labelOnly="1" outline="0" axis="axisRow" fieldPosition="0"/>
    </format>
    <format dxfId="10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9">
      <pivotArea dataOnly="0" labelOnly="1" fieldPosition="0">
        <references count="1">
          <reference field="3" count="1">
            <x v="11"/>
          </reference>
        </references>
      </pivotArea>
    </format>
    <format dxfId="8">
      <pivotArea dataOnly="0" labelOnly="1" grandRow="1" outline="0" fieldPosition="0"/>
    </format>
    <format dxfId="7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3EF624-62FF-460A-96D4-7CDA1E46DE6B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H55" firstHeaderRow="0" firstDataRow="1" firstDataCol="1"/>
  <pivotFields count="34"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showAll="0"/>
    <pivotField showAll="0"/>
    <pivotField numFmtId="168" showAll="0"/>
    <pivotField numFmtId="168" showAll="0"/>
    <pivotField numFmtId="168" showAll="0"/>
    <pivotField dataField="1" numFmtId="168" showAll="0"/>
    <pivotField showAll="0"/>
    <pivotField dataField="1" numFmtId="168" showAll="0"/>
    <pivotField numFmtId="168" showAll="0"/>
    <pivotField dataField="1" numFmtId="43" showAll="0"/>
    <pivotField showAll="0"/>
    <pivotField numFmtId="1" showAll="0"/>
    <pivotField dataField="1" numFmtId="168" showAll="0"/>
    <pivotField dataField="1" numFmtId="168" showAll="0"/>
    <pivotField showAll="0"/>
    <pivotField showAll="0"/>
    <pivotField numFmtId="168" showAll="0"/>
    <pivotField numFmtId="168" showAll="0"/>
    <pivotField numFmtId="168" showAll="0"/>
    <pivotField numFmtId="168"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ataField="1"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3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Max of Total Population" fld="11" subtotal="max" baseField="3" baseItem="0"/>
    <dataField name="Max of Cumulative Deaths" fld="9" subtotal="max" baseField="3" baseItem="0"/>
    <dataField name="Max of 2020 GOP Vote Count" fld="16" subtotal="max" baseField="3" baseItem="0"/>
    <dataField name="Max of 2020 Demo Vote Count" fld="17" subtotal="max" baseField="3" baseItem="0"/>
    <dataField name="Sum of GOP 0, DEM 1" fld="31" baseField="0" baseItem="0" numFmtId="168"/>
    <dataField name="Max of Cumul Death Rate / 100000" fld="25" subtotal="max" baseField="3" baseItem="2"/>
    <dataField name="Max of Population Density" fld="13" subtotal="max" baseField="3" baseItem="0"/>
  </dataFields>
  <formats count="7">
    <format dxfId="6">
      <pivotArea type="all" dataOnly="0" outline="0" fieldPosition="0"/>
    </format>
    <format dxfId="5">
      <pivotArea outline="0" collapsedLevelsAreSubtotals="1" fieldPosition="0"/>
    </format>
    <format dxfId="4">
      <pivotArea field="3" type="button" dataOnly="0" labelOnly="1" outline="0" axis="axisRow" fieldPosition="0"/>
    </format>
    <format dxfId="3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">
      <pivotArea dataOnly="0" labelOnly="1" fieldPosition="0">
        <references count="1">
          <reference field="3" count="1">
            <x v="50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onditionalFormats count="1">
    <conditionalFormat priority="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3" count="5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ls.gov/web/laus.supp.toc.ht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ensus.gov/geographies/reference-files/2010/geo/state-area.html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E741C-FAA1-4DB3-8042-DF02BFCEF835}">
  <dimension ref="A1:G23171"/>
  <sheetViews>
    <sheetView topLeftCell="A103" workbookViewId="0"/>
  </sheetViews>
  <sheetFormatPr defaultRowHeight="15"/>
  <cols>
    <col min="2" max="2" width="10.140625" bestFit="1" customWidth="1"/>
    <col min="3" max="3" width="8.85546875" style="4"/>
    <col min="6" max="6" width="7.7109375" bestFit="1" customWidth="1"/>
  </cols>
  <sheetData>
    <row r="1" spans="1:7">
      <c r="A1" t="s">
        <v>65</v>
      </c>
    </row>
    <row r="2" spans="1:7">
      <c r="A2" s="1" t="s">
        <v>0</v>
      </c>
      <c r="B2" s="1" t="s">
        <v>60</v>
      </c>
      <c r="C2" s="3" t="s">
        <v>61</v>
      </c>
      <c r="D2" t="s">
        <v>1</v>
      </c>
      <c r="E2" t="s">
        <v>2</v>
      </c>
      <c r="F2" t="s">
        <v>3</v>
      </c>
      <c r="G2" t="s">
        <v>4</v>
      </c>
    </row>
    <row r="3" spans="1:7">
      <c r="A3" s="2">
        <v>43851</v>
      </c>
      <c r="B3" s="2">
        <f>EOMONTH(A3,0)</f>
        <v>43861</v>
      </c>
      <c r="C3" s="3">
        <f>IF(A3=B3,0,1)</f>
        <v>1</v>
      </c>
      <c r="D3" t="s">
        <v>5</v>
      </c>
      <c r="E3">
        <v>53</v>
      </c>
      <c r="F3">
        <v>1</v>
      </c>
      <c r="G3">
        <v>0</v>
      </c>
    </row>
    <row r="4" spans="1:7">
      <c r="A4" s="2">
        <v>43852</v>
      </c>
      <c r="B4" s="2">
        <f t="shared" ref="B4:B67" si="0">EOMONTH(A4,0)</f>
        <v>43861</v>
      </c>
      <c r="C4" s="3">
        <f t="shared" ref="C4:C67" si="1">IF(A4=B4,0,1)</f>
        <v>1</v>
      </c>
      <c r="D4" t="s">
        <v>5</v>
      </c>
      <c r="E4">
        <v>53</v>
      </c>
      <c r="F4">
        <v>1</v>
      </c>
      <c r="G4">
        <v>0</v>
      </c>
    </row>
    <row r="5" spans="1:7">
      <c r="A5" s="2">
        <v>43853</v>
      </c>
      <c r="B5" s="2">
        <f t="shared" si="0"/>
        <v>43861</v>
      </c>
      <c r="C5" s="3">
        <f t="shared" si="1"/>
        <v>1</v>
      </c>
      <c r="D5" t="s">
        <v>5</v>
      </c>
      <c r="E5">
        <v>53</v>
      </c>
      <c r="F5">
        <v>1</v>
      </c>
      <c r="G5">
        <v>0</v>
      </c>
    </row>
    <row r="6" spans="1:7">
      <c r="A6" s="2">
        <v>43854</v>
      </c>
      <c r="B6" s="2">
        <f t="shared" si="0"/>
        <v>43861</v>
      </c>
      <c r="C6" s="3">
        <f t="shared" si="1"/>
        <v>1</v>
      </c>
      <c r="D6" t="s">
        <v>6</v>
      </c>
      <c r="E6">
        <v>17</v>
      </c>
      <c r="F6">
        <v>1</v>
      </c>
      <c r="G6">
        <v>0</v>
      </c>
    </row>
    <row r="7" spans="1:7">
      <c r="A7" s="2">
        <v>43854</v>
      </c>
      <c r="B7" s="2">
        <f t="shared" si="0"/>
        <v>43861</v>
      </c>
      <c r="C7" s="3">
        <f t="shared" si="1"/>
        <v>1</v>
      </c>
      <c r="D7" t="s">
        <v>5</v>
      </c>
      <c r="E7">
        <v>53</v>
      </c>
      <c r="F7">
        <v>1</v>
      </c>
      <c r="G7">
        <v>0</v>
      </c>
    </row>
    <row r="8" spans="1:7">
      <c r="A8" s="2">
        <v>43855</v>
      </c>
      <c r="B8" s="2">
        <f t="shared" si="0"/>
        <v>43861</v>
      </c>
      <c r="C8" s="3">
        <f t="shared" si="1"/>
        <v>1</v>
      </c>
      <c r="D8" t="s">
        <v>7</v>
      </c>
      <c r="E8">
        <v>6</v>
      </c>
      <c r="F8">
        <v>1</v>
      </c>
      <c r="G8">
        <v>0</v>
      </c>
    </row>
    <row r="9" spans="1:7">
      <c r="A9" s="2">
        <v>43855</v>
      </c>
      <c r="B9" s="2">
        <f t="shared" si="0"/>
        <v>43861</v>
      </c>
      <c r="C9" s="3">
        <f t="shared" si="1"/>
        <v>1</v>
      </c>
      <c r="D9" t="s">
        <v>6</v>
      </c>
      <c r="E9">
        <v>17</v>
      </c>
      <c r="F9">
        <v>1</v>
      </c>
      <c r="G9">
        <v>0</v>
      </c>
    </row>
    <row r="10" spans="1:7">
      <c r="A10" s="2">
        <v>43855</v>
      </c>
      <c r="B10" s="2">
        <f t="shared" si="0"/>
        <v>43861</v>
      </c>
      <c r="C10" s="3">
        <f t="shared" si="1"/>
        <v>1</v>
      </c>
      <c r="D10" t="s">
        <v>5</v>
      </c>
      <c r="E10">
        <v>53</v>
      </c>
      <c r="F10">
        <v>1</v>
      </c>
      <c r="G10">
        <v>0</v>
      </c>
    </row>
    <row r="11" spans="1:7">
      <c r="A11" s="2">
        <v>43856</v>
      </c>
      <c r="B11" s="2">
        <f t="shared" si="0"/>
        <v>43861</v>
      </c>
      <c r="C11" s="3">
        <f t="shared" si="1"/>
        <v>1</v>
      </c>
      <c r="D11" t="s">
        <v>8</v>
      </c>
      <c r="E11">
        <v>4</v>
      </c>
      <c r="F11">
        <v>1</v>
      </c>
      <c r="G11">
        <v>0</v>
      </c>
    </row>
    <row r="12" spans="1:7">
      <c r="A12" s="2">
        <v>43856</v>
      </c>
      <c r="B12" s="2">
        <f t="shared" si="0"/>
        <v>43861</v>
      </c>
      <c r="C12" s="3">
        <f t="shared" si="1"/>
        <v>1</v>
      </c>
      <c r="D12" t="s">
        <v>7</v>
      </c>
      <c r="E12">
        <v>6</v>
      </c>
      <c r="F12">
        <v>2</v>
      </c>
      <c r="G12">
        <v>0</v>
      </c>
    </row>
    <row r="13" spans="1:7">
      <c r="A13" s="2">
        <v>43856</v>
      </c>
      <c r="B13" s="2">
        <f t="shared" si="0"/>
        <v>43861</v>
      </c>
      <c r="C13" s="3">
        <f t="shared" si="1"/>
        <v>1</v>
      </c>
      <c r="D13" t="s">
        <v>6</v>
      </c>
      <c r="E13">
        <v>17</v>
      </c>
      <c r="F13">
        <v>1</v>
      </c>
      <c r="G13">
        <v>0</v>
      </c>
    </row>
    <row r="14" spans="1:7">
      <c r="A14" s="2">
        <v>43856</v>
      </c>
      <c r="B14" s="2">
        <f t="shared" si="0"/>
        <v>43861</v>
      </c>
      <c r="C14" s="3">
        <f t="shared" si="1"/>
        <v>1</v>
      </c>
      <c r="D14" t="s">
        <v>5</v>
      </c>
      <c r="E14">
        <v>53</v>
      </c>
      <c r="F14">
        <v>1</v>
      </c>
      <c r="G14">
        <v>0</v>
      </c>
    </row>
    <row r="15" spans="1:7">
      <c r="A15" s="2">
        <v>43857</v>
      </c>
      <c r="B15" s="2">
        <f t="shared" si="0"/>
        <v>43861</v>
      </c>
      <c r="C15" s="3">
        <f t="shared" si="1"/>
        <v>1</v>
      </c>
      <c r="D15" t="s">
        <v>8</v>
      </c>
      <c r="E15">
        <v>4</v>
      </c>
      <c r="F15">
        <v>1</v>
      </c>
      <c r="G15">
        <v>0</v>
      </c>
    </row>
    <row r="16" spans="1:7">
      <c r="A16" s="2">
        <v>43857</v>
      </c>
      <c r="B16" s="2">
        <f t="shared" si="0"/>
        <v>43861</v>
      </c>
      <c r="C16" s="3">
        <f t="shared" si="1"/>
        <v>1</v>
      </c>
      <c r="D16" t="s">
        <v>7</v>
      </c>
      <c r="E16">
        <v>6</v>
      </c>
      <c r="F16">
        <v>2</v>
      </c>
      <c r="G16">
        <v>0</v>
      </c>
    </row>
    <row r="17" spans="1:7">
      <c r="A17" s="2">
        <v>43857</v>
      </c>
      <c r="B17" s="2">
        <f t="shared" si="0"/>
        <v>43861</v>
      </c>
      <c r="C17" s="3">
        <f t="shared" si="1"/>
        <v>1</v>
      </c>
      <c r="D17" t="s">
        <v>6</v>
      </c>
      <c r="E17">
        <v>17</v>
      </c>
      <c r="F17">
        <v>1</v>
      </c>
      <c r="G17">
        <v>0</v>
      </c>
    </row>
    <row r="18" spans="1:7">
      <c r="A18" s="2">
        <v>43857</v>
      </c>
      <c r="B18" s="2">
        <f t="shared" si="0"/>
        <v>43861</v>
      </c>
      <c r="C18" s="3">
        <f t="shared" si="1"/>
        <v>1</v>
      </c>
      <c r="D18" t="s">
        <v>5</v>
      </c>
      <c r="E18">
        <v>53</v>
      </c>
      <c r="F18">
        <v>1</v>
      </c>
      <c r="G18">
        <v>0</v>
      </c>
    </row>
    <row r="19" spans="1:7">
      <c r="A19" s="2">
        <v>43858</v>
      </c>
      <c r="B19" s="2">
        <f t="shared" si="0"/>
        <v>43861</v>
      </c>
      <c r="C19" s="3">
        <f t="shared" si="1"/>
        <v>1</v>
      </c>
      <c r="D19" t="s">
        <v>8</v>
      </c>
      <c r="E19">
        <v>4</v>
      </c>
      <c r="F19">
        <v>1</v>
      </c>
      <c r="G19">
        <v>0</v>
      </c>
    </row>
    <row r="20" spans="1:7">
      <c r="A20" s="2">
        <v>43858</v>
      </c>
      <c r="B20" s="2">
        <f t="shared" si="0"/>
        <v>43861</v>
      </c>
      <c r="C20" s="3">
        <f t="shared" si="1"/>
        <v>1</v>
      </c>
      <c r="D20" t="s">
        <v>7</v>
      </c>
      <c r="E20">
        <v>6</v>
      </c>
      <c r="F20">
        <v>2</v>
      </c>
      <c r="G20">
        <v>0</v>
      </c>
    </row>
    <row r="21" spans="1:7">
      <c r="A21" s="2">
        <v>43858</v>
      </c>
      <c r="B21" s="2">
        <f t="shared" si="0"/>
        <v>43861</v>
      </c>
      <c r="C21" s="3">
        <f t="shared" si="1"/>
        <v>1</v>
      </c>
      <c r="D21" t="s">
        <v>6</v>
      </c>
      <c r="E21">
        <v>17</v>
      </c>
      <c r="F21">
        <v>1</v>
      </c>
      <c r="G21">
        <v>0</v>
      </c>
    </row>
    <row r="22" spans="1:7">
      <c r="A22" s="2">
        <v>43858</v>
      </c>
      <c r="B22" s="2">
        <f t="shared" si="0"/>
        <v>43861</v>
      </c>
      <c r="C22" s="3">
        <f t="shared" si="1"/>
        <v>1</v>
      </c>
      <c r="D22" t="s">
        <v>5</v>
      </c>
      <c r="E22">
        <v>53</v>
      </c>
      <c r="F22">
        <v>1</v>
      </c>
      <c r="G22">
        <v>0</v>
      </c>
    </row>
    <row r="23" spans="1:7">
      <c r="A23" s="2">
        <v>43859</v>
      </c>
      <c r="B23" s="2">
        <f t="shared" si="0"/>
        <v>43861</v>
      </c>
      <c r="C23" s="3">
        <f t="shared" si="1"/>
        <v>1</v>
      </c>
      <c r="D23" t="s">
        <v>8</v>
      </c>
      <c r="E23">
        <v>4</v>
      </c>
      <c r="F23">
        <v>1</v>
      </c>
      <c r="G23">
        <v>0</v>
      </c>
    </row>
    <row r="24" spans="1:7">
      <c r="A24" s="2">
        <v>43859</v>
      </c>
      <c r="B24" s="2">
        <f t="shared" si="0"/>
        <v>43861</v>
      </c>
      <c r="C24" s="3">
        <f t="shared" si="1"/>
        <v>1</v>
      </c>
      <c r="D24" t="s">
        <v>7</v>
      </c>
      <c r="E24">
        <v>6</v>
      </c>
      <c r="F24">
        <v>2</v>
      </c>
      <c r="G24">
        <v>0</v>
      </c>
    </row>
    <row r="25" spans="1:7">
      <c r="A25" s="2">
        <v>43859</v>
      </c>
      <c r="B25" s="2">
        <f t="shared" si="0"/>
        <v>43861</v>
      </c>
      <c r="C25" s="3">
        <f t="shared" si="1"/>
        <v>1</v>
      </c>
      <c r="D25" t="s">
        <v>6</v>
      </c>
      <c r="E25">
        <v>17</v>
      </c>
      <c r="F25">
        <v>1</v>
      </c>
      <c r="G25">
        <v>0</v>
      </c>
    </row>
    <row r="26" spans="1:7">
      <c r="A26" s="2">
        <v>43859</v>
      </c>
      <c r="B26" s="2">
        <f t="shared" si="0"/>
        <v>43861</v>
      </c>
      <c r="C26" s="3">
        <f t="shared" si="1"/>
        <v>1</v>
      </c>
      <c r="D26" t="s">
        <v>5</v>
      </c>
      <c r="E26">
        <v>53</v>
      </c>
      <c r="F26">
        <v>1</v>
      </c>
      <c r="G26">
        <v>0</v>
      </c>
    </row>
    <row r="27" spans="1:7">
      <c r="A27" s="2">
        <v>43860</v>
      </c>
      <c r="B27" s="2">
        <f t="shared" si="0"/>
        <v>43861</v>
      </c>
      <c r="C27" s="3">
        <f t="shared" si="1"/>
        <v>1</v>
      </c>
      <c r="D27" t="s">
        <v>8</v>
      </c>
      <c r="E27">
        <v>4</v>
      </c>
      <c r="F27">
        <v>1</v>
      </c>
      <c r="G27">
        <v>0</v>
      </c>
    </row>
    <row r="28" spans="1:7">
      <c r="A28" s="2">
        <v>43860</v>
      </c>
      <c r="B28" s="2">
        <f t="shared" si="0"/>
        <v>43861</v>
      </c>
      <c r="C28" s="3">
        <f t="shared" si="1"/>
        <v>1</v>
      </c>
      <c r="D28" t="s">
        <v>7</v>
      </c>
      <c r="E28">
        <v>6</v>
      </c>
      <c r="F28">
        <v>2</v>
      </c>
      <c r="G28">
        <v>0</v>
      </c>
    </row>
    <row r="29" spans="1:7">
      <c r="A29" s="2">
        <v>43860</v>
      </c>
      <c r="B29" s="2">
        <f t="shared" si="0"/>
        <v>43861</v>
      </c>
      <c r="C29" s="3">
        <f t="shared" si="1"/>
        <v>1</v>
      </c>
      <c r="D29" t="s">
        <v>6</v>
      </c>
      <c r="E29">
        <v>17</v>
      </c>
      <c r="F29">
        <v>2</v>
      </c>
      <c r="G29">
        <v>0</v>
      </c>
    </row>
    <row r="30" spans="1:7">
      <c r="A30" s="2">
        <v>43860</v>
      </c>
      <c r="B30" s="2">
        <f t="shared" si="0"/>
        <v>43861</v>
      </c>
      <c r="C30" s="3">
        <f t="shared" si="1"/>
        <v>1</v>
      </c>
      <c r="D30" t="s">
        <v>5</v>
      </c>
      <c r="E30">
        <v>53</v>
      </c>
      <c r="F30">
        <v>1</v>
      </c>
      <c r="G30">
        <v>0</v>
      </c>
    </row>
    <row r="31" spans="1:7">
      <c r="A31" s="2">
        <v>43861</v>
      </c>
      <c r="B31" s="2">
        <f t="shared" si="0"/>
        <v>43861</v>
      </c>
      <c r="C31" s="3">
        <f t="shared" si="1"/>
        <v>0</v>
      </c>
      <c r="D31" t="s">
        <v>8</v>
      </c>
      <c r="E31">
        <v>4</v>
      </c>
      <c r="F31">
        <v>1</v>
      </c>
      <c r="G31">
        <v>0</v>
      </c>
    </row>
    <row r="32" spans="1:7">
      <c r="A32" s="2">
        <v>43861</v>
      </c>
      <c r="B32" s="2">
        <f t="shared" si="0"/>
        <v>43861</v>
      </c>
      <c r="C32" s="3">
        <f t="shared" si="1"/>
        <v>0</v>
      </c>
      <c r="D32" t="s">
        <v>7</v>
      </c>
      <c r="E32">
        <v>6</v>
      </c>
      <c r="F32">
        <v>3</v>
      </c>
      <c r="G32">
        <v>0</v>
      </c>
    </row>
    <row r="33" spans="1:7">
      <c r="A33" s="2">
        <v>43861</v>
      </c>
      <c r="B33" s="2">
        <f t="shared" si="0"/>
        <v>43861</v>
      </c>
      <c r="C33" s="3">
        <f t="shared" si="1"/>
        <v>0</v>
      </c>
      <c r="D33" t="s">
        <v>6</v>
      </c>
      <c r="E33">
        <v>17</v>
      </c>
      <c r="F33">
        <v>2</v>
      </c>
      <c r="G33">
        <v>0</v>
      </c>
    </row>
    <row r="34" spans="1:7">
      <c r="A34" s="2">
        <v>43861</v>
      </c>
      <c r="B34" s="2">
        <f t="shared" si="0"/>
        <v>43861</v>
      </c>
      <c r="C34" s="3">
        <f t="shared" si="1"/>
        <v>0</v>
      </c>
      <c r="D34" t="s">
        <v>5</v>
      </c>
      <c r="E34">
        <v>53</v>
      </c>
      <c r="F34">
        <v>1</v>
      </c>
      <c r="G34">
        <v>0</v>
      </c>
    </row>
    <row r="35" spans="1:7">
      <c r="A35" s="2">
        <v>43862</v>
      </c>
      <c r="B35" s="2">
        <f t="shared" si="0"/>
        <v>43890</v>
      </c>
      <c r="C35" s="3">
        <f t="shared" si="1"/>
        <v>1</v>
      </c>
      <c r="D35" t="s">
        <v>8</v>
      </c>
      <c r="E35">
        <v>4</v>
      </c>
      <c r="F35">
        <v>1</v>
      </c>
      <c r="G35">
        <v>0</v>
      </c>
    </row>
    <row r="36" spans="1:7">
      <c r="A36" s="2">
        <v>43862</v>
      </c>
      <c r="B36" s="2">
        <f t="shared" si="0"/>
        <v>43890</v>
      </c>
      <c r="C36" s="3">
        <f t="shared" si="1"/>
        <v>1</v>
      </c>
      <c r="D36" t="s">
        <v>7</v>
      </c>
      <c r="E36">
        <v>6</v>
      </c>
      <c r="F36">
        <v>3</v>
      </c>
      <c r="G36">
        <v>0</v>
      </c>
    </row>
    <row r="37" spans="1:7">
      <c r="A37" s="2">
        <v>43862</v>
      </c>
      <c r="B37" s="2">
        <f t="shared" si="0"/>
        <v>43890</v>
      </c>
      <c r="C37" s="3">
        <f t="shared" si="1"/>
        <v>1</v>
      </c>
      <c r="D37" t="s">
        <v>6</v>
      </c>
      <c r="E37">
        <v>17</v>
      </c>
      <c r="F37">
        <v>2</v>
      </c>
      <c r="G37">
        <v>0</v>
      </c>
    </row>
    <row r="38" spans="1:7">
      <c r="A38" s="2">
        <v>43862</v>
      </c>
      <c r="B38" s="2">
        <f t="shared" si="0"/>
        <v>43890</v>
      </c>
      <c r="C38" s="3">
        <f t="shared" si="1"/>
        <v>1</v>
      </c>
      <c r="D38" t="s">
        <v>9</v>
      </c>
      <c r="E38">
        <v>25</v>
      </c>
      <c r="F38">
        <v>1</v>
      </c>
      <c r="G38">
        <v>0</v>
      </c>
    </row>
    <row r="39" spans="1:7">
      <c r="A39" s="2">
        <v>43862</v>
      </c>
      <c r="B39" s="2">
        <f t="shared" si="0"/>
        <v>43890</v>
      </c>
      <c r="C39" s="3">
        <f t="shared" si="1"/>
        <v>1</v>
      </c>
      <c r="D39" t="s">
        <v>5</v>
      </c>
      <c r="E39">
        <v>53</v>
      </c>
      <c r="F39">
        <v>1</v>
      </c>
      <c r="G39">
        <v>0</v>
      </c>
    </row>
    <row r="40" spans="1:7">
      <c r="A40" s="2">
        <v>43863</v>
      </c>
      <c r="B40" s="2">
        <f t="shared" si="0"/>
        <v>43890</v>
      </c>
      <c r="C40" s="3">
        <f t="shared" si="1"/>
        <v>1</v>
      </c>
      <c r="D40" t="s">
        <v>8</v>
      </c>
      <c r="E40">
        <v>4</v>
      </c>
      <c r="F40">
        <v>1</v>
      </c>
      <c r="G40">
        <v>0</v>
      </c>
    </row>
    <row r="41" spans="1:7">
      <c r="A41" s="2">
        <v>43863</v>
      </c>
      <c r="B41" s="2">
        <f t="shared" si="0"/>
        <v>43890</v>
      </c>
      <c r="C41" s="3">
        <f t="shared" si="1"/>
        <v>1</v>
      </c>
      <c r="D41" t="s">
        <v>7</v>
      </c>
      <c r="E41">
        <v>6</v>
      </c>
      <c r="F41">
        <v>6</v>
      </c>
      <c r="G41">
        <v>0</v>
      </c>
    </row>
    <row r="42" spans="1:7">
      <c r="A42" s="2">
        <v>43863</v>
      </c>
      <c r="B42" s="2">
        <f t="shared" si="0"/>
        <v>43890</v>
      </c>
      <c r="C42" s="3">
        <f t="shared" si="1"/>
        <v>1</v>
      </c>
      <c r="D42" t="s">
        <v>6</v>
      </c>
      <c r="E42">
        <v>17</v>
      </c>
      <c r="F42">
        <v>2</v>
      </c>
      <c r="G42">
        <v>0</v>
      </c>
    </row>
    <row r="43" spans="1:7">
      <c r="A43" s="2">
        <v>43863</v>
      </c>
      <c r="B43" s="2">
        <f t="shared" si="0"/>
        <v>43890</v>
      </c>
      <c r="C43" s="3">
        <f t="shared" si="1"/>
        <v>1</v>
      </c>
      <c r="D43" t="s">
        <v>9</v>
      </c>
      <c r="E43">
        <v>25</v>
      </c>
      <c r="F43">
        <v>1</v>
      </c>
      <c r="G43">
        <v>0</v>
      </c>
    </row>
    <row r="44" spans="1:7">
      <c r="A44" s="2">
        <v>43863</v>
      </c>
      <c r="B44" s="2">
        <f t="shared" si="0"/>
        <v>43890</v>
      </c>
      <c r="C44" s="3">
        <f t="shared" si="1"/>
        <v>1</v>
      </c>
      <c r="D44" t="s">
        <v>5</v>
      </c>
      <c r="E44">
        <v>53</v>
      </c>
      <c r="F44">
        <v>1</v>
      </c>
      <c r="G44">
        <v>0</v>
      </c>
    </row>
    <row r="45" spans="1:7">
      <c r="A45" s="2">
        <v>43864</v>
      </c>
      <c r="B45" s="2">
        <f t="shared" si="0"/>
        <v>43890</v>
      </c>
      <c r="C45" s="3">
        <f t="shared" si="1"/>
        <v>1</v>
      </c>
      <c r="D45" t="s">
        <v>8</v>
      </c>
      <c r="E45">
        <v>4</v>
      </c>
      <c r="F45">
        <v>1</v>
      </c>
      <c r="G45">
        <v>0</v>
      </c>
    </row>
    <row r="46" spans="1:7">
      <c r="A46" s="2">
        <v>43864</v>
      </c>
      <c r="B46" s="2">
        <f t="shared" si="0"/>
        <v>43890</v>
      </c>
      <c r="C46" s="3">
        <f t="shared" si="1"/>
        <v>1</v>
      </c>
      <c r="D46" t="s">
        <v>7</v>
      </c>
      <c r="E46">
        <v>6</v>
      </c>
      <c r="F46">
        <v>6</v>
      </c>
      <c r="G46">
        <v>0</v>
      </c>
    </row>
    <row r="47" spans="1:7">
      <c r="A47" s="2">
        <v>43864</v>
      </c>
      <c r="B47" s="2">
        <f t="shared" si="0"/>
        <v>43890</v>
      </c>
      <c r="C47" s="3">
        <f t="shared" si="1"/>
        <v>1</v>
      </c>
      <c r="D47" t="s">
        <v>6</v>
      </c>
      <c r="E47">
        <v>17</v>
      </c>
      <c r="F47">
        <v>2</v>
      </c>
      <c r="G47">
        <v>0</v>
      </c>
    </row>
    <row r="48" spans="1:7">
      <c r="A48" s="2">
        <v>43864</v>
      </c>
      <c r="B48" s="2">
        <f t="shared" si="0"/>
        <v>43890</v>
      </c>
      <c r="C48" s="3">
        <f t="shared" si="1"/>
        <v>1</v>
      </c>
      <c r="D48" t="s">
        <v>9</v>
      </c>
      <c r="E48">
        <v>25</v>
      </c>
      <c r="F48">
        <v>1</v>
      </c>
      <c r="G48">
        <v>0</v>
      </c>
    </row>
    <row r="49" spans="1:7">
      <c r="A49" s="2">
        <v>43864</v>
      </c>
      <c r="B49" s="2">
        <f t="shared" si="0"/>
        <v>43890</v>
      </c>
      <c r="C49" s="3">
        <f t="shared" si="1"/>
        <v>1</v>
      </c>
      <c r="D49" t="s">
        <v>5</v>
      </c>
      <c r="E49">
        <v>53</v>
      </c>
      <c r="F49">
        <v>1</v>
      </c>
      <c r="G49">
        <v>0</v>
      </c>
    </row>
    <row r="50" spans="1:7">
      <c r="A50" s="2">
        <v>43865</v>
      </c>
      <c r="B50" s="2">
        <f t="shared" si="0"/>
        <v>43890</v>
      </c>
      <c r="C50" s="3">
        <f t="shared" si="1"/>
        <v>1</v>
      </c>
      <c r="D50" t="s">
        <v>8</v>
      </c>
      <c r="E50">
        <v>4</v>
      </c>
      <c r="F50">
        <v>1</v>
      </c>
      <c r="G50">
        <v>0</v>
      </c>
    </row>
    <row r="51" spans="1:7">
      <c r="A51" s="2">
        <v>43865</v>
      </c>
      <c r="B51" s="2">
        <f t="shared" si="0"/>
        <v>43890</v>
      </c>
      <c r="C51" s="3">
        <f t="shared" si="1"/>
        <v>1</v>
      </c>
      <c r="D51" t="s">
        <v>7</v>
      </c>
      <c r="E51">
        <v>6</v>
      </c>
      <c r="F51">
        <v>6</v>
      </c>
      <c r="G51">
        <v>0</v>
      </c>
    </row>
    <row r="52" spans="1:7">
      <c r="A52" s="2">
        <v>43865</v>
      </c>
      <c r="B52" s="2">
        <f t="shared" si="0"/>
        <v>43890</v>
      </c>
      <c r="C52" s="3">
        <f t="shared" si="1"/>
        <v>1</v>
      </c>
      <c r="D52" t="s">
        <v>6</v>
      </c>
      <c r="E52">
        <v>17</v>
      </c>
      <c r="F52">
        <v>2</v>
      </c>
      <c r="G52">
        <v>0</v>
      </c>
    </row>
    <row r="53" spans="1:7">
      <c r="A53" s="2">
        <v>43865</v>
      </c>
      <c r="B53" s="2">
        <f t="shared" si="0"/>
        <v>43890</v>
      </c>
      <c r="C53" s="3">
        <f t="shared" si="1"/>
        <v>1</v>
      </c>
      <c r="D53" t="s">
        <v>9</v>
      </c>
      <c r="E53">
        <v>25</v>
      </c>
      <c r="F53">
        <v>1</v>
      </c>
      <c r="G53">
        <v>0</v>
      </c>
    </row>
    <row r="54" spans="1:7">
      <c r="A54" s="2">
        <v>43865</v>
      </c>
      <c r="B54" s="2">
        <f t="shared" si="0"/>
        <v>43890</v>
      </c>
      <c r="C54" s="3">
        <f t="shared" si="1"/>
        <v>1</v>
      </c>
      <c r="D54" t="s">
        <v>5</v>
      </c>
      <c r="E54">
        <v>53</v>
      </c>
      <c r="F54">
        <v>1</v>
      </c>
      <c r="G54">
        <v>0</v>
      </c>
    </row>
    <row r="55" spans="1:7">
      <c r="A55" s="2">
        <v>43866</v>
      </c>
      <c r="B55" s="2">
        <f t="shared" si="0"/>
        <v>43890</v>
      </c>
      <c r="C55" s="3">
        <f t="shared" si="1"/>
        <v>1</v>
      </c>
      <c r="D55" t="s">
        <v>8</v>
      </c>
      <c r="E55">
        <v>4</v>
      </c>
      <c r="F55">
        <v>1</v>
      </c>
      <c r="G55">
        <v>0</v>
      </c>
    </row>
    <row r="56" spans="1:7">
      <c r="A56" s="2">
        <v>43866</v>
      </c>
      <c r="B56" s="2">
        <f t="shared" si="0"/>
        <v>43890</v>
      </c>
      <c r="C56" s="3">
        <f t="shared" si="1"/>
        <v>1</v>
      </c>
      <c r="D56" t="s">
        <v>7</v>
      </c>
      <c r="E56">
        <v>6</v>
      </c>
      <c r="F56">
        <v>6</v>
      </c>
      <c r="G56">
        <v>0</v>
      </c>
    </row>
    <row r="57" spans="1:7">
      <c r="A57" s="2">
        <v>43866</v>
      </c>
      <c r="B57" s="2">
        <f t="shared" si="0"/>
        <v>43890</v>
      </c>
      <c r="C57" s="3">
        <f t="shared" si="1"/>
        <v>1</v>
      </c>
      <c r="D57" t="s">
        <v>6</v>
      </c>
      <c r="E57">
        <v>17</v>
      </c>
      <c r="F57">
        <v>2</v>
      </c>
      <c r="G57">
        <v>0</v>
      </c>
    </row>
    <row r="58" spans="1:7">
      <c r="A58" s="2">
        <v>43866</v>
      </c>
      <c r="B58" s="2">
        <f t="shared" si="0"/>
        <v>43890</v>
      </c>
      <c r="C58" s="3">
        <f t="shared" si="1"/>
        <v>1</v>
      </c>
      <c r="D58" t="s">
        <v>9</v>
      </c>
      <c r="E58">
        <v>25</v>
      </c>
      <c r="F58">
        <v>1</v>
      </c>
      <c r="G58">
        <v>0</v>
      </c>
    </row>
    <row r="59" spans="1:7">
      <c r="A59" s="2">
        <v>43866</v>
      </c>
      <c r="B59" s="2">
        <f t="shared" si="0"/>
        <v>43890</v>
      </c>
      <c r="C59" s="3">
        <f t="shared" si="1"/>
        <v>1</v>
      </c>
      <c r="D59" t="s">
        <v>5</v>
      </c>
      <c r="E59">
        <v>53</v>
      </c>
      <c r="F59">
        <v>1</v>
      </c>
      <c r="G59">
        <v>0</v>
      </c>
    </row>
    <row r="60" spans="1:7">
      <c r="A60" s="2">
        <v>43866</v>
      </c>
      <c r="B60" s="2">
        <f t="shared" si="0"/>
        <v>43890</v>
      </c>
      <c r="C60" s="3">
        <f t="shared" si="1"/>
        <v>1</v>
      </c>
      <c r="D60" t="s">
        <v>10</v>
      </c>
      <c r="E60">
        <v>55</v>
      </c>
      <c r="F60">
        <v>1</v>
      </c>
      <c r="G60">
        <v>0</v>
      </c>
    </row>
    <row r="61" spans="1:7">
      <c r="A61" s="2">
        <v>43867</v>
      </c>
      <c r="B61" s="2">
        <f t="shared" si="0"/>
        <v>43890</v>
      </c>
      <c r="C61" s="3">
        <f t="shared" si="1"/>
        <v>1</v>
      </c>
      <c r="D61" t="s">
        <v>8</v>
      </c>
      <c r="E61">
        <v>4</v>
      </c>
      <c r="F61">
        <v>1</v>
      </c>
      <c r="G61">
        <v>0</v>
      </c>
    </row>
    <row r="62" spans="1:7">
      <c r="A62" s="2">
        <v>43867</v>
      </c>
      <c r="B62" s="2">
        <f t="shared" si="0"/>
        <v>43890</v>
      </c>
      <c r="C62" s="3">
        <f t="shared" si="1"/>
        <v>1</v>
      </c>
      <c r="D62" t="s">
        <v>7</v>
      </c>
      <c r="E62">
        <v>6</v>
      </c>
      <c r="F62">
        <v>6</v>
      </c>
      <c r="G62">
        <v>0</v>
      </c>
    </row>
    <row r="63" spans="1:7">
      <c r="A63" s="2">
        <v>43867</v>
      </c>
      <c r="B63" s="2">
        <f t="shared" si="0"/>
        <v>43890</v>
      </c>
      <c r="C63" s="3">
        <f t="shared" si="1"/>
        <v>1</v>
      </c>
      <c r="D63" t="s">
        <v>6</v>
      </c>
      <c r="E63">
        <v>17</v>
      </c>
      <c r="F63">
        <v>2</v>
      </c>
      <c r="G63">
        <v>0</v>
      </c>
    </row>
    <row r="64" spans="1:7">
      <c r="A64" s="2">
        <v>43867</v>
      </c>
      <c r="B64" s="2">
        <f t="shared" si="0"/>
        <v>43890</v>
      </c>
      <c r="C64" s="3">
        <f t="shared" si="1"/>
        <v>1</v>
      </c>
      <c r="D64" t="s">
        <v>9</v>
      </c>
      <c r="E64">
        <v>25</v>
      </c>
      <c r="F64">
        <v>1</v>
      </c>
      <c r="G64">
        <v>0</v>
      </c>
    </row>
    <row r="65" spans="1:7">
      <c r="A65" s="2">
        <v>43867</v>
      </c>
      <c r="B65" s="2">
        <f t="shared" si="0"/>
        <v>43890</v>
      </c>
      <c r="C65" s="3">
        <f t="shared" si="1"/>
        <v>1</v>
      </c>
      <c r="D65" t="s">
        <v>5</v>
      </c>
      <c r="E65">
        <v>53</v>
      </c>
      <c r="F65">
        <v>1</v>
      </c>
      <c r="G65">
        <v>0</v>
      </c>
    </row>
    <row r="66" spans="1:7">
      <c r="A66" s="2">
        <v>43867</v>
      </c>
      <c r="B66" s="2">
        <f t="shared" si="0"/>
        <v>43890</v>
      </c>
      <c r="C66" s="3">
        <f t="shared" si="1"/>
        <v>1</v>
      </c>
      <c r="D66" t="s">
        <v>10</v>
      </c>
      <c r="E66">
        <v>55</v>
      </c>
      <c r="F66">
        <v>1</v>
      </c>
      <c r="G66">
        <v>0</v>
      </c>
    </row>
    <row r="67" spans="1:7">
      <c r="A67" s="2">
        <v>43868</v>
      </c>
      <c r="B67" s="2">
        <f t="shared" si="0"/>
        <v>43890</v>
      </c>
      <c r="C67" s="3">
        <f t="shared" si="1"/>
        <v>1</v>
      </c>
      <c r="D67" t="s">
        <v>8</v>
      </c>
      <c r="E67">
        <v>4</v>
      </c>
      <c r="F67">
        <v>1</v>
      </c>
      <c r="G67">
        <v>0</v>
      </c>
    </row>
    <row r="68" spans="1:7">
      <c r="A68" s="2">
        <v>43868</v>
      </c>
      <c r="B68" s="2">
        <f t="shared" ref="B68:B131" si="2">EOMONTH(A68,0)</f>
        <v>43890</v>
      </c>
      <c r="C68" s="3">
        <f t="shared" ref="C68:C131" si="3">IF(A68=B68,0,1)</f>
        <v>1</v>
      </c>
      <c r="D68" t="s">
        <v>7</v>
      </c>
      <c r="E68">
        <v>6</v>
      </c>
      <c r="F68">
        <v>6</v>
      </c>
      <c r="G68">
        <v>0</v>
      </c>
    </row>
    <row r="69" spans="1:7">
      <c r="A69" s="2">
        <v>43868</v>
      </c>
      <c r="B69" s="2">
        <f t="shared" si="2"/>
        <v>43890</v>
      </c>
      <c r="C69" s="3">
        <f t="shared" si="3"/>
        <v>1</v>
      </c>
      <c r="D69" t="s">
        <v>6</v>
      </c>
      <c r="E69">
        <v>17</v>
      </c>
      <c r="F69">
        <v>2</v>
      </c>
      <c r="G69">
        <v>0</v>
      </c>
    </row>
    <row r="70" spans="1:7">
      <c r="A70" s="2">
        <v>43868</v>
      </c>
      <c r="B70" s="2">
        <f t="shared" si="2"/>
        <v>43890</v>
      </c>
      <c r="C70" s="3">
        <f t="shared" si="3"/>
        <v>1</v>
      </c>
      <c r="D70" t="s">
        <v>9</v>
      </c>
      <c r="E70">
        <v>25</v>
      </c>
      <c r="F70">
        <v>1</v>
      </c>
      <c r="G70">
        <v>0</v>
      </c>
    </row>
    <row r="71" spans="1:7">
      <c r="A71" s="2">
        <v>43868</v>
      </c>
      <c r="B71" s="2">
        <f t="shared" si="2"/>
        <v>43890</v>
      </c>
      <c r="C71" s="3">
        <f t="shared" si="3"/>
        <v>1</v>
      </c>
      <c r="D71" t="s">
        <v>5</v>
      </c>
      <c r="E71">
        <v>53</v>
      </c>
      <c r="F71">
        <v>1</v>
      </c>
      <c r="G71">
        <v>0</v>
      </c>
    </row>
    <row r="72" spans="1:7">
      <c r="A72" s="2">
        <v>43868</v>
      </c>
      <c r="B72" s="2">
        <f t="shared" si="2"/>
        <v>43890</v>
      </c>
      <c r="C72" s="3">
        <f t="shared" si="3"/>
        <v>1</v>
      </c>
      <c r="D72" t="s">
        <v>10</v>
      </c>
      <c r="E72">
        <v>55</v>
      </c>
      <c r="F72">
        <v>1</v>
      </c>
      <c r="G72">
        <v>0</v>
      </c>
    </row>
    <row r="73" spans="1:7">
      <c r="A73" s="2">
        <v>43869</v>
      </c>
      <c r="B73" s="2">
        <f t="shared" si="2"/>
        <v>43890</v>
      </c>
      <c r="C73" s="3">
        <f t="shared" si="3"/>
        <v>1</v>
      </c>
      <c r="D73" t="s">
        <v>8</v>
      </c>
      <c r="E73">
        <v>4</v>
      </c>
      <c r="F73">
        <v>1</v>
      </c>
      <c r="G73">
        <v>0</v>
      </c>
    </row>
    <row r="74" spans="1:7">
      <c r="A74" s="2">
        <v>43869</v>
      </c>
      <c r="B74" s="2">
        <f t="shared" si="2"/>
        <v>43890</v>
      </c>
      <c r="C74" s="3">
        <f t="shared" si="3"/>
        <v>1</v>
      </c>
      <c r="D74" t="s">
        <v>7</v>
      </c>
      <c r="E74">
        <v>6</v>
      </c>
      <c r="F74">
        <v>6</v>
      </c>
      <c r="G74">
        <v>0</v>
      </c>
    </row>
    <row r="75" spans="1:7">
      <c r="A75" s="2">
        <v>43869</v>
      </c>
      <c r="B75" s="2">
        <f t="shared" si="2"/>
        <v>43890</v>
      </c>
      <c r="C75" s="3">
        <f t="shared" si="3"/>
        <v>1</v>
      </c>
      <c r="D75" t="s">
        <v>6</v>
      </c>
      <c r="E75">
        <v>17</v>
      </c>
      <c r="F75">
        <v>2</v>
      </c>
      <c r="G75">
        <v>0</v>
      </c>
    </row>
    <row r="76" spans="1:7">
      <c r="A76" s="2">
        <v>43869</v>
      </c>
      <c r="B76" s="2">
        <f t="shared" si="2"/>
        <v>43890</v>
      </c>
      <c r="C76" s="3">
        <f t="shared" si="3"/>
        <v>1</v>
      </c>
      <c r="D76" t="s">
        <v>9</v>
      </c>
      <c r="E76">
        <v>25</v>
      </c>
      <c r="F76">
        <v>1</v>
      </c>
      <c r="G76">
        <v>0</v>
      </c>
    </row>
    <row r="77" spans="1:7">
      <c r="A77" s="2">
        <v>43869</v>
      </c>
      <c r="B77" s="2">
        <f t="shared" si="2"/>
        <v>43890</v>
      </c>
      <c r="C77" s="3">
        <f t="shared" si="3"/>
        <v>1</v>
      </c>
      <c r="D77" t="s">
        <v>5</v>
      </c>
      <c r="E77">
        <v>53</v>
      </c>
      <c r="F77">
        <v>1</v>
      </c>
      <c r="G77">
        <v>0</v>
      </c>
    </row>
    <row r="78" spans="1:7">
      <c r="A78" s="2">
        <v>43869</v>
      </c>
      <c r="B78" s="2">
        <f t="shared" si="2"/>
        <v>43890</v>
      </c>
      <c r="C78" s="3">
        <f t="shared" si="3"/>
        <v>1</v>
      </c>
      <c r="D78" t="s">
        <v>10</v>
      </c>
      <c r="E78">
        <v>55</v>
      </c>
      <c r="F78">
        <v>1</v>
      </c>
      <c r="G78">
        <v>0</v>
      </c>
    </row>
    <row r="79" spans="1:7">
      <c r="A79" s="2">
        <v>43870</v>
      </c>
      <c r="B79" s="2">
        <f t="shared" si="2"/>
        <v>43890</v>
      </c>
      <c r="C79" s="3">
        <f t="shared" si="3"/>
        <v>1</v>
      </c>
      <c r="D79" t="s">
        <v>8</v>
      </c>
      <c r="E79">
        <v>4</v>
      </c>
      <c r="F79">
        <v>1</v>
      </c>
      <c r="G79">
        <v>0</v>
      </c>
    </row>
    <row r="80" spans="1:7">
      <c r="A80" s="2">
        <v>43870</v>
      </c>
      <c r="B80" s="2">
        <f t="shared" si="2"/>
        <v>43890</v>
      </c>
      <c r="C80" s="3">
        <f t="shared" si="3"/>
        <v>1</v>
      </c>
      <c r="D80" t="s">
        <v>7</v>
      </c>
      <c r="E80">
        <v>6</v>
      </c>
      <c r="F80">
        <v>6</v>
      </c>
      <c r="G80">
        <v>0</v>
      </c>
    </row>
    <row r="81" spans="1:7">
      <c r="A81" s="2">
        <v>43870</v>
      </c>
      <c r="B81" s="2">
        <f t="shared" si="2"/>
        <v>43890</v>
      </c>
      <c r="C81" s="3">
        <f t="shared" si="3"/>
        <v>1</v>
      </c>
      <c r="D81" t="s">
        <v>6</v>
      </c>
      <c r="E81">
        <v>17</v>
      </c>
      <c r="F81">
        <v>2</v>
      </c>
      <c r="G81">
        <v>0</v>
      </c>
    </row>
    <row r="82" spans="1:7">
      <c r="A82" s="2">
        <v>43870</v>
      </c>
      <c r="B82" s="2">
        <f t="shared" si="2"/>
        <v>43890</v>
      </c>
      <c r="C82" s="3">
        <f t="shared" si="3"/>
        <v>1</v>
      </c>
      <c r="D82" t="s">
        <v>9</v>
      </c>
      <c r="E82">
        <v>25</v>
      </c>
      <c r="F82">
        <v>1</v>
      </c>
      <c r="G82">
        <v>0</v>
      </c>
    </row>
    <row r="83" spans="1:7">
      <c r="A83" s="2">
        <v>43870</v>
      </c>
      <c r="B83" s="2">
        <f t="shared" si="2"/>
        <v>43890</v>
      </c>
      <c r="C83" s="3">
        <f t="shared" si="3"/>
        <v>1</v>
      </c>
      <c r="D83" t="s">
        <v>5</v>
      </c>
      <c r="E83">
        <v>53</v>
      </c>
      <c r="F83">
        <v>1</v>
      </c>
      <c r="G83">
        <v>0</v>
      </c>
    </row>
    <row r="84" spans="1:7">
      <c r="A84" s="2">
        <v>43870</v>
      </c>
      <c r="B84" s="2">
        <f t="shared" si="2"/>
        <v>43890</v>
      </c>
      <c r="C84" s="3">
        <f t="shared" si="3"/>
        <v>1</v>
      </c>
      <c r="D84" t="s">
        <v>10</v>
      </c>
      <c r="E84">
        <v>55</v>
      </c>
      <c r="F84">
        <v>1</v>
      </c>
      <c r="G84">
        <v>0</v>
      </c>
    </row>
    <row r="85" spans="1:7">
      <c r="A85" s="2">
        <v>43871</v>
      </c>
      <c r="B85" s="2">
        <f t="shared" si="2"/>
        <v>43890</v>
      </c>
      <c r="C85" s="3">
        <f t="shared" si="3"/>
        <v>1</v>
      </c>
      <c r="D85" t="s">
        <v>8</v>
      </c>
      <c r="E85">
        <v>4</v>
      </c>
      <c r="F85">
        <v>1</v>
      </c>
      <c r="G85">
        <v>0</v>
      </c>
    </row>
    <row r="86" spans="1:7">
      <c r="A86" s="2">
        <v>43871</v>
      </c>
      <c r="B86" s="2">
        <f t="shared" si="2"/>
        <v>43890</v>
      </c>
      <c r="C86" s="3">
        <f t="shared" si="3"/>
        <v>1</v>
      </c>
      <c r="D86" t="s">
        <v>7</v>
      </c>
      <c r="E86">
        <v>6</v>
      </c>
      <c r="F86">
        <v>7</v>
      </c>
      <c r="G86">
        <v>0</v>
      </c>
    </row>
    <row r="87" spans="1:7">
      <c r="A87" s="2">
        <v>43871</v>
      </c>
      <c r="B87" s="2">
        <f t="shared" si="2"/>
        <v>43890</v>
      </c>
      <c r="C87" s="3">
        <f t="shared" si="3"/>
        <v>1</v>
      </c>
      <c r="D87" t="s">
        <v>6</v>
      </c>
      <c r="E87">
        <v>17</v>
      </c>
      <c r="F87">
        <v>2</v>
      </c>
      <c r="G87">
        <v>0</v>
      </c>
    </row>
    <row r="88" spans="1:7">
      <c r="A88" s="2">
        <v>43871</v>
      </c>
      <c r="B88" s="2">
        <f t="shared" si="2"/>
        <v>43890</v>
      </c>
      <c r="C88" s="3">
        <f t="shared" si="3"/>
        <v>1</v>
      </c>
      <c r="D88" t="s">
        <v>9</v>
      </c>
      <c r="E88">
        <v>25</v>
      </c>
      <c r="F88">
        <v>1</v>
      </c>
      <c r="G88">
        <v>0</v>
      </c>
    </row>
    <row r="89" spans="1:7">
      <c r="A89" s="2">
        <v>43871</v>
      </c>
      <c r="B89" s="2">
        <f t="shared" si="2"/>
        <v>43890</v>
      </c>
      <c r="C89" s="3">
        <f t="shared" si="3"/>
        <v>1</v>
      </c>
      <c r="D89" t="s">
        <v>5</v>
      </c>
      <c r="E89">
        <v>53</v>
      </c>
      <c r="F89">
        <v>1</v>
      </c>
      <c r="G89">
        <v>0</v>
      </c>
    </row>
    <row r="90" spans="1:7">
      <c r="A90" s="2">
        <v>43871</v>
      </c>
      <c r="B90" s="2">
        <f t="shared" si="2"/>
        <v>43890</v>
      </c>
      <c r="C90" s="3">
        <f t="shared" si="3"/>
        <v>1</v>
      </c>
      <c r="D90" t="s">
        <v>10</v>
      </c>
      <c r="E90">
        <v>55</v>
      </c>
      <c r="F90">
        <v>1</v>
      </c>
      <c r="G90">
        <v>0</v>
      </c>
    </row>
    <row r="91" spans="1:7">
      <c r="A91" s="2">
        <v>43872</v>
      </c>
      <c r="B91" s="2">
        <f t="shared" si="2"/>
        <v>43890</v>
      </c>
      <c r="C91" s="3">
        <f t="shared" si="3"/>
        <v>1</v>
      </c>
      <c r="D91" t="s">
        <v>8</v>
      </c>
      <c r="E91">
        <v>4</v>
      </c>
      <c r="F91">
        <v>1</v>
      </c>
      <c r="G91">
        <v>0</v>
      </c>
    </row>
    <row r="92" spans="1:7">
      <c r="A92" s="2">
        <v>43872</v>
      </c>
      <c r="B92" s="2">
        <f t="shared" si="2"/>
        <v>43890</v>
      </c>
      <c r="C92" s="3">
        <f t="shared" si="3"/>
        <v>1</v>
      </c>
      <c r="D92" t="s">
        <v>7</v>
      </c>
      <c r="E92">
        <v>6</v>
      </c>
      <c r="F92">
        <v>7</v>
      </c>
      <c r="G92">
        <v>0</v>
      </c>
    </row>
    <row r="93" spans="1:7">
      <c r="A93" s="2">
        <v>43872</v>
      </c>
      <c r="B93" s="2">
        <f t="shared" si="2"/>
        <v>43890</v>
      </c>
      <c r="C93" s="3">
        <f t="shared" si="3"/>
        <v>1</v>
      </c>
      <c r="D93" t="s">
        <v>6</v>
      </c>
      <c r="E93">
        <v>17</v>
      </c>
      <c r="F93">
        <v>2</v>
      </c>
      <c r="G93">
        <v>0</v>
      </c>
    </row>
    <row r="94" spans="1:7">
      <c r="A94" s="2">
        <v>43872</v>
      </c>
      <c r="B94" s="2">
        <f t="shared" si="2"/>
        <v>43890</v>
      </c>
      <c r="C94" s="3">
        <f t="shared" si="3"/>
        <v>1</v>
      </c>
      <c r="D94" t="s">
        <v>9</v>
      </c>
      <c r="E94">
        <v>25</v>
      </c>
      <c r="F94">
        <v>1</v>
      </c>
      <c r="G94">
        <v>0</v>
      </c>
    </row>
    <row r="95" spans="1:7">
      <c r="A95" s="2">
        <v>43872</v>
      </c>
      <c r="B95" s="2">
        <f t="shared" si="2"/>
        <v>43890</v>
      </c>
      <c r="C95" s="3">
        <f t="shared" si="3"/>
        <v>1</v>
      </c>
      <c r="D95" t="s">
        <v>5</v>
      </c>
      <c r="E95">
        <v>53</v>
      </c>
      <c r="F95">
        <v>1</v>
      </c>
      <c r="G95">
        <v>0</v>
      </c>
    </row>
    <row r="96" spans="1:7">
      <c r="A96" s="2">
        <v>43872</v>
      </c>
      <c r="B96" s="2">
        <f t="shared" si="2"/>
        <v>43890</v>
      </c>
      <c r="C96" s="3">
        <f t="shared" si="3"/>
        <v>1</v>
      </c>
      <c r="D96" t="s">
        <v>10</v>
      </c>
      <c r="E96">
        <v>55</v>
      </c>
      <c r="F96">
        <v>1</v>
      </c>
      <c r="G96">
        <v>0</v>
      </c>
    </row>
    <row r="97" spans="1:7">
      <c r="A97" s="2">
        <v>43873</v>
      </c>
      <c r="B97" s="2">
        <f t="shared" si="2"/>
        <v>43890</v>
      </c>
      <c r="C97" s="3">
        <f t="shared" si="3"/>
        <v>1</v>
      </c>
      <c r="D97" t="s">
        <v>8</v>
      </c>
      <c r="E97">
        <v>4</v>
      </c>
      <c r="F97">
        <v>1</v>
      </c>
      <c r="G97">
        <v>0</v>
      </c>
    </row>
    <row r="98" spans="1:7">
      <c r="A98" s="2">
        <v>43873</v>
      </c>
      <c r="B98" s="2">
        <f t="shared" si="2"/>
        <v>43890</v>
      </c>
      <c r="C98" s="3">
        <f t="shared" si="3"/>
        <v>1</v>
      </c>
      <c r="D98" t="s">
        <v>7</v>
      </c>
      <c r="E98">
        <v>6</v>
      </c>
      <c r="F98">
        <v>7</v>
      </c>
      <c r="G98">
        <v>0</v>
      </c>
    </row>
    <row r="99" spans="1:7">
      <c r="A99" s="2">
        <v>43873</v>
      </c>
      <c r="B99" s="2">
        <f t="shared" si="2"/>
        <v>43890</v>
      </c>
      <c r="C99" s="3">
        <f t="shared" si="3"/>
        <v>1</v>
      </c>
      <c r="D99" t="s">
        <v>6</v>
      </c>
      <c r="E99">
        <v>17</v>
      </c>
      <c r="F99">
        <v>2</v>
      </c>
      <c r="G99">
        <v>0</v>
      </c>
    </row>
    <row r="100" spans="1:7">
      <c r="A100" s="2">
        <v>43873</v>
      </c>
      <c r="B100" s="2">
        <f t="shared" si="2"/>
        <v>43890</v>
      </c>
      <c r="C100" s="3">
        <f t="shared" si="3"/>
        <v>1</v>
      </c>
      <c r="D100" t="s">
        <v>9</v>
      </c>
      <c r="E100">
        <v>25</v>
      </c>
      <c r="F100">
        <v>1</v>
      </c>
      <c r="G100">
        <v>0</v>
      </c>
    </row>
    <row r="101" spans="1:7">
      <c r="A101" s="2">
        <v>43873</v>
      </c>
      <c r="B101" s="2">
        <f t="shared" si="2"/>
        <v>43890</v>
      </c>
      <c r="C101" s="3">
        <f t="shared" si="3"/>
        <v>1</v>
      </c>
      <c r="D101" t="s">
        <v>11</v>
      </c>
      <c r="E101">
        <v>48</v>
      </c>
      <c r="F101">
        <v>1</v>
      </c>
      <c r="G101">
        <v>0</v>
      </c>
    </row>
    <row r="102" spans="1:7">
      <c r="A102" s="2">
        <v>43873</v>
      </c>
      <c r="B102" s="2">
        <f t="shared" si="2"/>
        <v>43890</v>
      </c>
      <c r="C102" s="3">
        <f t="shared" si="3"/>
        <v>1</v>
      </c>
      <c r="D102" t="s">
        <v>5</v>
      </c>
      <c r="E102">
        <v>53</v>
      </c>
      <c r="F102">
        <v>1</v>
      </c>
      <c r="G102">
        <v>0</v>
      </c>
    </row>
    <row r="103" spans="1:7">
      <c r="A103" s="2">
        <v>43873</v>
      </c>
      <c r="B103" s="2">
        <f t="shared" si="2"/>
        <v>43890</v>
      </c>
      <c r="C103" s="3">
        <f t="shared" si="3"/>
        <v>1</v>
      </c>
      <c r="D103" t="s">
        <v>10</v>
      </c>
      <c r="E103">
        <v>55</v>
      </c>
      <c r="F103">
        <v>1</v>
      </c>
      <c r="G103">
        <v>0</v>
      </c>
    </row>
    <row r="104" spans="1:7">
      <c r="A104" s="2">
        <v>43874</v>
      </c>
      <c r="B104" s="2">
        <f t="shared" si="2"/>
        <v>43890</v>
      </c>
      <c r="C104" s="3">
        <f t="shared" si="3"/>
        <v>1</v>
      </c>
      <c r="D104" t="s">
        <v>8</v>
      </c>
      <c r="E104">
        <v>4</v>
      </c>
      <c r="F104">
        <v>1</v>
      </c>
      <c r="G104">
        <v>0</v>
      </c>
    </row>
    <row r="105" spans="1:7">
      <c r="A105" s="2">
        <v>43874</v>
      </c>
      <c r="B105" s="2">
        <f t="shared" si="2"/>
        <v>43890</v>
      </c>
      <c r="C105" s="3">
        <f t="shared" si="3"/>
        <v>1</v>
      </c>
      <c r="D105" t="s">
        <v>7</v>
      </c>
      <c r="E105">
        <v>6</v>
      </c>
      <c r="F105">
        <v>7</v>
      </c>
      <c r="G105">
        <v>0</v>
      </c>
    </row>
    <row r="106" spans="1:7">
      <c r="A106" s="2">
        <v>43874</v>
      </c>
      <c r="B106" s="2">
        <f t="shared" si="2"/>
        <v>43890</v>
      </c>
      <c r="C106" s="3">
        <f t="shared" si="3"/>
        <v>1</v>
      </c>
      <c r="D106" t="s">
        <v>6</v>
      </c>
      <c r="E106">
        <v>17</v>
      </c>
      <c r="F106">
        <v>2</v>
      </c>
      <c r="G106">
        <v>0</v>
      </c>
    </row>
    <row r="107" spans="1:7">
      <c r="A107" s="2">
        <v>43874</v>
      </c>
      <c r="B107" s="2">
        <f t="shared" si="2"/>
        <v>43890</v>
      </c>
      <c r="C107" s="3">
        <f t="shared" si="3"/>
        <v>1</v>
      </c>
      <c r="D107" t="s">
        <v>9</v>
      </c>
      <c r="E107">
        <v>25</v>
      </c>
      <c r="F107">
        <v>1</v>
      </c>
      <c r="G107">
        <v>0</v>
      </c>
    </row>
    <row r="108" spans="1:7">
      <c r="A108" s="2">
        <v>43874</v>
      </c>
      <c r="B108" s="2">
        <f t="shared" si="2"/>
        <v>43890</v>
      </c>
      <c r="C108" s="3">
        <f t="shared" si="3"/>
        <v>1</v>
      </c>
      <c r="D108" t="s">
        <v>11</v>
      </c>
      <c r="E108">
        <v>48</v>
      </c>
      <c r="F108">
        <v>2</v>
      </c>
      <c r="G108">
        <v>0</v>
      </c>
    </row>
    <row r="109" spans="1:7">
      <c r="A109" s="2">
        <v>43874</v>
      </c>
      <c r="B109" s="2">
        <f t="shared" si="2"/>
        <v>43890</v>
      </c>
      <c r="C109" s="3">
        <f t="shared" si="3"/>
        <v>1</v>
      </c>
      <c r="D109" t="s">
        <v>5</v>
      </c>
      <c r="E109">
        <v>53</v>
      </c>
      <c r="F109">
        <v>1</v>
      </c>
      <c r="G109">
        <v>0</v>
      </c>
    </row>
    <row r="110" spans="1:7">
      <c r="A110" s="2">
        <v>43874</v>
      </c>
      <c r="B110" s="2">
        <f t="shared" si="2"/>
        <v>43890</v>
      </c>
      <c r="C110" s="3">
        <f t="shared" si="3"/>
        <v>1</v>
      </c>
      <c r="D110" t="s">
        <v>10</v>
      </c>
      <c r="E110">
        <v>55</v>
      </c>
      <c r="F110">
        <v>1</v>
      </c>
      <c r="G110">
        <v>0</v>
      </c>
    </row>
    <row r="111" spans="1:7">
      <c r="A111" s="2">
        <v>43875</v>
      </c>
      <c r="B111" s="2">
        <f t="shared" si="2"/>
        <v>43890</v>
      </c>
      <c r="C111" s="3">
        <f t="shared" si="3"/>
        <v>1</v>
      </c>
      <c r="D111" t="s">
        <v>8</v>
      </c>
      <c r="E111">
        <v>4</v>
      </c>
      <c r="F111">
        <v>1</v>
      </c>
      <c r="G111">
        <v>0</v>
      </c>
    </row>
    <row r="112" spans="1:7">
      <c r="A112" s="2">
        <v>43875</v>
      </c>
      <c r="B112" s="2">
        <f t="shared" si="2"/>
        <v>43890</v>
      </c>
      <c r="C112" s="3">
        <f t="shared" si="3"/>
        <v>1</v>
      </c>
      <c r="D112" t="s">
        <v>7</v>
      </c>
      <c r="E112">
        <v>6</v>
      </c>
      <c r="F112">
        <v>7</v>
      </c>
      <c r="G112">
        <v>0</v>
      </c>
    </row>
    <row r="113" spans="1:7">
      <c r="A113" s="2">
        <v>43875</v>
      </c>
      <c r="B113" s="2">
        <f t="shared" si="2"/>
        <v>43890</v>
      </c>
      <c r="C113" s="3">
        <f t="shared" si="3"/>
        <v>1</v>
      </c>
      <c r="D113" t="s">
        <v>6</v>
      </c>
      <c r="E113">
        <v>17</v>
      </c>
      <c r="F113">
        <v>2</v>
      </c>
      <c r="G113">
        <v>0</v>
      </c>
    </row>
    <row r="114" spans="1:7">
      <c r="A114" s="2">
        <v>43875</v>
      </c>
      <c r="B114" s="2">
        <f t="shared" si="2"/>
        <v>43890</v>
      </c>
      <c r="C114" s="3">
        <f t="shared" si="3"/>
        <v>1</v>
      </c>
      <c r="D114" t="s">
        <v>9</v>
      </c>
      <c r="E114">
        <v>25</v>
      </c>
      <c r="F114">
        <v>1</v>
      </c>
      <c r="G114">
        <v>0</v>
      </c>
    </row>
    <row r="115" spans="1:7">
      <c r="A115" s="2">
        <v>43875</v>
      </c>
      <c r="B115" s="2">
        <f t="shared" si="2"/>
        <v>43890</v>
      </c>
      <c r="C115" s="3">
        <f t="shared" si="3"/>
        <v>1</v>
      </c>
      <c r="D115" t="s">
        <v>11</v>
      </c>
      <c r="E115">
        <v>48</v>
      </c>
      <c r="F115">
        <v>2</v>
      </c>
      <c r="G115">
        <v>0</v>
      </c>
    </row>
    <row r="116" spans="1:7">
      <c r="A116" s="2">
        <v>43875</v>
      </c>
      <c r="B116" s="2">
        <f t="shared" si="2"/>
        <v>43890</v>
      </c>
      <c r="C116" s="3">
        <f t="shared" si="3"/>
        <v>1</v>
      </c>
      <c r="D116" t="s">
        <v>5</v>
      </c>
      <c r="E116">
        <v>53</v>
      </c>
      <c r="F116">
        <v>1</v>
      </c>
      <c r="G116">
        <v>0</v>
      </c>
    </row>
    <row r="117" spans="1:7">
      <c r="A117" s="2">
        <v>43875</v>
      </c>
      <c r="B117" s="2">
        <f t="shared" si="2"/>
        <v>43890</v>
      </c>
      <c r="C117" s="3">
        <f t="shared" si="3"/>
        <v>1</v>
      </c>
      <c r="D117" t="s">
        <v>10</v>
      </c>
      <c r="E117">
        <v>55</v>
      </c>
      <c r="F117">
        <v>1</v>
      </c>
      <c r="G117">
        <v>0</v>
      </c>
    </row>
    <row r="118" spans="1:7">
      <c r="A118" s="2">
        <v>43876</v>
      </c>
      <c r="B118" s="2">
        <f t="shared" si="2"/>
        <v>43890</v>
      </c>
      <c r="C118" s="3">
        <f t="shared" si="3"/>
        <v>1</v>
      </c>
      <c r="D118" t="s">
        <v>8</v>
      </c>
      <c r="E118">
        <v>4</v>
      </c>
      <c r="F118">
        <v>1</v>
      </c>
      <c r="G118">
        <v>0</v>
      </c>
    </row>
    <row r="119" spans="1:7">
      <c r="A119" s="2">
        <v>43876</v>
      </c>
      <c r="B119" s="2">
        <f t="shared" si="2"/>
        <v>43890</v>
      </c>
      <c r="C119" s="3">
        <f t="shared" si="3"/>
        <v>1</v>
      </c>
      <c r="D119" t="s">
        <v>7</v>
      </c>
      <c r="E119">
        <v>6</v>
      </c>
      <c r="F119">
        <v>7</v>
      </c>
      <c r="G119">
        <v>0</v>
      </c>
    </row>
    <row r="120" spans="1:7">
      <c r="A120" s="2">
        <v>43876</v>
      </c>
      <c r="B120" s="2">
        <f t="shared" si="2"/>
        <v>43890</v>
      </c>
      <c r="C120" s="3">
        <f t="shared" si="3"/>
        <v>1</v>
      </c>
      <c r="D120" t="s">
        <v>6</v>
      </c>
      <c r="E120">
        <v>17</v>
      </c>
      <c r="F120">
        <v>2</v>
      </c>
      <c r="G120">
        <v>0</v>
      </c>
    </row>
    <row r="121" spans="1:7">
      <c r="A121" s="2">
        <v>43876</v>
      </c>
      <c r="B121" s="2">
        <f t="shared" si="2"/>
        <v>43890</v>
      </c>
      <c r="C121" s="3">
        <f t="shared" si="3"/>
        <v>1</v>
      </c>
      <c r="D121" t="s">
        <v>9</v>
      </c>
      <c r="E121">
        <v>25</v>
      </c>
      <c r="F121">
        <v>1</v>
      </c>
      <c r="G121">
        <v>0</v>
      </c>
    </row>
    <row r="122" spans="1:7">
      <c r="A122" s="2">
        <v>43876</v>
      </c>
      <c r="B122" s="2">
        <f t="shared" si="2"/>
        <v>43890</v>
      </c>
      <c r="C122" s="3">
        <f t="shared" si="3"/>
        <v>1</v>
      </c>
      <c r="D122" t="s">
        <v>11</v>
      </c>
      <c r="E122">
        <v>48</v>
      </c>
      <c r="F122">
        <v>2</v>
      </c>
      <c r="G122">
        <v>0</v>
      </c>
    </row>
    <row r="123" spans="1:7">
      <c r="A123" s="2">
        <v>43876</v>
      </c>
      <c r="B123" s="2">
        <f t="shared" si="2"/>
        <v>43890</v>
      </c>
      <c r="C123" s="3">
        <f t="shared" si="3"/>
        <v>1</v>
      </c>
      <c r="D123" t="s">
        <v>5</v>
      </c>
      <c r="E123">
        <v>53</v>
      </c>
      <c r="F123">
        <v>1</v>
      </c>
      <c r="G123">
        <v>0</v>
      </c>
    </row>
    <row r="124" spans="1:7">
      <c r="A124" s="2">
        <v>43876</v>
      </c>
      <c r="B124" s="2">
        <f t="shared" si="2"/>
        <v>43890</v>
      </c>
      <c r="C124" s="3">
        <f t="shared" si="3"/>
        <v>1</v>
      </c>
      <c r="D124" t="s">
        <v>10</v>
      </c>
      <c r="E124">
        <v>55</v>
      </c>
      <c r="F124">
        <v>1</v>
      </c>
      <c r="G124">
        <v>0</v>
      </c>
    </row>
    <row r="125" spans="1:7">
      <c r="A125" s="2">
        <v>43877</v>
      </c>
      <c r="B125" s="2">
        <f t="shared" si="2"/>
        <v>43890</v>
      </c>
      <c r="C125" s="3">
        <f t="shared" si="3"/>
        <v>1</v>
      </c>
      <c r="D125" t="s">
        <v>8</v>
      </c>
      <c r="E125">
        <v>4</v>
      </c>
      <c r="F125">
        <v>1</v>
      </c>
      <c r="G125">
        <v>0</v>
      </c>
    </row>
    <row r="126" spans="1:7">
      <c r="A126" s="2">
        <v>43877</v>
      </c>
      <c r="B126" s="2">
        <f t="shared" si="2"/>
        <v>43890</v>
      </c>
      <c r="C126" s="3">
        <f t="shared" si="3"/>
        <v>1</v>
      </c>
      <c r="D126" t="s">
        <v>7</v>
      </c>
      <c r="E126">
        <v>6</v>
      </c>
      <c r="F126">
        <v>7</v>
      </c>
      <c r="G126">
        <v>0</v>
      </c>
    </row>
    <row r="127" spans="1:7">
      <c r="A127" s="2">
        <v>43877</v>
      </c>
      <c r="B127" s="2">
        <f t="shared" si="2"/>
        <v>43890</v>
      </c>
      <c r="C127" s="3">
        <f t="shared" si="3"/>
        <v>1</v>
      </c>
      <c r="D127" t="s">
        <v>6</v>
      </c>
      <c r="E127">
        <v>17</v>
      </c>
      <c r="F127">
        <v>2</v>
      </c>
      <c r="G127">
        <v>0</v>
      </c>
    </row>
    <row r="128" spans="1:7">
      <c r="A128" s="2">
        <v>43877</v>
      </c>
      <c r="B128" s="2">
        <f t="shared" si="2"/>
        <v>43890</v>
      </c>
      <c r="C128" s="3">
        <f t="shared" si="3"/>
        <v>1</v>
      </c>
      <c r="D128" t="s">
        <v>9</v>
      </c>
      <c r="E128">
        <v>25</v>
      </c>
      <c r="F128">
        <v>1</v>
      </c>
      <c r="G128">
        <v>0</v>
      </c>
    </row>
    <row r="129" spans="1:7">
      <c r="A129" s="2">
        <v>43877</v>
      </c>
      <c r="B129" s="2">
        <f t="shared" si="2"/>
        <v>43890</v>
      </c>
      <c r="C129" s="3">
        <f t="shared" si="3"/>
        <v>1</v>
      </c>
      <c r="D129" t="s">
        <v>11</v>
      </c>
      <c r="E129">
        <v>48</v>
      </c>
      <c r="F129">
        <v>2</v>
      </c>
      <c r="G129">
        <v>0</v>
      </c>
    </row>
    <row r="130" spans="1:7">
      <c r="A130" s="2">
        <v>43877</v>
      </c>
      <c r="B130" s="2">
        <f t="shared" si="2"/>
        <v>43890</v>
      </c>
      <c r="C130" s="3">
        <f t="shared" si="3"/>
        <v>1</v>
      </c>
      <c r="D130" t="s">
        <v>5</v>
      </c>
      <c r="E130">
        <v>53</v>
      </c>
      <c r="F130">
        <v>1</v>
      </c>
      <c r="G130">
        <v>0</v>
      </c>
    </row>
    <row r="131" spans="1:7">
      <c r="A131" s="2">
        <v>43877</v>
      </c>
      <c r="B131" s="2">
        <f t="shared" si="2"/>
        <v>43890</v>
      </c>
      <c r="C131" s="3">
        <f t="shared" si="3"/>
        <v>1</v>
      </c>
      <c r="D131" t="s">
        <v>10</v>
      </c>
      <c r="E131">
        <v>55</v>
      </c>
      <c r="F131">
        <v>1</v>
      </c>
      <c r="G131">
        <v>0</v>
      </c>
    </row>
    <row r="132" spans="1:7">
      <c r="A132" s="2">
        <v>43878</v>
      </c>
      <c r="B132" s="2">
        <f t="shared" ref="B132:B195" si="4">EOMONTH(A132,0)</f>
        <v>43890</v>
      </c>
      <c r="C132" s="3">
        <f t="shared" ref="C132:C195" si="5">IF(A132=B132,0,1)</f>
        <v>1</v>
      </c>
      <c r="D132" t="s">
        <v>8</v>
      </c>
      <c r="E132">
        <v>4</v>
      </c>
      <c r="F132">
        <v>1</v>
      </c>
      <c r="G132">
        <v>0</v>
      </c>
    </row>
    <row r="133" spans="1:7">
      <c r="A133" s="2">
        <v>43878</v>
      </c>
      <c r="B133" s="2">
        <f t="shared" si="4"/>
        <v>43890</v>
      </c>
      <c r="C133" s="3">
        <f t="shared" si="5"/>
        <v>1</v>
      </c>
      <c r="D133" t="s">
        <v>7</v>
      </c>
      <c r="E133">
        <v>6</v>
      </c>
      <c r="F133">
        <v>7</v>
      </c>
      <c r="G133">
        <v>0</v>
      </c>
    </row>
    <row r="134" spans="1:7">
      <c r="A134" s="2">
        <v>43878</v>
      </c>
      <c r="B134" s="2">
        <f t="shared" si="4"/>
        <v>43890</v>
      </c>
      <c r="C134" s="3">
        <f t="shared" si="5"/>
        <v>1</v>
      </c>
      <c r="D134" t="s">
        <v>6</v>
      </c>
      <c r="E134">
        <v>17</v>
      </c>
      <c r="F134">
        <v>2</v>
      </c>
      <c r="G134">
        <v>0</v>
      </c>
    </row>
    <row r="135" spans="1:7">
      <c r="A135" s="2">
        <v>43878</v>
      </c>
      <c r="B135" s="2">
        <f t="shared" si="4"/>
        <v>43890</v>
      </c>
      <c r="C135" s="3">
        <f t="shared" si="5"/>
        <v>1</v>
      </c>
      <c r="D135" t="s">
        <v>9</v>
      </c>
      <c r="E135">
        <v>25</v>
      </c>
      <c r="F135">
        <v>1</v>
      </c>
      <c r="G135">
        <v>0</v>
      </c>
    </row>
    <row r="136" spans="1:7">
      <c r="A136" s="2">
        <v>43878</v>
      </c>
      <c r="B136" s="2">
        <f t="shared" si="4"/>
        <v>43890</v>
      </c>
      <c r="C136" s="3">
        <f t="shared" si="5"/>
        <v>1</v>
      </c>
      <c r="D136" t="s">
        <v>12</v>
      </c>
      <c r="E136">
        <v>31</v>
      </c>
      <c r="F136">
        <v>10</v>
      </c>
      <c r="G136">
        <v>0</v>
      </c>
    </row>
    <row r="137" spans="1:7">
      <c r="A137" s="2">
        <v>43878</v>
      </c>
      <c r="B137" s="2">
        <f t="shared" si="4"/>
        <v>43890</v>
      </c>
      <c r="C137" s="3">
        <f t="shared" si="5"/>
        <v>1</v>
      </c>
      <c r="D137" t="s">
        <v>11</v>
      </c>
      <c r="E137">
        <v>48</v>
      </c>
      <c r="F137">
        <v>2</v>
      </c>
      <c r="G137">
        <v>0</v>
      </c>
    </row>
    <row r="138" spans="1:7">
      <c r="A138" s="2">
        <v>43878</v>
      </c>
      <c r="B138" s="2">
        <f t="shared" si="4"/>
        <v>43890</v>
      </c>
      <c r="C138" s="3">
        <f t="shared" si="5"/>
        <v>1</v>
      </c>
      <c r="D138" t="s">
        <v>5</v>
      </c>
      <c r="E138">
        <v>53</v>
      </c>
      <c r="F138">
        <v>1</v>
      </c>
      <c r="G138">
        <v>0</v>
      </c>
    </row>
    <row r="139" spans="1:7">
      <c r="A139" s="2">
        <v>43878</v>
      </c>
      <c r="B139" s="2">
        <f t="shared" si="4"/>
        <v>43890</v>
      </c>
      <c r="C139" s="3">
        <f t="shared" si="5"/>
        <v>1</v>
      </c>
      <c r="D139" t="s">
        <v>10</v>
      </c>
      <c r="E139">
        <v>55</v>
      </c>
      <c r="F139">
        <v>1</v>
      </c>
      <c r="G139">
        <v>0</v>
      </c>
    </row>
    <row r="140" spans="1:7">
      <c r="A140" s="2">
        <v>43879</v>
      </c>
      <c r="B140" s="2">
        <f t="shared" si="4"/>
        <v>43890</v>
      </c>
      <c r="C140" s="3">
        <f t="shared" si="5"/>
        <v>1</v>
      </c>
      <c r="D140" t="s">
        <v>8</v>
      </c>
      <c r="E140">
        <v>4</v>
      </c>
      <c r="F140">
        <v>1</v>
      </c>
      <c r="G140">
        <v>0</v>
      </c>
    </row>
    <row r="141" spans="1:7">
      <c r="A141" s="2">
        <v>43879</v>
      </c>
      <c r="B141" s="2">
        <f t="shared" si="4"/>
        <v>43890</v>
      </c>
      <c r="C141" s="3">
        <f t="shared" si="5"/>
        <v>1</v>
      </c>
      <c r="D141" t="s">
        <v>7</v>
      </c>
      <c r="E141">
        <v>6</v>
      </c>
      <c r="F141">
        <v>7</v>
      </c>
      <c r="G141">
        <v>0</v>
      </c>
    </row>
    <row r="142" spans="1:7">
      <c r="A142" s="2">
        <v>43879</v>
      </c>
      <c r="B142" s="2">
        <f t="shared" si="4"/>
        <v>43890</v>
      </c>
      <c r="C142" s="3">
        <f t="shared" si="5"/>
        <v>1</v>
      </c>
      <c r="D142" t="s">
        <v>6</v>
      </c>
      <c r="E142">
        <v>17</v>
      </c>
      <c r="F142">
        <v>2</v>
      </c>
      <c r="G142">
        <v>0</v>
      </c>
    </row>
    <row r="143" spans="1:7">
      <c r="A143" s="2">
        <v>43879</v>
      </c>
      <c r="B143" s="2">
        <f t="shared" si="4"/>
        <v>43890</v>
      </c>
      <c r="C143" s="3">
        <f t="shared" si="5"/>
        <v>1</v>
      </c>
      <c r="D143" t="s">
        <v>9</v>
      </c>
      <c r="E143">
        <v>25</v>
      </c>
      <c r="F143">
        <v>1</v>
      </c>
      <c r="G143">
        <v>0</v>
      </c>
    </row>
    <row r="144" spans="1:7">
      <c r="A144" s="2">
        <v>43879</v>
      </c>
      <c r="B144" s="2">
        <f t="shared" si="4"/>
        <v>43890</v>
      </c>
      <c r="C144" s="3">
        <f t="shared" si="5"/>
        <v>1</v>
      </c>
      <c r="D144" t="s">
        <v>12</v>
      </c>
      <c r="E144">
        <v>31</v>
      </c>
      <c r="F144">
        <v>10</v>
      </c>
      <c r="G144">
        <v>0</v>
      </c>
    </row>
    <row r="145" spans="1:7">
      <c r="A145" s="2">
        <v>43879</v>
      </c>
      <c r="B145" s="2">
        <f t="shared" si="4"/>
        <v>43890</v>
      </c>
      <c r="C145" s="3">
        <f t="shared" si="5"/>
        <v>1</v>
      </c>
      <c r="D145" t="s">
        <v>11</v>
      </c>
      <c r="E145">
        <v>48</v>
      </c>
      <c r="F145">
        <v>2</v>
      </c>
      <c r="G145">
        <v>0</v>
      </c>
    </row>
    <row r="146" spans="1:7">
      <c r="A146" s="2">
        <v>43879</v>
      </c>
      <c r="B146" s="2">
        <f t="shared" si="4"/>
        <v>43890</v>
      </c>
      <c r="C146" s="3">
        <f t="shared" si="5"/>
        <v>1</v>
      </c>
      <c r="D146" t="s">
        <v>5</v>
      </c>
      <c r="E146">
        <v>53</v>
      </c>
      <c r="F146">
        <v>1</v>
      </c>
      <c r="G146">
        <v>0</v>
      </c>
    </row>
    <row r="147" spans="1:7">
      <c r="A147" s="2">
        <v>43879</v>
      </c>
      <c r="B147" s="2">
        <f t="shared" si="4"/>
        <v>43890</v>
      </c>
      <c r="C147" s="3">
        <f t="shared" si="5"/>
        <v>1</v>
      </c>
      <c r="D147" t="s">
        <v>10</v>
      </c>
      <c r="E147">
        <v>55</v>
      </c>
      <c r="F147">
        <v>1</v>
      </c>
      <c r="G147">
        <v>0</v>
      </c>
    </row>
    <row r="148" spans="1:7">
      <c r="A148" s="2">
        <v>43880</v>
      </c>
      <c r="B148" s="2">
        <f t="shared" si="4"/>
        <v>43890</v>
      </c>
      <c r="C148" s="3">
        <f t="shared" si="5"/>
        <v>1</v>
      </c>
      <c r="D148" t="s">
        <v>8</v>
      </c>
      <c r="E148">
        <v>4</v>
      </c>
      <c r="F148">
        <v>1</v>
      </c>
      <c r="G148">
        <v>0</v>
      </c>
    </row>
    <row r="149" spans="1:7">
      <c r="A149" s="2">
        <v>43880</v>
      </c>
      <c r="B149" s="2">
        <f t="shared" si="4"/>
        <v>43890</v>
      </c>
      <c r="C149" s="3">
        <f t="shared" si="5"/>
        <v>1</v>
      </c>
      <c r="D149" t="s">
        <v>7</v>
      </c>
      <c r="E149">
        <v>6</v>
      </c>
      <c r="F149">
        <v>7</v>
      </c>
      <c r="G149">
        <v>0</v>
      </c>
    </row>
    <row r="150" spans="1:7">
      <c r="A150" s="2">
        <v>43880</v>
      </c>
      <c r="B150" s="2">
        <f t="shared" si="4"/>
        <v>43890</v>
      </c>
      <c r="C150" s="3">
        <f t="shared" si="5"/>
        <v>1</v>
      </c>
      <c r="D150" t="s">
        <v>6</v>
      </c>
      <c r="E150">
        <v>17</v>
      </c>
      <c r="F150">
        <v>2</v>
      </c>
      <c r="G150">
        <v>0</v>
      </c>
    </row>
    <row r="151" spans="1:7">
      <c r="A151" s="2">
        <v>43880</v>
      </c>
      <c r="B151" s="2">
        <f t="shared" si="4"/>
        <v>43890</v>
      </c>
      <c r="C151" s="3">
        <f t="shared" si="5"/>
        <v>1</v>
      </c>
      <c r="D151" t="s">
        <v>9</v>
      </c>
      <c r="E151">
        <v>25</v>
      </c>
      <c r="F151">
        <v>1</v>
      </c>
      <c r="G151">
        <v>0</v>
      </c>
    </row>
    <row r="152" spans="1:7">
      <c r="A152" s="2">
        <v>43880</v>
      </c>
      <c r="B152" s="2">
        <f t="shared" si="4"/>
        <v>43890</v>
      </c>
      <c r="C152" s="3">
        <f t="shared" si="5"/>
        <v>1</v>
      </c>
      <c r="D152" t="s">
        <v>12</v>
      </c>
      <c r="E152">
        <v>31</v>
      </c>
      <c r="F152">
        <v>10</v>
      </c>
      <c r="G152">
        <v>0</v>
      </c>
    </row>
    <row r="153" spans="1:7">
      <c r="A153" s="2">
        <v>43880</v>
      </c>
      <c r="B153" s="2">
        <f t="shared" si="4"/>
        <v>43890</v>
      </c>
      <c r="C153" s="3">
        <f t="shared" si="5"/>
        <v>1</v>
      </c>
      <c r="D153" t="s">
        <v>11</v>
      </c>
      <c r="E153">
        <v>48</v>
      </c>
      <c r="F153">
        <v>2</v>
      </c>
      <c r="G153">
        <v>0</v>
      </c>
    </row>
    <row r="154" spans="1:7">
      <c r="A154" s="2">
        <v>43880</v>
      </c>
      <c r="B154" s="2">
        <f t="shared" si="4"/>
        <v>43890</v>
      </c>
      <c r="C154" s="3">
        <f t="shared" si="5"/>
        <v>1</v>
      </c>
      <c r="D154" t="s">
        <v>5</v>
      </c>
      <c r="E154">
        <v>53</v>
      </c>
      <c r="F154">
        <v>1</v>
      </c>
      <c r="G154">
        <v>0</v>
      </c>
    </row>
    <row r="155" spans="1:7">
      <c r="A155" s="2">
        <v>43880</v>
      </c>
      <c r="B155" s="2">
        <f t="shared" si="4"/>
        <v>43890</v>
      </c>
      <c r="C155" s="3">
        <f t="shared" si="5"/>
        <v>1</v>
      </c>
      <c r="D155" t="s">
        <v>10</v>
      </c>
      <c r="E155">
        <v>55</v>
      </c>
      <c r="F155">
        <v>1</v>
      </c>
      <c r="G155">
        <v>0</v>
      </c>
    </row>
    <row r="156" spans="1:7">
      <c r="A156" s="2">
        <v>43881</v>
      </c>
      <c r="B156" s="2">
        <f t="shared" si="4"/>
        <v>43890</v>
      </c>
      <c r="C156" s="3">
        <f t="shared" si="5"/>
        <v>1</v>
      </c>
      <c r="D156" t="s">
        <v>8</v>
      </c>
      <c r="E156">
        <v>4</v>
      </c>
      <c r="F156">
        <v>1</v>
      </c>
      <c r="G156">
        <v>0</v>
      </c>
    </row>
    <row r="157" spans="1:7">
      <c r="A157" s="2">
        <v>43881</v>
      </c>
      <c r="B157" s="2">
        <f t="shared" si="4"/>
        <v>43890</v>
      </c>
      <c r="C157" s="3">
        <f t="shared" si="5"/>
        <v>1</v>
      </c>
      <c r="D157" t="s">
        <v>7</v>
      </c>
      <c r="E157">
        <v>6</v>
      </c>
      <c r="F157">
        <v>8</v>
      </c>
      <c r="G157">
        <v>0</v>
      </c>
    </row>
    <row r="158" spans="1:7">
      <c r="A158" s="2">
        <v>43881</v>
      </c>
      <c r="B158" s="2">
        <f t="shared" si="4"/>
        <v>43890</v>
      </c>
      <c r="C158" s="3">
        <f t="shared" si="5"/>
        <v>1</v>
      </c>
      <c r="D158" t="s">
        <v>6</v>
      </c>
      <c r="E158">
        <v>17</v>
      </c>
      <c r="F158">
        <v>2</v>
      </c>
      <c r="G158">
        <v>0</v>
      </c>
    </row>
    <row r="159" spans="1:7">
      <c r="A159" s="2">
        <v>43881</v>
      </c>
      <c r="B159" s="2">
        <f t="shared" si="4"/>
        <v>43890</v>
      </c>
      <c r="C159" s="3">
        <f t="shared" si="5"/>
        <v>1</v>
      </c>
      <c r="D159" t="s">
        <v>9</v>
      </c>
      <c r="E159">
        <v>25</v>
      </c>
      <c r="F159">
        <v>1</v>
      </c>
      <c r="G159">
        <v>0</v>
      </c>
    </row>
    <row r="160" spans="1:7">
      <c r="A160" s="2">
        <v>43881</v>
      </c>
      <c r="B160" s="2">
        <f t="shared" si="4"/>
        <v>43890</v>
      </c>
      <c r="C160" s="3">
        <f t="shared" si="5"/>
        <v>1</v>
      </c>
      <c r="D160" t="s">
        <v>12</v>
      </c>
      <c r="E160">
        <v>31</v>
      </c>
      <c r="F160">
        <v>11</v>
      </c>
      <c r="G160">
        <v>0</v>
      </c>
    </row>
    <row r="161" spans="1:7">
      <c r="A161" s="2">
        <v>43881</v>
      </c>
      <c r="B161" s="2">
        <f t="shared" si="4"/>
        <v>43890</v>
      </c>
      <c r="C161" s="3">
        <f t="shared" si="5"/>
        <v>1</v>
      </c>
      <c r="D161" t="s">
        <v>11</v>
      </c>
      <c r="E161">
        <v>48</v>
      </c>
      <c r="F161">
        <v>2</v>
      </c>
      <c r="G161">
        <v>0</v>
      </c>
    </row>
    <row r="162" spans="1:7">
      <c r="A162" s="2">
        <v>43881</v>
      </c>
      <c r="B162" s="2">
        <f t="shared" si="4"/>
        <v>43890</v>
      </c>
      <c r="C162" s="3">
        <f t="shared" si="5"/>
        <v>1</v>
      </c>
      <c r="D162" t="s">
        <v>5</v>
      </c>
      <c r="E162">
        <v>53</v>
      </c>
      <c r="F162">
        <v>1</v>
      </c>
      <c r="G162">
        <v>0</v>
      </c>
    </row>
    <row r="163" spans="1:7">
      <c r="A163" s="2">
        <v>43881</v>
      </c>
      <c r="B163" s="2">
        <f t="shared" si="4"/>
        <v>43890</v>
      </c>
      <c r="C163" s="3">
        <f t="shared" si="5"/>
        <v>1</v>
      </c>
      <c r="D163" t="s">
        <v>10</v>
      </c>
      <c r="E163">
        <v>55</v>
      </c>
      <c r="F163">
        <v>1</v>
      </c>
      <c r="G163">
        <v>0</v>
      </c>
    </row>
    <row r="164" spans="1:7">
      <c r="A164" s="2">
        <v>43882</v>
      </c>
      <c r="B164" s="2">
        <f t="shared" si="4"/>
        <v>43890</v>
      </c>
      <c r="C164" s="3">
        <f t="shared" si="5"/>
        <v>1</v>
      </c>
      <c r="D164" t="s">
        <v>8</v>
      </c>
      <c r="E164">
        <v>4</v>
      </c>
      <c r="F164">
        <v>1</v>
      </c>
      <c r="G164">
        <v>0</v>
      </c>
    </row>
    <row r="165" spans="1:7">
      <c r="A165" s="2">
        <v>43882</v>
      </c>
      <c r="B165" s="2">
        <f t="shared" si="4"/>
        <v>43890</v>
      </c>
      <c r="C165" s="3">
        <f t="shared" si="5"/>
        <v>1</v>
      </c>
      <c r="D165" t="s">
        <v>7</v>
      </c>
      <c r="E165">
        <v>6</v>
      </c>
      <c r="F165">
        <v>9</v>
      </c>
      <c r="G165">
        <v>0</v>
      </c>
    </row>
    <row r="166" spans="1:7">
      <c r="A166" s="2">
        <v>43882</v>
      </c>
      <c r="B166" s="2">
        <f t="shared" si="4"/>
        <v>43890</v>
      </c>
      <c r="C166" s="3">
        <f t="shared" si="5"/>
        <v>1</v>
      </c>
      <c r="D166" t="s">
        <v>6</v>
      </c>
      <c r="E166">
        <v>17</v>
      </c>
      <c r="F166">
        <v>2</v>
      </c>
      <c r="G166">
        <v>0</v>
      </c>
    </row>
    <row r="167" spans="1:7">
      <c r="A167" s="2">
        <v>43882</v>
      </c>
      <c r="B167" s="2">
        <f t="shared" si="4"/>
        <v>43890</v>
      </c>
      <c r="C167" s="3">
        <f t="shared" si="5"/>
        <v>1</v>
      </c>
      <c r="D167" t="s">
        <v>9</v>
      </c>
      <c r="E167">
        <v>25</v>
      </c>
      <c r="F167">
        <v>1</v>
      </c>
      <c r="G167">
        <v>0</v>
      </c>
    </row>
    <row r="168" spans="1:7">
      <c r="A168" s="2">
        <v>43882</v>
      </c>
      <c r="B168" s="2">
        <f t="shared" si="4"/>
        <v>43890</v>
      </c>
      <c r="C168" s="3">
        <f t="shared" si="5"/>
        <v>1</v>
      </c>
      <c r="D168" t="s">
        <v>12</v>
      </c>
      <c r="E168">
        <v>31</v>
      </c>
      <c r="F168">
        <v>11</v>
      </c>
      <c r="G168">
        <v>0</v>
      </c>
    </row>
    <row r="169" spans="1:7">
      <c r="A169" s="2">
        <v>43882</v>
      </c>
      <c r="B169" s="2">
        <f t="shared" si="4"/>
        <v>43890</v>
      </c>
      <c r="C169" s="3">
        <f t="shared" si="5"/>
        <v>1</v>
      </c>
      <c r="D169" t="s">
        <v>11</v>
      </c>
      <c r="E169">
        <v>48</v>
      </c>
      <c r="F169">
        <v>4</v>
      </c>
      <c r="G169">
        <v>0</v>
      </c>
    </row>
    <row r="170" spans="1:7">
      <c r="A170" s="2">
        <v>43882</v>
      </c>
      <c r="B170" s="2">
        <f t="shared" si="4"/>
        <v>43890</v>
      </c>
      <c r="C170" s="3">
        <f t="shared" si="5"/>
        <v>1</v>
      </c>
      <c r="D170" t="s">
        <v>5</v>
      </c>
      <c r="E170">
        <v>53</v>
      </c>
      <c r="F170">
        <v>1</v>
      </c>
      <c r="G170">
        <v>0</v>
      </c>
    </row>
    <row r="171" spans="1:7">
      <c r="A171" s="2">
        <v>43882</v>
      </c>
      <c r="B171" s="2">
        <f t="shared" si="4"/>
        <v>43890</v>
      </c>
      <c r="C171" s="3">
        <f t="shared" si="5"/>
        <v>1</v>
      </c>
      <c r="D171" t="s">
        <v>10</v>
      </c>
      <c r="E171">
        <v>55</v>
      </c>
      <c r="F171">
        <v>1</v>
      </c>
      <c r="G171">
        <v>0</v>
      </c>
    </row>
    <row r="172" spans="1:7">
      <c r="A172" s="2">
        <v>43883</v>
      </c>
      <c r="B172" s="2">
        <f t="shared" si="4"/>
        <v>43890</v>
      </c>
      <c r="C172" s="3">
        <f t="shared" si="5"/>
        <v>1</v>
      </c>
      <c r="D172" t="s">
        <v>8</v>
      </c>
      <c r="E172">
        <v>4</v>
      </c>
      <c r="F172">
        <v>1</v>
      </c>
      <c r="G172">
        <v>0</v>
      </c>
    </row>
    <row r="173" spans="1:7">
      <c r="A173" s="2">
        <v>43883</v>
      </c>
      <c r="B173" s="2">
        <f t="shared" si="4"/>
        <v>43890</v>
      </c>
      <c r="C173" s="3">
        <f t="shared" si="5"/>
        <v>1</v>
      </c>
      <c r="D173" t="s">
        <v>7</v>
      </c>
      <c r="E173">
        <v>6</v>
      </c>
      <c r="F173">
        <v>9</v>
      </c>
      <c r="G173">
        <v>0</v>
      </c>
    </row>
    <row r="174" spans="1:7">
      <c r="A174" s="2">
        <v>43883</v>
      </c>
      <c r="B174" s="2">
        <f t="shared" si="4"/>
        <v>43890</v>
      </c>
      <c r="C174" s="3">
        <f t="shared" si="5"/>
        <v>1</v>
      </c>
      <c r="D174" t="s">
        <v>6</v>
      </c>
      <c r="E174">
        <v>17</v>
      </c>
      <c r="F174">
        <v>2</v>
      </c>
      <c r="G174">
        <v>0</v>
      </c>
    </row>
    <row r="175" spans="1:7">
      <c r="A175" s="2">
        <v>43883</v>
      </c>
      <c r="B175" s="2">
        <f t="shared" si="4"/>
        <v>43890</v>
      </c>
      <c r="C175" s="3">
        <f t="shared" si="5"/>
        <v>1</v>
      </c>
      <c r="D175" t="s">
        <v>9</v>
      </c>
      <c r="E175">
        <v>25</v>
      </c>
      <c r="F175">
        <v>1</v>
      </c>
      <c r="G175">
        <v>0</v>
      </c>
    </row>
    <row r="176" spans="1:7">
      <c r="A176" s="2">
        <v>43883</v>
      </c>
      <c r="B176" s="2">
        <f t="shared" si="4"/>
        <v>43890</v>
      </c>
      <c r="C176" s="3">
        <f t="shared" si="5"/>
        <v>1</v>
      </c>
      <c r="D176" t="s">
        <v>12</v>
      </c>
      <c r="E176">
        <v>31</v>
      </c>
      <c r="F176">
        <v>11</v>
      </c>
      <c r="G176">
        <v>0</v>
      </c>
    </row>
    <row r="177" spans="1:7">
      <c r="A177" s="2">
        <v>43883</v>
      </c>
      <c r="B177" s="2">
        <f t="shared" si="4"/>
        <v>43890</v>
      </c>
      <c r="C177" s="3">
        <f t="shared" si="5"/>
        <v>1</v>
      </c>
      <c r="D177" t="s">
        <v>11</v>
      </c>
      <c r="E177">
        <v>48</v>
      </c>
      <c r="F177">
        <v>4</v>
      </c>
      <c r="G177">
        <v>0</v>
      </c>
    </row>
    <row r="178" spans="1:7">
      <c r="A178" s="2">
        <v>43883</v>
      </c>
      <c r="B178" s="2">
        <f t="shared" si="4"/>
        <v>43890</v>
      </c>
      <c r="C178" s="3">
        <f t="shared" si="5"/>
        <v>1</v>
      </c>
      <c r="D178" t="s">
        <v>5</v>
      </c>
      <c r="E178">
        <v>53</v>
      </c>
      <c r="F178">
        <v>1</v>
      </c>
      <c r="G178">
        <v>0</v>
      </c>
    </row>
    <row r="179" spans="1:7">
      <c r="A179" s="2">
        <v>43883</v>
      </c>
      <c r="B179" s="2">
        <f t="shared" si="4"/>
        <v>43890</v>
      </c>
      <c r="C179" s="3">
        <f t="shared" si="5"/>
        <v>1</v>
      </c>
      <c r="D179" t="s">
        <v>10</v>
      </c>
      <c r="E179">
        <v>55</v>
      </c>
      <c r="F179">
        <v>1</v>
      </c>
      <c r="G179">
        <v>0</v>
      </c>
    </row>
    <row r="180" spans="1:7">
      <c r="A180" s="2">
        <v>43884</v>
      </c>
      <c r="B180" s="2">
        <f t="shared" si="4"/>
        <v>43890</v>
      </c>
      <c r="C180" s="3">
        <f t="shared" si="5"/>
        <v>1</v>
      </c>
      <c r="D180" t="s">
        <v>8</v>
      </c>
      <c r="E180">
        <v>4</v>
      </c>
      <c r="F180">
        <v>1</v>
      </c>
      <c r="G180">
        <v>0</v>
      </c>
    </row>
    <row r="181" spans="1:7">
      <c r="A181" s="2">
        <v>43884</v>
      </c>
      <c r="B181" s="2">
        <f t="shared" si="4"/>
        <v>43890</v>
      </c>
      <c r="C181" s="3">
        <f t="shared" si="5"/>
        <v>1</v>
      </c>
      <c r="D181" t="s">
        <v>7</v>
      </c>
      <c r="E181">
        <v>6</v>
      </c>
      <c r="F181">
        <v>9</v>
      </c>
      <c r="G181">
        <v>0</v>
      </c>
    </row>
    <row r="182" spans="1:7">
      <c r="A182" s="2">
        <v>43884</v>
      </c>
      <c r="B182" s="2">
        <f t="shared" si="4"/>
        <v>43890</v>
      </c>
      <c r="C182" s="3">
        <f t="shared" si="5"/>
        <v>1</v>
      </c>
      <c r="D182" t="s">
        <v>6</v>
      </c>
      <c r="E182">
        <v>17</v>
      </c>
      <c r="F182">
        <v>2</v>
      </c>
      <c r="G182">
        <v>0</v>
      </c>
    </row>
    <row r="183" spans="1:7">
      <c r="A183" s="2">
        <v>43884</v>
      </c>
      <c r="B183" s="2">
        <f t="shared" si="4"/>
        <v>43890</v>
      </c>
      <c r="C183" s="3">
        <f t="shared" si="5"/>
        <v>1</v>
      </c>
      <c r="D183" t="s">
        <v>9</v>
      </c>
      <c r="E183">
        <v>25</v>
      </c>
      <c r="F183">
        <v>1</v>
      </c>
      <c r="G183">
        <v>0</v>
      </c>
    </row>
    <row r="184" spans="1:7">
      <c r="A184" s="2">
        <v>43884</v>
      </c>
      <c r="B184" s="2">
        <f t="shared" si="4"/>
        <v>43890</v>
      </c>
      <c r="C184" s="3">
        <f t="shared" si="5"/>
        <v>1</v>
      </c>
      <c r="D184" t="s">
        <v>12</v>
      </c>
      <c r="E184">
        <v>31</v>
      </c>
      <c r="F184">
        <v>11</v>
      </c>
      <c r="G184">
        <v>0</v>
      </c>
    </row>
    <row r="185" spans="1:7">
      <c r="A185" s="2">
        <v>43884</v>
      </c>
      <c r="B185" s="2">
        <f t="shared" si="4"/>
        <v>43890</v>
      </c>
      <c r="C185" s="3">
        <f t="shared" si="5"/>
        <v>1</v>
      </c>
      <c r="D185" t="s">
        <v>11</v>
      </c>
      <c r="E185">
        <v>48</v>
      </c>
      <c r="F185">
        <v>4</v>
      </c>
      <c r="G185">
        <v>0</v>
      </c>
    </row>
    <row r="186" spans="1:7">
      <c r="A186" s="2">
        <v>43884</v>
      </c>
      <c r="B186" s="2">
        <f t="shared" si="4"/>
        <v>43890</v>
      </c>
      <c r="C186" s="3">
        <f t="shared" si="5"/>
        <v>1</v>
      </c>
      <c r="D186" t="s">
        <v>5</v>
      </c>
      <c r="E186">
        <v>53</v>
      </c>
      <c r="F186">
        <v>1</v>
      </c>
      <c r="G186">
        <v>0</v>
      </c>
    </row>
    <row r="187" spans="1:7">
      <c r="A187" s="2">
        <v>43884</v>
      </c>
      <c r="B187" s="2">
        <f t="shared" si="4"/>
        <v>43890</v>
      </c>
      <c r="C187" s="3">
        <f t="shared" si="5"/>
        <v>1</v>
      </c>
      <c r="D187" t="s">
        <v>10</v>
      </c>
      <c r="E187">
        <v>55</v>
      </c>
      <c r="F187">
        <v>1</v>
      </c>
      <c r="G187">
        <v>0</v>
      </c>
    </row>
    <row r="188" spans="1:7">
      <c r="A188" s="2">
        <v>43885</v>
      </c>
      <c r="B188" s="2">
        <f t="shared" si="4"/>
        <v>43890</v>
      </c>
      <c r="C188" s="3">
        <f t="shared" si="5"/>
        <v>1</v>
      </c>
      <c r="D188" t="s">
        <v>8</v>
      </c>
      <c r="E188">
        <v>4</v>
      </c>
      <c r="F188">
        <v>1</v>
      </c>
      <c r="G188">
        <v>0</v>
      </c>
    </row>
    <row r="189" spans="1:7">
      <c r="A189" s="2">
        <v>43885</v>
      </c>
      <c r="B189" s="2">
        <f t="shared" si="4"/>
        <v>43890</v>
      </c>
      <c r="C189" s="3">
        <f t="shared" si="5"/>
        <v>1</v>
      </c>
      <c r="D189" t="s">
        <v>7</v>
      </c>
      <c r="E189">
        <v>6</v>
      </c>
      <c r="F189">
        <v>11</v>
      </c>
      <c r="G189">
        <v>0</v>
      </c>
    </row>
    <row r="190" spans="1:7">
      <c r="A190" s="2">
        <v>43885</v>
      </c>
      <c r="B190" s="2">
        <f t="shared" si="4"/>
        <v>43890</v>
      </c>
      <c r="C190" s="3">
        <f t="shared" si="5"/>
        <v>1</v>
      </c>
      <c r="D190" t="s">
        <v>6</v>
      </c>
      <c r="E190">
        <v>17</v>
      </c>
      <c r="F190">
        <v>2</v>
      </c>
      <c r="G190">
        <v>0</v>
      </c>
    </row>
    <row r="191" spans="1:7">
      <c r="A191" s="2">
        <v>43885</v>
      </c>
      <c r="B191" s="2">
        <f t="shared" si="4"/>
        <v>43890</v>
      </c>
      <c r="C191" s="3">
        <f t="shared" si="5"/>
        <v>1</v>
      </c>
      <c r="D191" t="s">
        <v>9</v>
      </c>
      <c r="E191">
        <v>25</v>
      </c>
      <c r="F191">
        <v>1</v>
      </c>
      <c r="G191">
        <v>0</v>
      </c>
    </row>
    <row r="192" spans="1:7">
      <c r="A192" s="2">
        <v>43885</v>
      </c>
      <c r="B192" s="2">
        <f t="shared" si="4"/>
        <v>43890</v>
      </c>
      <c r="C192" s="3">
        <f t="shared" si="5"/>
        <v>1</v>
      </c>
      <c r="D192" t="s">
        <v>12</v>
      </c>
      <c r="E192">
        <v>31</v>
      </c>
      <c r="F192">
        <v>12</v>
      </c>
      <c r="G192">
        <v>0</v>
      </c>
    </row>
    <row r="193" spans="1:7">
      <c r="A193" s="2">
        <v>43885</v>
      </c>
      <c r="B193" s="2">
        <f t="shared" si="4"/>
        <v>43890</v>
      </c>
      <c r="C193" s="3">
        <f t="shared" si="5"/>
        <v>1</v>
      </c>
      <c r="D193" t="s">
        <v>11</v>
      </c>
      <c r="E193">
        <v>48</v>
      </c>
      <c r="F193">
        <v>10</v>
      </c>
      <c r="G193">
        <v>0</v>
      </c>
    </row>
    <row r="194" spans="1:7">
      <c r="A194" s="2">
        <v>43885</v>
      </c>
      <c r="B194" s="2">
        <f t="shared" si="4"/>
        <v>43890</v>
      </c>
      <c r="C194" s="3">
        <f t="shared" si="5"/>
        <v>1</v>
      </c>
      <c r="D194" t="s">
        <v>5</v>
      </c>
      <c r="E194">
        <v>53</v>
      </c>
      <c r="F194">
        <v>5</v>
      </c>
      <c r="G194">
        <v>0</v>
      </c>
    </row>
    <row r="195" spans="1:7">
      <c r="A195" s="2">
        <v>43885</v>
      </c>
      <c r="B195" s="2">
        <f t="shared" si="4"/>
        <v>43890</v>
      </c>
      <c r="C195" s="3">
        <f t="shared" si="5"/>
        <v>1</v>
      </c>
      <c r="D195" t="s">
        <v>10</v>
      </c>
      <c r="E195">
        <v>55</v>
      </c>
      <c r="F195">
        <v>1</v>
      </c>
      <c r="G195">
        <v>0</v>
      </c>
    </row>
    <row r="196" spans="1:7">
      <c r="A196" s="2">
        <v>43886</v>
      </c>
      <c r="B196" s="2">
        <f t="shared" ref="B196:B259" si="6">EOMONTH(A196,0)</f>
        <v>43890</v>
      </c>
      <c r="C196" s="3">
        <f t="shared" ref="C196:C259" si="7">IF(A196=B196,0,1)</f>
        <v>1</v>
      </c>
      <c r="D196" t="s">
        <v>8</v>
      </c>
      <c r="E196">
        <v>4</v>
      </c>
      <c r="F196">
        <v>1</v>
      </c>
      <c r="G196">
        <v>0</v>
      </c>
    </row>
    <row r="197" spans="1:7">
      <c r="A197" s="2">
        <v>43886</v>
      </c>
      <c r="B197" s="2">
        <f t="shared" si="6"/>
        <v>43890</v>
      </c>
      <c r="C197" s="3">
        <f t="shared" si="7"/>
        <v>1</v>
      </c>
      <c r="D197" t="s">
        <v>7</v>
      </c>
      <c r="E197">
        <v>6</v>
      </c>
      <c r="F197">
        <v>11</v>
      </c>
      <c r="G197">
        <v>0</v>
      </c>
    </row>
    <row r="198" spans="1:7">
      <c r="A198" s="2">
        <v>43886</v>
      </c>
      <c r="B198" s="2">
        <f t="shared" si="6"/>
        <v>43890</v>
      </c>
      <c r="C198" s="3">
        <f t="shared" si="7"/>
        <v>1</v>
      </c>
      <c r="D198" t="s">
        <v>6</v>
      </c>
      <c r="E198">
        <v>17</v>
      </c>
      <c r="F198">
        <v>2</v>
      </c>
      <c r="G198">
        <v>0</v>
      </c>
    </row>
    <row r="199" spans="1:7">
      <c r="A199" s="2">
        <v>43886</v>
      </c>
      <c r="B199" s="2">
        <f t="shared" si="6"/>
        <v>43890</v>
      </c>
      <c r="C199" s="3">
        <f t="shared" si="7"/>
        <v>1</v>
      </c>
      <c r="D199" t="s">
        <v>9</v>
      </c>
      <c r="E199">
        <v>25</v>
      </c>
      <c r="F199">
        <v>1</v>
      </c>
      <c r="G199">
        <v>0</v>
      </c>
    </row>
    <row r="200" spans="1:7">
      <c r="A200" s="2">
        <v>43886</v>
      </c>
      <c r="B200" s="2">
        <f t="shared" si="6"/>
        <v>43890</v>
      </c>
      <c r="C200" s="3">
        <f t="shared" si="7"/>
        <v>1</v>
      </c>
      <c r="D200" t="s">
        <v>12</v>
      </c>
      <c r="E200">
        <v>31</v>
      </c>
      <c r="F200">
        <v>13</v>
      </c>
      <c r="G200">
        <v>0</v>
      </c>
    </row>
    <row r="201" spans="1:7">
      <c r="A201" s="2">
        <v>43886</v>
      </c>
      <c r="B201" s="2">
        <f t="shared" si="6"/>
        <v>43890</v>
      </c>
      <c r="C201" s="3">
        <f t="shared" si="7"/>
        <v>1</v>
      </c>
      <c r="D201" t="s">
        <v>11</v>
      </c>
      <c r="E201">
        <v>48</v>
      </c>
      <c r="F201">
        <v>10</v>
      </c>
      <c r="G201">
        <v>0</v>
      </c>
    </row>
    <row r="202" spans="1:7">
      <c r="A202" s="2">
        <v>43886</v>
      </c>
      <c r="B202" s="2">
        <f t="shared" si="6"/>
        <v>43890</v>
      </c>
      <c r="C202" s="3">
        <f t="shared" si="7"/>
        <v>1</v>
      </c>
      <c r="D202" t="s">
        <v>13</v>
      </c>
      <c r="E202">
        <v>49</v>
      </c>
      <c r="F202">
        <v>1</v>
      </c>
      <c r="G202">
        <v>0</v>
      </c>
    </row>
    <row r="203" spans="1:7">
      <c r="A203" s="2">
        <v>43886</v>
      </c>
      <c r="B203" s="2">
        <f t="shared" si="6"/>
        <v>43890</v>
      </c>
      <c r="C203" s="3">
        <f t="shared" si="7"/>
        <v>1</v>
      </c>
      <c r="D203" t="s">
        <v>5</v>
      </c>
      <c r="E203">
        <v>53</v>
      </c>
      <c r="F203">
        <v>5</v>
      </c>
      <c r="G203">
        <v>0</v>
      </c>
    </row>
    <row r="204" spans="1:7">
      <c r="A204" s="2">
        <v>43886</v>
      </c>
      <c r="B204" s="2">
        <f t="shared" si="6"/>
        <v>43890</v>
      </c>
      <c r="C204" s="3">
        <f t="shared" si="7"/>
        <v>1</v>
      </c>
      <c r="D204" t="s">
        <v>10</v>
      </c>
      <c r="E204">
        <v>55</v>
      </c>
      <c r="F204">
        <v>1</v>
      </c>
      <c r="G204">
        <v>0</v>
      </c>
    </row>
    <row r="205" spans="1:7">
      <c r="A205" s="2">
        <v>43887</v>
      </c>
      <c r="B205" s="2">
        <f t="shared" si="6"/>
        <v>43890</v>
      </c>
      <c r="C205" s="3">
        <f t="shared" si="7"/>
        <v>1</v>
      </c>
      <c r="D205" t="s">
        <v>8</v>
      </c>
      <c r="E205">
        <v>4</v>
      </c>
      <c r="F205">
        <v>1</v>
      </c>
      <c r="G205">
        <v>0</v>
      </c>
    </row>
    <row r="206" spans="1:7">
      <c r="A206" s="2">
        <v>43887</v>
      </c>
      <c r="B206" s="2">
        <f t="shared" si="6"/>
        <v>43890</v>
      </c>
      <c r="C206" s="3">
        <f t="shared" si="7"/>
        <v>1</v>
      </c>
      <c r="D206" t="s">
        <v>7</v>
      </c>
      <c r="E206">
        <v>6</v>
      </c>
      <c r="F206">
        <v>26</v>
      </c>
      <c r="G206">
        <v>0</v>
      </c>
    </row>
    <row r="207" spans="1:7">
      <c r="A207" s="2">
        <v>43887</v>
      </c>
      <c r="B207" s="2">
        <f t="shared" si="6"/>
        <v>43890</v>
      </c>
      <c r="C207" s="3">
        <f t="shared" si="7"/>
        <v>1</v>
      </c>
      <c r="D207" t="s">
        <v>6</v>
      </c>
      <c r="E207">
        <v>17</v>
      </c>
      <c r="F207">
        <v>2</v>
      </c>
      <c r="G207">
        <v>0</v>
      </c>
    </row>
    <row r="208" spans="1:7">
      <c r="A208" s="2">
        <v>43887</v>
      </c>
      <c r="B208" s="2">
        <f t="shared" si="6"/>
        <v>43890</v>
      </c>
      <c r="C208" s="3">
        <f t="shared" si="7"/>
        <v>1</v>
      </c>
      <c r="D208" t="s">
        <v>9</v>
      </c>
      <c r="E208">
        <v>25</v>
      </c>
      <c r="F208">
        <v>1</v>
      </c>
      <c r="G208">
        <v>0</v>
      </c>
    </row>
    <row r="209" spans="1:7">
      <c r="A209" s="2">
        <v>43887</v>
      </c>
      <c r="B209" s="2">
        <f t="shared" si="6"/>
        <v>43890</v>
      </c>
      <c r="C209" s="3">
        <f t="shared" si="7"/>
        <v>1</v>
      </c>
      <c r="D209" t="s">
        <v>12</v>
      </c>
      <c r="E209">
        <v>31</v>
      </c>
      <c r="F209">
        <v>13</v>
      </c>
      <c r="G209">
        <v>0</v>
      </c>
    </row>
    <row r="210" spans="1:7">
      <c r="A210" s="2">
        <v>43887</v>
      </c>
      <c r="B210" s="2">
        <f t="shared" si="6"/>
        <v>43890</v>
      </c>
      <c r="C210" s="3">
        <f t="shared" si="7"/>
        <v>1</v>
      </c>
      <c r="D210" t="s">
        <v>11</v>
      </c>
      <c r="E210">
        <v>48</v>
      </c>
      <c r="F210">
        <v>10</v>
      </c>
      <c r="G210">
        <v>0</v>
      </c>
    </row>
    <row r="211" spans="1:7">
      <c r="A211" s="2">
        <v>43887</v>
      </c>
      <c r="B211" s="2">
        <f t="shared" si="6"/>
        <v>43890</v>
      </c>
      <c r="C211" s="3">
        <f t="shared" si="7"/>
        <v>1</v>
      </c>
      <c r="D211" t="s">
        <v>13</v>
      </c>
      <c r="E211">
        <v>49</v>
      </c>
      <c r="F211">
        <v>1</v>
      </c>
      <c r="G211">
        <v>0</v>
      </c>
    </row>
    <row r="212" spans="1:7">
      <c r="A212" s="2">
        <v>43887</v>
      </c>
      <c r="B212" s="2">
        <f t="shared" si="6"/>
        <v>43890</v>
      </c>
      <c r="C212" s="3">
        <f t="shared" si="7"/>
        <v>1</v>
      </c>
      <c r="D212" t="s">
        <v>5</v>
      </c>
      <c r="E212">
        <v>53</v>
      </c>
      <c r="F212">
        <v>5</v>
      </c>
      <c r="G212">
        <v>0</v>
      </c>
    </row>
    <row r="213" spans="1:7">
      <c r="A213" s="2">
        <v>43887</v>
      </c>
      <c r="B213" s="2">
        <f t="shared" si="6"/>
        <v>43890</v>
      </c>
      <c r="C213" s="3">
        <f t="shared" si="7"/>
        <v>1</v>
      </c>
      <c r="D213" t="s">
        <v>10</v>
      </c>
      <c r="E213">
        <v>55</v>
      </c>
      <c r="F213">
        <v>1</v>
      </c>
      <c r="G213">
        <v>0</v>
      </c>
    </row>
    <row r="214" spans="1:7">
      <c r="A214" s="2">
        <v>43888</v>
      </c>
      <c r="B214" s="2">
        <f t="shared" si="6"/>
        <v>43890</v>
      </c>
      <c r="C214" s="3">
        <f t="shared" si="7"/>
        <v>1</v>
      </c>
      <c r="D214" t="s">
        <v>8</v>
      </c>
      <c r="E214">
        <v>4</v>
      </c>
      <c r="F214">
        <v>1</v>
      </c>
      <c r="G214">
        <v>0</v>
      </c>
    </row>
    <row r="215" spans="1:7">
      <c r="A215" s="2">
        <v>43888</v>
      </c>
      <c r="B215" s="2">
        <f t="shared" si="6"/>
        <v>43890</v>
      </c>
      <c r="C215" s="3">
        <f t="shared" si="7"/>
        <v>1</v>
      </c>
      <c r="D215" t="s">
        <v>7</v>
      </c>
      <c r="E215">
        <v>6</v>
      </c>
      <c r="F215">
        <v>26</v>
      </c>
      <c r="G215">
        <v>0</v>
      </c>
    </row>
    <row r="216" spans="1:7">
      <c r="A216" s="2">
        <v>43888</v>
      </c>
      <c r="B216" s="2">
        <f t="shared" si="6"/>
        <v>43890</v>
      </c>
      <c r="C216" s="3">
        <f t="shared" si="7"/>
        <v>1</v>
      </c>
      <c r="D216" t="s">
        <v>6</v>
      </c>
      <c r="E216">
        <v>17</v>
      </c>
      <c r="F216">
        <v>2</v>
      </c>
      <c r="G216">
        <v>0</v>
      </c>
    </row>
    <row r="217" spans="1:7">
      <c r="A217" s="2">
        <v>43888</v>
      </c>
      <c r="B217" s="2">
        <f t="shared" si="6"/>
        <v>43890</v>
      </c>
      <c r="C217" s="3">
        <f t="shared" si="7"/>
        <v>1</v>
      </c>
      <c r="D217" t="s">
        <v>9</v>
      </c>
      <c r="E217">
        <v>25</v>
      </c>
      <c r="F217">
        <v>1</v>
      </c>
      <c r="G217">
        <v>0</v>
      </c>
    </row>
    <row r="218" spans="1:7">
      <c r="A218" s="2">
        <v>43888</v>
      </c>
      <c r="B218" s="2">
        <f t="shared" si="6"/>
        <v>43890</v>
      </c>
      <c r="C218" s="3">
        <f t="shared" si="7"/>
        <v>1</v>
      </c>
      <c r="D218" t="s">
        <v>12</v>
      </c>
      <c r="E218">
        <v>31</v>
      </c>
      <c r="F218">
        <v>13</v>
      </c>
      <c r="G218">
        <v>0</v>
      </c>
    </row>
    <row r="219" spans="1:7">
      <c r="A219" s="2">
        <v>43888</v>
      </c>
      <c r="B219" s="2">
        <f t="shared" si="6"/>
        <v>43890</v>
      </c>
      <c r="C219" s="3">
        <f t="shared" si="7"/>
        <v>1</v>
      </c>
      <c r="D219" t="s">
        <v>11</v>
      </c>
      <c r="E219">
        <v>48</v>
      </c>
      <c r="F219">
        <v>10</v>
      </c>
      <c r="G219">
        <v>0</v>
      </c>
    </row>
    <row r="220" spans="1:7">
      <c r="A220" s="2">
        <v>43888</v>
      </c>
      <c r="B220" s="2">
        <f t="shared" si="6"/>
        <v>43890</v>
      </c>
      <c r="C220" s="3">
        <f t="shared" si="7"/>
        <v>1</v>
      </c>
      <c r="D220" t="s">
        <v>13</v>
      </c>
      <c r="E220">
        <v>49</v>
      </c>
      <c r="F220">
        <v>1</v>
      </c>
      <c r="G220">
        <v>0</v>
      </c>
    </row>
    <row r="221" spans="1:7">
      <c r="A221" s="2">
        <v>43888</v>
      </c>
      <c r="B221" s="2">
        <f t="shared" si="6"/>
        <v>43890</v>
      </c>
      <c r="C221" s="3">
        <f t="shared" si="7"/>
        <v>1</v>
      </c>
      <c r="D221" t="s">
        <v>5</v>
      </c>
      <c r="E221">
        <v>53</v>
      </c>
      <c r="F221">
        <v>5</v>
      </c>
      <c r="G221">
        <v>0</v>
      </c>
    </row>
    <row r="222" spans="1:7">
      <c r="A222" s="2">
        <v>43888</v>
      </c>
      <c r="B222" s="2">
        <f t="shared" si="6"/>
        <v>43890</v>
      </c>
      <c r="C222" s="3">
        <f t="shared" si="7"/>
        <v>1</v>
      </c>
      <c r="D222" t="s">
        <v>10</v>
      </c>
      <c r="E222">
        <v>55</v>
      </c>
      <c r="F222">
        <v>1</v>
      </c>
      <c r="G222">
        <v>0</v>
      </c>
    </row>
    <row r="223" spans="1:7">
      <c r="A223" s="2">
        <v>43889</v>
      </c>
      <c r="B223" s="2">
        <f t="shared" si="6"/>
        <v>43890</v>
      </c>
      <c r="C223" s="3">
        <f t="shared" si="7"/>
        <v>1</v>
      </c>
      <c r="D223" t="s">
        <v>8</v>
      </c>
      <c r="E223">
        <v>4</v>
      </c>
      <c r="F223">
        <v>1</v>
      </c>
      <c r="G223">
        <v>0</v>
      </c>
    </row>
    <row r="224" spans="1:7">
      <c r="A224" s="2">
        <v>43889</v>
      </c>
      <c r="B224" s="2">
        <f t="shared" si="6"/>
        <v>43890</v>
      </c>
      <c r="C224" s="3">
        <f t="shared" si="7"/>
        <v>1</v>
      </c>
      <c r="D224" t="s">
        <v>7</v>
      </c>
      <c r="E224">
        <v>6</v>
      </c>
      <c r="F224">
        <v>27</v>
      </c>
      <c r="G224">
        <v>0</v>
      </c>
    </row>
    <row r="225" spans="1:7">
      <c r="A225" s="2">
        <v>43889</v>
      </c>
      <c r="B225" s="2">
        <f t="shared" si="6"/>
        <v>43890</v>
      </c>
      <c r="C225" s="3">
        <f t="shared" si="7"/>
        <v>1</v>
      </c>
      <c r="D225" t="s">
        <v>6</v>
      </c>
      <c r="E225">
        <v>17</v>
      </c>
      <c r="F225">
        <v>2</v>
      </c>
      <c r="G225">
        <v>0</v>
      </c>
    </row>
    <row r="226" spans="1:7">
      <c r="A226" s="2">
        <v>43889</v>
      </c>
      <c r="B226" s="2">
        <f t="shared" si="6"/>
        <v>43890</v>
      </c>
      <c r="C226" s="3">
        <f t="shared" si="7"/>
        <v>1</v>
      </c>
      <c r="D226" t="s">
        <v>9</v>
      </c>
      <c r="E226">
        <v>25</v>
      </c>
      <c r="F226">
        <v>1</v>
      </c>
      <c r="G226">
        <v>0</v>
      </c>
    </row>
    <row r="227" spans="1:7">
      <c r="A227" s="2">
        <v>43889</v>
      </c>
      <c r="B227" s="2">
        <f t="shared" si="6"/>
        <v>43890</v>
      </c>
      <c r="C227" s="3">
        <f t="shared" si="7"/>
        <v>1</v>
      </c>
      <c r="D227" t="s">
        <v>12</v>
      </c>
      <c r="E227">
        <v>31</v>
      </c>
      <c r="F227">
        <v>13</v>
      </c>
      <c r="G227">
        <v>0</v>
      </c>
    </row>
    <row r="228" spans="1:7">
      <c r="A228" s="2">
        <v>43889</v>
      </c>
      <c r="B228" s="2">
        <f t="shared" si="6"/>
        <v>43890</v>
      </c>
      <c r="C228" s="3">
        <f t="shared" si="7"/>
        <v>1</v>
      </c>
      <c r="D228" t="s">
        <v>14</v>
      </c>
      <c r="E228">
        <v>41</v>
      </c>
      <c r="F228">
        <v>1</v>
      </c>
      <c r="G228">
        <v>0</v>
      </c>
    </row>
    <row r="229" spans="1:7">
      <c r="A229" s="2">
        <v>43889</v>
      </c>
      <c r="B229" s="2">
        <f t="shared" si="6"/>
        <v>43890</v>
      </c>
      <c r="C229" s="3">
        <f t="shared" si="7"/>
        <v>1</v>
      </c>
      <c r="D229" t="s">
        <v>11</v>
      </c>
      <c r="E229">
        <v>48</v>
      </c>
      <c r="F229">
        <v>11</v>
      </c>
      <c r="G229">
        <v>0</v>
      </c>
    </row>
    <row r="230" spans="1:7">
      <c r="A230" s="2">
        <v>43889</v>
      </c>
      <c r="B230" s="2">
        <f t="shared" si="6"/>
        <v>43890</v>
      </c>
      <c r="C230" s="3">
        <f t="shared" si="7"/>
        <v>1</v>
      </c>
      <c r="D230" t="s">
        <v>13</v>
      </c>
      <c r="E230">
        <v>49</v>
      </c>
      <c r="F230">
        <v>1</v>
      </c>
      <c r="G230">
        <v>0</v>
      </c>
    </row>
    <row r="231" spans="1:7">
      <c r="A231" s="2">
        <v>43889</v>
      </c>
      <c r="B231" s="2">
        <f t="shared" si="6"/>
        <v>43890</v>
      </c>
      <c r="C231" s="3">
        <f t="shared" si="7"/>
        <v>1</v>
      </c>
      <c r="D231" t="s">
        <v>5</v>
      </c>
      <c r="E231">
        <v>53</v>
      </c>
      <c r="F231">
        <v>7</v>
      </c>
      <c r="G231">
        <v>0</v>
      </c>
    </row>
    <row r="232" spans="1:7">
      <c r="A232" s="2">
        <v>43889</v>
      </c>
      <c r="B232" s="2">
        <f t="shared" si="6"/>
        <v>43890</v>
      </c>
      <c r="C232" s="3">
        <f t="shared" si="7"/>
        <v>1</v>
      </c>
      <c r="D232" t="s">
        <v>10</v>
      </c>
      <c r="E232">
        <v>55</v>
      </c>
      <c r="F232">
        <v>1</v>
      </c>
      <c r="G232">
        <v>0</v>
      </c>
    </row>
    <row r="233" spans="1:7">
      <c r="A233" s="2">
        <v>43890</v>
      </c>
      <c r="B233" s="2">
        <f t="shared" si="6"/>
        <v>43890</v>
      </c>
      <c r="C233" s="3">
        <f t="shared" si="7"/>
        <v>0</v>
      </c>
      <c r="D233" t="s">
        <v>8</v>
      </c>
      <c r="E233">
        <v>4</v>
      </c>
      <c r="F233">
        <v>1</v>
      </c>
      <c r="G233">
        <v>0</v>
      </c>
    </row>
    <row r="234" spans="1:7">
      <c r="A234" s="2">
        <v>43890</v>
      </c>
      <c r="B234" s="2">
        <f t="shared" si="6"/>
        <v>43890</v>
      </c>
      <c r="C234" s="3">
        <f t="shared" si="7"/>
        <v>0</v>
      </c>
      <c r="D234" t="s">
        <v>7</v>
      </c>
      <c r="E234">
        <v>6</v>
      </c>
      <c r="F234">
        <v>28</v>
      </c>
      <c r="G234">
        <v>0</v>
      </c>
    </row>
    <row r="235" spans="1:7">
      <c r="A235" s="2">
        <v>43890</v>
      </c>
      <c r="B235" s="2">
        <f t="shared" si="6"/>
        <v>43890</v>
      </c>
      <c r="C235" s="3">
        <f t="shared" si="7"/>
        <v>0</v>
      </c>
      <c r="D235" t="s">
        <v>6</v>
      </c>
      <c r="E235">
        <v>17</v>
      </c>
      <c r="F235">
        <v>3</v>
      </c>
      <c r="G235">
        <v>0</v>
      </c>
    </row>
    <row r="236" spans="1:7">
      <c r="A236" s="2">
        <v>43890</v>
      </c>
      <c r="B236" s="2">
        <f t="shared" si="6"/>
        <v>43890</v>
      </c>
      <c r="C236" s="3">
        <f t="shared" si="7"/>
        <v>0</v>
      </c>
      <c r="D236" t="s">
        <v>9</v>
      </c>
      <c r="E236">
        <v>25</v>
      </c>
      <c r="F236">
        <v>1</v>
      </c>
      <c r="G236">
        <v>0</v>
      </c>
    </row>
    <row r="237" spans="1:7">
      <c r="A237" s="2">
        <v>43890</v>
      </c>
      <c r="B237" s="2">
        <f t="shared" si="6"/>
        <v>43890</v>
      </c>
      <c r="C237" s="3">
        <f t="shared" si="7"/>
        <v>0</v>
      </c>
      <c r="D237" t="s">
        <v>12</v>
      </c>
      <c r="E237">
        <v>31</v>
      </c>
      <c r="F237">
        <v>13</v>
      </c>
      <c r="G237">
        <v>0</v>
      </c>
    </row>
    <row r="238" spans="1:7">
      <c r="A238" s="2">
        <v>43890</v>
      </c>
      <c r="B238" s="2">
        <f t="shared" si="6"/>
        <v>43890</v>
      </c>
      <c r="C238" s="3">
        <f t="shared" si="7"/>
        <v>0</v>
      </c>
      <c r="D238" t="s">
        <v>14</v>
      </c>
      <c r="E238">
        <v>41</v>
      </c>
      <c r="F238">
        <v>1</v>
      </c>
      <c r="G238">
        <v>0</v>
      </c>
    </row>
    <row r="239" spans="1:7">
      <c r="A239" s="2">
        <v>43890</v>
      </c>
      <c r="B239" s="2">
        <f t="shared" si="6"/>
        <v>43890</v>
      </c>
      <c r="C239" s="3">
        <f t="shared" si="7"/>
        <v>0</v>
      </c>
      <c r="D239" t="s">
        <v>11</v>
      </c>
      <c r="E239">
        <v>48</v>
      </c>
      <c r="F239">
        <v>11</v>
      </c>
      <c r="G239">
        <v>0</v>
      </c>
    </row>
    <row r="240" spans="1:7">
      <c r="A240" s="2">
        <v>43890</v>
      </c>
      <c r="B240" s="2">
        <f t="shared" si="6"/>
        <v>43890</v>
      </c>
      <c r="C240" s="3">
        <f t="shared" si="7"/>
        <v>0</v>
      </c>
      <c r="D240" t="s">
        <v>13</v>
      </c>
      <c r="E240">
        <v>49</v>
      </c>
      <c r="F240">
        <v>1</v>
      </c>
      <c r="G240">
        <v>0</v>
      </c>
    </row>
    <row r="241" spans="1:7">
      <c r="A241" s="2">
        <v>43890</v>
      </c>
      <c r="B241" s="2">
        <f t="shared" si="6"/>
        <v>43890</v>
      </c>
      <c r="C241" s="3">
        <f t="shared" si="7"/>
        <v>0</v>
      </c>
      <c r="D241" t="s">
        <v>5</v>
      </c>
      <c r="E241">
        <v>53</v>
      </c>
      <c r="F241">
        <v>10</v>
      </c>
      <c r="G241">
        <v>1</v>
      </c>
    </row>
    <row r="242" spans="1:7">
      <c r="A242" s="2">
        <v>43890</v>
      </c>
      <c r="B242" s="2">
        <f t="shared" si="6"/>
        <v>43890</v>
      </c>
      <c r="C242" s="3">
        <f t="shared" si="7"/>
        <v>0</v>
      </c>
      <c r="D242" t="s">
        <v>10</v>
      </c>
      <c r="E242">
        <v>55</v>
      </c>
      <c r="F242">
        <v>1</v>
      </c>
      <c r="G242">
        <v>0</v>
      </c>
    </row>
    <row r="243" spans="1:7">
      <c r="A243" s="2">
        <v>43891</v>
      </c>
      <c r="B243" s="2">
        <f t="shared" si="6"/>
        <v>43921</v>
      </c>
      <c r="C243" s="3">
        <f t="shared" si="7"/>
        <v>1</v>
      </c>
      <c r="D243" t="s">
        <v>8</v>
      </c>
      <c r="E243">
        <v>4</v>
      </c>
      <c r="F243">
        <v>1</v>
      </c>
      <c r="G243">
        <v>0</v>
      </c>
    </row>
    <row r="244" spans="1:7">
      <c r="A244" s="2">
        <v>43891</v>
      </c>
      <c r="B244" s="2">
        <f t="shared" si="6"/>
        <v>43921</v>
      </c>
      <c r="C244" s="3">
        <f t="shared" si="7"/>
        <v>1</v>
      </c>
      <c r="D244" t="s">
        <v>7</v>
      </c>
      <c r="E244">
        <v>6</v>
      </c>
      <c r="F244">
        <v>33</v>
      </c>
      <c r="G244">
        <v>0</v>
      </c>
    </row>
    <row r="245" spans="1:7">
      <c r="A245" s="2">
        <v>43891</v>
      </c>
      <c r="B245" s="2">
        <f t="shared" si="6"/>
        <v>43921</v>
      </c>
      <c r="C245" s="3">
        <f t="shared" si="7"/>
        <v>1</v>
      </c>
      <c r="D245" t="s">
        <v>15</v>
      </c>
      <c r="E245">
        <v>12</v>
      </c>
      <c r="F245">
        <v>2</v>
      </c>
      <c r="G245">
        <v>0</v>
      </c>
    </row>
    <row r="246" spans="1:7">
      <c r="A246" s="2">
        <v>43891</v>
      </c>
      <c r="B246" s="2">
        <f t="shared" si="6"/>
        <v>43921</v>
      </c>
      <c r="C246" s="3">
        <f t="shared" si="7"/>
        <v>1</v>
      </c>
      <c r="D246" t="s">
        <v>6</v>
      </c>
      <c r="E246">
        <v>17</v>
      </c>
      <c r="F246">
        <v>3</v>
      </c>
      <c r="G246">
        <v>0</v>
      </c>
    </row>
    <row r="247" spans="1:7">
      <c r="A247" s="2">
        <v>43891</v>
      </c>
      <c r="B247" s="2">
        <f t="shared" si="6"/>
        <v>43921</v>
      </c>
      <c r="C247" s="3">
        <f t="shared" si="7"/>
        <v>1</v>
      </c>
      <c r="D247" t="s">
        <v>9</v>
      </c>
      <c r="E247">
        <v>25</v>
      </c>
      <c r="F247">
        <v>1</v>
      </c>
      <c r="G247">
        <v>0</v>
      </c>
    </row>
    <row r="248" spans="1:7">
      <c r="A248" s="2">
        <v>43891</v>
      </c>
      <c r="B248" s="2">
        <f t="shared" si="6"/>
        <v>43921</v>
      </c>
      <c r="C248" s="3">
        <f t="shared" si="7"/>
        <v>1</v>
      </c>
      <c r="D248" t="s">
        <v>12</v>
      </c>
      <c r="E248">
        <v>31</v>
      </c>
      <c r="F248">
        <v>13</v>
      </c>
      <c r="G248">
        <v>0</v>
      </c>
    </row>
    <row r="249" spans="1:7">
      <c r="A249" s="2">
        <v>43891</v>
      </c>
      <c r="B249" s="2">
        <f t="shared" si="6"/>
        <v>43921</v>
      </c>
      <c r="C249" s="3">
        <f t="shared" si="7"/>
        <v>1</v>
      </c>
      <c r="D249" t="s">
        <v>16</v>
      </c>
      <c r="E249">
        <v>36</v>
      </c>
      <c r="F249">
        <v>1</v>
      </c>
      <c r="G249">
        <v>0</v>
      </c>
    </row>
    <row r="250" spans="1:7">
      <c r="A250" s="2">
        <v>43891</v>
      </c>
      <c r="B250" s="2">
        <f t="shared" si="6"/>
        <v>43921</v>
      </c>
      <c r="C250" s="3">
        <f t="shared" si="7"/>
        <v>1</v>
      </c>
      <c r="D250" t="s">
        <v>14</v>
      </c>
      <c r="E250">
        <v>41</v>
      </c>
      <c r="F250">
        <v>2</v>
      </c>
      <c r="G250">
        <v>0</v>
      </c>
    </row>
    <row r="251" spans="1:7">
      <c r="A251" s="2">
        <v>43891</v>
      </c>
      <c r="B251" s="2">
        <f t="shared" si="6"/>
        <v>43921</v>
      </c>
      <c r="C251" s="3">
        <f t="shared" si="7"/>
        <v>1</v>
      </c>
      <c r="D251" t="s">
        <v>17</v>
      </c>
      <c r="E251">
        <v>44</v>
      </c>
      <c r="F251">
        <v>2</v>
      </c>
      <c r="G251">
        <v>0</v>
      </c>
    </row>
    <row r="252" spans="1:7">
      <c r="A252" s="2">
        <v>43891</v>
      </c>
      <c r="B252" s="2">
        <f t="shared" si="6"/>
        <v>43921</v>
      </c>
      <c r="C252" s="3">
        <f t="shared" si="7"/>
        <v>1</v>
      </c>
      <c r="D252" t="s">
        <v>11</v>
      </c>
      <c r="E252">
        <v>48</v>
      </c>
      <c r="F252">
        <v>11</v>
      </c>
      <c r="G252">
        <v>0</v>
      </c>
    </row>
    <row r="253" spans="1:7">
      <c r="A253" s="2">
        <v>43891</v>
      </c>
      <c r="B253" s="2">
        <f t="shared" si="6"/>
        <v>43921</v>
      </c>
      <c r="C253" s="3">
        <f t="shared" si="7"/>
        <v>1</v>
      </c>
      <c r="D253" t="s">
        <v>13</v>
      </c>
      <c r="E253">
        <v>49</v>
      </c>
      <c r="F253">
        <v>1</v>
      </c>
      <c r="G253">
        <v>0</v>
      </c>
    </row>
    <row r="254" spans="1:7">
      <c r="A254" s="2">
        <v>43891</v>
      </c>
      <c r="B254" s="2">
        <f t="shared" si="6"/>
        <v>43921</v>
      </c>
      <c r="C254" s="3">
        <f t="shared" si="7"/>
        <v>1</v>
      </c>
      <c r="D254" t="s">
        <v>5</v>
      </c>
      <c r="E254">
        <v>53</v>
      </c>
      <c r="F254">
        <v>17</v>
      </c>
      <c r="G254">
        <v>3</v>
      </c>
    </row>
    <row r="255" spans="1:7">
      <c r="A255" s="2">
        <v>43891</v>
      </c>
      <c r="B255" s="2">
        <f t="shared" si="6"/>
        <v>43921</v>
      </c>
      <c r="C255" s="3">
        <f t="shared" si="7"/>
        <v>1</v>
      </c>
      <c r="D255" t="s">
        <v>10</v>
      </c>
      <c r="E255">
        <v>55</v>
      </c>
      <c r="F255">
        <v>1</v>
      </c>
      <c r="G255">
        <v>0</v>
      </c>
    </row>
    <row r="256" spans="1:7">
      <c r="A256" s="2">
        <v>43892</v>
      </c>
      <c r="B256" s="2">
        <f t="shared" si="6"/>
        <v>43921</v>
      </c>
      <c r="C256" s="3">
        <f t="shared" si="7"/>
        <v>1</v>
      </c>
      <c r="D256" t="s">
        <v>8</v>
      </c>
      <c r="E256">
        <v>4</v>
      </c>
      <c r="F256">
        <v>1</v>
      </c>
      <c r="G256">
        <v>0</v>
      </c>
    </row>
    <row r="257" spans="1:7">
      <c r="A257" s="2">
        <v>43892</v>
      </c>
      <c r="B257" s="2">
        <f t="shared" si="6"/>
        <v>43921</v>
      </c>
      <c r="C257" s="3">
        <f t="shared" si="7"/>
        <v>1</v>
      </c>
      <c r="D257" t="s">
        <v>7</v>
      </c>
      <c r="E257">
        <v>6</v>
      </c>
      <c r="F257">
        <v>38</v>
      </c>
      <c r="G257">
        <v>0</v>
      </c>
    </row>
    <row r="258" spans="1:7">
      <c r="A258" s="2">
        <v>43892</v>
      </c>
      <c r="B258" s="2">
        <f t="shared" si="6"/>
        <v>43921</v>
      </c>
      <c r="C258" s="3">
        <f t="shared" si="7"/>
        <v>1</v>
      </c>
      <c r="D258" t="s">
        <v>15</v>
      </c>
      <c r="E258">
        <v>12</v>
      </c>
      <c r="F258">
        <v>2</v>
      </c>
      <c r="G258">
        <v>0</v>
      </c>
    </row>
    <row r="259" spans="1:7">
      <c r="A259" s="2">
        <v>43892</v>
      </c>
      <c r="B259" s="2">
        <f t="shared" si="6"/>
        <v>43921</v>
      </c>
      <c r="C259" s="3">
        <f t="shared" si="7"/>
        <v>1</v>
      </c>
      <c r="D259" t="s">
        <v>18</v>
      </c>
      <c r="E259">
        <v>13</v>
      </c>
      <c r="F259">
        <v>2</v>
      </c>
      <c r="G259">
        <v>0</v>
      </c>
    </row>
    <row r="260" spans="1:7">
      <c r="A260" s="2">
        <v>43892</v>
      </c>
      <c r="B260" s="2">
        <f t="shared" ref="B260:B323" si="8">EOMONTH(A260,0)</f>
        <v>43921</v>
      </c>
      <c r="C260" s="3">
        <f t="shared" ref="C260:C323" si="9">IF(A260=B260,0,1)</f>
        <v>1</v>
      </c>
      <c r="D260" t="s">
        <v>6</v>
      </c>
      <c r="E260">
        <v>17</v>
      </c>
      <c r="F260">
        <v>4</v>
      </c>
      <c r="G260">
        <v>0</v>
      </c>
    </row>
    <row r="261" spans="1:7">
      <c r="A261" s="2">
        <v>43892</v>
      </c>
      <c r="B261" s="2">
        <f t="shared" si="8"/>
        <v>43921</v>
      </c>
      <c r="C261" s="3">
        <f t="shared" si="9"/>
        <v>1</v>
      </c>
      <c r="D261" t="s">
        <v>9</v>
      </c>
      <c r="E261">
        <v>25</v>
      </c>
      <c r="F261">
        <v>2</v>
      </c>
      <c r="G261">
        <v>0</v>
      </c>
    </row>
    <row r="262" spans="1:7">
      <c r="A262" s="2">
        <v>43892</v>
      </c>
      <c r="B262" s="2">
        <f t="shared" si="8"/>
        <v>43921</v>
      </c>
      <c r="C262" s="3">
        <f t="shared" si="9"/>
        <v>1</v>
      </c>
      <c r="D262" t="s">
        <v>12</v>
      </c>
      <c r="E262">
        <v>31</v>
      </c>
      <c r="F262">
        <v>13</v>
      </c>
      <c r="G262">
        <v>0</v>
      </c>
    </row>
    <row r="263" spans="1:7">
      <c r="A263" s="2">
        <v>43892</v>
      </c>
      <c r="B263" s="2">
        <f t="shared" si="8"/>
        <v>43921</v>
      </c>
      <c r="C263" s="3">
        <f t="shared" si="9"/>
        <v>1</v>
      </c>
      <c r="D263" t="s">
        <v>19</v>
      </c>
      <c r="E263">
        <v>33</v>
      </c>
      <c r="F263">
        <v>1</v>
      </c>
      <c r="G263">
        <v>0</v>
      </c>
    </row>
    <row r="264" spans="1:7">
      <c r="A264" s="2">
        <v>43892</v>
      </c>
      <c r="B264" s="2">
        <f t="shared" si="8"/>
        <v>43921</v>
      </c>
      <c r="C264" s="3">
        <f t="shared" si="9"/>
        <v>1</v>
      </c>
      <c r="D264" t="s">
        <v>16</v>
      </c>
      <c r="E264">
        <v>36</v>
      </c>
      <c r="F264">
        <v>1</v>
      </c>
      <c r="G264">
        <v>0</v>
      </c>
    </row>
    <row r="265" spans="1:7">
      <c r="A265" s="2">
        <v>43892</v>
      </c>
      <c r="B265" s="2">
        <f t="shared" si="8"/>
        <v>43921</v>
      </c>
      <c r="C265" s="3">
        <f t="shared" si="9"/>
        <v>1</v>
      </c>
      <c r="D265" t="s">
        <v>14</v>
      </c>
      <c r="E265">
        <v>41</v>
      </c>
      <c r="F265">
        <v>2</v>
      </c>
      <c r="G265">
        <v>0</v>
      </c>
    </row>
    <row r="266" spans="1:7">
      <c r="A266" s="2">
        <v>43892</v>
      </c>
      <c r="B266" s="2">
        <f t="shared" si="8"/>
        <v>43921</v>
      </c>
      <c r="C266" s="3">
        <f t="shared" si="9"/>
        <v>1</v>
      </c>
      <c r="D266" t="s">
        <v>17</v>
      </c>
      <c r="E266">
        <v>44</v>
      </c>
      <c r="F266">
        <v>2</v>
      </c>
      <c r="G266">
        <v>0</v>
      </c>
    </row>
    <row r="267" spans="1:7">
      <c r="A267" s="2">
        <v>43892</v>
      </c>
      <c r="B267" s="2">
        <f t="shared" si="8"/>
        <v>43921</v>
      </c>
      <c r="C267" s="3">
        <f t="shared" si="9"/>
        <v>1</v>
      </c>
      <c r="D267" t="s">
        <v>11</v>
      </c>
      <c r="E267">
        <v>48</v>
      </c>
      <c r="F267">
        <v>11</v>
      </c>
      <c r="G267">
        <v>0</v>
      </c>
    </row>
    <row r="268" spans="1:7">
      <c r="A268" s="2">
        <v>43892</v>
      </c>
      <c r="B268" s="2">
        <f t="shared" si="8"/>
        <v>43921</v>
      </c>
      <c r="C268" s="3">
        <f t="shared" si="9"/>
        <v>1</v>
      </c>
      <c r="D268" t="s">
        <v>13</v>
      </c>
      <c r="E268">
        <v>49</v>
      </c>
      <c r="F268">
        <v>1</v>
      </c>
      <c r="G268">
        <v>0</v>
      </c>
    </row>
    <row r="269" spans="1:7">
      <c r="A269" s="2">
        <v>43892</v>
      </c>
      <c r="B269" s="2">
        <f t="shared" si="8"/>
        <v>43921</v>
      </c>
      <c r="C269" s="3">
        <f t="shared" si="9"/>
        <v>1</v>
      </c>
      <c r="D269" t="s">
        <v>5</v>
      </c>
      <c r="E269">
        <v>53</v>
      </c>
      <c r="F269">
        <v>23</v>
      </c>
      <c r="G269">
        <v>6</v>
      </c>
    </row>
    <row r="270" spans="1:7">
      <c r="A270" s="2">
        <v>43892</v>
      </c>
      <c r="B270" s="2">
        <f t="shared" si="8"/>
        <v>43921</v>
      </c>
      <c r="C270" s="3">
        <f t="shared" si="9"/>
        <v>1</v>
      </c>
      <c r="D270" t="s">
        <v>10</v>
      </c>
      <c r="E270">
        <v>55</v>
      </c>
      <c r="F270">
        <v>1</v>
      </c>
      <c r="G270">
        <v>0</v>
      </c>
    </row>
    <row r="271" spans="1:7">
      <c r="A271" s="2">
        <v>43893</v>
      </c>
      <c r="B271" s="2">
        <f t="shared" si="8"/>
        <v>43921</v>
      </c>
      <c r="C271" s="3">
        <f t="shared" si="9"/>
        <v>1</v>
      </c>
      <c r="D271" t="s">
        <v>8</v>
      </c>
      <c r="E271">
        <v>4</v>
      </c>
      <c r="F271">
        <v>2</v>
      </c>
      <c r="G271">
        <v>0</v>
      </c>
    </row>
    <row r="272" spans="1:7">
      <c r="A272" s="2">
        <v>43893</v>
      </c>
      <c r="B272" s="2">
        <f t="shared" si="8"/>
        <v>43921</v>
      </c>
      <c r="C272" s="3">
        <f t="shared" si="9"/>
        <v>1</v>
      </c>
      <c r="D272" t="s">
        <v>7</v>
      </c>
      <c r="E272">
        <v>6</v>
      </c>
      <c r="F272">
        <v>45</v>
      </c>
      <c r="G272">
        <v>0</v>
      </c>
    </row>
    <row r="273" spans="1:7">
      <c r="A273" s="2">
        <v>43893</v>
      </c>
      <c r="B273" s="2">
        <f t="shared" si="8"/>
        <v>43921</v>
      </c>
      <c r="C273" s="3">
        <f t="shared" si="9"/>
        <v>1</v>
      </c>
      <c r="D273" t="s">
        <v>15</v>
      </c>
      <c r="E273">
        <v>12</v>
      </c>
      <c r="F273">
        <v>3</v>
      </c>
      <c r="G273">
        <v>0</v>
      </c>
    </row>
    <row r="274" spans="1:7">
      <c r="A274" s="2">
        <v>43893</v>
      </c>
      <c r="B274" s="2">
        <f t="shared" si="8"/>
        <v>43921</v>
      </c>
      <c r="C274" s="3">
        <f t="shared" si="9"/>
        <v>1</v>
      </c>
      <c r="D274" t="s">
        <v>18</v>
      </c>
      <c r="E274">
        <v>13</v>
      </c>
      <c r="F274">
        <v>2</v>
      </c>
      <c r="G274">
        <v>0</v>
      </c>
    </row>
    <row r="275" spans="1:7">
      <c r="A275" s="2">
        <v>43893</v>
      </c>
      <c r="B275" s="2">
        <f t="shared" si="8"/>
        <v>43921</v>
      </c>
      <c r="C275" s="3">
        <f t="shared" si="9"/>
        <v>1</v>
      </c>
      <c r="D275" t="s">
        <v>6</v>
      </c>
      <c r="E275">
        <v>17</v>
      </c>
      <c r="F275">
        <v>4</v>
      </c>
      <c r="G275">
        <v>0</v>
      </c>
    </row>
    <row r="276" spans="1:7">
      <c r="A276" s="2">
        <v>43893</v>
      </c>
      <c r="B276" s="2">
        <f t="shared" si="8"/>
        <v>43921</v>
      </c>
      <c r="C276" s="3">
        <f t="shared" si="9"/>
        <v>1</v>
      </c>
      <c r="D276" t="s">
        <v>9</v>
      </c>
      <c r="E276">
        <v>25</v>
      </c>
      <c r="F276">
        <v>2</v>
      </c>
      <c r="G276">
        <v>0</v>
      </c>
    </row>
    <row r="277" spans="1:7">
      <c r="A277" s="2">
        <v>43893</v>
      </c>
      <c r="B277" s="2">
        <f t="shared" si="8"/>
        <v>43921</v>
      </c>
      <c r="C277" s="3">
        <f t="shared" si="9"/>
        <v>1</v>
      </c>
      <c r="D277" t="s">
        <v>12</v>
      </c>
      <c r="E277">
        <v>31</v>
      </c>
      <c r="F277">
        <v>13</v>
      </c>
      <c r="G277">
        <v>0</v>
      </c>
    </row>
    <row r="278" spans="1:7">
      <c r="A278" s="2">
        <v>43893</v>
      </c>
      <c r="B278" s="2">
        <f t="shared" si="8"/>
        <v>43921</v>
      </c>
      <c r="C278" s="3">
        <f t="shared" si="9"/>
        <v>1</v>
      </c>
      <c r="D278" t="s">
        <v>19</v>
      </c>
      <c r="E278">
        <v>33</v>
      </c>
      <c r="F278">
        <v>2</v>
      </c>
      <c r="G278">
        <v>0</v>
      </c>
    </row>
    <row r="279" spans="1:7">
      <c r="A279" s="2">
        <v>43893</v>
      </c>
      <c r="B279" s="2">
        <f t="shared" si="8"/>
        <v>43921</v>
      </c>
      <c r="C279" s="3">
        <f t="shared" si="9"/>
        <v>1</v>
      </c>
      <c r="D279" t="s">
        <v>16</v>
      </c>
      <c r="E279">
        <v>36</v>
      </c>
      <c r="F279">
        <v>2</v>
      </c>
      <c r="G279">
        <v>0</v>
      </c>
    </row>
    <row r="280" spans="1:7">
      <c r="A280" s="2">
        <v>43893</v>
      </c>
      <c r="B280" s="2">
        <f t="shared" si="8"/>
        <v>43921</v>
      </c>
      <c r="C280" s="3">
        <f t="shared" si="9"/>
        <v>1</v>
      </c>
      <c r="D280" t="s">
        <v>20</v>
      </c>
      <c r="E280">
        <v>37</v>
      </c>
      <c r="F280">
        <v>1</v>
      </c>
      <c r="G280">
        <v>0</v>
      </c>
    </row>
    <row r="281" spans="1:7">
      <c r="A281" s="2">
        <v>43893</v>
      </c>
      <c r="B281" s="2">
        <f t="shared" si="8"/>
        <v>43921</v>
      </c>
      <c r="C281" s="3">
        <f t="shared" si="9"/>
        <v>1</v>
      </c>
      <c r="D281" t="s">
        <v>14</v>
      </c>
      <c r="E281">
        <v>41</v>
      </c>
      <c r="F281">
        <v>2</v>
      </c>
      <c r="G281">
        <v>0</v>
      </c>
    </row>
    <row r="282" spans="1:7">
      <c r="A282" s="2">
        <v>43893</v>
      </c>
      <c r="B282" s="2">
        <f t="shared" si="8"/>
        <v>43921</v>
      </c>
      <c r="C282" s="3">
        <f t="shared" si="9"/>
        <v>1</v>
      </c>
      <c r="D282" t="s">
        <v>17</v>
      </c>
      <c r="E282">
        <v>44</v>
      </c>
      <c r="F282">
        <v>2</v>
      </c>
      <c r="G282">
        <v>0</v>
      </c>
    </row>
    <row r="283" spans="1:7">
      <c r="A283" s="2">
        <v>43893</v>
      </c>
      <c r="B283" s="2">
        <f t="shared" si="8"/>
        <v>43921</v>
      </c>
      <c r="C283" s="3">
        <f t="shared" si="9"/>
        <v>1</v>
      </c>
      <c r="D283" t="s">
        <v>11</v>
      </c>
      <c r="E283">
        <v>48</v>
      </c>
      <c r="F283">
        <v>11</v>
      </c>
      <c r="G283">
        <v>0</v>
      </c>
    </row>
    <row r="284" spans="1:7">
      <c r="A284" s="2">
        <v>43893</v>
      </c>
      <c r="B284" s="2">
        <f t="shared" si="8"/>
        <v>43921</v>
      </c>
      <c r="C284" s="3">
        <f t="shared" si="9"/>
        <v>1</v>
      </c>
      <c r="D284" t="s">
        <v>13</v>
      </c>
      <c r="E284">
        <v>49</v>
      </c>
      <c r="F284">
        <v>1</v>
      </c>
      <c r="G284">
        <v>0</v>
      </c>
    </row>
    <row r="285" spans="1:7">
      <c r="A285" s="2">
        <v>43893</v>
      </c>
      <c r="B285" s="2">
        <f t="shared" si="8"/>
        <v>43921</v>
      </c>
      <c r="C285" s="3">
        <f t="shared" si="9"/>
        <v>1</v>
      </c>
      <c r="D285" t="s">
        <v>5</v>
      </c>
      <c r="E285">
        <v>53</v>
      </c>
      <c r="F285">
        <v>32</v>
      </c>
      <c r="G285">
        <v>10</v>
      </c>
    </row>
    <row r="286" spans="1:7">
      <c r="A286" s="2">
        <v>43893</v>
      </c>
      <c r="B286" s="2">
        <f t="shared" si="8"/>
        <v>43921</v>
      </c>
      <c r="C286" s="3">
        <f t="shared" si="9"/>
        <v>1</v>
      </c>
      <c r="D286" t="s">
        <v>10</v>
      </c>
      <c r="E286">
        <v>55</v>
      </c>
      <c r="F286">
        <v>1</v>
      </c>
      <c r="G286">
        <v>0</v>
      </c>
    </row>
    <row r="287" spans="1:7">
      <c r="A287" s="2">
        <v>43894</v>
      </c>
      <c r="B287" s="2">
        <f t="shared" si="8"/>
        <v>43921</v>
      </c>
      <c r="C287" s="3">
        <f t="shared" si="9"/>
        <v>1</v>
      </c>
      <c r="D287" t="s">
        <v>8</v>
      </c>
      <c r="E287">
        <v>4</v>
      </c>
      <c r="F287">
        <v>2</v>
      </c>
      <c r="G287">
        <v>0</v>
      </c>
    </row>
    <row r="288" spans="1:7">
      <c r="A288" s="2">
        <v>43894</v>
      </c>
      <c r="B288" s="2">
        <f t="shared" si="8"/>
        <v>43921</v>
      </c>
      <c r="C288" s="3">
        <f t="shared" si="9"/>
        <v>1</v>
      </c>
      <c r="D288" t="s">
        <v>7</v>
      </c>
      <c r="E288">
        <v>6</v>
      </c>
      <c r="F288">
        <v>55</v>
      </c>
      <c r="G288">
        <v>1</v>
      </c>
    </row>
    <row r="289" spans="1:7">
      <c r="A289" s="2">
        <v>43894</v>
      </c>
      <c r="B289" s="2">
        <f t="shared" si="8"/>
        <v>43921</v>
      </c>
      <c r="C289" s="3">
        <f t="shared" si="9"/>
        <v>1</v>
      </c>
      <c r="D289" t="s">
        <v>15</v>
      </c>
      <c r="E289">
        <v>12</v>
      </c>
      <c r="F289">
        <v>3</v>
      </c>
      <c r="G289">
        <v>0</v>
      </c>
    </row>
    <row r="290" spans="1:7">
      <c r="A290" s="2">
        <v>43894</v>
      </c>
      <c r="B290" s="2">
        <f t="shared" si="8"/>
        <v>43921</v>
      </c>
      <c r="C290" s="3">
        <f t="shared" si="9"/>
        <v>1</v>
      </c>
      <c r="D290" t="s">
        <v>18</v>
      </c>
      <c r="E290">
        <v>13</v>
      </c>
      <c r="F290">
        <v>2</v>
      </c>
      <c r="G290">
        <v>0</v>
      </c>
    </row>
    <row r="291" spans="1:7">
      <c r="A291" s="2">
        <v>43894</v>
      </c>
      <c r="B291" s="2">
        <f t="shared" si="8"/>
        <v>43921</v>
      </c>
      <c r="C291" s="3">
        <f t="shared" si="9"/>
        <v>1</v>
      </c>
      <c r="D291" t="s">
        <v>6</v>
      </c>
      <c r="E291">
        <v>17</v>
      </c>
      <c r="F291">
        <v>4</v>
      </c>
      <c r="G291">
        <v>0</v>
      </c>
    </row>
    <row r="292" spans="1:7">
      <c r="A292" s="2">
        <v>43894</v>
      </c>
      <c r="B292" s="2">
        <f t="shared" si="8"/>
        <v>43921</v>
      </c>
      <c r="C292" s="3">
        <f t="shared" si="9"/>
        <v>1</v>
      </c>
      <c r="D292" t="s">
        <v>9</v>
      </c>
      <c r="E292">
        <v>25</v>
      </c>
      <c r="F292">
        <v>2</v>
      </c>
      <c r="G292">
        <v>0</v>
      </c>
    </row>
    <row r="293" spans="1:7">
      <c r="A293" s="2">
        <v>43894</v>
      </c>
      <c r="B293" s="2">
        <f t="shared" si="8"/>
        <v>43921</v>
      </c>
      <c r="C293" s="3">
        <f t="shared" si="9"/>
        <v>1</v>
      </c>
      <c r="D293" t="s">
        <v>12</v>
      </c>
      <c r="E293">
        <v>31</v>
      </c>
      <c r="F293">
        <v>13</v>
      </c>
      <c r="G293">
        <v>0</v>
      </c>
    </row>
    <row r="294" spans="1:7">
      <c r="A294" s="2">
        <v>43894</v>
      </c>
      <c r="B294" s="2">
        <f t="shared" si="8"/>
        <v>43921</v>
      </c>
      <c r="C294" s="3">
        <f t="shared" si="9"/>
        <v>1</v>
      </c>
      <c r="D294" t="s">
        <v>19</v>
      </c>
      <c r="E294">
        <v>33</v>
      </c>
      <c r="F294">
        <v>2</v>
      </c>
      <c r="G294">
        <v>0</v>
      </c>
    </row>
    <row r="295" spans="1:7">
      <c r="A295" s="2">
        <v>43894</v>
      </c>
      <c r="B295" s="2">
        <f t="shared" si="8"/>
        <v>43921</v>
      </c>
      <c r="C295" s="3">
        <f t="shared" si="9"/>
        <v>1</v>
      </c>
      <c r="D295" t="s">
        <v>21</v>
      </c>
      <c r="E295">
        <v>34</v>
      </c>
      <c r="F295">
        <v>1</v>
      </c>
      <c r="G295">
        <v>0</v>
      </c>
    </row>
    <row r="296" spans="1:7">
      <c r="A296" s="2">
        <v>43894</v>
      </c>
      <c r="B296" s="2">
        <f t="shared" si="8"/>
        <v>43921</v>
      </c>
      <c r="C296" s="3">
        <f t="shared" si="9"/>
        <v>1</v>
      </c>
      <c r="D296" t="s">
        <v>16</v>
      </c>
      <c r="E296">
        <v>36</v>
      </c>
      <c r="F296">
        <v>11</v>
      </c>
      <c r="G296">
        <v>0</v>
      </c>
    </row>
    <row r="297" spans="1:7">
      <c r="A297" s="2">
        <v>43894</v>
      </c>
      <c r="B297" s="2">
        <f t="shared" si="8"/>
        <v>43921</v>
      </c>
      <c r="C297" s="3">
        <f t="shared" si="9"/>
        <v>1</v>
      </c>
      <c r="D297" t="s">
        <v>20</v>
      </c>
      <c r="E297">
        <v>37</v>
      </c>
      <c r="F297">
        <v>1</v>
      </c>
      <c r="G297">
        <v>0</v>
      </c>
    </row>
    <row r="298" spans="1:7">
      <c r="A298" s="2">
        <v>43894</v>
      </c>
      <c r="B298" s="2">
        <f t="shared" si="8"/>
        <v>43921</v>
      </c>
      <c r="C298" s="3">
        <f t="shared" si="9"/>
        <v>1</v>
      </c>
      <c r="D298" t="s">
        <v>14</v>
      </c>
      <c r="E298">
        <v>41</v>
      </c>
      <c r="F298">
        <v>2</v>
      </c>
      <c r="G298">
        <v>0</v>
      </c>
    </row>
    <row r="299" spans="1:7">
      <c r="A299" s="2">
        <v>43894</v>
      </c>
      <c r="B299" s="2">
        <f t="shared" si="8"/>
        <v>43921</v>
      </c>
      <c r="C299" s="3">
        <f t="shared" si="9"/>
        <v>1</v>
      </c>
      <c r="D299" t="s">
        <v>17</v>
      </c>
      <c r="E299">
        <v>44</v>
      </c>
      <c r="F299">
        <v>2</v>
      </c>
      <c r="G299">
        <v>0</v>
      </c>
    </row>
    <row r="300" spans="1:7">
      <c r="A300" s="2">
        <v>43894</v>
      </c>
      <c r="B300" s="2">
        <f t="shared" si="8"/>
        <v>43921</v>
      </c>
      <c r="C300" s="3">
        <f t="shared" si="9"/>
        <v>1</v>
      </c>
      <c r="D300" t="s">
        <v>11</v>
      </c>
      <c r="E300">
        <v>48</v>
      </c>
      <c r="F300">
        <v>12</v>
      </c>
      <c r="G300">
        <v>0</v>
      </c>
    </row>
    <row r="301" spans="1:7">
      <c r="A301" s="2">
        <v>43894</v>
      </c>
      <c r="B301" s="2">
        <f t="shared" si="8"/>
        <v>43921</v>
      </c>
      <c r="C301" s="3">
        <f t="shared" si="9"/>
        <v>1</v>
      </c>
      <c r="D301" t="s">
        <v>13</v>
      </c>
      <c r="E301">
        <v>49</v>
      </c>
      <c r="F301">
        <v>1</v>
      </c>
      <c r="G301">
        <v>0</v>
      </c>
    </row>
    <row r="302" spans="1:7">
      <c r="A302" s="2">
        <v>43894</v>
      </c>
      <c r="B302" s="2">
        <f t="shared" si="8"/>
        <v>43921</v>
      </c>
      <c r="C302" s="3">
        <f t="shared" si="9"/>
        <v>1</v>
      </c>
      <c r="D302" t="s">
        <v>5</v>
      </c>
      <c r="E302">
        <v>53</v>
      </c>
      <c r="F302">
        <v>47</v>
      </c>
      <c r="G302">
        <v>11</v>
      </c>
    </row>
    <row r="303" spans="1:7">
      <c r="A303" s="2">
        <v>43894</v>
      </c>
      <c r="B303" s="2">
        <f t="shared" si="8"/>
        <v>43921</v>
      </c>
      <c r="C303" s="3">
        <f t="shared" si="9"/>
        <v>1</v>
      </c>
      <c r="D303" t="s">
        <v>10</v>
      </c>
      <c r="E303">
        <v>55</v>
      </c>
      <c r="F303">
        <v>1</v>
      </c>
      <c r="G303">
        <v>0</v>
      </c>
    </row>
    <row r="304" spans="1:7">
      <c r="A304" s="2">
        <v>43895</v>
      </c>
      <c r="B304" s="2">
        <f t="shared" si="8"/>
        <v>43921</v>
      </c>
      <c r="C304" s="3">
        <f t="shared" si="9"/>
        <v>1</v>
      </c>
      <c r="D304" t="s">
        <v>8</v>
      </c>
      <c r="E304">
        <v>4</v>
      </c>
      <c r="F304">
        <v>2</v>
      </c>
      <c r="G304">
        <v>0</v>
      </c>
    </row>
    <row r="305" spans="1:7">
      <c r="A305" s="2">
        <v>43895</v>
      </c>
      <c r="B305" s="2">
        <f t="shared" si="8"/>
        <v>43921</v>
      </c>
      <c r="C305" s="3">
        <f t="shared" si="9"/>
        <v>1</v>
      </c>
      <c r="D305" t="s">
        <v>7</v>
      </c>
      <c r="E305">
        <v>6</v>
      </c>
      <c r="F305">
        <v>67</v>
      </c>
      <c r="G305">
        <v>1</v>
      </c>
    </row>
    <row r="306" spans="1:7">
      <c r="A306" s="2">
        <v>43895</v>
      </c>
      <c r="B306" s="2">
        <f t="shared" si="8"/>
        <v>43921</v>
      </c>
      <c r="C306" s="3">
        <f t="shared" si="9"/>
        <v>1</v>
      </c>
      <c r="D306" t="s">
        <v>22</v>
      </c>
      <c r="E306">
        <v>8</v>
      </c>
      <c r="F306">
        <v>2</v>
      </c>
      <c r="G306">
        <v>0</v>
      </c>
    </row>
    <row r="307" spans="1:7">
      <c r="A307" s="2">
        <v>43895</v>
      </c>
      <c r="B307" s="2">
        <f t="shared" si="8"/>
        <v>43921</v>
      </c>
      <c r="C307" s="3">
        <f t="shared" si="9"/>
        <v>1</v>
      </c>
      <c r="D307" t="s">
        <v>15</v>
      </c>
      <c r="E307">
        <v>12</v>
      </c>
      <c r="F307">
        <v>4</v>
      </c>
      <c r="G307">
        <v>0</v>
      </c>
    </row>
    <row r="308" spans="1:7">
      <c r="A308" s="2">
        <v>43895</v>
      </c>
      <c r="B308" s="2">
        <f t="shared" si="8"/>
        <v>43921</v>
      </c>
      <c r="C308" s="3">
        <f t="shared" si="9"/>
        <v>1</v>
      </c>
      <c r="D308" t="s">
        <v>18</v>
      </c>
      <c r="E308">
        <v>13</v>
      </c>
      <c r="F308">
        <v>2</v>
      </c>
      <c r="G308">
        <v>0</v>
      </c>
    </row>
    <row r="309" spans="1:7">
      <c r="A309" s="2">
        <v>43895</v>
      </c>
      <c r="B309" s="2">
        <f t="shared" si="8"/>
        <v>43921</v>
      </c>
      <c r="C309" s="3">
        <f t="shared" si="9"/>
        <v>1</v>
      </c>
      <c r="D309" t="s">
        <v>6</v>
      </c>
      <c r="E309">
        <v>17</v>
      </c>
      <c r="F309">
        <v>5</v>
      </c>
      <c r="G309">
        <v>0</v>
      </c>
    </row>
    <row r="310" spans="1:7">
      <c r="A310" s="2">
        <v>43895</v>
      </c>
      <c r="B310" s="2">
        <f t="shared" si="8"/>
        <v>43921</v>
      </c>
      <c r="C310" s="3">
        <f t="shared" si="9"/>
        <v>1</v>
      </c>
      <c r="D310" t="s">
        <v>23</v>
      </c>
      <c r="E310">
        <v>24</v>
      </c>
      <c r="F310">
        <v>3</v>
      </c>
      <c r="G310">
        <v>0</v>
      </c>
    </row>
    <row r="311" spans="1:7">
      <c r="A311" s="2">
        <v>43895</v>
      </c>
      <c r="B311" s="2">
        <f t="shared" si="8"/>
        <v>43921</v>
      </c>
      <c r="C311" s="3">
        <f t="shared" si="9"/>
        <v>1</v>
      </c>
      <c r="D311" t="s">
        <v>9</v>
      </c>
      <c r="E311">
        <v>25</v>
      </c>
      <c r="F311">
        <v>3</v>
      </c>
      <c r="G311">
        <v>0</v>
      </c>
    </row>
    <row r="312" spans="1:7">
      <c r="A312" s="2">
        <v>43895</v>
      </c>
      <c r="B312" s="2">
        <f t="shared" si="8"/>
        <v>43921</v>
      </c>
      <c r="C312" s="3">
        <f t="shared" si="9"/>
        <v>1</v>
      </c>
      <c r="D312" t="s">
        <v>12</v>
      </c>
      <c r="E312">
        <v>31</v>
      </c>
      <c r="F312">
        <v>13</v>
      </c>
      <c r="G312">
        <v>0</v>
      </c>
    </row>
    <row r="313" spans="1:7">
      <c r="A313" s="2">
        <v>43895</v>
      </c>
      <c r="B313" s="2">
        <f t="shared" si="8"/>
        <v>43921</v>
      </c>
      <c r="C313" s="3">
        <f t="shared" si="9"/>
        <v>1</v>
      </c>
      <c r="D313" t="s">
        <v>24</v>
      </c>
      <c r="E313">
        <v>32</v>
      </c>
      <c r="F313">
        <v>2</v>
      </c>
      <c r="G313">
        <v>0</v>
      </c>
    </row>
    <row r="314" spans="1:7">
      <c r="A314" s="2">
        <v>43895</v>
      </c>
      <c r="B314" s="2">
        <f t="shared" si="8"/>
        <v>43921</v>
      </c>
      <c r="C314" s="3">
        <f t="shared" si="9"/>
        <v>1</v>
      </c>
      <c r="D314" t="s">
        <v>19</v>
      </c>
      <c r="E314">
        <v>33</v>
      </c>
      <c r="F314">
        <v>2</v>
      </c>
      <c r="G314">
        <v>0</v>
      </c>
    </row>
    <row r="315" spans="1:7">
      <c r="A315" s="2">
        <v>43895</v>
      </c>
      <c r="B315" s="2">
        <f t="shared" si="8"/>
        <v>43921</v>
      </c>
      <c r="C315" s="3">
        <f t="shared" si="9"/>
        <v>1</v>
      </c>
      <c r="D315" t="s">
        <v>21</v>
      </c>
      <c r="E315">
        <v>34</v>
      </c>
      <c r="F315">
        <v>2</v>
      </c>
      <c r="G315">
        <v>0</v>
      </c>
    </row>
    <row r="316" spans="1:7">
      <c r="A316" s="2">
        <v>43895</v>
      </c>
      <c r="B316" s="2">
        <f t="shared" si="8"/>
        <v>43921</v>
      </c>
      <c r="C316" s="3">
        <f t="shared" si="9"/>
        <v>1</v>
      </c>
      <c r="D316" t="s">
        <v>16</v>
      </c>
      <c r="E316">
        <v>36</v>
      </c>
      <c r="F316">
        <v>22</v>
      </c>
      <c r="G316">
        <v>0</v>
      </c>
    </row>
    <row r="317" spans="1:7">
      <c r="A317" s="2">
        <v>43895</v>
      </c>
      <c r="B317" s="2">
        <f t="shared" si="8"/>
        <v>43921</v>
      </c>
      <c r="C317" s="3">
        <f t="shared" si="9"/>
        <v>1</v>
      </c>
      <c r="D317" t="s">
        <v>20</v>
      </c>
      <c r="E317">
        <v>37</v>
      </c>
      <c r="F317">
        <v>1</v>
      </c>
      <c r="G317">
        <v>0</v>
      </c>
    </row>
    <row r="318" spans="1:7">
      <c r="A318" s="2">
        <v>43895</v>
      </c>
      <c r="B318" s="2">
        <f t="shared" si="8"/>
        <v>43921</v>
      </c>
      <c r="C318" s="3">
        <f t="shared" si="9"/>
        <v>1</v>
      </c>
      <c r="D318" t="s">
        <v>14</v>
      </c>
      <c r="E318">
        <v>41</v>
      </c>
      <c r="F318">
        <v>2</v>
      </c>
      <c r="G318">
        <v>0</v>
      </c>
    </row>
    <row r="319" spans="1:7">
      <c r="A319" s="2">
        <v>43895</v>
      </c>
      <c r="B319" s="2">
        <f t="shared" si="8"/>
        <v>43921</v>
      </c>
      <c r="C319" s="3">
        <f t="shared" si="9"/>
        <v>1</v>
      </c>
      <c r="D319" t="s">
        <v>17</v>
      </c>
      <c r="E319">
        <v>44</v>
      </c>
      <c r="F319">
        <v>2</v>
      </c>
      <c r="G319">
        <v>0</v>
      </c>
    </row>
    <row r="320" spans="1:7">
      <c r="A320" s="2">
        <v>43895</v>
      </c>
      <c r="B320" s="2">
        <f t="shared" si="8"/>
        <v>43921</v>
      </c>
      <c r="C320" s="3">
        <f t="shared" si="9"/>
        <v>1</v>
      </c>
      <c r="D320" t="s">
        <v>25</v>
      </c>
      <c r="E320">
        <v>47</v>
      </c>
      <c r="F320">
        <v>1</v>
      </c>
      <c r="G320">
        <v>0</v>
      </c>
    </row>
    <row r="321" spans="1:7">
      <c r="A321" s="2">
        <v>43895</v>
      </c>
      <c r="B321" s="2">
        <f t="shared" si="8"/>
        <v>43921</v>
      </c>
      <c r="C321" s="3">
        <f t="shared" si="9"/>
        <v>1</v>
      </c>
      <c r="D321" t="s">
        <v>11</v>
      </c>
      <c r="E321">
        <v>48</v>
      </c>
      <c r="F321">
        <v>16</v>
      </c>
      <c r="G321">
        <v>0</v>
      </c>
    </row>
    <row r="322" spans="1:7">
      <c r="A322" s="2">
        <v>43895</v>
      </c>
      <c r="B322" s="2">
        <f t="shared" si="8"/>
        <v>43921</v>
      </c>
      <c r="C322" s="3">
        <f t="shared" si="9"/>
        <v>1</v>
      </c>
      <c r="D322" t="s">
        <v>13</v>
      </c>
      <c r="E322">
        <v>49</v>
      </c>
      <c r="F322">
        <v>1</v>
      </c>
      <c r="G322">
        <v>0</v>
      </c>
    </row>
    <row r="323" spans="1:7">
      <c r="A323" s="2">
        <v>43895</v>
      </c>
      <c r="B323" s="2">
        <f t="shared" si="8"/>
        <v>43921</v>
      </c>
      <c r="C323" s="3">
        <f t="shared" si="9"/>
        <v>1</v>
      </c>
      <c r="D323" t="s">
        <v>5</v>
      </c>
      <c r="E323">
        <v>53</v>
      </c>
      <c r="F323">
        <v>75</v>
      </c>
      <c r="G323">
        <v>11</v>
      </c>
    </row>
    <row r="324" spans="1:7">
      <c r="A324" s="2">
        <v>43895</v>
      </c>
      <c r="B324" s="2">
        <f t="shared" ref="B324:B387" si="10">EOMONTH(A324,0)</f>
        <v>43921</v>
      </c>
      <c r="C324" s="3">
        <f t="shared" ref="C324:C387" si="11">IF(A324=B324,0,1)</f>
        <v>1</v>
      </c>
      <c r="D324" t="s">
        <v>10</v>
      </c>
      <c r="E324">
        <v>55</v>
      </c>
      <c r="F324">
        <v>1</v>
      </c>
      <c r="G324">
        <v>0</v>
      </c>
    </row>
    <row r="325" spans="1:7">
      <c r="A325" s="2">
        <v>43896</v>
      </c>
      <c r="B325" s="2">
        <f t="shared" si="10"/>
        <v>43921</v>
      </c>
      <c r="C325" s="3">
        <f t="shared" si="11"/>
        <v>1</v>
      </c>
      <c r="D325" t="s">
        <v>8</v>
      </c>
      <c r="E325">
        <v>4</v>
      </c>
      <c r="F325">
        <v>3</v>
      </c>
      <c r="G325">
        <v>0</v>
      </c>
    </row>
    <row r="326" spans="1:7">
      <c r="A326" s="2">
        <v>43896</v>
      </c>
      <c r="B326" s="2">
        <f t="shared" si="10"/>
        <v>43921</v>
      </c>
      <c r="C326" s="3">
        <f t="shared" si="11"/>
        <v>1</v>
      </c>
      <c r="D326" t="s">
        <v>7</v>
      </c>
      <c r="E326">
        <v>6</v>
      </c>
      <c r="F326">
        <v>81</v>
      </c>
      <c r="G326">
        <v>1</v>
      </c>
    </row>
    <row r="327" spans="1:7">
      <c r="A327" s="2">
        <v>43896</v>
      </c>
      <c r="B327" s="2">
        <f t="shared" si="10"/>
        <v>43921</v>
      </c>
      <c r="C327" s="3">
        <f t="shared" si="11"/>
        <v>1</v>
      </c>
      <c r="D327" t="s">
        <v>22</v>
      </c>
      <c r="E327">
        <v>8</v>
      </c>
      <c r="F327">
        <v>8</v>
      </c>
      <c r="G327">
        <v>0</v>
      </c>
    </row>
    <row r="328" spans="1:7">
      <c r="A328" s="2">
        <v>43896</v>
      </c>
      <c r="B328" s="2">
        <f t="shared" si="10"/>
        <v>43921</v>
      </c>
      <c r="C328" s="3">
        <f t="shared" si="11"/>
        <v>1</v>
      </c>
      <c r="D328" t="s">
        <v>15</v>
      </c>
      <c r="E328">
        <v>12</v>
      </c>
      <c r="F328">
        <v>7</v>
      </c>
      <c r="G328">
        <v>2</v>
      </c>
    </row>
    <row r="329" spans="1:7">
      <c r="A329" s="2">
        <v>43896</v>
      </c>
      <c r="B329" s="2">
        <f t="shared" si="10"/>
        <v>43921</v>
      </c>
      <c r="C329" s="3">
        <f t="shared" si="11"/>
        <v>1</v>
      </c>
      <c r="D329" t="s">
        <v>18</v>
      </c>
      <c r="E329">
        <v>13</v>
      </c>
      <c r="F329">
        <v>3</v>
      </c>
      <c r="G329">
        <v>0</v>
      </c>
    </row>
    <row r="330" spans="1:7">
      <c r="A330" s="2">
        <v>43896</v>
      </c>
      <c r="B330" s="2">
        <f t="shared" si="10"/>
        <v>43921</v>
      </c>
      <c r="C330" s="3">
        <f t="shared" si="11"/>
        <v>1</v>
      </c>
      <c r="D330" t="s">
        <v>26</v>
      </c>
      <c r="E330">
        <v>15</v>
      </c>
      <c r="F330">
        <v>1</v>
      </c>
      <c r="G330">
        <v>0</v>
      </c>
    </row>
    <row r="331" spans="1:7">
      <c r="A331" s="2">
        <v>43896</v>
      </c>
      <c r="B331" s="2">
        <f t="shared" si="10"/>
        <v>43921</v>
      </c>
      <c r="C331" s="3">
        <f t="shared" si="11"/>
        <v>1</v>
      </c>
      <c r="D331" t="s">
        <v>6</v>
      </c>
      <c r="E331">
        <v>17</v>
      </c>
      <c r="F331">
        <v>6</v>
      </c>
      <c r="G331">
        <v>0</v>
      </c>
    </row>
    <row r="332" spans="1:7">
      <c r="A332" s="2">
        <v>43896</v>
      </c>
      <c r="B332" s="2">
        <f t="shared" si="10"/>
        <v>43921</v>
      </c>
      <c r="C332" s="3">
        <f t="shared" si="11"/>
        <v>1</v>
      </c>
      <c r="D332" t="s">
        <v>27</v>
      </c>
      <c r="E332">
        <v>18</v>
      </c>
      <c r="F332">
        <v>1</v>
      </c>
      <c r="G332">
        <v>0</v>
      </c>
    </row>
    <row r="333" spans="1:7">
      <c r="A333" s="2">
        <v>43896</v>
      </c>
      <c r="B333" s="2">
        <f t="shared" si="10"/>
        <v>43921</v>
      </c>
      <c r="C333" s="3">
        <f t="shared" si="11"/>
        <v>1</v>
      </c>
      <c r="D333" t="s">
        <v>28</v>
      </c>
      <c r="E333">
        <v>21</v>
      </c>
      <c r="F333">
        <v>1</v>
      </c>
      <c r="G333">
        <v>0</v>
      </c>
    </row>
    <row r="334" spans="1:7">
      <c r="A334" s="2">
        <v>43896</v>
      </c>
      <c r="B334" s="2">
        <f t="shared" si="10"/>
        <v>43921</v>
      </c>
      <c r="C334" s="3">
        <f t="shared" si="11"/>
        <v>1</v>
      </c>
      <c r="D334" t="s">
        <v>23</v>
      </c>
      <c r="E334">
        <v>24</v>
      </c>
      <c r="F334">
        <v>3</v>
      </c>
      <c r="G334">
        <v>0</v>
      </c>
    </row>
    <row r="335" spans="1:7">
      <c r="A335" s="2">
        <v>43896</v>
      </c>
      <c r="B335" s="2">
        <f t="shared" si="10"/>
        <v>43921</v>
      </c>
      <c r="C335" s="3">
        <f t="shared" si="11"/>
        <v>1</v>
      </c>
      <c r="D335" t="s">
        <v>9</v>
      </c>
      <c r="E335">
        <v>25</v>
      </c>
      <c r="F335">
        <v>8</v>
      </c>
      <c r="G335">
        <v>0</v>
      </c>
    </row>
    <row r="336" spans="1:7">
      <c r="A336" s="2">
        <v>43896</v>
      </c>
      <c r="B336" s="2">
        <f t="shared" si="10"/>
        <v>43921</v>
      </c>
      <c r="C336" s="3">
        <f t="shared" si="11"/>
        <v>1</v>
      </c>
      <c r="D336" t="s">
        <v>29</v>
      </c>
      <c r="E336">
        <v>27</v>
      </c>
      <c r="F336">
        <v>1</v>
      </c>
      <c r="G336">
        <v>0</v>
      </c>
    </row>
    <row r="337" spans="1:7">
      <c r="A337" s="2">
        <v>43896</v>
      </c>
      <c r="B337" s="2">
        <f t="shared" si="10"/>
        <v>43921</v>
      </c>
      <c r="C337" s="3">
        <f t="shared" si="11"/>
        <v>1</v>
      </c>
      <c r="D337" t="s">
        <v>12</v>
      </c>
      <c r="E337">
        <v>31</v>
      </c>
      <c r="F337">
        <v>14</v>
      </c>
      <c r="G337">
        <v>0</v>
      </c>
    </row>
    <row r="338" spans="1:7">
      <c r="A338" s="2">
        <v>43896</v>
      </c>
      <c r="B338" s="2">
        <f t="shared" si="10"/>
        <v>43921</v>
      </c>
      <c r="C338" s="3">
        <f t="shared" si="11"/>
        <v>1</v>
      </c>
      <c r="D338" t="s">
        <v>24</v>
      </c>
      <c r="E338">
        <v>32</v>
      </c>
      <c r="F338">
        <v>2</v>
      </c>
      <c r="G338">
        <v>0</v>
      </c>
    </row>
    <row r="339" spans="1:7">
      <c r="A339" s="2">
        <v>43896</v>
      </c>
      <c r="B339" s="2">
        <f t="shared" si="10"/>
        <v>43921</v>
      </c>
      <c r="C339" s="3">
        <f t="shared" si="11"/>
        <v>1</v>
      </c>
      <c r="D339" t="s">
        <v>19</v>
      </c>
      <c r="E339">
        <v>33</v>
      </c>
      <c r="F339">
        <v>2</v>
      </c>
      <c r="G339">
        <v>0</v>
      </c>
    </row>
    <row r="340" spans="1:7">
      <c r="A340" s="2">
        <v>43896</v>
      </c>
      <c r="B340" s="2">
        <f t="shared" si="10"/>
        <v>43921</v>
      </c>
      <c r="C340" s="3">
        <f t="shared" si="11"/>
        <v>1</v>
      </c>
      <c r="D340" t="s">
        <v>21</v>
      </c>
      <c r="E340">
        <v>34</v>
      </c>
      <c r="F340">
        <v>4</v>
      </c>
      <c r="G340">
        <v>0</v>
      </c>
    </row>
    <row r="341" spans="1:7">
      <c r="A341" s="2">
        <v>43896</v>
      </c>
      <c r="B341" s="2">
        <f t="shared" si="10"/>
        <v>43921</v>
      </c>
      <c r="C341" s="3">
        <f t="shared" si="11"/>
        <v>1</v>
      </c>
      <c r="D341" t="s">
        <v>16</v>
      </c>
      <c r="E341">
        <v>36</v>
      </c>
      <c r="F341">
        <v>44</v>
      </c>
      <c r="G341">
        <v>0</v>
      </c>
    </row>
    <row r="342" spans="1:7">
      <c r="A342" s="2">
        <v>43896</v>
      </c>
      <c r="B342" s="2">
        <f t="shared" si="10"/>
        <v>43921</v>
      </c>
      <c r="C342" s="3">
        <f t="shared" si="11"/>
        <v>1</v>
      </c>
      <c r="D342" t="s">
        <v>20</v>
      </c>
      <c r="E342">
        <v>37</v>
      </c>
      <c r="F342">
        <v>2</v>
      </c>
      <c r="G342">
        <v>0</v>
      </c>
    </row>
    <row r="343" spans="1:7">
      <c r="A343" s="2">
        <v>43896</v>
      </c>
      <c r="B343" s="2">
        <f t="shared" si="10"/>
        <v>43921</v>
      </c>
      <c r="C343" s="3">
        <f t="shared" si="11"/>
        <v>1</v>
      </c>
      <c r="D343" t="s">
        <v>30</v>
      </c>
      <c r="E343">
        <v>40</v>
      </c>
      <c r="F343">
        <v>1</v>
      </c>
      <c r="G343">
        <v>0</v>
      </c>
    </row>
    <row r="344" spans="1:7">
      <c r="A344" s="2">
        <v>43896</v>
      </c>
      <c r="B344" s="2">
        <f t="shared" si="10"/>
        <v>43921</v>
      </c>
      <c r="C344" s="3">
        <f t="shared" si="11"/>
        <v>1</v>
      </c>
      <c r="D344" t="s">
        <v>14</v>
      </c>
      <c r="E344">
        <v>41</v>
      </c>
      <c r="F344">
        <v>2</v>
      </c>
      <c r="G344">
        <v>0</v>
      </c>
    </row>
    <row r="345" spans="1:7">
      <c r="A345" s="2">
        <v>43896</v>
      </c>
      <c r="B345" s="2">
        <f t="shared" si="10"/>
        <v>43921</v>
      </c>
      <c r="C345" s="3">
        <f t="shared" si="11"/>
        <v>1</v>
      </c>
      <c r="D345" t="s">
        <v>31</v>
      </c>
      <c r="E345">
        <v>42</v>
      </c>
      <c r="F345">
        <v>2</v>
      </c>
      <c r="G345">
        <v>0</v>
      </c>
    </row>
    <row r="346" spans="1:7">
      <c r="A346" s="2">
        <v>43896</v>
      </c>
      <c r="B346" s="2">
        <f t="shared" si="10"/>
        <v>43921</v>
      </c>
      <c r="C346" s="3">
        <f t="shared" si="11"/>
        <v>1</v>
      </c>
      <c r="D346" t="s">
        <v>17</v>
      </c>
      <c r="E346">
        <v>44</v>
      </c>
      <c r="F346">
        <v>3</v>
      </c>
      <c r="G346">
        <v>0</v>
      </c>
    </row>
    <row r="347" spans="1:7">
      <c r="A347" s="2">
        <v>43896</v>
      </c>
      <c r="B347" s="2">
        <f t="shared" si="10"/>
        <v>43921</v>
      </c>
      <c r="C347" s="3">
        <f t="shared" si="11"/>
        <v>1</v>
      </c>
      <c r="D347" t="s">
        <v>32</v>
      </c>
      <c r="E347">
        <v>45</v>
      </c>
      <c r="F347">
        <v>2</v>
      </c>
      <c r="G347">
        <v>0</v>
      </c>
    </row>
    <row r="348" spans="1:7">
      <c r="A348" s="2">
        <v>43896</v>
      </c>
      <c r="B348" s="2">
        <f t="shared" si="10"/>
        <v>43921</v>
      </c>
      <c r="C348" s="3">
        <f t="shared" si="11"/>
        <v>1</v>
      </c>
      <c r="D348" t="s">
        <v>25</v>
      </c>
      <c r="E348">
        <v>47</v>
      </c>
      <c r="F348">
        <v>1</v>
      </c>
      <c r="G348">
        <v>0</v>
      </c>
    </row>
    <row r="349" spans="1:7">
      <c r="A349" s="2">
        <v>43896</v>
      </c>
      <c r="B349" s="2">
        <f t="shared" si="10"/>
        <v>43921</v>
      </c>
      <c r="C349" s="3">
        <f t="shared" si="11"/>
        <v>1</v>
      </c>
      <c r="D349" t="s">
        <v>11</v>
      </c>
      <c r="E349">
        <v>48</v>
      </c>
      <c r="F349">
        <v>19</v>
      </c>
      <c r="G349">
        <v>0</v>
      </c>
    </row>
    <row r="350" spans="1:7">
      <c r="A350" s="2">
        <v>43896</v>
      </c>
      <c r="B350" s="2">
        <f t="shared" si="10"/>
        <v>43921</v>
      </c>
      <c r="C350" s="3">
        <f t="shared" si="11"/>
        <v>1</v>
      </c>
      <c r="D350" t="s">
        <v>13</v>
      </c>
      <c r="E350">
        <v>49</v>
      </c>
      <c r="F350">
        <v>3</v>
      </c>
      <c r="G350">
        <v>0</v>
      </c>
    </row>
    <row r="351" spans="1:7">
      <c r="A351" s="2">
        <v>43896</v>
      </c>
      <c r="B351" s="2">
        <f t="shared" si="10"/>
        <v>43921</v>
      </c>
      <c r="C351" s="3">
        <f t="shared" si="11"/>
        <v>1</v>
      </c>
      <c r="D351" t="s">
        <v>5</v>
      </c>
      <c r="E351">
        <v>53</v>
      </c>
      <c r="F351">
        <v>86</v>
      </c>
      <c r="G351">
        <v>12</v>
      </c>
    </row>
    <row r="352" spans="1:7">
      <c r="A352" s="2">
        <v>43896</v>
      </c>
      <c r="B352" s="2">
        <f t="shared" si="10"/>
        <v>43921</v>
      </c>
      <c r="C352" s="3">
        <f t="shared" si="11"/>
        <v>1</v>
      </c>
      <c r="D352" t="s">
        <v>10</v>
      </c>
      <c r="E352">
        <v>55</v>
      </c>
      <c r="F352">
        <v>1</v>
      </c>
      <c r="G352">
        <v>0</v>
      </c>
    </row>
    <row r="353" spans="1:7">
      <c r="A353" s="2">
        <v>43897</v>
      </c>
      <c r="B353" s="2">
        <f t="shared" si="10"/>
        <v>43921</v>
      </c>
      <c r="C353" s="3">
        <f t="shared" si="11"/>
        <v>1</v>
      </c>
      <c r="D353" t="s">
        <v>8</v>
      </c>
      <c r="E353">
        <v>4</v>
      </c>
      <c r="F353">
        <v>5</v>
      </c>
      <c r="G353">
        <v>0</v>
      </c>
    </row>
    <row r="354" spans="1:7">
      <c r="A354" s="2">
        <v>43897</v>
      </c>
      <c r="B354" s="2">
        <f t="shared" si="10"/>
        <v>43921</v>
      </c>
      <c r="C354" s="3">
        <f t="shared" si="11"/>
        <v>1</v>
      </c>
      <c r="D354" t="s">
        <v>7</v>
      </c>
      <c r="E354">
        <v>6</v>
      </c>
      <c r="F354">
        <v>100</v>
      </c>
      <c r="G354">
        <v>1</v>
      </c>
    </row>
    <row r="355" spans="1:7">
      <c r="A355" s="2">
        <v>43897</v>
      </c>
      <c r="B355" s="2">
        <f t="shared" si="10"/>
        <v>43921</v>
      </c>
      <c r="C355" s="3">
        <f t="shared" si="11"/>
        <v>1</v>
      </c>
      <c r="D355" t="s">
        <v>22</v>
      </c>
      <c r="E355">
        <v>8</v>
      </c>
      <c r="F355">
        <v>8</v>
      </c>
      <c r="G355">
        <v>0</v>
      </c>
    </row>
    <row r="356" spans="1:7">
      <c r="A356" s="2">
        <v>43897</v>
      </c>
      <c r="B356" s="2">
        <f t="shared" si="10"/>
        <v>43921</v>
      </c>
      <c r="C356" s="3">
        <f t="shared" si="11"/>
        <v>1</v>
      </c>
      <c r="D356" t="s">
        <v>33</v>
      </c>
      <c r="E356">
        <v>11</v>
      </c>
      <c r="F356">
        <v>1</v>
      </c>
      <c r="G356">
        <v>0</v>
      </c>
    </row>
    <row r="357" spans="1:7">
      <c r="A357" s="2">
        <v>43897</v>
      </c>
      <c r="B357" s="2">
        <f t="shared" si="10"/>
        <v>43921</v>
      </c>
      <c r="C357" s="3">
        <f t="shared" si="11"/>
        <v>1</v>
      </c>
      <c r="D357" t="s">
        <v>15</v>
      </c>
      <c r="E357">
        <v>12</v>
      </c>
      <c r="F357">
        <v>12</v>
      </c>
      <c r="G357">
        <v>2</v>
      </c>
    </row>
    <row r="358" spans="1:7">
      <c r="A358" s="2">
        <v>43897</v>
      </c>
      <c r="B358" s="2">
        <f t="shared" si="10"/>
        <v>43921</v>
      </c>
      <c r="C358" s="3">
        <f t="shared" si="11"/>
        <v>1</v>
      </c>
      <c r="D358" t="s">
        <v>18</v>
      </c>
      <c r="E358">
        <v>13</v>
      </c>
      <c r="F358">
        <v>7</v>
      </c>
      <c r="G358">
        <v>0</v>
      </c>
    </row>
    <row r="359" spans="1:7">
      <c r="A359" s="2">
        <v>43897</v>
      </c>
      <c r="B359" s="2">
        <f t="shared" si="10"/>
        <v>43921</v>
      </c>
      <c r="C359" s="3">
        <f t="shared" si="11"/>
        <v>1</v>
      </c>
      <c r="D359" t="s">
        <v>26</v>
      </c>
      <c r="E359">
        <v>15</v>
      </c>
      <c r="F359">
        <v>1</v>
      </c>
      <c r="G359">
        <v>0</v>
      </c>
    </row>
    <row r="360" spans="1:7">
      <c r="A360" s="2">
        <v>43897</v>
      </c>
      <c r="B360" s="2">
        <f t="shared" si="10"/>
        <v>43921</v>
      </c>
      <c r="C360" s="3">
        <f t="shared" si="11"/>
        <v>1</v>
      </c>
      <c r="D360" t="s">
        <v>6</v>
      </c>
      <c r="E360">
        <v>17</v>
      </c>
      <c r="F360">
        <v>6</v>
      </c>
      <c r="G360">
        <v>0</v>
      </c>
    </row>
    <row r="361" spans="1:7">
      <c r="A361" s="2">
        <v>43897</v>
      </c>
      <c r="B361" s="2">
        <f t="shared" si="10"/>
        <v>43921</v>
      </c>
      <c r="C361" s="3">
        <f t="shared" si="11"/>
        <v>1</v>
      </c>
      <c r="D361" t="s">
        <v>27</v>
      </c>
      <c r="E361">
        <v>18</v>
      </c>
      <c r="F361">
        <v>1</v>
      </c>
      <c r="G361">
        <v>0</v>
      </c>
    </row>
    <row r="362" spans="1:7">
      <c r="A362" s="2">
        <v>43897</v>
      </c>
      <c r="B362" s="2">
        <f t="shared" si="10"/>
        <v>43921</v>
      </c>
      <c r="C362" s="3">
        <f t="shared" si="11"/>
        <v>1</v>
      </c>
      <c r="D362" t="s">
        <v>34</v>
      </c>
      <c r="E362">
        <v>20</v>
      </c>
      <c r="F362">
        <v>1</v>
      </c>
      <c r="G362">
        <v>0</v>
      </c>
    </row>
    <row r="363" spans="1:7">
      <c r="A363" s="2">
        <v>43897</v>
      </c>
      <c r="B363" s="2">
        <f t="shared" si="10"/>
        <v>43921</v>
      </c>
      <c r="C363" s="3">
        <f t="shared" si="11"/>
        <v>1</v>
      </c>
      <c r="D363" t="s">
        <v>28</v>
      </c>
      <c r="E363">
        <v>21</v>
      </c>
      <c r="F363">
        <v>1</v>
      </c>
      <c r="G363">
        <v>0</v>
      </c>
    </row>
    <row r="364" spans="1:7">
      <c r="A364" s="2">
        <v>43897</v>
      </c>
      <c r="B364" s="2">
        <f t="shared" si="10"/>
        <v>43921</v>
      </c>
      <c r="C364" s="3">
        <f t="shared" si="11"/>
        <v>1</v>
      </c>
      <c r="D364" t="s">
        <v>23</v>
      </c>
      <c r="E364">
        <v>24</v>
      </c>
      <c r="F364">
        <v>3</v>
      </c>
      <c r="G364">
        <v>0</v>
      </c>
    </row>
    <row r="365" spans="1:7">
      <c r="A365" s="2">
        <v>43897</v>
      </c>
      <c r="B365" s="2">
        <f t="shared" si="10"/>
        <v>43921</v>
      </c>
      <c r="C365" s="3">
        <f t="shared" si="11"/>
        <v>1</v>
      </c>
      <c r="D365" t="s">
        <v>9</v>
      </c>
      <c r="E365">
        <v>25</v>
      </c>
      <c r="F365">
        <v>13</v>
      </c>
      <c r="G365">
        <v>0</v>
      </c>
    </row>
    <row r="366" spans="1:7">
      <c r="A366" s="2">
        <v>43897</v>
      </c>
      <c r="B366" s="2">
        <f t="shared" si="10"/>
        <v>43921</v>
      </c>
      <c r="C366" s="3">
        <f t="shared" si="11"/>
        <v>1</v>
      </c>
      <c r="D366" t="s">
        <v>29</v>
      </c>
      <c r="E366">
        <v>27</v>
      </c>
      <c r="F366">
        <v>1</v>
      </c>
      <c r="G366">
        <v>0</v>
      </c>
    </row>
    <row r="367" spans="1:7">
      <c r="A367" s="2">
        <v>43897</v>
      </c>
      <c r="B367" s="2">
        <f t="shared" si="10"/>
        <v>43921</v>
      </c>
      <c r="C367" s="3">
        <f t="shared" si="11"/>
        <v>1</v>
      </c>
      <c r="D367" t="s">
        <v>35</v>
      </c>
      <c r="E367">
        <v>29</v>
      </c>
      <c r="F367">
        <v>1</v>
      </c>
      <c r="G367">
        <v>0</v>
      </c>
    </row>
    <row r="368" spans="1:7">
      <c r="A368" s="2">
        <v>43897</v>
      </c>
      <c r="B368" s="2">
        <f t="shared" si="10"/>
        <v>43921</v>
      </c>
      <c r="C368" s="3">
        <f t="shared" si="11"/>
        <v>1</v>
      </c>
      <c r="D368" t="s">
        <v>12</v>
      </c>
      <c r="E368">
        <v>31</v>
      </c>
      <c r="F368">
        <v>14</v>
      </c>
      <c r="G368">
        <v>0</v>
      </c>
    </row>
    <row r="369" spans="1:7">
      <c r="A369" s="2">
        <v>43897</v>
      </c>
      <c r="B369" s="2">
        <f t="shared" si="10"/>
        <v>43921</v>
      </c>
      <c r="C369" s="3">
        <f t="shared" si="11"/>
        <v>1</v>
      </c>
      <c r="D369" t="s">
        <v>24</v>
      </c>
      <c r="E369">
        <v>32</v>
      </c>
      <c r="F369">
        <v>2</v>
      </c>
      <c r="G369">
        <v>0</v>
      </c>
    </row>
    <row r="370" spans="1:7">
      <c r="A370" s="2">
        <v>43897</v>
      </c>
      <c r="B370" s="2">
        <f t="shared" si="10"/>
        <v>43921</v>
      </c>
      <c r="C370" s="3">
        <f t="shared" si="11"/>
        <v>1</v>
      </c>
      <c r="D370" t="s">
        <v>19</v>
      </c>
      <c r="E370">
        <v>33</v>
      </c>
      <c r="F370">
        <v>4</v>
      </c>
      <c r="G370">
        <v>0</v>
      </c>
    </row>
    <row r="371" spans="1:7">
      <c r="A371" s="2">
        <v>43897</v>
      </c>
      <c r="B371" s="2">
        <f t="shared" si="10"/>
        <v>43921</v>
      </c>
      <c r="C371" s="3">
        <f t="shared" si="11"/>
        <v>1</v>
      </c>
      <c r="D371" t="s">
        <v>21</v>
      </c>
      <c r="E371">
        <v>34</v>
      </c>
      <c r="F371">
        <v>4</v>
      </c>
      <c r="G371">
        <v>0</v>
      </c>
    </row>
    <row r="372" spans="1:7">
      <c r="A372" s="2">
        <v>43897</v>
      </c>
      <c r="B372" s="2">
        <f t="shared" si="10"/>
        <v>43921</v>
      </c>
      <c r="C372" s="3">
        <f t="shared" si="11"/>
        <v>1</v>
      </c>
      <c r="D372" t="s">
        <v>16</v>
      </c>
      <c r="E372">
        <v>36</v>
      </c>
      <c r="F372">
        <v>89</v>
      </c>
      <c r="G372">
        <v>0</v>
      </c>
    </row>
    <row r="373" spans="1:7">
      <c r="A373" s="2">
        <v>43897</v>
      </c>
      <c r="B373" s="2">
        <f t="shared" si="10"/>
        <v>43921</v>
      </c>
      <c r="C373" s="3">
        <f t="shared" si="11"/>
        <v>1</v>
      </c>
      <c r="D373" t="s">
        <v>20</v>
      </c>
      <c r="E373">
        <v>37</v>
      </c>
      <c r="F373">
        <v>2</v>
      </c>
      <c r="G373">
        <v>0</v>
      </c>
    </row>
    <row r="374" spans="1:7">
      <c r="A374" s="2">
        <v>43897</v>
      </c>
      <c r="B374" s="2">
        <f t="shared" si="10"/>
        <v>43921</v>
      </c>
      <c r="C374" s="3">
        <f t="shared" si="11"/>
        <v>1</v>
      </c>
      <c r="D374" t="s">
        <v>30</v>
      </c>
      <c r="E374">
        <v>40</v>
      </c>
      <c r="F374">
        <v>1</v>
      </c>
      <c r="G374">
        <v>0</v>
      </c>
    </row>
    <row r="375" spans="1:7">
      <c r="A375" s="2">
        <v>43897</v>
      </c>
      <c r="B375" s="2">
        <f t="shared" si="10"/>
        <v>43921</v>
      </c>
      <c r="C375" s="3">
        <f t="shared" si="11"/>
        <v>1</v>
      </c>
      <c r="D375" t="s">
        <v>14</v>
      </c>
      <c r="E375">
        <v>41</v>
      </c>
      <c r="F375">
        <v>6</v>
      </c>
      <c r="G375">
        <v>0</v>
      </c>
    </row>
    <row r="376" spans="1:7">
      <c r="A376" s="2">
        <v>43897</v>
      </c>
      <c r="B376" s="2">
        <f t="shared" si="10"/>
        <v>43921</v>
      </c>
      <c r="C376" s="3">
        <f t="shared" si="11"/>
        <v>1</v>
      </c>
      <c r="D376" t="s">
        <v>31</v>
      </c>
      <c r="E376">
        <v>42</v>
      </c>
      <c r="F376">
        <v>4</v>
      </c>
      <c r="G376">
        <v>0</v>
      </c>
    </row>
    <row r="377" spans="1:7">
      <c r="A377" s="2">
        <v>43897</v>
      </c>
      <c r="B377" s="2">
        <f t="shared" si="10"/>
        <v>43921</v>
      </c>
      <c r="C377" s="3">
        <f t="shared" si="11"/>
        <v>1</v>
      </c>
      <c r="D377" t="s">
        <v>17</v>
      </c>
      <c r="E377">
        <v>44</v>
      </c>
      <c r="F377">
        <v>3</v>
      </c>
      <c r="G377">
        <v>0</v>
      </c>
    </row>
    <row r="378" spans="1:7">
      <c r="A378" s="2">
        <v>43897</v>
      </c>
      <c r="B378" s="2">
        <f t="shared" si="10"/>
        <v>43921</v>
      </c>
      <c r="C378" s="3">
        <f t="shared" si="11"/>
        <v>1</v>
      </c>
      <c r="D378" t="s">
        <v>32</v>
      </c>
      <c r="E378">
        <v>45</v>
      </c>
      <c r="F378">
        <v>2</v>
      </c>
      <c r="G378">
        <v>0</v>
      </c>
    </row>
    <row r="379" spans="1:7">
      <c r="A379" s="2">
        <v>43897</v>
      </c>
      <c r="B379" s="2">
        <f t="shared" si="10"/>
        <v>43921</v>
      </c>
      <c r="C379" s="3">
        <f t="shared" si="11"/>
        <v>1</v>
      </c>
      <c r="D379" t="s">
        <v>25</v>
      </c>
      <c r="E379">
        <v>47</v>
      </c>
      <c r="F379">
        <v>1</v>
      </c>
      <c r="G379">
        <v>0</v>
      </c>
    </row>
    <row r="380" spans="1:7">
      <c r="A380" s="2">
        <v>43897</v>
      </c>
      <c r="B380" s="2">
        <f t="shared" si="10"/>
        <v>43921</v>
      </c>
      <c r="C380" s="3">
        <f t="shared" si="11"/>
        <v>1</v>
      </c>
      <c r="D380" t="s">
        <v>11</v>
      </c>
      <c r="E380">
        <v>48</v>
      </c>
      <c r="F380">
        <v>19</v>
      </c>
      <c r="G380">
        <v>0</v>
      </c>
    </row>
    <row r="381" spans="1:7">
      <c r="A381" s="2">
        <v>43897</v>
      </c>
      <c r="B381" s="2">
        <f t="shared" si="10"/>
        <v>43921</v>
      </c>
      <c r="C381" s="3">
        <f t="shared" si="11"/>
        <v>1</v>
      </c>
      <c r="D381" t="s">
        <v>13</v>
      </c>
      <c r="E381">
        <v>49</v>
      </c>
      <c r="F381">
        <v>3</v>
      </c>
      <c r="G381">
        <v>0</v>
      </c>
    </row>
    <row r="382" spans="1:7">
      <c r="A382" s="2">
        <v>43897</v>
      </c>
      <c r="B382" s="2">
        <f t="shared" si="10"/>
        <v>43921</v>
      </c>
      <c r="C382" s="3">
        <f t="shared" si="11"/>
        <v>1</v>
      </c>
      <c r="D382" t="s">
        <v>36</v>
      </c>
      <c r="E382">
        <v>50</v>
      </c>
      <c r="F382">
        <v>1</v>
      </c>
      <c r="G382">
        <v>0</v>
      </c>
    </row>
    <row r="383" spans="1:7">
      <c r="A383" s="2">
        <v>43897</v>
      </c>
      <c r="B383" s="2">
        <f t="shared" si="10"/>
        <v>43921</v>
      </c>
      <c r="C383" s="3">
        <f t="shared" si="11"/>
        <v>1</v>
      </c>
      <c r="D383" t="s">
        <v>37</v>
      </c>
      <c r="E383">
        <v>51</v>
      </c>
      <c r="F383">
        <v>1</v>
      </c>
      <c r="G383">
        <v>0</v>
      </c>
    </row>
    <row r="384" spans="1:7">
      <c r="A384" s="2">
        <v>43897</v>
      </c>
      <c r="B384" s="2">
        <f t="shared" si="10"/>
        <v>43921</v>
      </c>
      <c r="C384" s="3">
        <f t="shared" si="11"/>
        <v>1</v>
      </c>
      <c r="D384" t="s">
        <v>5</v>
      </c>
      <c r="E384">
        <v>53</v>
      </c>
      <c r="F384">
        <v>110</v>
      </c>
      <c r="G384">
        <v>16</v>
      </c>
    </row>
    <row r="385" spans="1:7">
      <c r="A385" s="2">
        <v>43897</v>
      </c>
      <c r="B385" s="2">
        <f t="shared" si="10"/>
        <v>43921</v>
      </c>
      <c r="C385" s="3">
        <f t="shared" si="11"/>
        <v>1</v>
      </c>
      <c r="D385" t="s">
        <v>10</v>
      </c>
      <c r="E385">
        <v>55</v>
      </c>
      <c r="F385">
        <v>1</v>
      </c>
      <c r="G385">
        <v>0</v>
      </c>
    </row>
    <row r="386" spans="1:7">
      <c r="A386" s="2">
        <v>43898</v>
      </c>
      <c r="B386" s="2">
        <f t="shared" si="10"/>
        <v>43921</v>
      </c>
      <c r="C386" s="3">
        <f t="shared" si="11"/>
        <v>1</v>
      </c>
      <c r="D386" t="s">
        <v>8</v>
      </c>
      <c r="E386">
        <v>4</v>
      </c>
      <c r="F386">
        <v>5</v>
      </c>
      <c r="G386">
        <v>0</v>
      </c>
    </row>
    <row r="387" spans="1:7">
      <c r="A387" s="2">
        <v>43898</v>
      </c>
      <c r="B387" s="2">
        <f t="shared" si="10"/>
        <v>43921</v>
      </c>
      <c r="C387" s="3">
        <f t="shared" si="11"/>
        <v>1</v>
      </c>
      <c r="D387" t="s">
        <v>7</v>
      </c>
      <c r="E387">
        <v>6</v>
      </c>
      <c r="F387">
        <v>112</v>
      </c>
      <c r="G387">
        <v>1</v>
      </c>
    </row>
    <row r="388" spans="1:7">
      <c r="A388" s="2">
        <v>43898</v>
      </c>
      <c r="B388" s="2">
        <f t="shared" ref="B388:B451" si="12">EOMONTH(A388,0)</f>
        <v>43921</v>
      </c>
      <c r="C388" s="3">
        <f t="shared" ref="C388:C451" si="13">IF(A388=B388,0,1)</f>
        <v>1</v>
      </c>
      <c r="D388" t="s">
        <v>22</v>
      </c>
      <c r="E388">
        <v>8</v>
      </c>
      <c r="F388">
        <v>8</v>
      </c>
      <c r="G388">
        <v>0</v>
      </c>
    </row>
    <row r="389" spans="1:7">
      <c r="A389" s="2">
        <v>43898</v>
      </c>
      <c r="B389" s="2">
        <f t="shared" si="12"/>
        <v>43921</v>
      </c>
      <c r="C389" s="3">
        <f t="shared" si="13"/>
        <v>1</v>
      </c>
      <c r="D389" t="s">
        <v>38</v>
      </c>
      <c r="E389">
        <v>9</v>
      </c>
      <c r="F389">
        <v>1</v>
      </c>
      <c r="G389">
        <v>0</v>
      </c>
    </row>
    <row r="390" spans="1:7">
      <c r="A390" s="2">
        <v>43898</v>
      </c>
      <c r="B390" s="2">
        <f t="shared" si="12"/>
        <v>43921</v>
      </c>
      <c r="C390" s="3">
        <f t="shared" si="13"/>
        <v>1</v>
      </c>
      <c r="D390" t="s">
        <v>33</v>
      </c>
      <c r="E390">
        <v>11</v>
      </c>
      <c r="F390">
        <v>1</v>
      </c>
      <c r="G390">
        <v>0</v>
      </c>
    </row>
    <row r="391" spans="1:7">
      <c r="A391" s="2">
        <v>43898</v>
      </c>
      <c r="B391" s="2">
        <f t="shared" si="12"/>
        <v>43921</v>
      </c>
      <c r="C391" s="3">
        <f t="shared" si="13"/>
        <v>1</v>
      </c>
      <c r="D391" t="s">
        <v>15</v>
      </c>
      <c r="E391">
        <v>12</v>
      </c>
      <c r="F391">
        <v>13</v>
      </c>
      <c r="G391">
        <v>2</v>
      </c>
    </row>
    <row r="392" spans="1:7">
      <c r="A392" s="2">
        <v>43898</v>
      </c>
      <c r="B392" s="2">
        <f t="shared" si="12"/>
        <v>43921</v>
      </c>
      <c r="C392" s="3">
        <f t="shared" si="13"/>
        <v>1</v>
      </c>
      <c r="D392" t="s">
        <v>18</v>
      </c>
      <c r="E392">
        <v>13</v>
      </c>
      <c r="F392">
        <v>11</v>
      </c>
      <c r="G392">
        <v>0</v>
      </c>
    </row>
    <row r="393" spans="1:7">
      <c r="A393" s="2">
        <v>43898</v>
      </c>
      <c r="B393" s="2">
        <f t="shared" si="12"/>
        <v>43921</v>
      </c>
      <c r="C393" s="3">
        <f t="shared" si="13"/>
        <v>1</v>
      </c>
      <c r="D393" t="s">
        <v>26</v>
      </c>
      <c r="E393">
        <v>15</v>
      </c>
      <c r="F393">
        <v>2</v>
      </c>
      <c r="G393">
        <v>0</v>
      </c>
    </row>
    <row r="394" spans="1:7">
      <c r="A394" s="2">
        <v>43898</v>
      </c>
      <c r="B394" s="2">
        <f t="shared" si="12"/>
        <v>43921</v>
      </c>
      <c r="C394" s="3">
        <f t="shared" si="13"/>
        <v>1</v>
      </c>
      <c r="D394" t="s">
        <v>6</v>
      </c>
      <c r="E394">
        <v>17</v>
      </c>
      <c r="F394">
        <v>7</v>
      </c>
      <c r="G394">
        <v>0</v>
      </c>
    </row>
    <row r="395" spans="1:7">
      <c r="A395" s="2">
        <v>43898</v>
      </c>
      <c r="B395" s="2">
        <f t="shared" si="12"/>
        <v>43921</v>
      </c>
      <c r="C395" s="3">
        <f t="shared" si="13"/>
        <v>1</v>
      </c>
      <c r="D395" t="s">
        <v>27</v>
      </c>
      <c r="E395">
        <v>18</v>
      </c>
      <c r="F395">
        <v>2</v>
      </c>
      <c r="G395">
        <v>0</v>
      </c>
    </row>
    <row r="396" spans="1:7">
      <c r="A396" s="2">
        <v>43898</v>
      </c>
      <c r="B396" s="2">
        <f t="shared" si="12"/>
        <v>43921</v>
      </c>
      <c r="C396" s="3">
        <f t="shared" si="13"/>
        <v>1</v>
      </c>
      <c r="D396" t="s">
        <v>39</v>
      </c>
      <c r="E396">
        <v>19</v>
      </c>
      <c r="F396">
        <v>3</v>
      </c>
      <c r="G396">
        <v>0</v>
      </c>
    </row>
    <row r="397" spans="1:7">
      <c r="A397" s="2">
        <v>43898</v>
      </c>
      <c r="B397" s="2">
        <f t="shared" si="12"/>
        <v>43921</v>
      </c>
      <c r="C397" s="3">
        <f t="shared" si="13"/>
        <v>1</v>
      </c>
      <c r="D397" t="s">
        <v>34</v>
      </c>
      <c r="E397">
        <v>20</v>
      </c>
      <c r="F397">
        <v>1</v>
      </c>
      <c r="G397">
        <v>0</v>
      </c>
    </row>
    <row r="398" spans="1:7">
      <c r="A398" s="2">
        <v>43898</v>
      </c>
      <c r="B398" s="2">
        <f t="shared" si="12"/>
        <v>43921</v>
      </c>
      <c r="C398" s="3">
        <f t="shared" si="13"/>
        <v>1</v>
      </c>
      <c r="D398" t="s">
        <v>28</v>
      </c>
      <c r="E398">
        <v>21</v>
      </c>
      <c r="F398">
        <v>4</v>
      </c>
      <c r="G398">
        <v>0</v>
      </c>
    </row>
    <row r="399" spans="1:7">
      <c r="A399" s="2">
        <v>43898</v>
      </c>
      <c r="B399" s="2">
        <f t="shared" si="12"/>
        <v>43921</v>
      </c>
      <c r="C399" s="3">
        <f t="shared" si="13"/>
        <v>1</v>
      </c>
      <c r="D399" t="s">
        <v>23</v>
      </c>
      <c r="E399">
        <v>24</v>
      </c>
      <c r="F399">
        <v>5</v>
      </c>
      <c r="G399">
        <v>0</v>
      </c>
    </row>
    <row r="400" spans="1:7">
      <c r="A400" s="2">
        <v>43898</v>
      </c>
      <c r="B400" s="2">
        <f t="shared" si="12"/>
        <v>43921</v>
      </c>
      <c r="C400" s="3">
        <f t="shared" si="13"/>
        <v>1</v>
      </c>
      <c r="D400" t="s">
        <v>9</v>
      </c>
      <c r="E400">
        <v>25</v>
      </c>
      <c r="F400">
        <v>28</v>
      </c>
      <c r="G400">
        <v>0</v>
      </c>
    </row>
    <row r="401" spans="1:7">
      <c r="A401" s="2">
        <v>43898</v>
      </c>
      <c r="B401" s="2">
        <f t="shared" si="12"/>
        <v>43921</v>
      </c>
      <c r="C401" s="3">
        <f t="shared" si="13"/>
        <v>1</v>
      </c>
      <c r="D401" t="s">
        <v>29</v>
      </c>
      <c r="E401">
        <v>27</v>
      </c>
      <c r="F401">
        <v>2</v>
      </c>
      <c r="G401">
        <v>0</v>
      </c>
    </row>
    <row r="402" spans="1:7">
      <c r="A402" s="2">
        <v>43898</v>
      </c>
      <c r="B402" s="2">
        <f t="shared" si="12"/>
        <v>43921</v>
      </c>
      <c r="C402" s="3">
        <f t="shared" si="13"/>
        <v>1</v>
      </c>
      <c r="D402" t="s">
        <v>35</v>
      </c>
      <c r="E402">
        <v>29</v>
      </c>
      <c r="F402">
        <v>1</v>
      </c>
      <c r="G402">
        <v>0</v>
      </c>
    </row>
    <row r="403" spans="1:7">
      <c r="A403" s="2">
        <v>43898</v>
      </c>
      <c r="B403" s="2">
        <f t="shared" si="12"/>
        <v>43921</v>
      </c>
      <c r="C403" s="3">
        <f t="shared" si="13"/>
        <v>1</v>
      </c>
      <c r="D403" t="s">
        <v>12</v>
      </c>
      <c r="E403">
        <v>31</v>
      </c>
      <c r="F403">
        <v>16</v>
      </c>
      <c r="G403">
        <v>0</v>
      </c>
    </row>
    <row r="404" spans="1:7">
      <c r="A404" s="2">
        <v>43898</v>
      </c>
      <c r="B404" s="2">
        <f t="shared" si="12"/>
        <v>43921</v>
      </c>
      <c r="C404" s="3">
        <f t="shared" si="13"/>
        <v>1</v>
      </c>
      <c r="D404" t="s">
        <v>24</v>
      </c>
      <c r="E404">
        <v>32</v>
      </c>
      <c r="F404">
        <v>4</v>
      </c>
      <c r="G404">
        <v>0</v>
      </c>
    </row>
    <row r="405" spans="1:7">
      <c r="A405" s="2">
        <v>43898</v>
      </c>
      <c r="B405" s="2">
        <f t="shared" si="12"/>
        <v>43921</v>
      </c>
      <c r="C405" s="3">
        <f t="shared" si="13"/>
        <v>1</v>
      </c>
      <c r="D405" t="s">
        <v>19</v>
      </c>
      <c r="E405">
        <v>33</v>
      </c>
      <c r="F405">
        <v>4</v>
      </c>
      <c r="G405">
        <v>0</v>
      </c>
    </row>
    <row r="406" spans="1:7">
      <c r="A406" s="2">
        <v>43898</v>
      </c>
      <c r="B406" s="2">
        <f t="shared" si="12"/>
        <v>43921</v>
      </c>
      <c r="C406" s="3">
        <f t="shared" si="13"/>
        <v>1</v>
      </c>
      <c r="D406" t="s">
        <v>21</v>
      </c>
      <c r="E406">
        <v>34</v>
      </c>
      <c r="F406">
        <v>6</v>
      </c>
      <c r="G406">
        <v>0</v>
      </c>
    </row>
    <row r="407" spans="1:7">
      <c r="A407" s="2">
        <v>43898</v>
      </c>
      <c r="B407" s="2">
        <f t="shared" si="12"/>
        <v>43921</v>
      </c>
      <c r="C407" s="3">
        <f t="shared" si="13"/>
        <v>1</v>
      </c>
      <c r="D407" t="s">
        <v>16</v>
      </c>
      <c r="E407">
        <v>36</v>
      </c>
      <c r="F407">
        <v>106</v>
      </c>
      <c r="G407">
        <v>0</v>
      </c>
    </row>
    <row r="408" spans="1:7">
      <c r="A408" s="2">
        <v>43898</v>
      </c>
      <c r="B408" s="2">
        <f t="shared" si="12"/>
        <v>43921</v>
      </c>
      <c r="C408" s="3">
        <f t="shared" si="13"/>
        <v>1</v>
      </c>
      <c r="D408" t="s">
        <v>20</v>
      </c>
      <c r="E408">
        <v>37</v>
      </c>
      <c r="F408">
        <v>2</v>
      </c>
      <c r="G408">
        <v>0</v>
      </c>
    </row>
    <row r="409" spans="1:7">
      <c r="A409" s="2">
        <v>43898</v>
      </c>
      <c r="B409" s="2">
        <f t="shared" si="12"/>
        <v>43921</v>
      </c>
      <c r="C409" s="3">
        <f t="shared" si="13"/>
        <v>1</v>
      </c>
      <c r="D409" t="s">
        <v>30</v>
      </c>
      <c r="E409">
        <v>40</v>
      </c>
      <c r="F409">
        <v>1</v>
      </c>
      <c r="G409">
        <v>0</v>
      </c>
    </row>
    <row r="410" spans="1:7">
      <c r="A410" s="2">
        <v>43898</v>
      </c>
      <c r="B410" s="2">
        <f t="shared" si="12"/>
        <v>43921</v>
      </c>
      <c r="C410" s="3">
        <f t="shared" si="13"/>
        <v>1</v>
      </c>
      <c r="D410" t="s">
        <v>14</v>
      </c>
      <c r="E410">
        <v>41</v>
      </c>
      <c r="F410">
        <v>13</v>
      </c>
      <c r="G410">
        <v>0</v>
      </c>
    </row>
    <row r="411" spans="1:7">
      <c r="A411" s="2">
        <v>43898</v>
      </c>
      <c r="B411" s="2">
        <f t="shared" si="12"/>
        <v>43921</v>
      </c>
      <c r="C411" s="3">
        <f t="shared" si="13"/>
        <v>1</v>
      </c>
      <c r="D411" t="s">
        <v>31</v>
      </c>
      <c r="E411">
        <v>42</v>
      </c>
      <c r="F411">
        <v>6</v>
      </c>
      <c r="G411">
        <v>0</v>
      </c>
    </row>
    <row r="412" spans="1:7">
      <c r="A412" s="2">
        <v>43898</v>
      </c>
      <c r="B412" s="2">
        <f t="shared" si="12"/>
        <v>43921</v>
      </c>
      <c r="C412" s="3">
        <f t="shared" si="13"/>
        <v>1</v>
      </c>
      <c r="D412" t="s">
        <v>17</v>
      </c>
      <c r="E412">
        <v>44</v>
      </c>
      <c r="F412">
        <v>3</v>
      </c>
      <c r="G412">
        <v>0</v>
      </c>
    </row>
    <row r="413" spans="1:7">
      <c r="A413" s="2">
        <v>43898</v>
      </c>
      <c r="B413" s="2">
        <f t="shared" si="12"/>
        <v>43921</v>
      </c>
      <c r="C413" s="3">
        <f t="shared" si="13"/>
        <v>1</v>
      </c>
      <c r="D413" t="s">
        <v>32</v>
      </c>
      <c r="E413">
        <v>45</v>
      </c>
      <c r="F413">
        <v>6</v>
      </c>
      <c r="G413">
        <v>0</v>
      </c>
    </row>
    <row r="414" spans="1:7">
      <c r="A414" s="2">
        <v>43898</v>
      </c>
      <c r="B414" s="2">
        <f t="shared" si="12"/>
        <v>43921</v>
      </c>
      <c r="C414" s="3">
        <f t="shared" si="13"/>
        <v>1</v>
      </c>
      <c r="D414" t="s">
        <v>25</v>
      </c>
      <c r="E414">
        <v>47</v>
      </c>
      <c r="F414">
        <v>3</v>
      </c>
      <c r="G414">
        <v>0</v>
      </c>
    </row>
    <row r="415" spans="1:7">
      <c r="A415" s="2">
        <v>43898</v>
      </c>
      <c r="B415" s="2">
        <f t="shared" si="12"/>
        <v>43921</v>
      </c>
      <c r="C415" s="3">
        <f t="shared" si="13"/>
        <v>1</v>
      </c>
      <c r="D415" t="s">
        <v>11</v>
      </c>
      <c r="E415">
        <v>48</v>
      </c>
      <c r="F415">
        <v>23</v>
      </c>
      <c r="G415">
        <v>0</v>
      </c>
    </row>
    <row r="416" spans="1:7">
      <c r="A416" s="2">
        <v>43898</v>
      </c>
      <c r="B416" s="2">
        <f t="shared" si="12"/>
        <v>43921</v>
      </c>
      <c r="C416" s="3">
        <f t="shared" si="13"/>
        <v>1</v>
      </c>
      <c r="D416" t="s">
        <v>13</v>
      </c>
      <c r="E416">
        <v>49</v>
      </c>
      <c r="F416">
        <v>3</v>
      </c>
      <c r="G416">
        <v>0</v>
      </c>
    </row>
    <row r="417" spans="1:7">
      <c r="A417" s="2">
        <v>43898</v>
      </c>
      <c r="B417" s="2">
        <f t="shared" si="12"/>
        <v>43921</v>
      </c>
      <c r="C417" s="3">
        <f t="shared" si="13"/>
        <v>1</v>
      </c>
      <c r="D417" t="s">
        <v>36</v>
      </c>
      <c r="E417">
        <v>50</v>
      </c>
      <c r="F417">
        <v>1</v>
      </c>
      <c r="G417">
        <v>0</v>
      </c>
    </row>
    <row r="418" spans="1:7">
      <c r="A418" s="2">
        <v>43898</v>
      </c>
      <c r="B418" s="2">
        <f t="shared" si="12"/>
        <v>43921</v>
      </c>
      <c r="C418" s="3">
        <f t="shared" si="13"/>
        <v>1</v>
      </c>
      <c r="D418" t="s">
        <v>37</v>
      </c>
      <c r="E418">
        <v>51</v>
      </c>
      <c r="F418">
        <v>2</v>
      </c>
      <c r="G418">
        <v>0</v>
      </c>
    </row>
    <row r="419" spans="1:7">
      <c r="A419" s="2">
        <v>43898</v>
      </c>
      <c r="B419" s="2">
        <f t="shared" si="12"/>
        <v>43921</v>
      </c>
      <c r="C419" s="3">
        <f t="shared" si="13"/>
        <v>1</v>
      </c>
      <c r="D419" t="s">
        <v>5</v>
      </c>
      <c r="E419">
        <v>53</v>
      </c>
      <c r="F419">
        <v>141</v>
      </c>
      <c r="G419">
        <v>19</v>
      </c>
    </row>
    <row r="420" spans="1:7">
      <c r="A420" s="2">
        <v>43898</v>
      </c>
      <c r="B420" s="2">
        <f t="shared" si="12"/>
        <v>43921</v>
      </c>
      <c r="C420" s="3">
        <f t="shared" si="13"/>
        <v>1</v>
      </c>
      <c r="D420" t="s">
        <v>10</v>
      </c>
      <c r="E420">
        <v>55</v>
      </c>
      <c r="F420">
        <v>1</v>
      </c>
      <c r="G420">
        <v>0</v>
      </c>
    </row>
    <row r="421" spans="1:7">
      <c r="A421" s="2">
        <v>43899</v>
      </c>
      <c r="B421" s="2">
        <f t="shared" si="12"/>
        <v>43921</v>
      </c>
      <c r="C421" s="3">
        <f t="shared" si="13"/>
        <v>1</v>
      </c>
      <c r="D421" t="s">
        <v>8</v>
      </c>
      <c r="E421">
        <v>4</v>
      </c>
      <c r="F421">
        <v>6</v>
      </c>
      <c r="G421">
        <v>0</v>
      </c>
    </row>
    <row r="422" spans="1:7">
      <c r="A422" s="2">
        <v>43899</v>
      </c>
      <c r="B422" s="2">
        <f t="shared" si="12"/>
        <v>43921</v>
      </c>
      <c r="C422" s="3">
        <f t="shared" si="13"/>
        <v>1</v>
      </c>
      <c r="D422" t="s">
        <v>7</v>
      </c>
      <c r="E422">
        <v>6</v>
      </c>
      <c r="F422">
        <v>172</v>
      </c>
      <c r="G422">
        <v>2</v>
      </c>
    </row>
    <row r="423" spans="1:7">
      <c r="A423" s="2">
        <v>43899</v>
      </c>
      <c r="B423" s="2">
        <f t="shared" si="12"/>
        <v>43921</v>
      </c>
      <c r="C423" s="3">
        <f t="shared" si="13"/>
        <v>1</v>
      </c>
      <c r="D423" t="s">
        <v>22</v>
      </c>
      <c r="E423">
        <v>8</v>
      </c>
      <c r="F423">
        <v>12</v>
      </c>
      <c r="G423">
        <v>0</v>
      </c>
    </row>
    <row r="424" spans="1:7">
      <c r="A424" s="2">
        <v>43899</v>
      </c>
      <c r="B424" s="2">
        <f t="shared" si="12"/>
        <v>43921</v>
      </c>
      <c r="C424" s="3">
        <f t="shared" si="13"/>
        <v>1</v>
      </c>
      <c r="D424" t="s">
        <v>38</v>
      </c>
      <c r="E424">
        <v>9</v>
      </c>
      <c r="F424">
        <v>2</v>
      </c>
      <c r="G424">
        <v>0</v>
      </c>
    </row>
    <row r="425" spans="1:7">
      <c r="A425" s="2">
        <v>43899</v>
      </c>
      <c r="B425" s="2">
        <f t="shared" si="12"/>
        <v>43921</v>
      </c>
      <c r="C425" s="3">
        <f t="shared" si="13"/>
        <v>1</v>
      </c>
      <c r="D425" t="s">
        <v>33</v>
      </c>
      <c r="E425">
        <v>11</v>
      </c>
      <c r="F425">
        <v>4</v>
      </c>
      <c r="G425">
        <v>0</v>
      </c>
    </row>
    <row r="426" spans="1:7">
      <c r="A426" s="2">
        <v>43899</v>
      </c>
      <c r="B426" s="2">
        <f t="shared" si="12"/>
        <v>43921</v>
      </c>
      <c r="C426" s="3">
        <f t="shared" si="13"/>
        <v>1</v>
      </c>
      <c r="D426" t="s">
        <v>15</v>
      </c>
      <c r="E426">
        <v>12</v>
      </c>
      <c r="F426">
        <v>14</v>
      </c>
      <c r="G426">
        <v>2</v>
      </c>
    </row>
    <row r="427" spans="1:7">
      <c r="A427" s="2">
        <v>43899</v>
      </c>
      <c r="B427" s="2">
        <f t="shared" si="12"/>
        <v>43921</v>
      </c>
      <c r="C427" s="3">
        <f t="shared" si="13"/>
        <v>1</v>
      </c>
      <c r="D427" t="s">
        <v>18</v>
      </c>
      <c r="E427">
        <v>13</v>
      </c>
      <c r="F427">
        <v>17</v>
      </c>
      <c r="G427">
        <v>0</v>
      </c>
    </row>
    <row r="428" spans="1:7">
      <c r="A428" s="2">
        <v>43899</v>
      </c>
      <c r="B428" s="2">
        <f t="shared" si="12"/>
        <v>43921</v>
      </c>
      <c r="C428" s="3">
        <f t="shared" si="13"/>
        <v>1</v>
      </c>
      <c r="D428" t="s">
        <v>26</v>
      </c>
      <c r="E428">
        <v>15</v>
      </c>
      <c r="F428">
        <v>2</v>
      </c>
      <c r="G428">
        <v>0</v>
      </c>
    </row>
    <row r="429" spans="1:7">
      <c r="A429" s="2">
        <v>43899</v>
      </c>
      <c r="B429" s="2">
        <f t="shared" si="12"/>
        <v>43921</v>
      </c>
      <c r="C429" s="3">
        <f t="shared" si="13"/>
        <v>1</v>
      </c>
      <c r="D429" t="s">
        <v>6</v>
      </c>
      <c r="E429">
        <v>17</v>
      </c>
      <c r="F429">
        <v>11</v>
      </c>
      <c r="G429">
        <v>0</v>
      </c>
    </row>
    <row r="430" spans="1:7">
      <c r="A430" s="2">
        <v>43899</v>
      </c>
      <c r="B430" s="2">
        <f t="shared" si="12"/>
        <v>43921</v>
      </c>
      <c r="C430" s="3">
        <f t="shared" si="13"/>
        <v>1</v>
      </c>
      <c r="D430" t="s">
        <v>27</v>
      </c>
      <c r="E430">
        <v>18</v>
      </c>
      <c r="F430">
        <v>4</v>
      </c>
      <c r="G430">
        <v>0</v>
      </c>
    </row>
    <row r="431" spans="1:7">
      <c r="A431" s="2">
        <v>43899</v>
      </c>
      <c r="B431" s="2">
        <f t="shared" si="12"/>
        <v>43921</v>
      </c>
      <c r="C431" s="3">
        <f t="shared" si="13"/>
        <v>1</v>
      </c>
      <c r="D431" t="s">
        <v>39</v>
      </c>
      <c r="E431">
        <v>19</v>
      </c>
      <c r="F431">
        <v>8</v>
      </c>
      <c r="G431">
        <v>0</v>
      </c>
    </row>
    <row r="432" spans="1:7">
      <c r="A432" s="2">
        <v>43899</v>
      </c>
      <c r="B432" s="2">
        <f t="shared" si="12"/>
        <v>43921</v>
      </c>
      <c r="C432" s="3">
        <f t="shared" si="13"/>
        <v>1</v>
      </c>
      <c r="D432" t="s">
        <v>34</v>
      </c>
      <c r="E432">
        <v>20</v>
      </c>
      <c r="F432">
        <v>1</v>
      </c>
      <c r="G432">
        <v>0</v>
      </c>
    </row>
    <row r="433" spans="1:7">
      <c r="A433" s="2">
        <v>43899</v>
      </c>
      <c r="B433" s="2">
        <f t="shared" si="12"/>
        <v>43921</v>
      </c>
      <c r="C433" s="3">
        <f t="shared" si="13"/>
        <v>1</v>
      </c>
      <c r="D433" t="s">
        <v>28</v>
      </c>
      <c r="E433">
        <v>21</v>
      </c>
      <c r="F433">
        <v>5</v>
      </c>
      <c r="G433">
        <v>0</v>
      </c>
    </row>
    <row r="434" spans="1:7">
      <c r="A434" s="2">
        <v>43899</v>
      </c>
      <c r="B434" s="2">
        <f t="shared" si="12"/>
        <v>43921</v>
      </c>
      <c r="C434" s="3">
        <f t="shared" si="13"/>
        <v>1</v>
      </c>
      <c r="D434" t="s">
        <v>40</v>
      </c>
      <c r="E434">
        <v>22</v>
      </c>
      <c r="F434">
        <v>1</v>
      </c>
      <c r="G434">
        <v>0</v>
      </c>
    </row>
    <row r="435" spans="1:7">
      <c r="A435" s="2">
        <v>43899</v>
      </c>
      <c r="B435" s="2">
        <f t="shared" si="12"/>
        <v>43921</v>
      </c>
      <c r="C435" s="3">
        <f t="shared" si="13"/>
        <v>1</v>
      </c>
      <c r="D435" t="s">
        <v>23</v>
      </c>
      <c r="E435">
        <v>24</v>
      </c>
      <c r="F435">
        <v>6</v>
      </c>
      <c r="G435">
        <v>0</v>
      </c>
    </row>
    <row r="436" spans="1:7">
      <c r="A436" s="2">
        <v>43899</v>
      </c>
      <c r="B436" s="2">
        <f t="shared" si="12"/>
        <v>43921</v>
      </c>
      <c r="C436" s="3">
        <f t="shared" si="13"/>
        <v>1</v>
      </c>
      <c r="D436" t="s">
        <v>9</v>
      </c>
      <c r="E436">
        <v>25</v>
      </c>
      <c r="F436">
        <v>41</v>
      </c>
      <c r="G436">
        <v>0</v>
      </c>
    </row>
    <row r="437" spans="1:7">
      <c r="A437" s="2">
        <v>43899</v>
      </c>
      <c r="B437" s="2">
        <f t="shared" si="12"/>
        <v>43921</v>
      </c>
      <c r="C437" s="3">
        <f t="shared" si="13"/>
        <v>1</v>
      </c>
      <c r="D437" t="s">
        <v>29</v>
      </c>
      <c r="E437">
        <v>27</v>
      </c>
      <c r="F437">
        <v>2</v>
      </c>
      <c r="G437">
        <v>0</v>
      </c>
    </row>
    <row r="438" spans="1:7">
      <c r="A438" s="2">
        <v>43899</v>
      </c>
      <c r="B438" s="2">
        <f t="shared" si="12"/>
        <v>43921</v>
      </c>
      <c r="C438" s="3">
        <f t="shared" si="13"/>
        <v>1</v>
      </c>
      <c r="D438" t="s">
        <v>35</v>
      </c>
      <c r="E438">
        <v>29</v>
      </c>
      <c r="F438">
        <v>1</v>
      </c>
      <c r="G438">
        <v>0</v>
      </c>
    </row>
    <row r="439" spans="1:7">
      <c r="A439" s="2">
        <v>43899</v>
      </c>
      <c r="B439" s="2">
        <f t="shared" si="12"/>
        <v>43921</v>
      </c>
      <c r="C439" s="3">
        <f t="shared" si="13"/>
        <v>1</v>
      </c>
      <c r="D439" t="s">
        <v>12</v>
      </c>
      <c r="E439">
        <v>31</v>
      </c>
      <c r="F439">
        <v>16</v>
      </c>
      <c r="G439">
        <v>0</v>
      </c>
    </row>
    <row r="440" spans="1:7">
      <c r="A440" s="2">
        <v>43899</v>
      </c>
      <c r="B440" s="2">
        <f t="shared" si="12"/>
        <v>43921</v>
      </c>
      <c r="C440" s="3">
        <f t="shared" si="13"/>
        <v>1</v>
      </c>
      <c r="D440" t="s">
        <v>24</v>
      </c>
      <c r="E440">
        <v>32</v>
      </c>
      <c r="F440">
        <v>4</v>
      </c>
      <c r="G440">
        <v>0</v>
      </c>
    </row>
    <row r="441" spans="1:7">
      <c r="A441" s="2">
        <v>43899</v>
      </c>
      <c r="B441" s="2">
        <f t="shared" si="12"/>
        <v>43921</v>
      </c>
      <c r="C441" s="3">
        <f t="shared" si="13"/>
        <v>1</v>
      </c>
      <c r="D441" t="s">
        <v>19</v>
      </c>
      <c r="E441">
        <v>33</v>
      </c>
      <c r="F441">
        <v>4</v>
      </c>
      <c r="G441">
        <v>0</v>
      </c>
    </row>
    <row r="442" spans="1:7">
      <c r="A442" s="2">
        <v>43899</v>
      </c>
      <c r="B442" s="2">
        <f t="shared" si="12"/>
        <v>43921</v>
      </c>
      <c r="C442" s="3">
        <f t="shared" si="13"/>
        <v>1</v>
      </c>
      <c r="D442" t="s">
        <v>21</v>
      </c>
      <c r="E442">
        <v>34</v>
      </c>
      <c r="F442">
        <v>11</v>
      </c>
      <c r="G442">
        <v>0</v>
      </c>
    </row>
    <row r="443" spans="1:7">
      <c r="A443" s="2">
        <v>43899</v>
      </c>
      <c r="B443" s="2">
        <f t="shared" si="12"/>
        <v>43921</v>
      </c>
      <c r="C443" s="3">
        <f t="shared" si="13"/>
        <v>1</v>
      </c>
      <c r="D443" t="s">
        <v>16</v>
      </c>
      <c r="E443">
        <v>36</v>
      </c>
      <c r="F443">
        <v>142</v>
      </c>
      <c r="G443">
        <v>0</v>
      </c>
    </row>
    <row r="444" spans="1:7">
      <c r="A444" s="2">
        <v>43899</v>
      </c>
      <c r="B444" s="2">
        <f t="shared" si="12"/>
        <v>43921</v>
      </c>
      <c r="C444" s="3">
        <f t="shared" si="13"/>
        <v>1</v>
      </c>
      <c r="D444" t="s">
        <v>20</v>
      </c>
      <c r="E444">
        <v>37</v>
      </c>
      <c r="F444">
        <v>7</v>
      </c>
      <c r="G444">
        <v>0</v>
      </c>
    </row>
    <row r="445" spans="1:7">
      <c r="A445" s="2">
        <v>43899</v>
      </c>
      <c r="B445" s="2">
        <f t="shared" si="12"/>
        <v>43921</v>
      </c>
      <c r="C445" s="3">
        <f t="shared" si="13"/>
        <v>1</v>
      </c>
      <c r="D445" t="s">
        <v>41</v>
      </c>
      <c r="E445">
        <v>39</v>
      </c>
      <c r="F445">
        <v>3</v>
      </c>
      <c r="G445">
        <v>0</v>
      </c>
    </row>
    <row r="446" spans="1:7">
      <c r="A446" s="2">
        <v>43899</v>
      </c>
      <c r="B446" s="2">
        <f t="shared" si="12"/>
        <v>43921</v>
      </c>
      <c r="C446" s="3">
        <f t="shared" si="13"/>
        <v>1</v>
      </c>
      <c r="D446" t="s">
        <v>30</v>
      </c>
      <c r="E446">
        <v>40</v>
      </c>
      <c r="F446">
        <v>1</v>
      </c>
      <c r="G446">
        <v>0</v>
      </c>
    </row>
    <row r="447" spans="1:7">
      <c r="A447" s="2">
        <v>43899</v>
      </c>
      <c r="B447" s="2">
        <f t="shared" si="12"/>
        <v>43921</v>
      </c>
      <c r="C447" s="3">
        <f t="shared" si="13"/>
        <v>1</v>
      </c>
      <c r="D447" t="s">
        <v>14</v>
      </c>
      <c r="E447">
        <v>41</v>
      </c>
      <c r="F447">
        <v>13</v>
      </c>
      <c r="G447">
        <v>0</v>
      </c>
    </row>
    <row r="448" spans="1:7">
      <c r="A448" s="2">
        <v>43899</v>
      </c>
      <c r="B448" s="2">
        <f t="shared" si="12"/>
        <v>43921</v>
      </c>
      <c r="C448" s="3">
        <f t="shared" si="13"/>
        <v>1</v>
      </c>
      <c r="D448" t="s">
        <v>31</v>
      </c>
      <c r="E448">
        <v>42</v>
      </c>
      <c r="F448">
        <v>10</v>
      </c>
      <c r="G448">
        <v>0</v>
      </c>
    </row>
    <row r="449" spans="1:7">
      <c r="A449" s="2">
        <v>43899</v>
      </c>
      <c r="B449" s="2">
        <f t="shared" si="12"/>
        <v>43921</v>
      </c>
      <c r="C449" s="3">
        <f t="shared" si="13"/>
        <v>1</v>
      </c>
      <c r="D449" t="s">
        <v>17</v>
      </c>
      <c r="E449">
        <v>44</v>
      </c>
      <c r="F449">
        <v>3</v>
      </c>
      <c r="G449">
        <v>0</v>
      </c>
    </row>
    <row r="450" spans="1:7">
      <c r="A450" s="2">
        <v>43899</v>
      </c>
      <c r="B450" s="2">
        <f t="shared" si="12"/>
        <v>43921</v>
      </c>
      <c r="C450" s="3">
        <f t="shared" si="13"/>
        <v>1</v>
      </c>
      <c r="D450" t="s">
        <v>32</v>
      </c>
      <c r="E450">
        <v>45</v>
      </c>
      <c r="F450">
        <v>7</v>
      </c>
      <c r="G450">
        <v>0</v>
      </c>
    </row>
    <row r="451" spans="1:7">
      <c r="A451" s="2">
        <v>43899</v>
      </c>
      <c r="B451" s="2">
        <f t="shared" si="12"/>
        <v>43921</v>
      </c>
      <c r="C451" s="3">
        <f t="shared" si="13"/>
        <v>1</v>
      </c>
      <c r="D451" t="s">
        <v>25</v>
      </c>
      <c r="E451">
        <v>47</v>
      </c>
      <c r="F451">
        <v>4</v>
      </c>
      <c r="G451">
        <v>0</v>
      </c>
    </row>
    <row r="452" spans="1:7">
      <c r="A452" s="2">
        <v>43899</v>
      </c>
      <c r="B452" s="2">
        <f t="shared" ref="B452:B515" si="14">EOMONTH(A452,0)</f>
        <v>43921</v>
      </c>
      <c r="C452" s="3">
        <f t="shared" ref="C452:C515" si="15">IF(A452=B452,0,1)</f>
        <v>1</v>
      </c>
      <c r="D452" t="s">
        <v>11</v>
      </c>
      <c r="E452">
        <v>48</v>
      </c>
      <c r="F452">
        <v>24</v>
      </c>
      <c r="G452">
        <v>0</v>
      </c>
    </row>
    <row r="453" spans="1:7">
      <c r="A453" s="2">
        <v>43899</v>
      </c>
      <c r="B453" s="2">
        <f t="shared" si="14"/>
        <v>43921</v>
      </c>
      <c r="C453" s="3">
        <f t="shared" si="15"/>
        <v>1</v>
      </c>
      <c r="D453" t="s">
        <v>13</v>
      </c>
      <c r="E453">
        <v>49</v>
      </c>
      <c r="F453">
        <v>3</v>
      </c>
      <c r="G453">
        <v>0</v>
      </c>
    </row>
    <row r="454" spans="1:7">
      <c r="A454" s="2">
        <v>43899</v>
      </c>
      <c r="B454" s="2">
        <f t="shared" si="14"/>
        <v>43921</v>
      </c>
      <c r="C454" s="3">
        <f t="shared" si="15"/>
        <v>1</v>
      </c>
      <c r="D454" t="s">
        <v>36</v>
      </c>
      <c r="E454">
        <v>50</v>
      </c>
      <c r="F454">
        <v>1</v>
      </c>
      <c r="G454">
        <v>0</v>
      </c>
    </row>
    <row r="455" spans="1:7">
      <c r="A455" s="2">
        <v>43899</v>
      </c>
      <c r="B455" s="2">
        <f t="shared" si="14"/>
        <v>43921</v>
      </c>
      <c r="C455" s="3">
        <f t="shared" si="15"/>
        <v>1</v>
      </c>
      <c r="D455" t="s">
        <v>37</v>
      </c>
      <c r="E455">
        <v>51</v>
      </c>
      <c r="F455">
        <v>5</v>
      </c>
      <c r="G455">
        <v>0</v>
      </c>
    </row>
    <row r="456" spans="1:7">
      <c r="A456" s="2">
        <v>43899</v>
      </c>
      <c r="B456" s="2">
        <f t="shared" si="14"/>
        <v>43921</v>
      </c>
      <c r="C456" s="3">
        <f t="shared" si="15"/>
        <v>1</v>
      </c>
      <c r="D456" t="s">
        <v>5</v>
      </c>
      <c r="E456">
        <v>53</v>
      </c>
      <c r="F456">
        <v>179</v>
      </c>
      <c r="G456">
        <v>22</v>
      </c>
    </row>
    <row r="457" spans="1:7">
      <c r="A457" s="2">
        <v>43899</v>
      </c>
      <c r="B457" s="2">
        <f t="shared" si="14"/>
        <v>43921</v>
      </c>
      <c r="C457" s="3">
        <f t="shared" si="15"/>
        <v>1</v>
      </c>
      <c r="D457" t="s">
        <v>10</v>
      </c>
      <c r="E457">
        <v>55</v>
      </c>
      <c r="F457">
        <v>2</v>
      </c>
      <c r="G457">
        <v>0</v>
      </c>
    </row>
    <row r="458" spans="1:7">
      <c r="A458" s="2">
        <v>43900</v>
      </c>
      <c r="B458" s="2">
        <f t="shared" si="14"/>
        <v>43921</v>
      </c>
      <c r="C458" s="3">
        <f t="shared" si="15"/>
        <v>1</v>
      </c>
      <c r="D458" t="s">
        <v>8</v>
      </c>
      <c r="E458">
        <v>4</v>
      </c>
      <c r="F458">
        <v>6</v>
      </c>
      <c r="G458">
        <v>0</v>
      </c>
    </row>
    <row r="459" spans="1:7">
      <c r="A459" s="2">
        <v>43900</v>
      </c>
      <c r="B459" s="2">
        <f t="shared" si="14"/>
        <v>43921</v>
      </c>
      <c r="C459" s="3">
        <f t="shared" si="15"/>
        <v>1</v>
      </c>
      <c r="D459" t="s">
        <v>7</v>
      </c>
      <c r="E459">
        <v>6</v>
      </c>
      <c r="F459">
        <v>179</v>
      </c>
      <c r="G459">
        <v>3</v>
      </c>
    </row>
    <row r="460" spans="1:7">
      <c r="A460" s="2">
        <v>43900</v>
      </c>
      <c r="B460" s="2">
        <f t="shared" si="14"/>
        <v>43921</v>
      </c>
      <c r="C460" s="3">
        <f t="shared" si="15"/>
        <v>1</v>
      </c>
      <c r="D460" t="s">
        <v>22</v>
      </c>
      <c r="E460">
        <v>8</v>
      </c>
      <c r="F460">
        <v>17</v>
      </c>
      <c r="G460">
        <v>0</v>
      </c>
    </row>
    <row r="461" spans="1:7">
      <c r="A461" s="2">
        <v>43900</v>
      </c>
      <c r="B461" s="2">
        <f t="shared" si="14"/>
        <v>43921</v>
      </c>
      <c r="C461" s="3">
        <f t="shared" si="15"/>
        <v>1</v>
      </c>
      <c r="D461" t="s">
        <v>38</v>
      </c>
      <c r="E461">
        <v>9</v>
      </c>
      <c r="F461">
        <v>2</v>
      </c>
      <c r="G461">
        <v>0</v>
      </c>
    </row>
    <row r="462" spans="1:7">
      <c r="A462" s="2">
        <v>43900</v>
      </c>
      <c r="B462" s="2">
        <f t="shared" si="14"/>
        <v>43921</v>
      </c>
      <c r="C462" s="3">
        <f t="shared" si="15"/>
        <v>1</v>
      </c>
      <c r="D462" t="s">
        <v>33</v>
      </c>
      <c r="E462">
        <v>11</v>
      </c>
      <c r="F462">
        <v>4</v>
      </c>
      <c r="G462">
        <v>0</v>
      </c>
    </row>
    <row r="463" spans="1:7">
      <c r="A463" s="2">
        <v>43900</v>
      </c>
      <c r="B463" s="2">
        <f t="shared" si="14"/>
        <v>43921</v>
      </c>
      <c r="C463" s="3">
        <f t="shared" si="15"/>
        <v>1</v>
      </c>
      <c r="D463" t="s">
        <v>15</v>
      </c>
      <c r="E463">
        <v>12</v>
      </c>
      <c r="F463">
        <v>23</v>
      </c>
      <c r="G463">
        <v>2</v>
      </c>
    </row>
    <row r="464" spans="1:7">
      <c r="A464" s="2">
        <v>43900</v>
      </c>
      <c r="B464" s="2">
        <f t="shared" si="14"/>
        <v>43921</v>
      </c>
      <c r="C464" s="3">
        <f t="shared" si="15"/>
        <v>1</v>
      </c>
      <c r="D464" t="s">
        <v>18</v>
      </c>
      <c r="E464">
        <v>13</v>
      </c>
      <c r="F464">
        <v>22</v>
      </c>
      <c r="G464">
        <v>0</v>
      </c>
    </row>
    <row r="465" spans="1:7">
      <c r="A465" s="2">
        <v>43900</v>
      </c>
      <c r="B465" s="2">
        <f t="shared" si="14"/>
        <v>43921</v>
      </c>
      <c r="C465" s="3">
        <f t="shared" si="15"/>
        <v>1</v>
      </c>
      <c r="D465" t="s">
        <v>26</v>
      </c>
      <c r="E465">
        <v>15</v>
      </c>
      <c r="F465">
        <v>2</v>
      </c>
      <c r="G465">
        <v>0</v>
      </c>
    </row>
    <row r="466" spans="1:7">
      <c r="A466" s="2">
        <v>43900</v>
      </c>
      <c r="B466" s="2">
        <f t="shared" si="14"/>
        <v>43921</v>
      </c>
      <c r="C466" s="3">
        <f t="shared" si="15"/>
        <v>1</v>
      </c>
      <c r="D466" t="s">
        <v>6</v>
      </c>
      <c r="E466">
        <v>17</v>
      </c>
      <c r="F466">
        <v>19</v>
      </c>
      <c r="G466">
        <v>0</v>
      </c>
    </row>
    <row r="467" spans="1:7">
      <c r="A467" s="2">
        <v>43900</v>
      </c>
      <c r="B467" s="2">
        <f t="shared" si="14"/>
        <v>43921</v>
      </c>
      <c r="C467" s="3">
        <f t="shared" si="15"/>
        <v>1</v>
      </c>
      <c r="D467" t="s">
        <v>27</v>
      </c>
      <c r="E467">
        <v>18</v>
      </c>
      <c r="F467">
        <v>6</v>
      </c>
      <c r="G467">
        <v>0</v>
      </c>
    </row>
    <row r="468" spans="1:7">
      <c r="A468" s="2">
        <v>43900</v>
      </c>
      <c r="B468" s="2">
        <f t="shared" si="14"/>
        <v>43921</v>
      </c>
      <c r="C468" s="3">
        <f t="shared" si="15"/>
        <v>1</v>
      </c>
      <c r="D468" t="s">
        <v>39</v>
      </c>
      <c r="E468">
        <v>19</v>
      </c>
      <c r="F468">
        <v>13</v>
      </c>
      <c r="G468">
        <v>0</v>
      </c>
    </row>
    <row r="469" spans="1:7">
      <c r="A469" s="2">
        <v>43900</v>
      </c>
      <c r="B469" s="2">
        <f t="shared" si="14"/>
        <v>43921</v>
      </c>
      <c r="C469" s="3">
        <f t="shared" si="15"/>
        <v>1</v>
      </c>
      <c r="D469" t="s">
        <v>34</v>
      </c>
      <c r="E469">
        <v>20</v>
      </c>
      <c r="F469">
        <v>1</v>
      </c>
      <c r="G469">
        <v>0</v>
      </c>
    </row>
    <row r="470" spans="1:7">
      <c r="A470" s="2">
        <v>43900</v>
      </c>
      <c r="B470" s="2">
        <f t="shared" si="14"/>
        <v>43921</v>
      </c>
      <c r="C470" s="3">
        <f t="shared" si="15"/>
        <v>1</v>
      </c>
      <c r="D470" t="s">
        <v>28</v>
      </c>
      <c r="E470">
        <v>21</v>
      </c>
      <c r="F470">
        <v>7</v>
      </c>
      <c r="G470">
        <v>0</v>
      </c>
    </row>
    <row r="471" spans="1:7">
      <c r="A471" s="2">
        <v>43900</v>
      </c>
      <c r="B471" s="2">
        <f t="shared" si="14"/>
        <v>43921</v>
      </c>
      <c r="C471" s="3">
        <f t="shared" si="15"/>
        <v>1</v>
      </c>
      <c r="D471" t="s">
        <v>40</v>
      </c>
      <c r="E471">
        <v>22</v>
      </c>
      <c r="F471">
        <v>6</v>
      </c>
      <c r="G471">
        <v>0</v>
      </c>
    </row>
    <row r="472" spans="1:7">
      <c r="A472" s="2">
        <v>43900</v>
      </c>
      <c r="B472" s="2">
        <f t="shared" si="14"/>
        <v>43921</v>
      </c>
      <c r="C472" s="3">
        <f t="shared" si="15"/>
        <v>1</v>
      </c>
      <c r="D472" t="s">
        <v>23</v>
      </c>
      <c r="E472">
        <v>24</v>
      </c>
      <c r="F472">
        <v>9</v>
      </c>
      <c r="G472">
        <v>0</v>
      </c>
    </row>
    <row r="473" spans="1:7">
      <c r="A473" s="2">
        <v>43900</v>
      </c>
      <c r="B473" s="2">
        <f t="shared" si="14"/>
        <v>43921</v>
      </c>
      <c r="C473" s="3">
        <f t="shared" si="15"/>
        <v>1</v>
      </c>
      <c r="D473" t="s">
        <v>9</v>
      </c>
      <c r="E473">
        <v>25</v>
      </c>
      <c r="F473">
        <v>92</v>
      </c>
      <c r="G473">
        <v>0</v>
      </c>
    </row>
    <row r="474" spans="1:7">
      <c r="A474" s="2">
        <v>43900</v>
      </c>
      <c r="B474" s="2">
        <f t="shared" si="14"/>
        <v>43921</v>
      </c>
      <c r="C474" s="3">
        <f t="shared" si="15"/>
        <v>1</v>
      </c>
      <c r="D474" t="s">
        <v>42</v>
      </c>
      <c r="E474">
        <v>26</v>
      </c>
      <c r="F474">
        <v>2</v>
      </c>
      <c r="G474">
        <v>0</v>
      </c>
    </row>
    <row r="475" spans="1:7">
      <c r="A475" s="2">
        <v>43900</v>
      </c>
      <c r="B475" s="2">
        <f t="shared" si="14"/>
        <v>43921</v>
      </c>
      <c r="C475" s="3">
        <f t="shared" si="15"/>
        <v>1</v>
      </c>
      <c r="D475" t="s">
        <v>29</v>
      </c>
      <c r="E475">
        <v>27</v>
      </c>
      <c r="F475">
        <v>3</v>
      </c>
      <c r="G475">
        <v>0</v>
      </c>
    </row>
    <row r="476" spans="1:7">
      <c r="A476" s="2">
        <v>43900</v>
      </c>
      <c r="B476" s="2">
        <f t="shared" si="14"/>
        <v>43921</v>
      </c>
      <c r="C476" s="3">
        <f t="shared" si="15"/>
        <v>1</v>
      </c>
      <c r="D476" t="s">
        <v>35</v>
      </c>
      <c r="E476">
        <v>29</v>
      </c>
      <c r="F476">
        <v>1</v>
      </c>
      <c r="G476">
        <v>0</v>
      </c>
    </row>
    <row r="477" spans="1:7">
      <c r="A477" s="2">
        <v>43900</v>
      </c>
      <c r="B477" s="2">
        <f t="shared" si="14"/>
        <v>43921</v>
      </c>
      <c r="C477" s="3">
        <f t="shared" si="15"/>
        <v>1</v>
      </c>
      <c r="D477" t="s">
        <v>12</v>
      </c>
      <c r="E477">
        <v>31</v>
      </c>
      <c r="F477">
        <v>17</v>
      </c>
      <c r="G477">
        <v>0</v>
      </c>
    </row>
    <row r="478" spans="1:7">
      <c r="A478" s="2">
        <v>43900</v>
      </c>
      <c r="B478" s="2">
        <f t="shared" si="14"/>
        <v>43921</v>
      </c>
      <c r="C478" s="3">
        <f t="shared" si="15"/>
        <v>1</v>
      </c>
      <c r="D478" t="s">
        <v>24</v>
      </c>
      <c r="E478">
        <v>32</v>
      </c>
      <c r="F478">
        <v>4</v>
      </c>
      <c r="G478">
        <v>0</v>
      </c>
    </row>
    <row r="479" spans="1:7">
      <c r="A479" s="2">
        <v>43900</v>
      </c>
      <c r="B479" s="2">
        <f t="shared" si="14"/>
        <v>43921</v>
      </c>
      <c r="C479" s="3">
        <f t="shared" si="15"/>
        <v>1</v>
      </c>
      <c r="D479" t="s">
        <v>19</v>
      </c>
      <c r="E479">
        <v>33</v>
      </c>
      <c r="F479">
        <v>5</v>
      </c>
      <c r="G479">
        <v>0</v>
      </c>
    </row>
    <row r="480" spans="1:7">
      <c r="A480" s="2">
        <v>43900</v>
      </c>
      <c r="B480" s="2">
        <f t="shared" si="14"/>
        <v>43921</v>
      </c>
      <c r="C480" s="3">
        <f t="shared" si="15"/>
        <v>1</v>
      </c>
      <c r="D480" t="s">
        <v>21</v>
      </c>
      <c r="E480">
        <v>34</v>
      </c>
      <c r="F480">
        <v>15</v>
      </c>
      <c r="G480">
        <v>1</v>
      </c>
    </row>
    <row r="481" spans="1:7">
      <c r="A481" s="2">
        <v>43900</v>
      </c>
      <c r="B481" s="2">
        <f t="shared" si="14"/>
        <v>43921</v>
      </c>
      <c r="C481" s="3">
        <f t="shared" si="15"/>
        <v>1</v>
      </c>
      <c r="D481" t="s">
        <v>16</v>
      </c>
      <c r="E481">
        <v>36</v>
      </c>
      <c r="F481">
        <v>173</v>
      </c>
      <c r="G481">
        <v>0</v>
      </c>
    </row>
    <row r="482" spans="1:7">
      <c r="A482" s="2">
        <v>43900</v>
      </c>
      <c r="B482" s="2">
        <f t="shared" si="14"/>
        <v>43921</v>
      </c>
      <c r="C482" s="3">
        <f t="shared" si="15"/>
        <v>1</v>
      </c>
      <c r="D482" t="s">
        <v>20</v>
      </c>
      <c r="E482">
        <v>37</v>
      </c>
      <c r="F482">
        <v>7</v>
      </c>
      <c r="G482">
        <v>0</v>
      </c>
    </row>
    <row r="483" spans="1:7">
      <c r="A483" s="2">
        <v>43900</v>
      </c>
      <c r="B483" s="2">
        <f t="shared" si="14"/>
        <v>43921</v>
      </c>
      <c r="C483" s="3">
        <f t="shared" si="15"/>
        <v>1</v>
      </c>
      <c r="D483" t="s">
        <v>41</v>
      </c>
      <c r="E483">
        <v>39</v>
      </c>
      <c r="F483">
        <v>3</v>
      </c>
      <c r="G483">
        <v>0</v>
      </c>
    </row>
    <row r="484" spans="1:7">
      <c r="A484" s="2">
        <v>43900</v>
      </c>
      <c r="B484" s="2">
        <f t="shared" si="14"/>
        <v>43921</v>
      </c>
      <c r="C484" s="3">
        <f t="shared" si="15"/>
        <v>1</v>
      </c>
      <c r="D484" t="s">
        <v>30</v>
      </c>
      <c r="E484">
        <v>40</v>
      </c>
      <c r="F484">
        <v>2</v>
      </c>
      <c r="G484">
        <v>0</v>
      </c>
    </row>
    <row r="485" spans="1:7">
      <c r="A485" s="2">
        <v>43900</v>
      </c>
      <c r="B485" s="2">
        <f t="shared" si="14"/>
        <v>43921</v>
      </c>
      <c r="C485" s="3">
        <f t="shared" si="15"/>
        <v>1</v>
      </c>
      <c r="D485" t="s">
        <v>14</v>
      </c>
      <c r="E485">
        <v>41</v>
      </c>
      <c r="F485">
        <v>14</v>
      </c>
      <c r="G485">
        <v>0</v>
      </c>
    </row>
    <row r="486" spans="1:7">
      <c r="A486" s="2">
        <v>43900</v>
      </c>
      <c r="B486" s="2">
        <f t="shared" si="14"/>
        <v>43921</v>
      </c>
      <c r="C486" s="3">
        <f t="shared" si="15"/>
        <v>1</v>
      </c>
      <c r="D486" t="s">
        <v>31</v>
      </c>
      <c r="E486">
        <v>42</v>
      </c>
      <c r="F486">
        <v>12</v>
      </c>
      <c r="G486">
        <v>0</v>
      </c>
    </row>
    <row r="487" spans="1:7">
      <c r="A487" s="2">
        <v>43900</v>
      </c>
      <c r="B487" s="2">
        <f t="shared" si="14"/>
        <v>43921</v>
      </c>
      <c r="C487" s="3">
        <f t="shared" si="15"/>
        <v>1</v>
      </c>
      <c r="D487" t="s">
        <v>17</v>
      </c>
      <c r="E487">
        <v>44</v>
      </c>
      <c r="F487">
        <v>5</v>
      </c>
      <c r="G487">
        <v>0</v>
      </c>
    </row>
    <row r="488" spans="1:7">
      <c r="A488" s="2">
        <v>43900</v>
      </c>
      <c r="B488" s="2">
        <f t="shared" si="14"/>
        <v>43921</v>
      </c>
      <c r="C488" s="3">
        <f t="shared" si="15"/>
        <v>1</v>
      </c>
      <c r="D488" t="s">
        <v>32</v>
      </c>
      <c r="E488">
        <v>45</v>
      </c>
      <c r="F488">
        <v>9</v>
      </c>
      <c r="G488">
        <v>0</v>
      </c>
    </row>
    <row r="489" spans="1:7">
      <c r="A489" s="2">
        <v>43900</v>
      </c>
      <c r="B489" s="2">
        <f t="shared" si="14"/>
        <v>43921</v>
      </c>
      <c r="C489" s="3">
        <f t="shared" si="15"/>
        <v>1</v>
      </c>
      <c r="D489" t="s">
        <v>43</v>
      </c>
      <c r="E489">
        <v>46</v>
      </c>
      <c r="F489">
        <v>5</v>
      </c>
      <c r="G489">
        <v>1</v>
      </c>
    </row>
    <row r="490" spans="1:7">
      <c r="A490" s="2">
        <v>43900</v>
      </c>
      <c r="B490" s="2">
        <f t="shared" si="14"/>
        <v>43921</v>
      </c>
      <c r="C490" s="3">
        <f t="shared" si="15"/>
        <v>1</v>
      </c>
      <c r="D490" t="s">
        <v>25</v>
      </c>
      <c r="E490">
        <v>47</v>
      </c>
      <c r="F490">
        <v>7</v>
      </c>
      <c r="G490">
        <v>0</v>
      </c>
    </row>
    <row r="491" spans="1:7">
      <c r="A491" s="2">
        <v>43900</v>
      </c>
      <c r="B491" s="2">
        <f t="shared" si="14"/>
        <v>43921</v>
      </c>
      <c r="C491" s="3">
        <f t="shared" si="15"/>
        <v>1</v>
      </c>
      <c r="D491" t="s">
        <v>11</v>
      </c>
      <c r="E491">
        <v>48</v>
      </c>
      <c r="F491">
        <v>31</v>
      </c>
      <c r="G491">
        <v>0</v>
      </c>
    </row>
    <row r="492" spans="1:7">
      <c r="A492" s="2">
        <v>43900</v>
      </c>
      <c r="B492" s="2">
        <f t="shared" si="14"/>
        <v>43921</v>
      </c>
      <c r="C492" s="3">
        <f t="shared" si="15"/>
        <v>1</v>
      </c>
      <c r="D492" t="s">
        <v>13</v>
      </c>
      <c r="E492">
        <v>49</v>
      </c>
      <c r="F492">
        <v>4</v>
      </c>
      <c r="G492">
        <v>0</v>
      </c>
    </row>
    <row r="493" spans="1:7">
      <c r="A493" s="2">
        <v>43900</v>
      </c>
      <c r="B493" s="2">
        <f t="shared" si="14"/>
        <v>43921</v>
      </c>
      <c r="C493" s="3">
        <f t="shared" si="15"/>
        <v>1</v>
      </c>
      <c r="D493" t="s">
        <v>36</v>
      </c>
      <c r="E493">
        <v>50</v>
      </c>
      <c r="F493">
        <v>1</v>
      </c>
      <c r="G493">
        <v>0</v>
      </c>
    </row>
    <row r="494" spans="1:7">
      <c r="A494" s="2">
        <v>43900</v>
      </c>
      <c r="B494" s="2">
        <f t="shared" si="14"/>
        <v>43921</v>
      </c>
      <c r="C494" s="3">
        <f t="shared" si="15"/>
        <v>1</v>
      </c>
      <c r="D494" t="s">
        <v>37</v>
      </c>
      <c r="E494">
        <v>51</v>
      </c>
      <c r="F494">
        <v>8</v>
      </c>
      <c r="G494">
        <v>0</v>
      </c>
    </row>
    <row r="495" spans="1:7">
      <c r="A495" s="2">
        <v>43900</v>
      </c>
      <c r="B495" s="2">
        <f t="shared" si="14"/>
        <v>43921</v>
      </c>
      <c r="C495" s="3">
        <f t="shared" si="15"/>
        <v>1</v>
      </c>
      <c r="D495" t="s">
        <v>5</v>
      </c>
      <c r="E495">
        <v>53</v>
      </c>
      <c r="F495">
        <v>279</v>
      </c>
      <c r="G495">
        <v>24</v>
      </c>
    </row>
    <row r="496" spans="1:7">
      <c r="A496" s="2">
        <v>43900</v>
      </c>
      <c r="B496" s="2">
        <f t="shared" si="14"/>
        <v>43921</v>
      </c>
      <c r="C496" s="3">
        <f t="shared" si="15"/>
        <v>1</v>
      </c>
      <c r="D496" t="s">
        <v>10</v>
      </c>
      <c r="E496">
        <v>55</v>
      </c>
      <c r="F496">
        <v>3</v>
      </c>
      <c r="G496">
        <v>0</v>
      </c>
    </row>
    <row r="497" spans="1:7">
      <c r="A497" s="2">
        <v>43901</v>
      </c>
      <c r="B497" s="2">
        <f t="shared" si="14"/>
        <v>43921</v>
      </c>
      <c r="C497" s="3">
        <f t="shared" si="15"/>
        <v>1</v>
      </c>
      <c r="D497" t="s">
        <v>8</v>
      </c>
      <c r="E497">
        <v>4</v>
      </c>
      <c r="F497">
        <v>9</v>
      </c>
      <c r="G497">
        <v>0</v>
      </c>
    </row>
    <row r="498" spans="1:7">
      <c r="A498" s="2">
        <v>43901</v>
      </c>
      <c r="B498" s="2">
        <f t="shared" si="14"/>
        <v>43921</v>
      </c>
      <c r="C498" s="3">
        <f t="shared" si="15"/>
        <v>1</v>
      </c>
      <c r="D498" t="s">
        <v>44</v>
      </c>
      <c r="E498">
        <v>5</v>
      </c>
      <c r="F498">
        <v>1</v>
      </c>
      <c r="G498">
        <v>0</v>
      </c>
    </row>
    <row r="499" spans="1:7">
      <c r="A499" s="2">
        <v>43901</v>
      </c>
      <c r="B499" s="2">
        <f t="shared" si="14"/>
        <v>43921</v>
      </c>
      <c r="C499" s="3">
        <f t="shared" si="15"/>
        <v>1</v>
      </c>
      <c r="D499" t="s">
        <v>7</v>
      </c>
      <c r="E499">
        <v>6</v>
      </c>
      <c r="F499">
        <v>202</v>
      </c>
      <c r="G499">
        <v>4</v>
      </c>
    </row>
    <row r="500" spans="1:7">
      <c r="A500" s="2">
        <v>43901</v>
      </c>
      <c r="B500" s="2">
        <f t="shared" si="14"/>
        <v>43921</v>
      </c>
      <c r="C500" s="3">
        <f t="shared" si="15"/>
        <v>1</v>
      </c>
      <c r="D500" t="s">
        <v>22</v>
      </c>
      <c r="E500">
        <v>8</v>
      </c>
      <c r="F500">
        <v>34</v>
      </c>
      <c r="G500">
        <v>0</v>
      </c>
    </row>
    <row r="501" spans="1:7">
      <c r="A501" s="2">
        <v>43901</v>
      </c>
      <c r="B501" s="2">
        <f t="shared" si="14"/>
        <v>43921</v>
      </c>
      <c r="C501" s="3">
        <f t="shared" si="15"/>
        <v>1</v>
      </c>
      <c r="D501" t="s">
        <v>38</v>
      </c>
      <c r="E501">
        <v>9</v>
      </c>
      <c r="F501">
        <v>3</v>
      </c>
      <c r="G501">
        <v>0</v>
      </c>
    </row>
    <row r="502" spans="1:7">
      <c r="A502" s="2">
        <v>43901</v>
      </c>
      <c r="B502" s="2">
        <f t="shared" si="14"/>
        <v>43921</v>
      </c>
      <c r="C502" s="3">
        <f t="shared" si="15"/>
        <v>1</v>
      </c>
      <c r="D502" t="s">
        <v>45</v>
      </c>
      <c r="E502">
        <v>10</v>
      </c>
      <c r="F502">
        <v>1</v>
      </c>
      <c r="G502">
        <v>0</v>
      </c>
    </row>
    <row r="503" spans="1:7">
      <c r="A503" s="2">
        <v>43901</v>
      </c>
      <c r="B503" s="2">
        <f t="shared" si="14"/>
        <v>43921</v>
      </c>
      <c r="C503" s="3">
        <f t="shared" si="15"/>
        <v>1</v>
      </c>
      <c r="D503" t="s">
        <v>33</v>
      </c>
      <c r="E503">
        <v>11</v>
      </c>
      <c r="F503">
        <v>10</v>
      </c>
      <c r="G503">
        <v>0</v>
      </c>
    </row>
    <row r="504" spans="1:7">
      <c r="A504" s="2">
        <v>43901</v>
      </c>
      <c r="B504" s="2">
        <f t="shared" si="14"/>
        <v>43921</v>
      </c>
      <c r="C504" s="3">
        <f t="shared" si="15"/>
        <v>1</v>
      </c>
      <c r="D504" t="s">
        <v>15</v>
      </c>
      <c r="E504">
        <v>12</v>
      </c>
      <c r="F504">
        <v>26</v>
      </c>
      <c r="G504">
        <v>2</v>
      </c>
    </row>
    <row r="505" spans="1:7">
      <c r="A505" s="2">
        <v>43901</v>
      </c>
      <c r="B505" s="2">
        <f t="shared" si="14"/>
        <v>43921</v>
      </c>
      <c r="C505" s="3">
        <f t="shared" si="15"/>
        <v>1</v>
      </c>
      <c r="D505" t="s">
        <v>18</v>
      </c>
      <c r="E505">
        <v>13</v>
      </c>
      <c r="F505">
        <v>31</v>
      </c>
      <c r="G505">
        <v>0</v>
      </c>
    </row>
    <row r="506" spans="1:7">
      <c r="A506" s="2">
        <v>43901</v>
      </c>
      <c r="B506" s="2">
        <f t="shared" si="14"/>
        <v>43921</v>
      </c>
      <c r="C506" s="3">
        <f t="shared" si="15"/>
        <v>1</v>
      </c>
      <c r="D506" t="s">
        <v>26</v>
      </c>
      <c r="E506">
        <v>15</v>
      </c>
      <c r="F506">
        <v>2</v>
      </c>
      <c r="G506">
        <v>0</v>
      </c>
    </row>
    <row r="507" spans="1:7">
      <c r="A507" s="2">
        <v>43901</v>
      </c>
      <c r="B507" s="2">
        <f t="shared" si="14"/>
        <v>43921</v>
      </c>
      <c r="C507" s="3">
        <f t="shared" si="15"/>
        <v>1</v>
      </c>
      <c r="D507" t="s">
        <v>6</v>
      </c>
      <c r="E507">
        <v>17</v>
      </c>
      <c r="F507">
        <v>25</v>
      </c>
      <c r="G507">
        <v>0</v>
      </c>
    </row>
    <row r="508" spans="1:7">
      <c r="A508" s="2">
        <v>43901</v>
      </c>
      <c r="B508" s="2">
        <f t="shared" si="14"/>
        <v>43921</v>
      </c>
      <c r="C508" s="3">
        <f t="shared" si="15"/>
        <v>1</v>
      </c>
      <c r="D508" t="s">
        <v>27</v>
      </c>
      <c r="E508">
        <v>18</v>
      </c>
      <c r="F508">
        <v>11</v>
      </c>
      <c r="G508">
        <v>0</v>
      </c>
    </row>
    <row r="509" spans="1:7">
      <c r="A509" s="2">
        <v>43901</v>
      </c>
      <c r="B509" s="2">
        <f t="shared" si="14"/>
        <v>43921</v>
      </c>
      <c r="C509" s="3">
        <f t="shared" si="15"/>
        <v>1</v>
      </c>
      <c r="D509" t="s">
        <v>39</v>
      </c>
      <c r="E509">
        <v>19</v>
      </c>
      <c r="F509">
        <v>14</v>
      </c>
      <c r="G509">
        <v>0</v>
      </c>
    </row>
    <row r="510" spans="1:7">
      <c r="A510" s="2">
        <v>43901</v>
      </c>
      <c r="B510" s="2">
        <f t="shared" si="14"/>
        <v>43921</v>
      </c>
      <c r="C510" s="3">
        <f t="shared" si="15"/>
        <v>1</v>
      </c>
      <c r="D510" t="s">
        <v>34</v>
      </c>
      <c r="E510">
        <v>20</v>
      </c>
      <c r="F510">
        <v>1</v>
      </c>
      <c r="G510">
        <v>0</v>
      </c>
    </row>
    <row r="511" spans="1:7">
      <c r="A511" s="2">
        <v>43901</v>
      </c>
      <c r="B511" s="2">
        <f t="shared" si="14"/>
        <v>43921</v>
      </c>
      <c r="C511" s="3">
        <f t="shared" si="15"/>
        <v>1</v>
      </c>
      <c r="D511" t="s">
        <v>28</v>
      </c>
      <c r="E511">
        <v>21</v>
      </c>
      <c r="F511">
        <v>7</v>
      </c>
      <c r="G511">
        <v>0</v>
      </c>
    </row>
    <row r="512" spans="1:7">
      <c r="A512" s="2">
        <v>43901</v>
      </c>
      <c r="B512" s="2">
        <f t="shared" si="14"/>
        <v>43921</v>
      </c>
      <c r="C512" s="3">
        <f t="shared" si="15"/>
        <v>1</v>
      </c>
      <c r="D512" t="s">
        <v>40</v>
      </c>
      <c r="E512">
        <v>22</v>
      </c>
      <c r="F512">
        <v>13</v>
      </c>
      <c r="G512">
        <v>0</v>
      </c>
    </row>
    <row r="513" spans="1:7">
      <c r="A513" s="2">
        <v>43901</v>
      </c>
      <c r="B513" s="2">
        <f t="shared" si="14"/>
        <v>43921</v>
      </c>
      <c r="C513" s="3">
        <f t="shared" si="15"/>
        <v>1</v>
      </c>
      <c r="D513" t="s">
        <v>23</v>
      </c>
      <c r="E513">
        <v>24</v>
      </c>
      <c r="F513">
        <v>13</v>
      </c>
      <c r="G513">
        <v>0</v>
      </c>
    </row>
    <row r="514" spans="1:7">
      <c r="A514" s="2">
        <v>43901</v>
      </c>
      <c r="B514" s="2">
        <f t="shared" si="14"/>
        <v>43921</v>
      </c>
      <c r="C514" s="3">
        <f t="shared" si="15"/>
        <v>1</v>
      </c>
      <c r="D514" t="s">
        <v>9</v>
      </c>
      <c r="E514">
        <v>25</v>
      </c>
      <c r="F514">
        <v>95</v>
      </c>
      <c r="G514">
        <v>0</v>
      </c>
    </row>
    <row r="515" spans="1:7">
      <c r="A515" s="2">
        <v>43901</v>
      </c>
      <c r="B515" s="2">
        <f t="shared" si="14"/>
        <v>43921</v>
      </c>
      <c r="C515" s="3">
        <f t="shared" si="15"/>
        <v>1</v>
      </c>
      <c r="D515" t="s">
        <v>42</v>
      </c>
      <c r="E515">
        <v>26</v>
      </c>
      <c r="F515">
        <v>2</v>
      </c>
      <c r="G515">
        <v>0</v>
      </c>
    </row>
    <row r="516" spans="1:7">
      <c r="A516" s="2">
        <v>43901</v>
      </c>
      <c r="B516" s="2">
        <f t="shared" ref="B516:B579" si="16">EOMONTH(A516,0)</f>
        <v>43921</v>
      </c>
      <c r="C516" s="3">
        <f t="shared" ref="C516:C579" si="17">IF(A516=B516,0,1)</f>
        <v>1</v>
      </c>
      <c r="D516" t="s">
        <v>29</v>
      </c>
      <c r="E516">
        <v>27</v>
      </c>
      <c r="F516">
        <v>5</v>
      </c>
      <c r="G516">
        <v>0</v>
      </c>
    </row>
    <row r="517" spans="1:7">
      <c r="A517" s="2">
        <v>43901</v>
      </c>
      <c r="B517" s="2">
        <f t="shared" si="16"/>
        <v>43921</v>
      </c>
      <c r="C517" s="3">
        <f t="shared" si="17"/>
        <v>1</v>
      </c>
      <c r="D517" t="s">
        <v>46</v>
      </c>
      <c r="E517">
        <v>28</v>
      </c>
      <c r="F517">
        <v>1</v>
      </c>
      <c r="G517">
        <v>0</v>
      </c>
    </row>
    <row r="518" spans="1:7">
      <c r="A518" s="2">
        <v>43901</v>
      </c>
      <c r="B518" s="2">
        <f t="shared" si="16"/>
        <v>43921</v>
      </c>
      <c r="C518" s="3">
        <f t="shared" si="17"/>
        <v>1</v>
      </c>
      <c r="D518" t="s">
        <v>35</v>
      </c>
      <c r="E518">
        <v>29</v>
      </c>
      <c r="F518">
        <v>1</v>
      </c>
      <c r="G518">
        <v>0</v>
      </c>
    </row>
    <row r="519" spans="1:7">
      <c r="A519" s="2">
        <v>43901</v>
      </c>
      <c r="B519" s="2">
        <f t="shared" si="16"/>
        <v>43921</v>
      </c>
      <c r="C519" s="3">
        <f t="shared" si="17"/>
        <v>1</v>
      </c>
      <c r="D519" t="s">
        <v>12</v>
      </c>
      <c r="E519">
        <v>31</v>
      </c>
      <c r="F519">
        <v>23</v>
      </c>
      <c r="G519">
        <v>0</v>
      </c>
    </row>
    <row r="520" spans="1:7">
      <c r="A520" s="2">
        <v>43901</v>
      </c>
      <c r="B520" s="2">
        <f t="shared" si="16"/>
        <v>43921</v>
      </c>
      <c r="C520" s="3">
        <f t="shared" si="17"/>
        <v>1</v>
      </c>
      <c r="D520" t="s">
        <v>24</v>
      </c>
      <c r="E520">
        <v>32</v>
      </c>
      <c r="F520">
        <v>7</v>
      </c>
      <c r="G520">
        <v>0</v>
      </c>
    </row>
    <row r="521" spans="1:7">
      <c r="A521" s="2">
        <v>43901</v>
      </c>
      <c r="B521" s="2">
        <f t="shared" si="16"/>
        <v>43921</v>
      </c>
      <c r="C521" s="3">
        <f t="shared" si="17"/>
        <v>1</v>
      </c>
      <c r="D521" t="s">
        <v>19</v>
      </c>
      <c r="E521">
        <v>33</v>
      </c>
      <c r="F521">
        <v>5</v>
      </c>
      <c r="G521">
        <v>0</v>
      </c>
    </row>
    <row r="522" spans="1:7">
      <c r="A522" s="2">
        <v>43901</v>
      </c>
      <c r="B522" s="2">
        <f t="shared" si="16"/>
        <v>43921</v>
      </c>
      <c r="C522" s="3">
        <f t="shared" si="17"/>
        <v>1</v>
      </c>
      <c r="D522" t="s">
        <v>21</v>
      </c>
      <c r="E522">
        <v>34</v>
      </c>
      <c r="F522">
        <v>23</v>
      </c>
      <c r="G522">
        <v>1</v>
      </c>
    </row>
    <row r="523" spans="1:7">
      <c r="A523" s="2">
        <v>43901</v>
      </c>
      <c r="B523" s="2">
        <f t="shared" si="16"/>
        <v>43921</v>
      </c>
      <c r="C523" s="3">
        <f t="shared" si="17"/>
        <v>1</v>
      </c>
      <c r="D523" t="s">
        <v>47</v>
      </c>
      <c r="E523">
        <v>35</v>
      </c>
      <c r="F523">
        <v>4</v>
      </c>
      <c r="G523">
        <v>0</v>
      </c>
    </row>
    <row r="524" spans="1:7">
      <c r="A524" s="2">
        <v>43901</v>
      </c>
      <c r="B524" s="2">
        <f t="shared" si="16"/>
        <v>43921</v>
      </c>
      <c r="C524" s="3">
        <f t="shared" si="17"/>
        <v>1</v>
      </c>
      <c r="D524" t="s">
        <v>16</v>
      </c>
      <c r="E524">
        <v>36</v>
      </c>
      <c r="F524">
        <v>217</v>
      </c>
      <c r="G524">
        <v>0</v>
      </c>
    </row>
    <row r="525" spans="1:7">
      <c r="A525" s="2">
        <v>43901</v>
      </c>
      <c r="B525" s="2">
        <f t="shared" si="16"/>
        <v>43921</v>
      </c>
      <c r="C525" s="3">
        <f t="shared" si="17"/>
        <v>1</v>
      </c>
      <c r="D525" t="s">
        <v>20</v>
      </c>
      <c r="E525">
        <v>37</v>
      </c>
      <c r="F525">
        <v>8</v>
      </c>
      <c r="G525">
        <v>0</v>
      </c>
    </row>
    <row r="526" spans="1:7">
      <c r="A526" s="2">
        <v>43901</v>
      </c>
      <c r="B526" s="2">
        <f t="shared" si="16"/>
        <v>43921</v>
      </c>
      <c r="C526" s="3">
        <f t="shared" si="17"/>
        <v>1</v>
      </c>
      <c r="D526" t="s">
        <v>48</v>
      </c>
      <c r="E526">
        <v>38</v>
      </c>
      <c r="F526">
        <v>1</v>
      </c>
      <c r="G526">
        <v>0</v>
      </c>
    </row>
    <row r="527" spans="1:7">
      <c r="A527" s="2">
        <v>43901</v>
      </c>
      <c r="B527" s="2">
        <f t="shared" si="16"/>
        <v>43921</v>
      </c>
      <c r="C527" s="3">
        <f t="shared" si="17"/>
        <v>1</v>
      </c>
      <c r="D527" t="s">
        <v>41</v>
      </c>
      <c r="E527">
        <v>39</v>
      </c>
      <c r="F527">
        <v>4</v>
      </c>
      <c r="G527">
        <v>0</v>
      </c>
    </row>
    <row r="528" spans="1:7">
      <c r="A528" s="2">
        <v>43901</v>
      </c>
      <c r="B528" s="2">
        <f t="shared" si="16"/>
        <v>43921</v>
      </c>
      <c r="C528" s="3">
        <f t="shared" si="17"/>
        <v>1</v>
      </c>
      <c r="D528" t="s">
        <v>30</v>
      </c>
      <c r="E528">
        <v>40</v>
      </c>
      <c r="F528">
        <v>2</v>
      </c>
      <c r="G528">
        <v>0</v>
      </c>
    </row>
    <row r="529" spans="1:7">
      <c r="A529" s="2">
        <v>43901</v>
      </c>
      <c r="B529" s="2">
        <f t="shared" si="16"/>
        <v>43921</v>
      </c>
      <c r="C529" s="3">
        <f t="shared" si="17"/>
        <v>1</v>
      </c>
      <c r="D529" t="s">
        <v>14</v>
      </c>
      <c r="E529">
        <v>41</v>
      </c>
      <c r="F529">
        <v>20</v>
      </c>
      <c r="G529">
        <v>0</v>
      </c>
    </row>
    <row r="530" spans="1:7">
      <c r="A530" s="2">
        <v>43901</v>
      </c>
      <c r="B530" s="2">
        <f t="shared" si="16"/>
        <v>43921</v>
      </c>
      <c r="C530" s="3">
        <f t="shared" si="17"/>
        <v>1</v>
      </c>
      <c r="D530" t="s">
        <v>31</v>
      </c>
      <c r="E530">
        <v>42</v>
      </c>
      <c r="F530">
        <v>16</v>
      </c>
      <c r="G530">
        <v>0</v>
      </c>
    </row>
    <row r="531" spans="1:7">
      <c r="A531" s="2">
        <v>43901</v>
      </c>
      <c r="B531" s="2">
        <f t="shared" si="16"/>
        <v>43921</v>
      </c>
      <c r="C531" s="3">
        <f t="shared" si="17"/>
        <v>1</v>
      </c>
      <c r="D531" t="s">
        <v>17</v>
      </c>
      <c r="E531">
        <v>44</v>
      </c>
      <c r="F531">
        <v>5</v>
      </c>
      <c r="G531">
        <v>0</v>
      </c>
    </row>
    <row r="532" spans="1:7">
      <c r="A532" s="2">
        <v>43901</v>
      </c>
      <c r="B532" s="2">
        <f t="shared" si="16"/>
        <v>43921</v>
      </c>
      <c r="C532" s="3">
        <f t="shared" si="17"/>
        <v>1</v>
      </c>
      <c r="D532" t="s">
        <v>32</v>
      </c>
      <c r="E532">
        <v>45</v>
      </c>
      <c r="F532">
        <v>10</v>
      </c>
      <c r="G532">
        <v>0</v>
      </c>
    </row>
    <row r="533" spans="1:7">
      <c r="A533" s="2">
        <v>43901</v>
      </c>
      <c r="B533" s="2">
        <f t="shared" si="16"/>
        <v>43921</v>
      </c>
      <c r="C533" s="3">
        <f t="shared" si="17"/>
        <v>1</v>
      </c>
      <c r="D533" t="s">
        <v>43</v>
      </c>
      <c r="E533">
        <v>46</v>
      </c>
      <c r="F533">
        <v>8</v>
      </c>
      <c r="G533">
        <v>1</v>
      </c>
    </row>
    <row r="534" spans="1:7">
      <c r="A534" s="2">
        <v>43901</v>
      </c>
      <c r="B534" s="2">
        <f t="shared" si="16"/>
        <v>43921</v>
      </c>
      <c r="C534" s="3">
        <f t="shared" si="17"/>
        <v>1</v>
      </c>
      <c r="D534" t="s">
        <v>25</v>
      </c>
      <c r="E534">
        <v>47</v>
      </c>
      <c r="F534">
        <v>8</v>
      </c>
      <c r="G534">
        <v>0</v>
      </c>
    </row>
    <row r="535" spans="1:7">
      <c r="A535" s="2">
        <v>43901</v>
      </c>
      <c r="B535" s="2">
        <f t="shared" si="16"/>
        <v>43921</v>
      </c>
      <c r="C535" s="3">
        <f t="shared" si="17"/>
        <v>1</v>
      </c>
      <c r="D535" t="s">
        <v>11</v>
      </c>
      <c r="E535">
        <v>48</v>
      </c>
      <c r="F535">
        <v>33</v>
      </c>
      <c r="G535">
        <v>0</v>
      </c>
    </row>
    <row r="536" spans="1:7">
      <c r="A536" s="2">
        <v>43901</v>
      </c>
      <c r="B536" s="2">
        <f t="shared" si="16"/>
        <v>43921</v>
      </c>
      <c r="C536" s="3">
        <f t="shared" si="17"/>
        <v>1</v>
      </c>
      <c r="D536" t="s">
        <v>13</v>
      </c>
      <c r="E536">
        <v>49</v>
      </c>
      <c r="F536">
        <v>5</v>
      </c>
      <c r="G536">
        <v>0</v>
      </c>
    </row>
    <row r="537" spans="1:7">
      <c r="A537" s="2">
        <v>43901</v>
      </c>
      <c r="B537" s="2">
        <f t="shared" si="16"/>
        <v>43921</v>
      </c>
      <c r="C537" s="3">
        <f t="shared" si="17"/>
        <v>1</v>
      </c>
      <c r="D537" t="s">
        <v>36</v>
      </c>
      <c r="E537">
        <v>50</v>
      </c>
      <c r="F537">
        <v>2</v>
      </c>
      <c r="G537">
        <v>0</v>
      </c>
    </row>
    <row r="538" spans="1:7">
      <c r="A538" s="2">
        <v>43901</v>
      </c>
      <c r="B538" s="2">
        <f t="shared" si="16"/>
        <v>43921</v>
      </c>
      <c r="C538" s="3">
        <f t="shared" si="17"/>
        <v>1</v>
      </c>
      <c r="D538" t="s">
        <v>37</v>
      </c>
      <c r="E538">
        <v>51</v>
      </c>
      <c r="F538">
        <v>10</v>
      </c>
      <c r="G538">
        <v>0</v>
      </c>
    </row>
    <row r="539" spans="1:7">
      <c r="A539" s="2">
        <v>43901</v>
      </c>
      <c r="B539" s="2">
        <f t="shared" si="16"/>
        <v>43921</v>
      </c>
      <c r="C539" s="3">
        <f t="shared" si="17"/>
        <v>1</v>
      </c>
      <c r="D539" t="s">
        <v>5</v>
      </c>
      <c r="E539">
        <v>53</v>
      </c>
      <c r="F539">
        <v>338</v>
      </c>
      <c r="G539">
        <v>29</v>
      </c>
    </row>
    <row r="540" spans="1:7">
      <c r="A540" s="2">
        <v>43901</v>
      </c>
      <c r="B540" s="2">
        <f t="shared" si="16"/>
        <v>43921</v>
      </c>
      <c r="C540" s="3">
        <f t="shared" si="17"/>
        <v>1</v>
      </c>
      <c r="D540" t="s">
        <v>10</v>
      </c>
      <c r="E540">
        <v>55</v>
      </c>
      <c r="F540">
        <v>6</v>
      </c>
      <c r="G540">
        <v>0</v>
      </c>
    </row>
    <row r="541" spans="1:7">
      <c r="A541" s="2">
        <v>43901</v>
      </c>
      <c r="B541" s="2">
        <f t="shared" si="16"/>
        <v>43921</v>
      </c>
      <c r="C541" s="3">
        <f t="shared" si="17"/>
        <v>1</v>
      </c>
      <c r="D541" t="s">
        <v>49</v>
      </c>
      <c r="E541">
        <v>56</v>
      </c>
      <c r="F541">
        <v>1</v>
      </c>
      <c r="G541">
        <v>0</v>
      </c>
    </row>
    <row r="542" spans="1:7">
      <c r="A542" s="2">
        <v>43902</v>
      </c>
      <c r="B542" s="2">
        <f t="shared" si="16"/>
        <v>43921</v>
      </c>
      <c r="C542" s="3">
        <f t="shared" si="17"/>
        <v>1</v>
      </c>
      <c r="D542" t="s">
        <v>50</v>
      </c>
      <c r="E542">
        <v>2</v>
      </c>
      <c r="F542">
        <v>1</v>
      </c>
      <c r="G542">
        <v>0</v>
      </c>
    </row>
    <row r="543" spans="1:7">
      <c r="A543" s="2">
        <v>43902</v>
      </c>
      <c r="B543" s="2">
        <f t="shared" si="16"/>
        <v>43921</v>
      </c>
      <c r="C543" s="3">
        <f t="shared" si="17"/>
        <v>1</v>
      </c>
      <c r="D543" t="s">
        <v>8</v>
      </c>
      <c r="E543">
        <v>4</v>
      </c>
      <c r="F543">
        <v>9</v>
      </c>
      <c r="G543">
        <v>0</v>
      </c>
    </row>
    <row r="544" spans="1:7">
      <c r="A544" s="2">
        <v>43902</v>
      </c>
      <c r="B544" s="2">
        <f t="shared" si="16"/>
        <v>43921</v>
      </c>
      <c r="C544" s="3">
        <f t="shared" si="17"/>
        <v>1</v>
      </c>
      <c r="D544" t="s">
        <v>44</v>
      </c>
      <c r="E544">
        <v>5</v>
      </c>
      <c r="F544">
        <v>6</v>
      </c>
      <c r="G544">
        <v>0</v>
      </c>
    </row>
    <row r="545" spans="1:7">
      <c r="A545" s="2">
        <v>43902</v>
      </c>
      <c r="B545" s="2">
        <f t="shared" si="16"/>
        <v>43921</v>
      </c>
      <c r="C545" s="3">
        <f t="shared" si="17"/>
        <v>1</v>
      </c>
      <c r="D545" t="s">
        <v>7</v>
      </c>
      <c r="E545">
        <v>6</v>
      </c>
      <c r="F545">
        <v>252</v>
      </c>
      <c r="G545">
        <v>4</v>
      </c>
    </row>
    <row r="546" spans="1:7">
      <c r="A546" s="2">
        <v>43902</v>
      </c>
      <c r="B546" s="2">
        <f t="shared" si="16"/>
        <v>43921</v>
      </c>
      <c r="C546" s="3">
        <f t="shared" si="17"/>
        <v>1</v>
      </c>
      <c r="D546" t="s">
        <v>22</v>
      </c>
      <c r="E546">
        <v>8</v>
      </c>
      <c r="F546">
        <v>49</v>
      </c>
      <c r="G546">
        <v>1</v>
      </c>
    </row>
    <row r="547" spans="1:7">
      <c r="A547" s="2">
        <v>43902</v>
      </c>
      <c r="B547" s="2">
        <f t="shared" si="16"/>
        <v>43921</v>
      </c>
      <c r="C547" s="3">
        <f t="shared" si="17"/>
        <v>1</v>
      </c>
      <c r="D547" t="s">
        <v>38</v>
      </c>
      <c r="E547">
        <v>9</v>
      </c>
      <c r="F547">
        <v>6</v>
      </c>
      <c r="G547">
        <v>0</v>
      </c>
    </row>
    <row r="548" spans="1:7">
      <c r="A548" s="2">
        <v>43902</v>
      </c>
      <c r="B548" s="2">
        <f t="shared" si="16"/>
        <v>43921</v>
      </c>
      <c r="C548" s="3">
        <f t="shared" si="17"/>
        <v>1</v>
      </c>
      <c r="D548" t="s">
        <v>45</v>
      </c>
      <c r="E548">
        <v>10</v>
      </c>
      <c r="F548">
        <v>4</v>
      </c>
      <c r="G548">
        <v>0</v>
      </c>
    </row>
    <row r="549" spans="1:7">
      <c r="A549" s="2">
        <v>43902</v>
      </c>
      <c r="B549" s="2">
        <f t="shared" si="16"/>
        <v>43921</v>
      </c>
      <c r="C549" s="3">
        <f t="shared" si="17"/>
        <v>1</v>
      </c>
      <c r="D549" t="s">
        <v>33</v>
      </c>
      <c r="E549">
        <v>11</v>
      </c>
      <c r="F549">
        <v>10</v>
      </c>
      <c r="G549">
        <v>0</v>
      </c>
    </row>
    <row r="550" spans="1:7">
      <c r="A550" s="2">
        <v>43902</v>
      </c>
      <c r="B550" s="2">
        <f t="shared" si="16"/>
        <v>43921</v>
      </c>
      <c r="C550" s="3">
        <f t="shared" si="17"/>
        <v>1</v>
      </c>
      <c r="D550" t="s">
        <v>15</v>
      </c>
      <c r="E550">
        <v>12</v>
      </c>
      <c r="F550">
        <v>46</v>
      </c>
      <c r="G550">
        <v>2</v>
      </c>
    </row>
    <row r="551" spans="1:7">
      <c r="A551" s="2">
        <v>43902</v>
      </c>
      <c r="B551" s="2">
        <f t="shared" si="16"/>
        <v>43921</v>
      </c>
      <c r="C551" s="3">
        <f t="shared" si="17"/>
        <v>1</v>
      </c>
      <c r="D551" t="s">
        <v>18</v>
      </c>
      <c r="E551">
        <v>13</v>
      </c>
      <c r="F551">
        <v>31</v>
      </c>
      <c r="G551">
        <v>1</v>
      </c>
    </row>
    <row r="552" spans="1:7">
      <c r="A552" s="2">
        <v>43902</v>
      </c>
      <c r="B552" s="2">
        <f t="shared" si="16"/>
        <v>43921</v>
      </c>
      <c r="C552" s="3">
        <f t="shared" si="17"/>
        <v>1</v>
      </c>
      <c r="D552" t="s">
        <v>26</v>
      </c>
      <c r="E552">
        <v>15</v>
      </c>
      <c r="F552">
        <v>2</v>
      </c>
      <c r="G552">
        <v>0</v>
      </c>
    </row>
    <row r="553" spans="1:7">
      <c r="A553" s="2">
        <v>43902</v>
      </c>
      <c r="B553" s="2">
        <f t="shared" si="16"/>
        <v>43921</v>
      </c>
      <c r="C553" s="3">
        <f t="shared" si="17"/>
        <v>1</v>
      </c>
      <c r="D553" t="s">
        <v>6</v>
      </c>
      <c r="E553">
        <v>17</v>
      </c>
      <c r="F553">
        <v>32</v>
      </c>
      <c r="G553">
        <v>0</v>
      </c>
    </row>
    <row r="554" spans="1:7">
      <c r="A554" s="2">
        <v>43902</v>
      </c>
      <c r="B554" s="2">
        <f t="shared" si="16"/>
        <v>43921</v>
      </c>
      <c r="C554" s="3">
        <f t="shared" si="17"/>
        <v>1</v>
      </c>
      <c r="D554" t="s">
        <v>27</v>
      </c>
      <c r="E554">
        <v>18</v>
      </c>
      <c r="F554">
        <v>12</v>
      </c>
      <c r="G554">
        <v>0</v>
      </c>
    </row>
    <row r="555" spans="1:7">
      <c r="A555" s="2">
        <v>43902</v>
      </c>
      <c r="B555" s="2">
        <f t="shared" si="16"/>
        <v>43921</v>
      </c>
      <c r="C555" s="3">
        <f t="shared" si="17"/>
        <v>1</v>
      </c>
      <c r="D555" t="s">
        <v>39</v>
      </c>
      <c r="E555">
        <v>19</v>
      </c>
      <c r="F555">
        <v>16</v>
      </c>
      <c r="G555">
        <v>0</v>
      </c>
    </row>
    <row r="556" spans="1:7">
      <c r="A556" s="2">
        <v>43902</v>
      </c>
      <c r="B556" s="2">
        <f t="shared" si="16"/>
        <v>43921</v>
      </c>
      <c r="C556" s="3">
        <f t="shared" si="17"/>
        <v>1</v>
      </c>
      <c r="D556" t="s">
        <v>34</v>
      </c>
      <c r="E556">
        <v>20</v>
      </c>
      <c r="F556">
        <v>5</v>
      </c>
      <c r="G556">
        <v>1</v>
      </c>
    </row>
    <row r="557" spans="1:7">
      <c r="A557" s="2">
        <v>43902</v>
      </c>
      <c r="B557" s="2">
        <f t="shared" si="16"/>
        <v>43921</v>
      </c>
      <c r="C557" s="3">
        <f t="shared" si="17"/>
        <v>1</v>
      </c>
      <c r="D557" t="s">
        <v>28</v>
      </c>
      <c r="E557">
        <v>21</v>
      </c>
      <c r="F557">
        <v>11</v>
      </c>
      <c r="G557">
        <v>0</v>
      </c>
    </row>
    <row r="558" spans="1:7">
      <c r="A558" s="2">
        <v>43902</v>
      </c>
      <c r="B558" s="2">
        <f t="shared" si="16"/>
        <v>43921</v>
      </c>
      <c r="C558" s="3">
        <f t="shared" si="17"/>
        <v>1</v>
      </c>
      <c r="D558" t="s">
        <v>40</v>
      </c>
      <c r="E558">
        <v>22</v>
      </c>
      <c r="F558">
        <v>14</v>
      </c>
      <c r="G558">
        <v>0</v>
      </c>
    </row>
    <row r="559" spans="1:7">
      <c r="A559" s="2">
        <v>43902</v>
      </c>
      <c r="B559" s="2">
        <f t="shared" si="16"/>
        <v>43921</v>
      </c>
      <c r="C559" s="3">
        <f t="shared" si="17"/>
        <v>1</v>
      </c>
      <c r="D559" t="s">
        <v>51</v>
      </c>
      <c r="E559">
        <v>23</v>
      </c>
      <c r="F559">
        <v>1</v>
      </c>
      <c r="G559">
        <v>0</v>
      </c>
    </row>
    <row r="560" spans="1:7">
      <c r="A560" s="2">
        <v>43902</v>
      </c>
      <c r="B560" s="2">
        <f t="shared" si="16"/>
        <v>43921</v>
      </c>
      <c r="C560" s="3">
        <f t="shared" si="17"/>
        <v>1</v>
      </c>
      <c r="D560" t="s">
        <v>23</v>
      </c>
      <c r="E560">
        <v>24</v>
      </c>
      <c r="F560">
        <v>13</v>
      </c>
      <c r="G560">
        <v>0</v>
      </c>
    </row>
    <row r="561" spans="1:7">
      <c r="A561" s="2">
        <v>43902</v>
      </c>
      <c r="B561" s="2">
        <f t="shared" si="16"/>
        <v>43921</v>
      </c>
      <c r="C561" s="3">
        <f t="shared" si="17"/>
        <v>1</v>
      </c>
      <c r="D561" t="s">
        <v>9</v>
      </c>
      <c r="E561">
        <v>25</v>
      </c>
      <c r="F561">
        <v>108</v>
      </c>
      <c r="G561">
        <v>0</v>
      </c>
    </row>
    <row r="562" spans="1:7">
      <c r="A562" s="2">
        <v>43902</v>
      </c>
      <c r="B562" s="2">
        <f t="shared" si="16"/>
        <v>43921</v>
      </c>
      <c r="C562" s="3">
        <f t="shared" si="17"/>
        <v>1</v>
      </c>
      <c r="D562" t="s">
        <v>42</v>
      </c>
      <c r="E562">
        <v>26</v>
      </c>
      <c r="F562">
        <v>12</v>
      </c>
      <c r="G562">
        <v>0</v>
      </c>
    </row>
    <row r="563" spans="1:7">
      <c r="A563" s="2">
        <v>43902</v>
      </c>
      <c r="B563" s="2">
        <f t="shared" si="16"/>
        <v>43921</v>
      </c>
      <c r="C563" s="3">
        <f t="shared" si="17"/>
        <v>1</v>
      </c>
      <c r="D563" t="s">
        <v>29</v>
      </c>
      <c r="E563">
        <v>27</v>
      </c>
      <c r="F563">
        <v>9</v>
      </c>
      <c r="G563">
        <v>0</v>
      </c>
    </row>
    <row r="564" spans="1:7">
      <c r="A564" s="2">
        <v>43902</v>
      </c>
      <c r="B564" s="2">
        <f t="shared" si="16"/>
        <v>43921</v>
      </c>
      <c r="C564" s="3">
        <f t="shared" si="17"/>
        <v>1</v>
      </c>
      <c r="D564" t="s">
        <v>46</v>
      </c>
      <c r="E564">
        <v>28</v>
      </c>
      <c r="F564">
        <v>1</v>
      </c>
      <c r="G564">
        <v>0</v>
      </c>
    </row>
    <row r="565" spans="1:7">
      <c r="A565" s="2">
        <v>43902</v>
      </c>
      <c r="B565" s="2">
        <f t="shared" si="16"/>
        <v>43921</v>
      </c>
      <c r="C565" s="3">
        <f t="shared" si="17"/>
        <v>1</v>
      </c>
      <c r="D565" t="s">
        <v>35</v>
      </c>
      <c r="E565">
        <v>29</v>
      </c>
      <c r="F565">
        <v>2</v>
      </c>
      <c r="G565">
        <v>0</v>
      </c>
    </row>
    <row r="566" spans="1:7">
      <c r="A566" s="2">
        <v>43902</v>
      </c>
      <c r="B566" s="2">
        <f t="shared" si="16"/>
        <v>43921</v>
      </c>
      <c r="C566" s="3">
        <f t="shared" si="17"/>
        <v>1</v>
      </c>
      <c r="D566" t="s">
        <v>12</v>
      </c>
      <c r="E566">
        <v>31</v>
      </c>
      <c r="F566">
        <v>24</v>
      </c>
      <c r="G566">
        <v>0</v>
      </c>
    </row>
    <row r="567" spans="1:7">
      <c r="A567" s="2">
        <v>43902</v>
      </c>
      <c r="B567" s="2">
        <f t="shared" si="16"/>
        <v>43921</v>
      </c>
      <c r="C567" s="3">
        <f t="shared" si="17"/>
        <v>1</v>
      </c>
      <c r="D567" t="s">
        <v>24</v>
      </c>
      <c r="E567">
        <v>32</v>
      </c>
      <c r="F567">
        <v>11</v>
      </c>
      <c r="G567">
        <v>0</v>
      </c>
    </row>
    <row r="568" spans="1:7">
      <c r="A568" s="2">
        <v>43902</v>
      </c>
      <c r="B568" s="2">
        <f t="shared" si="16"/>
        <v>43921</v>
      </c>
      <c r="C568" s="3">
        <f t="shared" si="17"/>
        <v>1</v>
      </c>
      <c r="D568" t="s">
        <v>19</v>
      </c>
      <c r="E568">
        <v>33</v>
      </c>
      <c r="F568">
        <v>6</v>
      </c>
      <c r="G568">
        <v>0</v>
      </c>
    </row>
    <row r="569" spans="1:7">
      <c r="A569" s="2">
        <v>43902</v>
      </c>
      <c r="B569" s="2">
        <f t="shared" si="16"/>
        <v>43921</v>
      </c>
      <c r="C569" s="3">
        <f t="shared" si="17"/>
        <v>1</v>
      </c>
      <c r="D569" t="s">
        <v>21</v>
      </c>
      <c r="E569">
        <v>34</v>
      </c>
      <c r="F569">
        <v>29</v>
      </c>
      <c r="G569">
        <v>1</v>
      </c>
    </row>
    <row r="570" spans="1:7">
      <c r="A570" s="2">
        <v>43902</v>
      </c>
      <c r="B570" s="2">
        <f t="shared" si="16"/>
        <v>43921</v>
      </c>
      <c r="C570" s="3">
        <f t="shared" si="17"/>
        <v>1</v>
      </c>
      <c r="D570" t="s">
        <v>47</v>
      </c>
      <c r="E570">
        <v>35</v>
      </c>
      <c r="F570">
        <v>6</v>
      </c>
      <c r="G570">
        <v>0</v>
      </c>
    </row>
    <row r="571" spans="1:7">
      <c r="A571" s="2">
        <v>43902</v>
      </c>
      <c r="B571" s="2">
        <f t="shared" si="16"/>
        <v>43921</v>
      </c>
      <c r="C571" s="3">
        <f t="shared" si="17"/>
        <v>1</v>
      </c>
      <c r="D571" t="s">
        <v>16</v>
      </c>
      <c r="E571">
        <v>36</v>
      </c>
      <c r="F571">
        <v>326</v>
      </c>
      <c r="G571">
        <v>0</v>
      </c>
    </row>
    <row r="572" spans="1:7">
      <c r="A572" s="2">
        <v>43902</v>
      </c>
      <c r="B572" s="2">
        <f t="shared" si="16"/>
        <v>43921</v>
      </c>
      <c r="C572" s="3">
        <f t="shared" si="17"/>
        <v>1</v>
      </c>
      <c r="D572" t="s">
        <v>20</v>
      </c>
      <c r="E572">
        <v>37</v>
      </c>
      <c r="F572">
        <v>16</v>
      </c>
      <c r="G572">
        <v>0</v>
      </c>
    </row>
    <row r="573" spans="1:7">
      <c r="A573" s="2">
        <v>43902</v>
      </c>
      <c r="B573" s="2">
        <f t="shared" si="16"/>
        <v>43921</v>
      </c>
      <c r="C573" s="3">
        <f t="shared" si="17"/>
        <v>1</v>
      </c>
      <c r="D573" t="s">
        <v>48</v>
      </c>
      <c r="E573">
        <v>38</v>
      </c>
      <c r="F573">
        <v>1</v>
      </c>
      <c r="G573">
        <v>0</v>
      </c>
    </row>
    <row r="574" spans="1:7">
      <c r="A574" s="2">
        <v>43902</v>
      </c>
      <c r="B574" s="2">
        <f t="shared" si="16"/>
        <v>43921</v>
      </c>
      <c r="C574" s="3">
        <f t="shared" si="17"/>
        <v>1</v>
      </c>
      <c r="D574" t="s">
        <v>41</v>
      </c>
      <c r="E574">
        <v>39</v>
      </c>
      <c r="F574">
        <v>5</v>
      </c>
      <c r="G574">
        <v>0</v>
      </c>
    </row>
    <row r="575" spans="1:7">
      <c r="A575" s="2">
        <v>43902</v>
      </c>
      <c r="B575" s="2">
        <f t="shared" si="16"/>
        <v>43921</v>
      </c>
      <c r="C575" s="3">
        <f t="shared" si="17"/>
        <v>1</v>
      </c>
      <c r="D575" t="s">
        <v>30</v>
      </c>
      <c r="E575">
        <v>40</v>
      </c>
      <c r="F575">
        <v>2</v>
      </c>
      <c r="G575">
        <v>0</v>
      </c>
    </row>
    <row r="576" spans="1:7">
      <c r="A576" s="2">
        <v>43902</v>
      </c>
      <c r="B576" s="2">
        <f t="shared" si="16"/>
        <v>43921</v>
      </c>
      <c r="C576" s="3">
        <f t="shared" si="17"/>
        <v>1</v>
      </c>
      <c r="D576" t="s">
        <v>14</v>
      </c>
      <c r="E576">
        <v>41</v>
      </c>
      <c r="F576">
        <v>30</v>
      </c>
      <c r="G576">
        <v>0</v>
      </c>
    </row>
    <row r="577" spans="1:7">
      <c r="A577" s="2">
        <v>43902</v>
      </c>
      <c r="B577" s="2">
        <f t="shared" si="16"/>
        <v>43921</v>
      </c>
      <c r="C577" s="3">
        <f t="shared" si="17"/>
        <v>1</v>
      </c>
      <c r="D577" t="s">
        <v>31</v>
      </c>
      <c r="E577">
        <v>42</v>
      </c>
      <c r="F577">
        <v>22</v>
      </c>
      <c r="G577">
        <v>0</v>
      </c>
    </row>
    <row r="578" spans="1:7">
      <c r="A578" s="2">
        <v>43902</v>
      </c>
      <c r="B578" s="2">
        <f t="shared" si="16"/>
        <v>43921</v>
      </c>
      <c r="C578" s="3">
        <f t="shared" si="17"/>
        <v>1</v>
      </c>
      <c r="D578" t="s">
        <v>17</v>
      </c>
      <c r="E578">
        <v>44</v>
      </c>
      <c r="F578">
        <v>5</v>
      </c>
      <c r="G578">
        <v>0</v>
      </c>
    </row>
    <row r="579" spans="1:7">
      <c r="A579" s="2">
        <v>43902</v>
      </c>
      <c r="B579" s="2">
        <f t="shared" si="16"/>
        <v>43921</v>
      </c>
      <c r="C579" s="3">
        <f t="shared" si="17"/>
        <v>1</v>
      </c>
      <c r="D579" t="s">
        <v>32</v>
      </c>
      <c r="E579">
        <v>45</v>
      </c>
      <c r="F579">
        <v>12</v>
      </c>
      <c r="G579">
        <v>0</v>
      </c>
    </row>
    <row r="580" spans="1:7">
      <c r="A580" s="2">
        <v>43902</v>
      </c>
      <c r="B580" s="2">
        <f t="shared" ref="B580:B643" si="18">EOMONTH(A580,0)</f>
        <v>43921</v>
      </c>
      <c r="C580" s="3">
        <f t="shared" ref="C580:C643" si="19">IF(A580=B580,0,1)</f>
        <v>1</v>
      </c>
      <c r="D580" t="s">
        <v>43</v>
      </c>
      <c r="E580">
        <v>46</v>
      </c>
      <c r="F580">
        <v>8</v>
      </c>
      <c r="G580">
        <v>1</v>
      </c>
    </row>
    <row r="581" spans="1:7">
      <c r="A581" s="2">
        <v>43902</v>
      </c>
      <c r="B581" s="2">
        <f t="shared" si="18"/>
        <v>43921</v>
      </c>
      <c r="C581" s="3">
        <f t="shared" si="19"/>
        <v>1</v>
      </c>
      <c r="D581" t="s">
        <v>25</v>
      </c>
      <c r="E581">
        <v>47</v>
      </c>
      <c r="F581">
        <v>18</v>
      </c>
      <c r="G581">
        <v>0</v>
      </c>
    </row>
    <row r="582" spans="1:7">
      <c r="A582" s="2">
        <v>43902</v>
      </c>
      <c r="B582" s="2">
        <f t="shared" si="18"/>
        <v>43921</v>
      </c>
      <c r="C582" s="3">
        <f t="shared" si="19"/>
        <v>1</v>
      </c>
      <c r="D582" t="s">
        <v>11</v>
      </c>
      <c r="E582">
        <v>48</v>
      </c>
      <c r="F582">
        <v>41</v>
      </c>
      <c r="G582">
        <v>0</v>
      </c>
    </row>
    <row r="583" spans="1:7">
      <c r="A583" s="2">
        <v>43902</v>
      </c>
      <c r="B583" s="2">
        <f t="shared" si="18"/>
        <v>43921</v>
      </c>
      <c r="C583" s="3">
        <f t="shared" si="19"/>
        <v>1</v>
      </c>
      <c r="D583" t="s">
        <v>13</v>
      </c>
      <c r="E583">
        <v>49</v>
      </c>
      <c r="F583">
        <v>7</v>
      </c>
      <c r="G583">
        <v>0</v>
      </c>
    </row>
    <row r="584" spans="1:7">
      <c r="A584" s="2">
        <v>43902</v>
      </c>
      <c r="B584" s="2">
        <f t="shared" si="18"/>
        <v>43921</v>
      </c>
      <c r="C584" s="3">
        <f t="shared" si="19"/>
        <v>1</v>
      </c>
      <c r="D584" t="s">
        <v>36</v>
      </c>
      <c r="E584">
        <v>50</v>
      </c>
      <c r="F584">
        <v>2</v>
      </c>
      <c r="G584">
        <v>0</v>
      </c>
    </row>
    <row r="585" spans="1:7">
      <c r="A585" s="2">
        <v>43902</v>
      </c>
      <c r="B585" s="2">
        <f t="shared" si="18"/>
        <v>43921</v>
      </c>
      <c r="C585" s="3">
        <f t="shared" si="19"/>
        <v>1</v>
      </c>
      <c r="D585" t="s">
        <v>37</v>
      </c>
      <c r="E585">
        <v>51</v>
      </c>
      <c r="F585">
        <v>17</v>
      </c>
      <c r="G585">
        <v>0</v>
      </c>
    </row>
    <row r="586" spans="1:7">
      <c r="A586" s="2">
        <v>43902</v>
      </c>
      <c r="B586" s="2">
        <f t="shared" si="18"/>
        <v>43921</v>
      </c>
      <c r="C586" s="3">
        <f t="shared" si="19"/>
        <v>1</v>
      </c>
      <c r="D586" t="s">
        <v>5</v>
      </c>
      <c r="E586">
        <v>53</v>
      </c>
      <c r="F586">
        <v>419</v>
      </c>
      <c r="G586">
        <v>32</v>
      </c>
    </row>
    <row r="587" spans="1:7">
      <c r="A587" s="2">
        <v>43902</v>
      </c>
      <c r="B587" s="2">
        <f t="shared" si="18"/>
        <v>43921</v>
      </c>
      <c r="C587" s="3">
        <f t="shared" si="19"/>
        <v>1</v>
      </c>
      <c r="D587" t="s">
        <v>10</v>
      </c>
      <c r="E587">
        <v>55</v>
      </c>
      <c r="F587">
        <v>8</v>
      </c>
      <c r="G587">
        <v>0</v>
      </c>
    </row>
    <row r="588" spans="1:7">
      <c r="A588" s="2">
        <v>43902</v>
      </c>
      <c r="B588" s="2">
        <f t="shared" si="18"/>
        <v>43921</v>
      </c>
      <c r="C588" s="3">
        <f t="shared" si="19"/>
        <v>1</v>
      </c>
      <c r="D588" t="s">
        <v>49</v>
      </c>
      <c r="E588">
        <v>56</v>
      </c>
      <c r="F588">
        <v>1</v>
      </c>
      <c r="G588">
        <v>0</v>
      </c>
    </row>
    <row r="589" spans="1:7">
      <c r="A589" s="2">
        <v>43903</v>
      </c>
      <c r="B589" s="2">
        <f t="shared" si="18"/>
        <v>43921</v>
      </c>
      <c r="C589" s="3">
        <f t="shared" si="19"/>
        <v>1</v>
      </c>
      <c r="D589" t="s">
        <v>52</v>
      </c>
      <c r="E589">
        <v>1</v>
      </c>
      <c r="F589">
        <v>6</v>
      </c>
      <c r="G589">
        <v>0</v>
      </c>
    </row>
    <row r="590" spans="1:7">
      <c r="A590" s="2">
        <v>43903</v>
      </c>
      <c r="B590" s="2">
        <f t="shared" si="18"/>
        <v>43921</v>
      </c>
      <c r="C590" s="3">
        <f t="shared" si="19"/>
        <v>1</v>
      </c>
      <c r="D590" t="s">
        <v>50</v>
      </c>
      <c r="E590">
        <v>2</v>
      </c>
      <c r="F590">
        <v>1</v>
      </c>
      <c r="G590">
        <v>0</v>
      </c>
    </row>
    <row r="591" spans="1:7">
      <c r="A591" s="2">
        <v>43903</v>
      </c>
      <c r="B591" s="2">
        <f t="shared" si="18"/>
        <v>43921</v>
      </c>
      <c r="C591" s="3">
        <f t="shared" si="19"/>
        <v>1</v>
      </c>
      <c r="D591" t="s">
        <v>8</v>
      </c>
      <c r="E591">
        <v>4</v>
      </c>
      <c r="F591">
        <v>9</v>
      </c>
      <c r="G591">
        <v>0</v>
      </c>
    </row>
    <row r="592" spans="1:7">
      <c r="A592" s="2">
        <v>43903</v>
      </c>
      <c r="B592" s="2">
        <f t="shared" si="18"/>
        <v>43921</v>
      </c>
      <c r="C592" s="3">
        <f t="shared" si="19"/>
        <v>1</v>
      </c>
      <c r="D592" t="s">
        <v>44</v>
      </c>
      <c r="E592">
        <v>5</v>
      </c>
      <c r="F592">
        <v>7</v>
      </c>
      <c r="G592">
        <v>0</v>
      </c>
    </row>
    <row r="593" spans="1:7">
      <c r="A593" s="2">
        <v>43903</v>
      </c>
      <c r="B593" s="2">
        <f t="shared" si="18"/>
        <v>43921</v>
      </c>
      <c r="C593" s="3">
        <f t="shared" si="19"/>
        <v>1</v>
      </c>
      <c r="D593" t="s">
        <v>7</v>
      </c>
      <c r="E593">
        <v>6</v>
      </c>
      <c r="F593">
        <v>320</v>
      </c>
      <c r="G593">
        <v>5</v>
      </c>
    </row>
    <row r="594" spans="1:7">
      <c r="A594" s="2">
        <v>43903</v>
      </c>
      <c r="B594" s="2">
        <f t="shared" si="18"/>
        <v>43921</v>
      </c>
      <c r="C594" s="3">
        <f t="shared" si="19"/>
        <v>1</v>
      </c>
      <c r="D594" t="s">
        <v>22</v>
      </c>
      <c r="E594">
        <v>8</v>
      </c>
      <c r="F594">
        <v>78</v>
      </c>
      <c r="G594">
        <v>2</v>
      </c>
    </row>
    <row r="595" spans="1:7">
      <c r="A595" s="2">
        <v>43903</v>
      </c>
      <c r="B595" s="2">
        <f t="shared" si="18"/>
        <v>43921</v>
      </c>
      <c r="C595" s="3">
        <f t="shared" si="19"/>
        <v>1</v>
      </c>
      <c r="D595" t="s">
        <v>38</v>
      </c>
      <c r="E595">
        <v>9</v>
      </c>
      <c r="F595">
        <v>11</v>
      </c>
      <c r="G595">
        <v>0</v>
      </c>
    </row>
    <row r="596" spans="1:7">
      <c r="A596" s="2">
        <v>43903</v>
      </c>
      <c r="B596" s="2">
        <f t="shared" si="18"/>
        <v>43921</v>
      </c>
      <c r="C596" s="3">
        <f t="shared" si="19"/>
        <v>1</v>
      </c>
      <c r="D596" t="s">
        <v>45</v>
      </c>
      <c r="E596">
        <v>10</v>
      </c>
      <c r="F596">
        <v>4</v>
      </c>
      <c r="G596">
        <v>0</v>
      </c>
    </row>
    <row r="597" spans="1:7">
      <c r="A597" s="2">
        <v>43903</v>
      </c>
      <c r="B597" s="2">
        <f t="shared" si="18"/>
        <v>43921</v>
      </c>
      <c r="C597" s="3">
        <f t="shared" si="19"/>
        <v>1</v>
      </c>
      <c r="D597" t="s">
        <v>33</v>
      </c>
      <c r="E597">
        <v>11</v>
      </c>
      <c r="F597">
        <v>10</v>
      </c>
      <c r="G597">
        <v>0</v>
      </c>
    </row>
    <row r="598" spans="1:7">
      <c r="A598" s="2">
        <v>43903</v>
      </c>
      <c r="B598" s="2">
        <f t="shared" si="18"/>
        <v>43921</v>
      </c>
      <c r="C598" s="3">
        <f t="shared" si="19"/>
        <v>1</v>
      </c>
      <c r="D598" t="s">
        <v>15</v>
      </c>
      <c r="E598">
        <v>12</v>
      </c>
      <c r="F598">
        <v>70</v>
      </c>
      <c r="G598">
        <v>2</v>
      </c>
    </row>
    <row r="599" spans="1:7">
      <c r="A599" s="2">
        <v>43903</v>
      </c>
      <c r="B599" s="2">
        <f t="shared" si="18"/>
        <v>43921</v>
      </c>
      <c r="C599" s="3">
        <f t="shared" si="19"/>
        <v>1</v>
      </c>
      <c r="D599" t="s">
        <v>18</v>
      </c>
      <c r="E599">
        <v>13</v>
      </c>
      <c r="F599">
        <v>41</v>
      </c>
      <c r="G599">
        <v>1</v>
      </c>
    </row>
    <row r="600" spans="1:7">
      <c r="A600" s="2">
        <v>43903</v>
      </c>
      <c r="B600" s="2">
        <f t="shared" si="18"/>
        <v>43921</v>
      </c>
      <c r="C600" s="3">
        <f t="shared" si="19"/>
        <v>1</v>
      </c>
      <c r="D600" t="s">
        <v>26</v>
      </c>
      <c r="E600">
        <v>15</v>
      </c>
      <c r="F600">
        <v>2</v>
      </c>
      <c r="G600">
        <v>0</v>
      </c>
    </row>
    <row r="601" spans="1:7">
      <c r="A601" s="2">
        <v>43903</v>
      </c>
      <c r="B601" s="2">
        <f t="shared" si="18"/>
        <v>43921</v>
      </c>
      <c r="C601" s="3">
        <f t="shared" si="19"/>
        <v>1</v>
      </c>
      <c r="D601" t="s">
        <v>53</v>
      </c>
      <c r="E601">
        <v>16</v>
      </c>
      <c r="F601">
        <v>1</v>
      </c>
      <c r="G601">
        <v>0</v>
      </c>
    </row>
    <row r="602" spans="1:7">
      <c r="A602" s="2">
        <v>43903</v>
      </c>
      <c r="B602" s="2">
        <f t="shared" si="18"/>
        <v>43921</v>
      </c>
      <c r="C602" s="3">
        <f t="shared" si="19"/>
        <v>1</v>
      </c>
      <c r="D602" t="s">
        <v>6</v>
      </c>
      <c r="E602">
        <v>17</v>
      </c>
      <c r="F602">
        <v>46</v>
      </c>
      <c r="G602">
        <v>0</v>
      </c>
    </row>
    <row r="603" spans="1:7">
      <c r="A603" s="2">
        <v>43903</v>
      </c>
      <c r="B603" s="2">
        <f t="shared" si="18"/>
        <v>43921</v>
      </c>
      <c r="C603" s="3">
        <f t="shared" si="19"/>
        <v>1</v>
      </c>
      <c r="D603" t="s">
        <v>27</v>
      </c>
      <c r="E603">
        <v>18</v>
      </c>
      <c r="F603">
        <v>12</v>
      </c>
      <c r="G603">
        <v>0</v>
      </c>
    </row>
    <row r="604" spans="1:7">
      <c r="A604" s="2">
        <v>43903</v>
      </c>
      <c r="B604" s="2">
        <f t="shared" si="18"/>
        <v>43921</v>
      </c>
      <c r="C604" s="3">
        <f t="shared" si="19"/>
        <v>1</v>
      </c>
      <c r="D604" t="s">
        <v>39</v>
      </c>
      <c r="E604">
        <v>19</v>
      </c>
      <c r="F604">
        <v>17</v>
      </c>
      <c r="G604">
        <v>0</v>
      </c>
    </row>
    <row r="605" spans="1:7">
      <c r="A605" s="2">
        <v>43903</v>
      </c>
      <c r="B605" s="2">
        <f t="shared" si="18"/>
        <v>43921</v>
      </c>
      <c r="C605" s="3">
        <f t="shared" si="19"/>
        <v>1</v>
      </c>
      <c r="D605" t="s">
        <v>34</v>
      </c>
      <c r="E605">
        <v>20</v>
      </c>
      <c r="F605">
        <v>6</v>
      </c>
      <c r="G605">
        <v>1</v>
      </c>
    </row>
    <row r="606" spans="1:7">
      <c r="A606" s="2">
        <v>43903</v>
      </c>
      <c r="B606" s="2">
        <f t="shared" si="18"/>
        <v>43921</v>
      </c>
      <c r="C606" s="3">
        <f t="shared" si="19"/>
        <v>1</v>
      </c>
      <c r="D606" t="s">
        <v>28</v>
      </c>
      <c r="E606">
        <v>21</v>
      </c>
      <c r="F606">
        <v>11</v>
      </c>
      <c r="G606">
        <v>0</v>
      </c>
    </row>
    <row r="607" spans="1:7">
      <c r="A607" s="2">
        <v>43903</v>
      </c>
      <c r="B607" s="2">
        <f t="shared" si="18"/>
        <v>43921</v>
      </c>
      <c r="C607" s="3">
        <f t="shared" si="19"/>
        <v>1</v>
      </c>
      <c r="D607" t="s">
        <v>40</v>
      </c>
      <c r="E607">
        <v>22</v>
      </c>
      <c r="F607">
        <v>36</v>
      </c>
      <c r="G607">
        <v>0</v>
      </c>
    </row>
    <row r="608" spans="1:7">
      <c r="A608" s="2">
        <v>43903</v>
      </c>
      <c r="B608" s="2">
        <f t="shared" si="18"/>
        <v>43921</v>
      </c>
      <c r="C608" s="3">
        <f t="shared" si="19"/>
        <v>1</v>
      </c>
      <c r="D608" t="s">
        <v>51</v>
      </c>
      <c r="E608">
        <v>23</v>
      </c>
      <c r="F608">
        <v>2</v>
      </c>
      <c r="G608">
        <v>0</v>
      </c>
    </row>
    <row r="609" spans="1:7">
      <c r="A609" s="2">
        <v>43903</v>
      </c>
      <c r="B609" s="2">
        <f t="shared" si="18"/>
        <v>43921</v>
      </c>
      <c r="C609" s="3">
        <f t="shared" si="19"/>
        <v>1</v>
      </c>
      <c r="D609" t="s">
        <v>23</v>
      </c>
      <c r="E609">
        <v>24</v>
      </c>
      <c r="F609">
        <v>18</v>
      </c>
      <c r="G609">
        <v>0</v>
      </c>
    </row>
    <row r="610" spans="1:7">
      <c r="A610" s="2">
        <v>43903</v>
      </c>
      <c r="B610" s="2">
        <f t="shared" si="18"/>
        <v>43921</v>
      </c>
      <c r="C610" s="3">
        <f t="shared" si="19"/>
        <v>1</v>
      </c>
      <c r="D610" t="s">
        <v>9</v>
      </c>
      <c r="E610">
        <v>25</v>
      </c>
      <c r="F610">
        <v>123</v>
      </c>
      <c r="G610">
        <v>0</v>
      </c>
    </row>
    <row r="611" spans="1:7">
      <c r="A611" s="2">
        <v>43903</v>
      </c>
      <c r="B611" s="2">
        <f t="shared" si="18"/>
        <v>43921</v>
      </c>
      <c r="C611" s="3">
        <f t="shared" si="19"/>
        <v>1</v>
      </c>
      <c r="D611" t="s">
        <v>42</v>
      </c>
      <c r="E611">
        <v>26</v>
      </c>
      <c r="F611">
        <v>25</v>
      </c>
      <c r="G611">
        <v>0</v>
      </c>
    </row>
    <row r="612" spans="1:7">
      <c r="A612" s="2">
        <v>43903</v>
      </c>
      <c r="B612" s="2">
        <f t="shared" si="18"/>
        <v>43921</v>
      </c>
      <c r="C612" s="3">
        <f t="shared" si="19"/>
        <v>1</v>
      </c>
      <c r="D612" t="s">
        <v>29</v>
      </c>
      <c r="E612">
        <v>27</v>
      </c>
      <c r="F612">
        <v>14</v>
      </c>
      <c r="G612">
        <v>0</v>
      </c>
    </row>
    <row r="613" spans="1:7">
      <c r="A613" s="2">
        <v>43903</v>
      </c>
      <c r="B613" s="2">
        <f t="shared" si="18"/>
        <v>43921</v>
      </c>
      <c r="C613" s="3">
        <f t="shared" si="19"/>
        <v>1</v>
      </c>
      <c r="D613" t="s">
        <v>46</v>
      </c>
      <c r="E613">
        <v>28</v>
      </c>
      <c r="F613">
        <v>6</v>
      </c>
      <c r="G613">
        <v>0</v>
      </c>
    </row>
    <row r="614" spans="1:7">
      <c r="A614" s="2">
        <v>43903</v>
      </c>
      <c r="B614" s="2">
        <f t="shared" si="18"/>
        <v>43921</v>
      </c>
      <c r="C614" s="3">
        <f t="shared" si="19"/>
        <v>1</v>
      </c>
      <c r="D614" t="s">
        <v>35</v>
      </c>
      <c r="E614">
        <v>29</v>
      </c>
      <c r="F614">
        <v>4</v>
      </c>
      <c r="G614">
        <v>0</v>
      </c>
    </row>
    <row r="615" spans="1:7">
      <c r="A615" s="2">
        <v>43903</v>
      </c>
      <c r="B615" s="2">
        <f t="shared" si="18"/>
        <v>43921</v>
      </c>
      <c r="C615" s="3">
        <f t="shared" si="19"/>
        <v>1</v>
      </c>
      <c r="D615" t="s">
        <v>54</v>
      </c>
      <c r="E615">
        <v>30</v>
      </c>
      <c r="F615">
        <v>4</v>
      </c>
      <c r="G615">
        <v>0</v>
      </c>
    </row>
    <row r="616" spans="1:7">
      <c r="A616" s="2">
        <v>43903</v>
      </c>
      <c r="B616" s="2">
        <f t="shared" si="18"/>
        <v>43921</v>
      </c>
      <c r="C616" s="3">
        <f t="shared" si="19"/>
        <v>1</v>
      </c>
      <c r="D616" t="s">
        <v>12</v>
      </c>
      <c r="E616">
        <v>31</v>
      </c>
      <c r="F616">
        <v>27</v>
      </c>
      <c r="G616">
        <v>0</v>
      </c>
    </row>
    <row r="617" spans="1:7">
      <c r="A617" s="2">
        <v>43903</v>
      </c>
      <c r="B617" s="2">
        <f t="shared" si="18"/>
        <v>43921</v>
      </c>
      <c r="C617" s="3">
        <f t="shared" si="19"/>
        <v>1</v>
      </c>
      <c r="D617" t="s">
        <v>24</v>
      </c>
      <c r="E617">
        <v>32</v>
      </c>
      <c r="F617">
        <v>19</v>
      </c>
      <c r="G617">
        <v>0</v>
      </c>
    </row>
    <row r="618" spans="1:7">
      <c r="A618" s="2">
        <v>43903</v>
      </c>
      <c r="B618" s="2">
        <f t="shared" si="18"/>
        <v>43921</v>
      </c>
      <c r="C618" s="3">
        <f t="shared" si="19"/>
        <v>1</v>
      </c>
      <c r="D618" t="s">
        <v>19</v>
      </c>
      <c r="E618">
        <v>33</v>
      </c>
      <c r="F618">
        <v>7</v>
      </c>
      <c r="G618">
        <v>0</v>
      </c>
    </row>
    <row r="619" spans="1:7">
      <c r="A619" s="2">
        <v>43903</v>
      </c>
      <c r="B619" s="2">
        <f t="shared" si="18"/>
        <v>43921</v>
      </c>
      <c r="C619" s="3">
        <f t="shared" si="19"/>
        <v>1</v>
      </c>
      <c r="D619" t="s">
        <v>21</v>
      </c>
      <c r="E619">
        <v>34</v>
      </c>
      <c r="F619">
        <v>50</v>
      </c>
      <c r="G619">
        <v>1</v>
      </c>
    </row>
    <row r="620" spans="1:7">
      <c r="A620" s="2">
        <v>43903</v>
      </c>
      <c r="B620" s="2">
        <f t="shared" si="18"/>
        <v>43921</v>
      </c>
      <c r="C620" s="3">
        <f t="shared" si="19"/>
        <v>1</v>
      </c>
      <c r="D620" t="s">
        <v>47</v>
      </c>
      <c r="E620">
        <v>35</v>
      </c>
      <c r="F620">
        <v>10</v>
      </c>
      <c r="G620">
        <v>0</v>
      </c>
    </row>
    <row r="621" spans="1:7">
      <c r="A621" s="2">
        <v>43903</v>
      </c>
      <c r="B621" s="2">
        <f t="shared" si="18"/>
        <v>43921</v>
      </c>
      <c r="C621" s="3">
        <f t="shared" si="19"/>
        <v>1</v>
      </c>
      <c r="D621" t="s">
        <v>16</v>
      </c>
      <c r="E621">
        <v>36</v>
      </c>
      <c r="F621">
        <v>421</v>
      </c>
      <c r="G621">
        <v>0</v>
      </c>
    </row>
    <row r="622" spans="1:7">
      <c r="A622" s="2">
        <v>43903</v>
      </c>
      <c r="B622" s="2">
        <f t="shared" si="18"/>
        <v>43921</v>
      </c>
      <c r="C622" s="3">
        <f t="shared" si="19"/>
        <v>1</v>
      </c>
      <c r="D622" t="s">
        <v>20</v>
      </c>
      <c r="E622">
        <v>37</v>
      </c>
      <c r="F622">
        <v>18</v>
      </c>
      <c r="G622">
        <v>0</v>
      </c>
    </row>
    <row r="623" spans="1:7">
      <c r="A623" s="2">
        <v>43903</v>
      </c>
      <c r="B623" s="2">
        <f t="shared" si="18"/>
        <v>43921</v>
      </c>
      <c r="C623" s="3">
        <f t="shared" si="19"/>
        <v>1</v>
      </c>
      <c r="D623" t="s">
        <v>48</v>
      </c>
      <c r="E623">
        <v>38</v>
      </c>
      <c r="F623">
        <v>1</v>
      </c>
      <c r="G623">
        <v>0</v>
      </c>
    </row>
    <row r="624" spans="1:7">
      <c r="A624" s="2">
        <v>43903</v>
      </c>
      <c r="B624" s="2">
        <f t="shared" si="18"/>
        <v>43921</v>
      </c>
      <c r="C624" s="3">
        <f t="shared" si="19"/>
        <v>1</v>
      </c>
      <c r="D624" t="s">
        <v>41</v>
      </c>
      <c r="E624">
        <v>39</v>
      </c>
      <c r="F624">
        <v>13</v>
      </c>
      <c r="G624">
        <v>0</v>
      </c>
    </row>
    <row r="625" spans="1:7">
      <c r="A625" s="2">
        <v>43903</v>
      </c>
      <c r="B625" s="2">
        <f t="shared" si="18"/>
        <v>43921</v>
      </c>
      <c r="C625" s="3">
        <f t="shared" si="19"/>
        <v>1</v>
      </c>
      <c r="D625" t="s">
        <v>30</v>
      </c>
      <c r="E625">
        <v>40</v>
      </c>
      <c r="F625">
        <v>3</v>
      </c>
      <c r="G625">
        <v>0</v>
      </c>
    </row>
    <row r="626" spans="1:7">
      <c r="A626" s="2">
        <v>43903</v>
      </c>
      <c r="B626" s="2">
        <f t="shared" si="18"/>
        <v>43921</v>
      </c>
      <c r="C626" s="3">
        <f t="shared" si="19"/>
        <v>1</v>
      </c>
      <c r="D626" t="s">
        <v>14</v>
      </c>
      <c r="E626">
        <v>41</v>
      </c>
      <c r="F626">
        <v>30</v>
      </c>
      <c r="G626">
        <v>0</v>
      </c>
    </row>
    <row r="627" spans="1:7">
      <c r="A627" s="2">
        <v>43903</v>
      </c>
      <c r="B627" s="2">
        <f t="shared" si="18"/>
        <v>43921</v>
      </c>
      <c r="C627" s="3">
        <f t="shared" si="19"/>
        <v>1</v>
      </c>
      <c r="D627" t="s">
        <v>31</v>
      </c>
      <c r="E627">
        <v>42</v>
      </c>
      <c r="F627">
        <v>41</v>
      </c>
      <c r="G627">
        <v>0</v>
      </c>
    </row>
    <row r="628" spans="1:7">
      <c r="A628" s="2">
        <v>43903</v>
      </c>
      <c r="B628" s="2">
        <f t="shared" si="18"/>
        <v>43921</v>
      </c>
      <c r="C628" s="3">
        <f t="shared" si="19"/>
        <v>1</v>
      </c>
      <c r="D628" t="s">
        <v>55</v>
      </c>
      <c r="E628">
        <v>72</v>
      </c>
      <c r="F628">
        <v>3</v>
      </c>
      <c r="G628">
        <v>0</v>
      </c>
    </row>
    <row r="629" spans="1:7">
      <c r="A629" s="2">
        <v>43903</v>
      </c>
      <c r="B629" s="2">
        <f t="shared" si="18"/>
        <v>43921</v>
      </c>
      <c r="C629" s="3">
        <f t="shared" si="19"/>
        <v>1</v>
      </c>
      <c r="D629" t="s">
        <v>17</v>
      </c>
      <c r="E629">
        <v>44</v>
      </c>
      <c r="F629">
        <v>20</v>
      </c>
      <c r="G629">
        <v>0</v>
      </c>
    </row>
    <row r="630" spans="1:7">
      <c r="A630" s="2">
        <v>43903</v>
      </c>
      <c r="B630" s="2">
        <f t="shared" si="18"/>
        <v>43921</v>
      </c>
      <c r="C630" s="3">
        <f t="shared" si="19"/>
        <v>1</v>
      </c>
      <c r="D630" t="s">
        <v>32</v>
      </c>
      <c r="E630">
        <v>45</v>
      </c>
      <c r="F630">
        <v>13</v>
      </c>
      <c r="G630">
        <v>0</v>
      </c>
    </row>
    <row r="631" spans="1:7">
      <c r="A631" s="2">
        <v>43903</v>
      </c>
      <c r="B631" s="2">
        <f t="shared" si="18"/>
        <v>43921</v>
      </c>
      <c r="C631" s="3">
        <f t="shared" si="19"/>
        <v>1</v>
      </c>
      <c r="D631" t="s">
        <v>43</v>
      </c>
      <c r="E631">
        <v>46</v>
      </c>
      <c r="F631">
        <v>9</v>
      </c>
      <c r="G631">
        <v>1</v>
      </c>
    </row>
    <row r="632" spans="1:7">
      <c r="A632" s="2">
        <v>43903</v>
      </c>
      <c r="B632" s="2">
        <f t="shared" si="18"/>
        <v>43921</v>
      </c>
      <c r="C632" s="3">
        <f t="shared" si="19"/>
        <v>1</v>
      </c>
      <c r="D632" t="s">
        <v>25</v>
      </c>
      <c r="E632">
        <v>47</v>
      </c>
      <c r="F632">
        <v>26</v>
      </c>
      <c r="G632">
        <v>0</v>
      </c>
    </row>
    <row r="633" spans="1:7">
      <c r="A633" s="2">
        <v>43903</v>
      </c>
      <c r="B633" s="2">
        <f t="shared" si="18"/>
        <v>43921</v>
      </c>
      <c r="C633" s="3">
        <f t="shared" si="19"/>
        <v>1</v>
      </c>
      <c r="D633" t="s">
        <v>11</v>
      </c>
      <c r="E633">
        <v>48</v>
      </c>
      <c r="F633">
        <v>58</v>
      </c>
      <c r="G633">
        <v>0</v>
      </c>
    </row>
    <row r="634" spans="1:7">
      <c r="A634" s="2">
        <v>43903</v>
      </c>
      <c r="B634" s="2">
        <f t="shared" si="18"/>
        <v>43921</v>
      </c>
      <c r="C634" s="3">
        <f t="shared" si="19"/>
        <v>1</v>
      </c>
      <c r="D634" t="s">
        <v>13</v>
      </c>
      <c r="E634">
        <v>49</v>
      </c>
      <c r="F634">
        <v>7</v>
      </c>
      <c r="G634">
        <v>0</v>
      </c>
    </row>
    <row r="635" spans="1:7">
      <c r="A635" s="2">
        <v>43903</v>
      </c>
      <c r="B635" s="2">
        <f t="shared" si="18"/>
        <v>43921</v>
      </c>
      <c r="C635" s="3">
        <f t="shared" si="19"/>
        <v>1</v>
      </c>
      <c r="D635" t="s">
        <v>36</v>
      </c>
      <c r="E635">
        <v>50</v>
      </c>
      <c r="F635">
        <v>2</v>
      </c>
      <c r="G635">
        <v>0</v>
      </c>
    </row>
    <row r="636" spans="1:7">
      <c r="A636" s="2">
        <v>43903</v>
      </c>
      <c r="B636" s="2">
        <f t="shared" si="18"/>
        <v>43921</v>
      </c>
      <c r="C636" s="3">
        <f t="shared" si="19"/>
        <v>1</v>
      </c>
      <c r="D636" t="s">
        <v>37</v>
      </c>
      <c r="E636">
        <v>51</v>
      </c>
      <c r="F636">
        <v>30</v>
      </c>
      <c r="G636">
        <v>0</v>
      </c>
    </row>
    <row r="637" spans="1:7">
      <c r="A637" s="2">
        <v>43903</v>
      </c>
      <c r="B637" s="2">
        <f t="shared" si="18"/>
        <v>43921</v>
      </c>
      <c r="C637" s="3">
        <f t="shared" si="19"/>
        <v>1</v>
      </c>
      <c r="D637" t="s">
        <v>5</v>
      </c>
      <c r="E637">
        <v>53</v>
      </c>
      <c r="F637">
        <v>511</v>
      </c>
      <c r="G637">
        <v>37</v>
      </c>
    </row>
    <row r="638" spans="1:7">
      <c r="A638" s="2">
        <v>43903</v>
      </c>
      <c r="B638" s="2">
        <f t="shared" si="18"/>
        <v>43921</v>
      </c>
      <c r="C638" s="3">
        <f t="shared" si="19"/>
        <v>1</v>
      </c>
      <c r="D638" t="s">
        <v>10</v>
      </c>
      <c r="E638">
        <v>55</v>
      </c>
      <c r="F638">
        <v>19</v>
      </c>
      <c r="G638">
        <v>0</v>
      </c>
    </row>
    <row r="639" spans="1:7">
      <c r="A639" s="2">
        <v>43903</v>
      </c>
      <c r="B639" s="2">
        <f t="shared" si="18"/>
        <v>43921</v>
      </c>
      <c r="C639" s="3">
        <f t="shared" si="19"/>
        <v>1</v>
      </c>
      <c r="D639" t="s">
        <v>49</v>
      </c>
      <c r="E639">
        <v>56</v>
      </c>
      <c r="F639">
        <v>2</v>
      </c>
      <c r="G639">
        <v>0</v>
      </c>
    </row>
    <row r="640" spans="1:7">
      <c r="A640" s="2">
        <v>43904</v>
      </c>
      <c r="B640" s="2">
        <f t="shared" si="18"/>
        <v>43921</v>
      </c>
      <c r="C640" s="3">
        <f t="shared" si="19"/>
        <v>1</v>
      </c>
      <c r="D640" t="s">
        <v>52</v>
      </c>
      <c r="E640">
        <v>1</v>
      </c>
      <c r="F640">
        <v>12</v>
      </c>
      <c r="G640">
        <v>0</v>
      </c>
    </row>
    <row r="641" spans="1:7">
      <c r="A641" s="2">
        <v>43904</v>
      </c>
      <c r="B641" s="2">
        <f t="shared" si="18"/>
        <v>43921</v>
      </c>
      <c r="C641" s="3">
        <f t="shared" si="19"/>
        <v>1</v>
      </c>
      <c r="D641" t="s">
        <v>50</v>
      </c>
      <c r="E641">
        <v>2</v>
      </c>
      <c r="F641">
        <v>1</v>
      </c>
      <c r="G641">
        <v>0</v>
      </c>
    </row>
    <row r="642" spans="1:7">
      <c r="A642" s="2">
        <v>43904</v>
      </c>
      <c r="B642" s="2">
        <f t="shared" si="18"/>
        <v>43921</v>
      </c>
      <c r="C642" s="3">
        <f t="shared" si="19"/>
        <v>1</v>
      </c>
      <c r="D642" t="s">
        <v>8</v>
      </c>
      <c r="E642">
        <v>4</v>
      </c>
      <c r="F642">
        <v>12</v>
      </c>
      <c r="G642">
        <v>0</v>
      </c>
    </row>
    <row r="643" spans="1:7">
      <c r="A643" s="2">
        <v>43904</v>
      </c>
      <c r="B643" s="2">
        <f t="shared" si="18"/>
        <v>43921</v>
      </c>
      <c r="C643" s="3">
        <f t="shared" si="19"/>
        <v>1</v>
      </c>
      <c r="D643" t="s">
        <v>44</v>
      </c>
      <c r="E643">
        <v>5</v>
      </c>
      <c r="F643">
        <v>9</v>
      </c>
      <c r="G643">
        <v>0</v>
      </c>
    </row>
    <row r="644" spans="1:7">
      <c r="A644" s="2">
        <v>43904</v>
      </c>
      <c r="B644" s="2">
        <f t="shared" ref="B644:B707" si="20">EOMONTH(A644,0)</f>
        <v>43921</v>
      </c>
      <c r="C644" s="3">
        <f t="shared" ref="C644:C707" si="21">IF(A644=B644,0,1)</f>
        <v>1</v>
      </c>
      <c r="D644" t="s">
        <v>7</v>
      </c>
      <c r="E644">
        <v>6</v>
      </c>
      <c r="F644">
        <v>381</v>
      </c>
      <c r="G644">
        <v>5</v>
      </c>
    </row>
    <row r="645" spans="1:7">
      <c r="A645" s="2">
        <v>43904</v>
      </c>
      <c r="B645" s="2">
        <f t="shared" si="20"/>
        <v>43921</v>
      </c>
      <c r="C645" s="3">
        <f t="shared" si="21"/>
        <v>1</v>
      </c>
      <c r="D645" t="s">
        <v>22</v>
      </c>
      <c r="E645">
        <v>8</v>
      </c>
      <c r="F645">
        <v>103</v>
      </c>
      <c r="G645">
        <v>2</v>
      </c>
    </row>
    <row r="646" spans="1:7">
      <c r="A646" s="2">
        <v>43904</v>
      </c>
      <c r="B646" s="2">
        <f t="shared" si="20"/>
        <v>43921</v>
      </c>
      <c r="C646" s="3">
        <f t="shared" si="21"/>
        <v>1</v>
      </c>
      <c r="D646" t="s">
        <v>38</v>
      </c>
      <c r="E646">
        <v>9</v>
      </c>
      <c r="F646">
        <v>20</v>
      </c>
      <c r="G646">
        <v>0</v>
      </c>
    </row>
    <row r="647" spans="1:7">
      <c r="A647" s="2">
        <v>43904</v>
      </c>
      <c r="B647" s="2">
        <f t="shared" si="20"/>
        <v>43921</v>
      </c>
      <c r="C647" s="3">
        <f t="shared" si="21"/>
        <v>1</v>
      </c>
      <c r="D647" t="s">
        <v>45</v>
      </c>
      <c r="E647">
        <v>10</v>
      </c>
      <c r="F647">
        <v>4</v>
      </c>
      <c r="G647">
        <v>0</v>
      </c>
    </row>
    <row r="648" spans="1:7">
      <c r="A648" s="2">
        <v>43904</v>
      </c>
      <c r="B648" s="2">
        <f t="shared" si="20"/>
        <v>43921</v>
      </c>
      <c r="C648" s="3">
        <f t="shared" si="21"/>
        <v>1</v>
      </c>
      <c r="D648" t="s">
        <v>33</v>
      </c>
      <c r="E648">
        <v>11</v>
      </c>
      <c r="F648">
        <v>16</v>
      </c>
      <c r="G648">
        <v>0</v>
      </c>
    </row>
    <row r="649" spans="1:7">
      <c r="A649" s="2">
        <v>43904</v>
      </c>
      <c r="B649" s="2">
        <f t="shared" si="20"/>
        <v>43921</v>
      </c>
      <c r="C649" s="3">
        <f t="shared" si="21"/>
        <v>1</v>
      </c>
      <c r="D649" t="s">
        <v>15</v>
      </c>
      <c r="E649">
        <v>12</v>
      </c>
      <c r="F649">
        <v>70</v>
      </c>
      <c r="G649">
        <v>3</v>
      </c>
    </row>
    <row r="650" spans="1:7">
      <c r="A650" s="2">
        <v>43904</v>
      </c>
      <c r="B650" s="2">
        <f t="shared" si="20"/>
        <v>43921</v>
      </c>
      <c r="C650" s="3">
        <f t="shared" si="21"/>
        <v>1</v>
      </c>
      <c r="D650" t="s">
        <v>18</v>
      </c>
      <c r="E650">
        <v>13</v>
      </c>
      <c r="F650">
        <v>65</v>
      </c>
      <c r="G650">
        <v>1</v>
      </c>
    </row>
    <row r="651" spans="1:7">
      <c r="A651" s="2">
        <v>43904</v>
      </c>
      <c r="B651" s="2">
        <f t="shared" si="20"/>
        <v>43921</v>
      </c>
      <c r="C651" s="3">
        <f t="shared" si="21"/>
        <v>1</v>
      </c>
      <c r="D651" t="s">
        <v>26</v>
      </c>
      <c r="E651">
        <v>15</v>
      </c>
      <c r="F651">
        <v>4</v>
      </c>
      <c r="G651">
        <v>0</v>
      </c>
    </row>
    <row r="652" spans="1:7">
      <c r="A652" s="2">
        <v>43904</v>
      </c>
      <c r="B652" s="2">
        <f t="shared" si="20"/>
        <v>43921</v>
      </c>
      <c r="C652" s="3">
        <f t="shared" si="21"/>
        <v>1</v>
      </c>
      <c r="D652" t="s">
        <v>53</v>
      </c>
      <c r="E652">
        <v>16</v>
      </c>
      <c r="F652">
        <v>5</v>
      </c>
      <c r="G652">
        <v>0</v>
      </c>
    </row>
    <row r="653" spans="1:7">
      <c r="A653" s="2">
        <v>43904</v>
      </c>
      <c r="B653" s="2">
        <f t="shared" si="20"/>
        <v>43921</v>
      </c>
      <c r="C653" s="3">
        <f t="shared" si="21"/>
        <v>1</v>
      </c>
      <c r="D653" t="s">
        <v>6</v>
      </c>
      <c r="E653">
        <v>17</v>
      </c>
      <c r="F653">
        <v>66</v>
      </c>
      <c r="G653">
        <v>0</v>
      </c>
    </row>
    <row r="654" spans="1:7">
      <c r="A654" s="2">
        <v>43904</v>
      </c>
      <c r="B654" s="2">
        <f t="shared" si="20"/>
        <v>43921</v>
      </c>
      <c r="C654" s="3">
        <f t="shared" si="21"/>
        <v>1</v>
      </c>
      <c r="D654" t="s">
        <v>27</v>
      </c>
      <c r="E654">
        <v>18</v>
      </c>
      <c r="F654">
        <v>15</v>
      </c>
      <c r="G654">
        <v>0</v>
      </c>
    </row>
    <row r="655" spans="1:7">
      <c r="A655" s="2">
        <v>43904</v>
      </c>
      <c r="B655" s="2">
        <f t="shared" si="20"/>
        <v>43921</v>
      </c>
      <c r="C655" s="3">
        <f t="shared" si="21"/>
        <v>1</v>
      </c>
      <c r="D655" t="s">
        <v>39</v>
      </c>
      <c r="E655">
        <v>19</v>
      </c>
      <c r="F655">
        <v>18</v>
      </c>
      <c r="G655">
        <v>0</v>
      </c>
    </row>
    <row r="656" spans="1:7">
      <c r="A656" s="2">
        <v>43904</v>
      </c>
      <c r="B656" s="2">
        <f t="shared" si="20"/>
        <v>43921</v>
      </c>
      <c r="C656" s="3">
        <f t="shared" si="21"/>
        <v>1</v>
      </c>
      <c r="D656" t="s">
        <v>34</v>
      </c>
      <c r="E656">
        <v>20</v>
      </c>
      <c r="F656">
        <v>8</v>
      </c>
      <c r="G656">
        <v>1</v>
      </c>
    </row>
    <row r="657" spans="1:7">
      <c r="A657" s="2">
        <v>43904</v>
      </c>
      <c r="B657" s="2">
        <f t="shared" si="20"/>
        <v>43921</v>
      </c>
      <c r="C657" s="3">
        <f t="shared" si="21"/>
        <v>1</v>
      </c>
      <c r="D657" t="s">
        <v>28</v>
      </c>
      <c r="E657">
        <v>21</v>
      </c>
      <c r="F657">
        <v>18</v>
      </c>
      <c r="G657">
        <v>0</v>
      </c>
    </row>
    <row r="658" spans="1:7">
      <c r="A658" s="2">
        <v>43904</v>
      </c>
      <c r="B658" s="2">
        <f t="shared" si="20"/>
        <v>43921</v>
      </c>
      <c r="C658" s="3">
        <f t="shared" si="21"/>
        <v>1</v>
      </c>
      <c r="D658" t="s">
        <v>40</v>
      </c>
      <c r="E658">
        <v>22</v>
      </c>
      <c r="F658">
        <v>77</v>
      </c>
      <c r="G658">
        <v>1</v>
      </c>
    </row>
    <row r="659" spans="1:7">
      <c r="A659" s="2">
        <v>43904</v>
      </c>
      <c r="B659" s="2">
        <f t="shared" si="20"/>
        <v>43921</v>
      </c>
      <c r="C659" s="3">
        <f t="shared" si="21"/>
        <v>1</v>
      </c>
      <c r="D659" t="s">
        <v>51</v>
      </c>
      <c r="E659">
        <v>23</v>
      </c>
      <c r="F659">
        <v>3</v>
      </c>
      <c r="G659">
        <v>0</v>
      </c>
    </row>
    <row r="660" spans="1:7">
      <c r="A660" s="2">
        <v>43904</v>
      </c>
      <c r="B660" s="2">
        <f t="shared" si="20"/>
        <v>43921</v>
      </c>
      <c r="C660" s="3">
        <f t="shared" si="21"/>
        <v>1</v>
      </c>
      <c r="D660" t="s">
        <v>23</v>
      </c>
      <c r="E660">
        <v>24</v>
      </c>
      <c r="F660">
        <v>27</v>
      </c>
      <c r="G660">
        <v>0</v>
      </c>
    </row>
    <row r="661" spans="1:7">
      <c r="A661" s="2">
        <v>43904</v>
      </c>
      <c r="B661" s="2">
        <f t="shared" si="20"/>
        <v>43921</v>
      </c>
      <c r="C661" s="3">
        <f t="shared" si="21"/>
        <v>1</v>
      </c>
      <c r="D661" t="s">
        <v>9</v>
      </c>
      <c r="E661">
        <v>25</v>
      </c>
      <c r="F661">
        <v>138</v>
      </c>
      <c r="G661">
        <v>0</v>
      </c>
    </row>
    <row r="662" spans="1:7">
      <c r="A662" s="2">
        <v>43904</v>
      </c>
      <c r="B662" s="2">
        <f t="shared" si="20"/>
        <v>43921</v>
      </c>
      <c r="C662" s="3">
        <f t="shared" si="21"/>
        <v>1</v>
      </c>
      <c r="D662" t="s">
        <v>42</v>
      </c>
      <c r="E662">
        <v>26</v>
      </c>
      <c r="F662">
        <v>33</v>
      </c>
      <c r="G662">
        <v>0</v>
      </c>
    </row>
    <row r="663" spans="1:7">
      <c r="A663" s="2">
        <v>43904</v>
      </c>
      <c r="B663" s="2">
        <f t="shared" si="20"/>
        <v>43921</v>
      </c>
      <c r="C663" s="3">
        <f t="shared" si="21"/>
        <v>1</v>
      </c>
      <c r="D663" t="s">
        <v>29</v>
      </c>
      <c r="E663">
        <v>27</v>
      </c>
      <c r="F663">
        <v>21</v>
      </c>
      <c r="G663">
        <v>0</v>
      </c>
    </row>
    <row r="664" spans="1:7">
      <c r="A664" s="2">
        <v>43904</v>
      </c>
      <c r="B664" s="2">
        <f t="shared" si="20"/>
        <v>43921</v>
      </c>
      <c r="C664" s="3">
        <f t="shared" si="21"/>
        <v>1</v>
      </c>
      <c r="D664" t="s">
        <v>46</v>
      </c>
      <c r="E664">
        <v>28</v>
      </c>
      <c r="F664">
        <v>6</v>
      </c>
      <c r="G664">
        <v>0</v>
      </c>
    </row>
    <row r="665" spans="1:7">
      <c r="A665" s="2">
        <v>43904</v>
      </c>
      <c r="B665" s="2">
        <f t="shared" si="20"/>
        <v>43921</v>
      </c>
      <c r="C665" s="3">
        <f t="shared" si="21"/>
        <v>1</v>
      </c>
      <c r="D665" t="s">
        <v>35</v>
      </c>
      <c r="E665">
        <v>29</v>
      </c>
      <c r="F665">
        <v>5</v>
      </c>
      <c r="G665">
        <v>0</v>
      </c>
    </row>
    <row r="666" spans="1:7">
      <c r="A666" s="2">
        <v>43904</v>
      </c>
      <c r="B666" s="2">
        <f t="shared" si="20"/>
        <v>43921</v>
      </c>
      <c r="C666" s="3">
        <f t="shared" si="21"/>
        <v>1</v>
      </c>
      <c r="D666" t="s">
        <v>54</v>
      </c>
      <c r="E666">
        <v>30</v>
      </c>
      <c r="F666">
        <v>6</v>
      </c>
      <c r="G666">
        <v>0</v>
      </c>
    </row>
    <row r="667" spans="1:7">
      <c r="A667" s="2">
        <v>43904</v>
      </c>
      <c r="B667" s="2">
        <f t="shared" si="20"/>
        <v>43921</v>
      </c>
      <c r="C667" s="3">
        <f t="shared" si="21"/>
        <v>1</v>
      </c>
      <c r="D667" t="s">
        <v>12</v>
      </c>
      <c r="E667">
        <v>31</v>
      </c>
      <c r="F667">
        <v>29</v>
      </c>
      <c r="G667">
        <v>0</v>
      </c>
    </row>
    <row r="668" spans="1:7">
      <c r="A668" s="2">
        <v>43904</v>
      </c>
      <c r="B668" s="2">
        <f t="shared" si="20"/>
        <v>43921</v>
      </c>
      <c r="C668" s="3">
        <f t="shared" si="21"/>
        <v>1</v>
      </c>
      <c r="D668" t="s">
        <v>24</v>
      </c>
      <c r="E668">
        <v>32</v>
      </c>
      <c r="F668">
        <v>21</v>
      </c>
      <c r="G668">
        <v>0</v>
      </c>
    </row>
    <row r="669" spans="1:7">
      <c r="A669" s="2">
        <v>43904</v>
      </c>
      <c r="B669" s="2">
        <f t="shared" si="20"/>
        <v>43921</v>
      </c>
      <c r="C669" s="3">
        <f t="shared" si="21"/>
        <v>1</v>
      </c>
      <c r="D669" t="s">
        <v>19</v>
      </c>
      <c r="E669">
        <v>33</v>
      </c>
      <c r="F669">
        <v>7</v>
      </c>
      <c r="G669">
        <v>0</v>
      </c>
    </row>
    <row r="670" spans="1:7">
      <c r="A670" s="2">
        <v>43904</v>
      </c>
      <c r="B670" s="2">
        <f t="shared" si="20"/>
        <v>43921</v>
      </c>
      <c r="C670" s="3">
        <f t="shared" si="21"/>
        <v>1</v>
      </c>
      <c r="D670" t="s">
        <v>21</v>
      </c>
      <c r="E670">
        <v>34</v>
      </c>
      <c r="F670">
        <v>75</v>
      </c>
      <c r="G670">
        <v>2</v>
      </c>
    </row>
    <row r="671" spans="1:7">
      <c r="A671" s="2">
        <v>43904</v>
      </c>
      <c r="B671" s="2">
        <f t="shared" si="20"/>
        <v>43921</v>
      </c>
      <c r="C671" s="3">
        <f t="shared" si="21"/>
        <v>1</v>
      </c>
      <c r="D671" t="s">
        <v>47</v>
      </c>
      <c r="E671">
        <v>35</v>
      </c>
      <c r="F671">
        <v>13</v>
      </c>
      <c r="G671">
        <v>0</v>
      </c>
    </row>
    <row r="672" spans="1:7">
      <c r="A672" s="2">
        <v>43904</v>
      </c>
      <c r="B672" s="2">
        <f t="shared" si="20"/>
        <v>43921</v>
      </c>
      <c r="C672" s="3">
        <f t="shared" si="21"/>
        <v>1</v>
      </c>
      <c r="D672" t="s">
        <v>16</v>
      </c>
      <c r="E672">
        <v>36</v>
      </c>
      <c r="F672">
        <v>610</v>
      </c>
      <c r="G672">
        <v>2</v>
      </c>
    </row>
    <row r="673" spans="1:7">
      <c r="A673" s="2">
        <v>43904</v>
      </c>
      <c r="B673" s="2">
        <f t="shared" si="20"/>
        <v>43921</v>
      </c>
      <c r="C673" s="3">
        <f t="shared" si="21"/>
        <v>1</v>
      </c>
      <c r="D673" t="s">
        <v>20</v>
      </c>
      <c r="E673">
        <v>37</v>
      </c>
      <c r="F673">
        <v>25</v>
      </c>
      <c r="G673">
        <v>0</v>
      </c>
    </row>
    <row r="674" spans="1:7">
      <c r="A674" s="2">
        <v>43904</v>
      </c>
      <c r="B674" s="2">
        <f t="shared" si="20"/>
        <v>43921</v>
      </c>
      <c r="C674" s="3">
        <f t="shared" si="21"/>
        <v>1</v>
      </c>
      <c r="D674" t="s">
        <v>48</v>
      </c>
      <c r="E674">
        <v>38</v>
      </c>
      <c r="F674">
        <v>1</v>
      </c>
      <c r="G674">
        <v>0</v>
      </c>
    </row>
    <row r="675" spans="1:7">
      <c r="A675" s="2">
        <v>43904</v>
      </c>
      <c r="B675" s="2">
        <f t="shared" si="20"/>
        <v>43921</v>
      </c>
      <c r="C675" s="3">
        <f t="shared" si="21"/>
        <v>1</v>
      </c>
      <c r="D675" t="s">
        <v>41</v>
      </c>
      <c r="E675">
        <v>39</v>
      </c>
      <c r="F675">
        <v>26</v>
      </c>
      <c r="G675">
        <v>0</v>
      </c>
    </row>
    <row r="676" spans="1:7">
      <c r="A676" s="2">
        <v>43904</v>
      </c>
      <c r="B676" s="2">
        <f t="shared" si="20"/>
        <v>43921</v>
      </c>
      <c r="C676" s="3">
        <f t="shared" si="21"/>
        <v>1</v>
      </c>
      <c r="D676" t="s">
        <v>30</v>
      </c>
      <c r="E676">
        <v>40</v>
      </c>
      <c r="F676">
        <v>4</v>
      </c>
      <c r="G676">
        <v>0</v>
      </c>
    </row>
    <row r="677" spans="1:7">
      <c r="A677" s="2">
        <v>43904</v>
      </c>
      <c r="B677" s="2">
        <f t="shared" si="20"/>
        <v>43921</v>
      </c>
      <c r="C677" s="3">
        <f t="shared" si="21"/>
        <v>1</v>
      </c>
      <c r="D677" t="s">
        <v>14</v>
      </c>
      <c r="E677">
        <v>41</v>
      </c>
      <c r="F677">
        <v>36</v>
      </c>
      <c r="G677">
        <v>1</v>
      </c>
    </row>
    <row r="678" spans="1:7">
      <c r="A678" s="2">
        <v>43904</v>
      </c>
      <c r="B678" s="2">
        <f t="shared" si="20"/>
        <v>43921</v>
      </c>
      <c r="C678" s="3">
        <f t="shared" si="21"/>
        <v>1</v>
      </c>
      <c r="D678" t="s">
        <v>31</v>
      </c>
      <c r="E678">
        <v>42</v>
      </c>
      <c r="F678">
        <v>47</v>
      </c>
      <c r="G678">
        <v>0</v>
      </c>
    </row>
    <row r="679" spans="1:7">
      <c r="A679" s="2">
        <v>43904</v>
      </c>
      <c r="B679" s="2">
        <f t="shared" si="20"/>
        <v>43921</v>
      </c>
      <c r="C679" s="3">
        <f t="shared" si="21"/>
        <v>1</v>
      </c>
      <c r="D679" t="s">
        <v>55</v>
      </c>
      <c r="E679">
        <v>72</v>
      </c>
      <c r="F679">
        <v>4</v>
      </c>
      <c r="G679">
        <v>0</v>
      </c>
    </row>
    <row r="680" spans="1:7">
      <c r="A680" s="2">
        <v>43904</v>
      </c>
      <c r="B680" s="2">
        <f t="shared" si="20"/>
        <v>43921</v>
      </c>
      <c r="C680" s="3">
        <f t="shared" si="21"/>
        <v>1</v>
      </c>
      <c r="D680" t="s">
        <v>17</v>
      </c>
      <c r="E680">
        <v>44</v>
      </c>
      <c r="F680">
        <v>20</v>
      </c>
      <c r="G680">
        <v>0</v>
      </c>
    </row>
    <row r="681" spans="1:7">
      <c r="A681" s="2">
        <v>43904</v>
      </c>
      <c r="B681" s="2">
        <f t="shared" si="20"/>
        <v>43921</v>
      </c>
      <c r="C681" s="3">
        <f t="shared" si="21"/>
        <v>1</v>
      </c>
      <c r="D681" t="s">
        <v>32</v>
      </c>
      <c r="E681">
        <v>45</v>
      </c>
      <c r="F681">
        <v>19</v>
      </c>
      <c r="G681">
        <v>0</v>
      </c>
    </row>
    <row r="682" spans="1:7">
      <c r="A682" s="2">
        <v>43904</v>
      </c>
      <c r="B682" s="2">
        <f t="shared" si="20"/>
        <v>43921</v>
      </c>
      <c r="C682" s="3">
        <f t="shared" si="21"/>
        <v>1</v>
      </c>
      <c r="D682" t="s">
        <v>43</v>
      </c>
      <c r="E682">
        <v>46</v>
      </c>
      <c r="F682">
        <v>9</v>
      </c>
      <c r="G682">
        <v>1</v>
      </c>
    </row>
    <row r="683" spans="1:7">
      <c r="A683" s="2">
        <v>43904</v>
      </c>
      <c r="B683" s="2">
        <f t="shared" si="20"/>
        <v>43921</v>
      </c>
      <c r="C683" s="3">
        <f t="shared" si="21"/>
        <v>1</v>
      </c>
      <c r="D683" t="s">
        <v>25</v>
      </c>
      <c r="E683">
        <v>47</v>
      </c>
      <c r="F683">
        <v>32</v>
      </c>
      <c r="G683">
        <v>0</v>
      </c>
    </row>
    <row r="684" spans="1:7">
      <c r="A684" s="2">
        <v>43904</v>
      </c>
      <c r="B684" s="2">
        <f t="shared" si="20"/>
        <v>43921</v>
      </c>
      <c r="C684" s="3">
        <f t="shared" si="21"/>
        <v>1</v>
      </c>
      <c r="D684" t="s">
        <v>11</v>
      </c>
      <c r="E684">
        <v>48</v>
      </c>
      <c r="F684">
        <v>69</v>
      </c>
      <c r="G684">
        <v>0</v>
      </c>
    </row>
    <row r="685" spans="1:7">
      <c r="A685" s="2">
        <v>43904</v>
      </c>
      <c r="B685" s="2">
        <f t="shared" si="20"/>
        <v>43921</v>
      </c>
      <c r="C685" s="3">
        <f t="shared" si="21"/>
        <v>1</v>
      </c>
      <c r="D685" t="s">
        <v>13</v>
      </c>
      <c r="E685">
        <v>49</v>
      </c>
      <c r="F685">
        <v>21</v>
      </c>
      <c r="G685">
        <v>0</v>
      </c>
    </row>
    <row r="686" spans="1:7">
      <c r="A686" s="2">
        <v>43904</v>
      </c>
      <c r="B686" s="2">
        <f t="shared" si="20"/>
        <v>43921</v>
      </c>
      <c r="C686" s="3">
        <f t="shared" si="21"/>
        <v>1</v>
      </c>
      <c r="D686" t="s">
        <v>36</v>
      </c>
      <c r="E686">
        <v>50</v>
      </c>
      <c r="F686">
        <v>5</v>
      </c>
      <c r="G686">
        <v>0</v>
      </c>
    </row>
    <row r="687" spans="1:7">
      <c r="A687" s="2">
        <v>43904</v>
      </c>
      <c r="B687" s="2">
        <f t="shared" si="20"/>
        <v>43921</v>
      </c>
      <c r="C687" s="3">
        <f t="shared" si="21"/>
        <v>1</v>
      </c>
      <c r="D687" t="s">
        <v>56</v>
      </c>
      <c r="E687">
        <v>78</v>
      </c>
      <c r="F687">
        <v>1</v>
      </c>
      <c r="G687">
        <v>0</v>
      </c>
    </row>
    <row r="688" spans="1:7">
      <c r="A688" s="2">
        <v>43904</v>
      </c>
      <c r="B688" s="2">
        <f t="shared" si="20"/>
        <v>43921</v>
      </c>
      <c r="C688" s="3">
        <f t="shared" si="21"/>
        <v>1</v>
      </c>
      <c r="D688" t="s">
        <v>37</v>
      </c>
      <c r="E688">
        <v>51</v>
      </c>
      <c r="F688">
        <v>42</v>
      </c>
      <c r="G688">
        <v>1</v>
      </c>
    </row>
    <row r="689" spans="1:7">
      <c r="A689" s="2">
        <v>43904</v>
      </c>
      <c r="B689" s="2">
        <f t="shared" si="20"/>
        <v>43921</v>
      </c>
      <c r="C689" s="3">
        <f t="shared" si="21"/>
        <v>1</v>
      </c>
      <c r="D689" t="s">
        <v>5</v>
      </c>
      <c r="E689">
        <v>53</v>
      </c>
      <c r="F689">
        <v>609</v>
      </c>
      <c r="G689">
        <v>40</v>
      </c>
    </row>
    <row r="690" spans="1:7">
      <c r="A690" s="2">
        <v>43904</v>
      </c>
      <c r="B690" s="2">
        <f t="shared" si="20"/>
        <v>43921</v>
      </c>
      <c r="C690" s="3">
        <f t="shared" si="21"/>
        <v>1</v>
      </c>
      <c r="D690" t="s">
        <v>10</v>
      </c>
      <c r="E690">
        <v>55</v>
      </c>
      <c r="F690">
        <v>27</v>
      </c>
      <c r="G690">
        <v>0</v>
      </c>
    </row>
    <row r="691" spans="1:7">
      <c r="A691" s="2">
        <v>43904</v>
      </c>
      <c r="B691" s="2">
        <f t="shared" si="20"/>
        <v>43921</v>
      </c>
      <c r="C691" s="3">
        <f t="shared" si="21"/>
        <v>1</v>
      </c>
      <c r="D691" t="s">
        <v>49</v>
      </c>
      <c r="E691">
        <v>56</v>
      </c>
      <c r="F691">
        <v>3</v>
      </c>
      <c r="G691">
        <v>0</v>
      </c>
    </row>
    <row r="692" spans="1:7">
      <c r="A692" s="2">
        <v>43905</v>
      </c>
      <c r="B692" s="2">
        <f t="shared" si="20"/>
        <v>43921</v>
      </c>
      <c r="C692" s="3">
        <f t="shared" si="21"/>
        <v>1</v>
      </c>
      <c r="D692" t="s">
        <v>52</v>
      </c>
      <c r="E692">
        <v>1</v>
      </c>
      <c r="F692">
        <v>23</v>
      </c>
      <c r="G692">
        <v>0</v>
      </c>
    </row>
    <row r="693" spans="1:7">
      <c r="A693" s="2">
        <v>43905</v>
      </c>
      <c r="B693" s="2">
        <f t="shared" si="20"/>
        <v>43921</v>
      </c>
      <c r="C693" s="3">
        <f t="shared" si="21"/>
        <v>1</v>
      </c>
      <c r="D693" t="s">
        <v>50</v>
      </c>
      <c r="E693">
        <v>2</v>
      </c>
      <c r="F693">
        <v>1</v>
      </c>
      <c r="G693">
        <v>0</v>
      </c>
    </row>
    <row r="694" spans="1:7">
      <c r="A694" s="2">
        <v>43905</v>
      </c>
      <c r="B694" s="2">
        <f t="shared" si="20"/>
        <v>43921</v>
      </c>
      <c r="C694" s="3">
        <f t="shared" si="21"/>
        <v>1</v>
      </c>
      <c r="D694" t="s">
        <v>8</v>
      </c>
      <c r="E694">
        <v>4</v>
      </c>
      <c r="F694">
        <v>13</v>
      </c>
      <c r="G694">
        <v>0</v>
      </c>
    </row>
    <row r="695" spans="1:7">
      <c r="A695" s="2">
        <v>43905</v>
      </c>
      <c r="B695" s="2">
        <f t="shared" si="20"/>
        <v>43921</v>
      </c>
      <c r="C695" s="3">
        <f t="shared" si="21"/>
        <v>1</v>
      </c>
      <c r="D695" t="s">
        <v>44</v>
      </c>
      <c r="E695">
        <v>5</v>
      </c>
      <c r="F695">
        <v>16</v>
      </c>
      <c r="G695">
        <v>0</v>
      </c>
    </row>
    <row r="696" spans="1:7">
      <c r="A696" s="2">
        <v>43905</v>
      </c>
      <c r="B696" s="2">
        <f t="shared" si="20"/>
        <v>43921</v>
      </c>
      <c r="C696" s="3">
        <f t="shared" si="21"/>
        <v>1</v>
      </c>
      <c r="D696" t="s">
        <v>7</v>
      </c>
      <c r="E696">
        <v>6</v>
      </c>
      <c r="F696">
        <v>478</v>
      </c>
      <c r="G696">
        <v>6</v>
      </c>
    </row>
    <row r="697" spans="1:7">
      <c r="A697" s="2">
        <v>43905</v>
      </c>
      <c r="B697" s="2">
        <f t="shared" si="20"/>
        <v>43921</v>
      </c>
      <c r="C697" s="3">
        <f t="shared" si="21"/>
        <v>1</v>
      </c>
      <c r="D697" t="s">
        <v>22</v>
      </c>
      <c r="E697">
        <v>8</v>
      </c>
      <c r="F697">
        <v>136</v>
      </c>
      <c r="G697">
        <v>2</v>
      </c>
    </row>
    <row r="698" spans="1:7">
      <c r="A698" s="2">
        <v>43905</v>
      </c>
      <c r="B698" s="2">
        <f t="shared" si="20"/>
        <v>43921</v>
      </c>
      <c r="C698" s="3">
        <f t="shared" si="21"/>
        <v>1</v>
      </c>
      <c r="D698" t="s">
        <v>38</v>
      </c>
      <c r="E698">
        <v>9</v>
      </c>
      <c r="F698">
        <v>26</v>
      </c>
      <c r="G698">
        <v>0</v>
      </c>
    </row>
    <row r="699" spans="1:7">
      <c r="A699" s="2">
        <v>43905</v>
      </c>
      <c r="B699" s="2">
        <f t="shared" si="20"/>
        <v>43921</v>
      </c>
      <c r="C699" s="3">
        <f t="shared" si="21"/>
        <v>1</v>
      </c>
      <c r="D699" t="s">
        <v>45</v>
      </c>
      <c r="E699">
        <v>10</v>
      </c>
      <c r="F699">
        <v>7</v>
      </c>
      <c r="G699">
        <v>0</v>
      </c>
    </row>
    <row r="700" spans="1:7">
      <c r="A700" s="2">
        <v>43905</v>
      </c>
      <c r="B700" s="2">
        <f t="shared" si="20"/>
        <v>43921</v>
      </c>
      <c r="C700" s="3">
        <f t="shared" si="21"/>
        <v>1</v>
      </c>
      <c r="D700" t="s">
        <v>33</v>
      </c>
      <c r="E700">
        <v>11</v>
      </c>
      <c r="F700">
        <v>17</v>
      </c>
      <c r="G700">
        <v>0</v>
      </c>
    </row>
    <row r="701" spans="1:7">
      <c r="A701" s="2">
        <v>43905</v>
      </c>
      <c r="B701" s="2">
        <f t="shared" si="20"/>
        <v>43921</v>
      </c>
      <c r="C701" s="3">
        <f t="shared" si="21"/>
        <v>1</v>
      </c>
      <c r="D701" t="s">
        <v>15</v>
      </c>
      <c r="E701">
        <v>12</v>
      </c>
      <c r="F701">
        <v>109</v>
      </c>
      <c r="G701">
        <v>3</v>
      </c>
    </row>
    <row r="702" spans="1:7">
      <c r="A702" s="2">
        <v>43905</v>
      </c>
      <c r="B702" s="2">
        <f t="shared" si="20"/>
        <v>43921</v>
      </c>
      <c r="C702" s="3">
        <f t="shared" si="21"/>
        <v>1</v>
      </c>
      <c r="D702" t="s">
        <v>18</v>
      </c>
      <c r="E702">
        <v>13</v>
      </c>
      <c r="F702">
        <v>97</v>
      </c>
      <c r="G702">
        <v>1</v>
      </c>
    </row>
    <row r="703" spans="1:7">
      <c r="A703" s="2">
        <v>43905</v>
      </c>
      <c r="B703" s="2">
        <f t="shared" si="20"/>
        <v>43921</v>
      </c>
      <c r="C703" s="3">
        <f t="shared" si="21"/>
        <v>1</v>
      </c>
      <c r="D703" t="s">
        <v>57</v>
      </c>
      <c r="E703">
        <v>66</v>
      </c>
      <c r="F703">
        <v>3</v>
      </c>
      <c r="G703">
        <v>0</v>
      </c>
    </row>
    <row r="704" spans="1:7">
      <c r="A704" s="2">
        <v>43905</v>
      </c>
      <c r="B704" s="2">
        <f t="shared" si="20"/>
        <v>43921</v>
      </c>
      <c r="C704" s="3">
        <f t="shared" si="21"/>
        <v>1</v>
      </c>
      <c r="D704" t="s">
        <v>26</v>
      </c>
      <c r="E704">
        <v>15</v>
      </c>
      <c r="F704">
        <v>7</v>
      </c>
      <c r="G704">
        <v>0</v>
      </c>
    </row>
    <row r="705" spans="1:7">
      <c r="A705" s="2">
        <v>43905</v>
      </c>
      <c r="B705" s="2">
        <f t="shared" si="20"/>
        <v>43921</v>
      </c>
      <c r="C705" s="3">
        <f t="shared" si="21"/>
        <v>1</v>
      </c>
      <c r="D705" t="s">
        <v>53</v>
      </c>
      <c r="E705">
        <v>16</v>
      </c>
      <c r="F705">
        <v>5</v>
      </c>
      <c r="G705">
        <v>0</v>
      </c>
    </row>
    <row r="706" spans="1:7">
      <c r="A706" s="2">
        <v>43905</v>
      </c>
      <c r="B706" s="2">
        <f t="shared" si="20"/>
        <v>43921</v>
      </c>
      <c r="C706" s="3">
        <f t="shared" si="21"/>
        <v>1</v>
      </c>
      <c r="D706" t="s">
        <v>6</v>
      </c>
      <c r="E706">
        <v>17</v>
      </c>
      <c r="F706">
        <v>94</v>
      </c>
      <c r="G706">
        <v>0</v>
      </c>
    </row>
    <row r="707" spans="1:7">
      <c r="A707" s="2">
        <v>43905</v>
      </c>
      <c r="B707" s="2">
        <f t="shared" si="20"/>
        <v>43921</v>
      </c>
      <c r="C707" s="3">
        <f t="shared" si="21"/>
        <v>1</v>
      </c>
      <c r="D707" t="s">
        <v>27</v>
      </c>
      <c r="E707">
        <v>18</v>
      </c>
      <c r="F707">
        <v>19</v>
      </c>
      <c r="G707">
        <v>0</v>
      </c>
    </row>
    <row r="708" spans="1:7">
      <c r="A708" s="2">
        <v>43905</v>
      </c>
      <c r="B708" s="2">
        <f t="shared" ref="B708:B771" si="22">EOMONTH(A708,0)</f>
        <v>43921</v>
      </c>
      <c r="C708" s="3">
        <f t="shared" ref="C708:C771" si="23">IF(A708=B708,0,1)</f>
        <v>1</v>
      </c>
      <c r="D708" t="s">
        <v>39</v>
      </c>
      <c r="E708">
        <v>19</v>
      </c>
      <c r="F708">
        <v>22</v>
      </c>
      <c r="G708">
        <v>0</v>
      </c>
    </row>
    <row r="709" spans="1:7">
      <c r="A709" s="2">
        <v>43905</v>
      </c>
      <c r="B709" s="2">
        <f t="shared" si="22"/>
        <v>43921</v>
      </c>
      <c r="C709" s="3">
        <f t="shared" si="23"/>
        <v>1</v>
      </c>
      <c r="D709" t="s">
        <v>34</v>
      </c>
      <c r="E709">
        <v>20</v>
      </c>
      <c r="F709">
        <v>9</v>
      </c>
      <c r="G709">
        <v>1</v>
      </c>
    </row>
    <row r="710" spans="1:7">
      <c r="A710" s="2">
        <v>43905</v>
      </c>
      <c r="B710" s="2">
        <f t="shared" si="22"/>
        <v>43921</v>
      </c>
      <c r="C710" s="3">
        <f t="shared" si="23"/>
        <v>1</v>
      </c>
      <c r="D710" t="s">
        <v>28</v>
      </c>
      <c r="E710">
        <v>21</v>
      </c>
      <c r="F710">
        <v>21</v>
      </c>
      <c r="G710">
        <v>0</v>
      </c>
    </row>
    <row r="711" spans="1:7">
      <c r="A711" s="2">
        <v>43905</v>
      </c>
      <c r="B711" s="2">
        <f t="shared" si="22"/>
        <v>43921</v>
      </c>
      <c r="C711" s="3">
        <f t="shared" si="23"/>
        <v>1</v>
      </c>
      <c r="D711" t="s">
        <v>40</v>
      </c>
      <c r="E711">
        <v>22</v>
      </c>
      <c r="F711">
        <v>103</v>
      </c>
      <c r="G711">
        <v>2</v>
      </c>
    </row>
    <row r="712" spans="1:7">
      <c r="A712" s="2">
        <v>43905</v>
      </c>
      <c r="B712" s="2">
        <f t="shared" si="22"/>
        <v>43921</v>
      </c>
      <c r="C712" s="3">
        <f t="shared" si="23"/>
        <v>1</v>
      </c>
      <c r="D712" t="s">
        <v>51</v>
      </c>
      <c r="E712">
        <v>23</v>
      </c>
      <c r="F712">
        <v>12</v>
      </c>
      <c r="G712">
        <v>0</v>
      </c>
    </row>
    <row r="713" spans="1:7">
      <c r="A713" s="2">
        <v>43905</v>
      </c>
      <c r="B713" s="2">
        <f t="shared" si="22"/>
        <v>43921</v>
      </c>
      <c r="C713" s="3">
        <f t="shared" si="23"/>
        <v>1</v>
      </c>
      <c r="D713" t="s">
        <v>23</v>
      </c>
      <c r="E713">
        <v>24</v>
      </c>
      <c r="F713">
        <v>32</v>
      </c>
      <c r="G713">
        <v>0</v>
      </c>
    </row>
    <row r="714" spans="1:7">
      <c r="A714" s="2">
        <v>43905</v>
      </c>
      <c r="B714" s="2">
        <f t="shared" si="22"/>
        <v>43921</v>
      </c>
      <c r="C714" s="3">
        <f t="shared" si="23"/>
        <v>1</v>
      </c>
      <c r="D714" t="s">
        <v>9</v>
      </c>
      <c r="E714">
        <v>25</v>
      </c>
      <c r="F714">
        <v>164</v>
      </c>
      <c r="G714">
        <v>0</v>
      </c>
    </row>
    <row r="715" spans="1:7">
      <c r="A715" s="2">
        <v>43905</v>
      </c>
      <c r="B715" s="2">
        <f t="shared" si="22"/>
        <v>43921</v>
      </c>
      <c r="C715" s="3">
        <f t="shared" si="23"/>
        <v>1</v>
      </c>
      <c r="D715" t="s">
        <v>42</v>
      </c>
      <c r="E715">
        <v>26</v>
      </c>
      <c r="F715">
        <v>53</v>
      </c>
      <c r="G715">
        <v>0</v>
      </c>
    </row>
    <row r="716" spans="1:7">
      <c r="A716" s="2">
        <v>43905</v>
      </c>
      <c r="B716" s="2">
        <f t="shared" si="22"/>
        <v>43921</v>
      </c>
      <c r="C716" s="3">
        <f t="shared" si="23"/>
        <v>1</v>
      </c>
      <c r="D716" t="s">
        <v>29</v>
      </c>
      <c r="E716">
        <v>27</v>
      </c>
      <c r="F716">
        <v>35</v>
      </c>
      <c r="G716">
        <v>0</v>
      </c>
    </row>
    <row r="717" spans="1:7">
      <c r="A717" s="2">
        <v>43905</v>
      </c>
      <c r="B717" s="2">
        <f t="shared" si="22"/>
        <v>43921</v>
      </c>
      <c r="C717" s="3">
        <f t="shared" si="23"/>
        <v>1</v>
      </c>
      <c r="D717" t="s">
        <v>46</v>
      </c>
      <c r="E717">
        <v>28</v>
      </c>
      <c r="F717">
        <v>10</v>
      </c>
      <c r="G717">
        <v>0</v>
      </c>
    </row>
    <row r="718" spans="1:7">
      <c r="A718" s="2">
        <v>43905</v>
      </c>
      <c r="B718" s="2">
        <f t="shared" si="22"/>
        <v>43921</v>
      </c>
      <c r="C718" s="3">
        <f t="shared" si="23"/>
        <v>1</v>
      </c>
      <c r="D718" t="s">
        <v>35</v>
      </c>
      <c r="E718">
        <v>29</v>
      </c>
      <c r="F718">
        <v>5</v>
      </c>
      <c r="G718">
        <v>0</v>
      </c>
    </row>
    <row r="719" spans="1:7">
      <c r="A719" s="2">
        <v>43905</v>
      </c>
      <c r="B719" s="2">
        <f t="shared" si="22"/>
        <v>43921</v>
      </c>
      <c r="C719" s="3">
        <f t="shared" si="23"/>
        <v>1</v>
      </c>
      <c r="D719" t="s">
        <v>54</v>
      </c>
      <c r="E719">
        <v>30</v>
      </c>
      <c r="F719">
        <v>6</v>
      </c>
      <c r="G719">
        <v>0</v>
      </c>
    </row>
    <row r="720" spans="1:7">
      <c r="A720" s="2">
        <v>43905</v>
      </c>
      <c r="B720" s="2">
        <f t="shared" si="22"/>
        <v>43921</v>
      </c>
      <c r="C720" s="3">
        <f t="shared" si="23"/>
        <v>1</v>
      </c>
      <c r="D720" t="s">
        <v>12</v>
      </c>
      <c r="E720">
        <v>31</v>
      </c>
      <c r="F720">
        <v>31</v>
      </c>
      <c r="G720">
        <v>0</v>
      </c>
    </row>
    <row r="721" spans="1:7">
      <c r="A721" s="2">
        <v>43905</v>
      </c>
      <c r="B721" s="2">
        <f t="shared" si="22"/>
        <v>43921</v>
      </c>
      <c r="C721" s="3">
        <f t="shared" si="23"/>
        <v>1</v>
      </c>
      <c r="D721" t="s">
        <v>24</v>
      </c>
      <c r="E721">
        <v>32</v>
      </c>
      <c r="F721">
        <v>26</v>
      </c>
      <c r="G721">
        <v>0</v>
      </c>
    </row>
    <row r="722" spans="1:7">
      <c r="A722" s="2">
        <v>43905</v>
      </c>
      <c r="B722" s="2">
        <f t="shared" si="22"/>
        <v>43921</v>
      </c>
      <c r="C722" s="3">
        <f t="shared" si="23"/>
        <v>1</v>
      </c>
      <c r="D722" t="s">
        <v>19</v>
      </c>
      <c r="E722">
        <v>33</v>
      </c>
      <c r="F722">
        <v>13</v>
      </c>
      <c r="G722">
        <v>0</v>
      </c>
    </row>
    <row r="723" spans="1:7">
      <c r="A723" s="2">
        <v>43905</v>
      </c>
      <c r="B723" s="2">
        <f t="shared" si="22"/>
        <v>43921</v>
      </c>
      <c r="C723" s="3">
        <f t="shared" si="23"/>
        <v>1</v>
      </c>
      <c r="D723" t="s">
        <v>21</v>
      </c>
      <c r="E723">
        <v>34</v>
      </c>
      <c r="F723">
        <v>98</v>
      </c>
      <c r="G723">
        <v>2</v>
      </c>
    </row>
    <row r="724" spans="1:7">
      <c r="A724" s="2">
        <v>43905</v>
      </c>
      <c r="B724" s="2">
        <f t="shared" si="22"/>
        <v>43921</v>
      </c>
      <c r="C724" s="3">
        <f t="shared" si="23"/>
        <v>1</v>
      </c>
      <c r="D724" t="s">
        <v>47</v>
      </c>
      <c r="E724">
        <v>35</v>
      </c>
      <c r="F724">
        <v>17</v>
      </c>
      <c r="G724">
        <v>0</v>
      </c>
    </row>
    <row r="725" spans="1:7">
      <c r="A725" s="2">
        <v>43905</v>
      </c>
      <c r="B725" s="2">
        <f t="shared" si="22"/>
        <v>43921</v>
      </c>
      <c r="C725" s="3">
        <f t="shared" si="23"/>
        <v>1</v>
      </c>
      <c r="D725" t="s">
        <v>16</v>
      </c>
      <c r="E725">
        <v>36</v>
      </c>
      <c r="F725">
        <v>732</v>
      </c>
      <c r="G725">
        <v>6</v>
      </c>
    </row>
    <row r="726" spans="1:7">
      <c r="A726" s="2">
        <v>43905</v>
      </c>
      <c r="B726" s="2">
        <f t="shared" si="22"/>
        <v>43921</v>
      </c>
      <c r="C726" s="3">
        <f t="shared" si="23"/>
        <v>1</v>
      </c>
      <c r="D726" t="s">
        <v>20</v>
      </c>
      <c r="E726">
        <v>37</v>
      </c>
      <c r="F726">
        <v>32</v>
      </c>
      <c r="G726">
        <v>0</v>
      </c>
    </row>
    <row r="727" spans="1:7">
      <c r="A727" s="2">
        <v>43905</v>
      </c>
      <c r="B727" s="2">
        <f t="shared" si="22"/>
        <v>43921</v>
      </c>
      <c r="C727" s="3">
        <f t="shared" si="23"/>
        <v>1</v>
      </c>
      <c r="D727" t="s">
        <v>48</v>
      </c>
      <c r="E727">
        <v>38</v>
      </c>
      <c r="F727">
        <v>1</v>
      </c>
      <c r="G727">
        <v>0</v>
      </c>
    </row>
    <row r="728" spans="1:7">
      <c r="A728" s="2">
        <v>43905</v>
      </c>
      <c r="B728" s="2">
        <f t="shared" si="22"/>
        <v>43921</v>
      </c>
      <c r="C728" s="3">
        <f t="shared" si="23"/>
        <v>1</v>
      </c>
      <c r="D728" t="s">
        <v>41</v>
      </c>
      <c r="E728">
        <v>39</v>
      </c>
      <c r="F728">
        <v>37</v>
      </c>
      <c r="G728">
        <v>0</v>
      </c>
    </row>
    <row r="729" spans="1:7">
      <c r="A729" s="2">
        <v>43905</v>
      </c>
      <c r="B729" s="2">
        <f t="shared" si="22"/>
        <v>43921</v>
      </c>
      <c r="C729" s="3">
        <f t="shared" si="23"/>
        <v>1</v>
      </c>
      <c r="D729" t="s">
        <v>30</v>
      </c>
      <c r="E729">
        <v>40</v>
      </c>
      <c r="F729">
        <v>8</v>
      </c>
      <c r="G729">
        <v>0</v>
      </c>
    </row>
    <row r="730" spans="1:7">
      <c r="A730" s="2">
        <v>43905</v>
      </c>
      <c r="B730" s="2">
        <f t="shared" si="22"/>
        <v>43921</v>
      </c>
      <c r="C730" s="3">
        <f t="shared" si="23"/>
        <v>1</v>
      </c>
      <c r="D730" t="s">
        <v>14</v>
      </c>
      <c r="E730">
        <v>41</v>
      </c>
      <c r="F730">
        <v>39</v>
      </c>
      <c r="G730">
        <v>1</v>
      </c>
    </row>
    <row r="731" spans="1:7">
      <c r="A731" s="2">
        <v>43905</v>
      </c>
      <c r="B731" s="2">
        <f t="shared" si="22"/>
        <v>43921</v>
      </c>
      <c r="C731" s="3">
        <f t="shared" si="23"/>
        <v>1</v>
      </c>
      <c r="D731" t="s">
        <v>31</v>
      </c>
      <c r="E731">
        <v>42</v>
      </c>
      <c r="F731">
        <v>68</v>
      </c>
      <c r="G731">
        <v>0</v>
      </c>
    </row>
    <row r="732" spans="1:7">
      <c r="A732" s="2">
        <v>43905</v>
      </c>
      <c r="B732" s="2">
        <f t="shared" si="22"/>
        <v>43921</v>
      </c>
      <c r="C732" s="3">
        <f t="shared" si="23"/>
        <v>1</v>
      </c>
      <c r="D732" t="s">
        <v>55</v>
      </c>
      <c r="E732">
        <v>72</v>
      </c>
      <c r="F732">
        <v>5</v>
      </c>
      <c r="G732">
        <v>0</v>
      </c>
    </row>
    <row r="733" spans="1:7">
      <c r="A733" s="2">
        <v>43905</v>
      </c>
      <c r="B733" s="2">
        <f t="shared" si="22"/>
        <v>43921</v>
      </c>
      <c r="C733" s="3">
        <f t="shared" si="23"/>
        <v>1</v>
      </c>
      <c r="D733" t="s">
        <v>17</v>
      </c>
      <c r="E733">
        <v>44</v>
      </c>
      <c r="F733">
        <v>20</v>
      </c>
      <c r="G733">
        <v>0</v>
      </c>
    </row>
    <row r="734" spans="1:7">
      <c r="A734" s="2">
        <v>43905</v>
      </c>
      <c r="B734" s="2">
        <f t="shared" si="22"/>
        <v>43921</v>
      </c>
      <c r="C734" s="3">
        <f t="shared" si="23"/>
        <v>1</v>
      </c>
      <c r="D734" t="s">
        <v>32</v>
      </c>
      <c r="E734">
        <v>45</v>
      </c>
      <c r="F734">
        <v>28</v>
      </c>
      <c r="G734">
        <v>0</v>
      </c>
    </row>
    <row r="735" spans="1:7">
      <c r="A735" s="2">
        <v>43905</v>
      </c>
      <c r="B735" s="2">
        <f t="shared" si="22"/>
        <v>43921</v>
      </c>
      <c r="C735" s="3">
        <f t="shared" si="23"/>
        <v>1</v>
      </c>
      <c r="D735" t="s">
        <v>43</v>
      </c>
      <c r="E735">
        <v>46</v>
      </c>
      <c r="F735">
        <v>9</v>
      </c>
      <c r="G735">
        <v>1</v>
      </c>
    </row>
    <row r="736" spans="1:7">
      <c r="A736" s="2">
        <v>43905</v>
      </c>
      <c r="B736" s="2">
        <f t="shared" si="22"/>
        <v>43921</v>
      </c>
      <c r="C736" s="3">
        <f t="shared" si="23"/>
        <v>1</v>
      </c>
      <c r="D736" t="s">
        <v>25</v>
      </c>
      <c r="E736">
        <v>47</v>
      </c>
      <c r="F736">
        <v>39</v>
      </c>
      <c r="G736">
        <v>0</v>
      </c>
    </row>
    <row r="737" spans="1:7">
      <c r="A737" s="2">
        <v>43905</v>
      </c>
      <c r="B737" s="2">
        <f t="shared" si="22"/>
        <v>43921</v>
      </c>
      <c r="C737" s="3">
        <f t="shared" si="23"/>
        <v>1</v>
      </c>
      <c r="D737" t="s">
        <v>11</v>
      </c>
      <c r="E737">
        <v>48</v>
      </c>
      <c r="F737">
        <v>80</v>
      </c>
      <c r="G737">
        <v>0</v>
      </c>
    </row>
    <row r="738" spans="1:7">
      <c r="A738" s="2">
        <v>43905</v>
      </c>
      <c r="B738" s="2">
        <f t="shared" si="22"/>
        <v>43921</v>
      </c>
      <c r="C738" s="3">
        <f t="shared" si="23"/>
        <v>1</v>
      </c>
      <c r="D738" t="s">
        <v>13</v>
      </c>
      <c r="E738">
        <v>49</v>
      </c>
      <c r="F738">
        <v>29</v>
      </c>
      <c r="G738">
        <v>0</v>
      </c>
    </row>
    <row r="739" spans="1:7">
      <c r="A739" s="2">
        <v>43905</v>
      </c>
      <c r="B739" s="2">
        <f t="shared" si="22"/>
        <v>43921</v>
      </c>
      <c r="C739" s="3">
        <f t="shared" si="23"/>
        <v>1</v>
      </c>
      <c r="D739" t="s">
        <v>36</v>
      </c>
      <c r="E739">
        <v>50</v>
      </c>
      <c r="F739">
        <v>8</v>
      </c>
      <c r="G739">
        <v>0</v>
      </c>
    </row>
    <row r="740" spans="1:7">
      <c r="A740" s="2">
        <v>43905</v>
      </c>
      <c r="B740" s="2">
        <f t="shared" si="22"/>
        <v>43921</v>
      </c>
      <c r="C740" s="3">
        <f t="shared" si="23"/>
        <v>1</v>
      </c>
      <c r="D740" t="s">
        <v>56</v>
      </c>
      <c r="E740">
        <v>78</v>
      </c>
      <c r="F740">
        <v>1</v>
      </c>
      <c r="G740">
        <v>0</v>
      </c>
    </row>
    <row r="741" spans="1:7">
      <c r="A741" s="2">
        <v>43905</v>
      </c>
      <c r="B741" s="2">
        <f t="shared" si="22"/>
        <v>43921</v>
      </c>
      <c r="C741" s="3">
        <f t="shared" si="23"/>
        <v>1</v>
      </c>
      <c r="D741" t="s">
        <v>37</v>
      </c>
      <c r="E741">
        <v>51</v>
      </c>
      <c r="F741">
        <v>45</v>
      </c>
      <c r="G741">
        <v>1</v>
      </c>
    </row>
    <row r="742" spans="1:7">
      <c r="A742" s="2">
        <v>43905</v>
      </c>
      <c r="B742" s="2">
        <f t="shared" si="22"/>
        <v>43921</v>
      </c>
      <c r="C742" s="3">
        <f t="shared" si="23"/>
        <v>1</v>
      </c>
      <c r="D742" t="s">
        <v>5</v>
      </c>
      <c r="E742">
        <v>53</v>
      </c>
      <c r="F742">
        <v>675</v>
      </c>
      <c r="G742">
        <v>42</v>
      </c>
    </row>
    <row r="743" spans="1:7">
      <c r="A743" s="2">
        <v>43905</v>
      </c>
      <c r="B743" s="2">
        <f t="shared" si="22"/>
        <v>43921</v>
      </c>
      <c r="C743" s="3">
        <f t="shared" si="23"/>
        <v>1</v>
      </c>
      <c r="D743" t="s">
        <v>10</v>
      </c>
      <c r="E743">
        <v>55</v>
      </c>
      <c r="F743">
        <v>33</v>
      </c>
      <c r="G743">
        <v>0</v>
      </c>
    </row>
    <row r="744" spans="1:7">
      <c r="A744" s="2">
        <v>43905</v>
      </c>
      <c r="B744" s="2">
        <f t="shared" si="22"/>
        <v>43921</v>
      </c>
      <c r="C744" s="3">
        <f t="shared" si="23"/>
        <v>1</v>
      </c>
      <c r="D744" t="s">
        <v>49</v>
      </c>
      <c r="E744">
        <v>56</v>
      </c>
      <c r="F744">
        <v>3</v>
      </c>
      <c r="G744">
        <v>0</v>
      </c>
    </row>
    <row r="745" spans="1:7">
      <c r="A745" s="2">
        <v>43906</v>
      </c>
      <c r="B745" s="2">
        <f t="shared" si="22"/>
        <v>43921</v>
      </c>
      <c r="C745" s="3">
        <f t="shared" si="23"/>
        <v>1</v>
      </c>
      <c r="D745" t="s">
        <v>52</v>
      </c>
      <c r="E745">
        <v>1</v>
      </c>
      <c r="F745">
        <v>29</v>
      </c>
      <c r="G745">
        <v>0</v>
      </c>
    </row>
    <row r="746" spans="1:7">
      <c r="A746" s="2">
        <v>43906</v>
      </c>
      <c r="B746" s="2">
        <f t="shared" si="22"/>
        <v>43921</v>
      </c>
      <c r="C746" s="3">
        <f t="shared" si="23"/>
        <v>1</v>
      </c>
      <c r="D746" t="s">
        <v>50</v>
      </c>
      <c r="E746">
        <v>2</v>
      </c>
      <c r="F746">
        <v>3</v>
      </c>
      <c r="G746">
        <v>0</v>
      </c>
    </row>
    <row r="747" spans="1:7">
      <c r="A747" s="2">
        <v>43906</v>
      </c>
      <c r="B747" s="2">
        <f t="shared" si="22"/>
        <v>43921</v>
      </c>
      <c r="C747" s="3">
        <f t="shared" si="23"/>
        <v>1</v>
      </c>
      <c r="D747" t="s">
        <v>8</v>
      </c>
      <c r="E747">
        <v>4</v>
      </c>
      <c r="F747">
        <v>18</v>
      </c>
      <c r="G747">
        <v>0</v>
      </c>
    </row>
    <row r="748" spans="1:7">
      <c r="A748" s="2">
        <v>43906</v>
      </c>
      <c r="B748" s="2">
        <f t="shared" si="22"/>
        <v>43921</v>
      </c>
      <c r="C748" s="3">
        <f t="shared" si="23"/>
        <v>1</v>
      </c>
      <c r="D748" t="s">
        <v>44</v>
      </c>
      <c r="E748">
        <v>5</v>
      </c>
      <c r="F748">
        <v>22</v>
      </c>
      <c r="G748">
        <v>0</v>
      </c>
    </row>
    <row r="749" spans="1:7">
      <c r="A749" s="2">
        <v>43906</v>
      </c>
      <c r="B749" s="2">
        <f t="shared" si="22"/>
        <v>43921</v>
      </c>
      <c r="C749" s="3">
        <f t="shared" si="23"/>
        <v>1</v>
      </c>
      <c r="D749" t="s">
        <v>7</v>
      </c>
      <c r="E749">
        <v>6</v>
      </c>
      <c r="F749">
        <v>588</v>
      </c>
      <c r="G749">
        <v>11</v>
      </c>
    </row>
    <row r="750" spans="1:7">
      <c r="A750" s="2">
        <v>43906</v>
      </c>
      <c r="B750" s="2">
        <f t="shared" si="22"/>
        <v>43921</v>
      </c>
      <c r="C750" s="3">
        <f t="shared" si="23"/>
        <v>1</v>
      </c>
      <c r="D750" t="s">
        <v>22</v>
      </c>
      <c r="E750">
        <v>8</v>
      </c>
      <c r="F750">
        <v>161</v>
      </c>
      <c r="G750">
        <v>2</v>
      </c>
    </row>
    <row r="751" spans="1:7">
      <c r="A751" s="2">
        <v>43906</v>
      </c>
      <c r="B751" s="2">
        <f t="shared" si="22"/>
        <v>43921</v>
      </c>
      <c r="C751" s="3">
        <f t="shared" si="23"/>
        <v>1</v>
      </c>
      <c r="D751" t="s">
        <v>38</v>
      </c>
      <c r="E751">
        <v>9</v>
      </c>
      <c r="F751">
        <v>41</v>
      </c>
      <c r="G751">
        <v>0</v>
      </c>
    </row>
    <row r="752" spans="1:7">
      <c r="A752" s="2">
        <v>43906</v>
      </c>
      <c r="B752" s="2">
        <f t="shared" si="22"/>
        <v>43921</v>
      </c>
      <c r="C752" s="3">
        <f t="shared" si="23"/>
        <v>1</v>
      </c>
      <c r="D752" t="s">
        <v>45</v>
      </c>
      <c r="E752">
        <v>10</v>
      </c>
      <c r="F752">
        <v>8</v>
      </c>
      <c r="G752">
        <v>0</v>
      </c>
    </row>
    <row r="753" spans="1:7">
      <c r="A753" s="2">
        <v>43906</v>
      </c>
      <c r="B753" s="2">
        <f t="shared" si="22"/>
        <v>43921</v>
      </c>
      <c r="C753" s="3">
        <f t="shared" si="23"/>
        <v>1</v>
      </c>
      <c r="D753" t="s">
        <v>33</v>
      </c>
      <c r="E753">
        <v>11</v>
      </c>
      <c r="F753">
        <v>22</v>
      </c>
      <c r="G753">
        <v>0</v>
      </c>
    </row>
    <row r="754" spans="1:7">
      <c r="A754" s="2">
        <v>43906</v>
      </c>
      <c r="B754" s="2">
        <f t="shared" si="22"/>
        <v>43921</v>
      </c>
      <c r="C754" s="3">
        <f t="shared" si="23"/>
        <v>1</v>
      </c>
      <c r="D754" t="s">
        <v>15</v>
      </c>
      <c r="E754">
        <v>12</v>
      </c>
      <c r="F754">
        <v>141</v>
      </c>
      <c r="G754">
        <v>4</v>
      </c>
    </row>
    <row r="755" spans="1:7">
      <c r="A755" s="2">
        <v>43906</v>
      </c>
      <c r="B755" s="2">
        <f t="shared" si="22"/>
        <v>43921</v>
      </c>
      <c r="C755" s="3">
        <f t="shared" si="23"/>
        <v>1</v>
      </c>
      <c r="D755" t="s">
        <v>18</v>
      </c>
      <c r="E755">
        <v>13</v>
      </c>
      <c r="F755">
        <v>118</v>
      </c>
      <c r="G755">
        <v>1</v>
      </c>
    </row>
    <row r="756" spans="1:7">
      <c r="A756" s="2">
        <v>43906</v>
      </c>
      <c r="B756" s="2">
        <f t="shared" si="22"/>
        <v>43921</v>
      </c>
      <c r="C756" s="3">
        <f t="shared" si="23"/>
        <v>1</v>
      </c>
      <c r="D756" t="s">
        <v>57</v>
      </c>
      <c r="E756">
        <v>66</v>
      </c>
      <c r="F756">
        <v>3</v>
      </c>
      <c r="G756">
        <v>0</v>
      </c>
    </row>
    <row r="757" spans="1:7">
      <c r="A757" s="2">
        <v>43906</v>
      </c>
      <c r="B757" s="2">
        <f t="shared" si="22"/>
        <v>43921</v>
      </c>
      <c r="C757" s="3">
        <f t="shared" si="23"/>
        <v>1</v>
      </c>
      <c r="D757" t="s">
        <v>26</v>
      </c>
      <c r="E757">
        <v>15</v>
      </c>
      <c r="F757">
        <v>10</v>
      </c>
      <c r="G757">
        <v>0</v>
      </c>
    </row>
    <row r="758" spans="1:7">
      <c r="A758" s="2">
        <v>43906</v>
      </c>
      <c r="B758" s="2">
        <f t="shared" si="22"/>
        <v>43921</v>
      </c>
      <c r="C758" s="3">
        <f t="shared" si="23"/>
        <v>1</v>
      </c>
      <c r="D758" t="s">
        <v>53</v>
      </c>
      <c r="E758">
        <v>16</v>
      </c>
      <c r="F758">
        <v>5</v>
      </c>
      <c r="G758">
        <v>0</v>
      </c>
    </row>
    <row r="759" spans="1:7">
      <c r="A759" s="2">
        <v>43906</v>
      </c>
      <c r="B759" s="2">
        <f t="shared" si="22"/>
        <v>43921</v>
      </c>
      <c r="C759" s="3">
        <f t="shared" si="23"/>
        <v>1</v>
      </c>
      <c r="D759" t="s">
        <v>6</v>
      </c>
      <c r="E759">
        <v>17</v>
      </c>
      <c r="F759">
        <v>104</v>
      </c>
      <c r="G759">
        <v>0</v>
      </c>
    </row>
    <row r="760" spans="1:7">
      <c r="A760" s="2">
        <v>43906</v>
      </c>
      <c r="B760" s="2">
        <f t="shared" si="22"/>
        <v>43921</v>
      </c>
      <c r="C760" s="3">
        <f t="shared" si="23"/>
        <v>1</v>
      </c>
      <c r="D760" t="s">
        <v>27</v>
      </c>
      <c r="E760">
        <v>18</v>
      </c>
      <c r="F760">
        <v>24</v>
      </c>
      <c r="G760">
        <v>1</v>
      </c>
    </row>
    <row r="761" spans="1:7">
      <c r="A761" s="2">
        <v>43906</v>
      </c>
      <c r="B761" s="2">
        <f t="shared" si="22"/>
        <v>43921</v>
      </c>
      <c r="C761" s="3">
        <f t="shared" si="23"/>
        <v>1</v>
      </c>
      <c r="D761" t="s">
        <v>39</v>
      </c>
      <c r="E761">
        <v>19</v>
      </c>
      <c r="F761">
        <v>22</v>
      </c>
      <c r="G761">
        <v>0</v>
      </c>
    </row>
    <row r="762" spans="1:7">
      <c r="A762" s="2">
        <v>43906</v>
      </c>
      <c r="B762" s="2">
        <f t="shared" si="22"/>
        <v>43921</v>
      </c>
      <c r="C762" s="3">
        <f t="shared" si="23"/>
        <v>1</v>
      </c>
      <c r="D762" t="s">
        <v>34</v>
      </c>
      <c r="E762">
        <v>20</v>
      </c>
      <c r="F762">
        <v>11</v>
      </c>
      <c r="G762">
        <v>1</v>
      </c>
    </row>
    <row r="763" spans="1:7">
      <c r="A763" s="2">
        <v>43906</v>
      </c>
      <c r="B763" s="2">
        <f t="shared" si="22"/>
        <v>43921</v>
      </c>
      <c r="C763" s="3">
        <f t="shared" si="23"/>
        <v>1</v>
      </c>
      <c r="D763" t="s">
        <v>28</v>
      </c>
      <c r="E763">
        <v>21</v>
      </c>
      <c r="F763">
        <v>22</v>
      </c>
      <c r="G763">
        <v>1</v>
      </c>
    </row>
    <row r="764" spans="1:7">
      <c r="A764" s="2">
        <v>43906</v>
      </c>
      <c r="B764" s="2">
        <f t="shared" si="22"/>
        <v>43921</v>
      </c>
      <c r="C764" s="3">
        <f t="shared" si="23"/>
        <v>1</v>
      </c>
      <c r="D764" t="s">
        <v>40</v>
      </c>
      <c r="E764">
        <v>22</v>
      </c>
      <c r="F764">
        <v>137</v>
      </c>
      <c r="G764">
        <v>3</v>
      </c>
    </row>
    <row r="765" spans="1:7">
      <c r="A765" s="2">
        <v>43906</v>
      </c>
      <c r="B765" s="2">
        <f t="shared" si="22"/>
        <v>43921</v>
      </c>
      <c r="C765" s="3">
        <f t="shared" si="23"/>
        <v>1</v>
      </c>
      <c r="D765" t="s">
        <v>51</v>
      </c>
      <c r="E765">
        <v>23</v>
      </c>
      <c r="F765">
        <v>17</v>
      </c>
      <c r="G765">
        <v>0</v>
      </c>
    </row>
    <row r="766" spans="1:7">
      <c r="A766" s="2">
        <v>43906</v>
      </c>
      <c r="B766" s="2">
        <f t="shared" si="22"/>
        <v>43921</v>
      </c>
      <c r="C766" s="3">
        <f t="shared" si="23"/>
        <v>1</v>
      </c>
      <c r="D766" t="s">
        <v>23</v>
      </c>
      <c r="E766">
        <v>24</v>
      </c>
      <c r="F766">
        <v>39</v>
      </c>
      <c r="G766">
        <v>0</v>
      </c>
    </row>
    <row r="767" spans="1:7">
      <c r="A767" s="2">
        <v>43906</v>
      </c>
      <c r="B767" s="2">
        <f t="shared" si="22"/>
        <v>43921</v>
      </c>
      <c r="C767" s="3">
        <f t="shared" si="23"/>
        <v>1</v>
      </c>
      <c r="D767" t="s">
        <v>9</v>
      </c>
      <c r="E767">
        <v>25</v>
      </c>
      <c r="F767">
        <v>197</v>
      </c>
      <c r="G767">
        <v>0</v>
      </c>
    </row>
    <row r="768" spans="1:7">
      <c r="A768" s="2">
        <v>43906</v>
      </c>
      <c r="B768" s="2">
        <f t="shared" si="22"/>
        <v>43921</v>
      </c>
      <c r="C768" s="3">
        <f t="shared" si="23"/>
        <v>1</v>
      </c>
      <c r="D768" t="s">
        <v>42</v>
      </c>
      <c r="E768">
        <v>26</v>
      </c>
      <c r="F768">
        <v>54</v>
      </c>
      <c r="G768">
        <v>0</v>
      </c>
    </row>
    <row r="769" spans="1:7">
      <c r="A769" s="2">
        <v>43906</v>
      </c>
      <c r="B769" s="2">
        <f t="shared" si="22"/>
        <v>43921</v>
      </c>
      <c r="C769" s="3">
        <f t="shared" si="23"/>
        <v>1</v>
      </c>
      <c r="D769" t="s">
        <v>29</v>
      </c>
      <c r="E769">
        <v>27</v>
      </c>
      <c r="F769">
        <v>54</v>
      </c>
      <c r="G769">
        <v>0</v>
      </c>
    </row>
    <row r="770" spans="1:7">
      <c r="A770" s="2">
        <v>43906</v>
      </c>
      <c r="B770" s="2">
        <f t="shared" si="22"/>
        <v>43921</v>
      </c>
      <c r="C770" s="3">
        <f t="shared" si="23"/>
        <v>1</v>
      </c>
      <c r="D770" t="s">
        <v>46</v>
      </c>
      <c r="E770">
        <v>28</v>
      </c>
      <c r="F770">
        <v>12</v>
      </c>
      <c r="G770">
        <v>0</v>
      </c>
    </row>
    <row r="771" spans="1:7">
      <c r="A771" s="2">
        <v>43906</v>
      </c>
      <c r="B771" s="2">
        <f t="shared" si="22"/>
        <v>43921</v>
      </c>
      <c r="C771" s="3">
        <f t="shared" si="23"/>
        <v>1</v>
      </c>
      <c r="D771" t="s">
        <v>35</v>
      </c>
      <c r="E771">
        <v>29</v>
      </c>
      <c r="F771">
        <v>9</v>
      </c>
      <c r="G771">
        <v>0</v>
      </c>
    </row>
    <row r="772" spans="1:7">
      <c r="A772" s="2">
        <v>43906</v>
      </c>
      <c r="B772" s="2">
        <f t="shared" ref="B772:B835" si="24">EOMONTH(A772,0)</f>
        <v>43921</v>
      </c>
      <c r="C772" s="3">
        <f t="shared" ref="C772:C835" si="25">IF(A772=B772,0,1)</f>
        <v>1</v>
      </c>
      <c r="D772" t="s">
        <v>54</v>
      </c>
      <c r="E772">
        <v>30</v>
      </c>
      <c r="F772">
        <v>8</v>
      </c>
      <c r="G772">
        <v>0</v>
      </c>
    </row>
    <row r="773" spans="1:7">
      <c r="A773" s="2">
        <v>43906</v>
      </c>
      <c r="B773" s="2">
        <f t="shared" si="24"/>
        <v>43921</v>
      </c>
      <c r="C773" s="3">
        <f t="shared" si="25"/>
        <v>1</v>
      </c>
      <c r="D773" t="s">
        <v>12</v>
      </c>
      <c r="E773">
        <v>31</v>
      </c>
      <c r="F773">
        <v>33</v>
      </c>
      <c r="G773">
        <v>0</v>
      </c>
    </row>
    <row r="774" spans="1:7">
      <c r="A774" s="2">
        <v>43906</v>
      </c>
      <c r="B774" s="2">
        <f t="shared" si="24"/>
        <v>43921</v>
      </c>
      <c r="C774" s="3">
        <f t="shared" si="25"/>
        <v>1</v>
      </c>
      <c r="D774" t="s">
        <v>24</v>
      </c>
      <c r="E774">
        <v>32</v>
      </c>
      <c r="F774">
        <v>45</v>
      </c>
      <c r="G774">
        <v>1</v>
      </c>
    </row>
    <row r="775" spans="1:7">
      <c r="A775" s="2">
        <v>43906</v>
      </c>
      <c r="B775" s="2">
        <f t="shared" si="24"/>
        <v>43921</v>
      </c>
      <c r="C775" s="3">
        <f t="shared" si="25"/>
        <v>1</v>
      </c>
      <c r="D775" t="s">
        <v>19</v>
      </c>
      <c r="E775">
        <v>33</v>
      </c>
      <c r="F775">
        <v>17</v>
      </c>
      <c r="G775">
        <v>0</v>
      </c>
    </row>
    <row r="776" spans="1:7">
      <c r="A776" s="2">
        <v>43906</v>
      </c>
      <c r="B776" s="2">
        <f t="shared" si="24"/>
        <v>43921</v>
      </c>
      <c r="C776" s="3">
        <f t="shared" si="25"/>
        <v>1</v>
      </c>
      <c r="D776" t="s">
        <v>21</v>
      </c>
      <c r="E776">
        <v>34</v>
      </c>
      <c r="F776">
        <v>176</v>
      </c>
      <c r="G776">
        <v>3</v>
      </c>
    </row>
    <row r="777" spans="1:7">
      <c r="A777" s="2">
        <v>43906</v>
      </c>
      <c r="B777" s="2">
        <f t="shared" si="24"/>
        <v>43921</v>
      </c>
      <c r="C777" s="3">
        <f t="shared" si="25"/>
        <v>1</v>
      </c>
      <c r="D777" t="s">
        <v>47</v>
      </c>
      <c r="E777">
        <v>35</v>
      </c>
      <c r="F777">
        <v>21</v>
      </c>
      <c r="G777">
        <v>0</v>
      </c>
    </row>
    <row r="778" spans="1:7">
      <c r="A778" s="2">
        <v>43906</v>
      </c>
      <c r="B778" s="2">
        <f t="shared" si="24"/>
        <v>43921</v>
      </c>
      <c r="C778" s="3">
        <f t="shared" si="25"/>
        <v>1</v>
      </c>
      <c r="D778" t="s">
        <v>16</v>
      </c>
      <c r="E778">
        <v>36</v>
      </c>
      <c r="F778">
        <v>950</v>
      </c>
      <c r="G778">
        <v>10</v>
      </c>
    </row>
    <row r="779" spans="1:7">
      <c r="A779" s="2">
        <v>43906</v>
      </c>
      <c r="B779" s="2">
        <f t="shared" si="24"/>
        <v>43921</v>
      </c>
      <c r="C779" s="3">
        <f t="shared" si="25"/>
        <v>1</v>
      </c>
      <c r="D779" t="s">
        <v>20</v>
      </c>
      <c r="E779">
        <v>37</v>
      </c>
      <c r="F779">
        <v>34</v>
      </c>
      <c r="G779">
        <v>0</v>
      </c>
    </row>
    <row r="780" spans="1:7">
      <c r="A780" s="2">
        <v>43906</v>
      </c>
      <c r="B780" s="2">
        <f t="shared" si="24"/>
        <v>43921</v>
      </c>
      <c r="C780" s="3">
        <f t="shared" si="25"/>
        <v>1</v>
      </c>
      <c r="D780" t="s">
        <v>48</v>
      </c>
      <c r="E780">
        <v>38</v>
      </c>
      <c r="F780">
        <v>1</v>
      </c>
      <c r="G780">
        <v>0</v>
      </c>
    </row>
    <row r="781" spans="1:7">
      <c r="A781" s="2">
        <v>43906</v>
      </c>
      <c r="B781" s="2">
        <f t="shared" si="24"/>
        <v>43921</v>
      </c>
      <c r="C781" s="3">
        <f t="shared" si="25"/>
        <v>1</v>
      </c>
      <c r="D781" t="s">
        <v>41</v>
      </c>
      <c r="E781">
        <v>39</v>
      </c>
      <c r="F781">
        <v>50</v>
      </c>
      <c r="G781">
        <v>0</v>
      </c>
    </row>
    <row r="782" spans="1:7">
      <c r="A782" s="2">
        <v>43906</v>
      </c>
      <c r="B782" s="2">
        <f t="shared" si="24"/>
        <v>43921</v>
      </c>
      <c r="C782" s="3">
        <f t="shared" si="25"/>
        <v>1</v>
      </c>
      <c r="D782" t="s">
        <v>30</v>
      </c>
      <c r="E782">
        <v>40</v>
      </c>
      <c r="F782">
        <v>10</v>
      </c>
      <c r="G782">
        <v>0</v>
      </c>
    </row>
    <row r="783" spans="1:7">
      <c r="A783" s="2">
        <v>43906</v>
      </c>
      <c r="B783" s="2">
        <f t="shared" si="24"/>
        <v>43921</v>
      </c>
      <c r="C783" s="3">
        <f t="shared" si="25"/>
        <v>1</v>
      </c>
      <c r="D783" t="s">
        <v>14</v>
      </c>
      <c r="E783">
        <v>41</v>
      </c>
      <c r="F783">
        <v>46</v>
      </c>
      <c r="G783">
        <v>1</v>
      </c>
    </row>
    <row r="784" spans="1:7">
      <c r="A784" s="2">
        <v>43906</v>
      </c>
      <c r="B784" s="2">
        <f t="shared" si="24"/>
        <v>43921</v>
      </c>
      <c r="C784" s="3">
        <f t="shared" si="25"/>
        <v>1</v>
      </c>
      <c r="D784" t="s">
        <v>31</v>
      </c>
      <c r="E784">
        <v>42</v>
      </c>
      <c r="F784">
        <v>81</v>
      </c>
      <c r="G784">
        <v>0</v>
      </c>
    </row>
    <row r="785" spans="1:7">
      <c r="A785" s="2">
        <v>43906</v>
      </c>
      <c r="B785" s="2">
        <f t="shared" si="24"/>
        <v>43921</v>
      </c>
      <c r="C785" s="3">
        <f t="shared" si="25"/>
        <v>1</v>
      </c>
      <c r="D785" t="s">
        <v>55</v>
      </c>
      <c r="E785">
        <v>72</v>
      </c>
      <c r="F785">
        <v>5</v>
      </c>
      <c r="G785">
        <v>0</v>
      </c>
    </row>
    <row r="786" spans="1:7">
      <c r="A786" s="2">
        <v>43906</v>
      </c>
      <c r="B786" s="2">
        <f t="shared" si="24"/>
        <v>43921</v>
      </c>
      <c r="C786" s="3">
        <f t="shared" si="25"/>
        <v>1</v>
      </c>
      <c r="D786" t="s">
        <v>17</v>
      </c>
      <c r="E786">
        <v>44</v>
      </c>
      <c r="F786">
        <v>21</v>
      </c>
      <c r="G786">
        <v>0</v>
      </c>
    </row>
    <row r="787" spans="1:7">
      <c r="A787" s="2">
        <v>43906</v>
      </c>
      <c r="B787" s="2">
        <f t="shared" si="24"/>
        <v>43921</v>
      </c>
      <c r="C787" s="3">
        <f t="shared" si="25"/>
        <v>1</v>
      </c>
      <c r="D787" t="s">
        <v>32</v>
      </c>
      <c r="E787">
        <v>45</v>
      </c>
      <c r="F787">
        <v>33</v>
      </c>
      <c r="G787">
        <v>1</v>
      </c>
    </row>
    <row r="788" spans="1:7">
      <c r="A788" s="2">
        <v>43906</v>
      </c>
      <c r="B788" s="2">
        <f t="shared" si="24"/>
        <v>43921</v>
      </c>
      <c r="C788" s="3">
        <f t="shared" si="25"/>
        <v>1</v>
      </c>
      <c r="D788" t="s">
        <v>43</v>
      </c>
      <c r="E788">
        <v>46</v>
      </c>
      <c r="F788">
        <v>10</v>
      </c>
      <c r="G788">
        <v>1</v>
      </c>
    </row>
    <row r="789" spans="1:7">
      <c r="A789" s="2">
        <v>43906</v>
      </c>
      <c r="B789" s="2">
        <f t="shared" si="24"/>
        <v>43921</v>
      </c>
      <c r="C789" s="3">
        <f t="shared" si="25"/>
        <v>1</v>
      </c>
      <c r="D789" t="s">
        <v>25</v>
      </c>
      <c r="E789">
        <v>47</v>
      </c>
      <c r="F789">
        <v>52</v>
      </c>
      <c r="G789">
        <v>0</v>
      </c>
    </row>
    <row r="790" spans="1:7">
      <c r="A790" s="2">
        <v>43906</v>
      </c>
      <c r="B790" s="2">
        <f t="shared" si="24"/>
        <v>43921</v>
      </c>
      <c r="C790" s="3">
        <f t="shared" si="25"/>
        <v>1</v>
      </c>
      <c r="D790" t="s">
        <v>11</v>
      </c>
      <c r="E790">
        <v>48</v>
      </c>
      <c r="F790">
        <v>87</v>
      </c>
      <c r="G790">
        <v>1</v>
      </c>
    </row>
    <row r="791" spans="1:7">
      <c r="A791" s="2">
        <v>43906</v>
      </c>
      <c r="B791" s="2">
        <f t="shared" si="24"/>
        <v>43921</v>
      </c>
      <c r="C791" s="3">
        <f t="shared" si="25"/>
        <v>1</v>
      </c>
      <c r="D791" t="s">
        <v>13</v>
      </c>
      <c r="E791">
        <v>49</v>
      </c>
      <c r="F791">
        <v>40</v>
      </c>
      <c r="G791">
        <v>0</v>
      </c>
    </row>
    <row r="792" spans="1:7">
      <c r="A792" s="2">
        <v>43906</v>
      </c>
      <c r="B792" s="2">
        <f t="shared" si="24"/>
        <v>43921</v>
      </c>
      <c r="C792" s="3">
        <f t="shared" si="25"/>
        <v>1</v>
      </c>
      <c r="D792" t="s">
        <v>36</v>
      </c>
      <c r="E792">
        <v>50</v>
      </c>
      <c r="F792">
        <v>12</v>
      </c>
      <c r="G792">
        <v>0</v>
      </c>
    </row>
    <row r="793" spans="1:7">
      <c r="A793" s="2">
        <v>43906</v>
      </c>
      <c r="B793" s="2">
        <f t="shared" si="24"/>
        <v>43921</v>
      </c>
      <c r="C793" s="3">
        <f t="shared" si="25"/>
        <v>1</v>
      </c>
      <c r="D793" t="s">
        <v>56</v>
      </c>
      <c r="E793">
        <v>78</v>
      </c>
      <c r="F793">
        <v>2</v>
      </c>
      <c r="G793">
        <v>0</v>
      </c>
    </row>
    <row r="794" spans="1:7">
      <c r="A794" s="2">
        <v>43906</v>
      </c>
      <c r="B794" s="2">
        <f t="shared" si="24"/>
        <v>43921</v>
      </c>
      <c r="C794" s="3">
        <f t="shared" si="25"/>
        <v>1</v>
      </c>
      <c r="D794" t="s">
        <v>37</v>
      </c>
      <c r="E794">
        <v>51</v>
      </c>
      <c r="F794">
        <v>51</v>
      </c>
      <c r="G794">
        <v>1</v>
      </c>
    </row>
    <row r="795" spans="1:7">
      <c r="A795" s="2">
        <v>43906</v>
      </c>
      <c r="B795" s="2">
        <f t="shared" si="24"/>
        <v>43921</v>
      </c>
      <c r="C795" s="3">
        <f t="shared" si="25"/>
        <v>1</v>
      </c>
      <c r="D795" t="s">
        <v>5</v>
      </c>
      <c r="E795">
        <v>53</v>
      </c>
      <c r="F795">
        <v>794</v>
      </c>
      <c r="G795">
        <v>48</v>
      </c>
    </row>
    <row r="796" spans="1:7">
      <c r="A796" s="2">
        <v>43906</v>
      </c>
      <c r="B796" s="2">
        <f t="shared" si="24"/>
        <v>43921</v>
      </c>
      <c r="C796" s="3">
        <f t="shared" si="25"/>
        <v>1</v>
      </c>
      <c r="D796" t="s">
        <v>10</v>
      </c>
      <c r="E796">
        <v>55</v>
      </c>
      <c r="F796">
        <v>47</v>
      </c>
      <c r="G796">
        <v>0</v>
      </c>
    </row>
    <row r="797" spans="1:7">
      <c r="A797" s="2">
        <v>43906</v>
      </c>
      <c r="B797" s="2">
        <f t="shared" si="24"/>
        <v>43921</v>
      </c>
      <c r="C797" s="3">
        <f t="shared" si="25"/>
        <v>1</v>
      </c>
      <c r="D797" t="s">
        <v>49</v>
      </c>
      <c r="E797">
        <v>56</v>
      </c>
      <c r="F797">
        <v>10</v>
      </c>
      <c r="G797">
        <v>0</v>
      </c>
    </row>
    <row r="798" spans="1:7">
      <c r="A798" s="2">
        <v>43907</v>
      </c>
      <c r="B798" s="2">
        <f t="shared" si="24"/>
        <v>43921</v>
      </c>
      <c r="C798" s="3">
        <f t="shared" si="25"/>
        <v>1</v>
      </c>
      <c r="D798" t="s">
        <v>52</v>
      </c>
      <c r="E798">
        <v>1</v>
      </c>
      <c r="F798">
        <v>39</v>
      </c>
      <c r="G798">
        <v>0</v>
      </c>
    </row>
    <row r="799" spans="1:7">
      <c r="A799" s="2">
        <v>43907</v>
      </c>
      <c r="B799" s="2">
        <f t="shared" si="24"/>
        <v>43921</v>
      </c>
      <c r="C799" s="3">
        <f t="shared" si="25"/>
        <v>1</v>
      </c>
      <c r="D799" t="s">
        <v>50</v>
      </c>
      <c r="E799">
        <v>2</v>
      </c>
      <c r="F799">
        <v>6</v>
      </c>
      <c r="G799">
        <v>0</v>
      </c>
    </row>
    <row r="800" spans="1:7">
      <c r="A800" s="2">
        <v>43907</v>
      </c>
      <c r="B800" s="2">
        <f t="shared" si="24"/>
        <v>43921</v>
      </c>
      <c r="C800" s="3">
        <f t="shared" si="25"/>
        <v>1</v>
      </c>
      <c r="D800" t="s">
        <v>8</v>
      </c>
      <c r="E800">
        <v>4</v>
      </c>
      <c r="F800">
        <v>20</v>
      </c>
      <c r="G800">
        <v>0</v>
      </c>
    </row>
    <row r="801" spans="1:7">
      <c r="A801" s="2">
        <v>43907</v>
      </c>
      <c r="B801" s="2">
        <f t="shared" si="24"/>
        <v>43921</v>
      </c>
      <c r="C801" s="3">
        <f t="shared" si="25"/>
        <v>1</v>
      </c>
      <c r="D801" t="s">
        <v>44</v>
      </c>
      <c r="E801">
        <v>5</v>
      </c>
      <c r="F801">
        <v>22</v>
      </c>
      <c r="G801">
        <v>0</v>
      </c>
    </row>
    <row r="802" spans="1:7">
      <c r="A802" s="2">
        <v>43907</v>
      </c>
      <c r="B802" s="2">
        <f t="shared" si="24"/>
        <v>43921</v>
      </c>
      <c r="C802" s="3">
        <f t="shared" si="25"/>
        <v>1</v>
      </c>
      <c r="D802" t="s">
        <v>7</v>
      </c>
      <c r="E802">
        <v>6</v>
      </c>
      <c r="F802">
        <v>732</v>
      </c>
      <c r="G802">
        <v>14</v>
      </c>
    </row>
    <row r="803" spans="1:7">
      <c r="A803" s="2">
        <v>43907</v>
      </c>
      <c r="B803" s="2">
        <f t="shared" si="24"/>
        <v>43921</v>
      </c>
      <c r="C803" s="3">
        <f t="shared" si="25"/>
        <v>1</v>
      </c>
      <c r="D803" t="s">
        <v>22</v>
      </c>
      <c r="E803">
        <v>8</v>
      </c>
      <c r="F803">
        <v>183</v>
      </c>
      <c r="G803">
        <v>3</v>
      </c>
    </row>
    <row r="804" spans="1:7">
      <c r="A804" s="2">
        <v>43907</v>
      </c>
      <c r="B804" s="2">
        <f t="shared" si="24"/>
        <v>43921</v>
      </c>
      <c r="C804" s="3">
        <f t="shared" si="25"/>
        <v>1</v>
      </c>
      <c r="D804" t="s">
        <v>38</v>
      </c>
      <c r="E804">
        <v>9</v>
      </c>
      <c r="F804">
        <v>68</v>
      </c>
      <c r="G804">
        <v>0</v>
      </c>
    </row>
    <row r="805" spans="1:7">
      <c r="A805" s="2">
        <v>43907</v>
      </c>
      <c r="B805" s="2">
        <f t="shared" si="24"/>
        <v>43921</v>
      </c>
      <c r="C805" s="3">
        <f t="shared" si="25"/>
        <v>1</v>
      </c>
      <c r="D805" t="s">
        <v>45</v>
      </c>
      <c r="E805">
        <v>10</v>
      </c>
      <c r="F805">
        <v>16</v>
      </c>
      <c r="G805">
        <v>0</v>
      </c>
    </row>
    <row r="806" spans="1:7">
      <c r="A806" s="2">
        <v>43907</v>
      </c>
      <c r="B806" s="2">
        <f t="shared" si="24"/>
        <v>43921</v>
      </c>
      <c r="C806" s="3">
        <f t="shared" si="25"/>
        <v>1</v>
      </c>
      <c r="D806" t="s">
        <v>33</v>
      </c>
      <c r="E806">
        <v>11</v>
      </c>
      <c r="F806">
        <v>31</v>
      </c>
      <c r="G806">
        <v>0</v>
      </c>
    </row>
    <row r="807" spans="1:7">
      <c r="A807" s="2">
        <v>43907</v>
      </c>
      <c r="B807" s="2">
        <f t="shared" si="24"/>
        <v>43921</v>
      </c>
      <c r="C807" s="3">
        <f t="shared" si="25"/>
        <v>1</v>
      </c>
      <c r="D807" t="s">
        <v>15</v>
      </c>
      <c r="E807">
        <v>12</v>
      </c>
      <c r="F807">
        <v>210</v>
      </c>
      <c r="G807">
        <v>6</v>
      </c>
    </row>
    <row r="808" spans="1:7">
      <c r="A808" s="2">
        <v>43907</v>
      </c>
      <c r="B808" s="2">
        <f t="shared" si="24"/>
        <v>43921</v>
      </c>
      <c r="C808" s="3">
        <f t="shared" si="25"/>
        <v>1</v>
      </c>
      <c r="D808" t="s">
        <v>18</v>
      </c>
      <c r="E808">
        <v>13</v>
      </c>
      <c r="F808">
        <v>142</v>
      </c>
      <c r="G808">
        <v>1</v>
      </c>
    </row>
    <row r="809" spans="1:7">
      <c r="A809" s="2">
        <v>43907</v>
      </c>
      <c r="B809" s="2">
        <f t="shared" si="24"/>
        <v>43921</v>
      </c>
      <c r="C809" s="3">
        <f t="shared" si="25"/>
        <v>1</v>
      </c>
      <c r="D809" t="s">
        <v>57</v>
      </c>
      <c r="E809">
        <v>66</v>
      </c>
      <c r="F809">
        <v>3</v>
      </c>
      <c r="G809">
        <v>0</v>
      </c>
    </row>
    <row r="810" spans="1:7">
      <c r="A810" s="2">
        <v>43907</v>
      </c>
      <c r="B810" s="2">
        <f t="shared" si="24"/>
        <v>43921</v>
      </c>
      <c r="C810" s="3">
        <f t="shared" si="25"/>
        <v>1</v>
      </c>
      <c r="D810" t="s">
        <v>26</v>
      </c>
      <c r="E810">
        <v>15</v>
      </c>
      <c r="F810">
        <v>14</v>
      </c>
      <c r="G810">
        <v>0</v>
      </c>
    </row>
    <row r="811" spans="1:7">
      <c r="A811" s="2">
        <v>43907</v>
      </c>
      <c r="B811" s="2">
        <f t="shared" si="24"/>
        <v>43921</v>
      </c>
      <c r="C811" s="3">
        <f t="shared" si="25"/>
        <v>1</v>
      </c>
      <c r="D811" t="s">
        <v>53</v>
      </c>
      <c r="E811">
        <v>16</v>
      </c>
      <c r="F811">
        <v>9</v>
      </c>
      <c r="G811">
        <v>0</v>
      </c>
    </row>
    <row r="812" spans="1:7">
      <c r="A812" s="2">
        <v>43907</v>
      </c>
      <c r="B812" s="2">
        <f t="shared" si="24"/>
        <v>43921</v>
      </c>
      <c r="C812" s="3">
        <f t="shared" si="25"/>
        <v>1</v>
      </c>
      <c r="D812" t="s">
        <v>6</v>
      </c>
      <c r="E812">
        <v>17</v>
      </c>
      <c r="F812">
        <v>159</v>
      </c>
      <c r="G812">
        <v>1</v>
      </c>
    </row>
    <row r="813" spans="1:7">
      <c r="A813" s="2">
        <v>43907</v>
      </c>
      <c r="B813" s="2">
        <f t="shared" si="24"/>
        <v>43921</v>
      </c>
      <c r="C813" s="3">
        <f t="shared" si="25"/>
        <v>1</v>
      </c>
      <c r="D813" t="s">
        <v>27</v>
      </c>
      <c r="E813">
        <v>18</v>
      </c>
      <c r="F813">
        <v>30</v>
      </c>
      <c r="G813">
        <v>2</v>
      </c>
    </row>
    <row r="814" spans="1:7">
      <c r="A814" s="2">
        <v>43907</v>
      </c>
      <c r="B814" s="2">
        <f t="shared" si="24"/>
        <v>43921</v>
      </c>
      <c r="C814" s="3">
        <f t="shared" si="25"/>
        <v>1</v>
      </c>
      <c r="D814" t="s">
        <v>39</v>
      </c>
      <c r="E814">
        <v>19</v>
      </c>
      <c r="F814">
        <v>29</v>
      </c>
      <c r="G814">
        <v>0</v>
      </c>
    </row>
    <row r="815" spans="1:7">
      <c r="A815" s="2">
        <v>43907</v>
      </c>
      <c r="B815" s="2">
        <f t="shared" si="24"/>
        <v>43921</v>
      </c>
      <c r="C815" s="3">
        <f t="shared" si="25"/>
        <v>1</v>
      </c>
      <c r="D815" t="s">
        <v>34</v>
      </c>
      <c r="E815">
        <v>20</v>
      </c>
      <c r="F815">
        <v>17</v>
      </c>
      <c r="G815">
        <v>1</v>
      </c>
    </row>
    <row r="816" spans="1:7">
      <c r="A816" s="2">
        <v>43907</v>
      </c>
      <c r="B816" s="2">
        <f t="shared" si="24"/>
        <v>43921</v>
      </c>
      <c r="C816" s="3">
        <f t="shared" si="25"/>
        <v>1</v>
      </c>
      <c r="D816" t="s">
        <v>28</v>
      </c>
      <c r="E816">
        <v>21</v>
      </c>
      <c r="F816">
        <v>26</v>
      </c>
      <c r="G816">
        <v>1</v>
      </c>
    </row>
    <row r="817" spans="1:7">
      <c r="A817" s="2">
        <v>43907</v>
      </c>
      <c r="B817" s="2">
        <f t="shared" si="24"/>
        <v>43921</v>
      </c>
      <c r="C817" s="3">
        <f t="shared" si="25"/>
        <v>1</v>
      </c>
      <c r="D817" t="s">
        <v>40</v>
      </c>
      <c r="E817">
        <v>22</v>
      </c>
      <c r="F817">
        <v>196</v>
      </c>
      <c r="G817">
        <v>5</v>
      </c>
    </row>
    <row r="818" spans="1:7">
      <c r="A818" s="2">
        <v>43907</v>
      </c>
      <c r="B818" s="2">
        <f t="shared" si="24"/>
        <v>43921</v>
      </c>
      <c r="C818" s="3">
        <f t="shared" si="25"/>
        <v>1</v>
      </c>
      <c r="D818" t="s">
        <v>51</v>
      </c>
      <c r="E818">
        <v>23</v>
      </c>
      <c r="F818">
        <v>32</v>
      </c>
      <c r="G818">
        <v>0</v>
      </c>
    </row>
    <row r="819" spans="1:7">
      <c r="A819" s="2">
        <v>43907</v>
      </c>
      <c r="B819" s="2">
        <f t="shared" si="24"/>
        <v>43921</v>
      </c>
      <c r="C819" s="3">
        <f t="shared" si="25"/>
        <v>1</v>
      </c>
      <c r="D819" t="s">
        <v>23</v>
      </c>
      <c r="E819">
        <v>24</v>
      </c>
      <c r="F819">
        <v>57</v>
      </c>
      <c r="G819">
        <v>0</v>
      </c>
    </row>
    <row r="820" spans="1:7">
      <c r="A820" s="2">
        <v>43907</v>
      </c>
      <c r="B820" s="2">
        <f t="shared" si="24"/>
        <v>43921</v>
      </c>
      <c r="C820" s="3">
        <f t="shared" si="25"/>
        <v>1</v>
      </c>
      <c r="D820" t="s">
        <v>9</v>
      </c>
      <c r="E820">
        <v>25</v>
      </c>
      <c r="F820">
        <v>218</v>
      </c>
      <c r="G820">
        <v>0</v>
      </c>
    </row>
    <row r="821" spans="1:7">
      <c r="A821" s="2">
        <v>43907</v>
      </c>
      <c r="B821" s="2">
        <f t="shared" si="24"/>
        <v>43921</v>
      </c>
      <c r="C821" s="3">
        <f t="shared" si="25"/>
        <v>1</v>
      </c>
      <c r="D821" t="s">
        <v>42</v>
      </c>
      <c r="E821">
        <v>26</v>
      </c>
      <c r="F821">
        <v>65</v>
      </c>
      <c r="G821">
        <v>0</v>
      </c>
    </row>
    <row r="822" spans="1:7">
      <c r="A822" s="2">
        <v>43907</v>
      </c>
      <c r="B822" s="2">
        <f t="shared" si="24"/>
        <v>43921</v>
      </c>
      <c r="C822" s="3">
        <f t="shared" si="25"/>
        <v>1</v>
      </c>
      <c r="D822" t="s">
        <v>29</v>
      </c>
      <c r="E822">
        <v>27</v>
      </c>
      <c r="F822">
        <v>60</v>
      </c>
      <c r="G822">
        <v>0</v>
      </c>
    </row>
    <row r="823" spans="1:7">
      <c r="A823" s="2">
        <v>43907</v>
      </c>
      <c r="B823" s="2">
        <f t="shared" si="24"/>
        <v>43921</v>
      </c>
      <c r="C823" s="3">
        <f t="shared" si="25"/>
        <v>1</v>
      </c>
      <c r="D823" t="s">
        <v>46</v>
      </c>
      <c r="E823">
        <v>28</v>
      </c>
      <c r="F823">
        <v>21</v>
      </c>
      <c r="G823">
        <v>0</v>
      </c>
    </row>
    <row r="824" spans="1:7">
      <c r="A824" s="2">
        <v>43907</v>
      </c>
      <c r="B824" s="2">
        <f t="shared" si="24"/>
        <v>43921</v>
      </c>
      <c r="C824" s="3">
        <f t="shared" si="25"/>
        <v>1</v>
      </c>
      <c r="D824" t="s">
        <v>35</v>
      </c>
      <c r="E824">
        <v>29</v>
      </c>
      <c r="F824">
        <v>16</v>
      </c>
      <c r="G824">
        <v>0</v>
      </c>
    </row>
    <row r="825" spans="1:7">
      <c r="A825" s="2">
        <v>43907</v>
      </c>
      <c r="B825" s="2">
        <f t="shared" si="24"/>
        <v>43921</v>
      </c>
      <c r="C825" s="3">
        <f t="shared" si="25"/>
        <v>1</v>
      </c>
      <c r="D825" t="s">
        <v>54</v>
      </c>
      <c r="E825">
        <v>30</v>
      </c>
      <c r="F825">
        <v>8</v>
      </c>
      <c r="G825">
        <v>0</v>
      </c>
    </row>
    <row r="826" spans="1:7">
      <c r="A826" s="2">
        <v>43907</v>
      </c>
      <c r="B826" s="2">
        <f t="shared" si="24"/>
        <v>43921</v>
      </c>
      <c r="C826" s="3">
        <f t="shared" si="25"/>
        <v>1</v>
      </c>
      <c r="D826" t="s">
        <v>12</v>
      </c>
      <c r="E826">
        <v>31</v>
      </c>
      <c r="F826">
        <v>36</v>
      </c>
      <c r="G826">
        <v>0</v>
      </c>
    </row>
    <row r="827" spans="1:7">
      <c r="A827" s="2">
        <v>43907</v>
      </c>
      <c r="B827" s="2">
        <f t="shared" si="24"/>
        <v>43921</v>
      </c>
      <c r="C827" s="3">
        <f t="shared" si="25"/>
        <v>1</v>
      </c>
      <c r="D827" t="s">
        <v>24</v>
      </c>
      <c r="E827">
        <v>32</v>
      </c>
      <c r="F827">
        <v>55</v>
      </c>
      <c r="G827">
        <v>1</v>
      </c>
    </row>
    <row r="828" spans="1:7">
      <c r="A828" s="2">
        <v>43907</v>
      </c>
      <c r="B828" s="2">
        <f t="shared" si="24"/>
        <v>43921</v>
      </c>
      <c r="C828" s="3">
        <f t="shared" si="25"/>
        <v>1</v>
      </c>
      <c r="D828" t="s">
        <v>19</v>
      </c>
      <c r="E828">
        <v>33</v>
      </c>
      <c r="F828">
        <v>26</v>
      </c>
      <c r="G828">
        <v>0</v>
      </c>
    </row>
    <row r="829" spans="1:7">
      <c r="A829" s="2">
        <v>43907</v>
      </c>
      <c r="B829" s="2">
        <f t="shared" si="24"/>
        <v>43921</v>
      </c>
      <c r="C829" s="3">
        <f t="shared" si="25"/>
        <v>1</v>
      </c>
      <c r="D829" t="s">
        <v>21</v>
      </c>
      <c r="E829">
        <v>34</v>
      </c>
      <c r="F829">
        <v>268</v>
      </c>
      <c r="G829">
        <v>3</v>
      </c>
    </row>
    <row r="830" spans="1:7">
      <c r="A830" s="2">
        <v>43907</v>
      </c>
      <c r="B830" s="2">
        <f t="shared" si="24"/>
        <v>43921</v>
      </c>
      <c r="C830" s="3">
        <f t="shared" si="25"/>
        <v>1</v>
      </c>
      <c r="D830" t="s">
        <v>47</v>
      </c>
      <c r="E830">
        <v>35</v>
      </c>
      <c r="F830">
        <v>23</v>
      </c>
      <c r="G830">
        <v>0</v>
      </c>
    </row>
    <row r="831" spans="1:7">
      <c r="A831" s="2">
        <v>43907</v>
      </c>
      <c r="B831" s="2">
        <f t="shared" si="24"/>
        <v>43921</v>
      </c>
      <c r="C831" s="3">
        <f t="shared" si="25"/>
        <v>1</v>
      </c>
      <c r="D831" t="s">
        <v>16</v>
      </c>
      <c r="E831">
        <v>36</v>
      </c>
      <c r="F831">
        <v>1375</v>
      </c>
      <c r="G831">
        <v>18</v>
      </c>
    </row>
    <row r="832" spans="1:7">
      <c r="A832" s="2">
        <v>43907</v>
      </c>
      <c r="B832" s="2">
        <f t="shared" si="24"/>
        <v>43921</v>
      </c>
      <c r="C832" s="3">
        <f t="shared" si="25"/>
        <v>1</v>
      </c>
      <c r="D832" t="s">
        <v>20</v>
      </c>
      <c r="E832">
        <v>37</v>
      </c>
      <c r="F832">
        <v>42</v>
      </c>
      <c r="G832">
        <v>0</v>
      </c>
    </row>
    <row r="833" spans="1:7">
      <c r="A833" s="2">
        <v>43907</v>
      </c>
      <c r="B833" s="2">
        <f t="shared" si="24"/>
        <v>43921</v>
      </c>
      <c r="C833" s="3">
        <f t="shared" si="25"/>
        <v>1</v>
      </c>
      <c r="D833" t="s">
        <v>48</v>
      </c>
      <c r="E833">
        <v>38</v>
      </c>
      <c r="F833">
        <v>5</v>
      </c>
      <c r="G833">
        <v>0</v>
      </c>
    </row>
    <row r="834" spans="1:7">
      <c r="A834" s="2">
        <v>43907</v>
      </c>
      <c r="B834" s="2">
        <f t="shared" si="24"/>
        <v>43921</v>
      </c>
      <c r="C834" s="3">
        <f t="shared" si="25"/>
        <v>1</v>
      </c>
      <c r="D834" t="s">
        <v>41</v>
      </c>
      <c r="E834">
        <v>39</v>
      </c>
      <c r="F834">
        <v>67</v>
      </c>
      <c r="G834">
        <v>0</v>
      </c>
    </row>
    <row r="835" spans="1:7">
      <c r="A835" s="2">
        <v>43907</v>
      </c>
      <c r="B835" s="2">
        <f t="shared" si="24"/>
        <v>43921</v>
      </c>
      <c r="C835" s="3">
        <f t="shared" si="25"/>
        <v>1</v>
      </c>
      <c r="D835" t="s">
        <v>30</v>
      </c>
      <c r="E835">
        <v>40</v>
      </c>
      <c r="F835">
        <v>18</v>
      </c>
      <c r="G835">
        <v>0</v>
      </c>
    </row>
    <row r="836" spans="1:7">
      <c r="A836" s="2">
        <v>43907</v>
      </c>
      <c r="B836" s="2">
        <f t="shared" ref="B836:B899" si="26">EOMONTH(A836,0)</f>
        <v>43921</v>
      </c>
      <c r="C836" s="3">
        <f t="shared" ref="C836:C899" si="27">IF(A836=B836,0,1)</f>
        <v>1</v>
      </c>
      <c r="D836" t="s">
        <v>14</v>
      </c>
      <c r="E836">
        <v>41</v>
      </c>
      <c r="F836">
        <v>66</v>
      </c>
      <c r="G836">
        <v>2</v>
      </c>
    </row>
    <row r="837" spans="1:7">
      <c r="A837" s="2">
        <v>43907</v>
      </c>
      <c r="B837" s="2">
        <f t="shared" si="26"/>
        <v>43921</v>
      </c>
      <c r="C837" s="3">
        <f t="shared" si="27"/>
        <v>1</v>
      </c>
      <c r="D837" t="s">
        <v>31</v>
      </c>
      <c r="E837">
        <v>42</v>
      </c>
      <c r="F837">
        <v>101</v>
      </c>
      <c r="G837">
        <v>0</v>
      </c>
    </row>
    <row r="838" spans="1:7">
      <c r="A838" s="2">
        <v>43907</v>
      </c>
      <c r="B838" s="2">
        <f t="shared" si="26"/>
        <v>43921</v>
      </c>
      <c r="C838" s="3">
        <f t="shared" si="27"/>
        <v>1</v>
      </c>
      <c r="D838" t="s">
        <v>55</v>
      </c>
      <c r="E838">
        <v>72</v>
      </c>
      <c r="F838">
        <v>5</v>
      </c>
      <c r="G838">
        <v>0</v>
      </c>
    </row>
    <row r="839" spans="1:7">
      <c r="A839" s="2">
        <v>43907</v>
      </c>
      <c r="B839" s="2">
        <f t="shared" si="26"/>
        <v>43921</v>
      </c>
      <c r="C839" s="3">
        <f t="shared" si="27"/>
        <v>1</v>
      </c>
      <c r="D839" t="s">
        <v>17</v>
      </c>
      <c r="E839">
        <v>44</v>
      </c>
      <c r="F839">
        <v>23</v>
      </c>
      <c r="G839">
        <v>0</v>
      </c>
    </row>
    <row r="840" spans="1:7">
      <c r="A840" s="2">
        <v>43907</v>
      </c>
      <c r="B840" s="2">
        <f t="shared" si="26"/>
        <v>43921</v>
      </c>
      <c r="C840" s="3">
        <f t="shared" si="27"/>
        <v>1</v>
      </c>
      <c r="D840" t="s">
        <v>32</v>
      </c>
      <c r="E840">
        <v>45</v>
      </c>
      <c r="F840">
        <v>47</v>
      </c>
      <c r="G840">
        <v>1</v>
      </c>
    </row>
    <row r="841" spans="1:7">
      <c r="A841" s="2">
        <v>43907</v>
      </c>
      <c r="B841" s="2">
        <f t="shared" si="26"/>
        <v>43921</v>
      </c>
      <c r="C841" s="3">
        <f t="shared" si="27"/>
        <v>1</v>
      </c>
      <c r="D841" t="s">
        <v>43</v>
      </c>
      <c r="E841">
        <v>46</v>
      </c>
      <c r="F841">
        <v>11</v>
      </c>
      <c r="G841">
        <v>1</v>
      </c>
    </row>
    <row r="842" spans="1:7">
      <c r="A842" s="2">
        <v>43907</v>
      </c>
      <c r="B842" s="2">
        <f t="shared" si="26"/>
        <v>43921</v>
      </c>
      <c r="C842" s="3">
        <f t="shared" si="27"/>
        <v>1</v>
      </c>
      <c r="D842" t="s">
        <v>25</v>
      </c>
      <c r="E842">
        <v>47</v>
      </c>
      <c r="F842">
        <v>73</v>
      </c>
      <c r="G842">
        <v>0</v>
      </c>
    </row>
    <row r="843" spans="1:7">
      <c r="A843" s="2">
        <v>43907</v>
      </c>
      <c r="B843" s="2">
        <f t="shared" si="26"/>
        <v>43921</v>
      </c>
      <c r="C843" s="3">
        <f t="shared" si="27"/>
        <v>1</v>
      </c>
      <c r="D843" t="s">
        <v>11</v>
      </c>
      <c r="E843">
        <v>48</v>
      </c>
      <c r="F843">
        <v>106</v>
      </c>
      <c r="G843">
        <v>1</v>
      </c>
    </row>
    <row r="844" spans="1:7">
      <c r="A844" s="2">
        <v>43907</v>
      </c>
      <c r="B844" s="2">
        <f t="shared" si="26"/>
        <v>43921</v>
      </c>
      <c r="C844" s="3">
        <f t="shared" si="27"/>
        <v>1</v>
      </c>
      <c r="D844" t="s">
        <v>13</v>
      </c>
      <c r="E844">
        <v>49</v>
      </c>
      <c r="F844">
        <v>51</v>
      </c>
      <c r="G844">
        <v>0</v>
      </c>
    </row>
    <row r="845" spans="1:7">
      <c r="A845" s="2">
        <v>43907</v>
      </c>
      <c r="B845" s="2">
        <f t="shared" si="26"/>
        <v>43921</v>
      </c>
      <c r="C845" s="3">
        <f t="shared" si="27"/>
        <v>1</v>
      </c>
      <c r="D845" t="s">
        <v>36</v>
      </c>
      <c r="E845">
        <v>50</v>
      </c>
      <c r="F845">
        <v>14</v>
      </c>
      <c r="G845">
        <v>0</v>
      </c>
    </row>
    <row r="846" spans="1:7">
      <c r="A846" s="2">
        <v>43907</v>
      </c>
      <c r="B846" s="2">
        <f t="shared" si="26"/>
        <v>43921</v>
      </c>
      <c r="C846" s="3">
        <f t="shared" si="27"/>
        <v>1</v>
      </c>
      <c r="D846" t="s">
        <v>56</v>
      </c>
      <c r="E846">
        <v>78</v>
      </c>
      <c r="F846">
        <v>2</v>
      </c>
      <c r="G846">
        <v>0</v>
      </c>
    </row>
    <row r="847" spans="1:7">
      <c r="A847" s="2">
        <v>43907</v>
      </c>
      <c r="B847" s="2">
        <f t="shared" si="26"/>
        <v>43921</v>
      </c>
      <c r="C847" s="3">
        <f t="shared" si="27"/>
        <v>1</v>
      </c>
      <c r="D847" t="s">
        <v>37</v>
      </c>
      <c r="E847">
        <v>51</v>
      </c>
      <c r="F847">
        <v>67</v>
      </c>
      <c r="G847">
        <v>2</v>
      </c>
    </row>
    <row r="848" spans="1:7">
      <c r="A848" s="2">
        <v>43907</v>
      </c>
      <c r="B848" s="2">
        <f t="shared" si="26"/>
        <v>43921</v>
      </c>
      <c r="C848" s="3">
        <f t="shared" si="27"/>
        <v>1</v>
      </c>
      <c r="D848" t="s">
        <v>5</v>
      </c>
      <c r="E848">
        <v>53</v>
      </c>
      <c r="F848">
        <v>908</v>
      </c>
      <c r="G848">
        <v>54</v>
      </c>
    </row>
    <row r="849" spans="1:7">
      <c r="A849" s="2">
        <v>43907</v>
      </c>
      <c r="B849" s="2">
        <f t="shared" si="26"/>
        <v>43921</v>
      </c>
      <c r="C849" s="3">
        <f t="shared" si="27"/>
        <v>1</v>
      </c>
      <c r="D849" t="s">
        <v>58</v>
      </c>
      <c r="E849">
        <v>54</v>
      </c>
      <c r="F849">
        <v>1</v>
      </c>
      <c r="G849">
        <v>0</v>
      </c>
    </row>
    <row r="850" spans="1:7">
      <c r="A850" s="2">
        <v>43907</v>
      </c>
      <c r="B850" s="2">
        <f t="shared" si="26"/>
        <v>43921</v>
      </c>
      <c r="C850" s="3">
        <f t="shared" si="27"/>
        <v>1</v>
      </c>
      <c r="D850" t="s">
        <v>10</v>
      </c>
      <c r="E850">
        <v>55</v>
      </c>
      <c r="F850">
        <v>72</v>
      </c>
      <c r="G850">
        <v>0</v>
      </c>
    </row>
    <row r="851" spans="1:7">
      <c r="A851" s="2">
        <v>43907</v>
      </c>
      <c r="B851" s="2">
        <f t="shared" si="26"/>
        <v>43921</v>
      </c>
      <c r="C851" s="3">
        <f t="shared" si="27"/>
        <v>1</v>
      </c>
      <c r="D851" t="s">
        <v>49</v>
      </c>
      <c r="E851">
        <v>56</v>
      </c>
      <c r="F851">
        <v>15</v>
      </c>
      <c r="G851">
        <v>0</v>
      </c>
    </row>
    <row r="852" spans="1:7">
      <c r="A852" s="2">
        <v>43908</v>
      </c>
      <c r="B852" s="2">
        <f t="shared" si="26"/>
        <v>43921</v>
      </c>
      <c r="C852" s="3">
        <f t="shared" si="27"/>
        <v>1</v>
      </c>
      <c r="D852" t="s">
        <v>52</v>
      </c>
      <c r="E852">
        <v>1</v>
      </c>
      <c r="F852">
        <v>51</v>
      </c>
      <c r="G852">
        <v>0</v>
      </c>
    </row>
    <row r="853" spans="1:7">
      <c r="A853" s="2">
        <v>43908</v>
      </c>
      <c r="B853" s="2">
        <f t="shared" si="26"/>
        <v>43921</v>
      </c>
      <c r="C853" s="3">
        <f t="shared" si="27"/>
        <v>1</v>
      </c>
      <c r="D853" t="s">
        <v>50</v>
      </c>
      <c r="E853">
        <v>2</v>
      </c>
      <c r="F853">
        <v>9</v>
      </c>
      <c r="G853">
        <v>0</v>
      </c>
    </row>
    <row r="854" spans="1:7">
      <c r="A854" s="2">
        <v>43908</v>
      </c>
      <c r="B854" s="2">
        <f t="shared" si="26"/>
        <v>43921</v>
      </c>
      <c r="C854" s="3">
        <f t="shared" si="27"/>
        <v>1</v>
      </c>
      <c r="D854" t="s">
        <v>8</v>
      </c>
      <c r="E854">
        <v>4</v>
      </c>
      <c r="F854">
        <v>28</v>
      </c>
      <c r="G854">
        <v>0</v>
      </c>
    </row>
    <row r="855" spans="1:7">
      <c r="A855" s="2">
        <v>43908</v>
      </c>
      <c r="B855" s="2">
        <f t="shared" si="26"/>
        <v>43921</v>
      </c>
      <c r="C855" s="3">
        <f t="shared" si="27"/>
        <v>1</v>
      </c>
      <c r="D855" t="s">
        <v>44</v>
      </c>
      <c r="E855">
        <v>5</v>
      </c>
      <c r="F855">
        <v>33</v>
      </c>
      <c r="G855">
        <v>0</v>
      </c>
    </row>
    <row r="856" spans="1:7">
      <c r="A856" s="2">
        <v>43908</v>
      </c>
      <c r="B856" s="2">
        <f t="shared" si="26"/>
        <v>43921</v>
      </c>
      <c r="C856" s="3">
        <f t="shared" si="27"/>
        <v>1</v>
      </c>
      <c r="D856" t="s">
        <v>7</v>
      </c>
      <c r="E856">
        <v>6</v>
      </c>
      <c r="F856">
        <v>893</v>
      </c>
      <c r="G856">
        <v>17</v>
      </c>
    </row>
    <row r="857" spans="1:7">
      <c r="A857" s="2">
        <v>43908</v>
      </c>
      <c r="B857" s="2">
        <f t="shared" si="26"/>
        <v>43921</v>
      </c>
      <c r="C857" s="3">
        <f t="shared" si="27"/>
        <v>1</v>
      </c>
      <c r="D857" t="s">
        <v>22</v>
      </c>
      <c r="E857">
        <v>8</v>
      </c>
      <c r="F857">
        <v>216</v>
      </c>
      <c r="G857">
        <v>3</v>
      </c>
    </row>
    <row r="858" spans="1:7">
      <c r="A858" s="2">
        <v>43908</v>
      </c>
      <c r="B858" s="2">
        <f t="shared" si="26"/>
        <v>43921</v>
      </c>
      <c r="C858" s="3">
        <f t="shared" si="27"/>
        <v>1</v>
      </c>
      <c r="D858" t="s">
        <v>38</v>
      </c>
      <c r="E858">
        <v>9</v>
      </c>
      <c r="F858">
        <v>96</v>
      </c>
      <c r="G858">
        <v>1</v>
      </c>
    </row>
    <row r="859" spans="1:7">
      <c r="A859" s="2">
        <v>43908</v>
      </c>
      <c r="B859" s="2">
        <f t="shared" si="26"/>
        <v>43921</v>
      </c>
      <c r="C859" s="3">
        <f t="shared" si="27"/>
        <v>1</v>
      </c>
      <c r="D859" t="s">
        <v>45</v>
      </c>
      <c r="E859">
        <v>10</v>
      </c>
      <c r="F859">
        <v>26</v>
      </c>
      <c r="G859">
        <v>0</v>
      </c>
    </row>
    <row r="860" spans="1:7">
      <c r="A860" s="2">
        <v>43908</v>
      </c>
      <c r="B860" s="2">
        <f t="shared" si="26"/>
        <v>43921</v>
      </c>
      <c r="C860" s="3">
        <f t="shared" si="27"/>
        <v>1</v>
      </c>
      <c r="D860" t="s">
        <v>33</v>
      </c>
      <c r="E860">
        <v>11</v>
      </c>
      <c r="F860">
        <v>36</v>
      </c>
      <c r="G860">
        <v>0</v>
      </c>
    </row>
    <row r="861" spans="1:7">
      <c r="A861" s="2">
        <v>43908</v>
      </c>
      <c r="B861" s="2">
        <f t="shared" si="26"/>
        <v>43921</v>
      </c>
      <c r="C861" s="3">
        <f t="shared" si="27"/>
        <v>1</v>
      </c>
      <c r="D861" t="s">
        <v>15</v>
      </c>
      <c r="E861">
        <v>12</v>
      </c>
      <c r="F861">
        <v>326</v>
      </c>
      <c r="G861">
        <v>7</v>
      </c>
    </row>
    <row r="862" spans="1:7">
      <c r="A862" s="2">
        <v>43908</v>
      </c>
      <c r="B862" s="2">
        <f t="shared" si="26"/>
        <v>43921</v>
      </c>
      <c r="C862" s="3">
        <f t="shared" si="27"/>
        <v>1</v>
      </c>
      <c r="D862" t="s">
        <v>18</v>
      </c>
      <c r="E862">
        <v>13</v>
      </c>
      <c r="F862">
        <v>193</v>
      </c>
      <c r="G862">
        <v>3</v>
      </c>
    </row>
    <row r="863" spans="1:7">
      <c r="A863" s="2">
        <v>43908</v>
      </c>
      <c r="B863" s="2">
        <f t="shared" si="26"/>
        <v>43921</v>
      </c>
      <c r="C863" s="3">
        <f t="shared" si="27"/>
        <v>1</v>
      </c>
      <c r="D863" t="s">
        <v>57</v>
      </c>
      <c r="E863">
        <v>66</v>
      </c>
      <c r="F863">
        <v>8</v>
      </c>
      <c r="G863">
        <v>0</v>
      </c>
    </row>
    <row r="864" spans="1:7">
      <c r="A864" s="2">
        <v>43908</v>
      </c>
      <c r="B864" s="2">
        <f t="shared" si="26"/>
        <v>43921</v>
      </c>
      <c r="C864" s="3">
        <f t="shared" si="27"/>
        <v>1</v>
      </c>
      <c r="D864" t="s">
        <v>26</v>
      </c>
      <c r="E864">
        <v>15</v>
      </c>
      <c r="F864">
        <v>16</v>
      </c>
      <c r="G864">
        <v>0</v>
      </c>
    </row>
    <row r="865" spans="1:7">
      <c r="A865" s="2">
        <v>43908</v>
      </c>
      <c r="B865" s="2">
        <f t="shared" si="26"/>
        <v>43921</v>
      </c>
      <c r="C865" s="3">
        <f t="shared" si="27"/>
        <v>1</v>
      </c>
      <c r="D865" t="s">
        <v>53</v>
      </c>
      <c r="E865">
        <v>16</v>
      </c>
      <c r="F865">
        <v>11</v>
      </c>
      <c r="G865">
        <v>0</v>
      </c>
    </row>
    <row r="866" spans="1:7">
      <c r="A866" s="2">
        <v>43908</v>
      </c>
      <c r="B866" s="2">
        <f t="shared" si="26"/>
        <v>43921</v>
      </c>
      <c r="C866" s="3">
        <f t="shared" si="27"/>
        <v>1</v>
      </c>
      <c r="D866" t="s">
        <v>6</v>
      </c>
      <c r="E866">
        <v>17</v>
      </c>
      <c r="F866">
        <v>286</v>
      </c>
      <c r="G866">
        <v>1</v>
      </c>
    </row>
    <row r="867" spans="1:7">
      <c r="A867" s="2">
        <v>43908</v>
      </c>
      <c r="B867" s="2">
        <f t="shared" si="26"/>
        <v>43921</v>
      </c>
      <c r="C867" s="3">
        <f t="shared" si="27"/>
        <v>1</v>
      </c>
      <c r="D867" t="s">
        <v>27</v>
      </c>
      <c r="E867">
        <v>18</v>
      </c>
      <c r="F867">
        <v>39</v>
      </c>
      <c r="G867">
        <v>2</v>
      </c>
    </row>
    <row r="868" spans="1:7">
      <c r="A868" s="2">
        <v>43908</v>
      </c>
      <c r="B868" s="2">
        <f t="shared" si="26"/>
        <v>43921</v>
      </c>
      <c r="C868" s="3">
        <f t="shared" si="27"/>
        <v>1</v>
      </c>
      <c r="D868" t="s">
        <v>39</v>
      </c>
      <c r="E868">
        <v>19</v>
      </c>
      <c r="F868">
        <v>38</v>
      </c>
      <c r="G868">
        <v>0</v>
      </c>
    </row>
    <row r="869" spans="1:7">
      <c r="A869" s="2">
        <v>43908</v>
      </c>
      <c r="B869" s="2">
        <f t="shared" si="26"/>
        <v>43921</v>
      </c>
      <c r="C869" s="3">
        <f t="shared" si="27"/>
        <v>1</v>
      </c>
      <c r="D869" t="s">
        <v>34</v>
      </c>
      <c r="E869">
        <v>20</v>
      </c>
      <c r="F869">
        <v>22</v>
      </c>
      <c r="G869">
        <v>1</v>
      </c>
    </row>
    <row r="870" spans="1:7">
      <c r="A870" s="2">
        <v>43908</v>
      </c>
      <c r="B870" s="2">
        <f t="shared" si="26"/>
        <v>43921</v>
      </c>
      <c r="C870" s="3">
        <f t="shared" si="27"/>
        <v>1</v>
      </c>
      <c r="D870" t="s">
        <v>28</v>
      </c>
      <c r="E870">
        <v>21</v>
      </c>
      <c r="F870">
        <v>35</v>
      </c>
      <c r="G870">
        <v>1</v>
      </c>
    </row>
    <row r="871" spans="1:7">
      <c r="A871" s="2">
        <v>43908</v>
      </c>
      <c r="B871" s="2">
        <f t="shared" si="26"/>
        <v>43921</v>
      </c>
      <c r="C871" s="3">
        <f t="shared" si="27"/>
        <v>1</v>
      </c>
      <c r="D871" t="s">
        <v>40</v>
      </c>
      <c r="E871">
        <v>22</v>
      </c>
      <c r="F871">
        <v>280</v>
      </c>
      <c r="G871">
        <v>7</v>
      </c>
    </row>
    <row r="872" spans="1:7">
      <c r="A872" s="2">
        <v>43908</v>
      </c>
      <c r="B872" s="2">
        <f t="shared" si="26"/>
        <v>43921</v>
      </c>
      <c r="C872" s="3">
        <f t="shared" si="27"/>
        <v>1</v>
      </c>
      <c r="D872" t="s">
        <v>51</v>
      </c>
      <c r="E872">
        <v>23</v>
      </c>
      <c r="F872">
        <v>43</v>
      </c>
      <c r="G872">
        <v>0</v>
      </c>
    </row>
    <row r="873" spans="1:7">
      <c r="A873" s="2">
        <v>43908</v>
      </c>
      <c r="B873" s="2">
        <f t="shared" si="26"/>
        <v>43921</v>
      </c>
      <c r="C873" s="3">
        <f t="shared" si="27"/>
        <v>1</v>
      </c>
      <c r="D873" t="s">
        <v>23</v>
      </c>
      <c r="E873">
        <v>24</v>
      </c>
      <c r="F873">
        <v>85</v>
      </c>
      <c r="G873">
        <v>1</v>
      </c>
    </row>
    <row r="874" spans="1:7">
      <c r="A874" s="2">
        <v>43908</v>
      </c>
      <c r="B874" s="2">
        <f t="shared" si="26"/>
        <v>43921</v>
      </c>
      <c r="C874" s="3">
        <f t="shared" si="27"/>
        <v>1</v>
      </c>
      <c r="D874" t="s">
        <v>9</v>
      </c>
      <c r="E874">
        <v>25</v>
      </c>
      <c r="F874">
        <v>256</v>
      </c>
      <c r="G874">
        <v>0</v>
      </c>
    </row>
    <row r="875" spans="1:7">
      <c r="A875" s="2">
        <v>43908</v>
      </c>
      <c r="B875" s="2">
        <f t="shared" si="26"/>
        <v>43921</v>
      </c>
      <c r="C875" s="3">
        <f t="shared" si="27"/>
        <v>1</v>
      </c>
      <c r="D875" t="s">
        <v>42</v>
      </c>
      <c r="E875">
        <v>26</v>
      </c>
      <c r="F875">
        <v>80</v>
      </c>
      <c r="G875">
        <v>1</v>
      </c>
    </row>
    <row r="876" spans="1:7">
      <c r="A876" s="2">
        <v>43908</v>
      </c>
      <c r="B876" s="2">
        <f t="shared" si="26"/>
        <v>43921</v>
      </c>
      <c r="C876" s="3">
        <f t="shared" si="27"/>
        <v>1</v>
      </c>
      <c r="D876" t="s">
        <v>29</v>
      </c>
      <c r="E876">
        <v>27</v>
      </c>
      <c r="F876">
        <v>77</v>
      </c>
      <c r="G876">
        <v>0</v>
      </c>
    </row>
    <row r="877" spans="1:7">
      <c r="A877" s="2">
        <v>43908</v>
      </c>
      <c r="B877" s="2">
        <f t="shared" si="26"/>
        <v>43921</v>
      </c>
      <c r="C877" s="3">
        <f t="shared" si="27"/>
        <v>1</v>
      </c>
      <c r="D877" t="s">
        <v>46</v>
      </c>
      <c r="E877">
        <v>28</v>
      </c>
      <c r="F877">
        <v>34</v>
      </c>
      <c r="G877">
        <v>0</v>
      </c>
    </row>
    <row r="878" spans="1:7">
      <c r="A878" s="2">
        <v>43908</v>
      </c>
      <c r="B878" s="2">
        <f t="shared" si="26"/>
        <v>43921</v>
      </c>
      <c r="C878" s="3">
        <f t="shared" si="27"/>
        <v>1</v>
      </c>
      <c r="D878" t="s">
        <v>35</v>
      </c>
      <c r="E878">
        <v>29</v>
      </c>
      <c r="F878">
        <v>21</v>
      </c>
      <c r="G878">
        <v>1</v>
      </c>
    </row>
    <row r="879" spans="1:7">
      <c r="A879" s="2">
        <v>43908</v>
      </c>
      <c r="B879" s="2">
        <f t="shared" si="26"/>
        <v>43921</v>
      </c>
      <c r="C879" s="3">
        <f t="shared" si="27"/>
        <v>1</v>
      </c>
      <c r="D879" t="s">
        <v>54</v>
      </c>
      <c r="E879">
        <v>30</v>
      </c>
      <c r="F879">
        <v>12</v>
      </c>
      <c r="G879">
        <v>0</v>
      </c>
    </row>
    <row r="880" spans="1:7">
      <c r="A880" s="2">
        <v>43908</v>
      </c>
      <c r="B880" s="2">
        <f t="shared" si="26"/>
        <v>43921</v>
      </c>
      <c r="C880" s="3">
        <f t="shared" si="27"/>
        <v>1</v>
      </c>
      <c r="D880" t="s">
        <v>12</v>
      </c>
      <c r="E880">
        <v>31</v>
      </c>
      <c r="F880">
        <v>43</v>
      </c>
      <c r="G880">
        <v>0</v>
      </c>
    </row>
    <row r="881" spans="1:7">
      <c r="A881" s="2">
        <v>43908</v>
      </c>
      <c r="B881" s="2">
        <f t="shared" si="26"/>
        <v>43921</v>
      </c>
      <c r="C881" s="3">
        <f t="shared" si="27"/>
        <v>1</v>
      </c>
      <c r="D881" t="s">
        <v>24</v>
      </c>
      <c r="E881">
        <v>32</v>
      </c>
      <c r="F881">
        <v>82</v>
      </c>
      <c r="G881">
        <v>1</v>
      </c>
    </row>
    <row r="882" spans="1:7">
      <c r="A882" s="2">
        <v>43908</v>
      </c>
      <c r="B882" s="2">
        <f t="shared" si="26"/>
        <v>43921</v>
      </c>
      <c r="C882" s="3">
        <f t="shared" si="27"/>
        <v>1</v>
      </c>
      <c r="D882" t="s">
        <v>19</v>
      </c>
      <c r="E882">
        <v>33</v>
      </c>
      <c r="F882">
        <v>39</v>
      </c>
      <c r="G882">
        <v>0</v>
      </c>
    </row>
    <row r="883" spans="1:7">
      <c r="A883" s="2">
        <v>43908</v>
      </c>
      <c r="B883" s="2">
        <f t="shared" si="26"/>
        <v>43921</v>
      </c>
      <c r="C883" s="3">
        <f t="shared" si="27"/>
        <v>1</v>
      </c>
      <c r="D883" t="s">
        <v>21</v>
      </c>
      <c r="E883">
        <v>34</v>
      </c>
      <c r="F883">
        <v>427</v>
      </c>
      <c r="G883">
        <v>5</v>
      </c>
    </row>
    <row r="884" spans="1:7">
      <c r="A884" s="2">
        <v>43908</v>
      </c>
      <c r="B884" s="2">
        <f t="shared" si="26"/>
        <v>43921</v>
      </c>
      <c r="C884" s="3">
        <f t="shared" si="27"/>
        <v>1</v>
      </c>
      <c r="D884" t="s">
        <v>47</v>
      </c>
      <c r="E884">
        <v>35</v>
      </c>
      <c r="F884">
        <v>28</v>
      </c>
      <c r="G884">
        <v>0</v>
      </c>
    </row>
    <row r="885" spans="1:7">
      <c r="A885" s="2">
        <v>43908</v>
      </c>
      <c r="B885" s="2">
        <f t="shared" si="26"/>
        <v>43921</v>
      </c>
      <c r="C885" s="3">
        <f t="shared" si="27"/>
        <v>1</v>
      </c>
      <c r="D885" t="s">
        <v>16</v>
      </c>
      <c r="E885">
        <v>36</v>
      </c>
      <c r="F885">
        <v>2387</v>
      </c>
      <c r="G885">
        <v>32</v>
      </c>
    </row>
    <row r="886" spans="1:7">
      <c r="A886" s="2">
        <v>43908</v>
      </c>
      <c r="B886" s="2">
        <f t="shared" si="26"/>
        <v>43921</v>
      </c>
      <c r="C886" s="3">
        <f t="shared" si="27"/>
        <v>1</v>
      </c>
      <c r="D886" t="s">
        <v>20</v>
      </c>
      <c r="E886">
        <v>37</v>
      </c>
      <c r="F886">
        <v>66</v>
      </c>
      <c r="G886">
        <v>0</v>
      </c>
    </row>
    <row r="887" spans="1:7">
      <c r="A887" s="2">
        <v>43908</v>
      </c>
      <c r="B887" s="2">
        <f t="shared" si="26"/>
        <v>43921</v>
      </c>
      <c r="C887" s="3">
        <f t="shared" si="27"/>
        <v>1</v>
      </c>
      <c r="D887" t="s">
        <v>48</v>
      </c>
      <c r="E887">
        <v>38</v>
      </c>
      <c r="F887">
        <v>7</v>
      </c>
      <c r="G887">
        <v>0</v>
      </c>
    </row>
    <row r="888" spans="1:7">
      <c r="A888" s="2">
        <v>43908</v>
      </c>
      <c r="B888" s="2">
        <f t="shared" si="26"/>
        <v>43921</v>
      </c>
      <c r="C888" s="3">
        <f t="shared" si="27"/>
        <v>1</v>
      </c>
      <c r="D888" t="s">
        <v>41</v>
      </c>
      <c r="E888">
        <v>39</v>
      </c>
      <c r="F888">
        <v>90</v>
      </c>
      <c r="G888">
        <v>0</v>
      </c>
    </row>
    <row r="889" spans="1:7">
      <c r="A889" s="2">
        <v>43908</v>
      </c>
      <c r="B889" s="2">
        <f t="shared" si="26"/>
        <v>43921</v>
      </c>
      <c r="C889" s="3">
        <f t="shared" si="27"/>
        <v>1</v>
      </c>
      <c r="D889" t="s">
        <v>30</v>
      </c>
      <c r="E889">
        <v>40</v>
      </c>
      <c r="F889">
        <v>29</v>
      </c>
      <c r="G889">
        <v>0</v>
      </c>
    </row>
    <row r="890" spans="1:7">
      <c r="A890" s="2">
        <v>43908</v>
      </c>
      <c r="B890" s="2">
        <f t="shared" si="26"/>
        <v>43921</v>
      </c>
      <c r="C890" s="3">
        <f t="shared" si="27"/>
        <v>1</v>
      </c>
      <c r="D890" t="s">
        <v>14</v>
      </c>
      <c r="E890">
        <v>41</v>
      </c>
      <c r="F890">
        <v>74</v>
      </c>
      <c r="G890">
        <v>3</v>
      </c>
    </row>
    <row r="891" spans="1:7">
      <c r="A891" s="2">
        <v>43908</v>
      </c>
      <c r="B891" s="2">
        <f t="shared" si="26"/>
        <v>43921</v>
      </c>
      <c r="C891" s="3">
        <f t="shared" si="27"/>
        <v>1</v>
      </c>
      <c r="D891" t="s">
        <v>31</v>
      </c>
      <c r="E891">
        <v>42</v>
      </c>
      <c r="F891">
        <v>139</v>
      </c>
      <c r="G891">
        <v>1</v>
      </c>
    </row>
    <row r="892" spans="1:7">
      <c r="A892" s="2">
        <v>43908</v>
      </c>
      <c r="B892" s="2">
        <f t="shared" si="26"/>
        <v>43921</v>
      </c>
      <c r="C892" s="3">
        <f t="shared" si="27"/>
        <v>1</v>
      </c>
      <c r="D892" t="s">
        <v>55</v>
      </c>
      <c r="E892">
        <v>72</v>
      </c>
      <c r="F892">
        <v>5</v>
      </c>
      <c r="G892">
        <v>0</v>
      </c>
    </row>
    <row r="893" spans="1:7">
      <c r="A893" s="2">
        <v>43908</v>
      </c>
      <c r="B893" s="2">
        <f t="shared" si="26"/>
        <v>43921</v>
      </c>
      <c r="C893" s="3">
        <f t="shared" si="27"/>
        <v>1</v>
      </c>
      <c r="D893" t="s">
        <v>17</v>
      </c>
      <c r="E893">
        <v>44</v>
      </c>
      <c r="F893">
        <v>33</v>
      </c>
      <c r="G893">
        <v>0</v>
      </c>
    </row>
    <row r="894" spans="1:7">
      <c r="A894" s="2">
        <v>43908</v>
      </c>
      <c r="B894" s="2">
        <f t="shared" si="26"/>
        <v>43921</v>
      </c>
      <c r="C894" s="3">
        <f t="shared" si="27"/>
        <v>1</v>
      </c>
      <c r="D894" t="s">
        <v>32</v>
      </c>
      <c r="E894">
        <v>45</v>
      </c>
      <c r="F894">
        <v>60</v>
      </c>
      <c r="G894">
        <v>1</v>
      </c>
    </row>
    <row r="895" spans="1:7">
      <c r="A895" s="2">
        <v>43908</v>
      </c>
      <c r="B895" s="2">
        <f t="shared" si="26"/>
        <v>43921</v>
      </c>
      <c r="C895" s="3">
        <f t="shared" si="27"/>
        <v>1</v>
      </c>
      <c r="D895" t="s">
        <v>43</v>
      </c>
      <c r="E895">
        <v>46</v>
      </c>
      <c r="F895">
        <v>11</v>
      </c>
      <c r="G895">
        <v>1</v>
      </c>
    </row>
    <row r="896" spans="1:7">
      <c r="A896" s="2">
        <v>43908</v>
      </c>
      <c r="B896" s="2">
        <f t="shared" si="26"/>
        <v>43921</v>
      </c>
      <c r="C896" s="3">
        <f t="shared" si="27"/>
        <v>1</v>
      </c>
      <c r="D896" t="s">
        <v>25</v>
      </c>
      <c r="E896">
        <v>47</v>
      </c>
      <c r="F896">
        <v>98</v>
      </c>
      <c r="G896">
        <v>0</v>
      </c>
    </row>
    <row r="897" spans="1:7">
      <c r="A897" s="2">
        <v>43908</v>
      </c>
      <c r="B897" s="2">
        <f t="shared" si="26"/>
        <v>43921</v>
      </c>
      <c r="C897" s="3">
        <f t="shared" si="27"/>
        <v>1</v>
      </c>
      <c r="D897" t="s">
        <v>11</v>
      </c>
      <c r="E897">
        <v>48</v>
      </c>
      <c r="F897">
        <v>166</v>
      </c>
      <c r="G897">
        <v>2</v>
      </c>
    </row>
    <row r="898" spans="1:7">
      <c r="A898" s="2">
        <v>43908</v>
      </c>
      <c r="B898" s="2">
        <f t="shared" si="26"/>
        <v>43921</v>
      </c>
      <c r="C898" s="3">
        <f t="shared" si="27"/>
        <v>1</v>
      </c>
      <c r="D898" t="s">
        <v>13</v>
      </c>
      <c r="E898">
        <v>49</v>
      </c>
      <c r="F898">
        <v>65</v>
      </c>
      <c r="G898">
        <v>0</v>
      </c>
    </row>
    <row r="899" spans="1:7">
      <c r="A899" s="2">
        <v>43908</v>
      </c>
      <c r="B899" s="2">
        <f t="shared" si="26"/>
        <v>43921</v>
      </c>
      <c r="C899" s="3">
        <f t="shared" si="27"/>
        <v>1</v>
      </c>
      <c r="D899" t="s">
        <v>36</v>
      </c>
      <c r="E899">
        <v>50</v>
      </c>
      <c r="F899">
        <v>19</v>
      </c>
      <c r="G899">
        <v>0</v>
      </c>
    </row>
    <row r="900" spans="1:7">
      <c r="A900" s="2">
        <v>43908</v>
      </c>
      <c r="B900" s="2">
        <f t="shared" ref="B900:B963" si="28">EOMONTH(A900,0)</f>
        <v>43921</v>
      </c>
      <c r="C900" s="3">
        <f t="shared" ref="C900:C963" si="29">IF(A900=B900,0,1)</f>
        <v>1</v>
      </c>
      <c r="D900" t="s">
        <v>56</v>
      </c>
      <c r="E900">
        <v>78</v>
      </c>
      <c r="F900">
        <v>3</v>
      </c>
      <c r="G900">
        <v>0</v>
      </c>
    </row>
    <row r="901" spans="1:7">
      <c r="A901" s="2">
        <v>43908</v>
      </c>
      <c r="B901" s="2">
        <f t="shared" si="28"/>
        <v>43921</v>
      </c>
      <c r="C901" s="3">
        <f t="shared" si="29"/>
        <v>1</v>
      </c>
      <c r="D901" t="s">
        <v>37</v>
      </c>
      <c r="E901">
        <v>51</v>
      </c>
      <c r="F901">
        <v>78</v>
      </c>
      <c r="G901">
        <v>2</v>
      </c>
    </row>
    <row r="902" spans="1:7">
      <c r="A902" s="2">
        <v>43908</v>
      </c>
      <c r="B902" s="2">
        <f t="shared" si="28"/>
        <v>43921</v>
      </c>
      <c r="C902" s="3">
        <f t="shared" si="29"/>
        <v>1</v>
      </c>
      <c r="D902" t="s">
        <v>5</v>
      </c>
      <c r="E902">
        <v>53</v>
      </c>
      <c r="F902">
        <v>1026</v>
      </c>
      <c r="G902">
        <v>68</v>
      </c>
    </row>
    <row r="903" spans="1:7">
      <c r="A903" s="2">
        <v>43908</v>
      </c>
      <c r="B903" s="2">
        <f t="shared" si="28"/>
        <v>43921</v>
      </c>
      <c r="C903" s="3">
        <f t="shared" si="29"/>
        <v>1</v>
      </c>
      <c r="D903" t="s">
        <v>58</v>
      </c>
      <c r="E903">
        <v>54</v>
      </c>
      <c r="F903">
        <v>2</v>
      </c>
      <c r="G903">
        <v>0</v>
      </c>
    </row>
    <row r="904" spans="1:7">
      <c r="A904" s="2">
        <v>43908</v>
      </c>
      <c r="B904" s="2">
        <f t="shared" si="28"/>
        <v>43921</v>
      </c>
      <c r="C904" s="3">
        <f t="shared" si="29"/>
        <v>1</v>
      </c>
      <c r="D904" t="s">
        <v>10</v>
      </c>
      <c r="E904">
        <v>55</v>
      </c>
      <c r="F904">
        <v>106</v>
      </c>
      <c r="G904">
        <v>0</v>
      </c>
    </row>
    <row r="905" spans="1:7">
      <c r="A905" s="2">
        <v>43908</v>
      </c>
      <c r="B905" s="2">
        <f t="shared" si="28"/>
        <v>43921</v>
      </c>
      <c r="C905" s="3">
        <f t="shared" si="29"/>
        <v>1</v>
      </c>
      <c r="D905" t="s">
        <v>49</v>
      </c>
      <c r="E905">
        <v>56</v>
      </c>
      <c r="F905">
        <v>17</v>
      </c>
      <c r="G905">
        <v>0</v>
      </c>
    </row>
    <row r="906" spans="1:7">
      <c r="A906" s="2">
        <v>43909</v>
      </c>
      <c r="B906" s="2">
        <f t="shared" si="28"/>
        <v>43921</v>
      </c>
      <c r="C906" s="3">
        <f t="shared" si="29"/>
        <v>1</v>
      </c>
      <c r="D906" t="s">
        <v>52</v>
      </c>
      <c r="E906">
        <v>1</v>
      </c>
      <c r="F906">
        <v>78</v>
      </c>
      <c r="G906">
        <v>0</v>
      </c>
    </row>
    <row r="907" spans="1:7">
      <c r="A907" s="2">
        <v>43909</v>
      </c>
      <c r="B907" s="2">
        <f t="shared" si="28"/>
        <v>43921</v>
      </c>
      <c r="C907" s="3">
        <f t="shared" si="29"/>
        <v>1</v>
      </c>
      <c r="D907" t="s">
        <v>50</v>
      </c>
      <c r="E907">
        <v>2</v>
      </c>
      <c r="F907">
        <v>12</v>
      </c>
      <c r="G907">
        <v>0</v>
      </c>
    </row>
    <row r="908" spans="1:7">
      <c r="A908" s="2">
        <v>43909</v>
      </c>
      <c r="B908" s="2">
        <f t="shared" si="28"/>
        <v>43921</v>
      </c>
      <c r="C908" s="3">
        <f t="shared" si="29"/>
        <v>1</v>
      </c>
      <c r="D908" t="s">
        <v>8</v>
      </c>
      <c r="E908">
        <v>4</v>
      </c>
      <c r="F908">
        <v>47</v>
      </c>
      <c r="G908">
        <v>0</v>
      </c>
    </row>
    <row r="909" spans="1:7">
      <c r="A909" s="2">
        <v>43909</v>
      </c>
      <c r="B909" s="2">
        <f t="shared" si="28"/>
        <v>43921</v>
      </c>
      <c r="C909" s="3">
        <f t="shared" si="29"/>
        <v>1</v>
      </c>
      <c r="D909" t="s">
        <v>44</v>
      </c>
      <c r="E909">
        <v>5</v>
      </c>
      <c r="F909">
        <v>62</v>
      </c>
      <c r="G909">
        <v>0</v>
      </c>
    </row>
    <row r="910" spans="1:7">
      <c r="A910" s="2">
        <v>43909</v>
      </c>
      <c r="B910" s="2">
        <f t="shared" si="28"/>
        <v>43921</v>
      </c>
      <c r="C910" s="3">
        <f t="shared" si="29"/>
        <v>1</v>
      </c>
      <c r="D910" t="s">
        <v>7</v>
      </c>
      <c r="E910">
        <v>6</v>
      </c>
      <c r="F910">
        <v>1067</v>
      </c>
      <c r="G910">
        <v>19</v>
      </c>
    </row>
    <row r="911" spans="1:7">
      <c r="A911" s="2">
        <v>43909</v>
      </c>
      <c r="B911" s="2">
        <f t="shared" si="28"/>
        <v>43921</v>
      </c>
      <c r="C911" s="3">
        <f t="shared" si="29"/>
        <v>1</v>
      </c>
      <c r="D911" t="s">
        <v>22</v>
      </c>
      <c r="E911">
        <v>8</v>
      </c>
      <c r="F911">
        <v>278</v>
      </c>
      <c r="G911">
        <v>5</v>
      </c>
    </row>
    <row r="912" spans="1:7">
      <c r="A912" s="2">
        <v>43909</v>
      </c>
      <c r="B912" s="2">
        <f t="shared" si="28"/>
        <v>43921</v>
      </c>
      <c r="C912" s="3">
        <f t="shared" si="29"/>
        <v>1</v>
      </c>
      <c r="D912" t="s">
        <v>38</v>
      </c>
      <c r="E912">
        <v>9</v>
      </c>
      <c r="F912">
        <v>159</v>
      </c>
      <c r="G912">
        <v>4</v>
      </c>
    </row>
    <row r="913" spans="1:7">
      <c r="A913" s="2">
        <v>43909</v>
      </c>
      <c r="B913" s="2">
        <f t="shared" si="28"/>
        <v>43921</v>
      </c>
      <c r="C913" s="3">
        <f t="shared" si="29"/>
        <v>1</v>
      </c>
      <c r="D913" t="s">
        <v>45</v>
      </c>
      <c r="E913">
        <v>10</v>
      </c>
      <c r="F913">
        <v>30</v>
      </c>
      <c r="G913">
        <v>0</v>
      </c>
    </row>
    <row r="914" spans="1:7">
      <c r="A914" s="2">
        <v>43909</v>
      </c>
      <c r="B914" s="2">
        <f t="shared" si="28"/>
        <v>43921</v>
      </c>
      <c r="C914" s="3">
        <f t="shared" si="29"/>
        <v>1</v>
      </c>
      <c r="D914" t="s">
        <v>33</v>
      </c>
      <c r="E914">
        <v>11</v>
      </c>
      <c r="F914">
        <v>39</v>
      </c>
      <c r="G914">
        <v>0</v>
      </c>
    </row>
    <row r="915" spans="1:7">
      <c r="A915" s="2">
        <v>43909</v>
      </c>
      <c r="B915" s="2">
        <f t="shared" si="28"/>
        <v>43921</v>
      </c>
      <c r="C915" s="3">
        <f t="shared" si="29"/>
        <v>1</v>
      </c>
      <c r="D915" t="s">
        <v>15</v>
      </c>
      <c r="E915">
        <v>12</v>
      </c>
      <c r="F915">
        <v>434</v>
      </c>
      <c r="G915">
        <v>8</v>
      </c>
    </row>
    <row r="916" spans="1:7">
      <c r="A916" s="2">
        <v>43909</v>
      </c>
      <c r="B916" s="2">
        <f t="shared" si="28"/>
        <v>43921</v>
      </c>
      <c r="C916" s="3">
        <f t="shared" si="29"/>
        <v>1</v>
      </c>
      <c r="D916" t="s">
        <v>18</v>
      </c>
      <c r="E916">
        <v>13</v>
      </c>
      <c r="F916">
        <v>282</v>
      </c>
      <c r="G916">
        <v>10</v>
      </c>
    </row>
    <row r="917" spans="1:7">
      <c r="A917" s="2">
        <v>43909</v>
      </c>
      <c r="B917" s="2">
        <f t="shared" si="28"/>
        <v>43921</v>
      </c>
      <c r="C917" s="3">
        <f t="shared" si="29"/>
        <v>1</v>
      </c>
      <c r="D917" t="s">
        <v>57</v>
      </c>
      <c r="E917">
        <v>66</v>
      </c>
      <c r="F917">
        <v>12</v>
      </c>
      <c r="G917">
        <v>0</v>
      </c>
    </row>
    <row r="918" spans="1:7">
      <c r="A918" s="2">
        <v>43909</v>
      </c>
      <c r="B918" s="2">
        <f t="shared" si="28"/>
        <v>43921</v>
      </c>
      <c r="C918" s="3">
        <f t="shared" si="29"/>
        <v>1</v>
      </c>
      <c r="D918" t="s">
        <v>26</v>
      </c>
      <c r="E918">
        <v>15</v>
      </c>
      <c r="F918">
        <v>26</v>
      </c>
      <c r="G918">
        <v>0</v>
      </c>
    </row>
    <row r="919" spans="1:7">
      <c r="A919" s="2">
        <v>43909</v>
      </c>
      <c r="B919" s="2">
        <f t="shared" si="28"/>
        <v>43921</v>
      </c>
      <c r="C919" s="3">
        <f t="shared" si="29"/>
        <v>1</v>
      </c>
      <c r="D919" t="s">
        <v>53</v>
      </c>
      <c r="E919">
        <v>16</v>
      </c>
      <c r="F919">
        <v>23</v>
      </c>
      <c r="G919">
        <v>0</v>
      </c>
    </row>
    <row r="920" spans="1:7">
      <c r="A920" s="2">
        <v>43909</v>
      </c>
      <c r="B920" s="2">
        <f t="shared" si="28"/>
        <v>43921</v>
      </c>
      <c r="C920" s="3">
        <f t="shared" si="29"/>
        <v>1</v>
      </c>
      <c r="D920" t="s">
        <v>6</v>
      </c>
      <c r="E920">
        <v>17</v>
      </c>
      <c r="F920">
        <v>420</v>
      </c>
      <c r="G920">
        <v>4</v>
      </c>
    </row>
    <row r="921" spans="1:7">
      <c r="A921" s="2">
        <v>43909</v>
      </c>
      <c r="B921" s="2">
        <f t="shared" si="28"/>
        <v>43921</v>
      </c>
      <c r="C921" s="3">
        <f t="shared" si="29"/>
        <v>1</v>
      </c>
      <c r="D921" t="s">
        <v>27</v>
      </c>
      <c r="E921">
        <v>18</v>
      </c>
      <c r="F921">
        <v>56</v>
      </c>
      <c r="G921">
        <v>2</v>
      </c>
    </row>
    <row r="922" spans="1:7">
      <c r="A922" s="2">
        <v>43909</v>
      </c>
      <c r="B922" s="2">
        <f t="shared" si="28"/>
        <v>43921</v>
      </c>
      <c r="C922" s="3">
        <f t="shared" si="29"/>
        <v>1</v>
      </c>
      <c r="D922" t="s">
        <v>39</v>
      </c>
      <c r="E922">
        <v>19</v>
      </c>
      <c r="F922">
        <v>44</v>
      </c>
      <c r="G922">
        <v>0</v>
      </c>
    </row>
    <row r="923" spans="1:7">
      <c r="A923" s="2">
        <v>43909</v>
      </c>
      <c r="B923" s="2">
        <f t="shared" si="28"/>
        <v>43921</v>
      </c>
      <c r="C923" s="3">
        <f t="shared" si="29"/>
        <v>1</v>
      </c>
      <c r="D923" t="s">
        <v>34</v>
      </c>
      <c r="E923">
        <v>20</v>
      </c>
      <c r="F923">
        <v>35</v>
      </c>
      <c r="G923">
        <v>1</v>
      </c>
    </row>
    <row r="924" spans="1:7">
      <c r="A924" s="2">
        <v>43909</v>
      </c>
      <c r="B924" s="2">
        <f t="shared" si="28"/>
        <v>43921</v>
      </c>
      <c r="C924" s="3">
        <f t="shared" si="29"/>
        <v>1</v>
      </c>
      <c r="D924" t="s">
        <v>28</v>
      </c>
      <c r="E924">
        <v>21</v>
      </c>
      <c r="F924">
        <v>47</v>
      </c>
      <c r="G924">
        <v>2</v>
      </c>
    </row>
    <row r="925" spans="1:7">
      <c r="A925" s="2">
        <v>43909</v>
      </c>
      <c r="B925" s="2">
        <f t="shared" si="28"/>
        <v>43921</v>
      </c>
      <c r="C925" s="3">
        <f t="shared" si="29"/>
        <v>1</v>
      </c>
      <c r="D925" t="s">
        <v>40</v>
      </c>
      <c r="E925">
        <v>22</v>
      </c>
      <c r="F925">
        <v>392</v>
      </c>
      <c r="G925">
        <v>10</v>
      </c>
    </row>
    <row r="926" spans="1:7">
      <c r="A926" s="2">
        <v>43909</v>
      </c>
      <c r="B926" s="2">
        <f t="shared" si="28"/>
        <v>43921</v>
      </c>
      <c r="C926" s="3">
        <f t="shared" si="29"/>
        <v>1</v>
      </c>
      <c r="D926" t="s">
        <v>51</v>
      </c>
      <c r="E926">
        <v>23</v>
      </c>
      <c r="F926">
        <v>52</v>
      </c>
      <c r="G926">
        <v>0</v>
      </c>
    </row>
    <row r="927" spans="1:7">
      <c r="A927" s="2">
        <v>43909</v>
      </c>
      <c r="B927" s="2">
        <f t="shared" si="28"/>
        <v>43921</v>
      </c>
      <c r="C927" s="3">
        <f t="shared" si="29"/>
        <v>1</v>
      </c>
      <c r="D927" t="s">
        <v>23</v>
      </c>
      <c r="E927">
        <v>24</v>
      </c>
      <c r="F927">
        <v>108</v>
      </c>
      <c r="G927">
        <v>1</v>
      </c>
    </row>
    <row r="928" spans="1:7">
      <c r="A928" s="2">
        <v>43909</v>
      </c>
      <c r="B928" s="2">
        <f t="shared" si="28"/>
        <v>43921</v>
      </c>
      <c r="C928" s="3">
        <f t="shared" si="29"/>
        <v>1</v>
      </c>
      <c r="D928" t="s">
        <v>9</v>
      </c>
      <c r="E928">
        <v>25</v>
      </c>
      <c r="F928">
        <v>328</v>
      </c>
      <c r="G928">
        <v>0</v>
      </c>
    </row>
    <row r="929" spans="1:7">
      <c r="A929" s="2">
        <v>43909</v>
      </c>
      <c r="B929" s="2">
        <f t="shared" si="28"/>
        <v>43921</v>
      </c>
      <c r="C929" s="3">
        <f t="shared" si="29"/>
        <v>1</v>
      </c>
      <c r="D929" t="s">
        <v>42</v>
      </c>
      <c r="E929">
        <v>26</v>
      </c>
      <c r="F929">
        <v>334</v>
      </c>
      <c r="G929">
        <v>3</v>
      </c>
    </row>
    <row r="930" spans="1:7">
      <c r="A930" s="2">
        <v>43909</v>
      </c>
      <c r="B930" s="2">
        <f t="shared" si="28"/>
        <v>43921</v>
      </c>
      <c r="C930" s="3">
        <f t="shared" si="29"/>
        <v>1</v>
      </c>
      <c r="D930" t="s">
        <v>29</v>
      </c>
      <c r="E930">
        <v>27</v>
      </c>
      <c r="F930">
        <v>89</v>
      </c>
      <c r="G930">
        <v>0</v>
      </c>
    </row>
    <row r="931" spans="1:7">
      <c r="A931" s="2">
        <v>43909</v>
      </c>
      <c r="B931" s="2">
        <f t="shared" si="28"/>
        <v>43921</v>
      </c>
      <c r="C931" s="3">
        <f t="shared" si="29"/>
        <v>1</v>
      </c>
      <c r="D931" t="s">
        <v>46</v>
      </c>
      <c r="E931">
        <v>28</v>
      </c>
      <c r="F931">
        <v>50</v>
      </c>
      <c r="G931">
        <v>1</v>
      </c>
    </row>
    <row r="932" spans="1:7">
      <c r="A932" s="2">
        <v>43909</v>
      </c>
      <c r="B932" s="2">
        <f t="shared" si="28"/>
        <v>43921</v>
      </c>
      <c r="C932" s="3">
        <f t="shared" si="29"/>
        <v>1</v>
      </c>
      <c r="D932" t="s">
        <v>35</v>
      </c>
      <c r="E932">
        <v>29</v>
      </c>
      <c r="F932">
        <v>35</v>
      </c>
      <c r="G932">
        <v>1</v>
      </c>
    </row>
    <row r="933" spans="1:7">
      <c r="A933" s="2">
        <v>43909</v>
      </c>
      <c r="B933" s="2">
        <f t="shared" si="28"/>
        <v>43921</v>
      </c>
      <c r="C933" s="3">
        <f t="shared" si="29"/>
        <v>1</v>
      </c>
      <c r="D933" t="s">
        <v>54</v>
      </c>
      <c r="E933">
        <v>30</v>
      </c>
      <c r="F933">
        <v>19</v>
      </c>
      <c r="G933">
        <v>0</v>
      </c>
    </row>
    <row r="934" spans="1:7">
      <c r="A934" s="2">
        <v>43909</v>
      </c>
      <c r="B934" s="2">
        <f t="shared" si="28"/>
        <v>43921</v>
      </c>
      <c r="C934" s="3">
        <f t="shared" si="29"/>
        <v>1</v>
      </c>
      <c r="D934" t="s">
        <v>12</v>
      </c>
      <c r="E934">
        <v>31</v>
      </c>
      <c r="F934">
        <v>47</v>
      </c>
      <c r="G934">
        <v>0</v>
      </c>
    </row>
    <row r="935" spans="1:7">
      <c r="A935" s="2">
        <v>43909</v>
      </c>
      <c r="B935" s="2">
        <f t="shared" si="28"/>
        <v>43921</v>
      </c>
      <c r="C935" s="3">
        <f t="shared" si="29"/>
        <v>1</v>
      </c>
      <c r="D935" t="s">
        <v>24</v>
      </c>
      <c r="E935">
        <v>32</v>
      </c>
      <c r="F935">
        <v>99</v>
      </c>
      <c r="G935">
        <v>1</v>
      </c>
    </row>
    <row r="936" spans="1:7">
      <c r="A936" s="2">
        <v>43909</v>
      </c>
      <c r="B936" s="2">
        <f t="shared" si="28"/>
        <v>43921</v>
      </c>
      <c r="C936" s="3">
        <f t="shared" si="29"/>
        <v>1</v>
      </c>
      <c r="D936" t="s">
        <v>19</v>
      </c>
      <c r="E936">
        <v>33</v>
      </c>
      <c r="F936">
        <v>44</v>
      </c>
      <c r="G936">
        <v>0</v>
      </c>
    </row>
    <row r="937" spans="1:7">
      <c r="A937" s="2">
        <v>43909</v>
      </c>
      <c r="B937" s="2">
        <f t="shared" si="28"/>
        <v>43921</v>
      </c>
      <c r="C937" s="3">
        <f t="shared" si="29"/>
        <v>1</v>
      </c>
      <c r="D937" t="s">
        <v>21</v>
      </c>
      <c r="E937">
        <v>34</v>
      </c>
      <c r="F937">
        <v>735</v>
      </c>
      <c r="G937">
        <v>9</v>
      </c>
    </row>
    <row r="938" spans="1:7">
      <c r="A938" s="2">
        <v>43909</v>
      </c>
      <c r="B938" s="2">
        <f t="shared" si="28"/>
        <v>43921</v>
      </c>
      <c r="C938" s="3">
        <f t="shared" si="29"/>
        <v>1</v>
      </c>
      <c r="D938" t="s">
        <v>47</v>
      </c>
      <c r="E938">
        <v>35</v>
      </c>
      <c r="F938">
        <v>35</v>
      </c>
      <c r="G938">
        <v>0</v>
      </c>
    </row>
    <row r="939" spans="1:7">
      <c r="A939" s="2">
        <v>43909</v>
      </c>
      <c r="B939" s="2">
        <f t="shared" si="28"/>
        <v>43921</v>
      </c>
      <c r="C939" s="3">
        <f t="shared" si="29"/>
        <v>1</v>
      </c>
      <c r="D939" t="s">
        <v>16</v>
      </c>
      <c r="E939">
        <v>36</v>
      </c>
      <c r="F939">
        <v>4161</v>
      </c>
      <c r="G939">
        <v>39</v>
      </c>
    </row>
    <row r="940" spans="1:7">
      <c r="A940" s="2">
        <v>43909</v>
      </c>
      <c r="B940" s="2">
        <f t="shared" si="28"/>
        <v>43921</v>
      </c>
      <c r="C940" s="3">
        <f t="shared" si="29"/>
        <v>1</v>
      </c>
      <c r="D940" t="s">
        <v>20</v>
      </c>
      <c r="E940">
        <v>37</v>
      </c>
      <c r="F940">
        <v>104</v>
      </c>
      <c r="G940">
        <v>0</v>
      </c>
    </row>
    <row r="941" spans="1:7">
      <c r="A941" s="2">
        <v>43909</v>
      </c>
      <c r="B941" s="2">
        <f t="shared" si="28"/>
        <v>43921</v>
      </c>
      <c r="C941" s="3">
        <f t="shared" si="29"/>
        <v>1</v>
      </c>
      <c r="D941" t="s">
        <v>48</v>
      </c>
      <c r="E941">
        <v>38</v>
      </c>
      <c r="F941">
        <v>19</v>
      </c>
      <c r="G941">
        <v>0</v>
      </c>
    </row>
    <row r="942" spans="1:7">
      <c r="A942" s="2">
        <v>43909</v>
      </c>
      <c r="B942" s="2">
        <f t="shared" si="28"/>
        <v>43921</v>
      </c>
      <c r="C942" s="3">
        <f t="shared" si="29"/>
        <v>1</v>
      </c>
      <c r="D942" t="s">
        <v>41</v>
      </c>
      <c r="E942">
        <v>39</v>
      </c>
      <c r="F942">
        <v>120</v>
      </c>
      <c r="G942">
        <v>0</v>
      </c>
    </row>
    <row r="943" spans="1:7">
      <c r="A943" s="2">
        <v>43909</v>
      </c>
      <c r="B943" s="2">
        <f t="shared" si="28"/>
        <v>43921</v>
      </c>
      <c r="C943" s="3">
        <f t="shared" si="29"/>
        <v>1</v>
      </c>
      <c r="D943" t="s">
        <v>30</v>
      </c>
      <c r="E943">
        <v>40</v>
      </c>
      <c r="F943">
        <v>44</v>
      </c>
      <c r="G943">
        <v>1</v>
      </c>
    </row>
    <row r="944" spans="1:7">
      <c r="A944" s="2">
        <v>43909</v>
      </c>
      <c r="B944" s="2">
        <f t="shared" si="28"/>
        <v>43921</v>
      </c>
      <c r="C944" s="3">
        <f t="shared" si="29"/>
        <v>1</v>
      </c>
      <c r="D944" t="s">
        <v>14</v>
      </c>
      <c r="E944">
        <v>41</v>
      </c>
      <c r="F944">
        <v>87</v>
      </c>
      <c r="G944">
        <v>3</v>
      </c>
    </row>
    <row r="945" spans="1:7">
      <c r="A945" s="2">
        <v>43909</v>
      </c>
      <c r="B945" s="2">
        <f t="shared" si="28"/>
        <v>43921</v>
      </c>
      <c r="C945" s="3">
        <f t="shared" si="29"/>
        <v>1</v>
      </c>
      <c r="D945" t="s">
        <v>31</v>
      </c>
      <c r="E945">
        <v>42</v>
      </c>
      <c r="F945">
        <v>187</v>
      </c>
      <c r="G945">
        <v>1</v>
      </c>
    </row>
    <row r="946" spans="1:7">
      <c r="A946" s="2">
        <v>43909</v>
      </c>
      <c r="B946" s="2">
        <f t="shared" si="28"/>
        <v>43921</v>
      </c>
      <c r="C946" s="3">
        <f t="shared" si="29"/>
        <v>1</v>
      </c>
      <c r="D946" t="s">
        <v>55</v>
      </c>
      <c r="E946">
        <v>72</v>
      </c>
      <c r="F946">
        <v>6</v>
      </c>
      <c r="G946">
        <v>0</v>
      </c>
    </row>
    <row r="947" spans="1:7">
      <c r="A947" s="2">
        <v>43909</v>
      </c>
      <c r="B947" s="2">
        <f t="shared" si="28"/>
        <v>43921</v>
      </c>
      <c r="C947" s="3">
        <f t="shared" si="29"/>
        <v>1</v>
      </c>
      <c r="D947" t="s">
        <v>17</v>
      </c>
      <c r="E947">
        <v>44</v>
      </c>
      <c r="F947">
        <v>44</v>
      </c>
      <c r="G947">
        <v>0</v>
      </c>
    </row>
    <row r="948" spans="1:7">
      <c r="A948" s="2">
        <v>43909</v>
      </c>
      <c r="B948" s="2">
        <f t="shared" si="28"/>
        <v>43921</v>
      </c>
      <c r="C948" s="3">
        <f t="shared" si="29"/>
        <v>1</v>
      </c>
      <c r="D948" t="s">
        <v>32</v>
      </c>
      <c r="E948">
        <v>45</v>
      </c>
      <c r="F948">
        <v>81</v>
      </c>
      <c r="G948">
        <v>1</v>
      </c>
    </row>
    <row r="949" spans="1:7">
      <c r="A949" s="2">
        <v>43909</v>
      </c>
      <c r="B949" s="2">
        <f t="shared" si="28"/>
        <v>43921</v>
      </c>
      <c r="C949" s="3">
        <f t="shared" si="29"/>
        <v>1</v>
      </c>
      <c r="D949" t="s">
        <v>43</v>
      </c>
      <c r="E949">
        <v>46</v>
      </c>
      <c r="F949">
        <v>14</v>
      </c>
      <c r="G949">
        <v>1</v>
      </c>
    </row>
    <row r="950" spans="1:7">
      <c r="A950" s="2">
        <v>43909</v>
      </c>
      <c r="B950" s="2">
        <f t="shared" si="28"/>
        <v>43921</v>
      </c>
      <c r="C950" s="3">
        <f t="shared" si="29"/>
        <v>1</v>
      </c>
      <c r="D950" t="s">
        <v>25</v>
      </c>
      <c r="E950">
        <v>47</v>
      </c>
      <c r="F950">
        <v>155</v>
      </c>
      <c r="G950">
        <v>0</v>
      </c>
    </row>
    <row r="951" spans="1:7">
      <c r="A951" s="2">
        <v>43909</v>
      </c>
      <c r="B951" s="2">
        <f t="shared" si="28"/>
        <v>43921</v>
      </c>
      <c r="C951" s="3">
        <f t="shared" si="29"/>
        <v>1</v>
      </c>
      <c r="D951" t="s">
        <v>11</v>
      </c>
      <c r="E951">
        <v>48</v>
      </c>
      <c r="F951">
        <v>248</v>
      </c>
      <c r="G951">
        <v>4</v>
      </c>
    </row>
    <row r="952" spans="1:7">
      <c r="A952" s="2">
        <v>43909</v>
      </c>
      <c r="B952" s="2">
        <f t="shared" si="28"/>
        <v>43921</v>
      </c>
      <c r="C952" s="3">
        <f t="shared" si="29"/>
        <v>1</v>
      </c>
      <c r="D952" t="s">
        <v>13</v>
      </c>
      <c r="E952">
        <v>49</v>
      </c>
      <c r="F952">
        <v>80</v>
      </c>
      <c r="G952">
        <v>0</v>
      </c>
    </row>
    <row r="953" spans="1:7">
      <c r="A953" s="2">
        <v>43909</v>
      </c>
      <c r="B953" s="2">
        <f t="shared" si="28"/>
        <v>43921</v>
      </c>
      <c r="C953" s="3">
        <f t="shared" si="29"/>
        <v>1</v>
      </c>
      <c r="D953" t="s">
        <v>36</v>
      </c>
      <c r="E953">
        <v>50</v>
      </c>
      <c r="F953">
        <v>22</v>
      </c>
      <c r="G953">
        <v>2</v>
      </c>
    </row>
    <row r="954" spans="1:7">
      <c r="A954" s="2">
        <v>43909</v>
      </c>
      <c r="B954" s="2">
        <f t="shared" si="28"/>
        <v>43921</v>
      </c>
      <c r="C954" s="3">
        <f t="shared" si="29"/>
        <v>1</v>
      </c>
      <c r="D954" t="s">
        <v>56</v>
      </c>
      <c r="E954">
        <v>78</v>
      </c>
      <c r="F954">
        <v>3</v>
      </c>
      <c r="G954">
        <v>0</v>
      </c>
    </row>
    <row r="955" spans="1:7">
      <c r="A955" s="2">
        <v>43909</v>
      </c>
      <c r="B955" s="2">
        <f t="shared" si="28"/>
        <v>43921</v>
      </c>
      <c r="C955" s="3">
        <f t="shared" si="29"/>
        <v>1</v>
      </c>
      <c r="D955" t="s">
        <v>37</v>
      </c>
      <c r="E955">
        <v>51</v>
      </c>
      <c r="F955">
        <v>94</v>
      </c>
      <c r="G955">
        <v>2</v>
      </c>
    </row>
    <row r="956" spans="1:7">
      <c r="A956" s="2">
        <v>43909</v>
      </c>
      <c r="B956" s="2">
        <f t="shared" si="28"/>
        <v>43921</v>
      </c>
      <c r="C956" s="3">
        <f t="shared" si="29"/>
        <v>1</v>
      </c>
      <c r="D956" t="s">
        <v>5</v>
      </c>
      <c r="E956">
        <v>53</v>
      </c>
      <c r="F956">
        <v>1228</v>
      </c>
      <c r="G956">
        <v>75</v>
      </c>
    </row>
    <row r="957" spans="1:7">
      <c r="A957" s="2">
        <v>43909</v>
      </c>
      <c r="B957" s="2">
        <f t="shared" si="28"/>
        <v>43921</v>
      </c>
      <c r="C957" s="3">
        <f t="shared" si="29"/>
        <v>1</v>
      </c>
      <c r="D957" t="s">
        <v>58</v>
      </c>
      <c r="E957">
        <v>54</v>
      </c>
      <c r="F957">
        <v>5</v>
      </c>
      <c r="G957">
        <v>0</v>
      </c>
    </row>
    <row r="958" spans="1:7">
      <c r="A958" s="2">
        <v>43909</v>
      </c>
      <c r="B958" s="2">
        <f t="shared" si="28"/>
        <v>43921</v>
      </c>
      <c r="C958" s="3">
        <f t="shared" si="29"/>
        <v>1</v>
      </c>
      <c r="D958" t="s">
        <v>10</v>
      </c>
      <c r="E958">
        <v>55</v>
      </c>
      <c r="F958">
        <v>155</v>
      </c>
      <c r="G958">
        <v>2</v>
      </c>
    </row>
    <row r="959" spans="1:7">
      <c r="A959" s="2">
        <v>43909</v>
      </c>
      <c r="B959" s="2">
        <f t="shared" si="28"/>
        <v>43921</v>
      </c>
      <c r="C959" s="3">
        <f t="shared" si="29"/>
        <v>1</v>
      </c>
      <c r="D959" t="s">
        <v>49</v>
      </c>
      <c r="E959">
        <v>56</v>
      </c>
      <c r="F959">
        <v>18</v>
      </c>
      <c r="G959">
        <v>0</v>
      </c>
    </row>
    <row r="960" spans="1:7">
      <c r="A960" s="2">
        <v>43910</v>
      </c>
      <c r="B960" s="2">
        <f t="shared" si="28"/>
        <v>43921</v>
      </c>
      <c r="C960" s="3">
        <f t="shared" si="29"/>
        <v>1</v>
      </c>
      <c r="D960" t="s">
        <v>52</v>
      </c>
      <c r="E960">
        <v>1</v>
      </c>
      <c r="F960">
        <v>106</v>
      </c>
      <c r="G960">
        <v>0</v>
      </c>
    </row>
    <row r="961" spans="1:7">
      <c r="A961" s="2">
        <v>43910</v>
      </c>
      <c r="B961" s="2">
        <f t="shared" si="28"/>
        <v>43921</v>
      </c>
      <c r="C961" s="3">
        <f t="shared" si="29"/>
        <v>1</v>
      </c>
      <c r="D961" t="s">
        <v>50</v>
      </c>
      <c r="E961">
        <v>2</v>
      </c>
      <c r="F961">
        <v>14</v>
      </c>
      <c r="G961">
        <v>0</v>
      </c>
    </row>
    <row r="962" spans="1:7">
      <c r="A962" s="2">
        <v>43910</v>
      </c>
      <c r="B962" s="2">
        <f t="shared" si="28"/>
        <v>43921</v>
      </c>
      <c r="C962" s="3">
        <f t="shared" si="29"/>
        <v>1</v>
      </c>
      <c r="D962" t="s">
        <v>8</v>
      </c>
      <c r="E962">
        <v>4</v>
      </c>
      <c r="F962">
        <v>70</v>
      </c>
      <c r="G962">
        <v>1</v>
      </c>
    </row>
    <row r="963" spans="1:7">
      <c r="A963" s="2">
        <v>43910</v>
      </c>
      <c r="B963" s="2">
        <f t="shared" si="28"/>
        <v>43921</v>
      </c>
      <c r="C963" s="3">
        <f t="shared" si="29"/>
        <v>1</v>
      </c>
      <c r="D963" t="s">
        <v>44</v>
      </c>
      <c r="E963">
        <v>5</v>
      </c>
      <c r="F963">
        <v>100</v>
      </c>
      <c r="G963">
        <v>0</v>
      </c>
    </row>
    <row r="964" spans="1:7">
      <c r="A964" s="2">
        <v>43910</v>
      </c>
      <c r="B964" s="2">
        <f t="shared" ref="B964:B1027" si="30">EOMONTH(A964,0)</f>
        <v>43921</v>
      </c>
      <c r="C964" s="3">
        <f t="shared" ref="C964:C1027" si="31">IF(A964=B964,0,1)</f>
        <v>1</v>
      </c>
      <c r="D964" t="s">
        <v>7</v>
      </c>
      <c r="E964">
        <v>6</v>
      </c>
      <c r="F964">
        <v>1283</v>
      </c>
      <c r="G964">
        <v>24</v>
      </c>
    </row>
    <row r="965" spans="1:7">
      <c r="A965" s="2">
        <v>43910</v>
      </c>
      <c r="B965" s="2">
        <f t="shared" si="30"/>
        <v>43921</v>
      </c>
      <c r="C965" s="3">
        <f t="shared" si="31"/>
        <v>1</v>
      </c>
      <c r="D965" t="s">
        <v>22</v>
      </c>
      <c r="E965">
        <v>8</v>
      </c>
      <c r="F965">
        <v>364</v>
      </c>
      <c r="G965">
        <v>5</v>
      </c>
    </row>
    <row r="966" spans="1:7">
      <c r="A966" s="2">
        <v>43910</v>
      </c>
      <c r="B966" s="2">
        <f t="shared" si="30"/>
        <v>43921</v>
      </c>
      <c r="C966" s="3">
        <f t="shared" si="31"/>
        <v>1</v>
      </c>
      <c r="D966" t="s">
        <v>38</v>
      </c>
      <c r="E966">
        <v>9</v>
      </c>
      <c r="F966">
        <v>194</v>
      </c>
      <c r="G966">
        <v>4</v>
      </c>
    </row>
    <row r="967" spans="1:7">
      <c r="A967" s="2">
        <v>43910</v>
      </c>
      <c r="B967" s="2">
        <f t="shared" si="30"/>
        <v>43921</v>
      </c>
      <c r="C967" s="3">
        <f t="shared" si="31"/>
        <v>1</v>
      </c>
      <c r="D967" t="s">
        <v>45</v>
      </c>
      <c r="E967">
        <v>10</v>
      </c>
      <c r="F967">
        <v>39</v>
      </c>
      <c r="G967">
        <v>0</v>
      </c>
    </row>
    <row r="968" spans="1:7">
      <c r="A968" s="2">
        <v>43910</v>
      </c>
      <c r="B968" s="2">
        <f t="shared" si="30"/>
        <v>43921</v>
      </c>
      <c r="C968" s="3">
        <f t="shared" si="31"/>
        <v>1</v>
      </c>
      <c r="D968" t="s">
        <v>33</v>
      </c>
      <c r="E968">
        <v>11</v>
      </c>
      <c r="F968">
        <v>71</v>
      </c>
      <c r="G968">
        <v>0</v>
      </c>
    </row>
    <row r="969" spans="1:7">
      <c r="A969" s="2">
        <v>43910</v>
      </c>
      <c r="B969" s="2">
        <f t="shared" si="30"/>
        <v>43921</v>
      </c>
      <c r="C969" s="3">
        <f t="shared" si="31"/>
        <v>1</v>
      </c>
      <c r="D969" t="s">
        <v>15</v>
      </c>
      <c r="E969">
        <v>12</v>
      </c>
      <c r="F969">
        <v>564</v>
      </c>
      <c r="G969">
        <v>9</v>
      </c>
    </row>
    <row r="970" spans="1:7">
      <c r="A970" s="2">
        <v>43910</v>
      </c>
      <c r="B970" s="2">
        <f t="shared" si="30"/>
        <v>43921</v>
      </c>
      <c r="C970" s="3">
        <f t="shared" si="31"/>
        <v>1</v>
      </c>
      <c r="D970" t="s">
        <v>18</v>
      </c>
      <c r="E970">
        <v>13</v>
      </c>
      <c r="F970">
        <v>482</v>
      </c>
      <c r="G970">
        <v>14</v>
      </c>
    </row>
    <row r="971" spans="1:7">
      <c r="A971" s="2">
        <v>43910</v>
      </c>
      <c r="B971" s="2">
        <f t="shared" si="30"/>
        <v>43921</v>
      </c>
      <c r="C971" s="3">
        <f t="shared" si="31"/>
        <v>1</v>
      </c>
      <c r="D971" t="s">
        <v>57</v>
      </c>
      <c r="E971">
        <v>66</v>
      </c>
      <c r="F971">
        <v>14</v>
      </c>
      <c r="G971">
        <v>0</v>
      </c>
    </row>
    <row r="972" spans="1:7">
      <c r="A972" s="2">
        <v>43910</v>
      </c>
      <c r="B972" s="2">
        <f t="shared" si="30"/>
        <v>43921</v>
      </c>
      <c r="C972" s="3">
        <f t="shared" si="31"/>
        <v>1</v>
      </c>
      <c r="D972" t="s">
        <v>26</v>
      </c>
      <c r="E972">
        <v>15</v>
      </c>
      <c r="F972">
        <v>37</v>
      </c>
      <c r="G972">
        <v>0</v>
      </c>
    </row>
    <row r="973" spans="1:7">
      <c r="A973" s="2">
        <v>43910</v>
      </c>
      <c r="B973" s="2">
        <f t="shared" si="30"/>
        <v>43921</v>
      </c>
      <c r="C973" s="3">
        <f t="shared" si="31"/>
        <v>1</v>
      </c>
      <c r="D973" t="s">
        <v>53</v>
      </c>
      <c r="E973">
        <v>16</v>
      </c>
      <c r="F973">
        <v>31</v>
      </c>
      <c r="G973">
        <v>0</v>
      </c>
    </row>
    <row r="974" spans="1:7">
      <c r="A974" s="2">
        <v>43910</v>
      </c>
      <c r="B974" s="2">
        <f t="shared" si="30"/>
        <v>43921</v>
      </c>
      <c r="C974" s="3">
        <f t="shared" si="31"/>
        <v>1</v>
      </c>
      <c r="D974" t="s">
        <v>6</v>
      </c>
      <c r="E974">
        <v>17</v>
      </c>
      <c r="F974">
        <v>583</v>
      </c>
      <c r="G974">
        <v>5</v>
      </c>
    </row>
    <row r="975" spans="1:7">
      <c r="A975" s="2">
        <v>43910</v>
      </c>
      <c r="B975" s="2">
        <f t="shared" si="30"/>
        <v>43921</v>
      </c>
      <c r="C975" s="3">
        <f t="shared" si="31"/>
        <v>1</v>
      </c>
      <c r="D975" t="s">
        <v>27</v>
      </c>
      <c r="E975">
        <v>18</v>
      </c>
      <c r="F975">
        <v>81</v>
      </c>
      <c r="G975">
        <v>5</v>
      </c>
    </row>
    <row r="976" spans="1:7">
      <c r="A976" s="2">
        <v>43910</v>
      </c>
      <c r="B976" s="2">
        <f t="shared" si="30"/>
        <v>43921</v>
      </c>
      <c r="C976" s="3">
        <f t="shared" si="31"/>
        <v>1</v>
      </c>
      <c r="D976" t="s">
        <v>39</v>
      </c>
      <c r="E976">
        <v>19</v>
      </c>
      <c r="F976">
        <v>45</v>
      </c>
      <c r="G976">
        <v>0</v>
      </c>
    </row>
    <row r="977" spans="1:7">
      <c r="A977" s="2">
        <v>43910</v>
      </c>
      <c r="B977" s="2">
        <f t="shared" si="30"/>
        <v>43921</v>
      </c>
      <c r="C977" s="3">
        <f t="shared" si="31"/>
        <v>1</v>
      </c>
      <c r="D977" t="s">
        <v>34</v>
      </c>
      <c r="E977">
        <v>20</v>
      </c>
      <c r="F977">
        <v>49</v>
      </c>
      <c r="G977">
        <v>1</v>
      </c>
    </row>
    <row r="978" spans="1:7">
      <c r="A978" s="2">
        <v>43910</v>
      </c>
      <c r="B978" s="2">
        <f t="shared" si="30"/>
        <v>43921</v>
      </c>
      <c r="C978" s="3">
        <f t="shared" si="31"/>
        <v>1</v>
      </c>
      <c r="D978" t="s">
        <v>28</v>
      </c>
      <c r="E978">
        <v>21</v>
      </c>
      <c r="F978">
        <v>63</v>
      </c>
      <c r="G978">
        <v>2</v>
      </c>
    </row>
    <row r="979" spans="1:7">
      <c r="A979" s="2">
        <v>43910</v>
      </c>
      <c r="B979" s="2">
        <f t="shared" si="30"/>
        <v>43921</v>
      </c>
      <c r="C979" s="3">
        <f t="shared" si="31"/>
        <v>1</v>
      </c>
      <c r="D979" t="s">
        <v>40</v>
      </c>
      <c r="E979">
        <v>22</v>
      </c>
      <c r="F979">
        <v>537</v>
      </c>
      <c r="G979">
        <v>10</v>
      </c>
    </row>
    <row r="980" spans="1:7">
      <c r="A980" s="2">
        <v>43910</v>
      </c>
      <c r="B980" s="2">
        <f t="shared" si="30"/>
        <v>43921</v>
      </c>
      <c r="C980" s="3">
        <f t="shared" si="31"/>
        <v>1</v>
      </c>
      <c r="D980" t="s">
        <v>51</v>
      </c>
      <c r="E980">
        <v>23</v>
      </c>
      <c r="F980">
        <v>57</v>
      </c>
      <c r="G980">
        <v>0</v>
      </c>
    </row>
    <row r="981" spans="1:7">
      <c r="A981" s="2">
        <v>43910</v>
      </c>
      <c r="B981" s="2">
        <f t="shared" si="30"/>
        <v>43921</v>
      </c>
      <c r="C981" s="3">
        <f t="shared" si="31"/>
        <v>1</v>
      </c>
      <c r="D981" t="s">
        <v>23</v>
      </c>
      <c r="E981">
        <v>24</v>
      </c>
      <c r="F981">
        <v>150</v>
      </c>
      <c r="G981">
        <v>2</v>
      </c>
    </row>
    <row r="982" spans="1:7">
      <c r="A982" s="2">
        <v>43910</v>
      </c>
      <c r="B982" s="2">
        <f t="shared" si="30"/>
        <v>43921</v>
      </c>
      <c r="C982" s="3">
        <f t="shared" si="31"/>
        <v>1</v>
      </c>
      <c r="D982" t="s">
        <v>9</v>
      </c>
      <c r="E982">
        <v>25</v>
      </c>
      <c r="F982">
        <v>413</v>
      </c>
      <c r="G982">
        <v>1</v>
      </c>
    </row>
    <row r="983" spans="1:7">
      <c r="A983" s="2">
        <v>43910</v>
      </c>
      <c r="B983" s="2">
        <f t="shared" si="30"/>
        <v>43921</v>
      </c>
      <c r="C983" s="3">
        <f t="shared" si="31"/>
        <v>1</v>
      </c>
      <c r="D983" t="s">
        <v>42</v>
      </c>
      <c r="E983">
        <v>26</v>
      </c>
      <c r="F983">
        <v>548</v>
      </c>
      <c r="G983">
        <v>4</v>
      </c>
    </row>
    <row r="984" spans="1:7">
      <c r="A984" s="2">
        <v>43910</v>
      </c>
      <c r="B984" s="2">
        <f t="shared" si="30"/>
        <v>43921</v>
      </c>
      <c r="C984" s="3">
        <f t="shared" si="31"/>
        <v>1</v>
      </c>
      <c r="D984" t="s">
        <v>29</v>
      </c>
      <c r="E984">
        <v>27</v>
      </c>
      <c r="F984">
        <v>115</v>
      </c>
      <c r="G984">
        <v>0</v>
      </c>
    </row>
    <row r="985" spans="1:7">
      <c r="A985" s="2">
        <v>43910</v>
      </c>
      <c r="B985" s="2">
        <f t="shared" si="30"/>
        <v>43921</v>
      </c>
      <c r="C985" s="3">
        <f t="shared" si="31"/>
        <v>1</v>
      </c>
      <c r="D985" t="s">
        <v>46</v>
      </c>
      <c r="E985">
        <v>28</v>
      </c>
      <c r="F985">
        <v>80</v>
      </c>
      <c r="G985">
        <v>1</v>
      </c>
    </row>
    <row r="986" spans="1:7">
      <c r="A986" s="2">
        <v>43910</v>
      </c>
      <c r="B986" s="2">
        <f t="shared" si="30"/>
        <v>43921</v>
      </c>
      <c r="C986" s="3">
        <f t="shared" si="31"/>
        <v>1</v>
      </c>
      <c r="D986" t="s">
        <v>35</v>
      </c>
      <c r="E986">
        <v>29</v>
      </c>
      <c r="F986">
        <v>73</v>
      </c>
      <c r="G986">
        <v>3</v>
      </c>
    </row>
    <row r="987" spans="1:7">
      <c r="A987" s="2">
        <v>43910</v>
      </c>
      <c r="B987" s="2">
        <f t="shared" si="30"/>
        <v>43921</v>
      </c>
      <c r="C987" s="3">
        <f t="shared" si="31"/>
        <v>1</v>
      </c>
      <c r="D987" t="s">
        <v>54</v>
      </c>
      <c r="E987">
        <v>30</v>
      </c>
      <c r="F987">
        <v>19</v>
      </c>
      <c r="G987">
        <v>0</v>
      </c>
    </row>
    <row r="988" spans="1:7">
      <c r="A988" s="2">
        <v>43910</v>
      </c>
      <c r="B988" s="2">
        <f t="shared" si="30"/>
        <v>43921</v>
      </c>
      <c r="C988" s="3">
        <f t="shared" si="31"/>
        <v>1</v>
      </c>
      <c r="D988" t="s">
        <v>12</v>
      </c>
      <c r="E988">
        <v>31</v>
      </c>
      <c r="F988">
        <v>53</v>
      </c>
      <c r="G988">
        <v>0</v>
      </c>
    </row>
    <row r="989" spans="1:7">
      <c r="A989" s="2">
        <v>43910</v>
      </c>
      <c r="B989" s="2">
        <f t="shared" si="30"/>
        <v>43921</v>
      </c>
      <c r="C989" s="3">
        <f t="shared" si="31"/>
        <v>1</v>
      </c>
      <c r="D989" t="s">
        <v>24</v>
      </c>
      <c r="E989">
        <v>32</v>
      </c>
      <c r="F989">
        <v>165</v>
      </c>
      <c r="G989">
        <v>2</v>
      </c>
    </row>
    <row r="990" spans="1:7">
      <c r="A990" s="2">
        <v>43910</v>
      </c>
      <c r="B990" s="2">
        <f t="shared" si="30"/>
        <v>43921</v>
      </c>
      <c r="C990" s="3">
        <f t="shared" si="31"/>
        <v>1</v>
      </c>
      <c r="D990" t="s">
        <v>19</v>
      </c>
      <c r="E990">
        <v>33</v>
      </c>
      <c r="F990">
        <v>55</v>
      </c>
      <c r="G990">
        <v>0</v>
      </c>
    </row>
    <row r="991" spans="1:7">
      <c r="A991" s="2">
        <v>43910</v>
      </c>
      <c r="B991" s="2">
        <f t="shared" si="30"/>
        <v>43921</v>
      </c>
      <c r="C991" s="3">
        <f t="shared" si="31"/>
        <v>1</v>
      </c>
      <c r="D991" t="s">
        <v>21</v>
      </c>
      <c r="E991">
        <v>34</v>
      </c>
      <c r="F991">
        <v>896</v>
      </c>
      <c r="G991">
        <v>11</v>
      </c>
    </row>
    <row r="992" spans="1:7">
      <c r="A992" s="2">
        <v>43910</v>
      </c>
      <c r="B992" s="2">
        <f t="shared" si="30"/>
        <v>43921</v>
      </c>
      <c r="C992" s="3">
        <f t="shared" si="31"/>
        <v>1</v>
      </c>
      <c r="D992" t="s">
        <v>47</v>
      </c>
      <c r="E992">
        <v>35</v>
      </c>
      <c r="F992">
        <v>43</v>
      </c>
      <c r="G992">
        <v>0</v>
      </c>
    </row>
    <row r="993" spans="1:7">
      <c r="A993" s="2">
        <v>43910</v>
      </c>
      <c r="B993" s="2">
        <f t="shared" si="30"/>
        <v>43921</v>
      </c>
      <c r="C993" s="3">
        <f t="shared" si="31"/>
        <v>1</v>
      </c>
      <c r="D993" t="s">
        <v>16</v>
      </c>
      <c r="E993">
        <v>36</v>
      </c>
      <c r="F993">
        <v>7113</v>
      </c>
      <c r="G993">
        <v>68</v>
      </c>
    </row>
    <row r="994" spans="1:7">
      <c r="A994" s="2">
        <v>43910</v>
      </c>
      <c r="B994" s="2">
        <f t="shared" si="30"/>
        <v>43921</v>
      </c>
      <c r="C994" s="3">
        <f t="shared" si="31"/>
        <v>1</v>
      </c>
      <c r="D994" t="s">
        <v>20</v>
      </c>
      <c r="E994">
        <v>37</v>
      </c>
      <c r="F994">
        <v>144</v>
      </c>
      <c r="G994">
        <v>0</v>
      </c>
    </row>
    <row r="995" spans="1:7">
      <c r="A995" s="2">
        <v>43910</v>
      </c>
      <c r="B995" s="2">
        <f t="shared" si="30"/>
        <v>43921</v>
      </c>
      <c r="C995" s="3">
        <f t="shared" si="31"/>
        <v>1</v>
      </c>
      <c r="D995" t="s">
        <v>48</v>
      </c>
      <c r="E995">
        <v>38</v>
      </c>
      <c r="F995">
        <v>27</v>
      </c>
      <c r="G995">
        <v>0</v>
      </c>
    </row>
    <row r="996" spans="1:7">
      <c r="A996" s="2">
        <v>43910</v>
      </c>
      <c r="B996" s="2">
        <f t="shared" si="30"/>
        <v>43921</v>
      </c>
      <c r="C996" s="3">
        <f t="shared" si="31"/>
        <v>1</v>
      </c>
      <c r="D996" t="s">
        <v>41</v>
      </c>
      <c r="E996">
        <v>39</v>
      </c>
      <c r="F996">
        <v>169</v>
      </c>
      <c r="G996">
        <v>1</v>
      </c>
    </row>
    <row r="997" spans="1:7">
      <c r="A997" s="2">
        <v>43910</v>
      </c>
      <c r="B997" s="2">
        <f t="shared" si="30"/>
        <v>43921</v>
      </c>
      <c r="C997" s="3">
        <f t="shared" si="31"/>
        <v>1</v>
      </c>
      <c r="D997" t="s">
        <v>30</v>
      </c>
      <c r="E997">
        <v>40</v>
      </c>
      <c r="F997">
        <v>49</v>
      </c>
      <c r="G997">
        <v>1</v>
      </c>
    </row>
    <row r="998" spans="1:7">
      <c r="A998" s="2">
        <v>43910</v>
      </c>
      <c r="B998" s="2">
        <f t="shared" si="30"/>
        <v>43921</v>
      </c>
      <c r="C998" s="3">
        <f t="shared" si="31"/>
        <v>1</v>
      </c>
      <c r="D998" t="s">
        <v>14</v>
      </c>
      <c r="E998">
        <v>41</v>
      </c>
      <c r="F998">
        <v>114</v>
      </c>
      <c r="G998">
        <v>3</v>
      </c>
    </row>
    <row r="999" spans="1:7">
      <c r="A999" s="2">
        <v>43910</v>
      </c>
      <c r="B999" s="2">
        <f t="shared" si="30"/>
        <v>43921</v>
      </c>
      <c r="C999" s="3">
        <f t="shared" si="31"/>
        <v>1</v>
      </c>
      <c r="D999" t="s">
        <v>31</v>
      </c>
      <c r="E999">
        <v>42</v>
      </c>
      <c r="F999">
        <v>269</v>
      </c>
      <c r="G999">
        <v>1</v>
      </c>
    </row>
    <row r="1000" spans="1:7">
      <c r="A1000" s="2">
        <v>43910</v>
      </c>
      <c r="B1000" s="2">
        <f t="shared" si="30"/>
        <v>43921</v>
      </c>
      <c r="C1000" s="3">
        <f t="shared" si="31"/>
        <v>1</v>
      </c>
      <c r="D1000" t="s">
        <v>55</v>
      </c>
      <c r="E1000">
        <v>72</v>
      </c>
      <c r="F1000">
        <v>14</v>
      </c>
      <c r="G1000">
        <v>0</v>
      </c>
    </row>
    <row r="1001" spans="1:7">
      <c r="A1001" s="2">
        <v>43910</v>
      </c>
      <c r="B1001" s="2">
        <f t="shared" si="30"/>
        <v>43921</v>
      </c>
      <c r="C1001" s="3">
        <f t="shared" si="31"/>
        <v>1</v>
      </c>
      <c r="D1001" t="s">
        <v>17</v>
      </c>
      <c r="E1001">
        <v>44</v>
      </c>
      <c r="F1001">
        <v>44</v>
      </c>
      <c r="G1001">
        <v>0</v>
      </c>
    </row>
    <row r="1002" spans="1:7">
      <c r="A1002" s="2">
        <v>43910</v>
      </c>
      <c r="B1002" s="2">
        <f t="shared" si="30"/>
        <v>43921</v>
      </c>
      <c r="C1002" s="3">
        <f t="shared" si="31"/>
        <v>1</v>
      </c>
      <c r="D1002" t="s">
        <v>32</v>
      </c>
      <c r="E1002">
        <v>45</v>
      </c>
      <c r="F1002">
        <v>126</v>
      </c>
      <c r="G1002">
        <v>3</v>
      </c>
    </row>
    <row r="1003" spans="1:7">
      <c r="A1003" s="2">
        <v>43910</v>
      </c>
      <c r="B1003" s="2">
        <f t="shared" si="30"/>
        <v>43921</v>
      </c>
      <c r="C1003" s="3">
        <f t="shared" si="31"/>
        <v>1</v>
      </c>
      <c r="D1003" t="s">
        <v>43</v>
      </c>
      <c r="E1003">
        <v>46</v>
      </c>
      <c r="F1003">
        <v>14</v>
      </c>
      <c r="G1003">
        <v>1</v>
      </c>
    </row>
    <row r="1004" spans="1:7">
      <c r="A1004" s="2">
        <v>43910</v>
      </c>
      <c r="B1004" s="2">
        <f t="shared" si="30"/>
        <v>43921</v>
      </c>
      <c r="C1004" s="3">
        <f t="shared" si="31"/>
        <v>1</v>
      </c>
      <c r="D1004" t="s">
        <v>25</v>
      </c>
      <c r="E1004">
        <v>47</v>
      </c>
      <c r="F1004">
        <v>237</v>
      </c>
      <c r="G1004">
        <v>0</v>
      </c>
    </row>
    <row r="1005" spans="1:7">
      <c r="A1005" s="2">
        <v>43910</v>
      </c>
      <c r="B1005" s="2">
        <f t="shared" si="30"/>
        <v>43921</v>
      </c>
      <c r="C1005" s="3">
        <f t="shared" si="31"/>
        <v>1</v>
      </c>
      <c r="D1005" t="s">
        <v>11</v>
      </c>
      <c r="E1005">
        <v>48</v>
      </c>
      <c r="F1005">
        <v>386</v>
      </c>
      <c r="G1005">
        <v>5</v>
      </c>
    </row>
    <row r="1006" spans="1:7">
      <c r="A1006" s="2">
        <v>43910</v>
      </c>
      <c r="B1006" s="2">
        <f t="shared" si="30"/>
        <v>43921</v>
      </c>
      <c r="C1006" s="3">
        <f t="shared" si="31"/>
        <v>1</v>
      </c>
      <c r="D1006" t="s">
        <v>13</v>
      </c>
      <c r="E1006">
        <v>49</v>
      </c>
      <c r="F1006">
        <v>112</v>
      </c>
      <c r="G1006">
        <v>0</v>
      </c>
    </row>
    <row r="1007" spans="1:7">
      <c r="A1007" s="2">
        <v>43910</v>
      </c>
      <c r="B1007" s="2">
        <f t="shared" si="30"/>
        <v>43921</v>
      </c>
      <c r="C1007" s="3">
        <f t="shared" si="31"/>
        <v>1</v>
      </c>
      <c r="D1007" t="s">
        <v>36</v>
      </c>
      <c r="E1007">
        <v>50</v>
      </c>
      <c r="F1007">
        <v>29</v>
      </c>
      <c r="G1007">
        <v>2</v>
      </c>
    </row>
    <row r="1008" spans="1:7">
      <c r="A1008" s="2">
        <v>43910</v>
      </c>
      <c r="B1008" s="2">
        <f t="shared" si="30"/>
        <v>43921</v>
      </c>
      <c r="C1008" s="3">
        <f t="shared" si="31"/>
        <v>1</v>
      </c>
      <c r="D1008" t="s">
        <v>56</v>
      </c>
      <c r="E1008">
        <v>78</v>
      </c>
      <c r="F1008">
        <v>6</v>
      </c>
      <c r="G1008">
        <v>0</v>
      </c>
    </row>
    <row r="1009" spans="1:7">
      <c r="A1009" s="2">
        <v>43910</v>
      </c>
      <c r="B1009" s="2">
        <f t="shared" si="30"/>
        <v>43921</v>
      </c>
      <c r="C1009" s="3">
        <f t="shared" si="31"/>
        <v>1</v>
      </c>
      <c r="D1009" t="s">
        <v>37</v>
      </c>
      <c r="E1009">
        <v>51</v>
      </c>
      <c r="F1009">
        <v>115</v>
      </c>
      <c r="G1009">
        <v>2</v>
      </c>
    </row>
    <row r="1010" spans="1:7">
      <c r="A1010" s="2">
        <v>43910</v>
      </c>
      <c r="B1010" s="2">
        <f t="shared" si="30"/>
        <v>43921</v>
      </c>
      <c r="C1010" s="3">
        <f t="shared" si="31"/>
        <v>1</v>
      </c>
      <c r="D1010" t="s">
        <v>5</v>
      </c>
      <c r="E1010">
        <v>53</v>
      </c>
      <c r="F1010">
        <v>1404</v>
      </c>
      <c r="G1010">
        <v>83</v>
      </c>
    </row>
    <row r="1011" spans="1:7">
      <c r="A1011" s="2">
        <v>43910</v>
      </c>
      <c r="B1011" s="2">
        <f t="shared" si="30"/>
        <v>43921</v>
      </c>
      <c r="C1011" s="3">
        <f t="shared" si="31"/>
        <v>1</v>
      </c>
      <c r="D1011" t="s">
        <v>58</v>
      </c>
      <c r="E1011">
        <v>54</v>
      </c>
      <c r="F1011">
        <v>8</v>
      </c>
      <c r="G1011">
        <v>0</v>
      </c>
    </row>
    <row r="1012" spans="1:7">
      <c r="A1012" s="2">
        <v>43910</v>
      </c>
      <c r="B1012" s="2">
        <f t="shared" si="30"/>
        <v>43921</v>
      </c>
      <c r="C1012" s="3">
        <f t="shared" si="31"/>
        <v>1</v>
      </c>
      <c r="D1012" t="s">
        <v>10</v>
      </c>
      <c r="E1012">
        <v>55</v>
      </c>
      <c r="F1012">
        <v>216</v>
      </c>
      <c r="G1012">
        <v>3</v>
      </c>
    </row>
    <row r="1013" spans="1:7">
      <c r="A1013" s="2">
        <v>43910</v>
      </c>
      <c r="B1013" s="2">
        <f t="shared" si="30"/>
        <v>43921</v>
      </c>
      <c r="C1013" s="3">
        <f t="shared" si="31"/>
        <v>1</v>
      </c>
      <c r="D1013" t="s">
        <v>49</v>
      </c>
      <c r="E1013">
        <v>56</v>
      </c>
      <c r="F1013">
        <v>22</v>
      </c>
      <c r="G1013">
        <v>0</v>
      </c>
    </row>
    <row r="1014" spans="1:7">
      <c r="A1014" s="2">
        <v>43911</v>
      </c>
      <c r="B1014" s="2">
        <f t="shared" si="30"/>
        <v>43921</v>
      </c>
      <c r="C1014" s="3">
        <f t="shared" si="31"/>
        <v>1</v>
      </c>
      <c r="D1014" t="s">
        <v>52</v>
      </c>
      <c r="E1014">
        <v>1</v>
      </c>
      <c r="F1014">
        <v>131</v>
      </c>
      <c r="G1014">
        <v>0</v>
      </c>
    </row>
    <row r="1015" spans="1:7">
      <c r="A1015" s="2">
        <v>43911</v>
      </c>
      <c r="B1015" s="2">
        <f t="shared" si="30"/>
        <v>43921</v>
      </c>
      <c r="C1015" s="3">
        <f t="shared" si="31"/>
        <v>1</v>
      </c>
      <c r="D1015" t="s">
        <v>50</v>
      </c>
      <c r="E1015">
        <v>2</v>
      </c>
      <c r="F1015">
        <v>21</v>
      </c>
      <c r="G1015">
        <v>0</v>
      </c>
    </row>
    <row r="1016" spans="1:7">
      <c r="A1016" s="2">
        <v>43911</v>
      </c>
      <c r="B1016" s="2">
        <f t="shared" si="30"/>
        <v>43921</v>
      </c>
      <c r="C1016" s="3">
        <f t="shared" si="31"/>
        <v>1</v>
      </c>
      <c r="D1016" t="s">
        <v>8</v>
      </c>
      <c r="E1016">
        <v>4</v>
      </c>
      <c r="F1016">
        <v>104</v>
      </c>
      <c r="G1016">
        <v>1</v>
      </c>
    </row>
    <row r="1017" spans="1:7">
      <c r="A1017" s="2">
        <v>43911</v>
      </c>
      <c r="B1017" s="2">
        <f t="shared" si="30"/>
        <v>43921</v>
      </c>
      <c r="C1017" s="3">
        <f t="shared" si="31"/>
        <v>1</v>
      </c>
      <c r="D1017" t="s">
        <v>44</v>
      </c>
      <c r="E1017">
        <v>5</v>
      </c>
      <c r="F1017">
        <v>118</v>
      </c>
      <c r="G1017">
        <v>0</v>
      </c>
    </row>
    <row r="1018" spans="1:7">
      <c r="A1018" s="2">
        <v>43911</v>
      </c>
      <c r="B1018" s="2">
        <f t="shared" si="30"/>
        <v>43921</v>
      </c>
      <c r="C1018" s="3">
        <f t="shared" si="31"/>
        <v>1</v>
      </c>
      <c r="D1018" t="s">
        <v>7</v>
      </c>
      <c r="E1018">
        <v>6</v>
      </c>
      <c r="F1018">
        <v>1544</v>
      </c>
      <c r="G1018">
        <v>28</v>
      </c>
    </row>
    <row r="1019" spans="1:7">
      <c r="A1019" s="2">
        <v>43911</v>
      </c>
      <c r="B1019" s="2">
        <f t="shared" si="30"/>
        <v>43921</v>
      </c>
      <c r="C1019" s="3">
        <f t="shared" si="31"/>
        <v>1</v>
      </c>
      <c r="D1019" t="s">
        <v>22</v>
      </c>
      <c r="E1019">
        <v>8</v>
      </c>
      <c r="F1019">
        <v>475</v>
      </c>
      <c r="G1019">
        <v>6</v>
      </c>
    </row>
    <row r="1020" spans="1:7">
      <c r="A1020" s="2">
        <v>43911</v>
      </c>
      <c r="B1020" s="2">
        <f t="shared" si="30"/>
        <v>43921</v>
      </c>
      <c r="C1020" s="3">
        <f t="shared" si="31"/>
        <v>1</v>
      </c>
      <c r="D1020" t="s">
        <v>38</v>
      </c>
      <c r="E1020">
        <v>9</v>
      </c>
      <c r="F1020">
        <v>223</v>
      </c>
      <c r="G1020">
        <v>5</v>
      </c>
    </row>
    <row r="1021" spans="1:7">
      <c r="A1021" s="2">
        <v>43911</v>
      </c>
      <c r="B1021" s="2">
        <f t="shared" si="30"/>
        <v>43921</v>
      </c>
      <c r="C1021" s="3">
        <f t="shared" si="31"/>
        <v>1</v>
      </c>
      <c r="D1021" t="s">
        <v>45</v>
      </c>
      <c r="E1021">
        <v>10</v>
      </c>
      <c r="F1021">
        <v>45</v>
      </c>
      <c r="G1021">
        <v>0</v>
      </c>
    </row>
    <row r="1022" spans="1:7">
      <c r="A1022" s="2">
        <v>43911</v>
      </c>
      <c r="B1022" s="2">
        <f t="shared" si="30"/>
        <v>43921</v>
      </c>
      <c r="C1022" s="3">
        <f t="shared" si="31"/>
        <v>1</v>
      </c>
      <c r="D1022" t="s">
        <v>33</v>
      </c>
      <c r="E1022">
        <v>11</v>
      </c>
      <c r="F1022">
        <v>77</v>
      </c>
      <c r="G1022">
        <v>1</v>
      </c>
    </row>
    <row r="1023" spans="1:7">
      <c r="A1023" s="2">
        <v>43911</v>
      </c>
      <c r="B1023" s="2">
        <f t="shared" si="30"/>
        <v>43921</v>
      </c>
      <c r="C1023" s="3">
        <f t="shared" si="31"/>
        <v>1</v>
      </c>
      <c r="D1023" t="s">
        <v>15</v>
      </c>
      <c r="E1023">
        <v>12</v>
      </c>
      <c r="F1023">
        <v>764</v>
      </c>
      <c r="G1023">
        <v>11</v>
      </c>
    </row>
    <row r="1024" spans="1:7">
      <c r="A1024" s="2">
        <v>43911</v>
      </c>
      <c r="B1024" s="2">
        <f t="shared" si="30"/>
        <v>43921</v>
      </c>
      <c r="C1024" s="3">
        <f t="shared" si="31"/>
        <v>1</v>
      </c>
      <c r="D1024" t="s">
        <v>18</v>
      </c>
      <c r="E1024">
        <v>13</v>
      </c>
      <c r="F1024">
        <v>552</v>
      </c>
      <c r="G1024">
        <v>20</v>
      </c>
    </row>
    <row r="1025" spans="1:7">
      <c r="A1025" s="2">
        <v>43911</v>
      </c>
      <c r="B1025" s="2">
        <f t="shared" si="30"/>
        <v>43921</v>
      </c>
      <c r="C1025" s="3">
        <f t="shared" si="31"/>
        <v>1</v>
      </c>
      <c r="D1025" t="s">
        <v>57</v>
      </c>
      <c r="E1025">
        <v>66</v>
      </c>
      <c r="F1025">
        <v>15</v>
      </c>
      <c r="G1025">
        <v>0</v>
      </c>
    </row>
    <row r="1026" spans="1:7">
      <c r="A1026" s="2">
        <v>43911</v>
      </c>
      <c r="B1026" s="2">
        <f t="shared" si="30"/>
        <v>43921</v>
      </c>
      <c r="C1026" s="3">
        <f t="shared" si="31"/>
        <v>1</v>
      </c>
      <c r="D1026" t="s">
        <v>26</v>
      </c>
      <c r="E1026">
        <v>15</v>
      </c>
      <c r="F1026">
        <v>48</v>
      </c>
      <c r="G1026">
        <v>0</v>
      </c>
    </row>
    <row r="1027" spans="1:7">
      <c r="A1027" s="2">
        <v>43911</v>
      </c>
      <c r="B1027" s="2">
        <f t="shared" si="30"/>
        <v>43921</v>
      </c>
      <c r="C1027" s="3">
        <f t="shared" si="31"/>
        <v>1</v>
      </c>
      <c r="D1027" t="s">
        <v>53</v>
      </c>
      <c r="E1027">
        <v>16</v>
      </c>
      <c r="F1027">
        <v>42</v>
      </c>
      <c r="G1027">
        <v>0</v>
      </c>
    </row>
    <row r="1028" spans="1:7">
      <c r="A1028" s="2">
        <v>43911</v>
      </c>
      <c r="B1028" s="2">
        <f t="shared" ref="B1028:B1091" si="32">EOMONTH(A1028,0)</f>
        <v>43921</v>
      </c>
      <c r="C1028" s="3">
        <f t="shared" ref="C1028:C1091" si="33">IF(A1028=B1028,0,1)</f>
        <v>1</v>
      </c>
      <c r="D1028" t="s">
        <v>6</v>
      </c>
      <c r="E1028">
        <v>17</v>
      </c>
      <c r="F1028">
        <v>751</v>
      </c>
      <c r="G1028">
        <v>6</v>
      </c>
    </row>
    <row r="1029" spans="1:7">
      <c r="A1029" s="2">
        <v>43911</v>
      </c>
      <c r="B1029" s="2">
        <f t="shared" si="32"/>
        <v>43921</v>
      </c>
      <c r="C1029" s="3">
        <f t="shared" si="33"/>
        <v>1</v>
      </c>
      <c r="D1029" t="s">
        <v>27</v>
      </c>
      <c r="E1029">
        <v>18</v>
      </c>
      <c r="F1029">
        <v>128</v>
      </c>
      <c r="G1029">
        <v>6</v>
      </c>
    </row>
    <row r="1030" spans="1:7">
      <c r="A1030" s="2">
        <v>43911</v>
      </c>
      <c r="B1030" s="2">
        <f t="shared" si="32"/>
        <v>43921</v>
      </c>
      <c r="C1030" s="3">
        <f t="shared" si="33"/>
        <v>1</v>
      </c>
      <c r="D1030" t="s">
        <v>39</v>
      </c>
      <c r="E1030">
        <v>19</v>
      </c>
      <c r="F1030">
        <v>68</v>
      </c>
      <c r="G1030">
        <v>0</v>
      </c>
    </row>
    <row r="1031" spans="1:7">
      <c r="A1031" s="2">
        <v>43911</v>
      </c>
      <c r="B1031" s="2">
        <f t="shared" si="32"/>
        <v>43921</v>
      </c>
      <c r="C1031" s="3">
        <f t="shared" si="33"/>
        <v>1</v>
      </c>
      <c r="D1031" t="s">
        <v>34</v>
      </c>
      <c r="E1031">
        <v>20</v>
      </c>
      <c r="F1031">
        <v>57</v>
      </c>
      <c r="G1031">
        <v>2</v>
      </c>
    </row>
    <row r="1032" spans="1:7">
      <c r="A1032" s="2">
        <v>43911</v>
      </c>
      <c r="B1032" s="2">
        <f t="shared" si="32"/>
        <v>43921</v>
      </c>
      <c r="C1032" s="3">
        <f t="shared" si="33"/>
        <v>1</v>
      </c>
      <c r="D1032" t="s">
        <v>28</v>
      </c>
      <c r="E1032">
        <v>21</v>
      </c>
      <c r="F1032">
        <v>84</v>
      </c>
      <c r="G1032">
        <v>3</v>
      </c>
    </row>
    <row r="1033" spans="1:7">
      <c r="A1033" s="2">
        <v>43911</v>
      </c>
      <c r="B1033" s="2">
        <f t="shared" si="32"/>
        <v>43921</v>
      </c>
      <c r="C1033" s="3">
        <f t="shared" si="33"/>
        <v>1</v>
      </c>
      <c r="D1033" t="s">
        <v>40</v>
      </c>
      <c r="E1033">
        <v>22</v>
      </c>
      <c r="F1033">
        <v>763</v>
      </c>
      <c r="G1033">
        <v>16</v>
      </c>
    </row>
    <row r="1034" spans="1:7">
      <c r="A1034" s="2">
        <v>43911</v>
      </c>
      <c r="B1034" s="2">
        <f t="shared" si="32"/>
        <v>43921</v>
      </c>
      <c r="C1034" s="3">
        <f t="shared" si="33"/>
        <v>1</v>
      </c>
      <c r="D1034" t="s">
        <v>51</v>
      </c>
      <c r="E1034">
        <v>23</v>
      </c>
      <c r="F1034">
        <v>70</v>
      </c>
      <c r="G1034">
        <v>0</v>
      </c>
    </row>
    <row r="1035" spans="1:7">
      <c r="A1035" s="2">
        <v>43911</v>
      </c>
      <c r="B1035" s="2">
        <f t="shared" si="32"/>
        <v>43921</v>
      </c>
      <c r="C1035" s="3">
        <f t="shared" si="33"/>
        <v>1</v>
      </c>
      <c r="D1035" t="s">
        <v>23</v>
      </c>
      <c r="E1035">
        <v>24</v>
      </c>
      <c r="F1035">
        <v>195</v>
      </c>
      <c r="G1035">
        <v>3</v>
      </c>
    </row>
    <row r="1036" spans="1:7">
      <c r="A1036" s="2">
        <v>43911</v>
      </c>
      <c r="B1036" s="2">
        <f t="shared" si="32"/>
        <v>43921</v>
      </c>
      <c r="C1036" s="3">
        <f t="shared" si="33"/>
        <v>1</v>
      </c>
      <c r="D1036" t="s">
        <v>9</v>
      </c>
      <c r="E1036">
        <v>25</v>
      </c>
      <c r="F1036">
        <v>525</v>
      </c>
      <c r="G1036">
        <v>2</v>
      </c>
    </row>
    <row r="1037" spans="1:7">
      <c r="A1037" s="2">
        <v>43911</v>
      </c>
      <c r="B1037" s="2">
        <f t="shared" si="32"/>
        <v>43921</v>
      </c>
      <c r="C1037" s="3">
        <f t="shared" si="33"/>
        <v>1</v>
      </c>
      <c r="D1037" t="s">
        <v>42</v>
      </c>
      <c r="E1037">
        <v>26</v>
      </c>
      <c r="F1037">
        <v>787</v>
      </c>
      <c r="G1037">
        <v>6</v>
      </c>
    </row>
    <row r="1038" spans="1:7">
      <c r="A1038" s="2">
        <v>43911</v>
      </c>
      <c r="B1038" s="2">
        <f t="shared" si="32"/>
        <v>43921</v>
      </c>
      <c r="C1038" s="3">
        <f t="shared" si="33"/>
        <v>1</v>
      </c>
      <c r="D1038" t="s">
        <v>29</v>
      </c>
      <c r="E1038">
        <v>27</v>
      </c>
      <c r="F1038">
        <v>138</v>
      </c>
      <c r="G1038">
        <v>1</v>
      </c>
    </row>
    <row r="1039" spans="1:7">
      <c r="A1039" s="2">
        <v>43911</v>
      </c>
      <c r="B1039" s="2">
        <f t="shared" si="32"/>
        <v>43921</v>
      </c>
      <c r="C1039" s="3">
        <f t="shared" si="33"/>
        <v>1</v>
      </c>
      <c r="D1039" t="s">
        <v>46</v>
      </c>
      <c r="E1039">
        <v>28</v>
      </c>
      <c r="F1039">
        <v>140</v>
      </c>
      <c r="G1039">
        <v>1</v>
      </c>
    </row>
    <row r="1040" spans="1:7">
      <c r="A1040" s="2">
        <v>43911</v>
      </c>
      <c r="B1040" s="2">
        <f t="shared" si="32"/>
        <v>43921</v>
      </c>
      <c r="C1040" s="3">
        <f t="shared" si="33"/>
        <v>1</v>
      </c>
      <c r="D1040" t="s">
        <v>35</v>
      </c>
      <c r="E1040">
        <v>29</v>
      </c>
      <c r="F1040">
        <v>93</v>
      </c>
      <c r="G1040">
        <v>3</v>
      </c>
    </row>
    <row r="1041" spans="1:7">
      <c r="A1041" s="2">
        <v>43911</v>
      </c>
      <c r="B1041" s="2">
        <f t="shared" si="32"/>
        <v>43921</v>
      </c>
      <c r="C1041" s="3">
        <f t="shared" si="33"/>
        <v>1</v>
      </c>
      <c r="D1041" t="s">
        <v>54</v>
      </c>
      <c r="E1041">
        <v>30</v>
      </c>
      <c r="F1041">
        <v>29</v>
      </c>
      <c r="G1041">
        <v>0</v>
      </c>
    </row>
    <row r="1042" spans="1:7">
      <c r="A1042" s="2">
        <v>43911</v>
      </c>
      <c r="B1042" s="2">
        <f t="shared" si="32"/>
        <v>43921</v>
      </c>
      <c r="C1042" s="3">
        <f t="shared" si="33"/>
        <v>1</v>
      </c>
      <c r="D1042" t="s">
        <v>12</v>
      </c>
      <c r="E1042">
        <v>31</v>
      </c>
      <c r="F1042">
        <v>61</v>
      </c>
      <c r="G1042">
        <v>0</v>
      </c>
    </row>
    <row r="1043" spans="1:7">
      <c r="A1043" s="2">
        <v>43911</v>
      </c>
      <c r="B1043" s="2">
        <f t="shared" si="32"/>
        <v>43921</v>
      </c>
      <c r="C1043" s="3">
        <f t="shared" si="33"/>
        <v>1</v>
      </c>
      <c r="D1043" t="s">
        <v>24</v>
      </c>
      <c r="E1043">
        <v>32</v>
      </c>
      <c r="F1043">
        <v>165</v>
      </c>
      <c r="G1043">
        <v>2</v>
      </c>
    </row>
    <row r="1044" spans="1:7">
      <c r="A1044" s="2">
        <v>43911</v>
      </c>
      <c r="B1044" s="2">
        <f t="shared" si="32"/>
        <v>43921</v>
      </c>
      <c r="C1044" s="3">
        <f t="shared" si="33"/>
        <v>1</v>
      </c>
      <c r="D1044" t="s">
        <v>19</v>
      </c>
      <c r="E1044">
        <v>33</v>
      </c>
      <c r="F1044">
        <v>65</v>
      </c>
      <c r="G1044">
        <v>0</v>
      </c>
    </row>
    <row r="1045" spans="1:7">
      <c r="A1045" s="2">
        <v>43911</v>
      </c>
      <c r="B1045" s="2">
        <f t="shared" si="32"/>
        <v>43921</v>
      </c>
      <c r="C1045" s="3">
        <f t="shared" si="33"/>
        <v>1</v>
      </c>
      <c r="D1045" t="s">
        <v>21</v>
      </c>
      <c r="E1045">
        <v>34</v>
      </c>
      <c r="F1045">
        <v>1336</v>
      </c>
      <c r="G1045">
        <v>16</v>
      </c>
    </row>
    <row r="1046" spans="1:7">
      <c r="A1046" s="2">
        <v>43911</v>
      </c>
      <c r="B1046" s="2">
        <f t="shared" si="32"/>
        <v>43921</v>
      </c>
      <c r="C1046" s="3">
        <f t="shared" si="33"/>
        <v>1</v>
      </c>
      <c r="D1046" t="s">
        <v>47</v>
      </c>
      <c r="E1046">
        <v>35</v>
      </c>
      <c r="F1046">
        <v>57</v>
      </c>
      <c r="G1046">
        <v>0</v>
      </c>
    </row>
    <row r="1047" spans="1:7">
      <c r="A1047" s="2">
        <v>43911</v>
      </c>
      <c r="B1047" s="2">
        <f t="shared" si="32"/>
        <v>43921</v>
      </c>
      <c r="C1047" s="3">
        <f t="shared" si="33"/>
        <v>1</v>
      </c>
      <c r="D1047" t="s">
        <v>16</v>
      </c>
      <c r="E1047">
        <v>36</v>
      </c>
      <c r="F1047">
        <v>10371</v>
      </c>
      <c r="G1047">
        <v>95</v>
      </c>
    </row>
    <row r="1048" spans="1:7">
      <c r="A1048" s="2">
        <v>43911</v>
      </c>
      <c r="B1048" s="2">
        <f t="shared" si="32"/>
        <v>43921</v>
      </c>
      <c r="C1048" s="3">
        <f t="shared" si="33"/>
        <v>1</v>
      </c>
      <c r="D1048" t="s">
        <v>20</v>
      </c>
      <c r="E1048">
        <v>37</v>
      </c>
      <c r="F1048">
        <v>184</v>
      </c>
      <c r="G1048">
        <v>0</v>
      </c>
    </row>
    <row r="1049" spans="1:7">
      <c r="A1049" s="2">
        <v>43911</v>
      </c>
      <c r="B1049" s="2">
        <f t="shared" si="32"/>
        <v>43921</v>
      </c>
      <c r="C1049" s="3">
        <f t="shared" si="33"/>
        <v>1</v>
      </c>
      <c r="D1049" t="s">
        <v>48</v>
      </c>
      <c r="E1049">
        <v>38</v>
      </c>
      <c r="F1049">
        <v>28</v>
      </c>
      <c r="G1049">
        <v>0</v>
      </c>
    </row>
    <row r="1050" spans="1:7">
      <c r="A1050" s="2">
        <v>43911</v>
      </c>
      <c r="B1050" s="2">
        <f t="shared" si="32"/>
        <v>43921</v>
      </c>
      <c r="C1050" s="3">
        <f t="shared" si="33"/>
        <v>1</v>
      </c>
      <c r="D1050" t="s">
        <v>41</v>
      </c>
      <c r="E1050">
        <v>39</v>
      </c>
      <c r="F1050">
        <v>247</v>
      </c>
      <c r="G1050">
        <v>3</v>
      </c>
    </row>
    <row r="1051" spans="1:7">
      <c r="A1051" s="2">
        <v>43911</v>
      </c>
      <c r="B1051" s="2">
        <f t="shared" si="32"/>
        <v>43921</v>
      </c>
      <c r="C1051" s="3">
        <f t="shared" si="33"/>
        <v>1</v>
      </c>
      <c r="D1051" t="s">
        <v>30</v>
      </c>
      <c r="E1051">
        <v>40</v>
      </c>
      <c r="F1051">
        <v>53</v>
      </c>
      <c r="G1051">
        <v>1</v>
      </c>
    </row>
    <row r="1052" spans="1:7">
      <c r="A1052" s="2">
        <v>43911</v>
      </c>
      <c r="B1052" s="2">
        <f t="shared" si="32"/>
        <v>43921</v>
      </c>
      <c r="C1052" s="3">
        <f t="shared" si="33"/>
        <v>1</v>
      </c>
      <c r="D1052" t="s">
        <v>14</v>
      </c>
      <c r="E1052">
        <v>41</v>
      </c>
      <c r="F1052">
        <v>137</v>
      </c>
      <c r="G1052">
        <v>4</v>
      </c>
    </row>
    <row r="1053" spans="1:7">
      <c r="A1053" s="2">
        <v>43911</v>
      </c>
      <c r="B1053" s="2">
        <f t="shared" si="32"/>
        <v>43921</v>
      </c>
      <c r="C1053" s="3">
        <f t="shared" si="33"/>
        <v>1</v>
      </c>
      <c r="D1053" t="s">
        <v>31</v>
      </c>
      <c r="E1053">
        <v>42</v>
      </c>
      <c r="F1053">
        <v>388</v>
      </c>
      <c r="G1053">
        <v>2</v>
      </c>
    </row>
    <row r="1054" spans="1:7">
      <c r="A1054" s="2">
        <v>43911</v>
      </c>
      <c r="B1054" s="2">
        <f t="shared" si="32"/>
        <v>43921</v>
      </c>
      <c r="C1054" s="3">
        <f t="shared" si="33"/>
        <v>1</v>
      </c>
      <c r="D1054" t="s">
        <v>55</v>
      </c>
      <c r="E1054">
        <v>72</v>
      </c>
      <c r="F1054">
        <v>21</v>
      </c>
      <c r="G1054">
        <v>1</v>
      </c>
    </row>
    <row r="1055" spans="1:7">
      <c r="A1055" s="2">
        <v>43911</v>
      </c>
      <c r="B1055" s="2">
        <f t="shared" si="32"/>
        <v>43921</v>
      </c>
      <c r="C1055" s="3">
        <f t="shared" si="33"/>
        <v>1</v>
      </c>
      <c r="D1055" t="s">
        <v>17</v>
      </c>
      <c r="E1055">
        <v>44</v>
      </c>
      <c r="F1055">
        <v>66</v>
      </c>
      <c r="G1055">
        <v>0</v>
      </c>
    </row>
    <row r="1056" spans="1:7">
      <c r="A1056" s="2">
        <v>43911</v>
      </c>
      <c r="B1056" s="2">
        <f t="shared" si="32"/>
        <v>43921</v>
      </c>
      <c r="C1056" s="3">
        <f t="shared" si="33"/>
        <v>1</v>
      </c>
      <c r="D1056" t="s">
        <v>32</v>
      </c>
      <c r="E1056">
        <v>45</v>
      </c>
      <c r="F1056">
        <v>172</v>
      </c>
      <c r="G1056">
        <v>3</v>
      </c>
    </row>
    <row r="1057" spans="1:7">
      <c r="A1057" s="2">
        <v>43911</v>
      </c>
      <c r="B1057" s="2">
        <f t="shared" si="32"/>
        <v>43921</v>
      </c>
      <c r="C1057" s="3">
        <f t="shared" si="33"/>
        <v>1</v>
      </c>
      <c r="D1057" t="s">
        <v>43</v>
      </c>
      <c r="E1057">
        <v>46</v>
      </c>
      <c r="F1057">
        <v>14</v>
      </c>
      <c r="G1057">
        <v>1</v>
      </c>
    </row>
    <row r="1058" spans="1:7">
      <c r="A1058" s="2">
        <v>43911</v>
      </c>
      <c r="B1058" s="2">
        <f t="shared" si="32"/>
        <v>43921</v>
      </c>
      <c r="C1058" s="3">
        <f t="shared" si="33"/>
        <v>1</v>
      </c>
      <c r="D1058" t="s">
        <v>25</v>
      </c>
      <c r="E1058">
        <v>47</v>
      </c>
      <c r="F1058">
        <v>312</v>
      </c>
      <c r="G1058">
        <v>2</v>
      </c>
    </row>
    <row r="1059" spans="1:7">
      <c r="A1059" s="2">
        <v>43911</v>
      </c>
      <c r="B1059" s="2">
        <f t="shared" si="32"/>
        <v>43921</v>
      </c>
      <c r="C1059" s="3">
        <f t="shared" si="33"/>
        <v>1</v>
      </c>
      <c r="D1059" t="s">
        <v>11</v>
      </c>
      <c r="E1059">
        <v>48</v>
      </c>
      <c r="F1059">
        <v>547</v>
      </c>
      <c r="G1059">
        <v>5</v>
      </c>
    </row>
    <row r="1060" spans="1:7">
      <c r="A1060" s="2">
        <v>43911</v>
      </c>
      <c r="B1060" s="2">
        <f t="shared" si="32"/>
        <v>43921</v>
      </c>
      <c r="C1060" s="3">
        <f t="shared" si="33"/>
        <v>1</v>
      </c>
      <c r="D1060" t="s">
        <v>13</v>
      </c>
      <c r="E1060">
        <v>49</v>
      </c>
      <c r="F1060">
        <v>138</v>
      </c>
      <c r="G1060">
        <v>0</v>
      </c>
    </row>
    <row r="1061" spans="1:7">
      <c r="A1061" s="2">
        <v>43911</v>
      </c>
      <c r="B1061" s="2">
        <f t="shared" si="32"/>
        <v>43921</v>
      </c>
      <c r="C1061" s="3">
        <f t="shared" si="33"/>
        <v>1</v>
      </c>
      <c r="D1061" t="s">
        <v>36</v>
      </c>
      <c r="E1061">
        <v>50</v>
      </c>
      <c r="F1061">
        <v>49</v>
      </c>
      <c r="G1061">
        <v>2</v>
      </c>
    </row>
    <row r="1062" spans="1:7">
      <c r="A1062" s="2">
        <v>43911</v>
      </c>
      <c r="B1062" s="2">
        <f t="shared" si="32"/>
        <v>43921</v>
      </c>
      <c r="C1062" s="3">
        <f t="shared" si="33"/>
        <v>1</v>
      </c>
      <c r="D1062" t="s">
        <v>56</v>
      </c>
      <c r="E1062">
        <v>78</v>
      </c>
      <c r="F1062">
        <v>6</v>
      </c>
      <c r="G1062">
        <v>0</v>
      </c>
    </row>
    <row r="1063" spans="1:7">
      <c r="A1063" s="2">
        <v>43911</v>
      </c>
      <c r="B1063" s="2">
        <f t="shared" si="32"/>
        <v>43921</v>
      </c>
      <c r="C1063" s="3">
        <f t="shared" si="33"/>
        <v>1</v>
      </c>
      <c r="D1063" t="s">
        <v>37</v>
      </c>
      <c r="E1063">
        <v>51</v>
      </c>
      <c r="F1063">
        <v>152</v>
      </c>
      <c r="G1063">
        <v>3</v>
      </c>
    </row>
    <row r="1064" spans="1:7">
      <c r="A1064" s="2">
        <v>43911</v>
      </c>
      <c r="B1064" s="2">
        <f t="shared" si="32"/>
        <v>43921</v>
      </c>
      <c r="C1064" s="3">
        <f t="shared" si="33"/>
        <v>1</v>
      </c>
      <c r="D1064" t="s">
        <v>5</v>
      </c>
      <c r="E1064">
        <v>53</v>
      </c>
      <c r="F1064">
        <v>1655</v>
      </c>
      <c r="G1064">
        <v>95</v>
      </c>
    </row>
    <row r="1065" spans="1:7">
      <c r="A1065" s="2">
        <v>43911</v>
      </c>
      <c r="B1065" s="2">
        <f t="shared" si="32"/>
        <v>43921</v>
      </c>
      <c r="C1065" s="3">
        <f t="shared" si="33"/>
        <v>1</v>
      </c>
      <c r="D1065" t="s">
        <v>58</v>
      </c>
      <c r="E1065">
        <v>54</v>
      </c>
      <c r="F1065">
        <v>12</v>
      </c>
      <c r="G1065">
        <v>0</v>
      </c>
    </row>
    <row r="1066" spans="1:7">
      <c r="A1066" s="2">
        <v>43911</v>
      </c>
      <c r="B1066" s="2">
        <f t="shared" si="32"/>
        <v>43921</v>
      </c>
      <c r="C1066" s="3">
        <f t="shared" si="33"/>
        <v>1</v>
      </c>
      <c r="D1066" t="s">
        <v>10</v>
      </c>
      <c r="E1066">
        <v>55</v>
      </c>
      <c r="F1066">
        <v>281</v>
      </c>
      <c r="G1066">
        <v>4</v>
      </c>
    </row>
    <row r="1067" spans="1:7">
      <c r="A1067" s="2">
        <v>43911</v>
      </c>
      <c r="B1067" s="2">
        <f t="shared" si="32"/>
        <v>43921</v>
      </c>
      <c r="C1067" s="3">
        <f t="shared" si="33"/>
        <v>1</v>
      </c>
      <c r="D1067" t="s">
        <v>49</v>
      </c>
      <c r="E1067">
        <v>56</v>
      </c>
      <c r="F1067">
        <v>24</v>
      </c>
      <c r="G1067">
        <v>0</v>
      </c>
    </row>
    <row r="1068" spans="1:7">
      <c r="A1068" s="2">
        <v>43912</v>
      </c>
      <c r="B1068" s="2">
        <f t="shared" si="32"/>
        <v>43921</v>
      </c>
      <c r="C1068" s="3">
        <f t="shared" si="33"/>
        <v>1</v>
      </c>
      <c r="D1068" t="s">
        <v>52</v>
      </c>
      <c r="E1068">
        <v>1</v>
      </c>
      <c r="F1068">
        <v>157</v>
      </c>
      <c r="G1068">
        <v>0</v>
      </c>
    </row>
    <row r="1069" spans="1:7">
      <c r="A1069" s="2">
        <v>43912</v>
      </c>
      <c r="B1069" s="2">
        <f t="shared" si="32"/>
        <v>43921</v>
      </c>
      <c r="C1069" s="3">
        <f t="shared" si="33"/>
        <v>1</v>
      </c>
      <c r="D1069" t="s">
        <v>50</v>
      </c>
      <c r="E1069">
        <v>2</v>
      </c>
      <c r="F1069">
        <v>22</v>
      </c>
      <c r="G1069">
        <v>0</v>
      </c>
    </row>
    <row r="1070" spans="1:7">
      <c r="A1070" s="2">
        <v>43912</v>
      </c>
      <c r="B1070" s="2">
        <f t="shared" si="32"/>
        <v>43921</v>
      </c>
      <c r="C1070" s="3">
        <f t="shared" si="33"/>
        <v>1</v>
      </c>
      <c r="D1070" t="s">
        <v>8</v>
      </c>
      <c r="E1070">
        <v>4</v>
      </c>
      <c r="F1070">
        <v>153</v>
      </c>
      <c r="G1070">
        <v>2</v>
      </c>
    </row>
    <row r="1071" spans="1:7">
      <c r="A1071" s="2">
        <v>43912</v>
      </c>
      <c r="B1071" s="2">
        <f t="shared" si="32"/>
        <v>43921</v>
      </c>
      <c r="C1071" s="3">
        <f t="shared" si="33"/>
        <v>1</v>
      </c>
      <c r="D1071" t="s">
        <v>44</v>
      </c>
      <c r="E1071">
        <v>5</v>
      </c>
      <c r="F1071">
        <v>165</v>
      </c>
      <c r="G1071">
        <v>0</v>
      </c>
    </row>
    <row r="1072" spans="1:7">
      <c r="A1072" s="2">
        <v>43912</v>
      </c>
      <c r="B1072" s="2">
        <f t="shared" si="32"/>
        <v>43921</v>
      </c>
      <c r="C1072" s="3">
        <f t="shared" si="33"/>
        <v>1</v>
      </c>
      <c r="D1072" t="s">
        <v>7</v>
      </c>
      <c r="E1072">
        <v>6</v>
      </c>
      <c r="F1072">
        <v>1851</v>
      </c>
      <c r="G1072">
        <v>35</v>
      </c>
    </row>
    <row r="1073" spans="1:7">
      <c r="A1073" s="2">
        <v>43912</v>
      </c>
      <c r="B1073" s="2">
        <f t="shared" si="32"/>
        <v>43921</v>
      </c>
      <c r="C1073" s="3">
        <f t="shared" si="33"/>
        <v>1</v>
      </c>
      <c r="D1073" t="s">
        <v>22</v>
      </c>
      <c r="E1073">
        <v>8</v>
      </c>
      <c r="F1073">
        <v>591</v>
      </c>
      <c r="G1073">
        <v>7</v>
      </c>
    </row>
    <row r="1074" spans="1:7">
      <c r="A1074" s="2">
        <v>43912</v>
      </c>
      <c r="B1074" s="2">
        <f t="shared" si="32"/>
        <v>43921</v>
      </c>
      <c r="C1074" s="3">
        <f t="shared" si="33"/>
        <v>1</v>
      </c>
      <c r="D1074" t="s">
        <v>38</v>
      </c>
      <c r="E1074">
        <v>9</v>
      </c>
      <c r="F1074">
        <v>327</v>
      </c>
      <c r="G1074">
        <v>8</v>
      </c>
    </row>
    <row r="1075" spans="1:7">
      <c r="A1075" s="2">
        <v>43912</v>
      </c>
      <c r="B1075" s="2">
        <f t="shared" si="32"/>
        <v>43921</v>
      </c>
      <c r="C1075" s="3">
        <f t="shared" si="33"/>
        <v>1</v>
      </c>
      <c r="D1075" t="s">
        <v>45</v>
      </c>
      <c r="E1075">
        <v>10</v>
      </c>
      <c r="F1075">
        <v>56</v>
      </c>
      <c r="G1075">
        <v>0</v>
      </c>
    </row>
    <row r="1076" spans="1:7">
      <c r="A1076" s="2">
        <v>43912</v>
      </c>
      <c r="B1076" s="2">
        <f t="shared" si="32"/>
        <v>43921</v>
      </c>
      <c r="C1076" s="3">
        <f t="shared" si="33"/>
        <v>1</v>
      </c>
      <c r="D1076" t="s">
        <v>33</v>
      </c>
      <c r="E1076">
        <v>11</v>
      </c>
      <c r="F1076">
        <v>98</v>
      </c>
      <c r="G1076">
        <v>1</v>
      </c>
    </row>
    <row r="1077" spans="1:7">
      <c r="A1077" s="2">
        <v>43912</v>
      </c>
      <c r="B1077" s="2">
        <f t="shared" si="32"/>
        <v>43921</v>
      </c>
      <c r="C1077" s="3">
        <f t="shared" si="33"/>
        <v>1</v>
      </c>
      <c r="D1077" t="s">
        <v>15</v>
      </c>
      <c r="E1077">
        <v>12</v>
      </c>
      <c r="F1077">
        <v>1000</v>
      </c>
      <c r="G1077">
        <v>13</v>
      </c>
    </row>
    <row r="1078" spans="1:7">
      <c r="A1078" s="2">
        <v>43912</v>
      </c>
      <c r="B1078" s="2">
        <f t="shared" si="32"/>
        <v>43921</v>
      </c>
      <c r="C1078" s="3">
        <f t="shared" si="33"/>
        <v>1</v>
      </c>
      <c r="D1078" t="s">
        <v>18</v>
      </c>
      <c r="E1078">
        <v>13</v>
      </c>
      <c r="F1078">
        <v>620</v>
      </c>
      <c r="G1078">
        <v>25</v>
      </c>
    </row>
    <row r="1079" spans="1:7">
      <c r="A1079" s="2">
        <v>43912</v>
      </c>
      <c r="B1079" s="2">
        <f t="shared" si="32"/>
        <v>43921</v>
      </c>
      <c r="C1079" s="3">
        <f t="shared" si="33"/>
        <v>1</v>
      </c>
      <c r="D1079" t="s">
        <v>57</v>
      </c>
      <c r="E1079">
        <v>66</v>
      </c>
      <c r="F1079">
        <v>27</v>
      </c>
      <c r="G1079">
        <v>1</v>
      </c>
    </row>
    <row r="1080" spans="1:7">
      <c r="A1080" s="2">
        <v>43912</v>
      </c>
      <c r="B1080" s="2">
        <f t="shared" si="32"/>
        <v>43921</v>
      </c>
      <c r="C1080" s="3">
        <f t="shared" si="33"/>
        <v>1</v>
      </c>
      <c r="D1080" t="s">
        <v>26</v>
      </c>
      <c r="E1080">
        <v>15</v>
      </c>
      <c r="F1080">
        <v>56</v>
      </c>
      <c r="G1080">
        <v>0</v>
      </c>
    </row>
    <row r="1081" spans="1:7">
      <c r="A1081" s="2">
        <v>43912</v>
      </c>
      <c r="B1081" s="2">
        <f t="shared" si="32"/>
        <v>43921</v>
      </c>
      <c r="C1081" s="3">
        <f t="shared" si="33"/>
        <v>1</v>
      </c>
      <c r="D1081" t="s">
        <v>53</v>
      </c>
      <c r="E1081">
        <v>16</v>
      </c>
      <c r="F1081">
        <v>47</v>
      </c>
      <c r="G1081">
        <v>0</v>
      </c>
    </row>
    <row r="1082" spans="1:7">
      <c r="A1082" s="2">
        <v>43912</v>
      </c>
      <c r="B1082" s="2">
        <f t="shared" si="32"/>
        <v>43921</v>
      </c>
      <c r="C1082" s="3">
        <f t="shared" si="33"/>
        <v>1</v>
      </c>
      <c r="D1082" t="s">
        <v>6</v>
      </c>
      <c r="E1082">
        <v>17</v>
      </c>
      <c r="F1082">
        <v>1047</v>
      </c>
      <c r="G1082">
        <v>9</v>
      </c>
    </row>
    <row r="1083" spans="1:7">
      <c r="A1083" s="2">
        <v>43912</v>
      </c>
      <c r="B1083" s="2">
        <f t="shared" si="32"/>
        <v>43921</v>
      </c>
      <c r="C1083" s="3">
        <f t="shared" si="33"/>
        <v>1</v>
      </c>
      <c r="D1083" t="s">
        <v>27</v>
      </c>
      <c r="E1083">
        <v>18</v>
      </c>
      <c r="F1083">
        <v>204</v>
      </c>
      <c r="G1083">
        <v>9</v>
      </c>
    </row>
    <row r="1084" spans="1:7">
      <c r="A1084" s="2">
        <v>43912</v>
      </c>
      <c r="B1084" s="2">
        <f t="shared" si="32"/>
        <v>43921</v>
      </c>
      <c r="C1084" s="3">
        <f t="shared" si="33"/>
        <v>1</v>
      </c>
      <c r="D1084" t="s">
        <v>39</v>
      </c>
      <c r="E1084">
        <v>19</v>
      </c>
      <c r="F1084">
        <v>90</v>
      </c>
      <c r="G1084">
        <v>0</v>
      </c>
    </row>
    <row r="1085" spans="1:7">
      <c r="A1085" s="2">
        <v>43912</v>
      </c>
      <c r="B1085" s="2">
        <f t="shared" si="32"/>
        <v>43921</v>
      </c>
      <c r="C1085" s="3">
        <f t="shared" si="33"/>
        <v>1</v>
      </c>
      <c r="D1085" t="s">
        <v>34</v>
      </c>
      <c r="E1085">
        <v>20</v>
      </c>
      <c r="F1085">
        <v>66</v>
      </c>
      <c r="G1085">
        <v>2</v>
      </c>
    </row>
    <row r="1086" spans="1:7">
      <c r="A1086" s="2">
        <v>43912</v>
      </c>
      <c r="B1086" s="2">
        <f t="shared" si="32"/>
        <v>43921</v>
      </c>
      <c r="C1086" s="3">
        <f t="shared" si="33"/>
        <v>1</v>
      </c>
      <c r="D1086" t="s">
        <v>28</v>
      </c>
      <c r="E1086">
        <v>21</v>
      </c>
      <c r="F1086">
        <v>103</v>
      </c>
      <c r="G1086">
        <v>3</v>
      </c>
    </row>
    <row r="1087" spans="1:7">
      <c r="A1087" s="2">
        <v>43912</v>
      </c>
      <c r="B1087" s="2">
        <f t="shared" si="32"/>
        <v>43921</v>
      </c>
      <c r="C1087" s="3">
        <f t="shared" si="33"/>
        <v>1</v>
      </c>
      <c r="D1087" t="s">
        <v>40</v>
      </c>
      <c r="E1087">
        <v>22</v>
      </c>
      <c r="F1087">
        <v>837</v>
      </c>
      <c r="G1087">
        <v>20</v>
      </c>
    </row>
    <row r="1088" spans="1:7">
      <c r="A1088" s="2">
        <v>43912</v>
      </c>
      <c r="B1088" s="2">
        <f t="shared" si="32"/>
        <v>43921</v>
      </c>
      <c r="C1088" s="3">
        <f t="shared" si="33"/>
        <v>1</v>
      </c>
      <c r="D1088" t="s">
        <v>51</v>
      </c>
      <c r="E1088">
        <v>23</v>
      </c>
      <c r="F1088">
        <v>89</v>
      </c>
      <c r="G1088">
        <v>0</v>
      </c>
    </row>
    <row r="1089" spans="1:7">
      <c r="A1089" s="2">
        <v>43912</v>
      </c>
      <c r="B1089" s="2">
        <f t="shared" si="32"/>
        <v>43921</v>
      </c>
      <c r="C1089" s="3">
        <f t="shared" si="33"/>
        <v>1</v>
      </c>
      <c r="D1089" t="s">
        <v>23</v>
      </c>
      <c r="E1089">
        <v>24</v>
      </c>
      <c r="F1089">
        <v>245</v>
      </c>
      <c r="G1089">
        <v>3</v>
      </c>
    </row>
    <row r="1090" spans="1:7">
      <c r="A1090" s="2">
        <v>43912</v>
      </c>
      <c r="B1090" s="2">
        <f t="shared" si="32"/>
        <v>43921</v>
      </c>
      <c r="C1090" s="3">
        <f t="shared" si="33"/>
        <v>1</v>
      </c>
      <c r="D1090" t="s">
        <v>9</v>
      </c>
      <c r="E1090">
        <v>25</v>
      </c>
      <c r="F1090">
        <v>646</v>
      </c>
      <c r="G1090">
        <v>5</v>
      </c>
    </row>
    <row r="1091" spans="1:7">
      <c r="A1091" s="2">
        <v>43912</v>
      </c>
      <c r="B1091" s="2">
        <f t="shared" si="32"/>
        <v>43921</v>
      </c>
      <c r="C1091" s="3">
        <f t="shared" si="33"/>
        <v>1</v>
      </c>
      <c r="D1091" t="s">
        <v>42</v>
      </c>
      <c r="E1091">
        <v>26</v>
      </c>
      <c r="F1091">
        <v>1033</v>
      </c>
      <c r="G1091">
        <v>9</v>
      </c>
    </row>
    <row r="1092" spans="1:7">
      <c r="A1092" s="2">
        <v>43912</v>
      </c>
      <c r="B1092" s="2">
        <f t="shared" ref="B1092:B1155" si="34">EOMONTH(A1092,0)</f>
        <v>43921</v>
      </c>
      <c r="C1092" s="3">
        <f t="shared" ref="C1092:C1155" si="35">IF(A1092=B1092,0,1)</f>
        <v>1</v>
      </c>
      <c r="D1092" t="s">
        <v>29</v>
      </c>
      <c r="E1092">
        <v>27</v>
      </c>
      <c r="F1092">
        <v>171</v>
      </c>
      <c r="G1092">
        <v>1</v>
      </c>
    </row>
    <row r="1093" spans="1:7">
      <c r="A1093" s="2">
        <v>43912</v>
      </c>
      <c r="B1093" s="2">
        <f t="shared" si="34"/>
        <v>43921</v>
      </c>
      <c r="C1093" s="3">
        <f t="shared" si="35"/>
        <v>1</v>
      </c>
      <c r="D1093" t="s">
        <v>46</v>
      </c>
      <c r="E1093">
        <v>28</v>
      </c>
      <c r="F1093">
        <v>207</v>
      </c>
      <c r="G1093">
        <v>1</v>
      </c>
    </row>
    <row r="1094" spans="1:7">
      <c r="A1094" s="2">
        <v>43912</v>
      </c>
      <c r="B1094" s="2">
        <f t="shared" si="34"/>
        <v>43921</v>
      </c>
      <c r="C1094" s="3">
        <f t="shared" si="35"/>
        <v>1</v>
      </c>
      <c r="D1094" t="s">
        <v>35</v>
      </c>
      <c r="E1094">
        <v>29</v>
      </c>
      <c r="F1094">
        <v>130</v>
      </c>
      <c r="G1094">
        <v>3</v>
      </c>
    </row>
    <row r="1095" spans="1:7">
      <c r="A1095" s="2">
        <v>43912</v>
      </c>
      <c r="B1095" s="2">
        <f t="shared" si="34"/>
        <v>43921</v>
      </c>
      <c r="C1095" s="3">
        <f t="shared" si="35"/>
        <v>1</v>
      </c>
      <c r="D1095" t="s">
        <v>54</v>
      </c>
      <c r="E1095">
        <v>30</v>
      </c>
      <c r="F1095">
        <v>34</v>
      </c>
      <c r="G1095">
        <v>0</v>
      </c>
    </row>
    <row r="1096" spans="1:7">
      <c r="A1096" s="2">
        <v>43912</v>
      </c>
      <c r="B1096" s="2">
        <f t="shared" si="34"/>
        <v>43921</v>
      </c>
      <c r="C1096" s="3">
        <f t="shared" si="35"/>
        <v>1</v>
      </c>
      <c r="D1096" t="s">
        <v>12</v>
      </c>
      <c r="E1096">
        <v>31</v>
      </c>
      <c r="F1096">
        <v>62</v>
      </c>
      <c r="G1096">
        <v>0</v>
      </c>
    </row>
    <row r="1097" spans="1:7">
      <c r="A1097" s="2">
        <v>43912</v>
      </c>
      <c r="B1097" s="2">
        <f t="shared" si="34"/>
        <v>43921</v>
      </c>
      <c r="C1097" s="3">
        <f t="shared" si="35"/>
        <v>1</v>
      </c>
      <c r="D1097" t="s">
        <v>24</v>
      </c>
      <c r="E1097">
        <v>32</v>
      </c>
      <c r="F1097">
        <v>190</v>
      </c>
      <c r="G1097">
        <v>2</v>
      </c>
    </row>
    <row r="1098" spans="1:7">
      <c r="A1098" s="2">
        <v>43912</v>
      </c>
      <c r="B1098" s="2">
        <f t="shared" si="34"/>
        <v>43921</v>
      </c>
      <c r="C1098" s="3">
        <f t="shared" si="35"/>
        <v>1</v>
      </c>
      <c r="D1098" t="s">
        <v>19</v>
      </c>
      <c r="E1098">
        <v>33</v>
      </c>
      <c r="F1098">
        <v>78</v>
      </c>
      <c r="G1098">
        <v>0</v>
      </c>
    </row>
    <row r="1099" spans="1:7">
      <c r="A1099" s="2">
        <v>43912</v>
      </c>
      <c r="B1099" s="2">
        <f t="shared" si="34"/>
        <v>43921</v>
      </c>
      <c r="C1099" s="3">
        <f t="shared" si="35"/>
        <v>1</v>
      </c>
      <c r="D1099" t="s">
        <v>21</v>
      </c>
      <c r="E1099">
        <v>34</v>
      </c>
      <c r="F1099">
        <v>1914</v>
      </c>
      <c r="G1099">
        <v>20</v>
      </c>
    </row>
    <row r="1100" spans="1:7">
      <c r="A1100" s="2">
        <v>43912</v>
      </c>
      <c r="B1100" s="2">
        <f t="shared" si="34"/>
        <v>43921</v>
      </c>
      <c r="C1100" s="3">
        <f t="shared" si="35"/>
        <v>1</v>
      </c>
      <c r="D1100" t="s">
        <v>47</v>
      </c>
      <c r="E1100">
        <v>35</v>
      </c>
      <c r="F1100">
        <v>65</v>
      </c>
      <c r="G1100">
        <v>0</v>
      </c>
    </row>
    <row r="1101" spans="1:7">
      <c r="A1101" s="2">
        <v>43912</v>
      </c>
      <c r="B1101" s="2">
        <f t="shared" si="34"/>
        <v>43921</v>
      </c>
      <c r="C1101" s="3">
        <f t="shared" si="35"/>
        <v>1</v>
      </c>
      <c r="D1101" t="s">
        <v>16</v>
      </c>
      <c r="E1101">
        <v>36</v>
      </c>
      <c r="F1101">
        <v>15188</v>
      </c>
      <c r="G1101">
        <v>142</v>
      </c>
    </row>
    <row r="1102" spans="1:7">
      <c r="A1102" s="2">
        <v>43912</v>
      </c>
      <c r="B1102" s="2">
        <f t="shared" si="34"/>
        <v>43921</v>
      </c>
      <c r="C1102" s="3">
        <f t="shared" si="35"/>
        <v>1</v>
      </c>
      <c r="D1102" t="s">
        <v>20</v>
      </c>
      <c r="E1102">
        <v>37</v>
      </c>
      <c r="F1102">
        <v>269</v>
      </c>
      <c r="G1102">
        <v>0</v>
      </c>
    </row>
    <row r="1103" spans="1:7">
      <c r="A1103" s="2">
        <v>43912</v>
      </c>
      <c r="B1103" s="2">
        <f t="shared" si="34"/>
        <v>43921</v>
      </c>
      <c r="C1103" s="3">
        <f t="shared" si="35"/>
        <v>1</v>
      </c>
      <c r="D1103" t="s">
        <v>48</v>
      </c>
      <c r="E1103">
        <v>38</v>
      </c>
      <c r="F1103">
        <v>30</v>
      </c>
      <c r="G1103">
        <v>0</v>
      </c>
    </row>
    <row r="1104" spans="1:7">
      <c r="A1104" s="2">
        <v>43912</v>
      </c>
      <c r="B1104" s="2">
        <f t="shared" si="34"/>
        <v>43921</v>
      </c>
      <c r="C1104" s="3">
        <f t="shared" si="35"/>
        <v>1</v>
      </c>
      <c r="D1104" t="s">
        <v>41</v>
      </c>
      <c r="E1104">
        <v>39</v>
      </c>
      <c r="F1104">
        <v>351</v>
      </c>
      <c r="G1104">
        <v>3</v>
      </c>
    </row>
    <row r="1105" spans="1:7">
      <c r="A1105" s="2">
        <v>43912</v>
      </c>
      <c r="B1105" s="2">
        <f t="shared" si="34"/>
        <v>43921</v>
      </c>
      <c r="C1105" s="3">
        <f t="shared" si="35"/>
        <v>1</v>
      </c>
      <c r="D1105" t="s">
        <v>30</v>
      </c>
      <c r="E1105">
        <v>40</v>
      </c>
      <c r="F1105">
        <v>67</v>
      </c>
      <c r="G1105">
        <v>2</v>
      </c>
    </row>
    <row r="1106" spans="1:7">
      <c r="A1106" s="2">
        <v>43912</v>
      </c>
      <c r="B1106" s="2">
        <f t="shared" si="34"/>
        <v>43921</v>
      </c>
      <c r="C1106" s="3">
        <f t="shared" si="35"/>
        <v>1</v>
      </c>
      <c r="D1106" t="s">
        <v>14</v>
      </c>
      <c r="E1106">
        <v>41</v>
      </c>
      <c r="F1106">
        <v>161</v>
      </c>
      <c r="G1106">
        <v>5</v>
      </c>
    </row>
    <row r="1107" spans="1:7">
      <c r="A1107" s="2">
        <v>43912</v>
      </c>
      <c r="B1107" s="2">
        <f t="shared" si="34"/>
        <v>43921</v>
      </c>
      <c r="C1107" s="3">
        <f t="shared" si="35"/>
        <v>1</v>
      </c>
      <c r="D1107" t="s">
        <v>31</v>
      </c>
      <c r="E1107">
        <v>42</v>
      </c>
      <c r="F1107">
        <v>504</v>
      </c>
      <c r="G1107">
        <v>3</v>
      </c>
    </row>
    <row r="1108" spans="1:7">
      <c r="A1108" s="2">
        <v>43912</v>
      </c>
      <c r="B1108" s="2">
        <f t="shared" si="34"/>
        <v>43921</v>
      </c>
      <c r="C1108" s="3">
        <f t="shared" si="35"/>
        <v>1</v>
      </c>
      <c r="D1108" t="s">
        <v>55</v>
      </c>
      <c r="E1108">
        <v>72</v>
      </c>
      <c r="F1108">
        <v>23</v>
      </c>
      <c r="G1108">
        <v>1</v>
      </c>
    </row>
    <row r="1109" spans="1:7">
      <c r="A1109" s="2">
        <v>43912</v>
      </c>
      <c r="B1109" s="2">
        <f t="shared" si="34"/>
        <v>43921</v>
      </c>
      <c r="C1109" s="3">
        <f t="shared" si="35"/>
        <v>1</v>
      </c>
      <c r="D1109" t="s">
        <v>17</v>
      </c>
      <c r="E1109">
        <v>44</v>
      </c>
      <c r="F1109">
        <v>83</v>
      </c>
      <c r="G1109">
        <v>0</v>
      </c>
    </row>
    <row r="1110" spans="1:7">
      <c r="A1110" s="2">
        <v>43912</v>
      </c>
      <c r="B1110" s="2">
        <f t="shared" si="34"/>
        <v>43921</v>
      </c>
      <c r="C1110" s="3">
        <f t="shared" si="35"/>
        <v>1</v>
      </c>
      <c r="D1110" t="s">
        <v>32</v>
      </c>
      <c r="E1110">
        <v>45</v>
      </c>
      <c r="F1110">
        <v>194</v>
      </c>
      <c r="G1110">
        <v>3</v>
      </c>
    </row>
    <row r="1111" spans="1:7">
      <c r="A1111" s="2">
        <v>43912</v>
      </c>
      <c r="B1111" s="2">
        <f t="shared" si="34"/>
        <v>43921</v>
      </c>
      <c r="C1111" s="3">
        <f t="shared" si="35"/>
        <v>1</v>
      </c>
      <c r="D1111" t="s">
        <v>43</v>
      </c>
      <c r="E1111">
        <v>46</v>
      </c>
      <c r="F1111">
        <v>21</v>
      </c>
      <c r="G1111">
        <v>1</v>
      </c>
    </row>
    <row r="1112" spans="1:7">
      <c r="A1112" s="2">
        <v>43912</v>
      </c>
      <c r="B1112" s="2">
        <f t="shared" si="34"/>
        <v>43921</v>
      </c>
      <c r="C1112" s="3">
        <f t="shared" si="35"/>
        <v>1</v>
      </c>
      <c r="D1112" t="s">
        <v>25</v>
      </c>
      <c r="E1112">
        <v>47</v>
      </c>
      <c r="F1112">
        <v>424</v>
      </c>
      <c r="G1112">
        <v>2</v>
      </c>
    </row>
    <row r="1113" spans="1:7">
      <c r="A1113" s="2">
        <v>43912</v>
      </c>
      <c r="B1113" s="2">
        <f t="shared" si="34"/>
        <v>43921</v>
      </c>
      <c r="C1113" s="3">
        <f t="shared" si="35"/>
        <v>1</v>
      </c>
      <c r="D1113" t="s">
        <v>11</v>
      </c>
      <c r="E1113">
        <v>48</v>
      </c>
      <c r="F1113">
        <v>639</v>
      </c>
      <c r="G1113">
        <v>7</v>
      </c>
    </row>
    <row r="1114" spans="1:7">
      <c r="A1114" s="2">
        <v>43912</v>
      </c>
      <c r="B1114" s="2">
        <f t="shared" si="34"/>
        <v>43921</v>
      </c>
      <c r="C1114" s="3">
        <f t="shared" si="35"/>
        <v>1</v>
      </c>
      <c r="D1114" t="s">
        <v>13</v>
      </c>
      <c r="E1114">
        <v>49</v>
      </c>
      <c r="F1114">
        <v>182</v>
      </c>
      <c r="G1114">
        <v>1</v>
      </c>
    </row>
    <row r="1115" spans="1:7">
      <c r="A1115" s="2">
        <v>43912</v>
      </c>
      <c r="B1115" s="2">
        <f t="shared" si="34"/>
        <v>43921</v>
      </c>
      <c r="C1115" s="3">
        <f t="shared" si="35"/>
        <v>1</v>
      </c>
      <c r="D1115" t="s">
        <v>36</v>
      </c>
      <c r="E1115">
        <v>50</v>
      </c>
      <c r="F1115">
        <v>52</v>
      </c>
      <c r="G1115">
        <v>2</v>
      </c>
    </row>
    <row r="1116" spans="1:7">
      <c r="A1116" s="2">
        <v>43912</v>
      </c>
      <c r="B1116" s="2">
        <f t="shared" si="34"/>
        <v>43921</v>
      </c>
      <c r="C1116" s="3">
        <f t="shared" si="35"/>
        <v>1</v>
      </c>
      <c r="D1116" t="s">
        <v>56</v>
      </c>
      <c r="E1116">
        <v>78</v>
      </c>
      <c r="F1116">
        <v>17</v>
      </c>
      <c r="G1116">
        <v>0</v>
      </c>
    </row>
    <row r="1117" spans="1:7">
      <c r="A1117" s="2">
        <v>43912</v>
      </c>
      <c r="B1117" s="2">
        <f t="shared" si="34"/>
        <v>43921</v>
      </c>
      <c r="C1117" s="3">
        <f t="shared" si="35"/>
        <v>1</v>
      </c>
      <c r="D1117" t="s">
        <v>37</v>
      </c>
      <c r="E1117">
        <v>51</v>
      </c>
      <c r="F1117">
        <v>219</v>
      </c>
      <c r="G1117">
        <v>6</v>
      </c>
    </row>
    <row r="1118" spans="1:7">
      <c r="A1118" s="2">
        <v>43912</v>
      </c>
      <c r="B1118" s="2">
        <f t="shared" si="34"/>
        <v>43921</v>
      </c>
      <c r="C1118" s="3">
        <f t="shared" si="35"/>
        <v>1</v>
      </c>
      <c r="D1118" t="s">
        <v>5</v>
      </c>
      <c r="E1118">
        <v>53</v>
      </c>
      <c r="F1118">
        <v>1844</v>
      </c>
      <c r="G1118">
        <v>97</v>
      </c>
    </row>
    <row r="1119" spans="1:7">
      <c r="A1119" s="2">
        <v>43912</v>
      </c>
      <c r="B1119" s="2">
        <f t="shared" si="34"/>
        <v>43921</v>
      </c>
      <c r="C1119" s="3">
        <f t="shared" si="35"/>
        <v>1</v>
      </c>
      <c r="D1119" t="s">
        <v>58</v>
      </c>
      <c r="E1119">
        <v>54</v>
      </c>
      <c r="F1119">
        <v>16</v>
      </c>
      <c r="G1119">
        <v>0</v>
      </c>
    </row>
    <row r="1120" spans="1:7">
      <c r="A1120" s="2">
        <v>43912</v>
      </c>
      <c r="B1120" s="2">
        <f t="shared" si="34"/>
        <v>43921</v>
      </c>
      <c r="C1120" s="3">
        <f t="shared" si="35"/>
        <v>1</v>
      </c>
      <c r="D1120" t="s">
        <v>10</v>
      </c>
      <c r="E1120">
        <v>55</v>
      </c>
      <c r="F1120">
        <v>382</v>
      </c>
      <c r="G1120">
        <v>4</v>
      </c>
    </row>
    <row r="1121" spans="1:7">
      <c r="A1121" s="2">
        <v>43912</v>
      </c>
      <c r="B1121" s="2">
        <f t="shared" si="34"/>
        <v>43921</v>
      </c>
      <c r="C1121" s="3">
        <f t="shared" si="35"/>
        <v>1</v>
      </c>
      <c r="D1121" t="s">
        <v>49</v>
      </c>
      <c r="E1121">
        <v>56</v>
      </c>
      <c r="F1121">
        <v>26</v>
      </c>
      <c r="G1121">
        <v>0</v>
      </c>
    </row>
    <row r="1122" spans="1:7">
      <c r="A1122" s="2">
        <v>43913</v>
      </c>
      <c r="B1122" s="2">
        <f t="shared" si="34"/>
        <v>43921</v>
      </c>
      <c r="C1122" s="3">
        <f t="shared" si="35"/>
        <v>1</v>
      </c>
      <c r="D1122" t="s">
        <v>52</v>
      </c>
      <c r="E1122">
        <v>1</v>
      </c>
      <c r="F1122">
        <v>196</v>
      </c>
      <c r="G1122">
        <v>0</v>
      </c>
    </row>
    <row r="1123" spans="1:7">
      <c r="A1123" s="2">
        <v>43913</v>
      </c>
      <c r="B1123" s="2">
        <f t="shared" si="34"/>
        <v>43921</v>
      </c>
      <c r="C1123" s="3">
        <f t="shared" si="35"/>
        <v>1</v>
      </c>
      <c r="D1123" t="s">
        <v>50</v>
      </c>
      <c r="E1123">
        <v>2</v>
      </c>
      <c r="F1123">
        <v>36</v>
      </c>
      <c r="G1123">
        <v>0</v>
      </c>
    </row>
    <row r="1124" spans="1:7">
      <c r="A1124" s="2">
        <v>43913</v>
      </c>
      <c r="B1124" s="2">
        <f t="shared" si="34"/>
        <v>43921</v>
      </c>
      <c r="C1124" s="3">
        <f t="shared" si="35"/>
        <v>1</v>
      </c>
      <c r="D1124" t="s">
        <v>8</v>
      </c>
      <c r="E1124">
        <v>4</v>
      </c>
      <c r="F1124">
        <v>234</v>
      </c>
      <c r="G1124">
        <v>2</v>
      </c>
    </row>
    <row r="1125" spans="1:7">
      <c r="A1125" s="2">
        <v>43913</v>
      </c>
      <c r="B1125" s="2">
        <f t="shared" si="34"/>
        <v>43921</v>
      </c>
      <c r="C1125" s="3">
        <f t="shared" si="35"/>
        <v>1</v>
      </c>
      <c r="D1125" t="s">
        <v>44</v>
      </c>
      <c r="E1125">
        <v>5</v>
      </c>
      <c r="F1125">
        <v>201</v>
      </c>
      <c r="G1125">
        <v>0</v>
      </c>
    </row>
    <row r="1126" spans="1:7">
      <c r="A1126" s="2">
        <v>43913</v>
      </c>
      <c r="B1126" s="2">
        <f t="shared" si="34"/>
        <v>43921</v>
      </c>
      <c r="C1126" s="3">
        <f t="shared" si="35"/>
        <v>1</v>
      </c>
      <c r="D1126" t="s">
        <v>7</v>
      </c>
      <c r="E1126">
        <v>6</v>
      </c>
      <c r="F1126">
        <v>2240</v>
      </c>
      <c r="G1126">
        <v>39</v>
      </c>
    </row>
    <row r="1127" spans="1:7">
      <c r="A1127" s="2">
        <v>43913</v>
      </c>
      <c r="B1127" s="2">
        <f t="shared" si="34"/>
        <v>43921</v>
      </c>
      <c r="C1127" s="3">
        <f t="shared" si="35"/>
        <v>1</v>
      </c>
      <c r="D1127" t="s">
        <v>22</v>
      </c>
      <c r="E1127">
        <v>8</v>
      </c>
      <c r="F1127">
        <v>721</v>
      </c>
      <c r="G1127">
        <v>10</v>
      </c>
    </row>
    <row r="1128" spans="1:7">
      <c r="A1128" s="2">
        <v>43913</v>
      </c>
      <c r="B1128" s="2">
        <f t="shared" si="34"/>
        <v>43921</v>
      </c>
      <c r="C1128" s="3">
        <f t="shared" si="35"/>
        <v>1</v>
      </c>
      <c r="D1128" t="s">
        <v>38</v>
      </c>
      <c r="E1128">
        <v>9</v>
      </c>
      <c r="F1128">
        <v>415</v>
      </c>
      <c r="G1128">
        <v>10</v>
      </c>
    </row>
    <row r="1129" spans="1:7">
      <c r="A1129" s="2">
        <v>43913</v>
      </c>
      <c r="B1129" s="2">
        <f t="shared" si="34"/>
        <v>43921</v>
      </c>
      <c r="C1129" s="3">
        <f t="shared" si="35"/>
        <v>1</v>
      </c>
      <c r="D1129" t="s">
        <v>45</v>
      </c>
      <c r="E1129">
        <v>10</v>
      </c>
      <c r="F1129">
        <v>87</v>
      </c>
      <c r="G1129">
        <v>0</v>
      </c>
    </row>
    <row r="1130" spans="1:7">
      <c r="A1130" s="2">
        <v>43913</v>
      </c>
      <c r="B1130" s="2">
        <f t="shared" si="34"/>
        <v>43921</v>
      </c>
      <c r="C1130" s="3">
        <f t="shared" si="35"/>
        <v>1</v>
      </c>
      <c r="D1130" t="s">
        <v>33</v>
      </c>
      <c r="E1130">
        <v>11</v>
      </c>
      <c r="F1130">
        <v>116</v>
      </c>
      <c r="G1130">
        <v>2</v>
      </c>
    </row>
    <row r="1131" spans="1:7">
      <c r="A1131" s="2">
        <v>43913</v>
      </c>
      <c r="B1131" s="2">
        <f t="shared" si="34"/>
        <v>43921</v>
      </c>
      <c r="C1131" s="3">
        <f t="shared" si="35"/>
        <v>1</v>
      </c>
      <c r="D1131" t="s">
        <v>15</v>
      </c>
      <c r="E1131">
        <v>12</v>
      </c>
      <c r="F1131">
        <v>1222</v>
      </c>
      <c r="G1131">
        <v>18</v>
      </c>
    </row>
    <row r="1132" spans="1:7">
      <c r="A1132" s="2">
        <v>43913</v>
      </c>
      <c r="B1132" s="2">
        <f t="shared" si="34"/>
        <v>43921</v>
      </c>
      <c r="C1132" s="3">
        <f t="shared" si="35"/>
        <v>1</v>
      </c>
      <c r="D1132" t="s">
        <v>18</v>
      </c>
      <c r="E1132">
        <v>13</v>
      </c>
      <c r="F1132">
        <v>800</v>
      </c>
      <c r="G1132">
        <v>25</v>
      </c>
    </row>
    <row r="1133" spans="1:7">
      <c r="A1133" s="2">
        <v>43913</v>
      </c>
      <c r="B1133" s="2">
        <f t="shared" si="34"/>
        <v>43921</v>
      </c>
      <c r="C1133" s="3">
        <f t="shared" si="35"/>
        <v>1</v>
      </c>
      <c r="D1133" t="s">
        <v>57</v>
      </c>
      <c r="E1133">
        <v>66</v>
      </c>
      <c r="F1133">
        <v>29</v>
      </c>
      <c r="G1133">
        <v>1</v>
      </c>
    </row>
    <row r="1134" spans="1:7">
      <c r="A1134" s="2">
        <v>43913</v>
      </c>
      <c r="B1134" s="2">
        <f t="shared" si="34"/>
        <v>43921</v>
      </c>
      <c r="C1134" s="3">
        <f t="shared" si="35"/>
        <v>1</v>
      </c>
      <c r="D1134" t="s">
        <v>26</v>
      </c>
      <c r="E1134">
        <v>15</v>
      </c>
      <c r="F1134">
        <v>77</v>
      </c>
      <c r="G1134">
        <v>0</v>
      </c>
    </row>
    <row r="1135" spans="1:7">
      <c r="A1135" s="2">
        <v>43913</v>
      </c>
      <c r="B1135" s="2">
        <f t="shared" si="34"/>
        <v>43921</v>
      </c>
      <c r="C1135" s="3">
        <f t="shared" si="35"/>
        <v>1</v>
      </c>
      <c r="D1135" t="s">
        <v>53</v>
      </c>
      <c r="E1135">
        <v>16</v>
      </c>
      <c r="F1135">
        <v>50</v>
      </c>
      <c r="G1135">
        <v>0</v>
      </c>
    </row>
    <row r="1136" spans="1:7">
      <c r="A1136" s="2">
        <v>43913</v>
      </c>
      <c r="B1136" s="2">
        <f t="shared" si="34"/>
        <v>43921</v>
      </c>
      <c r="C1136" s="3">
        <f t="shared" si="35"/>
        <v>1</v>
      </c>
      <c r="D1136" t="s">
        <v>6</v>
      </c>
      <c r="E1136">
        <v>17</v>
      </c>
      <c r="F1136">
        <v>1285</v>
      </c>
      <c r="G1136">
        <v>12</v>
      </c>
    </row>
    <row r="1137" spans="1:7">
      <c r="A1137" s="2">
        <v>43913</v>
      </c>
      <c r="B1137" s="2">
        <f t="shared" si="34"/>
        <v>43921</v>
      </c>
      <c r="C1137" s="3">
        <f t="shared" si="35"/>
        <v>1</v>
      </c>
      <c r="D1137" t="s">
        <v>27</v>
      </c>
      <c r="E1137">
        <v>18</v>
      </c>
      <c r="F1137">
        <v>264</v>
      </c>
      <c r="G1137">
        <v>12</v>
      </c>
    </row>
    <row r="1138" spans="1:7">
      <c r="A1138" s="2">
        <v>43913</v>
      </c>
      <c r="B1138" s="2">
        <f t="shared" si="34"/>
        <v>43921</v>
      </c>
      <c r="C1138" s="3">
        <f t="shared" si="35"/>
        <v>1</v>
      </c>
      <c r="D1138" t="s">
        <v>39</v>
      </c>
      <c r="E1138">
        <v>19</v>
      </c>
      <c r="F1138">
        <v>105</v>
      </c>
      <c r="G1138">
        <v>0</v>
      </c>
    </row>
    <row r="1139" spans="1:7">
      <c r="A1139" s="2">
        <v>43913</v>
      </c>
      <c r="B1139" s="2">
        <f t="shared" si="34"/>
        <v>43921</v>
      </c>
      <c r="C1139" s="3">
        <f t="shared" si="35"/>
        <v>1</v>
      </c>
      <c r="D1139" t="s">
        <v>34</v>
      </c>
      <c r="E1139">
        <v>20</v>
      </c>
      <c r="F1139">
        <v>82</v>
      </c>
      <c r="G1139">
        <v>2</v>
      </c>
    </row>
    <row r="1140" spans="1:7">
      <c r="A1140" s="2">
        <v>43913</v>
      </c>
      <c r="B1140" s="2">
        <f t="shared" si="34"/>
        <v>43921</v>
      </c>
      <c r="C1140" s="3">
        <f t="shared" si="35"/>
        <v>1</v>
      </c>
      <c r="D1140" t="s">
        <v>28</v>
      </c>
      <c r="E1140">
        <v>21</v>
      </c>
      <c r="F1140">
        <v>124</v>
      </c>
      <c r="G1140">
        <v>3</v>
      </c>
    </row>
    <row r="1141" spans="1:7">
      <c r="A1141" s="2">
        <v>43913</v>
      </c>
      <c r="B1141" s="2">
        <f t="shared" si="34"/>
        <v>43921</v>
      </c>
      <c r="C1141" s="3">
        <f t="shared" si="35"/>
        <v>1</v>
      </c>
      <c r="D1141" t="s">
        <v>40</v>
      </c>
      <c r="E1141">
        <v>22</v>
      </c>
      <c r="F1141">
        <v>1172</v>
      </c>
      <c r="G1141">
        <v>34</v>
      </c>
    </row>
    <row r="1142" spans="1:7">
      <c r="A1142" s="2">
        <v>43913</v>
      </c>
      <c r="B1142" s="2">
        <f t="shared" si="34"/>
        <v>43921</v>
      </c>
      <c r="C1142" s="3">
        <f t="shared" si="35"/>
        <v>1</v>
      </c>
      <c r="D1142" t="s">
        <v>51</v>
      </c>
      <c r="E1142">
        <v>23</v>
      </c>
      <c r="F1142">
        <v>107</v>
      </c>
      <c r="G1142">
        <v>0</v>
      </c>
    </row>
    <row r="1143" spans="1:7">
      <c r="A1143" s="2">
        <v>43913</v>
      </c>
      <c r="B1143" s="2">
        <f t="shared" si="34"/>
        <v>43921</v>
      </c>
      <c r="C1143" s="3">
        <f t="shared" si="35"/>
        <v>1</v>
      </c>
      <c r="D1143" t="s">
        <v>23</v>
      </c>
      <c r="E1143">
        <v>24</v>
      </c>
      <c r="F1143">
        <v>290</v>
      </c>
      <c r="G1143">
        <v>3</v>
      </c>
    </row>
    <row r="1144" spans="1:7">
      <c r="A1144" s="2">
        <v>43913</v>
      </c>
      <c r="B1144" s="2">
        <f t="shared" si="34"/>
        <v>43921</v>
      </c>
      <c r="C1144" s="3">
        <f t="shared" si="35"/>
        <v>1</v>
      </c>
      <c r="D1144" t="s">
        <v>9</v>
      </c>
      <c r="E1144">
        <v>25</v>
      </c>
      <c r="F1144">
        <v>777</v>
      </c>
      <c r="G1144">
        <v>9</v>
      </c>
    </row>
    <row r="1145" spans="1:7">
      <c r="A1145" s="2">
        <v>43913</v>
      </c>
      <c r="B1145" s="2">
        <f t="shared" si="34"/>
        <v>43921</v>
      </c>
      <c r="C1145" s="3">
        <f t="shared" si="35"/>
        <v>1</v>
      </c>
      <c r="D1145" t="s">
        <v>42</v>
      </c>
      <c r="E1145">
        <v>26</v>
      </c>
      <c r="F1145">
        <v>1324</v>
      </c>
      <c r="G1145">
        <v>16</v>
      </c>
    </row>
    <row r="1146" spans="1:7">
      <c r="A1146" s="2">
        <v>43913</v>
      </c>
      <c r="B1146" s="2">
        <f t="shared" si="34"/>
        <v>43921</v>
      </c>
      <c r="C1146" s="3">
        <f t="shared" si="35"/>
        <v>1</v>
      </c>
      <c r="D1146" t="s">
        <v>29</v>
      </c>
      <c r="E1146">
        <v>27</v>
      </c>
      <c r="F1146">
        <v>235</v>
      </c>
      <c r="G1146">
        <v>1</v>
      </c>
    </row>
    <row r="1147" spans="1:7">
      <c r="A1147" s="2">
        <v>43913</v>
      </c>
      <c r="B1147" s="2">
        <f t="shared" si="34"/>
        <v>43921</v>
      </c>
      <c r="C1147" s="3">
        <f t="shared" si="35"/>
        <v>1</v>
      </c>
      <c r="D1147" t="s">
        <v>46</v>
      </c>
      <c r="E1147">
        <v>28</v>
      </c>
      <c r="F1147">
        <v>249</v>
      </c>
      <c r="G1147">
        <v>1</v>
      </c>
    </row>
    <row r="1148" spans="1:7">
      <c r="A1148" s="2">
        <v>43913</v>
      </c>
      <c r="B1148" s="2">
        <f t="shared" si="34"/>
        <v>43921</v>
      </c>
      <c r="C1148" s="3">
        <f t="shared" si="35"/>
        <v>1</v>
      </c>
      <c r="D1148" t="s">
        <v>35</v>
      </c>
      <c r="E1148">
        <v>29</v>
      </c>
      <c r="F1148">
        <v>183</v>
      </c>
      <c r="G1148">
        <v>4</v>
      </c>
    </row>
    <row r="1149" spans="1:7">
      <c r="A1149" s="2">
        <v>43913</v>
      </c>
      <c r="B1149" s="2">
        <f t="shared" si="34"/>
        <v>43921</v>
      </c>
      <c r="C1149" s="3">
        <f t="shared" si="35"/>
        <v>1</v>
      </c>
      <c r="D1149" t="s">
        <v>54</v>
      </c>
      <c r="E1149">
        <v>30</v>
      </c>
      <c r="F1149">
        <v>45</v>
      </c>
      <c r="G1149">
        <v>0</v>
      </c>
    </row>
    <row r="1150" spans="1:7">
      <c r="A1150" s="2">
        <v>43913</v>
      </c>
      <c r="B1150" s="2">
        <f t="shared" si="34"/>
        <v>43921</v>
      </c>
      <c r="C1150" s="3">
        <f t="shared" si="35"/>
        <v>1</v>
      </c>
      <c r="D1150" t="s">
        <v>12</v>
      </c>
      <c r="E1150">
        <v>31</v>
      </c>
      <c r="F1150">
        <v>73</v>
      </c>
      <c r="G1150">
        <v>0</v>
      </c>
    </row>
    <row r="1151" spans="1:7">
      <c r="A1151" s="2">
        <v>43913</v>
      </c>
      <c r="B1151" s="2">
        <f t="shared" si="34"/>
        <v>43921</v>
      </c>
      <c r="C1151" s="3">
        <f t="shared" si="35"/>
        <v>1</v>
      </c>
      <c r="D1151" t="s">
        <v>24</v>
      </c>
      <c r="E1151">
        <v>32</v>
      </c>
      <c r="F1151">
        <v>265</v>
      </c>
      <c r="G1151">
        <v>4</v>
      </c>
    </row>
    <row r="1152" spans="1:7">
      <c r="A1152" s="2">
        <v>43913</v>
      </c>
      <c r="B1152" s="2">
        <f t="shared" si="34"/>
        <v>43921</v>
      </c>
      <c r="C1152" s="3">
        <f t="shared" si="35"/>
        <v>1</v>
      </c>
      <c r="D1152" t="s">
        <v>19</v>
      </c>
      <c r="E1152">
        <v>33</v>
      </c>
      <c r="F1152">
        <v>101</v>
      </c>
      <c r="G1152">
        <v>1</v>
      </c>
    </row>
    <row r="1153" spans="1:7">
      <c r="A1153" s="2">
        <v>43913</v>
      </c>
      <c r="B1153" s="2">
        <f t="shared" si="34"/>
        <v>43921</v>
      </c>
      <c r="C1153" s="3">
        <f t="shared" si="35"/>
        <v>1</v>
      </c>
      <c r="D1153" t="s">
        <v>21</v>
      </c>
      <c r="E1153">
        <v>34</v>
      </c>
      <c r="F1153">
        <v>2844</v>
      </c>
      <c r="G1153">
        <v>27</v>
      </c>
    </row>
    <row r="1154" spans="1:7">
      <c r="A1154" s="2">
        <v>43913</v>
      </c>
      <c r="B1154" s="2">
        <f t="shared" si="34"/>
        <v>43921</v>
      </c>
      <c r="C1154" s="3">
        <f t="shared" si="35"/>
        <v>1</v>
      </c>
      <c r="D1154" t="s">
        <v>47</v>
      </c>
      <c r="E1154">
        <v>35</v>
      </c>
      <c r="F1154">
        <v>83</v>
      </c>
      <c r="G1154">
        <v>0</v>
      </c>
    </row>
    <row r="1155" spans="1:7">
      <c r="A1155" s="2">
        <v>43913</v>
      </c>
      <c r="B1155" s="2">
        <f t="shared" si="34"/>
        <v>43921</v>
      </c>
      <c r="C1155" s="3">
        <f t="shared" si="35"/>
        <v>1</v>
      </c>
      <c r="D1155" t="s">
        <v>16</v>
      </c>
      <c r="E1155">
        <v>36</v>
      </c>
      <c r="F1155">
        <v>20899</v>
      </c>
      <c r="G1155">
        <v>183</v>
      </c>
    </row>
    <row r="1156" spans="1:7">
      <c r="A1156" s="2">
        <v>43913</v>
      </c>
      <c r="B1156" s="2">
        <f t="shared" ref="B1156:B1219" si="36">EOMONTH(A1156,0)</f>
        <v>43921</v>
      </c>
      <c r="C1156" s="3">
        <f t="shared" ref="C1156:C1219" si="37">IF(A1156=B1156,0,1)</f>
        <v>1</v>
      </c>
      <c r="D1156" t="s">
        <v>20</v>
      </c>
      <c r="E1156">
        <v>37</v>
      </c>
      <c r="F1156">
        <v>302</v>
      </c>
      <c r="G1156">
        <v>0</v>
      </c>
    </row>
    <row r="1157" spans="1:7">
      <c r="A1157" s="2">
        <v>43913</v>
      </c>
      <c r="B1157" s="2">
        <f t="shared" si="36"/>
        <v>43921</v>
      </c>
      <c r="C1157" s="3">
        <f t="shared" si="37"/>
        <v>1</v>
      </c>
      <c r="D1157" t="s">
        <v>48</v>
      </c>
      <c r="E1157">
        <v>38</v>
      </c>
      <c r="F1157">
        <v>32</v>
      </c>
      <c r="G1157">
        <v>0</v>
      </c>
    </row>
    <row r="1158" spans="1:7">
      <c r="A1158" s="2">
        <v>43913</v>
      </c>
      <c r="B1158" s="2">
        <f t="shared" si="36"/>
        <v>43921</v>
      </c>
      <c r="C1158" s="3">
        <f t="shared" si="37"/>
        <v>1</v>
      </c>
      <c r="D1158" t="s">
        <v>41</v>
      </c>
      <c r="E1158">
        <v>39</v>
      </c>
      <c r="F1158">
        <v>444</v>
      </c>
      <c r="G1158">
        <v>6</v>
      </c>
    </row>
    <row r="1159" spans="1:7">
      <c r="A1159" s="2">
        <v>43913</v>
      </c>
      <c r="B1159" s="2">
        <f t="shared" si="36"/>
        <v>43921</v>
      </c>
      <c r="C1159" s="3">
        <f t="shared" si="37"/>
        <v>1</v>
      </c>
      <c r="D1159" t="s">
        <v>30</v>
      </c>
      <c r="E1159">
        <v>40</v>
      </c>
      <c r="F1159">
        <v>81</v>
      </c>
      <c r="G1159">
        <v>2</v>
      </c>
    </row>
    <row r="1160" spans="1:7">
      <c r="A1160" s="2">
        <v>43913</v>
      </c>
      <c r="B1160" s="2">
        <f t="shared" si="36"/>
        <v>43921</v>
      </c>
      <c r="C1160" s="3">
        <f t="shared" si="37"/>
        <v>1</v>
      </c>
      <c r="D1160" t="s">
        <v>14</v>
      </c>
      <c r="E1160">
        <v>41</v>
      </c>
      <c r="F1160">
        <v>191</v>
      </c>
      <c r="G1160">
        <v>5</v>
      </c>
    </row>
    <row r="1161" spans="1:7">
      <c r="A1161" s="2">
        <v>43913</v>
      </c>
      <c r="B1161" s="2">
        <f t="shared" si="36"/>
        <v>43921</v>
      </c>
      <c r="C1161" s="3">
        <f t="shared" si="37"/>
        <v>1</v>
      </c>
      <c r="D1161" t="s">
        <v>31</v>
      </c>
      <c r="E1161">
        <v>42</v>
      </c>
      <c r="F1161">
        <v>644</v>
      </c>
      <c r="G1161">
        <v>6</v>
      </c>
    </row>
    <row r="1162" spans="1:7">
      <c r="A1162" s="2">
        <v>43913</v>
      </c>
      <c r="B1162" s="2">
        <f t="shared" si="36"/>
        <v>43921</v>
      </c>
      <c r="C1162" s="3">
        <f t="shared" si="37"/>
        <v>1</v>
      </c>
      <c r="D1162" t="s">
        <v>55</v>
      </c>
      <c r="E1162">
        <v>72</v>
      </c>
      <c r="F1162">
        <v>31</v>
      </c>
      <c r="G1162">
        <v>2</v>
      </c>
    </row>
    <row r="1163" spans="1:7">
      <c r="A1163" s="2">
        <v>43913</v>
      </c>
      <c r="B1163" s="2">
        <f t="shared" si="36"/>
        <v>43921</v>
      </c>
      <c r="C1163" s="3">
        <f t="shared" si="37"/>
        <v>1</v>
      </c>
      <c r="D1163" t="s">
        <v>17</v>
      </c>
      <c r="E1163">
        <v>44</v>
      </c>
      <c r="F1163">
        <v>106</v>
      </c>
      <c r="G1163">
        <v>0</v>
      </c>
    </row>
    <row r="1164" spans="1:7">
      <c r="A1164" s="2">
        <v>43913</v>
      </c>
      <c r="B1164" s="2">
        <f t="shared" si="36"/>
        <v>43921</v>
      </c>
      <c r="C1164" s="3">
        <f t="shared" si="37"/>
        <v>1</v>
      </c>
      <c r="D1164" t="s">
        <v>32</v>
      </c>
      <c r="E1164">
        <v>45</v>
      </c>
      <c r="F1164">
        <v>299</v>
      </c>
      <c r="G1164">
        <v>5</v>
      </c>
    </row>
    <row r="1165" spans="1:7">
      <c r="A1165" s="2">
        <v>43913</v>
      </c>
      <c r="B1165" s="2">
        <f t="shared" si="36"/>
        <v>43921</v>
      </c>
      <c r="C1165" s="3">
        <f t="shared" si="37"/>
        <v>1</v>
      </c>
      <c r="D1165" t="s">
        <v>43</v>
      </c>
      <c r="E1165">
        <v>46</v>
      </c>
      <c r="F1165">
        <v>28</v>
      </c>
      <c r="G1165">
        <v>1</v>
      </c>
    </row>
    <row r="1166" spans="1:7">
      <c r="A1166" s="2">
        <v>43913</v>
      </c>
      <c r="B1166" s="2">
        <f t="shared" si="36"/>
        <v>43921</v>
      </c>
      <c r="C1166" s="3">
        <f t="shared" si="37"/>
        <v>1</v>
      </c>
      <c r="D1166" t="s">
        <v>25</v>
      </c>
      <c r="E1166">
        <v>47</v>
      </c>
      <c r="F1166">
        <v>522</v>
      </c>
      <c r="G1166">
        <v>2</v>
      </c>
    </row>
    <row r="1167" spans="1:7">
      <c r="A1167" s="2">
        <v>43913</v>
      </c>
      <c r="B1167" s="2">
        <f t="shared" si="36"/>
        <v>43921</v>
      </c>
      <c r="C1167" s="3">
        <f t="shared" si="37"/>
        <v>1</v>
      </c>
      <c r="D1167" t="s">
        <v>11</v>
      </c>
      <c r="E1167">
        <v>48</v>
      </c>
      <c r="F1167">
        <v>728</v>
      </c>
      <c r="G1167">
        <v>7</v>
      </c>
    </row>
    <row r="1168" spans="1:7">
      <c r="A1168" s="2">
        <v>43913</v>
      </c>
      <c r="B1168" s="2">
        <f t="shared" si="36"/>
        <v>43921</v>
      </c>
      <c r="C1168" s="3">
        <f t="shared" si="37"/>
        <v>1</v>
      </c>
      <c r="D1168" t="s">
        <v>13</v>
      </c>
      <c r="E1168">
        <v>49</v>
      </c>
      <c r="F1168">
        <v>257</v>
      </c>
      <c r="G1168">
        <v>1</v>
      </c>
    </row>
    <row r="1169" spans="1:7">
      <c r="A1169" s="2">
        <v>43913</v>
      </c>
      <c r="B1169" s="2">
        <f t="shared" si="36"/>
        <v>43921</v>
      </c>
      <c r="C1169" s="3">
        <f t="shared" si="37"/>
        <v>1</v>
      </c>
      <c r="D1169" t="s">
        <v>36</v>
      </c>
      <c r="E1169">
        <v>50</v>
      </c>
      <c r="F1169">
        <v>75</v>
      </c>
      <c r="G1169">
        <v>2</v>
      </c>
    </row>
    <row r="1170" spans="1:7">
      <c r="A1170" s="2">
        <v>43913</v>
      </c>
      <c r="B1170" s="2">
        <f t="shared" si="36"/>
        <v>43921</v>
      </c>
      <c r="C1170" s="3">
        <f t="shared" si="37"/>
        <v>1</v>
      </c>
      <c r="D1170" t="s">
        <v>56</v>
      </c>
      <c r="E1170">
        <v>78</v>
      </c>
      <c r="F1170">
        <v>17</v>
      </c>
      <c r="G1170">
        <v>0</v>
      </c>
    </row>
    <row r="1171" spans="1:7">
      <c r="A1171" s="2">
        <v>43913</v>
      </c>
      <c r="B1171" s="2">
        <f t="shared" si="36"/>
        <v>43921</v>
      </c>
      <c r="C1171" s="3">
        <f t="shared" si="37"/>
        <v>1</v>
      </c>
      <c r="D1171" t="s">
        <v>37</v>
      </c>
      <c r="E1171">
        <v>51</v>
      </c>
      <c r="F1171">
        <v>254</v>
      </c>
      <c r="G1171">
        <v>6</v>
      </c>
    </row>
    <row r="1172" spans="1:7">
      <c r="A1172" s="2">
        <v>43913</v>
      </c>
      <c r="B1172" s="2">
        <f t="shared" si="36"/>
        <v>43921</v>
      </c>
      <c r="C1172" s="3">
        <f t="shared" si="37"/>
        <v>1</v>
      </c>
      <c r="D1172" t="s">
        <v>5</v>
      </c>
      <c r="E1172">
        <v>53</v>
      </c>
      <c r="F1172">
        <v>2101</v>
      </c>
      <c r="G1172">
        <v>110</v>
      </c>
    </row>
    <row r="1173" spans="1:7">
      <c r="A1173" s="2">
        <v>43913</v>
      </c>
      <c r="B1173" s="2">
        <f t="shared" si="36"/>
        <v>43921</v>
      </c>
      <c r="C1173" s="3">
        <f t="shared" si="37"/>
        <v>1</v>
      </c>
      <c r="D1173" t="s">
        <v>58</v>
      </c>
      <c r="E1173">
        <v>54</v>
      </c>
      <c r="F1173">
        <v>16</v>
      </c>
      <c r="G1173">
        <v>0</v>
      </c>
    </row>
    <row r="1174" spans="1:7">
      <c r="A1174" s="2">
        <v>43913</v>
      </c>
      <c r="B1174" s="2">
        <f t="shared" si="36"/>
        <v>43921</v>
      </c>
      <c r="C1174" s="3">
        <f t="shared" si="37"/>
        <v>1</v>
      </c>
      <c r="D1174" t="s">
        <v>10</v>
      </c>
      <c r="E1174">
        <v>55</v>
      </c>
      <c r="F1174">
        <v>418</v>
      </c>
      <c r="G1174">
        <v>5</v>
      </c>
    </row>
    <row r="1175" spans="1:7">
      <c r="A1175" s="2">
        <v>43913</v>
      </c>
      <c r="B1175" s="2">
        <f t="shared" si="36"/>
        <v>43921</v>
      </c>
      <c r="C1175" s="3">
        <f t="shared" si="37"/>
        <v>1</v>
      </c>
      <c r="D1175" t="s">
        <v>49</v>
      </c>
      <c r="E1175">
        <v>56</v>
      </c>
      <c r="F1175">
        <v>28</v>
      </c>
      <c r="G1175">
        <v>0</v>
      </c>
    </row>
    <row r="1176" spans="1:7">
      <c r="A1176" s="2">
        <v>43914</v>
      </c>
      <c r="B1176" s="2">
        <f t="shared" si="36"/>
        <v>43921</v>
      </c>
      <c r="C1176" s="3">
        <f t="shared" si="37"/>
        <v>1</v>
      </c>
      <c r="D1176" t="s">
        <v>52</v>
      </c>
      <c r="E1176">
        <v>1</v>
      </c>
      <c r="F1176">
        <v>242</v>
      </c>
      <c r="G1176">
        <v>0</v>
      </c>
    </row>
    <row r="1177" spans="1:7">
      <c r="A1177" s="2">
        <v>43914</v>
      </c>
      <c r="B1177" s="2">
        <f t="shared" si="36"/>
        <v>43921</v>
      </c>
      <c r="C1177" s="3">
        <f t="shared" si="37"/>
        <v>1</v>
      </c>
      <c r="D1177" t="s">
        <v>50</v>
      </c>
      <c r="E1177">
        <v>2</v>
      </c>
      <c r="F1177">
        <v>42</v>
      </c>
      <c r="G1177">
        <v>0</v>
      </c>
    </row>
    <row r="1178" spans="1:7">
      <c r="A1178" s="2">
        <v>43914</v>
      </c>
      <c r="B1178" s="2">
        <f t="shared" si="36"/>
        <v>43921</v>
      </c>
      <c r="C1178" s="3">
        <f t="shared" si="37"/>
        <v>1</v>
      </c>
      <c r="D1178" t="s">
        <v>8</v>
      </c>
      <c r="E1178">
        <v>4</v>
      </c>
      <c r="F1178">
        <v>326</v>
      </c>
      <c r="G1178">
        <v>6</v>
      </c>
    </row>
    <row r="1179" spans="1:7">
      <c r="A1179" s="2">
        <v>43914</v>
      </c>
      <c r="B1179" s="2">
        <f t="shared" si="36"/>
        <v>43921</v>
      </c>
      <c r="C1179" s="3">
        <f t="shared" si="37"/>
        <v>1</v>
      </c>
      <c r="D1179" t="s">
        <v>44</v>
      </c>
      <c r="E1179">
        <v>5</v>
      </c>
      <c r="F1179">
        <v>231</v>
      </c>
      <c r="G1179">
        <v>2</v>
      </c>
    </row>
    <row r="1180" spans="1:7">
      <c r="A1180" s="2">
        <v>43914</v>
      </c>
      <c r="B1180" s="2">
        <f t="shared" si="36"/>
        <v>43921</v>
      </c>
      <c r="C1180" s="3">
        <f t="shared" si="37"/>
        <v>1</v>
      </c>
      <c r="D1180" t="s">
        <v>7</v>
      </c>
      <c r="E1180">
        <v>6</v>
      </c>
      <c r="F1180">
        <v>2644</v>
      </c>
      <c r="G1180">
        <v>52</v>
      </c>
    </row>
    <row r="1181" spans="1:7">
      <c r="A1181" s="2">
        <v>43914</v>
      </c>
      <c r="B1181" s="2">
        <f t="shared" si="36"/>
        <v>43921</v>
      </c>
      <c r="C1181" s="3">
        <f t="shared" si="37"/>
        <v>1</v>
      </c>
      <c r="D1181" t="s">
        <v>22</v>
      </c>
      <c r="E1181">
        <v>8</v>
      </c>
      <c r="F1181">
        <v>912</v>
      </c>
      <c r="G1181">
        <v>11</v>
      </c>
    </row>
    <row r="1182" spans="1:7">
      <c r="A1182" s="2">
        <v>43914</v>
      </c>
      <c r="B1182" s="2">
        <f t="shared" si="36"/>
        <v>43921</v>
      </c>
      <c r="C1182" s="3">
        <f t="shared" si="37"/>
        <v>1</v>
      </c>
      <c r="D1182" t="s">
        <v>38</v>
      </c>
      <c r="E1182">
        <v>9</v>
      </c>
      <c r="F1182">
        <v>618</v>
      </c>
      <c r="G1182">
        <v>12</v>
      </c>
    </row>
    <row r="1183" spans="1:7">
      <c r="A1183" s="2">
        <v>43914</v>
      </c>
      <c r="B1183" s="2">
        <f t="shared" si="36"/>
        <v>43921</v>
      </c>
      <c r="C1183" s="3">
        <f t="shared" si="37"/>
        <v>1</v>
      </c>
      <c r="D1183" t="s">
        <v>45</v>
      </c>
      <c r="E1183">
        <v>10</v>
      </c>
      <c r="F1183">
        <v>104</v>
      </c>
      <c r="G1183">
        <v>0</v>
      </c>
    </row>
    <row r="1184" spans="1:7">
      <c r="A1184" s="2">
        <v>43914</v>
      </c>
      <c r="B1184" s="2">
        <f t="shared" si="36"/>
        <v>43921</v>
      </c>
      <c r="C1184" s="3">
        <f t="shared" si="37"/>
        <v>1</v>
      </c>
      <c r="D1184" t="s">
        <v>33</v>
      </c>
      <c r="E1184">
        <v>11</v>
      </c>
      <c r="F1184">
        <v>137</v>
      </c>
      <c r="G1184">
        <v>2</v>
      </c>
    </row>
    <row r="1185" spans="1:7">
      <c r="A1185" s="2">
        <v>43914</v>
      </c>
      <c r="B1185" s="2">
        <f t="shared" si="36"/>
        <v>43921</v>
      </c>
      <c r="C1185" s="3">
        <f t="shared" si="37"/>
        <v>1</v>
      </c>
      <c r="D1185" t="s">
        <v>15</v>
      </c>
      <c r="E1185">
        <v>12</v>
      </c>
      <c r="F1185">
        <v>1467</v>
      </c>
      <c r="G1185">
        <v>20</v>
      </c>
    </row>
    <row r="1186" spans="1:7">
      <c r="A1186" s="2">
        <v>43914</v>
      </c>
      <c r="B1186" s="2">
        <f t="shared" si="36"/>
        <v>43921</v>
      </c>
      <c r="C1186" s="3">
        <f t="shared" si="37"/>
        <v>1</v>
      </c>
      <c r="D1186" t="s">
        <v>18</v>
      </c>
      <c r="E1186">
        <v>13</v>
      </c>
      <c r="F1186">
        <v>1095</v>
      </c>
      <c r="G1186">
        <v>38</v>
      </c>
    </row>
    <row r="1187" spans="1:7">
      <c r="A1187" s="2">
        <v>43914</v>
      </c>
      <c r="B1187" s="2">
        <f t="shared" si="36"/>
        <v>43921</v>
      </c>
      <c r="C1187" s="3">
        <f t="shared" si="37"/>
        <v>1</v>
      </c>
      <c r="D1187" t="s">
        <v>57</v>
      </c>
      <c r="E1187">
        <v>66</v>
      </c>
      <c r="F1187">
        <v>32</v>
      </c>
      <c r="G1187">
        <v>1</v>
      </c>
    </row>
    <row r="1188" spans="1:7">
      <c r="A1188" s="2">
        <v>43914</v>
      </c>
      <c r="B1188" s="2">
        <f t="shared" si="36"/>
        <v>43921</v>
      </c>
      <c r="C1188" s="3">
        <f t="shared" si="37"/>
        <v>1</v>
      </c>
      <c r="D1188" t="s">
        <v>26</v>
      </c>
      <c r="E1188">
        <v>15</v>
      </c>
      <c r="F1188">
        <v>90</v>
      </c>
      <c r="G1188">
        <v>0</v>
      </c>
    </row>
    <row r="1189" spans="1:7">
      <c r="A1189" s="2">
        <v>43914</v>
      </c>
      <c r="B1189" s="2">
        <f t="shared" si="36"/>
        <v>43921</v>
      </c>
      <c r="C1189" s="3">
        <f t="shared" si="37"/>
        <v>1</v>
      </c>
      <c r="D1189" t="s">
        <v>53</v>
      </c>
      <c r="E1189">
        <v>16</v>
      </c>
      <c r="F1189">
        <v>73</v>
      </c>
      <c r="G1189">
        <v>0</v>
      </c>
    </row>
    <row r="1190" spans="1:7">
      <c r="A1190" s="2">
        <v>43914</v>
      </c>
      <c r="B1190" s="2">
        <f t="shared" si="36"/>
        <v>43921</v>
      </c>
      <c r="C1190" s="3">
        <f t="shared" si="37"/>
        <v>1</v>
      </c>
      <c r="D1190" t="s">
        <v>6</v>
      </c>
      <c r="E1190">
        <v>17</v>
      </c>
      <c r="F1190">
        <v>1535</v>
      </c>
      <c r="G1190">
        <v>16</v>
      </c>
    </row>
    <row r="1191" spans="1:7">
      <c r="A1191" s="2">
        <v>43914</v>
      </c>
      <c r="B1191" s="2">
        <f t="shared" si="36"/>
        <v>43921</v>
      </c>
      <c r="C1191" s="3">
        <f t="shared" si="37"/>
        <v>1</v>
      </c>
      <c r="D1191" t="s">
        <v>27</v>
      </c>
      <c r="E1191">
        <v>18</v>
      </c>
      <c r="F1191">
        <v>371</v>
      </c>
      <c r="G1191">
        <v>17</v>
      </c>
    </row>
    <row r="1192" spans="1:7">
      <c r="A1192" s="2">
        <v>43914</v>
      </c>
      <c r="B1192" s="2">
        <f t="shared" si="36"/>
        <v>43921</v>
      </c>
      <c r="C1192" s="3">
        <f t="shared" si="37"/>
        <v>1</v>
      </c>
      <c r="D1192" t="s">
        <v>39</v>
      </c>
      <c r="E1192">
        <v>19</v>
      </c>
      <c r="F1192">
        <v>124</v>
      </c>
      <c r="G1192">
        <v>1</v>
      </c>
    </row>
    <row r="1193" spans="1:7">
      <c r="A1193" s="2">
        <v>43914</v>
      </c>
      <c r="B1193" s="2">
        <f t="shared" si="36"/>
        <v>43921</v>
      </c>
      <c r="C1193" s="3">
        <f t="shared" si="37"/>
        <v>1</v>
      </c>
      <c r="D1193" t="s">
        <v>34</v>
      </c>
      <c r="E1193">
        <v>20</v>
      </c>
      <c r="F1193">
        <v>102</v>
      </c>
      <c r="G1193">
        <v>3</v>
      </c>
    </row>
    <row r="1194" spans="1:7">
      <c r="A1194" s="2">
        <v>43914</v>
      </c>
      <c r="B1194" s="2">
        <f t="shared" si="36"/>
        <v>43921</v>
      </c>
      <c r="C1194" s="3">
        <f t="shared" si="37"/>
        <v>1</v>
      </c>
      <c r="D1194" t="s">
        <v>28</v>
      </c>
      <c r="E1194">
        <v>21</v>
      </c>
      <c r="F1194">
        <v>157</v>
      </c>
      <c r="G1194">
        <v>3</v>
      </c>
    </row>
    <row r="1195" spans="1:7">
      <c r="A1195" s="2">
        <v>43914</v>
      </c>
      <c r="B1195" s="2">
        <f t="shared" si="36"/>
        <v>43921</v>
      </c>
      <c r="C1195" s="3">
        <f t="shared" si="37"/>
        <v>1</v>
      </c>
      <c r="D1195" t="s">
        <v>40</v>
      </c>
      <c r="E1195">
        <v>22</v>
      </c>
      <c r="F1195">
        <v>1388</v>
      </c>
      <c r="G1195">
        <v>46</v>
      </c>
    </row>
    <row r="1196" spans="1:7">
      <c r="A1196" s="2">
        <v>43914</v>
      </c>
      <c r="B1196" s="2">
        <f t="shared" si="36"/>
        <v>43921</v>
      </c>
      <c r="C1196" s="3">
        <f t="shared" si="37"/>
        <v>1</v>
      </c>
      <c r="D1196" t="s">
        <v>51</v>
      </c>
      <c r="E1196">
        <v>23</v>
      </c>
      <c r="F1196">
        <v>118</v>
      </c>
      <c r="G1196">
        <v>0</v>
      </c>
    </row>
    <row r="1197" spans="1:7">
      <c r="A1197" s="2">
        <v>43914</v>
      </c>
      <c r="B1197" s="2">
        <f t="shared" si="36"/>
        <v>43921</v>
      </c>
      <c r="C1197" s="3">
        <f t="shared" si="37"/>
        <v>1</v>
      </c>
      <c r="D1197" t="s">
        <v>23</v>
      </c>
      <c r="E1197">
        <v>24</v>
      </c>
      <c r="F1197">
        <v>349</v>
      </c>
      <c r="G1197">
        <v>4</v>
      </c>
    </row>
    <row r="1198" spans="1:7">
      <c r="A1198" s="2">
        <v>43914</v>
      </c>
      <c r="B1198" s="2">
        <f t="shared" si="36"/>
        <v>43921</v>
      </c>
      <c r="C1198" s="3">
        <f t="shared" si="37"/>
        <v>1</v>
      </c>
      <c r="D1198" t="s">
        <v>9</v>
      </c>
      <c r="E1198">
        <v>25</v>
      </c>
      <c r="F1198">
        <v>1159</v>
      </c>
      <c r="G1198">
        <v>11</v>
      </c>
    </row>
    <row r="1199" spans="1:7">
      <c r="A1199" s="2">
        <v>43914</v>
      </c>
      <c r="B1199" s="2">
        <f t="shared" si="36"/>
        <v>43921</v>
      </c>
      <c r="C1199" s="3">
        <f t="shared" si="37"/>
        <v>1</v>
      </c>
      <c r="D1199" t="s">
        <v>42</v>
      </c>
      <c r="E1199">
        <v>26</v>
      </c>
      <c r="F1199">
        <v>1791</v>
      </c>
      <c r="G1199">
        <v>24</v>
      </c>
    </row>
    <row r="1200" spans="1:7">
      <c r="A1200" s="2">
        <v>43914</v>
      </c>
      <c r="B1200" s="2">
        <f t="shared" si="36"/>
        <v>43921</v>
      </c>
      <c r="C1200" s="3">
        <f t="shared" si="37"/>
        <v>1</v>
      </c>
      <c r="D1200" t="s">
        <v>29</v>
      </c>
      <c r="E1200">
        <v>27</v>
      </c>
      <c r="F1200">
        <v>264</v>
      </c>
      <c r="G1200">
        <v>1</v>
      </c>
    </row>
    <row r="1201" spans="1:7">
      <c r="A1201" s="2">
        <v>43914</v>
      </c>
      <c r="B1201" s="2">
        <f t="shared" si="36"/>
        <v>43921</v>
      </c>
      <c r="C1201" s="3">
        <f t="shared" si="37"/>
        <v>1</v>
      </c>
      <c r="D1201" t="s">
        <v>46</v>
      </c>
      <c r="E1201">
        <v>28</v>
      </c>
      <c r="F1201">
        <v>320</v>
      </c>
      <c r="G1201">
        <v>1</v>
      </c>
    </row>
    <row r="1202" spans="1:7">
      <c r="A1202" s="2">
        <v>43914</v>
      </c>
      <c r="B1202" s="2">
        <f t="shared" si="36"/>
        <v>43921</v>
      </c>
      <c r="C1202" s="3">
        <f t="shared" si="37"/>
        <v>1</v>
      </c>
      <c r="D1202" t="s">
        <v>35</v>
      </c>
      <c r="E1202">
        <v>29</v>
      </c>
      <c r="F1202">
        <v>255</v>
      </c>
      <c r="G1202">
        <v>5</v>
      </c>
    </row>
    <row r="1203" spans="1:7">
      <c r="A1203" s="2">
        <v>43914</v>
      </c>
      <c r="B1203" s="2">
        <f t="shared" si="36"/>
        <v>43921</v>
      </c>
      <c r="C1203" s="3">
        <f t="shared" si="37"/>
        <v>1</v>
      </c>
      <c r="D1203" t="s">
        <v>54</v>
      </c>
      <c r="E1203">
        <v>30</v>
      </c>
      <c r="F1203">
        <v>51</v>
      </c>
      <c r="G1203">
        <v>0</v>
      </c>
    </row>
    <row r="1204" spans="1:7">
      <c r="A1204" s="2">
        <v>43914</v>
      </c>
      <c r="B1204" s="2">
        <f t="shared" si="36"/>
        <v>43921</v>
      </c>
      <c r="C1204" s="3">
        <f t="shared" si="37"/>
        <v>1</v>
      </c>
      <c r="D1204" t="s">
        <v>12</v>
      </c>
      <c r="E1204">
        <v>31</v>
      </c>
      <c r="F1204">
        <v>77</v>
      </c>
      <c r="G1204">
        <v>0</v>
      </c>
    </row>
    <row r="1205" spans="1:7">
      <c r="A1205" s="2">
        <v>43914</v>
      </c>
      <c r="B1205" s="2">
        <f t="shared" si="36"/>
        <v>43921</v>
      </c>
      <c r="C1205" s="3">
        <f t="shared" si="37"/>
        <v>1</v>
      </c>
      <c r="D1205" t="s">
        <v>24</v>
      </c>
      <c r="E1205">
        <v>32</v>
      </c>
      <c r="F1205">
        <v>315</v>
      </c>
      <c r="G1205">
        <v>6</v>
      </c>
    </row>
    <row r="1206" spans="1:7">
      <c r="A1206" s="2">
        <v>43914</v>
      </c>
      <c r="B1206" s="2">
        <f t="shared" si="36"/>
        <v>43921</v>
      </c>
      <c r="C1206" s="3">
        <f t="shared" si="37"/>
        <v>1</v>
      </c>
      <c r="D1206" t="s">
        <v>19</v>
      </c>
      <c r="E1206">
        <v>33</v>
      </c>
      <c r="F1206">
        <v>108</v>
      </c>
      <c r="G1206">
        <v>1</v>
      </c>
    </row>
    <row r="1207" spans="1:7">
      <c r="A1207" s="2">
        <v>43914</v>
      </c>
      <c r="B1207" s="2">
        <f t="shared" si="36"/>
        <v>43921</v>
      </c>
      <c r="C1207" s="3">
        <f t="shared" si="37"/>
        <v>1</v>
      </c>
      <c r="D1207" t="s">
        <v>21</v>
      </c>
      <c r="E1207">
        <v>34</v>
      </c>
      <c r="F1207">
        <v>3675</v>
      </c>
      <c r="G1207">
        <v>44</v>
      </c>
    </row>
    <row r="1208" spans="1:7">
      <c r="A1208" s="2">
        <v>43914</v>
      </c>
      <c r="B1208" s="2">
        <f t="shared" si="36"/>
        <v>43921</v>
      </c>
      <c r="C1208" s="3">
        <f t="shared" si="37"/>
        <v>1</v>
      </c>
      <c r="D1208" t="s">
        <v>47</v>
      </c>
      <c r="E1208">
        <v>35</v>
      </c>
      <c r="F1208">
        <v>100</v>
      </c>
      <c r="G1208">
        <v>0</v>
      </c>
    </row>
    <row r="1209" spans="1:7">
      <c r="A1209" s="2">
        <v>43914</v>
      </c>
      <c r="B1209" s="2">
        <f t="shared" si="36"/>
        <v>43921</v>
      </c>
      <c r="C1209" s="3">
        <f t="shared" si="37"/>
        <v>1</v>
      </c>
      <c r="D1209" t="s">
        <v>16</v>
      </c>
      <c r="E1209">
        <v>36</v>
      </c>
      <c r="F1209">
        <v>25704</v>
      </c>
      <c r="G1209">
        <v>264</v>
      </c>
    </row>
    <row r="1210" spans="1:7">
      <c r="A1210" s="2">
        <v>43914</v>
      </c>
      <c r="B1210" s="2">
        <f t="shared" si="36"/>
        <v>43921</v>
      </c>
      <c r="C1210" s="3">
        <f t="shared" si="37"/>
        <v>1</v>
      </c>
      <c r="D1210" t="s">
        <v>20</v>
      </c>
      <c r="E1210">
        <v>37</v>
      </c>
      <c r="F1210">
        <v>397</v>
      </c>
      <c r="G1210">
        <v>0</v>
      </c>
    </row>
    <row r="1211" spans="1:7">
      <c r="A1211" s="2">
        <v>43914</v>
      </c>
      <c r="B1211" s="2">
        <f t="shared" si="36"/>
        <v>43921</v>
      </c>
      <c r="C1211" s="3">
        <f t="shared" si="37"/>
        <v>1</v>
      </c>
      <c r="D1211" t="s">
        <v>48</v>
      </c>
      <c r="E1211">
        <v>38</v>
      </c>
      <c r="F1211">
        <v>37</v>
      </c>
      <c r="G1211">
        <v>0</v>
      </c>
    </row>
    <row r="1212" spans="1:7">
      <c r="A1212" s="2">
        <v>43914</v>
      </c>
      <c r="B1212" s="2">
        <f t="shared" si="36"/>
        <v>43921</v>
      </c>
      <c r="C1212" s="3">
        <f t="shared" si="37"/>
        <v>1</v>
      </c>
      <c r="D1212" t="s">
        <v>41</v>
      </c>
      <c r="E1212">
        <v>39</v>
      </c>
      <c r="F1212">
        <v>564</v>
      </c>
      <c r="G1212">
        <v>8</v>
      </c>
    </row>
    <row r="1213" spans="1:7">
      <c r="A1213" s="2">
        <v>43914</v>
      </c>
      <c r="B1213" s="2">
        <f t="shared" si="36"/>
        <v>43921</v>
      </c>
      <c r="C1213" s="3">
        <f t="shared" si="37"/>
        <v>1</v>
      </c>
      <c r="D1213" t="s">
        <v>30</v>
      </c>
      <c r="E1213">
        <v>40</v>
      </c>
      <c r="F1213">
        <v>106</v>
      </c>
      <c r="G1213">
        <v>3</v>
      </c>
    </row>
    <row r="1214" spans="1:7">
      <c r="A1214" s="2">
        <v>43914</v>
      </c>
      <c r="B1214" s="2">
        <f t="shared" si="36"/>
        <v>43921</v>
      </c>
      <c r="C1214" s="3">
        <f t="shared" si="37"/>
        <v>1</v>
      </c>
      <c r="D1214" t="s">
        <v>14</v>
      </c>
      <c r="E1214">
        <v>41</v>
      </c>
      <c r="F1214">
        <v>209</v>
      </c>
      <c r="G1214">
        <v>8</v>
      </c>
    </row>
    <row r="1215" spans="1:7">
      <c r="A1215" s="2">
        <v>43914</v>
      </c>
      <c r="B1215" s="2">
        <f t="shared" si="36"/>
        <v>43921</v>
      </c>
      <c r="C1215" s="3">
        <f t="shared" si="37"/>
        <v>1</v>
      </c>
      <c r="D1215" t="s">
        <v>31</v>
      </c>
      <c r="E1215">
        <v>42</v>
      </c>
      <c r="F1215">
        <v>851</v>
      </c>
      <c r="G1215">
        <v>8</v>
      </c>
    </row>
    <row r="1216" spans="1:7">
      <c r="A1216" s="2">
        <v>43914</v>
      </c>
      <c r="B1216" s="2">
        <f t="shared" si="36"/>
        <v>43921</v>
      </c>
      <c r="C1216" s="3">
        <f t="shared" si="37"/>
        <v>1</v>
      </c>
      <c r="D1216" t="s">
        <v>55</v>
      </c>
      <c r="E1216">
        <v>72</v>
      </c>
      <c r="F1216">
        <v>39</v>
      </c>
      <c r="G1216">
        <v>2</v>
      </c>
    </row>
    <row r="1217" spans="1:7">
      <c r="A1217" s="2">
        <v>43914</v>
      </c>
      <c r="B1217" s="2">
        <f t="shared" si="36"/>
        <v>43921</v>
      </c>
      <c r="C1217" s="3">
        <f t="shared" si="37"/>
        <v>1</v>
      </c>
      <c r="D1217" t="s">
        <v>17</v>
      </c>
      <c r="E1217">
        <v>44</v>
      </c>
      <c r="F1217">
        <v>124</v>
      </c>
      <c r="G1217">
        <v>0</v>
      </c>
    </row>
    <row r="1218" spans="1:7">
      <c r="A1218" s="2">
        <v>43914</v>
      </c>
      <c r="B1218" s="2">
        <f t="shared" si="36"/>
        <v>43921</v>
      </c>
      <c r="C1218" s="3">
        <f t="shared" si="37"/>
        <v>1</v>
      </c>
      <c r="D1218" t="s">
        <v>32</v>
      </c>
      <c r="E1218">
        <v>45</v>
      </c>
      <c r="F1218">
        <v>342</v>
      </c>
      <c r="G1218">
        <v>8</v>
      </c>
    </row>
    <row r="1219" spans="1:7">
      <c r="A1219" s="2">
        <v>43914</v>
      </c>
      <c r="B1219" s="2">
        <f t="shared" si="36"/>
        <v>43921</v>
      </c>
      <c r="C1219" s="3">
        <f t="shared" si="37"/>
        <v>1</v>
      </c>
      <c r="D1219" t="s">
        <v>43</v>
      </c>
      <c r="E1219">
        <v>46</v>
      </c>
      <c r="F1219">
        <v>30</v>
      </c>
      <c r="G1219">
        <v>1</v>
      </c>
    </row>
    <row r="1220" spans="1:7">
      <c r="A1220" s="2">
        <v>43914</v>
      </c>
      <c r="B1220" s="2">
        <f t="shared" ref="B1220:B1283" si="38">EOMONTH(A1220,0)</f>
        <v>43921</v>
      </c>
      <c r="C1220" s="3">
        <f t="shared" ref="C1220:C1283" si="39">IF(A1220=B1220,0,1)</f>
        <v>1</v>
      </c>
      <c r="D1220" t="s">
        <v>25</v>
      </c>
      <c r="E1220">
        <v>47</v>
      </c>
      <c r="F1220">
        <v>678</v>
      </c>
      <c r="G1220">
        <v>2</v>
      </c>
    </row>
    <row r="1221" spans="1:7">
      <c r="A1221" s="2">
        <v>43914</v>
      </c>
      <c r="B1221" s="2">
        <f t="shared" si="38"/>
        <v>43921</v>
      </c>
      <c r="C1221" s="3">
        <f t="shared" si="39"/>
        <v>1</v>
      </c>
      <c r="D1221" t="s">
        <v>11</v>
      </c>
      <c r="E1221">
        <v>48</v>
      </c>
      <c r="F1221">
        <v>857</v>
      </c>
      <c r="G1221">
        <v>11</v>
      </c>
    </row>
    <row r="1222" spans="1:7">
      <c r="A1222" s="2">
        <v>43914</v>
      </c>
      <c r="B1222" s="2">
        <f t="shared" si="38"/>
        <v>43921</v>
      </c>
      <c r="C1222" s="3">
        <f t="shared" si="39"/>
        <v>1</v>
      </c>
      <c r="D1222" t="s">
        <v>13</v>
      </c>
      <c r="E1222">
        <v>49</v>
      </c>
      <c r="F1222">
        <v>299</v>
      </c>
      <c r="G1222">
        <v>1</v>
      </c>
    </row>
    <row r="1223" spans="1:7">
      <c r="A1223" s="2">
        <v>43914</v>
      </c>
      <c r="B1223" s="2">
        <f t="shared" si="38"/>
        <v>43921</v>
      </c>
      <c r="C1223" s="3">
        <f t="shared" si="39"/>
        <v>1</v>
      </c>
      <c r="D1223" t="s">
        <v>36</v>
      </c>
      <c r="E1223">
        <v>50</v>
      </c>
      <c r="F1223">
        <v>95</v>
      </c>
      <c r="G1223">
        <v>7</v>
      </c>
    </row>
    <row r="1224" spans="1:7">
      <c r="A1224" s="2">
        <v>43914</v>
      </c>
      <c r="B1224" s="2">
        <f t="shared" si="38"/>
        <v>43921</v>
      </c>
      <c r="C1224" s="3">
        <f t="shared" si="39"/>
        <v>1</v>
      </c>
      <c r="D1224" t="s">
        <v>56</v>
      </c>
      <c r="E1224">
        <v>78</v>
      </c>
      <c r="F1224">
        <v>17</v>
      </c>
      <c r="G1224">
        <v>0</v>
      </c>
    </row>
    <row r="1225" spans="1:7">
      <c r="A1225" s="2">
        <v>43914</v>
      </c>
      <c r="B1225" s="2">
        <f t="shared" si="38"/>
        <v>43921</v>
      </c>
      <c r="C1225" s="3">
        <f t="shared" si="39"/>
        <v>1</v>
      </c>
      <c r="D1225" t="s">
        <v>37</v>
      </c>
      <c r="E1225">
        <v>51</v>
      </c>
      <c r="F1225">
        <v>291</v>
      </c>
      <c r="G1225">
        <v>7</v>
      </c>
    </row>
    <row r="1226" spans="1:7">
      <c r="A1226" s="2">
        <v>43914</v>
      </c>
      <c r="B1226" s="2">
        <f t="shared" si="38"/>
        <v>43921</v>
      </c>
      <c r="C1226" s="3">
        <f t="shared" si="39"/>
        <v>1</v>
      </c>
      <c r="D1226" t="s">
        <v>5</v>
      </c>
      <c r="E1226">
        <v>53</v>
      </c>
      <c r="F1226">
        <v>2469</v>
      </c>
      <c r="G1226">
        <v>123</v>
      </c>
    </row>
    <row r="1227" spans="1:7">
      <c r="A1227" s="2">
        <v>43914</v>
      </c>
      <c r="B1227" s="2">
        <f t="shared" si="38"/>
        <v>43921</v>
      </c>
      <c r="C1227" s="3">
        <f t="shared" si="39"/>
        <v>1</v>
      </c>
      <c r="D1227" t="s">
        <v>58</v>
      </c>
      <c r="E1227">
        <v>54</v>
      </c>
      <c r="F1227">
        <v>39</v>
      </c>
      <c r="G1227">
        <v>0</v>
      </c>
    </row>
    <row r="1228" spans="1:7">
      <c r="A1228" s="2">
        <v>43914</v>
      </c>
      <c r="B1228" s="2">
        <f t="shared" si="38"/>
        <v>43921</v>
      </c>
      <c r="C1228" s="3">
        <f t="shared" si="39"/>
        <v>1</v>
      </c>
      <c r="D1228" t="s">
        <v>10</v>
      </c>
      <c r="E1228">
        <v>55</v>
      </c>
      <c r="F1228">
        <v>481</v>
      </c>
      <c r="G1228">
        <v>5</v>
      </c>
    </row>
    <row r="1229" spans="1:7">
      <c r="A1229" s="2">
        <v>43914</v>
      </c>
      <c r="B1229" s="2">
        <f t="shared" si="38"/>
        <v>43921</v>
      </c>
      <c r="C1229" s="3">
        <f t="shared" si="39"/>
        <v>1</v>
      </c>
      <c r="D1229" t="s">
        <v>49</v>
      </c>
      <c r="E1229">
        <v>56</v>
      </c>
      <c r="F1229">
        <v>37</v>
      </c>
      <c r="G1229">
        <v>0</v>
      </c>
    </row>
    <row r="1230" spans="1:7">
      <c r="A1230" s="2">
        <v>43915</v>
      </c>
      <c r="B1230" s="2">
        <f t="shared" si="38"/>
        <v>43921</v>
      </c>
      <c r="C1230" s="3">
        <f t="shared" si="39"/>
        <v>1</v>
      </c>
      <c r="D1230" t="s">
        <v>52</v>
      </c>
      <c r="E1230">
        <v>1</v>
      </c>
      <c r="F1230">
        <v>386</v>
      </c>
      <c r="G1230">
        <v>1</v>
      </c>
    </row>
    <row r="1231" spans="1:7">
      <c r="A1231" s="2">
        <v>43915</v>
      </c>
      <c r="B1231" s="2">
        <f t="shared" si="38"/>
        <v>43921</v>
      </c>
      <c r="C1231" s="3">
        <f t="shared" si="39"/>
        <v>1</v>
      </c>
      <c r="D1231" t="s">
        <v>50</v>
      </c>
      <c r="E1231">
        <v>2</v>
      </c>
      <c r="F1231">
        <v>59</v>
      </c>
      <c r="G1231">
        <v>0</v>
      </c>
    </row>
    <row r="1232" spans="1:7">
      <c r="A1232" s="2">
        <v>43915</v>
      </c>
      <c r="B1232" s="2">
        <f t="shared" si="38"/>
        <v>43921</v>
      </c>
      <c r="C1232" s="3">
        <f t="shared" si="39"/>
        <v>1</v>
      </c>
      <c r="D1232" t="s">
        <v>8</v>
      </c>
      <c r="E1232">
        <v>4</v>
      </c>
      <c r="F1232">
        <v>402</v>
      </c>
      <c r="G1232">
        <v>6</v>
      </c>
    </row>
    <row r="1233" spans="1:7">
      <c r="A1233" s="2">
        <v>43915</v>
      </c>
      <c r="B1233" s="2">
        <f t="shared" si="38"/>
        <v>43921</v>
      </c>
      <c r="C1233" s="3">
        <f t="shared" si="39"/>
        <v>1</v>
      </c>
      <c r="D1233" t="s">
        <v>44</v>
      </c>
      <c r="E1233">
        <v>5</v>
      </c>
      <c r="F1233">
        <v>307</v>
      </c>
      <c r="G1233">
        <v>2</v>
      </c>
    </row>
    <row r="1234" spans="1:7">
      <c r="A1234" s="2">
        <v>43915</v>
      </c>
      <c r="B1234" s="2">
        <f t="shared" si="38"/>
        <v>43921</v>
      </c>
      <c r="C1234" s="3">
        <f t="shared" si="39"/>
        <v>1</v>
      </c>
      <c r="D1234" t="s">
        <v>7</v>
      </c>
      <c r="E1234">
        <v>6</v>
      </c>
      <c r="F1234">
        <v>3183</v>
      </c>
      <c r="G1234">
        <v>68</v>
      </c>
    </row>
    <row r="1235" spans="1:7">
      <c r="A1235" s="2">
        <v>43915</v>
      </c>
      <c r="B1235" s="2">
        <f t="shared" si="38"/>
        <v>43921</v>
      </c>
      <c r="C1235" s="3">
        <f t="shared" si="39"/>
        <v>1</v>
      </c>
      <c r="D1235" t="s">
        <v>22</v>
      </c>
      <c r="E1235">
        <v>8</v>
      </c>
      <c r="F1235">
        <v>1086</v>
      </c>
      <c r="G1235">
        <v>19</v>
      </c>
    </row>
    <row r="1236" spans="1:7">
      <c r="A1236" s="2">
        <v>43915</v>
      </c>
      <c r="B1236" s="2">
        <f t="shared" si="38"/>
        <v>43921</v>
      </c>
      <c r="C1236" s="3">
        <f t="shared" si="39"/>
        <v>1</v>
      </c>
      <c r="D1236" t="s">
        <v>38</v>
      </c>
      <c r="E1236">
        <v>9</v>
      </c>
      <c r="F1236">
        <v>875</v>
      </c>
      <c r="G1236">
        <v>19</v>
      </c>
    </row>
    <row r="1237" spans="1:7">
      <c r="A1237" s="2">
        <v>43915</v>
      </c>
      <c r="B1237" s="2">
        <f t="shared" si="38"/>
        <v>43921</v>
      </c>
      <c r="C1237" s="3">
        <f t="shared" si="39"/>
        <v>1</v>
      </c>
      <c r="D1237" t="s">
        <v>45</v>
      </c>
      <c r="E1237">
        <v>10</v>
      </c>
      <c r="F1237">
        <v>119</v>
      </c>
      <c r="G1237">
        <v>0</v>
      </c>
    </row>
    <row r="1238" spans="1:7">
      <c r="A1238" s="2">
        <v>43915</v>
      </c>
      <c r="B1238" s="2">
        <f t="shared" si="38"/>
        <v>43921</v>
      </c>
      <c r="C1238" s="3">
        <f t="shared" si="39"/>
        <v>1</v>
      </c>
      <c r="D1238" t="s">
        <v>33</v>
      </c>
      <c r="E1238">
        <v>11</v>
      </c>
      <c r="F1238">
        <v>183</v>
      </c>
      <c r="G1238">
        <v>2</v>
      </c>
    </row>
    <row r="1239" spans="1:7">
      <c r="A1239" s="2">
        <v>43915</v>
      </c>
      <c r="B1239" s="2">
        <f t="shared" si="38"/>
        <v>43921</v>
      </c>
      <c r="C1239" s="3">
        <f t="shared" si="39"/>
        <v>1</v>
      </c>
      <c r="D1239" t="s">
        <v>15</v>
      </c>
      <c r="E1239">
        <v>12</v>
      </c>
      <c r="F1239">
        <v>1971</v>
      </c>
      <c r="G1239">
        <v>23</v>
      </c>
    </row>
    <row r="1240" spans="1:7">
      <c r="A1240" s="2">
        <v>43915</v>
      </c>
      <c r="B1240" s="2">
        <f t="shared" si="38"/>
        <v>43921</v>
      </c>
      <c r="C1240" s="3">
        <f t="shared" si="39"/>
        <v>1</v>
      </c>
      <c r="D1240" t="s">
        <v>18</v>
      </c>
      <c r="E1240">
        <v>13</v>
      </c>
      <c r="F1240">
        <v>1385</v>
      </c>
      <c r="G1240">
        <v>47</v>
      </c>
    </row>
    <row r="1241" spans="1:7">
      <c r="A1241" s="2">
        <v>43915</v>
      </c>
      <c r="B1241" s="2">
        <f t="shared" si="38"/>
        <v>43921</v>
      </c>
      <c r="C1241" s="3">
        <f t="shared" si="39"/>
        <v>1</v>
      </c>
      <c r="D1241" t="s">
        <v>57</v>
      </c>
      <c r="E1241">
        <v>66</v>
      </c>
      <c r="F1241">
        <v>32</v>
      </c>
      <c r="G1241">
        <v>1</v>
      </c>
    </row>
    <row r="1242" spans="1:7">
      <c r="A1242" s="2">
        <v>43915</v>
      </c>
      <c r="B1242" s="2">
        <f t="shared" si="38"/>
        <v>43921</v>
      </c>
      <c r="C1242" s="3">
        <f t="shared" si="39"/>
        <v>1</v>
      </c>
      <c r="D1242" t="s">
        <v>26</v>
      </c>
      <c r="E1242">
        <v>15</v>
      </c>
      <c r="F1242">
        <v>95</v>
      </c>
      <c r="G1242">
        <v>0</v>
      </c>
    </row>
    <row r="1243" spans="1:7">
      <c r="A1243" s="2">
        <v>43915</v>
      </c>
      <c r="B1243" s="2">
        <f t="shared" si="38"/>
        <v>43921</v>
      </c>
      <c r="C1243" s="3">
        <f t="shared" si="39"/>
        <v>1</v>
      </c>
      <c r="D1243" t="s">
        <v>53</v>
      </c>
      <c r="E1243">
        <v>16</v>
      </c>
      <c r="F1243">
        <v>123</v>
      </c>
      <c r="G1243">
        <v>0</v>
      </c>
    </row>
    <row r="1244" spans="1:7">
      <c r="A1244" s="2">
        <v>43915</v>
      </c>
      <c r="B1244" s="2">
        <f t="shared" si="38"/>
        <v>43921</v>
      </c>
      <c r="C1244" s="3">
        <f t="shared" si="39"/>
        <v>1</v>
      </c>
      <c r="D1244" t="s">
        <v>6</v>
      </c>
      <c r="E1244">
        <v>17</v>
      </c>
      <c r="F1244">
        <v>1874</v>
      </c>
      <c r="G1244">
        <v>21</v>
      </c>
    </row>
    <row r="1245" spans="1:7">
      <c r="A1245" s="2">
        <v>43915</v>
      </c>
      <c r="B1245" s="2">
        <f t="shared" si="38"/>
        <v>43921</v>
      </c>
      <c r="C1245" s="3">
        <f t="shared" si="39"/>
        <v>1</v>
      </c>
      <c r="D1245" t="s">
        <v>27</v>
      </c>
      <c r="E1245">
        <v>18</v>
      </c>
      <c r="F1245">
        <v>484</v>
      </c>
      <c r="G1245">
        <v>19</v>
      </c>
    </row>
    <row r="1246" spans="1:7">
      <c r="A1246" s="2">
        <v>43915</v>
      </c>
      <c r="B1246" s="2">
        <f t="shared" si="38"/>
        <v>43921</v>
      </c>
      <c r="C1246" s="3">
        <f t="shared" si="39"/>
        <v>1</v>
      </c>
      <c r="D1246" t="s">
        <v>39</v>
      </c>
      <c r="E1246">
        <v>19</v>
      </c>
      <c r="F1246">
        <v>147</v>
      </c>
      <c r="G1246">
        <v>1</v>
      </c>
    </row>
    <row r="1247" spans="1:7">
      <c r="A1247" s="2">
        <v>43915</v>
      </c>
      <c r="B1247" s="2">
        <f t="shared" si="38"/>
        <v>43921</v>
      </c>
      <c r="C1247" s="3">
        <f t="shared" si="39"/>
        <v>1</v>
      </c>
      <c r="D1247" t="s">
        <v>34</v>
      </c>
      <c r="E1247">
        <v>20</v>
      </c>
      <c r="F1247">
        <v>134</v>
      </c>
      <c r="G1247">
        <v>3</v>
      </c>
    </row>
    <row r="1248" spans="1:7">
      <c r="A1248" s="2">
        <v>43915</v>
      </c>
      <c r="B1248" s="2">
        <f t="shared" si="38"/>
        <v>43921</v>
      </c>
      <c r="C1248" s="3">
        <f t="shared" si="39"/>
        <v>1</v>
      </c>
      <c r="D1248" t="s">
        <v>28</v>
      </c>
      <c r="E1248">
        <v>21</v>
      </c>
      <c r="F1248">
        <v>198</v>
      </c>
      <c r="G1248">
        <v>5</v>
      </c>
    </row>
    <row r="1249" spans="1:7">
      <c r="A1249" s="2">
        <v>43915</v>
      </c>
      <c r="B1249" s="2">
        <f t="shared" si="38"/>
        <v>43921</v>
      </c>
      <c r="C1249" s="3">
        <f t="shared" si="39"/>
        <v>1</v>
      </c>
      <c r="D1249" t="s">
        <v>40</v>
      </c>
      <c r="E1249">
        <v>22</v>
      </c>
      <c r="F1249">
        <v>1795</v>
      </c>
      <c r="G1249">
        <v>65</v>
      </c>
    </row>
    <row r="1250" spans="1:7">
      <c r="A1250" s="2">
        <v>43915</v>
      </c>
      <c r="B1250" s="2">
        <f t="shared" si="38"/>
        <v>43921</v>
      </c>
      <c r="C1250" s="3">
        <f t="shared" si="39"/>
        <v>1</v>
      </c>
      <c r="D1250" t="s">
        <v>51</v>
      </c>
      <c r="E1250">
        <v>23</v>
      </c>
      <c r="F1250">
        <v>142</v>
      </c>
      <c r="G1250">
        <v>0</v>
      </c>
    </row>
    <row r="1251" spans="1:7">
      <c r="A1251" s="2">
        <v>43915</v>
      </c>
      <c r="B1251" s="2">
        <f t="shared" si="38"/>
        <v>43921</v>
      </c>
      <c r="C1251" s="3">
        <f t="shared" si="39"/>
        <v>1</v>
      </c>
      <c r="D1251" t="s">
        <v>23</v>
      </c>
      <c r="E1251">
        <v>24</v>
      </c>
      <c r="F1251">
        <v>423</v>
      </c>
      <c r="G1251">
        <v>4</v>
      </c>
    </row>
    <row r="1252" spans="1:7">
      <c r="A1252" s="2">
        <v>43915</v>
      </c>
      <c r="B1252" s="2">
        <f t="shared" si="38"/>
        <v>43921</v>
      </c>
      <c r="C1252" s="3">
        <f t="shared" si="39"/>
        <v>1</v>
      </c>
      <c r="D1252" t="s">
        <v>9</v>
      </c>
      <c r="E1252">
        <v>25</v>
      </c>
      <c r="F1252">
        <v>1838</v>
      </c>
      <c r="G1252">
        <v>15</v>
      </c>
    </row>
    <row r="1253" spans="1:7">
      <c r="A1253" s="2">
        <v>43915</v>
      </c>
      <c r="B1253" s="2">
        <f t="shared" si="38"/>
        <v>43921</v>
      </c>
      <c r="C1253" s="3">
        <f t="shared" si="39"/>
        <v>1</v>
      </c>
      <c r="D1253" t="s">
        <v>42</v>
      </c>
      <c r="E1253">
        <v>26</v>
      </c>
      <c r="F1253">
        <v>2293</v>
      </c>
      <c r="G1253">
        <v>43</v>
      </c>
    </row>
    <row r="1254" spans="1:7">
      <c r="A1254" s="2">
        <v>43915</v>
      </c>
      <c r="B1254" s="2">
        <f t="shared" si="38"/>
        <v>43921</v>
      </c>
      <c r="C1254" s="3">
        <f t="shared" si="39"/>
        <v>1</v>
      </c>
      <c r="D1254" t="s">
        <v>29</v>
      </c>
      <c r="E1254">
        <v>27</v>
      </c>
      <c r="F1254">
        <v>289</v>
      </c>
      <c r="G1254">
        <v>1</v>
      </c>
    </row>
    <row r="1255" spans="1:7">
      <c r="A1255" s="2">
        <v>43915</v>
      </c>
      <c r="B1255" s="2">
        <f t="shared" si="38"/>
        <v>43921</v>
      </c>
      <c r="C1255" s="3">
        <f t="shared" si="39"/>
        <v>1</v>
      </c>
      <c r="D1255" t="s">
        <v>46</v>
      </c>
      <c r="E1255">
        <v>28</v>
      </c>
      <c r="F1255">
        <v>376</v>
      </c>
      <c r="G1255">
        <v>5</v>
      </c>
    </row>
    <row r="1256" spans="1:7">
      <c r="A1256" s="2">
        <v>43915</v>
      </c>
      <c r="B1256" s="2">
        <f t="shared" si="38"/>
        <v>43921</v>
      </c>
      <c r="C1256" s="3">
        <f t="shared" si="39"/>
        <v>1</v>
      </c>
      <c r="D1256" t="s">
        <v>35</v>
      </c>
      <c r="E1256">
        <v>29</v>
      </c>
      <c r="F1256">
        <v>384</v>
      </c>
      <c r="G1256">
        <v>8</v>
      </c>
    </row>
    <row r="1257" spans="1:7">
      <c r="A1257" s="2">
        <v>43915</v>
      </c>
      <c r="B1257" s="2">
        <f t="shared" si="38"/>
        <v>43921</v>
      </c>
      <c r="C1257" s="3">
        <f t="shared" si="39"/>
        <v>1</v>
      </c>
      <c r="D1257" t="s">
        <v>54</v>
      </c>
      <c r="E1257">
        <v>30</v>
      </c>
      <c r="F1257">
        <v>65</v>
      </c>
      <c r="G1257">
        <v>0</v>
      </c>
    </row>
    <row r="1258" spans="1:7">
      <c r="A1258" s="2">
        <v>43915</v>
      </c>
      <c r="B1258" s="2">
        <f t="shared" si="38"/>
        <v>43921</v>
      </c>
      <c r="C1258" s="3">
        <f t="shared" si="39"/>
        <v>1</v>
      </c>
      <c r="D1258" t="s">
        <v>12</v>
      </c>
      <c r="E1258">
        <v>31</v>
      </c>
      <c r="F1258">
        <v>84</v>
      </c>
      <c r="G1258">
        <v>0</v>
      </c>
    </row>
    <row r="1259" spans="1:7">
      <c r="A1259" s="2">
        <v>43915</v>
      </c>
      <c r="B1259" s="2">
        <f t="shared" si="38"/>
        <v>43921</v>
      </c>
      <c r="C1259" s="3">
        <f t="shared" si="39"/>
        <v>1</v>
      </c>
      <c r="D1259" t="s">
        <v>24</v>
      </c>
      <c r="E1259">
        <v>32</v>
      </c>
      <c r="F1259">
        <v>405</v>
      </c>
      <c r="G1259">
        <v>10</v>
      </c>
    </row>
    <row r="1260" spans="1:7">
      <c r="A1260" s="2">
        <v>43915</v>
      </c>
      <c r="B1260" s="2">
        <f t="shared" si="38"/>
        <v>43921</v>
      </c>
      <c r="C1260" s="3">
        <f t="shared" si="39"/>
        <v>1</v>
      </c>
      <c r="D1260" t="s">
        <v>19</v>
      </c>
      <c r="E1260">
        <v>33</v>
      </c>
      <c r="F1260">
        <v>137</v>
      </c>
      <c r="G1260">
        <v>1</v>
      </c>
    </row>
    <row r="1261" spans="1:7">
      <c r="A1261" s="2">
        <v>43915</v>
      </c>
      <c r="B1261" s="2">
        <f t="shared" si="38"/>
        <v>43921</v>
      </c>
      <c r="C1261" s="3">
        <f t="shared" si="39"/>
        <v>1</v>
      </c>
      <c r="D1261" t="s">
        <v>21</v>
      </c>
      <c r="E1261">
        <v>34</v>
      </c>
      <c r="F1261">
        <v>4402</v>
      </c>
      <c r="G1261">
        <v>62</v>
      </c>
    </row>
    <row r="1262" spans="1:7">
      <c r="A1262" s="2">
        <v>43915</v>
      </c>
      <c r="B1262" s="2">
        <f t="shared" si="38"/>
        <v>43921</v>
      </c>
      <c r="C1262" s="3">
        <f t="shared" si="39"/>
        <v>1</v>
      </c>
      <c r="D1262" t="s">
        <v>47</v>
      </c>
      <c r="E1262">
        <v>35</v>
      </c>
      <c r="F1262">
        <v>113</v>
      </c>
      <c r="G1262">
        <v>1</v>
      </c>
    </row>
    <row r="1263" spans="1:7">
      <c r="A1263" s="2">
        <v>43915</v>
      </c>
      <c r="B1263" s="2">
        <f t="shared" si="38"/>
        <v>43921</v>
      </c>
      <c r="C1263" s="3">
        <f t="shared" si="39"/>
        <v>1</v>
      </c>
      <c r="D1263" t="s">
        <v>16</v>
      </c>
      <c r="E1263">
        <v>36</v>
      </c>
      <c r="F1263">
        <v>33117</v>
      </c>
      <c r="G1263">
        <v>381</v>
      </c>
    </row>
    <row r="1264" spans="1:7">
      <c r="A1264" s="2">
        <v>43915</v>
      </c>
      <c r="B1264" s="2">
        <f t="shared" si="38"/>
        <v>43921</v>
      </c>
      <c r="C1264" s="3">
        <f t="shared" si="39"/>
        <v>1</v>
      </c>
      <c r="D1264" t="s">
        <v>20</v>
      </c>
      <c r="E1264">
        <v>37</v>
      </c>
      <c r="F1264">
        <v>562</v>
      </c>
      <c r="G1264">
        <v>1</v>
      </c>
    </row>
    <row r="1265" spans="1:7">
      <c r="A1265" s="2">
        <v>43915</v>
      </c>
      <c r="B1265" s="2">
        <f t="shared" si="38"/>
        <v>43921</v>
      </c>
      <c r="C1265" s="3">
        <f t="shared" si="39"/>
        <v>1</v>
      </c>
      <c r="D1265" t="s">
        <v>48</v>
      </c>
      <c r="E1265">
        <v>38</v>
      </c>
      <c r="F1265">
        <v>45</v>
      </c>
      <c r="G1265">
        <v>0</v>
      </c>
    </row>
    <row r="1266" spans="1:7">
      <c r="A1266" s="2">
        <v>43915</v>
      </c>
      <c r="B1266" s="2">
        <f t="shared" si="38"/>
        <v>43921</v>
      </c>
      <c r="C1266" s="3">
        <f t="shared" si="39"/>
        <v>1</v>
      </c>
      <c r="D1266" t="s">
        <v>41</v>
      </c>
      <c r="E1266">
        <v>39</v>
      </c>
      <c r="F1266">
        <v>707</v>
      </c>
      <c r="G1266">
        <v>11</v>
      </c>
    </row>
    <row r="1267" spans="1:7">
      <c r="A1267" s="2">
        <v>43915</v>
      </c>
      <c r="B1267" s="2">
        <f t="shared" si="38"/>
        <v>43921</v>
      </c>
      <c r="C1267" s="3">
        <f t="shared" si="39"/>
        <v>1</v>
      </c>
      <c r="D1267" t="s">
        <v>30</v>
      </c>
      <c r="E1267">
        <v>40</v>
      </c>
      <c r="F1267">
        <v>164</v>
      </c>
      <c r="G1267">
        <v>5</v>
      </c>
    </row>
    <row r="1268" spans="1:7">
      <c r="A1268" s="2">
        <v>43915</v>
      </c>
      <c r="B1268" s="2">
        <f t="shared" si="38"/>
        <v>43921</v>
      </c>
      <c r="C1268" s="3">
        <f t="shared" si="39"/>
        <v>1</v>
      </c>
      <c r="D1268" t="s">
        <v>14</v>
      </c>
      <c r="E1268">
        <v>41</v>
      </c>
      <c r="F1268">
        <v>266</v>
      </c>
      <c r="G1268">
        <v>10</v>
      </c>
    </row>
    <row r="1269" spans="1:7">
      <c r="A1269" s="2">
        <v>43915</v>
      </c>
      <c r="B1269" s="2">
        <f t="shared" si="38"/>
        <v>43921</v>
      </c>
      <c r="C1269" s="3">
        <f t="shared" si="39"/>
        <v>1</v>
      </c>
      <c r="D1269" t="s">
        <v>31</v>
      </c>
      <c r="E1269">
        <v>42</v>
      </c>
      <c r="F1269">
        <v>1151</v>
      </c>
      <c r="G1269">
        <v>12</v>
      </c>
    </row>
    <row r="1270" spans="1:7">
      <c r="A1270" s="2">
        <v>43915</v>
      </c>
      <c r="B1270" s="2">
        <f t="shared" si="38"/>
        <v>43921</v>
      </c>
      <c r="C1270" s="3">
        <f t="shared" si="39"/>
        <v>1</v>
      </c>
      <c r="D1270" t="s">
        <v>55</v>
      </c>
      <c r="E1270">
        <v>72</v>
      </c>
      <c r="F1270">
        <v>51</v>
      </c>
      <c r="G1270">
        <v>2</v>
      </c>
    </row>
    <row r="1271" spans="1:7">
      <c r="A1271" s="2">
        <v>43915</v>
      </c>
      <c r="B1271" s="2">
        <f t="shared" si="38"/>
        <v>43921</v>
      </c>
      <c r="C1271" s="3">
        <f t="shared" si="39"/>
        <v>1</v>
      </c>
      <c r="D1271" t="s">
        <v>17</v>
      </c>
      <c r="E1271">
        <v>44</v>
      </c>
      <c r="F1271">
        <v>132</v>
      </c>
      <c r="G1271">
        <v>0</v>
      </c>
    </row>
    <row r="1272" spans="1:7">
      <c r="A1272" s="2">
        <v>43915</v>
      </c>
      <c r="B1272" s="2">
        <f t="shared" si="38"/>
        <v>43921</v>
      </c>
      <c r="C1272" s="3">
        <f t="shared" si="39"/>
        <v>1</v>
      </c>
      <c r="D1272" t="s">
        <v>32</v>
      </c>
      <c r="E1272">
        <v>45</v>
      </c>
      <c r="F1272">
        <v>425</v>
      </c>
      <c r="G1272">
        <v>8</v>
      </c>
    </row>
    <row r="1273" spans="1:7">
      <c r="A1273" s="2">
        <v>43915</v>
      </c>
      <c r="B1273" s="2">
        <f t="shared" si="38"/>
        <v>43921</v>
      </c>
      <c r="C1273" s="3">
        <f t="shared" si="39"/>
        <v>1</v>
      </c>
      <c r="D1273" t="s">
        <v>43</v>
      </c>
      <c r="E1273">
        <v>46</v>
      </c>
      <c r="F1273">
        <v>41</v>
      </c>
      <c r="G1273">
        <v>1</v>
      </c>
    </row>
    <row r="1274" spans="1:7">
      <c r="A1274" s="2">
        <v>43915</v>
      </c>
      <c r="B1274" s="2">
        <f t="shared" si="38"/>
        <v>43921</v>
      </c>
      <c r="C1274" s="3">
        <f t="shared" si="39"/>
        <v>1</v>
      </c>
      <c r="D1274" t="s">
        <v>25</v>
      </c>
      <c r="E1274">
        <v>47</v>
      </c>
      <c r="F1274">
        <v>806</v>
      </c>
      <c r="G1274">
        <v>3</v>
      </c>
    </row>
    <row r="1275" spans="1:7">
      <c r="A1275" s="2">
        <v>43915</v>
      </c>
      <c r="B1275" s="2">
        <f t="shared" si="38"/>
        <v>43921</v>
      </c>
      <c r="C1275" s="3">
        <f t="shared" si="39"/>
        <v>1</v>
      </c>
      <c r="D1275" t="s">
        <v>11</v>
      </c>
      <c r="E1275">
        <v>48</v>
      </c>
      <c r="F1275">
        <v>1132</v>
      </c>
      <c r="G1275">
        <v>13</v>
      </c>
    </row>
    <row r="1276" spans="1:7">
      <c r="A1276" s="2">
        <v>43915</v>
      </c>
      <c r="B1276" s="2">
        <f t="shared" si="38"/>
        <v>43921</v>
      </c>
      <c r="C1276" s="3">
        <f t="shared" si="39"/>
        <v>1</v>
      </c>
      <c r="D1276" t="s">
        <v>13</v>
      </c>
      <c r="E1276">
        <v>49</v>
      </c>
      <c r="F1276">
        <v>346</v>
      </c>
      <c r="G1276">
        <v>1</v>
      </c>
    </row>
    <row r="1277" spans="1:7">
      <c r="A1277" s="2">
        <v>43915</v>
      </c>
      <c r="B1277" s="2">
        <f t="shared" si="38"/>
        <v>43921</v>
      </c>
      <c r="C1277" s="3">
        <f t="shared" si="39"/>
        <v>1</v>
      </c>
      <c r="D1277" t="s">
        <v>36</v>
      </c>
      <c r="E1277">
        <v>50</v>
      </c>
      <c r="F1277">
        <v>123</v>
      </c>
      <c r="G1277">
        <v>8</v>
      </c>
    </row>
    <row r="1278" spans="1:7">
      <c r="A1278" s="2">
        <v>43915</v>
      </c>
      <c r="B1278" s="2">
        <f t="shared" si="38"/>
        <v>43921</v>
      </c>
      <c r="C1278" s="3">
        <f t="shared" si="39"/>
        <v>1</v>
      </c>
      <c r="D1278" t="s">
        <v>56</v>
      </c>
      <c r="E1278">
        <v>78</v>
      </c>
      <c r="F1278">
        <v>17</v>
      </c>
      <c r="G1278">
        <v>0</v>
      </c>
    </row>
    <row r="1279" spans="1:7">
      <c r="A1279" s="2">
        <v>43915</v>
      </c>
      <c r="B1279" s="2">
        <f t="shared" si="38"/>
        <v>43921</v>
      </c>
      <c r="C1279" s="3">
        <f t="shared" si="39"/>
        <v>1</v>
      </c>
      <c r="D1279" t="s">
        <v>37</v>
      </c>
      <c r="E1279">
        <v>51</v>
      </c>
      <c r="F1279">
        <v>390</v>
      </c>
      <c r="G1279">
        <v>9</v>
      </c>
    </row>
    <row r="1280" spans="1:7">
      <c r="A1280" s="2">
        <v>43915</v>
      </c>
      <c r="B1280" s="2">
        <f t="shared" si="38"/>
        <v>43921</v>
      </c>
      <c r="C1280" s="3">
        <f t="shared" si="39"/>
        <v>1</v>
      </c>
      <c r="D1280" t="s">
        <v>5</v>
      </c>
      <c r="E1280">
        <v>53</v>
      </c>
      <c r="F1280">
        <v>2585</v>
      </c>
      <c r="G1280">
        <v>130</v>
      </c>
    </row>
    <row r="1281" spans="1:7">
      <c r="A1281" s="2">
        <v>43915</v>
      </c>
      <c r="B1281" s="2">
        <f t="shared" si="38"/>
        <v>43921</v>
      </c>
      <c r="C1281" s="3">
        <f t="shared" si="39"/>
        <v>1</v>
      </c>
      <c r="D1281" t="s">
        <v>58</v>
      </c>
      <c r="E1281">
        <v>54</v>
      </c>
      <c r="F1281">
        <v>51</v>
      </c>
      <c r="G1281">
        <v>0</v>
      </c>
    </row>
    <row r="1282" spans="1:7">
      <c r="A1282" s="2">
        <v>43915</v>
      </c>
      <c r="B1282" s="2">
        <f t="shared" si="38"/>
        <v>43921</v>
      </c>
      <c r="C1282" s="3">
        <f t="shared" si="39"/>
        <v>1</v>
      </c>
      <c r="D1282" t="s">
        <v>10</v>
      </c>
      <c r="E1282">
        <v>55</v>
      </c>
      <c r="F1282">
        <v>623</v>
      </c>
      <c r="G1282">
        <v>7</v>
      </c>
    </row>
    <row r="1283" spans="1:7">
      <c r="A1283" s="2">
        <v>43915</v>
      </c>
      <c r="B1283" s="2">
        <f t="shared" si="38"/>
        <v>43921</v>
      </c>
      <c r="C1283" s="3">
        <f t="shared" si="39"/>
        <v>1</v>
      </c>
      <c r="D1283" t="s">
        <v>49</v>
      </c>
      <c r="E1283">
        <v>56</v>
      </c>
      <c r="F1283">
        <v>49</v>
      </c>
      <c r="G1283">
        <v>0</v>
      </c>
    </row>
    <row r="1284" spans="1:7">
      <c r="A1284" s="2">
        <v>43916</v>
      </c>
      <c r="B1284" s="2">
        <f t="shared" ref="B1284:B1347" si="40">EOMONTH(A1284,0)</f>
        <v>43921</v>
      </c>
      <c r="C1284" s="3">
        <f t="shared" ref="C1284:C1347" si="41">IF(A1284=B1284,0,1)</f>
        <v>1</v>
      </c>
      <c r="D1284" t="s">
        <v>52</v>
      </c>
      <c r="E1284">
        <v>1</v>
      </c>
      <c r="F1284">
        <v>538</v>
      </c>
      <c r="G1284">
        <v>3</v>
      </c>
    </row>
    <row r="1285" spans="1:7">
      <c r="A1285" s="2">
        <v>43916</v>
      </c>
      <c r="B1285" s="2">
        <f t="shared" si="40"/>
        <v>43921</v>
      </c>
      <c r="C1285" s="3">
        <f t="shared" si="41"/>
        <v>1</v>
      </c>
      <c r="D1285" t="s">
        <v>50</v>
      </c>
      <c r="E1285">
        <v>2</v>
      </c>
      <c r="F1285">
        <v>69</v>
      </c>
      <c r="G1285">
        <v>0</v>
      </c>
    </row>
    <row r="1286" spans="1:7">
      <c r="A1286" s="2">
        <v>43916</v>
      </c>
      <c r="B1286" s="2">
        <f t="shared" si="40"/>
        <v>43921</v>
      </c>
      <c r="C1286" s="3">
        <f t="shared" si="41"/>
        <v>1</v>
      </c>
      <c r="D1286" t="s">
        <v>8</v>
      </c>
      <c r="E1286">
        <v>4</v>
      </c>
      <c r="F1286">
        <v>508</v>
      </c>
      <c r="G1286">
        <v>8</v>
      </c>
    </row>
    <row r="1287" spans="1:7">
      <c r="A1287" s="2">
        <v>43916</v>
      </c>
      <c r="B1287" s="2">
        <f t="shared" si="40"/>
        <v>43921</v>
      </c>
      <c r="C1287" s="3">
        <f t="shared" si="41"/>
        <v>1</v>
      </c>
      <c r="D1287" t="s">
        <v>44</v>
      </c>
      <c r="E1287">
        <v>5</v>
      </c>
      <c r="F1287">
        <v>350</v>
      </c>
      <c r="G1287">
        <v>3</v>
      </c>
    </row>
    <row r="1288" spans="1:7">
      <c r="A1288" s="2">
        <v>43916</v>
      </c>
      <c r="B1288" s="2">
        <f t="shared" si="40"/>
        <v>43921</v>
      </c>
      <c r="C1288" s="3">
        <f t="shared" si="41"/>
        <v>1</v>
      </c>
      <c r="D1288" t="s">
        <v>7</v>
      </c>
      <c r="E1288">
        <v>6</v>
      </c>
      <c r="F1288">
        <v>4060</v>
      </c>
      <c r="G1288">
        <v>83</v>
      </c>
    </row>
    <row r="1289" spans="1:7">
      <c r="A1289" s="2">
        <v>43916</v>
      </c>
      <c r="B1289" s="2">
        <f t="shared" si="40"/>
        <v>43921</v>
      </c>
      <c r="C1289" s="3">
        <f t="shared" si="41"/>
        <v>1</v>
      </c>
      <c r="D1289" t="s">
        <v>22</v>
      </c>
      <c r="E1289">
        <v>8</v>
      </c>
      <c r="F1289">
        <v>1432</v>
      </c>
      <c r="G1289">
        <v>24</v>
      </c>
    </row>
    <row r="1290" spans="1:7">
      <c r="A1290" s="2">
        <v>43916</v>
      </c>
      <c r="B1290" s="2">
        <f t="shared" si="40"/>
        <v>43921</v>
      </c>
      <c r="C1290" s="3">
        <f t="shared" si="41"/>
        <v>1</v>
      </c>
      <c r="D1290" t="s">
        <v>38</v>
      </c>
      <c r="E1290">
        <v>9</v>
      </c>
      <c r="F1290">
        <v>1012</v>
      </c>
      <c r="G1290">
        <v>21</v>
      </c>
    </row>
    <row r="1291" spans="1:7">
      <c r="A1291" s="2">
        <v>43916</v>
      </c>
      <c r="B1291" s="2">
        <f t="shared" si="40"/>
        <v>43921</v>
      </c>
      <c r="C1291" s="3">
        <f t="shared" si="41"/>
        <v>1</v>
      </c>
      <c r="D1291" t="s">
        <v>45</v>
      </c>
      <c r="E1291">
        <v>10</v>
      </c>
      <c r="F1291">
        <v>143</v>
      </c>
      <c r="G1291">
        <v>1</v>
      </c>
    </row>
    <row r="1292" spans="1:7">
      <c r="A1292" s="2">
        <v>43916</v>
      </c>
      <c r="B1292" s="2">
        <f t="shared" si="40"/>
        <v>43921</v>
      </c>
      <c r="C1292" s="3">
        <f t="shared" si="41"/>
        <v>1</v>
      </c>
      <c r="D1292" t="s">
        <v>33</v>
      </c>
      <c r="E1292">
        <v>11</v>
      </c>
      <c r="F1292">
        <v>231</v>
      </c>
      <c r="G1292">
        <v>3</v>
      </c>
    </row>
    <row r="1293" spans="1:7">
      <c r="A1293" s="2">
        <v>43916</v>
      </c>
      <c r="B1293" s="2">
        <f t="shared" si="40"/>
        <v>43921</v>
      </c>
      <c r="C1293" s="3">
        <f t="shared" si="41"/>
        <v>1</v>
      </c>
      <c r="D1293" t="s">
        <v>15</v>
      </c>
      <c r="E1293">
        <v>12</v>
      </c>
      <c r="F1293">
        <v>2478</v>
      </c>
      <c r="G1293">
        <v>29</v>
      </c>
    </row>
    <row r="1294" spans="1:7">
      <c r="A1294" s="2">
        <v>43916</v>
      </c>
      <c r="B1294" s="2">
        <f t="shared" si="40"/>
        <v>43921</v>
      </c>
      <c r="C1294" s="3">
        <f t="shared" si="41"/>
        <v>1</v>
      </c>
      <c r="D1294" t="s">
        <v>18</v>
      </c>
      <c r="E1294">
        <v>13</v>
      </c>
      <c r="F1294">
        <v>1641</v>
      </c>
      <c r="G1294">
        <v>56</v>
      </c>
    </row>
    <row r="1295" spans="1:7">
      <c r="A1295" s="2">
        <v>43916</v>
      </c>
      <c r="B1295" s="2">
        <f t="shared" si="40"/>
        <v>43921</v>
      </c>
      <c r="C1295" s="3">
        <f t="shared" si="41"/>
        <v>1</v>
      </c>
      <c r="D1295" t="s">
        <v>57</v>
      </c>
      <c r="E1295">
        <v>66</v>
      </c>
      <c r="F1295">
        <v>49</v>
      </c>
      <c r="G1295">
        <v>1</v>
      </c>
    </row>
    <row r="1296" spans="1:7">
      <c r="A1296" s="2">
        <v>43916</v>
      </c>
      <c r="B1296" s="2">
        <f t="shared" si="40"/>
        <v>43921</v>
      </c>
      <c r="C1296" s="3">
        <f t="shared" si="41"/>
        <v>1</v>
      </c>
      <c r="D1296" t="s">
        <v>26</v>
      </c>
      <c r="E1296">
        <v>15</v>
      </c>
      <c r="F1296">
        <v>106</v>
      </c>
      <c r="G1296">
        <v>0</v>
      </c>
    </row>
    <row r="1297" spans="1:7">
      <c r="A1297" s="2">
        <v>43916</v>
      </c>
      <c r="B1297" s="2">
        <f t="shared" si="40"/>
        <v>43921</v>
      </c>
      <c r="C1297" s="3">
        <f t="shared" si="41"/>
        <v>1</v>
      </c>
      <c r="D1297" t="s">
        <v>53</v>
      </c>
      <c r="E1297">
        <v>16</v>
      </c>
      <c r="F1297">
        <v>189</v>
      </c>
      <c r="G1297">
        <v>3</v>
      </c>
    </row>
    <row r="1298" spans="1:7">
      <c r="A1298" s="2">
        <v>43916</v>
      </c>
      <c r="B1298" s="2">
        <f t="shared" si="40"/>
        <v>43921</v>
      </c>
      <c r="C1298" s="3">
        <f t="shared" si="41"/>
        <v>1</v>
      </c>
      <c r="D1298" t="s">
        <v>6</v>
      </c>
      <c r="E1298">
        <v>17</v>
      </c>
      <c r="F1298">
        <v>2538</v>
      </c>
      <c r="G1298">
        <v>26</v>
      </c>
    </row>
    <row r="1299" spans="1:7">
      <c r="A1299" s="2">
        <v>43916</v>
      </c>
      <c r="B1299" s="2">
        <f t="shared" si="40"/>
        <v>43921</v>
      </c>
      <c r="C1299" s="3">
        <f t="shared" si="41"/>
        <v>1</v>
      </c>
      <c r="D1299" t="s">
        <v>27</v>
      </c>
      <c r="E1299">
        <v>18</v>
      </c>
      <c r="F1299">
        <v>661</v>
      </c>
      <c r="G1299">
        <v>23</v>
      </c>
    </row>
    <row r="1300" spans="1:7">
      <c r="A1300" s="2">
        <v>43916</v>
      </c>
      <c r="B1300" s="2">
        <f t="shared" si="40"/>
        <v>43921</v>
      </c>
      <c r="C1300" s="3">
        <f t="shared" si="41"/>
        <v>1</v>
      </c>
      <c r="D1300" t="s">
        <v>39</v>
      </c>
      <c r="E1300">
        <v>19</v>
      </c>
      <c r="F1300">
        <v>179</v>
      </c>
      <c r="G1300">
        <v>1</v>
      </c>
    </row>
    <row r="1301" spans="1:7">
      <c r="A1301" s="2">
        <v>43916</v>
      </c>
      <c r="B1301" s="2">
        <f t="shared" si="40"/>
        <v>43921</v>
      </c>
      <c r="C1301" s="3">
        <f t="shared" si="41"/>
        <v>1</v>
      </c>
      <c r="D1301" t="s">
        <v>34</v>
      </c>
      <c r="E1301">
        <v>20</v>
      </c>
      <c r="F1301">
        <v>173</v>
      </c>
      <c r="G1301">
        <v>3</v>
      </c>
    </row>
    <row r="1302" spans="1:7">
      <c r="A1302" s="2">
        <v>43916</v>
      </c>
      <c r="B1302" s="2">
        <f t="shared" si="40"/>
        <v>43921</v>
      </c>
      <c r="C1302" s="3">
        <f t="shared" si="41"/>
        <v>1</v>
      </c>
      <c r="D1302" t="s">
        <v>28</v>
      </c>
      <c r="E1302">
        <v>21</v>
      </c>
      <c r="F1302">
        <v>248</v>
      </c>
      <c r="G1302">
        <v>5</v>
      </c>
    </row>
    <row r="1303" spans="1:7">
      <c r="A1303" s="2">
        <v>43916</v>
      </c>
      <c r="B1303" s="2">
        <f t="shared" si="40"/>
        <v>43921</v>
      </c>
      <c r="C1303" s="3">
        <f t="shared" si="41"/>
        <v>1</v>
      </c>
      <c r="D1303" t="s">
        <v>40</v>
      </c>
      <c r="E1303">
        <v>22</v>
      </c>
      <c r="F1303">
        <v>2305</v>
      </c>
      <c r="G1303">
        <v>83</v>
      </c>
    </row>
    <row r="1304" spans="1:7">
      <c r="A1304" s="2">
        <v>43916</v>
      </c>
      <c r="B1304" s="2">
        <f t="shared" si="40"/>
        <v>43921</v>
      </c>
      <c r="C1304" s="3">
        <f t="shared" si="41"/>
        <v>1</v>
      </c>
      <c r="D1304" t="s">
        <v>51</v>
      </c>
      <c r="E1304">
        <v>23</v>
      </c>
      <c r="F1304">
        <v>155</v>
      </c>
      <c r="G1304">
        <v>0</v>
      </c>
    </row>
    <row r="1305" spans="1:7">
      <c r="A1305" s="2">
        <v>43916</v>
      </c>
      <c r="B1305" s="2">
        <f t="shared" si="40"/>
        <v>43921</v>
      </c>
      <c r="C1305" s="3">
        <f t="shared" si="41"/>
        <v>1</v>
      </c>
      <c r="D1305" t="s">
        <v>23</v>
      </c>
      <c r="E1305">
        <v>24</v>
      </c>
      <c r="F1305">
        <v>581</v>
      </c>
      <c r="G1305">
        <v>4</v>
      </c>
    </row>
    <row r="1306" spans="1:7">
      <c r="A1306" s="2">
        <v>43916</v>
      </c>
      <c r="B1306" s="2">
        <f t="shared" si="40"/>
        <v>43921</v>
      </c>
      <c r="C1306" s="3">
        <f t="shared" si="41"/>
        <v>1</v>
      </c>
      <c r="D1306" t="s">
        <v>9</v>
      </c>
      <c r="E1306">
        <v>25</v>
      </c>
      <c r="F1306">
        <v>2417</v>
      </c>
      <c r="G1306">
        <v>25</v>
      </c>
    </row>
    <row r="1307" spans="1:7">
      <c r="A1307" s="2">
        <v>43916</v>
      </c>
      <c r="B1307" s="2">
        <f t="shared" si="40"/>
        <v>43921</v>
      </c>
      <c r="C1307" s="3">
        <f t="shared" si="41"/>
        <v>1</v>
      </c>
      <c r="D1307" t="s">
        <v>42</v>
      </c>
      <c r="E1307">
        <v>26</v>
      </c>
      <c r="F1307">
        <v>2877</v>
      </c>
      <c r="G1307">
        <v>63</v>
      </c>
    </row>
    <row r="1308" spans="1:7">
      <c r="A1308" s="2">
        <v>43916</v>
      </c>
      <c r="B1308" s="2">
        <f t="shared" si="40"/>
        <v>43921</v>
      </c>
      <c r="C1308" s="3">
        <f t="shared" si="41"/>
        <v>1</v>
      </c>
      <c r="D1308" t="s">
        <v>29</v>
      </c>
      <c r="E1308">
        <v>27</v>
      </c>
      <c r="F1308">
        <v>346</v>
      </c>
      <c r="G1308">
        <v>2</v>
      </c>
    </row>
    <row r="1309" spans="1:7">
      <c r="A1309" s="2">
        <v>43916</v>
      </c>
      <c r="B1309" s="2">
        <f t="shared" si="40"/>
        <v>43921</v>
      </c>
      <c r="C1309" s="3">
        <f t="shared" si="41"/>
        <v>1</v>
      </c>
      <c r="D1309" t="s">
        <v>46</v>
      </c>
      <c r="E1309">
        <v>28</v>
      </c>
      <c r="F1309">
        <v>486</v>
      </c>
      <c r="G1309">
        <v>6</v>
      </c>
    </row>
    <row r="1310" spans="1:7">
      <c r="A1310" s="2">
        <v>43916</v>
      </c>
      <c r="B1310" s="2">
        <f t="shared" si="40"/>
        <v>43921</v>
      </c>
      <c r="C1310" s="3">
        <f t="shared" si="41"/>
        <v>1</v>
      </c>
      <c r="D1310" t="s">
        <v>35</v>
      </c>
      <c r="E1310">
        <v>29</v>
      </c>
      <c r="F1310">
        <v>508</v>
      </c>
      <c r="G1310">
        <v>8</v>
      </c>
    </row>
    <row r="1311" spans="1:7">
      <c r="A1311" s="2">
        <v>43916</v>
      </c>
      <c r="B1311" s="2">
        <f t="shared" si="40"/>
        <v>43921</v>
      </c>
      <c r="C1311" s="3">
        <f t="shared" si="41"/>
        <v>1</v>
      </c>
      <c r="D1311" t="s">
        <v>54</v>
      </c>
      <c r="E1311">
        <v>30</v>
      </c>
      <c r="F1311">
        <v>90</v>
      </c>
      <c r="G1311">
        <v>0</v>
      </c>
    </row>
    <row r="1312" spans="1:7">
      <c r="A1312" s="2">
        <v>43916</v>
      </c>
      <c r="B1312" s="2">
        <f t="shared" si="40"/>
        <v>43921</v>
      </c>
      <c r="C1312" s="3">
        <f t="shared" si="41"/>
        <v>1</v>
      </c>
      <c r="D1312" t="s">
        <v>12</v>
      </c>
      <c r="E1312">
        <v>31</v>
      </c>
      <c r="F1312">
        <v>91</v>
      </c>
      <c r="G1312">
        <v>0</v>
      </c>
    </row>
    <row r="1313" spans="1:7">
      <c r="A1313" s="2">
        <v>43916</v>
      </c>
      <c r="B1313" s="2">
        <f t="shared" si="40"/>
        <v>43921</v>
      </c>
      <c r="C1313" s="3">
        <f t="shared" si="41"/>
        <v>1</v>
      </c>
      <c r="D1313" t="s">
        <v>24</v>
      </c>
      <c r="E1313">
        <v>32</v>
      </c>
      <c r="F1313">
        <v>535</v>
      </c>
      <c r="G1313">
        <v>10</v>
      </c>
    </row>
    <row r="1314" spans="1:7">
      <c r="A1314" s="2">
        <v>43916</v>
      </c>
      <c r="B1314" s="2">
        <f t="shared" si="40"/>
        <v>43921</v>
      </c>
      <c r="C1314" s="3">
        <f t="shared" si="41"/>
        <v>1</v>
      </c>
      <c r="D1314" t="s">
        <v>19</v>
      </c>
      <c r="E1314">
        <v>33</v>
      </c>
      <c r="F1314">
        <v>158</v>
      </c>
      <c r="G1314">
        <v>1</v>
      </c>
    </row>
    <row r="1315" spans="1:7">
      <c r="A1315" s="2">
        <v>43916</v>
      </c>
      <c r="B1315" s="2">
        <f t="shared" si="40"/>
        <v>43921</v>
      </c>
      <c r="C1315" s="3">
        <f t="shared" si="41"/>
        <v>1</v>
      </c>
      <c r="D1315" t="s">
        <v>21</v>
      </c>
      <c r="E1315">
        <v>34</v>
      </c>
      <c r="F1315">
        <v>6876</v>
      </c>
      <c r="G1315">
        <v>82</v>
      </c>
    </row>
    <row r="1316" spans="1:7">
      <c r="A1316" s="2">
        <v>43916</v>
      </c>
      <c r="B1316" s="2">
        <f t="shared" si="40"/>
        <v>43921</v>
      </c>
      <c r="C1316" s="3">
        <f t="shared" si="41"/>
        <v>1</v>
      </c>
      <c r="D1316" t="s">
        <v>47</v>
      </c>
      <c r="E1316">
        <v>35</v>
      </c>
      <c r="F1316">
        <v>136</v>
      </c>
      <c r="G1316">
        <v>1</v>
      </c>
    </row>
    <row r="1317" spans="1:7">
      <c r="A1317" s="2">
        <v>43916</v>
      </c>
      <c r="B1317" s="2">
        <f t="shared" si="40"/>
        <v>43921</v>
      </c>
      <c r="C1317" s="3">
        <f t="shared" si="41"/>
        <v>1</v>
      </c>
      <c r="D1317" t="s">
        <v>16</v>
      </c>
      <c r="E1317">
        <v>36</v>
      </c>
      <c r="F1317">
        <v>39058</v>
      </c>
      <c r="G1317">
        <v>502</v>
      </c>
    </row>
    <row r="1318" spans="1:7">
      <c r="A1318" s="2">
        <v>43916</v>
      </c>
      <c r="B1318" s="2">
        <f t="shared" si="40"/>
        <v>43921</v>
      </c>
      <c r="C1318" s="3">
        <f t="shared" si="41"/>
        <v>1</v>
      </c>
      <c r="D1318" t="s">
        <v>20</v>
      </c>
      <c r="E1318">
        <v>37</v>
      </c>
      <c r="F1318">
        <v>639</v>
      </c>
      <c r="G1318">
        <v>2</v>
      </c>
    </row>
    <row r="1319" spans="1:7">
      <c r="A1319" s="2">
        <v>43916</v>
      </c>
      <c r="B1319" s="2">
        <f t="shared" si="40"/>
        <v>43921</v>
      </c>
      <c r="C1319" s="3">
        <f t="shared" si="41"/>
        <v>1</v>
      </c>
      <c r="D1319" t="s">
        <v>48</v>
      </c>
      <c r="E1319">
        <v>38</v>
      </c>
      <c r="F1319">
        <v>58</v>
      </c>
      <c r="G1319">
        <v>0</v>
      </c>
    </row>
    <row r="1320" spans="1:7">
      <c r="A1320" s="2">
        <v>43916</v>
      </c>
      <c r="B1320" s="2">
        <f t="shared" si="40"/>
        <v>43921</v>
      </c>
      <c r="C1320" s="3">
        <f t="shared" si="41"/>
        <v>1</v>
      </c>
      <c r="D1320" t="s">
        <v>41</v>
      </c>
      <c r="E1320">
        <v>39</v>
      </c>
      <c r="F1320">
        <v>867</v>
      </c>
      <c r="G1320">
        <v>15</v>
      </c>
    </row>
    <row r="1321" spans="1:7">
      <c r="A1321" s="2">
        <v>43916</v>
      </c>
      <c r="B1321" s="2">
        <f t="shared" si="40"/>
        <v>43921</v>
      </c>
      <c r="C1321" s="3">
        <f t="shared" si="41"/>
        <v>1</v>
      </c>
      <c r="D1321" t="s">
        <v>30</v>
      </c>
      <c r="E1321">
        <v>40</v>
      </c>
      <c r="F1321">
        <v>248</v>
      </c>
      <c r="G1321">
        <v>7</v>
      </c>
    </row>
    <row r="1322" spans="1:7">
      <c r="A1322" s="2">
        <v>43916</v>
      </c>
      <c r="B1322" s="2">
        <f t="shared" si="40"/>
        <v>43921</v>
      </c>
      <c r="C1322" s="3">
        <f t="shared" si="41"/>
        <v>1</v>
      </c>
      <c r="D1322" t="s">
        <v>14</v>
      </c>
      <c r="E1322">
        <v>41</v>
      </c>
      <c r="F1322">
        <v>316</v>
      </c>
      <c r="G1322">
        <v>11</v>
      </c>
    </row>
    <row r="1323" spans="1:7">
      <c r="A1323" s="2">
        <v>43916</v>
      </c>
      <c r="B1323" s="2">
        <f t="shared" si="40"/>
        <v>43921</v>
      </c>
      <c r="C1323" s="3">
        <f t="shared" si="41"/>
        <v>1</v>
      </c>
      <c r="D1323" t="s">
        <v>31</v>
      </c>
      <c r="E1323">
        <v>42</v>
      </c>
      <c r="F1323">
        <v>1690</v>
      </c>
      <c r="G1323">
        <v>16</v>
      </c>
    </row>
    <row r="1324" spans="1:7">
      <c r="A1324" s="2">
        <v>43916</v>
      </c>
      <c r="B1324" s="2">
        <f t="shared" si="40"/>
        <v>43921</v>
      </c>
      <c r="C1324" s="3">
        <f t="shared" si="41"/>
        <v>1</v>
      </c>
      <c r="D1324" t="s">
        <v>55</v>
      </c>
      <c r="E1324">
        <v>72</v>
      </c>
      <c r="F1324">
        <v>64</v>
      </c>
      <c r="G1324">
        <v>2</v>
      </c>
    </row>
    <row r="1325" spans="1:7">
      <c r="A1325" s="2">
        <v>43916</v>
      </c>
      <c r="B1325" s="2">
        <f t="shared" si="40"/>
        <v>43921</v>
      </c>
      <c r="C1325" s="3">
        <f t="shared" si="41"/>
        <v>1</v>
      </c>
      <c r="D1325" t="s">
        <v>17</v>
      </c>
      <c r="E1325">
        <v>44</v>
      </c>
      <c r="F1325">
        <v>165</v>
      </c>
      <c r="G1325">
        <v>0</v>
      </c>
    </row>
    <row r="1326" spans="1:7">
      <c r="A1326" s="2">
        <v>43916</v>
      </c>
      <c r="B1326" s="2">
        <f t="shared" si="40"/>
        <v>43921</v>
      </c>
      <c r="C1326" s="3">
        <f t="shared" si="41"/>
        <v>1</v>
      </c>
      <c r="D1326" t="s">
        <v>32</v>
      </c>
      <c r="E1326">
        <v>45</v>
      </c>
      <c r="F1326">
        <v>456</v>
      </c>
      <c r="G1326">
        <v>9</v>
      </c>
    </row>
    <row r="1327" spans="1:7">
      <c r="A1327" s="2">
        <v>43916</v>
      </c>
      <c r="B1327" s="2">
        <f t="shared" si="40"/>
        <v>43921</v>
      </c>
      <c r="C1327" s="3">
        <f t="shared" si="41"/>
        <v>1</v>
      </c>
      <c r="D1327" t="s">
        <v>43</v>
      </c>
      <c r="E1327">
        <v>46</v>
      </c>
      <c r="F1327">
        <v>46</v>
      </c>
      <c r="G1327">
        <v>1</v>
      </c>
    </row>
    <row r="1328" spans="1:7">
      <c r="A1328" s="2">
        <v>43916</v>
      </c>
      <c r="B1328" s="2">
        <f t="shared" si="40"/>
        <v>43921</v>
      </c>
      <c r="C1328" s="3">
        <f t="shared" si="41"/>
        <v>1</v>
      </c>
      <c r="D1328" t="s">
        <v>25</v>
      </c>
      <c r="E1328">
        <v>47</v>
      </c>
      <c r="F1328">
        <v>981</v>
      </c>
      <c r="G1328">
        <v>3</v>
      </c>
    </row>
    <row r="1329" spans="1:7">
      <c r="A1329" s="2">
        <v>43916</v>
      </c>
      <c r="B1329" s="2">
        <f t="shared" si="40"/>
        <v>43921</v>
      </c>
      <c r="C1329" s="3">
        <f t="shared" si="41"/>
        <v>1</v>
      </c>
      <c r="D1329" t="s">
        <v>11</v>
      </c>
      <c r="E1329">
        <v>48</v>
      </c>
      <c r="F1329">
        <v>1542</v>
      </c>
      <c r="G1329">
        <v>21</v>
      </c>
    </row>
    <row r="1330" spans="1:7">
      <c r="A1330" s="2">
        <v>43916</v>
      </c>
      <c r="B1330" s="2">
        <f t="shared" si="40"/>
        <v>43921</v>
      </c>
      <c r="C1330" s="3">
        <f t="shared" si="41"/>
        <v>1</v>
      </c>
      <c r="D1330" t="s">
        <v>13</v>
      </c>
      <c r="E1330">
        <v>49</v>
      </c>
      <c r="F1330">
        <v>402</v>
      </c>
      <c r="G1330">
        <v>1</v>
      </c>
    </row>
    <row r="1331" spans="1:7">
      <c r="A1331" s="2">
        <v>43916</v>
      </c>
      <c r="B1331" s="2">
        <f t="shared" si="40"/>
        <v>43921</v>
      </c>
      <c r="C1331" s="3">
        <f t="shared" si="41"/>
        <v>1</v>
      </c>
      <c r="D1331" t="s">
        <v>36</v>
      </c>
      <c r="E1331">
        <v>50</v>
      </c>
      <c r="F1331">
        <v>158</v>
      </c>
      <c r="G1331">
        <v>9</v>
      </c>
    </row>
    <row r="1332" spans="1:7">
      <c r="A1332" s="2">
        <v>43916</v>
      </c>
      <c r="B1332" s="2">
        <f t="shared" si="40"/>
        <v>43921</v>
      </c>
      <c r="C1332" s="3">
        <f t="shared" si="41"/>
        <v>1</v>
      </c>
      <c r="D1332" t="s">
        <v>56</v>
      </c>
      <c r="E1332">
        <v>78</v>
      </c>
      <c r="F1332">
        <v>17</v>
      </c>
      <c r="G1332">
        <v>0</v>
      </c>
    </row>
    <row r="1333" spans="1:7">
      <c r="A1333" s="2">
        <v>43916</v>
      </c>
      <c r="B1333" s="2">
        <f t="shared" si="40"/>
        <v>43921</v>
      </c>
      <c r="C1333" s="3">
        <f t="shared" si="41"/>
        <v>1</v>
      </c>
      <c r="D1333" t="s">
        <v>37</v>
      </c>
      <c r="E1333">
        <v>51</v>
      </c>
      <c r="F1333">
        <v>603</v>
      </c>
      <c r="G1333">
        <v>14</v>
      </c>
    </row>
    <row r="1334" spans="1:7">
      <c r="A1334" s="2">
        <v>43916</v>
      </c>
      <c r="B1334" s="2">
        <f t="shared" si="40"/>
        <v>43921</v>
      </c>
      <c r="C1334" s="3">
        <f t="shared" si="41"/>
        <v>1</v>
      </c>
      <c r="D1334" t="s">
        <v>5</v>
      </c>
      <c r="E1334">
        <v>53</v>
      </c>
      <c r="F1334">
        <v>3208</v>
      </c>
      <c r="G1334">
        <v>152</v>
      </c>
    </row>
    <row r="1335" spans="1:7">
      <c r="A1335" s="2">
        <v>43916</v>
      </c>
      <c r="B1335" s="2">
        <f t="shared" si="40"/>
        <v>43921</v>
      </c>
      <c r="C1335" s="3">
        <f t="shared" si="41"/>
        <v>1</v>
      </c>
      <c r="D1335" t="s">
        <v>58</v>
      </c>
      <c r="E1335">
        <v>54</v>
      </c>
      <c r="F1335">
        <v>76</v>
      </c>
      <c r="G1335">
        <v>0</v>
      </c>
    </row>
    <row r="1336" spans="1:7">
      <c r="A1336" s="2">
        <v>43916</v>
      </c>
      <c r="B1336" s="2">
        <f t="shared" si="40"/>
        <v>43921</v>
      </c>
      <c r="C1336" s="3">
        <f t="shared" si="41"/>
        <v>1</v>
      </c>
      <c r="D1336" t="s">
        <v>10</v>
      </c>
      <c r="E1336">
        <v>55</v>
      </c>
      <c r="F1336">
        <v>754</v>
      </c>
      <c r="G1336">
        <v>10</v>
      </c>
    </row>
    <row r="1337" spans="1:7">
      <c r="A1337" s="2">
        <v>43916</v>
      </c>
      <c r="B1337" s="2">
        <f t="shared" si="40"/>
        <v>43921</v>
      </c>
      <c r="C1337" s="3">
        <f t="shared" si="41"/>
        <v>1</v>
      </c>
      <c r="D1337" t="s">
        <v>49</v>
      </c>
      <c r="E1337">
        <v>56</v>
      </c>
      <c r="F1337">
        <v>56</v>
      </c>
      <c r="G1337">
        <v>0</v>
      </c>
    </row>
    <row r="1338" spans="1:7">
      <c r="A1338" s="2">
        <v>43917</v>
      </c>
      <c r="B1338" s="2">
        <f t="shared" si="40"/>
        <v>43921</v>
      </c>
      <c r="C1338" s="3">
        <f t="shared" si="41"/>
        <v>1</v>
      </c>
      <c r="D1338" t="s">
        <v>52</v>
      </c>
      <c r="E1338">
        <v>1</v>
      </c>
      <c r="F1338">
        <v>639</v>
      </c>
      <c r="G1338">
        <v>4</v>
      </c>
    </row>
    <row r="1339" spans="1:7">
      <c r="A1339" s="2">
        <v>43917</v>
      </c>
      <c r="B1339" s="2">
        <f t="shared" si="40"/>
        <v>43921</v>
      </c>
      <c r="C1339" s="3">
        <f t="shared" si="41"/>
        <v>1</v>
      </c>
      <c r="D1339" t="s">
        <v>50</v>
      </c>
      <c r="E1339">
        <v>2</v>
      </c>
      <c r="F1339">
        <v>85</v>
      </c>
      <c r="G1339">
        <v>1</v>
      </c>
    </row>
    <row r="1340" spans="1:7">
      <c r="A1340" s="2">
        <v>43917</v>
      </c>
      <c r="B1340" s="2">
        <f t="shared" si="40"/>
        <v>43921</v>
      </c>
      <c r="C1340" s="3">
        <f t="shared" si="41"/>
        <v>1</v>
      </c>
      <c r="D1340" t="s">
        <v>8</v>
      </c>
      <c r="E1340">
        <v>4</v>
      </c>
      <c r="F1340">
        <v>665</v>
      </c>
      <c r="G1340">
        <v>15</v>
      </c>
    </row>
    <row r="1341" spans="1:7">
      <c r="A1341" s="2">
        <v>43917</v>
      </c>
      <c r="B1341" s="2">
        <f t="shared" si="40"/>
        <v>43921</v>
      </c>
      <c r="C1341" s="3">
        <f t="shared" si="41"/>
        <v>1</v>
      </c>
      <c r="D1341" t="s">
        <v>44</v>
      </c>
      <c r="E1341">
        <v>5</v>
      </c>
      <c r="F1341">
        <v>385</v>
      </c>
      <c r="G1341">
        <v>3</v>
      </c>
    </row>
    <row r="1342" spans="1:7">
      <c r="A1342" s="2">
        <v>43917</v>
      </c>
      <c r="B1342" s="2">
        <f t="shared" si="40"/>
        <v>43921</v>
      </c>
      <c r="C1342" s="3">
        <f t="shared" si="41"/>
        <v>1</v>
      </c>
      <c r="D1342" t="s">
        <v>7</v>
      </c>
      <c r="E1342">
        <v>6</v>
      </c>
      <c r="F1342">
        <v>4915</v>
      </c>
      <c r="G1342">
        <v>104</v>
      </c>
    </row>
    <row r="1343" spans="1:7">
      <c r="A1343" s="2">
        <v>43917</v>
      </c>
      <c r="B1343" s="2">
        <f t="shared" si="40"/>
        <v>43921</v>
      </c>
      <c r="C1343" s="3">
        <f t="shared" si="41"/>
        <v>1</v>
      </c>
      <c r="D1343" t="s">
        <v>22</v>
      </c>
      <c r="E1343">
        <v>8</v>
      </c>
      <c r="F1343">
        <v>1735</v>
      </c>
      <c r="G1343">
        <v>31</v>
      </c>
    </row>
    <row r="1344" spans="1:7">
      <c r="A1344" s="2">
        <v>43917</v>
      </c>
      <c r="B1344" s="2">
        <f t="shared" si="40"/>
        <v>43921</v>
      </c>
      <c r="C1344" s="3">
        <f t="shared" si="41"/>
        <v>1</v>
      </c>
      <c r="D1344" t="s">
        <v>38</v>
      </c>
      <c r="E1344">
        <v>9</v>
      </c>
      <c r="F1344">
        <v>1291</v>
      </c>
      <c r="G1344">
        <v>27</v>
      </c>
    </row>
    <row r="1345" spans="1:7">
      <c r="A1345" s="2">
        <v>43917</v>
      </c>
      <c r="B1345" s="2">
        <f t="shared" si="40"/>
        <v>43921</v>
      </c>
      <c r="C1345" s="3">
        <f t="shared" si="41"/>
        <v>1</v>
      </c>
      <c r="D1345" t="s">
        <v>45</v>
      </c>
      <c r="E1345">
        <v>10</v>
      </c>
      <c r="F1345">
        <v>165</v>
      </c>
      <c r="G1345">
        <v>2</v>
      </c>
    </row>
    <row r="1346" spans="1:7">
      <c r="A1346" s="2">
        <v>43917</v>
      </c>
      <c r="B1346" s="2">
        <f t="shared" si="40"/>
        <v>43921</v>
      </c>
      <c r="C1346" s="3">
        <f t="shared" si="41"/>
        <v>1</v>
      </c>
      <c r="D1346" t="s">
        <v>33</v>
      </c>
      <c r="E1346">
        <v>11</v>
      </c>
      <c r="F1346">
        <v>267</v>
      </c>
      <c r="G1346">
        <v>3</v>
      </c>
    </row>
    <row r="1347" spans="1:7">
      <c r="A1347" s="2">
        <v>43917</v>
      </c>
      <c r="B1347" s="2">
        <f t="shared" si="40"/>
        <v>43921</v>
      </c>
      <c r="C1347" s="3">
        <f t="shared" si="41"/>
        <v>1</v>
      </c>
      <c r="D1347" t="s">
        <v>15</v>
      </c>
      <c r="E1347">
        <v>12</v>
      </c>
      <c r="F1347">
        <v>3198</v>
      </c>
      <c r="G1347">
        <v>46</v>
      </c>
    </row>
    <row r="1348" spans="1:7">
      <c r="A1348" s="2">
        <v>43917</v>
      </c>
      <c r="B1348" s="2">
        <f t="shared" ref="B1348:B1411" si="42">EOMONTH(A1348,0)</f>
        <v>43921</v>
      </c>
      <c r="C1348" s="3">
        <f t="shared" ref="C1348:C1411" si="43">IF(A1348=B1348,0,1)</f>
        <v>1</v>
      </c>
      <c r="D1348" t="s">
        <v>18</v>
      </c>
      <c r="E1348">
        <v>13</v>
      </c>
      <c r="F1348">
        <v>2198</v>
      </c>
      <c r="G1348">
        <v>64</v>
      </c>
    </row>
    <row r="1349" spans="1:7">
      <c r="A1349" s="2">
        <v>43917</v>
      </c>
      <c r="B1349" s="2">
        <f t="shared" si="42"/>
        <v>43921</v>
      </c>
      <c r="C1349" s="3">
        <f t="shared" si="43"/>
        <v>1</v>
      </c>
      <c r="D1349" t="s">
        <v>57</v>
      </c>
      <c r="E1349">
        <v>66</v>
      </c>
      <c r="F1349">
        <v>53</v>
      </c>
      <c r="G1349">
        <v>1</v>
      </c>
    </row>
    <row r="1350" spans="1:7">
      <c r="A1350" s="2">
        <v>43917</v>
      </c>
      <c r="B1350" s="2">
        <f t="shared" si="42"/>
        <v>43921</v>
      </c>
      <c r="C1350" s="3">
        <f t="shared" si="43"/>
        <v>1</v>
      </c>
      <c r="D1350" t="s">
        <v>26</v>
      </c>
      <c r="E1350">
        <v>15</v>
      </c>
      <c r="F1350">
        <v>120</v>
      </c>
      <c r="G1350">
        <v>0</v>
      </c>
    </row>
    <row r="1351" spans="1:7">
      <c r="A1351" s="2">
        <v>43917</v>
      </c>
      <c r="B1351" s="2">
        <f t="shared" si="42"/>
        <v>43921</v>
      </c>
      <c r="C1351" s="3">
        <f t="shared" si="43"/>
        <v>1</v>
      </c>
      <c r="D1351" t="s">
        <v>53</v>
      </c>
      <c r="E1351">
        <v>16</v>
      </c>
      <c r="F1351">
        <v>232</v>
      </c>
      <c r="G1351">
        <v>4</v>
      </c>
    </row>
    <row r="1352" spans="1:7">
      <c r="A1352" s="2">
        <v>43917</v>
      </c>
      <c r="B1352" s="2">
        <f t="shared" si="42"/>
        <v>43921</v>
      </c>
      <c r="C1352" s="3">
        <f t="shared" si="43"/>
        <v>1</v>
      </c>
      <c r="D1352" t="s">
        <v>6</v>
      </c>
      <c r="E1352">
        <v>17</v>
      </c>
      <c r="F1352">
        <v>3029</v>
      </c>
      <c r="G1352">
        <v>37</v>
      </c>
    </row>
    <row r="1353" spans="1:7">
      <c r="A1353" s="2">
        <v>43917</v>
      </c>
      <c r="B1353" s="2">
        <f t="shared" si="42"/>
        <v>43921</v>
      </c>
      <c r="C1353" s="3">
        <f t="shared" si="43"/>
        <v>1</v>
      </c>
      <c r="D1353" t="s">
        <v>27</v>
      </c>
      <c r="E1353">
        <v>18</v>
      </c>
      <c r="F1353">
        <v>992</v>
      </c>
      <c r="G1353">
        <v>32</v>
      </c>
    </row>
    <row r="1354" spans="1:7">
      <c r="A1354" s="2">
        <v>43917</v>
      </c>
      <c r="B1354" s="2">
        <f t="shared" si="42"/>
        <v>43921</v>
      </c>
      <c r="C1354" s="3">
        <f t="shared" si="43"/>
        <v>1</v>
      </c>
      <c r="D1354" t="s">
        <v>39</v>
      </c>
      <c r="E1354">
        <v>19</v>
      </c>
      <c r="F1354">
        <v>236</v>
      </c>
      <c r="G1354">
        <v>3</v>
      </c>
    </row>
    <row r="1355" spans="1:7">
      <c r="A1355" s="2">
        <v>43917</v>
      </c>
      <c r="B1355" s="2">
        <f t="shared" si="42"/>
        <v>43921</v>
      </c>
      <c r="C1355" s="3">
        <f t="shared" si="43"/>
        <v>1</v>
      </c>
      <c r="D1355" t="s">
        <v>34</v>
      </c>
      <c r="E1355">
        <v>20</v>
      </c>
      <c r="F1355">
        <v>213</v>
      </c>
      <c r="G1355">
        <v>4</v>
      </c>
    </row>
    <row r="1356" spans="1:7">
      <c r="A1356" s="2">
        <v>43917</v>
      </c>
      <c r="B1356" s="2">
        <f t="shared" si="42"/>
        <v>43921</v>
      </c>
      <c r="C1356" s="3">
        <f t="shared" si="43"/>
        <v>1</v>
      </c>
      <c r="D1356" t="s">
        <v>28</v>
      </c>
      <c r="E1356">
        <v>21</v>
      </c>
      <c r="F1356">
        <v>302</v>
      </c>
      <c r="G1356">
        <v>8</v>
      </c>
    </row>
    <row r="1357" spans="1:7">
      <c r="A1357" s="2">
        <v>43917</v>
      </c>
      <c r="B1357" s="2">
        <f t="shared" si="42"/>
        <v>43921</v>
      </c>
      <c r="C1357" s="3">
        <f t="shared" si="43"/>
        <v>1</v>
      </c>
      <c r="D1357" t="s">
        <v>40</v>
      </c>
      <c r="E1357">
        <v>22</v>
      </c>
      <c r="F1357">
        <v>2746</v>
      </c>
      <c r="G1357">
        <v>119</v>
      </c>
    </row>
    <row r="1358" spans="1:7">
      <c r="A1358" s="2">
        <v>43917</v>
      </c>
      <c r="B1358" s="2">
        <f t="shared" si="42"/>
        <v>43921</v>
      </c>
      <c r="C1358" s="3">
        <f t="shared" si="43"/>
        <v>1</v>
      </c>
      <c r="D1358" t="s">
        <v>51</v>
      </c>
      <c r="E1358">
        <v>23</v>
      </c>
      <c r="F1358">
        <v>168</v>
      </c>
      <c r="G1358">
        <v>1</v>
      </c>
    </row>
    <row r="1359" spans="1:7">
      <c r="A1359" s="2">
        <v>43917</v>
      </c>
      <c r="B1359" s="2">
        <f t="shared" si="42"/>
        <v>43921</v>
      </c>
      <c r="C1359" s="3">
        <f t="shared" si="43"/>
        <v>1</v>
      </c>
      <c r="D1359" t="s">
        <v>23</v>
      </c>
      <c r="E1359">
        <v>24</v>
      </c>
      <c r="F1359">
        <v>790</v>
      </c>
      <c r="G1359">
        <v>5</v>
      </c>
    </row>
    <row r="1360" spans="1:7">
      <c r="A1360" s="2">
        <v>43917</v>
      </c>
      <c r="B1360" s="2">
        <f t="shared" si="42"/>
        <v>43921</v>
      </c>
      <c r="C1360" s="3">
        <f t="shared" si="43"/>
        <v>1</v>
      </c>
      <c r="D1360" t="s">
        <v>9</v>
      </c>
      <c r="E1360">
        <v>25</v>
      </c>
      <c r="F1360">
        <v>3240</v>
      </c>
      <c r="G1360">
        <v>35</v>
      </c>
    </row>
    <row r="1361" spans="1:7">
      <c r="A1361" s="2">
        <v>43917</v>
      </c>
      <c r="B1361" s="2">
        <f t="shared" si="42"/>
        <v>43921</v>
      </c>
      <c r="C1361" s="3">
        <f t="shared" si="43"/>
        <v>1</v>
      </c>
      <c r="D1361" t="s">
        <v>42</v>
      </c>
      <c r="E1361">
        <v>26</v>
      </c>
      <c r="F1361">
        <v>3655</v>
      </c>
      <c r="G1361">
        <v>93</v>
      </c>
    </row>
    <row r="1362" spans="1:7">
      <c r="A1362" s="2">
        <v>43917</v>
      </c>
      <c r="B1362" s="2">
        <f t="shared" si="42"/>
        <v>43921</v>
      </c>
      <c r="C1362" s="3">
        <f t="shared" si="43"/>
        <v>1</v>
      </c>
      <c r="D1362" t="s">
        <v>29</v>
      </c>
      <c r="E1362">
        <v>27</v>
      </c>
      <c r="F1362">
        <v>398</v>
      </c>
      <c r="G1362">
        <v>4</v>
      </c>
    </row>
    <row r="1363" spans="1:7">
      <c r="A1363" s="2">
        <v>43917</v>
      </c>
      <c r="B1363" s="2">
        <f t="shared" si="42"/>
        <v>43921</v>
      </c>
      <c r="C1363" s="3">
        <f t="shared" si="43"/>
        <v>1</v>
      </c>
      <c r="D1363" t="s">
        <v>46</v>
      </c>
      <c r="E1363">
        <v>28</v>
      </c>
      <c r="F1363">
        <v>579</v>
      </c>
      <c r="G1363">
        <v>8</v>
      </c>
    </row>
    <row r="1364" spans="1:7">
      <c r="A1364" s="2">
        <v>43917</v>
      </c>
      <c r="B1364" s="2">
        <f t="shared" si="42"/>
        <v>43921</v>
      </c>
      <c r="C1364" s="3">
        <f t="shared" si="43"/>
        <v>1</v>
      </c>
      <c r="D1364" t="s">
        <v>35</v>
      </c>
      <c r="E1364">
        <v>29</v>
      </c>
      <c r="F1364">
        <v>670</v>
      </c>
      <c r="G1364">
        <v>9</v>
      </c>
    </row>
    <row r="1365" spans="1:7">
      <c r="A1365" s="2">
        <v>43917</v>
      </c>
      <c r="B1365" s="2">
        <f t="shared" si="42"/>
        <v>43921</v>
      </c>
      <c r="C1365" s="3">
        <f t="shared" si="43"/>
        <v>1</v>
      </c>
      <c r="D1365" t="s">
        <v>54</v>
      </c>
      <c r="E1365">
        <v>30</v>
      </c>
      <c r="F1365">
        <v>121</v>
      </c>
      <c r="G1365">
        <v>1</v>
      </c>
    </row>
    <row r="1366" spans="1:7">
      <c r="A1366" s="2">
        <v>43917</v>
      </c>
      <c r="B1366" s="2">
        <f t="shared" si="42"/>
        <v>43921</v>
      </c>
      <c r="C1366" s="3">
        <f t="shared" si="43"/>
        <v>1</v>
      </c>
      <c r="D1366" t="s">
        <v>12</v>
      </c>
      <c r="E1366">
        <v>31</v>
      </c>
      <c r="F1366">
        <v>102</v>
      </c>
      <c r="G1366">
        <v>2</v>
      </c>
    </row>
    <row r="1367" spans="1:7">
      <c r="A1367" s="2">
        <v>43917</v>
      </c>
      <c r="B1367" s="2">
        <f t="shared" si="42"/>
        <v>43921</v>
      </c>
      <c r="C1367" s="3">
        <f t="shared" si="43"/>
        <v>1</v>
      </c>
      <c r="D1367" t="s">
        <v>24</v>
      </c>
      <c r="E1367">
        <v>32</v>
      </c>
      <c r="F1367">
        <v>621</v>
      </c>
      <c r="G1367">
        <v>10</v>
      </c>
    </row>
    <row r="1368" spans="1:7">
      <c r="A1368" s="2">
        <v>43917</v>
      </c>
      <c r="B1368" s="2">
        <f t="shared" si="42"/>
        <v>43921</v>
      </c>
      <c r="C1368" s="3">
        <f t="shared" si="43"/>
        <v>1</v>
      </c>
      <c r="D1368" t="s">
        <v>19</v>
      </c>
      <c r="E1368">
        <v>33</v>
      </c>
      <c r="F1368">
        <v>187</v>
      </c>
      <c r="G1368">
        <v>2</v>
      </c>
    </row>
    <row r="1369" spans="1:7">
      <c r="A1369" s="2">
        <v>43917</v>
      </c>
      <c r="B1369" s="2">
        <f t="shared" si="42"/>
        <v>43921</v>
      </c>
      <c r="C1369" s="3">
        <f t="shared" si="43"/>
        <v>1</v>
      </c>
      <c r="D1369" t="s">
        <v>21</v>
      </c>
      <c r="E1369">
        <v>34</v>
      </c>
      <c r="F1369">
        <v>8825</v>
      </c>
      <c r="G1369">
        <v>108</v>
      </c>
    </row>
    <row r="1370" spans="1:7">
      <c r="A1370" s="2">
        <v>43917</v>
      </c>
      <c r="B1370" s="2">
        <f t="shared" si="42"/>
        <v>43921</v>
      </c>
      <c r="C1370" s="3">
        <f t="shared" si="43"/>
        <v>1</v>
      </c>
      <c r="D1370" t="s">
        <v>47</v>
      </c>
      <c r="E1370">
        <v>35</v>
      </c>
      <c r="F1370">
        <v>191</v>
      </c>
      <c r="G1370">
        <v>1</v>
      </c>
    </row>
    <row r="1371" spans="1:7">
      <c r="A1371" s="2">
        <v>43917</v>
      </c>
      <c r="B1371" s="2">
        <f t="shared" si="42"/>
        <v>43921</v>
      </c>
      <c r="C1371" s="3">
        <f t="shared" si="43"/>
        <v>1</v>
      </c>
      <c r="D1371" t="s">
        <v>16</v>
      </c>
      <c r="E1371">
        <v>36</v>
      </c>
      <c r="F1371">
        <v>44746</v>
      </c>
      <c r="G1371">
        <v>645</v>
      </c>
    </row>
    <row r="1372" spans="1:7">
      <c r="A1372" s="2">
        <v>43917</v>
      </c>
      <c r="B1372" s="2">
        <f t="shared" si="42"/>
        <v>43921</v>
      </c>
      <c r="C1372" s="3">
        <f t="shared" si="43"/>
        <v>1</v>
      </c>
      <c r="D1372" t="s">
        <v>20</v>
      </c>
      <c r="E1372">
        <v>37</v>
      </c>
      <c r="F1372">
        <v>784</v>
      </c>
      <c r="G1372">
        <v>3</v>
      </c>
    </row>
    <row r="1373" spans="1:7">
      <c r="A1373" s="2">
        <v>43917</v>
      </c>
      <c r="B1373" s="2">
        <f t="shared" si="42"/>
        <v>43921</v>
      </c>
      <c r="C1373" s="3">
        <f t="shared" si="43"/>
        <v>1</v>
      </c>
      <c r="D1373" t="s">
        <v>48</v>
      </c>
      <c r="E1373">
        <v>38</v>
      </c>
      <c r="F1373">
        <v>68</v>
      </c>
      <c r="G1373">
        <v>1</v>
      </c>
    </row>
    <row r="1374" spans="1:7">
      <c r="A1374" s="2">
        <v>43917</v>
      </c>
      <c r="B1374" s="2">
        <f t="shared" si="42"/>
        <v>43921</v>
      </c>
      <c r="C1374" s="3">
        <f t="shared" si="43"/>
        <v>1</v>
      </c>
      <c r="D1374" t="s">
        <v>41</v>
      </c>
      <c r="E1374">
        <v>39</v>
      </c>
      <c r="F1374">
        <v>1144</v>
      </c>
      <c r="G1374">
        <v>22</v>
      </c>
    </row>
    <row r="1375" spans="1:7">
      <c r="A1375" s="2">
        <v>43917</v>
      </c>
      <c r="B1375" s="2">
        <f t="shared" si="42"/>
        <v>43921</v>
      </c>
      <c r="C1375" s="3">
        <f t="shared" si="43"/>
        <v>1</v>
      </c>
      <c r="D1375" t="s">
        <v>30</v>
      </c>
      <c r="E1375">
        <v>40</v>
      </c>
      <c r="F1375">
        <v>322</v>
      </c>
      <c r="G1375">
        <v>8</v>
      </c>
    </row>
    <row r="1376" spans="1:7">
      <c r="A1376" s="2">
        <v>43917</v>
      </c>
      <c r="B1376" s="2">
        <f t="shared" si="42"/>
        <v>43921</v>
      </c>
      <c r="C1376" s="3">
        <f t="shared" si="43"/>
        <v>1</v>
      </c>
      <c r="D1376" t="s">
        <v>14</v>
      </c>
      <c r="E1376">
        <v>41</v>
      </c>
      <c r="F1376">
        <v>415</v>
      </c>
      <c r="G1376">
        <v>12</v>
      </c>
    </row>
    <row r="1377" spans="1:7">
      <c r="A1377" s="2">
        <v>43917</v>
      </c>
      <c r="B1377" s="2">
        <f t="shared" si="42"/>
        <v>43921</v>
      </c>
      <c r="C1377" s="3">
        <f t="shared" si="43"/>
        <v>1</v>
      </c>
      <c r="D1377" t="s">
        <v>31</v>
      </c>
      <c r="E1377">
        <v>42</v>
      </c>
      <c r="F1377">
        <v>2217</v>
      </c>
      <c r="G1377">
        <v>23</v>
      </c>
    </row>
    <row r="1378" spans="1:7">
      <c r="A1378" s="2">
        <v>43917</v>
      </c>
      <c r="B1378" s="2">
        <f t="shared" si="42"/>
        <v>43921</v>
      </c>
      <c r="C1378" s="3">
        <f t="shared" si="43"/>
        <v>1</v>
      </c>
      <c r="D1378" t="s">
        <v>55</v>
      </c>
      <c r="E1378">
        <v>72</v>
      </c>
      <c r="F1378">
        <v>79</v>
      </c>
      <c r="G1378">
        <v>3</v>
      </c>
    </row>
    <row r="1379" spans="1:7">
      <c r="A1379" s="2">
        <v>43917</v>
      </c>
      <c r="B1379" s="2">
        <f t="shared" si="42"/>
        <v>43921</v>
      </c>
      <c r="C1379" s="3">
        <f t="shared" si="43"/>
        <v>1</v>
      </c>
      <c r="D1379" t="s">
        <v>17</v>
      </c>
      <c r="E1379">
        <v>44</v>
      </c>
      <c r="F1379">
        <v>203</v>
      </c>
      <c r="G1379">
        <v>0</v>
      </c>
    </row>
    <row r="1380" spans="1:7">
      <c r="A1380" s="2">
        <v>43917</v>
      </c>
      <c r="B1380" s="2">
        <f t="shared" si="42"/>
        <v>43921</v>
      </c>
      <c r="C1380" s="3">
        <f t="shared" si="43"/>
        <v>1</v>
      </c>
      <c r="D1380" t="s">
        <v>32</v>
      </c>
      <c r="E1380">
        <v>45</v>
      </c>
      <c r="F1380">
        <v>542</v>
      </c>
      <c r="G1380">
        <v>13</v>
      </c>
    </row>
    <row r="1381" spans="1:7">
      <c r="A1381" s="2">
        <v>43917</v>
      </c>
      <c r="B1381" s="2">
        <f t="shared" si="42"/>
        <v>43921</v>
      </c>
      <c r="C1381" s="3">
        <f t="shared" si="43"/>
        <v>1</v>
      </c>
      <c r="D1381" t="s">
        <v>43</v>
      </c>
      <c r="E1381">
        <v>46</v>
      </c>
      <c r="F1381">
        <v>58</v>
      </c>
      <c r="G1381">
        <v>1</v>
      </c>
    </row>
    <row r="1382" spans="1:7">
      <c r="A1382" s="2">
        <v>43917</v>
      </c>
      <c r="B1382" s="2">
        <f t="shared" si="42"/>
        <v>43921</v>
      </c>
      <c r="C1382" s="3">
        <f t="shared" si="43"/>
        <v>1</v>
      </c>
      <c r="D1382" t="s">
        <v>25</v>
      </c>
      <c r="E1382">
        <v>47</v>
      </c>
      <c r="F1382">
        <v>1180</v>
      </c>
      <c r="G1382">
        <v>6</v>
      </c>
    </row>
    <row r="1383" spans="1:7">
      <c r="A1383" s="2">
        <v>43917</v>
      </c>
      <c r="B1383" s="2">
        <f t="shared" si="42"/>
        <v>43921</v>
      </c>
      <c r="C1383" s="3">
        <f t="shared" si="43"/>
        <v>1</v>
      </c>
      <c r="D1383" t="s">
        <v>11</v>
      </c>
      <c r="E1383">
        <v>48</v>
      </c>
      <c r="F1383">
        <v>1971</v>
      </c>
      <c r="G1383">
        <v>25</v>
      </c>
    </row>
    <row r="1384" spans="1:7">
      <c r="A1384" s="2">
        <v>43917</v>
      </c>
      <c r="B1384" s="2">
        <f t="shared" si="42"/>
        <v>43921</v>
      </c>
      <c r="C1384" s="3">
        <f t="shared" si="43"/>
        <v>1</v>
      </c>
      <c r="D1384" t="s">
        <v>13</v>
      </c>
      <c r="E1384">
        <v>49</v>
      </c>
      <c r="F1384">
        <v>480</v>
      </c>
      <c r="G1384">
        <v>2</v>
      </c>
    </row>
    <row r="1385" spans="1:7">
      <c r="A1385" s="2">
        <v>43917</v>
      </c>
      <c r="B1385" s="2">
        <f t="shared" si="42"/>
        <v>43921</v>
      </c>
      <c r="C1385" s="3">
        <f t="shared" si="43"/>
        <v>1</v>
      </c>
      <c r="D1385" t="s">
        <v>36</v>
      </c>
      <c r="E1385">
        <v>50</v>
      </c>
      <c r="F1385">
        <v>184</v>
      </c>
      <c r="G1385">
        <v>10</v>
      </c>
    </row>
    <row r="1386" spans="1:7">
      <c r="A1386" s="2">
        <v>43917</v>
      </c>
      <c r="B1386" s="2">
        <f t="shared" si="42"/>
        <v>43921</v>
      </c>
      <c r="C1386" s="3">
        <f t="shared" si="43"/>
        <v>1</v>
      </c>
      <c r="D1386" t="s">
        <v>56</v>
      </c>
      <c r="E1386">
        <v>78</v>
      </c>
      <c r="F1386">
        <v>19</v>
      </c>
      <c r="G1386">
        <v>0</v>
      </c>
    </row>
    <row r="1387" spans="1:7">
      <c r="A1387" s="2">
        <v>43917</v>
      </c>
      <c r="B1387" s="2">
        <f t="shared" si="42"/>
        <v>43921</v>
      </c>
      <c r="C1387" s="3">
        <f t="shared" si="43"/>
        <v>1</v>
      </c>
      <c r="D1387" t="s">
        <v>37</v>
      </c>
      <c r="E1387">
        <v>51</v>
      </c>
      <c r="F1387">
        <v>605</v>
      </c>
      <c r="G1387">
        <v>14</v>
      </c>
    </row>
    <row r="1388" spans="1:7">
      <c r="A1388" s="2">
        <v>43917</v>
      </c>
      <c r="B1388" s="2">
        <f t="shared" si="42"/>
        <v>43921</v>
      </c>
      <c r="C1388" s="3">
        <f t="shared" si="43"/>
        <v>1</v>
      </c>
      <c r="D1388" t="s">
        <v>5</v>
      </c>
      <c r="E1388">
        <v>53</v>
      </c>
      <c r="F1388">
        <v>3770</v>
      </c>
      <c r="G1388">
        <v>179</v>
      </c>
    </row>
    <row r="1389" spans="1:7">
      <c r="A1389" s="2">
        <v>43917</v>
      </c>
      <c r="B1389" s="2">
        <f t="shared" si="42"/>
        <v>43921</v>
      </c>
      <c r="C1389" s="3">
        <f t="shared" si="43"/>
        <v>1</v>
      </c>
      <c r="D1389" t="s">
        <v>58</v>
      </c>
      <c r="E1389">
        <v>54</v>
      </c>
      <c r="F1389">
        <v>96</v>
      </c>
      <c r="G1389">
        <v>0</v>
      </c>
    </row>
    <row r="1390" spans="1:7">
      <c r="A1390" s="2">
        <v>43917</v>
      </c>
      <c r="B1390" s="2">
        <f t="shared" si="42"/>
        <v>43921</v>
      </c>
      <c r="C1390" s="3">
        <f t="shared" si="43"/>
        <v>1</v>
      </c>
      <c r="D1390" t="s">
        <v>10</v>
      </c>
      <c r="E1390">
        <v>55</v>
      </c>
      <c r="F1390">
        <v>930</v>
      </c>
      <c r="G1390">
        <v>16</v>
      </c>
    </row>
    <row r="1391" spans="1:7">
      <c r="A1391" s="2">
        <v>43917</v>
      </c>
      <c r="B1391" s="2">
        <f t="shared" si="42"/>
        <v>43921</v>
      </c>
      <c r="C1391" s="3">
        <f t="shared" si="43"/>
        <v>1</v>
      </c>
      <c r="D1391" t="s">
        <v>49</v>
      </c>
      <c r="E1391">
        <v>56</v>
      </c>
      <c r="F1391">
        <v>74</v>
      </c>
      <c r="G1391">
        <v>0</v>
      </c>
    </row>
    <row r="1392" spans="1:7">
      <c r="A1392" s="2">
        <v>43918</v>
      </c>
      <c r="B1392" s="2">
        <f t="shared" si="42"/>
        <v>43921</v>
      </c>
      <c r="C1392" s="3">
        <f t="shared" si="43"/>
        <v>1</v>
      </c>
      <c r="D1392" t="s">
        <v>52</v>
      </c>
      <c r="E1392">
        <v>1</v>
      </c>
      <c r="F1392">
        <v>720</v>
      </c>
      <c r="G1392">
        <v>4</v>
      </c>
    </row>
    <row r="1393" spans="1:7">
      <c r="A1393" s="2">
        <v>43918</v>
      </c>
      <c r="B1393" s="2">
        <f t="shared" si="42"/>
        <v>43921</v>
      </c>
      <c r="C1393" s="3">
        <f t="shared" si="43"/>
        <v>1</v>
      </c>
      <c r="D1393" t="s">
        <v>50</v>
      </c>
      <c r="E1393">
        <v>2</v>
      </c>
      <c r="F1393">
        <v>102</v>
      </c>
      <c r="G1393">
        <v>1</v>
      </c>
    </row>
    <row r="1394" spans="1:7">
      <c r="A1394" s="2">
        <v>43918</v>
      </c>
      <c r="B1394" s="2">
        <f t="shared" si="42"/>
        <v>43921</v>
      </c>
      <c r="C1394" s="3">
        <f t="shared" si="43"/>
        <v>1</v>
      </c>
      <c r="D1394" t="s">
        <v>8</v>
      </c>
      <c r="E1394">
        <v>4</v>
      </c>
      <c r="F1394">
        <v>773</v>
      </c>
      <c r="G1394">
        <v>15</v>
      </c>
    </row>
    <row r="1395" spans="1:7">
      <c r="A1395" s="2">
        <v>43918</v>
      </c>
      <c r="B1395" s="2">
        <f t="shared" si="42"/>
        <v>43921</v>
      </c>
      <c r="C1395" s="3">
        <f t="shared" si="43"/>
        <v>1</v>
      </c>
      <c r="D1395" t="s">
        <v>44</v>
      </c>
      <c r="E1395">
        <v>5</v>
      </c>
      <c r="F1395">
        <v>409</v>
      </c>
      <c r="G1395">
        <v>5</v>
      </c>
    </row>
    <row r="1396" spans="1:7">
      <c r="A1396" s="2">
        <v>43918</v>
      </c>
      <c r="B1396" s="2">
        <f t="shared" si="42"/>
        <v>43921</v>
      </c>
      <c r="C1396" s="3">
        <f t="shared" si="43"/>
        <v>1</v>
      </c>
      <c r="D1396" t="s">
        <v>7</v>
      </c>
      <c r="E1396">
        <v>6</v>
      </c>
      <c r="F1396">
        <v>5566</v>
      </c>
      <c r="G1396">
        <v>122</v>
      </c>
    </row>
    <row r="1397" spans="1:7">
      <c r="A1397" s="2">
        <v>43918</v>
      </c>
      <c r="B1397" s="2">
        <f t="shared" si="42"/>
        <v>43921</v>
      </c>
      <c r="C1397" s="3">
        <f t="shared" si="43"/>
        <v>1</v>
      </c>
      <c r="D1397" t="s">
        <v>22</v>
      </c>
      <c r="E1397">
        <v>8</v>
      </c>
      <c r="F1397">
        <v>2061</v>
      </c>
      <c r="G1397">
        <v>44</v>
      </c>
    </row>
    <row r="1398" spans="1:7">
      <c r="A1398" s="2">
        <v>43918</v>
      </c>
      <c r="B1398" s="2">
        <f t="shared" si="42"/>
        <v>43921</v>
      </c>
      <c r="C1398" s="3">
        <f t="shared" si="43"/>
        <v>1</v>
      </c>
      <c r="D1398" t="s">
        <v>38</v>
      </c>
      <c r="E1398">
        <v>9</v>
      </c>
      <c r="F1398">
        <v>1524</v>
      </c>
      <c r="G1398">
        <v>33</v>
      </c>
    </row>
    <row r="1399" spans="1:7">
      <c r="A1399" s="2">
        <v>43918</v>
      </c>
      <c r="B1399" s="2">
        <f t="shared" si="42"/>
        <v>43921</v>
      </c>
      <c r="C1399" s="3">
        <f t="shared" si="43"/>
        <v>1</v>
      </c>
      <c r="D1399" t="s">
        <v>45</v>
      </c>
      <c r="E1399">
        <v>10</v>
      </c>
      <c r="F1399">
        <v>214</v>
      </c>
      <c r="G1399">
        <v>5</v>
      </c>
    </row>
    <row r="1400" spans="1:7">
      <c r="A1400" s="2">
        <v>43918</v>
      </c>
      <c r="B1400" s="2">
        <f t="shared" si="42"/>
        <v>43921</v>
      </c>
      <c r="C1400" s="3">
        <f t="shared" si="43"/>
        <v>1</v>
      </c>
      <c r="D1400" t="s">
        <v>33</v>
      </c>
      <c r="E1400">
        <v>11</v>
      </c>
      <c r="F1400">
        <v>304</v>
      </c>
      <c r="G1400">
        <v>4</v>
      </c>
    </row>
    <row r="1401" spans="1:7">
      <c r="A1401" s="2">
        <v>43918</v>
      </c>
      <c r="B1401" s="2">
        <f t="shared" si="42"/>
        <v>43921</v>
      </c>
      <c r="C1401" s="3">
        <f t="shared" si="43"/>
        <v>1</v>
      </c>
      <c r="D1401" t="s">
        <v>15</v>
      </c>
      <c r="E1401">
        <v>12</v>
      </c>
      <c r="F1401">
        <v>4038</v>
      </c>
      <c r="G1401">
        <v>56</v>
      </c>
    </row>
    <row r="1402" spans="1:7">
      <c r="A1402" s="2">
        <v>43918</v>
      </c>
      <c r="B1402" s="2">
        <f t="shared" si="42"/>
        <v>43921</v>
      </c>
      <c r="C1402" s="3">
        <f t="shared" si="43"/>
        <v>1</v>
      </c>
      <c r="D1402" t="s">
        <v>18</v>
      </c>
      <c r="E1402">
        <v>13</v>
      </c>
      <c r="F1402">
        <v>2447</v>
      </c>
      <c r="G1402">
        <v>79</v>
      </c>
    </row>
    <row r="1403" spans="1:7">
      <c r="A1403" s="2">
        <v>43918</v>
      </c>
      <c r="B1403" s="2">
        <f t="shared" si="42"/>
        <v>43921</v>
      </c>
      <c r="C1403" s="3">
        <f t="shared" si="43"/>
        <v>1</v>
      </c>
      <c r="D1403" t="s">
        <v>57</v>
      </c>
      <c r="E1403">
        <v>66</v>
      </c>
      <c r="F1403">
        <v>57</v>
      </c>
      <c r="G1403">
        <v>1</v>
      </c>
    </row>
    <row r="1404" spans="1:7">
      <c r="A1404" s="2">
        <v>43918</v>
      </c>
      <c r="B1404" s="2">
        <f t="shared" si="42"/>
        <v>43921</v>
      </c>
      <c r="C1404" s="3">
        <f t="shared" si="43"/>
        <v>1</v>
      </c>
      <c r="D1404" t="s">
        <v>26</v>
      </c>
      <c r="E1404">
        <v>15</v>
      </c>
      <c r="F1404">
        <v>151</v>
      </c>
      <c r="G1404">
        <v>0</v>
      </c>
    </row>
    <row r="1405" spans="1:7">
      <c r="A1405" s="2">
        <v>43918</v>
      </c>
      <c r="B1405" s="2">
        <f t="shared" si="42"/>
        <v>43921</v>
      </c>
      <c r="C1405" s="3">
        <f t="shared" si="43"/>
        <v>1</v>
      </c>
      <c r="D1405" t="s">
        <v>53</v>
      </c>
      <c r="E1405">
        <v>16</v>
      </c>
      <c r="F1405">
        <v>262</v>
      </c>
      <c r="G1405">
        <v>5</v>
      </c>
    </row>
    <row r="1406" spans="1:7">
      <c r="A1406" s="2">
        <v>43918</v>
      </c>
      <c r="B1406" s="2">
        <f t="shared" si="42"/>
        <v>43921</v>
      </c>
      <c r="C1406" s="3">
        <f t="shared" si="43"/>
        <v>1</v>
      </c>
      <c r="D1406" t="s">
        <v>6</v>
      </c>
      <c r="E1406">
        <v>17</v>
      </c>
      <c r="F1406">
        <v>3547</v>
      </c>
      <c r="G1406">
        <v>50</v>
      </c>
    </row>
    <row r="1407" spans="1:7">
      <c r="A1407" s="2">
        <v>43918</v>
      </c>
      <c r="B1407" s="2">
        <f t="shared" si="42"/>
        <v>43921</v>
      </c>
      <c r="C1407" s="3">
        <f t="shared" si="43"/>
        <v>1</v>
      </c>
      <c r="D1407" t="s">
        <v>27</v>
      </c>
      <c r="E1407">
        <v>18</v>
      </c>
      <c r="F1407">
        <v>1239</v>
      </c>
      <c r="G1407">
        <v>38</v>
      </c>
    </row>
    <row r="1408" spans="1:7">
      <c r="A1408" s="2">
        <v>43918</v>
      </c>
      <c r="B1408" s="2">
        <f t="shared" si="42"/>
        <v>43921</v>
      </c>
      <c r="C1408" s="3">
        <f t="shared" si="43"/>
        <v>1</v>
      </c>
      <c r="D1408" t="s">
        <v>39</v>
      </c>
      <c r="E1408">
        <v>19</v>
      </c>
      <c r="F1408">
        <v>298</v>
      </c>
      <c r="G1408">
        <v>3</v>
      </c>
    </row>
    <row r="1409" spans="1:7">
      <c r="A1409" s="2">
        <v>43918</v>
      </c>
      <c r="B1409" s="2">
        <f t="shared" si="42"/>
        <v>43921</v>
      </c>
      <c r="C1409" s="3">
        <f t="shared" si="43"/>
        <v>1</v>
      </c>
      <c r="D1409" t="s">
        <v>34</v>
      </c>
      <c r="E1409">
        <v>20</v>
      </c>
      <c r="F1409">
        <v>272</v>
      </c>
      <c r="G1409">
        <v>6</v>
      </c>
    </row>
    <row r="1410" spans="1:7">
      <c r="A1410" s="2">
        <v>43918</v>
      </c>
      <c r="B1410" s="2">
        <f t="shared" si="42"/>
        <v>43921</v>
      </c>
      <c r="C1410" s="3">
        <f t="shared" si="43"/>
        <v>1</v>
      </c>
      <c r="D1410" t="s">
        <v>28</v>
      </c>
      <c r="E1410">
        <v>21</v>
      </c>
      <c r="F1410">
        <v>394</v>
      </c>
      <c r="G1410">
        <v>9</v>
      </c>
    </row>
    <row r="1411" spans="1:7">
      <c r="A1411" s="2">
        <v>43918</v>
      </c>
      <c r="B1411" s="2">
        <f t="shared" si="42"/>
        <v>43921</v>
      </c>
      <c r="C1411" s="3">
        <f t="shared" si="43"/>
        <v>1</v>
      </c>
      <c r="D1411" t="s">
        <v>40</v>
      </c>
      <c r="E1411">
        <v>22</v>
      </c>
      <c r="F1411">
        <v>3315</v>
      </c>
      <c r="G1411">
        <v>137</v>
      </c>
    </row>
    <row r="1412" spans="1:7">
      <c r="A1412" s="2">
        <v>43918</v>
      </c>
      <c r="B1412" s="2">
        <f t="shared" ref="B1412:B1475" si="44">EOMONTH(A1412,0)</f>
        <v>43921</v>
      </c>
      <c r="C1412" s="3">
        <f t="shared" ref="C1412:C1475" si="45">IF(A1412=B1412,0,1)</f>
        <v>1</v>
      </c>
      <c r="D1412" t="s">
        <v>51</v>
      </c>
      <c r="E1412">
        <v>23</v>
      </c>
      <c r="F1412">
        <v>211</v>
      </c>
      <c r="G1412">
        <v>1</v>
      </c>
    </row>
    <row r="1413" spans="1:7">
      <c r="A1413" s="2">
        <v>43918</v>
      </c>
      <c r="B1413" s="2">
        <f t="shared" si="44"/>
        <v>43921</v>
      </c>
      <c r="C1413" s="3">
        <f t="shared" si="45"/>
        <v>1</v>
      </c>
      <c r="D1413" t="s">
        <v>23</v>
      </c>
      <c r="E1413">
        <v>24</v>
      </c>
      <c r="F1413">
        <v>1066</v>
      </c>
      <c r="G1413">
        <v>10</v>
      </c>
    </row>
    <row r="1414" spans="1:7">
      <c r="A1414" s="2">
        <v>43918</v>
      </c>
      <c r="B1414" s="2">
        <f t="shared" si="44"/>
        <v>43921</v>
      </c>
      <c r="C1414" s="3">
        <f t="shared" si="45"/>
        <v>1</v>
      </c>
      <c r="D1414" t="s">
        <v>9</v>
      </c>
      <c r="E1414">
        <v>25</v>
      </c>
      <c r="F1414">
        <v>4257</v>
      </c>
      <c r="G1414">
        <v>44</v>
      </c>
    </row>
    <row r="1415" spans="1:7">
      <c r="A1415" s="2">
        <v>43918</v>
      </c>
      <c r="B1415" s="2">
        <f t="shared" si="44"/>
        <v>43921</v>
      </c>
      <c r="C1415" s="3">
        <f t="shared" si="45"/>
        <v>1</v>
      </c>
      <c r="D1415" t="s">
        <v>42</v>
      </c>
      <c r="E1415">
        <v>26</v>
      </c>
      <c r="F1415">
        <v>4634</v>
      </c>
      <c r="G1415">
        <v>112</v>
      </c>
    </row>
    <row r="1416" spans="1:7">
      <c r="A1416" s="2">
        <v>43918</v>
      </c>
      <c r="B1416" s="2">
        <f t="shared" si="44"/>
        <v>43921</v>
      </c>
      <c r="C1416" s="3">
        <f t="shared" si="45"/>
        <v>1</v>
      </c>
      <c r="D1416" t="s">
        <v>29</v>
      </c>
      <c r="E1416">
        <v>27</v>
      </c>
      <c r="F1416">
        <v>442</v>
      </c>
      <c r="G1416">
        <v>5</v>
      </c>
    </row>
    <row r="1417" spans="1:7">
      <c r="A1417" s="2">
        <v>43918</v>
      </c>
      <c r="B1417" s="2">
        <f t="shared" si="44"/>
        <v>43921</v>
      </c>
      <c r="C1417" s="3">
        <f t="shared" si="45"/>
        <v>1</v>
      </c>
      <c r="D1417" t="s">
        <v>46</v>
      </c>
      <c r="E1417">
        <v>28</v>
      </c>
      <c r="F1417">
        <v>669</v>
      </c>
      <c r="G1417">
        <v>13</v>
      </c>
    </row>
    <row r="1418" spans="1:7">
      <c r="A1418" s="2">
        <v>43918</v>
      </c>
      <c r="B1418" s="2">
        <f t="shared" si="44"/>
        <v>43921</v>
      </c>
      <c r="C1418" s="3">
        <f t="shared" si="45"/>
        <v>1</v>
      </c>
      <c r="D1418" t="s">
        <v>35</v>
      </c>
      <c r="E1418">
        <v>29</v>
      </c>
      <c r="F1418">
        <v>837</v>
      </c>
      <c r="G1418">
        <v>11</v>
      </c>
    </row>
    <row r="1419" spans="1:7">
      <c r="A1419" s="2">
        <v>43918</v>
      </c>
      <c r="B1419" s="2">
        <f t="shared" si="44"/>
        <v>43921</v>
      </c>
      <c r="C1419" s="3">
        <f t="shared" si="45"/>
        <v>1</v>
      </c>
      <c r="D1419" t="s">
        <v>54</v>
      </c>
      <c r="E1419">
        <v>30</v>
      </c>
      <c r="F1419">
        <v>147</v>
      </c>
      <c r="G1419">
        <v>1</v>
      </c>
    </row>
    <row r="1420" spans="1:7">
      <c r="A1420" s="2">
        <v>43918</v>
      </c>
      <c r="B1420" s="2">
        <f t="shared" si="44"/>
        <v>43921</v>
      </c>
      <c r="C1420" s="3">
        <f t="shared" si="45"/>
        <v>1</v>
      </c>
      <c r="D1420" t="s">
        <v>12</v>
      </c>
      <c r="E1420">
        <v>31</v>
      </c>
      <c r="F1420">
        <v>122</v>
      </c>
      <c r="G1420">
        <v>2</v>
      </c>
    </row>
    <row r="1421" spans="1:7">
      <c r="A1421" s="2">
        <v>43918</v>
      </c>
      <c r="B1421" s="2">
        <f t="shared" si="44"/>
        <v>43921</v>
      </c>
      <c r="C1421" s="3">
        <f t="shared" si="45"/>
        <v>1</v>
      </c>
      <c r="D1421" t="s">
        <v>24</v>
      </c>
      <c r="E1421">
        <v>32</v>
      </c>
      <c r="F1421">
        <v>738</v>
      </c>
      <c r="G1421">
        <v>14</v>
      </c>
    </row>
    <row r="1422" spans="1:7">
      <c r="A1422" s="2">
        <v>43918</v>
      </c>
      <c r="B1422" s="2">
        <f t="shared" si="44"/>
        <v>43921</v>
      </c>
      <c r="C1422" s="3">
        <f t="shared" si="45"/>
        <v>1</v>
      </c>
      <c r="D1422" t="s">
        <v>19</v>
      </c>
      <c r="E1422">
        <v>33</v>
      </c>
      <c r="F1422">
        <v>214</v>
      </c>
      <c r="G1422">
        <v>2</v>
      </c>
    </row>
    <row r="1423" spans="1:7">
      <c r="A1423" s="2">
        <v>43918</v>
      </c>
      <c r="B1423" s="2">
        <f t="shared" si="44"/>
        <v>43921</v>
      </c>
      <c r="C1423" s="3">
        <f t="shared" si="45"/>
        <v>1</v>
      </c>
      <c r="D1423" t="s">
        <v>21</v>
      </c>
      <c r="E1423">
        <v>34</v>
      </c>
      <c r="F1423">
        <v>11124</v>
      </c>
      <c r="G1423">
        <v>140</v>
      </c>
    </row>
    <row r="1424" spans="1:7">
      <c r="A1424" s="2">
        <v>43918</v>
      </c>
      <c r="B1424" s="2">
        <f t="shared" si="44"/>
        <v>43921</v>
      </c>
      <c r="C1424" s="3">
        <f t="shared" si="45"/>
        <v>1</v>
      </c>
      <c r="D1424" t="s">
        <v>47</v>
      </c>
      <c r="E1424">
        <v>35</v>
      </c>
      <c r="F1424">
        <v>210</v>
      </c>
      <c r="G1424">
        <v>2</v>
      </c>
    </row>
    <row r="1425" spans="1:7">
      <c r="A1425" s="2">
        <v>43918</v>
      </c>
      <c r="B1425" s="2">
        <f t="shared" si="44"/>
        <v>43921</v>
      </c>
      <c r="C1425" s="3">
        <f t="shared" si="45"/>
        <v>1</v>
      </c>
      <c r="D1425" t="s">
        <v>16</v>
      </c>
      <c r="E1425">
        <v>36</v>
      </c>
      <c r="F1425">
        <v>53517</v>
      </c>
      <c r="G1425">
        <v>935</v>
      </c>
    </row>
    <row r="1426" spans="1:7">
      <c r="A1426" s="2">
        <v>43918</v>
      </c>
      <c r="B1426" s="2">
        <f t="shared" si="44"/>
        <v>43921</v>
      </c>
      <c r="C1426" s="3">
        <f t="shared" si="45"/>
        <v>1</v>
      </c>
      <c r="D1426" t="s">
        <v>20</v>
      </c>
      <c r="E1426">
        <v>37</v>
      </c>
      <c r="F1426">
        <v>972</v>
      </c>
      <c r="G1426">
        <v>4</v>
      </c>
    </row>
    <row r="1427" spans="1:7">
      <c r="A1427" s="2">
        <v>43918</v>
      </c>
      <c r="B1427" s="2">
        <f t="shared" si="44"/>
        <v>43921</v>
      </c>
      <c r="C1427" s="3">
        <f t="shared" si="45"/>
        <v>1</v>
      </c>
      <c r="D1427" t="s">
        <v>48</v>
      </c>
      <c r="E1427">
        <v>38</v>
      </c>
      <c r="F1427">
        <v>93</v>
      </c>
      <c r="G1427">
        <v>1</v>
      </c>
    </row>
    <row r="1428" spans="1:7">
      <c r="A1428" s="2">
        <v>43918</v>
      </c>
      <c r="B1428" s="2">
        <f t="shared" si="44"/>
        <v>43921</v>
      </c>
      <c r="C1428" s="3">
        <f t="shared" si="45"/>
        <v>1</v>
      </c>
      <c r="D1428" t="s">
        <v>59</v>
      </c>
      <c r="E1428">
        <v>69</v>
      </c>
      <c r="F1428">
        <v>2</v>
      </c>
      <c r="G1428">
        <v>0</v>
      </c>
    </row>
    <row r="1429" spans="1:7">
      <c r="A1429" s="2">
        <v>43918</v>
      </c>
      <c r="B1429" s="2">
        <f t="shared" si="44"/>
        <v>43921</v>
      </c>
      <c r="C1429" s="3">
        <f t="shared" si="45"/>
        <v>1</v>
      </c>
      <c r="D1429" t="s">
        <v>41</v>
      </c>
      <c r="E1429">
        <v>39</v>
      </c>
      <c r="F1429">
        <v>1406</v>
      </c>
      <c r="G1429">
        <v>25</v>
      </c>
    </row>
    <row r="1430" spans="1:7">
      <c r="A1430" s="2">
        <v>43918</v>
      </c>
      <c r="B1430" s="2">
        <f t="shared" si="44"/>
        <v>43921</v>
      </c>
      <c r="C1430" s="3">
        <f t="shared" si="45"/>
        <v>1</v>
      </c>
      <c r="D1430" t="s">
        <v>30</v>
      </c>
      <c r="E1430">
        <v>40</v>
      </c>
      <c r="F1430">
        <v>377</v>
      </c>
      <c r="G1430">
        <v>15</v>
      </c>
    </row>
    <row r="1431" spans="1:7">
      <c r="A1431" s="2">
        <v>43918</v>
      </c>
      <c r="B1431" s="2">
        <f t="shared" si="44"/>
        <v>43921</v>
      </c>
      <c r="C1431" s="3">
        <f t="shared" si="45"/>
        <v>1</v>
      </c>
      <c r="D1431" t="s">
        <v>14</v>
      </c>
      <c r="E1431">
        <v>41</v>
      </c>
      <c r="F1431">
        <v>480</v>
      </c>
      <c r="G1431">
        <v>13</v>
      </c>
    </row>
    <row r="1432" spans="1:7">
      <c r="A1432" s="2">
        <v>43918</v>
      </c>
      <c r="B1432" s="2">
        <f t="shared" si="44"/>
        <v>43921</v>
      </c>
      <c r="C1432" s="3">
        <f t="shared" si="45"/>
        <v>1</v>
      </c>
      <c r="D1432" t="s">
        <v>31</v>
      </c>
      <c r="E1432">
        <v>42</v>
      </c>
      <c r="F1432">
        <v>2815</v>
      </c>
      <c r="G1432">
        <v>35</v>
      </c>
    </row>
    <row r="1433" spans="1:7">
      <c r="A1433" s="2">
        <v>43918</v>
      </c>
      <c r="B1433" s="2">
        <f t="shared" si="44"/>
        <v>43921</v>
      </c>
      <c r="C1433" s="3">
        <f t="shared" si="45"/>
        <v>1</v>
      </c>
      <c r="D1433" t="s">
        <v>55</v>
      </c>
      <c r="E1433">
        <v>72</v>
      </c>
      <c r="F1433">
        <v>100</v>
      </c>
      <c r="G1433">
        <v>3</v>
      </c>
    </row>
    <row r="1434" spans="1:7">
      <c r="A1434" s="2">
        <v>43918</v>
      </c>
      <c r="B1434" s="2">
        <f t="shared" si="44"/>
        <v>43921</v>
      </c>
      <c r="C1434" s="3">
        <f t="shared" si="45"/>
        <v>1</v>
      </c>
      <c r="D1434" t="s">
        <v>17</v>
      </c>
      <c r="E1434">
        <v>44</v>
      </c>
      <c r="F1434">
        <v>239</v>
      </c>
      <c r="G1434">
        <v>2</v>
      </c>
    </row>
    <row r="1435" spans="1:7">
      <c r="A1435" s="2">
        <v>43918</v>
      </c>
      <c r="B1435" s="2">
        <f t="shared" si="44"/>
        <v>43921</v>
      </c>
      <c r="C1435" s="3">
        <f t="shared" si="45"/>
        <v>1</v>
      </c>
      <c r="D1435" t="s">
        <v>32</v>
      </c>
      <c r="E1435">
        <v>45</v>
      </c>
      <c r="F1435">
        <v>661</v>
      </c>
      <c r="G1435">
        <v>15</v>
      </c>
    </row>
    <row r="1436" spans="1:7">
      <c r="A1436" s="2">
        <v>43918</v>
      </c>
      <c r="B1436" s="2">
        <f t="shared" si="44"/>
        <v>43921</v>
      </c>
      <c r="C1436" s="3">
        <f t="shared" si="45"/>
        <v>1</v>
      </c>
      <c r="D1436" t="s">
        <v>43</v>
      </c>
      <c r="E1436">
        <v>46</v>
      </c>
      <c r="F1436">
        <v>68</v>
      </c>
      <c r="G1436">
        <v>1</v>
      </c>
    </row>
    <row r="1437" spans="1:7">
      <c r="A1437" s="2">
        <v>43918</v>
      </c>
      <c r="B1437" s="2">
        <f t="shared" si="44"/>
        <v>43921</v>
      </c>
      <c r="C1437" s="3">
        <f t="shared" si="45"/>
        <v>1</v>
      </c>
      <c r="D1437" t="s">
        <v>25</v>
      </c>
      <c r="E1437">
        <v>47</v>
      </c>
      <c r="F1437">
        <v>1363</v>
      </c>
      <c r="G1437">
        <v>6</v>
      </c>
    </row>
    <row r="1438" spans="1:7">
      <c r="A1438" s="2">
        <v>43918</v>
      </c>
      <c r="B1438" s="2">
        <f t="shared" si="44"/>
        <v>43921</v>
      </c>
      <c r="C1438" s="3">
        <f t="shared" si="45"/>
        <v>1</v>
      </c>
      <c r="D1438" t="s">
        <v>11</v>
      </c>
      <c r="E1438">
        <v>48</v>
      </c>
      <c r="F1438">
        <v>2381</v>
      </c>
      <c r="G1438">
        <v>30</v>
      </c>
    </row>
    <row r="1439" spans="1:7">
      <c r="A1439" s="2">
        <v>43918</v>
      </c>
      <c r="B1439" s="2">
        <f t="shared" si="44"/>
        <v>43921</v>
      </c>
      <c r="C1439" s="3">
        <f t="shared" si="45"/>
        <v>1</v>
      </c>
      <c r="D1439" t="s">
        <v>13</v>
      </c>
      <c r="E1439">
        <v>49</v>
      </c>
      <c r="F1439">
        <v>608</v>
      </c>
      <c r="G1439">
        <v>2</v>
      </c>
    </row>
    <row r="1440" spans="1:7">
      <c r="A1440" s="2">
        <v>43918</v>
      </c>
      <c r="B1440" s="2">
        <f t="shared" si="44"/>
        <v>43921</v>
      </c>
      <c r="C1440" s="3">
        <f t="shared" si="45"/>
        <v>1</v>
      </c>
      <c r="D1440" t="s">
        <v>36</v>
      </c>
      <c r="E1440">
        <v>50</v>
      </c>
      <c r="F1440">
        <v>211</v>
      </c>
      <c r="G1440">
        <v>12</v>
      </c>
    </row>
    <row r="1441" spans="1:7">
      <c r="A1441" s="2">
        <v>43918</v>
      </c>
      <c r="B1441" s="2">
        <f t="shared" si="44"/>
        <v>43921</v>
      </c>
      <c r="C1441" s="3">
        <f t="shared" si="45"/>
        <v>1</v>
      </c>
      <c r="D1441" t="s">
        <v>56</v>
      </c>
      <c r="E1441">
        <v>78</v>
      </c>
      <c r="F1441">
        <v>19</v>
      </c>
      <c r="G1441">
        <v>0</v>
      </c>
    </row>
    <row r="1442" spans="1:7">
      <c r="A1442" s="2">
        <v>43918</v>
      </c>
      <c r="B1442" s="2">
        <f t="shared" si="44"/>
        <v>43921</v>
      </c>
      <c r="C1442" s="3">
        <f t="shared" si="45"/>
        <v>1</v>
      </c>
      <c r="D1442" t="s">
        <v>37</v>
      </c>
      <c r="E1442">
        <v>51</v>
      </c>
      <c r="F1442">
        <v>739</v>
      </c>
      <c r="G1442">
        <v>17</v>
      </c>
    </row>
    <row r="1443" spans="1:7">
      <c r="A1443" s="2">
        <v>43918</v>
      </c>
      <c r="B1443" s="2">
        <f t="shared" si="44"/>
        <v>43921</v>
      </c>
      <c r="C1443" s="3">
        <f t="shared" si="45"/>
        <v>1</v>
      </c>
      <c r="D1443" t="s">
        <v>5</v>
      </c>
      <c r="E1443">
        <v>53</v>
      </c>
      <c r="F1443">
        <v>4311</v>
      </c>
      <c r="G1443">
        <v>193</v>
      </c>
    </row>
    <row r="1444" spans="1:7">
      <c r="A1444" s="2">
        <v>43918</v>
      </c>
      <c r="B1444" s="2">
        <f t="shared" si="44"/>
        <v>43921</v>
      </c>
      <c r="C1444" s="3">
        <f t="shared" si="45"/>
        <v>1</v>
      </c>
      <c r="D1444" t="s">
        <v>58</v>
      </c>
      <c r="E1444">
        <v>54</v>
      </c>
      <c r="F1444">
        <v>113</v>
      </c>
      <c r="G1444">
        <v>0</v>
      </c>
    </row>
    <row r="1445" spans="1:7">
      <c r="A1445" s="2">
        <v>43918</v>
      </c>
      <c r="B1445" s="2">
        <f t="shared" si="44"/>
        <v>43921</v>
      </c>
      <c r="C1445" s="3">
        <f t="shared" si="45"/>
        <v>1</v>
      </c>
      <c r="D1445" t="s">
        <v>10</v>
      </c>
      <c r="E1445">
        <v>55</v>
      </c>
      <c r="F1445">
        <v>1042</v>
      </c>
      <c r="G1445">
        <v>17</v>
      </c>
    </row>
    <row r="1446" spans="1:7">
      <c r="A1446" s="2">
        <v>43918</v>
      </c>
      <c r="B1446" s="2">
        <f t="shared" si="44"/>
        <v>43921</v>
      </c>
      <c r="C1446" s="3">
        <f t="shared" si="45"/>
        <v>1</v>
      </c>
      <c r="D1446" t="s">
        <v>49</v>
      </c>
      <c r="E1446">
        <v>56</v>
      </c>
      <c r="F1446">
        <v>85</v>
      </c>
      <c r="G1446">
        <v>0</v>
      </c>
    </row>
    <row r="1447" spans="1:7">
      <c r="A1447" s="2">
        <v>43919</v>
      </c>
      <c r="B1447" s="2">
        <f t="shared" si="44"/>
        <v>43921</v>
      </c>
      <c r="C1447" s="3">
        <f t="shared" si="45"/>
        <v>1</v>
      </c>
      <c r="D1447" t="s">
        <v>52</v>
      </c>
      <c r="E1447">
        <v>1</v>
      </c>
      <c r="F1447">
        <v>830</v>
      </c>
      <c r="G1447">
        <v>5</v>
      </c>
    </row>
    <row r="1448" spans="1:7">
      <c r="A1448" s="2">
        <v>43919</v>
      </c>
      <c r="B1448" s="2">
        <f t="shared" si="44"/>
        <v>43921</v>
      </c>
      <c r="C1448" s="3">
        <f t="shared" si="45"/>
        <v>1</v>
      </c>
      <c r="D1448" t="s">
        <v>50</v>
      </c>
      <c r="E1448">
        <v>2</v>
      </c>
      <c r="F1448">
        <v>114</v>
      </c>
      <c r="G1448">
        <v>2</v>
      </c>
    </row>
    <row r="1449" spans="1:7">
      <c r="A1449" s="2">
        <v>43919</v>
      </c>
      <c r="B1449" s="2">
        <f t="shared" si="44"/>
        <v>43921</v>
      </c>
      <c r="C1449" s="3">
        <f t="shared" si="45"/>
        <v>1</v>
      </c>
      <c r="D1449" t="s">
        <v>8</v>
      </c>
      <c r="E1449">
        <v>4</v>
      </c>
      <c r="F1449">
        <v>930</v>
      </c>
      <c r="G1449">
        <v>18</v>
      </c>
    </row>
    <row r="1450" spans="1:7">
      <c r="A1450" s="2">
        <v>43919</v>
      </c>
      <c r="B1450" s="2">
        <f t="shared" si="44"/>
        <v>43921</v>
      </c>
      <c r="C1450" s="3">
        <f t="shared" si="45"/>
        <v>1</v>
      </c>
      <c r="D1450" t="s">
        <v>44</v>
      </c>
      <c r="E1450">
        <v>5</v>
      </c>
      <c r="F1450">
        <v>449</v>
      </c>
      <c r="G1450">
        <v>6</v>
      </c>
    </row>
    <row r="1451" spans="1:7">
      <c r="A1451" s="2">
        <v>43919</v>
      </c>
      <c r="B1451" s="2">
        <f t="shared" si="44"/>
        <v>43921</v>
      </c>
      <c r="C1451" s="3">
        <f t="shared" si="45"/>
        <v>1</v>
      </c>
      <c r="D1451" t="s">
        <v>7</v>
      </c>
      <c r="E1451">
        <v>6</v>
      </c>
      <c r="F1451">
        <v>6321</v>
      </c>
      <c r="G1451">
        <v>132</v>
      </c>
    </row>
    <row r="1452" spans="1:7">
      <c r="A1452" s="2">
        <v>43919</v>
      </c>
      <c r="B1452" s="2">
        <f t="shared" si="44"/>
        <v>43921</v>
      </c>
      <c r="C1452" s="3">
        <f t="shared" si="45"/>
        <v>1</v>
      </c>
      <c r="D1452" t="s">
        <v>22</v>
      </c>
      <c r="E1452">
        <v>8</v>
      </c>
      <c r="F1452">
        <v>2315</v>
      </c>
      <c r="G1452">
        <v>47</v>
      </c>
    </row>
    <row r="1453" spans="1:7">
      <c r="A1453" s="2">
        <v>43919</v>
      </c>
      <c r="B1453" s="2">
        <f t="shared" si="44"/>
        <v>43921</v>
      </c>
      <c r="C1453" s="3">
        <f t="shared" si="45"/>
        <v>1</v>
      </c>
      <c r="D1453" t="s">
        <v>38</v>
      </c>
      <c r="E1453">
        <v>9</v>
      </c>
      <c r="F1453">
        <v>1993</v>
      </c>
      <c r="G1453">
        <v>34</v>
      </c>
    </row>
    <row r="1454" spans="1:7">
      <c r="A1454" s="2">
        <v>43919</v>
      </c>
      <c r="B1454" s="2">
        <f t="shared" si="44"/>
        <v>43921</v>
      </c>
      <c r="C1454" s="3">
        <f t="shared" si="45"/>
        <v>1</v>
      </c>
      <c r="D1454" t="s">
        <v>45</v>
      </c>
      <c r="E1454">
        <v>10</v>
      </c>
      <c r="F1454">
        <v>232</v>
      </c>
      <c r="G1454">
        <v>6</v>
      </c>
    </row>
    <row r="1455" spans="1:7">
      <c r="A1455" s="2">
        <v>43919</v>
      </c>
      <c r="B1455" s="2">
        <f t="shared" si="44"/>
        <v>43921</v>
      </c>
      <c r="C1455" s="3">
        <f t="shared" si="45"/>
        <v>1</v>
      </c>
      <c r="D1455" t="s">
        <v>33</v>
      </c>
      <c r="E1455">
        <v>11</v>
      </c>
      <c r="F1455">
        <v>342</v>
      </c>
      <c r="G1455">
        <v>5</v>
      </c>
    </row>
    <row r="1456" spans="1:7">
      <c r="A1456" s="2">
        <v>43919</v>
      </c>
      <c r="B1456" s="2">
        <f t="shared" si="44"/>
        <v>43921</v>
      </c>
      <c r="C1456" s="3">
        <f t="shared" si="45"/>
        <v>1</v>
      </c>
      <c r="D1456" t="s">
        <v>15</v>
      </c>
      <c r="E1456">
        <v>12</v>
      </c>
      <c r="F1456">
        <v>4943</v>
      </c>
      <c r="G1456">
        <v>60</v>
      </c>
    </row>
    <row r="1457" spans="1:7">
      <c r="A1457" s="2">
        <v>43919</v>
      </c>
      <c r="B1457" s="2">
        <f t="shared" si="44"/>
        <v>43921</v>
      </c>
      <c r="C1457" s="3">
        <f t="shared" si="45"/>
        <v>1</v>
      </c>
      <c r="D1457" t="s">
        <v>18</v>
      </c>
      <c r="E1457">
        <v>13</v>
      </c>
      <c r="F1457">
        <v>2683</v>
      </c>
      <c r="G1457">
        <v>83</v>
      </c>
    </row>
    <row r="1458" spans="1:7">
      <c r="A1458" s="2">
        <v>43919</v>
      </c>
      <c r="B1458" s="2">
        <f t="shared" si="44"/>
        <v>43921</v>
      </c>
      <c r="C1458" s="3">
        <f t="shared" si="45"/>
        <v>1</v>
      </c>
      <c r="D1458" t="s">
        <v>57</v>
      </c>
      <c r="E1458">
        <v>66</v>
      </c>
      <c r="F1458">
        <v>58</v>
      </c>
      <c r="G1458">
        <v>1</v>
      </c>
    </row>
    <row r="1459" spans="1:7">
      <c r="A1459" s="2">
        <v>43919</v>
      </c>
      <c r="B1459" s="2">
        <f t="shared" si="44"/>
        <v>43921</v>
      </c>
      <c r="C1459" s="3">
        <f t="shared" si="45"/>
        <v>1</v>
      </c>
      <c r="D1459" t="s">
        <v>26</v>
      </c>
      <c r="E1459">
        <v>15</v>
      </c>
      <c r="F1459">
        <v>175</v>
      </c>
      <c r="G1459">
        <v>0</v>
      </c>
    </row>
    <row r="1460" spans="1:7">
      <c r="A1460" s="2">
        <v>43919</v>
      </c>
      <c r="B1460" s="2">
        <f t="shared" si="44"/>
        <v>43921</v>
      </c>
      <c r="C1460" s="3">
        <f t="shared" si="45"/>
        <v>1</v>
      </c>
      <c r="D1460" t="s">
        <v>53</v>
      </c>
      <c r="E1460">
        <v>16</v>
      </c>
      <c r="F1460">
        <v>310</v>
      </c>
      <c r="G1460">
        <v>6</v>
      </c>
    </row>
    <row r="1461" spans="1:7">
      <c r="A1461" s="2">
        <v>43919</v>
      </c>
      <c r="B1461" s="2">
        <f t="shared" si="44"/>
        <v>43921</v>
      </c>
      <c r="C1461" s="3">
        <f t="shared" si="45"/>
        <v>1</v>
      </c>
      <c r="D1461" t="s">
        <v>6</v>
      </c>
      <c r="E1461">
        <v>17</v>
      </c>
      <c r="F1461">
        <v>4615</v>
      </c>
      <c r="G1461">
        <v>71</v>
      </c>
    </row>
    <row r="1462" spans="1:7">
      <c r="A1462" s="2">
        <v>43919</v>
      </c>
      <c r="B1462" s="2">
        <f t="shared" si="44"/>
        <v>43921</v>
      </c>
      <c r="C1462" s="3">
        <f t="shared" si="45"/>
        <v>1</v>
      </c>
      <c r="D1462" t="s">
        <v>27</v>
      </c>
      <c r="E1462">
        <v>18</v>
      </c>
      <c r="F1462">
        <v>1522</v>
      </c>
      <c r="G1462">
        <v>40</v>
      </c>
    </row>
    <row r="1463" spans="1:7">
      <c r="A1463" s="2">
        <v>43919</v>
      </c>
      <c r="B1463" s="2">
        <f t="shared" si="44"/>
        <v>43921</v>
      </c>
      <c r="C1463" s="3">
        <f t="shared" si="45"/>
        <v>1</v>
      </c>
      <c r="D1463" t="s">
        <v>39</v>
      </c>
      <c r="E1463">
        <v>19</v>
      </c>
      <c r="F1463">
        <v>336</v>
      </c>
      <c r="G1463">
        <v>4</v>
      </c>
    </row>
    <row r="1464" spans="1:7">
      <c r="A1464" s="2">
        <v>43919</v>
      </c>
      <c r="B1464" s="2">
        <f t="shared" si="44"/>
        <v>43921</v>
      </c>
      <c r="C1464" s="3">
        <f t="shared" si="45"/>
        <v>1</v>
      </c>
      <c r="D1464" t="s">
        <v>34</v>
      </c>
      <c r="E1464">
        <v>20</v>
      </c>
      <c r="F1464">
        <v>333</v>
      </c>
      <c r="G1464">
        <v>7</v>
      </c>
    </row>
    <row r="1465" spans="1:7">
      <c r="A1465" s="2">
        <v>43919</v>
      </c>
      <c r="B1465" s="2">
        <f t="shared" si="44"/>
        <v>43921</v>
      </c>
      <c r="C1465" s="3">
        <f t="shared" si="45"/>
        <v>1</v>
      </c>
      <c r="D1465" t="s">
        <v>28</v>
      </c>
      <c r="E1465">
        <v>21</v>
      </c>
      <c r="F1465">
        <v>439</v>
      </c>
      <c r="G1465">
        <v>9</v>
      </c>
    </row>
    <row r="1466" spans="1:7">
      <c r="A1466" s="2">
        <v>43919</v>
      </c>
      <c r="B1466" s="2">
        <f t="shared" si="44"/>
        <v>43921</v>
      </c>
      <c r="C1466" s="3">
        <f t="shared" si="45"/>
        <v>1</v>
      </c>
      <c r="D1466" t="s">
        <v>40</v>
      </c>
      <c r="E1466">
        <v>22</v>
      </c>
      <c r="F1466">
        <v>3539</v>
      </c>
      <c r="G1466">
        <v>153</v>
      </c>
    </row>
    <row r="1467" spans="1:7">
      <c r="A1467" s="2">
        <v>43919</v>
      </c>
      <c r="B1467" s="2">
        <f t="shared" si="44"/>
        <v>43921</v>
      </c>
      <c r="C1467" s="3">
        <f t="shared" si="45"/>
        <v>1</v>
      </c>
      <c r="D1467" t="s">
        <v>51</v>
      </c>
      <c r="E1467">
        <v>23</v>
      </c>
      <c r="F1467">
        <v>253</v>
      </c>
      <c r="G1467">
        <v>3</v>
      </c>
    </row>
    <row r="1468" spans="1:7">
      <c r="A1468" s="2">
        <v>43919</v>
      </c>
      <c r="B1468" s="2">
        <f t="shared" si="44"/>
        <v>43921</v>
      </c>
      <c r="C1468" s="3">
        <f t="shared" si="45"/>
        <v>1</v>
      </c>
      <c r="D1468" t="s">
        <v>23</v>
      </c>
      <c r="E1468">
        <v>24</v>
      </c>
      <c r="F1468">
        <v>1244</v>
      </c>
      <c r="G1468">
        <v>11</v>
      </c>
    </row>
    <row r="1469" spans="1:7">
      <c r="A1469" s="2">
        <v>43919</v>
      </c>
      <c r="B1469" s="2">
        <f t="shared" si="44"/>
        <v>43921</v>
      </c>
      <c r="C1469" s="3">
        <f t="shared" si="45"/>
        <v>1</v>
      </c>
      <c r="D1469" t="s">
        <v>9</v>
      </c>
      <c r="E1469">
        <v>25</v>
      </c>
      <c r="F1469">
        <v>4955</v>
      </c>
      <c r="G1469">
        <v>48</v>
      </c>
    </row>
    <row r="1470" spans="1:7">
      <c r="A1470" s="2">
        <v>43919</v>
      </c>
      <c r="B1470" s="2">
        <f t="shared" si="44"/>
        <v>43921</v>
      </c>
      <c r="C1470" s="3">
        <f t="shared" si="45"/>
        <v>1</v>
      </c>
      <c r="D1470" t="s">
        <v>42</v>
      </c>
      <c r="E1470">
        <v>26</v>
      </c>
      <c r="F1470">
        <v>5486</v>
      </c>
      <c r="G1470">
        <v>132</v>
      </c>
    </row>
    <row r="1471" spans="1:7">
      <c r="A1471" s="2">
        <v>43919</v>
      </c>
      <c r="B1471" s="2">
        <f t="shared" si="44"/>
        <v>43921</v>
      </c>
      <c r="C1471" s="3">
        <f t="shared" si="45"/>
        <v>1</v>
      </c>
      <c r="D1471" t="s">
        <v>29</v>
      </c>
      <c r="E1471">
        <v>27</v>
      </c>
      <c r="F1471">
        <v>504</v>
      </c>
      <c r="G1471">
        <v>9</v>
      </c>
    </row>
    <row r="1472" spans="1:7">
      <c r="A1472" s="2">
        <v>43919</v>
      </c>
      <c r="B1472" s="2">
        <f t="shared" si="44"/>
        <v>43921</v>
      </c>
      <c r="C1472" s="3">
        <f t="shared" si="45"/>
        <v>1</v>
      </c>
      <c r="D1472" t="s">
        <v>46</v>
      </c>
      <c r="E1472">
        <v>28</v>
      </c>
      <c r="F1472">
        <v>759</v>
      </c>
      <c r="G1472">
        <v>14</v>
      </c>
    </row>
    <row r="1473" spans="1:7">
      <c r="A1473" s="2">
        <v>43919</v>
      </c>
      <c r="B1473" s="2">
        <f t="shared" si="44"/>
        <v>43921</v>
      </c>
      <c r="C1473" s="3">
        <f t="shared" si="45"/>
        <v>1</v>
      </c>
      <c r="D1473" t="s">
        <v>35</v>
      </c>
      <c r="E1473">
        <v>29</v>
      </c>
      <c r="F1473">
        <v>902</v>
      </c>
      <c r="G1473">
        <v>12</v>
      </c>
    </row>
    <row r="1474" spans="1:7">
      <c r="A1474" s="2">
        <v>43919</v>
      </c>
      <c r="B1474" s="2">
        <f t="shared" si="44"/>
        <v>43921</v>
      </c>
      <c r="C1474" s="3">
        <f t="shared" si="45"/>
        <v>1</v>
      </c>
      <c r="D1474" t="s">
        <v>54</v>
      </c>
      <c r="E1474">
        <v>30</v>
      </c>
      <c r="F1474">
        <v>161</v>
      </c>
      <c r="G1474">
        <v>1</v>
      </c>
    </row>
    <row r="1475" spans="1:7">
      <c r="A1475" s="2">
        <v>43919</v>
      </c>
      <c r="B1475" s="2">
        <f t="shared" si="44"/>
        <v>43921</v>
      </c>
      <c r="C1475" s="3">
        <f t="shared" si="45"/>
        <v>1</v>
      </c>
      <c r="D1475" t="s">
        <v>12</v>
      </c>
      <c r="E1475">
        <v>31</v>
      </c>
      <c r="F1475">
        <v>138</v>
      </c>
      <c r="G1475">
        <v>2</v>
      </c>
    </row>
    <row r="1476" spans="1:7">
      <c r="A1476" s="2">
        <v>43919</v>
      </c>
      <c r="B1476" s="2">
        <f t="shared" ref="B1476:B1539" si="46">EOMONTH(A1476,0)</f>
        <v>43921</v>
      </c>
      <c r="C1476" s="3">
        <f t="shared" ref="C1476:C1539" si="47">IF(A1476=B1476,0,1)</f>
        <v>1</v>
      </c>
      <c r="D1476" t="s">
        <v>24</v>
      </c>
      <c r="E1476">
        <v>32</v>
      </c>
      <c r="F1476">
        <v>920</v>
      </c>
      <c r="G1476">
        <v>15</v>
      </c>
    </row>
    <row r="1477" spans="1:7">
      <c r="A1477" s="2">
        <v>43919</v>
      </c>
      <c r="B1477" s="2">
        <f t="shared" si="46"/>
        <v>43921</v>
      </c>
      <c r="C1477" s="3">
        <f t="shared" si="47"/>
        <v>1</v>
      </c>
      <c r="D1477" t="s">
        <v>19</v>
      </c>
      <c r="E1477">
        <v>33</v>
      </c>
      <c r="F1477">
        <v>258</v>
      </c>
      <c r="G1477">
        <v>3</v>
      </c>
    </row>
    <row r="1478" spans="1:7">
      <c r="A1478" s="2">
        <v>43919</v>
      </c>
      <c r="B1478" s="2">
        <f t="shared" si="46"/>
        <v>43921</v>
      </c>
      <c r="C1478" s="3">
        <f t="shared" si="47"/>
        <v>1</v>
      </c>
      <c r="D1478" t="s">
        <v>21</v>
      </c>
      <c r="E1478">
        <v>34</v>
      </c>
      <c r="F1478">
        <v>13386</v>
      </c>
      <c r="G1478">
        <v>161</v>
      </c>
    </row>
    <row r="1479" spans="1:7">
      <c r="A1479" s="2">
        <v>43919</v>
      </c>
      <c r="B1479" s="2">
        <f t="shared" si="46"/>
        <v>43921</v>
      </c>
      <c r="C1479" s="3">
        <f t="shared" si="47"/>
        <v>1</v>
      </c>
      <c r="D1479" t="s">
        <v>47</v>
      </c>
      <c r="E1479">
        <v>35</v>
      </c>
      <c r="F1479">
        <v>237</v>
      </c>
      <c r="G1479">
        <v>2</v>
      </c>
    </row>
    <row r="1480" spans="1:7">
      <c r="A1480" s="2">
        <v>43919</v>
      </c>
      <c r="B1480" s="2">
        <f t="shared" si="46"/>
        <v>43921</v>
      </c>
      <c r="C1480" s="3">
        <f t="shared" si="47"/>
        <v>1</v>
      </c>
      <c r="D1480" t="s">
        <v>16</v>
      </c>
      <c r="E1480">
        <v>36</v>
      </c>
      <c r="F1480">
        <v>59783</v>
      </c>
      <c r="G1480">
        <v>1180</v>
      </c>
    </row>
    <row r="1481" spans="1:7">
      <c r="A1481" s="2">
        <v>43919</v>
      </c>
      <c r="B1481" s="2">
        <f t="shared" si="46"/>
        <v>43921</v>
      </c>
      <c r="C1481" s="3">
        <f t="shared" si="47"/>
        <v>1</v>
      </c>
      <c r="D1481" t="s">
        <v>20</v>
      </c>
      <c r="E1481">
        <v>37</v>
      </c>
      <c r="F1481">
        <v>1166</v>
      </c>
      <c r="G1481">
        <v>6</v>
      </c>
    </row>
    <row r="1482" spans="1:7">
      <c r="A1482" s="2">
        <v>43919</v>
      </c>
      <c r="B1482" s="2">
        <f t="shared" si="46"/>
        <v>43921</v>
      </c>
      <c r="C1482" s="3">
        <f t="shared" si="47"/>
        <v>1</v>
      </c>
      <c r="D1482" t="s">
        <v>48</v>
      </c>
      <c r="E1482">
        <v>38</v>
      </c>
      <c r="F1482">
        <v>97</v>
      </c>
      <c r="G1482">
        <v>1</v>
      </c>
    </row>
    <row r="1483" spans="1:7">
      <c r="A1483" s="2">
        <v>43919</v>
      </c>
      <c r="B1483" s="2">
        <f t="shared" si="46"/>
        <v>43921</v>
      </c>
      <c r="C1483" s="3">
        <f t="shared" si="47"/>
        <v>1</v>
      </c>
      <c r="D1483" t="s">
        <v>59</v>
      </c>
      <c r="E1483">
        <v>69</v>
      </c>
      <c r="F1483">
        <v>2</v>
      </c>
      <c r="G1483">
        <v>0</v>
      </c>
    </row>
    <row r="1484" spans="1:7">
      <c r="A1484" s="2">
        <v>43919</v>
      </c>
      <c r="B1484" s="2">
        <f t="shared" si="46"/>
        <v>43921</v>
      </c>
      <c r="C1484" s="3">
        <f t="shared" si="47"/>
        <v>1</v>
      </c>
      <c r="D1484" t="s">
        <v>41</v>
      </c>
      <c r="E1484">
        <v>39</v>
      </c>
      <c r="F1484">
        <v>1665</v>
      </c>
      <c r="G1484">
        <v>30</v>
      </c>
    </row>
    <row r="1485" spans="1:7">
      <c r="A1485" s="2">
        <v>43919</v>
      </c>
      <c r="B1485" s="2">
        <f t="shared" si="46"/>
        <v>43921</v>
      </c>
      <c r="C1485" s="3">
        <f t="shared" si="47"/>
        <v>1</v>
      </c>
      <c r="D1485" t="s">
        <v>30</v>
      </c>
      <c r="E1485">
        <v>40</v>
      </c>
      <c r="F1485">
        <v>429</v>
      </c>
      <c r="G1485">
        <v>16</v>
      </c>
    </row>
    <row r="1486" spans="1:7">
      <c r="A1486" s="2">
        <v>43919</v>
      </c>
      <c r="B1486" s="2">
        <f t="shared" si="46"/>
        <v>43921</v>
      </c>
      <c r="C1486" s="3">
        <f t="shared" si="47"/>
        <v>1</v>
      </c>
      <c r="D1486" t="s">
        <v>14</v>
      </c>
      <c r="E1486">
        <v>41</v>
      </c>
      <c r="F1486">
        <v>549</v>
      </c>
      <c r="G1486">
        <v>13</v>
      </c>
    </row>
    <row r="1487" spans="1:7">
      <c r="A1487" s="2">
        <v>43919</v>
      </c>
      <c r="B1487" s="2">
        <f t="shared" si="46"/>
        <v>43921</v>
      </c>
      <c r="C1487" s="3">
        <f t="shared" si="47"/>
        <v>1</v>
      </c>
      <c r="D1487" t="s">
        <v>31</v>
      </c>
      <c r="E1487">
        <v>42</v>
      </c>
      <c r="F1487">
        <v>3441</v>
      </c>
      <c r="G1487">
        <v>40</v>
      </c>
    </row>
    <row r="1488" spans="1:7">
      <c r="A1488" s="2">
        <v>43919</v>
      </c>
      <c r="B1488" s="2">
        <f t="shared" si="46"/>
        <v>43921</v>
      </c>
      <c r="C1488" s="3">
        <f t="shared" si="47"/>
        <v>1</v>
      </c>
      <c r="D1488" t="s">
        <v>55</v>
      </c>
      <c r="E1488">
        <v>72</v>
      </c>
      <c r="F1488">
        <v>127</v>
      </c>
      <c r="G1488">
        <v>5</v>
      </c>
    </row>
    <row r="1489" spans="1:7">
      <c r="A1489" s="2">
        <v>43919</v>
      </c>
      <c r="B1489" s="2">
        <f t="shared" si="46"/>
        <v>43921</v>
      </c>
      <c r="C1489" s="3">
        <f t="shared" si="47"/>
        <v>1</v>
      </c>
      <c r="D1489" t="s">
        <v>17</v>
      </c>
      <c r="E1489">
        <v>44</v>
      </c>
      <c r="F1489">
        <v>294</v>
      </c>
      <c r="G1489">
        <v>3</v>
      </c>
    </row>
    <row r="1490" spans="1:7">
      <c r="A1490" s="2">
        <v>43919</v>
      </c>
      <c r="B1490" s="2">
        <f t="shared" si="46"/>
        <v>43921</v>
      </c>
      <c r="C1490" s="3">
        <f t="shared" si="47"/>
        <v>1</v>
      </c>
      <c r="D1490" t="s">
        <v>32</v>
      </c>
      <c r="E1490">
        <v>45</v>
      </c>
      <c r="F1490">
        <v>775</v>
      </c>
      <c r="G1490">
        <v>16</v>
      </c>
    </row>
    <row r="1491" spans="1:7">
      <c r="A1491" s="2">
        <v>43919</v>
      </c>
      <c r="B1491" s="2">
        <f t="shared" si="46"/>
        <v>43921</v>
      </c>
      <c r="C1491" s="3">
        <f t="shared" si="47"/>
        <v>1</v>
      </c>
      <c r="D1491" t="s">
        <v>43</v>
      </c>
      <c r="E1491">
        <v>46</v>
      </c>
      <c r="F1491">
        <v>90</v>
      </c>
      <c r="G1491">
        <v>1</v>
      </c>
    </row>
    <row r="1492" spans="1:7">
      <c r="A1492" s="2">
        <v>43919</v>
      </c>
      <c r="B1492" s="2">
        <f t="shared" si="46"/>
        <v>43921</v>
      </c>
      <c r="C1492" s="3">
        <f t="shared" si="47"/>
        <v>1</v>
      </c>
      <c r="D1492" t="s">
        <v>25</v>
      </c>
      <c r="E1492">
        <v>47</v>
      </c>
      <c r="F1492">
        <v>1569</v>
      </c>
      <c r="G1492">
        <v>7</v>
      </c>
    </row>
    <row r="1493" spans="1:7">
      <c r="A1493" s="2">
        <v>43919</v>
      </c>
      <c r="B1493" s="2">
        <f t="shared" si="46"/>
        <v>43921</v>
      </c>
      <c r="C1493" s="3">
        <f t="shared" si="47"/>
        <v>1</v>
      </c>
      <c r="D1493" t="s">
        <v>11</v>
      </c>
      <c r="E1493">
        <v>48</v>
      </c>
      <c r="F1493">
        <v>2722</v>
      </c>
      <c r="G1493">
        <v>35</v>
      </c>
    </row>
    <row r="1494" spans="1:7">
      <c r="A1494" s="2">
        <v>43919</v>
      </c>
      <c r="B1494" s="2">
        <f t="shared" si="46"/>
        <v>43921</v>
      </c>
      <c r="C1494" s="3">
        <f t="shared" si="47"/>
        <v>1</v>
      </c>
      <c r="D1494" t="s">
        <v>13</v>
      </c>
      <c r="E1494">
        <v>49</v>
      </c>
      <c r="F1494">
        <v>719</v>
      </c>
      <c r="G1494">
        <v>2</v>
      </c>
    </row>
    <row r="1495" spans="1:7">
      <c r="A1495" s="2">
        <v>43919</v>
      </c>
      <c r="B1495" s="2">
        <f t="shared" si="46"/>
        <v>43921</v>
      </c>
      <c r="C1495" s="3">
        <f t="shared" si="47"/>
        <v>1</v>
      </c>
      <c r="D1495" t="s">
        <v>36</v>
      </c>
      <c r="E1495">
        <v>50</v>
      </c>
      <c r="F1495">
        <v>235</v>
      </c>
      <c r="G1495">
        <v>12</v>
      </c>
    </row>
    <row r="1496" spans="1:7">
      <c r="A1496" s="2">
        <v>43919</v>
      </c>
      <c r="B1496" s="2">
        <f t="shared" si="46"/>
        <v>43921</v>
      </c>
      <c r="C1496" s="3">
        <f t="shared" si="47"/>
        <v>1</v>
      </c>
      <c r="D1496" t="s">
        <v>56</v>
      </c>
      <c r="E1496">
        <v>78</v>
      </c>
      <c r="F1496">
        <v>23</v>
      </c>
      <c r="G1496">
        <v>0</v>
      </c>
    </row>
    <row r="1497" spans="1:7">
      <c r="A1497" s="2">
        <v>43919</v>
      </c>
      <c r="B1497" s="2">
        <f t="shared" si="46"/>
        <v>43921</v>
      </c>
      <c r="C1497" s="3">
        <f t="shared" si="47"/>
        <v>1</v>
      </c>
      <c r="D1497" t="s">
        <v>37</v>
      </c>
      <c r="E1497">
        <v>51</v>
      </c>
      <c r="F1497">
        <v>889</v>
      </c>
      <c r="G1497">
        <v>22</v>
      </c>
    </row>
    <row r="1498" spans="1:7">
      <c r="A1498" s="2">
        <v>43919</v>
      </c>
      <c r="B1498" s="2">
        <f t="shared" si="46"/>
        <v>43921</v>
      </c>
      <c r="C1498" s="3">
        <f t="shared" si="47"/>
        <v>1</v>
      </c>
      <c r="D1498" t="s">
        <v>5</v>
      </c>
      <c r="E1498">
        <v>53</v>
      </c>
      <c r="F1498">
        <v>4897</v>
      </c>
      <c r="G1498">
        <v>209</v>
      </c>
    </row>
    <row r="1499" spans="1:7">
      <c r="A1499" s="2">
        <v>43919</v>
      </c>
      <c r="B1499" s="2">
        <f t="shared" si="46"/>
        <v>43921</v>
      </c>
      <c r="C1499" s="3">
        <f t="shared" si="47"/>
        <v>1</v>
      </c>
      <c r="D1499" t="s">
        <v>58</v>
      </c>
      <c r="E1499">
        <v>54</v>
      </c>
      <c r="F1499">
        <v>124</v>
      </c>
      <c r="G1499">
        <v>1</v>
      </c>
    </row>
    <row r="1500" spans="1:7">
      <c r="A1500" s="2">
        <v>43919</v>
      </c>
      <c r="B1500" s="2">
        <f t="shared" si="46"/>
        <v>43921</v>
      </c>
      <c r="C1500" s="3">
        <f t="shared" si="47"/>
        <v>1</v>
      </c>
      <c r="D1500" t="s">
        <v>10</v>
      </c>
      <c r="E1500">
        <v>55</v>
      </c>
      <c r="F1500">
        <v>1120</v>
      </c>
      <c r="G1500">
        <v>17</v>
      </c>
    </row>
    <row r="1501" spans="1:7">
      <c r="A1501" s="2">
        <v>43919</v>
      </c>
      <c r="B1501" s="2">
        <f t="shared" si="46"/>
        <v>43921</v>
      </c>
      <c r="C1501" s="3">
        <f t="shared" si="47"/>
        <v>1</v>
      </c>
      <c r="D1501" t="s">
        <v>49</v>
      </c>
      <c r="E1501">
        <v>56</v>
      </c>
      <c r="F1501">
        <v>88</v>
      </c>
      <c r="G1501">
        <v>0</v>
      </c>
    </row>
    <row r="1502" spans="1:7">
      <c r="A1502" s="2">
        <v>43920</v>
      </c>
      <c r="B1502" s="2">
        <f t="shared" si="46"/>
        <v>43921</v>
      </c>
      <c r="C1502" s="3">
        <f t="shared" si="47"/>
        <v>1</v>
      </c>
      <c r="D1502" t="s">
        <v>52</v>
      </c>
      <c r="E1502">
        <v>1</v>
      </c>
      <c r="F1502">
        <v>947</v>
      </c>
      <c r="G1502">
        <v>11</v>
      </c>
    </row>
    <row r="1503" spans="1:7">
      <c r="A1503" s="2">
        <v>43920</v>
      </c>
      <c r="B1503" s="2">
        <f t="shared" si="46"/>
        <v>43921</v>
      </c>
      <c r="C1503" s="3">
        <f t="shared" si="47"/>
        <v>1</v>
      </c>
      <c r="D1503" t="s">
        <v>50</v>
      </c>
      <c r="E1503">
        <v>2</v>
      </c>
      <c r="F1503">
        <v>120</v>
      </c>
      <c r="G1503">
        <v>2</v>
      </c>
    </row>
    <row r="1504" spans="1:7">
      <c r="A1504" s="2">
        <v>43920</v>
      </c>
      <c r="B1504" s="2">
        <f t="shared" si="46"/>
        <v>43921</v>
      </c>
      <c r="C1504" s="3">
        <f t="shared" si="47"/>
        <v>1</v>
      </c>
      <c r="D1504" t="s">
        <v>8</v>
      </c>
      <c r="E1504">
        <v>4</v>
      </c>
      <c r="F1504">
        <v>1169</v>
      </c>
      <c r="G1504">
        <v>20</v>
      </c>
    </row>
    <row r="1505" spans="1:7">
      <c r="A1505" s="2">
        <v>43920</v>
      </c>
      <c r="B1505" s="2">
        <f t="shared" si="46"/>
        <v>43921</v>
      </c>
      <c r="C1505" s="3">
        <f t="shared" si="47"/>
        <v>1</v>
      </c>
      <c r="D1505" t="s">
        <v>44</v>
      </c>
      <c r="E1505">
        <v>5</v>
      </c>
      <c r="F1505">
        <v>508</v>
      </c>
      <c r="G1505">
        <v>7</v>
      </c>
    </row>
    <row r="1506" spans="1:7">
      <c r="A1506" s="2">
        <v>43920</v>
      </c>
      <c r="B1506" s="2">
        <f t="shared" si="46"/>
        <v>43921</v>
      </c>
      <c r="C1506" s="3">
        <f t="shared" si="47"/>
        <v>1</v>
      </c>
      <c r="D1506" t="s">
        <v>7</v>
      </c>
      <c r="E1506">
        <v>6</v>
      </c>
      <c r="F1506">
        <v>7421</v>
      </c>
      <c r="G1506">
        <v>147</v>
      </c>
    </row>
    <row r="1507" spans="1:7">
      <c r="A1507" s="2">
        <v>43920</v>
      </c>
      <c r="B1507" s="2">
        <f t="shared" si="46"/>
        <v>43921</v>
      </c>
      <c r="C1507" s="3">
        <f t="shared" si="47"/>
        <v>1</v>
      </c>
      <c r="D1507" t="s">
        <v>22</v>
      </c>
      <c r="E1507">
        <v>8</v>
      </c>
      <c r="F1507">
        <v>2628</v>
      </c>
      <c r="G1507">
        <v>51</v>
      </c>
    </row>
    <row r="1508" spans="1:7">
      <c r="A1508" s="2">
        <v>43920</v>
      </c>
      <c r="B1508" s="2">
        <f t="shared" si="46"/>
        <v>43921</v>
      </c>
      <c r="C1508" s="3">
        <f t="shared" si="47"/>
        <v>1</v>
      </c>
      <c r="D1508" t="s">
        <v>38</v>
      </c>
      <c r="E1508">
        <v>9</v>
      </c>
      <c r="F1508">
        <v>2571</v>
      </c>
      <c r="G1508">
        <v>36</v>
      </c>
    </row>
    <row r="1509" spans="1:7">
      <c r="A1509" s="2">
        <v>43920</v>
      </c>
      <c r="B1509" s="2">
        <f t="shared" si="46"/>
        <v>43921</v>
      </c>
      <c r="C1509" s="3">
        <f t="shared" si="47"/>
        <v>1</v>
      </c>
      <c r="D1509" t="s">
        <v>45</v>
      </c>
      <c r="E1509">
        <v>10</v>
      </c>
      <c r="F1509">
        <v>264</v>
      </c>
      <c r="G1509">
        <v>7</v>
      </c>
    </row>
    <row r="1510" spans="1:7">
      <c r="A1510" s="2">
        <v>43920</v>
      </c>
      <c r="B1510" s="2">
        <f t="shared" si="46"/>
        <v>43921</v>
      </c>
      <c r="C1510" s="3">
        <f t="shared" si="47"/>
        <v>1</v>
      </c>
      <c r="D1510" t="s">
        <v>33</v>
      </c>
      <c r="E1510">
        <v>11</v>
      </c>
      <c r="F1510">
        <v>401</v>
      </c>
      <c r="G1510">
        <v>9</v>
      </c>
    </row>
    <row r="1511" spans="1:7">
      <c r="A1511" s="2">
        <v>43920</v>
      </c>
      <c r="B1511" s="2">
        <f t="shared" si="46"/>
        <v>43921</v>
      </c>
      <c r="C1511" s="3">
        <f t="shared" si="47"/>
        <v>1</v>
      </c>
      <c r="D1511" t="s">
        <v>15</v>
      </c>
      <c r="E1511">
        <v>12</v>
      </c>
      <c r="F1511">
        <v>5695</v>
      </c>
      <c r="G1511">
        <v>72</v>
      </c>
    </row>
    <row r="1512" spans="1:7">
      <c r="A1512" s="2">
        <v>43920</v>
      </c>
      <c r="B1512" s="2">
        <f t="shared" si="46"/>
        <v>43921</v>
      </c>
      <c r="C1512" s="3">
        <f t="shared" si="47"/>
        <v>1</v>
      </c>
      <c r="D1512" t="s">
        <v>18</v>
      </c>
      <c r="E1512">
        <v>13</v>
      </c>
      <c r="F1512">
        <v>3032</v>
      </c>
      <c r="G1512">
        <v>103</v>
      </c>
    </row>
    <row r="1513" spans="1:7">
      <c r="A1513" s="2">
        <v>43920</v>
      </c>
      <c r="B1513" s="2">
        <f t="shared" si="46"/>
        <v>43921</v>
      </c>
      <c r="C1513" s="3">
        <f t="shared" si="47"/>
        <v>1</v>
      </c>
      <c r="D1513" t="s">
        <v>57</v>
      </c>
      <c r="E1513">
        <v>66</v>
      </c>
      <c r="F1513">
        <v>60</v>
      </c>
      <c r="G1513">
        <v>1</v>
      </c>
    </row>
    <row r="1514" spans="1:7">
      <c r="A1514" s="2">
        <v>43920</v>
      </c>
      <c r="B1514" s="2">
        <f t="shared" si="46"/>
        <v>43921</v>
      </c>
      <c r="C1514" s="3">
        <f t="shared" si="47"/>
        <v>1</v>
      </c>
      <c r="D1514" t="s">
        <v>26</v>
      </c>
      <c r="E1514">
        <v>15</v>
      </c>
      <c r="F1514">
        <v>204</v>
      </c>
      <c r="G1514">
        <v>0</v>
      </c>
    </row>
    <row r="1515" spans="1:7">
      <c r="A1515" s="2">
        <v>43920</v>
      </c>
      <c r="B1515" s="2">
        <f t="shared" si="46"/>
        <v>43921</v>
      </c>
      <c r="C1515" s="3">
        <f t="shared" si="47"/>
        <v>1</v>
      </c>
      <c r="D1515" t="s">
        <v>53</v>
      </c>
      <c r="E1515">
        <v>16</v>
      </c>
      <c r="F1515">
        <v>415</v>
      </c>
      <c r="G1515">
        <v>7</v>
      </c>
    </row>
    <row r="1516" spans="1:7">
      <c r="A1516" s="2">
        <v>43920</v>
      </c>
      <c r="B1516" s="2">
        <f t="shared" si="46"/>
        <v>43921</v>
      </c>
      <c r="C1516" s="3">
        <f t="shared" si="47"/>
        <v>1</v>
      </c>
      <c r="D1516" t="s">
        <v>6</v>
      </c>
      <c r="E1516">
        <v>17</v>
      </c>
      <c r="F1516">
        <v>5070</v>
      </c>
      <c r="G1516">
        <v>84</v>
      </c>
    </row>
    <row r="1517" spans="1:7">
      <c r="A1517" s="2">
        <v>43920</v>
      </c>
      <c r="B1517" s="2">
        <f t="shared" si="46"/>
        <v>43921</v>
      </c>
      <c r="C1517" s="3">
        <f t="shared" si="47"/>
        <v>1</v>
      </c>
      <c r="D1517" t="s">
        <v>27</v>
      </c>
      <c r="E1517">
        <v>18</v>
      </c>
      <c r="F1517">
        <v>1797</v>
      </c>
      <c r="G1517">
        <v>44</v>
      </c>
    </row>
    <row r="1518" spans="1:7">
      <c r="A1518" s="2">
        <v>43920</v>
      </c>
      <c r="B1518" s="2">
        <f t="shared" si="46"/>
        <v>43921</v>
      </c>
      <c r="C1518" s="3">
        <f t="shared" si="47"/>
        <v>1</v>
      </c>
      <c r="D1518" t="s">
        <v>39</v>
      </c>
      <c r="E1518">
        <v>19</v>
      </c>
      <c r="F1518">
        <v>424</v>
      </c>
      <c r="G1518">
        <v>6</v>
      </c>
    </row>
    <row r="1519" spans="1:7">
      <c r="A1519" s="2">
        <v>43920</v>
      </c>
      <c r="B1519" s="2">
        <f t="shared" si="46"/>
        <v>43921</v>
      </c>
      <c r="C1519" s="3">
        <f t="shared" si="47"/>
        <v>1</v>
      </c>
      <c r="D1519" t="s">
        <v>34</v>
      </c>
      <c r="E1519">
        <v>20</v>
      </c>
      <c r="F1519">
        <v>374</v>
      </c>
      <c r="G1519">
        <v>9</v>
      </c>
    </row>
    <row r="1520" spans="1:7">
      <c r="A1520" s="2">
        <v>43920</v>
      </c>
      <c r="B1520" s="2">
        <f t="shared" si="46"/>
        <v>43921</v>
      </c>
      <c r="C1520" s="3">
        <f t="shared" si="47"/>
        <v>1</v>
      </c>
      <c r="D1520" t="s">
        <v>28</v>
      </c>
      <c r="E1520">
        <v>21</v>
      </c>
      <c r="F1520">
        <v>480</v>
      </c>
      <c r="G1520">
        <v>11</v>
      </c>
    </row>
    <row r="1521" spans="1:7">
      <c r="A1521" s="2">
        <v>43920</v>
      </c>
      <c r="B1521" s="2">
        <f t="shared" si="46"/>
        <v>43921</v>
      </c>
      <c r="C1521" s="3">
        <f t="shared" si="47"/>
        <v>1</v>
      </c>
      <c r="D1521" t="s">
        <v>40</v>
      </c>
      <c r="E1521">
        <v>22</v>
      </c>
      <c r="F1521">
        <v>4024</v>
      </c>
      <c r="G1521">
        <v>186</v>
      </c>
    </row>
    <row r="1522" spans="1:7">
      <c r="A1522" s="2">
        <v>43920</v>
      </c>
      <c r="B1522" s="2">
        <f t="shared" si="46"/>
        <v>43921</v>
      </c>
      <c r="C1522" s="3">
        <f t="shared" si="47"/>
        <v>1</v>
      </c>
      <c r="D1522" t="s">
        <v>51</v>
      </c>
      <c r="E1522">
        <v>23</v>
      </c>
      <c r="F1522">
        <v>275</v>
      </c>
      <c r="G1522">
        <v>3</v>
      </c>
    </row>
    <row r="1523" spans="1:7">
      <c r="A1523" s="2">
        <v>43920</v>
      </c>
      <c r="B1523" s="2">
        <f t="shared" si="46"/>
        <v>43921</v>
      </c>
      <c r="C1523" s="3">
        <f t="shared" si="47"/>
        <v>1</v>
      </c>
      <c r="D1523" t="s">
        <v>23</v>
      </c>
      <c r="E1523">
        <v>24</v>
      </c>
      <c r="F1523">
        <v>1415</v>
      </c>
      <c r="G1523">
        <v>15</v>
      </c>
    </row>
    <row r="1524" spans="1:7">
      <c r="A1524" s="2">
        <v>43920</v>
      </c>
      <c r="B1524" s="2">
        <f t="shared" si="46"/>
        <v>43921</v>
      </c>
      <c r="C1524" s="3">
        <f t="shared" si="47"/>
        <v>1</v>
      </c>
      <c r="D1524" t="s">
        <v>9</v>
      </c>
      <c r="E1524">
        <v>25</v>
      </c>
      <c r="F1524">
        <v>5752</v>
      </c>
      <c r="G1524">
        <v>56</v>
      </c>
    </row>
    <row r="1525" spans="1:7">
      <c r="A1525" s="2">
        <v>43920</v>
      </c>
      <c r="B1525" s="2">
        <f t="shared" si="46"/>
        <v>43921</v>
      </c>
      <c r="C1525" s="3">
        <f t="shared" si="47"/>
        <v>1</v>
      </c>
      <c r="D1525" t="s">
        <v>42</v>
      </c>
      <c r="E1525">
        <v>26</v>
      </c>
      <c r="F1525">
        <v>6508</v>
      </c>
      <c r="G1525">
        <v>197</v>
      </c>
    </row>
    <row r="1526" spans="1:7">
      <c r="A1526" s="2">
        <v>43920</v>
      </c>
      <c r="B1526" s="2">
        <f t="shared" si="46"/>
        <v>43921</v>
      </c>
      <c r="C1526" s="3">
        <f t="shared" si="47"/>
        <v>1</v>
      </c>
      <c r="D1526" t="s">
        <v>29</v>
      </c>
      <c r="E1526">
        <v>27</v>
      </c>
      <c r="F1526">
        <v>576</v>
      </c>
      <c r="G1526">
        <v>10</v>
      </c>
    </row>
    <row r="1527" spans="1:7">
      <c r="A1527" s="2">
        <v>43920</v>
      </c>
      <c r="B1527" s="2">
        <f t="shared" si="46"/>
        <v>43921</v>
      </c>
      <c r="C1527" s="3">
        <f t="shared" si="47"/>
        <v>1</v>
      </c>
      <c r="D1527" t="s">
        <v>46</v>
      </c>
      <c r="E1527">
        <v>28</v>
      </c>
      <c r="F1527">
        <v>848</v>
      </c>
      <c r="G1527">
        <v>16</v>
      </c>
    </row>
    <row r="1528" spans="1:7">
      <c r="A1528" s="2">
        <v>43920</v>
      </c>
      <c r="B1528" s="2">
        <f t="shared" si="46"/>
        <v>43921</v>
      </c>
      <c r="C1528" s="3">
        <f t="shared" si="47"/>
        <v>1</v>
      </c>
      <c r="D1528" t="s">
        <v>35</v>
      </c>
      <c r="E1528">
        <v>29</v>
      </c>
      <c r="F1528">
        <v>1049</v>
      </c>
      <c r="G1528">
        <v>13</v>
      </c>
    </row>
    <row r="1529" spans="1:7">
      <c r="A1529" s="2">
        <v>43920</v>
      </c>
      <c r="B1529" s="2">
        <f t="shared" si="46"/>
        <v>43921</v>
      </c>
      <c r="C1529" s="3">
        <f t="shared" si="47"/>
        <v>1</v>
      </c>
      <c r="D1529" t="s">
        <v>54</v>
      </c>
      <c r="E1529">
        <v>30</v>
      </c>
      <c r="F1529">
        <v>177</v>
      </c>
      <c r="G1529">
        <v>4</v>
      </c>
    </row>
    <row r="1530" spans="1:7">
      <c r="A1530" s="2">
        <v>43920</v>
      </c>
      <c r="B1530" s="2">
        <f t="shared" si="46"/>
        <v>43921</v>
      </c>
      <c r="C1530" s="3">
        <f t="shared" si="47"/>
        <v>1</v>
      </c>
      <c r="D1530" t="s">
        <v>12</v>
      </c>
      <c r="E1530">
        <v>31</v>
      </c>
      <c r="F1530">
        <v>185</v>
      </c>
      <c r="G1530">
        <v>3</v>
      </c>
    </row>
    <row r="1531" spans="1:7">
      <c r="A1531" s="2">
        <v>43920</v>
      </c>
      <c r="B1531" s="2">
        <f t="shared" si="46"/>
        <v>43921</v>
      </c>
      <c r="C1531" s="3">
        <f t="shared" si="47"/>
        <v>1</v>
      </c>
      <c r="D1531" t="s">
        <v>24</v>
      </c>
      <c r="E1531">
        <v>32</v>
      </c>
      <c r="F1531">
        <v>1044</v>
      </c>
      <c r="G1531">
        <v>18</v>
      </c>
    </row>
    <row r="1532" spans="1:7">
      <c r="A1532" s="2">
        <v>43920</v>
      </c>
      <c r="B1532" s="2">
        <f t="shared" si="46"/>
        <v>43921</v>
      </c>
      <c r="C1532" s="3">
        <f t="shared" si="47"/>
        <v>1</v>
      </c>
      <c r="D1532" t="s">
        <v>19</v>
      </c>
      <c r="E1532">
        <v>33</v>
      </c>
      <c r="F1532">
        <v>314</v>
      </c>
      <c r="G1532">
        <v>3</v>
      </c>
    </row>
    <row r="1533" spans="1:7">
      <c r="A1533" s="2">
        <v>43920</v>
      </c>
      <c r="B1533" s="2">
        <f t="shared" si="46"/>
        <v>43921</v>
      </c>
      <c r="C1533" s="3">
        <f t="shared" si="47"/>
        <v>1</v>
      </c>
      <c r="D1533" t="s">
        <v>21</v>
      </c>
      <c r="E1533">
        <v>34</v>
      </c>
      <c r="F1533">
        <v>16636</v>
      </c>
      <c r="G1533">
        <v>199</v>
      </c>
    </row>
    <row r="1534" spans="1:7">
      <c r="A1534" s="2">
        <v>43920</v>
      </c>
      <c r="B1534" s="2">
        <f t="shared" si="46"/>
        <v>43921</v>
      </c>
      <c r="C1534" s="3">
        <f t="shared" si="47"/>
        <v>1</v>
      </c>
      <c r="D1534" t="s">
        <v>47</v>
      </c>
      <c r="E1534">
        <v>35</v>
      </c>
      <c r="F1534">
        <v>282</v>
      </c>
      <c r="G1534">
        <v>4</v>
      </c>
    </row>
    <row r="1535" spans="1:7">
      <c r="A1535" s="2">
        <v>43920</v>
      </c>
      <c r="B1535" s="2">
        <f t="shared" si="46"/>
        <v>43921</v>
      </c>
      <c r="C1535" s="3">
        <f t="shared" si="47"/>
        <v>1</v>
      </c>
      <c r="D1535" t="s">
        <v>16</v>
      </c>
      <c r="E1535">
        <v>36</v>
      </c>
      <c r="F1535">
        <v>67504</v>
      </c>
      <c r="G1535">
        <v>1512</v>
      </c>
    </row>
    <row r="1536" spans="1:7">
      <c r="A1536" s="2">
        <v>43920</v>
      </c>
      <c r="B1536" s="2">
        <f t="shared" si="46"/>
        <v>43921</v>
      </c>
      <c r="C1536" s="3">
        <f t="shared" si="47"/>
        <v>1</v>
      </c>
      <c r="D1536" t="s">
        <v>20</v>
      </c>
      <c r="E1536">
        <v>37</v>
      </c>
      <c r="F1536">
        <v>1303</v>
      </c>
      <c r="G1536">
        <v>6</v>
      </c>
    </row>
    <row r="1537" spans="1:7">
      <c r="A1537" s="2">
        <v>43920</v>
      </c>
      <c r="B1537" s="2">
        <f t="shared" si="46"/>
        <v>43921</v>
      </c>
      <c r="C1537" s="3">
        <f t="shared" si="47"/>
        <v>1</v>
      </c>
      <c r="D1537" t="s">
        <v>48</v>
      </c>
      <c r="E1537">
        <v>38</v>
      </c>
      <c r="F1537">
        <v>109</v>
      </c>
      <c r="G1537">
        <v>3</v>
      </c>
    </row>
    <row r="1538" spans="1:7">
      <c r="A1538" s="2">
        <v>43920</v>
      </c>
      <c r="B1538" s="2">
        <f t="shared" si="46"/>
        <v>43921</v>
      </c>
      <c r="C1538" s="3">
        <f t="shared" si="47"/>
        <v>1</v>
      </c>
      <c r="D1538" t="s">
        <v>59</v>
      </c>
      <c r="E1538">
        <v>69</v>
      </c>
      <c r="F1538">
        <v>2</v>
      </c>
      <c r="G1538">
        <v>0</v>
      </c>
    </row>
    <row r="1539" spans="1:7">
      <c r="A1539" s="2">
        <v>43920</v>
      </c>
      <c r="B1539" s="2">
        <f t="shared" si="46"/>
        <v>43921</v>
      </c>
      <c r="C1539" s="3">
        <f t="shared" si="47"/>
        <v>1</v>
      </c>
      <c r="D1539" t="s">
        <v>41</v>
      </c>
      <c r="E1539">
        <v>39</v>
      </c>
      <c r="F1539">
        <v>1933</v>
      </c>
      <c r="G1539">
        <v>40</v>
      </c>
    </row>
    <row r="1540" spans="1:7">
      <c r="A1540" s="2">
        <v>43920</v>
      </c>
      <c r="B1540" s="2">
        <f t="shared" ref="B1540:B1603" si="48">EOMONTH(A1540,0)</f>
        <v>43921</v>
      </c>
      <c r="C1540" s="3">
        <f t="shared" ref="C1540:C1603" si="49">IF(A1540=B1540,0,1)</f>
        <v>1</v>
      </c>
      <c r="D1540" t="s">
        <v>30</v>
      </c>
      <c r="E1540">
        <v>40</v>
      </c>
      <c r="F1540">
        <v>481</v>
      </c>
      <c r="G1540">
        <v>17</v>
      </c>
    </row>
    <row r="1541" spans="1:7">
      <c r="A1541" s="2">
        <v>43920</v>
      </c>
      <c r="B1541" s="2">
        <f t="shared" si="48"/>
        <v>43921</v>
      </c>
      <c r="C1541" s="3">
        <f t="shared" si="49"/>
        <v>1</v>
      </c>
      <c r="D1541" t="s">
        <v>14</v>
      </c>
      <c r="E1541">
        <v>41</v>
      </c>
      <c r="F1541">
        <v>607</v>
      </c>
      <c r="G1541">
        <v>16</v>
      </c>
    </row>
    <row r="1542" spans="1:7">
      <c r="A1542" s="2">
        <v>43920</v>
      </c>
      <c r="B1542" s="2">
        <f t="shared" si="48"/>
        <v>43921</v>
      </c>
      <c r="C1542" s="3">
        <f t="shared" si="49"/>
        <v>1</v>
      </c>
      <c r="D1542" t="s">
        <v>31</v>
      </c>
      <c r="E1542">
        <v>42</v>
      </c>
      <c r="F1542">
        <v>4156</v>
      </c>
      <c r="G1542">
        <v>48</v>
      </c>
    </row>
    <row r="1543" spans="1:7">
      <c r="A1543" s="2">
        <v>43920</v>
      </c>
      <c r="B1543" s="2">
        <f t="shared" si="48"/>
        <v>43921</v>
      </c>
      <c r="C1543" s="3">
        <f t="shared" si="49"/>
        <v>1</v>
      </c>
      <c r="D1543" t="s">
        <v>55</v>
      </c>
      <c r="E1543">
        <v>72</v>
      </c>
      <c r="F1543">
        <v>174</v>
      </c>
      <c r="G1543">
        <v>6</v>
      </c>
    </row>
    <row r="1544" spans="1:7">
      <c r="A1544" s="2">
        <v>43920</v>
      </c>
      <c r="B1544" s="2">
        <f t="shared" si="48"/>
        <v>43921</v>
      </c>
      <c r="C1544" s="3">
        <f t="shared" si="49"/>
        <v>1</v>
      </c>
      <c r="D1544" t="s">
        <v>17</v>
      </c>
      <c r="E1544">
        <v>44</v>
      </c>
      <c r="F1544">
        <v>408</v>
      </c>
      <c r="G1544">
        <v>4</v>
      </c>
    </row>
    <row r="1545" spans="1:7">
      <c r="A1545" s="2">
        <v>43920</v>
      </c>
      <c r="B1545" s="2">
        <f t="shared" si="48"/>
        <v>43921</v>
      </c>
      <c r="C1545" s="3">
        <f t="shared" si="49"/>
        <v>1</v>
      </c>
      <c r="D1545" t="s">
        <v>32</v>
      </c>
      <c r="E1545">
        <v>45</v>
      </c>
      <c r="F1545">
        <v>925</v>
      </c>
      <c r="G1545">
        <v>18</v>
      </c>
    </row>
    <row r="1546" spans="1:7">
      <c r="A1546" s="2">
        <v>43920</v>
      </c>
      <c r="B1546" s="2">
        <f t="shared" si="48"/>
        <v>43921</v>
      </c>
      <c r="C1546" s="3">
        <f t="shared" si="49"/>
        <v>1</v>
      </c>
      <c r="D1546" t="s">
        <v>43</v>
      </c>
      <c r="E1546">
        <v>46</v>
      </c>
      <c r="F1546">
        <v>100</v>
      </c>
      <c r="G1546">
        <v>1</v>
      </c>
    </row>
    <row r="1547" spans="1:7">
      <c r="A1547" s="2">
        <v>43920</v>
      </c>
      <c r="B1547" s="2">
        <f t="shared" si="48"/>
        <v>43921</v>
      </c>
      <c r="C1547" s="3">
        <f t="shared" si="49"/>
        <v>1</v>
      </c>
      <c r="D1547" t="s">
        <v>25</v>
      </c>
      <c r="E1547">
        <v>47</v>
      </c>
      <c r="F1547">
        <v>1721</v>
      </c>
      <c r="G1547">
        <v>13</v>
      </c>
    </row>
    <row r="1548" spans="1:7">
      <c r="A1548" s="2">
        <v>43920</v>
      </c>
      <c r="B1548" s="2">
        <f t="shared" si="48"/>
        <v>43921</v>
      </c>
      <c r="C1548" s="3">
        <f t="shared" si="49"/>
        <v>1</v>
      </c>
      <c r="D1548" t="s">
        <v>11</v>
      </c>
      <c r="E1548">
        <v>48</v>
      </c>
      <c r="F1548">
        <v>3065</v>
      </c>
      <c r="G1548">
        <v>46</v>
      </c>
    </row>
    <row r="1549" spans="1:7">
      <c r="A1549" s="2">
        <v>43920</v>
      </c>
      <c r="B1549" s="2">
        <f t="shared" si="48"/>
        <v>43921</v>
      </c>
      <c r="C1549" s="3">
        <f t="shared" si="49"/>
        <v>1</v>
      </c>
      <c r="D1549" t="s">
        <v>13</v>
      </c>
      <c r="E1549">
        <v>49</v>
      </c>
      <c r="F1549">
        <v>806</v>
      </c>
      <c r="G1549">
        <v>4</v>
      </c>
    </row>
    <row r="1550" spans="1:7">
      <c r="A1550" s="2">
        <v>43920</v>
      </c>
      <c r="B1550" s="2">
        <f t="shared" si="48"/>
        <v>43921</v>
      </c>
      <c r="C1550" s="3">
        <f t="shared" si="49"/>
        <v>1</v>
      </c>
      <c r="D1550" t="s">
        <v>36</v>
      </c>
      <c r="E1550">
        <v>50</v>
      </c>
      <c r="F1550">
        <v>256</v>
      </c>
      <c r="G1550">
        <v>12</v>
      </c>
    </row>
    <row r="1551" spans="1:7">
      <c r="A1551" s="2">
        <v>43920</v>
      </c>
      <c r="B1551" s="2">
        <f t="shared" si="48"/>
        <v>43921</v>
      </c>
      <c r="C1551" s="3">
        <f t="shared" si="49"/>
        <v>1</v>
      </c>
      <c r="D1551" t="s">
        <v>56</v>
      </c>
      <c r="E1551">
        <v>78</v>
      </c>
      <c r="F1551">
        <v>30</v>
      </c>
      <c r="G1551">
        <v>0</v>
      </c>
    </row>
    <row r="1552" spans="1:7">
      <c r="A1552" s="2">
        <v>43920</v>
      </c>
      <c r="B1552" s="2">
        <f t="shared" si="48"/>
        <v>43921</v>
      </c>
      <c r="C1552" s="3">
        <f t="shared" si="49"/>
        <v>1</v>
      </c>
      <c r="D1552" t="s">
        <v>37</v>
      </c>
      <c r="E1552">
        <v>51</v>
      </c>
      <c r="F1552">
        <v>1020</v>
      </c>
      <c r="G1552">
        <v>26</v>
      </c>
    </row>
    <row r="1553" spans="1:7">
      <c r="A1553" s="2">
        <v>43920</v>
      </c>
      <c r="B1553" s="2">
        <f t="shared" si="48"/>
        <v>43921</v>
      </c>
      <c r="C1553" s="3">
        <f t="shared" si="49"/>
        <v>1</v>
      </c>
      <c r="D1553" t="s">
        <v>5</v>
      </c>
      <c r="E1553">
        <v>53</v>
      </c>
      <c r="F1553">
        <v>5180</v>
      </c>
      <c r="G1553">
        <v>221</v>
      </c>
    </row>
    <row r="1554" spans="1:7">
      <c r="A1554" s="2">
        <v>43920</v>
      </c>
      <c r="B1554" s="2">
        <f t="shared" si="48"/>
        <v>43921</v>
      </c>
      <c r="C1554" s="3">
        <f t="shared" si="49"/>
        <v>1</v>
      </c>
      <c r="D1554" t="s">
        <v>58</v>
      </c>
      <c r="E1554">
        <v>54</v>
      </c>
      <c r="F1554">
        <v>145</v>
      </c>
      <c r="G1554">
        <v>1</v>
      </c>
    </row>
    <row r="1555" spans="1:7">
      <c r="A1555" s="2">
        <v>43920</v>
      </c>
      <c r="B1555" s="2">
        <f t="shared" si="48"/>
        <v>43921</v>
      </c>
      <c r="C1555" s="3">
        <f t="shared" si="49"/>
        <v>1</v>
      </c>
      <c r="D1555" t="s">
        <v>10</v>
      </c>
      <c r="E1555">
        <v>55</v>
      </c>
      <c r="F1555">
        <v>1269</v>
      </c>
      <c r="G1555">
        <v>20</v>
      </c>
    </row>
    <row r="1556" spans="1:7">
      <c r="A1556" s="2">
        <v>43920</v>
      </c>
      <c r="B1556" s="2">
        <f t="shared" si="48"/>
        <v>43921</v>
      </c>
      <c r="C1556" s="3">
        <f t="shared" si="49"/>
        <v>1</v>
      </c>
      <c r="D1556" t="s">
        <v>49</v>
      </c>
      <c r="E1556">
        <v>56</v>
      </c>
      <c r="F1556">
        <v>96</v>
      </c>
      <c r="G1556">
        <v>0</v>
      </c>
    </row>
    <row r="1557" spans="1:7">
      <c r="A1557" s="2">
        <v>43921</v>
      </c>
      <c r="B1557" s="2">
        <f t="shared" si="48"/>
        <v>43921</v>
      </c>
      <c r="C1557" s="3">
        <f t="shared" si="49"/>
        <v>0</v>
      </c>
      <c r="D1557" t="s">
        <v>52</v>
      </c>
      <c r="E1557">
        <v>1</v>
      </c>
      <c r="F1557">
        <v>999</v>
      </c>
      <c r="G1557">
        <v>14</v>
      </c>
    </row>
    <row r="1558" spans="1:7">
      <c r="A1558" s="2">
        <v>43921</v>
      </c>
      <c r="B1558" s="2">
        <f t="shared" si="48"/>
        <v>43921</v>
      </c>
      <c r="C1558" s="3">
        <f t="shared" si="49"/>
        <v>0</v>
      </c>
      <c r="D1558" t="s">
        <v>50</v>
      </c>
      <c r="E1558">
        <v>2</v>
      </c>
      <c r="F1558">
        <v>133</v>
      </c>
      <c r="G1558">
        <v>2</v>
      </c>
    </row>
    <row r="1559" spans="1:7">
      <c r="A1559" s="2">
        <v>43921</v>
      </c>
      <c r="B1559" s="2">
        <f t="shared" si="48"/>
        <v>43921</v>
      </c>
      <c r="C1559" s="3">
        <f t="shared" si="49"/>
        <v>0</v>
      </c>
      <c r="D1559" t="s">
        <v>8</v>
      </c>
      <c r="E1559">
        <v>4</v>
      </c>
      <c r="F1559">
        <v>1298</v>
      </c>
      <c r="G1559">
        <v>24</v>
      </c>
    </row>
    <row r="1560" spans="1:7">
      <c r="A1560" s="2">
        <v>43921</v>
      </c>
      <c r="B1560" s="2">
        <f t="shared" si="48"/>
        <v>43921</v>
      </c>
      <c r="C1560" s="3">
        <f t="shared" si="49"/>
        <v>0</v>
      </c>
      <c r="D1560" t="s">
        <v>44</v>
      </c>
      <c r="E1560">
        <v>5</v>
      </c>
      <c r="F1560">
        <v>564</v>
      </c>
      <c r="G1560">
        <v>8</v>
      </c>
    </row>
    <row r="1561" spans="1:7">
      <c r="A1561" s="2">
        <v>43921</v>
      </c>
      <c r="B1561" s="2">
        <f t="shared" si="48"/>
        <v>43921</v>
      </c>
      <c r="C1561" s="3">
        <f t="shared" si="49"/>
        <v>0</v>
      </c>
      <c r="D1561" t="s">
        <v>7</v>
      </c>
      <c r="E1561">
        <v>6</v>
      </c>
      <c r="F1561">
        <v>8583</v>
      </c>
      <c r="G1561">
        <v>184</v>
      </c>
    </row>
    <row r="1562" spans="1:7">
      <c r="A1562" s="2">
        <v>43921</v>
      </c>
      <c r="B1562" s="2">
        <f t="shared" si="48"/>
        <v>43921</v>
      </c>
      <c r="C1562" s="3">
        <f t="shared" si="49"/>
        <v>0</v>
      </c>
      <c r="D1562" t="s">
        <v>22</v>
      </c>
      <c r="E1562">
        <v>8</v>
      </c>
      <c r="F1562">
        <v>2990</v>
      </c>
      <c r="G1562">
        <v>69</v>
      </c>
    </row>
    <row r="1563" spans="1:7">
      <c r="A1563" s="2">
        <v>43921</v>
      </c>
      <c r="B1563" s="2">
        <f t="shared" si="48"/>
        <v>43921</v>
      </c>
      <c r="C1563" s="3">
        <f t="shared" si="49"/>
        <v>0</v>
      </c>
      <c r="D1563" t="s">
        <v>38</v>
      </c>
      <c r="E1563">
        <v>9</v>
      </c>
      <c r="F1563">
        <v>3128</v>
      </c>
      <c r="G1563">
        <v>69</v>
      </c>
    </row>
    <row r="1564" spans="1:7">
      <c r="A1564" s="2">
        <v>43921</v>
      </c>
      <c r="B1564" s="2">
        <f t="shared" si="48"/>
        <v>43921</v>
      </c>
      <c r="C1564" s="3">
        <f t="shared" si="49"/>
        <v>0</v>
      </c>
      <c r="D1564" t="s">
        <v>45</v>
      </c>
      <c r="E1564">
        <v>10</v>
      </c>
      <c r="F1564">
        <v>319</v>
      </c>
      <c r="G1564">
        <v>10</v>
      </c>
    </row>
    <row r="1565" spans="1:7">
      <c r="A1565" s="2">
        <v>43921</v>
      </c>
      <c r="B1565" s="2">
        <f t="shared" si="48"/>
        <v>43921</v>
      </c>
      <c r="C1565" s="3">
        <f t="shared" si="49"/>
        <v>0</v>
      </c>
      <c r="D1565" t="s">
        <v>33</v>
      </c>
      <c r="E1565">
        <v>11</v>
      </c>
      <c r="F1565">
        <v>495</v>
      </c>
      <c r="G1565">
        <v>9</v>
      </c>
    </row>
    <row r="1566" spans="1:7">
      <c r="A1566" s="2">
        <v>43921</v>
      </c>
      <c r="B1566" s="2">
        <f t="shared" si="48"/>
        <v>43921</v>
      </c>
      <c r="C1566" s="3">
        <f t="shared" si="49"/>
        <v>0</v>
      </c>
      <c r="D1566" t="s">
        <v>15</v>
      </c>
      <c r="E1566">
        <v>12</v>
      </c>
      <c r="F1566">
        <v>6742</v>
      </c>
      <c r="G1566">
        <v>85</v>
      </c>
    </row>
    <row r="1567" spans="1:7">
      <c r="A1567" s="2">
        <v>43921</v>
      </c>
      <c r="B1567" s="2">
        <f t="shared" si="48"/>
        <v>43921</v>
      </c>
      <c r="C1567" s="3">
        <f t="shared" si="49"/>
        <v>0</v>
      </c>
      <c r="D1567" t="s">
        <v>18</v>
      </c>
      <c r="E1567">
        <v>13</v>
      </c>
      <c r="F1567">
        <v>4116</v>
      </c>
      <c r="G1567">
        <v>126</v>
      </c>
    </row>
    <row r="1568" spans="1:7">
      <c r="A1568" s="2">
        <v>43921</v>
      </c>
      <c r="B1568" s="2">
        <f t="shared" si="48"/>
        <v>43921</v>
      </c>
      <c r="C1568" s="3">
        <f t="shared" si="49"/>
        <v>0</v>
      </c>
      <c r="D1568" t="s">
        <v>57</v>
      </c>
      <c r="E1568">
        <v>66</v>
      </c>
      <c r="F1568">
        <v>139</v>
      </c>
      <c r="G1568">
        <v>2</v>
      </c>
    </row>
    <row r="1569" spans="1:7">
      <c r="A1569" s="2">
        <v>43921</v>
      </c>
      <c r="B1569" s="2">
        <f t="shared" si="48"/>
        <v>43921</v>
      </c>
      <c r="C1569" s="3">
        <f t="shared" si="49"/>
        <v>0</v>
      </c>
      <c r="D1569" t="s">
        <v>26</v>
      </c>
      <c r="E1569">
        <v>15</v>
      </c>
      <c r="F1569">
        <v>224</v>
      </c>
      <c r="G1569">
        <v>1</v>
      </c>
    </row>
    <row r="1570" spans="1:7">
      <c r="A1570" s="2">
        <v>43921</v>
      </c>
      <c r="B1570" s="2">
        <f t="shared" si="48"/>
        <v>43921</v>
      </c>
      <c r="C1570" s="3">
        <f t="shared" si="49"/>
        <v>0</v>
      </c>
      <c r="D1570" t="s">
        <v>53</v>
      </c>
      <c r="E1570">
        <v>16</v>
      </c>
      <c r="F1570">
        <v>526</v>
      </c>
      <c r="G1570">
        <v>9</v>
      </c>
    </row>
    <row r="1571" spans="1:7">
      <c r="A1571" s="2">
        <v>43921</v>
      </c>
      <c r="B1571" s="2">
        <f t="shared" si="48"/>
        <v>43921</v>
      </c>
      <c r="C1571" s="3">
        <f t="shared" si="49"/>
        <v>0</v>
      </c>
      <c r="D1571" t="s">
        <v>6</v>
      </c>
      <c r="E1571">
        <v>17</v>
      </c>
      <c r="F1571">
        <v>5992</v>
      </c>
      <c r="G1571">
        <v>107</v>
      </c>
    </row>
    <row r="1572" spans="1:7">
      <c r="A1572" s="2">
        <v>43921</v>
      </c>
      <c r="B1572" s="2">
        <f t="shared" si="48"/>
        <v>43921</v>
      </c>
      <c r="C1572" s="3">
        <f t="shared" si="49"/>
        <v>0</v>
      </c>
      <c r="D1572" t="s">
        <v>27</v>
      </c>
      <c r="E1572">
        <v>18</v>
      </c>
      <c r="F1572">
        <v>2177</v>
      </c>
      <c r="G1572">
        <v>61</v>
      </c>
    </row>
    <row r="1573" spans="1:7">
      <c r="A1573" s="2">
        <v>43921</v>
      </c>
      <c r="B1573" s="2">
        <f t="shared" si="48"/>
        <v>43921</v>
      </c>
      <c r="C1573" s="3">
        <f t="shared" si="49"/>
        <v>0</v>
      </c>
      <c r="D1573" t="s">
        <v>39</v>
      </c>
      <c r="E1573">
        <v>19</v>
      </c>
      <c r="F1573">
        <v>498</v>
      </c>
      <c r="G1573">
        <v>7</v>
      </c>
    </row>
    <row r="1574" spans="1:7">
      <c r="A1574" s="2">
        <v>43921</v>
      </c>
      <c r="B1574" s="2">
        <f t="shared" si="48"/>
        <v>43921</v>
      </c>
      <c r="C1574" s="3">
        <f t="shared" si="49"/>
        <v>0</v>
      </c>
      <c r="D1574" t="s">
        <v>34</v>
      </c>
      <c r="E1574">
        <v>20</v>
      </c>
      <c r="F1574">
        <v>435</v>
      </c>
      <c r="G1574">
        <v>10</v>
      </c>
    </row>
    <row r="1575" spans="1:7">
      <c r="A1575" s="2">
        <v>43921</v>
      </c>
      <c r="B1575" s="2">
        <f t="shared" si="48"/>
        <v>43921</v>
      </c>
      <c r="C1575" s="3">
        <f t="shared" si="49"/>
        <v>0</v>
      </c>
      <c r="D1575" t="s">
        <v>28</v>
      </c>
      <c r="E1575">
        <v>21</v>
      </c>
      <c r="F1575">
        <v>590</v>
      </c>
      <c r="G1575">
        <v>18</v>
      </c>
    </row>
    <row r="1576" spans="1:7">
      <c r="A1576" s="2">
        <v>43921</v>
      </c>
      <c r="B1576" s="2">
        <f t="shared" si="48"/>
        <v>43921</v>
      </c>
      <c r="C1576" s="3">
        <f t="shared" si="49"/>
        <v>0</v>
      </c>
      <c r="D1576" t="s">
        <v>40</v>
      </c>
      <c r="E1576">
        <v>22</v>
      </c>
      <c r="F1576">
        <v>5237</v>
      </c>
      <c r="G1576">
        <v>240</v>
      </c>
    </row>
    <row r="1577" spans="1:7">
      <c r="A1577" s="2">
        <v>43921</v>
      </c>
      <c r="B1577" s="2">
        <f t="shared" si="48"/>
        <v>43921</v>
      </c>
      <c r="C1577" s="3">
        <f t="shared" si="49"/>
        <v>0</v>
      </c>
      <c r="D1577" t="s">
        <v>51</v>
      </c>
      <c r="E1577">
        <v>23</v>
      </c>
      <c r="F1577">
        <v>303</v>
      </c>
      <c r="G1577">
        <v>5</v>
      </c>
    </row>
    <row r="1578" spans="1:7">
      <c r="A1578" s="2">
        <v>43921</v>
      </c>
      <c r="B1578" s="2">
        <f t="shared" si="48"/>
        <v>43921</v>
      </c>
      <c r="C1578" s="3">
        <f t="shared" si="49"/>
        <v>0</v>
      </c>
      <c r="D1578" t="s">
        <v>23</v>
      </c>
      <c r="E1578">
        <v>24</v>
      </c>
      <c r="F1578">
        <v>1662</v>
      </c>
      <c r="G1578">
        <v>18</v>
      </c>
    </row>
    <row r="1579" spans="1:7">
      <c r="A1579" s="2">
        <v>43921</v>
      </c>
      <c r="B1579" s="2">
        <f t="shared" si="48"/>
        <v>43921</v>
      </c>
      <c r="C1579" s="3">
        <f t="shared" si="49"/>
        <v>0</v>
      </c>
      <c r="D1579" t="s">
        <v>9</v>
      </c>
      <c r="E1579">
        <v>25</v>
      </c>
      <c r="F1579">
        <v>6620</v>
      </c>
      <c r="G1579">
        <v>89</v>
      </c>
    </row>
    <row r="1580" spans="1:7">
      <c r="A1580" s="2">
        <v>43921</v>
      </c>
      <c r="B1580" s="2">
        <f t="shared" si="48"/>
        <v>43921</v>
      </c>
      <c r="C1580" s="3">
        <f t="shared" si="49"/>
        <v>0</v>
      </c>
      <c r="D1580" t="s">
        <v>42</v>
      </c>
      <c r="E1580">
        <v>26</v>
      </c>
      <c r="F1580">
        <v>7629</v>
      </c>
      <c r="G1580">
        <v>264</v>
      </c>
    </row>
    <row r="1581" spans="1:7">
      <c r="A1581" s="2">
        <v>43921</v>
      </c>
      <c r="B1581" s="2">
        <f t="shared" si="48"/>
        <v>43921</v>
      </c>
      <c r="C1581" s="3">
        <f t="shared" si="49"/>
        <v>0</v>
      </c>
      <c r="D1581" t="s">
        <v>29</v>
      </c>
      <c r="E1581">
        <v>27</v>
      </c>
      <c r="F1581">
        <v>629</v>
      </c>
      <c r="G1581">
        <v>12</v>
      </c>
    </row>
    <row r="1582" spans="1:7">
      <c r="A1582" s="2">
        <v>43921</v>
      </c>
      <c r="B1582" s="2">
        <f t="shared" si="48"/>
        <v>43921</v>
      </c>
      <c r="C1582" s="3">
        <f t="shared" si="49"/>
        <v>0</v>
      </c>
      <c r="D1582" t="s">
        <v>46</v>
      </c>
      <c r="E1582">
        <v>28</v>
      </c>
      <c r="F1582">
        <v>937</v>
      </c>
      <c r="G1582">
        <v>20</v>
      </c>
    </row>
    <row r="1583" spans="1:7">
      <c r="A1583" s="2">
        <v>43921</v>
      </c>
      <c r="B1583" s="2">
        <f t="shared" si="48"/>
        <v>43921</v>
      </c>
      <c r="C1583" s="3">
        <f t="shared" si="49"/>
        <v>0</v>
      </c>
      <c r="D1583" t="s">
        <v>35</v>
      </c>
      <c r="E1583">
        <v>29</v>
      </c>
      <c r="F1583">
        <v>1350</v>
      </c>
      <c r="G1583">
        <v>15</v>
      </c>
    </row>
    <row r="1584" spans="1:7">
      <c r="A1584" s="2">
        <v>43921</v>
      </c>
      <c r="B1584" s="2">
        <f t="shared" si="48"/>
        <v>43921</v>
      </c>
      <c r="C1584" s="3">
        <f t="shared" si="49"/>
        <v>0</v>
      </c>
      <c r="D1584" t="s">
        <v>54</v>
      </c>
      <c r="E1584">
        <v>30</v>
      </c>
      <c r="F1584">
        <v>198</v>
      </c>
      <c r="G1584">
        <v>5</v>
      </c>
    </row>
    <row r="1585" spans="1:7">
      <c r="A1585" s="2">
        <v>43921</v>
      </c>
      <c r="B1585" s="2">
        <f t="shared" si="48"/>
        <v>43921</v>
      </c>
      <c r="C1585" s="3">
        <f t="shared" si="49"/>
        <v>0</v>
      </c>
      <c r="D1585" t="s">
        <v>12</v>
      </c>
      <c r="E1585">
        <v>31</v>
      </c>
      <c r="F1585">
        <v>199</v>
      </c>
      <c r="G1585">
        <v>4</v>
      </c>
    </row>
    <row r="1586" spans="1:7">
      <c r="A1586" s="2">
        <v>43921</v>
      </c>
      <c r="B1586" s="2">
        <f t="shared" si="48"/>
        <v>43921</v>
      </c>
      <c r="C1586" s="3">
        <f t="shared" si="49"/>
        <v>0</v>
      </c>
      <c r="D1586" t="s">
        <v>24</v>
      </c>
      <c r="E1586">
        <v>32</v>
      </c>
      <c r="F1586">
        <v>1113</v>
      </c>
      <c r="G1586">
        <v>26</v>
      </c>
    </row>
    <row r="1587" spans="1:7">
      <c r="A1587" s="2">
        <v>43921</v>
      </c>
      <c r="B1587" s="2">
        <f t="shared" si="48"/>
        <v>43921</v>
      </c>
      <c r="C1587" s="3">
        <f t="shared" si="49"/>
        <v>0</v>
      </c>
      <c r="D1587" t="s">
        <v>19</v>
      </c>
      <c r="E1587">
        <v>33</v>
      </c>
      <c r="F1587">
        <v>367</v>
      </c>
      <c r="G1587">
        <v>3</v>
      </c>
    </row>
    <row r="1588" spans="1:7">
      <c r="A1588" s="2">
        <v>43921</v>
      </c>
      <c r="B1588" s="2">
        <f t="shared" si="48"/>
        <v>43921</v>
      </c>
      <c r="C1588" s="3">
        <f t="shared" si="49"/>
        <v>0</v>
      </c>
      <c r="D1588" t="s">
        <v>21</v>
      </c>
      <c r="E1588">
        <v>34</v>
      </c>
      <c r="F1588">
        <v>18696</v>
      </c>
      <c r="G1588">
        <v>267</v>
      </c>
    </row>
    <row r="1589" spans="1:7">
      <c r="A1589" s="2">
        <v>43921</v>
      </c>
      <c r="B1589" s="2">
        <f t="shared" si="48"/>
        <v>43921</v>
      </c>
      <c r="C1589" s="3">
        <f t="shared" si="49"/>
        <v>0</v>
      </c>
      <c r="D1589" t="s">
        <v>47</v>
      </c>
      <c r="E1589">
        <v>35</v>
      </c>
      <c r="F1589">
        <v>315</v>
      </c>
      <c r="G1589">
        <v>5</v>
      </c>
    </row>
    <row r="1590" spans="1:7">
      <c r="A1590" s="2">
        <v>43921</v>
      </c>
      <c r="B1590" s="2">
        <f t="shared" si="48"/>
        <v>43921</v>
      </c>
      <c r="C1590" s="3">
        <f t="shared" si="49"/>
        <v>0</v>
      </c>
      <c r="D1590" t="s">
        <v>16</v>
      </c>
      <c r="E1590">
        <v>36</v>
      </c>
      <c r="F1590">
        <v>76211</v>
      </c>
      <c r="G1590">
        <v>1929</v>
      </c>
    </row>
    <row r="1591" spans="1:7">
      <c r="A1591" s="2">
        <v>43921</v>
      </c>
      <c r="B1591" s="2">
        <f t="shared" si="48"/>
        <v>43921</v>
      </c>
      <c r="C1591" s="3">
        <f t="shared" si="49"/>
        <v>0</v>
      </c>
      <c r="D1591" t="s">
        <v>20</v>
      </c>
      <c r="E1591">
        <v>37</v>
      </c>
      <c r="F1591">
        <v>1527</v>
      </c>
      <c r="G1591">
        <v>10</v>
      </c>
    </row>
    <row r="1592" spans="1:7">
      <c r="A1592" s="2">
        <v>43921</v>
      </c>
      <c r="B1592" s="2">
        <f t="shared" si="48"/>
        <v>43921</v>
      </c>
      <c r="C1592" s="3">
        <f t="shared" si="49"/>
        <v>0</v>
      </c>
      <c r="D1592" t="s">
        <v>48</v>
      </c>
      <c r="E1592">
        <v>38</v>
      </c>
      <c r="F1592">
        <v>126</v>
      </c>
      <c r="G1592">
        <v>3</v>
      </c>
    </row>
    <row r="1593" spans="1:7">
      <c r="A1593" s="2">
        <v>43921</v>
      </c>
      <c r="B1593" s="2">
        <f t="shared" si="48"/>
        <v>43921</v>
      </c>
      <c r="C1593" s="3">
        <f t="shared" si="49"/>
        <v>0</v>
      </c>
      <c r="D1593" t="s">
        <v>59</v>
      </c>
      <c r="E1593">
        <v>69</v>
      </c>
      <c r="F1593">
        <v>2</v>
      </c>
      <c r="G1593">
        <v>0</v>
      </c>
    </row>
    <row r="1594" spans="1:7">
      <c r="A1594" s="2">
        <v>43921</v>
      </c>
      <c r="B1594" s="2">
        <f t="shared" si="48"/>
        <v>43921</v>
      </c>
      <c r="C1594" s="3">
        <f t="shared" si="49"/>
        <v>0</v>
      </c>
      <c r="D1594" t="s">
        <v>41</v>
      </c>
      <c r="E1594">
        <v>39</v>
      </c>
      <c r="F1594">
        <v>2199</v>
      </c>
      <c r="G1594">
        <v>55</v>
      </c>
    </row>
    <row r="1595" spans="1:7">
      <c r="A1595" s="2">
        <v>43921</v>
      </c>
      <c r="B1595" s="2">
        <f t="shared" si="48"/>
        <v>43921</v>
      </c>
      <c r="C1595" s="3">
        <f t="shared" si="49"/>
        <v>0</v>
      </c>
      <c r="D1595" t="s">
        <v>30</v>
      </c>
      <c r="E1595">
        <v>40</v>
      </c>
      <c r="F1595">
        <v>566</v>
      </c>
      <c r="G1595">
        <v>23</v>
      </c>
    </row>
    <row r="1596" spans="1:7">
      <c r="A1596" s="2">
        <v>43921</v>
      </c>
      <c r="B1596" s="2">
        <f t="shared" si="48"/>
        <v>43921</v>
      </c>
      <c r="C1596" s="3">
        <f t="shared" si="49"/>
        <v>0</v>
      </c>
      <c r="D1596" t="s">
        <v>14</v>
      </c>
      <c r="E1596">
        <v>41</v>
      </c>
      <c r="F1596">
        <v>690</v>
      </c>
      <c r="G1596">
        <v>18</v>
      </c>
    </row>
    <row r="1597" spans="1:7">
      <c r="A1597" s="2">
        <v>43921</v>
      </c>
      <c r="B1597" s="2">
        <f t="shared" si="48"/>
        <v>43921</v>
      </c>
      <c r="C1597" s="3">
        <f t="shared" si="49"/>
        <v>0</v>
      </c>
      <c r="D1597" t="s">
        <v>31</v>
      </c>
      <c r="E1597">
        <v>42</v>
      </c>
      <c r="F1597">
        <v>4997</v>
      </c>
      <c r="G1597">
        <v>72</v>
      </c>
    </row>
    <row r="1598" spans="1:7">
      <c r="A1598" s="2">
        <v>43921</v>
      </c>
      <c r="B1598" s="2">
        <f t="shared" si="48"/>
        <v>43921</v>
      </c>
      <c r="C1598" s="3">
        <f t="shared" si="49"/>
        <v>0</v>
      </c>
      <c r="D1598" t="s">
        <v>55</v>
      </c>
      <c r="E1598">
        <v>72</v>
      </c>
      <c r="F1598">
        <v>239</v>
      </c>
      <c r="G1598">
        <v>8</v>
      </c>
    </row>
    <row r="1599" spans="1:7">
      <c r="A1599" s="2">
        <v>43921</v>
      </c>
      <c r="B1599" s="2">
        <f t="shared" si="48"/>
        <v>43921</v>
      </c>
      <c r="C1599" s="3">
        <f t="shared" si="49"/>
        <v>0</v>
      </c>
      <c r="D1599" t="s">
        <v>17</v>
      </c>
      <c r="E1599">
        <v>44</v>
      </c>
      <c r="F1599">
        <v>488</v>
      </c>
      <c r="G1599">
        <v>8</v>
      </c>
    </row>
    <row r="1600" spans="1:7">
      <c r="A1600" s="2">
        <v>43921</v>
      </c>
      <c r="B1600" s="2">
        <f t="shared" si="48"/>
        <v>43921</v>
      </c>
      <c r="C1600" s="3">
        <f t="shared" si="49"/>
        <v>0</v>
      </c>
      <c r="D1600" t="s">
        <v>32</v>
      </c>
      <c r="E1600">
        <v>45</v>
      </c>
      <c r="F1600">
        <v>1083</v>
      </c>
      <c r="G1600">
        <v>22</v>
      </c>
    </row>
    <row r="1601" spans="1:7">
      <c r="A1601" s="2">
        <v>43921</v>
      </c>
      <c r="B1601" s="2">
        <f t="shared" si="48"/>
        <v>43921</v>
      </c>
      <c r="C1601" s="3">
        <f t="shared" si="49"/>
        <v>0</v>
      </c>
      <c r="D1601" t="s">
        <v>43</v>
      </c>
      <c r="E1601">
        <v>46</v>
      </c>
      <c r="F1601">
        <v>107</v>
      </c>
      <c r="G1601">
        <v>1</v>
      </c>
    </row>
    <row r="1602" spans="1:7">
      <c r="A1602" s="2">
        <v>43921</v>
      </c>
      <c r="B1602" s="2">
        <f t="shared" si="48"/>
        <v>43921</v>
      </c>
      <c r="C1602" s="3">
        <f t="shared" si="49"/>
        <v>0</v>
      </c>
      <c r="D1602" t="s">
        <v>25</v>
      </c>
      <c r="E1602">
        <v>47</v>
      </c>
      <c r="F1602">
        <v>2049</v>
      </c>
      <c r="G1602">
        <v>13</v>
      </c>
    </row>
    <row r="1603" spans="1:7">
      <c r="A1603" s="2">
        <v>43921</v>
      </c>
      <c r="B1603" s="2">
        <f t="shared" si="48"/>
        <v>43921</v>
      </c>
      <c r="C1603" s="3">
        <f t="shared" si="49"/>
        <v>0</v>
      </c>
      <c r="D1603" t="s">
        <v>11</v>
      </c>
      <c r="E1603">
        <v>48</v>
      </c>
      <c r="F1603">
        <v>3588</v>
      </c>
      <c r="G1603">
        <v>57</v>
      </c>
    </row>
    <row r="1604" spans="1:7">
      <c r="A1604" s="2">
        <v>43921</v>
      </c>
      <c r="B1604" s="2">
        <f t="shared" ref="B1604:B1667" si="50">EOMONTH(A1604,0)</f>
        <v>43921</v>
      </c>
      <c r="C1604" s="3">
        <f t="shared" ref="C1604:C1667" si="51">IF(A1604=B1604,0,1)</f>
        <v>0</v>
      </c>
      <c r="D1604" t="s">
        <v>13</v>
      </c>
      <c r="E1604">
        <v>49</v>
      </c>
      <c r="F1604">
        <v>887</v>
      </c>
      <c r="G1604">
        <v>5</v>
      </c>
    </row>
    <row r="1605" spans="1:7">
      <c r="A1605" s="2">
        <v>43921</v>
      </c>
      <c r="B1605" s="2">
        <f t="shared" si="50"/>
        <v>43921</v>
      </c>
      <c r="C1605" s="3">
        <f t="shared" si="51"/>
        <v>0</v>
      </c>
      <c r="D1605" t="s">
        <v>36</v>
      </c>
      <c r="E1605">
        <v>50</v>
      </c>
      <c r="F1605">
        <v>293</v>
      </c>
      <c r="G1605">
        <v>13</v>
      </c>
    </row>
    <row r="1606" spans="1:7">
      <c r="A1606" s="2">
        <v>43921</v>
      </c>
      <c r="B1606" s="2">
        <f t="shared" si="50"/>
        <v>43921</v>
      </c>
      <c r="C1606" s="3">
        <f t="shared" si="51"/>
        <v>0</v>
      </c>
      <c r="D1606" t="s">
        <v>56</v>
      </c>
      <c r="E1606">
        <v>78</v>
      </c>
      <c r="F1606">
        <v>30</v>
      </c>
      <c r="G1606">
        <v>0</v>
      </c>
    </row>
    <row r="1607" spans="1:7">
      <c r="A1607" s="2">
        <v>43921</v>
      </c>
      <c r="B1607" s="2">
        <f t="shared" si="50"/>
        <v>43921</v>
      </c>
      <c r="C1607" s="3">
        <f t="shared" si="51"/>
        <v>0</v>
      </c>
      <c r="D1607" t="s">
        <v>37</v>
      </c>
      <c r="E1607">
        <v>51</v>
      </c>
      <c r="F1607">
        <v>1249</v>
      </c>
      <c r="G1607">
        <v>27</v>
      </c>
    </row>
    <row r="1608" spans="1:7">
      <c r="A1608" s="2">
        <v>43921</v>
      </c>
      <c r="B1608" s="2">
        <f t="shared" si="50"/>
        <v>43921</v>
      </c>
      <c r="C1608" s="3">
        <f t="shared" si="51"/>
        <v>0</v>
      </c>
      <c r="D1608" t="s">
        <v>5</v>
      </c>
      <c r="E1608">
        <v>53</v>
      </c>
      <c r="F1608">
        <v>5293</v>
      </c>
      <c r="G1608">
        <v>226</v>
      </c>
    </row>
    <row r="1609" spans="1:7">
      <c r="A1609" s="2">
        <v>43921</v>
      </c>
      <c r="B1609" s="2">
        <f t="shared" si="50"/>
        <v>43921</v>
      </c>
      <c r="C1609" s="3">
        <f t="shared" si="51"/>
        <v>0</v>
      </c>
      <c r="D1609" t="s">
        <v>58</v>
      </c>
      <c r="E1609">
        <v>54</v>
      </c>
      <c r="F1609">
        <v>162</v>
      </c>
      <c r="G1609">
        <v>1</v>
      </c>
    </row>
    <row r="1610" spans="1:7">
      <c r="A1610" s="2">
        <v>43921</v>
      </c>
      <c r="B1610" s="2">
        <f t="shared" si="50"/>
        <v>43921</v>
      </c>
      <c r="C1610" s="3">
        <f t="shared" si="51"/>
        <v>0</v>
      </c>
      <c r="D1610" t="s">
        <v>10</v>
      </c>
      <c r="E1610">
        <v>55</v>
      </c>
      <c r="F1610">
        <v>1351</v>
      </c>
      <c r="G1610">
        <v>25</v>
      </c>
    </row>
    <row r="1611" spans="1:7">
      <c r="A1611" s="2">
        <v>43921</v>
      </c>
      <c r="B1611" s="2">
        <f t="shared" si="50"/>
        <v>43921</v>
      </c>
      <c r="C1611" s="3">
        <f t="shared" si="51"/>
        <v>0</v>
      </c>
      <c r="D1611" t="s">
        <v>49</v>
      </c>
      <c r="E1611">
        <v>56</v>
      </c>
      <c r="F1611">
        <v>121</v>
      </c>
      <c r="G1611">
        <v>0</v>
      </c>
    </row>
    <row r="1612" spans="1:7">
      <c r="A1612" s="2">
        <v>43922</v>
      </c>
      <c r="B1612" s="2">
        <f t="shared" si="50"/>
        <v>43951</v>
      </c>
      <c r="C1612" s="3">
        <f t="shared" si="51"/>
        <v>1</v>
      </c>
      <c r="D1612" t="s">
        <v>52</v>
      </c>
      <c r="E1612">
        <v>1</v>
      </c>
      <c r="F1612">
        <v>1108</v>
      </c>
      <c r="G1612">
        <v>28</v>
      </c>
    </row>
    <row r="1613" spans="1:7">
      <c r="A1613" s="2">
        <v>43922</v>
      </c>
      <c r="B1613" s="2">
        <f t="shared" si="50"/>
        <v>43951</v>
      </c>
      <c r="C1613" s="3">
        <f t="shared" si="51"/>
        <v>1</v>
      </c>
      <c r="D1613" t="s">
        <v>50</v>
      </c>
      <c r="E1613">
        <v>2</v>
      </c>
      <c r="F1613">
        <v>143</v>
      </c>
      <c r="G1613">
        <v>2</v>
      </c>
    </row>
    <row r="1614" spans="1:7">
      <c r="A1614" s="2">
        <v>43922</v>
      </c>
      <c r="B1614" s="2">
        <f t="shared" si="50"/>
        <v>43951</v>
      </c>
      <c r="C1614" s="3">
        <f t="shared" si="51"/>
        <v>1</v>
      </c>
      <c r="D1614" t="s">
        <v>8</v>
      </c>
      <c r="E1614">
        <v>4</v>
      </c>
      <c r="F1614">
        <v>1413</v>
      </c>
      <c r="G1614">
        <v>29</v>
      </c>
    </row>
    <row r="1615" spans="1:7">
      <c r="A1615" s="2">
        <v>43922</v>
      </c>
      <c r="B1615" s="2">
        <f t="shared" si="50"/>
        <v>43951</v>
      </c>
      <c r="C1615" s="3">
        <f t="shared" si="51"/>
        <v>1</v>
      </c>
      <c r="D1615" t="s">
        <v>44</v>
      </c>
      <c r="E1615">
        <v>5</v>
      </c>
      <c r="F1615">
        <v>624</v>
      </c>
      <c r="G1615">
        <v>10</v>
      </c>
    </row>
    <row r="1616" spans="1:7">
      <c r="A1616" s="2">
        <v>43922</v>
      </c>
      <c r="B1616" s="2">
        <f t="shared" si="50"/>
        <v>43951</v>
      </c>
      <c r="C1616" s="3">
        <f t="shared" si="51"/>
        <v>1</v>
      </c>
      <c r="D1616" t="s">
        <v>7</v>
      </c>
      <c r="E1616">
        <v>6</v>
      </c>
      <c r="F1616">
        <v>9857</v>
      </c>
      <c r="G1616">
        <v>212</v>
      </c>
    </row>
    <row r="1617" spans="1:7">
      <c r="A1617" s="2">
        <v>43922</v>
      </c>
      <c r="B1617" s="2">
        <f t="shared" si="50"/>
        <v>43951</v>
      </c>
      <c r="C1617" s="3">
        <f t="shared" si="51"/>
        <v>1</v>
      </c>
      <c r="D1617" t="s">
        <v>22</v>
      </c>
      <c r="E1617">
        <v>8</v>
      </c>
      <c r="F1617">
        <v>3346</v>
      </c>
      <c r="G1617">
        <v>80</v>
      </c>
    </row>
    <row r="1618" spans="1:7">
      <c r="A1618" s="2">
        <v>43922</v>
      </c>
      <c r="B1618" s="2">
        <f t="shared" si="50"/>
        <v>43951</v>
      </c>
      <c r="C1618" s="3">
        <f t="shared" si="51"/>
        <v>1</v>
      </c>
      <c r="D1618" t="s">
        <v>38</v>
      </c>
      <c r="E1618">
        <v>9</v>
      </c>
      <c r="F1618">
        <v>3557</v>
      </c>
      <c r="G1618">
        <v>85</v>
      </c>
    </row>
    <row r="1619" spans="1:7">
      <c r="A1619" s="2">
        <v>43922</v>
      </c>
      <c r="B1619" s="2">
        <f t="shared" si="50"/>
        <v>43951</v>
      </c>
      <c r="C1619" s="3">
        <f t="shared" si="51"/>
        <v>1</v>
      </c>
      <c r="D1619" t="s">
        <v>45</v>
      </c>
      <c r="E1619">
        <v>10</v>
      </c>
      <c r="F1619">
        <v>368</v>
      </c>
      <c r="G1619">
        <v>11</v>
      </c>
    </row>
    <row r="1620" spans="1:7">
      <c r="A1620" s="2">
        <v>43922</v>
      </c>
      <c r="B1620" s="2">
        <f t="shared" si="50"/>
        <v>43951</v>
      </c>
      <c r="C1620" s="3">
        <f t="shared" si="51"/>
        <v>1</v>
      </c>
      <c r="D1620" t="s">
        <v>33</v>
      </c>
      <c r="E1620">
        <v>11</v>
      </c>
      <c r="F1620">
        <v>586</v>
      </c>
      <c r="G1620">
        <v>11</v>
      </c>
    </row>
    <row r="1621" spans="1:7">
      <c r="A1621" s="2">
        <v>43922</v>
      </c>
      <c r="B1621" s="2">
        <f t="shared" si="50"/>
        <v>43951</v>
      </c>
      <c r="C1621" s="3">
        <f t="shared" si="51"/>
        <v>1</v>
      </c>
      <c r="D1621" t="s">
        <v>15</v>
      </c>
      <c r="E1621">
        <v>12</v>
      </c>
      <c r="F1621">
        <v>7769</v>
      </c>
      <c r="G1621">
        <v>100</v>
      </c>
    </row>
    <row r="1622" spans="1:7">
      <c r="A1622" s="2">
        <v>43922</v>
      </c>
      <c r="B1622" s="2">
        <f t="shared" si="50"/>
        <v>43951</v>
      </c>
      <c r="C1622" s="3">
        <f t="shared" si="51"/>
        <v>1</v>
      </c>
      <c r="D1622" t="s">
        <v>18</v>
      </c>
      <c r="E1622">
        <v>13</v>
      </c>
      <c r="F1622">
        <v>4747</v>
      </c>
      <c r="G1622">
        <v>154</v>
      </c>
    </row>
    <row r="1623" spans="1:7">
      <c r="A1623" s="2">
        <v>43922</v>
      </c>
      <c r="B1623" s="2">
        <f t="shared" si="50"/>
        <v>43951</v>
      </c>
      <c r="C1623" s="3">
        <f t="shared" si="51"/>
        <v>1</v>
      </c>
      <c r="D1623" t="s">
        <v>57</v>
      </c>
      <c r="E1623">
        <v>66</v>
      </c>
      <c r="F1623">
        <v>147</v>
      </c>
      <c r="G1623">
        <v>3</v>
      </c>
    </row>
    <row r="1624" spans="1:7">
      <c r="A1624" s="2">
        <v>43922</v>
      </c>
      <c r="B1624" s="2">
        <f t="shared" si="50"/>
        <v>43951</v>
      </c>
      <c r="C1624" s="3">
        <f t="shared" si="51"/>
        <v>1</v>
      </c>
      <c r="D1624" t="s">
        <v>26</v>
      </c>
      <c r="E1624">
        <v>15</v>
      </c>
      <c r="F1624">
        <v>258</v>
      </c>
      <c r="G1624">
        <v>1</v>
      </c>
    </row>
    <row r="1625" spans="1:7">
      <c r="A1625" s="2">
        <v>43922</v>
      </c>
      <c r="B1625" s="2">
        <f t="shared" si="50"/>
        <v>43951</v>
      </c>
      <c r="C1625" s="3">
        <f t="shared" si="51"/>
        <v>1</v>
      </c>
      <c r="D1625" t="s">
        <v>53</v>
      </c>
      <c r="E1625">
        <v>16</v>
      </c>
      <c r="F1625">
        <v>669</v>
      </c>
      <c r="G1625">
        <v>9</v>
      </c>
    </row>
    <row r="1626" spans="1:7">
      <c r="A1626" s="2">
        <v>43922</v>
      </c>
      <c r="B1626" s="2">
        <f t="shared" si="50"/>
        <v>43951</v>
      </c>
      <c r="C1626" s="3">
        <f t="shared" si="51"/>
        <v>1</v>
      </c>
      <c r="D1626" t="s">
        <v>6</v>
      </c>
      <c r="E1626">
        <v>17</v>
      </c>
      <c r="F1626">
        <v>6978</v>
      </c>
      <c r="G1626">
        <v>146</v>
      </c>
    </row>
    <row r="1627" spans="1:7">
      <c r="A1627" s="2">
        <v>43922</v>
      </c>
      <c r="B1627" s="2">
        <f t="shared" si="50"/>
        <v>43951</v>
      </c>
      <c r="C1627" s="3">
        <f t="shared" si="51"/>
        <v>1</v>
      </c>
      <c r="D1627" t="s">
        <v>27</v>
      </c>
      <c r="E1627">
        <v>18</v>
      </c>
      <c r="F1627">
        <v>2578</v>
      </c>
      <c r="G1627">
        <v>80</v>
      </c>
    </row>
    <row r="1628" spans="1:7">
      <c r="A1628" s="2">
        <v>43922</v>
      </c>
      <c r="B1628" s="2">
        <f t="shared" si="50"/>
        <v>43951</v>
      </c>
      <c r="C1628" s="3">
        <f t="shared" si="51"/>
        <v>1</v>
      </c>
      <c r="D1628" t="s">
        <v>39</v>
      </c>
      <c r="E1628">
        <v>19</v>
      </c>
      <c r="F1628">
        <v>549</v>
      </c>
      <c r="G1628">
        <v>9</v>
      </c>
    </row>
    <row r="1629" spans="1:7">
      <c r="A1629" s="2">
        <v>43922</v>
      </c>
      <c r="B1629" s="2">
        <f t="shared" si="50"/>
        <v>43951</v>
      </c>
      <c r="C1629" s="3">
        <f t="shared" si="51"/>
        <v>1</v>
      </c>
      <c r="D1629" t="s">
        <v>34</v>
      </c>
      <c r="E1629">
        <v>20</v>
      </c>
      <c r="F1629">
        <v>489</v>
      </c>
      <c r="G1629">
        <v>11</v>
      </c>
    </row>
    <row r="1630" spans="1:7">
      <c r="A1630" s="2">
        <v>43922</v>
      </c>
      <c r="B1630" s="2">
        <f t="shared" si="50"/>
        <v>43951</v>
      </c>
      <c r="C1630" s="3">
        <f t="shared" si="51"/>
        <v>1</v>
      </c>
      <c r="D1630" t="s">
        <v>28</v>
      </c>
      <c r="E1630">
        <v>21</v>
      </c>
      <c r="F1630">
        <v>674</v>
      </c>
      <c r="G1630">
        <v>20</v>
      </c>
    </row>
    <row r="1631" spans="1:7">
      <c r="A1631" s="2">
        <v>43922</v>
      </c>
      <c r="B1631" s="2">
        <f t="shared" si="50"/>
        <v>43951</v>
      </c>
      <c r="C1631" s="3">
        <f t="shared" si="51"/>
        <v>1</v>
      </c>
      <c r="D1631" t="s">
        <v>40</v>
      </c>
      <c r="E1631">
        <v>22</v>
      </c>
      <c r="F1631">
        <v>6424</v>
      </c>
      <c r="G1631">
        <v>275</v>
      </c>
    </row>
    <row r="1632" spans="1:7">
      <c r="A1632" s="2">
        <v>43922</v>
      </c>
      <c r="B1632" s="2">
        <f t="shared" si="50"/>
        <v>43951</v>
      </c>
      <c r="C1632" s="3">
        <f t="shared" si="51"/>
        <v>1</v>
      </c>
      <c r="D1632" t="s">
        <v>51</v>
      </c>
      <c r="E1632">
        <v>23</v>
      </c>
      <c r="F1632">
        <v>344</v>
      </c>
      <c r="G1632">
        <v>7</v>
      </c>
    </row>
    <row r="1633" spans="1:7">
      <c r="A1633" s="2">
        <v>43922</v>
      </c>
      <c r="B1633" s="2">
        <f t="shared" si="50"/>
        <v>43951</v>
      </c>
      <c r="C1633" s="3">
        <f t="shared" si="51"/>
        <v>1</v>
      </c>
      <c r="D1633" t="s">
        <v>23</v>
      </c>
      <c r="E1633">
        <v>24</v>
      </c>
      <c r="F1633">
        <v>1985</v>
      </c>
      <c r="G1633">
        <v>33</v>
      </c>
    </row>
    <row r="1634" spans="1:7">
      <c r="A1634" s="2">
        <v>43922</v>
      </c>
      <c r="B1634" s="2">
        <f t="shared" si="50"/>
        <v>43951</v>
      </c>
      <c r="C1634" s="3">
        <f t="shared" si="51"/>
        <v>1</v>
      </c>
      <c r="D1634" t="s">
        <v>9</v>
      </c>
      <c r="E1634">
        <v>25</v>
      </c>
      <c r="F1634">
        <v>7738</v>
      </c>
      <c r="G1634">
        <v>122</v>
      </c>
    </row>
    <row r="1635" spans="1:7">
      <c r="A1635" s="2">
        <v>43922</v>
      </c>
      <c r="B1635" s="2">
        <f t="shared" si="50"/>
        <v>43951</v>
      </c>
      <c r="C1635" s="3">
        <f t="shared" si="51"/>
        <v>1</v>
      </c>
      <c r="D1635" t="s">
        <v>42</v>
      </c>
      <c r="E1635">
        <v>26</v>
      </c>
      <c r="F1635">
        <v>9292</v>
      </c>
      <c r="G1635">
        <v>336</v>
      </c>
    </row>
    <row r="1636" spans="1:7">
      <c r="A1636" s="2">
        <v>43922</v>
      </c>
      <c r="B1636" s="2">
        <f t="shared" si="50"/>
        <v>43951</v>
      </c>
      <c r="C1636" s="3">
        <f t="shared" si="51"/>
        <v>1</v>
      </c>
      <c r="D1636" t="s">
        <v>29</v>
      </c>
      <c r="E1636">
        <v>27</v>
      </c>
      <c r="F1636">
        <v>689</v>
      </c>
      <c r="G1636">
        <v>17</v>
      </c>
    </row>
    <row r="1637" spans="1:7">
      <c r="A1637" s="2">
        <v>43922</v>
      </c>
      <c r="B1637" s="2">
        <f t="shared" si="50"/>
        <v>43951</v>
      </c>
      <c r="C1637" s="3">
        <f t="shared" si="51"/>
        <v>1</v>
      </c>
      <c r="D1637" t="s">
        <v>46</v>
      </c>
      <c r="E1637">
        <v>28</v>
      </c>
      <c r="F1637">
        <v>1073</v>
      </c>
      <c r="G1637">
        <v>22</v>
      </c>
    </row>
    <row r="1638" spans="1:7">
      <c r="A1638" s="2">
        <v>43922</v>
      </c>
      <c r="B1638" s="2">
        <f t="shared" si="50"/>
        <v>43951</v>
      </c>
      <c r="C1638" s="3">
        <f t="shared" si="51"/>
        <v>1</v>
      </c>
      <c r="D1638" t="s">
        <v>35</v>
      </c>
      <c r="E1638">
        <v>29</v>
      </c>
      <c r="F1638">
        <v>1580</v>
      </c>
      <c r="G1638">
        <v>21</v>
      </c>
    </row>
    <row r="1639" spans="1:7">
      <c r="A1639" s="2">
        <v>43922</v>
      </c>
      <c r="B1639" s="2">
        <f t="shared" si="50"/>
        <v>43951</v>
      </c>
      <c r="C1639" s="3">
        <f t="shared" si="51"/>
        <v>1</v>
      </c>
      <c r="D1639" t="s">
        <v>54</v>
      </c>
      <c r="E1639">
        <v>30</v>
      </c>
      <c r="F1639">
        <v>219</v>
      </c>
      <c r="G1639">
        <v>5</v>
      </c>
    </row>
    <row r="1640" spans="1:7">
      <c r="A1640" s="2">
        <v>43922</v>
      </c>
      <c r="B1640" s="2">
        <f t="shared" si="50"/>
        <v>43951</v>
      </c>
      <c r="C1640" s="3">
        <f t="shared" si="51"/>
        <v>1</v>
      </c>
      <c r="D1640" t="s">
        <v>12</v>
      </c>
      <c r="E1640">
        <v>31</v>
      </c>
      <c r="F1640">
        <v>249</v>
      </c>
      <c r="G1640">
        <v>5</v>
      </c>
    </row>
    <row r="1641" spans="1:7">
      <c r="A1641" s="2">
        <v>43922</v>
      </c>
      <c r="B1641" s="2">
        <f t="shared" si="50"/>
        <v>43951</v>
      </c>
      <c r="C1641" s="3">
        <f t="shared" si="51"/>
        <v>1</v>
      </c>
      <c r="D1641" t="s">
        <v>24</v>
      </c>
      <c r="E1641">
        <v>32</v>
      </c>
      <c r="F1641">
        <v>1279</v>
      </c>
      <c r="G1641">
        <v>32</v>
      </c>
    </row>
    <row r="1642" spans="1:7">
      <c r="A1642" s="2">
        <v>43922</v>
      </c>
      <c r="B1642" s="2">
        <f t="shared" si="50"/>
        <v>43951</v>
      </c>
      <c r="C1642" s="3">
        <f t="shared" si="51"/>
        <v>1</v>
      </c>
      <c r="D1642" t="s">
        <v>19</v>
      </c>
      <c r="E1642">
        <v>33</v>
      </c>
      <c r="F1642">
        <v>415</v>
      </c>
      <c r="G1642">
        <v>4</v>
      </c>
    </row>
    <row r="1643" spans="1:7">
      <c r="A1643" s="2">
        <v>43922</v>
      </c>
      <c r="B1643" s="2">
        <f t="shared" si="50"/>
        <v>43951</v>
      </c>
      <c r="C1643" s="3">
        <f t="shared" si="51"/>
        <v>1</v>
      </c>
      <c r="D1643" t="s">
        <v>21</v>
      </c>
      <c r="E1643">
        <v>34</v>
      </c>
      <c r="F1643">
        <v>22255</v>
      </c>
      <c r="G1643">
        <v>355</v>
      </c>
    </row>
    <row r="1644" spans="1:7">
      <c r="A1644" s="2">
        <v>43922</v>
      </c>
      <c r="B1644" s="2">
        <f t="shared" si="50"/>
        <v>43951</v>
      </c>
      <c r="C1644" s="3">
        <f t="shared" si="51"/>
        <v>1</v>
      </c>
      <c r="D1644" t="s">
        <v>47</v>
      </c>
      <c r="E1644">
        <v>35</v>
      </c>
      <c r="F1644">
        <v>363</v>
      </c>
      <c r="G1644">
        <v>6</v>
      </c>
    </row>
    <row r="1645" spans="1:7">
      <c r="A1645" s="2">
        <v>43922</v>
      </c>
      <c r="B1645" s="2">
        <f t="shared" si="50"/>
        <v>43951</v>
      </c>
      <c r="C1645" s="3">
        <f t="shared" si="51"/>
        <v>1</v>
      </c>
      <c r="D1645" t="s">
        <v>16</v>
      </c>
      <c r="E1645">
        <v>36</v>
      </c>
      <c r="F1645">
        <v>84364</v>
      </c>
      <c r="G1645">
        <v>2415</v>
      </c>
    </row>
    <row r="1646" spans="1:7">
      <c r="A1646" s="2">
        <v>43922</v>
      </c>
      <c r="B1646" s="2">
        <f t="shared" si="50"/>
        <v>43951</v>
      </c>
      <c r="C1646" s="3">
        <f t="shared" si="51"/>
        <v>1</v>
      </c>
      <c r="D1646" t="s">
        <v>20</v>
      </c>
      <c r="E1646">
        <v>37</v>
      </c>
      <c r="F1646">
        <v>1591</v>
      </c>
      <c r="G1646">
        <v>11</v>
      </c>
    </row>
    <row r="1647" spans="1:7">
      <c r="A1647" s="2">
        <v>43922</v>
      </c>
      <c r="B1647" s="2">
        <f t="shared" si="50"/>
        <v>43951</v>
      </c>
      <c r="C1647" s="3">
        <f t="shared" si="51"/>
        <v>1</v>
      </c>
      <c r="D1647" t="s">
        <v>48</v>
      </c>
      <c r="E1647">
        <v>38</v>
      </c>
      <c r="F1647">
        <v>147</v>
      </c>
      <c r="G1647">
        <v>3</v>
      </c>
    </row>
    <row r="1648" spans="1:7">
      <c r="A1648" s="2">
        <v>43922</v>
      </c>
      <c r="B1648" s="2">
        <f t="shared" si="50"/>
        <v>43951</v>
      </c>
      <c r="C1648" s="3">
        <f t="shared" si="51"/>
        <v>1</v>
      </c>
      <c r="D1648" t="s">
        <v>59</v>
      </c>
      <c r="E1648">
        <v>69</v>
      </c>
      <c r="F1648">
        <v>6</v>
      </c>
      <c r="G1648">
        <v>1</v>
      </c>
    </row>
    <row r="1649" spans="1:7">
      <c r="A1649" s="2">
        <v>43922</v>
      </c>
      <c r="B1649" s="2">
        <f t="shared" si="50"/>
        <v>43951</v>
      </c>
      <c r="C1649" s="3">
        <f t="shared" si="51"/>
        <v>1</v>
      </c>
      <c r="D1649" t="s">
        <v>41</v>
      </c>
      <c r="E1649">
        <v>39</v>
      </c>
      <c r="F1649">
        <v>2548</v>
      </c>
      <c r="G1649">
        <v>65</v>
      </c>
    </row>
    <row r="1650" spans="1:7">
      <c r="A1650" s="2">
        <v>43922</v>
      </c>
      <c r="B1650" s="2">
        <f t="shared" si="50"/>
        <v>43951</v>
      </c>
      <c r="C1650" s="3">
        <f t="shared" si="51"/>
        <v>1</v>
      </c>
      <c r="D1650" t="s">
        <v>30</v>
      </c>
      <c r="E1650">
        <v>40</v>
      </c>
      <c r="F1650">
        <v>719</v>
      </c>
      <c r="G1650">
        <v>30</v>
      </c>
    </row>
    <row r="1651" spans="1:7">
      <c r="A1651" s="2">
        <v>43922</v>
      </c>
      <c r="B1651" s="2">
        <f t="shared" si="50"/>
        <v>43951</v>
      </c>
      <c r="C1651" s="3">
        <f t="shared" si="51"/>
        <v>1</v>
      </c>
      <c r="D1651" t="s">
        <v>14</v>
      </c>
      <c r="E1651">
        <v>41</v>
      </c>
      <c r="F1651">
        <v>737</v>
      </c>
      <c r="G1651">
        <v>19</v>
      </c>
    </row>
    <row r="1652" spans="1:7">
      <c r="A1652" s="2">
        <v>43922</v>
      </c>
      <c r="B1652" s="2">
        <f t="shared" si="50"/>
        <v>43951</v>
      </c>
      <c r="C1652" s="3">
        <f t="shared" si="51"/>
        <v>1</v>
      </c>
      <c r="D1652" t="s">
        <v>31</v>
      </c>
      <c r="E1652">
        <v>42</v>
      </c>
      <c r="F1652">
        <v>5805</v>
      </c>
      <c r="G1652">
        <v>78</v>
      </c>
    </row>
    <row r="1653" spans="1:7">
      <c r="A1653" s="2">
        <v>43922</v>
      </c>
      <c r="B1653" s="2">
        <f t="shared" si="50"/>
        <v>43951</v>
      </c>
      <c r="C1653" s="3">
        <f t="shared" si="51"/>
        <v>1</v>
      </c>
      <c r="D1653" t="s">
        <v>55</v>
      </c>
      <c r="E1653">
        <v>72</v>
      </c>
      <c r="F1653">
        <v>286</v>
      </c>
      <c r="G1653">
        <v>11</v>
      </c>
    </row>
    <row r="1654" spans="1:7">
      <c r="A1654" s="2">
        <v>43922</v>
      </c>
      <c r="B1654" s="2">
        <f t="shared" si="50"/>
        <v>43951</v>
      </c>
      <c r="C1654" s="3">
        <f t="shared" si="51"/>
        <v>1</v>
      </c>
      <c r="D1654" t="s">
        <v>17</v>
      </c>
      <c r="E1654">
        <v>44</v>
      </c>
      <c r="F1654">
        <v>566</v>
      </c>
      <c r="G1654">
        <v>10</v>
      </c>
    </row>
    <row r="1655" spans="1:7">
      <c r="A1655" s="2">
        <v>43922</v>
      </c>
      <c r="B1655" s="2">
        <f t="shared" si="50"/>
        <v>43951</v>
      </c>
      <c r="C1655" s="3">
        <f t="shared" si="51"/>
        <v>1</v>
      </c>
      <c r="D1655" t="s">
        <v>32</v>
      </c>
      <c r="E1655">
        <v>45</v>
      </c>
      <c r="F1655">
        <v>1293</v>
      </c>
      <c r="G1655">
        <v>26</v>
      </c>
    </row>
    <row r="1656" spans="1:7">
      <c r="A1656" s="2">
        <v>43922</v>
      </c>
      <c r="B1656" s="2">
        <f t="shared" si="50"/>
        <v>43951</v>
      </c>
      <c r="C1656" s="3">
        <f t="shared" si="51"/>
        <v>1</v>
      </c>
      <c r="D1656" t="s">
        <v>43</v>
      </c>
      <c r="E1656">
        <v>46</v>
      </c>
      <c r="F1656">
        <v>129</v>
      </c>
      <c r="G1656">
        <v>1</v>
      </c>
    </row>
    <row r="1657" spans="1:7">
      <c r="A1657" s="2">
        <v>43922</v>
      </c>
      <c r="B1657" s="2">
        <f t="shared" si="50"/>
        <v>43951</v>
      </c>
      <c r="C1657" s="3">
        <f t="shared" si="51"/>
        <v>1</v>
      </c>
      <c r="D1657" t="s">
        <v>25</v>
      </c>
      <c r="E1657">
        <v>47</v>
      </c>
      <c r="F1657">
        <v>2689</v>
      </c>
      <c r="G1657">
        <v>23</v>
      </c>
    </row>
    <row r="1658" spans="1:7">
      <c r="A1658" s="2">
        <v>43922</v>
      </c>
      <c r="B1658" s="2">
        <f t="shared" si="50"/>
        <v>43951</v>
      </c>
      <c r="C1658" s="3">
        <f t="shared" si="51"/>
        <v>1</v>
      </c>
      <c r="D1658" t="s">
        <v>11</v>
      </c>
      <c r="E1658">
        <v>48</v>
      </c>
      <c r="F1658">
        <v>4402</v>
      </c>
      <c r="G1658">
        <v>65</v>
      </c>
    </row>
    <row r="1659" spans="1:7">
      <c r="A1659" s="2">
        <v>43922</v>
      </c>
      <c r="B1659" s="2">
        <f t="shared" si="50"/>
        <v>43951</v>
      </c>
      <c r="C1659" s="3">
        <f t="shared" si="51"/>
        <v>1</v>
      </c>
      <c r="D1659" t="s">
        <v>13</v>
      </c>
      <c r="E1659">
        <v>49</v>
      </c>
      <c r="F1659">
        <v>1012</v>
      </c>
      <c r="G1659">
        <v>7</v>
      </c>
    </row>
    <row r="1660" spans="1:7">
      <c r="A1660" s="2">
        <v>43922</v>
      </c>
      <c r="B1660" s="2">
        <f t="shared" si="50"/>
        <v>43951</v>
      </c>
      <c r="C1660" s="3">
        <f t="shared" si="51"/>
        <v>1</v>
      </c>
      <c r="D1660" t="s">
        <v>36</v>
      </c>
      <c r="E1660">
        <v>50</v>
      </c>
      <c r="F1660">
        <v>321</v>
      </c>
      <c r="G1660">
        <v>16</v>
      </c>
    </row>
    <row r="1661" spans="1:7">
      <c r="A1661" s="2">
        <v>43922</v>
      </c>
      <c r="B1661" s="2">
        <f t="shared" si="50"/>
        <v>43951</v>
      </c>
      <c r="C1661" s="3">
        <f t="shared" si="51"/>
        <v>1</v>
      </c>
      <c r="D1661" t="s">
        <v>56</v>
      </c>
      <c r="E1661">
        <v>78</v>
      </c>
      <c r="F1661">
        <v>30</v>
      </c>
      <c r="G1661">
        <v>0</v>
      </c>
    </row>
    <row r="1662" spans="1:7">
      <c r="A1662" s="2">
        <v>43922</v>
      </c>
      <c r="B1662" s="2">
        <f t="shared" si="50"/>
        <v>43951</v>
      </c>
      <c r="C1662" s="3">
        <f t="shared" si="51"/>
        <v>1</v>
      </c>
      <c r="D1662" t="s">
        <v>37</v>
      </c>
      <c r="E1662">
        <v>51</v>
      </c>
      <c r="F1662">
        <v>1511</v>
      </c>
      <c r="G1662">
        <v>18</v>
      </c>
    </row>
    <row r="1663" spans="1:7">
      <c r="A1663" s="2">
        <v>43922</v>
      </c>
      <c r="B1663" s="2">
        <f t="shared" si="50"/>
        <v>43951</v>
      </c>
      <c r="C1663" s="3">
        <f t="shared" si="51"/>
        <v>1</v>
      </c>
      <c r="D1663" t="s">
        <v>5</v>
      </c>
      <c r="E1663">
        <v>53</v>
      </c>
      <c r="F1663">
        <v>5589</v>
      </c>
      <c r="G1663">
        <v>250</v>
      </c>
    </row>
    <row r="1664" spans="1:7">
      <c r="A1664" s="2">
        <v>43922</v>
      </c>
      <c r="B1664" s="2">
        <f t="shared" si="50"/>
        <v>43951</v>
      </c>
      <c r="C1664" s="3">
        <f t="shared" si="51"/>
        <v>1</v>
      </c>
      <c r="D1664" t="s">
        <v>58</v>
      </c>
      <c r="E1664">
        <v>54</v>
      </c>
      <c r="F1664">
        <v>191</v>
      </c>
      <c r="G1664">
        <v>2</v>
      </c>
    </row>
    <row r="1665" spans="1:7">
      <c r="A1665" s="2">
        <v>43922</v>
      </c>
      <c r="B1665" s="2">
        <f t="shared" si="50"/>
        <v>43951</v>
      </c>
      <c r="C1665" s="3">
        <f t="shared" si="51"/>
        <v>1</v>
      </c>
      <c r="D1665" t="s">
        <v>10</v>
      </c>
      <c r="E1665">
        <v>55</v>
      </c>
      <c r="F1665">
        <v>1552</v>
      </c>
      <c r="G1665">
        <v>33</v>
      </c>
    </row>
    <row r="1666" spans="1:7">
      <c r="A1666" s="2">
        <v>43922</v>
      </c>
      <c r="B1666" s="2">
        <f t="shared" si="50"/>
        <v>43951</v>
      </c>
      <c r="C1666" s="3">
        <f t="shared" si="51"/>
        <v>1</v>
      </c>
      <c r="D1666" t="s">
        <v>49</v>
      </c>
      <c r="E1666">
        <v>56</v>
      </c>
      <c r="F1666">
        <v>138</v>
      </c>
      <c r="G1666">
        <v>0</v>
      </c>
    </row>
    <row r="1667" spans="1:7">
      <c r="A1667" s="2">
        <v>43923</v>
      </c>
      <c r="B1667" s="2">
        <f t="shared" si="50"/>
        <v>43951</v>
      </c>
      <c r="C1667" s="3">
        <f t="shared" si="51"/>
        <v>1</v>
      </c>
      <c r="D1667" t="s">
        <v>52</v>
      </c>
      <c r="E1667">
        <v>1</v>
      </c>
      <c r="F1667">
        <v>1270</v>
      </c>
      <c r="G1667">
        <v>32</v>
      </c>
    </row>
    <row r="1668" spans="1:7">
      <c r="A1668" s="2">
        <v>43923</v>
      </c>
      <c r="B1668" s="2">
        <f t="shared" ref="B1668:B1731" si="52">EOMONTH(A1668,0)</f>
        <v>43951</v>
      </c>
      <c r="C1668" s="3">
        <f t="shared" ref="C1668:C1731" si="53">IF(A1668=B1668,0,1)</f>
        <v>1</v>
      </c>
      <c r="D1668" t="s">
        <v>50</v>
      </c>
      <c r="E1668">
        <v>2</v>
      </c>
      <c r="F1668">
        <v>146</v>
      </c>
      <c r="G1668">
        <v>2</v>
      </c>
    </row>
    <row r="1669" spans="1:7">
      <c r="A1669" s="2">
        <v>43923</v>
      </c>
      <c r="B1669" s="2">
        <f t="shared" si="52"/>
        <v>43951</v>
      </c>
      <c r="C1669" s="3">
        <f t="shared" si="53"/>
        <v>1</v>
      </c>
      <c r="D1669" t="s">
        <v>8</v>
      </c>
      <c r="E1669">
        <v>4</v>
      </c>
      <c r="F1669">
        <v>1600</v>
      </c>
      <c r="G1669">
        <v>35</v>
      </c>
    </row>
    <row r="1670" spans="1:7">
      <c r="A1670" s="2">
        <v>43923</v>
      </c>
      <c r="B1670" s="2">
        <f t="shared" si="52"/>
        <v>43951</v>
      </c>
      <c r="C1670" s="3">
        <f t="shared" si="53"/>
        <v>1</v>
      </c>
      <c r="D1670" t="s">
        <v>44</v>
      </c>
      <c r="E1670">
        <v>5</v>
      </c>
      <c r="F1670">
        <v>683</v>
      </c>
      <c r="G1670">
        <v>12</v>
      </c>
    </row>
    <row r="1671" spans="1:7">
      <c r="A1671" s="2">
        <v>43923</v>
      </c>
      <c r="B1671" s="2">
        <f t="shared" si="52"/>
        <v>43951</v>
      </c>
      <c r="C1671" s="3">
        <f t="shared" si="53"/>
        <v>1</v>
      </c>
      <c r="D1671" t="s">
        <v>7</v>
      </c>
      <c r="E1671">
        <v>6</v>
      </c>
      <c r="F1671">
        <v>11190</v>
      </c>
      <c r="G1671">
        <v>247</v>
      </c>
    </row>
    <row r="1672" spans="1:7">
      <c r="A1672" s="2">
        <v>43923</v>
      </c>
      <c r="B1672" s="2">
        <f t="shared" si="52"/>
        <v>43951</v>
      </c>
      <c r="C1672" s="3">
        <f t="shared" si="53"/>
        <v>1</v>
      </c>
      <c r="D1672" t="s">
        <v>22</v>
      </c>
      <c r="E1672">
        <v>8</v>
      </c>
      <c r="F1672">
        <v>3728</v>
      </c>
      <c r="G1672">
        <v>96</v>
      </c>
    </row>
    <row r="1673" spans="1:7">
      <c r="A1673" s="2">
        <v>43923</v>
      </c>
      <c r="B1673" s="2">
        <f t="shared" si="52"/>
        <v>43951</v>
      </c>
      <c r="C1673" s="3">
        <f t="shared" si="53"/>
        <v>1</v>
      </c>
      <c r="D1673" t="s">
        <v>38</v>
      </c>
      <c r="E1673">
        <v>9</v>
      </c>
      <c r="F1673">
        <v>3824</v>
      </c>
      <c r="G1673">
        <v>112</v>
      </c>
    </row>
    <row r="1674" spans="1:7">
      <c r="A1674" s="2">
        <v>43923</v>
      </c>
      <c r="B1674" s="2">
        <f t="shared" si="52"/>
        <v>43951</v>
      </c>
      <c r="C1674" s="3">
        <f t="shared" si="53"/>
        <v>1</v>
      </c>
      <c r="D1674" t="s">
        <v>45</v>
      </c>
      <c r="E1674">
        <v>10</v>
      </c>
      <c r="F1674">
        <v>393</v>
      </c>
      <c r="G1674">
        <v>12</v>
      </c>
    </row>
    <row r="1675" spans="1:7">
      <c r="A1675" s="2">
        <v>43923</v>
      </c>
      <c r="B1675" s="2">
        <f t="shared" si="52"/>
        <v>43951</v>
      </c>
      <c r="C1675" s="3">
        <f t="shared" si="53"/>
        <v>1</v>
      </c>
      <c r="D1675" t="s">
        <v>33</v>
      </c>
      <c r="E1675">
        <v>11</v>
      </c>
      <c r="F1675">
        <v>653</v>
      </c>
      <c r="G1675">
        <v>12</v>
      </c>
    </row>
    <row r="1676" spans="1:7">
      <c r="A1676" s="2">
        <v>43923</v>
      </c>
      <c r="B1676" s="2">
        <f t="shared" si="52"/>
        <v>43951</v>
      </c>
      <c r="C1676" s="3">
        <f t="shared" si="53"/>
        <v>1</v>
      </c>
      <c r="D1676" t="s">
        <v>15</v>
      </c>
      <c r="E1676">
        <v>12</v>
      </c>
      <c r="F1676">
        <v>9000</v>
      </c>
      <c r="G1676">
        <v>144</v>
      </c>
    </row>
    <row r="1677" spans="1:7">
      <c r="A1677" s="2">
        <v>43923</v>
      </c>
      <c r="B1677" s="2">
        <f t="shared" si="52"/>
        <v>43951</v>
      </c>
      <c r="C1677" s="3">
        <f t="shared" si="53"/>
        <v>1</v>
      </c>
      <c r="D1677" t="s">
        <v>18</v>
      </c>
      <c r="E1677">
        <v>13</v>
      </c>
      <c r="F1677">
        <v>5444</v>
      </c>
      <c r="G1677">
        <v>176</v>
      </c>
    </row>
    <row r="1678" spans="1:7">
      <c r="A1678" s="2">
        <v>43923</v>
      </c>
      <c r="B1678" s="2">
        <f t="shared" si="52"/>
        <v>43951</v>
      </c>
      <c r="C1678" s="3">
        <f t="shared" si="53"/>
        <v>1</v>
      </c>
      <c r="D1678" t="s">
        <v>57</v>
      </c>
      <c r="E1678">
        <v>66</v>
      </c>
      <c r="F1678">
        <v>152</v>
      </c>
      <c r="G1678">
        <v>3</v>
      </c>
    </row>
    <row r="1679" spans="1:7">
      <c r="A1679" s="2">
        <v>43923</v>
      </c>
      <c r="B1679" s="2">
        <f t="shared" si="52"/>
        <v>43951</v>
      </c>
      <c r="C1679" s="3">
        <f t="shared" si="53"/>
        <v>1</v>
      </c>
      <c r="D1679" t="s">
        <v>26</v>
      </c>
      <c r="E1679">
        <v>15</v>
      </c>
      <c r="F1679">
        <v>283</v>
      </c>
      <c r="G1679">
        <v>2</v>
      </c>
    </row>
    <row r="1680" spans="1:7">
      <c r="A1680" s="2">
        <v>43923</v>
      </c>
      <c r="B1680" s="2">
        <f t="shared" si="52"/>
        <v>43951</v>
      </c>
      <c r="C1680" s="3">
        <f t="shared" si="53"/>
        <v>1</v>
      </c>
      <c r="D1680" t="s">
        <v>53</v>
      </c>
      <c r="E1680">
        <v>16</v>
      </c>
      <c r="F1680">
        <v>891</v>
      </c>
      <c r="G1680">
        <v>9</v>
      </c>
    </row>
    <row r="1681" spans="1:7">
      <c r="A1681" s="2">
        <v>43923</v>
      </c>
      <c r="B1681" s="2">
        <f t="shared" si="52"/>
        <v>43951</v>
      </c>
      <c r="C1681" s="3">
        <f t="shared" si="53"/>
        <v>1</v>
      </c>
      <c r="D1681" t="s">
        <v>6</v>
      </c>
      <c r="E1681">
        <v>17</v>
      </c>
      <c r="F1681">
        <v>7695</v>
      </c>
      <c r="G1681">
        <v>165</v>
      </c>
    </row>
    <row r="1682" spans="1:7">
      <c r="A1682" s="2">
        <v>43923</v>
      </c>
      <c r="B1682" s="2">
        <f t="shared" si="52"/>
        <v>43951</v>
      </c>
      <c r="C1682" s="3">
        <f t="shared" si="53"/>
        <v>1</v>
      </c>
      <c r="D1682" t="s">
        <v>27</v>
      </c>
      <c r="E1682">
        <v>18</v>
      </c>
      <c r="F1682">
        <v>3056</v>
      </c>
      <c r="G1682">
        <v>94</v>
      </c>
    </row>
    <row r="1683" spans="1:7">
      <c r="A1683" s="2">
        <v>43923</v>
      </c>
      <c r="B1683" s="2">
        <f t="shared" si="52"/>
        <v>43951</v>
      </c>
      <c r="C1683" s="3">
        <f t="shared" si="53"/>
        <v>1</v>
      </c>
      <c r="D1683" t="s">
        <v>39</v>
      </c>
      <c r="E1683">
        <v>19</v>
      </c>
      <c r="F1683">
        <v>614</v>
      </c>
      <c r="G1683">
        <v>11</v>
      </c>
    </row>
    <row r="1684" spans="1:7">
      <c r="A1684" s="2">
        <v>43923</v>
      </c>
      <c r="B1684" s="2">
        <f t="shared" si="52"/>
        <v>43951</v>
      </c>
      <c r="C1684" s="3">
        <f t="shared" si="53"/>
        <v>1</v>
      </c>
      <c r="D1684" t="s">
        <v>34</v>
      </c>
      <c r="E1684">
        <v>20</v>
      </c>
      <c r="F1684">
        <v>554</v>
      </c>
      <c r="G1684">
        <v>14</v>
      </c>
    </row>
    <row r="1685" spans="1:7">
      <c r="A1685" s="2">
        <v>43923</v>
      </c>
      <c r="B1685" s="2">
        <f t="shared" si="52"/>
        <v>43951</v>
      </c>
      <c r="C1685" s="3">
        <f t="shared" si="53"/>
        <v>1</v>
      </c>
      <c r="D1685" t="s">
        <v>28</v>
      </c>
      <c r="E1685">
        <v>21</v>
      </c>
      <c r="F1685">
        <v>747</v>
      </c>
      <c r="G1685">
        <v>34</v>
      </c>
    </row>
    <row r="1686" spans="1:7">
      <c r="A1686" s="2">
        <v>43923</v>
      </c>
      <c r="B1686" s="2">
        <f t="shared" si="52"/>
        <v>43951</v>
      </c>
      <c r="C1686" s="3">
        <f t="shared" si="53"/>
        <v>1</v>
      </c>
      <c r="D1686" t="s">
        <v>40</v>
      </c>
      <c r="E1686">
        <v>22</v>
      </c>
      <c r="F1686">
        <v>9152</v>
      </c>
      <c r="G1686">
        <v>310</v>
      </c>
    </row>
    <row r="1687" spans="1:7">
      <c r="A1687" s="2">
        <v>43923</v>
      </c>
      <c r="B1687" s="2">
        <f t="shared" si="52"/>
        <v>43951</v>
      </c>
      <c r="C1687" s="3">
        <f t="shared" si="53"/>
        <v>1</v>
      </c>
      <c r="D1687" t="s">
        <v>51</v>
      </c>
      <c r="E1687">
        <v>23</v>
      </c>
      <c r="F1687">
        <v>376</v>
      </c>
      <c r="G1687">
        <v>7</v>
      </c>
    </row>
    <row r="1688" spans="1:7">
      <c r="A1688" s="2">
        <v>43923</v>
      </c>
      <c r="B1688" s="2">
        <f t="shared" si="52"/>
        <v>43951</v>
      </c>
      <c r="C1688" s="3">
        <f t="shared" si="53"/>
        <v>1</v>
      </c>
      <c r="D1688" t="s">
        <v>23</v>
      </c>
      <c r="E1688">
        <v>24</v>
      </c>
      <c r="F1688">
        <v>2331</v>
      </c>
      <c r="G1688">
        <v>36</v>
      </c>
    </row>
    <row r="1689" spans="1:7">
      <c r="A1689" s="2">
        <v>43923</v>
      </c>
      <c r="B1689" s="2">
        <f t="shared" si="52"/>
        <v>43951</v>
      </c>
      <c r="C1689" s="3">
        <f t="shared" si="53"/>
        <v>1</v>
      </c>
      <c r="D1689" t="s">
        <v>9</v>
      </c>
      <c r="E1689">
        <v>25</v>
      </c>
      <c r="F1689">
        <v>8966</v>
      </c>
      <c r="G1689">
        <v>154</v>
      </c>
    </row>
    <row r="1690" spans="1:7">
      <c r="A1690" s="2">
        <v>43923</v>
      </c>
      <c r="B1690" s="2">
        <f t="shared" si="52"/>
        <v>43951</v>
      </c>
      <c r="C1690" s="3">
        <f t="shared" si="53"/>
        <v>1</v>
      </c>
      <c r="D1690" t="s">
        <v>42</v>
      </c>
      <c r="E1690">
        <v>26</v>
      </c>
      <c r="F1690">
        <v>10791</v>
      </c>
      <c r="G1690">
        <v>417</v>
      </c>
    </row>
    <row r="1691" spans="1:7">
      <c r="A1691" s="2">
        <v>43923</v>
      </c>
      <c r="B1691" s="2">
        <f t="shared" si="52"/>
        <v>43951</v>
      </c>
      <c r="C1691" s="3">
        <f t="shared" si="53"/>
        <v>1</v>
      </c>
      <c r="D1691" t="s">
        <v>29</v>
      </c>
      <c r="E1691">
        <v>27</v>
      </c>
      <c r="F1691">
        <v>742</v>
      </c>
      <c r="G1691">
        <v>18</v>
      </c>
    </row>
    <row r="1692" spans="1:7">
      <c r="A1692" s="2">
        <v>43923</v>
      </c>
      <c r="B1692" s="2">
        <f t="shared" si="52"/>
        <v>43951</v>
      </c>
      <c r="C1692" s="3">
        <f t="shared" si="53"/>
        <v>1</v>
      </c>
      <c r="D1692" t="s">
        <v>46</v>
      </c>
      <c r="E1692">
        <v>28</v>
      </c>
      <c r="F1692">
        <v>1177</v>
      </c>
      <c r="G1692">
        <v>26</v>
      </c>
    </row>
    <row r="1693" spans="1:7">
      <c r="A1693" s="2">
        <v>43923</v>
      </c>
      <c r="B1693" s="2">
        <f t="shared" si="52"/>
        <v>43951</v>
      </c>
      <c r="C1693" s="3">
        <f t="shared" si="53"/>
        <v>1</v>
      </c>
      <c r="D1693" t="s">
        <v>35</v>
      </c>
      <c r="E1693">
        <v>29</v>
      </c>
      <c r="F1693">
        <v>1834</v>
      </c>
      <c r="G1693">
        <v>28</v>
      </c>
    </row>
    <row r="1694" spans="1:7">
      <c r="A1694" s="2">
        <v>43923</v>
      </c>
      <c r="B1694" s="2">
        <f t="shared" si="52"/>
        <v>43951</v>
      </c>
      <c r="C1694" s="3">
        <f t="shared" si="53"/>
        <v>1</v>
      </c>
      <c r="D1694" t="s">
        <v>54</v>
      </c>
      <c r="E1694">
        <v>30</v>
      </c>
      <c r="F1694">
        <v>241</v>
      </c>
      <c r="G1694">
        <v>5</v>
      </c>
    </row>
    <row r="1695" spans="1:7">
      <c r="A1695" s="2">
        <v>43923</v>
      </c>
      <c r="B1695" s="2">
        <f t="shared" si="52"/>
        <v>43951</v>
      </c>
      <c r="C1695" s="3">
        <f t="shared" si="53"/>
        <v>1</v>
      </c>
      <c r="D1695" t="s">
        <v>12</v>
      </c>
      <c r="E1695">
        <v>31</v>
      </c>
      <c r="F1695">
        <v>273</v>
      </c>
      <c r="G1695">
        <v>6</v>
      </c>
    </row>
    <row r="1696" spans="1:7">
      <c r="A1696" s="2">
        <v>43923</v>
      </c>
      <c r="B1696" s="2">
        <f t="shared" si="52"/>
        <v>43951</v>
      </c>
      <c r="C1696" s="3">
        <f t="shared" si="53"/>
        <v>1</v>
      </c>
      <c r="D1696" t="s">
        <v>24</v>
      </c>
      <c r="E1696">
        <v>32</v>
      </c>
      <c r="F1696">
        <v>1458</v>
      </c>
      <c r="G1696">
        <v>38</v>
      </c>
    </row>
    <row r="1697" spans="1:7">
      <c r="A1697" s="2">
        <v>43923</v>
      </c>
      <c r="B1697" s="2">
        <f t="shared" si="52"/>
        <v>43951</v>
      </c>
      <c r="C1697" s="3">
        <f t="shared" si="53"/>
        <v>1</v>
      </c>
      <c r="D1697" t="s">
        <v>19</v>
      </c>
      <c r="E1697">
        <v>33</v>
      </c>
      <c r="F1697">
        <v>479</v>
      </c>
      <c r="G1697">
        <v>5</v>
      </c>
    </row>
    <row r="1698" spans="1:7">
      <c r="A1698" s="2">
        <v>43923</v>
      </c>
      <c r="B1698" s="2">
        <f t="shared" si="52"/>
        <v>43951</v>
      </c>
      <c r="C1698" s="3">
        <f t="shared" si="53"/>
        <v>1</v>
      </c>
      <c r="D1698" t="s">
        <v>21</v>
      </c>
      <c r="E1698">
        <v>34</v>
      </c>
      <c r="F1698">
        <v>25590</v>
      </c>
      <c r="G1698">
        <v>539</v>
      </c>
    </row>
    <row r="1699" spans="1:7">
      <c r="A1699" s="2">
        <v>43923</v>
      </c>
      <c r="B1699" s="2">
        <f t="shared" si="52"/>
        <v>43951</v>
      </c>
      <c r="C1699" s="3">
        <f t="shared" si="53"/>
        <v>1</v>
      </c>
      <c r="D1699" t="s">
        <v>47</v>
      </c>
      <c r="E1699">
        <v>35</v>
      </c>
      <c r="F1699">
        <v>403</v>
      </c>
      <c r="G1699">
        <v>7</v>
      </c>
    </row>
    <row r="1700" spans="1:7">
      <c r="A1700" s="2">
        <v>43923</v>
      </c>
      <c r="B1700" s="2">
        <f t="shared" si="52"/>
        <v>43951</v>
      </c>
      <c r="C1700" s="3">
        <f t="shared" si="53"/>
        <v>1</v>
      </c>
      <c r="D1700" t="s">
        <v>16</v>
      </c>
      <c r="E1700">
        <v>36</v>
      </c>
      <c r="F1700">
        <v>93360</v>
      </c>
      <c r="G1700">
        <v>2963</v>
      </c>
    </row>
    <row r="1701" spans="1:7">
      <c r="A1701" s="2">
        <v>43923</v>
      </c>
      <c r="B1701" s="2">
        <f t="shared" si="52"/>
        <v>43951</v>
      </c>
      <c r="C1701" s="3">
        <f t="shared" si="53"/>
        <v>1</v>
      </c>
      <c r="D1701" t="s">
        <v>20</v>
      </c>
      <c r="E1701">
        <v>37</v>
      </c>
      <c r="F1701">
        <v>1858</v>
      </c>
      <c r="G1701">
        <v>17</v>
      </c>
    </row>
    <row r="1702" spans="1:7">
      <c r="A1702" s="2">
        <v>43923</v>
      </c>
      <c r="B1702" s="2">
        <f t="shared" si="52"/>
        <v>43951</v>
      </c>
      <c r="C1702" s="3">
        <f t="shared" si="53"/>
        <v>1</v>
      </c>
      <c r="D1702" t="s">
        <v>48</v>
      </c>
      <c r="E1702">
        <v>38</v>
      </c>
      <c r="F1702">
        <v>159</v>
      </c>
      <c r="G1702">
        <v>3</v>
      </c>
    </row>
    <row r="1703" spans="1:7">
      <c r="A1703" s="2">
        <v>43923</v>
      </c>
      <c r="B1703" s="2">
        <f t="shared" si="52"/>
        <v>43951</v>
      </c>
      <c r="C1703" s="3">
        <f t="shared" si="53"/>
        <v>1</v>
      </c>
      <c r="D1703" t="s">
        <v>59</v>
      </c>
      <c r="E1703">
        <v>69</v>
      </c>
      <c r="F1703">
        <v>8</v>
      </c>
      <c r="G1703">
        <v>1</v>
      </c>
    </row>
    <row r="1704" spans="1:7">
      <c r="A1704" s="2">
        <v>43923</v>
      </c>
      <c r="B1704" s="2">
        <f t="shared" si="52"/>
        <v>43951</v>
      </c>
      <c r="C1704" s="3">
        <f t="shared" si="53"/>
        <v>1</v>
      </c>
      <c r="D1704" t="s">
        <v>41</v>
      </c>
      <c r="E1704">
        <v>39</v>
      </c>
      <c r="F1704">
        <v>2903</v>
      </c>
      <c r="G1704">
        <v>81</v>
      </c>
    </row>
    <row r="1705" spans="1:7">
      <c r="A1705" s="2">
        <v>43923</v>
      </c>
      <c r="B1705" s="2">
        <f t="shared" si="52"/>
        <v>43951</v>
      </c>
      <c r="C1705" s="3">
        <f t="shared" si="53"/>
        <v>1</v>
      </c>
      <c r="D1705" t="s">
        <v>30</v>
      </c>
      <c r="E1705">
        <v>40</v>
      </c>
      <c r="F1705">
        <v>879</v>
      </c>
      <c r="G1705">
        <v>34</v>
      </c>
    </row>
    <row r="1706" spans="1:7">
      <c r="A1706" s="2">
        <v>43923</v>
      </c>
      <c r="B1706" s="2">
        <f t="shared" si="52"/>
        <v>43951</v>
      </c>
      <c r="C1706" s="3">
        <f t="shared" si="53"/>
        <v>1</v>
      </c>
      <c r="D1706" t="s">
        <v>14</v>
      </c>
      <c r="E1706">
        <v>41</v>
      </c>
      <c r="F1706">
        <v>827</v>
      </c>
      <c r="G1706">
        <v>21</v>
      </c>
    </row>
    <row r="1707" spans="1:7">
      <c r="A1707" s="2">
        <v>43923</v>
      </c>
      <c r="B1707" s="2">
        <f t="shared" si="52"/>
        <v>43951</v>
      </c>
      <c r="C1707" s="3">
        <f t="shared" si="53"/>
        <v>1</v>
      </c>
      <c r="D1707" t="s">
        <v>31</v>
      </c>
      <c r="E1707">
        <v>42</v>
      </c>
      <c r="F1707">
        <v>7021</v>
      </c>
      <c r="G1707">
        <v>91</v>
      </c>
    </row>
    <row r="1708" spans="1:7">
      <c r="A1708" s="2">
        <v>43923</v>
      </c>
      <c r="B1708" s="2">
        <f t="shared" si="52"/>
        <v>43951</v>
      </c>
      <c r="C1708" s="3">
        <f t="shared" si="53"/>
        <v>1</v>
      </c>
      <c r="D1708" t="s">
        <v>55</v>
      </c>
      <c r="E1708">
        <v>72</v>
      </c>
      <c r="F1708">
        <v>316</v>
      </c>
      <c r="G1708">
        <v>12</v>
      </c>
    </row>
    <row r="1709" spans="1:7">
      <c r="A1709" s="2">
        <v>43923</v>
      </c>
      <c r="B1709" s="2">
        <f t="shared" si="52"/>
        <v>43951</v>
      </c>
      <c r="C1709" s="3">
        <f t="shared" si="53"/>
        <v>1</v>
      </c>
      <c r="D1709" t="s">
        <v>17</v>
      </c>
      <c r="E1709">
        <v>44</v>
      </c>
      <c r="F1709">
        <v>657</v>
      </c>
      <c r="G1709">
        <v>12</v>
      </c>
    </row>
    <row r="1710" spans="1:7">
      <c r="A1710" s="2">
        <v>43923</v>
      </c>
      <c r="B1710" s="2">
        <f t="shared" si="52"/>
        <v>43951</v>
      </c>
      <c r="C1710" s="3">
        <f t="shared" si="53"/>
        <v>1</v>
      </c>
      <c r="D1710" t="s">
        <v>32</v>
      </c>
      <c r="E1710">
        <v>45</v>
      </c>
      <c r="F1710">
        <v>1554</v>
      </c>
      <c r="G1710">
        <v>31</v>
      </c>
    </row>
    <row r="1711" spans="1:7">
      <c r="A1711" s="2">
        <v>43923</v>
      </c>
      <c r="B1711" s="2">
        <f t="shared" si="52"/>
        <v>43951</v>
      </c>
      <c r="C1711" s="3">
        <f t="shared" si="53"/>
        <v>1</v>
      </c>
      <c r="D1711" t="s">
        <v>43</v>
      </c>
      <c r="E1711">
        <v>46</v>
      </c>
      <c r="F1711">
        <v>165</v>
      </c>
      <c r="G1711">
        <v>2</v>
      </c>
    </row>
    <row r="1712" spans="1:7">
      <c r="A1712" s="2">
        <v>43923</v>
      </c>
      <c r="B1712" s="2">
        <f t="shared" si="52"/>
        <v>43951</v>
      </c>
      <c r="C1712" s="3">
        <f t="shared" si="53"/>
        <v>1</v>
      </c>
      <c r="D1712" t="s">
        <v>25</v>
      </c>
      <c r="E1712">
        <v>47</v>
      </c>
      <c r="F1712">
        <v>2868</v>
      </c>
      <c r="G1712">
        <v>32</v>
      </c>
    </row>
    <row r="1713" spans="1:7">
      <c r="A1713" s="2">
        <v>43923</v>
      </c>
      <c r="B1713" s="2">
        <f t="shared" si="52"/>
        <v>43951</v>
      </c>
      <c r="C1713" s="3">
        <f t="shared" si="53"/>
        <v>1</v>
      </c>
      <c r="D1713" t="s">
        <v>11</v>
      </c>
      <c r="E1713">
        <v>48</v>
      </c>
      <c r="F1713">
        <v>4952</v>
      </c>
      <c r="G1713">
        <v>80</v>
      </c>
    </row>
    <row r="1714" spans="1:7">
      <c r="A1714" s="2">
        <v>43923</v>
      </c>
      <c r="B1714" s="2">
        <f t="shared" si="52"/>
        <v>43951</v>
      </c>
      <c r="C1714" s="3">
        <f t="shared" si="53"/>
        <v>1</v>
      </c>
      <c r="D1714" t="s">
        <v>13</v>
      </c>
      <c r="E1714">
        <v>49</v>
      </c>
      <c r="F1714">
        <v>1077</v>
      </c>
      <c r="G1714">
        <v>7</v>
      </c>
    </row>
    <row r="1715" spans="1:7">
      <c r="A1715" s="2">
        <v>43923</v>
      </c>
      <c r="B1715" s="2">
        <f t="shared" si="52"/>
        <v>43951</v>
      </c>
      <c r="C1715" s="3">
        <f t="shared" si="53"/>
        <v>1</v>
      </c>
      <c r="D1715" t="s">
        <v>36</v>
      </c>
      <c r="E1715">
        <v>50</v>
      </c>
      <c r="F1715">
        <v>338</v>
      </c>
      <c r="G1715">
        <v>17</v>
      </c>
    </row>
    <row r="1716" spans="1:7">
      <c r="A1716" s="2">
        <v>43923</v>
      </c>
      <c r="B1716" s="2">
        <f t="shared" si="52"/>
        <v>43951</v>
      </c>
      <c r="C1716" s="3">
        <f t="shared" si="53"/>
        <v>1</v>
      </c>
      <c r="D1716" t="s">
        <v>56</v>
      </c>
      <c r="E1716">
        <v>78</v>
      </c>
      <c r="F1716">
        <v>37</v>
      </c>
      <c r="G1716">
        <v>0</v>
      </c>
    </row>
    <row r="1717" spans="1:7">
      <c r="A1717" s="2">
        <v>43923</v>
      </c>
      <c r="B1717" s="2">
        <f t="shared" si="52"/>
        <v>43951</v>
      </c>
      <c r="C1717" s="3">
        <f t="shared" si="53"/>
        <v>1</v>
      </c>
      <c r="D1717" t="s">
        <v>37</v>
      </c>
      <c r="E1717">
        <v>51</v>
      </c>
      <c r="F1717">
        <v>1706</v>
      </c>
      <c r="G1717">
        <v>18</v>
      </c>
    </row>
    <row r="1718" spans="1:7">
      <c r="A1718" s="2">
        <v>43923</v>
      </c>
      <c r="B1718" s="2">
        <f t="shared" si="52"/>
        <v>43951</v>
      </c>
      <c r="C1718" s="3">
        <f t="shared" si="53"/>
        <v>1</v>
      </c>
      <c r="D1718" t="s">
        <v>5</v>
      </c>
      <c r="E1718">
        <v>53</v>
      </c>
      <c r="F1718">
        <v>6586</v>
      </c>
      <c r="G1718">
        <v>272</v>
      </c>
    </row>
    <row r="1719" spans="1:7">
      <c r="A1719" s="2">
        <v>43923</v>
      </c>
      <c r="B1719" s="2">
        <f t="shared" si="52"/>
        <v>43951</v>
      </c>
      <c r="C1719" s="3">
        <f t="shared" si="53"/>
        <v>1</v>
      </c>
      <c r="D1719" t="s">
        <v>58</v>
      </c>
      <c r="E1719">
        <v>54</v>
      </c>
      <c r="F1719">
        <v>217</v>
      </c>
      <c r="G1719">
        <v>2</v>
      </c>
    </row>
    <row r="1720" spans="1:7">
      <c r="A1720" s="2">
        <v>43923</v>
      </c>
      <c r="B1720" s="2">
        <f t="shared" si="52"/>
        <v>43951</v>
      </c>
      <c r="C1720" s="3">
        <f t="shared" si="53"/>
        <v>1</v>
      </c>
      <c r="D1720" t="s">
        <v>10</v>
      </c>
      <c r="E1720">
        <v>55</v>
      </c>
      <c r="F1720">
        <v>1730</v>
      </c>
      <c r="G1720">
        <v>37</v>
      </c>
    </row>
    <row r="1721" spans="1:7">
      <c r="A1721" s="2">
        <v>43923</v>
      </c>
      <c r="B1721" s="2">
        <f t="shared" si="52"/>
        <v>43951</v>
      </c>
      <c r="C1721" s="3">
        <f t="shared" si="53"/>
        <v>1</v>
      </c>
      <c r="D1721" t="s">
        <v>49</v>
      </c>
      <c r="E1721">
        <v>56</v>
      </c>
      <c r="F1721">
        <v>154</v>
      </c>
      <c r="G1721">
        <v>0</v>
      </c>
    </row>
    <row r="1722" spans="1:7">
      <c r="A1722" s="2">
        <v>43924</v>
      </c>
      <c r="B1722" s="2">
        <f t="shared" si="52"/>
        <v>43951</v>
      </c>
      <c r="C1722" s="3">
        <f t="shared" si="53"/>
        <v>1</v>
      </c>
      <c r="D1722" t="s">
        <v>52</v>
      </c>
      <c r="E1722">
        <v>1</v>
      </c>
      <c r="F1722">
        <v>1535</v>
      </c>
      <c r="G1722">
        <v>38</v>
      </c>
    </row>
    <row r="1723" spans="1:7">
      <c r="A1723" s="2">
        <v>43924</v>
      </c>
      <c r="B1723" s="2">
        <f t="shared" si="52"/>
        <v>43951</v>
      </c>
      <c r="C1723" s="3">
        <f t="shared" si="53"/>
        <v>1</v>
      </c>
      <c r="D1723" t="s">
        <v>50</v>
      </c>
      <c r="E1723">
        <v>2</v>
      </c>
      <c r="F1723">
        <v>156</v>
      </c>
      <c r="G1723">
        <v>2</v>
      </c>
    </row>
    <row r="1724" spans="1:7">
      <c r="A1724" s="2">
        <v>43924</v>
      </c>
      <c r="B1724" s="2">
        <f t="shared" si="52"/>
        <v>43951</v>
      </c>
      <c r="C1724" s="3">
        <f t="shared" si="53"/>
        <v>1</v>
      </c>
      <c r="D1724" t="s">
        <v>8</v>
      </c>
      <c r="E1724">
        <v>4</v>
      </c>
      <c r="F1724">
        <v>1769</v>
      </c>
      <c r="G1724">
        <v>41</v>
      </c>
    </row>
    <row r="1725" spans="1:7">
      <c r="A1725" s="2">
        <v>43924</v>
      </c>
      <c r="B1725" s="2">
        <f t="shared" si="52"/>
        <v>43951</v>
      </c>
      <c r="C1725" s="3">
        <f t="shared" si="53"/>
        <v>1</v>
      </c>
      <c r="D1725" t="s">
        <v>44</v>
      </c>
      <c r="E1725">
        <v>5</v>
      </c>
      <c r="F1725">
        <v>738</v>
      </c>
      <c r="G1725">
        <v>12</v>
      </c>
    </row>
    <row r="1726" spans="1:7">
      <c r="A1726" s="2">
        <v>43924</v>
      </c>
      <c r="B1726" s="2">
        <f t="shared" si="52"/>
        <v>43951</v>
      </c>
      <c r="C1726" s="3">
        <f t="shared" si="53"/>
        <v>1</v>
      </c>
      <c r="D1726" t="s">
        <v>7</v>
      </c>
      <c r="E1726">
        <v>6</v>
      </c>
      <c r="F1726">
        <v>12569</v>
      </c>
      <c r="G1726">
        <v>282</v>
      </c>
    </row>
    <row r="1727" spans="1:7">
      <c r="A1727" s="2">
        <v>43924</v>
      </c>
      <c r="B1727" s="2">
        <f t="shared" si="52"/>
        <v>43951</v>
      </c>
      <c r="C1727" s="3">
        <f t="shared" si="53"/>
        <v>1</v>
      </c>
      <c r="D1727" t="s">
        <v>22</v>
      </c>
      <c r="E1727">
        <v>8</v>
      </c>
      <c r="F1727">
        <v>4182</v>
      </c>
      <c r="G1727">
        <v>110</v>
      </c>
    </row>
    <row r="1728" spans="1:7">
      <c r="A1728" s="2">
        <v>43924</v>
      </c>
      <c r="B1728" s="2">
        <f t="shared" si="52"/>
        <v>43951</v>
      </c>
      <c r="C1728" s="3">
        <f t="shared" si="53"/>
        <v>1</v>
      </c>
      <c r="D1728" t="s">
        <v>38</v>
      </c>
      <c r="E1728">
        <v>9</v>
      </c>
      <c r="F1728">
        <v>4915</v>
      </c>
      <c r="G1728">
        <v>132</v>
      </c>
    </row>
    <row r="1729" spans="1:7">
      <c r="A1729" s="2">
        <v>43924</v>
      </c>
      <c r="B1729" s="2">
        <f t="shared" si="52"/>
        <v>43951</v>
      </c>
      <c r="C1729" s="3">
        <f t="shared" si="53"/>
        <v>1</v>
      </c>
      <c r="D1729" t="s">
        <v>45</v>
      </c>
      <c r="E1729">
        <v>10</v>
      </c>
      <c r="F1729">
        <v>450</v>
      </c>
      <c r="G1729">
        <v>14</v>
      </c>
    </row>
    <row r="1730" spans="1:7">
      <c r="A1730" s="2">
        <v>43924</v>
      </c>
      <c r="B1730" s="2">
        <f t="shared" si="52"/>
        <v>43951</v>
      </c>
      <c r="C1730" s="3">
        <f t="shared" si="53"/>
        <v>1</v>
      </c>
      <c r="D1730" t="s">
        <v>33</v>
      </c>
      <c r="E1730">
        <v>11</v>
      </c>
      <c r="F1730">
        <v>757</v>
      </c>
      <c r="G1730">
        <v>15</v>
      </c>
    </row>
    <row r="1731" spans="1:7">
      <c r="A1731" s="2">
        <v>43924</v>
      </c>
      <c r="B1731" s="2">
        <f t="shared" si="52"/>
        <v>43951</v>
      </c>
      <c r="C1731" s="3">
        <f t="shared" si="53"/>
        <v>1</v>
      </c>
      <c r="D1731" t="s">
        <v>15</v>
      </c>
      <c r="E1731">
        <v>12</v>
      </c>
      <c r="F1731">
        <v>10260</v>
      </c>
      <c r="G1731">
        <v>169</v>
      </c>
    </row>
    <row r="1732" spans="1:7">
      <c r="A1732" s="2">
        <v>43924</v>
      </c>
      <c r="B1732" s="2">
        <f t="shared" ref="B1732:B1795" si="54">EOMONTH(A1732,0)</f>
        <v>43951</v>
      </c>
      <c r="C1732" s="3">
        <f t="shared" ref="C1732:C1795" si="55">IF(A1732=B1732,0,1)</f>
        <v>1</v>
      </c>
      <c r="D1732" t="s">
        <v>18</v>
      </c>
      <c r="E1732">
        <v>13</v>
      </c>
      <c r="F1732">
        <v>5967</v>
      </c>
      <c r="G1732">
        <v>198</v>
      </c>
    </row>
    <row r="1733" spans="1:7">
      <c r="A1733" s="2">
        <v>43924</v>
      </c>
      <c r="B1733" s="2">
        <f t="shared" si="54"/>
        <v>43951</v>
      </c>
      <c r="C1733" s="3">
        <f t="shared" si="55"/>
        <v>1</v>
      </c>
      <c r="D1733" t="s">
        <v>57</v>
      </c>
      <c r="E1733">
        <v>66</v>
      </c>
      <c r="F1733">
        <v>154</v>
      </c>
      <c r="G1733">
        <v>4</v>
      </c>
    </row>
    <row r="1734" spans="1:7">
      <c r="A1734" s="2">
        <v>43924</v>
      </c>
      <c r="B1734" s="2">
        <f t="shared" si="54"/>
        <v>43951</v>
      </c>
      <c r="C1734" s="3">
        <f t="shared" si="55"/>
        <v>1</v>
      </c>
      <c r="D1734" t="s">
        <v>26</v>
      </c>
      <c r="E1734">
        <v>15</v>
      </c>
      <c r="F1734">
        <v>317</v>
      </c>
      <c r="G1734">
        <v>3</v>
      </c>
    </row>
    <row r="1735" spans="1:7">
      <c r="A1735" s="2">
        <v>43924</v>
      </c>
      <c r="B1735" s="2">
        <f t="shared" si="54"/>
        <v>43951</v>
      </c>
      <c r="C1735" s="3">
        <f t="shared" si="55"/>
        <v>1</v>
      </c>
      <c r="D1735" t="s">
        <v>53</v>
      </c>
      <c r="E1735">
        <v>16</v>
      </c>
      <c r="F1735">
        <v>1012</v>
      </c>
      <c r="G1735">
        <v>10</v>
      </c>
    </row>
    <row r="1736" spans="1:7">
      <c r="A1736" s="2">
        <v>43924</v>
      </c>
      <c r="B1736" s="2">
        <f t="shared" si="54"/>
        <v>43951</v>
      </c>
      <c r="C1736" s="3">
        <f t="shared" si="55"/>
        <v>1</v>
      </c>
      <c r="D1736" t="s">
        <v>6</v>
      </c>
      <c r="E1736">
        <v>17</v>
      </c>
      <c r="F1736">
        <v>8904</v>
      </c>
      <c r="G1736">
        <v>212</v>
      </c>
    </row>
    <row r="1737" spans="1:7">
      <c r="A1737" s="2">
        <v>43924</v>
      </c>
      <c r="B1737" s="2">
        <f t="shared" si="54"/>
        <v>43951</v>
      </c>
      <c r="C1737" s="3">
        <f t="shared" si="55"/>
        <v>1</v>
      </c>
      <c r="D1737" t="s">
        <v>27</v>
      </c>
      <c r="E1737">
        <v>18</v>
      </c>
      <c r="F1737">
        <v>3455</v>
      </c>
      <c r="G1737">
        <v>118</v>
      </c>
    </row>
    <row r="1738" spans="1:7">
      <c r="A1738" s="2">
        <v>43924</v>
      </c>
      <c r="B1738" s="2">
        <f t="shared" si="54"/>
        <v>43951</v>
      </c>
      <c r="C1738" s="3">
        <f t="shared" si="55"/>
        <v>1</v>
      </c>
      <c r="D1738" t="s">
        <v>39</v>
      </c>
      <c r="E1738">
        <v>19</v>
      </c>
      <c r="F1738">
        <v>699</v>
      </c>
      <c r="G1738">
        <v>11</v>
      </c>
    </row>
    <row r="1739" spans="1:7">
      <c r="A1739" s="2">
        <v>43924</v>
      </c>
      <c r="B1739" s="2">
        <f t="shared" si="54"/>
        <v>43951</v>
      </c>
      <c r="C1739" s="3">
        <f t="shared" si="55"/>
        <v>1</v>
      </c>
      <c r="D1739" t="s">
        <v>34</v>
      </c>
      <c r="E1739">
        <v>20</v>
      </c>
      <c r="F1739">
        <v>625</v>
      </c>
      <c r="G1739">
        <v>19</v>
      </c>
    </row>
    <row r="1740" spans="1:7">
      <c r="A1740" s="2">
        <v>43924</v>
      </c>
      <c r="B1740" s="2">
        <f t="shared" si="54"/>
        <v>43951</v>
      </c>
      <c r="C1740" s="3">
        <f t="shared" si="55"/>
        <v>1</v>
      </c>
      <c r="D1740" t="s">
        <v>28</v>
      </c>
      <c r="E1740">
        <v>21</v>
      </c>
      <c r="F1740">
        <v>762</v>
      </c>
      <c r="G1740">
        <v>34</v>
      </c>
    </row>
    <row r="1741" spans="1:7">
      <c r="A1741" s="2">
        <v>43924</v>
      </c>
      <c r="B1741" s="2">
        <f t="shared" si="54"/>
        <v>43951</v>
      </c>
      <c r="C1741" s="3">
        <f t="shared" si="55"/>
        <v>1</v>
      </c>
      <c r="D1741" t="s">
        <v>40</v>
      </c>
      <c r="E1741">
        <v>22</v>
      </c>
      <c r="F1741">
        <v>10299</v>
      </c>
      <c r="G1741">
        <v>370</v>
      </c>
    </row>
    <row r="1742" spans="1:7">
      <c r="A1742" s="2">
        <v>43924</v>
      </c>
      <c r="B1742" s="2">
        <f t="shared" si="54"/>
        <v>43951</v>
      </c>
      <c r="C1742" s="3">
        <f t="shared" si="55"/>
        <v>1</v>
      </c>
      <c r="D1742" t="s">
        <v>51</v>
      </c>
      <c r="E1742">
        <v>23</v>
      </c>
      <c r="F1742">
        <v>432</v>
      </c>
      <c r="G1742">
        <v>9</v>
      </c>
    </row>
    <row r="1743" spans="1:7">
      <c r="A1743" s="2">
        <v>43924</v>
      </c>
      <c r="B1743" s="2">
        <f t="shared" si="54"/>
        <v>43951</v>
      </c>
      <c r="C1743" s="3">
        <f t="shared" si="55"/>
        <v>1</v>
      </c>
      <c r="D1743" t="s">
        <v>23</v>
      </c>
      <c r="E1743">
        <v>24</v>
      </c>
      <c r="F1743">
        <v>2758</v>
      </c>
      <c r="G1743">
        <v>42</v>
      </c>
    </row>
    <row r="1744" spans="1:7">
      <c r="A1744" s="2">
        <v>43924</v>
      </c>
      <c r="B1744" s="2">
        <f t="shared" si="54"/>
        <v>43951</v>
      </c>
      <c r="C1744" s="3">
        <f t="shared" si="55"/>
        <v>1</v>
      </c>
      <c r="D1744" t="s">
        <v>9</v>
      </c>
      <c r="E1744">
        <v>25</v>
      </c>
      <c r="F1744">
        <v>10402</v>
      </c>
      <c r="G1744">
        <v>192</v>
      </c>
    </row>
    <row r="1745" spans="1:7">
      <c r="A1745" s="2">
        <v>43924</v>
      </c>
      <c r="B1745" s="2">
        <f t="shared" si="54"/>
        <v>43951</v>
      </c>
      <c r="C1745" s="3">
        <f t="shared" si="55"/>
        <v>1</v>
      </c>
      <c r="D1745" t="s">
        <v>42</v>
      </c>
      <c r="E1745">
        <v>26</v>
      </c>
      <c r="F1745">
        <v>12669</v>
      </c>
      <c r="G1745">
        <v>478</v>
      </c>
    </row>
    <row r="1746" spans="1:7">
      <c r="A1746" s="2">
        <v>43924</v>
      </c>
      <c r="B1746" s="2">
        <f t="shared" si="54"/>
        <v>43951</v>
      </c>
      <c r="C1746" s="3">
        <f t="shared" si="55"/>
        <v>1</v>
      </c>
      <c r="D1746" t="s">
        <v>29</v>
      </c>
      <c r="E1746">
        <v>27</v>
      </c>
      <c r="F1746">
        <v>789</v>
      </c>
      <c r="G1746">
        <v>22</v>
      </c>
    </row>
    <row r="1747" spans="1:7">
      <c r="A1747" s="2">
        <v>43924</v>
      </c>
      <c r="B1747" s="2">
        <f t="shared" si="54"/>
        <v>43951</v>
      </c>
      <c r="C1747" s="3">
        <f t="shared" si="55"/>
        <v>1</v>
      </c>
      <c r="D1747" t="s">
        <v>46</v>
      </c>
      <c r="E1747">
        <v>28</v>
      </c>
      <c r="F1747">
        <v>1358</v>
      </c>
      <c r="G1747">
        <v>29</v>
      </c>
    </row>
    <row r="1748" spans="1:7">
      <c r="A1748" s="2">
        <v>43924</v>
      </c>
      <c r="B1748" s="2">
        <f t="shared" si="54"/>
        <v>43951</v>
      </c>
      <c r="C1748" s="3">
        <f t="shared" si="55"/>
        <v>1</v>
      </c>
      <c r="D1748" t="s">
        <v>35</v>
      </c>
      <c r="E1748">
        <v>29</v>
      </c>
      <c r="F1748">
        <v>2113</v>
      </c>
      <c r="G1748">
        <v>36</v>
      </c>
    </row>
    <row r="1749" spans="1:7">
      <c r="A1749" s="2">
        <v>43924</v>
      </c>
      <c r="B1749" s="2">
        <f t="shared" si="54"/>
        <v>43951</v>
      </c>
      <c r="C1749" s="3">
        <f t="shared" si="55"/>
        <v>1</v>
      </c>
      <c r="D1749" t="s">
        <v>54</v>
      </c>
      <c r="E1749">
        <v>30</v>
      </c>
      <c r="F1749">
        <v>262</v>
      </c>
      <c r="G1749">
        <v>5</v>
      </c>
    </row>
    <row r="1750" spans="1:7">
      <c r="A1750" s="2">
        <v>43924</v>
      </c>
      <c r="B1750" s="2">
        <f t="shared" si="54"/>
        <v>43951</v>
      </c>
      <c r="C1750" s="3">
        <f t="shared" si="55"/>
        <v>1</v>
      </c>
      <c r="D1750" t="s">
        <v>12</v>
      </c>
      <c r="E1750">
        <v>31</v>
      </c>
      <c r="F1750">
        <v>297</v>
      </c>
      <c r="G1750">
        <v>6</v>
      </c>
    </row>
    <row r="1751" spans="1:7">
      <c r="A1751" s="2">
        <v>43924</v>
      </c>
      <c r="B1751" s="2">
        <f t="shared" si="54"/>
        <v>43951</v>
      </c>
      <c r="C1751" s="3">
        <f t="shared" si="55"/>
        <v>1</v>
      </c>
      <c r="D1751" t="s">
        <v>24</v>
      </c>
      <c r="E1751">
        <v>32</v>
      </c>
      <c r="F1751">
        <v>1549</v>
      </c>
      <c r="G1751">
        <v>43</v>
      </c>
    </row>
    <row r="1752" spans="1:7">
      <c r="A1752" s="2">
        <v>43924</v>
      </c>
      <c r="B1752" s="2">
        <f t="shared" si="54"/>
        <v>43951</v>
      </c>
      <c r="C1752" s="3">
        <f t="shared" si="55"/>
        <v>1</v>
      </c>
      <c r="D1752" t="s">
        <v>19</v>
      </c>
      <c r="E1752">
        <v>33</v>
      </c>
      <c r="F1752">
        <v>540</v>
      </c>
      <c r="G1752">
        <v>7</v>
      </c>
    </row>
    <row r="1753" spans="1:7">
      <c r="A1753" s="2">
        <v>43924</v>
      </c>
      <c r="B1753" s="2">
        <f t="shared" si="54"/>
        <v>43951</v>
      </c>
      <c r="C1753" s="3">
        <f t="shared" si="55"/>
        <v>1</v>
      </c>
      <c r="D1753" t="s">
        <v>21</v>
      </c>
      <c r="E1753">
        <v>34</v>
      </c>
      <c r="F1753">
        <v>29895</v>
      </c>
      <c r="G1753">
        <v>647</v>
      </c>
    </row>
    <row r="1754" spans="1:7">
      <c r="A1754" s="2">
        <v>43924</v>
      </c>
      <c r="B1754" s="2">
        <f t="shared" si="54"/>
        <v>43951</v>
      </c>
      <c r="C1754" s="3">
        <f t="shared" si="55"/>
        <v>1</v>
      </c>
      <c r="D1754" t="s">
        <v>47</v>
      </c>
      <c r="E1754">
        <v>35</v>
      </c>
      <c r="F1754">
        <v>495</v>
      </c>
      <c r="G1754">
        <v>10</v>
      </c>
    </row>
    <row r="1755" spans="1:7">
      <c r="A1755" s="2">
        <v>43924</v>
      </c>
      <c r="B1755" s="2">
        <f t="shared" si="54"/>
        <v>43951</v>
      </c>
      <c r="C1755" s="3">
        <f t="shared" si="55"/>
        <v>1</v>
      </c>
      <c r="D1755" t="s">
        <v>16</v>
      </c>
      <c r="E1755">
        <v>36</v>
      </c>
      <c r="F1755">
        <v>103689</v>
      </c>
      <c r="G1755">
        <v>3716</v>
      </c>
    </row>
    <row r="1756" spans="1:7">
      <c r="A1756" s="2">
        <v>43924</v>
      </c>
      <c r="B1756" s="2">
        <f t="shared" si="54"/>
        <v>43951</v>
      </c>
      <c r="C1756" s="3">
        <f t="shared" si="55"/>
        <v>1</v>
      </c>
      <c r="D1756" t="s">
        <v>20</v>
      </c>
      <c r="E1756">
        <v>37</v>
      </c>
      <c r="F1756">
        <v>2093</v>
      </c>
      <c r="G1756">
        <v>23</v>
      </c>
    </row>
    <row r="1757" spans="1:7">
      <c r="A1757" s="2">
        <v>43924</v>
      </c>
      <c r="B1757" s="2">
        <f t="shared" si="54"/>
        <v>43951</v>
      </c>
      <c r="C1757" s="3">
        <f t="shared" si="55"/>
        <v>1</v>
      </c>
      <c r="D1757" t="s">
        <v>48</v>
      </c>
      <c r="E1757">
        <v>38</v>
      </c>
      <c r="F1757">
        <v>173</v>
      </c>
      <c r="G1757">
        <v>3</v>
      </c>
    </row>
    <row r="1758" spans="1:7">
      <c r="A1758" s="2">
        <v>43924</v>
      </c>
      <c r="B1758" s="2">
        <f t="shared" si="54"/>
        <v>43951</v>
      </c>
      <c r="C1758" s="3">
        <f t="shared" si="55"/>
        <v>1</v>
      </c>
      <c r="D1758" t="s">
        <v>59</v>
      </c>
      <c r="E1758">
        <v>69</v>
      </c>
      <c r="F1758">
        <v>8</v>
      </c>
      <c r="G1758">
        <v>1</v>
      </c>
    </row>
    <row r="1759" spans="1:7">
      <c r="A1759" s="2">
        <v>43924</v>
      </c>
      <c r="B1759" s="2">
        <f t="shared" si="54"/>
        <v>43951</v>
      </c>
      <c r="C1759" s="3">
        <f t="shared" si="55"/>
        <v>1</v>
      </c>
      <c r="D1759" t="s">
        <v>41</v>
      </c>
      <c r="E1759">
        <v>39</v>
      </c>
      <c r="F1759">
        <v>3312</v>
      </c>
      <c r="G1759">
        <v>91</v>
      </c>
    </row>
    <row r="1760" spans="1:7">
      <c r="A1760" s="2">
        <v>43924</v>
      </c>
      <c r="B1760" s="2">
        <f t="shared" si="54"/>
        <v>43951</v>
      </c>
      <c r="C1760" s="3">
        <f t="shared" si="55"/>
        <v>1</v>
      </c>
      <c r="D1760" t="s">
        <v>30</v>
      </c>
      <c r="E1760">
        <v>40</v>
      </c>
      <c r="F1760">
        <v>989</v>
      </c>
      <c r="G1760">
        <v>38</v>
      </c>
    </row>
    <row r="1761" spans="1:7">
      <c r="A1761" s="2">
        <v>43924</v>
      </c>
      <c r="B1761" s="2">
        <f t="shared" si="54"/>
        <v>43951</v>
      </c>
      <c r="C1761" s="3">
        <f t="shared" si="55"/>
        <v>1</v>
      </c>
      <c r="D1761" t="s">
        <v>14</v>
      </c>
      <c r="E1761">
        <v>41</v>
      </c>
      <c r="F1761">
        <v>899</v>
      </c>
      <c r="G1761">
        <v>22</v>
      </c>
    </row>
    <row r="1762" spans="1:7">
      <c r="A1762" s="2">
        <v>43924</v>
      </c>
      <c r="B1762" s="2">
        <f t="shared" si="54"/>
        <v>43951</v>
      </c>
      <c r="C1762" s="3">
        <f t="shared" si="55"/>
        <v>1</v>
      </c>
      <c r="D1762" t="s">
        <v>31</v>
      </c>
      <c r="E1762">
        <v>42</v>
      </c>
      <c r="F1762">
        <v>8420</v>
      </c>
      <c r="G1762">
        <v>102</v>
      </c>
    </row>
    <row r="1763" spans="1:7">
      <c r="A1763" s="2">
        <v>43924</v>
      </c>
      <c r="B1763" s="2">
        <f t="shared" si="54"/>
        <v>43951</v>
      </c>
      <c r="C1763" s="3">
        <f t="shared" si="55"/>
        <v>1</v>
      </c>
      <c r="D1763" t="s">
        <v>55</v>
      </c>
      <c r="E1763">
        <v>72</v>
      </c>
      <c r="F1763">
        <v>378</v>
      </c>
      <c r="G1763">
        <v>15</v>
      </c>
    </row>
    <row r="1764" spans="1:7">
      <c r="A1764" s="2">
        <v>43924</v>
      </c>
      <c r="B1764" s="2">
        <f t="shared" si="54"/>
        <v>43951</v>
      </c>
      <c r="C1764" s="3">
        <f t="shared" si="55"/>
        <v>1</v>
      </c>
      <c r="D1764" t="s">
        <v>17</v>
      </c>
      <c r="E1764">
        <v>44</v>
      </c>
      <c r="F1764">
        <v>711</v>
      </c>
      <c r="G1764">
        <v>14</v>
      </c>
    </row>
    <row r="1765" spans="1:7">
      <c r="A1765" s="2">
        <v>43924</v>
      </c>
      <c r="B1765" s="2">
        <f t="shared" si="54"/>
        <v>43951</v>
      </c>
      <c r="C1765" s="3">
        <f t="shared" si="55"/>
        <v>1</v>
      </c>
      <c r="D1765" t="s">
        <v>32</v>
      </c>
      <c r="E1765">
        <v>45</v>
      </c>
      <c r="F1765">
        <v>1700</v>
      </c>
      <c r="G1765">
        <v>34</v>
      </c>
    </row>
    <row r="1766" spans="1:7">
      <c r="A1766" s="2">
        <v>43924</v>
      </c>
      <c r="B1766" s="2">
        <f t="shared" si="54"/>
        <v>43951</v>
      </c>
      <c r="C1766" s="3">
        <f t="shared" si="55"/>
        <v>1</v>
      </c>
      <c r="D1766" t="s">
        <v>43</v>
      </c>
      <c r="E1766">
        <v>46</v>
      </c>
      <c r="F1766">
        <v>187</v>
      </c>
      <c r="G1766">
        <v>2</v>
      </c>
    </row>
    <row r="1767" spans="1:7">
      <c r="A1767" s="2">
        <v>43924</v>
      </c>
      <c r="B1767" s="2">
        <f t="shared" si="54"/>
        <v>43951</v>
      </c>
      <c r="C1767" s="3">
        <f t="shared" si="55"/>
        <v>1</v>
      </c>
      <c r="D1767" t="s">
        <v>25</v>
      </c>
      <c r="E1767">
        <v>47</v>
      </c>
      <c r="F1767">
        <v>3032</v>
      </c>
      <c r="G1767">
        <v>38</v>
      </c>
    </row>
    <row r="1768" spans="1:7">
      <c r="A1768" s="2">
        <v>43924</v>
      </c>
      <c r="B1768" s="2">
        <f t="shared" si="54"/>
        <v>43951</v>
      </c>
      <c r="C1768" s="3">
        <f t="shared" si="55"/>
        <v>1</v>
      </c>
      <c r="D1768" t="s">
        <v>11</v>
      </c>
      <c r="E1768">
        <v>48</v>
      </c>
      <c r="F1768">
        <v>5773</v>
      </c>
      <c r="G1768">
        <v>98</v>
      </c>
    </row>
    <row r="1769" spans="1:7">
      <c r="A1769" s="2">
        <v>43924</v>
      </c>
      <c r="B1769" s="2">
        <f t="shared" si="54"/>
        <v>43951</v>
      </c>
      <c r="C1769" s="3">
        <f t="shared" si="55"/>
        <v>1</v>
      </c>
      <c r="D1769" t="s">
        <v>13</v>
      </c>
      <c r="E1769">
        <v>49</v>
      </c>
      <c r="F1769">
        <v>1248</v>
      </c>
      <c r="G1769">
        <v>7</v>
      </c>
    </row>
    <row r="1770" spans="1:7">
      <c r="A1770" s="2">
        <v>43924</v>
      </c>
      <c r="B1770" s="2">
        <f t="shared" si="54"/>
        <v>43951</v>
      </c>
      <c r="C1770" s="3">
        <f t="shared" si="55"/>
        <v>1</v>
      </c>
      <c r="D1770" t="s">
        <v>36</v>
      </c>
      <c r="E1770">
        <v>50</v>
      </c>
      <c r="F1770">
        <v>389</v>
      </c>
      <c r="G1770">
        <v>17</v>
      </c>
    </row>
    <row r="1771" spans="1:7">
      <c r="A1771" s="2">
        <v>43924</v>
      </c>
      <c r="B1771" s="2">
        <f t="shared" si="54"/>
        <v>43951</v>
      </c>
      <c r="C1771" s="3">
        <f t="shared" si="55"/>
        <v>1</v>
      </c>
      <c r="D1771" t="s">
        <v>56</v>
      </c>
      <c r="E1771">
        <v>78</v>
      </c>
      <c r="F1771">
        <v>38</v>
      </c>
      <c r="G1771">
        <v>0</v>
      </c>
    </row>
    <row r="1772" spans="1:7">
      <c r="A1772" s="2">
        <v>43924</v>
      </c>
      <c r="B1772" s="2">
        <f t="shared" si="54"/>
        <v>43951</v>
      </c>
      <c r="C1772" s="3">
        <f t="shared" si="55"/>
        <v>1</v>
      </c>
      <c r="D1772" t="s">
        <v>37</v>
      </c>
      <c r="E1772">
        <v>51</v>
      </c>
      <c r="F1772">
        <v>2011</v>
      </c>
      <c r="G1772">
        <v>46</v>
      </c>
    </row>
    <row r="1773" spans="1:7">
      <c r="A1773" s="2">
        <v>43924</v>
      </c>
      <c r="B1773" s="2">
        <f t="shared" si="54"/>
        <v>43951</v>
      </c>
      <c r="C1773" s="3">
        <f t="shared" si="55"/>
        <v>1</v>
      </c>
      <c r="D1773" t="s">
        <v>5</v>
      </c>
      <c r="E1773">
        <v>53</v>
      </c>
      <c r="F1773">
        <v>6967</v>
      </c>
      <c r="G1773">
        <v>293</v>
      </c>
    </row>
    <row r="1774" spans="1:7">
      <c r="A1774" s="2">
        <v>43924</v>
      </c>
      <c r="B1774" s="2">
        <f t="shared" si="54"/>
        <v>43951</v>
      </c>
      <c r="C1774" s="3">
        <f t="shared" si="55"/>
        <v>1</v>
      </c>
      <c r="D1774" t="s">
        <v>58</v>
      </c>
      <c r="E1774">
        <v>54</v>
      </c>
      <c r="F1774">
        <v>242</v>
      </c>
      <c r="G1774">
        <v>2</v>
      </c>
    </row>
    <row r="1775" spans="1:7">
      <c r="A1775" s="2">
        <v>43924</v>
      </c>
      <c r="B1775" s="2">
        <f t="shared" si="54"/>
        <v>43951</v>
      </c>
      <c r="C1775" s="3">
        <f t="shared" si="55"/>
        <v>1</v>
      </c>
      <c r="D1775" t="s">
        <v>10</v>
      </c>
      <c r="E1775">
        <v>55</v>
      </c>
      <c r="F1775">
        <v>1916</v>
      </c>
      <c r="G1775">
        <v>50</v>
      </c>
    </row>
    <row r="1776" spans="1:7">
      <c r="A1776" s="2">
        <v>43924</v>
      </c>
      <c r="B1776" s="2">
        <f t="shared" si="54"/>
        <v>43951</v>
      </c>
      <c r="C1776" s="3">
        <f t="shared" si="55"/>
        <v>1</v>
      </c>
      <c r="D1776" t="s">
        <v>49</v>
      </c>
      <c r="E1776">
        <v>56</v>
      </c>
      <c r="F1776">
        <v>167</v>
      </c>
      <c r="G1776">
        <v>0</v>
      </c>
    </row>
    <row r="1777" spans="1:7">
      <c r="A1777" s="2">
        <v>43925</v>
      </c>
      <c r="B1777" s="2">
        <f t="shared" si="54"/>
        <v>43951</v>
      </c>
      <c r="C1777" s="3">
        <f t="shared" si="55"/>
        <v>1</v>
      </c>
      <c r="D1777" t="s">
        <v>52</v>
      </c>
      <c r="E1777">
        <v>1</v>
      </c>
      <c r="F1777">
        <v>1632</v>
      </c>
      <c r="G1777">
        <v>44</v>
      </c>
    </row>
    <row r="1778" spans="1:7">
      <c r="A1778" s="2">
        <v>43925</v>
      </c>
      <c r="B1778" s="2">
        <f t="shared" si="54"/>
        <v>43951</v>
      </c>
      <c r="C1778" s="3">
        <f t="shared" si="55"/>
        <v>1</v>
      </c>
      <c r="D1778" t="s">
        <v>50</v>
      </c>
      <c r="E1778">
        <v>2</v>
      </c>
      <c r="F1778">
        <v>169</v>
      </c>
      <c r="G1778">
        <v>3</v>
      </c>
    </row>
    <row r="1779" spans="1:7">
      <c r="A1779" s="2">
        <v>43925</v>
      </c>
      <c r="B1779" s="2">
        <f t="shared" si="54"/>
        <v>43951</v>
      </c>
      <c r="C1779" s="3">
        <f t="shared" si="55"/>
        <v>1</v>
      </c>
      <c r="D1779" t="s">
        <v>8</v>
      </c>
      <c r="E1779">
        <v>4</v>
      </c>
      <c r="F1779">
        <v>2019</v>
      </c>
      <c r="G1779">
        <v>53</v>
      </c>
    </row>
    <row r="1780" spans="1:7">
      <c r="A1780" s="2">
        <v>43925</v>
      </c>
      <c r="B1780" s="2">
        <f t="shared" si="54"/>
        <v>43951</v>
      </c>
      <c r="C1780" s="3">
        <f t="shared" si="55"/>
        <v>1</v>
      </c>
      <c r="D1780" t="s">
        <v>44</v>
      </c>
      <c r="E1780">
        <v>5</v>
      </c>
      <c r="F1780">
        <v>743</v>
      </c>
      <c r="G1780">
        <v>14</v>
      </c>
    </row>
    <row r="1781" spans="1:7">
      <c r="A1781" s="2">
        <v>43925</v>
      </c>
      <c r="B1781" s="2">
        <f t="shared" si="54"/>
        <v>43951</v>
      </c>
      <c r="C1781" s="3">
        <f t="shared" si="55"/>
        <v>1</v>
      </c>
      <c r="D1781" t="s">
        <v>7</v>
      </c>
      <c r="E1781">
        <v>6</v>
      </c>
      <c r="F1781">
        <v>13796</v>
      </c>
      <c r="G1781">
        <v>323</v>
      </c>
    </row>
    <row r="1782" spans="1:7">
      <c r="A1782" s="2">
        <v>43925</v>
      </c>
      <c r="B1782" s="2">
        <f t="shared" si="54"/>
        <v>43951</v>
      </c>
      <c r="C1782" s="3">
        <f t="shared" si="55"/>
        <v>1</v>
      </c>
      <c r="D1782" t="s">
        <v>22</v>
      </c>
      <c r="E1782">
        <v>8</v>
      </c>
      <c r="F1782">
        <v>4574</v>
      </c>
      <c r="G1782">
        <v>126</v>
      </c>
    </row>
    <row r="1783" spans="1:7">
      <c r="A1783" s="2">
        <v>43925</v>
      </c>
      <c r="B1783" s="2">
        <f t="shared" si="54"/>
        <v>43951</v>
      </c>
      <c r="C1783" s="3">
        <f t="shared" si="55"/>
        <v>1</v>
      </c>
      <c r="D1783" t="s">
        <v>38</v>
      </c>
      <c r="E1783">
        <v>9</v>
      </c>
      <c r="F1783">
        <v>5276</v>
      </c>
      <c r="G1783">
        <v>165</v>
      </c>
    </row>
    <row r="1784" spans="1:7">
      <c r="A1784" s="2">
        <v>43925</v>
      </c>
      <c r="B1784" s="2">
        <f t="shared" si="54"/>
        <v>43951</v>
      </c>
      <c r="C1784" s="3">
        <f t="shared" si="55"/>
        <v>1</v>
      </c>
      <c r="D1784" t="s">
        <v>45</v>
      </c>
      <c r="E1784">
        <v>10</v>
      </c>
      <c r="F1784">
        <v>593</v>
      </c>
      <c r="G1784">
        <v>14</v>
      </c>
    </row>
    <row r="1785" spans="1:7">
      <c r="A1785" s="2">
        <v>43925</v>
      </c>
      <c r="B1785" s="2">
        <f t="shared" si="54"/>
        <v>43951</v>
      </c>
      <c r="C1785" s="3">
        <f t="shared" si="55"/>
        <v>1</v>
      </c>
      <c r="D1785" t="s">
        <v>33</v>
      </c>
      <c r="E1785">
        <v>11</v>
      </c>
      <c r="F1785">
        <v>902</v>
      </c>
      <c r="G1785">
        <v>21</v>
      </c>
    </row>
    <row r="1786" spans="1:7">
      <c r="A1786" s="2">
        <v>43925</v>
      </c>
      <c r="B1786" s="2">
        <f t="shared" si="54"/>
        <v>43951</v>
      </c>
      <c r="C1786" s="3">
        <f t="shared" si="55"/>
        <v>1</v>
      </c>
      <c r="D1786" t="s">
        <v>15</v>
      </c>
      <c r="E1786">
        <v>12</v>
      </c>
      <c r="F1786">
        <v>11537</v>
      </c>
      <c r="G1786">
        <v>194</v>
      </c>
    </row>
    <row r="1787" spans="1:7">
      <c r="A1787" s="2">
        <v>43925</v>
      </c>
      <c r="B1787" s="2">
        <f t="shared" si="54"/>
        <v>43951</v>
      </c>
      <c r="C1787" s="3">
        <f t="shared" si="55"/>
        <v>1</v>
      </c>
      <c r="D1787" t="s">
        <v>18</v>
      </c>
      <c r="E1787">
        <v>13</v>
      </c>
      <c r="F1787">
        <v>6383</v>
      </c>
      <c r="G1787">
        <v>208</v>
      </c>
    </row>
    <row r="1788" spans="1:7">
      <c r="A1788" s="2">
        <v>43925</v>
      </c>
      <c r="B1788" s="2">
        <f t="shared" si="54"/>
        <v>43951</v>
      </c>
      <c r="C1788" s="3">
        <f t="shared" si="55"/>
        <v>1</v>
      </c>
      <c r="D1788" t="s">
        <v>57</v>
      </c>
      <c r="E1788">
        <v>66</v>
      </c>
      <c r="F1788">
        <v>223</v>
      </c>
      <c r="G1788">
        <v>4</v>
      </c>
    </row>
    <row r="1789" spans="1:7">
      <c r="A1789" s="2">
        <v>43925</v>
      </c>
      <c r="B1789" s="2">
        <f t="shared" si="54"/>
        <v>43951</v>
      </c>
      <c r="C1789" s="3">
        <f t="shared" si="55"/>
        <v>1</v>
      </c>
      <c r="D1789" t="s">
        <v>26</v>
      </c>
      <c r="E1789">
        <v>15</v>
      </c>
      <c r="F1789">
        <v>349</v>
      </c>
      <c r="G1789">
        <v>3</v>
      </c>
    </row>
    <row r="1790" spans="1:7">
      <c r="A1790" s="2">
        <v>43925</v>
      </c>
      <c r="B1790" s="2">
        <f t="shared" si="54"/>
        <v>43951</v>
      </c>
      <c r="C1790" s="3">
        <f t="shared" si="55"/>
        <v>1</v>
      </c>
      <c r="D1790" t="s">
        <v>53</v>
      </c>
      <c r="E1790">
        <v>16</v>
      </c>
      <c r="F1790">
        <v>1076</v>
      </c>
      <c r="G1790">
        <v>10</v>
      </c>
    </row>
    <row r="1791" spans="1:7">
      <c r="A1791" s="2">
        <v>43925</v>
      </c>
      <c r="B1791" s="2">
        <f t="shared" si="54"/>
        <v>43951</v>
      </c>
      <c r="C1791" s="3">
        <f t="shared" si="55"/>
        <v>1</v>
      </c>
      <c r="D1791" t="s">
        <v>6</v>
      </c>
      <c r="E1791">
        <v>17</v>
      </c>
      <c r="F1791">
        <v>10357</v>
      </c>
      <c r="G1791">
        <v>248</v>
      </c>
    </row>
    <row r="1792" spans="1:7">
      <c r="A1792" s="2">
        <v>43925</v>
      </c>
      <c r="B1792" s="2">
        <f t="shared" si="54"/>
        <v>43951</v>
      </c>
      <c r="C1792" s="3">
        <f t="shared" si="55"/>
        <v>1</v>
      </c>
      <c r="D1792" t="s">
        <v>27</v>
      </c>
      <c r="E1792">
        <v>18</v>
      </c>
      <c r="F1792">
        <v>3975</v>
      </c>
      <c r="G1792">
        <v>136</v>
      </c>
    </row>
    <row r="1793" spans="1:7">
      <c r="A1793" s="2">
        <v>43925</v>
      </c>
      <c r="B1793" s="2">
        <f t="shared" si="54"/>
        <v>43951</v>
      </c>
      <c r="C1793" s="3">
        <f t="shared" si="55"/>
        <v>1</v>
      </c>
      <c r="D1793" t="s">
        <v>39</v>
      </c>
      <c r="E1793">
        <v>19</v>
      </c>
      <c r="F1793">
        <v>786</v>
      </c>
      <c r="G1793">
        <v>11</v>
      </c>
    </row>
    <row r="1794" spans="1:7">
      <c r="A1794" s="2">
        <v>43925</v>
      </c>
      <c r="B1794" s="2">
        <f t="shared" si="54"/>
        <v>43951</v>
      </c>
      <c r="C1794" s="3">
        <f t="shared" si="55"/>
        <v>1</v>
      </c>
      <c r="D1794" t="s">
        <v>34</v>
      </c>
      <c r="E1794">
        <v>20</v>
      </c>
      <c r="F1794">
        <v>702</v>
      </c>
      <c r="G1794">
        <v>21</v>
      </c>
    </row>
    <row r="1795" spans="1:7">
      <c r="A1795" s="2">
        <v>43925</v>
      </c>
      <c r="B1795" s="2">
        <f t="shared" si="54"/>
        <v>43951</v>
      </c>
      <c r="C1795" s="3">
        <f t="shared" si="55"/>
        <v>1</v>
      </c>
      <c r="D1795" t="s">
        <v>28</v>
      </c>
      <c r="E1795">
        <v>21</v>
      </c>
      <c r="F1795">
        <v>909</v>
      </c>
      <c r="G1795">
        <v>40</v>
      </c>
    </row>
    <row r="1796" spans="1:7">
      <c r="A1796" s="2">
        <v>43925</v>
      </c>
      <c r="B1796" s="2">
        <f t="shared" ref="B1796:B1859" si="56">EOMONTH(A1796,0)</f>
        <v>43951</v>
      </c>
      <c r="C1796" s="3">
        <f t="shared" ref="C1796:C1859" si="57">IF(A1796=B1796,0,1)</f>
        <v>1</v>
      </c>
      <c r="D1796" t="s">
        <v>40</v>
      </c>
      <c r="E1796">
        <v>22</v>
      </c>
      <c r="F1796">
        <v>12500</v>
      </c>
      <c r="G1796">
        <v>412</v>
      </c>
    </row>
    <row r="1797" spans="1:7">
      <c r="A1797" s="2">
        <v>43925</v>
      </c>
      <c r="B1797" s="2">
        <f t="shared" si="56"/>
        <v>43951</v>
      </c>
      <c r="C1797" s="3">
        <f t="shared" si="57"/>
        <v>1</v>
      </c>
      <c r="D1797" t="s">
        <v>51</v>
      </c>
      <c r="E1797">
        <v>23</v>
      </c>
      <c r="F1797">
        <v>456</v>
      </c>
      <c r="G1797">
        <v>10</v>
      </c>
    </row>
    <row r="1798" spans="1:7">
      <c r="A1798" s="2">
        <v>43925</v>
      </c>
      <c r="B1798" s="2">
        <f t="shared" si="56"/>
        <v>43951</v>
      </c>
      <c r="C1798" s="3">
        <f t="shared" si="57"/>
        <v>1</v>
      </c>
      <c r="D1798" t="s">
        <v>23</v>
      </c>
      <c r="E1798">
        <v>24</v>
      </c>
      <c r="F1798">
        <v>3125</v>
      </c>
      <c r="G1798">
        <v>54</v>
      </c>
    </row>
    <row r="1799" spans="1:7">
      <c r="A1799" s="2">
        <v>43925</v>
      </c>
      <c r="B1799" s="2">
        <f t="shared" si="56"/>
        <v>43951</v>
      </c>
      <c r="C1799" s="3">
        <f t="shared" si="57"/>
        <v>1</v>
      </c>
      <c r="D1799" t="s">
        <v>9</v>
      </c>
      <c r="E1799">
        <v>25</v>
      </c>
      <c r="F1799">
        <v>11736</v>
      </c>
      <c r="G1799">
        <v>216</v>
      </c>
    </row>
    <row r="1800" spans="1:7">
      <c r="A1800" s="2">
        <v>43925</v>
      </c>
      <c r="B1800" s="2">
        <f t="shared" si="56"/>
        <v>43951</v>
      </c>
      <c r="C1800" s="3">
        <f t="shared" si="57"/>
        <v>1</v>
      </c>
      <c r="D1800" t="s">
        <v>42</v>
      </c>
      <c r="E1800">
        <v>26</v>
      </c>
      <c r="F1800">
        <v>14225</v>
      </c>
      <c r="G1800">
        <v>541</v>
      </c>
    </row>
    <row r="1801" spans="1:7">
      <c r="A1801" s="2">
        <v>43925</v>
      </c>
      <c r="B1801" s="2">
        <f t="shared" si="56"/>
        <v>43951</v>
      </c>
      <c r="C1801" s="3">
        <f t="shared" si="57"/>
        <v>1</v>
      </c>
      <c r="D1801" t="s">
        <v>29</v>
      </c>
      <c r="E1801">
        <v>27</v>
      </c>
      <c r="F1801">
        <v>865</v>
      </c>
      <c r="G1801">
        <v>24</v>
      </c>
    </row>
    <row r="1802" spans="1:7">
      <c r="A1802" s="2">
        <v>43925</v>
      </c>
      <c r="B1802" s="2">
        <f t="shared" si="56"/>
        <v>43951</v>
      </c>
      <c r="C1802" s="3">
        <f t="shared" si="57"/>
        <v>1</v>
      </c>
      <c r="D1802" t="s">
        <v>46</v>
      </c>
      <c r="E1802">
        <v>28</v>
      </c>
      <c r="F1802">
        <v>1455</v>
      </c>
      <c r="G1802">
        <v>35</v>
      </c>
    </row>
    <row r="1803" spans="1:7">
      <c r="A1803" s="2">
        <v>43925</v>
      </c>
      <c r="B1803" s="2">
        <f t="shared" si="56"/>
        <v>43951</v>
      </c>
      <c r="C1803" s="3">
        <f t="shared" si="57"/>
        <v>1</v>
      </c>
      <c r="D1803" t="s">
        <v>35</v>
      </c>
      <c r="E1803">
        <v>29</v>
      </c>
      <c r="F1803">
        <v>2291</v>
      </c>
      <c r="G1803">
        <v>44</v>
      </c>
    </row>
    <row r="1804" spans="1:7">
      <c r="A1804" s="2">
        <v>43925</v>
      </c>
      <c r="B1804" s="2">
        <f t="shared" si="56"/>
        <v>43951</v>
      </c>
      <c r="C1804" s="3">
        <f t="shared" si="57"/>
        <v>1</v>
      </c>
      <c r="D1804" t="s">
        <v>54</v>
      </c>
      <c r="E1804">
        <v>30</v>
      </c>
      <c r="F1804">
        <v>281</v>
      </c>
      <c r="G1804">
        <v>6</v>
      </c>
    </row>
    <row r="1805" spans="1:7">
      <c r="A1805" s="2">
        <v>43925</v>
      </c>
      <c r="B1805" s="2">
        <f t="shared" si="56"/>
        <v>43951</v>
      </c>
      <c r="C1805" s="3">
        <f t="shared" si="57"/>
        <v>1</v>
      </c>
      <c r="D1805" t="s">
        <v>12</v>
      </c>
      <c r="E1805">
        <v>31</v>
      </c>
      <c r="F1805">
        <v>339</v>
      </c>
      <c r="G1805">
        <v>8</v>
      </c>
    </row>
    <row r="1806" spans="1:7">
      <c r="A1806" s="2">
        <v>43925</v>
      </c>
      <c r="B1806" s="2">
        <f t="shared" si="56"/>
        <v>43951</v>
      </c>
      <c r="C1806" s="3">
        <f t="shared" si="57"/>
        <v>1</v>
      </c>
      <c r="D1806" t="s">
        <v>24</v>
      </c>
      <c r="E1806">
        <v>32</v>
      </c>
      <c r="F1806">
        <v>1758</v>
      </c>
      <c r="G1806">
        <v>46</v>
      </c>
    </row>
    <row r="1807" spans="1:7">
      <c r="A1807" s="2">
        <v>43925</v>
      </c>
      <c r="B1807" s="2">
        <f t="shared" si="56"/>
        <v>43951</v>
      </c>
      <c r="C1807" s="3">
        <f t="shared" si="57"/>
        <v>1</v>
      </c>
      <c r="D1807" t="s">
        <v>19</v>
      </c>
      <c r="E1807">
        <v>33</v>
      </c>
      <c r="F1807">
        <v>621</v>
      </c>
      <c r="G1807">
        <v>9</v>
      </c>
    </row>
    <row r="1808" spans="1:7">
      <c r="A1808" s="2">
        <v>43925</v>
      </c>
      <c r="B1808" s="2">
        <f t="shared" si="56"/>
        <v>43951</v>
      </c>
      <c r="C1808" s="3">
        <f t="shared" si="57"/>
        <v>1</v>
      </c>
      <c r="D1808" t="s">
        <v>21</v>
      </c>
      <c r="E1808">
        <v>34</v>
      </c>
      <c r="F1808">
        <v>34124</v>
      </c>
      <c r="G1808">
        <v>847</v>
      </c>
    </row>
    <row r="1809" spans="1:7">
      <c r="A1809" s="2">
        <v>43925</v>
      </c>
      <c r="B1809" s="2">
        <f t="shared" si="56"/>
        <v>43951</v>
      </c>
      <c r="C1809" s="3">
        <f t="shared" si="57"/>
        <v>1</v>
      </c>
      <c r="D1809" t="s">
        <v>47</v>
      </c>
      <c r="E1809">
        <v>35</v>
      </c>
      <c r="F1809">
        <v>544</v>
      </c>
      <c r="G1809">
        <v>11</v>
      </c>
    </row>
    <row r="1810" spans="1:7">
      <c r="A1810" s="2">
        <v>43925</v>
      </c>
      <c r="B1810" s="2">
        <f t="shared" si="56"/>
        <v>43951</v>
      </c>
      <c r="C1810" s="3">
        <f t="shared" si="57"/>
        <v>1</v>
      </c>
      <c r="D1810" t="s">
        <v>16</v>
      </c>
      <c r="E1810">
        <v>36</v>
      </c>
      <c r="F1810">
        <v>115963</v>
      </c>
      <c r="G1810">
        <v>4535</v>
      </c>
    </row>
    <row r="1811" spans="1:7">
      <c r="A1811" s="2">
        <v>43925</v>
      </c>
      <c r="B1811" s="2">
        <f t="shared" si="56"/>
        <v>43951</v>
      </c>
      <c r="C1811" s="3">
        <f t="shared" si="57"/>
        <v>1</v>
      </c>
      <c r="D1811" t="s">
        <v>20</v>
      </c>
      <c r="E1811">
        <v>37</v>
      </c>
      <c r="F1811">
        <v>2402</v>
      </c>
      <c r="G1811">
        <v>30</v>
      </c>
    </row>
    <row r="1812" spans="1:7">
      <c r="A1812" s="2">
        <v>43925</v>
      </c>
      <c r="B1812" s="2">
        <f t="shared" si="56"/>
        <v>43951</v>
      </c>
      <c r="C1812" s="3">
        <f t="shared" si="57"/>
        <v>1</v>
      </c>
      <c r="D1812" t="s">
        <v>48</v>
      </c>
      <c r="E1812">
        <v>38</v>
      </c>
      <c r="F1812">
        <v>186</v>
      </c>
      <c r="G1812">
        <v>3</v>
      </c>
    </row>
    <row r="1813" spans="1:7">
      <c r="A1813" s="2">
        <v>43925</v>
      </c>
      <c r="B1813" s="2">
        <f t="shared" si="56"/>
        <v>43951</v>
      </c>
      <c r="C1813" s="3">
        <f t="shared" si="57"/>
        <v>1</v>
      </c>
      <c r="D1813" t="s">
        <v>59</v>
      </c>
      <c r="E1813">
        <v>69</v>
      </c>
      <c r="F1813">
        <v>8</v>
      </c>
      <c r="G1813">
        <v>1</v>
      </c>
    </row>
    <row r="1814" spans="1:7">
      <c r="A1814" s="2">
        <v>43925</v>
      </c>
      <c r="B1814" s="2">
        <f t="shared" si="56"/>
        <v>43951</v>
      </c>
      <c r="C1814" s="3">
        <f t="shared" si="57"/>
        <v>1</v>
      </c>
      <c r="D1814" t="s">
        <v>41</v>
      </c>
      <c r="E1814">
        <v>39</v>
      </c>
      <c r="F1814">
        <v>3739</v>
      </c>
      <c r="G1814">
        <v>102</v>
      </c>
    </row>
    <row r="1815" spans="1:7">
      <c r="A1815" s="2">
        <v>43925</v>
      </c>
      <c r="B1815" s="2">
        <f t="shared" si="56"/>
        <v>43951</v>
      </c>
      <c r="C1815" s="3">
        <f t="shared" si="57"/>
        <v>1</v>
      </c>
      <c r="D1815" t="s">
        <v>30</v>
      </c>
      <c r="E1815">
        <v>40</v>
      </c>
      <c r="F1815">
        <v>1159</v>
      </c>
      <c r="G1815">
        <v>42</v>
      </c>
    </row>
    <row r="1816" spans="1:7">
      <c r="A1816" s="2">
        <v>43925</v>
      </c>
      <c r="B1816" s="2">
        <f t="shared" si="56"/>
        <v>43951</v>
      </c>
      <c r="C1816" s="3">
        <f t="shared" si="57"/>
        <v>1</v>
      </c>
      <c r="D1816" t="s">
        <v>14</v>
      </c>
      <c r="E1816">
        <v>41</v>
      </c>
      <c r="F1816">
        <v>1000</v>
      </c>
      <c r="G1816">
        <v>26</v>
      </c>
    </row>
    <row r="1817" spans="1:7">
      <c r="A1817" s="2">
        <v>43925</v>
      </c>
      <c r="B1817" s="2">
        <f t="shared" si="56"/>
        <v>43951</v>
      </c>
      <c r="C1817" s="3">
        <f t="shared" si="57"/>
        <v>1</v>
      </c>
      <c r="D1817" t="s">
        <v>31</v>
      </c>
      <c r="E1817">
        <v>42</v>
      </c>
      <c r="F1817">
        <v>10110</v>
      </c>
      <c r="G1817">
        <v>140</v>
      </c>
    </row>
    <row r="1818" spans="1:7">
      <c r="A1818" s="2">
        <v>43925</v>
      </c>
      <c r="B1818" s="2">
        <f t="shared" si="56"/>
        <v>43951</v>
      </c>
      <c r="C1818" s="3">
        <f t="shared" si="57"/>
        <v>1</v>
      </c>
      <c r="D1818" t="s">
        <v>55</v>
      </c>
      <c r="E1818">
        <v>72</v>
      </c>
      <c r="F1818">
        <v>452</v>
      </c>
      <c r="G1818">
        <v>18</v>
      </c>
    </row>
    <row r="1819" spans="1:7">
      <c r="A1819" s="2">
        <v>43925</v>
      </c>
      <c r="B1819" s="2">
        <f t="shared" si="56"/>
        <v>43951</v>
      </c>
      <c r="C1819" s="3">
        <f t="shared" si="57"/>
        <v>1</v>
      </c>
      <c r="D1819" t="s">
        <v>17</v>
      </c>
      <c r="E1819">
        <v>44</v>
      </c>
      <c r="F1819">
        <v>806</v>
      </c>
      <c r="G1819">
        <v>17</v>
      </c>
    </row>
    <row r="1820" spans="1:7">
      <c r="A1820" s="2">
        <v>43925</v>
      </c>
      <c r="B1820" s="2">
        <f t="shared" si="56"/>
        <v>43951</v>
      </c>
      <c r="C1820" s="3">
        <f t="shared" si="57"/>
        <v>1</v>
      </c>
      <c r="D1820" t="s">
        <v>32</v>
      </c>
      <c r="E1820">
        <v>45</v>
      </c>
      <c r="F1820">
        <v>1917</v>
      </c>
      <c r="G1820">
        <v>40</v>
      </c>
    </row>
    <row r="1821" spans="1:7">
      <c r="A1821" s="2">
        <v>43925</v>
      </c>
      <c r="B1821" s="2">
        <f t="shared" si="56"/>
        <v>43951</v>
      </c>
      <c r="C1821" s="3">
        <f t="shared" si="57"/>
        <v>1</v>
      </c>
      <c r="D1821" t="s">
        <v>43</v>
      </c>
      <c r="E1821">
        <v>46</v>
      </c>
      <c r="F1821">
        <v>212</v>
      </c>
      <c r="G1821">
        <v>2</v>
      </c>
    </row>
    <row r="1822" spans="1:7">
      <c r="A1822" s="2">
        <v>43925</v>
      </c>
      <c r="B1822" s="2">
        <f t="shared" si="56"/>
        <v>43951</v>
      </c>
      <c r="C1822" s="3">
        <f t="shared" si="57"/>
        <v>1</v>
      </c>
      <c r="D1822" t="s">
        <v>25</v>
      </c>
      <c r="E1822">
        <v>47</v>
      </c>
      <c r="F1822">
        <v>3265</v>
      </c>
      <c r="G1822">
        <v>47</v>
      </c>
    </row>
    <row r="1823" spans="1:7">
      <c r="A1823" s="2">
        <v>43925</v>
      </c>
      <c r="B1823" s="2">
        <f t="shared" si="56"/>
        <v>43951</v>
      </c>
      <c r="C1823" s="3">
        <f t="shared" si="57"/>
        <v>1</v>
      </c>
      <c r="D1823" t="s">
        <v>11</v>
      </c>
      <c r="E1823">
        <v>48</v>
      </c>
      <c r="F1823">
        <v>6566</v>
      </c>
      <c r="G1823">
        <v>124</v>
      </c>
    </row>
    <row r="1824" spans="1:7">
      <c r="A1824" s="2">
        <v>43925</v>
      </c>
      <c r="B1824" s="2">
        <f t="shared" si="56"/>
        <v>43951</v>
      </c>
      <c r="C1824" s="3">
        <f t="shared" si="57"/>
        <v>1</v>
      </c>
      <c r="D1824" t="s">
        <v>13</v>
      </c>
      <c r="E1824">
        <v>49</v>
      </c>
      <c r="F1824">
        <v>1426</v>
      </c>
      <c r="G1824">
        <v>8</v>
      </c>
    </row>
    <row r="1825" spans="1:7">
      <c r="A1825" s="2">
        <v>43925</v>
      </c>
      <c r="B1825" s="2">
        <f t="shared" si="56"/>
        <v>43951</v>
      </c>
      <c r="C1825" s="3">
        <f t="shared" si="57"/>
        <v>1</v>
      </c>
      <c r="D1825" t="s">
        <v>36</v>
      </c>
      <c r="E1825">
        <v>50</v>
      </c>
      <c r="F1825">
        <v>461</v>
      </c>
      <c r="G1825">
        <v>20</v>
      </c>
    </row>
    <row r="1826" spans="1:7">
      <c r="A1826" s="2">
        <v>43925</v>
      </c>
      <c r="B1826" s="2">
        <f t="shared" si="56"/>
        <v>43951</v>
      </c>
      <c r="C1826" s="3">
        <f t="shared" si="57"/>
        <v>1</v>
      </c>
      <c r="D1826" t="s">
        <v>56</v>
      </c>
      <c r="E1826">
        <v>78</v>
      </c>
      <c r="F1826">
        <v>42</v>
      </c>
      <c r="G1826">
        <v>0</v>
      </c>
    </row>
    <row r="1827" spans="1:7">
      <c r="A1827" s="2">
        <v>43925</v>
      </c>
      <c r="B1827" s="2">
        <f t="shared" si="56"/>
        <v>43951</v>
      </c>
      <c r="C1827" s="3">
        <f t="shared" si="57"/>
        <v>1</v>
      </c>
      <c r="D1827" t="s">
        <v>37</v>
      </c>
      <c r="E1827">
        <v>51</v>
      </c>
      <c r="F1827">
        <v>2408</v>
      </c>
      <c r="G1827">
        <v>52</v>
      </c>
    </row>
    <row r="1828" spans="1:7">
      <c r="A1828" s="2">
        <v>43925</v>
      </c>
      <c r="B1828" s="2">
        <f t="shared" si="56"/>
        <v>43951</v>
      </c>
      <c r="C1828" s="3">
        <f t="shared" si="57"/>
        <v>1</v>
      </c>
      <c r="D1828" t="s">
        <v>5</v>
      </c>
      <c r="E1828">
        <v>53</v>
      </c>
      <c r="F1828">
        <v>7499</v>
      </c>
      <c r="G1828">
        <v>318</v>
      </c>
    </row>
    <row r="1829" spans="1:7">
      <c r="A1829" s="2">
        <v>43925</v>
      </c>
      <c r="B1829" s="2">
        <f t="shared" si="56"/>
        <v>43951</v>
      </c>
      <c r="C1829" s="3">
        <f t="shared" si="57"/>
        <v>1</v>
      </c>
      <c r="D1829" t="s">
        <v>58</v>
      </c>
      <c r="E1829">
        <v>54</v>
      </c>
      <c r="F1829">
        <v>282</v>
      </c>
      <c r="G1829">
        <v>2</v>
      </c>
    </row>
    <row r="1830" spans="1:7">
      <c r="A1830" s="2">
        <v>43925</v>
      </c>
      <c r="B1830" s="2">
        <f t="shared" si="56"/>
        <v>43951</v>
      </c>
      <c r="C1830" s="3">
        <f t="shared" si="57"/>
        <v>1</v>
      </c>
      <c r="D1830" t="s">
        <v>10</v>
      </c>
      <c r="E1830">
        <v>55</v>
      </c>
      <c r="F1830">
        <v>2112</v>
      </c>
      <c r="G1830">
        <v>60</v>
      </c>
    </row>
    <row r="1831" spans="1:7">
      <c r="A1831" s="2">
        <v>43925</v>
      </c>
      <c r="B1831" s="2">
        <f t="shared" si="56"/>
        <v>43951</v>
      </c>
      <c r="C1831" s="3">
        <f t="shared" si="57"/>
        <v>1</v>
      </c>
      <c r="D1831" t="s">
        <v>49</v>
      </c>
      <c r="E1831">
        <v>56</v>
      </c>
      <c r="F1831">
        <v>189</v>
      </c>
      <c r="G1831">
        <v>0</v>
      </c>
    </row>
    <row r="1832" spans="1:7">
      <c r="A1832" s="2">
        <v>43926</v>
      </c>
      <c r="B1832" s="2">
        <f t="shared" si="56"/>
        <v>43951</v>
      </c>
      <c r="C1832" s="3">
        <f t="shared" si="57"/>
        <v>1</v>
      </c>
      <c r="D1832" t="s">
        <v>52</v>
      </c>
      <c r="E1832">
        <v>1</v>
      </c>
      <c r="F1832">
        <v>1840</v>
      </c>
      <c r="G1832">
        <v>45</v>
      </c>
    </row>
    <row r="1833" spans="1:7">
      <c r="A1833" s="2">
        <v>43926</v>
      </c>
      <c r="B1833" s="2">
        <f t="shared" si="56"/>
        <v>43951</v>
      </c>
      <c r="C1833" s="3">
        <f t="shared" si="57"/>
        <v>1</v>
      </c>
      <c r="D1833" t="s">
        <v>50</v>
      </c>
      <c r="E1833">
        <v>2</v>
      </c>
      <c r="F1833">
        <v>183</v>
      </c>
      <c r="G1833">
        <v>4</v>
      </c>
    </row>
    <row r="1834" spans="1:7">
      <c r="A1834" s="2">
        <v>43926</v>
      </c>
      <c r="B1834" s="2">
        <f t="shared" si="56"/>
        <v>43951</v>
      </c>
      <c r="C1834" s="3">
        <f t="shared" si="57"/>
        <v>1</v>
      </c>
      <c r="D1834" t="s">
        <v>8</v>
      </c>
      <c r="E1834">
        <v>4</v>
      </c>
      <c r="F1834">
        <v>2269</v>
      </c>
      <c r="G1834">
        <v>64</v>
      </c>
    </row>
    <row r="1835" spans="1:7">
      <c r="A1835" s="2">
        <v>43926</v>
      </c>
      <c r="B1835" s="2">
        <f t="shared" si="56"/>
        <v>43951</v>
      </c>
      <c r="C1835" s="3">
        <f t="shared" si="57"/>
        <v>1</v>
      </c>
      <c r="D1835" t="s">
        <v>44</v>
      </c>
      <c r="E1835">
        <v>5</v>
      </c>
      <c r="F1835">
        <v>853</v>
      </c>
      <c r="G1835">
        <v>16</v>
      </c>
    </row>
    <row r="1836" spans="1:7">
      <c r="A1836" s="2">
        <v>43926</v>
      </c>
      <c r="B1836" s="2">
        <f t="shared" si="56"/>
        <v>43951</v>
      </c>
      <c r="C1836" s="3">
        <f t="shared" si="57"/>
        <v>1</v>
      </c>
      <c r="D1836" t="s">
        <v>7</v>
      </c>
      <c r="E1836">
        <v>6</v>
      </c>
      <c r="F1836">
        <v>15202</v>
      </c>
      <c r="G1836">
        <v>351</v>
      </c>
    </row>
    <row r="1837" spans="1:7">
      <c r="A1837" s="2">
        <v>43926</v>
      </c>
      <c r="B1837" s="2">
        <f t="shared" si="56"/>
        <v>43951</v>
      </c>
      <c r="C1837" s="3">
        <f t="shared" si="57"/>
        <v>1</v>
      </c>
      <c r="D1837" t="s">
        <v>22</v>
      </c>
      <c r="E1837">
        <v>8</v>
      </c>
      <c r="F1837">
        <v>4950</v>
      </c>
      <c r="G1837">
        <v>140</v>
      </c>
    </row>
    <row r="1838" spans="1:7">
      <c r="A1838" s="2">
        <v>43926</v>
      </c>
      <c r="B1838" s="2">
        <f t="shared" si="56"/>
        <v>43951</v>
      </c>
      <c r="C1838" s="3">
        <f t="shared" si="57"/>
        <v>1</v>
      </c>
      <c r="D1838" t="s">
        <v>38</v>
      </c>
      <c r="E1838">
        <v>9</v>
      </c>
      <c r="F1838">
        <v>5675</v>
      </c>
      <c r="G1838">
        <v>189</v>
      </c>
    </row>
    <row r="1839" spans="1:7">
      <c r="A1839" s="2">
        <v>43926</v>
      </c>
      <c r="B1839" s="2">
        <f t="shared" si="56"/>
        <v>43951</v>
      </c>
      <c r="C1839" s="3">
        <f t="shared" si="57"/>
        <v>1</v>
      </c>
      <c r="D1839" t="s">
        <v>45</v>
      </c>
      <c r="E1839">
        <v>10</v>
      </c>
      <c r="F1839">
        <v>673</v>
      </c>
      <c r="G1839">
        <v>14</v>
      </c>
    </row>
    <row r="1840" spans="1:7">
      <c r="A1840" s="2">
        <v>43926</v>
      </c>
      <c r="B1840" s="2">
        <f t="shared" si="56"/>
        <v>43951</v>
      </c>
      <c r="C1840" s="3">
        <f t="shared" si="57"/>
        <v>1</v>
      </c>
      <c r="D1840" t="s">
        <v>33</v>
      </c>
      <c r="E1840">
        <v>11</v>
      </c>
      <c r="F1840">
        <v>998</v>
      </c>
      <c r="G1840">
        <v>22</v>
      </c>
    </row>
    <row r="1841" spans="1:7">
      <c r="A1841" s="2">
        <v>43926</v>
      </c>
      <c r="B1841" s="2">
        <f t="shared" si="56"/>
        <v>43951</v>
      </c>
      <c r="C1841" s="3">
        <f t="shared" si="57"/>
        <v>1</v>
      </c>
      <c r="D1841" t="s">
        <v>15</v>
      </c>
      <c r="E1841">
        <v>12</v>
      </c>
      <c r="F1841">
        <v>12342</v>
      </c>
      <c r="G1841">
        <v>220</v>
      </c>
    </row>
    <row r="1842" spans="1:7">
      <c r="A1842" s="2">
        <v>43926</v>
      </c>
      <c r="B1842" s="2">
        <f t="shared" si="56"/>
        <v>43951</v>
      </c>
      <c r="C1842" s="3">
        <f t="shared" si="57"/>
        <v>1</v>
      </c>
      <c r="D1842" t="s">
        <v>18</v>
      </c>
      <c r="E1842">
        <v>13</v>
      </c>
      <c r="F1842">
        <v>6742</v>
      </c>
      <c r="G1842">
        <v>219</v>
      </c>
    </row>
    <row r="1843" spans="1:7">
      <c r="A1843" s="2">
        <v>43926</v>
      </c>
      <c r="B1843" s="2">
        <f t="shared" si="56"/>
        <v>43951</v>
      </c>
      <c r="C1843" s="3">
        <f t="shared" si="57"/>
        <v>1</v>
      </c>
      <c r="D1843" t="s">
        <v>57</v>
      </c>
      <c r="E1843">
        <v>66</v>
      </c>
      <c r="F1843">
        <v>265</v>
      </c>
      <c r="G1843">
        <v>4</v>
      </c>
    </row>
    <row r="1844" spans="1:7">
      <c r="A1844" s="2">
        <v>43926</v>
      </c>
      <c r="B1844" s="2">
        <f t="shared" si="56"/>
        <v>43951</v>
      </c>
      <c r="C1844" s="3">
        <f t="shared" si="57"/>
        <v>1</v>
      </c>
      <c r="D1844" t="s">
        <v>26</v>
      </c>
      <c r="E1844">
        <v>15</v>
      </c>
      <c r="F1844">
        <v>369</v>
      </c>
      <c r="G1844">
        <v>4</v>
      </c>
    </row>
    <row r="1845" spans="1:7">
      <c r="A1845" s="2">
        <v>43926</v>
      </c>
      <c r="B1845" s="2">
        <f t="shared" si="56"/>
        <v>43951</v>
      </c>
      <c r="C1845" s="3">
        <f t="shared" si="57"/>
        <v>1</v>
      </c>
      <c r="D1845" t="s">
        <v>53</v>
      </c>
      <c r="E1845">
        <v>16</v>
      </c>
      <c r="F1845">
        <v>1100</v>
      </c>
      <c r="G1845">
        <v>10</v>
      </c>
    </row>
    <row r="1846" spans="1:7">
      <c r="A1846" s="2">
        <v>43926</v>
      </c>
      <c r="B1846" s="2">
        <f t="shared" si="56"/>
        <v>43951</v>
      </c>
      <c r="C1846" s="3">
        <f t="shared" si="57"/>
        <v>1</v>
      </c>
      <c r="D1846" t="s">
        <v>6</v>
      </c>
      <c r="E1846">
        <v>17</v>
      </c>
      <c r="F1846">
        <v>11276</v>
      </c>
      <c r="G1846">
        <v>283</v>
      </c>
    </row>
    <row r="1847" spans="1:7">
      <c r="A1847" s="2">
        <v>43926</v>
      </c>
      <c r="B1847" s="2">
        <f t="shared" si="56"/>
        <v>43951</v>
      </c>
      <c r="C1847" s="3">
        <f t="shared" si="57"/>
        <v>1</v>
      </c>
      <c r="D1847" t="s">
        <v>27</v>
      </c>
      <c r="E1847">
        <v>18</v>
      </c>
      <c r="F1847">
        <v>4437</v>
      </c>
      <c r="G1847">
        <v>151</v>
      </c>
    </row>
    <row r="1848" spans="1:7">
      <c r="A1848" s="2">
        <v>43926</v>
      </c>
      <c r="B1848" s="2">
        <f t="shared" si="56"/>
        <v>43951</v>
      </c>
      <c r="C1848" s="3">
        <f t="shared" si="57"/>
        <v>1</v>
      </c>
      <c r="D1848" t="s">
        <v>39</v>
      </c>
      <c r="E1848">
        <v>19</v>
      </c>
      <c r="F1848">
        <v>868</v>
      </c>
      <c r="G1848">
        <v>22</v>
      </c>
    </row>
    <row r="1849" spans="1:7">
      <c r="A1849" s="2">
        <v>43926</v>
      </c>
      <c r="B1849" s="2">
        <f t="shared" si="56"/>
        <v>43951</v>
      </c>
      <c r="C1849" s="3">
        <f t="shared" si="57"/>
        <v>1</v>
      </c>
      <c r="D1849" t="s">
        <v>34</v>
      </c>
      <c r="E1849">
        <v>20</v>
      </c>
      <c r="F1849">
        <v>769</v>
      </c>
      <c r="G1849">
        <v>23</v>
      </c>
    </row>
    <row r="1850" spans="1:7">
      <c r="A1850" s="2">
        <v>43926</v>
      </c>
      <c r="B1850" s="2">
        <f t="shared" si="56"/>
        <v>43951</v>
      </c>
      <c r="C1850" s="3">
        <f t="shared" si="57"/>
        <v>1</v>
      </c>
      <c r="D1850" t="s">
        <v>28</v>
      </c>
      <c r="E1850">
        <v>21</v>
      </c>
      <c r="F1850">
        <v>1048</v>
      </c>
      <c r="G1850">
        <v>44</v>
      </c>
    </row>
    <row r="1851" spans="1:7">
      <c r="A1851" s="2">
        <v>43926</v>
      </c>
      <c r="B1851" s="2">
        <f t="shared" si="56"/>
        <v>43951</v>
      </c>
      <c r="C1851" s="3">
        <f t="shared" si="57"/>
        <v>1</v>
      </c>
      <c r="D1851" t="s">
        <v>40</v>
      </c>
      <c r="E1851">
        <v>22</v>
      </c>
      <c r="F1851">
        <v>13014</v>
      </c>
      <c r="G1851">
        <v>477</v>
      </c>
    </row>
    <row r="1852" spans="1:7">
      <c r="A1852" s="2">
        <v>43926</v>
      </c>
      <c r="B1852" s="2">
        <f t="shared" si="56"/>
        <v>43951</v>
      </c>
      <c r="C1852" s="3">
        <f t="shared" si="57"/>
        <v>1</v>
      </c>
      <c r="D1852" t="s">
        <v>51</v>
      </c>
      <c r="E1852">
        <v>23</v>
      </c>
      <c r="F1852">
        <v>470</v>
      </c>
      <c r="G1852">
        <v>10</v>
      </c>
    </row>
    <row r="1853" spans="1:7">
      <c r="A1853" s="2">
        <v>43926</v>
      </c>
      <c r="B1853" s="2">
        <f t="shared" si="56"/>
        <v>43951</v>
      </c>
      <c r="C1853" s="3">
        <f t="shared" si="57"/>
        <v>1</v>
      </c>
      <c r="D1853" t="s">
        <v>23</v>
      </c>
      <c r="E1853">
        <v>24</v>
      </c>
      <c r="F1853">
        <v>3609</v>
      </c>
      <c r="G1853">
        <v>68</v>
      </c>
    </row>
    <row r="1854" spans="1:7">
      <c r="A1854" s="2">
        <v>43926</v>
      </c>
      <c r="B1854" s="2">
        <f t="shared" si="56"/>
        <v>43951</v>
      </c>
      <c r="C1854" s="3">
        <f t="shared" si="57"/>
        <v>1</v>
      </c>
      <c r="D1854" t="s">
        <v>9</v>
      </c>
      <c r="E1854">
        <v>25</v>
      </c>
      <c r="F1854">
        <v>12500</v>
      </c>
      <c r="G1854">
        <v>231</v>
      </c>
    </row>
    <row r="1855" spans="1:7">
      <c r="A1855" s="2">
        <v>43926</v>
      </c>
      <c r="B1855" s="2">
        <f t="shared" si="56"/>
        <v>43951</v>
      </c>
      <c r="C1855" s="3">
        <f t="shared" si="57"/>
        <v>1</v>
      </c>
      <c r="D1855" t="s">
        <v>42</v>
      </c>
      <c r="E1855">
        <v>26</v>
      </c>
      <c r="F1855">
        <v>15633</v>
      </c>
      <c r="G1855">
        <v>617</v>
      </c>
    </row>
    <row r="1856" spans="1:7">
      <c r="A1856" s="2">
        <v>43926</v>
      </c>
      <c r="B1856" s="2">
        <f t="shared" si="56"/>
        <v>43951</v>
      </c>
      <c r="C1856" s="3">
        <f t="shared" si="57"/>
        <v>1</v>
      </c>
      <c r="D1856" t="s">
        <v>29</v>
      </c>
      <c r="E1856">
        <v>27</v>
      </c>
      <c r="F1856">
        <v>935</v>
      </c>
      <c r="G1856">
        <v>29</v>
      </c>
    </row>
    <row r="1857" spans="1:7">
      <c r="A1857" s="2">
        <v>43926</v>
      </c>
      <c r="B1857" s="2">
        <f t="shared" si="56"/>
        <v>43951</v>
      </c>
      <c r="C1857" s="3">
        <f t="shared" si="57"/>
        <v>1</v>
      </c>
      <c r="D1857" t="s">
        <v>46</v>
      </c>
      <c r="E1857">
        <v>28</v>
      </c>
      <c r="F1857">
        <v>1638</v>
      </c>
      <c r="G1857">
        <v>43</v>
      </c>
    </row>
    <row r="1858" spans="1:7">
      <c r="A1858" s="2">
        <v>43926</v>
      </c>
      <c r="B1858" s="2">
        <f t="shared" si="56"/>
        <v>43951</v>
      </c>
      <c r="C1858" s="3">
        <f t="shared" si="57"/>
        <v>1</v>
      </c>
      <c r="D1858" t="s">
        <v>35</v>
      </c>
      <c r="E1858">
        <v>29</v>
      </c>
      <c r="F1858">
        <v>2367</v>
      </c>
      <c r="G1858">
        <v>52</v>
      </c>
    </row>
    <row r="1859" spans="1:7">
      <c r="A1859" s="2">
        <v>43926</v>
      </c>
      <c r="B1859" s="2">
        <f t="shared" si="56"/>
        <v>43951</v>
      </c>
      <c r="C1859" s="3">
        <f t="shared" si="57"/>
        <v>1</v>
      </c>
      <c r="D1859" t="s">
        <v>54</v>
      </c>
      <c r="E1859">
        <v>30</v>
      </c>
      <c r="F1859">
        <v>298</v>
      </c>
      <c r="G1859">
        <v>6</v>
      </c>
    </row>
    <row r="1860" spans="1:7">
      <c r="A1860" s="2">
        <v>43926</v>
      </c>
      <c r="B1860" s="2">
        <f t="shared" ref="B1860:B1923" si="58">EOMONTH(A1860,0)</f>
        <v>43951</v>
      </c>
      <c r="C1860" s="3">
        <f t="shared" ref="C1860:C1923" si="59">IF(A1860=B1860,0,1)</f>
        <v>1</v>
      </c>
      <c r="D1860" t="s">
        <v>12</v>
      </c>
      <c r="E1860">
        <v>31</v>
      </c>
      <c r="F1860">
        <v>377</v>
      </c>
      <c r="G1860">
        <v>8</v>
      </c>
    </row>
    <row r="1861" spans="1:7">
      <c r="A1861" s="2">
        <v>43926</v>
      </c>
      <c r="B1861" s="2">
        <f t="shared" si="58"/>
        <v>43951</v>
      </c>
      <c r="C1861" s="3">
        <f t="shared" si="59"/>
        <v>1</v>
      </c>
      <c r="D1861" t="s">
        <v>24</v>
      </c>
      <c r="E1861">
        <v>32</v>
      </c>
      <c r="F1861">
        <v>1880</v>
      </c>
      <c r="G1861">
        <v>46</v>
      </c>
    </row>
    <row r="1862" spans="1:7">
      <c r="A1862" s="2">
        <v>43926</v>
      </c>
      <c r="B1862" s="2">
        <f t="shared" si="58"/>
        <v>43951</v>
      </c>
      <c r="C1862" s="3">
        <f t="shared" si="59"/>
        <v>1</v>
      </c>
      <c r="D1862" t="s">
        <v>19</v>
      </c>
      <c r="E1862">
        <v>33</v>
      </c>
      <c r="F1862">
        <v>669</v>
      </c>
      <c r="G1862">
        <v>9</v>
      </c>
    </row>
    <row r="1863" spans="1:7">
      <c r="A1863" s="2">
        <v>43926</v>
      </c>
      <c r="B1863" s="2">
        <f t="shared" si="58"/>
        <v>43951</v>
      </c>
      <c r="C1863" s="3">
        <f t="shared" si="59"/>
        <v>1</v>
      </c>
      <c r="D1863" t="s">
        <v>21</v>
      </c>
      <c r="E1863">
        <v>34</v>
      </c>
      <c r="F1863">
        <v>37505</v>
      </c>
      <c r="G1863">
        <v>917</v>
      </c>
    </row>
    <row r="1864" spans="1:7">
      <c r="A1864" s="2">
        <v>43926</v>
      </c>
      <c r="B1864" s="2">
        <f t="shared" si="58"/>
        <v>43951</v>
      </c>
      <c r="C1864" s="3">
        <f t="shared" si="59"/>
        <v>1</v>
      </c>
      <c r="D1864" t="s">
        <v>47</v>
      </c>
      <c r="E1864">
        <v>35</v>
      </c>
      <c r="F1864">
        <v>624</v>
      </c>
      <c r="G1864">
        <v>12</v>
      </c>
    </row>
    <row r="1865" spans="1:7">
      <c r="A1865" s="2">
        <v>43926</v>
      </c>
      <c r="B1865" s="2">
        <f t="shared" si="58"/>
        <v>43951</v>
      </c>
      <c r="C1865" s="3">
        <f t="shared" si="59"/>
        <v>1</v>
      </c>
      <c r="D1865" t="s">
        <v>16</v>
      </c>
      <c r="E1865">
        <v>36</v>
      </c>
      <c r="F1865">
        <v>124085</v>
      </c>
      <c r="G1865">
        <v>5335</v>
      </c>
    </row>
    <row r="1866" spans="1:7">
      <c r="A1866" s="2">
        <v>43926</v>
      </c>
      <c r="B1866" s="2">
        <f t="shared" si="58"/>
        <v>43951</v>
      </c>
      <c r="C1866" s="3">
        <f t="shared" si="59"/>
        <v>1</v>
      </c>
      <c r="D1866" t="s">
        <v>20</v>
      </c>
      <c r="E1866">
        <v>37</v>
      </c>
      <c r="F1866">
        <v>2585</v>
      </c>
      <c r="G1866">
        <v>37</v>
      </c>
    </row>
    <row r="1867" spans="1:7">
      <c r="A1867" s="2">
        <v>43926</v>
      </c>
      <c r="B1867" s="2">
        <f t="shared" si="58"/>
        <v>43951</v>
      </c>
      <c r="C1867" s="3">
        <f t="shared" si="59"/>
        <v>1</v>
      </c>
      <c r="D1867" t="s">
        <v>48</v>
      </c>
      <c r="E1867">
        <v>38</v>
      </c>
      <c r="F1867">
        <v>207</v>
      </c>
      <c r="G1867">
        <v>3</v>
      </c>
    </row>
    <row r="1868" spans="1:7">
      <c r="A1868" s="2">
        <v>43926</v>
      </c>
      <c r="B1868" s="2">
        <f t="shared" si="58"/>
        <v>43951</v>
      </c>
      <c r="C1868" s="3">
        <f t="shared" si="59"/>
        <v>1</v>
      </c>
      <c r="D1868" t="s">
        <v>59</v>
      </c>
      <c r="E1868">
        <v>69</v>
      </c>
      <c r="F1868">
        <v>8</v>
      </c>
      <c r="G1868">
        <v>1</v>
      </c>
    </row>
    <row r="1869" spans="1:7">
      <c r="A1869" s="2">
        <v>43926</v>
      </c>
      <c r="B1869" s="2">
        <f t="shared" si="58"/>
        <v>43951</v>
      </c>
      <c r="C1869" s="3">
        <f t="shared" si="59"/>
        <v>1</v>
      </c>
      <c r="D1869" t="s">
        <v>41</v>
      </c>
      <c r="E1869">
        <v>39</v>
      </c>
      <c r="F1869">
        <v>4043</v>
      </c>
      <c r="G1869">
        <v>119</v>
      </c>
    </row>
    <row r="1870" spans="1:7">
      <c r="A1870" s="2">
        <v>43926</v>
      </c>
      <c r="B1870" s="2">
        <f t="shared" si="58"/>
        <v>43951</v>
      </c>
      <c r="C1870" s="3">
        <f t="shared" si="59"/>
        <v>1</v>
      </c>
      <c r="D1870" t="s">
        <v>30</v>
      </c>
      <c r="E1870">
        <v>40</v>
      </c>
      <c r="F1870">
        <v>1251</v>
      </c>
      <c r="G1870">
        <v>46</v>
      </c>
    </row>
    <row r="1871" spans="1:7">
      <c r="A1871" s="2">
        <v>43926</v>
      </c>
      <c r="B1871" s="2">
        <f t="shared" si="58"/>
        <v>43951</v>
      </c>
      <c r="C1871" s="3">
        <f t="shared" si="59"/>
        <v>1</v>
      </c>
      <c r="D1871" t="s">
        <v>14</v>
      </c>
      <c r="E1871">
        <v>41</v>
      </c>
      <c r="F1871">
        <v>1068</v>
      </c>
      <c r="G1871">
        <v>27</v>
      </c>
    </row>
    <row r="1872" spans="1:7">
      <c r="A1872" s="2">
        <v>43926</v>
      </c>
      <c r="B1872" s="2">
        <f t="shared" si="58"/>
        <v>43951</v>
      </c>
      <c r="C1872" s="3">
        <f t="shared" si="59"/>
        <v>1</v>
      </c>
      <c r="D1872" t="s">
        <v>31</v>
      </c>
      <c r="E1872">
        <v>42</v>
      </c>
      <c r="F1872">
        <v>11590</v>
      </c>
      <c r="G1872">
        <v>159</v>
      </c>
    </row>
    <row r="1873" spans="1:7">
      <c r="A1873" s="2">
        <v>43926</v>
      </c>
      <c r="B1873" s="2">
        <f t="shared" si="58"/>
        <v>43951</v>
      </c>
      <c r="C1873" s="3">
        <f t="shared" si="59"/>
        <v>1</v>
      </c>
      <c r="D1873" t="s">
        <v>55</v>
      </c>
      <c r="E1873">
        <v>72</v>
      </c>
      <c r="F1873">
        <v>475</v>
      </c>
      <c r="G1873">
        <v>20</v>
      </c>
    </row>
    <row r="1874" spans="1:7">
      <c r="A1874" s="2">
        <v>43926</v>
      </c>
      <c r="B1874" s="2">
        <f t="shared" si="58"/>
        <v>43951</v>
      </c>
      <c r="C1874" s="3">
        <f t="shared" si="59"/>
        <v>1</v>
      </c>
      <c r="D1874" t="s">
        <v>17</v>
      </c>
      <c r="E1874">
        <v>44</v>
      </c>
      <c r="F1874">
        <v>922</v>
      </c>
      <c r="G1874">
        <v>25</v>
      </c>
    </row>
    <row r="1875" spans="1:7">
      <c r="A1875" s="2">
        <v>43926</v>
      </c>
      <c r="B1875" s="2">
        <f t="shared" si="58"/>
        <v>43951</v>
      </c>
      <c r="C1875" s="3">
        <f t="shared" si="59"/>
        <v>1</v>
      </c>
      <c r="D1875" t="s">
        <v>32</v>
      </c>
      <c r="E1875">
        <v>45</v>
      </c>
      <c r="F1875">
        <v>2049</v>
      </c>
      <c r="G1875">
        <v>44</v>
      </c>
    </row>
    <row r="1876" spans="1:7">
      <c r="A1876" s="2">
        <v>43926</v>
      </c>
      <c r="B1876" s="2">
        <f t="shared" si="58"/>
        <v>43951</v>
      </c>
      <c r="C1876" s="3">
        <f t="shared" si="59"/>
        <v>1</v>
      </c>
      <c r="D1876" t="s">
        <v>43</v>
      </c>
      <c r="E1876">
        <v>46</v>
      </c>
      <c r="F1876">
        <v>240</v>
      </c>
      <c r="G1876">
        <v>2</v>
      </c>
    </row>
    <row r="1877" spans="1:7">
      <c r="A1877" s="2">
        <v>43926</v>
      </c>
      <c r="B1877" s="2">
        <f t="shared" si="58"/>
        <v>43951</v>
      </c>
      <c r="C1877" s="3">
        <f t="shared" si="59"/>
        <v>1</v>
      </c>
      <c r="D1877" t="s">
        <v>25</v>
      </c>
      <c r="E1877">
        <v>47</v>
      </c>
      <c r="F1877">
        <v>3538</v>
      </c>
      <c r="G1877">
        <v>50</v>
      </c>
    </row>
    <row r="1878" spans="1:7">
      <c r="A1878" s="2">
        <v>43926</v>
      </c>
      <c r="B1878" s="2">
        <f t="shared" si="58"/>
        <v>43951</v>
      </c>
      <c r="C1878" s="3">
        <f t="shared" si="59"/>
        <v>1</v>
      </c>
      <c r="D1878" t="s">
        <v>11</v>
      </c>
      <c r="E1878">
        <v>48</v>
      </c>
      <c r="F1878">
        <v>7117</v>
      </c>
      <c r="G1878">
        <v>136</v>
      </c>
    </row>
    <row r="1879" spans="1:7">
      <c r="A1879" s="2">
        <v>43926</v>
      </c>
      <c r="B1879" s="2">
        <f t="shared" si="58"/>
        <v>43951</v>
      </c>
      <c r="C1879" s="3">
        <f t="shared" si="59"/>
        <v>1</v>
      </c>
      <c r="D1879" t="s">
        <v>13</v>
      </c>
      <c r="E1879">
        <v>49</v>
      </c>
      <c r="F1879">
        <v>1618</v>
      </c>
      <c r="G1879">
        <v>8</v>
      </c>
    </row>
    <row r="1880" spans="1:7">
      <c r="A1880" s="2">
        <v>43926</v>
      </c>
      <c r="B1880" s="2">
        <f t="shared" si="58"/>
        <v>43951</v>
      </c>
      <c r="C1880" s="3">
        <f t="shared" si="59"/>
        <v>1</v>
      </c>
      <c r="D1880" t="s">
        <v>36</v>
      </c>
      <c r="E1880">
        <v>50</v>
      </c>
      <c r="F1880">
        <v>512</v>
      </c>
      <c r="G1880">
        <v>22</v>
      </c>
    </row>
    <row r="1881" spans="1:7">
      <c r="A1881" s="2">
        <v>43926</v>
      </c>
      <c r="B1881" s="2">
        <f t="shared" si="58"/>
        <v>43951</v>
      </c>
      <c r="C1881" s="3">
        <f t="shared" si="59"/>
        <v>1</v>
      </c>
      <c r="D1881" t="s">
        <v>56</v>
      </c>
      <c r="E1881">
        <v>78</v>
      </c>
      <c r="F1881">
        <v>42</v>
      </c>
      <c r="G1881">
        <v>0</v>
      </c>
    </row>
    <row r="1882" spans="1:7">
      <c r="A1882" s="2">
        <v>43926</v>
      </c>
      <c r="B1882" s="2">
        <f t="shared" si="58"/>
        <v>43951</v>
      </c>
      <c r="C1882" s="3">
        <f t="shared" si="59"/>
        <v>1</v>
      </c>
      <c r="D1882" t="s">
        <v>37</v>
      </c>
      <c r="E1882">
        <v>51</v>
      </c>
      <c r="F1882">
        <v>2636</v>
      </c>
      <c r="G1882">
        <v>52</v>
      </c>
    </row>
    <row r="1883" spans="1:7">
      <c r="A1883" s="2">
        <v>43926</v>
      </c>
      <c r="B1883" s="2">
        <f t="shared" si="58"/>
        <v>43951</v>
      </c>
      <c r="C1883" s="3">
        <f t="shared" si="59"/>
        <v>1</v>
      </c>
      <c r="D1883" t="s">
        <v>5</v>
      </c>
      <c r="E1883">
        <v>53</v>
      </c>
      <c r="F1883">
        <v>7985</v>
      </c>
      <c r="G1883">
        <v>344</v>
      </c>
    </row>
    <row r="1884" spans="1:7">
      <c r="A1884" s="2">
        <v>43926</v>
      </c>
      <c r="B1884" s="2">
        <f t="shared" si="58"/>
        <v>43951</v>
      </c>
      <c r="C1884" s="3">
        <f t="shared" si="59"/>
        <v>1</v>
      </c>
      <c r="D1884" t="s">
        <v>58</v>
      </c>
      <c r="E1884">
        <v>54</v>
      </c>
      <c r="F1884">
        <v>325</v>
      </c>
      <c r="G1884">
        <v>3</v>
      </c>
    </row>
    <row r="1885" spans="1:7">
      <c r="A1885" s="2">
        <v>43926</v>
      </c>
      <c r="B1885" s="2">
        <f t="shared" si="58"/>
        <v>43951</v>
      </c>
      <c r="C1885" s="3">
        <f t="shared" si="59"/>
        <v>1</v>
      </c>
      <c r="D1885" t="s">
        <v>10</v>
      </c>
      <c r="E1885">
        <v>55</v>
      </c>
      <c r="F1885">
        <v>2267</v>
      </c>
      <c r="G1885">
        <v>73</v>
      </c>
    </row>
    <row r="1886" spans="1:7">
      <c r="A1886" s="2">
        <v>43926</v>
      </c>
      <c r="B1886" s="2">
        <f t="shared" si="58"/>
        <v>43951</v>
      </c>
      <c r="C1886" s="3">
        <f t="shared" si="59"/>
        <v>1</v>
      </c>
      <c r="D1886" t="s">
        <v>49</v>
      </c>
      <c r="E1886">
        <v>56</v>
      </c>
      <c r="F1886">
        <v>200</v>
      </c>
      <c r="G1886">
        <v>0</v>
      </c>
    </row>
    <row r="1887" spans="1:7">
      <c r="A1887" s="2">
        <v>43927</v>
      </c>
      <c r="B1887" s="2">
        <f t="shared" si="58"/>
        <v>43951</v>
      </c>
      <c r="C1887" s="3">
        <f t="shared" si="59"/>
        <v>1</v>
      </c>
      <c r="D1887" t="s">
        <v>52</v>
      </c>
      <c r="E1887">
        <v>1</v>
      </c>
      <c r="F1887">
        <v>2005</v>
      </c>
      <c r="G1887">
        <v>53</v>
      </c>
    </row>
    <row r="1888" spans="1:7">
      <c r="A1888" s="2">
        <v>43927</v>
      </c>
      <c r="B1888" s="2">
        <f t="shared" si="58"/>
        <v>43951</v>
      </c>
      <c r="C1888" s="3">
        <f t="shared" si="59"/>
        <v>1</v>
      </c>
      <c r="D1888" t="s">
        <v>50</v>
      </c>
      <c r="E1888">
        <v>2</v>
      </c>
      <c r="F1888">
        <v>189</v>
      </c>
      <c r="G1888">
        <v>4</v>
      </c>
    </row>
    <row r="1889" spans="1:7">
      <c r="A1889" s="2">
        <v>43927</v>
      </c>
      <c r="B1889" s="2">
        <f t="shared" si="58"/>
        <v>43951</v>
      </c>
      <c r="C1889" s="3">
        <f t="shared" si="59"/>
        <v>1</v>
      </c>
      <c r="D1889" t="s">
        <v>8</v>
      </c>
      <c r="E1889">
        <v>4</v>
      </c>
      <c r="F1889">
        <v>2466</v>
      </c>
      <c r="G1889">
        <v>67</v>
      </c>
    </row>
    <row r="1890" spans="1:7">
      <c r="A1890" s="2">
        <v>43927</v>
      </c>
      <c r="B1890" s="2">
        <f t="shared" si="58"/>
        <v>43951</v>
      </c>
      <c r="C1890" s="3">
        <f t="shared" si="59"/>
        <v>1</v>
      </c>
      <c r="D1890" t="s">
        <v>44</v>
      </c>
      <c r="E1890">
        <v>5</v>
      </c>
      <c r="F1890">
        <v>927</v>
      </c>
      <c r="G1890">
        <v>16</v>
      </c>
    </row>
    <row r="1891" spans="1:7">
      <c r="A1891" s="2">
        <v>43927</v>
      </c>
      <c r="B1891" s="2">
        <f t="shared" si="58"/>
        <v>43951</v>
      </c>
      <c r="C1891" s="3">
        <f t="shared" si="59"/>
        <v>1</v>
      </c>
      <c r="D1891" t="s">
        <v>7</v>
      </c>
      <c r="E1891">
        <v>6</v>
      </c>
      <c r="F1891">
        <v>16361</v>
      </c>
      <c r="G1891">
        <v>386</v>
      </c>
    </row>
    <row r="1892" spans="1:7">
      <c r="A1892" s="2">
        <v>43927</v>
      </c>
      <c r="B1892" s="2">
        <f t="shared" si="58"/>
        <v>43951</v>
      </c>
      <c r="C1892" s="3">
        <f t="shared" si="59"/>
        <v>1</v>
      </c>
      <c r="D1892" t="s">
        <v>22</v>
      </c>
      <c r="E1892">
        <v>8</v>
      </c>
      <c r="F1892">
        <v>5172</v>
      </c>
      <c r="G1892">
        <v>150</v>
      </c>
    </row>
    <row r="1893" spans="1:7">
      <c r="A1893" s="2">
        <v>43927</v>
      </c>
      <c r="B1893" s="2">
        <f t="shared" si="58"/>
        <v>43951</v>
      </c>
      <c r="C1893" s="3">
        <f t="shared" si="59"/>
        <v>1</v>
      </c>
      <c r="D1893" t="s">
        <v>38</v>
      </c>
      <c r="E1893">
        <v>9</v>
      </c>
      <c r="F1893">
        <v>6906</v>
      </c>
      <c r="G1893">
        <v>206</v>
      </c>
    </row>
    <row r="1894" spans="1:7">
      <c r="A1894" s="2">
        <v>43927</v>
      </c>
      <c r="B1894" s="2">
        <f t="shared" si="58"/>
        <v>43951</v>
      </c>
      <c r="C1894" s="3">
        <f t="shared" si="59"/>
        <v>1</v>
      </c>
      <c r="D1894" t="s">
        <v>45</v>
      </c>
      <c r="E1894">
        <v>10</v>
      </c>
      <c r="F1894">
        <v>783</v>
      </c>
      <c r="G1894">
        <v>15</v>
      </c>
    </row>
    <row r="1895" spans="1:7">
      <c r="A1895" s="2">
        <v>43927</v>
      </c>
      <c r="B1895" s="2">
        <f t="shared" si="58"/>
        <v>43951</v>
      </c>
      <c r="C1895" s="3">
        <f t="shared" si="59"/>
        <v>1</v>
      </c>
      <c r="D1895" t="s">
        <v>33</v>
      </c>
      <c r="E1895">
        <v>11</v>
      </c>
      <c r="F1895">
        <v>1097</v>
      </c>
      <c r="G1895">
        <v>24</v>
      </c>
    </row>
    <row r="1896" spans="1:7">
      <c r="A1896" s="2">
        <v>43927</v>
      </c>
      <c r="B1896" s="2">
        <f t="shared" si="58"/>
        <v>43951</v>
      </c>
      <c r="C1896" s="3">
        <f t="shared" si="59"/>
        <v>1</v>
      </c>
      <c r="D1896" t="s">
        <v>15</v>
      </c>
      <c r="E1896">
        <v>12</v>
      </c>
      <c r="F1896">
        <v>13621</v>
      </c>
      <c r="G1896">
        <v>253</v>
      </c>
    </row>
    <row r="1897" spans="1:7">
      <c r="A1897" s="2">
        <v>43927</v>
      </c>
      <c r="B1897" s="2">
        <f t="shared" si="58"/>
        <v>43951</v>
      </c>
      <c r="C1897" s="3">
        <f t="shared" si="59"/>
        <v>1</v>
      </c>
      <c r="D1897" t="s">
        <v>18</v>
      </c>
      <c r="E1897">
        <v>13</v>
      </c>
      <c r="F1897">
        <v>7558</v>
      </c>
      <c r="G1897">
        <v>294</v>
      </c>
    </row>
    <row r="1898" spans="1:7">
      <c r="A1898" s="2">
        <v>43927</v>
      </c>
      <c r="B1898" s="2">
        <f t="shared" si="58"/>
        <v>43951</v>
      </c>
      <c r="C1898" s="3">
        <f t="shared" si="59"/>
        <v>1</v>
      </c>
      <c r="D1898" t="s">
        <v>57</v>
      </c>
      <c r="E1898">
        <v>66</v>
      </c>
      <c r="F1898">
        <v>266</v>
      </c>
      <c r="G1898">
        <v>4</v>
      </c>
    </row>
    <row r="1899" spans="1:7">
      <c r="A1899" s="2">
        <v>43927</v>
      </c>
      <c r="B1899" s="2">
        <f t="shared" si="58"/>
        <v>43951</v>
      </c>
      <c r="C1899" s="3">
        <f t="shared" si="59"/>
        <v>1</v>
      </c>
      <c r="D1899" t="s">
        <v>26</v>
      </c>
      <c r="E1899">
        <v>15</v>
      </c>
      <c r="F1899">
        <v>385</v>
      </c>
      <c r="G1899">
        <v>5</v>
      </c>
    </row>
    <row r="1900" spans="1:7">
      <c r="A1900" s="2">
        <v>43927</v>
      </c>
      <c r="B1900" s="2">
        <f t="shared" si="58"/>
        <v>43951</v>
      </c>
      <c r="C1900" s="3">
        <f t="shared" si="59"/>
        <v>1</v>
      </c>
      <c r="D1900" t="s">
        <v>53</v>
      </c>
      <c r="E1900">
        <v>16</v>
      </c>
      <c r="F1900">
        <v>1170</v>
      </c>
      <c r="G1900">
        <v>13</v>
      </c>
    </row>
    <row r="1901" spans="1:7">
      <c r="A1901" s="2">
        <v>43927</v>
      </c>
      <c r="B1901" s="2">
        <f t="shared" si="58"/>
        <v>43951</v>
      </c>
      <c r="C1901" s="3">
        <f t="shared" si="59"/>
        <v>1</v>
      </c>
      <c r="D1901" t="s">
        <v>6</v>
      </c>
      <c r="E1901">
        <v>17</v>
      </c>
      <c r="F1901">
        <v>12262</v>
      </c>
      <c r="G1901">
        <v>309</v>
      </c>
    </row>
    <row r="1902" spans="1:7">
      <c r="A1902" s="2">
        <v>43927</v>
      </c>
      <c r="B1902" s="2">
        <f t="shared" si="58"/>
        <v>43951</v>
      </c>
      <c r="C1902" s="3">
        <f t="shared" si="59"/>
        <v>1</v>
      </c>
      <c r="D1902" t="s">
        <v>27</v>
      </c>
      <c r="E1902">
        <v>18</v>
      </c>
      <c r="F1902">
        <v>4986</v>
      </c>
      <c r="G1902">
        <v>171</v>
      </c>
    </row>
    <row r="1903" spans="1:7">
      <c r="A1903" s="2">
        <v>43927</v>
      </c>
      <c r="B1903" s="2">
        <f t="shared" si="58"/>
        <v>43951</v>
      </c>
      <c r="C1903" s="3">
        <f t="shared" si="59"/>
        <v>1</v>
      </c>
      <c r="D1903" t="s">
        <v>39</v>
      </c>
      <c r="E1903">
        <v>19</v>
      </c>
      <c r="F1903">
        <v>946</v>
      </c>
      <c r="G1903">
        <v>25</v>
      </c>
    </row>
    <row r="1904" spans="1:7">
      <c r="A1904" s="2">
        <v>43927</v>
      </c>
      <c r="B1904" s="2">
        <f t="shared" si="58"/>
        <v>43951</v>
      </c>
      <c r="C1904" s="3">
        <f t="shared" si="59"/>
        <v>1</v>
      </c>
      <c r="D1904" t="s">
        <v>34</v>
      </c>
      <c r="E1904">
        <v>20</v>
      </c>
      <c r="F1904">
        <v>854</v>
      </c>
      <c r="G1904">
        <v>25</v>
      </c>
    </row>
    <row r="1905" spans="1:7">
      <c r="A1905" s="2">
        <v>43927</v>
      </c>
      <c r="B1905" s="2">
        <f t="shared" si="58"/>
        <v>43951</v>
      </c>
      <c r="C1905" s="3">
        <f t="shared" si="59"/>
        <v>1</v>
      </c>
      <c r="D1905" t="s">
        <v>28</v>
      </c>
      <c r="E1905">
        <v>21</v>
      </c>
      <c r="F1905">
        <v>1057</v>
      </c>
      <c r="G1905">
        <v>52</v>
      </c>
    </row>
    <row r="1906" spans="1:7">
      <c r="A1906" s="2">
        <v>43927</v>
      </c>
      <c r="B1906" s="2">
        <f t="shared" si="58"/>
        <v>43951</v>
      </c>
      <c r="C1906" s="3">
        <f t="shared" si="59"/>
        <v>1</v>
      </c>
      <c r="D1906" t="s">
        <v>40</v>
      </c>
      <c r="E1906">
        <v>22</v>
      </c>
      <c r="F1906">
        <v>14867</v>
      </c>
      <c r="G1906">
        <v>512</v>
      </c>
    </row>
    <row r="1907" spans="1:7">
      <c r="A1907" s="2">
        <v>43927</v>
      </c>
      <c r="B1907" s="2">
        <f t="shared" si="58"/>
        <v>43951</v>
      </c>
      <c r="C1907" s="3">
        <f t="shared" si="59"/>
        <v>1</v>
      </c>
      <c r="D1907" t="s">
        <v>51</v>
      </c>
      <c r="E1907">
        <v>23</v>
      </c>
      <c r="F1907">
        <v>499</v>
      </c>
      <c r="G1907">
        <v>10</v>
      </c>
    </row>
    <row r="1908" spans="1:7">
      <c r="A1908" s="2">
        <v>43927</v>
      </c>
      <c r="B1908" s="2">
        <f t="shared" si="58"/>
        <v>43951</v>
      </c>
      <c r="C1908" s="3">
        <f t="shared" si="59"/>
        <v>1</v>
      </c>
      <c r="D1908" t="s">
        <v>23</v>
      </c>
      <c r="E1908">
        <v>24</v>
      </c>
      <c r="F1908">
        <v>4045</v>
      </c>
      <c r="G1908">
        <v>92</v>
      </c>
    </row>
    <row r="1909" spans="1:7">
      <c r="A1909" s="2">
        <v>43927</v>
      </c>
      <c r="B1909" s="2">
        <f t="shared" si="58"/>
        <v>43951</v>
      </c>
      <c r="C1909" s="3">
        <f t="shared" si="59"/>
        <v>1</v>
      </c>
      <c r="D1909" t="s">
        <v>9</v>
      </c>
      <c r="E1909">
        <v>25</v>
      </c>
      <c r="F1909">
        <v>13837</v>
      </c>
      <c r="G1909">
        <v>260</v>
      </c>
    </row>
    <row r="1910" spans="1:7">
      <c r="A1910" s="2">
        <v>43927</v>
      </c>
      <c r="B1910" s="2">
        <f t="shared" si="58"/>
        <v>43951</v>
      </c>
      <c r="C1910" s="3">
        <f t="shared" si="59"/>
        <v>1</v>
      </c>
      <c r="D1910" t="s">
        <v>42</v>
      </c>
      <c r="E1910">
        <v>26</v>
      </c>
      <c r="F1910">
        <v>17129</v>
      </c>
      <c r="G1910">
        <v>727</v>
      </c>
    </row>
    <row r="1911" spans="1:7">
      <c r="A1911" s="2">
        <v>43927</v>
      </c>
      <c r="B1911" s="2">
        <f t="shared" si="58"/>
        <v>43951</v>
      </c>
      <c r="C1911" s="3">
        <f t="shared" si="59"/>
        <v>1</v>
      </c>
      <c r="D1911" t="s">
        <v>29</v>
      </c>
      <c r="E1911">
        <v>27</v>
      </c>
      <c r="F1911">
        <v>986</v>
      </c>
      <c r="G1911">
        <v>30</v>
      </c>
    </row>
    <row r="1912" spans="1:7">
      <c r="A1912" s="2">
        <v>43927</v>
      </c>
      <c r="B1912" s="2">
        <f t="shared" si="58"/>
        <v>43951</v>
      </c>
      <c r="C1912" s="3">
        <f t="shared" si="59"/>
        <v>1</v>
      </c>
      <c r="D1912" t="s">
        <v>46</v>
      </c>
      <c r="E1912">
        <v>28</v>
      </c>
      <c r="F1912">
        <v>1738</v>
      </c>
      <c r="G1912">
        <v>51</v>
      </c>
    </row>
    <row r="1913" spans="1:7">
      <c r="A1913" s="2">
        <v>43927</v>
      </c>
      <c r="B1913" s="2">
        <f t="shared" si="58"/>
        <v>43951</v>
      </c>
      <c r="C1913" s="3">
        <f t="shared" si="59"/>
        <v>1</v>
      </c>
      <c r="D1913" t="s">
        <v>35</v>
      </c>
      <c r="E1913">
        <v>29</v>
      </c>
      <c r="F1913">
        <v>2722</v>
      </c>
      <c r="G1913">
        <v>56</v>
      </c>
    </row>
    <row r="1914" spans="1:7">
      <c r="A1914" s="2">
        <v>43927</v>
      </c>
      <c r="B1914" s="2">
        <f t="shared" si="58"/>
        <v>43951</v>
      </c>
      <c r="C1914" s="3">
        <f t="shared" si="59"/>
        <v>1</v>
      </c>
      <c r="D1914" t="s">
        <v>54</v>
      </c>
      <c r="E1914">
        <v>30</v>
      </c>
      <c r="F1914">
        <v>319</v>
      </c>
      <c r="G1914">
        <v>6</v>
      </c>
    </row>
    <row r="1915" spans="1:7">
      <c r="A1915" s="2">
        <v>43927</v>
      </c>
      <c r="B1915" s="2">
        <f t="shared" si="58"/>
        <v>43951</v>
      </c>
      <c r="C1915" s="3">
        <f t="shared" si="59"/>
        <v>1</v>
      </c>
      <c r="D1915" t="s">
        <v>12</v>
      </c>
      <c r="E1915">
        <v>31</v>
      </c>
      <c r="F1915">
        <v>438</v>
      </c>
      <c r="G1915">
        <v>10</v>
      </c>
    </row>
    <row r="1916" spans="1:7">
      <c r="A1916" s="2">
        <v>43927</v>
      </c>
      <c r="B1916" s="2">
        <f t="shared" si="58"/>
        <v>43951</v>
      </c>
      <c r="C1916" s="3">
        <f t="shared" si="59"/>
        <v>1</v>
      </c>
      <c r="D1916" t="s">
        <v>24</v>
      </c>
      <c r="E1916">
        <v>32</v>
      </c>
      <c r="F1916">
        <v>1971</v>
      </c>
      <c r="G1916">
        <v>58</v>
      </c>
    </row>
    <row r="1917" spans="1:7">
      <c r="A1917" s="2">
        <v>43927</v>
      </c>
      <c r="B1917" s="2">
        <f t="shared" si="58"/>
        <v>43951</v>
      </c>
      <c r="C1917" s="3">
        <f t="shared" si="59"/>
        <v>1</v>
      </c>
      <c r="D1917" t="s">
        <v>19</v>
      </c>
      <c r="E1917">
        <v>33</v>
      </c>
      <c r="F1917">
        <v>715</v>
      </c>
      <c r="G1917">
        <v>9</v>
      </c>
    </row>
    <row r="1918" spans="1:7">
      <c r="A1918" s="2">
        <v>43927</v>
      </c>
      <c r="B1918" s="2">
        <f t="shared" si="58"/>
        <v>43951</v>
      </c>
      <c r="C1918" s="3">
        <f t="shared" si="59"/>
        <v>1</v>
      </c>
      <c r="D1918" t="s">
        <v>21</v>
      </c>
      <c r="E1918">
        <v>34</v>
      </c>
      <c r="F1918">
        <v>41090</v>
      </c>
      <c r="G1918">
        <v>1005</v>
      </c>
    </row>
    <row r="1919" spans="1:7">
      <c r="A1919" s="2">
        <v>43927</v>
      </c>
      <c r="B1919" s="2">
        <f t="shared" si="58"/>
        <v>43951</v>
      </c>
      <c r="C1919" s="3">
        <f t="shared" si="59"/>
        <v>1</v>
      </c>
      <c r="D1919" t="s">
        <v>47</v>
      </c>
      <c r="E1919">
        <v>35</v>
      </c>
      <c r="F1919">
        <v>686</v>
      </c>
      <c r="G1919">
        <v>12</v>
      </c>
    </row>
    <row r="1920" spans="1:7">
      <c r="A1920" s="2">
        <v>43927</v>
      </c>
      <c r="B1920" s="2">
        <f t="shared" si="58"/>
        <v>43951</v>
      </c>
      <c r="C1920" s="3">
        <f t="shared" si="59"/>
        <v>1</v>
      </c>
      <c r="D1920" t="s">
        <v>16</v>
      </c>
      <c r="E1920">
        <v>36</v>
      </c>
      <c r="F1920">
        <v>133389</v>
      </c>
      <c r="G1920">
        <v>6149</v>
      </c>
    </row>
    <row r="1921" spans="1:7">
      <c r="A1921" s="2">
        <v>43927</v>
      </c>
      <c r="B1921" s="2">
        <f t="shared" si="58"/>
        <v>43951</v>
      </c>
      <c r="C1921" s="3">
        <f t="shared" si="59"/>
        <v>1</v>
      </c>
      <c r="D1921" t="s">
        <v>20</v>
      </c>
      <c r="E1921">
        <v>37</v>
      </c>
      <c r="F1921">
        <v>2870</v>
      </c>
      <c r="G1921">
        <v>42</v>
      </c>
    </row>
    <row r="1922" spans="1:7">
      <c r="A1922" s="2">
        <v>43927</v>
      </c>
      <c r="B1922" s="2">
        <f t="shared" si="58"/>
        <v>43951</v>
      </c>
      <c r="C1922" s="3">
        <f t="shared" si="59"/>
        <v>1</v>
      </c>
      <c r="D1922" t="s">
        <v>48</v>
      </c>
      <c r="E1922">
        <v>38</v>
      </c>
      <c r="F1922">
        <v>225</v>
      </c>
      <c r="G1922">
        <v>3</v>
      </c>
    </row>
    <row r="1923" spans="1:7">
      <c r="A1923" s="2">
        <v>43927</v>
      </c>
      <c r="B1923" s="2">
        <f t="shared" si="58"/>
        <v>43951</v>
      </c>
      <c r="C1923" s="3">
        <f t="shared" si="59"/>
        <v>1</v>
      </c>
      <c r="D1923" t="s">
        <v>59</v>
      </c>
      <c r="E1923">
        <v>69</v>
      </c>
      <c r="F1923">
        <v>8</v>
      </c>
      <c r="G1923">
        <v>1</v>
      </c>
    </row>
    <row r="1924" spans="1:7">
      <c r="A1924" s="2">
        <v>43927</v>
      </c>
      <c r="B1924" s="2">
        <f t="shared" ref="B1924:B1987" si="60">EOMONTH(A1924,0)</f>
        <v>43951</v>
      </c>
      <c r="C1924" s="3">
        <f t="shared" ref="C1924:C1987" si="61">IF(A1924=B1924,0,1)</f>
        <v>1</v>
      </c>
      <c r="D1924" t="s">
        <v>41</v>
      </c>
      <c r="E1924">
        <v>39</v>
      </c>
      <c r="F1924">
        <v>4450</v>
      </c>
      <c r="G1924">
        <v>142</v>
      </c>
    </row>
    <row r="1925" spans="1:7">
      <c r="A1925" s="2">
        <v>43927</v>
      </c>
      <c r="B1925" s="2">
        <f t="shared" si="60"/>
        <v>43951</v>
      </c>
      <c r="C1925" s="3">
        <f t="shared" si="61"/>
        <v>1</v>
      </c>
      <c r="D1925" t="s">
        <v>30</v>
      </c>
      <c r="E1925">
        <v>40</v>
      </c>
      <c r="F1925">
        <v>1326</v>
      </c>
      <c r="G1925">
        <v>51</v>
      </c>
    </row>
    <row r="1926" spans="1:7">
      <c r="A1926" s="2">
        <v>43927</v>
      </c>
      <c r="B1926" s="2">
        <f t="shared" si="60"/>
        <v>43951</v>
      </c>
      <c r="C1926" s="3">
        <f t="shared" si="61"/>
        <v>1</v>
      </c>
      <c r="D1926" t="s">
        <v>14</v>
      </c>
      <c r="E1926">
        <v>41</v>
      </c>
      <c r="F1926">
        <v>1132</v>
      </c>
      <c r="G1926">
        <v>29</v>
      </c>
    </row>
    <row r="1927" spans="1:7">
      <c r="A1927" s="2">
        <v>43927</v>
      </c>
      <c r="B1927" s="2">
        <f t="shared" si="60"/>
        <v>43951</v>
      </c>
      <c r="C1927" s="3">
        <f t="shared" si="61"/>
        <v>1</v>
      </c>
      <c r="D1927" t="s">
        <v>31</v>
      </c>
      <c r="E1927">
        <v>42</v>
      </c>
      <c r="F1927">
        <v>13075</v>
      </c>
      <c r="G1927">
        <v>170</v>
      </c>
    </row>
    <row r="1928" spans="1:7">
      <c r="A1928" s="2">
        <v>43927</v>
      </c>
      <c r="B1928" s="2">
        <f t="shared" si="60"/>
        <v>43951</v>
      </c>
      <c r="C1928" s="3">
        <f t="shared" si="61"/>
        <v>1</v>
      </c>
      <c r="D1928" t="s">
        <v>55</v>
      </c>
      <c r="E1928">
        <v>72</v>
      </c>
      <c r="F1928">
        <v>513</v>
      </c>
      <c r="G1928">
        <v>21</v>
      </c>
    </row>
    <row r="1929" spans="1:7">
      <c r="A1929" s="2">
        <v>43927</v>
      </c>
      <c r="B1929" s="2">
        <f t="shared" si="60"/>
        <v>43951</v>
      </c>
      <c r="C1929" s="3">
        <f t="shared" si="61"/>
        <v>1</v>
      </c>
      <c r="D1929" t="s">
        <v>17</v>
      </c>
      <c r="E1929">
        <v>44</v>
      </c>
      <c r="F1929">
        <v>1082</v>
      </c>
      <c r="G1929">
        <v>27</v>
      </c>
    </row>
    <row r="1930" spans="1:7">
      <c r="A1930" s="2">
        <v>43927</v>
      </c>
      <c r="B1930" s="2">
        <f t="shared" si="60"/>
        <v>43951</v>
      </c>
      <c r="C1930" s="3">
        <f t="shared" si="61"/>
        <v>1</v>
      </c>
      <c r="D1930" t="s">
        <v>32</v>
      </c>
      <c r="E1930">
        <v>45</v>
      </c>
      <c r="F1930">
        <v>2232</v>
      </c>
      <c r="G1930">
        <v>48</v>
      </c>
    </row>
    <row r="1931" spans="1:7">
      <c r="A1931" s="2">
        <v>43927</v>
      </c>
      <c r="B1931" s="2">
        <f t="shared" si="60"/>
        <v>43951</v>
      </c>
      <c r="C1931" s="3">
        <f t="shared" si="61"/>
        <v>1</v>
      </c>
      <c r="D1931" t="s">
        <v>43</v>
      </c>
      <c r="E1931">
        <v>46</v>
      </c>
      <c r="F1931">
        <v>288</v>
      </c>
      <c r="G1931">
        <v>4</v>
      </c>
    </row>
    <row r="1932" spans="1:7">
      <c r="A1932" s="2">
        <v>43927</v>
      </c>
      <c r="B1932" s="2">
        <f t="shared" si="60"/>
        <v>43951</v>
      </c>
      <c r="C1932" s="3">
        <f t="shared" si="61"/>
        <v>1</v>
      </c>
      <c r="D1932" t="s">
        <v>25</v>
      </c>
      <c r="E1932">
        <v>47</v>
      </c>
      <c r="F1932">
        <v>3753</v>
      </c>
      <c r="G1932">
        <v>65</v>
      </c>
    </row>
    <row r="1933" spans="1:7">
      <c r="A1933" s="2">
        <v>43927</v>
      </c>
      <c r="B1933" s="2">
        <f t="shared" si="60"/>
        <v>43951</v>
      </c>
      <c r="C1933" s="3">
        <f t="shared" si="61"/>
        <v>1</v>
      </c>
      <c r="D1933" t="s">
        <v>11</v>
      </c>
      <c r="E1933">
        <v>48</v>
      </c>
      <c r="F1933">
        <v>8150</v>
      </c>
      <c r="G1933">
        <v>159</v>
      </c>
    </row>
    <row r="1934" spans="1:7">
      <c r="A1934" s="2">
        <v>43927</v>
      </c>
      <c r="B1934" s="2">
        <f t="shared" si="60"/>
        <v>43951</v>
      </c>
      <c r="C1934" s="3">
        <f t="shared" si="61"/>
        <v>1</v>
      </c>
      <c r="D1934" t="s">
        <v>13</v>
      </c>
      <c r="E1934">
        <v>49</v>
      </c>
      <c r="F1934">
        <v>1662</v>
      </c>
      <c r="G1934">
        <v>13</v>
      </c>
    </row>
    <row r="1935" spans="1:7">
      <c r="A1935" s="2">
        <v>43927</v>
      </c>
      <c r="B1935" s="2">
        <f t="shared" si="60"/>
        <v>43951</v>
      </c>
      <c r="C1935" s="3">
        <f t="shared" si="61"/>
        <v>1</v>
      </c>
      <c r="D1935" t="s">
        <v>36</v>
      </c>
      <c r="E1935">
        <v>50</v>
      </c>
      <c r="F1935">
        <v>543</v>
      </c>
      <c r="G1935">
        <v>23</v>
      </c>
    </row>
    <row r="1936" spans="1:7">
      <c r="A1936" s="2">
        <v>43927</v>
      </c>
      <c r="B1936" s="2">
        <f t="shared" si="60"/>
        <v>43951</v>
      </c>
      <c r="C1936" s="3">
        <f t="shared" si="61"/>
        <v>1</v>
      </c>
      <c r="D1936" t="s">
        <v>56</v>
      </c>
      <c r="E1936">
        <v>78</v>
      </c>
      <c r="F1936">
        <v>44</v>
      </c>
      <c r="G1936">
        <v>1</v>
      </c>
    </row>
    <row r="1937" spans="1:7">
      <c r="A1937" s="2">
        <v>43927</v>
      </c>
      <c r="B1937" s="2">
        <f t="shared" si="60"/>
        <v>43951</v>
      </c>
      <c r="C1937" s="3">
        <f t="shared" si="61"/>
        <v>1</v>
      </c>
      <c r="D1937" t="s">
        <v>37</v>
      </c>
      <c r="E1937">
        <v>51</v>
      </c>
      <c r="F1937">
        <v>2877</v>
      </c>
      <c r="G1937">
        <v>54</v>
      </c>
    </row>
    <row r="1938" spans="1:7">
      <c r="A1938" s="2">
        <v>43927</v>
      </c>
      <c r="B1938" s="2">
        <f t="shared" si="60"/>
        <v>43951</v>
      </c>
      <c r="C1938" s="3">
        <f t="shared" si="61"/>
        <v>1</v>
      </c>
      <c r="D1938" t="s">
        <v>5</v>
      </c>
      <c r="E1938">
        <v>53</v>
      </c>
      <c r="F1938">
        <v>8385</v>
      </c>
      <c r="G1938">
        <v>383</v>
      </c>
    </row>
    <row r="1939" spans="1:7">
      <c r="A1939" s="2">
        <v>43927</v>
      </c>
      <c r="B1939" s="2">
        <f t="shared" si="60"/>
        <v>43951</v>
      </c>
      <c r="C1939" s="3">
        <f t="shared" si="61"/>
        <v>1</v>
      </c>
      <c r="D1939" t="s">
        <v>58</v>
      </c>
      <c r="E1939">
        <v>54</v>
      </c>
      <c r="F1939">
        <v>347</v>
      </c>
      <c r="G1939">
        <v>4</v>
      </c>
    </row>
    <row r="1940" spans="1:7">
      <c r="A1940" s="2">
        <v>43927</v>
      </c>
      <c r="B1940" s="2">
        <f t="shared" si="60"/>
        <v>43951</v>
      </c>
      <c r="C1940" s="3">
        <f t="shared" si="61"/>
        <v>1</v>
      </c>
      <c r="D1940" t="s">
        <v>10</v>
      </c>
      <c r="E1940">
        <v>55</v>
      </c>
      <c r="F1940">
        <v>2440</v>
      </c>
      <c r="G1940">
        <v>83</v>
      </c>
    </row>
    <row r="1941" spans="1:7">
      <c r="A1941" s="2">
        <v>43927</v>
      </c>
      <c r="B1941" s="2">
        <f t="shared" si="60"/>
        <v>43951</v>
      </c>
      <c r="C1941" s="3">
        <f t="shared" si="61"/>
        <v>1</v>
      </c>
      <c r="D1941" t="s">
        <v>49</v>
      </c>
      <c r="E1941">
        <v>56</v>
      </c>
      <c r="F1941">
        <v>213</v>
      </c>
      <c r="G1941">
        <v>0</v>
      </c>
    </row>
    <row r="1942" spans="1:7">
      <c r="A1942" s="2">
        <v>43928</v>
      </c>
      <c r="B1942" s="2">
        <f t="shared" si="60"/>
        <v>43951</v>
      </c>
      <c r="C1942" s="3">
        <f t="shared" si="61"/>
        <v>1</v>
      </c>
      <c r="D1942" t="s">
        <v>52</v>
      </c>
      <c r="E1942">
        <v>1</v>
      </c>
      <c r="F1942">
        <v>2197</v>
      </c>
      <c r="G1942">
        <v>64</v>
      </c>
    </row>
    <row r="1943" spans="1:7">
      <c r="A1943" s="2">
        <v>43928</v>
      </c>
      <c r="B1943" s="2">
        <f t="shared" si="60"/>
        <v>43951</v>
      </c>
      <c r="C1943" s="3">
        <f t="shared" si="61"/>
        <v>1</v>
      </c>
      <c r="D1943" t="s">
        <v>50</v>
      </c>
      <c r="E1943">
        <v>2</v>
      </c>
      <c r="F1943">
        <v>211</v>
      </c>
      <c r="G1943">
        <v>4</v>
      </c>
    </row>
    <row r="1944" spans="1:7">
      <c r="A1944" s="2">
        <v>43928</v>
      </c>
      <c r="B1944" s="2">
        <f t="shared" si="60"/>
        <v>43951</v>
      </c>
      <c r="C1944" s="3">
        <f t="shared" si="61"/>
        <v>1</v>
      </c>
      <c r="D1944" t="s">
        <v>8</v>
      </c>
      <c r="E1944">
        <v>4</v>
      </c>
      <c r="F1944">
        <v>2577</v>
      </c>
      <c r="G1944">
        <v>77</v>
      </c>
    </row>
    <row r="1945" spans="1:7">
      <c r="A1945" s="2">
        <v>43928</v>
      </c>
      <c r="B1945" s="2">
        <f t="shared" si="60"/>
        <v>43951</v>
      </c>
      <c r="C1945" s="3">
        <f t="shared" si="61"/>
        <v>1</v>
      </c>
      <c r="D1945" t="s">
        <v>44</v>
      </c>
      <c r="E1945">
        <v>5</v>
      </c>
      <c r="F1945">
        <v>997</v>
      </c>
      <c r="G1945">
        <v>18</v>
      </c>
    </row>
    <row r="1946" spans="1:7">
      <c r="A1946" s="2">
        <v>43928</v>
      </c>
      <c r="B1946" s="2">
        <f t="shared" si="60"/>
        <v>43951</v>
      </c>
      <c r="C1946" s="3">
        <f t="shared" si="61"/>
        <v>1</v>
      </c>
      <c r="D1946" t="s">
        <v>7</v>
      </c>
      <c r="E1946">
        <v>6</v>
      </c>
      <c r="F1946">
        <v>17540</v>
      </c>
      <c r="G1946">
        <v>447</v>
      </c>
    </row>
    <row r="1947" spans="1:7">
      <c r="A1947" s="2">
        <v>43928</v>
      </c>
      <c r="B1947" s="2">
        <f t="shared" si="60"/>
        <v>43951</v>
      </c>
      <c r="C1947" s="3">
        <f t="shared" si="61"/>
        <v>1</v>
      </c>
      <c r="D1947" t="s">
        <v>22</v>
      </c>
      <c r="E1947">
        <v>8</v>
      </c>
      <c r="F1947">
        <v>5429</v>
      </c>
      <c r="G1947">
        <v>179</v>
      </c>
    </row>
    <row r="1948" spans="1:7">
      <c r="A1948" s="2">
        <v>43928</v>
      </c>
      <c r="B1948" s="2">
        <f t="shared" si="60"/>
        <v>43951</v>
      </c>
      <c r="C1948" s="3">
        <f t="shared" si="61"/>
        <v>1</v>
      </c>
      <c r="D1948" t="s">
        <v>38</v>
      </c>
      <c r="E1948">
        <v>9</v>
      </c>
      <c r="F1948">
        <v>7781</v>
      </c>
      <c r="G1948">
        <v>277</v>
      </c>
    </row>
    <row r="1949" spans="1:7">
      <c r="A1949" s="2">
        <v>43928</v>
      </c>
      <c r="B1949" s="2">
        <f t="shared" si="60"/>
        <v>43951</v>
      </c>
      <c r="C1949" s="3">
        <f t="shared" si="61"/>
        <v>1</v>
      </c>
      <c r="D1949" t="s">
        <v>45</v>
      </c>
      <c r="E1949">
        <v>10</v>
      </c>
      <c r="F1949">
        <v>928</v>
      </c>
      <c r="G1949">
        <v>16</v>
      </c>
    </row>
    <row r="1950" spans="1:7">
      <c r="A1950" s="2">
        <v>43928</v>
      </c>
      <c r="B1950" s="2">
        <f t="shared" si="60"/>
        <v>43951</v>
      </c>
      <c r="C1950" s="3">
        <f t="shared" si="61"/>
        <v>1</v>
      </c>
      <c r="D1950" t="s">
        <v>33</v>
      </c>
      <c r="E1950">
        <v>11</v>
      </c>
      <c r="F1950">
        <v>1211</v>
      </c>
      <c r="G1950">
        <v>24</v>
      </c>
    </row>
    <row r="1951" spans="1:7">
      <c r="A1951" s="2">
        <v>43928</v>
      </c>
      <c r="B1951" s="2">
        <f t="shared" si="60"/>
        <v>43951</v>
      </c>
      <c r="C1951" s="3">
        <f t="shared" si="61"/>
        <v>1</v>
      </c>
      <c r="D1951" t="s">
        <v>15</v>
      </c>
      <c r="E1951">
        <v>12</v>
      </c>
      <c r="F1951">
        <v>14739</v>
      </c>
      <c r="G1951">
        <v>295</v>
      </c>
    </row>
    <row r="1952" spans="1:7">
      <c r="A1952" s="2">
        <v>43928</v>
      </c>
      <c r="B1952" s="2">
        <f t="shared" si="60"/>
        <v>43951</v>
      </c>
      <c r="C1952" s="3">
        <f t="shared" si="61"/>
        <v>1</v>
      </c>
      <c r="D1952" t="s">
        <v>18</v>
      </c>
      <c r="E1952">
        <v>13</v>
      </c>
      <c r="F1952">
        <v>9156</v>
      </c>
      <c r="G1952">
        <v>348</v>
      </c>
    </row>
    <row r="1953" spans="1:7">
      <c r="A1953" s="2">
        <v>43928</v>
      </c>
      <c r="B1953" s="2">
        <f t="shared" si="60"/>
        <v>43951</v>
      </c>
      <c r="C1953" s="3">
        <f t="shared" si="61"/>
        <v>1</v>
      </c>
      <c r="D1953" t="s">
        <v>57</v>
      </c>
      <c r="E1953">
        <v>66</v>
      </c>
      <c r="F1953">
        <v>274</v>
      </c>
      <c r="G1953">
        <v>4</v>
      </c>
    </row>
    <row r="1954" spans="1:7">
      <c r="A1954" s="2">
        <v>43928</v>
      </c>
      <c r="B1954" s="2">
        <f t="shared" si="60"/>
        <v>43951</v>
      </c>
      <c r="C1954" s="3">
        <f t="shared" si="61"/>
        <v>1</v>
      </c>
      <c r="D1954" t="s">
        <v>26</v>
      </c>
      <c r="E1954">
        <v>15</v>
      </c>
      <c r="F1954">
        <v>408</v>
      </c>
      <c r="G1954">
        <v>5</v>
      </c>
    </row>
    <row r="1955" spans="1:7">
      <c r="A1955" s="2">
        <v>43928</v>
      </c>
      <c r="B1955" s="2">
        <f t="shared" si="60"/>
        <v>43951</v>
      </c>
      <c r="C1955" s="3">
        <f t="shared" si="61"/>
        <v>1</v>
      </c>
      <c r="D1955" t="s">
        <v>53</v>
      </c>
      <c r="E1955">
        <v>16</v>
      </c>
      <c r="F1955">
        <v>1210</v>
      </c>
      <c r="G1955">
        <v>15</v>
      </c>
    </row>
    <row r="1956" spans="1:7">
      <c r="A1956" s="2">
        <v>43928</v>
      </c>
      <c r="B1956" s="2">
        <f t="shared" si="60"/>
        <v>43951</v>
      </c>
      <c r="C1956" s="3">
        <f t="shared" si="61"/>
        <v>1</v>
      </c>
      <c r="D1956" t="s">
        <v>6</v>
      </c>
      <c r="E1956">
        <v>17</v>
      </c>
      <c r="F1956">
        <v>13549</v>
      </c>
      <c r="G1956">
        <v>384</v>
      </c>
    </row>
    <row r="1957" spans="1:7">
      <c r="A1957" s="2">
        <v>43928</v>
      </c>
      <c r="B1957" s="2">
        <f t="shared" si="60"/>
        <v>43951</v>
      </c>
      <c r="C1957" s="3">
        <f t="shared" si="61"/>
        <v>1</v>
      </c>
      <c r="D1957" t="s">
        <v>27</v>
      </c>
      <c r="E1957">
        <v>18</v>
      </c>
      <c r="F1957">
        <v>5544</v>
      </c>
      <c r="G1957">
        <v>208</v>
      </c>
    </row>
    <row r="1958" spans="1:7">
      <c r="A1958" s="2">
        <v>43928</v>
      </c>
      <c r="B1958" s="2">
        <f t="shared" si="60"/>
        <v>43951</v>
      </c>
      <c r="C1958" s="3">
        <f t="shared" si="61"/>
        <v>1</v>
      </c>
      <c r="D1958" t="s">
        <v>39</v>
      </c>
      <c r="E1958">
        <v>19</v>
      </c>
      <c r="F1958">
        <v>1048</v>
      </c>
      <c r="G1958">
        <v>26</v>
      </c>
    </row>
    <row r="1959" spans="1:7">
      <c r="A1959" s="2">
        <v>43928</v>
      </c>
      <c r="B1959" s="2">
        <f t="shared" si="60"/>
        <v>43951</v>
      </c>
      <c r="C1959" s="3">
        <f t="shared" si="61"/>
        <v>1</v>
      </c>
      <c r="D1959" t="s">
        <v>34</v>
      </c>
      <c r="E1959">
        <v>20</v>
      </c>
      <c r="F1959">
        <v>905</v>
      </c>
      <c r="G1959">
        <v>30</v>
      </c>
    </row>
    <row r="1960" spans="1:7">
      <c r="A1960" s="2">
        <v>43928</v>
      </c>
      <c r="B1960" s="2">
        <f t="shared" si="60"/>
        <v>43951</v>
      </c>
      <c r="C1960" s="3">
        <f t="shared" si="61"/>
        <v>1</v>
      </c>
      <c r="D1960" t="s">
        <v>28</v>
      </c>
      <c r="E1960">
        <v>21</v>
      </c>
      <c r="F1960">
        <v>1289</v>
      </c>
      <c r="G1960">
        <v>66</v>
      </c>
    </row>
    <row r="1961" spans="1:7">
      <c r="A1961" s="2">
        <v>43928</v>
      </c>
      <c r="B1961" s="2">
        <f t="shared" si="60"/>
        <v>43951</v>
      </c>
      <c r="C1961" s="3">
        <f t="shared" si="61"/>
        <v>1</v>
      </c>
      <c r="D1961" t="s">
        <v>40</v>
      </c>
      <c r="E1961">
        <v>22</v>
      </c>
      <c r="F1961">
        <v>16284</v>
      </c>
      <c r="G1961">
        <v>582</v>
      </c>
    </row>
    <row r="1962" spans="1:7">
      <c r="A1962" s="2">
        <v>43928</v>
      </c>
      <c r="B1962" s="2">
        <f t="shared" si="60"/>
        <v>43951</v>
      </c>
      <c r="C1962" s="3">
        <f t="shared" si="61"/>
        <v>1</v>
      </c>
      <c r="D1962" t="s">
        <v>51</v>
      </c>
      <c r="E1962">
        <v>23</v>
      </c>
      <c r="F1962">
        <v>519</v>
      </c>
      <c r="G1962">
        <v>12</v>
      </c>
    </row>
    <row r="1963" spans="1:7">
      <c r="A1963" s="2">
        <v>43928</v>
      </c>
      <c r="B1963" s="2">
        <f t="shared" si="60"/>
        <v>43951</v>
      </c>
      <c r="C1963" s="3">
        <f t="shared" si="61"/>
        <v>1</v>
      </c>
      <c r="D1963" t="s">
        <v>23</v>
      </c>
      <c r="E1963">
        <v>24</v>
      </c>
      <c r="F1963">
        <v>4371</v>
      </c>
      <c r="G1963">
        <v>104</v>
      </c>
    </row>
    <row r="1964" spans="1:7">
      <c r="A1964" s="2">
        <v>43928</v>
      </c>
      <c r="B1964" s="2">
        <f t="shared" si="60"/>
        <v>43951</v>
      </c>
      <c r="C1964" s="3">
        <f t="shared" si="61"/>
        <v>1</v>
      </c>
      <c r="D1964" t="s">
        <v>9</v>
      </c>
      <c r="E1964">
        <v>25</v>
      </c>
      <c r="F1964">
        <v>15202</v>
      </c>
      <c r="G1964">
        <v>356</v>
      </c>
    </row>
    <row r="1965" spans="1:7">
      <c r="A1965" s="2">
        <v>43928</v>
      </c>
      <c r="B1965" s="2">
        <f t="shared" si="60"/>
        <v>43951</v>
      </c>
      <c r="C1965" s="3">
        <f t="shared" si="61"/>
        <v>1</v>
      </c>
      <c r="D1965" t="s">
        <v>42</v>
      </c>
      <c r="E1965">
        <v>26</v>
      </c>
      <c r="F1965">
        <v>18851</v>
      </c>
      <c r="G1965">
        <v>845</v>
      </c>
    </row>
    <row r="1966" spans="1:7">
      <c r="A1966" s="2">
        <v>43928</v>
      </c>
      <c r="B1966" s="2">
        <f t="shared" si="60"/>
        <v>43951</v>
      </c>
      <c r="C1966" s="3">
        <f t="shared" si="61"/>
        <v>1</v>
      </c>
      <c r="D1966" t="s">
        <v>29</v>
      </c>
      <c r="E1966">
        <v>27</v>
      </c>
      <c r="F1966">
        <v>1069</v>
      </c>
      <c r="G1966">
        <v>34</v>
      </c>
    </row>
    <row r="1967" spans="1:7">
      <c r="A1967" s="2">
        <v>43928</v>
      </c>
      <c r="B1967" s="2">
        <f t="shared" si="60"/>
        <v>43951</v>
      </c>
      <c r="C1967" s="3">
        <f t="shared" si="61"/>
        <v>1</v>
      </c>
      <c r="D1967" t="s">
        <v>46</v>
      </c>
      <c r="E1967">
        <v>28</v>
      </c>
      <c r="F1967">
        <v>1915</v>
      </c>
      <c r="G1967">
        <v>59</v>
      </c>
    </row>
    <row r="1968" spans="1:7">
      <c r="A1968" s="2">
        <v>43928</v>
      </c>
      <c r="B1968" s="2">
        <f t="shared" si="60"/>
        <v>43951</v>
      </c>
      <c r="C1968" s="3">
        <f t="shared" si="61"/>
        <v>1</v>
      </c>
      <c r="D1968" t="s">
        <v>35</v>
      </c>
      <c r="E1968">
        <v>29</v>
      </c>
      <c r="F1968">
        <v>3037</v>
      </c>
      <c r="G1968">
        <v>80</v>
      </c>
    </row>
    <row r="1969" spans="1:7">
      <c r="A1969" s="2">
        <v>43928</v>
      </c>
      <c r="B1969" s="2">
        <f t="shared" si="60"/>
        <v>43951</v>
      </c>
      <c r="C1969" s="3">
        <f t="shared" si="61"/>
        <v>1</v>
      </c>
      <c r="D1969" t="s">
        <v>54</v>
      </c>
      <c r="E1969">
        <v>30</v>
      </c>
      <c r="F1969">
        <v>319</v>
      </c>
      <c r="G1969">
        <v>6</v>
      </c>
    </row>
    <row r="1970" spans="1:7">
      <c r="A1970" s="2">
        <v>43928</v>
      </c>
      <c r="B1970" s="2">
        <f t="shared" si="60"/>
        <v>43951</v>
      </c>
      <c r="C1970" s="3">
        <f t="shared" si="61"/>
        <v>1</v>
      </c>
      <c r="D1970" t="s">
        <v>12</v>
      </c>
      <c r="E1970">
        <v>31</v>
      </c>
      <c r="F1970">
        <v>491</v>
      </c>
      <c r="G1970">
        <v>12</v>
      </c>
    </row>
    <row r="1971" spans="1:7">
      <c r="A1971" s="2">
        <v>43928</v>
      </c>
      <c r="B1971" s="2">
        <f t="shared" si="60"/>
        <v>43951</v>
      </c>
      <c r="C1971" s="3">
        <f t="shared" si="61"/>
        <v>1</v>
      </c>
      <c r="D1971" t="s">
        <v>24</v>
      </c>
      <c r="E1971">
        <v>32</v>
      </c>
      <c r="F1971">
        <v>2101</v>
      </c>
      <c r="G1971">
        <v>60</v>
      </c>
    </row>
    <row r="1972" spans="1:7">
      <c r="A1972" s="2">
        <v>43928</v>
      </c>
      <c r="B1972" s="2">
        <f t="shared" si="60"/>
        <v>43951</v>
      </c>
      <c r="C1972" s="3">
        <f t="shared" si="61"/>
        <v>1</v>
      </c>
      <c r="D1972" t="s">
        <v>19</v>
      </c>
      <c r="E1972">
        <v>33</v>
      </c>
      <c r="F1972">
        <v>747</v>
      </c>
      <c r="G1972">
        <v>13</v>
      </c>
    </row>
    <row r="1973" spans="1:7">
      <c r="A1973" s="2">
        <v>43928</v>
      </c>
      <c r="B1973" s="2">
        <f t="shared" si="60"/>
        <v>43951</v>
      </c>
      <c r="C1973" s="3">
        <f t="shared" si="61"/>
        <v>1</v>
      </c>
      <c r="D1973" t="s">
        <v>21</v>
      </c>
      <c r="E1973">
        <v>34</v>
      </c>
      <c r="F1973">
        <v>44416</v>
      </c>
      <c r="G1973">
        <v>1232</v>
      </c>
    </row>
    <row r="1974" spans="1:7">
      <c r="A1974" s="2">
        <v>43928</v>
      </c>
      <c r="B1974" s="2">
        <f t="shared" si="60"/>
        <v>43951</v>
      </c>
      <c r="C1974" s="3">
        <f t="shared" si="61"/>
        <v>1</v>
      </c>
      <c r="D1974" t="s">
        <v>47</v>
      </c>
      <c r="E1974">
        <v>35</v>
      </c>
      <c r="F1974">
        <v>794</v>
      </c>
      <c r="G1974">
        <v>13</v>
      </c>
    </row>
    <row r="1975" spans="1:7">
      <c r="A1975" s="2">
        <v>43928</v>
      </c>
      <c r="B1975" s="2">
        <f t="shared" si="60"/>
        <v>43951</v>
      </c>
      <c r="C1975" s="3">
        <f t="shared" si="61"/>
        <v>1</v>
      </c>
      <c r="D1975" t="s">
        <v>16</v>
      </c>
      <c r="E1975">
        <v>36</v>
      </c>
      <c r="F1975">
        <v>141703</v>
      </c>
      <c r="G1975">
        <v>7185</v>
      </c>
    </row>
    <row r="1976" spans="1:7">
      <c r="A1976" s="2">
        <v>43928</v>
      </c>
      <c r="B1976" s="2">
        <f t="shared" si="60"/>
        <v>43951</v>
      </c>
      <c r="C1976" s="3">
        <f t="shared" si="61"/>
        <v>1</v>
      </c>
      <c r="D1976" t="s">
        <v>20</v>
      </c>
      <c r="E1976">
        <v>37</v>
      </c>
      <c r="F1976">
        <v>3220</v>
      </c>
      <c r="G1976">
        <v>50</v>
      </c>
    </row>
    <row r="1977" spans="1:7">
      <c r="A1977" s="2">
        <v>43928</v>
      </c>
      <c r="B1977" s="2">
        <f t="shared" si="60"/>
        <v>43951</v>
      </c>
      <c r="C1977" s="3">
        <f t="shared" si="61"/>
        <v>1</v>
      </c>
      <c r="D1977" t="s">
        <v>48</v>
      </c>
      <c r="E1977">
        <v>38</v>
      </c>
      <c r="F1977">
        <v>237</v>
      </c>
      <c r="G1977">
        <v>4</v>
      </c>
    </row>
    <row r="1978" spans="1:7">
      <c r="A1978" s="2">
        <v>43928</v>
      </c>
      <c r="B1978" s="2">
        <f t="shared" si="60"/>
        <v>43951</v>
      </c>
      <c r="C1978" s="3">
        <f t="shared" si="61"/>
        <v>1</v>
      </c>
      <c r="D1978" t="s">
        <v>59</v>
      </c>
      <c r="E1978">
        <v>69</v>
      </c>
      <c r="F1978">
        <v>8</v>
      </c>
      <c r="G1978">
        <v>2</v>
      </c>
    </row>
    <row r="1979" spans="1:7">
      <c r="A1979" s="2">
        <v>43928</v>
      </c>
      <c r="B1979" s="2">
        <f t="shared" si="60"/>
        <v>43951</v>
      </c>
      <c r="C1979" s="3">
        <f t="shared" si="61"/>
        <v>1</v>
      </c>
      <c r="D1979" t="s">
        <v>41</v>
      </c>
      <c r="E1979">
        <v>39</v>
      </c>
      <c r="F1979">
        <v>4783</v>
      </c>
      <c r="G1979">
        <v>167</v>
      </c>
    </row>
    <row r="1980" spans="1:7">
      <c r="A1980" s="2">
        <v>43928</v>
      </c>
      <c r="B1980" s="2">
        <f t="shared" si="60"/>
        <v>43951</v>
      </c>
      <c r="C1980" s="3">
        <f t="shared" si="61"/>
        <v>1</v>
      </c>
      <c r="D1980" t="s">
        <v>30</v>
      </c>
      <c r="E1980">
        <v>40</v>
      </c>
      <c r="F1980">
        <v>1470</v>
      </c>
      <c r="G1980">
        <v>67</v>
      </c>
    </row>
    <row r="1981" spans="1:7">
      <c r="A1981" s="2">
        <v>43928</v>
      </c>
      <c r="B1981" s="2">
        <f t="shared" si="60"/>
        <v>43951</v>
      </c>
      <c r="C1981" s="3">
        <f t="shared" si="61"/>
        <v>1</v>
      </c>
      <c r="D1981" t="s">
        <v>14</v>
      </c>
      <c r="E1981">
        <v>41</v>
      </c>
      <c r="F1981">
        <v>1181</v>
      </c>
      <c r="G1981">
        <v>33</v>
      </c>
    </row>
    <row r="1982" spans="1:7">
      <c r="A1982" s="2">
        <v>43928</v>
      </c>
      <c r="B1982" s="2">
        <f t="shared" si="60"/>
        <v>43951</v>
      </c>
      <c r="C1982" s="3">
        <f t="shared" si="61"/>
        <v>1</v>
      </c>
      <c r="D1982" t="s">
        <v>31</v>
      </c>
      <c r="E1982">
        <v>42</v>
      </c>
      <c r="F1982">
        <v>14582</v>
      </c>
      <c r="G1982">
        <v>241</v>
      </c>
    </row>
    <row r="1983" spans="1:7">
      <c r="A1983" s="2">
        <v>43928</v>
      </c>
      <c r="B1983" s="2">
        <f t="shared" si="60"/>
        <v>43951</v>
      </c>
      <c r="C1983" s="3">
        <f t="shared" si="61"/>
        <v>1</v>
      </c>
      <c r="D1983" t="s">
        <v>55</v>
      </c>
      <c r="E1983">
        <v>72</v>
      </c>
      <c r="F1983">
        <v>573</v>
      </c>
      <c r="G1983">
        <v>23</v>
      </c>
    </row>
    <row r="1984" spans="1:7">
      <c r="A1984" s="2">
        <v>43928</v>
      </c>
      <c r="B1984" s="2">
        <f t="shared" si="60"/>
        <v>43951</v>
      </c>
      <c r="C1984" s="3">
        <f t="shared" si="61"/>
        <v>1</v>
      </c>
      <c r="D1984" t="s">
        <v>17</v>
      </c>
      <c r="E1984">
        <v>44</v>
      </c>
      <c r="F1984">
        <v>1229</v>
      </c>
      <c r="G1984">
        <v>30</v>
      </c>
    </row>
    <row r="1985" spans="1:7">
      <c r="A1985" s="2">
        <v>43928</v>
      </c>
      <c r="B1985" s="2">
        <f t="shared" si="60"/>
        <v>43951</v>
      </c>
      <c r="C1985" s="3">
        <f t="shared" si="61"/>
        <v>1</v>
      </c>
      <c r="D1985" t="s">
        <v>32</v>
      </c>
      <c r="E1985">
        <v>45</v>
      </c>
      <c r="F1985">
        <v>2417</v>
      </c>
      <c r="G1985">
        <v>51</v>
      </c>
    </row>
    <row r="1986" spans="1:7">
      <c r="A1986" s="2">
        <v>43928</v>
      </c>
      <c r="B1986" s="2">
        <f t="shared" si="60"/>
        <v>43951</v>
      </c>
      <c r="C1986" s="3">
        <f t="shared" si="61"/>
        <v>1</v>
      </c>
      <c r="D1986" t="s">
        <v>43</v>
      </c>
      <c r="E1986">
        <v>46</v>
      </c>
      <c r="F1986">
        <v>320</v>
      </c>
      <c r="G1986">
        <v>6</v>
      </c>
    </row>
    <row r="1987" spans="1:7">
      <c r="A1987" s="2">
        <v>43928</v>
      </c>
      <c r="B1987" s="2">
        <f t="shared" si="60"/>
        <v>43951</v>
      </c>
      <c r="C1987" s="3">
        <f t="shared" si="61"/>
        <v>1</v>
      </c>
      <c r="D1987" t="s">
        <v>25</v>
      </c>
      <c r="E1987">
        <v>47</v>
      </c>
      <c r="F1987">
        <v>4010</v>
      </c>
      <c r="G1987">
        <v>72</v>
      </c>
    </row>
    <row r="1988" spans="1:7">
      <c r="A1988" s="2">
        <v>43928</v>
      </c>
      <c r="B1988" s="2">
        <f t="shared" ref="B1988:B2051" si="62">EOMONTH(A1988,0)</f>
        <v>43951</v>
      </c>
      <c r="C1988" s="3">
        <f t="shared" ref="C1988:C2051" si="63">IF(A1988=B1988,0,1)</f>
        <v>1</v>
      </c>
      <c r="D1988" t="s">
        <v>11</v>
      </c>
      <c r="E1988">
        <v>48</v>
      </c>
      <c r="F1988">
        <v>8968</v>
      </c>
      <c r="G1988">
        <v>177</v>
      </c>
    </row>
    <row r="1989" spans="1:7">
      <c r="A1989" s="2">
        <v>43928</v>
      </c>
      <c r="B1989" s="2">
        <f t="shared" si="62"/>
        <v>43951</v>
      </c>
      <c r="C1989" s="3">
        <f t="shared" si="63"/>
        <v>1</v>
      </c>
      <c r="D1989" t="s">
        <v>13</v>
      </c>
      <c r="E1989">
        <v>49</v>
      </c>
      <c r="F1989">
        <v>1737</v>
      </c>
      <c r="G1989">
        <v>13</v>
      </c>
    </row>
    <row r="1990" spans="1:7">
      <c r="A1990" s="2">
        <v>43928</v>
      </c>
      <c r="B1990" s="2">
        <f t="shared" si="62"/>
        <v>43951</v>
      </c>
      <c r="C1990" s="3">
        <f t="shared" si="63"/>
        <v>1</v>
      </c>
      <c r="D1990" t="s">
        <v>36</v>
      </c>
      <c r="E1990">
        <v>50</v>
      </c>
      <c r="F1990">
        <v>575</v>
      </c>
      <c r="G1990">
        <v>23</v>
      </c>
    </row>
    <row r="1991" spans="1:7">
      <c r="A1991" s="2">
        <v>43928</v>
      </c>
      <c r="B1991" s="2">
        <f t="shared" si="62"/>
        <v>43951</v>
      </c>
      <c r="C1991" s="3">
        <f t="shared" si="63"/>
        <v>1</v>
      </c>
      <c r="D1991" t="s">
        <v>56</v>
      </c>
      <c r="E1991">
        <v>78</v>
      </c>
      <c r="F1991">
        <v>45</v>
      </c>
      <c r="G1991">
        <v>1</v>
      </c>
    </row>
    <row r="1992" spans="1:7">
      <c r="A1992" s="2">
        <v>43928</v>
      </c>
      <c r="B1992" s="2">
        <f t="shared" si="62"/>
        <v>43951</v>
      </c>
      <c r="C1992" s="3">
        <f t="shared" si="63"/>
        <v>1</v>
      </c>
      <c r="D1992" t="s">
        <v>37</v>
      </c>
      <c r="E1992">
        <v>51</v>
      </c>
      <c r="F1992">
        <v>3332</v>
      </c>
      <c r="G1992">
        <v>69</v>
      </c>
    </row>
    <row r="1993" spans="1:7">
      <c r="A1993" s="2">
        <v>43928</v>
      </c>
      <c r="B1993" s="2">
        <f t="shared" si="62"/>
        <v>43951</v>
      </c>
      <c r="C1993" s="3">
        <f t="shared" si="63"/>
        <v>1</v>
      </c>
      <c r="D1993" t="s">
        <v>5</v>
      </c>
      <c r="E1993">
        <v>53</v>
      </c>
      <c r="F1993">
        <v>8683</v>
      </c>
      <c r="G1993">
        <v>409</v>
      </c>
    </row>
    <row r="1994" spans="1:7">
      <c r="A1994" s="2">
        <v>43928</v>
      </c>
      <c r="B1994" s="2">
        <f t="shared" si="62"/>
        <v>43951</v>
      </c>
      <c r="C1994" s="3">
        <f t="shared" si="63"/>
        <v>1</v>
      </c>
      <c r="D1994" t="s">
        <v>58</v>
      </c>
      <c r="E1994">
        <v>54</v>
      </c>
      <c r="F1994">
        <v>413</v>
      </c>
      <c r="G1994">
        <v>4</v>
      </c>
    </row>
    <row r="1995" spans="1:7">
      <c r="A1995" s="2">
        <v>43928</v>
      </c>
      <c r="B1995" s="2">
        <f t="shared" si="62"/>
        <v>43951</v>
      </c>
      <c r="C1995" s="3">
        <f t="shared" si="63"/>
        <v>1</v>
      </c>
      <c r="D1995" t="s">
        <v>10</v>
      </c>
      <c r="E1995">
        <v>55</v>
      </c>
      <c r="F1995">
        <v>2578</v>
      </c>
      <c r="G1995">
        <v>94</v>
      </c>
    </row>
    <row r="1996" spans="1:7">
      <c r="A1996" s="2">
        <v>43928</v>
      </c>
      <c r="B1996" s="2">
        <f t="shared" si="62"/>
        <v>43951</v>
      </c>
      <c r="C1996" s="3">
        <f t="shared" si="63"/>
        <v>1</v>
      </c>
      <c r="D1996" t="s">
        <v>49</v>
      </c>
      <c r="E1996">
        <v>56</v>
      </c>
      <c r="F1996">
        <v>221</v>
      </c>
      <c r="G1996">
        <v>0</v>
      </c>
    </row>
    <row r="1997" spans="1:7">
      <c r="A1997" s="2">
        <v>43929</v>
      </c>
      <c r="B1997" s="2">
        <f t="shared" si="62"/>
        <v>43951</v>
      </c>
      <c r="C1997" s="3">
        <f t="shared" si="63"/>
        <v>1</v>
      </c>
      <c r="D1997" t="s">
        <v>52</v>
      </c>
      <c r="E1997">
        <v>1</v>
      </c>
      <c r="F1997">
        <v>2498</v>
      </c>
      <c r="G1997">
        <v>67</v>
      </c>
    </row>
    <row r="1998" spans="1:7">
      <c r="A1998" s="2">
        <v>43929</v>
      </c>
      <c r="B1998" s="2">
        <f t="shared" si="62"/>
        <v>43951</v>
      </c>
      <c r="C1998" s="3">
        <f t="shared" si="63"/>
        <v>1</v>
      </c>
      <c r="D1998" t="s">
        <v>50</v>
      </c>
      <c r="E1998">
        <v>2</v>
      </c>
      <c r="F1998">
        <v>224</v>
      </c>
      <c r="G1998">
        <v>5</v>
      </c>
    </row>
    <row r="1999" spans="1:7">
      <c r="A1999" s="2">
        <v>43929</v>
      </c>
      <c r="B1999" s="2">
        <f t="shared" si="62"/>
        <v>43951</v>
      </c>
      <c r="C1999" s="3">
        <f t="shared" si="63"/>
        <v>1</v>
      </c>
      <c r="D1999" t="s">
        <v>8</v>
      </c>
      <c r="E1999">
        <v>4</v>
      </c>
      <c r="F1999">
        <v>2726</v>
      </c>
      <c r="G1999">
        <v>80</v>
      </c>
    </row>
    <row r="2000" spans="1:7">
      <c r="A2000" s="2">
        <v>43929</v>
      </c>
      <c r="B2000" s="2">
        <f t="shared" si="62"/>
        <v>43951</v>
      </c>
      <c r="C2000" s="3">
        <f t="shared" si="63"/>
        <v>1</v>
      </c>
      <c r="D2000" t="s">
        <v>44</v>
      </c>
      <c r="E2000">
        <v>5</v>
      </c>
      <c r="F2000">
        <v>1077</v>
      </c>
      <c r="G2000">
        <v>18</v>
      </c>
    </row>
    <row r="2001" spans="1:7">
      <c r="A2001" s="2">
        <v>43929</v>
      </c>
      <c r="B2001" s="2">
        <f t="shared" si="62"/>
        <v>43951</v>
      </c>
      <c r="C2001" s="3">
        <f t="shared" si="63"/>
        <v>1</v>
      </c>
      <c r="D2001" t="s">
        <v>7</v>
      </c>
      <c r="E2001">
        <v>6</v>
      </c>
      <c r="F2001">
        <v>19043</v>
      </c>
      <c r="G2001">
        <v>506</v>
      </c>
    </row>
    <row r="2002" spans="1:7">
      <c r="A2002" s="2">
        <v>43929</v>
      </c>
      <c r="B2002" s="2">
        <f t="shared" si="62"/>
        <v>43951</v>
      </c>
      <c r="C2002" s="3">
        <f t="shared" si="63"/>
        <v>1</v>
      </c>
      <c r="D2002" t="s">
        <v>22</v>
      </c>
      <c r="E2002">
        <v>8</v>
      </c>
      <c r="F2002">
        <v>5655</v>
      </c>
      <c r="G2002">
        <v>192</v>
      </c>
    </row>
    <row r="2003" spans="1:7">
      <c r="A2003" s="2">
        <v>43929</v>
      </c>
      <c r="B2003" s="2">
        <f t="shared" si="62"/>
        <v>43951</v>
      </c>
      <c r="C2003" s="3">
        <f t="shared" si="63"/>
        <v>1</v>
      </c>
      <c r="D2003" t="s">
        <v>38</v>
      </c>
      <c r="E2003">
        <v>9</v>
      </c>
      <c r="F2003">
        <v>8781</v>
      </c>
      <c r="G2003">
        <v>335</v>
      </c>
    </row>
    <row r="2004" spans="1:7">
      <c r="A2004" s="2">
        <v>43929</v>
      </c>
      <c r="B2004" s="2">
        <f t="shared" si="62"/>
        <v>43951</v>
      </c>
      <c r="C2004" s="3">
        <f t="shared" si="63"/>
        <v>1</v>
      </c>
      <c r="D2004" t="s">
        <v>45</v>
      </c>
      <c r="E2004">
        <v>10</v>
      </c>
      <c r="F2004">
        <v>1116</v>
      </c>
      <c r="G2004">
        <v>19</v>
      </c>
    </row>
    <row r="2005" spans="1:7">
      <c r="A2005" s="2">
        <v>43929</v>
      </c>
      <c r="B2005" s="2">
        <f t="shared" si="62"/>
        <v>43951</v>
      </c>
      <c r="C2005" s="3">
        <f t="shared" si="63"/>
        <v>1</v>
      </c>
      <c r="D2005" t="s">
        <v>33</v>
      </c>
      <c r="E2005">
        <v>11</v>
      </c>
      <c r="F2005">
        <v>1440</v>
      </c>
      <c r="G2005">
        <v>27</v>
      </c>
    </row>
    <row r="2006" spans="1:7">
      <c r="A2006" s="2">
        <v>43929</v>
      </c>
      <c r="B2006" s="2">
        <f t="shared" si="62"/>
        <v>43951</v>
      </c>
      <c r="C2006" s="3">
        <f t="shared" si="63"/>
        <v>1</v>
      </c>
      <c r="D2006" t="s">
        <v>15</v>
      </c>
      <c r="E2006">
        <v>12</v>
      </c>
      <c r="F2006">
        <v>15690</v>
      </c>
      <c r="G2006">
        <v>322</v>
      </c>
    </row>
    <row r="2007" spans="1:7">
      <c r="A2007" s="2">
        <v>43929</v>
      </c>
      <c r="B2007" s="2">
        <f t="shared" si="62"/>
        <v>43951</v>
      </c>
      <c r="C2007" s="3">
        <f t="shared" si="63"/>
        <v>1</v>
      </c>
      <c r="D2007" t="s">
        <v>18</v>
      </c>
      <c r="E2007">
        <v>13</v>
      </c>
      <c r="F2007">
        <v>10204</v>
      </c>
      <c r="G2007">
        <v>370</v>
      </c>
    </row>
    <row r="2008" spans="1:7">
      <c r="A2008" s="2">
        <v>43929</v>
      </c>
      <c r="B2008" s="2">
        <f t="shared" si="62"/>
        <v>43951</v>
      </c>
      <c r="C2008" s="3">
        <f t="shared" si="63"/>
        <v>1</v>
      </c>
      <c r="D2008" t="s">
        <v>57</v>
      </c>
      <c r="E2008">
        <v>66</v>
      </c>
      <c r="F2008">
        <v>409</v>
      </c>
      <c r="G2008">
        <v>4</v>
      </c>
    </row>
    <row r="2009" spans="1:7">
      <c r="A2009" s="2">
        <v>43929</v>
      </c>
      <c r="B2009" s="2">
        <f t="shared" si="62"/>
        <v>43951</v>
      </c>
      <c r="C2009" s="3">
        <f t="shared" si="63"/>
        <v>1</v>
      </c>
      <c r="D2009" t="s">
        <v>26</v>
      </c>
      <c r="E2009">
        <v>15</v>
      </c>
      <c r="F2009">
        <v>433</v>
      </c>
      <c r="G2009">
        <v>5</v>
      </c>
    </row>
    <row r="2010" spans="1:7">
      <c r="A2010" s="2">
        <v>43929</v>
      </c>
      <c r="B2010" s="2">
        <f t="shared" si="62"/>
        <v>43951</v>
      </c>
      <c r="C2010" s="3">
        <f t="shared" si="63"/>
        <v>1</v>
      </c>
      <c r="D2010" t="s">
        <v>53</v>
      </c>
      <c r="E2010">
        <v>16</v>
      </c>
      <c r="F2010">
        <v>1232</v>
      </c>
      <c r="G2010">
        <v>19</v>
      </c>
    </row>
    <row r="2011" spans="1:7">
      <c r="A2011" s="2">
        <v>43929</v>
      </c>
      <c r="B2011" s="2">
        <f t="shared" si="62"/>
        <v>43951</v>
      </c>
      <c r="C2011" s="3">
        <f t="shared" si="63"/>
        <v>1</v>
      </c>
      <c r="D2011" t="s">
        <v>6</v>
      </c>
      <c r="E2011">
        <v>17</v>
      </c>
      <c r="F2011">
        <v>15078</v>
      </c>
      <c r="G2011">
        <v>464</v>
      </c>
    </row>
    <row r="2012" spans="1:7">
      <c r="A2012" s="2">
        <v>43929</v>
      </c>
      <c r="B2012" s="2">
        <f t="shared" si="62"/>
        <v>43951</v>
      </c>
      <c r="C2012" s="3">
        <f t="shared" si="63"/>
        <v>1</v>
      </c>
      <c r="D2012" t="s">
        <v>27</v>
      </c>
      <c r="E2012">
        <v>18</v>
      </c>
      <c r="F2012">
        <v>5986</v>
      </c>
      <c r="G2012">
        <v>246</v>
      </c>
    </row>
    <row r="2013" spans="1:7">
      <c r="A2013" s="2">
        <v>43929</v>
      </c>
      <c r="B2013" s="2">
        <f t="shared" si="62"/>
        <v>43951</v>
      </c>
      <c r="C2013" s="3">
        <f t="shared" si="63"/>
        <v>1</v>
      </c>
      <c r="D2013" t="s">
        <v>39</v>
      </c>
      <c r="E2013">
        <v>19</v>
      </c>
      <c r="F2013">
        <v>1145</v>
      </c>
      <c r="G2013">
        <v>27</v>
      </c>
    </row>
    <row r="2014" spans="1:7">
      <c r="A2014" s="2">
        <v>43929</v>
      </c>
      <c r="B2014" s="2">
        <f t="shared" si="62"/>
        <v>43951</v>
      </c>
      <c r="C2014" s="3">
        <f t="shared" si="63"/>
        <v>1</v>
      </c>
      <c r="D2014" t="s">
        <v>34</v>
      </c>
      <c r="E2014">
        <v>20</v>
      </c>
      <c r="F2014">
        <v>1055</v>
      </c>
      <c r="G2014">
        <v>38</v>
      </c>
    </row>
    <row r="2015" spans="1:7">
      <c r="A2015" s="2">
        <v>43929</v>
      </c>
      <c r="B2015" s="2">
        <f t="shared" si="62"/>
        <v>43951</v>
      </c>
      <c r="C2015" s="3">
        <f t="shared" si="63"/>
        <v>1</v>
      </c>
      <c r="D2015" t="s">
        <v>28</v>
      </c>
      <c r="E2015">
        <v>21</v>
      </c>
      <c r="F2015">
        <v>1393</v>
      </c>
      <c r="G2015">
        <v>73</v>
      </c>
    </row>
    <row r="2016" spans="1:7">
      <c r="A2016" s="2">
        <v>43929</v>
      </c>
      <c r="B2016" s="2">
        <f t="shared" si="62"/>
        <v>43951</v>
      </c>
      <c r="C2016" s="3">
        <f t="shared" si="63"/>
        <v>1</v>
      </c>
      <c r="D2016" t="s">
        <v>40</v>
      </c>
      <c r="E2016">
        <v>22</v>
      </c>
      <c r="F2016">
        <v>17030</v>
      </c>
      <c r="G2016">
        <v>652</v>
      </c>
    </row>
    <row r="2017" spans="1:7">
      <c r="A2017" s="2">
        <v>43929</v>
      </c>
      <c r="B2017" s="2">
        <f t="shared" si="62"/>
        <v>43951</v>
      </c>
      <c r="C2017" s="3">
        <f t="shared" si="63"/>
        <v>1</v>
      </c>
      <c r="D2017" t="s">
        <v>51</v>
      </c>
      <c r="E2017">
        <v>23</v>
      </c>
      <c r="F2017">
        <v>537</v>
      </c>
      <c r="G2017">
        <v>14</v>
      </c>
    </row>
    <row r="2018" spans="1:7">
      <c r="A2018" s="2">
        <v>43929</v>
      </c>
      <c r="B2018" s="2">
        <f t="shared" si="62"/>
        <v>43951</v>
      </c>
      <c r="C2018" s="3">
        <f t="shared" si="63"/>
        <v>1</v>
      </c>
      <c r="D2018" t="s">
        <v>23</v>
      </c>
      <c r="E2018">
        <v>24</v>
      </c>
      <c r="F2018">
        <v>5529</v>
      </c>
      <c r="G2018">
        <v>124</v>
      </c>
    </row>
    <row r="2019" spans="1:7">
      <c r="A2019" s="2">
        <v>43929</v>
      </c>
      <c r="B2019" s="2">
        <f t="shared" si="62"/>
        <v>43951</v>
      </c>
      <c r="C2019" s="3">
        <f t="shared" si="63"/>
        <v>1</v>
      </c>
      <c r="D2019" t="s">
        <v>9</v>
      </c>
      <c r="E2019">
        <v>25</v>
      </c>
      <c r="F2019">
        <v>16790</v>
      </c>
      <c r="G2019">
        <v>433</v>
      </c>
    </row>
    <row r="2020" spans="1:7">
      <c r="A2020" s="2">
        <v>43929</v>
      </c>
      <c r="B2020" s="2">
        <f t="shared" si="62"/>
        <v>43951</v>
      </c>
      <c r="C2020" s="3">
        <f t="shared" si="63"/>
        <v>1</v>
      </c>
      <c r="D2020" t="s">
        <v>42</v>
      </c>
      <c r="E2020">
        <v>26</v>
      </c>
      <c r="F2020">
        <v>20220</v>
      </c>
      <c r="G2020">
        <v>959</v>
      </c>
    </row>
    <row r="2021" spans="1:7">
      <c r="A2021" s="2">
        <v>43929</v>
      </c>
      <c r="B2021" s="2">
        <f t="shared" si="62"/>
        <v>43951</v>
      </c>
      <c r="C2021" s="3">
        <f t="shared" si="63"/>
        <v>1</v>
      </c>
      <c r="D2021" t="s">
        <v>29</v>
      </c>
      <c r="E2021">
        <v>27</v>
      </c>
      <c r="F2021">
        <v>1154</v>
      </c>
      <c r="G2021">
        <v>39</v>
      </c>
    </row>
    <row r="2022" spans="1:7">
      <c r="A2022" s="2">
        <v>43929</v>
      </c>
      <c r="B2022" s="2">
        <f t="shared" si="62"/>
        <v>43951</v>
      </c>
      <c r="C2022" s="3">
        <f t="shared" si="63"/>
        <v>1</v>
      </c>
      <c r="D2022" t="s">
        <v>46</v>
      </c>
      <c r="E2022">
        <v>28</v>
      </c>
      <c r="F2022">
        <v>2003</v>
      </c>
      <c r="G2022">
        <v>67</v>
      </c>
    </row>
    <row r="2023" spans="1:7">
      <c r="A2023" s="2">
        <v>43929</v>
      </c>
      <c r="B2023" s="2">
        <f t="shared" si="62"/>
        <v>43951</v>
      </c>
      <c r="C2023" s="3">
        <f t="shared" si="63"/>
        <v>1</v>
      </c>
      <c r="D2023" t="s">
        <v>35</v>
      </c>
      <c r="E2023">
        <v>29</v>
      </c>
      <c r="F2023">
        <v>3327</v>
      </c>
      <c r="G2023">
        <v>86</v>
      </c>
    </row>
    <row r="2024" spans="1:7">
      <c r="A2024" s="2">
        <v>43929</v>
      </c>
      <c r="B2024" s="2">
        <f t="shared" si="62"/>
        <v>43951</v>
      </c>
      <c r="C2024" s="3">
        <f t="shared" si="63"/>
        <v>1</v>
      </c>
      <c r="D2024" t="s">
        <v>54</v>
      </c>
      <c r="E2024">
        <v>30</v>
      </c>
      <c r="F2024">
        <v>332</v>
      </c>
      <c r="G2024">
        <v>6</v>
      </c>
    </row>
    <row r="2025" spans="1:7">
      <c r="A2025" s="2">
        <v>43929</v>
      </c>
      <c r="B2025" s="2">
        <f t="shared" si="62"/>
        <v>43951</v>
      </c>
      <c r="C2025" s="3">
        <f t="shared" si="63"/>
        <v>1</v>
      </c>
      <c r="D2025" t="s">
        <v>12</v>
      </c>
      <c r="E2025">
        <v>31</v>
      </c>
      <c r="F2025">
        <v>538</v>
      </c>
      <c r="G2025">
        <v>14</v>
      </c>
    </row>
    <row r="2026" spans="1:7">
      <c r="A2026" s="2">
        <v>43929</v>
      </c>
      <c r="B2026" s="2">
        <f t="shared" si="62"/>
        <v>43951</v>
      </c>
      <c r="C2026" s="3">
        <f t="shared" si="63"/>
        <v>1</v>
      </c>
      <c r="D2026" t="s">
        <v>24</v>
      </c>
      <c r="E2026">
        <v>32</v>
      </c>
      <c r="F2026">
        <v>2318</v>
      </c>
      <c r="G2026">
        <v>80</v>
      </c>
    </row>
    <row r="2027" spans="1:7">
      <c r="A2027" s="2">
        <v>43929</v>
      </c>
      <c r="B2027" s="2">
        <f t="shared" si="62"/>
        <v>43951</v>
      </c>
      <c r="C2027" s="3">
        <f t="shared" si="63"/>
        <v>1</v>
      </c>
      <c r="D2027" t="s">
        <v>19</v>
      </c>
      <c r="E2027">
        <v>33</v>
      </c>
      <c r="F2027">
        <v>788</v>
      </c>
      <c r="G2027">
        <v>18</v>
      </c>
    </row>
    <row r="2028" spans="1:7">
      <c r="A2028" s="2">
        <v>43929</v>
      </c>
      <c r="B2028" s="2">
        <f t="shared" si="62"/>
        <v>43951</v>
      </c>
      <c r="C2028" s="3">
        <f t="shared" si="63"/>
        <v>1</v>
      </c>
      <c r="D2028" t="s">
        <v>21</v>
      </c>
      <c r="E2028">
        <v>34</v>
      </c>
      <c r="F2028">
        <v>47437</v>
      </c>
      <c r="G2028">
        <v>1504</v>
      </c>
    </row>
    <row r="2029" spans="1:7">
      <c r="A2029" s="2">
        <v>43929</v>
      </c>
      <c r="B2029" s="2">
        <f t="shared" si="62"/>
        <v>43951</v>
      </c>
      <c r="C2029" s="3">
        <f t="shared" si="63"/>
        <v>1</v>
      </c>
      <c r="D2029" t="s">
        <v>47</v>
      </c>
      <c r="E2029">
        <v>35</v>
      </c>
      <c r="F2029">
        <v>865</v>
      </c>
      <c r="G2029">
        <v>16</v>
      </c>
    </row>
    <row r="2030" spans="1:7">
      <c r="A2030" s="2">
        <v>43929</v>
      </c>
      <c r="B2030" s="2">
        <f t="shared" si="62"/>
        <v>43951</v>
      </c>
      <c r="C2030" s="3">
        <f t="shared" si="63"/>
        <v>1</v>
      </c>
      <c r="D2030" t="s">
        <v>16</v>
      </c>
      <c r="E2030">
        <v>36</v>
      </c>
      <c r="F2030">
        <v>151271</v>
      </c>
      <c r="G2030">
        <v>8138</v>
      </c>
    </row>
    <row r="2031" spans="1:7">
      <c r="A2031" s="2">
        <v>43929</v>
      </c>
      <c r="B2031" s="2">
        <f t="shared" si="62"/>
        <v>43951</v>
      </c>
      <c r="C2031" s="3">
        <f t="shared" si="63"/>
        <v>1</v>
      </c>
      <c r="D2031" t="s">
        <v>20</v>
      </c>
      <c r="E2031">
        <v>37</v>
      </c>
      <c r="F2031">
        <v>3423</v>
      </c>
      <c r="G2031">
        <v>61</v>
      </c>
    </row>
    <row r="2032" spans="1:7">
      <c r="A2032" s="2">
        <v>43929</v>
      </c>
      <c r="B2032" s="2">
        <f t="shared" si="62"/>
        <v>43951</v>
      </c>
      <c r="C2032" s="3">
        <f t="shared" si="63"/>
        <v>1</v>
      </c>
      <c r="D2032" t="s">
        <v>48</v>
      </c>
      <c r="E2032">
        <v>38</v>
      </c>
      <c r="F2032">
        <v>251</v>
      </c>
      <c r="G2032">
        <v>4</v>
      </c>
    </row>
    <row r="2033" spans="1:7">
      <c r="A2033" s="2">
        <v>43929</v>
      </c>
      <c r="B2033" s="2">
        <f t="shared" si="62"/>
        <v>43951</v>
      </c>
      <c r="C2033" s="3">
        <f t="shared" si="63"/>
        <v>1</v>
      </c>
      <c r="D2033" t="s">
        <v>59</v>
      </c>
      <c r="E2033">
        <v>69</v>
      </c>
      <c r="F2033">
        <v>11</v>
      </c>
      <c r="G2033">
        <v>2</v>
      </c>
    </row>
    <row r="2034" spans="1:7">
      <c r="A2034" s="2">
        <v>43929</v>
      </c>
      <c r="B2034" s="2">
        <f t="shared" si="62"/>
        <v>43951</v>
      </c>
      <c r="C2034" s="3">
        <f t="shared" si="63"/>
        <v>1</v>
      </c>
      <c r="D2034" t="s">
        <v>41</v>
      </c>
      <c r="E2034">
        <v>39</v>
      </c>
      <c r="F2034">
        <v>5149</v>
      </c>
      <c r="G2034">
        <v>193</v>
      </c>
    </row>
    <row r="2035" spans="1:7">
      <c r="A2035" s="2">
        <v>43929</v>
      </c>
      <c r="B2035" s="2">
        <f t="shared" si="62"/>
        <v>43951</v>
      </c>
      <c r="C2035" s="3">
        <f t="shared" si="63"/>
        <v>1</v>
      </c>
      <c r="D2035" t="s">
        <v>30</v>
      </c>
      <c r="E2035">
        <v>40</v>
      </c>
      <c r="F2035">
        <v>1523</v>
      </c>
      <c r="G2035">
        <v>79</v>
      </c>
    </row>
    <row r="2036" spans="1:7">
      <c r="A2036" s="2">
        <v>43929</v>
      </c>
      <c r="B2036" s="2">
        <f t="shared" si="62"/>
        <v>43951</v>
      </c>
      <c r="C2036" s="3">
        <f t="shared" si="63"/>
        <v>1</v>
      </c>
      <c r="D2036" t="s">
        <v>14</v>
      </c>
      <c r="E2036">
        <v>41</v>
      </c>
      <c r="F2036">
        <v>1239</v>
      </c>
      <c r="G2036">
        <v>38</v>
      </c>
    </row>
    <row r="2037" spans="1:7">
      <c r="A2037" s="2">
        <v>43929</v>
      </c>
      <c r="B2037" s="2">
        <f t="shared" si="62"/>
        <v>43951</v>
      </c>
      <c r="C2037" s="3">
        <f t="shared" si="63"/>
        <v>1</v>
      </c>
      <c r="D2037" t="s">
        <v>31</v>
      </c>
      <c r="E2037">
        <v>42</v>
      </c>
      <c r="F2037">
        <v>16414</v>
      </c>
      <c r="G2037">
        <v>313</v>
      </c>
    </row>
    <row r="2038" spans="1:7">
      <c r="A2038" s="2">
        <v>43929</v>
      </c>
      <c r="B2038" s="2">
        <f t="shared" si="62"/>
        <v>43951</v>
      </c>
      <c r="C2038" s="3">
        <f t="shared" si="63"/>
        <v>1</v>
      </c>
      <c r="D2038" t="s">
        <v>55</v>
      </c>
      <c r="E2038">
        <v>72</v>
      </c>
      <c r="F2038">
        <v>620</v>
      </c>
      <c r="G2038">
        <v>24</v>
      </c>
    </row>
    <row r="2039" spans="1:7">
      <c r="A2039" s="2">
        <v>43929</v>
      </c>
      <c r="B2039" s="2">
        <f t="shared" si="62"/>
        <v>43951</v>
      </c>
      <c r="C2039" s="3">
        <f t="shared" si="63"/>
        <v>1</v>
      </c>
      <c r="D2039" t="s">
        <v>17</v>
      </c>
      <c r="E2039">
        <v>44</v>
      </c>
      <c r="F2039">
        <v>1450</v>
      </c>
      <c r="G2039">
        <v>35</v>
      </c>
    </row>
    <row r="2040" spans="1:7">
      <c r="A2040" s="2">
        <v>43929</v>
      </c>
      <c r="B2040" s="2">
        <f t="shared" si="62"/>
        <v>43951</v>
      </c>
      <c r="C2040" s="3">
        <f t="shared" si="63"/>
        <v>1</v>
      </c>
      <c r="D2040" t="s">
        <v>32</v>
      </c>
      <c r="E2040">
        <v>45</v>
      </c>
      <c r="F2040">
        <v>2552</v>
      </c>
      <c r="G2040">
        <v>63</v>
      </c>
    </row>
    <row r="2041" spans="1:7">
      <c r="A2041" s="2">
        <v>43929</v>
      </c>
      <c r="B2041" s="2">
        <f t="shared" si="62"/>
        <v>43951</v>
      </c>
      <c r="C2041" s="3">
        <f t="shared" si="63"/>
        <v>1</v>
      </c>
      <c r="D2041" t="s">
        <v>43</v>
      </c>
      <c r="E2041">
        <v>46</v>
      </c>
      <c r="F2041">
        <v>393</v>
      </c>
      <c r="G2041">
        <v>6</v>
      </c>
    </row>
    <row r="2042" spans="1:7">
      <c r="A2042" s="2">
        <v>43929</v>
      </c>
      <c r="B2042" s="2">
        <f t="shared" si="62"/>
        <v>43951</v>
      </c>
      <c r="C2042" s="3">
        <f t="shared" si="63"/>
        <v>1</v>
      </c>
      <c r="D2042" t="s">
        <v>25</v>
      </c>
      <c r="E2042">
        <v>47</v>
      </c>
      <c r="F2042">
        <v>4246</v>
      </c>
      <c r="G2042">
        <v>83</v>
      </c>
    </row>
    <row r="2043" spans="1:7">
      <c r="A2043" s="2">
        <v>43929</v>
      </c>
      <c r="B2043" s="2">
        <f t="shared" si="62"/>
        <v>43951</v>
      </c>
      <c r="C2043" s="3">
        <f t="shared" si="63"/>
        <v>1</v>
      </c>
      <c r="D2043" t="s">
        <v>11</v>
      </c>
      <c r="E2043">
        <v>48</v>
      </c>
      <c r="F2043">
        <v>9897</v>
      </c>
      <c r="G2043">
        <v>195</v>
      </c>
    </row>
    <row r="2044" spans="1:7">
      <c r="A2044" s="2">
        <v>43929</v>
      </c>
      <c r="B2044" s="2">
        <f t="shared" si="62"/>
        <v>43951</v>
      </c>
      <c r="C2044" s="3">
        <f t="shared" si="63"/>
        <v>1</v>
      </c>
      <c r="D2044" t="s">
        <v>13</v>
      </c>
      <c r="E2044">
        <v>49</v>
      </c>
      <c r="F2044">
        <v>1860</v>
      </c>
      <c r="G2044">
        <v>13</v>
      </c>
    </row>
    <row r="2045" spans="1:7">
      <c r="A2045" s="2">
        <v>43929</v>
      </c>
      <c r="B2045" s="2">
        <f t="shared" si="62"/>
        <v>43951</v>
      </c>
      <c r="C2045" s="3">
        <f t="shared" si="63"/>
        <v>1</v>
      </c>
      <c r="D2045" t="s">
        <v>36</v>
      </c>
      <c r="E2045">
        <v>50</v>
      </c>
      <c r="F2045">
        <v>605</v>
      </c>
      <c r="G2045">
        <v>23</v>
      </c>
    </row>
    <row r="2046" spans="1:7">
      <c r="A2046" s="2">
        <v>43929</v>
      </c>
      <c r="B2046" s="2">
        <f t="shared" si="62"/>
        <v>43951</v>
      </c>
      <c r="C2046" s="3">
        <f t="shared" si="63"/>
        <v>1</v>
      </c>
      <c r="D2046" t="s">
        <v>56</v>
      </c>
      <c r="E2046">
        <v>78</v>
      </c>
      <c r="F2046">
        <v>46</v>
      </c>
      <c r="G2046">
        <v>1</v>
      </c>
    </row>
    <row r="2047" spans="1:7">
      <c r="A2047" s="2">
        <v>43929</v>
      </c>
      <c r="B2047" s="2">
        <f t="shared" si="62"/>
        <v>43951</v>
      </c>
      <c r="C2047" s="3">
        <f t="shared" si="63"/>
        <v>1</v>
      </c>
      <c r="D2047" t="s">
        <v>37</v>
      </c>
      <c r="E2047">
        <v>51</v>
      </c>
      <c r="F2047">
        <v>3644</v>
      </c>
      <c r="G2047">
        <v>60</v>
      </c>
    </row>
    <row r="2048" spans="1:7">
      <c r="A2048" s="2">
        <v>43929</v>
      </c>
      <c r="B2048" s="2">
        <f t="shared" si="62"/>
        <v>43951</v>
      </c>
      <c r="C2048" s="3">
        <f t="shared" si="63"/>
        <v>1</v>
      </c>
      <c r="D2048" t="s">
        <v>5</v>
      </c>
      <c r="E2048">
        <v>53</v>
      </c>
      <c r="F2048">
        <v>9098</v>
      </c>
      <c r="G2048">
        <v>430</v>
      </c>
    </row>
    <row r="2049" spans="1:7">
      <c r="A2049" s="2">
        <v>43929</v>
      </c>
      <c r="B2049" s="2">
        <f t="shared" si="62"/>
        <v>43951</v>
      </c>
      <c r="C2049" s="3">
        <f t="shared" si="63"/>
        <v>1</v>
      </c>
      <c r="D2049" t="s">
        <v>58</v>
      </c>
      <c r="E2049">
        <v>54</v>
      </c>
      <c r="F2049">
        <v>483</v>
      </c>
      <c r="G2049">
        <v>4</v>
      </c>
    </row>
    <row r="2050" spans="1:7">
      <c r="A2050" s="2">
        <v>43929</v>
      </c>
      <c r="B2050" s="2">
        <f t="shared" si="62"/>
        <v>43951</v>
      </c>
      <c r="C2050" s="3">
        <f t="shared" si="63"/>
        <v>1</v>
      </c>
      <c r="D2050" t="s">
        <v>10</v>
      </c>
      <c r="E2050">
        <v>55</v>
      </c>
      <c r="F2050">
        <v>2756</v>
      </c>
      <c r="G2050">
        <v>107</v>
      </c>
    </row>
    <row r="2051" spans="1:7">
      <c r="A2051" s="2">
        <v>43929</v>
      </c>
      <c r="B2051" s="2">
        <f t="shared" si="62"/>
        <v>43951</v>
      </c>
      <c r="C2051" s="3">
        <f t="shared" si="63"/>
        <v>1</v>
      </c>
      <c r="D2051" t="s">
        <v>49</v>
      </c>
      <c r="E2051">
        <v>56</v>
      </c>
      <c r="F2051">
        <v>230</v>
      </c>
      <c r="G2051">
        <v>0</v>
      </c>
    </row>
    <row r="2052" spans="1:7">
      <c r="A2052" s="2">
        <v>43930</v>
      </c>
      <c r="B2052" s="2">
        <f t="shared" ref="B2052:B2115" si="64">EOMONTH(A2052,0)</f>
        <v>43951</v>
      </c>
      <c r="C2052" s="3">
        <f t="shared" ref="C2052:C2115" si="65">IF(A2052=B2052,0,1)</f>
        <v>1</v>
      </c>
      <c r="D2052" t="s">
        <v>52</v>
      </c>
      <c r="E2052">
        <v>1</v>
      </c>
      <c r="F2052">
        <v>2838</v>
      </c>
      <c r="G2052">
        <v>78</v>
      </c>
    </row>
    <row r="2053" spans="1:7">
      <c r="A2053" s="2">
        <v>43930</v>
      </c>
      <c r="B2053" s="2">
        <f t="shared" si="64"/>
        <v>43951</v>
      </c>
      <c r="C2053" s="3">
        <f t="shared" si="65"/>
        <v>1</v>
      </c>
      <c r="D2053" t="s">
        <v>50</v>
      </c>
      <c r="E2053">
        <v>2</v>
      </c>
      <c r="F2053">
        <v>233</v>
      </c>
      <c r="G2053">
        <v>5</v>
      </c>
    </row>
    <row r="2054" spans="1:7">
      <c r="A2054" s="2">
        <v>43930</v>
      </c>
      <c r="B2054" s="2">
        <f t="shared" si="64"/>
        <v>43951</v>
      </c>
      <c r="C2054" s="3">
        <f t="shared" si="65"/>
        <v>1</v>
      </c>
      <c r="D2054" t="s">
        <v>8</v>
      </c>
      <c r="E2054">
        <v>4</v>
      </c>
      <c r="F2054">
        <v>3018</v>
      </c>
      <c r="G2054">
        <v>89</v>
      </c>
    </row>
    <row r="2055" spans="1:7">
      <c r="A2055" s="2">
        <v>43930</v>
      </c>
      <c r="B2055" s="2">
        <f t="shared" si="64"/>
        <v>43951</v>
      </c>
      <c r="C2055" s="3">
        <f t="shared" si="65"/>
        <v>1</v>
      </c>
      <c r="D2055" t="s">
        <v>44</v>
      </c>
      <c r="E2055">
        <v>5</v>
      </c>
      <c r="F2055">
        <v>1146</v>
      </c>
      <c r="G2055">
        <v>21</v>
      </c>
    </row>
    <row r="2056" spans="1:7">
      <c r="A2056" s="2">
        <v>43930</v>
      </c>
      <c r="B2056" s="2">
        <f t="shared" si="64"/>
        <v>43951</v>
      </c>
      <c r="C2056" s="3">
        <f t="shared" si="65"/>
        <v>1</v>
      </c>
      <c r="D2056" t="s">
        <v>7</v>
      </c>
      <c r="E2056">
        <v>6</v>
      </c>
      <c r="F2056">
        <v>20191</v>
      </c>
      <c r="G2056">
        <v>548</v>
      </c>
    </row>
    <row r="2057" spans="1:7">
      <c r="A2057" s="2">
        <v>43930</v>
      </c>
      <c r="B2057" s="2">
        <f t="shared" si="64"/>
        <v>43951</v>
      </c>
      <c r="C2057" s="3">
        <f t="shared" si="65"/>
        <v>1</v>
      </c>
      <c r="D2057" t="s">
        <v>22</v>
      </c>
      <c r="E2057">
        <v>8</v>
      </c>
      <c r="F2057">
        <v>6202</v>
      </c>
      <c r="G2057">
        <v>227</v>
      </c>
    </row>
    <row r="2058" spans="1:7">
      <c r="A2058" s="2">
        <v>43930</v>
      </c>
      <c r="B2058" s="2">
        <f t="shared" si="64"/>
        <v>43951</v>
      </c>
      <c r="C2058" s="3">
        <f t="shared" si="65"/>
        <v>1</v>
      </c>
      <c r="D2058" t="s">
        <v>38</v>
      </c>
      <c r="E2058">
        <v>9</v>
      </c>
      <c r="F2058">
        <v>9784</v>
      </c>
      <c r="G2058">
        <v>380</v>
      </c>
    </row>
    <row r="2059" spans="1:7">
      <c r="A2059" s="2">
        <v>43930</v>
      </c>
      <c r="B2059" s="2">
        <f t="shared" si="64"/>
        <v>43951</v>
      </c>
      <c r="C2059" s="3">
        <f t="shared" si="65"/>
        <v>1</v>
      </c>
      <c r="D2059" t="s">
        <v>45</v>
      </c>
      <c r="E2059">
        <v>10</v>
      </c>
      <c r="F2059">
        <v>1209</v>
      </c>
      <c r="G2059">
        <v>23</v>
      </c>
    </row>
    <row r="2060" spans="1:7">
      <c r="A2060" s="2">
        <v>43930</v>
      </c>
      <c r="B2060" s="2">
        <f t="shared" si="64"/>
        <v>43951</v>
      </c>
      <c r="C2060" s="3">
        <f t="shared" si="65"/>
        <v>1</v>
      </c>
      <c r="D2060" t="s">
        <v>33</v>
      </c>
      <c r="E2060">
        <v>11</v>
      </c>
      <c r="F2060">
        <v>1523</v>
      </c>
      <c r="G2060">
        <v>32</v>
      </c>
    </row>
    <row r="2061" spans="1:7">
      <c r="A2061" s="2">
        <v>43930</v>
      </c>
      <c r="B2061" s="2">
        <f t="shared" si="64"/>
        <v>43951</v>
      </c>
      <c r="C2061" s="3">
        <f t="shared" si="65"/>
        <v>1</v>
      </c>
      <c r="D2061" t="s">
        <v>15</v>
      </c>
      <c r="E2061">
        <v>12</v>
      </c>
      <c r="F2061">
        <v>16819</v>
      </c>
      <c r="G2061">
        <v>370</v>
      </c>
    </row>
    <row r="2062" spans="1:7">
      <c r="A2062" s="2">
        <v>43930</v>
      </c>
      <c r="B2062" s="2">
        <f t="shared" si="64"/>
        <v>43951</v>
      </c>
      <c r="C2062" s="3">
        <f t="shared" si="65"/>
        <v>1</v>
      </c>
      <c r="D2062" t="s">
        <v>18</v>
      </c>
      <c r="E2062">
        <v>13</v>
      </c>
      <c r="F2062">
        <v>10885</v>
      </c>
      <c r="G2062">
        <v>412</v>
      </c>
    </row>
    <row r="2063" spans="1:7">
      <c r="A2063" s="2">
        <v>43930</v>
      </c>
      <c r="B2063" s="2">
        <f t="shared" si="64"/>
        <v>43951</v>
      </c>
      <c r="C2063" s="3">
        <f t="shared" si="65"/>
        <v>1</v>
      </c>
      <c r="D2063" t="s">
        <v>57</v>
      </c>
      <c r="E2063">
        <v>66</v>
      </c>
      <c r="F2063">
        <v>542</v>
      </c>
      <c r="G2063">
        <v>4</v>
      </c>
    </row>
    <row r="2064" spans="1:7">
      <c r="A2064" s="2">
        <v>43930</v>
      </c>
      <c r="B2064" s="2">
        <f t="shared" si="64"/>
        <v>43951</v>
      </c>
      <c r="C2064" s="3">
        <f t="shared" si="65"/>
        <v>1</v>
      </c>
      <c r="D2064" t="s">
        <v>26</v>
      </c>
      <c r="E2064">
        <v>15</v>
      </c>
      <c r="F2064">
        <v>440</v>
      </c>
      <c r="G2064">
        <v>6</v>
      </c>
    </row>
    <row r="2065" spans="1:7">
      <c r="A2065" s="2">
        <v>43930</v>
      </c>
      <c r="B2065" s="2">
        <f t="shared" si="64"/>
        <v>43951</v>
      </c>
      <c r="C2065" s="3">
        <f t="shared" si="65"/>
        <v>1</v>
      </c>
      <c r="D2065" t="s">
        <v>53</v>
      </c>
      <c r="E2065">
        <v>16</v>
      </c>
      <c r="F2065">
        <v>1366</v>
      </c>
      <c r="G2065">
        <v>24</v>
      </c>
    </row>
    <row r="2066" spans="1:7">
      <c r="A2066" s="2">
        <v>43930</v>
      </c>
      <c r="B2066" s="2">
        <f t="shared" si="64"/>
        <v>43951</v>
      </c>
      <c r="C2066" s="3">
        <f t="shared" si="65"/>
        <v>1</v>
      </c>
      <c r="D2066" t="s">
        <v>6</v>
      </c>
      <c r="E2066">
        <v>17</v>
      </c>
      <c r="F2066">
        <v>16422</v>
      </c>
      <c r="G2066">
        <v>534</v>
      </c>
    </row>
    <row r="2067" spans="1:7">
      <c r="A2067" s="2">
        <v>43930</v>
      </c>
      <c r="B2067" s="2">
        <f t="shared" si="64"/>
        <v>43951</v>
      </c>
      <c r="C2067" s="3">
        <f t="shared" si="65"/>
        <v>1</v>
      </c>
      <c r="D2067" t="s">
        <v>27</v>
      </c>
      <c r="E2067">
        <v>18</v>
      </c>
      <c r="F2067">
        <v>6400</v>
      </c>
      <c r="G2067">
        <v>295</v>
      </c>
    </row>
    <row r="2068" spans="1:7">
      <c r="A2068" s="2">
        <v>43930</v>
      </c>
      <c r="B2068" s="2">
        <f t="shared" si="64"/>
        <v>43951</v>
      </c>
      <c r="C2068" s="3">
        <f t="shared" si="65"/>
        <v>1</v>
      </c>
      <c r="D2068" t="s">
        <v>39</v>
      </c>
      <c r="E2068">
        <v>19</v>
      </c>
      <c r="F2068">
        <v>1270</v>
      </c>
      <c r="G2068">
        <v>27</v>
      </c>
    </row>
    <row r="2069" spans="1:7">
      <c r="A2069" s="2">
        <v>43930</v>
      </c>
      <c r="B2069" s="2">
        <f t="shared" si="64"/>
        <v>43951</v>
      </c>
      <c r="C2069" s="3">
        <f t="shared" si="65"/>
        <v>1</v>
      </c>
      <c r="D2069" t="s">
        <v>34</v>
      </c>
      <c r="E2069">
        <v>20</v>
      </c>
      <c r="F2069">
        <v>1116</v>
      </c>
      <c r="G2069">
        <v>42</v>
      </c>
    </row>
    <row r="2070" spans="1:7">
      <c r="A2070" s="2">
        <v>43930</v>
      </c>
      <c r="B2070" s="2">
        <f t="shared" si="64"/>
        <v>43951</v>
      </c>
      <c r="C2070" s="3">
        <f t="shared" si="65"/>
        <v>1</v>
      </c>
      <c r="D2070" t="s">
        <v>28</v>
      </c>
      <c r="E2070">
        <v>21</v>
      </c>
      <c r="F2070">
        <v>1525</v>
      </c>
      <c r="G2070">
        <v>84</v>
      </c>
    </row>
    <row r="2071" spans="1:7">
      <c r="A2071" s="2">
        <v>43930</v>
      </c>
      <c r="B2071" s="2">
        <f t="shared" si="64"/>
        <v>43951</v>
      </c>
      <c r="C2071" s="3">
        <f t="shared" si="65"/>
        <v>1</v>
      </c>
      <c r="D2071" t="s">
        <v>40</v>
      </c>
      <c r="E2071">
        <v>22</v>
      </c>
      <c r="F2071">
        <v>18283</v>
      </c>
      <c r="G2071">
        <v>702</v>
      </c>
    </row>
    <row r="2072" spans="1:7">
      <c r="A2072" s="2">
        <v>43930</v>
      </c>
      <c r="B2072" s="2">
        <f t="shared" si="64"/>
        <v>43951</v>
      </c>
      <c r="C2072" s="3">
        <f t="shared" si="65"/>
        <v>1</v>
      </c>
      <c r="D2072" t="s">
        <v>51</v>
      </c>
      <c r="E2072">
        <v>23</v>
      </c>
      <c r="F2072">
        <v>560</v>
      </c>
      <c r="G2072">
        <v>16</v>
      </c>
    </row>
    <row r="2073" spans="1:7">
      <c r="A2073" s="2">
        <v>43930</v>
      </c>
      <c r="B2073" s="2">
        <f t="shared" si="64"/>
        <v>43951</v>
      </c>
      <c r="C2073" s="3">
        <f t="shared" si="65"/>
        <v>1</v>
      </c>
      <c r="D2073" t="s">
        <v>23</v>
      </c>
      <c r="E2073">
        <v>24</v>
      </c>
      <c r="F2073">
        <v>6185</v>
      </c>
      <c r="G2073">
        <v>139</v>
      </c>
    </row>
    <row r="2074" spans="1:7">
      <c r="A2074" s="2">
        <v>43930</v>
      </c>
      <c r="B2074" s="2">
        <f t="shared" si="64"/>
        <v>43951</v>
      </c>
      <c r="C2074" s="3">
        <f t="shared" si="65"/>
        <v>1</v>
      </c>
      <c r="D2074" t="s">
        <v>9</v>
      </c>
      <c r="E2074">
        <v>25</v>
      </c>
      <c r="F2074">
        <v>18941</v>
      </c>
      <c r="G2074">
        <v>503</v>
      </c>
    </row>
    <row r="2075" spans="1:7">
      <c r="A2075" s="2">
        <v>43930</v>
      </c>
      <c r="B2075" s="2">
        <f t="shared" si="64"/>
        <v>43951</v>
      </c>
      <c r="C2075" s="3">
        <f t="shared" si="65"/>
        <v>1</v>
      </c>
      <c r="D2075" t="s">
        <v>42</v>
      </c>
      <c r="E2075">
        <v>26</v>
      </c>
      <c r="F2075">
        <v>21375</v>
      </c>
      <c r="G2075">
        <v>1076</v>
      </c>
    </row>
    <row r="2076" spans="1:7">
      <c r="A2076" s="2">
        <v>43930</v>
      </c>
      <c r="B2076" s="2">
        <f t="shared" si="64"/>
        <v>43951</v>
      </c>
      <c r="C2076" s="3">
        <f t="shared" si="65"/>
        <v>1</v>
      </c>
      <c r="D2076" t="s">
        <v>29</v>
      </c>
      <c r="E2076">
        <v>27</v>
      </c>
      <c r="F2076">
        <v>1242</v>
      </c>
      <c r="G2076">
        <v>50</v>
      </c>
    </row>
    <row r="2077" spans="1:7">
      <c r="A2077" s="2">
        <v>43930</v>
      </c>
      <c r="B2077" s="2">
        <f t="shared" si="64"/>
        <v>43951</v>
      </c>
      <c r="C2077" s="3">
        <f t="shared" si="65"/>
        <v>1</v>
      </c>
      <c r="D2077" t="s">
        <v>46</v>
      </c>
      <c r="E2077">
        <v>28</v>
      </c>
      <c r="F2077">
        <v>2260</v>
      </c>
      <c r="G2077">
        <v>76</v>
      </c>
    </row>
    <row r="2078" spans="1:7">
      <c r="A2078" s="2">
        <v>43930</v>
      </c>
      <c r="B2078" s="2">
        <f t="shared" si="64"/>
        <v>43951</v>
      </c>
      <c r="C2078" s="3">
        <f t="shared" si="65"/>
        <v>1</v>
      </c>
      <c r="D2078" t="s">
        <v>35</v>
      </c>
      <c r="E2078">
        <v>29</v>
      </c>
      <c r="F2078">
        <v>3539</v>
      </c>
      <c r="G2078">
        <v>94</v>
      </c>
    </row>
    <row r="2079" spans="1:7">
      <c r="A2079" s="2">
        <v>43930</v>
      </c>
      <c r="B2079" s="2">
        <f t="shared" si="64"/>
        <v>43951</v>
      </c>
      <c r="C2079" s="3">
        <f t="shared" si="65"/>
        <v>1</v>
      </c>
      <c r="D2079" t="s">
        <v>54</v>
      </c>
      <c r="E2079">
        <v>30</v>
      </c>
      <c r="F2079">
        <v>354</v>
      </c>
      <c r="G2079">
        <v>6</v>
      </c>
    </row>
    <row r="2080" spans="1:7">
      <c r="A2080" s="2">
        <v>43930</v>
      </c>
      <c r="B2080" s="2">
        <f t="shared" si="64"/>
        <v>43951</v>
      </c>
      <c r="C2080" s="3">
        <f t="shared" si="65"/>
        <v>1</v>
      </c>
      <c r="D2080" t="s">
        <v>12</v>
      </c>
      <c r="E2080">
        <v>31</v>
      </c>
      <c r="F2080">
        <v>594</v>
      </c>
      <c r="G2080">
        <v>15</v>
      </c>
    </row>
    <row r="2081" spans="1:7">
      <c r="A2081" s="2">
        <v>43930</v>
      </c>
      <c r="B2081" s="2">
        <f t="shared" si="64"/>
        <v>43951</v>
      </c>
      <c r="C2081" s="3">
        <f t="shared" si="65"/>
        <v>1</v>
      </c>
      <c r="D2081" t="s">
        <v>24</v>
      </c>
      <c r="E2081">
        <v>32</v>
      </c>
      <c r="F2081">
        <v>2456</v>
      </c>
      <c r="G2081">
        <v>82</v>
      </c>
    </row>
    <row r="2082" spans="1:7">
      <c r="A2082" s="2">
        <v>43930</v>
      </c>
      <c r="B2082" s="2">
        <f t="shared" si="64"/>
        <v>43951</v>
      </c>
      <c r="C2082" s="3">
        <f t="shared" si="65"/>
        <v>1</v>
      </c>
      <c r="D2082" t="s">
        <v>19</v>
      </c>
      <c r="E2082">
        <v>33</v>
      </c>
      <c r="F2082">
        <v>819</v>
      </c>
      <c r="G2082">
        <v>21</v>
      </c>
    </row>
    <row r="2083" spans="1:7">
      <c r="A2083" s="2">
        <v>43930</v>
      </c>
      <c r="B2083" s="2">
        <f t="shared" si="64"/>
        <v>43951</v>
      </c>
      <c r="C2083" s="3">
        <f t="shared" si="65"/>
        <v>1</v>
      </c>
      <c r="D2083" t="s">
        <v>21</v>
      </c>
      <c r="E2083">
        <v>34</v>
      </c>
      <c r="F2083">
        <v>51027</v>
      </c>
      <c r="G2083">
        <v>1700</v>
      </c>
    </row>
    <row r="2084" spans="1:7">
      <c r="A2084" s="2">
        <v>43930</v>
      </c>
      <c r="B2084" s="2">
        <f t="shared" si="64"/>
        <v>43951</v>
      </c>
      <c r="C2084" s="3">
        <f t="shared" si="65"/>
        <v>1</v>
      </c>
      <c r="D2084" t="s">
        <v>47</v>
      </c>
      <c r="E2084">
        <v>35</v>
      </c>
      <c r="F2084">
        <v>989</v>
      </c>
      <c r="G2084">
        <v>17</v>
      </c>
    </row>
    <row r="2085" spans="1:7">
      <c r="A2085" s="2">
        <v>43930</v>
      </c>
      <c r="B2085" s="2">
        <f t="shared" si="64"/>
        <v>43951</v>
      </c>
      <c r="C2085" s="3">
        <f t="shared" si="65"/>
        <v>1</v>
      </c>
      <c r="D2085" t="s">
        <v>16</v>
      </c>
      <c r="E2085">
        <v>36</v>
      </c>
      <c r="F2085">
        <v>162036</v>
      </c>
      <c r="G2085">
        <v>9166</v>
      </c>
    </row>
    <row r="2086" spans="1:7">
      <c r="A2086" s="2">
        <v>43930</v>
      </c>
      <c r="B2086" s="2">
        <f t="shared" si="64"/>
        <v>43951</v>
      </c>
      <c r="C2086" s="3">
        <f t="shared" si="65"/>
        <v>1</v>
      </c>
      <c r="D2086" t="s">
        <v>20</v>
      </c>
      <c r="E2086">
        <v>37</v>
      </c>
      <c r="F2086">
        <v>3651</v>
      </c>
      <c r="G2086">
        <v>74</v>
      </c>
    </row>
    <row r="2087" spans="1:7">
      <c r="A2087" s="2">
        <v>43930</v>
      </c>
      <c r="B2087" s="2">
        <f t="shared" si="64"/>
        <v>43951</v>
      </c>
      <c r="C2087" s="3">
        <f t="shared" si="65"/>
        <v>1</v>
      </c>
      <c r="D2087" t="s">
        <v>48</v>
      </c>
      <c r="E2087">
        <v>38</v>
      </c>
      <c r="F2087">
        <v>269</v>
      </c>
      <c r="G2087">
        <v>5</v>
      </c>
    </row>
    <row r="2088" spans="1:7">
      <c r="A2088" s="2">
        <v>43930</v>
      </c>
      <c r="B2088" s="2">
        <f t="shared" si="64"/>
        <v>43951</v>
      </c>
      <c r="C2088" s="3">
        <f t="shared" si="65"/>
        <v>1</v>
      </c>
      <c r="D2088" t="s">
        <v>59</v>
      </c>
      <c r="E2088">
        <v>69</v>
      </c>
      <c r="F2088">
        <v>11</v>
      </c>
      <c r="G2088">
        <v>2</v>
      </c>
    </row>
    <row r="2089" spans="1:7">
      <c r="A2089" s="2">
        <v>43930</v>
      </c>
      <c r="B2089" s="2">
        <f t="shared" si="64"/>
        <v>43951</v>
      </c>
      <c r="C2089" s="3">
        <f t="shared" si="65"/>
        <v>1</v>
      </c>
      <c r="D2089" t="s">
        <v>41</v>
      </c>
      <c r="E2089">
        <v>39</v>
      </c>
      <c r="F2089">
        <v>5513</v>
      </c>
      <c r="G2089">
        <v>213</v>
      </c>
    </row>
    <row r="2090" spans="1:7">
      <c r="A2090" s="2">
        <v>43930</v>
      </c>
      <c r="B2090" s="2">
        <f t="shared" si="64"/>
        <v>43951</v>
      </c>
      <c r="C2090" s="3">
        <f t="shared" si="65"/>
        <v>1</v>
      </c>
      <c r="D2090" t="s">
        <v>30</v>
      </c>
      <c r="E2090">
        <v>40</v>
      </c>
      <c r="F2090">
        <v>1683</v>
      </c>
      <c r="G2090">
        <v>80</v>
      </c>
    </row>
    <row r="2091" spans="1:7">
      <c r="A2091" s="2">
        <v>43930</v>
      </c>
      <c r="B2091" s="2">
        <f t="shared" si="64"/>
        <v>43951</v>
      </c>
      <c r="C2091" s="3">
        <f t="shared" si="65"/>
        <v>1</v>
      </c>
      <c r="D2091" t="s">
        <v>14</v>
      </c>
      <c r="E2091">
        <v>41</v>
      </c>
      <c r="F2091">
        <v>1321</v>
      </c>
      <c r="G2091">
        <v>44</v>
      </c>
    </row>
    <row r="2092" spans="1:7">
      <c r="A2092" s="2">
        <v>43930</v>
      </c>
      <c r="B2092" s="2">
        <f t="shared" si="64"/>
        <v>43951</v>
      </c>
      <c r="C2092" s="3">
        <f t="shared" si="65"/>
        <v>1</v>
      </c>
      <c r="D2092" t="s">
        <v>31</v>
      </c>
      <c r="E2092">
        <v>42</v>
      </c>
      <c r="F2092">
        <v>18379</v>
      </c>
      <c r="G2092">
        <v>344</v>
      </c>
    </row>
    <row r="2093" spans="1:7">
      <c r="A2093" s="2">
        <v>43930</v>
      </c>
      <c r="B2093" s="2">
        <f t="shared" si="64"/>
        <v>43951</v>
      </c>
      <c r="C2093" s="3">
        <f t="shared" si="65"/>
        <v>1</v>
      </c>
      <c r="D2093" t="s">
        <v>55</v>
      </c>
      <c r="E2093">
        <v>72</v>
      </c>
      <c r="F2093">
        <v>683</v>
      </c>
      <c r="G2093">
        <v>33</v>
      </c>
    </row>
    <row r="2094" spans="1:7">
      <c r="A2094" s="2">
        <v>43930</v>
      </c>
      <c r="B2094" s="2">
        <f t="shared" si="64"/>
        <v>43951</v>
      </c>
      <c r="C2094" s="3">
        <f t="shared" si="65"/>
        <v>1</v>
      </c>
      <c r="D2094" t="s">
        <v>17</v>
      </c>
      <c r="E2094">
        <v>44</v>
      </c>
      <c r="F2094">
        <v>1727</v>
      </c>
      <c r="G2094">
        <v>43</v>
      </c>
    </row>
    <row r="2095" spans="1:7">
      <c r="A2095" s="2">
        <v>43930</v>
      </c>
      <c r="B2095" s="2">
        <f t="shared" si="64"/>
        <v>43951</v>
      </c>
      <c r="C2095" s="3">
        <f t="shared" si="65"/>
        <v>1</v>
      </c>
      <c r="D2095" t="s">
        <v>32</v>
      </c>
      <c r="E2095">
        <v>45</v>
      </c>
      <c r="F2095">
        <v>2792</v>
      </c>
      <c r="G2095">
        <v>67</v>
      </c>
    </row>
    <row r="2096" spans="1:7">
      <c r="A2096" s="2">
        <v>43930</v>
      </c>
      <c r="B2096" s="2">
        <f t="shared" si="64"/>
        <v>43951</v>
      </c>
      <c r="C2096" s="3">
        <f t="shared" si="65"/>
        <v>1</v>
      </c>
      <c r="D2096" t="s">
        <v>43</v>
      </c>
      <c r="E2096">
        <v>46</v>
      </c>
      <c r="F2096">
        <v>447</v>
      </c>
      <c r="G2096">
        <v>6</v>
      </c>
    </row>
    <row r="2097" spans="1:7">
      <c r="A2097" s="2">
        <v>43930</v>
      </c>
      <c r="B2097" s="2">
        <f t="shared" si="64"/>
        <v>43951</v>
      </c>
      <c r="C2097" s="3">
        <f t="shared" si="65"/>
        <v>1</v>
      </c>
      <c r="D2097" t="s">
        <v>25</v>
      </c>
      <c r="E2097">
        <v>47</v>
      </c>
      <c r="F2097">
        <v>4456</v>
      </c>
      <c r="G2097">
        <v>95</v>
      </c>
    </row>
    <row r="2098" spans="1:7">
      <c r="A2098" s="2">
        <v>43930</v>
      </c>
      <c r="B2098" s="2">
        <f t="shared" si="64"/>
        <v>43951</v>
      </c>
      <c r="C2098" s="3">
        <f t="shared" si="65"/>
        <v>1</v>
      </c>
      <c r="D2098" t="s">
        <v>11</v>
      </c>
      <c r="E2098">
        <v>48</v>
      </c>
      <c r="F2098">
        <v>11372</v>
      </c>
      <c r="G2098">
        <v>228</v>
      </c>
    </row>
    <row r="2099" spans="1:7">
      <c r="A2099" s="2">
        <v>43930</v>
      </c>
      <c r="B2099" s="2">
        <f t="shared" si="64"/>
        <v>43951</v>
      </c>
      <c r="C2099" s="3">
        <f t="shared" si="65"/>
        <v>1</v>
      </c>
      <c r="D2099" t="s">
        <v>13</v>
      </c>
      <c r="E2099">
        <v>49</v>
      </c>
      <c r="F2099">
        <v>1980</v>
      </c>
      <c r="G2099">
        <v>13</v>
      </c>
    </row>
    <row r="2100" spans="1:7">
      <c r="A2100" s="2">
        <v>43930</v>
      </c>
      <c r="B2100" s="2">
        <f t="shared" si="64"/>
        <v>43951</v>
      </c>
      <c r="C2100" s="3">
        <f t="shared" si="65"/>
        <v>1</v>
      </c>
      <c r="D2100" t="s">
        <v>36</v>
      </c>
      <c r="E2100">
        <v>50</v>
      </c>
      <c r="F2100">
        <v>628</v>
      </c>
      <c r="G2100">
        <v>23</v>
      </c>
    </row>
    <row r="2101" spans="1:7">
      <c r="A2101" s="2">
        <v>43930</v>
      </c>
      <c r="B2101" s="2">
        <f t="shared" si="64"/>
        <v>43951</v>
      </c>
      <c r="C2101" s="3">
        <f t="shared" si="65"/>
        <v>1</v>
      </c>
      <c r="D2101" t="s">
        <v>56</v>
      </c>
      <c r="E2101">
        <v>78</v>
      </c>
      <c r="F2101">
        <v>50</v>
      </c>
      <c r="G2101">
        <v>1</v>
      </c>
    </row>
    <row r="2102" spans="1:7">
      <c r="A2102" s="2">
        <v>43930</v>
      </c>
      <c r="B2102" s="2">
        <f t="shared" si="64"/>
        <v>43951</v>
      </c>
      <c r="C2102" s="3">
        <f t="shared" si="65"/>
        <v>1</v>
      </c>
      <c r="D2102" t="s">
        <v>37</v>
      </c>
      <c r="E2102">
        <v>51</v>
      </c>
      <c r="F2102">
        <v>4041</v>
      </c>
      <c r="G2102">
        <v>109</v>
      </c>
    </row>
    <row r="2103" spans="1:7">
      <c r="A2103" s="2">
        <v>43930</v>
      </c>
      <c r="B2103" s="2">
        <f t="shared" si="64"/>
        <v>43951</v>
      </c>
      <c r="C2103" s="3">
        <f t="shared" si="65"/>
        <v>1</v>
      </c>
      <c r="D2103" t="s">
        <v>5</v>
      </c>
      <c r="E2103">
        <v>53</v>
      </c>
      <c r="F2103">
        <v>9609</v>
      </c>
      <c r="G2103">
        <v>456</v>
      </c>
    </row>
    <row r="2104" spans="1:7">
      <c r="A2104" s="2">
        <v>43930</v>
      </c>
      <c r="B2104" s="2">
        <f t="shared" si="64"/>
        <v>43951</v>
      </c>
      <c r="C2104" s="3">
        <f t="shared" si="65"/>
        <v>1</v>
      </c>
      <c r="D2104" t="s">
        <v>58</v>
      </c>
      <c r="E2104">
        <v>54</v>
      </c>
      <c r="F2104">
        <v>524</v>
      </c>
      <c r="G2104">
        <v>5</v>
      </c>
    </row>
    <row r="2105" spans="1:7">
      <c r="A2105" s="2">
        <v>43930</v>
      </c>
      <c r="B2105" s="2">
        <f t="shared" si="64"/>
        <v>43951</v>
      </c>
      <c r="C2105" s="3">
        <f t="shared" si="65"/>
        <v>1</v>
      </c>
      <c r="D2105" t="s">
        <v>10</v>
      </c>
      <c r="E2105">
        <v>55</v>
      </c>
      <c r="F2105">
        <v>2885</v>
      </c>
      <c r="G2105">
        <v>116</v>
      </c>
    </row>
    <row r="2106" spans="1:7">
      <c r="A2106" s="2">
        <v>43930</v>
      </c>
      <c r="B2106" s="2">
        <f t="shared" si="64"/>
        <v>43951</v>
      </c>
      <c r="C2106" s="3">
        <f t="shared" si="65"/>
        <v>1</v>
      </c>
      <c r="D2106" t="s">
        <v>49</v>
      </c>
      <c r="E2106">
        <v>56</v>
      </c>
      <c r="F2106">
        <v>303</v>
      </c>
      <c r="G2106">
        <v>0</v>
      </c>
    </row>
    <row r="2107" spans="1:7">
      <c r="A2107" s="2">
        <v>43931</v>
      </c>
      <c r="B2107" s="2">
        <f t="shared" si="64"/>
        <v>43951</v>
      </c>
      <c r="C2107" s="3">
        <f t="shared" si="65"/>
        <v>1</v>
      </c>
      <c r="D2107" t="s">
        <v>52</v>
      </c>
      <c r="E2107">
        <v>1</v>
      </c>
      <c r="F2107">
        <v>3008</v>
      </c>
      <c r="G2107">
        <v>80</v>
      </c>
    </row>
    <row r="2108" spans="1:7">
      <c r="A2108" s="2">
        <v>43931</v>
      </c>
      <c r="B2108" s="2">
        <f t="shared" si="64"/>
        <v>43951</v>
      </c>
      <c r="C2108" s="3">
        <f t="shared" si="65"/>
        <v>1</v>
      </c>
      <c r="D2108" t="s">
        <v>50</v>
      </c>
      <c r="E2108">
        <v>2</v>
      </c>
      <c r="F2108">
        <v>244</v>
      </c>
      <c r="G2108">
        <v>5</v>
      </c>
    </row>
    <row r="2109" spans="1:7">
      <c r="A2109" s="2">
        <v>43931</v>
      </c>
      <c r="B2109" s="2">
        <f t="shared" si="64"/>
        <v>43951</v>
      </c>
      <c r="C2109" s="3">
        <f t="shared" si="65"/>
        <v>1</v>
      </c>
      <c r="D2109" t="s">
        <v>8</v>
      </c>
      <c r="E2109">
        <v>4</v>
      </c>
      <c r="F2109">
        <v>3112</v>
      </c>
      <c r="G2109">
        <v>97</v>
      </c>
    </row>
    <row r="2110" spans="1:7">
      <c r="A2110" s="2">
        <v>43931</v>
      </c>
      <c r="B2110" s="2">
        <f t="shared" si="64"/>
        <v>43951</v>
      </c>
      <c r="C2110" s="3">
        <f t="shared" si="65"/>
        <v>1</v>
      </c>
      <c r="D2110" t="s">
        <v>44</v>
      </c>
      <c r="E2110">
        <v>5</v>
      </c>
      <c r="F2110">
        <v>1202</v>
      </c>
      <c r="G2110">
        <v>24</v>
      </c>
    </row>
    <row r="2111" spans="1:7">
      <c r="A2111" s="2">
        <v>43931</v>
      </c>
      <c r="B2111" s="2">
        <f t="shared" si="64"/>
        <v>43951</v>
      </c>
      <c r="C2111" s="3">
        <f t="shared" si="65"/>
        <v>1</v>
      </c>
      <c r="D2111" t="s">
        <v>7</v>
      </c>
      <c r="E2111">
        <v>6</v>
      </c>
      <c r="F2111">
        <v>21366</v>
      </c>
      <c r="G2111">
        <v>594</v>
      </c>
    </row>
    <row r="2112" spans="1:7">
      <c r="A2112" s="2">
        <v>43931</v>
      </c>
      <c r="B2112" s="2">
        <f t="shared" si="64"/>
        <v>43951</v>
      </c>
      <c r="C2112" s="3">
        <f t="shared" si="65"/>
        <v>1</v>
      </c>
      <c r="D2112" t="s">
        <v>22</v>
      </c>
      <c r="E2112">
        <v>8</v>
      </c>
      <c r="F2112">
        <v>6510</v>
      </c>
      <c r="G2112">
        <v>253</v>
      </c>
    </row>
    <row r="2113" spans="1:7">
      <c r="A2113" s="2">
        <v>43931</v>
      </c>
      <c r="B2113" s="2">
        <f t="shared" si="64"/>
        <v>43951</v>
      </c>
      <c r="C2113" s="3">
        <f t="shared" si="65"/>
        <v>1</v>
      </c>
      <c r="D2113" t="s">
        <v>38</v>
      </c>
      <c r="E2113">
        <v>9</v>
      </c>
      <c r="F2113">
        <v>10538</v>
      </c>
      <c r="G2113">
        <v>448</v>
      </c>
    </row>
    <row r="2114" spans="1:7">
      <c r="A2114" s="2">
        <v>43931</v>
      </c>
      <c r="B2114" s="2">
        <f t="shared" si="64"/>
        <v>43951</v>
      </c>
      <c r="C2114" s="3">
        <f t="shared" si="65"/>
        <v>1</v>
      </c>
      <c r="D2114" t="s">
        <v>45</v>
      </c>
      <c r="E2114">
        <v>10</v>
      </c>
      <c r="F2114">
        <v>1326</v>
      </c>
      <c r="G2114">
        <v>32</v>
      </c>
    </row>
    <row r="2115" spans="1:7">
      <c r="A2115" s="2">
        <v>43931</v>
      </c>
      <c r="B2115" s="2">
        <f t="shared" si="64"/>
        <v>43951</v>
      </c>
      <c r="C2115" s="3">
        <f t="shared" si="65"/>
        <v>1</v>
      </c>
      <c r="D2115" t="s">
        <v>33</v>
      </c>
      <c r="E2115">
        <v>11</v>
      </c>
      <c r="F2115">
        <v>1660</v>
      </c>
      <c r="G2115">
        <v>38</v>
      </c>
    </row>
    <row r="2116" spans="1:7">
      <c r="A2116" s="2">
        <v>43931</v>
      </c>
      <c r="B2116" s="2">
        <f t="shared" ref="B2116:B2179" si="66">EOMONTH(A2116,0)</f>
        <v>43951</v>
      </c>
      <c r="C2116" s="3">
        <f t="shared" ref="C2116:C2179" si="67">IF(A2116=B2116,0,1)</f>
        <v>1</v>
      </c>
      <c r="D2116" t="s">
        <v>15</v>
      </c>
      <c r="E2116">
        <v>12</v>
      </c>
      <c r="F2116">
        <v>17960</v>
      </c>
      <c r="G2116">
        <v>418</v>
      </c>
    </row>
    <row r="2117" spans="1:7">
      <c r="A2117" s="2">
        <v>43931</v>
      </c>
      <c r="B2117" s="2">
        <f t="shared" si="66"/>
        <v>43951</v>
      </c>
      <c r="C2117" s="3">
        <f t="shared" si="67"/>
        <v>1</v>
      </c>
      <c r="D2117" t="s">
        <v>18</v>
      </c>
      <c r="E2117">
        <v>13</v>
      </c>
      <c r="F2117">
        <v>11859</v>
      </c>
      <c r="G2117">
        <v>425</v>
      </c>
    </row>
    <row r="2118" spans="1:7">
      <c r="A2118" s="2">
        <v>43931</v>
      </c>
      <c r="B2118" s="2">
        <f t="shared" si="66"/>
        <v>43951</v>
      </c>
      <c r="C2118" s="3">
        <f t="shared" si="67"/>
        <v>1</v>
      </c>
      <c r="D2118" t="s">
        <v>57</v>
      </c>
      <c r="E2118">
        <v>66</v>
      </c>
      <c r="F2118">
        <v>577</v>
      </c>
      <c r="G2118">
        <v>4</v>
      </c>
    </row>
    <row r="2119" spans="1:7">
      <c r="A2119" s="2">
        <v>43931</v>
      </c>
      <c r="B2119" s="2">
        <f t="shared" si="66"/>
        <v>43951</v>
      </c>
      <c r="C2119" s="3">
        <f t="shared" si="67"/>
        <v>1</v>
      </c>
      <c r="D2119" t="s">
        <v>26</v>
      </c>
      <c r="E2119">
        <v>15</v>
      </c>
      <c r="F2119">
        <v>463</v>
      </c>
      <c r="G2119">
        <v>8</v>
      </c>
    </row>
    <row r="2120" spans="1:7">
      <c r="A2120" s="2">
        <v>43931</v>
      </c>
      <c r="B2120" s="2">
        <f t="shared" si="66"/>
        <v>43951</v>
      </c>
      <c r="C2120" s="3">
        <f t="shared" si="67"/>
        <v>1</v>
      </c>
      <c r="D2120" t="s">
        <v>53</v>
      </c>
      <c r="E2120">
        <v>16</v>
      </c>
      <c r="F2120">
        <v>1425</v>
      </c>
      <c r="G2120">
        <v>25</v>
      </c>
    </row>
    <row r="2121" spans="1:7">
      <c r="A2121" s="2">
        <v>43931</v>
      </c>
      <c r="B2121" s="2">
        <f t="shared" si="66"/>
        <v>43951</v>
      </c>
      <c r="C2121" s="3">
        <f t="shared" si="67"/>
        <v>1</v>
      </c>
      <c r="D2121" t="s">
        <v>6</v>
      </c>
      <c r="E2121">
        <v>17</v>
      </c>
      <c r="F2121">
        <v>17887</v>
      </c>
      <c r="G2121">
        <v>607</v>
      </c>
    </row>
    <row r="2122" spans="1:7">
      <c r="A2122" s="2">
        <v>43931</v>
      </c>
      <c r="B2122" s="2">
        <f t="shared" si="66"/>
        <v>43951</v>
      </c>
      <c r="C2122" s="3">
        <f t="shared" si="67"/>
        <v>1</v>
      </c>
      <c r="D2122" t="s">
        <v>27</v>
      </c>
      <c r="E2122">
        <v>18</v>
      </c>
      <c r="F2122">
        <v>6960</v>
      </c>
      <c r="G2122">
        <v>353</v>
      </c>
    </row>
    <row r="2123" spans="1:7">
      <c r="A2123" s="2">
        <v>43931</v>
      </c>
      <c r="B2123" s="2">
        <f t="shared" si="66"/>
        <v>43951</v>
      </c>
      <c r="C2123" s="3">
        <f t="shared" si="67"/>
        <v>1</v>
      </c>
      <c r="D2123" t="s">
        <v>39</v>
      </c>
      <c r="E2123">
        <v>19</v>
      </c>
      <c r="F2123">
        <v>1388</v>
      </c>
      <c r="G2123">
        <v>31</v>
      </c>
    </row>
    <row r="2124" spans="1:7">
      <c r="A2124" s="2">
        <v>43931</v>
      </c>
      <c r="B2124" s="2">
        <f t="shared" si="66"/>
        <v>43951</v>
      </c>
      <c r="C2124" s="3">
        <f t="shared" si="67"/>
        <v>1</v>
      </c>
      <c r="D2124" t="s">
        <v>34</v>
      </c>
      <c r="E2124">
        <v>20</v>
      </c>
      <c r="F2124">
        <v>1180</v>
      </c>
      <c r="G2124">
        <v>50</v>
      </c>
    </row>
    <row r="2125" spans="1:7">
      <c r="A2125" s="2">
        <v>43931</v>
      </c>
      <c r="B2125" s="2">
        <f t="shared" si="66"/>
        <v>43951</v>
      </c>
      <c r="C2125" s="3">
        <f t="shared" si="67"/>
        <v>1</v>
      </c>
      <c r="D2125" t="s">
        <v>28</v>
      </c>
      <c r="E2125">
        <v>21</v>
      </c>
      <c r="F2125">
        <v>1702</v>
      </c>
      <c r="G2125">
        <v>90</v>
      </c>
    </row>
    <row r="2126" spans="1:7">
      <c r="A2126" s="2">
        <v>43931</v>
      </c>
      <c r="B2126" s="2">
        <f t="shared" si="66"/>
        <v>43951</v>
      </c>
      <c r="C2126" s="3">
        <f t="shared" si="67"/>
        <v>1</v>
      </c>
      <c r="D2126" t="s">
        <v>40</v>
      </c>
      <c r="E2126">
        <v>22</v>
      </c>
      <c r="F2126">
        <v>19253</v>
      </c>
      <c r="G2126">
        <v>755</v>
      </c>
    </row>
    <row r="2127" spans="1:7">
      <c r="A2127" s="2">
        <v>43931</v>
      </c>
      <c r="B2127" s="2">
        <f t="shared" si="66"/>
        <v>43951</v>
      </c>
      <c r="C2127" s="3">
        <f t="shared" si="67"/>
        <v>1</v>
      </c>
      <c r="D2127" t="s">
        <v>51</v>
      </c>
      <c r="E2127">
        <v>23</v>
      </c>
      <c r="F2127">
        <v>586</v>
      </c>
      <c r="G2127">
        <v>17</v>
      </c>
    </row>
    <row r="2128" spans="1:7">
      <c r="A2128" s="2">
        <v>43931</v>
      </c>
      <c r="B2128" s="2">
        <f t="shared" si="66"/>
        <v>43951</v>
      </c>
      <c r="C2128" s="3">
        <f t="shared" si="67"/>
        <v>1</v>
      </c>
      <c r="D2128" t="s">
        <v>23</v>
      </c>
      <c r="E2128">
        <v>24</v>
      </c>
      <c r="F2128">
        <v>6968</v>
      </c>
      <c r="G2128">
        <v>172</v>
      </c>
    </row>
    <row r="2129" spans="1:7">
      <c r="A2129" s="2">
        <v>43931</v>
      </c>
      <c r="B2129" s="2">
        <f t="shared" si="66"/>
        <v>43951</v>
      </c>
      <c r="C2129" s="3">
        <f t="shared" si="67"/>
        <v>1</v>
      </c>
      <c r="D2129" t="s">
        <v>9</v>
      </c>
      <c r="E2129">
        <v>25</v>
      </c>
      <c r="F2129">
        <v>20974</v>
      </c>
      <c r="G2129">
        <v>599</v>
      </c>
    </row>
    <row r="2130" spans="1:7">
      <c r="A2130" s="2">
        <v>43931</v>
      </c>
      <c r="B2130" s="2">
        <f t="shared" si="66"/>
        <v>43951</v>
      </c>
      <c r="C2130" s="3">
        <f t="shared" si="67"/>
        <v>1</v>
      </c>
      <c r="D2130" t="s">
        <v>42</v>
      </c>
      <c r="E2130">
        <v>26</v>
      </c>
      <c r="F2130">
        <v>22646</v>
      </c>
      <c r="G2130">
        <v>1280</v>
      </c>
    </row>
    <row r="2131" spans="1:7">
      <c r="A2131" s="2">
        <v>43931</v>
      </c>
      <c r="B2131" s="2">
        <f t="shared" si="66"/>
        <v>43951</v>
      </c>
      <c r="C2131" s="3">
        <f t="shared" si="67"/>
        <v>1</v>
      </c>
      <c r="D2131" t="s">
        <v>29</v>
      </c>
      <c r="E2131">
        <v>27</v>
      </c>
      <c r="F2131">
        <v>1335</v>
      </c>
      <c r="G2131">
        <v>57</v>
      </c>
    </row>
    <row r="2132" spans="1:7">
      <c r="A2132" s="2">
        <v>43931</v>
      </c>
      <c r="B2132" s="2">
        <f t="shared" si="66"/>
        <v>43951</v>
      </c>
      <c r="C2132" s="3">
        <f t="shared" si="67"/>
        <v>1</v>
      </c>
      <c r="D2132" t="s">
        <v>46</v>
      </c>
      <c r="E2132">
        <v>28</v>
      </c>
      <c r="F2132">
        <v>2469</v>
      </c>
      <c r="G2132">
        <v>82</v>
      </c>
    </row>
    <row r="2133" spans="1:7">
      <c r="A2133" s="2">
        <v>43931</v>
      </c>
      <c r="B2133" s="2">
        <f t="shared" si="66"/>
        <v>43951</v>
      </c>
      <c r="C2133" s="3">
        <f t="shared" si="67"/>
        <v>1</v>
      </c>
      <c r="D2133" t="s">
        <v>35</v>
      </c>
      <c r="E2133">
        <v>29</v>
      </c>
      <c r="F2133">
        <v>3799</v>
      </c>
      <c r="G2133">
        <v>105</v>
      </c>
    </row>
    <row r="2134" spans="1:7">
      <c r="A2134" s="2">
        <v>43931</v>
      </c>
      <c r="B2134" s="2">
        <f t="shared" si="66"/>
        <v>43951</v>
      </c>
      <c r="C2134" s="3">
        <f t="shared" si="67"/>
        <v>1</v>
      </c>
      <c r="D2134" t="s">
        <v>54</v>
      </c>
      <c r="E2134">
        <v>30</v>
      </c>
      <c r="F2134">
        <v>365</v>
      </c>
      <c r="G2134">
        <v>6</v>
      </c>
    </row>
    <row r="2135" spans="1:7">
      <c r="A2135" s="2">
        <v>43931</v>
      </c>
      <c r="B2135" s="2">
        <f t="shared" si="66"/>
        <v>43951</v>
      </c>
      <c r="C2135" s="3">
        <f t="shared" si="67"/>
        <v>1</v>
      </c>
      <c r="D2135" t="s">
        <v>12</v>
      </c>
      <c r="E2135">
        <v>31</v>
      </c>
      <c r="F2135">
        <v>678</v>
      </c>
      <c r="G2135">
        <v>18</v>
      </c>
    </row>
    <row r="2136" spans="1:7">
      <c r="A2136" s="2">
        <v>43931</v>
      </c>
      <c r="B2136" s="2">
        <f t="shared" si="66"/>
        <v>43951</v>
      </c>
      <c r="C2136" s="3">
        <f t="shared" si="67"/>
        <v>1</v>
      </c>
      <c r="D2136" t="s">
        <v>24</v>
      </c>
      <c r="E2136">
        <v>32</v>
      </c>
      <c r="F2136">
        <v>2606</v>
      </c>
      <c r="G2136">
        <v>86</v>
      </c>
    </row>
    <row r="2137" spans="1:7">
      <c r="A2137" s="2">
        <v>43931</v>
      </c>
      <c r="B2137" s="2">
        <f t="shared" si="66"/>
        <v>43951</v>
      </c>
      <c r="C2137" s="3">
        <f t="shared" si="67"/>
        <v>1</v>
      </c>
      <c r="D2137" t="s">
        <v>19</v>
      </c>
      <c r="E2137">
        <v>33</v>
      </c>
      <c r="F2137">
        <v>885</v>
      </c>
      <c r="G2137">
        <v>22</v>
      </c>
    </row>
    <row r="2138" spans="1:7">
      <c r="A2138" s="2">
        <v>43931</v>
      </c>
      <c r="B2138" s="2">
        <f t="shared" si="66"/>
        <v>43951</v>
      </c>
      <c r="C2138" s="3">
        <f t="shared" si="67"/>
        <v>1</v>
      </c>
      <c r="D2138" t="s">
        <v>21</v>
      </c>
      <c r="E2138">
        <v>34</v>
      </c>
      <c r="F2138">
        <v>54588</v>
      </c>
      <c r="G2138">
        <v>1932</v>
      </c>
    </row>
    <row r="2139" spans="1:7">
      <c r="A2139" s="2">
        <v>43931</v>
      </c>
      <c r="B2139" s="2">
        <f t="shared" si="66"/>
        <v>43951</v>
      </c>
      <c r="C2139" s="3">
        <f t="shared" si="67"/>
        <v>1</v>
      </c>
      <c r="D2139" t="s">
        <v>47</v>
      </c>
      <c r="E2139">
        <v>35</v>
      </c>
      <c r="F2139">
        <v>1090</v>
      </c>
      <c r="G2139">
        <v>19</v>
      </c>
    </row>
    <row r="2140" spans="1:7">
      <c r="A2140" s="2">
        <v>43931</v>
      </c>
      <c r="B2140" s="2">
        <f t="shared" si="66"/>
        <v>43951</v>
      </c>
      <c r="C2140" s="3">
        <f t="shared" si="67"/>
        <v>1</v>
      </c>
      <c r="D2140" t="s">
        <v>16</v>
      </c>
      <c r="E2140">
        <v>36</v>
      </c>
      <c r="F2140">
        <v>172830</v>
      </c>
      <c r="G2140">
        <v>10162</v>
      </c>
    </row>
    <row r="2141" spans="1:7">
      <c r="A2141" s="2">
        <v>43931</v>
      </c>
      <c r="B2141" s="2">
        <f t="shared" si="66"/>
        <v>43951</v>
      </c>
      <c r="C2141" s="3">
        <f t="shared" si="67"/>
        <v>1</v>
      </c>
      <c r="D2141" t="s">
        <v>20</v>
      </c>
      <c r="E2141">
        <v>37</v>
      </c>
      <c r="F2141">
        <v>3906</v>
      </c>
      <c r="G2141">
        <v>78</v>
      </c>
    </row>
    <row r="2142" spans="1:7">
      <c r="A2142" s="2">
        <v>43931</v>
      </c>
      <c r="B2142" s="2">
        <f t="shared" si="66"/>
        <v>43951</v>
      </c>
      <c r="C2142" s="3">
        <f t="shared" si="67"/>
        <v>1</v>
      </c>
      <c r="D2142" t="s">
        <v>48</v>
      </c>
      <c r="E2142">
        <v>38</v>
      </c>
      <c r="F2142">
        <v>278</v>
      </c>
      <c r="G2142">
        <v>7</v>
      </c>
    </row>
    <row r="2143" spans="1:7">
      <c r="A2143" s="2">
        <v>43931</v>
      </c>
      <c r="B2143" s="2">
        <f t="shared" si="66"/>
        <v>43951</v>
      </c>
      <c r="C2143" s="3">
        <f t="shared" si="67"/>
        <v>1</v>
      </c>
      <c r="D2143" t="s">
        <v>59</v>
      </c>
      <c r="E2143">
        <v>69</v>
      </c>
      <c r="F2143">
        <v>11</v>
      </c>
      <c r="G2143">
        <v>2</v>
      </c>
    </row>
    <row r="2144" spans="1:7">
      <c r="A2144" s="2">
        <v>43931</v>
      </c>
      <c r="B2144" s="2">
        <f t="shared" si="66"/>
        <v>43951</v>
      </c>
      <c r="C2144" s="3">
        <f t="shared" si="67"/>
        <v>1</v>
      </c>
      <c r="D2144" t="s">
        <v>41</v>
      </c>
      <c r="E2144">
        <v>39</v>
      </c>
      <c r="F2144">
        <v>5879</v>
      </c>
      <c r="G2144">
        <v>231</v>
      </c>
    </row>
    <row r="2145" spans="1:7">
      <c r="A2145" s="2">
        <v>43931</v>
      </c>
      <c r="B2145" s="2">
        <f t="shared" si="66"/>
        <v>43951</v>
      </c>
      <c r="C2145" s="3">
        <f t="shared" si="67"/>
        <v>1</v>
      </c>
      <c r="D2145" t="s">
        <v>30</v>
      </c>
      <c r="E2145">
        <v>40</v>
      </c>
      <c r="F2145">
        <v>1794</v>
      </c>
      <c r="G2145">
        <v>88</v>
      </c>
    </row>
    <row r="2146" spans="1:7">
      <c r="A2146" s="2">
        <v>43931</v>
      </c>
      <c r="B2146" s="2">
        <f t="shared" si="66"/>
        <v>43951</v>
      </c>
      <c r="C2146" s="3">
        <f t="shared" si="67"/>
        <v>1</v>
      </c>
      <c r="D2146" t="s">
        <v>14</v>
      </c>
      <c r="E2146">
        <v>41</v>
      </c>
      <c r="F2146">
        <v>1371</v>
      </c>
      <c r="G2146">
        <v>48</v>
      </c>
    </row>
    <row r="2147" spans="1:7">
      <c r="A2147" s="2">
        <v>43931</v>
      </c>
      <c r="B2147" s="2">
        <f t="shared" si="66"/>
        <v>43951</v>
      </c>
      <c r="C2147" s="3">
        <f t="shared" si="67"/>
        <v>1</v>
      </c>
      <c r="D2147" t="s">
        <v>31</v>
      </c>
      <c r="E2147">
        <v>42</v>
      </c>
      <c r="F2147">
        <v>20128</v>
      </c>
      <c r="G2147">
        <v>435</v>
      </c>
    </row>
    <row r="2148" spans="1:7">
      <c r="A2148" s="2">
        <v>43931</v>
      </c>
      <c r="B2148" s="2">
        <f t="shared" si="66"/>
        <v>43951</v>
      </c>
      <c r="C2148" s="3">
        <f t="shared" si="67"/>
        <v>1</v>
      </c>
      <c r="D2148" t="s">
        <v>55</v>
      </c>
      <c r="E2148">
        <v>72</v>
      </c>
      <c r="F2148">
        <v>725</v>
      </c>
      <c r="G2148">
        <v>39</v>
      </c>
    </row>
    <row r="2149" spans="1:7">
      <c r="A2149" s="2">
        <v>43931</v>
      </c>
      <c r="B2149" s="2">
        <f t="shared" si="66"/>
        <v>43951</v>
      </c>
      <c r="C2149" s="3">
        <f t="shared" si="67"/>
        <v>1</v>
      </c>
      <c r="D2149" t="s">
        <v>17</v>
      </c>
      <c r="E2149">
        <v>44</v>
      </c>
      <c r="F2149">
        <v>2015</v>
      </c>
      <c r="G2149">
        <v>49</v>
      </c>
    </row>
    <row r="2150" spans="1:7">
      <c r="A2150" s="2">
        <v>43931</v>
      </c>
      <c r="B2150" s="2">
        <f t="shared" si="66"/>
        <v>43951</v>
      </c>
      <c r="C2150" s="3">
        <f t="shared" si="67"/>
        <v>1</v>
      </c>
      <c r="D2150" t="s">
        <v>32</v>
      </c>
      <c r="E2150">
        <v>45</v>
      </c>
      <c r="F2150">
        <v>3065</v>
      </c>
      <c r="G2150">
        <v>72</v>
      </c>
    </row>
    <row r="2151" spans="1:7">
      <c r="A2151" s="2">
        <v>43931</v>
      </c>
      <c r="B2151" s="2">
        <f t="shared" si="66"/>
        <v>43951</v>
      </c>
      <c r="C2151" s="3">
        <f t="shared" si="67"/>
        <v>1</v>
      </c>
      <c r="D2151" t="s">
        <v>43</v>
      </c>
      <c r="E2151">
        <v>46</v>
      </c>
      <c r="F2151">
        <v>536</v>
      </c>
      <c r="G2151">
        <v>6</v>
      </c>
    </row>
    <row r="2152" spans="1:7">
      <c r="A2152" s="2">
        <v>43931</v>
      </c>
      <c r="B2152" s="2">
        <f t="shared" si="66"/>
        <v>43951</v>
      </c>
      <c r="C2152" s="3">
        <f t="shared" si="67"/>
        <v>1</v>
      </c>
      <c r="D2152" t="s">
        <v>25</v>
      </c>
      <c r="E2152">
        <v>47</v>
      </c>
      <c r="F2152">
        <v>4793</v>
      </c>
      <c r="G2152">
        <v>104</v>
      </c>
    </row>
    <row r="2153" spans="1:7">
      <c r="A2153" s="2">
        <v>43931</v>
      </c>
      <c r="B2153" s="2">
        <f t="shared" si="66"/>
        <v>43951</v>
      </c>
      <c r="C2153" s="3">
        <f t="shared" si="67"/>
        <v>1</v>
      </c>
      <c r="D2153" t="s">
        <v>11</v>
      </c>
      <c r="E2153">
        <v>48</v>
      </c>
      <c r="F2153">
        <v>12291</v>
      </c>
      <c r="G2153">
        <v>249</v>
      </c>
    </row>
    <row r="2154" spans="1:7">
      <c r="A2154" s="2">
        <v>43931</v>
      </c>
      <c r="B2154" s="2">
        <f t="shared" si="66"/>
        <v>43951</v>
      </c>
      <c r="C2154" s="3">
        <f t="shared" si="67"/>
        <v>1</v>
      </c>
      <c r="D2154" t="s">
        <v>13</v>
      </c>
      <c r="E2154">
        <v>49</v>
      </c>
      <c r="F2154">
        <v>2103</v>
      </c>
      <c r="G2154">
        <v>17</v>
      </c>
    </row>
    <row r="2155" spans="1:7">
      <c r="A2155" s="2">
        <v>43931</v>
      </c>
      <c r="B2155" s="2">
        <f t="shared" si="66"/>
        <v>43951</v>
      </c>
      <c r="C2155" s="3">
        <f t="shared" si="67"/>
        <v>1</v>
      </c>
      <c r="D2155" t="s">
        <v>36</v>
      </c>
      <c r="E2155">
        <v>50</v>
      </c>
      <c r="F2155">
        <v>679</v>
      </c>
      <c r="G2155">
        <v>24</v>
      </c>
    </row>
    <row r="2156" spans="1:7">
      <c r="A2156" s="2">
        <v>43931</v>
      </c>
      <c r="B2156" s="2">
        <f t="shared" si="66"/>
        <v>43951</v>
      </c>
      <c r="C2156" s="3">
        <f t="shared" si="67"/>
        <v>1</v>
      </c>
      <c r="D2156" t="s">
        <v>56</v>
      </c>
      <c r="E2156">
        <v>78</v>
      </c>
      <c r="F2156">
        <v>51</v>
      </c>
      <c r="G2156">
        <v>1</v>
      </c>
    </row>
    <row r="2157" spans="1:7">
      <c r="A2157" s="2">
        <v>43931</v>
      </c>
      <c r="B2157" s="2">
        <f t="shared" si="66"/>
        <v>43951</v>
      </c>
      <c r="C2157" s="3">
        <f t="shared" si="67"/>
        <v>1</v>
      </c>
      <c r="D2157" t="s">
        <v>37</v>
      </c>
      <c r="E2157">
        <v>51</v>
      </c>
      <c r="F2157">
        <v>4509</v>
      </c>
      <c r="G2157">
        <v>121</v>
      </c>
    </row>
    <row r="2158" spans="1:7">
      <c r="A2158" s="2">
        <v>43931</v>
      </c>
      <c r="B2158" s="2">
        <f t="shared" si="66"/>
        <v>43951</v>
      </c>
      <c r="C2158" s="3">
        <f t="shared" si="67"/>
        <v>1</v>
      </c>
      <c r="D2158" t="s">
        <v>5</v>
      </c>
      <c r="E2158">
        <v>53</v>
      </c>
      <c r="F2158">
        <v>9888</v>
      </c>
      <c r="G2158">
        <v>483</v>
      </c>
    </row>
    <row r="2159" spans="1:7">
      <c r="A2159" s="2">
        <v>43931</v>
      </c>
      <c r="B2159" s="2">
        <f t="shared" si="66"/>
        <v>43951</v>
      </c>
      <c r="C2159" s="3">
        <f t="shared" si="67"/>
        <v>1</v>
      </c>
      <c r="D2159" t="s">
        <v>58</v>
      </c>
      <c r="E2159">
        <v>54</v>
      </c>
      <c r="F2159">
        <v>537</v>
      </c>
      <c r="G2159">
        <v>5</v>
      </c>
    </row>
    <row r="2160" spans="1:7">
      <c r="A2160" s="2">
        <v>43931</v>
      </c>
      <c r="B2160" s="2">
        <f t="shared" si="66"/>
        <v>43951</v>
      </c>
      <c r="C2160" s="3">
        <f t="shared" si="67"/>
        <v>1</v>
      </c>
      <c r="D2160" t="s">
        <v>10</v>
      </c>
      <c r="E2160">
        <v>55</v>
      </c>
      <c r="F2160">
        <v>3068</v>
      </c>
      <c r="G2160">
        <v>131</v>
      </c>
    </row>
    <row r="2161" spans="1:7">
      <c r="A2161" s="2">
        <v>43931</v>
      </c>
      <c r="B2161" s="2">
        <f t="shared" si="66"/>
        <v>43951</v>
      </c>
      <c r="C2161" s="3">
        <f t="shared" si="67"/>
        <v>1</v>
      </c>
      <c r="D2161" t="s">
        <v>49</v>
      </c>
      <c r="E2161">
        <v>56</v>
      </c>
      <c r="F2161">
        <v>320</v>
      </c>
      <c r="G2161">
        <v>0</v>
      </c>
    </row>
    <row r="2162" spans="1:7">
      <c r="A2162" s="2">
        <v>43932</v>
      </c>
      <c r="B2162" s="2">
        <f t="shared" si="66"/>
        <v>43951</v>
      </c>
      <c r="C2162" s="3">
        <f t="shared" si="67"/>
        <v>1</v>
      </c>
      <c r="D2162" t="s">
        <v>52</v>
      </c>
      <c r="E2162">
        <v>1</v>
      </c>
      <c r="F2162">
        <v>3262</v>
      </c>
      <c r="G2162">
        <v>93</v>
      </c>
    </row>
    <row r="2163" spans="1:7">
      <c r="A2163" s="2">
        <v>43932</v>
      </c>
      <c r="B2163" s="2">
        <f t="shared" si="66"/>
        <v>43951</v>
      </c>
      <c r="C2163" s="3">
        <f t="shared" si="67"/>
        <v>1</v>
      </c>
      <c r="D2163" t="s">
        <v>50</v>
      </c>
      <c r="E2163">
        <v>2</v>
      </c>
      <c r="F2163">
        <v>255</v>
      </c>
      <c r="G2163">
        <v>6</v>
      </c>
    </row>
    <row r="2164" spans="1:7">
      <c r="A2164" s="2">
        <v>43932</v>
      </c>
      <c r="B2164" s="2">
        <f t="shared" si="66"/>
        <v>43951</v>
      </c>
      <c r="C2164" s="3">
        <f t="shared" si="67"/>
        <v>1</v>
      </c>
      <c r="D2164" t="s">
        <v>8</v>
      </c>
      <c r="E2164">
        <v>4</v>
      </c>
      <c r="F2164">
        <v>3393</v>
      </c>
      <c r="G2164">
        <v>112</v>
      </c>
    </row>
    <row r="2165" spans="1:7">
      <c r="A2165" s="2">
        <v>43932</v>
      </c>
      <c r="B2165" s="2">
        <f t="shared" si="66"/>
        <v>43951</v>
      </c>
      <c r="C2165" s="3">
        <f t="shared" si="67"/>
        <v>1</v>
      </c>
      <c r="D2165" t="s">
        <v>44</v>
      </c>
      <c r="E2165">
        <v>5</v>
      </c>
      <c r="F2165">
        <v>1228</v>
      </c>
      <c r="G2165">
        <v>25</v>
      </c>
    </row>
    <row r="2166" spans="1:7">
      <c r="A2166" s="2">
        <v>43932</v>
      </c>
      <c r="B2166" s="2">
        <f t="shared" si="66"/>
        <v>43951</v>
      </c>
      <c r="C2166" s="3">
        <f t="shared" si="67"/>
        <v>1</v>
      </c>
      <c r="D2166" t="s">
        <v>7</v>
      </c>
      <c r="E2166">
        <v>6</v>
      </c>
      <c r="F2166">
        <v>22421</v>
      </c>
      <c r="G2166">
        <v>632</v>
      </c>
    </row>
    <row r="2167" spans="1:7">
      <c r="A2167" s="2">
        <v>43932</v>
      </c>
      <c r="B2167" s="2">
        <f t="shared" si="66"/>
        <v>43951</v>
      </c>
      <c r="C2167" s="3">
        <f t="shared" si="67"/>
        <v>1</v>
      </c>
      <c r="D2167" t="s">
        <v>22</v>
      </c>
      <c r="E2167">
        <v>8</v>
      </c>
      <c r="F2167">
        <v>6893</v>
      </c>
      <c r="G2167">
        <v>274</v>
      </c>
    </row>
    <row r="2168" spans="1:7">
      <c r="A2168" s="2">
        <v>43932</v>
      </c>
      <c r="B2168" s="2">
        <f t="shared" si="66"/>
        <v>43951</v>
      </c>
      <c r="C2168" s="3">
        <f t="shared" si="67"/>
        <v>1</v>
      </c>
      <c r="D2168" t="s">
        <v>38</v>
      </c>
      <c r="E2168">
        <v>9</v>
      </c>
      <c r="F2168">
        <v>11510</v>
      </c>
      <c r="G2168">
        <v>494</v>
      </c>
    </row>
    <row r="2169" spans="1:7">
      <c r="A2169" s="2">
        <v>43932</v>
      </c>
      <c r="B2169" s="2">
        <f t="shared" si="66"/>
        <v>43951</v>
      </c>
      <c r="C2169" s="3">
        <f t="shared" si="67"/>
        <v>1</v>
      </c>
      <c r="D2169" t="s">
        <v>45</v>
      </c>
      <c r="E2169">
        <v>10</v>
      </c>
      <c r="F2169">
        <v>1479</v>
      </c>
      <c r="G2169">
        <v>33</v>
      </c>
    </row>
    <row r="2170" spans="1:7">
      <c r="A2170" s="2">
        <v>43932</v>
      </c>
      <c r="B2170" s="2">
        <f t="shared" si="66"/>
        <v>43951</v>
      </c>
      <c r="C2170" s="3">
        <f t="shared" si="67"/>
        <v>1</v>
      </c>
      <c r="D2170" t="s">
        <v>33</v>
      </c>
      <c r="E2170">
        <v>11</v>
      </c>
      <c r="F2170">
        <v>1778</v>
      </c>
      <c r="G2170">
        <v>47</v>
      </c>
    </row>
    <row r="2171" spans="1:7">
      <c r="A2171" s="2">
        <v>43932</v>
      </c>
      <c r="B2171" s="2">
        <f t="shared" si="66"/>
        <v>43951</v>
      </c>
      <c r="C2171" s="3">
        <f t="shared" si="67"/>
        <v>1</v>
      </c>
      <c r="D2171" t="s">
        <v>15</v>
      </c>
      <c r="E2171">
        <v>12</v>
      </c>
      <c r="F2171">
        <v>18978</v>
      </c>
      <c r="G2171">
        <v>445</v>
      </c>
    </row>
    <row r="2172" spans="1:7">
      <c r="A2172" s="2">
        <v>43932</v>
      </c>
      <c r="B2172" s="2">
        <f t="shared" si="66"/>
        <v>43951</v>
      </c>
      <c r="C2172" s="3">
        <f t="shared" si="67"/>
        <v>1</v>
      </c>
      <c r="D2172" t="s">
        <v>18</v>
      </c>
      <c r="E2172">
        <v>13</v>
      </c>
      <c r="F2172">
        <v>12261</v>
      </c>
      <c r="G2172">
        <v>432</v>
      </c>
    </row>
    <row r="2173" spans="1:7">
      <c r="A2173" s="2">
        <v>43932</v>
      </c>
      <c r="B2173" s="2">
        <f t="shared" si="66"/>
        <v>43951</v>
      </c>
      <c r="C2173" s="3">
        <f t="shared" si="67"/>
        <v>1</v>
      </c>
      <c r="D2173" t="s">
        <v>57</v>
      </c>
      <c r="E2173">
        <v>66</v>
      </c>
      <c r="F2173">
        <v>681</v>
      </c>
      <c r="G2173">
        <v>5</v>
      </c>
    </row>
    <row r="2174" spans="1:7">
      <c r="A2174" s="2">
        <v>43932</v>
      </c>
      <c r="B2174" s="2">
        <f t="shared" si="66"/>
        <v>43951</v>
      </c>
      <c r="C2174" s="3">
        <f t="shared" si="67"/>
        <v>1</v>
      </c>
      <c r="D2174" t="s">
        <v>26</v>
      </c>
      <c r="E2174">
        <v>15</v>
      </c>
      <c r="F2174">
        <v>484</v>
      </c>
      <c r="G2174">
        <v>8</v>
      </c>
    </row>
    <row r="2175" spans="1:7">
      <c r="A2175" s="2">
        <v>43932</v>
      </c>
      <c r="B2175" s="2">
        <f t="shared" si="66"/>
        <v>43951</v>
      </c>
      <c r="C2175" s="3">
        <f t="shared" si="67"/>
        <v>1</v>
      </c>
      <c r="D2175" t="s">
        <v>53</v>
      </c>
      <c r="E2175">
        <v>16</v>
      </c>
      <c r="F2175">
        <v>1438</v>
      </c>
      <c r="G2175">
        <v>27</v>
      </c>
    </row>
    <row r="2176" spans="1:7">
      <c r="A2176" s="2">
        <v>43932</v>
      </c>
      <c r="B2176" s="2">
        <f t="shared" si="66"/>
        <v>43951</v>
      </c>
      <c r="C2176" s="3">
        <f t="shared" si="67"/>
        <v>1</v>
      </c>
      <c r="D2176" t="s">
        <v>6</v>
      </c>
      <c r="E2176">
        <v>17</v>
      </c>
      <c r="F2176">
        <v>19180</v>
      </c>
      <c r="G2176">
        <v>682</v>
      </c>
    </row>
    <row r="2177" spans="1:7">
      <c r="A2177" s="2">
        <v>43932</v>
      </c>
      <c r="B2177" s="2">
        <f t="shared" si="66"/>
        <v>43951</v>
      </c>
      <c r="C2177" s="3">
        <f t="shared" si="67"/>
        <v>1</v>
      </c>
      <c r="D2177" t="s">
        <v>27</v>
      </c>
      <c r="E2177">
        <v>18</v>
      </c>
      <c r="F2177">
        <v>7494</v>
      </c>
      <c r="G2177">
        <v>389</v>
      </c>
    </row>
    <row r="2178" spans="1:7">
      <c r="A2178" s="2">
        <v>43932</v>
      </c>
      <c r="B2178" s="2">
        <f t="shared" si="66"/>
        <v>43951</v>
      </c>
      <c r="C2178" s="3">
        <f t="shared" si="67"/>
        <v>1</v>
      </c>
      <c r="D2178" t="s">
        <v>39</v>
      </c>
      <c r="E2178">
        <v>19</v>
      </c>
      <c r="F2178">
        <v>1510</v>
      </c>
      <c r="G2178">
        <v>34</v>
      </c>
    </row>
    <row r="2179" spans="1:7">
      <c r="A2179" s="2">
        <v>43932</v>
      </c>
      <c r="B2179" s="2">
        <f t="shared" si="66"/>
        <v>43951</v>
      </c>
      <c r="C2179" s="3">
        <f t="shared" si="67"/>
        <v>1</v>
      </c>
      <c r="D2179" t="s">
        <v>34</v>
      </c>
      <c r="E2179">
        <v>20</v>
      </c>
      <c r="F2179">
        <v>1282</v>
      </c>
      <c r="G2179">
        <v>55</v>
      </c>
    </row>
    <row r="2180" spans="1:7">
      <c r="A2180" s="2">
        <v>43932</v>
      </c>
      <c r="B2180" s="2">
        <f t="shared" ref="B2180:B2243" si="68">EOMONTH(A2180,0)</f>
        <v>43951</v>
      </c>
      <c r="C2180" s="3">
        <f t="shared" ref="C2180:C2243" si="69">IF(A2180=B2180,0,1)</f>
        <v>1</v>
      </c>
      <c r="D2180" t="s">
        <v>28</v>
      </c>
      <c r="E2180">
        <v>21</v>
      </c>
      <c r="F2180">
        <v>1851</v>
      </c>
      <c r="G2180">
        <v>94</v>
      </c>
    </row>
    <row r="2181" spans="1:7">
      <c r="A2181" s="2">
        <v>43932</v>
      </c>
      <c r="B2181" s="2">
        <f t="shared" si="68"/>
        <v>43951</v>
      </c>
      <c r="C2181" s="3">
        <f t="shared" si="69"/>
        <v>1</v>
      </c>
      <c r="D2181" t="s">
        <v>40</v>
      </c>
      <c r="E2181">
        <v>22</v>
      </c>
      <c r="F2181">
        <v>20014</v>
      </c>
      <c r="G2181">
        <v>806</v>
      </c>
    </row>
    <row r="2182" spans="1:7">
      <c r="A2182" s="2">
        <v>43932</v>
      </c>
      <c r="B2182" s="2">
        <f t="shared" si="68"/>
        <v>43951</v>
      </c>
      <c r="C2182" s="3">
        <f t="shared" si="69"/>
        <v>1</v>
      </c>
      <c r="D2182" t="s">
        <v>51</v>
      </c>
      <c r="E2182">
        <v>23</v>
      </c>
      <c r="F2182">
        <v>616</v>
      </c>
      <c r="G2182">
        <v>19</v>
      </c>
    </row>
    <row r="2183" spans="1:7">
      <c r="A2183" s="2">
        <v>43932</v>
      </c>
      <c r="B2183" s="2">
        <f t="shared" si="68"/>
        <v>43951</v>
      </c>
      <c r="C2183" s="3">
        <f t="shared" si="69"/>
        <v>1</v>
      </c>
      <c r="D2183" t="s">
        <v>23</v>
      </c>
      <c r="E2183">
        <v>24</v>
      </c>
      <c r="F2183">
        <v>7694</v>
      </c>
      <c r="G2183">
        <v>207</v>
      </c>
    </row>
    <row r="2184" spans="1:7">
      <c r="A2184" s="2">
        <v>43932</v>
      </c>
      <c r="B2184" s="2">
        <f t="shared" si="68"/>
        <v>43951</v>
      </c>
      <c r="C2184" s="3">
        <f t="shared" si="69"/>
        <v>1</v>
      </c>
      <c r="D2184" t="s">
        <v>9</v>
      </c>
      <c r="E2184">
        <v>25</v>
      </c>
      <c r="F2184">
        <v>22860</v>
      </c>
      <c r="G2184">
        <v>686</v>
      </c>
    </row>
    <row r="2185" spans="1:7">
      <c r="A2185" s="2">
        <v>43932</v>
      </c>
      <c r="B2185" s="2">
        <f t="shared" si="68"/>
        <v>43951</v>
      </c>
      <c r="C2185" s="3">
        <f t="shared" si="69"/>
        <v>1</v>
      </c>
      <c r="D2185" t="s">
        <v>42</v>
      </c>
      <c r="E2185">
        <v>26</v>
      </c>
      <c r="F2185">
        <v>23855</v>
      </c>
      <c r="G2185">
        <v>1395</v>
      </c>
    </row>
    <row r="2186" spans="1:7">
      <c r="A2186" s="2">
        <v>43932</v>
      </c>
      <c r="B2186" s="2">
        <f t="shared" si="68"/>
        <v>43951</v>
      </c>
      <c r="C2186" s="3">
        <f t="shared" si="69"/>
        <v>1</v>
      </c>
      <c r="D2186" t="s">
        <v>29</v>
      </c>
      <c r="E2186">
        <v>27</v>
      </c>
      <c r="F2186">
        <v>1427</v>
      </c>
      <c r="G2186">
        <v>64</v>
      </c>
    </row>
    <row r="2187" spans="1:7">
      <c r="A2187" s="2">
        <v>43932</v>
      </c>
      <c r="B2187" s="2">
        <f t="shared" si="68"/>
        <v>43951</v>
      </c>
      <c r="C2187" s="3">
        <f t="shared" si="69"/>
        <v>1</v>
      </c>
      <c r="D2187" t="s">
        <v>46</v>
      </c>
      <c r="E2187">
        <v>28</v>
      </c>
      <c r="F2187">
        <v>2642</v>
      </c>
      <c r="G2187">
        <v>93</v>
      </c>
    </row>
    <row r="2188" spans="1:7">
      <c r="A2188" s="2">
        <v>43932</v>
      </c>
      <c r="B2188" s="2">
        <f t="shared" si="68"/>
        <v>43951</v>
      </c>
      <c r="C2188" s="3">
        <f t="shared" si="69"/>
        <v>1</v>
      </c>
      <c r="D2188" t="s">
        <v>35</v>
      </c>
      <c r="E2188">
        <v>29</v>
      </c>
      <c r="F2188">
        <v>4024</v>
      </c>
      <c r="G2188">
        <v>116</v>
      </c>
    </row>
    <row r="2189" spans="1:7">
      <c r="A2189" s="2">
        <v>43932</v>
      </c>
      <c r="B2189" s="2">
        <f t="shared" si="68"/>
        <v>43951</v>
      </c>
      <c r="C2189" s="3">
        <f t="shared" si="69"/>
        <v>1</v>
      </c>
      <c r="D2189" t="s">
        <v>54</v>
      </c>
      <c r="E2189">
        <v>30</v>
      </c>
      <c r="F2189">
        <v>377</v>
      </c>
      <c r="G2189">
        <v>6</v>
      </c>
    </row>
    <row r="2190" spans="1:7">
      <c r="A2190" s="2">
        <v>43932</v>
      </c>
      <c r="B2190" s="2">
        <f t="shared" si="68"/>
        <v>43951</v>
      </c>
      <c r="C2190" s="3">
        <f t="shared" si="69"/>
        <v>1</v>
      </c>
      <c r="D2190" t="s">
        <v>12</v>
      </c>
      <c r="E2190">
        <v>31</v>
      </c>
      <c r="F2190">
        <v>718</v>
      </c>
      <c r="G2190">
        <v>18</v>
      </c>
    </row>
    <row r="2191" spans="1:7">
      <c r="A2191" s="2">
        <v>43932</v>
      </c>
      <c r="B2191" s="2">
        <f t="shared" si="68"/>
        <v>43951</v>
      </c>
      <c r="C2191" s="3">
        <f t="shared" si="69"/>
        <v>1</v>
      </c>
      <c r="D2191" t="s">
        <v>24</v>
      </c>
      <c r="E2191">
        <v>32</v>
      </c>
      <c r="F2191">
        <v>2720</v>
      </c>
      <c r="G2191">
        <v>111</v>
      </c>
    </row>
    <row r="2192" spans="1:7">
      <c r="A2192" s="2">
        <v>43932</v>
      </c>
      <c r="B2192" s="2">
        <f t="shared" si="68"/>
        <v>43951</v>
      </c>
      <c r="C2192" s="3">
        <f t="shared" si="69"/>
        <v>1</v>
      </c>
      <c r="D2192" t="s">
        <v>19</v>
      </c>
      <c r="E2192">
        <v>33</v>
      </c>
      <c r="F2192">
        <v>929</v>
      </c>
      <c r="G2192">
        <v>23</v>
      </c>
    </row>
    <row r="2193" spans="1:7">
      <c r="A2193" s="2">
        <v>43932</v>
      </c>
      <c r="B2193" s="2">
        <f t="shared" si="68"/>
        <v>43951</v>
      </c>
      <c r="C2193" s="3">
        <f t="shared" si="69"/>
        <v>1</v>
      </c>
      <c r="D2193" t="s">
        <v>21</v>
      </c>
      <c r="E2193">
        <v>34</v>
      </c>
      <c r="F2193">
        <v>58151</v>
      </c>
      <c r="G2193">
        <v>2183</v>
      </c>
    </row>
    <row r="2194" spans="1:7">
      <c r="A2194" s="2">
        <v>43932</v>
      </c>
      <c r="B2194" s="2">
        <f t="shared" si="68"/>
        <v>43951</v>
      </c>
      <c r="C2194" s="3">
        <f t="shared" si="69"/>
        <v>1</v>
      </c>
      <c r="D2194" t="s">
        <v>47</v>
      </c>
      <c r="E2194">
        <v>35</v>
      </c>
      <c r="F2194">
        <v>1174</v>
      </c>
      <c r="G2194">
        <v>20</v>
      </c>
    </row>
    <row r="2195" spans="1:7">
      <c r="A2195" s="2">
        <v>43932</v>
      </c>
      <c r="B2195" s="2">
        <f t="shared" si="68"/>
        <v>43951</v>
      </c>
      <c r="C2195" s="3">
        <f t="shared" si="69"/>
        <v>1</v>
      </c>
      <c r="D2195" t="s">
        <v>16</v>
      </c>
      <c r="E2195">
        <v>36</v>
      </c>
      <c r="F2195">
        <v>182990</v>
      </c>
      <c r="G2195">
        <v>11159</v>
      </c>
    </row>
    <row r="2196" spans="1:7">
      <c r="A2196" s="2">
        <v>43932</v>
      </c>
      <c r="B2196" s="2">
        <f t="shared" si="68"/>
        <v>43951</v>
      </c>
      <c r="C2196" s="3">
        <f t="shared" si="69"/>
        <v>1</v>
      </c>
      <c r="D2196" t="s">
        <v>20</v>
      </c>
      <c r="E2196">
        <v>37</v>
      </c>
      <c r="F2196">
        <v>4310</v>
      </c>
      <c r="G2196">
        <v>86</v>
      </c>
    </row>
    <row r="2197" spans="1:7">
      <c r="A2197" s="2">
        <v>43932</v>
      </c>
      <c r="B2197" s="2">
        <f t="shared" si="68"/>
        <v>43951</v>
      </c>
      <c r="C2197" s="3">
        <f t="shared" si="69"/>
        <v>1</v>
      </c>
      <c r="D2197" t="s">
        <v>48</v>
      </c>
      <c r="E2197">
        <v>38</v>
      </c>
      <c r="F2197">
        <v>293</v>
      </c>
      <c r="G2197">
        <v>7</v>
      </c>
    </row>
    <row r="2198" spans="1:7">
      <c r="A2198" s="2">
        <v>43932</v>
      </c>
      <c r="B2198" s="2">
        <f t="shared" si="68"/>
        <v>43951</v>
      </c>
      <c r="C2198" s="3">
        <f t="shared" si="69"/>
        <v>1</v>
      </c>
      <c r="D2198" t="s">
        <v>59</v>
      </c>
      <c r="E2198">
        <v>69</v>
      </c>
      <c r="F2198">
        <v>11</v>
      </c>
      <c r="G2198">
        <v>2</v>
      </c>
    </row>
    <row r="2199" spans="1:7">
      <c r="A2199" s="2">
        <v>43932</v>
      </c>
      <c r="B2199" s="2">
        <f t="shared" si="68"/>
        <v>43951</v>
      </c>
      <c r="C2199" s="3">
        <f t="shared" si="69"/>
        <v>1</v>
      </c>
      <c r="D2199" t="s">
        <v>41</v>
      </c>
      <c r="E2199">
        <v>39</v>
      </c>
      <c r="F2199">
        <v>6251</v>
      </c>
      <c r="G2199">
        <v>247</v>
      </c>
    </row>
    <row r="2200" spans="1:7">
      <c r="A2200" s="2">
        <v>43932</v>
      </c>
      <c r="B2200" s="2">
        <f t="shared" si="68"/>
        <v>43951</v>
      </c>
      <c r="C2200" s="3">
        <f t="shared" si="69"/>
        <v>1</v>
      </c>
      <c r="D2200" t="s">
        <v>30</v>
      </c>
      <c r="E2200">
        <v>40</v>
      </c>
      <c r="F2200">
        <v>1868</v>
      </c>
      <c r="G2200">
        <v>93</v>
      </c>
    </row>
    <row r="2201" spans="1:7">
      <c r="A2201" s="2">
        <v>43932</v>
      </c>
      <c r="B2201" s="2">
        <f t="shared" si="68"/>
        <v>43951</v>
      </c>
      <c r="C2201" s="3">
        <f t="shared" si="69"/>
        <v>1</v>
      </c>
      <c r="D2201" t="s">
        <v>14</v>
      </c>
      <c r="E2201">
        <v>41</v>
      </c>
      <c r="F2201">
        <v>1447</v>
      </c>
      <c r="G2201">
        <v>51</v>
      </c>
    </row>
    <row r="2202" spans="1:7">
      <c r="A2202" s="2">
        <v>43932</v>
      </c>
      <c r="B2202" s="2">
        <f t="shared" si="68"/>
        <v>43951</v>
      </c>
      <c r="C2202" s="3">
        <f t="shared" si="69"/>
        <v>1</v>
      </c>
      <c r="D2202" t="s">
        <v>31</v>
      </c>
      <c r="E2202">
        <v>42</v>
      </c>
      <c r="F2202">
        <v>21774</v>
      </c>
      <c r="G2202">
        <v>515</v>
      </c>
    </row>
    <row r="2203" spans="1:7">
      <c r="A2203" s="2">
        <v>43932</v>
      </c>
      <c r="B2203" s="2">
        <f t="shared" si="68"/>
        <v>43951</v>
      </c>
      <c r="C2203" s="3">
        <f t="shared" si="69"/>
        <v>1</v>
      </c>
      <c r="D2203" t="s">
        <v>55</v>
      </c>
      <c r="E2203">
        <v>72</v>
      </c>
      <c r="F2203">
        <v>788</v>
      </c>
      <c r="G2203">
        <v>42</v>
      </c>
    </row>
    <row r="2204" spans="1:7">
      <c r="A2204" s="2">
        <v>43932</v>
      </c>
      <c r="B2204" s="2">
        <f t="shared" si="68"/>
        <v>43951</v>
      </c>
      <c r="C2204" s="3">
        <f t="shared" si="69"/>
        <v>1</v>
      </c>
      <c r="D2204" t="s">
        <v>17</v>
      </c>
      <c r="E2204">
        <v>44</v>
      </c>
      <c r="F2204">
        <v>2349</v>
      </c>
      <c r="G2204">
        <v>56</v>
      </c>
    </row>
    <row r="2205" spans="1:7">
      <c r="A2205" s="2">
        <v>43932</v>
      </c>
      <c r="B2205" s="2">
        <f t="shared" si="68"/>
        <v>43951</v>
      </c>
      <c r="C2205" s="3">
        <f t="shared" si="69"/>
        <v>1</v>
      </c>
      <c r="D2205" t="s">
        <v>32</v>
      </c>
      <c r="E2205">
        <v>45</v>
      </c>
      <c r="F2205">
        <v>3207</v>
      </c>
      <c r="G2205">
        <v>80</v>
      </c>
    </row>
    <row r="2206" spans="1:7">
      <c r="A2206" s="2">
        <v>43932</v>
      </c>
      <c r="B2206" s="2">
        <f t="shared" si="68"/>
        <v>43951</v>
      </c>
      <c r="C2206" s="3">
        <f t="shared" si="69"/>
        <v>1</v>
      </c>
      <c r="D2206" t="s">
        <v>43</v>
      </c>
      <c r="E2206">
        <v>46</v>
      </c>
      <c r="F2206">
        <v>626</v>
      </c>
      <c r="G2206">
        <v>6</v>
      </c>
    </row>
    <row r="2207" spans="1:7">
      <c r="A2207" s="2">
        <v>43932</v>
      </c>
      <c r="B2207" s="2">
        <f t="shared" si="68"/>
        <v>43951</v>
      </c>
      <c r="C2207" s="3">
        <f t="shared" si="69"/>
        <v>1</v>
      </c>
      <c r="D2207" t="s">
        <v>25</v>
      </c>
      <c r="E2207">
        <v>47</v>
      </c>
      <c r="F2207">
        <v>4983</v>
      </c>
      <c r="G2207">
        <v>107</v>
      </c>
    </row>
    <row r="2208" spans="1:7">
      <c r="A2208" s="2">
        <v>43932</v>
      </c>
      <c r="B2208" s="2">
        <f t="shared" si="68"/>
        <v>43951</v>
      </c>
      <c r="C2208" s="3">
        <f t="shared" si="69"/>
        <v>1</v>
      </c>
      <c r="D2208" t="s">
        <v>11</v>
      </c>
      <c r="E2208">
        <v>48</v>
      </c>
      <c r="F2208">
        <v>13208</v>
      </c>
      <c r="G2208">
        <v>265</v>
      </c>
    </row>
    <row r="2209" spans="1:7">
      <c r="A2209" s="2">
        <v>43932</v>
      </c>
      <c r="B2209" s="2">
        <f t="shared" si="68"/>
        <v>43951</v>
      </c>
      <c r="C2209" s="3">
        <f t="shared" si="69"/>
        <v>1</v>
      </c>
      <c r="D2209" t="s">
        <v>13</v>
      </c>
      <c r="E2209">
        <v>49</v>
      </c>
      <c r="F2209">
        <v>2208</v>
      </c>
      <c r="G2209">
        <v>18</v>
      </c>
    </row>
    <row r="2210" spans="1:7">
      <c r="A2210" s="2">
        <v>43932</v>
      </c>
      <c r="B2210" s="2">
        <f t="shared" si="68"/>
        <v>43951</v>
      </c>
      <c r="C2210" s="3">
        <f t="shared" si="69"/>
        <v>1</v>
      </c>
      <c r="D2210" t="s">
        <v>36</v>
      </c>
      <c r="E2210">
        <v>50</v>
      </c>
      <c r="F2210">
        <v>711</v>
      </c>
      <c r="G2210">
        <v>24</v>
      </c>
    </row>
    <row r="2211" spans="1:7">
      <c r="A2211" s="2">
        <v>43932</v>
      </c>
      <c r="B2211" s="2">
        <f t="shared" si="68"/>
        <v>43951</v>
      </c>
      <c r="C2211" s="3">
        <f t="shared" si="69"/>
        <v>1</v>
      </c>
      <c r="D2211" t="s">
        <v>56</v>
      </c>
      <c r="E2211">
        <v>78</v>
      </c>
      <c r="F2211">
        <v>51</v>
      </c>
      <c r="G2211">
        <v>1</v>
      </c>
    </row>
    <row r="2212" spans="1:7">
      <c r="A2212" s="2">
        <v>43932</v>
      </c>
      <c r="B2212" s="2">
        <f t="shared" si="68"/>
        <v>43951</v>
      </c>
      <c r="C2212" s="3">
        <f t="shared" si="69"/>
        <v>1</v>
      </c>
      <c r="D2212" t="s">
        <v>37</v>
      </c>
      <c r="E2212">
        <v>51</v>
      </c>
      <c r="F2212">
        <v>5076</v>
      </c>
      <c r="G2212">
        <v>130</v>
      </c>
    </row>
    <row r="2213" spans="1:7">
      <c r="A2213" s="2">
        <v>43932</v>
      </c>
      <c r="B2213" s="2">
        <f t="shared" si="68"/>
        <v>43951</v>
      </c>
      <c r="C2213" s="3">
        <f t="shared" si="69"/>
        <v>1</v>
      </c>
      <c r="D2213" t="s">
        <v>5</v>
      </c>
      <c r="E2213">
        <v>53</v>
      </c>
      <c r="F2213">
        <v>10227</v>
      </c>
      <c r="G2213">
        <v>498</v>
      </c>
    </row>
    <row r="2214" spans="1:7">
      <c r="A2214" s="2">
        <v>43932</v>
      </c>
      <c r="B2214" s="2">
        <f t="shared" si="68"/>
        <v>43951</v>
      </c>
      <c r="C2214" s="3">
        <f t="shared" si="69"/>
        <v>1</v>
      </c>
      <c r="D2214" t="s">
        <v>58</v>
      </c>
      <c r="E2214">
        <v>54</v>
      </c>
      <c r="F2214">
        <v>593</v>
      </c>
      <c r="G2214">
        <v>6</v>
      </c>
    </row>
    <row r="2215" spans="1:7">
      <c r="A2215" s="2">
        <v>43932</v>
      </c>
      <c r="B2215" s="2">
        <f t="shared" si="68"/>
        <v>43951</v>
      </c>
      <c r="C2215" s="3">
        <f t="shared" si="69"/>
        <v>1</v>
      </c>
      <c r="D2215" t="s">
        <v>10</v>
      </c>
      <c r="E2215">
        <v>55</v>
      </c>
      <c r="F2215">
        <v>3213</v>
      </c>
      <c r="G2215">
        <v>141</v>
      </c>
    </row>
    <row r="2216" spans="1:7">
      <c r="A2216" s="2">
        <v>43932</v>
      </c>
      <c r="B2216" s="2">
        <f t="shared" si="68"/>
        <v>43951</v>
      </c>
      <c r="C2216" s="3">
        <f t="shared" si="69"/>
        <v>1</v>
      </c>
      <c r="D2216" t="s">
        <v>49</v>
      </c>
      <c r="E2216">
        <v>56</v>
      </c>
      <c r="F2216">
        <v>343</v>
      </c>
      <c r="G2216">
        <v>0</v>
      </c>
    </row>
    <row r="2217" spans="1:7">
      <c r="A2217" s="2">
        <v>43933</v>
      </c>
      <c r="B2217" s="2">
        <f t="shared" si="68"/>
        <v>43951</v>
      </c>
      <c r="C2217" s="3">
        <f t="shared" si="69"/>
        <v>1</v>
      </c>
      <c r="D2217" t="s">
        <v>52</v>
      </c>
      <c r="E2217">
        <v>1</v>
      </c>
      <c r="F2217">
        <v>3583</v>
      </c>
      <c r="G2217">
        <v>93</v>
      </c>
    </row>
    <row r="2218" spans="1:7">
      <c r="A2218" s="2">
        <v>43933</v>
      </c>
      <c r="B2218" s="2">
        <f t="shared" si="68"/>
        <v>43951</v>
      </c>
      <c r="C2218" s="3">
        <f t="shared" si="69"/>
        <v>1</v>
      </c>
      <c r="D2218" t="s">
        <v>50</v>
      </c>
      <c r="E2218">
        <v>2</v>
      </c>
      <c r="F2218">
        <v>270</v>
      </c>
      <c r="G2218">
        <v>6</v>
      </c>
    </row>
    <row r="2219" spans="1:7">
      <c r="A2219" s="2">
        <v>43933</v>
      </c>
      <c r="B2219" s="2">
        <f t="shared" si="68"/>
        <v>43951</v>
      </c>
      <c r="C2219" s="3">
        <f t="shared" si="69"/>
        <v>1</v>
      </c>
      <c r="D2219" t="s">
        <v>8</v>
      </c>
      <c r="E2219">
        <v>4</v>
      </c>
      <c r="F2219">
        <v>3539</v>
      </c>
      <c r="G2219">
        <v>117</v>
      </c>
    </row>
    <row r="2220" spans="1:7">
      <c r="A2220" s="2">
        <v>43933</v>
      </c>
      <c r="B2220" s="2">
        <f t="shared" si="68"/>
        <v>43951</v>
      </c>
      <c r="C2220" s="3">
        <f t="shared" si="69"/>
        <v>1</v>
      </c>
      <c r="D2220" t="s">
        <v>44</v>
      </c>
      <c r="E2220">
        <v>5</v>
      </c>
      <c r="F2220">
        <v>1280</v>
      </c>
      <c r="G2220">
        <v>27</v>
      </c>
    </row>
    <row r="2221" spans="1:7">
      <c r="A2221" s="2">
        <v>43933</v>
      </c>
      <c r="B2221" s="2">
        <f t="shared" si="68"/>
        <v>43951</v>
      </c>
      <c r="C2221" s="3">
        <f t="shared" si="69"/>
        <v>1</v>
      </c>
      <c r="D2221" t="s">
        <v>7</v>
      </c>
      <c r="E2221">
        <v>6</v>
      </c>
      <c r="F2221">
        <v>23323</v>
      </c>
      <c r="G2221">
        <v>676</v>
      </c>
    </row>
    <row r="2222" spans="1:7">
      <c r="A2222" s="2">
        <v>43933</v>
      </c>
      <c r="B2222" s="2">
        <f t="shared" si="68"/>
        <v>43951</v>
      </c>
      <c r="C2222" s="3">
        <f t="shared" si="69"/>
        <v>1</v>
      </c>
      <c r="D2222" t="s">
        <v>22</v>
      </c>
      <c r="E2222">
        <v>8</v>
      </c>
      <c r="F2222">
        <v>7303</v>
      </c>
      <c r="G2222">
        <v>290</v>
      </c>
    </row>
    <row r="2223" spans="1:7">
      <c r="A2223" s="2">
        <v>43933</v>
      </c>
      <c r="B2223" s="2">
        <f t="shared" si="68"/>
        <v>43951</v>
      </c>
      <c r="C2223" s="3">
        <f t="shared" si="69"/>
        <v>1</v>
      </c>
      <c r="D2223" t="s">
        <v>38</v>
      </c>
      <c r="E2223">
        <v>9</v>
      </c>
      <c r="F2223">
        <v>12035</v>
      </c>
      <c r="G2223">
        <v>554</v>
      </c>
    </row>
    <row r="2224" spans="1:7">
      <c r="A2224" s="2">
        <v>43933</v>
      </c>
      <c r="B2224" s="2">
        <f t="shared" si="68"/>
        <v>43951</v>
      </c>
      <c r="C2224" s="3">
        <f t="shared" si="69"/>
        <v>1</v>
      </c>
      <c r="D2224" t="s">
        <v>45</v>
      </c>
      <c r="E2224">
        <v>10</v>
      </c>
      <c r="F2224">
        <v>1625</v>
      </c>
      <c r="G2224">
        <v>35</v>
      </c>
    </row>
    <row r="2225" spans="1:7">
      <c r="A2225" s="2">
        <v>43933</v>
      </c>
      <c r="B2225" s="2">
        <f t="shared" si="68"/>
        <v>43951</v>
      </c>
      <c r="C2225" s="3">
        <f t="shared" si="69"/>
        <v>1</v>
      </c>
      <c r="D2225" t="s">
        <v>33</v>
      </c>
      <c r="E2225">
        <v>11</v>
      </c>
      <c r="F2225">
        <v>1875</v>
      </c>
      <c r="G2225">
        <v>50</v>
      </c>
    </row>
    <row r="2226" spans="1:7">
      <c r="A2226" s="2">
        <v>43933</v>
      </c>
      <c r="B2226" s="2">
        <f t="shared" si="68"/>
        <v>43951</v>
      </c>
      <c r="C2226" s="3">
        <f t="shared" si="69"/>
        <v>1</v>
      </c>
      <c r="D2226" t="s">
        <v>15</v>
      </c>
      <c r="E2226">
        <v>12</v>
      </c>
      <c r="F2226">
        <v>19855</v>
      </c>
      <c r="G2226">
        <v>460</v>
      </c>
    </row>
    <row r="2227" spans="1:7">
      <c r="A2227" s="2">
        <v>43933</v>
      </c>
      <c r="B2227" s="2">
        <f t="shared" si="68"/>
        <v>43951</v>
      </c>
      <c r="C2227" s="3">
        <f t="shared" si="69"/>
        <v>1</v>
      </c>
      <c r="D2227" t="s">
        <v>18</v>
      </c>
      <c r="E2227">
        <v>13</v>
      </c>
      <c r="F2227">
        <v>12103</v>
      </c>
      <c r="G2227">
        <v>438</v>
      </c>
    </row>
    <row r="2228" spans="1:7">
      <c r="A2228" s="2">
        <v>43933</v>
      </c>
      <c r="B2228" s="2">
        <f t="shared" si="68"/>
        <v>43951</v>
      </c>
      <c r="C2228" s="3">
        <f t="shared" si="69"/>
        <v>1</v>
      </c>
      <c r="D2228" t="s">
        <v>57</v>
      </c>
      <c r="E2228">
        <v>66</v>
      </c>
      <c r="F2228">
        <v>716</v>
      </c>
      <c r="G2228">
        <v>5</v>
      </c>
    </row>
    <row r="2229" spans="1:7">
      <c r="A2229" s="2">
        <v>43933</v>
      </c>
      <c r="B2229" s="2">
        <f t="shared" si="68"/>
        <v>43951</v>
      </c>
      <c r="C2229" s="3">
        <f t="shared" si="69"/>
        <v>1</v>
      </c>
      <c r="D2229" t="s">
        <v>26</v>
      </c>
      <c r="E2229">
        <v>15</v>
      </c>
      <c r="F2229">
        <v>497</v>
      </c>
      <c r="G2229">
        <v>9</v>
      </c>
    </row>
    <row r="2230" spans="1:7">
      <c r="A2230" s="2">
        <v>43933</v>
      </c>
      <c r="B2230" s="2">
        <f t="shared" si="68"/>
        <v>43951</v>
      </c>
      <c r="C2230" s="3">
        <f t="shared" si="69"/>
        <v>1</v>
      </c>
      <c r="D2230" t="s">
        <v>53</v>
      </c>
      <c r="E2230">
        <v>16</v>
      </c>
      <c r="F2230">
        <v>1457</v>
      </c>
      <c r="G2230">
        <v>27</v>
      </c>
    </row>
    <row r="2231" spans="1:7">
      <c r="A2231" s="2">
        <v>43933</v>
      </c>
      <c r="B2231" s="2">
        <f t="shared" si="68"/>
        <v>43951</v>
      </c>
      <c r="C2231" s="3">
        <f t="shared" si="69"/>
        <v>1</v>
      </c>
      <c r="D2231" t="s">
        <v>6</v>
      </c>
      <c r="E2231">
        <v>17</v>
      </c>
      <c r="F2231">
        <v>20852</v>
      </c>
      <c r="G2231">
        <v>727</v>
      </c>
    </row>
    <row r="2232" spans="1:7">
      <c r="A2232" s="2">
        <v>43933</v>
      </c>
      <c r="B2232" s="2">
        <f t="shared" si="68"/>
        <v>43951</v>
      </c>
      <c r="C2232" s="3">
        <f t="shared" si="69"/>
        <v>1</v>
      </c>
      <c r="D2232" t="s">
        <v>27</v>
      </c>
      <c r="E2232">
        <v>18</v>
      </c>
      <c r="F2232">
        <v>7990</v>
      </c>
      <c r="G2232">
        <v>405</v>
      </c>
    </row>
    <row r="2233" spans="1:7">
      <c r="A2233" s="2">
        <v>43933</v>
      </c>
      <c r="B2233" s="2">
        <f t="shared" si="68"/>
        <v>43951</v>
      </c>
      <c r="C2233" s="3">
        <f t="shared" si="69"/>
        <v>1</v>
      </c>
      <c r="D2233" t="s">
        <v>39</v>
      </c>
      <c r="E2233">
        <v>19</v>
      </c>
      <c r="F2233">
        <v>1587</v>
      </c>
      <c r="G2233">
        <v>41</v>
      </c>
    </row>
    <row r="2234" spans="1:7">
      <c r="A2234" s="2">
        <v>43933</v>
      </c>
      <c r="B2234" s="2">
        <f t="shared" si="68"/>
        <v>43951</v>
      </c>
      <c r="C2234" s="3">
        <f t="shared" si="69"/>
        <v>1</v>
      </c>
      <c r="D2234" t="s">
        <v>34</v>
      </c>
      <c r="E2234">
        <v>20</v>
      </c>
      <c r="F2234">
        <v>1337</v>
      </c>
      <c r="G2234">
        <v>56</v>
      </c>
    </row>
    <row r="2235" spans="1:7">
      <c r="A2235" s="2">
        <v>43933</v>
      </c>
      <c r="B2235" s="2">
        <f t="shared" si="68"/>
        <v>43951</v>
      </c>
      <c r="C2235" s="3">
        <f t="shared" si="69"/>
        <v>1</v>
      </c>
      <c r="D2235" t="s">
        <v>28</v>
      </c>
      <c r="E2235">
        <v>21</v>
      </c>
      <c r="F2235">
        <v>1963</v>
      </c>
      <c r="G2235">
        <v>98</v>
      </c>
    </row>
    <row r="2236" spans="1:7">
      <c r="A2236" s="2">
        <v>43933</v>
      </c>
      <c r="B2236" s="2">
        <f t="shared" si="68"/>
        <v>43951</v>
      </c>
      <c r="C2236" s="3">
        <f t="shared" si="69"/>
        <v>1</v>
      </c>
      <c r="D2236" t="s">
        <v>40</v>
      </c>
      <c r="E2236">
        <v>22</v>
      </c>
      <c r="F2236">
        <v>20595</v>
      </c>
      <c r="G2236">
        <v>840</v>
      </c>
    </row>
    <row r="2237" spans="1:7">
      <c r="A2237" s="2">
        <v>43933</v>
      </c>
      <c r="B2237" s="2">
        <f t="shared" si="68"/>
        <v>43951</v>
      </c>
      <c r="C2237" s="3">
        <f t="shared" si="69"/>
        <v>1</v>
      </c>
      <c r="D2237" t="s">
        <v>51</v>
      </c>
      <c r="E2237">
        <v>23</v>
      </c>
      <c r="F2237">
        <v>633</v>
      </c>
      <c r="G2237">
        <v>19</v>
      </c>
    </row>
    <row r="2238" spans="1:7">
      <c r="A2238" s="2">
        <v>43933</v>
      </c>
      <c r="B2238" s="2">
        <f t="shared" si="68"/>
        <v>43951</v>
      </c>
      <c r="C2238" s="3">
        <f t="shared" si="69"/>
        <v>1</v>
      </c>
      <c r="D2238" t="s">
        <v>23</v>
      </c>
      <c r="E2238">
        <v>24</v>
      </c>
      <c r="F2238">
        <v>8225</v>
      </c>
      <c r="G2238">
        <v>236</v>
      </c>
    </row>
    <row r="2239" spans="1:7">
      <c r="A2239" s="2">
        <v>43933</v>
      </c>
      <c r="B2239" s="2">
        <f t="shared" si="68"/>
        <v>43951</v>
      </c>
      <c r="C2239" s="3">
        <f t="shared" si="69"/>
        <v>1</v>
      </c>
      <c r="D2239" t="s">
        <v>9</v>
      </c>
      <c r="E2239">
        <v>25</v>
      </c>
      <c r="F2239">
        <v>25475</v>
      </c>
      <c r="G2239">
        <v>756</v>
      </c>
    </row>
    <row r="2240" spans="1:7">
      <c r="A2240" s="2">
        <v>43933</v>
      </c>
      <c r="B2240" s="2">
        <f t="shared" si="68"/>
        <v>43951</v>
      </c>
      <c r="C2240" s="3">
        <f t="shared" si="69"/>
        <v>1</v>
      </c>
      <c r="D2240" t="s">
        <v>42</v>
      </c>
      <c r="E2240">
        <v>26</v>
      </c>
      <c r="F2240">
        <v>24496</v>
      </c>
      <c r="G2240">
        <v>1488</v>
      </c>
    </row>
    <row r="2241" spans="1:7">
      <c r="A2241" s="2">
        <v>43933</v>
      </c>
      <c r="B2241" s="2">
        <f t="shared" si="68"/>
        <v>43951</v>
      </c>
      <c r="C2241" s="3">
        <f t="shared" si="69"/>
        <v>1</v>
      </c>
      <c r="D2241" t="s">
        <v>29</v>
      </c>
      <c r="E2241">
        <v>27</v>
      </c>
      <c r="F2241">
        <v>1621</v>
      </c>
      <c r="G2241">
        <v>70</v>
      </c>
    </row>
    <row r="2242" spans="1:7">
      <c r="A2242" s="2">
        <v>43933</v>
      </c>
      <c r="B2242" s="2">
        <f t="shared" si="68"/>
        <v>43951</v>
      </c>
      <c r="C2242" s="3">
        <f t="shared" si="69"/>
        <v>1</v>
      </c>
      <c r="D2242" t="s">
        <v>46</v>
      </c>
      <c r="E2242">
        <v>28</v>
      </c>
      <c r="F2242">
        <v>2781</v>
      </c>
      <c r="G2242">
        <v>96</v>
      </c>
    </row>
    <row r="2243" spans="1:7">
      <c r="A2243" s="2">
        <v>43933</v>
      </c>
      <c r="B2243" s="2">
        <f t="shared" si="68"/>
        <v>43951</v>
      </c>
      <c r="C2243" s="3">
        <f t="shared" si="69"/>
        <v>1</v>
      </c>
      <c r="D2243" t="s">
        <v>35</v>
      </c>
      <c r="E2243">
        <v>29</v>
      </c>
      <c r="F2243">
        <v>4160</v>
      </c>
      <c r="G2243">
        <v>116</v>
      </c>
    </row>
    <row r="2244" spans="1:7">
      <c r="A2244" s="2">
        <v>43933</v>
      </c>
      <c r="B2244" s="2">
        <f t="shared" ref="B2244:B2307" si="70">EOMONTH(A2244,0)</f>
        <v>43951</v>
      </c>
      <c r="C2244" s="3">
        <f t="shared" ref="C2244:C2307" si="71">IF(A2244=B2244,0,1)</f>
        <v>1</v>
      </c>
      <c r="D2244" t="s">
        <v>54</v>
      </c>
      <c r="E2244">
        <v>30</v>
      </c>
      <c r="F2244">
        <v>387</v>
      </c>
      <c r="G2244">
        <v>6</v>
      </c>
    </row>
    <row r="2245" spans="1:7">
      <c r="A2245" s="2">
        <v>43933</v>
      </c>
      <c r="B2245" s="2">
        <f t="shared" si="70"/>
        <v>43951</v>
      </c>
      <c r="C2245" s="3">
        <f t="shared" si="71"/>
        <v>1</v>
      </c>
      <c r="D2245" t="s">
        <v>12</v>
      </c>
      <c r="E2245">
        <v>31</v>
      </c>
      <c r="F2245">
        <v>805</v>
      </c>
      <c r="G2245">
        <v>18</v>
      </c>
    </row>
    <row r="2246" spans="1:7">
      <c r="A2246" s="2">
        <v>43933</v>
      </c>
      <c r="B2246" s="2">
        <f t="shared" si="70"/>
        <v>43951</v>
      </c>
      <c r="C2246" s="3">
        <f t="shared" si="71"/>
        <v>1</v>
      </c>
      <c r="D2246" t="s">
        <v>24</v>
      </c>
      <c r="E2246">
        <v>32</v>
      </c>
      <c r="F2246">
        <v>2860</v>
      </c>
      <c r="G2246">
        <v>113</v>
      </c>
    </row>
    <row r="2247" spans="1:7">
      <c r="A2247" s="2">
        <v>43933</v>
      </c>
      <c r="B2247" s="2">
        <f t="shared" si="70"/>
        <v>43951</v>
      </c>
      <c r="C2247" s="3">
        <f t="shared" si="71"/>
        <v>1</v>
      </c>
      <c r="D2247" t="s">
        <v>19</v>
      </c>
      <c r="E2247">
        <v>33</v>
      </c>
      <c r="F2247">
        <v>985</v>
      </c>
      <c r="G2247">
        <v>23</v>
      </c>
    </row>
    <row r="2248" spans="1:7">
      <c r="A2248" s="2">
        <v>43933</v>
      </c>
      <c r="B2248" s="2">
        <f t="shared" si="70"/>
        <v>43951</v>
      </c>
      <c r="C2248" s="3">
        <f t="shared" si="71"/>
        <v>1</v>
      </c>
      <c r="D2248" t="s">
        <v>21</v>
      </c>
      <c r="E2248">
        <v>34</v>
      </c>
      <c r="F2248">
        <v>61850</v>
      </c>
      <c r="G2248">
        <v>2350</v>
      </c>
    </row>
    <row r="2249" spans="1:7">
      <c r="A2249" s="2">
        <v>43933</v>
      </c>
      <c r="B2249" s="2">
        <f t="shared" si="70"/>
        <v>43951</v>
      </c>
      <c r="C2249" s="3">
        <f t="shared" si="71"/>
        <v>1</v>
      </c>
      <c r="D2249" t="s">
        <v>47</v>
      </c>
      <c r="E2249">
        <v>35</v>
      </c>
      <c r="F2249">
        <v>1245</v>
      </c>
      <c r="G2249">
        <v>26</v>
      </c>
    </row>
    <row r="2250" spans="1:7">
      <c r="A2250" s="2">
        <v>43933</v>
      </c>
      <c r="B2250" s="2">
        <f t="shared" si="70"/>
        <v>43951</v>
      </c>
      <c r="C2250" s="3">
        <f t="shared" si="71"/>
        <v>1</v>
      </c>
      <c r="D2250" t="s">
        <v>16</v>
      </c>
      <c r="E2250">
        <v>36</v>
      </c>
      <c r="F2250">
        <v>191425</v>
      </c>
      <c r="G2250">
        <v>12116</v>
      </c>
    </row>
    <row r="2251" spans="1:7">
      <c r="A2251" s="2">
        <v>43933</v>
      </c>
      <c r="B2251" s="2">
        <f t="shared" si="70"/>
        <v>43951</v>
      </c>
      <c r="C2251" s="3">
        <f t="shared" si="71"/>
        <v>1</v>
      </c>
      <c r="D2251" t="s">
        <v>20</v>
      </c>
      <c r="E2251">
        <v>37</v>
      </c>
      <c r="F2251">
        <v>4520</v>
      </c>
      <c r="G2251">
        <v>86</v>
      </c>
    </row>
    <row r="2252" spans="1:7">
      <c r="A2252" s="2">
        <v>43933</v>
      </c>
      <c r="B2252" s="2">
        <f t="shared" si="70"/>
        <v>43951</v>
      </c>
      <c r="C2252" s="3">
        <f t="shared" si="71"/>
        <v>1</v>
      </c>
      <c r="D2252" t="s">
        <v>48</v>
      </c>
      <c r="E2252">
        <v>38</v>
      </c>
      <c r="F2252">
        <v>308</v>
      </c>
      <c r="G2252">
        <v>8</v>
      </c>
    </row>
    <row r="2253" spans="1:7">
      <c r="A2253" s="2">
        <v>43933</v>
      </c>
      <c r="B2253" s="2">
        <f t="shared" si="70"/>
        <v>43951</v>
      </c>
      <c r="C2253" s="3">
        <f t="shared" si="71"/>
        <v>1</v>
      </c>
      <c r="D2253" t="s">
        <v>59</v>
      </c>
      <c r="E2253">
        <v>69</v>
      </c>
      <c r="F2253">
        <v>11</v>
      </c>
      <c r="G2253">
        <v>2</v>
      </c>
    </row>
    <row r="2254" spans="1:7">
      <c r="A2254" s="2">
        <v>43933</v>
      </c>
      <c r="B2254" s="2">
        <f t="shared" si="70"/>
        <v>43951</v>
      </c>
      <c r="C2254" s="3">
        <f t="shared" si="71"/>
        <v>1</v>
      </c>
      <c r="D2254" t="s">
        <v>41</v>
      </c>
      <c r="E2254">
        <v>39</v>
      </c>
      <c r="F2254">
        <v>6605</v>
      </c>
      <c r="G2254">
        <v>253</v>
      </c>
    </row>
    <row r="2255" spans="1:7">
      <c r="A2255" s="2">
        <v>43933</v>
      </c>
      <c r="B2255" s="2">
        <f t="shared" si="70"/>
        <v>43951</v>
      </c>
      <c r="C2255" s="3">
        <f t="shared" si="71"/>
        <v>1</v>
      </c>
      <c r="D2255" t="s">
        <v>30</v>
      </c>
      <c r="E2255">
        <v>40</v>
      </c>
      <c r="F2255">
        <v>1970</v>
      </c>
      <c r="G2255">
        <v>96</v>
      </c>
    </row>
    <row r="2256" spans="1:7">
      <c r="A2256" s="2">
        <v>43933</v>
      </c>
      <c r="B2256" s="2">
        <f t="shared" si="70"/>
        <v>43951</v>
      </c>
      <c r="C2256" s="3">
        <f t="shared" si="71"/>
        <v>1</v>
      </c>
      <c r="D2256" t="s">
        <v>14</v>
      </c>
      <c r="E2256">
        <v>41</v>
      </c>
      <c r="F2256">
        <v>1527</v>
      </c>
      <c r="G2256">
        <v>52</v>
      </c>
    </row>
    <row r="2257" spans="1:7">
      <c r="A2257" s="2">
        <v>43933</v>
      </c>
      <c r="B2257" s="2">
        <f t="shared" si="70"/>
        <v>43951</v>
      </c>
      <c r="C2257" s="3">
        <f t="shared" si="71"/>
        <v>1</v>
      </c>
      <c r="D2257" t="s">
        <v>31</v>
      </c>
      <c r="E2257">
        <v>42</v>
      </c>
      <c r="F2257">
        <v>22955</v>
      </c>
      <c r="G2257">
        <v>525</v>
      </c>
    </row>
    <row r="2258" spans="1:7">
      <c r="A2258" s="2">
        <v>43933</v>
      </c>
      <c r="B2258" s="2">
        <f t="shared" si="70"/>
        <v>43951</v>
      </c>
      <c r="C2258" s="3">
        <f t="shared" si="71"/>
        <v>1</v>
      </c>
      <c r="D2258" t="s">
        <v>55</v>
      </c>
      <c r="E2258">
        <v>72</v>
      </c>
      <c r="F2258">
        <v>897</v>
      </c>
      <c r="G2258">
        <v>44</v>
      </c>
    </row>
    <row r="2259" spans="1:7">
      <c r="A2259" s="2">
        <v>43933</v>
      </c>
      <c r="B2259" s="2">
        <f t="shared" si="70"/>
        <v>43951</v>
      </c>
      <c r="C2259" s="3">
        <f t="shared" si="71"/>
        <v>1</v>
      </c>
      <c r="D2259" t="s">
        <v>17</v>
      </c>
      <c r="E2259">
        <v>44</v>
      </c>
      <c r="F2259">
        <v>2665</v>
      </c>
      <c r="G2259">
        <v>63</v>
      </c>
    </row>
    <row r="2260" spans="1:7">
      <c r="A2260" s="2">
        <v>43933</v>
      </c>
      <c r="B2260" s="2">
        <f t="shared" si="70"/>
        <v>43951</v>
      </c>
      <c r="C2260" s="3">
        <f t="shared" si="71"/>
        <v>1</v>
      </c>
      <c r="D2260" t="s">
        <v>32</v>
      </c>
      <c r="E2260">
        <v>45</v>
      </c>
      <c r="F2260">
        <v>3319</v>
      </c>
      <c r="G2260">
        <v>82</v>
      </c>
    </row>
    <row r="2261" spans="1:7">
      <c r="A2261" s="2">
        <v>43933</v>
      </c>
      <c r="B2261" s="2">
        <f t="shared" si="70"/>
        <v>43951</v>
      </c>
      <c r="C2261" s="3">
        <f t="shared" si="71"/>
        <v>1</v>
      </c>
      <c r="D2261" t="s">
        <v>43</v>
      </c>
      <c r="E2261">
        <v>46</v>
      </c>
      <c r="F2261">
        <v>729</v>
      </c>
      <c r="G2261">
        <v>6</v>
      </c>
    </row>
    <row r="2262" spans="1:7">
      <c r="A2262" s="2">
        <v>43933</v>
      </c>
      <c r="B2262" s="2">
        <f t="shared" si="70"/>
        <v>43951</v>
      </c>
      <c r="C2262" s="3">
        <f t="shared" si="71"/>
        <v>1</v>
      </c>
      <c r="D2262" t="s">
        <v>25</v>
      </c>
      <c r="E2262">
        <v>47</v>
      </c>
      <c r="F2262">
        <v>5144</v>
      </c>
      <c r="G2262">
        <v>107</v>
      </c>
    </row>
    <row r="2263" spans="1:7">
      <c r="A2263" s="2">
        <v>43933</v>
      </c>
      <c r="B2263" s="2">
        <f t="shared" si="70"/>
        <v>43951</v>
      </c>
      <c r="C2263" s="3">
        <f t="shared" si="71"/>
        <v>1</v>
      </c>
      <c r="D2263" t="s">
        <v>11</v>
      </c>
      <c r="E2263">
        <v>48</v>
      </c>
      <c r="F2263">
        <v>13776</v>
      </c>
      <c r="G2263">
        <v>288</v>
      </c>
    </row>
    <row r="2264" spans="1:7">
      <c r="A2264" s="2">
        <v>43933</v>
      </c>
      <c r="B2264" s="2">
        <f t="shared" si="70"/>
        <v>43951</v>
      </c>
      <c r="C2264" s="3">
        <f t="shared" si="71"/>
        <v>1</v>
      </c>
      <c r="D2264" t="s">
        <v>13</v>
      </c>
      <c r="E2264">
        <v>49</v>
      </c>
      <c r="F2264">
        <v>2305</v>
      </c>
      <c r="G2264">
        <v>18</v>
      </c>
    </row>
    <row r="2265" spans="1:7">
      <c r="A2265" s="2">
        <v>43933</v>
      </c>
      <c r="B2265" s="2">
        <f t="shared" si="70"/>
        <v>43951</v>
      </c>
      <c r="C2265" s="3">
        <f t="shared" si="71"/>
        <v>1</v>
      </c>
      <c r="D2265" t="s">
        <v>36</v>
      </c>
      <c r="E2265">
        <v>50</v>
      </c>
      <c r="F2265">
        <v>727</v>
      </c>
      <c r="G2265">
        <v>26</v>
      </c>
    </row>
    <row r="2266" spans="1:7">
      <c r="A2266" s="2">
        <v>43933</v>
      </c>
      <c r="B2266" s="2">
        <f t="shared" si="70"/>
        <v>43951</v>
      </c>
      <c r="C2266" s="3">
        <f t="shared" si="71"/>
        <v>1</v>
      </c>
      <c r="D2266" t="s">
        <v>56</v>
      </c>
      <c r="E2266">
        <v>78</v>
      </c>
      <c r="F2266">
        <v>51</v>
      </c>
      <c r="G2266">
        <v>1</v>
      </c>
    </row>
    <row r="2267" spans="1:7">
      <c r="A2267" s="2">
        <v>43933</v>
      </c>
      <c r="B2267" s="2">
        <f t="shared" si="70"/>
        <v>43951</v>
      </c>
      <c r="C2267" s="3">
        <f t="shared" si="71"/>
        <v>1</v>
      </c>
      <c r="D2267" t="s">
        <v>37</v>
      </c>
      <c r="E2267">
        <v>51</v>
      </c>
      <c r="F2267">
        <v>5273</v>
      </c>
      <c r="G2267">
        <v>141</v>
      </c>
    </row>
    <row r="2268" spans="1:7">
      <c r="A2268" s="2">
        <v>43933</v>
      </c>
      <c r="B2268" s="2">
        <f t="shared" si="70"/>
        <v>43951</v>
      </c>
      <c r="C2268" s="3">
        <f t="shared" si="71"/>
        <v>1</v>
      </c>
      <c r="D2268" t="s">
        <v>5</v>
      </c>
      <c r="E2268">
        <v>53</v>
      </c>
      <c r="F2268">
        <v>10414</v>
      </c>
      <c r="G2268">
        <v>511</v>
      </c>
    </row>
    <row r="2269" spans="1:7">
      <c r="A2269" s="2">
        <v>43933</v>
      </c>
      <c r="B2269" s="2">
        <f t="shared" si="70"/>
        <v>43951</v>
      </c>
      <c r="C2269" s="3">
        <f t="shared" si="71"/>
        <v>1</v>
      </c>
      <c r="D2269" t="s">
        <v>58</v>
      </c>
      <c r="E2269">
        <v>54</v>
      </c>
      <c r="F2269">
        <v>615</v>
      </c>
      <c r="G2269">
        <v>8</v>
      </c>
    </row>
    <row r="2270" spans="1:7">
      <c r="A2270" s="2">
        <v>43933</v>
      </c>
      <c r="B2270" s="2">
        <f t="shared" si="70"/>
        <v>43951</v>
      </c>
      <c r="C2270" s="3">
        <f t="shared" si="71"/>
        <v>1</v>
      </c>
      <c r="D2270" t="s">
        <v>10</v>
      </c>
      <c r="E2270">
        <v>55</v>
      </c>
      <c r="F2270">
        <v>3341</v>
      </c>
      <c r="G2270">
        <v>145</v>
      </c>
    </row>
    <row r="2271" spans="1:7">
      <c r="A2271" s="2">
        <v>43933</v>
      </c>
      <c r="B2271" s="2">
        <f t="shared" si="70"/>
        <v>43951</v>
      </c>
      <c r="C2271" s="3">
        <f t="shared" si="71"/>
        <v>1</v>
      </c>
      <c r="D2271" t="s">
        <v>49</v>
      </c>
      <c r="E2271">
        <v>56</v>
      </c>
      <c r="F2271">
        <v>364</v>
      </c>
      <c r="G2271">
        <v>0</v>
      </c>
    </row>
    <row r="2272" spans="1:7">
      <c r="A2272" s="2">
        <v>43934</v>
      </c>
      <c r="B2272" s="2">
        <f t="shared" si="70"/>
        <v>43951</v>
      </c>
      <c r="C2272" s="3">
        <f t="shared" si="71"/>
        <v>1</v>
      </c>
      <c r="D2272" t="s">
        <v>52</v>
      </c>
      <c r="E2272">
        <v>1</v>
      </c>
      <c r="F2272">
        <v>3805</v>
      </c>
      <c r="G2272">
        <v>104</v>
      </c>
    </row>
    <row r="2273" spans="1:7">
      <c r="A2273" s="2">
        <v>43934</v>
      </c>
      <c r="B2273" s="2">
        <f t="shared" si="70"/>
        <v>43951</v>
      </c>
      <c r="C2273" s="3">
        <f t="shared" si="71"/>
        <v>1</v>
      </c>
      <c r="D2273" t="s">
        <v>50</v>
      </c>
      <c r="E2273">
        <v>2</v>
      </c>
      <c r="F2273">
        <v>275</v>
      </c>
      <c r="G2273">
        <v>6</v>
      </c>
    </row>
    <row r="2274" spans="1:7">
      <c r="A2274" s="2">
        <v>43934</v>
      </c>
      <c r="B2274" s="2">
        <f t="shared" si="70"/>
        <v>43951</v>
      </c>
      <c r="C2274" s="3">
        <f t="shared" si="71"/>
        <v>1</v>
      </c>
      <c r="D2274" t="s">
        <v>8</v>
      </c>
      <c r="E2274">
        <v>4</v>
      </c>
      <c r="F2274">
        <v>3702</v>
      </c>
      <c r="G2274">
        <v>122</v>
      </c>
    </row>
    <row r="2275" spans="1:7">
      <c r="A2275" s="2">
        <v>43934</v>
      </c>
      <c r="B2275" s="2">
        <f t="shared" si="70"/>
        <v>43951</v>
      </c>
      <c r="C2275" s="3">
        <f t="shared" si="71"/>
        <v>1</v>
      </c>
      <c r="D2275" t="s">
        <v>44</v>
      </c>
      <c r="E2275">
        <v>5</v>
      </c>
      <c r="F2275">
        <v>1475</v>
      </c>
      <c r="G2275">
        <v>30</v>
      </c>
    </row>
    <row r="2276" spans="1:7">
      <c r="A2276" s="2">
        <v>43934</v>
      </c>
      <c r="B2276" s="2">
        <f t="shared" si="70"/>
        <v>43951</v>
      </c>
      <c r="C2276" s="3">
        <f t="shared" si="71"/>
        <v>1</v>
      </c>
      <c r="D2276" t="s">
        <v>7</v>
      </c>
      <c r="E2276">
        <v>6</v>
      </c>
      <c r="F2276">
        <v>24334</v>
      </c>
      <c r="G2276">
        <v>725</v>
      </c>
    </row>
    <row r="2277" spans="1:7">
      <c r="A2277" s="2">
        <v>43934</v>
      </c>
      <c r="B2277" s="2">
        <f t="shared" si="70"/>
        <v>43951</v>
      </c>
      <c r="C2277" s="3">
        <f t="shared" si="71"/>
        <v>1</v>
      </c>
      <c r="D2277" t="s">
        <v>22</v>
      </c>
      <c r="E2277">
        <v>8</v>
      </c>
      <c r="F2277">
        <v>7691</v>
      </c>
      <c r="G2277">
        <v>308</v>
      </c>
    </row>
    <row r="2278" spans="1:7">
      <c r="A2278" s="2">
        <v>43934</v>
      </c>
      <c r="B2278" s="2">
        <f t="shared" si="70"/>
        <v>43951</v>
      </c>
      <c r="C2278" s="3">
        <f t="shared" si="71"/>
        <v>1</v>
      </c>
      <c r="D2278" t="s">
        <v>38</v>
      </c>
      <c r="E2278">
        <v>9</v>
      </c>
      <c r="F2278">
        <v>13381</v>
      </c>
      <c r="G2278">
        <v>602</v>
      </c>
    </row>
    <row r="2279" spans="1:7">
      <c r="A2279" s="2">
        <v>43934</v>
      </c>
      <c r="B2279" s="2">
        <f t="shared" si="70"/>
        <v>43951</v>
      </c>
      <c r="C2279" s="3">
        <f t="shared" si="71"/>
        <v>1</v>
      </c>
      <c r="D2279" t="s">
        <v>45</v>
      </c>
      <c r="E2279">
        <v>10</v>
      </c>
      <c r="F2279">
        <v>1761</v>
      </c>
      <c r="G2279">
        <v>41</v>
      </c>
    </row>
    <row r="2280" spans="1:7">
      <c r="A2280" s="2">
        <v>43934</v>
      </c>
      <c r="B2280" s="2">
        <f t="shared" si="70"/>
        <v>43951</v>
      </c>
      <c r="C2280" s="3">
        <f t="shared" si="71"/>
        <v>1</v>
      </c>
      <c r="D2280" t="s">
        <v>33</v>
      </c>
      <c r="E2280">
        <v>11</v>
      </c>
      <c r="F2280">
        <v>1955</v>
      </c>
      <c r="G2280">
        <v>52</v>
      </c>
    </row>
    <row r="2281" spans="1:7">
      <c r="A2281" s="2">
        <v>43934</v>
      </c>
      <c r="B2281" s="2">
        <f t="shared" si="70"/>
        <v>43951</v>
      </c>
      <c r="C2281" s="3">
        <f t="shared" si="71"/>
        <v>1</v>
      </c>
      <c r="D2281" t="s">
        <v>15</v>
      </c>
      <c r="E2281">
        <v>12</v>
      </c>
      <c r="F2281">
        <v>21011</v>
      </c>
      <c r="G2281">
        <v>498</v>
      </c>
    </row>
    <row r="2282" spans="1:7">
      <c r="A2282" s="2">
        <v>43934</v>
      </c>
      <c r="B2282" s="2">
        <f t="shared" si="70"/>
        <v>43951</v>
      </c>
      <c r="C2282" s="3">
        <f t="shared" si="71"/>
        <v>1</v>
      </c>
      <c r="D2282" t="s">
        <v>18</v>
      </c>
      <c r="E2282">
        <v>13</v>
      </c>
      <c r="F2282">
        <v>13125</v>
      </c>
      <c r="G2282">
        <v>479</v>
      </c>
    </row>
    <row r="2283" spans="1:7">
      <c r="A2283" s="2">
        <v>43934</v>
      </c>
      <c r="B2283" s="2">
        <f t="shared" si="70"/>
        <v>43951</v>
      </c>
      <c r="C2283" s="3">
        <f t="shared" si="71"/>
        <v>1</v>
      </c>
      <c r="D2283" t="s">
        <v>57</v>
      </c>
      <c r="E2283">
        <v>66</v>
      </c>
      <c r="F2283">
        <v>719</v>
      </c>
      <c r="G2283">
        <v>6</v>
      </c>
    </row>
    <row r="2284" spans="1:7">
      <c r="A2284" s="2">
        <v>43934</v>
      </c>
      <c r="B2284" s="2">
        <f t="shared" si="70"/>
        <v>43951</v>
      </c>
      <c r="C2284" s="3">
        <f t="shared" si="71"/>
        <v>1</v>
      </c>
      <c r="D2284" t="s">
        <v>26</v>
      </c>
      <c r="E2284">
        <v>15</v>
      </c>
      <c r="F2284">
        <v>502</v>
      </c>
      <c r="G2284">
        <v>9</v>
      </c>
    </row>
    <row r="2285" spans="1:7">
      <c r="A2285" s="2">
        <v>43934</v>
      </c>
      <c r="B2285" s="2">
        <f t="shared" si="70"/>
        <v>43951</v>
      </c>
      <c r="C2285" s="3">
        <f t="shared" si="71"/>
        <v>1</v>
      </c>
      <c r="D2285" t="s">
        <v>53</v>
      </c>
      <c r="E2285">
        <v>16</v>
      </c>
      <c r="F2285">
        <v>1499</v>
      </c>
      <c r="G2285">
        <v>33</v>
      </c>
    </row>
    <row r="2286" spans="1:7">
      <c r="A2286" s="2">
        <v>43934</v>
      </c>
      <c r="B2286" s="2">
        <f t="shared" si="70"/>
        <v>43951</v>
      </c>
      <c r="C2286" s="3">
        <f t="shared" si="71"/>
        <v>1</v>
      </c>
      <c r="D2286" t="s">
        <v>6</v>
      </c>
      <c r="E2286">
        <v>17</v>
      </c>
      <c r="F2286">
        <v>22025</v>
      </c>
      <c r="G2286">
        <v>800</v>
      </c>
    </row>
    <row r="2287" spans="1:7">
      <c r="A2287" s="2">
        <v>43934</v>
      </c>
      <c r="B2287" s="2">
        <f t="shared" si="70"/>
        <v>43951</v>
      </c>
      <c r="C2287" s="3">
        <f t="shared" si="71"/>
        <v>1</v>
      </c>
      <c r="D2287" t="s">
        <v>27</v>
      </c>
      <c r="E2287">
        <v>18</v>
      </c>
      <c r="F2287">
        <v>8300</v>
      </c>
      <c r="G2287">
        <v>414</v>
      </c>
    </row>
    <row r="2288" spans="1:7">
      <c r="A2288" s="2">
        <v>43934</v>
      </c>
      <c r="B2288" s="2">
        <f t="shared" si="70"/>
        <v>43951</v>
      </c>
      <c r="C2288" s="3">
        <f t="shared" si="71"/>
        <v>1</v>
      </c>
      <c r="D2288" t="s">
        <v>39</v>
      </c>
      <c r="E2288">
        <v>19</v>
      </c>
      <c r="F2288">
        <v>1710</v>
      </c>
      <c r="G2288">
        <v>44</v>
      </c>
    </row>
    <row r="2289" spans="1:7">
      <c r="A2289" s="2">
        <v>43934</v>
      </c>
      <c r="B2289" s="2">
        <f t="shared" si="70"/>
        <v>43951</v>
      </c>
      <c r="C2289" s="3">
        <f t="shared" si="71"/>
        <v>1</v>
      </c>
      <c r="D2289" t="s">
        <v>34</v>
      </c>
      <c r="E2289">
        <v>20</v>
      </c>
      <c r="F2289">
        <v>1384</v>
      </c>
      <c r="G2289">
        <v>63</v>
      </c>
    </row>
    <row r="2290" spans="1:7">
      <c r="A2290" s="2">
        <v>43934</v>
      </c>
      <c r="B2290" s="2">
        <f t="shared" si="70"/>
        <v>43951</v>
      </c>
      <c r="C2290" s="3">
        <f t="shared" si="71"/>
        <v>1</v>
      </c>
      <c r="D2290" t="s">
        <v>28</v>
      </c>
      <c r="E2290">
        <v>21</v>
      </c>
      <c r="F2290">
        <v>2048</v>
      </c>
      <c r="G2290">
        <v>106</v>
      </c>
    </row>
    <row r="2291" spans="1:7">
      <c r="A2291" s="2">
        <v>43934</v>
      </c>
      <c r="B2291" s="2">
        <f t="shared" si="70"/>
        <v>43951</v>
      </c>
      <c r="C2291" s="3">
        <f t="shared" si="71"/>
        <v>1</v>
      </c>
      <c r="D2291" t="s">
        <v>40</v>
      </c>
      <c r="E2291">
        <v>22</v>
      </c>
      <c r="F2291">
        <v>21016</v>
      </c>
      <c r="G2291">
        <v>884</v>
      </c>
    </row>
    <row r="2292" spans="1:7">
      <c r="A2292" s="2">
        <v>43934</v>
      </c>
      <c r="B2292" s="2">
        <f t="shared" si="70"/>
        <v>43951</v>
      </c>
      <c r="C2292" s="3">
        <f t="shared" si="71"/>
        <v>1</v>
      </c>
      <c r="D2292" t="s">
        <v>51</v>
      </c>
      <c r="E2292">
        <v>23</v>
      </c>
      <c r="F2292">
        <v>698</v>
      </c>
      <c r="G2292">
        <v>19</v>
      </c>
    </row>
    <row r="2293" spans="1:7">
      <c r="A2293" s="2">
        <v>43934</v>
      </c>
      <c r="B2293" s="2">
        <f t="shared" si="70"/>
        <v>43951</v>
      </c>
      <c r="C2293" s="3">
        <f t="shared" si="71"/>
        <v>1</v>
      </c>
      <c r="D2293" t="s">
        <v>23</v>
      </c>
      <c r="E2293">
        <v>24</v>
      </c>
      <c r="F2293">
        <v>8936</v>
      </c>
      <c r="G2293">
        <v>262</v>
      </c>
    </row>
    <row r="2294" spans="1:7">
      <c r="A2294" s="2">
        <v>43934</v>
      </c>
      <c r="B2294" s="2">
        <f t="shared" si="70"/>
        <v>43951</v>
      </c>
      <c r="C2294" s="3">
        <f t="shared" si="71"/>
        <v>1</v>
      </c>
      <c r="D2294" t="s">
        <v>9</v>
      </c>
      <c r="E2294">
        <v>25</v>
      </c>
      <c r="F2294">
        <v>26867</v>
      </c>
      <c r="G2294">
        <v>844</v>
      </c>
    </row>
    <row r="2295" spans="1:7">
      <c r="A2295" s="2">
        <v>43934</v>
      </c>
      <c r="B2295" s="2">
        <f t="shared" si="70"/>
        <v>43951</v>
      </c>
      <c r="C2295" s="3">
        <f t="shared" si="71"/>
        <v>1</v>
      </c>
      <c r="D2295" t="s">
        <v>42</v>
      </c>
      <c r="E2295">
        <v>26</v>
      </c>
      <c r="F2295">
        <v>25490</v>
      </c>
      <c r="G2295">
        <v>1603</v>
      </c>
    </row>
    <row r="2296" spans="1:7">
      <c r="A2296" s="2">
        <v>43934</v>
      </c>
      <c r="B2296" s="2">
        <f t="shared" si="70"/>
        <v>43951</v>
      </c>
      <c r="C2296" s="3">
        <f t="shared" si="71"/>
        <v>1</v>
      </c>
      <c r="D2296" t="s">
        <v>29</v>
      </c>
      <c r="E2296">
        <v>27</v>
      </c>
      <c r="F2296">
        <v>1650</v>
      </c>
      <c r="G2296">
        <v>70</v>
      </c>
    </row>
    <row r="2297" spans="1:7">
      <c r="A2297" s="2">
        <v>43934</v>
      </c>
      <c r="B2297" s="2">
        <f t="shared" si="70"/>
        <v>43951</v>
      </c>
      <c r="C2297" s="3">
        <f t="shared" si="71"/>
        <v>1</v>
      </c>
      <c r="D2297" t="s">
        <v>46</v>
      </c>
      <c r="E2297">
        <v>28</v>
      </c>
      <c r="F2297">
        <v>2942</v>
      </c>
      <c r="G2297">
        <v>98</v>
      </c>
    </row>
    <row r="2298" spans="1:7">
      <c r="A2298" s="2">
        <v>43934</v>
      </c>
      <c r="B2298" s="2">
        <f t="shared" si="70"/>
        <v>43951</v>
      </c>
      <c r="C2298" s="3">
        <f t="shared" si="71"/>
        <v>1</v>
      </c>
      <c r="D2298" t="s">
        <v>35</v>
      </c>
      <c r="E2298">
        <v>29</v>
      </c>
      <c r="F2298">
        <v>4388</v>
      </c>
      <c r="G2298">
        <v>136</v>
      </c>
    </row>
    <row r="2299" spans="1:7">
      <c r="A2299" s="2">
        <v>43934</v>
      </c>
      <c r="B2299" s="2">
        <f t="shared" si="70"/>
        <v>43951</v>
      </c>
      <c r="C2299" s="3">
        <f t="shared" si="71"/>
        <v>1</v>
      </c>
      <c r="D2299" t="s">
        <v>54</v>
      </c>
      <c r="E2299">
        <v>30</v>
      </c>
      <c r="F2299">
        <v>394</v>
      </c>
      <c r="G2299">
        <v>7</v>
      </c>
    </row>
    <row r="2300" spans="1:7">
      <c r="A2300" s="2">
        <v>43934</v>
      </c>
      <c r="B2300" s="2">
        <f t="shared" si="70"/>
        <v>43951</v>
      </c>
      <c r="C2300" s="3">
        <f t="shared" si="71"/>
        <v>1</v>
      </c>
      <c r="D2300" t="s">
        <v>12</v>
      </c>
      <c r="E2300">
        <v>31</v>
      </c>
      <c r="F2300">
        <v>870</v>
      </c>
      <c r="G2300">
        <v>19</v>
      </c>
    </row>
    <row r="2301" spans="1:7">
      <c r="A2301" s="2">
        <v>43934</v>
      </c>
      <c r="B2301" s="2">
        <f t="shared" si="70"/>
        <v>43951</v>
      </c>
      <c r="C2301" s="3">
        <f t="shared" si="71"/>
        <v>1</v>
      </c>
      <c r="D2301" t="s">
        <v>24</v>
      </c>
      <c r="E2301">
        <v>32</v>
      </c>
      <c r="F2301">
        <v>3036</v>
      </c>
      <c r="G2301">
        <v>114</v>
      </c>
    </row>
    <row r="2302" spans="1:7">
      <c r="A2302" s="2">
        <v>43934</v>
      </c>
      <c r="B2302" s="2">
        <f t="shared" si="70"/>
        <v>43951</v>
      </c>
      <c r="C2302" s="3">
        <f t="shared" si="71"/>
        <v>1</v>
      </c>
      <c r="D2302" t="s">
        <v>19</v>
      </c>
      <c r="E2302">
        <v>33</v>
      </c>
      <c r="F2302">
        <v>1020</v>
      </c>
      <c r="G2302">
        <v>23</v>
      </c>
    </row>
    <row r="2303" spans="1:7">
      <c r="A2303" s="2">
        <v>43934</v>
      </c>
      <c r="B2303" s="2">
        <f t="shared" si="70"/>
        <v>43951</v>
      </c>
      <c r="C2303" s="3">
        <f t="shared" si="71"/>
        <v>1</v>
      </c>
      <c r="D2303" t="s">
        <v>21</v>
      </c>
      <c r="E2303">
        <v>34</v>
      </c>
      <c r="F2303">
        <v>64584</v>
      </c>
      <c r="G2303">
        <v>2443</v>
      </c>
    </row>
    <row r="2304" spans="1:7">
      <c r="A2304" s="2">
        <v>43934</v>
      </c>
      <c r="B2304" s="2">
        <f t="shared" si="70"/>
        <v>43951</v>
      </c>
      <c r="C2304" s="3">
        <f t="shared" si="71"/>
        <v>1</v>
      </c>
      <c r="D2304" t="s">
        <v>47</v>
      </c>
      <c r="E2304">
        <v>35</v>
      </c>
      <c r="F2304">
        <v>1345</v>
      </c>
      <c r="G2304">
        <v>31</v>
      </c>
    </row>
    <row r="2305" spans="1:7">
      <c r="A2305" s="2">
        <v>43934</v>
      </c>
      <c r="B2305" s="2">
        <f t="shared" si="70"/>
        <v>43951</v>
      </c>
      <c r="C2305" s="3">
        <f t="shared" si="71"/>
        <v>1</v>
      </c>
      <c r="D2305" t="s">
        <v>16</v>
      </c>
      <c r="E2305">
        <v>36</v>
      </c>
      <c r="F2305">
        <v>197973</v>
      </c>
      <c r="G2305">
        <v>12998</v>
      </c>
    </row>
    <row r="2306" spans="1:7">
      <c r="A2306" s="2">
        <v>43934</v>
      </c>
      <c r="B2306" s="2">
        <f t="shared" si="70"/>
        <v>43951</v>
      </c>
      <c r="C2306" s="3">
        <f t="shared" si="71"/>
        <v>1</v>
      </c>
      <c r="D2306" t="s">
        <v>20</v>
      </c>
      <c r="E2306">
        <v>37</v>
      </c>
      <c r="F2306">
        <v>4788</v>
      </c>
      <c r="G2306">
        <v>91</v>
      </c>
    </row>
    <row r="2307" spans="1:7">
      <c r="A2307" s="2">
        <v>43934</v>
      </c>
      <c r="B2307" s="2">
        <f t="shared" si="70"/>
        <v>43951</v>
      </c>
      <c r="C2307" s="3">
        <f t="shared" si="71"/>
        <v>1</v>
      </c>
      <c r="D2307" t="s">
        <v>48</v>
      </c>
      <c r="E2307">
        <v>38</v>
      </c>
      <c r="F2307">
        <v>331</v>
      </c>
      <c r="G2307">
        <v>9</v>
      </c>
    </row>
    <row r="2308" spans="1:7">
      <c r="A2308" s="2">
        <v>43934</v>
      </c>
      <c r="B2308" s="2">
        <f t="shared" ref="B2308:B2371" si="72">EOMONTH(A2308,0)</f>
        <v>43951</v>
      </c>
      <c r="C2308" s="3">
        <f t="shared" ref="C2308:C2371" si="73">IF(A2308=B2308,0,1)</f>
        <v>1</v>
      </c>
      <c r="D2308" t="s">
        <v>59</v>
      </c>
      <c r="E2308">
        <v>69</v>
      </c>
      <c r="F2308">
        <v>11</v>
      </c>
      <c r="G2308">
        <v>2</v>
      </c>
    </row>
    <row r="2309" spans="1:7">
      <c r="A2309" s="2">
        <v>43934</v>
      </c>
      <c r="B2309" s="2">
        <f t="shared" si="72"/>
        <v>43951</v>
      </c>
      <c r="C2309" s="3">
        <f t="shared" si="73"/>
        <v>1</v>
      </c>
      <c r="D2309" t="s">
        <v>41</v>
      </c>
      <c r="E2309">
        <v>39</v>
      </c>
      <c r="F2309">
        <v>6975</v>
      </c>
      <c r="G2309">
        <v>274</v>
      </c>
    </row>
    <row r="2310" spans="1:7">
      <c r="A2310" s="2">
        <v>43934</v>
      </c>
      <c r="B2310" s="2">
        <f t="shared" si="72"/>
        <v>43951</v>
      </c>
      <c r="C2310" s="3">
        <f t="shared" si="73"/>
        <v>1</v>
      </c>
      <c r="D2310" t="s">
        <v>30</v>
      </c>
      <c r="E2310">
        <v>40</v>
      </c>
      <c r="F2310">
        <v>2069</v>
      </c>
      <c r="G2310">
        <v>98</v>
      </c>
    </row>
    <row r="2311" spans="1:7">
      <c r="A2311" s="2">
        <v>43934</v>
      </c>
      <c r="B2311" s="2">
        <f t="shared" si="72"/>
        <v>43951</v>
      </c>
      <c r="C2311" s="3">
        <f t="shared" si="73"/>
        <v>1</v>
      </c>
      <c r="D2311" t="s">
        <v>14</v>
      </c>
      <c r="E2311">
        <v>41</v>
      </c>
      <c r="F2311">
        <v>1584</v>
      </c>
      <c r="G2311">
        <v>53</v>
      </c>
    </row>
    <row r="2312" spans="1:7">
      <c r="A2312" s="2">
        <v>43934</v>
      </c>
      <c r="B2312" s="2">
        <f t="shared" si="72"/>
        <v>43951</v>
      </c>
      <c r="C2312" s="3">
        <f t="shared" si="73"/>
        <v>1</v>
      </c>
      <c r="D2312" t="s">
        <v>31</v>
      </c>
      <c r="E2312">
        <v>42</v>
      </c>
      <c r="F2312">
        <v>24295</v>
      </c>
      <c r="G2312">
        <v>563</v>
      </c>
    </row>
    <row r="2313" spans="1:7">
      <c r="A2313" s="2">
        <v>43934</v>
      </c>
      <c r="B2313" s="2">
        <f t="shared" si="72"/>
        <v>43951</v>
      </c>
      <c r="C2313" s="3">
        <f t="shared" si="73"/>
        <v>1</v>
      </c>
      <c r="D2313" t="s">
        <v>55</v>
      </c>
      <c r="E2313">
        <v>72</v>
      </c>
      <c r="F2313">
        <v>903</v>
      </c>
      <c r="G2313">
        <v>45</v>
      </c>
    </row>
    <row r="2314" spans="1:7">
      <c r="A2314" s="2">
        <v>43934</v>
      </c>
      <c r="B2314" s="2">
        <f t="shared" si="72"/>
        <v>43951</v>
      </c>
      <c r="C2314" s="3">
        <f t="shared" si="73"/>
        <v>1</v>
      </c>
      <c r="D2314" t="s">
        <v>17</v>
      </c>
      <c r="E2314">
        <v>44</v>
      </c>
      <c r="F2314">
        <v>2976</v>
      </c>
      <c r="G2314">
        <v>73</v>
      </c>
    </row>
    <row r="2315" spans="1:7">
      <c r="A2315" s="2">
        <v>43934</v>
      </c>
      <c r="B2315" s="2">
        <f t="shared" si="72"/>
        <v>43951</v>
      </c>
      <c r="C2315" s="3">
        <f t="shared" si="73"/>
        <v>1</v>
      </c>
      <c r="D2315" t="s">
        <v>32</v>
      </c>
      <c r="E2315">
        <v>45</v>
      </c>
      <c r="F2315">
        <v>3439</v>
      </c>
      <c r="G2315">
        <v>87</v>
      </c>
    </row>
    <row r="2316" spans="1:7">
      <c r="A2316" s="2">
        <v>43934</v>
      </c>
      <c r="B2316" s="2">
        <f t="shared" si="72"/>
        <v>43951</v>
      </c>
      <c r="C2316" s="3">
        <f t="shared" si="73"/>
        <v>1</v>
      </c>
      <c r="D2316" t="s">
        <v>43</v>
      </c>
      <c r="E2316">
        <v>46</v>
      </c>
      <c r="F2316">
        <v>867</v>
      </c>
      <c r="G2316">
        <v>6</v>
      </c>
    </row>
    <row r="2317" spans="1:7">
      <c r="A2317" s="2">
        <v>43934</v>
      </c>
      <c r="B2317" s="2">
        <f t="shared" si="72"/>
        <v>43951</v>
      </c>
      <c r="C2317" s="3">
        <f t="shared" si="73"/>
        <v>1</v>
      </c>
      <c r="D2317" t="s">
        <v>25</v>
      </c>
      <c r="E2317">
        <v>47</v>
      </c>
      <c r="F2317">
        <v>5483</v>
      </c>
      <c r="G2317">
        <v>114</v>
      </c>
    </row>
    <row r="2318" spans="1:7">
      <c r="A2318" s="2">
        <v>43934</v>
      </c>
      <c r="B2318" s="2">
        <f t="shared" si="72"/>
        <v>43951</v>
      </c>
      <c r="C2318" s="3">
        <f t="shared" si="73"/>
        <v>1</v>
      </c>
      <c r="D2318" t="s">
        <v>11</v>
      </c>
      <c r="E2318">
        <v>48</v>
      </c>
      <c r="F2318">
        <v>14487</v>
      </c>
      <c r="G2318">
        <v>320</v>
      </c>
    </row>
    <row r="2319" spans="1:7">
      <c r="A2319" s="2">
        <v>43934</v>
      </c>
      <c r="B2319" s="2">
        <f t="shared" si="72"/>
        <v>43951</v>
      </c>
      <c r="C2319" s="3">
        <f t="shared" si="73"/>
        <v>1</v>
      </c>
      <c r="D2319" t="s">
        <v>13</v>
      </c>
      <c r="E2319">
        <v>49</v>
      </c>
      <c r="F2319">
        <v>2368</v>
      </c>
      <c r="G2319">
        <v>18</v>
      </c>
    </row>
    <row r="2320" spans="1:7">
      <c r="A2320" s="2">
        <v>43934</v>
      </c>
      <c r="B2320" s="2">
        <f t="shared" si="72"/>
        <v>43951</v>
      </c>
      <c r="C2320" s="3">
        <f t="shared" si="73"/>
        <v>1</v>
      </c>
      <c r="D2320" t="s">
        <v>36</v>
      </c>
      <c r="E2320">
        <v>50</v>
      </c>
      <c r="F2320">
        <v>748</v>
      </c>
      <c r="G2320">
        <v>27</v>
      </c>
    </row>
    <row r="2321" spans="1:7">
      <c r="A2321" s="2">
        <v>43934</v>
      </c>
      <c r="B2321" s="2">
        <f t="shared" si="72"/>
        <v>43951</v>
      </c>
      <c r="C2321" s="3">
        <f t="shared" si="73"/>
        <v>1</v>
      </c>
      <c r="D2321" t="s">
        <v>56</v>
      </c>
      <c r="E2321">
        <v>78</v>
      </c>
      <c r="F2321">
        <v>51</v>
      </c>
      <c r="G2321">
        <v>1</v>
      </c>
    </row>
    <row r="2322" spans="1:7">
      <c r="A2322" s="2">
        <v>43934</v>
      </c>
      <c r="B2322" s="2">
        <f t="shared" si="72"/>
        <v>43951</v>
      </c>
      <c r="C2322" s="3">
        <f t="shared" si="73"/>
        <v>1</v>
      </c>
      <c r="D2322" t="s">
        <v>37</v>
      </c>
      <c r="E2322">
        <v>51</v>
      </c>
      <c r="F2322">
        <v>5746</v>
      </c>
      <c r="G2322">
        <v>149</v>
      </c>
    </row>
    <row r="2323" spans="1:7">
      <c r="A2323" s="2">
        <v>43934</v>
      </c>
      <c r="B2323" s="2">
        <f t="shared" si="72"/>
        <v>43951</v>
      </c>
      <c r="C2323" s="3">
        <f t="shared" si="73"/>
        <v>1</v>
      </c>
      <c r="D2323" t="s">
        <v>5</v>
      </c>
      <c r="E2323">
        <v>53</v>
      </c>
      <c r="F2323">
        <v>10547</v>
      </c>
      <c r="G2323">
        <v>525</v>
      </c>
    </row>
    <row r="2324" spans="1:7">
      <c r="A2324" s="2">
        <v>43934</v>
      </c>
      <c r="B2324" s="2">
        <f t="shared" si="72"/>
        <v>43951</v>
      </c>
      <c r="C2324" s="3">
        <f t="shared" si="73"/>
        <v>1</v>
      </c>
      <c r="D2324" t="s">
        <v>58</v>
      </c>
      <c r="E2324">
        <v>54</v>
      </c>
      <c r="F2324">
        <v>638</v>
      </c>
      <c r="G2324">
        <v>9</v>
      </c>
    </row>
    <row r="2325" spans="1:7">
      <c r="A2325" s="2">
        <v>43934</v>
      </c>
      <c r="B2325" s="2">
        <f t="shared" si="72"/>
        <v>43951</v>
      </c>
      <c r="C2325" s="3">
        <f t="shared" si="73"/>
        <v>1</v>
      </c>
      <c r="D2325" t="s">
        <v>10</v>
      </c>
      <c r="E2325">
        <v>55</v>
      </c>
      <c r="F2325">
        <v>3428</v>
      </c>
      <c r="G2325">
        <v>155</v>
      </c>
    </row>
    <row r="2326" spans="1:7">
      <c r="A2326" s="2">
        <v>43934</v>
      </c>
      <c r="B2326" s="2">
        <f t="shared" si="72"/>
        <v>43951</v>
      </c>
      <c r="C2326" s="3">
        <f t="shared" si="73"/>
        <v>1</v>
      </c>
      <c r="D2326" t="s">
        <v>49</v>
      </c>
      <c r="E2326">
        <v>56</v>
      </c>
      <c r="F2326">
        <v>373</v>
      </c>
      <c r="G2326">
        <v>1</v>
      </c>
    </row>
    <row r="2327" spans="1:7">
      <c r="A2327" s="2">
        <v>43935</v>
      </c>
      <c r="B2327" s="2">
        <f t="shared" si="72"/>
        <v>43951</v>
      </c>
      <c r="C2327" s="3">
        <f t="shared" si="73"/>
        <v>1</v>
      </c>
      <c r="D2327" t="s">
        <v>52</v>
      </c>
      <c r="E2327">
        <v>1</v>
      </c>
      <c r="F2327">
        <v>3953</v>
      </c>
      <c r="G2327">
        <v>114</v>
      </c>
    </row>
    <row r="2328" spans="1:7">
      <c r="A2328" s="2">
        <v>43935</v>
      </c>
      <c r="B2328" s="2">
        <f t="shared" si="72"/>
        <v>43951</v>
      </c>
      <c r="C2328" s="3">
        <f t="shared" si="73"/>
        <v>1</v>
      </c>
      <c r="D2328" t="s">
        <v>50</v>
      </c>
      <c r="E2328">
        <v>2</v>
      </c>
      <c r="F2328">
        <v>283</v>
      </c>
      <c r="G2328">
        <v>7</v>
      </c>
    </row>
    <row r="2329" spans="1:7">
      <c r="A2329" s="2">
        <v>43935</v>
      </c>
      <c r="B2329" s="2">
        <f t="shared" si="72"/>
        <v>43951</v>
      </c>
      <c r="C2329" s="3">
        <f t="shared" si="73"/>
        <v>1</v>
      </c>
      <c r="D2329" t="s">
        <v>8</v>
      </c>
      <c r="E2329">
        <v>4</v>
      </c>
      <c r="F2329">
        <v>3806</v>
      </c>
      <c r="G2329">
        <v>131</v>
      </c>
    </row>
    <row r="2330" spans="1:7">
      <c r="A2330" s="2">
        <v>43935</v>
      </c>
      <c r="B2330" s="2">
        <f t="shared" si="72"/>
        <v>43951</v>
      </c>
      <c r="C2330" s="3">
        <f t="shared" si="73"/>
        <v>1</v>
      </c>
      <c r="D2330" t="s">
        <v>44</v>
      </c>
      <c r="E2330">
        <v>5</v>
      </c>
      <c r="F2330">
        <v>1498</v>
      </c>
      <c r="G2330">
        <v>32</v>
      </c>
    </row>
    <row r="2331" spans="1:7">
      <c r="A2331" s="2">
        <v>43935</v>
      </c>
      <c r="B2331" s="2">
        <f t="shared" si="72"/>
        <v>43951</v>
      </c>
      <c r="C2331" s="3">
        <f t="shared" si="73"/>
        <v>1</v>
      </c>
      <c r="D2331" t="s">
        <v>7</v>
      </c>
      <c r="E2331">
        <v>6</v>
      </c>
      <c r="F2331">
        <v>25758</v>
      </c>
      <c r="G2331">
        <v>778</v>
      </c>
    </row>
    <row r="2332" spans="1:7">
      <c r="A2332" s="2">
        <v>43935</v>
      </c>
      <c r="B2332" s="2">
        <f t="shared" si="72"/>
        <v>43951</v>
      </c>
      <c r="C2332" s="3">
        <f t="shared" si="73"/>
        <v>1</v>
      </c>
      <c r="D2332" t="s">
        <v>22</v>
      </c>
      <c r="E2332">
        <v>8</v>
      </c>
      <c r="F2332">
        <v>7941</v>
      </c>
      <c r="G2332">
        <v>329</v>
      </c>
    </row>
    <row r="2333" spans="1:7">
      <c r="A2333" s="2">
        <v>43935</v>
      </c>
      <c r="B2333" s="2">
        <f t="shared" si="72"/>
        <v>43951</v>
      </c>
      <c r="C2333" s="3">
        <f t="shared" si="73"/>
        <v>1</v>
      </c>
      <c r="D2333" t="s">
        <v>38</v>
      </c>
      <c r="E2333">
        <v>9</v>
      </c>
      <c r="F2333">
        <v>13989</v>
      </c>
      <c r="G2333">
        <v>671</v>
      </c>
    </row>
    <row r="2334" spans="1:7">
      <c r="A2334" s="2">
        <v>43935</v>
      </c>
      <c r="B2334" s="2">
        <f t="shared" si="72"/>
        <v>43951</v>
      </c>
      <c r="C2334" s="3">
        <f t="shared" si="73"/>
        <v>1</v>
      </c>
      <c r="D2334" t="s">
        <v>45</v>
      </c>
      <c r="E2334">
        <v>10</v>
      </c>
      <c r="F2334">
        <v>1926</v>
      </c>
      <c r="G2334">
        <v>43</v>
      </c>
    </row>
    <row r="2335" spans="1:7">
      <c r="A2335" s="2">
        <v>43935</v>
      </c>
      <c r="B2335" s="2">
        <f t="shared" si="72"/>
        <v>43951</v>
      </c>
      <c r="C2335" s="3">
        <f t="shared" si="73"/>
        <v>1</v>
      </c>
      <c r="D2335" t="s">
        <v>33</v>
      </c>
      <c r="E2335">
        <v>11</v>
      </c>
      <c r="F2335">
        <v>2058</v>
      </c>
      <c r="G2335">
        <v>67</v>
      </c>
    </row>
    <row r="2336" spans="1:7">
      <c r="A2336" s="2">
        <v>43935</v>
      </c>
      <c r="B2336" s="2">
        <f t="shared" si="72"/>
        <v>43951</v>
      </c>
      <c r="C2336" s="3">
        <f t="shared" si="73"/>
        <v>1</v>
      </c>
      <c r="D2336" t="s">
        <v>15</v>
      </c>
      <c r="E2336">
        <v>12</v>
      </c>
      <c r="F2336">
        <v>21620</v>
      </c>
      <c r="G2336">
        <v>570</v>
      </c>
    </row>
    <row r="2337" spans="1:7">
      <c r="A2337" s="2">
        <v>43935</v>
      </c>
      <c r="B2337" s="2">
        <f t="shared" si="72"/>
        <v>43951</v>
      </c>
      <c r="C2337" s="3">
        <f t="shared" si="73"/>
        <v>1</v>
      </c>
      <c r="D2337" t="s">
        <v>18</v>
      </c>
      <c r="E2337">
        <v>13</v>
      </c>
      <c r="F2337">
        <v>13913</v>
      </c>
      <c r="G2337">
        <v>517</v>
      </c>
    </row>
    <row r="2338" spans="1:7">
      <c r="A2338" s="2">
        <v>43935</v>
      </c>
      <c r="B2338" s="2">
        <f t="shared" si="72"/>
        <v>43951</v>
      </c>
      <c r="C2338" s="3">
        <f t="shared" si="73"/>
        <v>1</v>
      </c>
      <c r="D2338" t="s">
        <v>57</v>
      </c>
      <c r="E2338">
        <v>66</v>
      </c>
      <c r="F2338">
        <v>721</v>
      </c>
      <c r="G2338">
        <v>6</v>
      </c>
    </row>
    <row r="2339" spans="1:7">
      <c r="A2339" s="2">
        <v>43935</v>
      </c>
      <c r="B2339" s="2">
        <f t="shared" si="72"/>
        <v>43951</v>
      </c>
      <c r="C2339" s="3">
        <f t="shared" si="73"/>
        <v>1</v>
      </c>
      <c r="D2339" t="s">
        <v>26</v>
      </c>
      <c r="E2339">
        <v>15</v>
      </c>
      <c r="F2339">
        <v>511</v>
      </c>
      <c r="G2339">
        <v>9</v>
      </c>
    </row>
    <row r="2340" spans="1:7">
      <c r="A2340" s="2">
        <v>43935</v>
      </c>
      <c r="B2340" s="2">
        <f t="shared" si="72"/>
        <v>43951</v>
      </c>
      <c r="C2340" s="3">
        <f t="shared" si="73"/>
        <v>1</v>
      </c>
      <c r="D2340" t="s">
        <v>53</v>
      </c>
      <c r="E2340">
        <v>16</v>
      </c>
      <c r="F2340">
        <v>1538</v>
      </c>
      <c r="G2340">
        <v>39</v>
      </c>
    </row>
    <row r="2341" spans="1:7">
      <c r="A2341" s="2">
        <v>43935</v>
      </c>
      <c r="B2341" s="2">
        <f t="shared" si="72"/>
        <v>43951</v>
      </c>
      <c r="C2341" s="3">
        <f t="shared" si="73"/>
        <v>1</v>
      </c>
      <c r="D2341" t="s">
        <v>6</v>
      </c>
      <c r="E2341">
        <v>17</v>
      </c>
      <c r="F2341">
        <v>23247</v>
      </c>
      <c r="G2341">
        <v>878</v>
      </c>
    </row>
    <row r="2342" spans="1:7">
      <c r="A2342" s="2">
        <v>43935</v>
      </c>
      <c r="B2342" s="2">
        <f t="shared" si="72"/>
        <v>43951</v>
      </c>
      <c r="C2342" s="3">
        <f t="shared" si="73"/>
        <v>1</v>
      </c>
      <c r="D2342" t="s">
        <v>27</v>
      </c>
      <c r="E2342">
        <v>18</v>
      </c>
      <c r="F2342">
        <v>8598</v>
      </c>
      <c r="G2342">
        <v>458</v>
      </c>
    </row>
    <row r="2343" spans="1:7">
      <c r="A2343" s="2">
        <v>43935</v>
      </c>
      <c r="B2343" s="2">
        <f t="shared" si="72"/>
        <v>43951</v>
      </c>
      <c r="C2343" s="3">
        <f t="shared" si="73"/>
        <v>1</v>
      </c>
      <c r="D2343" t="s">
        <v>39</v>
      </c>
      <c r="E2343">
        <v>19</v>
      </c>
      <c r="F2343">
        <v>1899</v>
      </c>
      <c r="G2343">
        <v>44</v>
      </c>
    </row>
    <row r="2344" spans="1:7">
      <c r="A2344" s="2">
        <v>43935</v>
      </c>
      <c r="B2344" s="2">
        <f t="shared" si="72"/>
        <v>43951</v>
      </c>
      <c r="C2344" s="3">
        <f t="shared" si="73"/>
        <v>1</v>
      </c>
      <c r="D2344" t="s">
        <v>34</v>
      </c>
      <c r="E2344">
        <v>20</v>
      </c>
      <c r="F2344">
        <v>1440</v>
      </c>
      <c r="G2344">
        <v>69</v>
      </c>
    </row>
    <row r="2345" spans="1:7">
      <c r="A2345" s="2">
        <v>43935</v>
      </c>
      <c r="B2345" s="2">
        <f t="shared" si="72"/>
        <v>43951</v>
      </c>
      <c r="C2345" s="3">
        <f t="shared" si="73"/>
        <v>1</v>
      </c>
      <c r="D2345" t="s">
        <v>28</v>
      </c>
      <c r="E2345">
        <v>21</v>
      </c>
      <c r="F2345">
        <v>2210</v>
      </c>
      <c r="G2345">
        <v>115</v>
      </c>
    </row>
    <row r="2346" spans="1:7">
      <c r="A2346" s="2">
        <v>43935</v>
      </c>
      <c r="B2346" s="2">
        <f t="shared" si="72"/>
        <v>43951</v>
      </c>
      <c r="C2346" s="3">
        <f t="shared" si="73"/>
        <v>1</v>
      </c>
      <c r="D2346" t="s">
        <v>40</v>
      </c>
      <c r="E2346">
        <v>22</v>
      </c>
      <c r="F2346">
        <v>21518</v>
      </c>
      <c r="G2346">
        <v>1013</v>
      </c>
    </row>
    <row r="2347" spans="1:7">
      <c r="A2347" s="2">
        <v>43935</v>
      </c>
      <c r="B2347" s="2">
        <f t="shared" si="72"/>
        <v>43951</v>
      </c>
      <c r="C2347" s="3">
        <f t="shared" si="73"/>
        <v>1</v>
      </c>
      <c r="D2347" t="s">
        <v>51</v>
      </c>
      <c r="E2347">
        <v>23</v>
      </c>
      <c r="F2347">
        <v>734</v>
      </c>
      <c r="G2347">
        <v>20</v>
      </c>
    </row>
    <row r="2348" spans="1:7">
      <c r="A2348" s="2">
        <v>43935</v>
      </c>
      <c r="B2348" s="2">
        <f t="shared" si="72"/>
        <v>43951</v>
      </c>
      <c r="C2348" s="3">
        <f t="shared" si="73"/>
        <v>1</v>
      </c>
      <c r="D2348" t="s">
        <v>23</v>
      </c>
      <c r="E2348">
        <v>24</v>
      </c>
      <c r="F2348">
        <v>9472</v>
      </c>
      <c r="G2348">
        <v>302</v>
      </c>
    </row>
    <row r="2349" spans="1:7">
      <c r="A2349" s="2">
        <v>43935</v>
      </c>
      <c r="B2349" s="2">
        <f t="shared" si="72"/>
        <v>43951</v>
      </c>
      <c r="C2349" s="3">
        <f t="shared" si="73"/>
        <v>1</v>
      </c>
      <c r="D2349" t="s">
        <v>9</v>
      </c>
      <c r="E2349">
        <v>25</v>
      </c>
      <c r="F2349">
        <v>28163</v>
      </c>
      <c r="G2349">
        <v>957</v>
      </c>
    </row>
    <row r="2350" spans="1:7">
      <c r="A2350" s="2">
        <v>43935</v>
      </c>
      <c r="B2350" s="2">
        <f t="shared" si="72"/>
        <v>43951</v>
      </c>
      <c r="C2350" s="3">
        <f t="shared" si="73"/>
        <v>1</v>
      </c>
      <c r="D2350" t="s">
        <v>42</v>
      </c>
      <c r="E2350">
        <v>26</v>
      </c>
      <c r="F2350">
        <v>26845</v>
      </c>
      <c r="G2350">
        <v>1767</v>
      </c>
    </row>
    <row r="2351" spans="1:7">
      <c r="A2351" s="2">
        <v>43935</v>
      </c>
      <c r="B2351" s="2">
        <f t="shared" si="72"/>
        <v>43951</v>
      </c>
      <c r="C2351" s="3">
        <f t="shared" si="73"/>
        <v>1</v>
      </c>
      <c r="D2351" t="s">
        <v>29</v>
      </c>
      <c r="E2351">
        <v>27</v>
      </c>
      <c r="F2351">
        <v>1695</v>
      </c>
      <c r="G2351">
        <v>79</v>
      </c>
    </row>
    <row r="2352" spans="1:7">
      <c r="A2352" s="2">
        <v>43935</v>
      </c>
      <c r="B2352" s="2">
        <f t="shared" si="72"/>
        <v>43951</v>
      </c>
      <c r="C2352" s="3">
        <f t="shared" si="73"/>
        <v>1</v>
      </c>
      <c r="D2352" t="s">
        <v>46</v>
      </c>
      <c r="E2352">
        <v>28</v>
      </c>
      <c r="F2352">
        <v>3087</v>
      </c>
      <c r="G2352">
        <v>111</v>
      </c>
    </row>
    <row r="2353" spans="1:7">
      <c r="A2353" s="2">
        <v>43935</v>
      </c>
      <c r="B2353" s="2">
        <f t="shared" si="72"/>
        <v>43951</v>
      </c>
      <c r="C2353" s="3">
        <f t="shared" si="73"/>
        <v>1</v>
      </c>
      <c r="D2353" t="s">
        <v>35</v>
      </c>
      <c r="E2353">
        <v>29</v>
      </c>
      <c r="F2353">
        <v>4686</v>
      </c>
      <c r="G2353">
        <v>151</v>
      </c>
    </row>
    <row r="2354" spans="1:7">
      <c r="A2354" s="2">
        <v>43935</v>
      </c>
      <c r="B2354" s="2">
        <f t="shared" si="72"/>
        <v>43951</v>
      </c>
      <c r="C2354" s="3">
        <f t="shared" si="73"/>
        <v>1</v>
      </c>
      <c r="D2354" t="s">
        <v>54</v>
      </c>
      <c r="E2354">
        <v>30</v>
      </c>
      <c r="F2354">
        <v>399</v>
      </c>
      <c r="G2354">
        <v>7</v>
      </c>
    </row>
    <row r="2355" spans="1:7">
      <c r="A2355" s="2">
        <v>43935</v>
      </c>
      <c r="B2355" s="2">
        <f t="shared" si="72"/>
        <v>43951</v>
      </c>
      <c r="C2355" s="3">
        <f t="shared" si="73"/>
        <v>1</v>
      </c>
      <c r="D2355" t="s">
        <v>12</v>
      </c>
      <c r="E2355">
        <v>31</v>
      </c>
      <c r="F2355">
        <v>930</v>
      </c>
      <c r="G2355">
        <v>21</v>
      </c>
    </row>
    <row r="2356" spans="1:7">
      <c r="A2356" s="2">
        <v>43935</v>
      </c>
      <c r="B2356" s="2">
        <f t="shared" si="72"/>
        <v>43951</v>
      </c>
      <c r="C2356" s="3">
        <f t="shared" si="73"/>
        <v>1</v>
      </c>
      <c r="D2356" t="s">
        <v>24</v>
      </c>
      <c r="E2356">
        <v>32</v>
      </c>
      <c r="F2356">
        <v>3137</v>
      </c>
      <c r="G2356">
        <v>130</v>
      </c>
    </row>
    <row r="2357" spans="1:7">
      <c r="A2357" s="2">
        <v>43935</v>
      </c>
      <c r="B2357" s="2">
        <f t="shared" si="72"/>
        <v>43951</v>
      </c>
      <c r="C2357" s="3">
        <f t="shared" si="73"/>
        <v>1</v>
      </c>
      <c r="D2357" t="s">
        <v>19</v>
      </c>
      <c r="E2357">
        <v>33</v>
      </c>
      <c r="F2357">
        <v>1091</v>
      </c>
      <c r="G2357">
        <v>27</v>
      </c>
    </row>
    <row r="2358" spans="1:7">
      <c r="A2358" s="2">
        <v>43935</v>
      </c>
      <c r="B2358" s="2">
        <f t="shared" si="72"/>
        <v>43951</v>
      </c>
      <c r="C2358" s="3">
        <f t="shared" si="73"/>
        <v>1</v>
      </c>
      <c r="D2358" t="s">
        <v>21</v>
      </c>
      <c r="E2358">
        <v>34</v>
      </c>
      <c r="F2358">
        <v>68824</v>
      </c>
      <c r="G2358">
        <v>2805</v>
      </c>
    </row>
    <row r="2359" spans="1:7">
      <c r="A2359" s="2">
        <v>43935</v>
      </c>
      <c r="B2359" s="2">
        <f t="shared" si="72"/>
        <v>43951</v>
      </c>
      <c r="C2359" s="3">
        <f t="shared" si="73"/>
        <v>1</v>
      </c>
      <c r="D2359" t="s">
        <v>47</v>
      </c>
      <c r="E2359">
        <v>35</v>
      </c>
      <c r="F2359">
        <v>1407</v>
      </c>
      <c r="G2359">
        <v>36</v>
      </c>
    </row>
    <row r="2360" spans="1:7">
      <c r="A2360" s="2">
        <v>43935</v>
      </c>
      <c r="B2360" s="2">
        <f t="shared" si="72"/>
        <v>43951</v>
      </c>
      <c r="C2360" s="3">
        <f t="shared" si="73"/>
        <v>1</v>
      </c>
      <c r="D2360" t="s">
        <v>16</v>
      </c>
      <c r="E2360">
        <v>36</v>
      </c>
      <c r="F2360">
        <v>205375</v>
      </c>
      <c r="G2360">
        <v>14001</v>
      </c>
    </row>
    <row r="2361" spans="1:7">
      <c r="A2361" s="2">
        <v>43935</v>
      </c>
      <c r="B2361" s="2">
        <f t="shared" si="72"/>
        <v>43951</v>
      </c>
      <c r="C2361" s="3">
        <f t="shared" si="73"/>
        <v>1</v>
      </c>
      <c r="D2361" t="s">
        <v>20</v>
      </c>
      <c r="E2361">
        <v>37</v>
      </c>
      <c r="F2361">
        <v>4992</v>
      </c>
      <c r="G2361">
        <v>116</v>
      </c>
    </row>
    <row r="2362" spans="1:7">
      <c r="A2362" s="2">
        <v>43935</v>
      </c>
      <c r="B2362" s="2">
        <f t="shared" si="72"/>
        <v>43951</v>
      </c>
      <c r="C2362" s="3">
        <f t="shared" si="73"/>
        <v>1</v>
      </c>
      <c r="D2362" t="s">
        <v>48</v>
      </c>
      <c r="E2362">
        <v>38</v>
      </c>
      <c r="F2362">
        <v>341</v>
      </c>
      <c r="G2362">
        <v>9</v>
      </c>
    </row>
    <row r="2363" spans="1:7">
      <c r="A2363" s="2">
        <v>43935</v>
      </c>
      <c r="B2363" s="2">
        <f t="shared" si="72"/>
        <v>43951</v>
      </c>
      <c r="C2363" s="3">
        <f t="shared" si="73"/>
        <v>1</v>
      </c>
      <c r="D2363" t="s">
        <v>59</v>
      </c>
      <c r="E2363">
        <v>69</v>
      </c>
      <c r="F2363">
        <v>13</v>
      </c>
      <c r="G2363">
        <v>2</v>
      </c>
    </row>
    <row r="2364" spans="1:7">
      <c r="A2364" s="2">
        <v>43935</v>
      </c>
      <c r="B2364" s="2">
        <f t="shared" si="72"/>
        <v>43951</v>
      </c>
      <c r="C2364" s="3">
        <f t="shared" si="73"/>
        <v>1</v>
      </c>
      <c r="D2364" t="s">
        <v>41</v>
      </c>
      <c r="E2364">
        <v>39</v>
      </c>
      <c r="F2364">
        <v>7280</v>
      </c>
      <c r="G2364">
        <v>324</v>
      </c>
    </row>
    <row r="2365" spans="1:7">
      <c r="A2365" s="2">
        <v>43935</v>
      </c>
      <c r="B2365" s="2">
        <f t="shared" si="72"/>
        <v>43951</v>
      </c>
      <c r="C2365" s="3">
        <f t="shared" si="73"/>
        <v>1</v>
      </c>
      <c r="D2365" t="s">
        <v>30</v>
      </c>
      <c r="E2365">
        <v>40</v>
      </c>
      <c r="F2365">
        <v>2184</v>
      </c>
      <c r="G2365">
        <v>109</v>
      </c>
    </row>
    <row r="2366" spans="1:7">
      <c r="A2366" s="2">
        <v>43935</v>
      </c>
      <c r="B2366" s="2">
        <f t="shared" si="72"/>
        <v>43951</v>
      </c>
      <c r="C2366" s="3">
        <f t="shared" si="73"/>
        <v>1</v>
      </c>
      <c r="D2366" t="s">
        <v>14</v>
      </c>
      <c r="E2366">
        <v>41</v>
      </c>
      <c r="F2366">
        <v>1633</v>
      </c>
      <c r="G2366">
        <v>55</v>
      </c>
    </row>
    <row r="2367" spans="1:7">
      <c r="A2367" s="2">
        <v>43935</v>
      </c>
      <c r="B2367" s="2">
        <f t="shared" si="72"/>
        <v>43951</v>
      </c>
      <c r="C2367" s="3">
        <f t="shared" si="73"/>
        <v>1</v>
      </c>
      <c r="D2367" t="s">
        <v>31</v>
      </c>
      <c r="E2367">
        <v>42</v>
      </c>
      <c r="F2367">
        <v>25591</v>
      </c>
      <c r="G2367">
        <v>746</v>
      </c>
    </row>
    <row r="2368" spans="1:7">
      <c r="A2368" s="2">
        <v>43935</v>
      </c>
      <c r="B2368" s="2">
        <f t="shared" si="72"/>
        <v>43951</v>
      </c>
      <c r="C2368" s="3">
        <f t="shared" si="73"/>
        <v>1</v>
      </c>
      <c r="D2368" t="s">
        <v>55</v>
      </c>
      <c r="E2368">
        <v>72</v>
      </c>
      <c r="F2368">
        <v>923</v>
      </c>
      <c r="G2368">
        <v>45</v>
      </c>
    </row>
    <row r="2369" spans="1:7">
      <c r="A2369" s="2">
        <v>43935</v>
      </c>
      <c r="B2369" s="2">
        <f t="shared" si="72"/>
        <v>43951</v>
      </c>
      <c r="C2369" s="3">
        <f t="shared" si="73"/>
        <v>1</v>
      </c>
      <c r="D2369" t="s">
        <v>17</v>
      </c>
      <c r="E2369">
        <v>44</v>
      </c>
      <c r="F2369">
        <v>3251</v>
      </c>
      <c r="G2369">
        <v>80</v>
      </c>
    </row>
    <row r="2370" spans="1:7">
      <c r="A2370" s="2">
        <v>43935</v>
      </c>
      <c r="B2370" s="2">
        <f t="shared" si="72"/>
        <v>43951</v>
      </c>
      <c r="C2370" s="3">
        <f t="shared" si="73"/>
        <v>1</v>
      </c>
      <c r="D2370" t="s">
        <v>32</v>
      </c>
      <c r="E2370">
        <v>45</v>
      </c>
      <c r="F2370">
        <v>3553</v>
      </c>
      <c r="G2370">
        <v>97</v>
      </c>
    </row>
    <row r="2371" spans="1:7">
      <c r="A2371" s="2">
        <v>43935</v>
      </c>
      <c r="B2371" s="2">
        <f t="shared" si="72"/>
        <v>43951</v>
      </c>
      <c r="C2371" s="3">
        <f t="shared" si="73"/>
        <v>1</v>
      </c>
      <c r="D2371" t="s">
        <v>43</v>
      </c>
      <c r="E2371">
        <v>46</v>
      </c>
      <c r="F2371">
        <v>987</v>
      </c>
      <c r="G2371">
        <v>6</v>
      </c>
    </row>
    <row r="2372" spans="1:7">
      <c r="A2372" s="2">
        <v>43935</v>
      </c>
      <c r="B2372" s="2">
        <f t="shared" ref="B2372:B2435" si="74">EOMONTH(A2372,0)</f>
        <v>43951</v>
      </c>
      <c r="C2372" s="3">
        <f t="shared" ref="C2372:C2435" si="75">IF(A2372=B2372,0,1)</f>
        <v>1</v>
      </c>
      <c r="D2372" t="s">
        <v>25</v>
      </c>
      <c r="E2372">
        <v>47</v>
      </c>
      <c r="F2372">
        <v>5654</v>
      </c>
      <c r="G2372">
        <v>123</v>
      </c>
    </row>
    <row r="2373" spans="1:7">
      <c r="A2373" s="2">
        <v>43935</v>
      </c>
      <c r="B2373" s="2">
        <f t="shared" si="74"/>
        <v>43951</v>
      </c>
      <c r="C2373" s="3">
        <f t="shared" si="75"/>
        <v>1</v>
      </c>
      <c r="D2373" t="s">
        <v>11</v>
      </c>
      <c r="E2373">
        <v>48</v>
      </c>
      <c r="F2373">
        <v>15303</v>
      </c>
      <c r="G2373">
        <v>365</v>
      </c>
    </row>
    <row r="2374" spans="1:7">
      <c r="A2374" s="2">
        <v>43935</v>
      </c>
      <c r="B2374" s="2">
        <f t="shared" si="74"/>
        <v>43951</v>
      </c>
      <c r="C2374" s="3">
        <f t="shared" si="75"/>
        <v>1</v>
      </c>
      <c r="D2374" t="s">
        <v>13</v>
      </c>
      <c r="E2374">
        <v>49</v>
      </c>
      <c r="F2374">
        <v>2420</v>
      </c>
      <c r="G2374">
        <v>19</v>
      </c>
    </row>
    <row r="2375" spans="1:7">
      <c r="A2375" s="2">
        <v>43935</v>
      </c>
      <c r="B2375" s="2">
        <f t="shared" si="74"/>
        <v>43951</v>
      </c>
      <c r="C2375" s="3">
        <f t="shared" si="75"/>
        <v>1</v>
      </c>
      <c r="D2375" t="s">
        <v>36</v>
      </c>
      <c r="E2375">
        <v>50</v>
      </c>
      <c r="F2375">
        <v>752</v>
      </c>
      <c r="G2375">
        <v>28</v>
      </c>
    </row>
    <row r="2376" spans="1:7">
      <c r="A2376" s="2">
        <v>43935</v>
      </c>
      <c r="B2376" s="2">
        <f t="shared" si="74"/>
        <v>43951</v>
      </c>
      <c r="C2376" s="3">
        <f t="shared" si="75"/>
        <v>1</v>
      </c>
      <c r="D2376" t="s">
        <v>56</v>
      </c>
      <c r="E2376">
        <v>78</v>
      </c>
      <c r="F2376">
        <v>51</v>
      </c>
      <c r="G2376">
        <v>1</v>
      </c>
    </row>
    <row r="2377" spans="1:7">
      <c r="A2377" s="2">
        <v>43935</v>
      </c>
      <c r="B2377" s="2">
        <f t="shared" si="74"/>
        <v>43951</v>
      </c>
      <c r="C2377" s="3">
        <f t="shared" si="75"/>
        <v>1</v>
      </c>
      <c r="D2377" t="s">
        <v>37</v>
      </c>
      <c r="E2377">
        <v>51</v>
      </c>
      <c r="F2377">
        <v>6173</v>
      </c>
      <c r="G2377">
        <v>154</v>
      </c>
    </row>
    <row r="2378" spans="1:7">
      <c r="A2378" s="2">
        <v>43935</v>
      </c>
      <c r="B2378" s="2">
        <f t="shared" si="74"/>
        <v>43951</v>
      </c>
      <c r="C2378" s="3">
        <f t="shared" si="75"/>
        <v>1</v>
      </c>
      <c r="D2378" t="s">
        <v>5</v>
      </c>
      <c r="E2378">
        <v>53</v>
      </c>
      <c r="F2378">
        <v>10711</v>
      </c>
      <c r="G2378">
        <v>552</v>
      </c>
    </row>
    <row r="2379" spans="1:7">
      <c r="A2379" s="2">
        <v>43935</v>
      </c>
      <c r="B2379" s="2">
        <f t="shared" si="74"/>
        <v>43951</v>
      </c>
      <c r="C2379" s="3">
        <f t="shared" si="75"/>
        <v>1</v>
      </c>
      <c r="D2379" t="s">
        <v>58</v>
      </c>
      <c r="E2379">
        <v>54</v>
      </c>
      <c r="F2379">
        <v>697</v>
      </c>
      <c r="G2379">
        <v>10</v>
      </c>
    </row>
    <row r="2380" spans="1:7">
      <c r="A2380" s="2">
        <v>43935</v>
      </c>
      <c r="B2380" s="2">
        <f t="shared" si="74"/>
        <v>43951</v>
      </c>
      <c r="C2380" s="3">
        <f t="shared" si="75"/>
        <v>1</v>
      </c>
      <c r="D2380" t="s">
        <v>10</v>
      </c>
      <c r="E2380">
        <v>55</v>
      </c>
      <c r="F2380">
        <v>3555</v>
      </c>
      <c r="G2380">
        <v>172</v>
      </c>
    </row>
    <row r="2381" spans="1:7">
      <c r="A2381" s="2">
        <v>43935</v>
      </c>
      <c r="B2381" s="2">
        <f t="shared" si="74"/>
        <v>43951</v>
      </c>
      <c r="C2381" s="3">
        <f t="shared" si="75"/>
        <v>1</v>
      </c>
      <c r="D2381" t="s">
        <v>49</v>
      </c>
      <c r="E2381">
        <v>56</v>
      </c>
      <c r="F2381">
        <v>373</v>
      </c>
      <c r="G2381">
        <v>1</v>
      </c>
    </row>
    <row r="2382" spans="1:7">
      <c r="A2382" s="2">
        <v>43936</v>
      </c>
      <c r="B2382" s="2">
        <f t="shared" si="74"/>
        <v>43951</v>
      </c>
      <c r="C2382" s="3">
        <f t="shared" si="75"/>
        <v>1</v>
      </c>
      <c r="D2382" t="s">
        <v>52</v>
      </c>
      <c r="E2382">
        <v>1</v>
      </c>
      <c r="F2382">
        <v>4241</v>
      </c>
      <c r="G2382">
        <v>123</v>
      </c>
    </row>
    <row r="2383" spans="1:7">
      <c r="A2383" s="2">
        <v>43936</v>
      </c>
      <c r="B2383" s="2">
        <f t="shared" si="74"/>
        <v>43951</v>
      </c>
      <c r="C2383" s="3">
        <f t="shared" si="75"/>
        <v>1</v>
      </c>
      <c r="D2383" t="s">
        <v>50</v>
      </c>
      <c r="E2383">
        <v>2</v>
      </c>
      <c r="F2383">
        <v>291</v>
      </c>
      <c r="G2383">
        <v>7</v>
      </c>
    </row>
    <row r="2384" spans="1:7">
      <c r="A2384" s="2">
        <v>43936</v>
      </c>
      <c r="B2384" s="2">
        <f t="shared" si="74"/>
        <v>43951</v>
      </c>
      <c r="C2384" s="3">
        <f t="shared" si="75"/>
        <v>1</v>
      </c>
      <c r="D2384" t="s">
        <v>8</v>
      </c>
      <c r="E2384">
        <v>4</v>
      </c>
      <c r="F2384">
        <v>3962</v>
      </c>
      <c r="G2384">
        <v>142</v>
      </c>
    </row>
    <row r="2385" spans="1:7">
      <c r="A2385" s="2">
        <v>43936</v>
      </c>
      <c r="B2385" s="2">
        <f t="shared" si="74"/>
        <v>43951</v>
      </c>
      <c r="C2385" s="3">
        <f t="shared" si="75"/>
        <v>1</v>
      </c>
      <c r="D2385" t="s">
        <v>44</v>
      </c>
      <c r="E2385">
        <v>5</v>
      </c>
      <c r="F2385">
        <v>1599</v>
      </c>
      <c r="G2385">
        <v>34</v>
      </c>
    </row>
    <row r="2386" spans="1:7">
      <c r="A2386" s="2">
        <v>43936</v>
      </c>
      <c r="B2386" s="2">
        <f t="shared" si="74"/>
        <v>43951</v>
      </c>
      <c r="C2386" s="3">
        <f t="shared" si="75"/>
        <v>1</v>
      </c>
      <c r="D2386" t="s">
        <v>7</v>
      </c>
      <c r="E2386">
        <v>6</v>
      </c>
      <c r="F2386">
        <v>27107</v>
      </c>
      <c r="G2386">
        <v>885</v>
      </c>
    </row>
    <row r="2387" spans="1:7">
      <c r="A2387" s="2">
        <v>43936</v>
      </c>
      <c r="B2387" s="2">
        <f t="shared" si="74"/>
        <v>43951</v>
      </c>
      <c r="C2387" s="3">
        <f t="shared" si="75"/>
        <v>1</v>
      </c>
      <c r="D2387" t="s">
        <v>22</v>
      </c>
      <c r="E2387">
        <v>8</v>
      </c>
      <c r="F2387">
        <v>8280</v>
      </c>
      <c r="G2387">
        <v>355</v>
      </c>
    </row>
    <row r="2388" spans="1:7">
      <c r="A2388" s="2">
        <v>43936</v>
      </c>
      <c r="B2388" s="2">
        <f t="shared" si="74"/>
        <v>43951</v>
      </c>
      <c r="C2388" s="3">
        <f t="shared" si="75"/>
        <v>1</v>
      </c>
      <c r="D2388" t="s">
        <v>38</v>
      </c>
      <c r="E2388">
        <v>9</v>
      </c>
      <c r="F2388">
        <v>14755</v>
      </c>
      <c r="G2388">
        <v>868</v>
      </c>
    </row>
    <row r="2389" spans="1:7">
      <c r="A2389" s="2">
        <v>43936</v>
      </c>
      <c r="B2389" s="2">
        <f t="shared" si="74"/>
        <v>43951</v>
      </c>
      <c r="C2389" s="3">
        <f t="shared" si="75"/>
        <v>1</v>
      </c>
      <c r="D2389" t="s">
        <v>45</v>
      </c>
      <c r="E2389">
        <v>10</v>
      </c>
      <c r="F2389">
        <v>2014</v>
      </c>
      <c r="G2389">
        <v>46</v>
      </c>
    </row>
    <row r="2390" spans="1:7">
      <c r="A2390" s="2">
        <v>43936</v>
      </c>
      <c r="B2390" s="2">
        <f t="shared" si="74"/>
        <v>43951</v>
      </c>
      <c r="C2390" s="3">
        <f t="shared" si="75"/>
        <v>1</v>
      </c>
      <c r="D2390" t="s">
        <v>33</v>
      </c>
      <c r="E2390">
        <v>11</v>
      </c>
      <c r="F2390">
        <v>2197</v>
      </c>
      <c r="G2390">
        <v>72</v>
      </c>
    </row>
    <row r="2391" spans="1:7">
      <c r="A2391" s="2">
        <v>43936</v>
      </c>
      <c r="B2391" s="2">
        <f t="shared" si="74"/>
        <v>43951</v>
      </c>
      <c r="C2391" s="3">
        <f t="shared" si="75"/>
        <v>1</v>
      </c>
      <c r="D2391" t="s">
        <v>15</v>
      </c>
      <c r="E2391">
        <v>12</v>
      </c>
      <c r="F2391">
        <v>22526</v>
      </c>
      <c r="G2391">
        <v>613</v>
      </c>
    </row>
    <row r="2392" spans="1:7">
      <c r="A2392" s="2">
        <v>43936</v>
      </c>
      <c r="B2392" s="2">
        <f t="shared" si="74"/>
        <v>43951</v>
      </c>
      <c r="C2392" s="3">
        <f t="shared" si="75"/>
        <v>1</v>
      </c>
      <c r="D2392" t="s">
        <v>18</v>
      </c>
      <c r="E2392">
        <v>13</v>
      </c>
      <c r="F2392">
        <v>14583</v>
      </c>
      <c r="G2392">
        <v>569</v>
      </c>
    </row>
    <row r="2393" spans="1:7">
      <c r="A2393" s="2">
        <v>43936</v>
      </c>
      <c r="B2393" s="2">
        <f t="shared" si="74"/>
        <v>43951</v>
      </c>
      <c r="C2393" s="3">
        <f t="shared" si="75"/>
        <v>1</v>
      </c>
      <c r="D2393" t="s">
        <v>57</v>
      </c>
      <c r="E2393">
        <v>66</v>
      </c>
      <c r="F2393">
        <v>750</v>
      </c>
      <c r="G2393">
        <v>6</v>
      </c>
    </row>
    <row r="2394" spans="1:7">
      <c r="A2394" s="2">
        <v>43936</v>
      </c>
      <c r="B2394" s="2">
        <f t="shared" si="74"/>
        <v>43951</v>
      </c>
      <c r="C2394" s="3">
        <f t="shared" si="75"/>
        <v>1</v>
      </c>
      <c r="D2394" t="s">
        <v>26</v>
      </c>
      <c r="E2394">
        <v>15</v>
      </c>
      <c r="F2394">
        <v>524</v>
      </c>
      <c r="G2394">
        <v>9</v>
      </c>
    </row>
    <row r="2395" spans="1:7">
      <c r="A2395" s="2">
        <v>43936</v>
      </c>
      <c r="B2395" s="2">
        <f t="shared" si="74"/>
        <v>43951</v>
      </c>
      <c r="C2395" s="3">
        <f t="shared" si="75"/>
        <v>1</v>
      </c>
      <c r="D2395" t="s">
        <v>53</v>
      </c>
      <c r="E2395">
        <v>16</v>
      </c>
      <c r="F2395">
        <v>1587</v>
      </c>
      <c r="G2395">
        <v>41</v>
      </c>
    </row>
    <row r="2396" spans="1:7">
      <c r="A2396" s="2">
        <v>43936</v>
      </c>
      <c r="B2396" s="2">
        <f t="shared" si="74"/>
        <v>43951</v>
      </c>
      <c r="C2396" s="3">
        <f t="shared" si="75"/>
        <v>1</v>
      </c>
      <c r="D2396" t="s">
        <v>6</v>
      </c>
      <c r="E2396">
        <v>17</v>
      </c>
      <c r="F2396">
        <v>24593</v>
      </c>
      <c r="G2396">
        <v>958</v>
      </c>
    </row>
    <row r="2397" spans="1:7">
      <c r="A2397" s="2">
        <v>43936</v>
      </c>
      <c r="B2397" s="2">
        <f t="shared" si="74"/>
        <v>43951</v>
      </c>
      <c r="C2397" s="3">
        <f t="shared" si="75"/>
        <v>1</v>
      </c>
      <c r="D2397" t="s">
        <v>27</v>
      </c>
      <c r="E2397">
        <v>18</v>
      </c>
      <c r="F2397">
        <v>9030</v>
      </c>
      <c r="G2397">
        <v>511</v>
      </c>
    </row>
    <row r="2398" spans="1:7">
      <c r="A2398" s="2">
        <v>43936</v>
      </c>
      <c r="B2398" s="2">
        <f t="shared" si="74"/>
        <v>43951</v>
      </c>
      <c r="C2398" s="3">
        <f t="shared" si="75"/>
        <v>1</v>
      </c>
      <c r="D2398" t="s">
        <v>39</v>
      </c>
      <c r="E2398">
        <v>19</v>
      </c>
      <c r="F2398">
        <v>1995</v>
      </c>
      <c r="G2398">
        <v>53</v>
      </c>
    </row>
    <row r="2399" spans="1:7">
      <c r="A2399" s="2">
        <v>43936</v>
      </c>
      <c r="B2399" s="2">
        <f t="shared" si="74"/>
        <v>43951</v>
      </c>
      <c r="C2399" s="3">
        <f t="shared" si="75"/>
        <v>1</v>
      </c>
      <c r="D2399" t="s">
        <v>34</v>
      </c>
      <c r="E2399">
        <v>20</v>
      </c>
      <c r="F2399">
        <v>1503</v>
      </c>
      <c r="G2399">
        <v>76</v>
      </c>
    </row>
    <row r="2400" spans="1:7">
      <c r="A2400" s="2">
        <v>43936</v>
      </c>
      <c r="B2400" s="2">
        <f t="shared" si="74"/>
        <v>43951</v>
      </c>
      <c r="C2400" s="3">
        <f t="shared" si="75"/>
        <v>1</v>
      </c>
      <c r="D2400" t="s">
        <v>28</v>
      </c>
      <c r="E2400">
        <v>21</v>
      </c>
      <c r="F2400">
        <v>2295</v>
      </c>
      <c r="G2400">
        <v>124</v>
      </c>
    </row>
    <row r="2401" spans="1:7">
      <c r="A2401" s="2">
        <v>43936</v>
      </c>
      <c r="B2401" s="2">
        <f t="shared" si="74"/>
        <v>43951</v>
      </c>
      <c r="C2401" s="3">
        <f t="shared" si="75"/>
        <v>1</v>
      </c>
      <c r="D2401" t="s">
        <v>40</v>
      </c>
      <c r="E2401">
        <v>22</v>
      </c>
      <c r="F2401">
        <v>21951</v>
      </c>
      <c r="G2401">
        <v>1103</v>
      </c>
    </row>
    <row r="2402" spans="1:7">
      <c r="A2402" s="2">
        <v>43936</v>
      </c>
      <c r="B2402" s="2">
        <f t="shared" si="74"/>
        <v>43951</v>
      </c>
      <c r="C2402" s="3">
        <f t="shared" si="75"/>
        <v>1</v>
      </c>
      <c r="D2402" t="s">
        <v>51</v>
      </c>
      <c r="E2402">
        <v>23</v>
      </c>
      <c r="F2402">
        <v>770</v>
      </c>
      <c r="G2402">
        <v>24</v>
      </c>
    </row>
    <row r="2403" spans="1:7">
      <c r="A2403" s="2">
        <v>43936</v>
      </c>
      <c r="B2403" s="2">
        <f t="shared" si="74"/>
        <v>43951</v>
      </c>
      <c r="C2403" s="3">
        <f t="shared" si="75"/>
        <v>1</v>
      </c>
      <c r="D2403" t="s">
        <v>23</v>
      </c>
      <c r="E2403">
        <v>24</v>
      </c>
      <c r="F2403">
        <v>10096</v>
      </c>
      <c r="G2403">
        <v>413</v>
      </c>
    </row>
    <row r="2404" spans="1:7">
      <c r="A2404" s="2">
        <v>43936</v>
      </c>
      <c r="B2404" s="2">
        <f t="shared" si="74"/>
        <v>43951</v>
      </c>
      <c r="C2404" s="3">
        <f t="shared" si="75"/>
        <v>1</v>
      </c>
      <c r="D2404" t="s">
        <v>9</v>
      </c>
      <c r="E2404">
        <v>25</v>
      </c>
      <c r="F2404">
        <v>29918</v>
      </c>
      <c r="G2404">
        <v>1108</v>
      </c>
    </row>
    <row r="2405" spans="1:7">
      <c r="A2405" s="2">
        <v>43936</v>
      </c>
      <c r="B2405" s="2">
        <f t="shared" si="74"/>
        <v>43951</v>
      </c>
      <c r="C2405" s="3">
        <f t="shared" si="75"/>
        <v>1</v>
      </c>
      <c r="D2405" t="s">
        <v>42</v>
      </c>
      <c r="E2405">
        <v>26</v>
      </c>
      <c r="F2405">
        <v>27894</v>
      </c>
      <c r="G2405">
        <v>1920</v>
      </c>
    </row>
    <row r="2406" spans="1:7">
      <c r="A2406" s="2">
        <v>43936</v>
      </c>
      <c r="B2406" s="2">
        <f t="shared" si="74"/>
        <v>43951</v>
      </c>
      <c r="C2406" s="3">
        <f t="shared" si="75"/>
        <v>1</v>
      </c>
      <c r="D2406" t="s">
        <v>29</v>
      </c>
      <c r="E2406">
        <v>27</v>
      </c>
      <c r="F2406">
        <v>1809</v>
      </c>
      <c r="G2406">
        <v>87</v>
      </c>
    </row>
    <row r="2407" spans="1:7">
      <c r="A2407" s="2">
        <v>43936</v>
      </c>
      <c r="B2407" s="2">
        <f t="shared" si="74"/>
        <v>43951</v>
      </c>
      <c r="C2407" s="3">
        <f t="shared" si="75"/>
        <v>1</v>
      </c>
      <c r="D2407" t="s">
        <v>46</v>
      </c>
      <c r="E2407">
        <v>28</v>
      </c>
      <c r="F2407">
        <v>3360</v>
      </c>
      <c r="G2407">
        <v>122</v>
      </c>
    </row>
    <row r="2408" spans="1:7">
      <c r="A2408" s="2">
        <v>43936</v>
      </c>
      <c r="B2408" s="2">
        <f t="shared" si="74"/>
        <v>43951</v>
      </c>
      <c r="C2408" s="3">
        <f t="shared" si="75"/>
        <v>1</v>
      </c>
      <c r="D2408" t="s">
        <v>35</v>
      </c>
      <c r="E2408">
        <v>29</v>
      </c>
      <c r="F2408">
        <v>4895</v>
      </c>
      <c r="G2408">
        <v>164</v>
      </c>
    </row>
    <row r="2409" spans="1:7">
      <c r="A2409" s="2">
        <v>43936</v>
      </c>
      <c r="B2409" s="2">
        <f t="shared" si="74"/>
        <v>43951</v>
      </c>
      <c r="C2409" s="3">
        <f t="shared" si="75"/>
        <v>1</v>
      </c>
      <c r="D2409" t="s">
        <v>54</v>
      </c>
      <c r="E2409">
        <v>30</v>
      </c>
      <c r="F2409">
        <v>404</v>
      </c>
      <c r="G2409">
        <v>7</v>
      </c>
    </row>
    <row r="2410" spans="1:7">
      <c r="A2410" s="2">
        <v>43936</v>
      </c>
      <c r="B2410" s="2">
        <f t="shared" si="74"/>
        <v>43951</v>
      </c>
      <c r="C2410" s="3">
        <f t="shared" si="75"/>
        <v>1</v>
      </c>
      <c r="D2410" t="s">
        <v>12</v>
      </c>
      <c r="E2410">
        <v>31</v>
      </c>
      <c r="F2410">
        <v>994</v>
      </c>
      <c r="G2410">
        <v>22</v>
      </c>
    </row>
    <row r="2411" spans="1:7">
      <c r="A2411" s="2">
        <v>43936</v>
      </c>
      <c r="B2411" s="2">
        <f t="shared" si="74"/>
        <v>43951</v>
      </c>
      <c r="C2411" s="3">
        <f t="shared" si="75"/>
        <v>1</v>
      </c>
      <c r="D2411" t="s">
        <v>24</v>
      </c>
      <c r="E2411">
        <v>32</v>
      </c>
      <c r="F2411">
        <v>3212</v>
      </c>
      <c r="G2411">
        <v>137</v>
      </c>
    </row>
    <row r="2412" spans="1:7">
      <c r="A2412" s="2">
        <v>43936</v>
      </c>
      <c r="B2412" s="2">
        <f t="shared" si="74"/>
        <v>43951</v>
      </c>
      <c r="C2412" s="3">
        <f t="shared" si="75"/>
        <v>1</v>
      </c>
      <c r="D2412" t="s">
        <v>19</v>
      </c>
      <c r="E2412">
        <v>33</v>
      </c>
      <c r="F2412">
        <v>1139</v>
      </c>
      <c r="G2412">
        <v>32</v>
      </c>
    </row>
    <row r="2413" spans="1:7">
      <c r="A2413" s="2">
        <v>43936</v>
      </c>
      <c r="B2413" s="2">
        <f t="shared" si="74"/>
        <v>43951</v>
      </c>
      <c r="C2413" s="3">
        <f t="shared" si="75"/>
        <v>1</v>
      </c>
      <c r="D2413" t="s">
        <v>21</v>
      </c>
      <c r="E2413">
        <v>34</v>
      </c>
      <c r="F2413">
        <v>71030</v>
      </c>
      <c r="G2413">
        <v>3156</v>
      </c>
    </row>
    <row r="2414" spans="1:7">
      <c r="A2414" s="2">
        <v>43936</v>
      </c>
      <c r="B2414" s="2">
        <f t="shared" si="74"/>
        <v>43951</v>
      </c>
      <c r="C2414" s="3">
        <f t="shared" si="75"/>
        <v>1</v>
      </c>
      <c r="D2414" t="s">
        <v>47</v>
      </c>
      <c r="E2414">
        <v>35</v>
      </c>
      <c r="F2414">
        <v>1484</v>
      </c>
      <c r="G2414">
        <v>36</v>
      </c>
    </row>
    <row r="2415" spans="1:7">
      <c r="A2415" s="2">
        <v>43936</v>
      </c>
      <c r="B2415" s="2">
        <f t="shared" si="74"/>
        <v>43951</v>
      </c>
      <c r="C2415" s="3">
        <f t="shared" si="75"/>
        <v>1</v>
      </c>
      <c r="D2415" t="s">
        <v>16</v>
      </c>
      <c r="E2415">
        <v>36</v>
      </c>
      <c r="F2415">
        <v>217130</v>
      </c>
      <c r="G2415">
        <v>14937</v>
      </c>
    </row>
    <row r="2416" spans="1:7">
      <c r="A2416" s="2">
        <v>43936</v>
      </c>
      <c r="B2416" s="2">
        <f t="shared" si="74"/>
        <v>43951</v>
      </c>
      <c r="C2416" s="3">
        <f t="shared" si="75"/>
        <v>1</v>
      </c>
      <c r="D2416" t="s">
        <v>20</v>
      </c>
      <c r="E2416">
        <v>37</v>
      </c>
      <c r="F2416">
        <v>5123</v>
      </c>
      <c r="G2416">
        <v>128</v>
      </c>
    </row>
    <row r="2417" spans="1:7">
      <c r="A2417" s="2">
        <v>43936</v>
      </c>
      <c r="B2417" s="2">
        <f t="shared" si="74"/>
        <v>43951</v>
      </c>
      <c r="C2417" s="3">
        <f t="shared" si="75"/>
        <v>1</v>
      </c>
      <c r="D2417" t="s">
        <v>48</v>
      </c>
      <c r="E2417">
        <v>38</v>
      </c>
      <c r="F2417">
        <v>365</v>
      </c>
      <c r="G2417">
        <v>9</v>
      </c>
    </row>
    <row r="2418" spans="1:7">
      <c r="A2418" s="2">
        <v>43936</v>
      </c>
      <c r="B2418" s="2">
        <f t="shared" si="74"/>
        <v>43951</v>
      </c>
      <c r="C2418" s="3">
        <f t="shared" si="75"/>
        <v>1</v>
      </c>
      <c r="D2418" t="s">
        <v>59</v>
      </c>
      <c r="E2418">
        <v>69</v>
      </c>
      <c r="F2418">
        <v>13</v>
      </c>
      <c r="G2418">
        <v>2</v>
      </c>
    </row>
    <row r="2419" spans="1:7">
      <c r="A2419" s="2">
        <v>43936</v>
      </c>
      <c r="B2419" s="2">
        <f t="shared" si="74"/>
        <v>43951</v>
      </c>
      <c r="C2419" s="3">
        <f t="shared" si="75"/>
        <v>1</v>
      </c>
      <c r="D2419" t="s">
        <v>41</v>
      </c>
      <c r="E2419">
        <v>39</v>
      </c>
      <c r="F2419">
        <v>7791</v>
      </c>
      <c r="G2419">
        <v>361</v>
      </c>
    </row>
    <row r="2420" spans="1:7">
      <c r="A2420" s="2">
        <v>43936</v>
      </c>
      <c r="B2420" s="2">
        <f t="shared" si="74"/>
        <v>43951</v>
      </c>
      <c r="C2420" s="3">
        <f t="shared" si="75"/>
        <v>1</v>
      </c>
      <c r="D2420" t="s">
        <v>30</v>
      </c>
      <c r="E2420">
        <v>40</v>
      </c>
      <c r="F2420">
        <v>2263</v>
      </c>
      <c r="G2420">
        <v>123</v>
      </c>
    </row>
    <row r="2421" spans="1:7">
      <c r="A2421" s="2">
        <v>43936</v>
      </c>
      <c r="B2421" s="2">
        <f t="shared" si="74"/>
        <v>43951</v>
      </c>
      <c r="C2421" s="3">
        <f t="shared" si="75"/>
        <v>1</v>
      </c>
      <c r="D2421" t="s">
        <v>14</v>
      </c>
      <c r="E2421">
        <v>41</v>
      </c>
      <c r="F2421">
        <v>1663</v>
      </c>
      <c r="G2421">
        <v>58</v>
      </c>
    </row>
    <row r="2422" spans="1:7">
      <c r="A2422" s="2">
        <v>43936</v>
      </c>
      <c r="B2422" s="2">
        <f t="shared" si="74"/>
        <v>43951</v>
      </c>
      <c r="C2422" s="3">
        <f t="shared" si="75"/>
        <v>1</v>
      </c>
      <c r="D2422" t="s">
        <v>31</v>
      </c>
      <c r="E2422">
        <v>42</v>
      </c>
      <c r="F2422">
        <v>26804</v>
      </c>
      <c r="G2422">
        <v>833</v>
      </c>
    </row>
    <row r="2423" spans="1:7">
      <c r="A2423" s="2">
        <v>43936</v>
      </c>
      <c r="B2423" s="2">
        <f t="shared" si="74"/>
        <v>43951</v>
      </c>
      <c r="C2423" s="3">
        <f t="shared" si="75"/>
        <v>1</v>
      </c>
      <c r="D2423" t="s">
        <v>55</v>
      </c>
      <c r="E2423">
        <v>72</v>
      </c>
      <c r="F2423">
        <v>974</v>
      </c>
      <c r="G2423">
        <v>51</v>
      </c>
    </row>
    <row r="2424" spans="1:7">
      <c r="A2424" s="2">
        <v>43936</v>
      </c>
      <c r="B2424" s="2">
        <f t="shared" si="74"/>
        <v>43951</v>
      </c>
      <c r="C2424" s="3">
        <f t="shared" si="75"/>
        <v>1</v>
      </c>
      <c r="D2424" t="s">
        <v>17</v>
      </c>
      <c r="E2424">
        <v>44</v>
      </c>
      <c r="F2424">
        <v>3529</v>
      </c>
      <c r="G2424">
        <v>87</v>
      </c>
    </row>
    <row r="2425" spans="1:7">
      <c r="A2425" s="2">
        <v>43936</v>
      </c>
      <c r="B2425" s="2">
        <f t="shared" si="74"/>
        <v>43951</v>
      </c>
      <c r="C2425" s="3">
        <f t="shared" si="75"/>
        <v>1</v>
      </c>
      <c r="D2425" t="s">
        <v>32</v>
      </c>
      <c r="E2425">
        <v>45</v>
      </c>
      <c r="F2425">
        <v>3656</v>
      </c>
      <c r="G2425">
        <v>107</v>
      </c>
    </row>
    <row r="2426" spans="1:7">
      <c r="A2426" s="2">
        <v>43936</v>
      </c>
      <c r="B2426" s="2">
        <f t="shared" si="74"/>
        <v>43951</v>
      </c>
      <c r="C2426" s="3">
        <f t="shared" si="75"/>
        <v>1</v>
      </c>
      <c r="D2426" t="s">
        <v>43</v>
      </c>
      <c r="E2426">
        <v>46</v>
      </c>
      <c r="F2426">
        <v>1168</v>
      </c>
      <c r="G2426">
        <v>6</v>
      </c>
    </row>
    <row r="2427" spans="1:7">
      <c r="A2427" s="2">
        <v>43936</v>
      </c>
      <c r="B2427" s="2">
        <f t="shared" si="74"/>
        <v>43951</v>
      </c>
      <c r="C2427" s="3">
        <f t="shared" si="75"/>
        <v>1</v>
      </c>
      <c r="D2427" t="s">
        <v>25</v>
      </c>
      <c r="E2427">
        <v>47</v>
      </c>
      <c r="F2427">
        <v>5864</v>
      </c>
      <c r="G2427">
        <v>135</v>
      </c>
    </row>
    <row r="2428" spans="1:7">
      <c r="A2428" s="2">
        <v>43936</v>
      </c>
      <c r="B2428" s="2">
        <f t="shared" si="74"/>
        <v>43951</v>
      </c>
      <c r="C2428" s="3">
        <f t="shared" si="75"/>
        <v>1</v>
      </c>
      <c r="D2428" t="s">
        <v>11</v>
      </c>
      <c r="E2428">
        <v>48</v>
      </c>
      <c r="F2428">
        <v>16106</v>
      </c>
      <c r="G2428">
        <v>395</v>
      </c>
    </row>
    <row r="2429" spans="1:7">
      <c r="A2429" s="2">
        <v>43936</v>
      </c>
      <c r="B2429" s="2">
        <f t="shared" si="74"/>
        <v>43951</v>
      </c>
      <c r="C2429" s="3">
        <f t="shared" si="75"/>
        <v>1</v>
      </c>
      <c r="D2429" t="s">
        <v>13</v>
      </c>
      <c r="E2429">
        <v>49</v>
      </c>
      <c r="F2429">
        <v>2549</v>
      </c>
      <c r="G2429">
        <v>20</v>
      </c>
    </row>
    <row r="2430" spans="1:7">
      <c r="A2430" s="2">
        <v>43936</v>
      </c>
      <c r="B2430" s="2">
        <f t="shared" si="74"/>
        <v>43951</v>
      </c>
      <c r="C2430" s="3">
        <f t="shared" si="75"/>
        <v>1</v>
      </c>
      <c r="D2430" t="s">
        <v>36</v>
      </c>
      <c r="E2430">
        <v>50</v>
      </c>
      <c r="F2430">
        <v>759</v>
      </c>
      <c r="G2430">
        <v>29</v>
      </c>
    </row>
    <row r="2431" spans="1:7">
      <c r="A2431" s="2">
        <v>43936</v>
      </c>
      <c r="B2431" s="2">
        <f t="shared" si="74"/>
        <v>43951</v>
      </c>
      <c r="C2431" s="3">
        <f t="shared" si="75"/>
        <v>1</v>
      </c>
      <c r="D2431" t="s">
        <v>56</v>
      </c>
      <c r="E2431">
        <v>78</v>
      </c>
      <c r="F2431">
        <v>51</v>
      </c>
      <c r="G2431">
        <v>1</v>
      </c>
    </row>
    <row r="2432" spans="1:7">
      <c r="A2432" s="2">
        <v>43936</v>
      </c>
      <c r="B2432" s="2">
        <f t="shared" si="74"/>
        <v>43951</v>
      </c>
      <c r="C2432" s="3">
        <f t="shared" si="75"/>
        <v>1</v>
      </c>
      <c r="D2432" t="s">
        <v>37</v>
      </c>
      <c r="E2432">
        <v>51</v>
      </c>
      <c r="F2432">
        <v>6502</v>
      </c>
      <c r="G2432">
        <v>195</v>
      </c>
    </row>
    <row r="2433" spans="1:7">
      <c r="A2433" s="2">
        <v>43936</v>
      </c>
      <c r="B2433" s="2">
        <f t="shared" si="74"/>
        <v>43951</v>
      </c>
      <c r="C2433" s="3">
        <f t="shared" si="75"/>
        <v>1</v>
      </c>
      <c r="D2433" t="s">
        <v>5</v>
      </c>
      <c r="E2433">
        <v>53</v>
      </c>
      <c r="F2433">
        <v>10806</v>
      </c>
      <c r="G2433">
        <v>572</v>
      </c>
    </row>
    <row r="2434" spans="1:7">
      <c r="A2434" s="2">
        <v>43936</v>
      </c>
      <c r="B2434" s="2">
        <f t="shared" si="74"/>
        <v>43951</v>
      </c>
      <c r="C2434" s="3">
        <f t="shared" si="75"/>
        <v>1</v>
      </c>
      <c r="D2434" t="s">
        <v>58</v>
      </c>
      <c r="E2434">
        <v>54</v>
      </c>
      <c r="F2434">
        <v>725</v>
      </c>
      <c r="G2434">
        <v>12</v>
      </c>
    </row>
    <row r="2435" spans="1:7">
      <c r="A2435" s="2">
        <v>43936</v>
      </c>
      <c r="B2435" s="2">
        <f t="shared" si="74"/>
        <v>43951</v>
      </c>
      <c r="C2435" s="3">
        <f t="shared" si="75"/>
        <v>1</v>
      </c>
      <c r="D2435" t="s">
        <v>10</v>
      </c>
      <c r="E2435">
        <v>55</v>
      </c>
      <c r="F2435">
        <v>3721</v>
      </c>
      <c r="G2435">
        <v>184</v>
      </c>
    </row>
    <row r="2436" spans="1:7">
      <c r="A2436" s="2">
        <v>43936</v>
      </c>
      <c r="B2436" s="2">
        <f t="shared" ref="B2436:B2499" si="76">EOMONTH(A2436,0)</f>
        <v>43951</v>
      </c>
      <c r="C2436" s="3">
        <f t="shared" ref="C2436:C2499" si="77">IF(A2436=B2436,0,1)</f>
        <v>1</v>
      </c>
      <c r="D2436" t="s">
        <v>49</v>
      </c>
      <c r="E2436">
        <v>56</v>
      </c>
      <c r="F2436">
        <v>392</v>
      </c>
      <c r="G2436">
        <v>2</v>
      </c>
    </row>
    <row r="2437" spans="1:7">
      <c r="A2437" s="2">
        <v>43937</v>
      </c>
      <c r="B2437" s="2">
        <f t="shared" si="76"/>
        <v>43951</v>
      </c>
      <c r="C2437" s="3">
        <f t="shared" si="77"/>
        <v>1</v>
      </c>
      <c r="D2437" t="s">
        <v>52</v>
      </c>
      <c r="E2437">
        <v>1</v>
      </c>
      <c r="F2437">
        <v>4404</v>
      </c>
      <c r="G2437">
        <v>137</v>
      </c>
    </row>
    <row r="2438" spans="1:7">
      <c r="A2438" s="2">
        <v>43937</v>
      </c>
      <c r="B2438" s="2">
        <f t="shared" si="76"/>
        <v>43951</v>
      </c>
      <c r="C2438" s="3">
        <f t="shared" si="77"/>
        <v>1</v>
      </c>
      <c r="D2438" t="s">
        <v>50</v>
      </c>
      <c r="E2438">
        <v>2</v>
      </c>
      <c r="F2438">
        <v>298</v>
      </c>
      <c r="G2438">
        <v>7</v>
      </c>
    </row>
    <row r="2439" spans="1:7">
      <c r="A2439" s="2">
        <v>43937</v>
      </c>
      <c r="B2439" s="2">
        <f t="shared" si="76"/>
        <v>43951</v>
      </c>
      <c r="C2439" s="3">
        <f t="shared" si="77"/>
        <v>1</v>
      </c>
      <c r="D2439" t="s">
        <v>8</v>
      </c>
      <c r="E2439">
        <v>4</v>
      </c>
      <c r="F2439">
        <v>4234</v>
      </c>
      <c r="G2439">
        <v>152</v>
      </c>
    </row>
    <row r="2440" spans="1:7">
      <c r="A2440" s="2">
        <v>43937</v>
      </c>
      <c r="B2440" s="2">
        <f t="shared" si="76"/>
        <v>43951</v>
      </c>
      <c r="C2440" s="3">
        <f t="shared" si="77"/>
        <v>1</v>
      </c>
      <c r="D2440" t="s">
        <v>44</v>
      </c>
      <c r="E2440">
        <v>5</v>
      </c>
      <c r="F2440">
        <v>1620</v>
      </c>
      <c r="G2440">
        <v>37</v>
      </c>
    </row>
    <row r="2441" spans="1:7">
      <c r="A2441" s="2">
        <v>43937</v>
      </c>
      <c r="B2441" s="2">
        <f t="shared" si="76"/>
        <v>43951</v>
      </c>
      <c r="C2441" s="3">
        <f t="shared" si="77"/>
        <v>1</v>
      </c>
      <c r="D2441" t="s">
        <v>7</v>
      </c>
      <c r="E2441">
        <v>6</v>
      </c>
      <c r="F2441">
        <v>28142</v>
      </c>
      <c r="G2441">
        <v>971</v>
      </c>
    </row>
    <row r="2442" spans="1:7">
      <c r="A2442" s="2">
        <v>43937</v>
      </c>
      <c r="B2442" s="2">
        <f t="shared" si="76"/>
        <v>43951</v>
      </c>
      <c r="C2442" s="3">
        <f t="shared" si="77"/>
        <v>1</v>
      </c>
      <c r="D2442" t="s">
        <v>22</v>
      </c>
      <c r="E2442">
        <v>8</v>
      </c>
      <c r="F2442">
        <v>8675</v>
      </c>
      <c r="G2442">
        <v>374</v>
      </c>
    </row>
    <row r="2443" spans="1:7">
      <c r="A2443" s="2">
        <v>43937</v>
      </c>
      <c r="B2443" s="2">
        <f t="shared" si="76"/>
        <v>43951</v>
      </c>
      <c r="C2443" s="3">
        <f t="shared" si="77"/>
        <v>1</v>
      </c>
      <c r="D2443" t="s">
        <v>38</v>
      </c>
      <c r="E2443">
        <v>9</v>
      </c>
      <c r="F2443">
        <v>15884</v>
      </c>
      <c r="G2443">
        <v>971</v>
      </c>
    </row>
    <row r="2444" spans="1:7">
      <c r="A2444" s="2">
        <v>43937</v>
      </c>
      <c r="B2444" s="2">
        <f t="shared" si="76"/>
        <v>43951</v>
      </c>
      <c r="C2444" s="3">
        <f t="shared" si="77"/>
        <v>1</v>
      </c>
      <c r="D2444" t="s">
        <v>45</v>
      </c>
      <c r="E2444">
        <v>10</v>
      </c>
      <c r="F2444">
        <v>2075</v>
      </c>
      <c r="G2444">
        <v>52</v>
      </c>
    </row>
    <row r="2445" spans="1:7">
      <c r="A2445" s="2">
        <v>43937</v>
      </c>
      <c r="B2445" s="2">
        <f t="shared" si="76"/>
        <v>43951</v>
      </c>
      <c r="C2445" s="3">
        <f t="shared" si="77"/>
        <v>1</v>
      </c>
      <c r="D2445" t="s">
        <v>33</v>
      </c>
      <c r="E2445">
        <v>11</v>
      </c>
      <c r="F2445">
        <v>2350</v>
      </c>
      <c r="G2445">
        <v>81</v>
      </c>
    </row>
    <row r="2446" spans="1:7">
      <c r="A2446" s="2">
        <v>43937</v>
      </c>
      <c r="B2446" s="2">
        <f t="shared" si="76"/>
        <v>43951</v>
      </c>
      <c r="C2446" s="3">
        <f t="shared" si="77"/>
        <v>1</v>
      </c>
      <c r="D2446" t="s">
        <v>15</v>
      </c>
      <c r="E2446">
        <v>12</v>
      </c>
      <c r="F2446">
        <v>23332</v>
      </c>
      <c r="G2446">
        <v>667</v>
      </c>
    </row>
    <row r="2447" spans="1:7">
      <c r="A2447" s="2">
        <v>43937</v>
      </c>
      <c r="B2447" s="2">
        <f t="shared" si="76"/>
        <v>43951</v>
      </c>
      <c r="C2447" s="3">
        <f t="shared" si="77"/>
        <v>1</v>
      </c>
      <c r="D2447" t="s">
        <v>18</v>
      </c>
      <c r="E2447">
        <v>13</v>
      </c>
      <c r="F2447">
        <v>15644</v>
      </c>
      <c r="G2447">
        <v>611</v>
      </c>
    </row>
    <row r="2448" spans="1:7">
      <c r="A2448" s="2">
        <v>43937</v>
      </c>
      <c r="B2448" s="2">
        <f t="shared" si="76"/>
        <v>43951</v>
      </c>
      <c r="C2448" s="3">
        <f t="shared" si="77"/>
        <v>1</v>
      </c>
      <c r="D2448" t="s">
        <v>57</v>
      </c>
      <c r="E2448">
        <v>66</v>
      </c>
      <c r="F2448">
        <v>790</v>
      </c>
      <c r="G2448">
        <v>6</v>
      </c>
    </row>
    <row r="2449" spans="1:7">
      <c r="A2449" s="2">
        <v>43937</v>
      </c>
      <c r="B2449" s="2">
        <f t="shared" si="76"/>
        <v>43951</v>
      </c>
      <c r="C2449" s="3">
        <f t="shared" si="77"/>
        <v>1</v>
      </c>
      <c r="D2449" t="s">
        <v>26</v>
      </c>
      <c r="E2449">
        <v>15</v>
      </c>
      <c r="F2449">
        <v>535</v>
      </c>
      <c r="G2449">
        <v>9</v>
      </c>
    </row>
    <row r="2450" spans="1:7">
      <c r="A2450" s="2">
        <v>43937</v>
      </c>
      <c r="B2450" s="2">
        <f t="shared" si="76"/>
        <v>43951</v>
      </c>
      <c r="C2450" s="3">
        <f t="shared" si="77"/>
        <v>1</v>
      </c>
      <c r="D2450" t="s">
        <v>53</v>
      </c>
      <c r="E2450">
        <v>16</v>
      </c>
      <c r="F2450">
        <v>1609</v>
      </c>
      <c r="G2450">
        <v>41</v>
      </c>
    </row>
    <row r="2451" spans="1:7">
      <c r="A2451" s="2">
        <v>43937</v>
      </c>
      <c r="B2451" s="2">
        <f t="shared" si="76"/>
        <v>43951</v>
      </c>
      <c r="C2451" s="3">
        <f t="shared" si="77"/>
        <v>1</v>
      </c>
      <c r="D2451" t="s">
        <v>6</v>
      </c>
      <c r="E2451">
        <v>17</v>
      </c>
      <c r="F2451">
        <v>25734</v>
      </c>
      <c r="G2451">
        <v>1081</v>
      </c>
    </row>
    <row r="2452" spans="1:7">
      <c r="A2452" s="2">
        <v>43937</v>
      </c>
      <c r="B2452" s="2">
        <f t="shared" si="76"/>
        <v>43951</v>
      </c>
      <c r="C2452" s="3">
        <f t="shared" si="77"/>
        <v>1</v>
      </c>
      <c r="D2452" t="s">
        <v>27</v>
      </c>
      <c r="E2452">
        <v>18</v>
      </c>
      <c r="F2452">
        <v>9619</v>
      </c>
      <c r="G2452">
        <v>554</v>
      </c>
    </row>
    <row r="2453" spans="1:7">
      <c r="A2453" s="2">
        <v>43937</v>
      </c>
      <c r="B2453" s="2">
        <f t="shared" si="76"/>
        <v>43951</v>
      </c>
      <c r="C2453" s="3">
        <f t="shared" si="77"/>
        <v>1</v>
      </c>
      <c r="D2453" t="s">
        <v>39</v>
      </c>
      <c r="E2453">
        <v>19</v>
      </c>
      <c r="F2453">
        <v>2141</v>
      </c>
      <c r="G2453">
        <v>60</v>
      </c>
    </row>
    <row r="2454" spans="1:7">
      <c r="A2454" s="2">
        <v>43937</v>
      </c>
      <c r="B2454" s="2">
        <f t="shared" si="76"/>
        <v>43951</v>
      </c>
      <c r="C2454" s="3">
        <f t="shared" si="77"/>
        <v>1</v>
      </c>
      <c r="D2454" t="s">
        <v>34</v>
      </c>
      <c r="E2454">
        <v>20</v>
      </c>
      <c r="F2454">
        <v>1595</v>
      </c>
      <c r="G2454">
        <v>80</v>
      </c>
    </row>
    <row r="2455" spans="1:7">
      <c r="A2455" s="2">
        <v>43937</v>
      </c>
      <c r="B2455" s="2">
        <f t="shared" si="76"/>
        <v>43951</v>
      </c>
      <c r="C2455" s="3">
        <f t="shared" si="77"/>
        <v>1</v>
      </c>
      <c r="D2455" t="s">
        <v>28</v>
      </c>
      <c r="E2455">
        <v>21</v>
      </c>
      <c r="F2455">
        <v>2429</v>
      </c>
      <c r="G2455">
        <v>131</v>
      </c>
    </row>
    <row r="2456" spans="1:7">
      <c r="A2456" s="2">
        <v>43937</v>
      </c>
      <c r="B2456" s="2">
        <f t="shared" si="76"/>
        <v>43951</v>
      </c>
      <c r="C2456" s="3">
        <f t="shared" si="77"/>
        <v>1</v>
      </c>
      <c r="D2456" t="s">
        <v>40</v>
      </c>
      <c r="E2456">
        <v>22</v>
      </c>
      <c r="F2456">
        <v>22532</v>
      </c>
      <c r="G2456">
        <v>1156</v>
      </c>
    </row>
    <row r="2457" spans="1:7">
      <c r="A2457" s="2">
        <v>43937</v>
      </c>
      <c r="B2457" s="2">
        <f t="shared" si="76"/>
        <v>43951</v>
      </c>
      <c r="C2457" s="3">
        <f t="shared" si="77"/>
        <v>1</v>
      </c>
      <c r="D2457" t="s">
        <v>51</v>
      </c>
      <c r="E2457">
        <v>23</v>
      </c>
      <c r="F2457">
        <v>796</v>
      </c>
      <c r="G2457">
        <v>27</v>
      </c>
    </row>
    <row r="2458" spans="1:7">
      <c r="A2458" s="2">
        <v>43937</v>
      </c>
      <c r="B2458" s="2">
        <f t="shared" si="76"/>
        <v>43951</v>
      </c>
      <c r="C2458" s="3">
        <f t="shared" si="77"/>
        <v>1</v>
      </c>
      <c r="D2458" t="s">
        <v>23</v>
      </c>
      <c r="E2458">
        <v>24</v>
      </c>
      <c r="F2458">
        <v>10851</v>
      </c>
      <c r="G2458">
        <v>459</v>
      </c>
    </row>
    <row r="2459" spans="1:7">
      <c r="A2459" s="2">
        <v>43937</v>
      </c>
      <c r="B2459" s="2">
        <f t="shared" si="76"/>
        <v>43951</v>
      </c>
      <c r="C2459" s="3">
        <f t="shared" si="77"/>
        <v>1</v>
      </c>
      <c r="D2459" t="s">
        <v>9</v>
      </c>
      <c r="E2459">
        <v>25</v>
      </c>
      <c r="F2459">
        <v>32181</v>
      </c>
      <c r="G2459">
        <v>1245</v>
      </c>
    </row>
    <row r="2460" spans="1:7">
      <c r="A2460" s="2">
        <v>43937</v>
      </c>
      <c r="B2460" s="2">
        <f t="shared" si="76"/>
        <v>43951</v>
      </c>
      <c r="C2460" s="3">
        <f t="shared" si="77"/>
        <v>1</v>
      </c>
      <c r="D2460" t="s">
        <v>42</v>
      </c>
      <c r="E2460">
        <v>26</v>
      </c>
      <c r="F2460">
        <v>29120</v>
      </c>
      <c r="G2460">
        <v>2092</v>
      </c>
    </row>
    <row r="2461" spans="1:7">
      <c r="A2461" s="2">
        <v>43937</v>
      </c>
      <c r="B2461" s="2">
        <f t="shared" si="76"/>
        <v>43951</v>
      </c>
      <c r="C2461" s="3">
        <f t="shared" si="77"/>
        <v>1</v>
      </c>
      <c r="D2461" t="s">
        <v>29</v>
      </c>
      <c r="E2461">
        <v>27</v>
      </c>
      <c r="F2461">
        <v>1912</v>
      </c>
      <c r="G2461">
        <v>94</v>
      </c>
    </row>
    <row r="2462" spans="1:7">
      <c r="A2462" s="2">
        <v>43937</v>
      </c>
      <c r="B2462" s="2">
        <f t="shared" si="76"/>
        <v>43951</v>
      </c>
      <c r="C2462" s="3">
        <f t="shared" si="77"/>
        <v>1</v>
      </c>
      <c r="D2462" t="s">
        <v>46</v>
      </c>
      <c r="E2462">
        <v>28</v>
      </c>
      <c r="F2462">
        <v>3624</v>
      </c>
      <c r="G2462">
        <v>129</v>
      </c>
    </row>
    <row r="2463" spans="1:7">
      <c r="A2463" s="2">
        <v>43937</v>
      </c>
      <c r="B2463" s="2">
        <f t="shared" si="76"/>
        <v>43951</v>
      </c>
      <c r="C2463" s="3">
        <f t="shared" si="77"/>
        <v>1</v>
      </c>
      <c r="D2463" t="s">
        <v>35</v>
      </c>
      <c r="E2463">
        <v>29</v>
      </c>
      <c r="F2463">
        <v>5111</v>
      </c>
      <c r="G2463">
        <v>170</v>
      </c>
    </row>
    <row r="2464" spans="1:7">
      <c r="A2464" s="2">
        <v>43937</v>
      </c>
      <c r="B2464" s="2">
        <f t="shared" si="76"/>
        <v>43951</v>
      </c>
      <c r="C2464" s="3">
        <f t="shared" si="77"/>
        <v>1</v>
      </c>
      <c r="D2464" t="s">
        <v>54</v>
      </c>
      <c r="E2464">
        <v>30</v>
      </c>
      <c r="F2464">
        <v>415</v>
      </c>
      <c r="G2464">
        <v>7</v>
      </c>
    </row>
    <row r="2465" spans="1:7">
      <c r="A2465" s="2">
        <v>43937</v>
      </c>
      <c r="B2465" s="2">
        <f t="shared" si="76"/>
        <v>43951</v>
      </c>
      <c r="C2465" s="3">
        <f t="shared" si="77"/>
        <v>1</v>
      </c>
      <c r="D2465" t="s">
        <v>12</v>
      </c>
      <c r="E2465">
        <v>31</v>
      </c>
      <c r="F2465">
        <v>1094</v>
      </c>
      <c r="G2465">
        <v>24</v>
      </c>
    </row>
    <row r="2466" spans="1:7">
      <c r="A2466" s="2">
        <v>43937</v>
      </c>
      <c r="B2466" s="2">
        <f t="shared" si="76"/>
        <v>43951</v>
      </c>
      <c r="C2466" s="3">
        <f t="shared" si="77"/>
        <v>1</v>
      </c>
      <c r="D2466" t="s">
        <v>24</v>
      </c>
      <c r="E2466">
        <v>32</v>
      </c>
      <c r="F2466">
        <v>3321</v>
      </c>
      <c r="G2466">
        <v>142</v>
      </c>
    </row>
    <row r="2467" spans="1:7">
      <c r="A2467" s="2">
        <v>43937</v>
      </c>
      <c r="B2467" s="2">
        <f t="shared" si="76"/>
        <v>43951</v>
      </c>
      <c r="C2467" s="3">
        <f t="shared" si="77"/>
        <v>1</v>
      </c>
      <c r="D2467" t="s">
        <v>19</v>
      </c>
      <c r="E2467">
        <v>33</v>
      </c>
      <c r="F2467">
        <v>1211</v>
      </c>
      <c r="G2467">
        <v>34</v>
      </c>
    </row>
    <row r="2468" spans="1:7">
      <c r="A2468" s="2">
        <v>43937</v>
      </c>
      <c r="B2468" s="2">
        <f t="shared" si="76"/>
        <v>43951</v>
      </c>
      <c r="C2468" s="3">
        <f t="shared" si="77"/>
        <v>1</v>
      </c>
      <c r="D2468" t="s">
        <v>21</v>
      </c>
      <c r="E2468">
        <v>34</v>
      </c>
      <c r="F2468">
        <v>75317</v>
      </c>
      <c r="G2468">
        <v>3518</v>
      </c>
    </row>
    <row r="2469" spans="1:7">
      <c r="A2469" s="2">
        <v>43937</v>
      </c>
      <c r="B2469" s="2">
        <f t="shared" si="76"/>
        <v>43951</v>
      </c>
      <c r="C2469" s="3">
        <f t="shared" si="77"/>
        <v>1</v>
      </c>
      <c r="D2469" t="s">
        <v>47</v>
      </c>
      <c r="E2469">
        <v>35</v>
      </c>
      <c r="F2469">
        <v>1597</v>
      </c>
      <c r="G2469">
        <v>44</v>
      </c>
    </row>
    <row r="2470" spans="1:7">
      <c r="A2470" s="2">
        <v>43937</v>
      </c>
      <c r="B2470" s="2">
        <f t="shared" si="76"/>
        <v>43951</v>
      </c>
      <c r="C2470" s="3">
        <f t="shared" si="77"/>
        <v>1</v>
      </c>
      <c r="D2470" t="s">
        <v>16</v>
      </c>
      <c r="E2470">
        <v>36</v>
      </c>
      <c r="F2470">
        <v>225761</v>
      </c>
      <c r="G2470">
        <v>15669</v>
      </c>
    </row>
    <row r="2471" spans="1:7">
      <c r="A2471" s="2">
        <v>43937</v>
      </c>
      <c r="B2471" s="2">
        <f t="shared" si="76"/>
        <v>43951</v>
      </c>
      <c r="C2471" s="3">
        <f t="shared" si="77"/>
        <v>1</v>
      </c>
      <c r="D2471" t="s">
        <v>20</v>
      </c>
      <c r="E2471">
        <v>37</v>
      </c>
      <c r="F2471">
        <v>5463</v>
      </c>
      <c r="G2471">
        <v>140</v>
      </c>
    </row>
    <row r="2472" spans="1:7">
      <c r="A2472" s="2">
        <v>43937</v>
      </c>
      <c r="B2472" s="2">
        <f t="shared" si="76"/>
        <v>43951</v>
      </c>
      <c r="C2472" s="3">
        <f t="shared" si="77"/>
        <v>1</v>
      </c>
      <c r="D2472" t="s">
        <v>48</v>
      </c>
      <c r="E2472">
        <v>38</v>
      </c>
      <c r="F2472">
        <v>393</v>
      </c>
      <c r="G2472">
        <v>9</v>
      </c>
    </row>
    <row r="2473" spans="1:7">
      <c r="A2473" s="2">
        <v>43937</v>
      </c>
      <c r="B2473" s="2">
        <f t="shared" si="76"/>
        <v>43951</v>
      </c>
      <c r="C2473" s="3">
        <f t="shared" si="77"/>
        <v>1</v>
      </c>
      <c r="D2473" t="s">
        <v>59</v>
      </c>
      <c r="E2473">
        <v>69</v>
      </c>
      <c r="F2473">
        <v>13</v>
      </c>
      <c r="G2473">
        <v>2</v>
      </c>
    </row>
    <row r="2474" spans="1:7">
      <c r="A2474" s="2">
        <v>43937</v>
      </c>
      <c r="B2474" s="2">
        <f t="shared" si="76"/>
        <v>43951</v>
      </c>
      <c r="C2474" s="3">
        <f t="shared" si="77"/>
        <v>1</v>
      </c>
      <c r="D2474" t="s">
        <v>41</v>
      </c>
      <c r="E2474">
        <v>39</v>
      </c>
      <c r="F2474">
        <v>8414</v>
      </c>
      <c r="G2474">
        <v>389</v>
      </c>
    </row>
    <row r="2475" spans="1:7">
      <c r="A2475" s="2">
        <v>43937</v>
      </c>
      <c r="B2475" s="2">
        <f t="shared" si="76"/>
        <v>43951</v>
      </c>
      <c r="C2475" s="3">
        <f t="shared" si="77"/>
        <v>1</v>
      </c>
      <c r="D2475" t="s">
        <v>30</v>
      </c>
      <c r="E2475">
        <v>40</v>
      </c>
      <c r="F2475">
        <v>2357</v>
      </c>
      <c r="G2475">
        <v>131</v>
      </c>
    </row>
    <row r="2476" spans="1:7">
      <c r="A2476" s="2">
        <v>43937</v>
      </c>
      <c r="B2476" s="2">
        <f t="shared" si="76"/>
        <v>43951</v>
      </c>
      <c r="C2476" s="3">
        <f t="shared" si="77"/>
        <v>1</v>
      </c>
      <c r="D2476" t="s">
        <v>14</v>
      </c>
      <c r="E2476">
        <v>41</v>
      </c>
      <c r="F2476">
        <v>1736</v>
      </c>
      <c r="G2476">
        <v>64</v>
      </c>
    </row>
    <row r="2477" spans="1:7">
      <c r="A2477" s="2">
        <v>43937</v>
      </c>
      <c r="B2477" s="2">
        <f t="shared" si="76"/>
        <v>43951</v>
      </c>
      <c r="C2477" s="3">
        <f t="shared" si="77"/>
        <v>1</v>
      </c>
      <c r="D2477" t="s">
        <v>31</v>
      </c>
      <c r="E2477">
        <v>42</v>
      </c>
      <c r="F2477">
        <v>28314</v>
      </c>
      <c r="G2477">
        <v>940</v>
      </c>
    </row>
    <row r="2478" spans="1:7">
      <c r="A2478" s="2">
        <v>43937</v>
      </c>
      <c r="B2478" s="2">
        <f t="shared" si="76"/>
        <v>43951</v>
      </c>
      <c r="C2478" s="3">
        <f t="shared" si="77"/>
        <v>1</v>
      </c>
      <c r="D2478" t="s">
        <v>55</v>
      </c>
      <c r="E2478">
        <v>72</v>
      </c>
      <c r="F2478">
        <v>1043</v>
      </c>
      <c r="G2478">
        <v>56</v>
      </c>
    </row>
    <row r="2479" spans="1:7">
      <c r="A2479" s="2">
        <v>43937</v>
      </c>
      <c r="B2479" s="2">
        <f t="shared" si="76"/>
        <v>43951</v>
      </c>
      <c r="C2479" s="3">
        <f t="shared" si="77"/>
        <v>1</v>
      </c>
      <c r="D2479" t="s">
        <v>17</v>
      </c>
      <c r="E2479">
        <v>44</v>
      </c>
      <c r="F2479">
        <v>3838</v>
      </c>
      <c r="G2479">
        <v>105</v>
      </c>
    </row>
    <row r="2480" spans="1:7">
      <c r="A2480" s="2">
        <v>43937</v>
      </c>
      <c r="B2480" s="2">
        <f t="shared" si="76"/>
        <v>43951</v>
      </c>
      <c r="C2480" s="3">
        <f t="shared" si="77"/>
        <v>1</v>
      </c>
      <c r="D2480" t="s">
        <v>32</v>
      </c>
      <c r="E2480">
        <v>45</v>
      </c>
      <c r="F2480">
        <v>3931</v>
      </c>
      <c r="G2480">
        <v>109</v>
      </c>
    </row>
    <row r="2481" spans="1:7">
      <c r="A2481" s="2">
        <v>43937</v>
      </c>
      <c r="B2481" s="2">
        <f t="shared" si="76"/>
        <v>43951</v>
      </c>
      <c r="C2481" s="3">
        <f t="shared" si="77"/>
        <v>1</v>
      </c>
      <c r="D2481" t="s">
        <v>43</v>
      </c>
      <c r="E2481">
        <v>46</v>
      </c>
      <c r="F2481">
        <v>1311</v>
      </c>
      <c r="G2481">
        <v>7</v>
      </c>
    </row>
    <row r="2482" spans="1:7">
      <c r="A2482" s="2">
        <v>43937</v>
      </c>
      <c r="B2482" s="2">
        <f t="shared" si="76"/>
        <v>43951</v>
      </c>
      <c r="C2482" s="3">
        <f t="shared" si="77"/>
        <v>1</v>
      </c>
      <c r="D2482" t="s">
        <v>25</v>
      </c>
      <c r="E2482">
        <v>47</v>
      </c>
      <c r="F2482">
        <v>6077</v>
      </c>
      <c r="G2482">
        <v>142</v>
      </c>
    </row>
    <row r="2483" spans="1:7">
      <c r="A2483" s="2">
        <v>43937</v>
      </c>
      <c r="B2483" s="2">
        <f t="shared" si="76"/>
        <v>43951</v>
      </c>
      <c r="C2483" s="3">
        <f t="shared" si="77"/>
        <v>1</v>
      </c>
      <c r="D2483" t="s">
        <v>11</v>
      </c>
      <c r="E2483">
        <v>48</v>
      </c>
      <c r="F2483">
        <v>16928</v>
      </c>
      <c r="G2483">
        <v>428</v>
      </c>
    </row>
    <row r="2484" spans="1:7">
      <c r="A2484" s="2">
        <v>43937</v>
      </c>
      <c r="B2484" s="2">
        <f t="shared" si="76"/>
        <v>43951</v>
      </c>
      <c r="C2484" s="3">
        <f t="shared" si="77"/>
        <v>1</v>
      </c>
      <c r="D2484" t="s">
        <v>13</v>
      </c>
      <c r="E2484">
        <v>49</v>
      </c>
      <c r="F2484">
        <v>2687</v>
      </c>
      <c r="G2484">
        <v>21</v>
      </c>
    </row>
    <row r="2485" spans="1:7">
      <c r="A2485" s="2">
        <v>43937</v>
      </c>
      <c r="B2485" s="2">
        <f t="shared" si="76"/>
        <v>43951</v>
      </c>
      <c r="C2485" s="3">
        <f t="shared" si="77"/>
        <v>1</v>
      </c>
      <c r="D2485" t="s">
        <v>36</v>
      </c>
      <c r="E2485">
        <v>50</v>
      </c>
      <c r="F2485">
        <v>768</v>
      </c>
      <c r="G2485">
        <v>34</v>
      </c>
    </row>
    <row r="2486" spans="1:7">
      <c r="A2486" s="2">
        <v>43937</v>
      </c>
      <c r="B2486" s="2">
        <f t="shared" si="76"/>
        <v>43951</v>
      </c>
      <c r="C2486" s="3">
        <f t="shared" si="77"/>
        <v>1</v>
      </c>
      <c r="D2486" t="s">
        <v>56</v>
      </c>
      <c r="E2486">
        <v>78</v>
      </c>
      <c r="F2486">
        <v>51</v>
      </c>
      <c r="G2486">
        <v>2</v>
      </c>
    </row>
    <row r="2487" spans="1:7">
      <c r="A2487" s="2">
        <v>43937</v>
      </c>
      <c r="B2487" s="2">
        <f t="shared" si="76"/>
        <v>43951</v>
      </c>
      <c r="C2487" s="3">
        <f t="shared" si="77"/>
        <v>1</v>
      </c>
      <c r="D2487" t="s">
        <v>37</v>
      </c>
      <c r="E2487">
        <v>51</v>
      </c>
      <c r="F2487">
        <v>6891</v>
      </c>
      <c r="G2487">
        <v>208</v>
      </c>
    </row>
    <row r="2488" spans="1:7">
      <c r="A2488" s="2">
        <v>43937</v>
      </c>
      <c r="B2488" s="2">
        <f t="shared" si="76"/>
        <v>43951</v>
      </c>
      <c r="C2488" s="3">
        <f t="shared" si="77"/>
        <v>1</v>
      </c>
      <c r="D2488" t="s">
        <v>5</v>
      </c>
      <c r="E2488">
        <v>53</v>
      </c>
      <c r="F2488">
        <v>11180</v>
      </c>
      <c r="G2488">
        <v>588</v>
      </c>
    </row>
    <row r="2489" spans="1:7">
      <c r="A2489" s="2">
        <v>43937</v>
      </c>
      <c r="B2489" s="2">
        <f t="shared" si="76"/>
        <v>43951</v>
      </c>
      <c r="C2489" s="3">
        <f t="shared" si="77"/>
        <v>1</v>
      </c>
      <c r="D2489" t="s">
        <v>58</v>
      </c>
      <c r="E2489">
        <v>54</v>
      </c>
      <c r="F2489">
        <v>739</v>
      </c>
      <c r="G2489">
        <v>13</v>
      </c>
    </row>
    <row r="2490" spans="1:7">
      <c r="A2490" s="2">
        <v>43937</v>
      </c>
      <c r="B2490" s="2">
        <f t="shared" si="76"/>
        <v>43951</v>
      </c>
      <c r="C2490" s="3">
        <f t="shared" si="77"/>
        <v>1</v>
      </c>
      <c r="D2490" t="s">
        <v>10</v>
      </c>
      <c r="E2490">
        <v>55</v>
      </c>
      <c r="F2490">
        <v>3875</v>
      </c>
      <c r="G2490">
        <v>197</v>
      </c>
    </row>
    <row r="2491" spans="1:7">
      <c r="A2491" s="2">
        <v>43937</v>
      </c>
      <c r="B2491" s="2">
        <f t="shared" si="76"/>
        <v>43951</v>
      </c>
      <c r="C2491" s="3">
        <f t="shared" si="77"/>
        <v>1</v>
      </c>
      <c r="D2491" t="s">
        <v>49</v>
      </c>
      <c r="E2491">
        <v>56</v>
      </c>
      <c r="F2491">
        <v>393</v>
      </c>
      <c r="G2491">
        <v>2</v>
      </c>
    </row>
    <row r="2492" spans="1:7">
      <c r="A2492" s="2">
        <v>43938</v>
      </c>
      <c r="B2492" s="2">
        <f t="shared" si="76"/>
        <v>43951</v>
      </c>
      <c r="C2492" s="3">
        <f t="shared" si="77"/>
        <v>1</v>
      </c>
      <c r="D2492" t="s">
        <v>52</v>
      </c>
      <c r="E2492">
        <v>1</v>
      </c>
      <c r="F2492">
        <v>4572</v>
      </c>
      <c r="G2492">
        <v>151</v>
      </c>
    </row>
    <row r="2493" spans="1:7">
      <c r="A2493" s="2">
        <v>43938</v>
      </c>
      <c r="B2493" s="2">
        <f t="shared" si="76"/>
        <v>43951</v>
      </c>
      <c r="C2493" s="3">
        <f t="shared" si="77"/>
        <v>1</v>
      </c>
      <c r="D2493" t="s">
        <v>50</v>
      </c>
      <c r="E2493">
        <v>2</v>
      </c>
      <c r="F2493">
        <v>307</v>
      </c>
      <c r="G2493">
        <v>7</v>
      </c>
    </row>
    <row r="2494" spans="1:7">
      <c r="A2494" s="2">
        <v>43938</v>
      </c>
      <c r="B2494" s="2">
        <f t="shared" si="76"/>
        <v>43951</v>
      </c>
      <c r="C2494" s="3">
        <f t="shared" si="77"/>
        <v>1</v>
      </c>
      <c r="D2494" t="s">
        <v>8</v>
      </c>
      <c r="E2494">
        <v>4</v>
      </c>
      <c r="F2494">
        <v>4507</v>
      </c>
      <c r="G2494">
        <v>174</v>
      </c>
    </row>
    <row r="2495" spans="1:7">
      <c r="A2495" s="2">
        <v>43938</v>
      </c>
      <c r="B2495" s="2">
        <f t="shared" si="76"/>
        <v>43951</v>
      </c>
      <c r="C2495" s="3">
        <f t="shared" si="77"/>
        <v>1</v>
      </c>
      <c r="D2495" t="s">
        <v>44</v>
      </c>
      <c r="E2495">
        <v>5</v>
      </c>
      <c r="F2495">
        <v>1695</v>
      </c>
      <c r="G2495">
        <v>37</v>
      </c>
    </row>
    <row r="2496" spans="1:7">
      <c r="A2496" s="2">
        <v>43938</v>
      </c>
      <c r="B2496" s="2">
        <f t="shared" si="76"/>
        <v>43951</v>
      </c>
      <c r="C2496" s="3">
        <f t="shared" si="77"/>
        <v>1</v>
      </c>
      <c r="D2496" t="s">
        <v>7</v>
      </c>
      <c r="E2496">
        <v>6</v>
      </c>
      <c r="F2496">
        <v>29398</v>
      </c>
      <c r="G2496">
        <v>1050</v>
      </c>
    </row>
    <row r="2497" spans="1:7">
      <c r="A2497" s="2">
        <v>43938</v>
      </c>
      <c r="B2497" s="2">
        <f t="shared" si="76"/>
        <v>43951</v>
      </c>
      <c r="C2497" s="3">
        <f t="shared" si="77"/>
        <v>1</v>
      </c>
      <c r="D2497" t="s">
        <v>22</v>
      </c>
      <c r="E2497">
        <v>8</v>
      </c>
      <c r="F2497">
        <v>9047</v>
      </c>
      <c r="G2497">
        <v>389</v>
      </c>
    </row>
    <row r="2498" spans="1:7">
      <c r="A2498" s="2">
        <v>43938</v>
      </c>
      <c r="B2498" s="2">
        <f t="shared" si="76"/>
        <v>43951</v>
      </c>
      <c r="C2498" s="3">
        <f t="shared" si="77"/>
        <v>1</v>
      </c>
      <c r="D2498" t="s">
        <v>38</v>
      </c>
      <c r="E2498">
        <v>9</v>
      </c>
      <c r="F2498">
        <v>16809</v>
      </c>
      <c r="G2498">
        <v>1036</v>
      </c>
    </row>
    <row r="2499" spans="1:7">
      <c r="A2499" s="2">
        <v>43938</v>
      </c>
      <c r="B2499" s="2">
        <f t="shared" si="76"/>
        <v>43951</v>
      </c>
      <c r="C2499" s="3">
        <f t="shared" si="77"/>
        <v>1</v>
      </c>
      <c r="D2499" t="s">
        <v>45</v>
      </c>
      <c r="E2499">
        <v>10</v>
      </c>
      <c r="F2499">
        <v>2323</v>
      </c>
      <c r="G2499">
        <v>61</v>
      </c>
    </row>
    <row r="2500" spans="1:7">
      <c r="A2500" s="2">
        <v>43938</v>
      </c>
      <c r="B2500" s="2">
        <f t="shared" ref="B2500:B2563" si="78">EOMONTH(A2500,0)</f>
        <v>43951</v>
      </c>
      <c r="C2500" s="3">
        <f t="shared" ref="C2500:C2563" si="79">IF(A2500=B2500,0,1)</f>
        <v>1</v>
      </c>
      <c r="D2500" t="s">
        <v>33</v>
      </c>
      <c r="E2500">
        <v>11</v>
      </c>
      <c r="F2500">
        <v>2476</v>
      </c>
      <c r="G2500">
        <v>86</v>
      </c>
    </row>
    <row r="2501" spans="1:7">
      <c r="A2501" s="2">
        <v>43938</v>
      </c>
      <c r="B2501" s="2">
        <f t="shared" si="78"/>
        <v>43951</v>
      </c>
      <c r="C2501" s="3">
        <f t="shared" si="79"/>
        <v>1</v>
      </c>
      <c r="D2501" t="s">
        <v>15</v>
      </c>
      <c r="E2501">
        <v>12</v>
      </c>
      <c r="F2501">
        <v>24745</v>
      </c>
      <c r="G2501">
        <v>725</v>
      </c>
    </row>
    <row r="2502" spans="1:7">
      <c r="A2502" s="2">
        <v>43938</v>
      </c>
      <c r="B2502" s="2">
        <f t="shared" si="78"/>
        <v>43951</v>
      </c>
      <c r="C2502" s="3">
        <f t="shared" si="79"/>
        <v>1</v>
      </c>
      <c r="D2502" t="s">
        <v>18</v>
      </c>
      <c r="E2502">
        <v>13</v>
      </c>
      <c r="F2502">
        <v>16658</v>
      </c>
      <c r="G2502">
        <v>661</v>
      </c>
    </row>
    <row r="2503" spans="1:7">
      <c r="A2503" s="2">
        <v>43938</v>
      </c>
      <c r="B2503" s="2">
        <f t="shared" si="78"/>
        <v>43951</v>
      </c>
      <c r="C2503" s="3">
        <f t="shared" si="79"/>
        <v>1</v>
      </c>
      <c r="D2503" t="s">
        <v>57</v>
      </c>
      <c r="E2503">
        <v>66</v>
      </c>
      <c r="F2503">
        <v>796</v>
      </c>
      <c r="G2503">
        <v>6</v>
      </c>
    </row>
    <row r="2504" spans="1:7">
      <c r="A2504" s="2">
        <v>43938</v>
      </c>
      <c r="B2504" s="2">
        <f t="shared" si="78"/>
        <v>43951</v>
      </c>
      <c r="C2504" s="3">
        <f t="shared" si="79"/>
        <v>1</v>
      </c>
      <c r="D2504" t="s">
        <v>26</v>
      </c>
      <c r="E2504">
        <v>15</v>
      </c>
      <c r="F2504">
        <v>547</v>
      </c>
      <c r="G2504">
        <v>9</v>
      </c>
    </row>
    <row r="2505" spans="1:7">
      <c r="A2505" s="2">
        <v>43938</v>
      </c>
      <c r="B2505" s="2">
        <f t="shared" si="78"/>
        <v>43951</v>
      </c>
      <c r="C2505" s="3">
        <f t="shared" si="79"/>
        <v>1</v>
      </c>
      <c r="D2505" t="s">
        <v>53</v>
      </c>
      <c r="E2505">
        <v>16</v>
      </c>
      <c r="F2505">
        <v>1655</v>
      </c>
      <c r="G2505">
        <v>43</v>
      </c>
    </row>
    <row r="2506" spans="1:7">
      <c r="A2506" s="2">
        <v>43938</v>
      </c>
      <c r="B2506" s="2">
        <f t="shared" si="78"/>
        <v>43951</v>
      </c>
      <c r="C2506" s="3">
        <f t="shared" si="79"/>
        <v>1</v>
      </c>
      <c r="D2506" t="s">
        <v>6</v>
      </c>
      <c r="E2506">
        <v>17</v>
      </c>
      <c r="F2506">
        <v>27575</v>
      </c>
      <c r="G2506">
        <v>1142</v>
      </c>
    </row>
    <row r="2507" spans="1:7">
      <c r="A2507" s="2">
        <v>43938</v>
      </c>
      <c r="B2507" s="2">
        <f t="shared" si="78"/>
        <v>43951</v>
      </c>
      <c r="C2507" s="3">
        <f t="shared" si="79"/>
        <v>1</v>
      </c>
      <c r="D2507" t="s">
        <v>27</v>
      </c>
      <c r="E2507">
        <v>18</v>
      </c>
      <c r="F2507">
        <v>10235</v>
      </c>
      <c r="G2507">
        <v>599</v>
      </c>
    </row>
    <row r="2508" spans="1:7">
      <c r="A2508" s="2">
        <v>43938</v>
      </c>
      <c r="B2508" s="2">
        <f t="shared" si="78"/>
        <v>43951</v>
      </c>
      <c r="C2508" s="3">
        <f t="shared" si="79"/>
        <v>1</v>
      </c>
      <c r="D2508" t="s">
        <v>39</v>
      </c>
      <c r="E2508">
        <v>19</v>
      </c>
      <c r="F2508">
        <v>2332</v>
      </c>
      <c r="G2508">
        <v>64</v>
      </c>
    </row>
    <row r="2509" spans="1:7">
      <c r="A2509" s="2">
        <v>43938</v>
      </c>
      <c r="B2509" s="2">
        <f t="shared" si="78"/>
        <v>43951</v>
      </c>
      <c r="C2509" s="3">
        <f t="shared" si="79"/>
        <v>1</v>
      </c>
      <c r="D2509" t="s">
        <v>34</v>
      </c>
      <c r="E2509">
        <v>20</v>
      </c>
      <c r="F2509">
        <v>1732</v>
      </c>
      <c r="G2509">
        <v>84</v>
      </c>
    </row>
    <row r="2510" spans="1:7">
      <c r="A2510" s="2">
        <v>43938</v>
      </c>
      <c r="B2510" s="2">
        <f t="shared" si="78"/>
        <v>43951</v>
      </c>
      <c r="C2510" s="3">
        <f t="shared" si="79"/>
        <v>1</v>
      </c>
      <c r="D2510" t="s">
        <v>28</v>
      </c>
      <c r="E2510">
        <v>21</v>
      </c>
      <c r="F2510">
        <v>2522</v>
      </c>
      <c r="G2510">
        <v>140</v>
      </c>
    </row>
    <row r="2511" spans="1:7">
      <c r="A2511" s="2">
        <v>43938</v>
      </c>
      <c r="B2511" s="2">
        <f t="shared" si="78"/>
        <v>43951</v>
      </c>
      <c r="C2511" s="3">
        <f t="shared" si="79"/>
        <v>1</v>
      </c>
      <c r="D2511" t="s">
        <v>40</v>
      </c>
      <c r="E2511">
        <v>22</v>
      </c>
      <c r="F2511">
        <v>23118</v>
      </c>
      <c r="G2511">
        <v>1213</v>
      </c>
    </row>
    <row r="2512" spans="1:7">
      <c r="A2512" s="2">
        <v>43938</v>
      </c>
      <c r="B2512" s="2">
        <f t="shared" si="78"/>
        <v>43951</v>
      </c>
      <c r="C2512" s="3">
        <f t="shared" si="79"/>
        <v>1</v>
      </c>
      <c r="D2512" t="s">
        <v>51</v>
      </c>
      <c r="E2512">
        <v>23</v>
      </c>
      <c r="F2512">
        <v>827</v>
      </c>
      <c r="G2512">
        <v>29</v>
      </c>
    </row>
    <row r="2513" spans="1:7">
      <c r="A2513" s="2">
        <v>43938</v>
      </c>
      <c r="B2513" s="2">
        <f t="shared" si="78"/>
        <v>43951</v>
      </c>
      <c r="C2513" s="3">
        <f t="shared" si="79"/>
        <v>1</v>
      </c>
      <c r="D2513" t="s">
        <v>23</v>
      </c>
      <c r="E2513">
        <v>24</v>
      </c>
      <c r="F2513">
        <v>11641</v>
      </c>
      <c r="G2513">
        <v>494</v>
      </c>
    </row>
    <row r="2514" spans="1:7">
      <c r="A2514" s="2">
        <v>43938</v>
      </c>
      <c r="B2514" s="2">
        <f t="shared" si="78"/>
        <v>43951</v>
      </c>
      <c r="C2514" s="3">
        <f t="shared" si="79"/>
        <v>1</v>
      </c>
      <c r="D2514" t="s">
        <v>9</v>
      </c>
      <c r="E2514">
        <v>25</v>
      </c>
      <c r="F2514">
        <v>34402</v>
      </c>
      <c r="G2514">
        <v>1404</v>
      </c>
    </row>
    <row r="2515" spans="1:7">
      <c r="A2515" s="2">
        <v>43938</v>
      </c>
      <c r="B2515" s="2">
        <f t="shared" si="78"/>
        <v>43951</v>
      </c>
      <c r="C2515" s="3">
        <f t="shared" si="79"/>
        <v>1</v>
      </c>
      <c r="D2515" t="s">
        <v>42</v>
      </c>
      <c r="E2515">
        <v>26</v>
      </c>
      <c r="F2515">
        <v>29954</v>
      </c>
      <c r="G2515">
        <v>2227</v>
      </c>
    </row>
    <row r="2516" spans="1:7">
      <c r="A2516" s="2">
        <v>43938</v>
      </c>
      <c r="B2516" s="2">
        <f t="shared" si="78"/>
        <v>43951</v>
      </c>
      <c r="C2516" s="3">
        <f t="shared" si="79"/>
        <v>1</v>
      </c>
      <c r="D2516" t="s">
        <v>29</v>
      </c>
      <c r="E2516">
        <v>27</v>
      </c>
      <c r="F2516">
        <v>2071</v>
      </c>
      <c r="G2516">
        <v>111</v>
      </c>
    </row>
    <row r="2517" spans="1:7">
      <c r="A2517" s="2">
        <v>43938</v>
      </c>
      <c r="B2517" s="2">
        <f t="shared" si="78"/>
        <v>43951</v>
      </c>
      <c r="C2517" s="3">
        <f t="shared" si="79"/>
        <v>1</v>
      </c>
      <c r="D2517" t="s">
        <v>46</v>
      </c>
      <c r="E2517">
        <v>28</v>
      </c>
      <c r="F2517">
        <v>3793</v>
      </c>
      <c r="G2517">
        <v>140</v>
      </c>
    </row>
    <row r="2518" spans="1:7">
      <c r="A2518" s="2">
        <v>43938</v>
      </c>
      <c r="B2518" s="2">
        <f t="shared" si="78"/>
        <v>43951</v>
      </c>
      <c r="C2518" s="3">
        <f t="shared" si="79"/>
        <v>1</v>
      </c>
      <c r="D2518" t="s">
        <v>35</v>
      </c>
      <c r="E2518">
        <v>29</v>
      </c>
      <c r="F2518">
        <v>5283</v>
      </c>
      <c r="G2518">
        <v>184</v>
      </c>
    </row>
    <row r="2519" spans="1:7">
      <c r="A2519" s="2">
        <v>43938</v>
      </c>
      <c r="B2519" s="2">
        <f t="shared" si="78"/>
        <v>43951</v>
      </c>
      <c r="C2519" s="3">
        <f t="shared" si="79"/>
        <v>1</v>
      </c>
      <c r="D2519" t="s">
        <v>54</v>
      </c>
      <c r="E2519">
        <v>30</v>
      </c>
      <c r="F2519">
        <v>422</v>
      </c>
      <c r="G2519">
        <v>8</v>
      </c>
    </row>
    <row r="2520" spans="1:7">
      <c r="A2520" s="2">
        <v>43938</v>
      </c>
      <c r="B2520" s="2">
        <f t="shared" si="78"/>
        <v>43951</v>
      </c>
      <c r="C2520" s="3">
        <f t="shared" si="79"/>
        <v>1</v>
      </c>
      <c r="D2520" t="s">
        <v>12</v>
      </c>
      <c r="E2520">
        <v>31</v>
      </c>
      <c r="F2520">
        <v>1216</v>
      </c>
      <c r="G2520">
        <v>24</v>
      </c>
    </row>
    <row r="2521" spans="1:7">
      <c r="A2521" s="2">
        <v>43938</v>
      </c>
      <c r="B2521" s="2">
        <f t="shared" si="78"/>
        <v>43951</v>
      </c>
      <c r="C2521" s="3">
        <f t="shared" si="79"/>
        <v>1</v>
      </c>
      <c r="D2521" t="s">
        <v>24</v>
      </c>
      <c r="E2521">
        <v>32</v>
      </c>
      <c r="F2521">
        <v>3524</v>
      </c>
      <c r="G2521">
        <v>151</v>
      </c>
    </row>
    <row r="2522" spans="1:7">
      <c r="A2522" s="2">
        <v>43938</v>
      </c>
      <c r="B2522" s="2">
        <f t="shared" si="78"/>
        <v>43951</v>
      </c>
      <c r="C2522" s="3">
        <f t="shared" si="79"/>
        <v>1</v>
      </c>
      <c r="D2522" t="s">
        <v>19</v>
      </c>
      <c r="E2522">
        <v>33</v>
      </c>
      <c r="F2522">
        <v>1287</v>
      </c>
      <c r="G2522">
        <v>37</v>
      </c>
    </row>
    <row r="2523" spans="1:7">
      <c r="A2523" s="2">
        <v>43938</v>
      </c>
      <c r="B2523" s="2">
        <f t="shared" si="78"/>
        <v>43951</v>
      </c>
      <c r="C2523" s="3">
        <f t="shared" si="79"/>
        <v>1</v>
      </c>
      <c r="D2523" t="s">
        <v>21</v>
      </c>
      <c r="E2523">
        <v>34</v>
      </c>
      <c r="F2523">
        <v>78467</v>
      </c>
      <c r="G2523">
        <v>3840</v>
      </c>
    </row>
    <row r="2524" spans="1:7">
      <c r="A2524" s="2">
        <v>43938</v>
      </c>
      <c r="B2524" s="2">
        <f t="shared" si="78"/>
        <v>43951</v>
      </c>
      <c r="C2524" s="3">
        <f t="shared" si="79"/>
        <v>1</v>
      </c>
      <c r="D2524" t="s">
        <v>47</v>
      </c>
      <c r="E2524">
        <v>35</v>
      </c>
      <c r="F2524">
        <v>1711</v>
      </c>
      <c r="G2524">
        <v>51</v>
      </c>
    </row>
    <row r="2525" spans="1:7">
      <c r="A2525" s="2">
        <v>43938</v>
      </c>
      <c r="B2525" s="2">
        <f t="shared" si="78"/>
        <v>43951</v>
      </c>
      <c r="C2525" s="3">
        <f t="shared" si="79"/>
        <v>1</v>
      </c>
      <c r="D2525" t="s">
        <v>16</v>
      </c>
      <c r="E2525">
        <v>36</v>
      </c>
      <c r="F2525">
        <v>233293</v>
      </c>
      <c r="G2525">
        <v>16473</v>
      </c>
    </row>
    <row r="2526" spans="1:7">
      <c r="A2526" s="2">
        <v>43938</v>
      </c>
      <c r="B2526" s="2">
        <f t="shared" si="78"/>
        <v>43951</v>
      </c>
      <c r="C2526" s="3">
        <f t="shared" si="79"/>
        <v>1</v>
      </c>
      <c r="D2526" t="s">
        <v>20</v>
      </c>
      <c r="E2526">
        <v>37</v>
      </c>
      <c r="F2526">
        <v>5859</v>
      </c>
      <c r="G2526">
        <v>159</v>
      </c>
    </row>
    <row r="2527" spans="1:7">
      <c r="A2527" s="2">
        <v>43938</v>
      </c>
      <c r="B2527" s="2">
        <f t="shared" si="78"/>
        <v>43951</v>
      </c>
      <c r="C2527" s="3">
        <f t="shared" si="79"/>
        <v>1</v>
      </c>
      <c r="D2527" t="s">
        <v>48</v>
      </c>
      <c r="E2527">
        <v>38</v>
      </c>
      <c r="F2527">
        <v>439</v>
      </c>
      <c r="G2527">
        <v>9</v>
      </c>
    </row>
    <row r="2528" spans="1:7">
      <c r="A2528" s="2">
        <v>43938</v>
      </c>
      <c r="B2528" s="2">
        <f t="shared" si="78"/>
        <v>43951</v>
      </c>
      <c r="C2528" s="3">
        <f t="shared" si="79"/>
        <v>1</v>
      </c>
      <c r="D2528" t="s">
        <v>59</v>
      </c>
      <c r="E2528">
        <v>69</v>
      </c>
      <c r="F2528">
        <v>14</v>
      </c>
      <c r="G2528">
        <v>2</v>
      </c>
    </row>
    <row r="2529" spans="1:7">
      <c r="A2529" s="2">
        <v>43938</v>
      </c>
      <c r="B2529" s="2">
        <f t="shared" si="78"/>
        <v>43951</v>
      </c>
      <c r="C2529" s="3">
        <f t="shared" si="79"/>
        <v>1</v>
      </c>
      <c r="D2529" t="s">
        <v>41</v>
      </c>
      <c r="E2529">
        <v>39</v>
      </c>
      <c r="F2529">
        <v>9107</v>
      </c>
      <c r="G2529">
        <v>418</v>
      </c>
    </row>
    <row r="2530" spans="1:7">
      <c r="A2530" s="2">
        <v>43938</v>
      </c>
      <c r="B2530" s="2">
        <f t="shared" si="78"/>
        <v>43951</v>
      </c>
      <c r="C2530" s="3">
        <f t="shared" si="79"/>
        <v>1</v>
      </c>
      <c r="D2530" t="s">
        <v>30</v>
      </c>
      <c r="E2530">
        <v>40</v>
      </c>
      <c r="F2530">
        <v>2465</v>
      </c>
      <c r="G2530">
        <v>136</v>
      </c>
    </row>
    <row r="2531" spans="1:7">
      <c r="A2531" s="2">
        <v>43938</v>
      </c>
      <c r="B2531" s="2">
        <f t="shared" si="78"/>
        <v>43951</v>
      </c>
      <c r="C2531" s="3">
        <f t="shared" si="79"/>
        <v>1</v>
      </c>
      <c r="D2531" t="s">
        <v>14</v>
      </c>
      <c r="E2531">
        <v>41</v>
      </c>
      <c r="F2531">
        <v>1785</v>
      </c>
      <c r="G2531">
        <v>70</v>
      </c>
    </row>
    <row r="2532" spans="1:7">
      <c r="A2532" s="2">
        <v>43938</v>
      </c>
      <c r="B2532" s="2">
        <f t="shared" si="78"/>
        <v>43951</v>
      </c>
      <c r="C2532" s="3">
        <f t="shared" si="79"/>
        <v>1</v>
      </c>
      <c r="D2532" t="s">
        <v>31</v>
      </c>
      <c r="E2532">
        <v>42</v>
      </c>
      <c r="F2532">
        <v>30121</v>
      </c>
      <c r="G2532">
        <v>1027</v>
      </c>
    </row>
    <row r="2533" spans="1:7">
      <c r="A2533" s="2">
        <v>43938</v>
      </c>
      <c r="B2533" s="2">
        <f t="shared" si="78"/>
        <v>43951</v>
      </c>
      <c r="C2533" s="3">
        <f t="shared" si="79"/>
        <v>1</v>
      </c>
      <c r="D2533" t="s">
        <v>55</v>
      </c>
      <c r="E2533">
        <v>72</v>
      </c>
      <c r="F2533">
        <v>1068</v>
      </c>
      <c r="G2533">
        <v>58</v>
      </c>
    </row>
    <row r="2534" spans="1:7">
      <c r="A2534" s="2">
        <v>43938</v>
      </c>
      <c r="B2534" s="2">
        <f t="shared" si="78"/>
        <v>43951</v>
      </c>
      <c r="C2534" s="3">
        <f t="shared" si="79"/>
        <v>1</v>
      </c>
      <c r="D2534" t="s">
        <v>17</v>
      </c>
      <c r="E2534">
        <v>44</v>
      </c>
      <c r="F2534">
        <v>4177</v>
      </c>
      <c r="G2534">
        <v>118</v>
      </c>
    </row>
    <row r="2535" spans="1:7">
      <c r="A2535" s="2">
        <v>43938</v>
      </c>
      <c r="B2535" s="2">
        <f t="shared" si="78"/>
        <v>43951</v>
      </c>
      <c r="C2535" s="3">
        <f t="shared" si="79"/>
        <v>1</v>
      </c>
      <c r="D2535" t="s">
        <v>32</v>
      </c>
      <c r="E2535">
        <v>45</v>
      </c>
      <c r="F2535">
        <v>4086</v>
      </c>
      <c r="G2535">
        <v>116</v>
      </c>
    </row>
    <row r="2536" spans="1:7">
      <c r="A2536" s="2">
        <v>43938</v>
      </c>
      <c r="B2536" s="2">
        <f t="shared" si="78"/>
        <v>43951</v>
      </c>
      <c r="C2536" s="3">
        <f t="shared" si="79"/>
        <v>1</v>
      </c>
      <c r="D2536" t="s">
        <v>43</v>
      </c>
      <c r="E2536">
        <v>46</v>
      </c>
      <c r="F2536">
        <v>1411</v>
      </c>
      <c r="G2536">
        <v>7</v>
      </c>
    </row>
    <row r="2537" spans="1:7">
      <c r="A2537" s="2">
        <v>43938</v>
      </c>
      <c r="B2537" s="2">
        <f t="shared" si="78"/>
        <v>43951</v>
      </c>
      <c r="C2537" s="3">
        <f t="shared" si="79"/>
        <v>1</v>
      </c>
      <c r="D2537" t="s">
        <v>25</v>
      </c>
      <c r="E2537">
        <v>47</v>
      </c>
      <c r="F2537">
        <v>6423</v>
      </c>
      <c r="G2537">
        <v>146</v>
      </c>
    </row>
    <row r="2538" spans="1:7">
      <c r="A2538" s="2">
        <v>43938</v>
      </c>
      <c r="B2538" s="2">
        <f t="shared" si="78"/>
        <v>43951</v>
      </c>
      <c r="C2538" s="3">
        <f t="shared" si="79"/>
        <v>1</v>
      </c>
      <c r="D2538" t="s">
        <v>11</v>
      </c>
      <c r="E2538">
        <v>48</v>
      </c>
      <c r="F2538">
        <v>18131</v>
      </c>
      <c r="G2538">
        <v>461</v>
      </c>
    </row>
    <row r="2539" spans="1:7">
      <c r="A2539" s="2">
        <v>43938</v>
      </c>
      <c r="B2539" s="2">
        <f t="shared" si="78"/>
        <v>43951</v>
      </c>
      <c r="C2539" s="3">
        <f t="shared" si="79"/>
        <v>1</v>
      </c>
      <c r="D2539" t="s">
        <v>13</v>
      </c>
      <c r="E2539">
        <v>49</v>
      </c>
      <c r="F2539">
        <v>2813</v>
      </c>
      <c r="G2539">
        <v>23</v>
      </c>
    </row>
    <row r="2540" spans="1:7">
      <c r="A2540" s="2">
        <v>43938</v>
      </c>
      <c r="B2540" s="2">
        <f t="shared" si="78"/>
        <v>43951</v>
      </c>
      <c r="C2540" s="3">
        <f t="shared" si="79"/>
        <v>1</v>
      </c>
      <c r="D2540" t="s">
        <v>36</v>
      </c>
      <c r="E2540">
        <v>50</v>
      </c>
      <c r="F2540">
        <v>779</v>
      </c>
      <c r="G2540">
        <v>34</v>
      </c>
    </row>
    <row r="2541" spans="1:7">
      <c r="A2541" s="2">
        <v>43938</v>
      </c>
      <c r="B2541" s="2">
        <f t="shared" si="78"/>
        <v>43951</v>
      </c>
      <c r="C2541" s="3">
        <f t="shared" si="79"/>
        <v>1</v>
      </c>
      <c r="D2541" t="s">
        <v>56</v>
      </c>
      <c r="E2541">
        <v>78</v>
      </c>
      <c r="F2541">
        <v>53</v>
      </c>
      <c r="G2541">
        <v>3</v>
      </c>
    </row>
    <row r="2542" spans="1:7">
      <c r="A2542" s="2">
        <v>43938</v>
      </c>
      <c r="B2542" s="2">
        <f t="shared" si="78"/>
        <v>43951</v>
      </c>
      <c r="C2542" s="3">
        <f t="shared" si="79"/>
        <v>1</v>
      </c>
      <c r="D2542" t="s">
        <v>37</v>
      </c>
      <c r="E2542">
        <v>51</v>
      </c>
      <c r="F2542">
        <v>7492</v>
      </c>
      <c r="G2542">
        <v>238</v>
      </c>
    </row>
    <row r="2543" spans="1:7">
      <c r="A2543" s="2">
        <v>43938</v>
      </c>
      <c r="B2543" s="2">
        <f t="shared" si="78"/>
        <v>43951</v>
      </c>
      <c r="C2543" s="3">
        <f t="shared" si="79"/>
        <v>1</v>
      </c>
      <c r="D2543" t="s">
        <v>5</v>
      </c>
      <c r="E2543">
        <v>53</v>
      </c>
      <c r="F2543">
        <v>11479</v>
      </c>
      <c r="G2543">
        <v>610</v>
      </c>
    </row>
    <row r="2544" spans="1:7">
      <c r="A2544" s="2">
        <v>43938</v>
      </c>
      <c r="B2544" s="2">
        <f t="shared" si="78"/>
        <v>43951</v>
      </c>
      <c r="C2544" s="3">
        <f t="shared" si="79"/>
        <v>1</v>
      </c>
      <c r="D2544" t="s">
        <v>58</v>
      </c>
      <c r="E2544">
        <v>54</v>
      </c>
      <c r="F2544">
        <v>776</v>
      </c>
      <c r="G2544">
        <v>16</v>
      </c>
    </row>
    <row r="2545" spans="1:7">
      <c r="A2545" s="2">
        <v>43938</v>
      </c>
      <c r="B2545" s="2">
        <f t="shared" si="78"/>
        <v>43951</v>
      </c>
      <c r="C2545" s="3">
        <f t="shared" si="79"/>
        <v>1</v>
      </c>
      <c r="D2545" t="s">
        <v>10</v>
      </c>
      <c r="E2545">
        <v>55</v>
      </c>
      <c r="F2545">
        <v>4045</v>
      </c>
      <c r="G2545">
        <v>205</v>
      </c>
    </row>
    <row r="2546" spans="1:7">
      <c r="A2546" s="2">
        <v>43938</v>
      </c>
      <c r="B2546" s="2">
        <f t="shared" si="78"/>
        <v>43951</v>
      </c>
      <c r="C2546" s="3">
        <f t="shared" si="79"/>
        <v>1</v>
      </c>
      <c r="D2546" t="s">
        <v>49</v>
      </c>
      <c r="E2546">
        <v>56</v>
      </c>
      <c r="F2546">
        <v>401</v>
      </c>
      <c r="G2546">
        <v>2</v>
      </c>
    </row>
    <row r="2547" spans="1:7">
      <c r="A2547" s="2">
        <v>43939</v>
      </c>
      <c r="B2547" s="2">
        <f t="shared" si="78"/>
        <v>43951</v>
      </c>
      <c r="C2547" s="3">
        <f t="shared" si="79"/>
        <v>1</v>
      </c>
      <c r="D2547" t="s">
        <v>52</v>
      </c>
      <c r="E2547">
        <v>1</v>
      </c>
      <c r="F2547">
        <v>4723</v>
      </c>
      <c r="G2547">
        <v>147</v>
      </c>
    </row>
    <row r="2548" spans="1:7">
      <c r="A2548" s="2">
        <v>43939</v>
      </c>
      <c r="B2548" s="2">
        <f t="shared" si="78"/>
        <v>43951</v>
      </c>
      <c r="C2548" s="3">
        <f t="shared" si="79"/>
        <v>1</v>
      </c>
      <c r="D2548" t="s">
        <v>50</v>
      </c>
      <c r="E2548">
        <v>2</v>
      </c>
      <c r="F2548">
        <v>312</v>
      </c>
      <c r="G2548">
        <v>7</v>
      </c>
    </row>
    <row r="2549" spans="1:7">
      <c r="A2549" s="2">
        <v>43939</v>
      </c>
      <c r="B2549" s="2">
        <f t="shared" si="78"/>
        <v>43951</v>
      </c>
      <c r="C2549" s="3">
        <f t="shared" si="79"/>
        <v>1</v>
      </c>
      <c r="D2549" t="s">
        <v>8</v>
      </c>
      <c r="E2549">
        <v>4</v>
      </c>
      <c r="F2549">
        <v>4719</v>
      </c>
      <c r="G2549">
        <v>181</v>
      </c>
    </row>
    <row r="2550" spans="1:7">
      <c r="A2550" s="2">
        <v>43939</v>
      </c>
      <c r="B2550" s="2">
        <f t="shared" si="78"/>
        <v>43951</v>
      </c>
      <c r="C2550" s="3">
        <f t="shared" si="79"/>
        <v>1</v>
      </c>
      <c r="D2550" t="s">
        <v>44</v>
      </c>
      <c r="E2550">
        <v>5</v>
      </c>
      <c r="F2550">
        <v>1777</v>
      </c>
      <c r="G2550">
        <v>38</v>
      </c>
    </row>
    <row r="2551" spans="1:7">
      <c r="A2551" s="2">
        <v>43939</v>
      </c>
      <c r="B2551" s="2">
        <f t="shared" si="78"/>
        <v>43951</v>
      </c>
      <c r="C2551" s="3">
        <f t="shared" si="79"/>
        <v>1</v>
      </c>
      <c r="D2551" t="s">
        <v>7</v>
      </c>
      <c r="E2551">
        <v>6</v>
      </c>
      <c r="F2551">
        <v>30829</v>
      </c>
      <c r="G2551">
        <v>1146</v>
      </c>
    </row>
    <row r="2552" spans="1:7">
      <c r="A2552" s="2">
        <v>43939</v>
      </c>
      <c r="B2552" s="2">
        <f t="shared" si="78"/>
        <v>43951</v>
      </c>
      <c r="C2552" s="3">
        <f t="shared" si="79"/>
        <v>1</v>
      </c>
      <c r="D2552" t="s">
        <v>22</v>
      </c>
      <c r="E2552">
        <v>8</v>
      </c>
      <c r="F2552">
        <v>9433</v>
      </c>
      <c r="G2552">
        <v>409</v>
      </c>
    </row>
    <row r="2553" spans="1:7">
      <c r="A2553" s="2">
        <v>43939</v>
      </c>
      <c r="B2553" s="2">
        <f t="shared" si="78"/>
        <v>43951</v>
      </c>
      <c r="C2553" s="3">
        <f t="shared" si="79"/>
        <v>1</v>
      </c>
      <c r="D2553" t="s">
        <v>38</v>
      </c>
      <c r="E2553">
        <v>9</v>
      </c>
      <c r="F2553">
        <v>17550</v>
      </c>
      <c r="G2553">
        <v>1086</v>
      </c>
    </row>
    <row r="2554" spans="1:7">
      <c r="A2554" s="2">
        <v>43939</v>
      </c>
      <c r="B2554" s="2">
        <f t="shared" si="78"/>
        <v>43951</v>
      </c>
      <c r="C2554" s="3">
        <f t="shared" si="79"/>
        <v>1</v>
      </c>
      <c r="D2554" t="s">
        <v>45</v>
      </c>
      <c r="E2554">
        <v>10</v>
      </c>
      <c r="F2554">
        <v>2538</v>
      </c>
      <c r="G2554">
        <v>67</v>
      </c>
    </row>
    <row r="2555" spans="1:7">
      <c r="A2555" s="2">
        <v>43939</v>
      </c>
      <c r="B2555" s="2">
        <f t="shared" si="78"/>
        <v>43951</v>
      </c>
      <c r="C2555" s="3">
        <f t="shared" si="79"/>
        <v>1</v>
      </c>
      <c r="D2555" t="s">
        <v>33</v>
      </c>
      <c r="E2555">
        <v>11</v>
      </c>
      <c r="F2555">
        <v>2666</v>
      </c>
      <c r="G2555">
        <v>91</v>
      </c>
    </row>
    <row r="2556" spans="1:7">
      <c r="A2556" s="2">
        <v>43939</v>
      </c>
      <c r="B2556" s="2">
        <f t="shared" si="78"/>
        <v>43951</v>
      </c>
      <c r="C2556" s="3">
        <f t="shared" si="79"/>
        <v>1</v>
      </c>
      <c r="D2556" t="s">
        <v>15</v>
      </c>
      <c r="E2556">
        <v>12</v>
      </c>
      <c r="F2556">
        <v>25484</v>
      </c>
      <c r="G2556">
        <v>747</v>
      </c>
    </row>
    <row r="2557" spans="1:7">
      <c r="A2557" s="2">
        <v>43939</v>
      </c>
      <c r="B2557" s="2">
        <f t="shared" si="78"/>
        <v>43951</v>
      </c>
      <c r="C2557" s="3">
        <f t="shared" si="79"/>
        <v>1</v>
      </c>
      <c r="D2557" t="s">
        <v>18</v>
      </c>
      <c r="E2557">
        <v>13</v>
      </c>
      <c r="F2557">
        <v>17014</v>
      </c>
      <c r="G2557">
        <v>670</v>
      </c>
    </row>
    <row r="2558" spans="1:7">
      <c r="A2558" s="2">
        <v>43939</v>
      </c>
      <c r="B2558" s="2">
        <f t="shared" si="78"/>
        <v>43951</v>
      </c>
      <c r="C2558" s="3">
        <f t="shared" si="79"/>
        <v>1</v>
      </c>
      <c r="D2558" t="s">
        <v>57</v>
      </c>
      <c r="E2558">
        <v>66</v>
      </c>
      <c r="F2558">
        <v>805</v>
      </c>
      <c r="G2558">
        <v>6</v>
      </c>
    </row>
    <row r="2559" spans="1:7">
      <c r="A2559" s="2">
        <v>43939</v>
      </c>
      <c r="B2559" s="2">
        <f t="shared" si="78"/>
        <v>43951</v>
      </c>
      <c r="C2559" s="3">
        <f t="shared" si="79"/>
        <v>1</v>
      </c>
      <c r="D2559" t="s">
        <v>26</v>
      </c>
      <c r="E2559">
        <v>15</v>
      </c>
      <c r="F2559">
        <v>568</v>
      </c>
      <c r="G2559">
        <v>9</v>
      </c>
    </row>
    <row r="2560" spans="1:7">
      <c r="A2560" s="2">
        <v>43939</v>
      </c>
      <c r="B2560" s="2">
        <f t="shared" si="78"/>
        <v>43951</v>
      </c>
      <c r="C2560" s="3">
        <f t="shared" si="79"/>
        <v>1</v>
      </c>
      <c r="D2560" t="s">
        <v>53</v>
      </c>
      <c r="E2560">
        <v>16</v>
      </c>
      <c r="F2560">
        <v>1668</v>
      </c>
      <c r="G2560">
        <v>44</v>
      </c>
    </row>
    <row r="2561" spans="1:7">
      <c r="A2561" s="2">
        <v>43939</v>
      </c>
      <c r="B2561" s="2">
        <f t="shared" si="78"/>
        <v>43951</v>
      </c>
      <c r="C2561" s="3">
        <f t="shared" si="79"/>
        <v>1</v>
      </c>
      <c r="D2561" t="s">
        <v>6</v>
      </c>
      <c r="E2561">
        <v>17</v>
      </c>
      <c r="F2561">
        <v>29160</v>
      </c>
      <c r="G2561">
        <v>1272</v>
      </c>
    </row>
    <row r="2562" spans="1:7">
      <c r="A2562" s="2">
        <v>43939</v>
      </c>
      <c r="B2562" s="2">
        <f t="shared" si="78"/>
        <v>43951</v>
      </c>
      <c r="C2562" s="3">
        <f t="shared" si="79"/>
        <v>1</v>
      </c>
      <c r="D2562" t="s">
        <v>27</v>
      </c>
      <c r="E2562">
        <v>18</v>
      </c>
      <c r="F2562">
        <v>10730</v>
      </c>
      <c r="G2562">
        <v>633</v>
      </c>
    </row>
    <row r="2563" spans="1:7">
      <c r="A2563" s="2">
        <v>43939</v>
      </c>
      <c r="B2563" s="2">
        <f t="shared" si="78"/>
        <v>43951</v>
      </c>
      <c r="C2563" s="3">
        <f t="shared" si="79"/>
        <v>1</v>
      </c>
      <c r="D2563" t="s">
        <v>39</v>
      </c>
      <c r="E2563">
        <v>19</v>
      </c>
      <c r="F2563">
        <v>2513</v>
      </c>
      <c r="G2563">
        <v>74</v>
      </c>
    </row>
    <row r="2564" spans="1:7">
      <c r="A2564" s="2">
        <v>43939</v>
      </c>
      <c r="B2564" s="2">
        <f t="shared" ref="B2564:B2627" si="80">EOMONTH(A2564,0)</f>
        <v>43951</v>
      </c>
      <c r="C2564" s="3">
        <f t="shared" ref="C2564:C2627" si="81">IF(A2564=B2564,0,1)</f>
        <v>1</v>
      </c>
      <c r="D2564" t="s">
        <v>34</v>
      </c>
      <c r="E2564">
        <v>20</v>
      </c>
      <c r="F2564">
        <v>1820</v>
      </c>
      <c r="G2564">
        <v>86</v>
      </c>
    </row>
    <row r="2565" spans="1:7">
      <c r="A2565" s="2">
        <v>43939</v>
      </c>
      <c r="B2565" s="2">
        <f t="shared" si="80"/>
        <v>43951</v>
      </c>
      <c r="C2565" s="3">
        <f t="shared" si="81"/>
        <v>1</v>
      </c>
      <c r="D2565" t="s">
        <v>28</v>
      </c>
      <c r="E2565">
        <v>21</v>
      </c>
      <c r="F2565">
        <v>2707</v>
      </c>
      <c r="G2565">
        <v>145</v>
      </c>
    </row>
    <row r="2566" spans="1:7">
      <c r="A2566" s="2">
        <v>43939</v>
      </c>
      <c r="B2566" s="2">
        <f t="shared" si="80"/>
        <v>43951</v>
      </c>
      <c r="C2566" s="3">
        <f t="shared" si="81"/>
        <v>1</v>
      </c>
      <c r="D2566" t="s">
        <v>40</v>
      </c>
      <c r="E2566">
        <v>22</v>
      </c>
      <c r="F2566">
        <v>23580</v>
      </c>
      <c r="G2566">
        <v>1267</v>
      </c>
    </row>
    <row r="2567" spans="1:7">
      <c r="A2567" s="2">
        <v>43939</v>
      </c>
      <c r="B2567" s="2">
        <f t="shared" si="80"/>
        <v>43951</v>
      </c>
      <c r="C2567" s="3">
        <f t="shared" si="81"/>
        <v>1</v>
      </c>
      <c r="D2567" t="s">
        <v>51</v>
      </c>
      <c r="E2567">
        <v>23</v>
      </c>
      <c r="F2567">
        <v>847</v>
      </c>
      <c r="G2567">
        <v>32</v>
      </c>
    </row>
    <row r="2568" spans="1:7">
      <c r="A2568" s="2">
        <v>43939</v>
      </c>
      <c r="B2568" s="2">
        <f t="shared" si="80"/>
        <v>43951</v>
      </c>
      <c r="C2568" s="3">
        <f t="shared" si="81"/>
        <v>1</v>
      </c>
      <c r="D2568" t="s">
        <v>23</v>
      </c>
      <c r="E2568">
        <v>24</v>
      </c>
      <c r="F2568">
        <v>12379</v>
      </c>
      <c r="G2568">
        <v>534</v>
      </c>
    </row>
    <row r="2569" spans="1:7">
      <c r="A2569" s="2">
        <v>43939</v>
      </c>
      <c r="B2569" s="2">
        <f t="shared" si="80"/>
        <v>43951</v>
      </c>
      <c r="C2569" s="3">
        <f t="shared" si="81"/>
        <v>1</v>
      </c>
      <c r="D2569" t="s">
        <v>9</v>
      </c>
      <c r="E2569">
        <v>25</v>
      </c>
      <c r="F2569">
        <v>36372</v>
      </c>
      <c r="G2569">
        <v>1560</v>
      </c>
    </row>
    <row r="2570" spans="1:7">
      <c r="A2570" s="2">
        <v>43939</v>
      </c>
      <c r="B2570" s="2">
        <f t="shared" si="80"/>
        <v>43951</v>
      </c>
      <c r="C2570" s="3">
        <f t="shared" si="81"/>
        <v>1</v>
      </c>
      <c r="D2570" t="s">
        <v>42</v>
      </c>
      <c r="E2570">
        <v>26</v>
      </c>
      <c r="F2570">
        <v>30718</v>
      </c>
      <c r="G2570">
        <v>2307</v>
      </c>
    </row>
    <row r="2571" spans="1:7">
      <c r="A2571" s="2">
        <v>43939</v>
      </c>
      <c r="B2571" s="2">
        <f t="shared" si="80"/>
        <v>43951</v>
      </c>
      <c r="C2571" s="3">
        <f t="shared" si="81"/>
        <v>1</v>
      </c>
      <c r="D2571" t="s">
        <v>29</v>
      </c>
      <c r="E2571">
        <v>27</v>
      </c>
      <c r="F2571">
        <v>2213</v>
      </c>
      <c r="G2571">
        <v>121</v>
      </c>
    </row>
    <row r="2572" spans="1:7">
      <c r="A2572" s="2">
        <v>43939</v>
      </c>
      <c r="B2572" s="2">
        <f t="shared" si="80"/>
        <v>43951</v>
      </c>
      <c r="C2572" s="3">
        <f t="shared" si="81"/>
        <v>1</v>
      </c>
      <c r="D2572" t="s">
        <v>46</v>
      </c>
      <c r="E2572">
        <v>28</v>
      </c>
      <c r="F2572">
        <v>3974</v>
      </c>
      <c r="G2572">
        <v>152</v>
      </c>
    </row>
    <row r="2573" spans="1:7">
      <c r="A2573" s="2">
        <v>43939</v>
      </c>
      <c r="B2573" s="2">
        <f t="shared" si="80"/>
        <v>43951</v>
      </c>
      <c r="C2573" s="3">
        <f t="shared" si="81"/>
        <v>1</v>
      </c>
      <c r="D2573" t="s">
        <v>35</v>
      </c>
      <c r="E2573">
        <v>29</v>
      </c>
      <c r="F2573">
        <v>5517</v>
      </c>
      <c r="G2573">
        <v>194</v>
      </c>
    </row>
    <row r="2574" spans="1:7">
      <c r="A2574" s="2">
        <v>43939</v>
      </c>
      <c r="B2574" s="2">
        <f t="shared" si="80"/>
        <v>43951</v>
      </c>
      <c r="C2574" s="3">
        <f t="shared" si="81"/>
        <v>1</v>
      </c>
      <c r="D2574" t="s">
        <v>54</v>
      </c>
      <c r="E2574">
        <v>30</v>
      </c>
      <c r="F2574">
        <v>426</v>
      </c>
      <c r="G2574">
        <v>10</v>
      </c>
    </row>
    <row r="2575" spans="1:7">
      <c r="A2575" s="2">
        <v>43939</v>
      </c>
      <c r="B2575" s="2">
        <f t="shared" si="80"/>
        <v>43951</v>
      </c>
      <c r="C2575" s="3">
        <f t="shared" si="81"/>
        <v>1</v>
      </c>
      <c r="D2575" t="s">
        <v>12</v>
      </c>
      <c r="E2575">
        <v>31</v>
      </c>
      <c r="F2575">
        <v>1348</v>
      </c>
      <c r="G2575">
        <v>28</v>
      </c>
    </row>
    <row r="2576" spans="1:7">
      <c r="A2576" s="2">
        <v>43939</v>
      </c>
      <c r="B2576" s="2">
        <f t="shared" si="80"/>
        <v>43951</v>
      </c>
      <c r="C2576" s="3">
        <f t="shared" si="81"/>
        <v>1</v>
      </c>
      <c r="D2576" t="s">
        <v>24</v>
      </c>
      <c r="E2576">
        <v>32</v>
      </c>
      <c r="F2576">
        <v>3626</v>
      </c>
      <c r="G2576">
        <v>155</v>
      </c>
    </row>
    <row r="2577" spans="1:7">
      <c r="A2577" s="2">
        <v>43939</v>
      </c>
      <c r="B2577" s="2">
        <f t="shared" si="80"/>
        <v>43951</v>
      </c>
      <c r="C2577" s="3">
        <f t="shared" si="81"/>
        <v>1</v>
      </c>
      <c r="D2577" t="s">
        <v>19</v>
      </c>
      <c r="E2577">
        <v>33</v>
      </c>
      <c r="F2577">
        <v>1342</v>
      </c>
      <c r="G2577">
        <v>38</v>
      </c>
    </row>
    <row r="2578" spans="1:7">
      <c r="A2578" s="2">
        <v>43939</v>
      </c>
      <c r="B2578" s="2">
        <f t="shared" si="80"/>
        <v>43951</v>
      </c>
      <c r="C2578" s="3">
        <f t="shared" si="81"/>
        <v>1</v>
      </c>
      <c r="D2578" t="s">
        <v>21</v>
      </c>
      <c r="E2578">
        <v>34</v>
      </c>
      <c r="F2578">
        <v>81420</v>
      </c>
      <c r="G2578">
        <v>4070</v>
      </c>
    </row>
    <row r="2579" spans="1:7">
      <c r="A2579" s="2">
        <v>43939</v>
      </c>
      <c r="B2579" s="2">
        <f t="shared" si="80"/>
        <v>43951</v>
      </c>
      <c r="C2579" s="3">
        <f t="shared" si="81"/>
        <v>1</v>
      </c>
      <c r="D2579" t="s">
        <v>47</v>
      </c>
      <c r="E2579">
        <v>35</v>
      </c>
      <c r="F2579">
        <v>1798</v>
      </c>
      <c r="G2579">
        <v>53</v>
      </c>
    </row>
    <row r="2580" spans="1:7">
      <c r="A2580" s="2">
        <v>43939</v>
      </c>
      <c r="B2580" s="2">
        <f t="shared" si="80"/>
        <v>43951</v>
      </c>
      <c r="C2580" s="3">
        <f t="shared" si="81"/>
        <v>1</v>
      </c>
      <c r="D2580" t="s">
        <v>16</v>
      </c>
      <c r="E2580">
        <v>36</v>
      </c>
      <c r="F2580">
        <v>240542</v>
      </c>
      <c r="G2580">
        <v>17141</v>
      </c>
    </row>
    <row r="2581" spans="1:7">
      <c r="A2581" s="2">
        <v>43939</v>
      </c>
      <c r="B2581" s="2">
        <f t="shared" si="80"/>
        <v>43951</v>
      </c>
      <c r="C2581" s="3">
        <f t="shared" si="81"/>
        <v>1</v>
      </c>
      <c r="D2581" t="s">
        <v>20</v>
      </c>
      <c r="E2581">
        <v>37</v>
      </c>
      <c r="F2581">
        <v>6140</v>
      </c>
      <c r="G2581">
        <v>175</v>
      </c>
    </row>
    <row r="2582" spans="1:7">
      <c r="A2582" s="2">
        <v>43939</v>
      </c>
      <c r="B2582" s="2">
        <f t="shared" si="80"/>
        <v>43951</v>
      </c>
      <c r="C2582" s="3">
        <f t="shared" si="81"/>
        <v>1</v>
      </c>
      <c r="D2582" t="s">
        <v>48</v>
      </c>
      <c r="E2582">
        <v>38</v>
      </c>
      <c r="F2582">
        <v>528</v>
      </c>
      <c r="G2582">
        <v>9</v>
      </c>
    </row>
    <row r="2583" spans="1:7">
      <c r="A2583" s="2">
        <v>43939</v>
      </c>
      <c r="B2583" s="2">
        <f t="shared" si="80"/>
        <v>43951</v>
      </c>
      <c r="C2583" s="3">
        <f t="shared" si="81"/>
        <v>1</v>
      </c>
      <c r="D2583" t="s">
        <v>59</v>
      </c>
      <c r="E2583">
        <v>69</v>
      </c>
      <c r="F2583">
        <v>14</v>
      </c>
      <c r="G2583">
        <v>2</v>
      </c>
    </row>
    <row r="2584" spans="1:7">
      <c r="A2584" s="2">
        <v>43939</v>
      </c>
      <c r="B2584" s="2">
        <f t="shared" si="80"/>
        <v>43951</v>
      </c>
      <c r="C2584" s="3">
        <f t="shared" si="81"/>
        <v>1</v>
      </c>
      <c r="D2584" t="s">
        <v>41</v>
      </c>
      <c r="E2584">
        <v>39</v>
      </c>
      <c r="F2584">
        <v>10222</v>
      </c>
      <c r="G2584">
        <v>451</v>
      </c>
    </row>
    <row r="2585" spans="1:7">
      <c r="A2585" s="2">
        <v>43939</v>
      </c>
      <c r="B2585" s="2">
        <f t="shared" si="80"/>
        <v>43951</v>
      </c>
      <c r="C2585" s="3">
        <f t="shared" si="81"/>
        <v>1</v>
      </c>
      <c r="D2585" t="s">
        <v>30</v>
      </c>
      <c r="E2585">
        <v>40</v>
      </c>
      <c r="F2585">
        <v>2570</v>
      </c>
      <c r="G2585">
        <v>139</v>
      </c>
    </row>
    <row r="2586" spans="1:7">
      <c r="A2586" s="2">
        <v>43939</v>
      </c>
      <c r="B2586" s="2">
        <f t="shared" si="80"/>
        <v>43951</v>
      </c>
      <c r="C2586" s="3">
        <f t="shared" si="81"/>
        <v>1</v>
      </c>
      <c r="D2586" t="s">
        <v>14</v>
      </c>
      <c r="E2586">
        <v>41</v>
      </c>
      <c r="F2586">
        <v>1844</v>
      </c>
      <c r="G2586">
        <v>72</v>
      </c>
    </row>
    <row r="2587" spans="1:7">
      <c r="A2587" s="2">
        <v>43939</v>
      </c>
      <c r="B2587" s="2">
        <f t="shared" si="80"/>
        <v>43951</v>
      </c>
      <c r="C2587" s="3">
        <f t="shared" si="81"/>
        <v>1</v>
      </c>
      <c r="D2587" t="s">
        <v>31</v>
      </c>
      <c r="E2587">
        <v>42</v>
      </c>
      <c r="F2587">
        <v>31742</v>
      </c>
      <c r="G2587">
        <v>1150</v>
      </c>
    </row>
    <row r="2588" spans="1:7">
      <c r="A2588" s="2">
        <v>43939</v>
      </c>
      <c r="B2588" s="2">
        <f t="shared" si="80"/>
        <v>43951</v>
      </c>
      <c r="C2588" s="3">
        <f t="shared" si="81"/>
        <v>1</v>
      </c>
      <c r="D2588" t="s">
        <v>55</v>
      </c>
      <c r="E2588">
        <v>72</v>
      </c>
      <c r="F2588">
        <v>1118</v>
      </c>
      <c r="G2588">
        <v>60</v>
      </c>
    </row>
    <row r="2589" spans="1:7">
      <c r="A2589" s="2">
        <v>43939</v>
      </c>
      <c r="B2589" s="2">
        <f t="shared" si="80"/>
        <v>43951</v>
      </c>
      <c r="C2589" s="3">
        <f t="shared" si="81"/>
        <v>1</v>
      </c>
      <c r="D2589" t="s">
        <v>17</v>
      </c>
      <c r="E2589">
        <v>44</v>
      </c>
      <c r="F2589">
        <v>4491</v>
      </c>
      <c r="G2589">
        <v>137</v>
      </c>
    </row>
    <row r="2590" spans="1:7">
      <c r="A2590" s="2">
        <v>43939</v>
      </c>
      <c r="B2590" s="2">
        <f t="shared" si="80"/>
        <v>43951</v>
      </c>
      <c r="C2590" s="3">
        <f t="shared" si="81"/>
        <v>1</v>
      </c>
      <c r="D2590" t="s">
        <v>32</v>
      </c>
      <c r="E2590">
        <v>45</v>
      </c>
      <c r="F2590">
        <v>4246</v>
      </c>
      <c r="G2590">
        <v>119</v>
      </c>
    </row>
    <row r="2591" spans="1:7">
      <c r="A2591" s="2">
        <v>43939</v>
      </c>
      <c r="B2591" s="2">
        <f t="shared" si="80"/>
        <v>43951</v>
      </c>
      <c r="C2591" s="3">
        <f t="shared" si="81"/>
        <v>1</v>
      </c>
      <c r="D2591" t="s">
        <v>43</v>
      </c>
      <c r="E2591">
        <v>46</v>
      </c>
      <c r="F2591">
        <v>1541</v>
      </c>
      <c r="G2591">
        <v>7</v>
      </c>
    </row>
    <row r="2592" spans="1:7">
      <c r="A2592" s="2">
        <v>43939</v>
      </c>
      <c r="B2592" s="2">
        <f t="shared" si="80"/>
        <v>43951</v>
      </c>
      <c r="C2592" s="3">
        <f t="shared" si="81"/>
        <v>1</v>
      </c>
      <c r="D2592" t="s">
        <v>25</v>
      </c>
      <c r="E2592">
        <v>47</v>
      </c>
      <c r="F2592">
        <v>6624</v>
      </c>
      <c r="G2592">
        <v>148</v>
      </c>
    </row>
    <row r="2593" spans="1:7">
      <c r="A2593" s="2">
        <v>43939</v>
      </c>
      <c r="B2593" s="2">
        <f t="shared" si="80"/>
        <v>43951</v>
      </c>
      <c r="C2593" s="3">
        <f t="shared" si="81"/>
        <v>1</v>
      </c>
      <c r="D2593" t="s">
        <v>11</v>
      </c>
      <c r="E2593">
        <v>48</v>
      </c>
      <c r="F2593">
        <v>18927</v>
      </c>
      <c r="G2593">
        <v>487</v>
      </c>
    </row>
    <row r="2594" spans="1:7">
      <c r="A2594" s="2">
        <v>43939</v>
      </c>
      <c r="B2594" s="2">
        <f t="shared" si="80"/>
        <v>43951</v>
      </c>
      <c r="C2594" s="3">
        <f t="shared" si="81"/>
        <v>1</v>
      </c>
      <c r="D2594" t="s">
        <v>13</v>
      </c>
      <c r="E2594">
        <v>49</v>
      </c>
      <c r="F2594">
        <v>2942</v>
      </c>
      <c r="G2594">
        <v>25</v>
      </c>
    </row>
    <row r="2595" spans="1:7">
      <c r="A2595" s="2">
        <v>43939</v>
      </c>
      <c r="B2595" s="2">
        <f t="shared" si="80"/>
        <v>43951</v>
      </c>
      <c r="C2595" s="3">
        <f t="shared" si="81"/>
        <v>1</v>
      </c>
      <c r="D2595" t="s">
        <v>36</v>
      </c>
      <c r="E2595">
        <v>50</v>
      </c>
      <c r="F2595">
        <v>803</v>
      </c>
      <c r="G2595">
        <v>36</v>
      </c>
    </row>
    <row r="2596" spans="1:7">
      <c r="A2596" s="2">
        <v>43939</v>
      </c>
      <c r="B2596" s="2">
        <f t="shared" si="80"/>
        <v>43951</v>
      </c>
      <c r="C2596" s="3">
        <f t="shared" si="81"/>
        <v>1</v>
      </c>
      <c r="D2596" t="s">
        <v>56</v>
      </c>
      <c r="E2596">
        <v>78</v>
      </c>
      <c r="F2596">
        <v>53</v>
      </c>
      <c r="G2596">
        <v>3</v>
      </c>
    </row>
    <row r="2597" spans="1:7">
      <c r="A2597" s="2">
        <v>43939</v>
      </c>
      <c r="B2597" s="2">
        <f t="shared" si="80"/>
        <v>43951</v>
      </c>
      <c r="C2597" s="3">
        <f t="shared" si="81"/>
        <v>1</v>
      </c>
      <c r="D2597" t="s">
        <v>37</v>
      </c>
      <c r="E2597">
        <v>51</v>
      </c>
      <c r="F2597">
        <v>8053</v>
      </c>
      <c r="G2597">
        <v>258</v>
      </c>
    </row>
    <row r="2598" spans="1:7">
      <c r="A2598" s="2">
        <v>43939</v>
      </c>
      <c r="B2598" s="2">
        <f t="shared" si="80"/>
        <v>43951</v>
      </c>
      <c r="C2598" s="3">
        <f t="shared" si="81"/>
        <v>1</v>
      </c>
      <c r="D2598" t="s">
        <v>5</v>
      </c>
      <c r="E2598">
        <v>53</v>
      </c>
      <c r="F2598">
        <v>11850</v>
      </c>
      <c r="G2598">
        <v>629</v>
      </c>
    </row>
    <row r="2599" spans="1:7">
      <c r="A2599" s="2">
        <v>43939</v>
      </c>
      <c r="B2599" s="2">
        <f t="shared" si="80"/>
        <v>43951</v>
      </c>
      <c r="C2599" s="3">
        <f t="shared" si="81"/>
        <v>1</v>
      </c>
      <c r="D2599" t="s">
        <v>58</v>
      </c>
      <c r="E2599">
        <v>54</v>
      </c>
      <c r="F2599">
        <v>825</v>
      </c>
      <c r="G2599">
        <v>18</v>
      </c>
    </row>
    <row r="2600" spans="1:7">
      <c r="A2600" s="2">
        <v>43939</v>
      </c>
      <c r="B2600" s="2">
        <f t="shared" si="80"/>
        <v>43951</v>
      </c>
      <c r="C2600" s="3">
        <f t="shared" si="81"/>
        <v>1</v>
      </c>
      <c r="D2600" t="s">
        <v>10</v>
      </c>
      <c r="E2600">
        <v>55</v>
      </c>
      <c r="F2600">
        <v>4199</v>
      </c>
      <c r="G2600">
        <v>212</v>
      </c>
    </row>
    <row r="2601" spans="1:7">
      <c r="A2601" s="2">
        <v>43939</v>
      </c>
      <c r="B2601" s="2">
        <f t="shared" si="80"/>
        <v>43951</v>
      </c>
      <c r="C2601" s="3">
        <f t="shared" si="81"/>
        <v>1</v>
      </c>
      <c r="D2601" t="s">
        <v>49</v>
      </c>
      <c r="E2601">
        <v>56</v>
      </c>
      <c r="F2601">
        <v>412</v>
      </c>
      <c r="G2601">
        <v>2</v>
      </c>
    </row>
    <row r="2602" spans="1:7">
      <c r="A2602" s="2">
        <v>43940</v>
      </c>
      <c r="B2602" s="2">
        <f t="shared" si="80"/>
        <v>43951</v>
      </c>
      <c r="C2602" s="3">
        <f t="shared" si="81"/>
        <v>1</v>
      </c>
      <c r="D2602" t="s">
        <v>52</v>
      </c>
      <c r="E2602">
        <v>1</v>
      </c>
      <c r="F2602">
        <v>4903</v>
      </c>
      <c r="G2602">
        <v>160</v>
      </c>
    </row>
    <row r="2603" spans="1:7">
      <c r="A2603" s="2">
        <v>43940</v>
      </c>
      <c r="B2603" s="2">
        <f t="shared" si="80"/>
        <v>43951</v>
      </c>
      <c r="C2603" s="3">
        <f t="shared" si="81"/>
        <v>1</v>
      </c>
      <c r="D2603" t="s">
        <v>50</v>
      </c>
      <c r="E2603">
        <v>2</v>
      </c>
      <c r="F2603">
        <v>317</v>
      </c>
      <c r="G2603">
        <v>7</v>
      </c>
    </row>
    <row r="2604" spans="1:7">
      <c r="A2604" s="2">
        <v>43940</v>
      </c>
      <c r="B2604" s="2">
        <f t="shared" si="80"/>
        <v>43951</v>
      </c>
      <c r="C2604" s="3">
        <f t="shared" si="81"/>
        <v>1</v>
      </c>
      <c r="D2604" t="s">
        <v>8</v>
      </c>
      <c r="E2604">
        <v>4</v>
      </c>
      <c r="F2604">
        <v>4929</v>
      </c>
      <c r="G2604">
        <v>188</v>
      </c>
    </row>
    <row r="2605" spans="1:7">
      <c r="A2605" s="2">
        <v>43940</v>
      </c>
      <c r="B2605" s="2">
        <f t="shared" si="80"/>
        <v>43951</v>
      </c>
      <c r="C2605" s="3">
        <f t="shared" si="81"/>
        <v>1</v>
      </c>
      <c r="D2605" t="s">
        <v>44</v>
      </c>
      <c r="E2605">
        <v>5</v>
      </c>
      <c r="F2605">
        <v>1781</v>
      </c>
      <c r="G2605">
        <v>39</v>
      </c>
    </row>
    <row r="2606" spans="1:7">
      <c r="A2606" s="2">
        <v>43940</v>
      </c>
      <c r="B2606" s="2">
        <f t="shared" si="80"/>
        <v>43951</v>
      </c>
      <c r="C2606" s="3">
        <f t="shared" si="81"/>
        <v>1</v>
      </c>
      <c r="D2606" t="s">
        <v>7</v>
      </c>
      <c r="E2606">
        <v>6</v>
      </c>
      <c r="F2606">
        <v>31544</v>
      </c>
      <c r="G2606">
        <v>1176</v>
      </c>
    </row>
    <row r="2607" spans="1:7">
      <c r="A2607" s="2">
        <v>43940</v>
      </c>
      <c r="B2607" s="2">
        <f t="shared" si="80"/>
        <v>43951</v>
      </c>
      <c r="C2607" s="3">
        <f t="shared" si="81"/>
        <v>1</v>
      </c>
      <c r="D2607" t="s">
        <v>22</v>
      </c>
      <c r="E2607">
        <v>8</v>
      </c>
      <c r="F2607">
        <v>9730</v>
      </c>
      <c r="G2607">
        <v>421</v>
      </c>
    </row>
    <row r="2608" spans="1:7">
      <c r="A2608" s="2">
        <v>43940</v>
      </c>
      <c r="B2608" s="2">
        <f t="shared" si="80"/>
        <v>43951</v>
      </c>
      <c r="C2608" s="3">
        <f t="shared" si="81"/>
        <v>1</v>
      </c>
      <c r="D2608" t="s">
        <v>38</v>
      </c>
      <c r="E2608">
        <v>9</v>
      </c>
      <c r="F2608">
        <v>17962</v>
      </c>
      <c r="G2608">
        <v>1127</v>
      </c>
    </row>
    <row r="2609" spans="1:7">
      <c r="A2609" s="2">
        <v>43940</v>
      </c>
      <c r="B2609" s="2">
        <f t="shared" si="80"/>
        <v>43951</v>
      </c>
      <c r="C2609" s="3">
        <f t="shared" si="81"/>
        <v>1</v>
      </c>
      <c r="D2609" t="s">
        <v>45</v>
      </c>
      <c r="E2609">
        <v>10</v>
      </c>
      <c r="F2609">
        <v>2538</v>
      </c>
      <c r="G2609">
        <v>67</v>
      </c>
    </row>
    <row r="2610" spans="1:7">
      <c r="A2610" s="2">
        <v>43940</v>
      </c>
      <c r="B2610" s="2">
        <f t="shared" si="80"/>
        <v>43951</v>
      </c>
      <c r="C2610" s="3">
        <f t="shared" si="81"/>
        <v>1</v>
      </c>
      <c r="D2610" t="s">
        <v>33</v>
      </c>
      <c r="E2610">
        <v>11</v>
      </c>
      <c r="F2610">
        <v>2793</v>
      </c>
      <c r="G2610">
        <v>96</v>
      </c>
    </row>
    <row r="2611" spans="1:7">
      <c r="A2611" s="2">
        <v>43940</v>
      </c>
      <c r="B2611" s="2">
        <f t="shared" si="80"/>
        <v>43951</v>
      </c>
      <c r="C2611" s="3">
        <f t="shared" si="81"/>
        <v>1</v>
      </c>
      <c r="D2611" t="s">
        <v>15</v>
      </c>
      <c r="E2611">
        <v>12</v>
      </c>
      <c r="F2611">
        <v>26306</v>
      </c>
      <c r="G2611">
        <v>773</v>
      </c>
    </row>
    <row r="2612" spans="1:7">
      <c r="A2612" s="2">
        <v>43940</v>
      </c>
      <c r="B2612" s="2">
        <f t="shared" si="80"/>
        <v>43951</v>
      </c>
      <c r="C2612" s="3">
        <f t="shared" si="81"/>
        <v>1</v>
      </c>
      <c r="D2612" t="s">
        <v>18</v>
      </c>
      <c r="E2612">
        <v>13</v>
      </c>
      <c r="F2612">
        <v>17619</v>
      </c>
      <c r="G2612">
        <v>682</v>
      </c>
    </row>
    <row r="2613" spans="1:7">
      <c r="A2613" s="2">
        <v>43940</v>
      </c>
      <c r="B2613" s="2">
        <f t="shared" si="80"/>
        <v>43951</v>
      </c>
      <c r="C2613" s="3">
        <f t="shared" si="81"/>
        <v>1</v>
      </c>
      <c r="D2613" t="s">
        <v>57</v>
      </c>
      <c r="E2613">
        <v>66</v>
      </c>
      <c r="F2613">
        <v>808</v>
      </c>
      <c r="G2613">
        <v>6</v>
      </c>
    </row>
    <row r="2614" spans="1:7">
      <c r="A2614" s="2">
        <v>43940</v>
      </c>
      <c r="B2614" s="2">
        <f t="shared" si="80"/>
        <v>43951</v>
      </c>
      <c r="C2614" s="3">
        <f t="shared" si="81"/>
        <v>1</v>
      </c>
      <c r="D2614" t="s">
        <v>26</v>
      </c>
      <c r="E2614">
        <v>15</v>
      </c>
      <c r="F2614">
        <v>574</v>
      </c>
      <c r="G2614">
        <v>10</v>
      </c>
    </row>
    <row r="2615" spans="1:7">
      <c r="A2615" s="2">
        <v>43940</v>
      </c>
      <c r="B2615" s="2">
        <f t="shared" si="80"/>
        <v>43951</v>
      </c>
      <c r="C2615" s="3">
        <f t="shared" si="81"/>
        <v>1</v>
      </c>
      <c r="D2615" t="s">
        <v>53</v>
      </c>
      <c r="E2615">
        <v>16</v>
      </c>
      <c r="F2615">
        <v>1672</v>
      </c>
      <c r="G2615">
        <v>45</v>
      </c>
    </row>
    <row r="2616" spans="1:7">
      <c r="A2616" s="2">
        <v>43940</v>
      </c>
      <c r="B2616" s="2">
        <f t="shared" si="80"/>
        <v>43951</v>
      </c>
      <c r="C2616" s="3">
        <f t="shared" si="81"/>
        <v>1</v>
      </c>
      <c r="D2616" t="s">
        <v>6</v>
      </c>
      <c r="E2616">
        <v>17</v>
      </c>
      <c r="F2616">
        <v>30357</v>
      </c>
      <c r="G2616">
        <v>1302</v>
      </c>
    </row>
    <row r="2617" spans="1:7">
      <c r="A2617" s="2">
        <v>43940</v>
      </c>
      <c r="B2617" s="2">
        <f t="shared" si="80"/>
        <v>43951</v>
      </c>
      <c r="C2617" s="3">
        <f t="shared" si="81"/>
        <v>1</v>
      </c>
      <c r="D2617" t="s">
        <v>27</v>
      </c>
      <c r="E2617">
        <v>18</v>
      </c>
      <c r="F2617">
        <v>11301</v>
      </c>
      <c r="G2617">
        <v>652</v>
      </c>
    </row>
    <row r="2618" spans="1:7">
      <c r="A2618" s="2">
        <v>43940</v>
      </c>
      <c r="B2618" s="2">
        <f t="shared" si="80"/>
        <v>43951</v>
      </c>
      <c r="C2618" s="3">
        <f t="shared" si="81"/>
        <v>1</v>
      </c>
      <c r="D2618" t="s">
        <v>39</v>
      </c>
      <c r="E2618">
        <v>19</v>
      </c>
      <c r="F2618">
        <v>2915</v>
      </c>
      <c r="G2618">
        <v>75</v>
      </c>
    </row>
    <row r="2619" spans="1:7">
      <c r="A2619" s="2">
        <v>43940</v>
      </c>
      <c r="B2619" s="2">
        <f t="shared" si="80"/>
        <v>43951</v>
      </c>
      <c r="C2619" s="3">
        <f t="shared" si="81"/>
        <v>1</v>
      </c>
      <c r="D2619" t="s">
        <v>34</v>
      </c>
      <c r="E2619">
        <v>20</v>
      </c>
      <c r="F2619">
        <v>1897</v>
      </c>
      <c r="G2619">
        <v>94</v>
      </c>
    </row>
    <row r="2620" spans="1:7">
      <c r="A2620" s="2">
        <v>43940</v>
      </c>
      <c r="B2620" s="2">
        <f t="shared" si="80"/>
        <v>43951</v>
      </c>
      <c r="C2620" s="3">
        <f t="shared" si="81"/>
        <v>1</v>
      </c>
      <c r="D2620" t="s">
        <v>28</v>
      </c>
      <c r="E2620">
        <v>21</v>
      </c>
      <c r="F2620">
        <v>2960</v>
      </c>
      <c r="G2620">
        <v>149</v>
      </c>
    </row>
    <row r="2621" spans="1:7">
      <c r="A2621" s="2">
        <v>43940</v>
      </c>
      <c r="B2621" s="2">
        <f t="shared" si="80"/>
        <v>43951</v>
      </c>
      <c r="C2621" s="3">
        <f t="shared" si="81"/>
        <v>1</v>
      </c>
      <c r="D2621" t="s">
        <v>40</v>
      </c>
      <c r="E2621">
        <v>22</v>
      </c>
      <c r="F2621">
        <v>23928</v>
      </c>
      <c r="G2621">
        <v>1296</v>
      </c>
    </row>
    <row r="2622" spans="1:7">
      <c r="A2622" s="2">
        <v>43940</v>
      </c>
      <c r="B2622" s="2">
        <f t="shared" si="80"/>
        <v>43951</v>
      </c>
      <c r="C2622" s="3">
        <f t="shared" si="81"/>
        <v>1</v>
      </c>
      <c r="D2622" t="s">
        <v>51</v>
      </c>
      <c r="E2622">
        <v>23</v>
      </c>
      <c r="F2622">
        <v>867</v>
      </c>
      <c r="G2622">
        <v>34</v>
      </c>
    </row>
    <row r="2623" spans="1:7">
      <c r="A2623" s="2">
        <v>43940</v>
      </c>
      <c r="B2623" s="2">
        <f t="shared" si="80"/>
        <v>43951</v>
      </c>
      <c r="C2623" s="3">
        <f t="shared" si="81"/>
        <v>1</v>
      </c>
      <c r="D2623" t="s">
        <v>23</v>
      </c>
      <c r="E2623">
        <v>24</v>
      </c>
      <c r="F2623">
        <v>12892</v>
      </c>
      <c r="G2623">
        <v>548</v>
      </c>
    </row>
    <row r="2624" spans="1:7">
      <c r="A2624" s="2">
        <v>43940</v>
      </c>
      <c r="B2624" s="2">
        <f t="shared" si="80"/>
        <v>43951</v>
      </c>
      <c r="C2624" s="3">
        <f t="shared" si="81"/>
        <v>1</v>
      </c>
      <c r="D2624" t="s">
        <v>9</v>
      </c>
      <c r="E2624">
        <v>25</v>
      </c>
      <c r="F2624">
        <v>38077</v>
      </c>
      <c r="G2624">
        <v>1706</v>
      </c>
    </row>
    <row r="2625" spans="1:7">
      <c r="A2625" s="2">
        <v>43940</v>
      </c>
      <c r="B2625" s="2">
        <f t="shared" si="80"/>
        <v>43951</v>
      </c>
      <c r="C2625" s="3">
        <f t="shared" si="81"/>
        <v>1</v>
      </c>
      <c r="D2625" t="s">
        <v>42</v>
      </c>
      <c r="E2625">
        <v>26</v>
      </c>
      <c r="F2625">
        <v>31349</v>
      </c>
      <c r="G2625">
        <v>2389</v>
      </c>
    </row>
    <row r="2626" spans="1:7">
      <c r="A2626" s="2">
        <v>43940</v>
      </c>
      <c r="B2626" s="2">
        <f t="shared" si="80"/>
        <v>43951</v>
      </c>
      <c r="C2626" s="3">
        <f t="shared" si="81"/>
        <v>1</v>
      </c>
      <c r="D2626" t="s">
        <v>29</v>
      </c>
      <c r="E2626">
        <v>27</v>
      </c>
      <c r="F2626">
        <v>2356</v>
      </c>
      <c r="G2626">
        <v>134</v>
      </c>
    </row>
    <row r="2627" spans="1:7">
      <c r="A2627" s="2">
        <v>43940</v>
      </c>
      <c r="B2627" s="2">
        <f t="shared" si="80"/>
        <v>43951</v>
      </c>
      <c r="C2627" s="3">
        <f t="shared" si="81"/>
        <v>1</v>
      </c>
      <c r="D2627" t="s">
        <v>46</v>
      </c>
      <c r="E2627">
        <v>28</v>
      </c>
      <c r="F2627">
        <v>4274</v>
      </c>
      <c r="G2627">
        <v>159</v>
      </c>
    </row>
    <row r="2628" spans="1:7">
      <c r="A2628" s="2">
        <v>43940</v>
      </c>
      <c r="B2628" s="2">
        <f t="shared" ref="B2628:B2691" si="82">EOMONTH(A2628,0)</f>
        <v>43951</v>
      </c>
      <c r="C2628" s="3">
        <f t="shared" ref="C2628:C2691" si="83">IF(A2628=B2628,0,1)</f>
        <v>1</v>
      </c>
      <c r="D2628" t="s">
        <v>35</v>
      </c>
      <c r="E2628">
        <v>29</v>
      </c>
      <c r="F2628">
        <v>5667</v>
      </c>
      <c r="G2628">
        <v>196</v>
      </c>
    </row>
    <row r="2629" spans="1:7">
      <c r="A2629" s="2">
        <v>43940</v>
      </c>
      <c r="B2629" s="2">
        <f t="shared" si="82"/>
        <v>43951</v>
      </c>
      <c r="C2629" s="3">
        <f t="shared" si="83"/>
        <v>1</v>
      </c>
      <c r="D2629" t="s">
        <v>54</v>
      </c>
      <c r="E2629">
        <v>30</v>
      </c>
      <c r="F2629">
        <v>433</v>
      </c>
      <c r="G2629">
        <v>10</v>
      </c>
    </row>
    <row r="2630" spans="1:7">
      <c r="A2630" s="2">
        <v>43940</v>
      </c>
      <c r="B2630" s="2">
        <f t="shared" si="82"/>
        <v>43951</v>
      </c>
      <c r="C2630" s="3">
        <f t="shared" si="83"/>
        <v>1</v>
      </c>
      <c r="D2630" t="s">
        <v>12</v>
      </c>
      <c r="E2630">
        <v>31</v>
      </c>
      <c r="F2630">
        <v>1473</v>
      </c>
      <c r="G2630">
        <v>28</v>
      </c>
    </row>
    <row r="2631" spans="1:7">
      <c r="A2631" s="2">
        <v>43940</v>
      </c>
      <c r="B2631" s="2">
        <f t="shared" si="82"/>
        <v>43951</v>
      </c>
      <c r="C2631" s="3">
        <f t="shared" si="83"/>
        <v>1</v>
      </c>
      <c r="D2631" t="s">
        <v>24</v>
      </c>
      <c r="E2631">
        <v>32</v>
      </c>
      <c r="F2631">
        <v>3710</v>
      </c>
      <c r="G2631">
        <v>158</v>
      </c>
    </row>
    <row r="2632" spans="1:7">
      <c r="A2632" s="2">
        <v>43940</v>
      </c>
      <c r="B2632" s="2">
        <f t="shared" si="82"/>
        <v>43951</v>
      </c>
      <c r="C2632" s="3">
        <f t="shared" si="83"/>
        <v>1</v>
      </c>
      <c r="D2632" t="s">
        <v>19</v>
      </c>
      <c r="E2632">
        <v>33</v>
      </c>
      <c r="F2632">
        <v>1392</v>
      </c>
      <c r="G2632">
        <v>41</v>
      </c>
    </row>
    <row r="2633" spans="1:7">
      <c r="A2633" s="2">
        <v>43940</v>
      </c>
      <c r="B2633" s="2">
        <f t="shared" si="82"/>
        <v>43951</v>
      </c>
      <c r="C2633" s="3">
        <f t="shared" si="83"/>
        <v>1</v>
      </c>
      <c r="D2633" t="s">
        <v>21</v>
      </c>
      <c r="E2633">
        <v>34</v>
      </c>
      <c r="F2633">
        <v>85301</v>
      </c>
      <c r="G2633">
        <v>4202</v>
      </c>
    </row>
    <row r="2634" spans="1:7">
      <c r="A2634" s="2">
        <v>43940</v>
      </c>
      <c r="B2634" s="2">
        <f t="shared" si="82"/>
        <v>43951</v>
      </c>
      <c r="C2634" s="3">
        <f t="shared" si="83"/>
        <v>1</v>
      </c>
      <c r="D2634" t="s">
        <v>47</v>
      </c>
      <c r="E2634">
        <v>35</v>
      </c>
      <c r="F2634">
        <v>1845</v>
      </c>
      <c r="G2634">
        <v>55</v>
      </c>
    </row>
    <row r="2635" spans="1:7">
      <c r="A2635" s="2">
        <v>43940</v>
      </c>
      <c r="B2635" s="2">
        <f t="shared" si="82"/>
        <v>43951</v>
      </c>
      <c r="C2635" s="3">
        <f t="shared" si="83"/>
        <v>1</v>
      </c>
      <c r="D2635" t="s">
        <v>16</v>
      </c>
      <c r="E2635">
        <v>36</v>
      </c>
      <c r="F2635">
        <v>246741</v>
      </c>
      <c r="G2635">
        <v>17793</v>
      </c>
    </row>
    <row r="2636" spans="1:7">
      <c r="A2636" s="2">
        <v>43940</v>
      </c>
      <c r="B2636" s="2">
        <f t="shared" si="82"/>
        <v>43951</v>
      </c>
      <c r="C2636" s="3">
        <f t="shared" si="83"/>
        <v>1</v>
      </c>
      <c r="D2636" t="s">
        <v>20</v>
      </c>
      <c r="E2636">
        <v>37</v>
      </c>
      <c r="F2636">
        <v>6493</v>
      </c>
      <c r="G2636">
        <v>183</v>
      </c>
    </row>
    <row r="2637" spans="1:7">
      <c r="A2637" s="2">
        <v>43940</v>
      </c>
      <c r="B2637" s="2">
        <f t="shared" si="82"/>
        <v>43951</v>
      </c>
      <c r="C2637" s="3">
        <f t="shared" si="83"/>
        <v>1</v>
      </c>
      <c r="D2637" t="s">
        <v>48</v>
      </c>
      <c r="E2637">
        <v>38</v>
      </c>
      <c r="F2637">
        <v>585</v>
      </c>
      <c r="G2637">
        <v>10</v>
      </c>
    </row>
    <row r="2638" spans="1:7">
      <c r="A2638" s="2">
        <v>43940</v>
      </c>
      <c r="B2638" s="2">
        <f t="shared" si="82"/>
        <v>43951</v>
      </c>
      <c r="C2638" s="3">
        <f t="shared" si="83"/>
        <v>1</v>
      </c>
      <c r="D2638" t="s">
        <v>59</v>
      </c>
      <c r="E2638">
        <v>69</v>
      </c>
      <c r="F2638">
        <v>14</v>
      </c>
      <c r="G2638">
        <v>2</v>
      </c>
    </row>
    <row r="2639" spans="1:7">
      <c r="A2639" s="2">
        <v>43940</v>
      </c>
      <c r="B2639" s="2">
        <f t="shared" si="82"/>
        <v>43951</v>
      </c>
      <c r="C2639" s="3">
        <f t="shared" si="83"/>
        <v>1</v>
      </c>
      <c r="D2639" t="s">
        <v>41</v>
      </c>
      <c r="E2639">
        <v>39</v>
      </c>
      <c r="F2639">
        <v>11602</v>
      </c>
      <c r="G2639">
        <v>471</v>
      </c>
    </row>
    <row r="2640" spans="1:7">
      <c r="A2640" s="2">
        <v>43940</v>
      </c>
      <c r="B2640" s="2">
        <f t="shared" si="82"/>
        <v>43951</v>
      </c>
      <c r="C2640" s="3">
        <f t="shared" si="83"/>
        <v>1</v>
      </c>
      <c r="D2640" t="s">
        <v>30</v>
      </c>
      <c r="E2640">
        <v>40</v>
      </c>
      <c r="F2640">
        <v>2599</v>
      </c>
      <c r="G2640">
        <v>140</v>
      </c>
    </row>
    <row r="2641" spans="1:7">
      <c r="A2641" s="2">
        <v>43940</v>
      </c>
      <c r="B2641" s="2">
        <f t="shared" si="82"/>
        <v>43951</v>
      </c>
      <c r="C2641" s="3">
        <f t="shared" si="83"/>
        <v>1</v>
      </c>
      <c r="D2641" t="s">
        <v>14</v>
      </c>
      <c r="E2641">
        <v>41</v>
      </c>
      <c r="F2641">
        <v>1910</v>
      </c>
      <c r="G2641">
        <v>74</v>
      </c>
    </row>
    <row r="2642" spans="1:7">
      <c r="A2642" s="2">
        <v>43940</v>
      </c>
      <c r="B2642" s="2">
        <f t="shared" si="82"/>
        <v>43951</v>
      </c>
      <c r="C2642" s="3">
        <f t="shared" si="83"/>
        <v>1</v>
      </c>
      <c r="D2642" t="s">
        <v>31</v>
      </c>
      <c r="E2642">
        <v>42</v>
      </c>
      <c r="F2642">
        <v>32992</v>
      </c>
      <c r="G2642">
        <v>1285</v>
      </c>
    </row>
    <row r="2643" spans="1:7">
      <c r="A2643" s="2">
        <v>43940</v>
      </c>
      <c r="B2643" s="2">
        <f t="shared" si="82"/>
        <v>43951</v>
      </c>
      <c r="C2643" s="3">
        <f t="shared" si="83"/>
        <v>1</v>
      </c>
      <c r="D2643" t="s">
        <v>55</v>
      </c>
      <c r="E2643">
        <v>72</v>
      </c>
      <c r="F2643">
        <v>1213</v>
      </c>
      <c r="G2643">
        <v>41</v>
      </c>
    </row>
    <row r="2644" spans="1:7">
      <c r="A2644" s="2">
        <v>43940</v>
      </c>
      <c r="B2644" s="2">
        <f t="shared" si="82"/>
        <v>43951</v>
      </c>
      <c r="C2644" s="3">
        <f t="shared" si="83"/>
        <v>1</v>
      </c>
      <c r="D2644" t="s">
        <v>17</v>
      </c>
      <c r="E2644">
        <v>44</v>
      </c>
      <c r="F2644">
        <v>4706</v>
      </c>
      <c r="G2644">
        <v>150</v>
      </c>
    </row>
    <row r="2645" spans="1:7">
      <c r="A2645" s="2">
        <v>43940</v>
      </c>
      <c r="B2645" s="2">
        <f t="shared" si="82"/>
        <v>43951</v>
      </c>
      <c r="C2645" s="3">
        <f t="shared" si="83"/>
        <v>1</v>
      </c>
      <c r="D2645" t="s">
        <v>32</v>
      </c>
      <c r="E2645">
        <v>45</v>
      </c>
      <c r="F2645">
        <v>4377</v>
      </c>
      <c r="G2645">
        <v>120</v>
      </c>
    </row>
    <row r="2646" spans="1:7">
      <c r="A2646" s="2">
        <v>43940</v>
      </c>
      <c r="B2646" s="2">
        <f t="shared" si="82"/>
        <v>43951</v>
      </c>
      <c r="C2646" s="3">
        <f t="shared" si="83"/>
        <v>1</v>
      </c>
      <c r="D2646" t="s">
        <v>43</v>
      </c>
      <c r="E2646">
        <v>46</v>
      </c>
      <c r="F2646">
        <v>1635</v>
      </c>
      <c r="G2646">
        <v>7</v>
      </c>
    </row>
    <row r="2647" spans="1:7">
      <c r="A2647" s="2">
        <v>43940</v>
      </c>
      <c r="B2647" s="2">
        <f t="shared" si="82"/>
        <v>43951</v>
      </c>
      <c r="C2647" s="3">
        <f t="shared" si="83"/>
        <v>1</v>
      </c>
      <c r="D2647" t="s">
        <v>25</v>
      </c>
      <c r="E2647">
        <v>47</v>
      </c>
      <c r="F2647">
        <v>6824</v>
      </c>
      <c r="G2647">
        <v>151</v>
      </c>
    </row>
    <row r="2648" spans="1:7">
      <c r="A2648" s="2">
        <v>43940</v>
      </c>
      <c r="B2648" s="2">
        <f t="shared" si="82"/>
        <v>43951</v>
      </c>
      <c r="C2648" s="3">
        <f t="shared" si="83"/>
        <v>1</v>
      </c>
      <c r="D2648" t="s">
        <v>11</v>
      </c>
      <c r="E2648">
        <v>48</v>
      </c>
      <c r="F2648">
        <v>19441</v>
      </c>
      <c r="G2648">
        <v>503</v>
      </c>
    </row>
    <row r="2649" spans="1:7">
      <c r="A2649" s="2">
        <v>43940</v>
      </c>
      <c r="B2649" s="2">
        <f t="shared" si="82"/>
        <v>43951</v>
      </c>
      <c r="C2649" s="3">
        <f t="shared" si="83"/>
        <v>1</v>
      </c>
      <c r="D2649" t="s">
        <v>13</v>
      </c>
      <c r="E2649">
        <v>49</v>
      </c>
      <c r="F2649">
        <v>3071</v>
      </c>
      <c r="G2649">
        <v>27</v>
      </c>
    </row>
    <row r="2650" spans="1:7">
      <c r="A2650" s="2">
        <v>43940</v>
      </c>
      <c r="B2650" s="2">
        <f t="shared" si="82"/>
        <v>43951</v>
      </c>
      <c r="C2650" s="3">
        <f t="shared" si="83"/>
        <v>1</v>
      </c>
      <c r="D2650" t="s">
        <v>36</v>
      </c>
      <c r="E2650">
        <v>50</v>
      </c>
      <c r="F2650">
        <v>812</v>
      </c>
      <c r="G2650">
        <v>36</v>
      </c>
    </row>
    <row r="2651" spans="1:7">
      <c r="A2651" s="2">
        <v>43940</v>
      </c>
      <c r="B2651" s="2">
        <f t="shared" si="82"/>
        <v>43951</v>
      </c>
      <c r="C2651" s="3">
        <f t="shared" si="83"/>
        <v>1</v>
      </c>
      <c r="D2651" t="s">
        <v>56</v>
      </c>
      <c r="E2651">
        <v>78</v>
      </c>
      <c r="F2651">
        <v>53</v>
      </c>
      <c r="G2651">
        <v>3</v>
      </c>
    </row>
    <row r="2652" spans="1:7">
      <c r="A2652" s="2">
        <v>43940</v>
      </c>
      <c r="B2652" s="2">
        <f t="shared" si="82"/>
        <v>43951</v>
      </c>
      <c r="C2652" s="3">
        <f t="shared" si="83"/>
        <v>1</v>
      </c>
      <c r="D2652" t="s">
        <v>37</v>
      </c>
      <c r="E2652">
        <v>51</v>
      </c>
      <c r="F2652">
        <v>8536</v>
      </c>
      <c r="G2652">
        <v>277</v>
      </c>
    </row>
    <row r="2653" spans="1:7">
      <c r="A2653" s="2">
        <v>43940</v>
      </c>
      <c r="B2653" s="2">
        <f t="shared" si="82"/>
        <v>43951</v>
      </c>
      <c r="C2653" s="3">
        <f t="shared" si="83"/>
        <v>1</v>
      </c>
      <c r="D2653" t="s">
        <v>5</v>
      </c>
      <c r="E2653">
        <v>53</v>
      </c>
      <c r="F2653">
        <v>11864</v>
      </c>
      <c r="G2653">
        <v>637</v>
      </c>
    </row>
    <row r="2654" spans="1:7">
      <c r="A2654" s="2">
        <v>43940</v>
      </c>
      <c r="B2654" s="2">
        <f t="shared" si="82"/>
        <v>43951</v>
      </c>
      <c r="C2654" s="3">
        <f t="shared" si="83"/>
        <v>1</v>
      </c>
      <c r="D2654" t="s">
        <v>58</v>
      </c>
      <c r="E2654">
        <v>54</v>
      </c>
      <c r="F2654">
        <v>890</v>
      </c>
      <c r="G2654">
        <v>20</v>
      </c>
    </row>
    <row r="2655" spans="1:7">
      <c r="A2655" s="2">
        <v>43940</v>
      </c>
      <c r="B2655" s="2">
        <f t="shared" si="82"/>
        <v>43951</v>
      </c>
      <c r="C2655" s="3">
        <f t="shared" si="83"/>
        <v>1</v>
      </c>
      <c r="D2655" t="s">
        <v>10</v>
      </c>
      <c r="E2655">
        <v>55</v>
      </c>
      <c r="F2655">
        <v>4346</v>
      </c>
      <c r="G2655">
        <v>222</v>
      </c>
    </row>
    <row r="2656" spans="1:7">
      <c r="A2656" s="2">
        <v>43940</v>
      </c>
      <c r="B2656" s="2">
        <f t="shared" si="82"/>
        <v>43951</v>
      </c>
      <c r="C2656" s="3">
        <f t="shared" si="83"/>
        <v>1</v>
      </c>
      <c r="D2656" t="s">
        <v>49</v>
      </c>
      <c r="E2656">
        <v>56</v>
      </c>
      <c r="F2656">
        <v>422</v>
      </c>
      <c r="G2656">
        <v>2</v>
      </c>
    </row>
    <row r="2657" spans="1:7">
      <c r="A2657" s="2">
        <v>43941</v>
      </c>
      <c r="B2657" s="2">
        <f t="shared" si="82"/>
        <v>43951</v>
      </c>
      <c r="C2657" s="3">
        <f t="shared" si="83"/>
        <v>1</v>
      </c>
      <c r="D2657" t="s">
        <v>52</v>
      </c>
      <c r="E2657">
        <v>1</v>
      </c>
      <c r="F2657">
        <v>5078</v>
      </c>
      <c r="G2657">
        <v>164</v>
      </c>
    </row>
    <row r="2658" spans="1:7">
      <c r="A2658" s="2">
        <v>43941</v>
      </c>
      <c r="B2658" s="2">
        <f t="shared" si="82"/>
        <v>43951</v>
      </c>
      <c r="C2658" s="3">
        <f t="shared" si="83"/>
        <v>1</v>
      </c>
      <c r="D2658" t="s">
        <v>50</v>
      </c>
      <c r="E2658">
        <v>2</v>
      </c>
      <c r="F2658">
        <v>319</v>
      </c>
      <c r="G2658">
        <v>7</v>
      </c>
    </row>
    <row r="2659" spans="1:7">
      <c r="A2659" s="2">
        <v>43941</v>
      </c>
      <c r="B2659" s="2">
        <f t="shared" si="82"/>
        <v>43951</v>
      </c>
      <c r="C2659" s="3">
        <f t="shared" si="83"/>
        <v>1</v>
      </c>
      <c r="D2659" t="s">
        <v>8</v>
      </c>
      <c r="E2659">
        <v>4</v>
      </c>
      <c r="F2659">
        <v>5064</v>
      </c>
      <c r="G2659">
        <v>191</v>
      </c>
    </row>
    <row r="2660" spans="1:7">
      <c r="A2660" s="2">
        <v>43941</v>
      </c>
      <c r="B2660" s="2">
        <f t="shared" si="82"/>
        <v>43951</v>
      </c>
      <c r="C2660" s="3">
        <f t="shared" si="83"/>
        <v>1</v>
      </c>
      <c r="D2660" t="s">
        <v>44</v>
      </c>
      <c r="E2660">
        <v>5</v>
      </c>
      <c r="F2660">
        <v>1971</v>
      </c>
      <c r="G2660">
        <v>42</v>
      </c>
    </row>
    <row r="2661" spans="1:7">
      <c r="A2661" s="2">
        <v>43941</v>
      </c>
      <c r="B2661" s="2">
        <f t="shared" si="82"/>
        <v>43951</v>
      </c>
      <c r="C2661" s="3">
        <f t="shared" si="83"/>
        <v>1</v>
      </c>
      <c r="D2661" t="s">
        <v>7</v>
      </c>
      <c r="E2661">
        <v>6</v>
      </c>
      <c r="F2661">
        <v>33862</v>
      </c>
      <c r="G2661">
        <v>1223</v>
      </c>
    </row>
    <row r="2662" spans="1:7">
      <c r="A2662" s="2">
        <v>43941</v>
      </c>
      <c r="B2662" s="2">
        <f t="shared" si="82"/>
        <v>43951</v>
      </c>
      <c r="C2662" s="3">
        <f t="shared" si="83"/>
        <v>1</v>
      </c>
      <c r="D2662" t="s">
        <v>22</v>
      </c>
      <c r="E2662">
        <v>8</v>
      </c>
      <c r="F2662">
        <v>10106</v>
      </c>
      <c r="G2662">
        <v>448</v>
      </c>
    </row>
    <row r="2663" spans="1:7">
      <c r="A2663" s="2">
        <v>43941</v>
      </c>
      <c r="B2663" s="2">
        <f t="shared" si="82"/>
        <v>43951</v>
      </c>
      <c r="C2663" s="3">
        <f t="shared" si="83"/>
        <v>1</v>
      </c>
      <c r="D2663" t="s">
        <v>38</v>
      </c>
      <c r="E2663">
        <v>9</v>
      </c>
      <c r="F2663">
        <v>19815</v>
      </c>
      <c r="G2663">
        <v>1331</v>
      </c>
    </row>
    <row r="2664" spans="1:7">
      <c r="A2664" s="2">
        <v>43941</v>
      </c>
      <c r="B2664" s="2">
        <f t="shared" si="82"/>
        <v>43951</v>
      </c>
      <c r="C2664" s="3">
        <f t="shared" si="83"/>
        <v>1</v>
      </c>
      <c r="D2664" t="s">
        <v>45</v>
      </c>
      <c r="E2664">
        <v>10</v>
      </c>
      <c r="F2664">
        <v>2745</v>
      </c>
      <c r="G2664">
        <v>72</v>
      </c>
    </row>
    <row r="2665" spans="1:7">
      <c r="A2665" s="2">
        <v>43941</v>
      </c>
      <c r="B2665" s="2">
        <f t="shared" si="82"/>
        <v>43951</v>
      </c>
      <c r="C2665" s="3">
        <f t="shared" si="83"/>
        <v>1</v>
      </c>
      <c r="D2665" t="s">
        <v>33</v>
      </c>
      <c r="E2665">
        <v>11</v>
      </c>
      <c r="F2665">
        <v>2927</v>
      </c>
      <c r="G2665">
        <v>105</v>
      </c>
    </row>
    <row r="2666" spans="1:7">
      <c r="A2666" s="2">
        <v>43941</v>
      </c>
      <c r="B2666" s="2">
        <f t="shared" si="82"/>
        <v>43951</v>
      </c>
      <c r="C2666" s="3">
        <f t="shared" si="83"/>
        <v>1</v>
      </c>
      <c r="D2666" t="s">
        <v>15</v>
      </c>
      <c r="E2666">
        <v>12</v>
      </c>
      <c r="F2666">
        <v>27050</v>
      </c>
      <c r="G2666">
        <v>822</v>
      </c>
    </row>
    <row r="2667" spans="1:7">
      <c r="A2667" s="2">
        <v>43941</v>
      </c>
      <c r="B2667" s="2">
        <f t="shared" si="82"/>
        <v>43951</v>
      </c>
      <c r="C2667" s="3">
        <f t="shared" si="83"/>
        <v>1</v>
      </c>
      <c r="D2667" t="s">
        <v>18</v>
      </c>
      <c r="E2667">
        <v>13</v>
      </c>
      <c r="F2667">
        <v>18447</v>
      </c>
      <c r="G2667">
        <v>767</v>
      </c>
    </row>
    <row r="2668" spans="1:7">
      <c r="A2668" s="2">
        <v>43941</v>
      </c>
      <c r="B2668" s="2">
        <f t="shared" si="82"/>
        <v>43951</v>
      </c>
      <c r="C2668" s="3">
        <f t="shared" si="83"/>
        <v>1</v>
      </c>
      <c r="D2668" t="s">
        <v>57</v>
      </c>
      <c r="E2668">
        <v>66</v>
      </c>
      <c r="F2668">
        <v>811</v>
      </c>
      <c r="G2668">
        <v>6</v>
      </c>
    </row>
    <row r="2669" spans="1:7">
      <c r="A2669" s="2">
        <v>43941</v>
      </c>
      <c r="B2669" s="2">
        <f t="shared" si="82"/>
        <v>43951</v>
      </c>
      <c r="C2669" s="3">
        <f t="shared" si="83"/>
        <v>1</v>
      </c>
      <c r="D2669" t="s">
        <v>26</v>
      </c>
      <c r="E2669">
        <v>15</v>
      </c>
      <c r="F2669">
        <v>578</v>
      </c>
      <c r="G2669">
        <v>10</v>
      </c>
    </row>
    <row r="2670" spans="1:7">
      <c r="A2670" s="2">
        <v>43941</v>
      </c>
      <c r="B2670" s="2">
        <f t="shared" si="82"/>
        <v>43951</v>
      </c>
      <c r="C2670" s="3">
        <f t="shared" si="83"/>
        <v>1</v>
      </c>
      <c r="D2670" t="s">
        <v>53</v>
      </c>
      <c r="E2670">
        <v>16</v>
      </c>
      <c r="F2670">
        <v>1736</v>
      </c>
      <c r="G2670">
        <v>48</v>
      </c>
    </row>
    <row r="2671" spans="1:7">
      <c r="A2671" s="2">
        <v>43941</v>
      </c>
      <c r="B2671" s="2">
        <f t="shared" si="82"/>
        <v>43951</v>
      </c>
      <c r="C2671" s="3">
        <f t="shared" si="83"/>
        <v>1</v>
      </c>
      <c r="D2671" t="s">
        <v>6</v>
      </c>
      <c r="E2671">
        <v>17</v>
      </c>
      <c r="F2671">
        <v>31508</v>
      </c>
      <c r="G2671">
        <v>1359</v>
      </c>
    </row>
    <row r="2672" spans="1:7">
      <c r="A2672" s="2">
        <v>43941</v>
      </c>
      <c r="B2672" s="2">
        <f t="shared" si="82"/>
        <v>43951</v>
      </c>
      <c r="C2672" s="3">
        <f t="shared" si="83"/>
        <v>1</v>
      </c>
      <c r="D2672" t="s">
        <v>27</v>
      </c>
      <c r="E2672">
        <v>18</v>
      </c>
      <c r="F2672">
        <v>11784</v>
      </c>
      <c r="G2672">
        <v>666</v>
      </c>
    </row>
    <row r="2673" spans="1:7">
      <c r="A2673" s="2">
        <v>43941</v>
      </c>
      <c r="B2673" s="2">
        <f t="shared" si="82"/>
        <v>43951</v>
      </c>
      <c r="C2673" s="3">
        <f t="shared" si="83"/>
        <v>1</v>
      </c>
      <c r="D2673" t="s">
        <v>39</v>
      </c>
      <c r="E2673">
        <v>19</v>
      </c>
      <c r="F2673">
        <v>3175</v>
      </c>
      <c r="G2673">
        <v>79</v>
      </c>
    </row>
    <row r="2674" spans="1:7">
      <c r="A2674" s="2">
        <v>43941</v>
      </c>
      <c r="B2674" s="2">
        <f t="shared" si="82"/>
        <v>43951</v>
      </c>
      <c r="C2674" s="3">
        <f t="shared" si="83"/>
        <v>1</v>
      </c>
      <c r="D2674" t="s">
        <v>34</v>
      </c>
      <c r="E2674">
        <v>20</v>
      </c>
      <c r="F2674">
        <v>2030</v>
      </c>
      <c r="G2674">
        <v>101</v>
      </c>
    </row>
    <row r="2675" spans="1:7">
      <c r="A2675" s="2">
        <v>43941</v>
      </c>
      <c r="B2675" s="2">
        <f t="shared" si="82"/>
        <v>43951</v>
      </c>
      <c r="C2675" s="3">
        <f t="shared" si="83"/>
        <v>1</v>
      </c>
      <c r="D2675" t="s">
        <v>28</v>
      </c>
      <c r="E2675">
        <v>21</v>
      </c>
      <c r="F2675">
        <v>3050</v>
      </c>
      <c r="G2675">
        <v>155</v>
      </c>
    </row>
    <row r="2676" spans="1:7">
      <c r="A2676" s="2">
        <v>43941</v>
      </c>
      <c r="B2676" s="2">
        <f t="shared" si="82"/>
        <v>43951</v>
      </c>
      <c r="C2676" s="3">
        <f t="shared" si="83"/>
        <v>1</v>
      </c>
      <c r="D2676" t="s">
        <v>40</v>
      </c>
      <c r="E2676">
        <v>22</v>
      </c>
      <c r="F2676">
        <v>24523</v>
      </c>
      <c r="G2676">
        <v>1328</v>
      </c>
    </row>
    <row r="2677" spans="1:7">
      <c r="A2677" s="2">
        <v>43941</v>
      </c>
      <c r="B2677" s="2">
        <f t="shared" si="82"/>
        <v>43951</v>
      </c>
      <c r="C2677" s="3">
        <f t="shared" si="83"/>
        <v>1</v>
      </c>
      <c r="D2677" t="s">
        <v>51</v>
      </c>
      <c r="E2677">
        <v>23</v>
      </c>
      <c r="F2677">
        <v>875</v>
      </c>
      <c r="G2677">
        <v>35</v>
      </c>
    </row>
    <row r="2678" spans="1:7">
      <c r="A2678" s="2">
        <v>43941</v>
      </c>
      <c r="B2678" s="2">
        <f t="shared" si="82"/>
        <v>43951</v>
      </c>
      <c r="C2678" s="3">
        <f t="shared" si="83"/>
        <v>1</v>
      </c>
      <c r="D2678" t="s">
        <v>23</v>
      </c>
      <c r="E2678">
        <v>24</v>
      </c>
      <c r="F2678">
        <v>13750</v>
      </c>
      <c r="G2678">
        <v>582</v>
      </c>
    </row>
    <row r="2679" spans="1:7">
      <c r="A2679" s="2">
        <v>43941</v>
      </c>
      <c r="B2679" s="2">
        <f t="shared" si="82"/>
        <v>43951</v>
      </c>
      <c r="C2679" s="3">
        <f t="shared" si="83"/>
        <v>1</v>
      </c>
      <c r="D2679" t="s">
        <v>9</v>
      </c>
      <c r="E2679">
        <v>25</v>
      </c>
      <c r="F2679">
        <v>39643</v>
      </c>
      <c r="G2679">
        <v>1809</v>
      </c>
    </row>
    <row r="2680" spans="1:7">
      <c r="A2680" s="2">
        <v>43941</v>
      </c>
      <c r="B2680" s="2">
        <f t="shared" si="82"/>
        <v>43951</v>
      </c>
      <c r="C2680" s="3">
        <f t="shared" si="83"/>
        <v>1</v>
      </c>
      <c r="D2680" t="s">
        <v>42</v>
      </c>
      <c r="E2680">
        <v>26</v>
      </c>
      <c r="F2680">
        <v>31929</v>
      </c>
      <c r="G2680">
        <v>2466</v>
      </c>
    </row>
    <row r="2681" spans="1:7">
      <c r="A2681" s="2">
        <v>43941</v>
      </c>
      <c r="B2681" s="2">
        <f t="shared" si="82"/>
        <v>43951</v>
      </c>
      <c r="C2681" s="3">
        <f t="shared" si="83"/>
        <v>1</v>
      </c>
      <c r="D2681" t="s">
        <v>29</v>
      </c>
      <c r="E2681">
        <v>27</v>
      </c>
      <c r="F2681">
        <v>2470</v>
      </c>
      <c r="G2681">
        <v>143</v>
      </c>
    </row>
    <row r="2682" spans="1:7">
      <c r="A2682" s="2">
        <v>43941</v>
      </c>
      <c r="B2682" s="2">
        <f t="shared" si="82"/>
        <v>43951</v>
      </c>
      <c r="C2682" s="3">
        <f t="shared" si="83"/>
        <v>1</v>
      </c>
      <c r="D2682" t="s">
        <v>46</v>
      </c>
      <c r="E2682">
        <v>28</v>
      </c>
      <c r="F2682">
        <v>4512</v>
      </c>
      <c r="G2682">
        <v>169</v>
      </c>
    </row>
    <row r="2683" spans="1:7">
      <c r="A2683" s="2">
        <v>43941</v>
      </c>
      <c r="B2683" s="2">
        <f t="shared" si="82"/>
        <v>43951</v>
      </c>
      <c r="C2683" s="3">
        <f t="shared" si="83"/>
        <v>1</v>
      </c>
      <c r="D2683" t="s">
        <v>35</v>
      </c>
      <c r="E2683">
        <v>29</v>
      </c>
      <c r="F2683">
        <v>5807</v>
      </c>
      <c r="G2683">
        <v>201</v>
      </c>
    </row>
    <row r="2684" spans="1:7">
      <c r="A2684" s="2">
        <v>43941</v>
      </c>
      <c r="B2684" s="2">
        <f t="shared" si="82"/>
        <v>43951</v>
      </c>
      <c r="C2684" s="3">
        <f t="shared" si="83"/>
        <v>1</v>
      </c>
      <c r="D2684" t="s">
        <v>54</v>
      </c>
      <c r="E2684">
        <v>30</v>
      </c>
      <c r="F2684">
        <v>433</v>
      </c>
      <c r="G2684">
        <v>12</v>
      </c>
    </row>
    <row r="2685" spans="1:7">
      <c r="A2685" s="2">
        <v>43941</v>
      </c>
      <c r="B2685" s="2">
        <f t="shared" si="82"/>
        <v>43951</v>
      </c>
      <c r="C2685" s="3">
        <f t="shared" si="83"/>
        <v>1</v>
      </c>
      <c r="D2685" t="s">
        <v>12</v>
      </c>
      <c r="E2685">
        <v>31</v>
      </c>
      <c r="F2685">
        <v>1646</v>
      </c>
      <c r="G2685">
        <v>33</v>
      </c>
    </row>
    <row r="2686" spans="1:7">
      <c r="A2686" s="2">
        <v>43941</v>
      </c>
      <c r="B2686" s="2">
        <f t="shared" si="82"/>
        <v>43951</v>
      </c>
      <c r="C2686" s="3">
        <f t="shared" si="83"/>
        <v>1</v>
      </c>
      <c r="D2686" t="s">
        <v>24</v>
      </c>
      <c r="E2686">
        <v>32</v>
      </c>
      <c r="F2686">
        <v>3830</v>
      </c>
      <c r="G2686">
        <v>163</v>
      </c>
    </row>
    <row r="2687" spans="1:7">
      <c r="A2687" s="2">
        <v>43941</v>
      </c>
      <c r="B2687" s="2">
        <f t="shared" si="82"/>
        <v>43951</v>
      </c>
      <c r="C2687" s="3">
        <f t="shared" si="83"/>
        <v>1</v>
      </c>
      <c r="D2687" t="s">
        <v>19</v>
      </c>
      <c r="E2687">
        <v>33</v>
      </c>
      <c r="F2687">
        <v>1447</v>
      </c>
      <c r="G2687">
        <v>42</v>
      </c>
    </row>
    <row r="2688" spans="1:7">
      <c r="A2688" s="2">
        <v>43941</v>
      </c>
      <c r="B2688" s="2">
        <f t="shared" si="82"/>
        <v>43951</v>
      </c>
      <c r="C2688" s="3">
        <f t="shared" si="83"/>
        <v>1</v>
      </c>
      <c r="D2688" t="s">
        <v>21</v>
      </c>
      <c r="E2688">
        <v>34</v>
      </c>
      <c r="F2688">
        <v>88806</v>
      </c>
      <c r="G2688">
        <v>4377</v>
      </c>
    </row>
    <row r="2689" spans="1:7">
      <c r="A2689" s="2">
        <v>43941</v>
      </c>
      <c r="B2689" s="2">
        <f t="shared" si="82"/>
        <v>43951</v>
      </c>
      <c r="C2689" s="3">
        <f t="shared" si="83"/>
        <v>1</v>
      </c>
      <c r="D2689" t="s">
        <v>47</v>
      </c>
      <c r="E2689">
        <v>35</v>
      </c>
      <c r="F2689">
        <v>1971</v>
      </c>
      <c r="G2689">
        <v>58</v>
      </c>
    </row>
    <row r="2690" spans="1:7">
      <c r="A2690" s="2">
        <v>43941</v>
      </c>
      <c r="B2690" s="2">
        <f t="shared" si="82"/>
        <v>43951</v>
      </c>
      <c r="C2690" s="3">
        <f t="shared" si="83"/>
        <v>1</v>
      </c>
      <c r="D2690" t="s">
        <v>16</v>
      </c>
      <c r="E2690">
        <v>36</v>
      </c>
      <c r="F2690">
        <v>251608</v>
      </c>
      <c r="G2690">
        <v>18412</v>
      </c>
    </row>
    <row r="2691" spans="1:7">
      <c r="A2691" s="2">
        <v>43941</v>
      </c>
      <c r="B2691" s="2">
        <f t="shared" si="82"/>
        <v>43951</v>
      </c>
      <c r="C2691" s="3">
        <f t="shared" si="83"/>
        <v>1</v>
      </c>
      <c r="D2691" t="s">
        <v>20</v>
      </c>
      <c r="E2691">
        <v>37</v>
      </c>
      <c r="F2691">
        <v>6764</v>
      </c>
      <c r="G2691">
        <v>187</v>
      </c>
    </row>
    <row r="2692" spans="1:7">
      <c r="A2692" s="2">
        <v>43941</v>
      </c>
      <c r="B2692" s="2">
        <f t="shared" ref="B2692:B2755" si="84">EOMONTH(A2692,0)</f>
        <v>43951</v>
      </c>
      <c r="C2692" s="3">
        <f t="shared" ref="C2692:C2755" si="85">IF(A2692=B2692,0,1)</f>
        <v>1</v>
      </c>
      <c r="D2692" t="s">
        <v>48</v>
      </c>
      <c r="E2692">
        <v>38</v>
      </c>
      <c r="F2692">
        <v>627</v>
      </c>
      <c r="G2692">
        <v>13</v>
      </c>
    </row>
    <row r="2693" spans="1:7">
      <c r="A2693" s="2">
        <v>43941</v>
      </c>
      <c r="B2693" s="2">
        <f t="shared" si="84"/>
        <v>43951</v>
      </c>
      <c r="C2693" s="3">
        <f t="shared" si="85"/>
        <v>1</v>
      </c>
      <c r="D2693" t="s">
        <v>59</v>
      </c>
      <c r="E2693">
        <v>69</v>
      </c>
      <c r="F2693">
        <v>14</v>
      </c>
      <c r="G2693">
        <v>2</v>
      </c>
    </row>
    <row r="2694" spans="1:7">
      <c r="A2694" s="2">
        <v>43941</v>
      </c>
      <c r="B2694" s="2">
        <f t="shared" si="84"/>
        <v>43951</v>
      </c>
      <c r="C2694" s="3">
        <f t="shared" si="85"/>
        <v>1</v>
      </c>
      <c r="D2694" t="s">
        <v>41</v>
      </c>
      <c r="E2694">
        <v>39</v>
      </c>
      <c r="F2694">
        <v>12919</v>
      </c>
      <c r="G2694">
        <v>509</v>
      </c>
    </row>
    <row r="2695" spans="1:7">
      <c r="A2695" s="2">
        <v>43941</v>
      </c>
      <c r="B2695" s="2">
        <f t="shared" si="84"/>
        <v>43951</v>
      </c>
      <c r="C2695" s="3">
        <f t="shared" si="85"/>
        <v>1</v>
      </c>
      <c r="D2695" t="s">
        <v>30</v>
      </c>
      <c r="E2695">
        <v>40</v>
      </c>
      <c r="F2695">
        <v>2680</v>
      </c>
      <c r="G2695">
        <v>143</v>
      </c>
    </row>
    <row r="2696" spans="1:7">
      <c r="A2696" s="2">
        <v>43941</v>
      </c>
      <c r="B2696" s="2">
        <f t="shared" si="84"/>
        <v>43951</v>
      </c>
      <c r="C2696" s="3">
        <f t="shared" si="85"/>
        <v>1</v>
      </c>
      <c r="D2696" t="s">
        <v>14</v>
      </c>
      <c r="E2696">
        <v>41</v>
      </c>
      <c r="F2696">
        <v>1956</v>
      </c>
      <c r="G2696">
        <v>75</v>
      </c>
    </row>
    <row r="2697" spans="1:7">
      <c r="A2697" s="2">
        <v>43941</v>
      </c>
      <c r="B2697" s="2">
        <f t="shared" si="84"/>
        <v>43951</v>
      </c>
      <c r="C2697" s="3">
        <f t="shared" si="85"/>
        <v>1</v>
      </c>
      <c r="D2697" t="s">
        <v>31</v>
      </c>
      <c r="E2697">
        <v>42</v>
      </c>
      <c r="F2697">
        <v>34005</v>
      </c>
      <c r="G2697">
        <v>1366</v>
      </c>
    </row>
    <row r="2698" spans="1:7">
      <c r="A2698" s="2">
        <v>43941</v>
      </c>
      <c r="B2698" s="2">
        <f t="shared" si="84"/>
        <v>43951</v>
      </c>
      <c r="C2698" s="3">
        <f t="shared" si="85"/>
        <v>1</v>
      </c>
      <c r="D2698" t="s">
        <v>55</v>
      </c>
      <c r="E2698">
        <v>72</v>
      </c>
      <c r="F2698">
        <v>1252</v>
      </c>
      <c r="G2698">
        <v>42</v>
      </c>
    </row>
    <row r="2699" spans="1:7">
      <c r="A2699" s="2">
        <v>43941</v>
      </c>
      <c r="B2699" s="2">
        <f t="shared" si="84"/>
        <v>43951</v>
      </c>
      <c r="C2699" s="3">
        <f t="shared" si="85"/>
        <v>1</v>
      </c>
      <c r="D2699" t="s">
        <v>17</v>
      </c>
      <c r="E2699">
        <v>44</v>
      </c>
      <c r="F2699">
        <v>5090</v>
      </c>
      <c r="G2699">
        <v>155</v>
      </c>
    </row>
    <row r="2700" spans="1:7">
      <c r="A2700" s="2">
        <v>43941</v>
      </c>
      <c r="B2700" s="2">
        <f t="shared" si="84"/>
        <v>43951</v>
      </c>
      <c r="C2700" s="3">
        <f t="shared" si="85"/>
        <v>1</v>
      </c>
      <c r="D2700" t="s">
        <v>32</v>
      </c>
      <c r="E2700">
        <v>45</v>
      </c>
      <c r="F2700">
        <v>4439</v>
      </c>
      <c r="G2700">
        <v>124</v>
      </c>
    </row>
    <row r="2701" spans="1:7">
      <c r="A2701" s="2">
        <v>43941</v>
      </c>
      <c r="B2701" s="2">
        <f t="shared" si="84"/>
        <v>43951</v>
      </c>
      <c r="C2701" s="3">
        <f t="shared" si="85"/>
        <v>1</v>
      </c>
      <c r="D2701" t="s">
        <v>43</v>
      </c>
      <c r="E2701">
        <v>46</v>
      </c>
      <c r="F2701">
        <v>1685</v>
      </c>
      <c r="G2701">
        <v>7</v>
      </c>
    </row>
    <row r="2702" spans="1:7">
      <c r="A2702" s="2">
        <v>43941</v>
      </c>
      <c r="B2702" s="2">
        <f t="shared" si="84"/>
        <v>43951</v>
      </c>
      <c r="C2702" s="3">
        <f t="shared" si="85"/>
        <v>1</v>
      </c>
      <c r="D2702" t="s">
        <v>25</v>
      </c>
      <c r="E2702">
        <v>47</v>
      </c>
      <c r="F2702">
        <v>6994</v>
      </c>
      <c r="G2702">
        <v>156</v>
      </c>
    </row>
    <row r="2703" spans="1:7">
      <c r="A2703" s="2">
        <v>43941</v>
      </c>
      <c r="B2703" s="2">
        <f t="shared" si="84"/>
        <v>43951</v>
      </c>
      <c r="C2703" s="3">
        <f t="shared" si="85"/>
        <v>1</v>
      </c>
      <c r="D2703" t="s">
        <v>11</v>
      </c>
      <c r="E2703">
        <v>48</v>
      </c>
      <c r="F2703">
        <v>20035</v>
      </c>
      <c r="G2703">
        <v>523</v>
      </c>
    </row>
    <row r="2704" spans="1:7">
      <c r="A2704" s="2">
        <v>43941</v>
      </c>
      <c r="B2704" s="2">
        <f t="shared" si="84"/>
        <v>43951</v>
      </c>
      <c r="C2704" s="3">
        <f t="shared" si="85"/>
        <v>1</v>
      </c>
      <c r="D2704" t="s">
        <v>13</v>
      </c>
      <c r="E2704">
        <v>49</v>
      </c>
      <c r="F2704">
        <v>3213</v>
      </c>
      <c r="G2704">
        <v>28</v>
      </c>
    </row>
    <row r="2705" spans="1:7">
      <c r="A2705" s="2">
        <v>43941</v>
      </c>
      <c r="B2705" s="2">
        <f t="shared" si="84"/>
        <v>43951</v>
      </c>
      <c r="C2705" s="3">
        <f t="shared" si="85"/>
        <v>1</v>
      </c>
      <c r="D2705" t="s">
        <v>36</v>
      </c>
      <c r="E2705">
        <v>50</v>
      </c>
      <c r="F2705">
        <v>816</v>
      </c>
      <c r="G2705">
        <v>37</v>
      </c>
    </row>
    <row r="2706" spans="1:7">
      <c r="A2706" s="2">
        <v>43941</v>
      </c>
      <c r="B2706" s="2">
        <f t="shared" si="84"/>
        <v>43951</v>
      </c>
      <c r="C2706" s="3">
        <f t="shared" si="85"/>
        <v>1</v>
      </c>
      <c r="D2706" t="s">
        <v>56</v>
      </c>
      <c r="E2706">
        <v>78</v>
      </c>
      <c r="F2706">
        <v>54</v>
      </c>
      <c r="G2706">
        <v>3</v>
      </c>
    </row>
    <row r="2707" spans="1:7">
      <c r="A2707" s="2">
        <v>43941</v>
      </c>
      <c r="B2707" s="2">
        <f t="shared" si="84"/>
        <v>43951</v>
      </c>
      <c r="C2707" s="3">
        <f t="shared" si="85"/>
        <v>1</v>
      </c>
      <c r="D2707" t="s">
        <v>37</v>
      </c>
      <c r="E2707">
        <v>51</v>
      </c>
      <c r="F2707">
        <v>8989</v>
      </c>
      <c r="G2707">
        <v>300</v>
      </c>
    </row>
    <row r="2708" spans="1:7">
      <c r="A2708" s="2">
        <v>43941</v>
      </c>
      <c r="B2708" s="2">
        <f t="shared" si="84"/>
        <v>43951</v>
      </c>
      <c r="C2708" s="3">
        <f t="shared" si="85"/>
        <v>1</v>
      </c>
      <c r="D2708" t="s">
        <v>5</v>
      </c>
      <c r="E2708">
        <v>53</v>
      </c>
      <c r="F2708">
        <v>12255</v>
      </c>
      <c r="G2708">
        <v>661</v>
      </c>
    </row>
    <row r="2709" spans="1:7">
      <c r="A2709" s="2">
        <v>43941</v>
      </c>
      <c r="B2709" s="2">
        <f t="shared" si="84"/>
        <v>43951</v>
      </c>
      <c r="C2709" s="3">
        <f t="shared" si="85"/>
        <v>1</v>
      </c>
      <c r="D2709" t="s">
        <v>58</v>
      </c>
      <c r="E2709">
        <v>54</v>
      </c>
      <c r="F2709">
        <v>908</v>
      </c>
      <c r="G2709">
        <v>26</v>
      </c>
    </row>
    <row r="2710" spans="1:7">
      <c r="A2710" s="2">
        <v>43941</v>
      </c>
      <c r="B2710" s="2">
        <f t="shared" si="84"/>
        <v>43951</v>
      </c>
      <c r="C2710" s="3">
        <f t="shared" si="85"/>
        <v>1</v>
      </c>
      <c r="D2710" t="s">
        <v>10</v>
      </c>
      <c r="E2710">
        <v>55</v>
      </c>
      <c r="F2710">
        <v>4564</v>
      </c>
      <c r="G2710">
        <v>231</v>
      </c>
    </row>
    <row r="2711" spans="1:7">
      <c r="A2711" s="2">
        <v>43941</v>
      </c>
      <c r="B2711" s="2">
        <f t="shared" si="84"/>
        <v>43951</v>
      </c>
      <c r="C2711" s="3">
        <f t="shared" si="85"/>
        <v>1</v>
      </c>
      <c r="D2711" t="s">
        <v>49</v>
      </c>
      <c r="E2711">
        <v>56</v>
      </c>
      <c r="F2711">
        <v>426</v>
      </c>
      <c r="G2711">
        <v>2</v>
      </c>
    </row>
    <row r="2712" spans="1:7">
      <c r="A2712" s="2">
        <v>43942</v>
      </c>
      <c r="B2712" s="2">
        <f t="shared" si="84"/>
        <v>43951</v>
      </c>
      <c r="C2712" s="3">
        <f t="shared" si="85"/>
        <v>1</v>
      </c>
      <c r="D2712" t="s">
        <v>52</v>
      </c>
      <c r="E2712">
        <v>1</v>
      </c>
      <c r="F2712">
        <v>5327</v>
      </c>
      <c r="G2712">
        <v>186</v>
      </c>
    </row>
    <row r="2713" spans="1:7">
      <c r="A2713" s="2">
        <v>43942</v>
      </c>
      <c r="B2713" s="2">
        <f t="shared" si="84"/>
        <v>43951</v>
      </c>
      <c r="C2713" s="3">
        <f t="shared" si="85"/>
        <v>1</v>
      </c>
      <c r="D2713" t="s">
        <v>50</v>
      </c>
      <c r="E2713">
        <v>2</v>
      </c>
      <c r="F2713">
        <v>327</v>
      </c>
      <c r="G2713">
        <v>7</v>
      </c>
    </row>
    <row r="2714" spans="1:7">
      <c r="A2714" s="2">
        <v>43942</v>
      </c>
      <c r="B2714" s="2">
        <f t="shared" si="84"/>
        <v>43951</v>
      </c>
      <c r="C2714" s="3">
        <f t="shared" si="85"/>
        <v>1</v>
      </c>
      <c r="D2714" t="s">
        <v>8</v>
      </c>
      <c r="E2714">
        <v>4</v>
      </c>
      <c r="F2714">
        <v>5251</v>
      </c>
      <c r="G2714">
        <v>213</v>
      </c>
    </row>
    <row r="2715" spans="1:7">
      <c r="A2715" s="2">
        <v>43942</v>
      </c>
      <c r="B2715" s="2">
        <f t="shared" si="84"/>
        <v>43951</v>
      </c>
      <c r="C2715" s="3">
        <f t="shared" si="85"/>
        <v>1</v>
      </c>
      <c r="D2715" t="s">
        <v>44</v>
      </c>
      <c r="E2715">
        <v>5</v>
      </c>
      <c r="F2715">
        <v>2262</v>
      </c>
      <c r="G2715">
        <v>43</v>
      </c>
    </row>
    <row r="2716" spans="1:7">
      <c r="A2716" s="2">
        <v>43942</v>
      </c>
      <c r="B2716" s="2">
        <f t="shared" si="84"/>
        <v>43951</v>
      </c>
      <c r="C2716" s="3">
        <f t="shared" si="85"/>
        <v>1</v>
      </c>
      <c r="D2716" t="s">
        <v>7</v>
      </c>
      <c r="E2716">
        <v>6</v>
      </c>
      <c r="F2716">
        <v>35844</v>
      </c>
      <c r="G2716">
        <v>1316</v>
      </c>
    </row>
    <row r="2717" spans="1:7">
      <c r="A2717" s="2">
        <v>43942</v>
      </c>
      <c r="B2717" s="2">
        <f t="shared" si="84"/>
        <v>43951</v>
      </c>
      <c r="C2717" s="3">
        <f t="shared" si="85"/>
        <v>1</v>
      </c>
      <c r="D2717" t="s">
        <v>22</v>
      </c>
      <c r="E2717">
        <v>8</v>
      </c>
      <c r="F2717">
        <v>10447</v>
      </c>
      <c r="G2717">
        <v>484</v>
      </c>
    </row>
    <row r="2718" spans="1:7">
      <c r="A2718" s="2">
        <v>43942</v>
      </c>
      <c r="B2718" s="2">
        <f t="shared" si="84"/>
        <v>43951</v>
      </c>
      <c r="C2718" s="3">
        <f t="shared" si="85"/>
        <v>1</v>
      </c>
      <c r="D2718" t="s">
        <v>38</v>
      </c>
      <c r="E2718">
        <v>9</v>
      </c>
      <c r="F2718">
        <v>20360</v>
      </c>
      <c r="G2718">
        <v>1423</v>
      </c>
    </row>
    <row r="2719" spans="1:7">
      <c r="A2719" s="2">
        <v>43942</v>
      </c>
      <c r="B2719" s="2">
        <f t="shared" si="84"/>
        <v>43951</v>
      </c>
      <c r="C2719" s="3">
        <f t="shared" si="85"/>
        <v>1</v>
      </c>
      <c r="D2719" t="s">
        <v>45</v>
      </c>
      <c r="E2719">
        <v>10</v>
      </c>
      <c r="F2719">
        <v>2931</v>
      </c>
      <c r="G2719">
        <v>82</v>
      </c>
    </row>
    <row r="2720" spans="1:7">
      <c r="A2720" s="2">
        <v>43942</v>
      </c>
      <c r="B2720" s="2">
        <f t="shared" si="84"/>
        <v>43951</v>
      </c>
      <c r="C2720" s="3">
        <f t="shared" si="85"/>
        <v>1</v>
      </c>
      <c r="D2720" t="s">
        <v>33</v>
      </c>
      <c r="E2720">
        <v>11</v>
      </c>
      <c r="F2720">
        <v>3098</v>
      </c>
      <c r="G2720">
        <v>112</v>
      </c>
    </row>
    <row r="2721" spans="1:7">
      <c r="A2721" s="2">
        <v>43942</v>
      </c>
      <c r="B2721" s="2">
        <f t="shared" si="84"/>
        <v>43951</v>
      </c>
      <c r="C2721" s="3">
        <f t="shared" si="85"/>
        <v>1</v>
      </c>
      <c r="D2721" t="s">
        <v>15</v>
      </c>
      <c r="E2721">
        <v>12</v>
      </c>
      <c r="F2721">
        <v>27861</v>
      </c>
      <c r="G2721">
        <v>866</v>
      </c>
    </row>
    <row r="2722" spans="1:7">
      <c r="A2722" s="2">
        <v>43942</v>
      </c>
      <c r="B2722" s="2">
        <f t="shared" si="84"/>
        <v>43951</v>
      </c>
      <c r="C2722" s="3">
        <f t="shared" si="85"/>
        <v>1</v>
      </c>
      <c r="D2722" t="s">
        <v>18</v>
      </c>
      <c r="E2722">
        <v>13</v>
      </c>
      <c r="F2722">
        <v>19189</v>
      </c>
      <c r="G2722">
        <v>810</v>
      </c>
    </row>
    <row r="2723" spans="1:7">
      <c r="A2723" s="2">
        <v>43942</v>
      </c>
      <c r="B2723" s="2">
        <f t="shared" si="84"/>
        <v>43951</v>
      </c>
      <c r="C2723" s="3">
        <f t="shared" si="85"/>
        <v>1</v>
      </c>
      <c r="D2723" t="s">
        <v>57</v>
      </c>
      <c r="E2723">
        <v>66</v>
      </c>
      <c r="F2723">
        <v>852</v>
      </c>
      <c r="G2723">
        <v>6</v>
      </c>
    </row>
    <row r="2724" spans="1:7">
      <c r="A2724" s="2">
        <v>43942</v>
      </c>
      <c r="B2724" s="2">
        <f t="shared" si="84"/>
        <v>43951</v>
      </c>
      <c r="C2724" s="3">
        <f t="shared" si="85"/>
        <v>1</v>
      </c>
      <c r="D2724" t="s">
        <v>26</v>
      </c>
      <c r="E2724">
        <v>15</v>
      </c>
      <c r="F2724">
        <v>580</v>
      </c>
      <c r="G2724">
        <v>12</v>
      </c>
    </row>
    <row r="2725" spans="1:7">
      <c r="A2725" s="2">
        <v>43942</v>
      </c>
      <c r="B2725" s="2">
        <f t="shared" si="84"/>
        <v>43951</v>
      </c>
      <c r="C2725" s="3">
        <f t="shared" si="85"/>
        <v>1</v>
      </c>
      <c r="D2725" t="s">
        <v>53</v>
      </c>
      <c r="E2725">
        <v>16</v>
      </c>
      <c r="F2725">
        <v>1766</v>
      </c>
      <c r="G2725">
        <v>51</v>
      </c>
    </row>
    <row r="2726" spans="1:7">
      <c r="A2726" s="2">
        <v>43942</v>
      </c>
      <c r="B2726" s="2">
        <f t="shared" si="84"/>
        <v>43951</v>
      </c>
      <c r="C2726" s="3">
        <f t="shared" si="85"/>
        <v>1</v>
      </c>
      <c r="D2726" t="s">
        <v>6</v>
      </c>
      <c r="E2726">
        <v>17</v>
      </c>
      <c r="F2726">
        <v>33059</v>
      </c>
      <c r="G2726">
        <v>1479</v>
      </c>
    </row>
    <row r="2727" spans="1:7">
      <c r="A2727" s="2">
        <v>43942</v>
      </c>
      <c r="B2727" s="2">
        <f t="shared" si="84"/>
        <v>43951</v>
      </c>
      <c r="C2727" s="3">
        <f t="shared" si="85"/>
        <v>1</v>
      </c>
      <c r="D2727" t="s">
        <v>27</v>
      </c>
      <c r="E2727">
        <v>18</v>
      </c>
      <c r="F2727">
        <v>12214</v>
      </c>
      <c r="G2727">
        <v>731</v>
      </c>
    </row>
    <row r="2728" spans="1:7">
      <c r="A2728" s="2">
        <v>43942</v>
      </c>
      <c r="B2728" s="2">
        <f t="shared" si="84"/>
        <v>43951</v>
      </c>
      <c r="C2728" s="3">
        <f t="shared" si="85"/>
        <v>1</v>
      </c>
      <c r="D2728" t="s">
        <v>39</v>
      </c>
      <c r="E2728">
        <v>19</v>
      </c>
      <c r="F2728">
        <v>3641</v>
      </c>
      <c r="G2728">
        <v>83</v>
      </c>
    </row>
    <row r="2729" spans="1:7">
      <c r="A2729" s="2">
        <v>43942</v>
      </c>
      <c r="B2729" s="2">
        <f t="shared" si="84"/>
        <v>43951</v>
      </c>
      <c r="C2729" s="3">
        <f t="shared" si="85"/>
        <v>1</v>
      </c>
      <c r="D2729" t="s">
        <v>34</v>
      </c>
      <c r="E2729">
        <v>20</v>
      </c>
      <c r="F2729">
        <v>2114</v>
      </c>
      <c r="G2729">
        <v>107</v>
      </c>
    </row>
    <row r="2730" spans="1:7">
      <c r="A2730" s="2">
        <v>43942</v>
      </c>
      <c r="B2730" s="2">
        <f t="shared" si="84"/>
        <v>43951</v>
      </c>
      <c r="C2730" s="3">
        <f t="shared" si="85"/>
        <v>1</v>
      </c>
      <c r="D2730" t="s">
        <v>28</v>
      </c>
      <c r="E2730">
        <v>21</v>
      </c>
      <c r="F2730">
        <v>3193</v>
      </c>
      <c r="G2730">
        <v>172</v>
      </c>
    </row>
    <row r="2731" spans="1:7">
      <c r="A2731" s="2">
        <v>43942</v>
      </c>
      <c r="B2731" s="2">
        <f t="shared" si="84"/>
        <v>43951</v>
      </c>
      <c r="C2731" s="3">
        <f t="shared" si="85"/>
        <v>1</v>
      </c>
      <c r="D2731" t="s">
        <v>40</v>
      </c>
      <c r="E2731">
        <v>22</v>
      </c>
      <c r="F2731">
        <v>24854</v>
      </c>
      <c r="G2731">
        <v>1405</v>
      </c>
    </row>
    <row r="2732" spans="1:7">
      <c r="A2732" s="2">
        <v>43942</v>
      </c>
      <c r="B2732" s="2">
        <f t="shared" si="84"/>
        <v>43951</v>
      </c>
      <c r="C2732" s="3">
        <f t="shared" si="85"/>
        <v>1</v>
      </c>
      <c r="D2732" t="s">
        <v>51</v>
      </c>
      <c r="E2732">
        <v>23</v>
      </c>
      <c r="F2732">
        <v>888</v>
      </c>
      <c r="G2732">
        <v>36</v>
      </c>
    </row>
    <row r="2733" spans="1:7">
      <c r="A2733" s="2">
        <v>43942</v>
      </c>
      <c r="B2733" s="2">
        <f t="shared" si="84"/>
        <v>43951</v>
      </c>
      <c r="C2733" s="3">
        <f t="shared" si="85"/>
        <v>1</v>
      </c>
      <c r="D2733" t="s">
        <v>23</v>
      </c>
      <c r="E2733">
        <v>24</v>
      </c>
      <c r="F2733">
        <v>14261</v>
      </c>
      <c r="G2733">
        <v>652</v>
      </c>
    </row>
    <row r="2734" spans="1:7">
      <c r="A2734" s="2">
        <v>43942</v>
      </c>
      <c r="B2734" s="2">
        <f t="shared" si="84"/>
        <v>43951</v>
      </c>
      <c r="C2734" s="3">
        <f t="shared" si="85"/>
        <v>1</v>
      </c>
      <c r="D2734" t="s">
        <v>9</v>
      </c>
      <c r="E2734">
        <v>25</v>
      </c>
      <c r="F2734">
        <v>41199</v>
      </c>
      <c r="G2734">
        <v>1961</v>
      </c>
    </row>
    <row r="2735" spans="1:7">
      <c r="A2735" s="2">
        <v>43942</v>
      </c>
      <c r="B2735" s="2">
        <f t="shared" si="84"/>
        <v>43951</v>
      </c>
      <c r="C2735" s="3">
        <f t="shared" si="85"/>
        <v>1</v>
      </c>
      <c r="D2735" t="s">
        <v>42</v>
      </c>
      <c r="E2735">
        <v>26</v>
      </c>
      <c r="F2735">
        <v>32936</v>
      </c>
      <c r="G2735">
        <v>2698</v>
      </c>
    </row>
    <row r="2736" spans="1:7">
      <c r="A2736" s="2">
        <v>43942</v>
      </c>
      <c r="B2736" s="2">
        <f t="shared" si="84"/>
        <v>43951</v>
      </c>
      <c r="C2736" s="3">
        <f t="shared" si="85"/>
        <v>1</v>
      </c>
      <c r="D2736" t="s">
        <v>29</v>
      </c>
      <c r="E2736">
        <v>27</v>
      </c>
      <c r="F2736">
        <v>2567</v>
      </c>
      <c r="G2736">
        <v>160</v>
      </c>
    </row>
    <row r="2737" spans="1:7">
      <c r="A2737" s="2">
        <v>43942</v>
      </c>
      <c r="B2737" s="2">
        <f t="shared" si="84"/>
        <v>43951</v>
      </c>
      <c r="C2737" s="3">
        <f t="shared" si="85"/>
        <v>1</v>
      </c>
      <c r="D2737" t="s">
        <v>46</v>
      </c>
      <c r="E2737">
        <v>28</v>
      </c>
      <c r="F2737">
        <v>4716</v>
      </c>
      <c r="G2737">
        <v>183</v>
      </c>
    </row>
    <row r="2738" spans="1:7">
      <c r="A2738" s="2">
        <v>43942</v>
      </c>
      <c r="B2738" s="2">
        <f t="shared" si="84"/>
        <v>43951</v>
      </c>
      <c r="C2738" s="3">
        <f t="shared" si="85"/>
        <v>1</v>
      </c>
      <c r="D2738" t="s">
        <v>35</v>
      </c>
      <c r="E2738">
        <v>29</v>
      </c>
      <c r="F2738">
        <v>5941</v>
      </c>
      <c r="G2738">
        <v>221</v>
      </c>
    </row>
    <row r="2739" spans="1:7">
      <c r="A2739" s="2">
        <v>43942</v>
      </c>
      <c r="B2739" s="2">
        <f t="shared" si="84"/>
        <v>43951</v>
      </c>
      <c r="C2739" s="3">
        <f t="shared" si="85"/>
        <v>1</v>
      </c>
      <c r="D2739" t="s">
        <v>54</v>
      </c>
      <c r="E2739">
        <v>30</v>
      </c>
      <c r="F2739">
        <v>437</v>
      </c>
      <c r="G2739">
        <v>12</v>
      </c>
    </row>
    <row r="2740" spans="1:7">
      <c r="A2740" s="2">
        <v>43942</v>
      </c>
      <c r="B2740" s="2">
        <f t="shared" si="84"/>
        <v>43951</v>
      </c>
      <c r="C2740" s="3">
        <f t="shared" si="85"/>
        <v>1</v>
      </c>
      <c r="D2740" t="s">
        <v>12</v>
      </c>
      <c r="E2740">
        <v>31</v>
      </c>
      <c r="F2740">
        <v>1726</v>
      </c>
      <c r="G2740">
        <v>38</v>
      </c>
    </row>
    <row r="2741" spans="1:7">
      <c r="A2741" s="2">
        <v>43942</v>
      </c>
      <c r="B2741" s="2">
        <f t="shared" si="84"/>
        <v>43951</v>
      </c>
      <c r="C2741" s="3">
        <f t="shared" si="85"/>
        <v>1</v>
      </c>
      <c r="D2741" t="s">
        <v>24</v>
      </c>
      <c r="E2741">
        <v>32</v>
      </c>
      <c r="F2741">
        <v>3937</v>
      </c>
      <c r="G2741">
        <v>163</v>
      </c>
    </row>
    <row r="2742" spans="1:7">
      <c r="A2742" s="2">
        <v>43942</v>
      </c>
      <c r="B2742" s="2">
        <f t="shared" si="84"/>
        <v>43951</v>
      </c>
      <c r="C2742" s="3">
        <f t="shared" si="85"/>
        <v>1</v>
      </c>
      <c r="D2742" t="s">
        <v>19</v>
      </c>
      <c r="E2742">
        <v>33</v>
      </c>
      <c r="F2742">
        <v>1491</v>
      </c>
      <c r="G2742">
        <v>42</v>
      </c>
    </row>
    <row r="2743" spans="1:7">
      <c r="A2743" s="2">
        <v>43942</v>
      </c>
      <c r="B2743" s="2">
        <f t="shared" si="84"/>
        <v>43951</v>
      </c>
      <c r="C2743" s="3">
        <f t="shared" si="85"/>
        <v>1</v>
      </c>
      <c r="D2743" t="s">
        <v>21</v>
      </c>
      <c r="E2743">
        <v>34</v>
      </c>
      <c r="F2743">
        <v>92387</v>
      </c>
      <c r="G2743">
        <v>4753</v>
      </c>
    </row>
    <row r="2744" spans="1:7">
      <c r="A2744" s="2">
        <v>43942</v>
      </c>
      <c r="B2744" s="2">
        <f t="shared" si="84"/>
        <v>43951</v>
      </c>
      <c r="C2744" s="3">
        <f t="shared" si="85"/>
        <v>1</v>
      </c>
      <c r="D2744" t="s">
        <v>47</v>
      </c>
      <c r="E2744">
        <v>35</v>
      </c>
      <c r="F2744">
        <v>2072</v>
      </c>
      <c r="G2744">
        <v>65</v>
      </c>
    </row>
    <row r="2745" spans="1:7">
      <c r="A2745" s="2">
        <v>43942</v>
      </c>
      <c r="B2745" s="2">
        <f t="shared" si="84"/>
        <v>43951</v>
      </c>
      <c r="C2745" s="3">
        <f t="shared" si="85"/>
        <v>1</v>
      </c>
      <c r="D2745" t="s">
        <v>16</v>
      </c>
      <c r="E2745">
        <v>36</v>
      </c>
      <c r="F2745">
        <v>255932</v>
      </c>
      <c r="G2745">
        <v>19040</v>
      </c>
    </row>
    <row r="2746" spans="1:7">
      <c r="A2746" s="2">
        <v>43942</v>
      </c>
      <c r="B2746" s="2">
        <f t="shared" si="84"/>
        <v>43951</v>
      </c>
      <c r="C2746" s="3">
        <f t="shared" si="85"/>
        <v>1</v>
      </c>
      <c r="D2746" t="s">
        <v>20</v>
      </c>
      <c r="E2746">
        <v>37</v>
      </c>
      <c r="F2746">
        <v>6951</v>
      </c>
      <c r="G2746">
        <v>217</v>
      </c>
    </row>
    <row r="2747" spans="1:7">
      <c r="A2747" s="2">
        <v>43942</v>
      </c>
      <c r="B2747" s="2">
        <f t="shared" si="84"/>
        <v>43951</v>
      </c>
      <c r="C2747" s="3">
        <f t="shared" si="85"/>
        <v>1</v>
      </c>
      <c r="D2747" t="s">
        <v>48</v>
      </c>
      <c r="E2747">
        <v>38</v>
      </c>
      <c r="F2747">
        <v>644</v>
      </c>
      <c r="G2747">
        <v>13</v>
      </c>
    </row>
    <row r="2748" spans="1:7">
      <c r="A2748" s="2">
        <v>43942</v>
      </c>
      <c r="B2748" s="2">
        <f t="shared" si="84"/>
        <v>43951</v>
      </c>
      <c r="C2748" s="3">
        <f t="shared" si="85"/>
        <v>1</v>
      </c>
      <c r="D2748" t="s">
        <v>59</v>
      </c>
      <c r="E2748">
        <v>69</v>
      </c>
      <c r="F2748">
        <v>14</v>
      </c>
      <c r="G2748">
        <v>2</v>
      </c>
    </row>
    <row r="2749" spans="1:7">
      <c r="A2749" s="2">
        <v>43942</v>
      </c>
      <c r="B2749" s="2">
        <f t="shared" si="84"/>
        <v>43951</v>
      </c>
      <c r="C2749" s="3">
        <f t="shared" si="85"/>
        <v>1</v>
      </c>
      <c r="D2749" t="s">
        <v>41</v>
      </c>
      <c r="E2749">
        <v>39</v>
      </c>
      <c r="F2749">
        <v>13725</v>
      </c>
      <c r="G2749">
        <v>557</v>
      </c>
    </row>
    <row r="2750" spans="1:7">
      <c r="A2750" s="2">
        <v>43942</v>
      </c>
      <c r="B2750" s="2">
        <f t="shared" si="84"/>
        <v>43951</v>
      </c>
      <c r="C2750" s="3">
        <f t="shared" si="85"/>
        <v>1</v>
      </c>
      <c r="D2750" t="s">
        <v>30</v>
      </c>
      <c r="E2750">
        <v>40</v>
      </c>
      <c r="F2750">
        <v>2807</v>
      </c>
      <c r="G2750">
        <v>164</v>
      </c>
    </row>
    <row r="2751" spans="1:7">
      <c r="A2751" s="2">
        <v>43942</v>
      </c>
      <c r="B2751" s="2">
        <f t="shared" si="84"/>
        <v>43951</v>
      </c>
      <c r="C2751" s="3">
        <f t="shared" si="85"/>
        <v>1</v>
      </c>
      <c r="D2751" t="s">
        <v>14</v>
      </c>
      <c r="E2751">
        <v>41</v>
      </c>
      <c r="F2751">
        <v>2002</v>
      </c>
      <c r="G2751">
        <v>78</v>
      </c>
    </row>
    <row r="2752" spans="1:7">
      <c r="A2752" s="2">
        <v>43942</v>
      </c>
      <c r="B2752" s="2">
        <f t="shared" si="84"/>
        <v>43951</v>
      </c>
      <c r="C2752" s="3">
        <f t="shared" si="85"/>
        <v>1</v>
      </c>
      <c r="D2752" t="s">
        <v>31</v>
      </c>
      <c r="E2752">
        <v>42</v>
      </c>
      <c r="F2752">
        <v>35384</v>
      </c>
      <c r="G2752">
        <v>1620</v>
      </c>
    </row>
    <row r="2753" spans="1:7">
      <c r="A2753" s="2">
        <v>43942</v>
      </c>
      <c r="B2753" s="2">
        <f t="shared" si="84"/>
        <v>43951</v>
      </c>
      <c r="C2753" s="3">
        <f t="shared" si="85"/>
        <v>1</v>
      </c>
      <c r="D2753" t="s">
        <v>55</v>
      </c>
      <c r="E2753">
        <v>72</v>
      </c>
      <c r="F2753">
        <v>915</v>
      </c>
      <c r="G2753">
        <v>43</v>
      </c>
    </row>
    <row r="2754" spans="1:7">
      <c r="A2754" s="2">
        <v>43942</v>
      </c>
      <c r="B2754" s="2">
        <f t="shared" si="84"/>
        <v>43951</v>
      </c>
      <c r="C2754" s="3">
        <f t="shared" si="85"/>
        <v>1</v>
      </c>
      <c r="D2754" t="s">
        <v>17</v>
      </c>
      <c r="E2754">
        <v>44</v>
      </c>
      <c r="F2754">
        <v>5500</v>
      </c>
      <c r="G2754">
        <v>171</v>
      </c>
    </row>
    <row r="2755" spans="1:7">
      <c r="A2755" s="2">
        <v>43942</v>
      </c>
      <c r="B2755" s="2">
        <f t="shared" si="84"/>
        <v>43951</v>
      </c>
      <c r="C2755" s="3">
        <f t="shared" si="85"/>
        <v>1</v>
      </c>
      <c r="D2755" t="s">
        <v>32</v>
      </c>
      <c r="E2755">
        <v>45</v>
      </c>
      <c r="F2755">
        <v>4608</v>
      </c>
      <c r="G2755">
        <v>135</v>
      </c>
    </row>
    <row r="2756" spans="1:7">
      <c r="A2756" s="2">
        <v>43942</v>
      </c>
      <c r="B2756" s="2">
        <f t="shared" ref="B2756:B2819" si="86">EOMONTH(A2756,0)</f>
        <v>43951</v>
      </c>
      <c r="C2756" s="3">
        <f t="shared" ref="C2756:C2819" si="87">IF(A2756=B2756,0,1)</f>
        <v>1</v>
      </c>
      <c r="D2756" t="s">
        <v>43</v>
      </c>
      <c r="E2756">
        <v>46</v>
      </c>
      <c r="F2756">
        <v>1755</v>
      </c>
      <c r="G2756">
        <v>8</v>
      </c>
    </row>
    <row r="2757" spans="1:7">
      <c r="A2757" s="2">
        <v>43942</v>
      </c>
      <c r="B2757" s="2">
        <f t="shared" si="86"/>
        <v>43951</v>
      </c>
      <c r="C2757" s="3">
        <f t="shared" si="87"/>
        <v>1</v>
      </c>
      <c r="D2757" t="s">
        <v>25</v>
      </c>
      <c r="E2757">
        <v>47</v>
      </c>
      <c r="F2757">
        <v>7317</v>
      </c>
      <c r="G2757">
        <v>159</v>
      </c>
    </row>
    <row r="2758" spans="1:7">
      <c r="A2758" s="2">
        <v>43942</v>
      </c>
      <c r="B2758" s="2">
        <f t="shared" si="86"/>
        <v>43951</v>
      </c>
      <c r="C2758" s="3">
        <f t="shared" si="87"/>
        <v>1</v>
      </c>
      <c r="D2758" t="s">
        <v>11</v>
      </c>
      <c r="E2758">
        <v>48</v>
      </c>
      <c r="F2758">
        <v>20949</v>
      </c>
      <c r="G2758">
        <v>552</v>
      </c>
    </row>
    <row r="2759" spans="1:7">
      <c r="A2759" s="2">
        <v>43942</v>
      </c>
      <c r="B2759" s="2">
        <f t="shared" si="86"/>
        <v>43951</v>
      </c>
      <c r="C2759" s="3">
        <f t="shared" si="87"/>
        <v>1</v>
      </c>
      <c r="D2759" t="s">
        <v>13</v>
      </c>
      <c r="E2759">
        <v>49</v>
      </c>
      <c r="F2759">
        <v>3301</v>
      </c>
      <c r="G2759">
        <v>32</v>
      </c>
    </row>
    <row r="2760" spans="1:7">
      <c r="A2760" s="2">
        <v>43942</v>
      </c>
      <c r="B2760" s="2">
        <f t="shared" si="86"/>
        <v>43951</v>
      </c>
      <c r="C2760" s="3">
        <f t="shared" si="87"/>
        <v>1</v>
      </c>
      <c r="D2760" t="s">
        <v>36</v>
      </c>
      <c r="E2760">
        <v>50</v>
      </c>
      <c r="F2760">
        <v>818</v>
      </c>
      <c r="G2760">
        <v>39</v>
      </c>
    </row>
    <row r="2761" spans="1:7">
      <c r="A2761" s="2">
        <v>43942</v>
      </c>
      <c r="B2761" s="2">
        <f t="shared" si="86"/>
        <v>43951</v>
      </c>
      <c r="C2761" s="3">
        <f t="shared" si="87"/>
        <v>1</v>
      </c>
      <c r="D2761" t="s">
        <v>56</v>
      </c>
      <c r="E2761">
        <v>78</v>
      </c>
      <c r="F2761">
        <v>54</v>
      </c>
      <c r="G2761">
        <v>3</v>
      </c>
    </row>
    <row r="2762" spans="1:7">
      <c r="A2762" s="2">
        <v>43942</v>
      </c>
      <c r="B2762" s="2">
        <f t="shared" si="86"/>
        <v>43951</v>
      </c>
      <c r="C2762" s="3">
        <f t="shared" si="87"/>
        <v>1</v>
      </c>
      <c r="D2762" t="s">
        <v>37</v>
      </c>
      <c r="E2762">
        <v>51</v>
      </c>
      <c r="F2762">
        <v>9629</v>
      </c>
      <c r="G2762">
        <v>325</v>
      </c>
    </row>
    <row r="2763" spans="1:7">
      <c r="A2763" s="2">
        <v>43942</v>
      </c>
      <c r="B2763" s="2">
        <f t="shared" si="86"/>
        <v>43951</v>
      </c>
      <c r="C2763" s="3">
        <f t="shared" si="87"/>
        <v>1</v>
      </c>
      <c r="D2763" t="s">
        <v>5</v>
      </c>
      <c r="E2763">
        <v>53</v>
      </c>
      <c r="F2763">
        <v>12410</v>
      </c>
      <c r="G2763">
        <v>683</v>
      </c>
    </row>
    <row r="2764" spans="1:7">
      <c r="A2764" s="2">
        <v>43942</v>
      </c>
      <c r="B2764" s="2">
        <f t="shared" si="86"/>
        <v>43951</v>
      </c>
      <c r="C2764" s="3">
        <f t="shared" si="87"/>
        <v>1</v>
      </c>
      <c r="D2764" t="s">
        <v>58</v>
      </c>
      <c r="E2764">
        <v>54</v>
      </c>
      <c r="F2764">
        <v>929</v>
      </c>
      <c r="G2764">
        <v>26</v>
      </c>
    </row>
    <row r="2765" spans="1:7">
      <c r="A2765" s="2">
        <v>43942</v>
      </c>
      <c r="B2765" s="2">
        <f t="shared" si="86"/>
        <v>43951</v>
      </c>
      <c r="C2765" s="3">
        <f t="shared" si="87"/>
        <v>1</v>
      </c>
      <c r="D2765" t="s">
        <v>10</v>
      </c>
      <c r="E2765">
        <v>55</v>
      </c>
      <c r="F2765">
        <v>4691</v>
      </c>
      <c r="G2765">
        <v>243</v>
      </c>
    </row>
    <row r="2766" spans="1:7">
      <c r="A2766" s="2">
        <v>43942</v>
      </c>
      <c r="B2766" s="2">
        <f t="shared" si="86"/>
        <v>43951</v>
      </c>
      <c r="C2766" s="3">
        <f t="shared" si="87"/>
        <v>1</v>
      </c>
      <c r="D2766" t="s">
        <v>49</v>
      </c>
      <c r="E2766">
        <v>56</v>
      </c>
      <c r="F2766">
        <v>442</v>
      </c>
      <c r="G2766">
        <v>6</v>
      </c>
    </row>
    <row r="2767" spans="1:7">
      <c r="A2767" s="2">
        <v>43943</v>
      </c>
      <c r="B2767" s="2">
        <f t="shared" si="86"/>
        <v>43951</v>
      </c>
      <c r="C2767" s="3">
        <f t="shared" si="87"/>
        <v>1</v>
      </c>
      <c r="D2767" t="s">
        <v>52</v>
      </c>
      <c r="E2767">
        <v>1</v>
      </c>
      <c r="F2767">
        <v>5610</v>
      </c>
      <c r="G2767">
        <v>201</v>
      </c>
    </row>
    <row r="2768" spans="1:7">
      <c r="A2768" s="2">
        <v>43943</v>
      </c>
      <c r="B2768" s="2">
        <f t="shared" si="86"/>
        <v>43951</v>
      </c>
      <c r="C2768" s="3">
        <f t="shared" si="87"/>
        <v>1</v>
      </c>
      <c r="D2768" t="s">
        <v>50</v>
      </c>
      <c r="E2768">
        <v>2</v>
      </c>
      <c r="F2768">
        <v>333</v>
      </c>
      <c r="G2768">
        <v>7</v>
      </c>
    </row>
    <row r="2769" spans="1:7">
      <c r="A2769" s="2">
        <v>43943</v>
      </c>
      <c r="B2769" s="2">
        <f t="shared" si="86"/>
        <v>43951</v>
      </c>
      <c r="C2769" s="3">
        <f t="shared" si="87"/>
        <v>1</v>
      </c>
      <c r="D2769" t="s">
        <v>8</v>
      </c>
      <c r="E2769">
        <v>4</v>
      </c>
      <c r="F2769">
        <v>5459</v>
      </c>
      <c r="G2769">
        <v>236</v>
      </c>
    </row>
    <row r="2770" spans="1:7">
      <c r="A2770" s="2">
        <v>43943</v>
      </c>
      <c r="B2770" s="2">
        <f t="shared" si="86"/>
        <v>43951</v>
      </c>
      <c r="C2770" s="3">
        <f t="shared" si="87"/>
        <v>1</v>
      </c>
      <c r="D2770" t="s">
        <v>44</v>
      </c>
      <c r="E2770">
        <v>5</v>
      </c>
      <c r="F2770">
        <v>2392</v>
      </c>
      <c r="G2770">
        <v>44</v>
      </c>
    </row>
    <row r="2771" spans="1:7">
      <c r="A2771" s="2">
        <v>43943</v>
      </c>
      <c r="B2771" s="2">
        <f t="shared" si="86"/>
        <v>43951</v>
      </c>
      <c r="C2771" s="3">
        <f t="shared" si="87"/>
        <v>1</v>
      </c>
      <c r="D2771" t="s">
        <v>7</v>
      </c>
      <c r="E2771">
        <v>6</v>
      </c>
      <c r="F2771">
        <v>37573</v>
      </c>
      <c r="G2771">
        <v>1425</v>
      </c>
    </row>
    <row r="2772" spans="1:7">
      <c r="A2772" s="2">
        <v>43943</v>
      </c>
      <c r="B2772" s="2">
        <f t="shared" si="86"/>
        <v>43951</v>
      </c>
      <c r="C2772" s="3">
        <f t="shared" si="87"/>
        <v>1</v>
      </c>
      <c r="D2772" t="s">
        <v>22</v>
      </c>
      <c r="E2772">
        <v>8</v>
      </c>
      <c r="F2772">
        <v>10878</v>
      </c>
      <c r="G2772">
        <v>526</v>
      </c>
    </row>
    <row r="2773" spans="1:7">
      <c r="A2773" s="2">
        <v>43943</v>
      </c>
      <c r="B2773" s="2">
        <f t="shared" si="86"/>
        <v>43951</v>
      </c>
      <c r="C2773" s="3">
        <f t="shared" si="87"/>
        <v>1</v>
      </c>
      <c r="D2773" t="s">
        <v>38</v>
      </c>
      <c r="E2773">
        <v>9</v>
      </c>
      <c r="F2773">
        <v>22469</v>
      </c>
      <c r="G2773">
        <v>1544</v>
      </c>
    </row>
    <row r="2774" spans="1:7">
      <c r="A2774" s="2">
        <v>43943</v>
      </c>
      <c r="B2774" s="2">
        <f t="shared" si="86"/>
        <v>43951</v>
      </c>
      <c r="C2774" s="3">
        <f t="shared" si="87"/>
        <v>1</v>
      </c>
      <c r="D2774" t="s">
        <v>45</v>
      </c>
      <c r="E2774">
        <v>10</v>
      </c>
      <c r="F2774">
        <v>3200</v>
      </c>
      <c r="G2774">
        <v>89</v>
      </c>
    </row>
    <row r="2775" spans="1:7">
      <c r="A2775" s="2">
        <v>43943</v>
      </c>
      <c r="B2775" s="2">
        <f t="shared" si="86"/>
        <v>43951</v>
      </c>
      <c r="C2775" s="3">
        <f t="shared" si="87"/>
        <v>1</v>
      </c>
      <c r="D2775" t="s">
        <v>33</v>
      </c>
      <c r="E2775">
        <v>11</v>
      </c>
      <c r="F2775">
        <v>3206</v>
      </c>
      <c r="G2775">
        <v>127</v>
      </c>
    </row>
    <row r="2776" spans="1:7">
      <c r="A2776" s="2">
        <v>43943</v>
      </c>
      <c r="B2776" s="2">
        <f t="shared" si="86"/>
        <v>43951</v>
      </c>
      <c r="C2776" s="3">
        <f t="shared" si="87"/>
        <v>1</v>
      </c>
      <c r="D2776" t="s">
        <v>15</v>
      </c>
      <c r="E2776">
        <v>12</v>
      </c>
      <c r="F2776">
        <v>28301</v>
      </c>
      <c r="G2776">
        <v>926</v>
      </c>
    </row>
    <row r="2777" spans="1:7">
      <c r="A2777" s="2">
        <v>43943</v>
      </c>
      <c r="B2777" s="2">
        <f t="shared" si="86"/>
        <v>43951</v>
      </c>
      <c r="C2777" s="3">
        <f t="shared" si="87"/>
        <v>1</v>
      </c>
      <c r="D2777" t="s">
        <v>18</v>
      </c>
      <c r="E2777">
        <v>13</v>
      </c>
      <c r="F2777">
        <v>20099</v>
      </c>
      <c r="G2777">
        <v>837</v>
      </c>
    </row>
    <row r="2778" spans="1:7">
      <c r="A2778" s="2">
        <v>43943</v>
      </c>
      <c r="B2778" s="2">
        <f t="shared" si="86"/>
        <v>43951</v>
      </c>
      <c r="C2778" s="3">
        <f t="shared" si="87"/>
        <v>1</v>
      </c>
      <c r="D2778" t="s">
        <v>57</v>
      </c>
      <c r="E2778">
        <v>66</v>
      </c>
      <c r="F2778">
        <v>911</v>
      </c>
      <c r="G2778">
        <v>6</v>
      </c>
    </row>
    <row r="2779" spans="1:7">
      <c r="A2779" s="2">
        <v>43943</v>
      </c>
      <c r="B2779" s="2">
        <f t="shared" si="86"/>
        <v>43951</v>
      </c>
      <c r="C2779" s="3">
        <f t="shared" si="87"/>
        <v>1</v>
      </c>
      <c r="D2779" t="s">
        <v>26</v>
      </c>
      <c r="E2779">
        <v>15</v>
      </c>
      <c r="F2779">
        <v>586</v>
      </c>
      <c r="G2779">
        <v>12</v>
      </c>
    </row>
    <row r="2780" spans="1:7">
      <c r="A2780" s="2">
        <v>43943</v>
      </c>
      <c r="B2780" s="2">
        <f t="shared" si="86"/>
        <v>43951</v>
      </c>
      <c r="C2780" s="3">
        <f t="shared" si="87"/>
        <v>1</v>
      </c>
      <c r="D2780" t="s">
        <v>53</v>
      </c>
      <c r="E2780">
        <v>16</v>
      </c>
      <c r="F2780">
        <v>1802</v>
      </c>
      <c r="G2780">
        <v>54</v>
      </c>
    </row>
    <row r="2781" spans="1:7">
      <c r="A2781" s="2">
        <v>43943</v>
      </c>
      <c r="B2781" s="2">
        <f t="shared" si="86"/>
        <v>43951</v>
      </c>
      <c r="C2781" s="3">
        <f t="shared" si="87"/>
        <v>1</v>
      </c>
      <c r="D2781" t="s">
        <v>6</v>
      </c>
      <c r="E2781">
        <v>17</v>
      </c>
      <c r="F2781">
        <v>35108</v>
      </c>
      <c r="G2781">
        <v>1577</v>
      </c>
    </row>
    <row r="2782" spans="1:7">
      <c r="A2782" s="2">
        <v>43943</v>
      </c>
      <c r="B2782" s="2">
        <f t="shared" si="86"/>
        <v>43951</v>
      </c>
      <c r="C2782" s="3">
        <f t="shared" si="87"/>
        <v>1</v>
      </c>
      <c r="D2782" t="s">
        <v>27</v>
      </c>
      <c r="E2782">
        <v>18</v>
      </c>
      <c r="F2782">
        <v>12575</v>
      </c>
      <c r="G2782">
        <v>764</v>
      </c>
    </row>
    <row r="2783" spans="1:7">
      <c r="A2783" s="2">
        <v>43943</v>
      </c>
      <c r="B2783" s="2">
        <f t="shared" si="86"/>
        <v>43951</v>
      </c>
      <c r="C2783" s="3">
        <f t="shared" si="87"/>
        <v>1</v>
      </c>
      <c r="D2783" t="s">
        <v>39</v>
      </c>
      <c r="E2783">
        <v>19</v>
      </c>
      <c r="F2783">
        <v>3764</v>
      </c>
      <c r="G2783">
        <v>90</v>
      </c>
    </row>
    <row r="2784" spans="1:7">
      <c r="A2784" s="2">
        <v>43943</v>
      </c>
      <c r="B2784" s="2">
        <f t="shared" si="86"/>
        <v>43951</v>
      </c>
      <c r="C2784" s="3">
        <f t="shared" si="87"/>
        <v>1</v>
      </c>
      <c r="D2784" t="s">
        <v>34</v>
      </c>
      <c r="E2784">
        <v>20</v>
      </c>
      <c r="F2784">
        <v>2291</v>
      </c>
      <c r="G2784">
        <v>111</v>
      </c>
    </row>
    <row r="2785" spans="1:7">
      <c r="A2785" s="2">
        <v>43943</v>
      </c>
      <c r="B2785" s="2">
        <f t="shared" si="86"/>
        <v>43951</v>
      </c>
      <c r="C2785" s="3">
        <f t="shared" si="87"/>
        <v>1</v>
      </c>
      <c r="D2785" t="s">
        <v>28</v>
      </c>
      <c r="E2785">
        <v>21</v>
      </c>
      <c r="F2785">
        <v>3373</v>
      </c>
      <c r="G2785">
        <v>185</v>
      </c>
    </row>
    <row r="2786" spans="1:7">
      <c r="A2786" s="2">
        <v>43943</v>
      </c>
      <c r="B2786" s="2">
        <f t="shared" si="86"/>
        <v>43951</v>
      </c>
      <c r="C2786" s="3">
        <f t="shared" si="87"/>
        <v>1</v>
      </c>
      <c r="D2786" t="s">
        <v>40</v>
      </c>
      <c r="E2786">
        <v>22</v>
      </c>
      <c r="F2786">
        <v>25317</v>
      </c>
      <c r="G2786">
        <v>1532</v>
      </c>
    </row>
    <row r="2787" spans="1:7">
      <c r="A2787" s="2">
        <v>43943</v>
      </c>
      <c r="B2787" s="2">
        <f t="shared" si="86"/>
        <v>43951</v>
      </c>
      <c r="C2787" s="3">
        <f t="shared" si="87"/>
        <v>1</v>
      </c>
      <c r="D2787" t="s">
        <v>51</v>
      </c>
      <c r="E2787">
        <v>23</v>
      </c>
      <c r="F2787">
        <v>907</v>
      </c>
      <c r="G2787">
        <v>39</v>
      </c>
    </row>
    <row r="2788" spans="1:7">
      <c r="A2788" s="2">
        <v>43943</v>
      </c>
      <c r="B2788" s="2">
        <f t="shared" si="86"/>
        <v>43951</v>
      </c>
      <c r="C2788" s="3">
        <f t="shared" si="87"/>
        <v>1</v>
      </c>
      <c r="D2788" t="s">
        <v>23</v>
      </c>
      <c r="E2788">
        <v>24</v>
      </c>
      <c r="F2788">
        <v>14842</v>
      </c>
      <c r="G2788">
        <v>698</v>
      </c>
    </row>
    <row r="2789" spans="1:7">
      <c r="A2789" s="2">
        <v>43943</v>
      </c>
      <c r="B2789" s="2">
        <f t="shared" si="86"/>
        <v>43951</v>
      </c>
      <c r="C2789" s="3">
        <f t="shared" si="87"/>
        <v>1</v>
      </c>
      <c r="D2789" t="s">
        <v>9</v>
      </c>
      <c r="E2789">
        <v>25</v>
      </c>
      <c r="F2789">
        <v>42944</v>
      </c>
      <c r="G2789">
        <v>2182</v>
      </c>
    </row>
    <row r="2790" spans="1:7">
      <c r="A2790" s="2">
        <v>43943</v>
      </c>
      <c r="B2790" s="2">
        <f t="shared" si="86"/>
        <v>43951</v>
      </c>
      <c r="C2790" s="3">
        <f t="shared" si="87"/>
        <v>1</v>
      </c>
      <c r="D2790" t="s">
        <v>42</v>
      </c>
      <c r="E2790">
        <v>26</v>
      </c>
      <c r="F2790">
        <v>33973</v>
      </c>
      <c r="G2790">
        <v>2813</v>
      </c>
    </row>
    <row r="2791" spans="1:7">
      <c r="A2791" s="2">
        <v>43943</v>
      </c>
      <c r="B2791" s="2">
        <f t="shared" si="86"/>
        <v>43951</v>
      </c>
      <c r="C2791" s="3">
        <f t="shared" si="87"/>
        <v>1</v>
      </c>
      <c r="D2791" t="s">
        <v>29</v>
      </c>
      <c r="E2791">
        <v>27</v>
      </c>
      <c r="F2791">
        <v>2721</v>
      </c>
      <c r="G2791">
        <v>179</v>
      </c>
    </row>
    <row r="2792" spans="1:7">
      <c r="A2792" s="2">
        <v>43943</v>
      </c>
      <c r="B2792" s="2">
        <f t="shared" si="86"/>
        <v>43951</v>
      </c>
      <c r="C2792" s="3">
        <f t="shared" si="87"/>
        <v>1</v>
      </c>
      <c r="D2792" t="s">
        <v>46</v>
      </c>
      <c r="E2792">
        <v>28</v>
      </c>
      <c r="F2792">
        <v>4894</v>
      </c>
      <c r="G2792">
        <v>193</v>
      </c>
    </row>
    <row r="2793" spans="1:7">
      <c r="A2793" s="2">
        <v>43943</v>
      </c>
      <c r="B2793" s="2">
        <f t="shared" si="86"/>
        <v>43951</v>
      </c>
      <c r="C2793" s="3">
        <f t="shared" si="87"/>
        <v>1</v>
      </c>
      <c r="D2793" t="s">
        <v>35</v>
      </c>
      <c r="E2793">
        <v>29</v>
      </c>
      <c r="F2793">
        <v>6137</v>
      </c>
      <c r="G2793">
        <v>236</v>
      </c>
    </row>
    <row r="2794" spans="1:7">
      <c r="A2794" s="2">
        <v>43943</v>
      </c>
      <c r="B2794" s="2">
        <f t="shared" si="86"/>
        <v>43951</v>
      </c>
      <c r="C2794" s="3">
        <f t="shared" si="87"/>
        <v>1</v>
      </c>
      <c r="D2794" t="s">
        <v>54</v>
      </c>
      <c r="E2794">
        <v>30</v>
      </c>
      <c r="F2794">
        <v>439</v>
      </c>
      <c r="G2794">
        <v>14</v>
      </c>
    </row>
    <row r="2795" spans="1:7">
      <c r="A2795" s="2">
        <v>43943</v>
      </c>
      <c r="B2795" s="2">
        <f t="shared" si="86"/>
        <v>43951</v>
      </c>
      <c r="C2795" s="3">
        <f t="shared" si="87"/>
        <v>1</v>
      </c>
      <c r="D2795" t="s">
        <v>12</v>
      </c>
      <c r="E2795">
        <v>31</v>
      </c>
      <c r="F2795">
        <v>1826</v>
      </c>
      <c r="G2795">
        <v>42</v>
      </c>
    </row>
    <row r="2796" spans="1:7">
      <c r="A2796" s="2">
        <v>43943</v>
      </c>
      <c r="B2796" s="2">
        <f t="shared" si="86"/>
        <v>43951</v>
      </c>
      <c r="C2796" s="3">
        <f t="shared" si="87"/>
        <v>1</v>
      </c>
      <c r="D2796" t="s">
        <v>24</v>
      </c>
      <c r="E2796">
        <v>32</v>
      </c>
      <c r="F2796">
        <v>4081</v>
      </c>
      <c r="G2796">
        <v>187</v>
      </c>
    </row>
    <row r="2797" spans="1:7">
      <c r="A2797" s="2">
        <v>43943</v>
      </c>
      <c r="B2797" s="2">
        <f t="shared" si="86"/>
        <v>43951</v>
      </c>
      <c r="C2797" s="3">
        <f t="shared" si="87"/>
        <v>1</v>
      </c>
      <c r="D2797" t="s">
        <v>19</v>
      </c>
      <c r="E2797">
        <v>33</v>
      </c>
      <c r="F2797">
        <v>1588</v>
      </c>
      <c r="G2797">
        <v>48</v>
      </c>
    </row>
    <row r="2798" spans="1:7">
      <c r="A2798" s="2">
        <v>43943</v>
      </c>
      <c r="B2798" s="2">
        <f t="shared" si="86"/>
        <v>43951</v>
      </c>
      <c r="C2798" s="3">
        <f t="shared" si="87"/>
        <v>1</v>
      </c>
      <c r="D2798" t="s">
        <v>21</v>
      </c>
      <c r="E2798">
        <v>34</v>
      </c>
      <c r="F2798">
        <v>95865</v>
      </c>
      <c r="G2798">
        <v>5063</v>
      </c>
    </row>
    <row r="2799" spans="1:7">
      <c r="A2799" s="2">
        <v>43943</v>
      </c>
      <c r="B2799" s="2">
        <f t="shared" si="86"/>
        <v>43951</v>
      </c>
      <c r="C2799" s="3">
        <f t="shared" si="87"/>
        <v>1</v>
      </c>
      <c r="D2799" t="s">
        <v>47</v>
      </c>
      <c r="E2799">
        <v>35</v>
      </c>
      <c r="F2799">
        <v>2210</v>
      </c>
      <c r="G2799">
        <v>71</v>
      </c>
    </row>
    <row r="2800" spans="1:7">
      <c r="A2800" s="2">
        <v>43943</v>
      </c>
      <c r="B2800" s="2">
        <f t="shared" si="86"/>
        <v>43951</v>
      </c>
      <c r="C2800" s="3">
        <f t="shared" si="87"/>
        <v>1</v>
      </c>
      <c r="D2800" t="s">
        <v>16</v>
      </c>
      <c r="E2800">
        <v>36</v>
      </c>
      <c r="F2800">
        <v>261591</v>
      </c>
      <c r="G2800">
        <v>19647</v>
      </c>
    </row>
    <row r="2801" spans="1:7">
      <c r="A2801" s="2">
        <v>43943</v>
      </c>
      <c r="B2801" s="2">
        <f t="shared" si="86"/>
        <v>43951</v>
      </c>
      <c r="C2801" s="3">
        <f t="shared" si="87"/>
        <v>1</v>
      </c>
      <c r="D2801" t="s">
        <v>20</v>
      </c>
      <c r="E2801">
        <v>37</v>
      </c>
      <c r="F2801">
        <v>7220</v>
      </c>
      <c r="G2801">
        <v>242</v>
      </c>
    </row>
    <row r="2802" spans="1:7">
      <c r="A2802" s="2">
        <v>43943</v>
      </c>
      <c r="B2802" s="2">
        <f t="shared" si="86"/>
        <v>43951</v>
      </c>
      <c r="C2802" s="3">
        <f t="shared" si="87"/>
        <v>1</v>
      </c>
      <c r="D2802" t="s">
        <v>48</v>
      </c>
      <c r="E2802">
        <v>38</v>
      </c>
      <c r="F2802">
        <v>679</v>
      </c>
      <c r="G2802">
        <v>14</v>
      </c>
    </row>
    <row r="2803" spans="1:7">
      <c r="A2803" s="2">
        <v>43943</v>
      </c>
      <c r="B2803" s="2">
        <f t="shared" si="86"/>
        <v>43951</v>
      </c>
      <c r="C2803" s="3">
        <f t="shared" si="87"/>
        <v>1</v>
      </c>
      <c r="D2803" t="s">
        <v>59</v>
      </c>
      <c r="E2803">
        <v>69</v>
      </c>
      <c r="F2803">
        <v>14</v>
      </c>
      <c r="G2803">
        <v>2</v>
      </c>
    </row>
    <row r="2804" spans="1:7">
      <c r="A2804" s="2">
        <v>43943</v>
      </c>
      <c r="B2804" s="2">
        <f t="shared" si="86"/>
        <v>43951</v>
      </c>
      <c r="C2804" s="3">
        <f t="shared" si="87"/>
        <v>1</v>
      </c>
      <c r="D2804" t="s">
        <v>41</v>
      </c>
      <c r="E2804">
        <v>39</v>
      </c>
      <c r="F2804">
        <v>14117</v>
      </c>
      <c r="G2804">
        <v>610</v>
      </c>
    </row>
    <row r="2805" spans="1:7">
      <c r="A2805" s="2">
        <v>43943</v>
      </c>
      <c r="B2805" s="2">
        <f t="shared" si="86"/>
        <v>43951</v>
      </c>
      <c r="C2805" s="3">
        <f t="shared" si="87"/>
        <v>1</v>
      </c>
      <c r="D2805" t="s">
        <v>30</v>
      </c>
      <c r="E2805">
        <v>40</v>
      </c>
      <c r="F2805">
        <v>2894</v>
      </c>
      <c r="G2805">
        <v>169</v>
      </c>
    </row>
    <row r="2806" spans="1:7">
      <c r="A2806" s="2">
        <v>43943</v>
      </c>
      <c r="B2806" s="2">
        <f t="shared" si="86"/>
        <v>43951</v>
      </c>
      <c r="C2806" s="3">
        <f t="shared" si="87"/>
        <v>1</v>
      </c>
      <c r="D2806" t="s">
        <v>14</v>
      </c>
      <c r="E2806">
        <v>41</v>
      </c>
      <c r="F2806">
        <v>2059</v>
      </c>
      <c r="G2806">
        <v>78</v>
      </c>
    </row>
    <row r="2807" spans="1:7">
      <c r="A2807" s="2">
        <v>43943</v>
      </c>
      <c r="B2807" s="2">
        <f t="shared" si="86"/>
        <v>43951</v>
      </c>
      <c r="C2807" s="3">
        <f t="shared" si="87"/>
        <v>1</v>
      </c>
      <c r="D2807" t="s">
        <v>31</v>
      </c>
      <c r="E2807">
        <v>42</v>
      </c>
      <c r="F2807">
        <v>36763</v>
      </c>
      <c r="G2807">
        <v>1720</v>
      </c>
    </row>
    <row r="2808" spans="1:7">
      <c r="A2808" s="2">
        <v>43943</v>
      </c>
      <c r="B2808" s="2">
        <f t="shared" si="86"/>
        <v>43951</v>
      </c>
      <c r="C2808" s="3">
        <f t="shared" si="87"/>
        <v>1</v>
      </c>
      <c r="D2808" t="s">
        <v>55</v>
      </c>
      <c r="E2808">
        <v>72</v>
      </c>
      <c r="F2808">
        <v>915</v>
      </c>
      <c r="G2808">
        <v>46</v>
      </c>
    </row>
    <row r="2809" spans="1:7">
      <c r="A2809" s="2">
        <v>43943</v>
      </c>
      <c r="B2809" s="2">
        <f t="shared" si="86"/>
        <v>43951</v>
      </c>
      <c r="C2809" s="3">
        <f t="shared" si="87"/>
        <v>1</v>
      </c>
      <c r="D2809" t="s">
        <v>17</v>
      </c>
      <c r="E2809">
        <v>44</v>
      </c>
      <c r="F2809">
        <v>5841</v>
      </c>
      <c r="G2809">
        <v>181</v>
      </c>
    </row>
    <row r="2810" spans="1:7">
      <c r="A2810" s="2">
        <v>43943</v>
      </c>
      <c r="B2810" s="2">
        <f t="shared" si="86"/>
        <v>43951</v>
      </c>
      <c r="C2810" s="3">
        <f t="shared" si="87"/>
        <v>1</v>
      </c>
      <c r="D2810" t="s">
        <v>32</v>
      </c>
      <c r="E2810">
        <v>45</v>
      </c>
      <c r="F2810">
        <v>4761</v>
      </c>
      <c r="G2810">
        <v>140</v>
      </c>
    </row>
    <row r="2811" spans="1:7">
      <c r="A2811" s="2">
        <v>43943</v>
      </c>
      <c r="B2811" s="2">
        <f t="shared" si="86"/>
        <v>43951</v>
      </c>
      <c r="C2811" s="3">
        <f t="shared" si="87"/>
        <v>1</v>
      </c>
      <c r="D2811" t="s">
        <v>43</v>
      </c>
      <c r="E2811">
        <v>46</v>
      </c>
      <c r="F2811">
        <v>1858</v>
      </c>
      <c r="G2811">
        <v>9</v>
      </c>
    </row>
    <row r="2812" spans="1:7">
      <c r="A2812" s="2">
        <v>43943</v>
      </c>
      <c r="B2812" s="2">
        <f t="shared" si="86"/>
        <v>43951</v>
      </c>
      <c r="C2812" s="3">
        <f t="shared" si="87"/>
        <v>1</v>
      </c>
      <c r="D2812" t="s">
        <v>25</v>
      </c>
      <c r="E2812">
        <v>47</v>
      </c>
      <c r="F2812">
        <v>7681</v>
      </c>
      <c r="G2812">
        <v>169</v>
      </c>
    </row>
    <row r="2813" spans="1:7">
      <c r="A2813" s="2">
        <v>43943</v>
      </c>
      <c r="B2813" s="2">
        <f t="shared" si="86"/>
        <v>43951</v>
      </c>
      <c r="C2813" s="3">
        <f t="shared" si="87"/>
        <v>1</v>
      </c>
      <c r="D2813" t="s">
        <v>11</v>
      </c>
      <c r="E2813">
        <v>48</v>
      </c>
      <c r="F2813">
        <v>21769</v>
      </c>
      <c r="G2813">
        <v>571</v>
      </c>
    </row>
    <row r="2814" spans="1:7">
      <c r="A2814" s="2">
        <v>43943</v>
      </c>
      <c r="B2814" s="2">
        <f t="shared" si="86"/>
        <v>43951</v>
      </c>
      <c r="C2814" s="3">
        <f t="shared" si="87"/>
        <v>1</v>
      </c>
      <c r="D2814" t="s">
        <v>13</v>
      </c>
      <c r="E2814">
        <v>49</v>
      </c>
      <c r="F2814">
        <v>3451</v>
      </c>
      <c r="G2814">
        <v>34</v>
      </c>
    </row>
    <row r="2815" spans="1:7">
      <c r="A2815" s="2">
        <v>43943</v>
      </c>
      <c r="B2815" s="2">
        <f t="shared" si="86"/>
        <v>43951</v>
      </c>
      <c r="C2815" s="3">
        <f t="shared" si="87"/>
        <v>1</v>
      </c>
      <c r="D2815" t="s">
        <v>36</v>
      </c>
      <c r="E2815">
        <v>50</v>
      </c>
      <c r="F2815">
        <v>823</v>
      </c>
      <c r="G2815">
        <v>39</v>
      </c>
    </row>
    <row r="2816" spans="1:7">
      <c r="A2816" s="2">
        <v>43943</v>
      </c>
      <c r="B2816" s="2">
        <f t="shared" si="86"/>
        <v>43951</v>
      </c>
      <c r="C2816" s="3">
        <f t="shared" si="87"/>
        <v>1</v>
      </c>
      <c r="D2816" t="s">
        <v>56</v>
      </c>
      <c r="E2816">
        <v>78</v>
      </c>
      <c r="F2816">
        <v>54</v>
      </c>
      <c r="G2816">
        <v>3</v>
      </c>
    </row>
    <row r="2817" spans="1:7">
      <c r="A2817" s="2">
        <v>43943</v>
      </c>
      <c r="B2817" s="2">
        <f t="shared" si="86"/>
        <v>43951</v>
      </c>
      <c r="C2817" s="3">
        <f t="shared" si="87"/>
        <v>1</v>
      </c>
      <c r="D2817" t="s">
        <v>37</v>
      </c>
      <c r="E2817">
        <v>51</v>
      </c>
      <c r="F2817">
        <v>10265</v>
      </c>
      <c r="G2817">
        <v>349</v>
      </c>
    </row>
    <row r="2818" spans="1:7">
      <c r="A2818" s="2">
        <v>43943</v>
      </c>
      <c r="B2818" s="2">
        <f t="shared" si="86"/>
        <v>43951</v>
      </c>
      <c r="C2818" s="3">
        <f t="shared" si="87"/>
        <v>1</v>
      </c>
      <c r="D2818" t="s">
        <v>5</v>
      </c>
      <c r="E2818">
        <v>53</v>
      </c>
      <c r="F2818">
        <v>12606</v>
      </c>
      <c r="G2818">
        <v>696</v>
      </c>
    </row>
    <row r="2819" spans="1:7">
      <c r="A2819" s="2">
        <v>43943</v>
      </c>
      <c r="B2819" s="2">
        <f t="shared" si="86"/>
        <v>43951</v>
      </c>
      <c r="C2819" s="3">
        <f t="shared" si="87"/>
        <v>1</v>
      </c>
      <c r="D2819" t="s">
        <v>58</v>
      </c>
      <c r="E2819">
        <v>54</v>
      </c>
      <c r="F2819">
        <v>939</v>
      </c>
      <c r="G2819">
        <v>29</v>
      </c>
    </row>
    <row r="2820" spans="1:7">
      <c r="A2820" s="2">
        <v>43943</v>
      </c>
      <c r="B2820" s="2">
        <f t="shared" ref="B2820:B2883" si="88">EOMONTH(A2820,0)</f>
        <v>43951</v>
      </c>
      <c r="C2820" s="3">
        <f t="shared" ref="C2820:C2883" si="89">IF(A2820=B2820,0,1)</f>
        <v>1</v>
      </c>
      <c r="D2820" t="s">
        <v>10</v>
      </c>
      <c r="E2820">
        <v>55</v>
      </c>
      <c r="F2820">
        <v>4915</v>
      </c>
      <c r="G2820">
        <v>247</v>
      </c>
    </row>
    <row r="2821" spans="1:7">
      <c r="A2821" s="2">
        <v>43943</v>
      </c>
      <c r="B2821" s="2">
        <f t="shared" si="88"/>
        <v>43951</v>
      </c>
      <c r="C2821" s="3">
        <f t="shared" si="89"/>
        <v>1</v>
      </c>
      <c r="D2821" t="s">
        <v>49</v>
      </c>
      <c r="E2821">
        <v>56</v>
      </c>
      <c r="F2821">
        <v>447</v>
      </c>
      <c r="G2821">
        <v>6</v>
      </c>
    </row>
    <row r="2822" spans="1:7">
      <c r="A2822" s="2">
        <v>43944</v>
      </c>
      <c r="B2822" s="2">
        <f t="shared" si="88"/>
        <v>43951</v>
      </c>
      <c r="C2822" s="3">
        <f t="shared" si="89"/>
        <v>1</v>
      </c>
      <c r="D2822" t="s">
        <v>52</v>
      </c>
      <c r="E2822">
        <v>1</v>
      </c>
      <c r="F2822">
        <v>5832</v>
      </c>
      <c r="G2822">
        <v>197</v>
      </c>
    </row>
    <row r="2823" spans="1:7">
      <c r="A2823" s="2">
        <v>43944</v>
      </c>
      <c r="B2823" s="2">
        <f t="shared" si="88"/>
        <v>43951</v>
      </c>
      <c r="C2823" s="3">
        <f t="shared" si="89"/>
        <v>1</v>
      </c>
      <c r="D2823" t="s">
        <v>50</v>
      </c>
      <c r="E2823">
        <v>2</v>
      </c>
      <c r="F2823">
        <v>335</v>
      </c>
      <c r="G2823">
        <v>7</v>
      </c>
    </row>
    <row r="2824" spans="1:7">
      <c r="A2824" s="2">
        <v>43944</v>
      </c>
      <c r="B2824" s="2">
        <f t="shared" si="88"/>
        <v>43951</v>
      </c>
      <c r="C2824" s="3">
        <f t="shared" si="89"/>
        <v>1</v>
      </c>
      <c r="D2824" t="s">
        <v>8</v>
      </c>
      <c r="E2824">
        <v>4</v>
      </c>
      <c r="F2824">
        <v>5769</v>
      </c>
      <c r="G2824">
        <v>257</v>
      </c>
    </row>
    <row r="2825" spans="1:7">
      <c r="A2825" s="2">
        <v>43944</v>
      </c>
      <c r="B2825" s="2">
        <f t="shared" si="88"/>
        <v>43951</v>
      </c>
      <c r="C2825" s="3">
        <f t="shared" si="89"/>
        <v>1</v>
      </c>
      <c r="D2825" t="s">
        <v>44</v>
      </c>
      <c r="E2825">
        <v>5</v>
      </c>
      <c r="F2825">
        <v>2599</v>
      </c>
      <c r="G2825">
        <v>45</v>
      </c>
    </row>
    <row r="2826" spans="1:7">
      <c r="A2826" s="2">
        <v>43944</v>
      </c>
      <c r="B2826" s="2">
        <f t="shared" si="88"/>
        <v>43951</v>
      </c>
      <c r="C2826" s="3">
        <f t="shared" si="89"/>
        <v>1</v>
      </c>
      <c r="D2826" t="s">
        <v>7</v>
      </c>
      <c r="E2826">
        <v>6</v>
      </c>
      <c r="F2826">
        <v>39534</v>
      </c>
      <c r="G2826">
        <v>1548</v>
      </c>
    </row>
    <row r="2827" spans="1:7">
      <c r="A2827" s="2">
        <v>43944</v>
      </c>
      <c r="B2827" s="2">
        <f t="shared" si="88"/>
        <v>43951</v>
      </c>
      <c r="C2827" s="3">
        <f t="shared" si="89"/>
        <v>1</v>
      </c>
      <c r="D2827" t="s">
        <v>22</v>
      </c>
      <c r="E2827">
        <v>8</v>
      </c>
      <c r="F2827">
        <v>11262</v>
      </c>
      <c r="G2827">
        <v>557</v>
      </c>
    </row>
    <row r="2828" spans="1:7">
      <c r="A2828" s="2">
        <v>43944</v>
      </c>
      <c r="B2828" s="2">
        <f t="shared" si="88"/>
        <v>43951</v>
      </c>
      <c r="C2828" s="3">
        <f t="shared" si="89"/>
        <v>1</v>
      </c>
      <c r="D2828" t="s">
        <v>38</v>
      </c>
      <c r="E2828">
        <v>9</v>
      </c>
      <c r="F2828">
        <v>23100</v>
      </c>
      <c r="G2828">
        <v>1639</v>
      </c>
    </row>
    <row r="2829" spans="1:7">
      <c r="A2829" s="2">
        <v>43944</v>
      </c>
      <c r="B2829" s="2">
        <f t="shared" si="88"/>
        <v>43951</v>
      </c>
      <c r="C2829" s="3">
        <f t="shared" si="89"/>
        <v>1</v>
      </c>
      <c r="D2829" t="s">
        <v>45</v>
      </c>
      <c r="E2829">
        <v>10</v>
      </c>
      <c r="F2829">
        <v>3308</v>
      </c>
      <c r="G2829">
        <v>92</v>
      </c>
    </row>
    <row r="2830" spans="1:7">
      <c r="A2830" s="2">
        <v>43944</v>
      </c>
      <c r="B2830" s="2">
        <f t="shared" si="88"/>
        <v>43951</v>
      </c>
      <c r="C2830" s="3">
        <f t="shared" si="89"/>
        <v>1</v>
      </c>
      <c r="D2830" t="s">
        <v>33</v>
      </c>
      <c r="E2830">
        <v>11</v>
      </c>
      <c r="F2830">
        <v>3361</v>
      </c>
      <c r="G2830">
        <v>139</v>
      </c>
    </row>
    <row r="2831" spans="1:7">
      <c r="A2831" s="2">
        <v>43944</v>
      </c>
      <c r="B2831" s="2">
        <f t="shared" si="88"/>
        <v>43951</v>
      </c>
      <c r="C2831" s="3">
        <f t="shared" si="89"/>
        <v>1</v>
      </c>
      <c r="D2831" t="s">
        <v>15</v>
      </c>
      <c r="E2831">
        <v>12</v>
      </c>
      <c r="F2831">
        <v>29640</v>
      </c>
      <c r="G2831">
        <v>986</v>
      </c>
    </row>
    <row r="2832" spans="1:7">
      <c r="A2832" s="2">
        <v>43944</v>
      </c>
      <c r="B2832" s="2">
        <f t="shared" si="88"/>
        <v>43951</v>
      </c>
      <c r="C2832" s="3">
        <f t="shared" si="89"/>
        <v>1</v>
      </c>
      <c r="D2832" t="s">
        <v>18</v>
      </c>
      <c r="E2832">
        <v>13</v>
      </c>
      <c r="F2832">
        <v>20905</v>
      </c>
      <c r="G2832">
        <v>871</v>
      </c>
    </row>
    <row r="2833" spans="1:7">
      <c r="A2833" s="2">
        <v>43944</v>
      </c>
      <c r="B2833" s="2">
        <f t="shared" si="88"/>
        <v>43951</v>
      </c>
      <c r="C2833" s="3">
        <f t="shared" si="89"/>
        <v>1</v>
      </c>
      <c r="D2833" t="s">
        <v>57</v>
      </c>
      <c r="E2833">
        <v>66</v>
      </c>
      <c r="F2833">
        <v>979</v>
      </c>
      <c r="G2833">
        <v>6</v>
      </c>
    </row>
    <row r="2834" spans="1:7">
      <c r="A2834" s="2">
        <v>43944</v>
      </c>
      <c r="B2834" s="2">
        <f t="shared" si="88"/>
        <v>43951</v>
      </c>
      <c r="C2834" s="3">
        <f t="shared" si="89"/>
        <v>1</v>
      </c>
      <c r="D2834" t="s">
        <v>26</v>
      </c>
      <c r="E2834">
        <v>15</v>
      </c>
      <c r="F2834">
        <v>590</v>
      </c>
      <c r="G2834">
        <v>12</v>
      </c>
    </row>
    <row r="2835" spans="1:7">
      <c r="A2835" s="2">
        <v>43944</v>
      </c>
      <c r="B2835" s="2">
        <f t="shared" si="88"/>
        <v>43951</v>
      </c>
      <c r="C2835" s="3">
        <f t="shared" si="89"/>
        <v>1</v>
      </c>
      <c r="D2835" t="s">
        <v>53</v>
      </c>
      <c r="E2835">
        <v>16</v>
      </c>
      <c r="F2835">
        <v>1836</v>
      </c>
      <c r="G2835">
        <v>54</v>
      </c>
    </row>
    <row r="2836" spans="1:7">
      <c r="A2836" s="2">
        <v>43944</v>
      </c>
      <c r="B2836" s="2">
        <f t="shared" si="88"/>
        <v>43951</v>
      </c>
      <c r="C2836" s="3">
        <f t="shared" si="89"/>
        <v>1</v>
      </c>
      <c r="D2836" t="s">
        <v>6</v>
      </c>
      <c r="E2836">
        <v>17</v>
      </c>
      <c r="F2836">
        <v>36935</v>
      </c>
      <c r="G2836">
        <v>1696</v>
      </c>
    </row>
    <row r="2837" spans="1:7">
      <c r="A2837" s="2">
        <v>43944</v>
      </c>
      <c r="B2837" s="2">
        <f t="shared" si="88"/>
        <v>43951</v>
      </c>
      <c r="C2837" s="3">
        <f t="shared" si="89"/>
        <v>1</v>
      </c>
      <c r="D2837" t="s">
        <v>27</v>
      </c>
      <c r="E2837">
        <v>18</v>
      </c>
      <c r="F2837">
        <v>13196</v>
      </c>
      <c r="G2837">
        <v>811</v>
      </c>
    </row>
    <row r="2838" spans="1:7">
      <c r="A2838" s="2">
        <v>43944</v>
      </c>
      <c r="B2838" s="2">
        <f t="shared" si="88"/>
        <v>43951</v>
      </c>
      <c r="C2838" s="3">
        <f t="shared" si="89"/>
        <v>1</v>
      </c>
      <c r="D2838" t="s">
        <v>39</v>
      </c>
      <c r="E2838">
        <v>19</v>
      </c>
      <c r="F2838">
        <v>3939</v>
      </c>
      <c r="G2838">
        <v>96</v>
      </c>
    </row>
    <row r="2839" spans="1:7">
      <c r="A2839" s="2">
        <v>43944</v>
      </c>
      <c r="B2839" s="2">
        <f t="shared" si="88"/>
        <v>43951</v>
      </c>
      <c r="C2839" s="3">
        <f t="shared" si="89"/>
        <v>1</v>
      </c>
      <c r="D2839" t="s">
        <v>34</v>
      </c>
      <c r="E2839">
        <v>20</v>
      </c>
      <c r="F2839">
        <v>2626</v>
      </c>
      <c r="G2839">
        <v>112</v>
      </c>
    </row>
    <row r="2840" spans="1:7">
      <c r="A2840" s="2">
        <v>43944</v>
      </c>
      <c r="B2840" s="2">
        <f t="shared" si="88"/>
        <v>43951</v>
      </c>
      <c r="C2840" s="3">
        <f t="shared" si="89"/>
        <v>1</v>
      </c>
      <c r="D2840" t="s">
        <v>28</v>
      </c>
      <c r="E2840">
        <v>21</v>
      </c>
      <c r="F2840">
        <v>3548</v>
      </c>
      <c r="G2840">
        <v>194</v>
      </c>
    </row>
    <row r="2841" spans="1:7">
      <c r="A2841" s="2">
        <v>43944</v>
      </c>
      <c r="B2841" s="2">
        <f t="shared" si="88"/>
        <v>43951</v>
      </c>
      <c r="C2841" s="3">
        <f t="shared" si="89"/>
        <v>1</v>
      </c>
      <c r="D2841" t="s">
        <v>40</v>
      </c>
      <c r="E2841">
        <v>22</v>
      </c>
      <c r="F2841">
        <v>25798</v>
      </c>
      <c r="G2841">
        <v>1599</v>
      </c>
    </row>
    <row r="2842" spans="1:7">
      <c r="A2842" s="2">
        <v>43944</v>
      </c>
      <c r="B2842" s="2">
        <f t="shared" si="88"/>
        <v>43951</v>
      </c>
      <c r="C2842" s="3">
        <f t="shared" si="89"/>
        <v>1</v>
      </c>
      <c r="D2842" t="s">
        <v>51</v>
      </c>
      <c r="E2842">
        <v>23</v>
      </c>
      <c r="F2842">
        <v>937</v>
      </c>
      <c r="G2842">
        <v>44</v>
      </c>
    </row>
    <row r="2843" spans="1:7">
      <c r="A2843" s="2">
        <v>43944</v>
      </c>
      <c r="B2843" s="2">
        <f t="shared" si="88"/>
        <v>43951</v>
      </c>
      <c r="C2843" s="3">
        <f t="shared" si="89"/>
        <v>1</v>
      </c>
      <c r="D2843" t="s">
        <v>23</v>
      </c>
      <c r="E2843">
        <v>24</v>
      </c>
      <c r="F2843">
        <v>15805</v>
      </c>
      <c r="G2843">
        <v>748</v>
      </c>
    </row>
    <row r="2844" spans="1:7">
      <c r="A2844" s="2">
        <v>43944</v>
      </c>
      <c r="B2844" s="2">
        <f t="shared" si="88"/>
        <v>43951</v>
      </c>
      <c r="C2844" s="3">
        <f t="shared" si="89"/>
        <v>1</v>
      </c>
      <c r="D2844" t="s">
        <v>9</v>
      </c>
      <c r="E2844">
        <v>25</v>
      </c>
      <c r="F2844">
        <v>46023</v>
      </c>
      <c r="G2844">
        <v>2360</v>
      </c>
    </row>
    <row r="2845" spans="1:7">
      <c r="A2845" s="2">
        <v>43944</v>
      </c>
      <c r="B2845" s="2">
        <f t="shared" si="88"/>
        <v>43951</v>
      </c>
      <c r="C2845" s="3">
        <f t="shared" si="89"/>
        <v>1</v>
      </c>
      <c r="D2845" t="s">
        <v>42</v>
      </c>
      <c r="E2845">
        <v>26</v>
      </c>
      <c r="F2845">
        <v>35253</v>
      </c>
      <c r="G2845">
        <v>2977</v>
      </c>
    </row>
    <row r="2846" spans="1:7">
      <c r="A2846" s="2">
        <v>43944</v>
      </c>
      <c r="B2846" s="2">
        <f t="shared" si="88"/>
        <v>43951</v>
      </c>
      <c r="C2846" s="3">
        <f t="shared" si="89"/>
        <v>1</v>
      </c>
      <c r="D2846" t="s">
        <v>29</v>
      </c>
      <c r="E2846">
        <v>27</v>
      </c>
      <c r="F2846">
        <v>2942</v>
      </c>
      <c r="G2846">
        <v>200</v>
      </c>
    </row>
    <row r="2847" spans="1:7">
      <c r="A2847" s="2">
        <v>43944</v>
      </c>
      <c r="B2847" s="2">
        <f t="shared" si="88"/>
        <v>43951</v>
      </c>
      <c r="C2847" s="3">
        <f t="shared" si="89"/>
        <v>1</v>
      </c>
      <c r="D2847" t="s">
        <v>46</v>
      </c>
      <c r="E2847">
        <v>28</v>
      </c>
      <c r="F2847">
        <v>5153</v>
      </c>
      <c r="G2847">
        <v>201</v>
      </c>
    </row>
    <row r="2848" spans="1:7">
      <c r="A2848" s="2">
        <v>43944</v>
      </c>
      <c r="B2848" s="2">
        <f t="shared" si="88"/>
        <v>43951</v>
      </c>
      <c r="C2848" s="3">
        <f t="shared" si="89"/>
        <v>1</v>
      </c>
      <c r="D2848" t="s">
        <v>35</v>
      </c>
      <c r="E2848">
        <v>29</v>
      </c>
      <c r="F2848">
        <v>6321</v>
      </c>
      <c r="G2848">
        <v>248</v>
      </c>
    </row>
    <row r="2849" spans="1:7">
      <c r="A2849" s="2">
        <v>43944</v>
      </c>
      <c r="B2849" s="2">
        <f t="shared" si="88"/>
        <v>43951</v>
      </c>
      <c r="C2849" s="3">
        <f t="shared" si="89"/>
        <v>1</v>
      </c>
      <c r="D2849" t="s">
        <v>54</v>
      </c>
      <c r="E2849">
        <v>30</v>
      </c>
      <c r="F2849">
        <v>442</v>
      </c>
      <c r="G2849">
        <v>14</v>
      </c>
    </row>
    <row r="2850" spans="1:7">
      <c r="A2850" s="2">
        <v>43944</v>
      </c>
      <c r="B2850" s="2">
        <f t="shared" si="88"/>
        <v>43951</v>
      </c>
      <c r="C2850" s="3">
        <f t="shared" si="89"/>
        <v>1</v>
      </c>
      <c r="D2850" t="s">
        <v>12</v>
      </c>
      <c r="E2850">
        <v>31</v>
      </c>
      <c r="F2850">
        <v>2190</v>
      </c>
      <c r="G2850">
        <v>46</v>
      </c>
    </row>
    <row r="2851" spans="1:7">
      <c r="A2851" s="2">
        <v>43944</v>
      </c>
      <c r="B2851" s="2">
        <f t="shared" si="88"/>
        <v>43951</v>
      </c>
      <c r="C2851" s="3">
        <f t="shared" si="89"/>
        <v>1</v>
      </c>
      <c r="D2851" t="s">
        <v>24</v>
      </c>
      <c r="E2851">
        <v>32</v>
      </c>
      <c r="F2851">
        <v>4208</v>
      </c>
      <c r="G2851">
        <v>195</v>
      </c>
    </row>
    <row r="2852" spans="1:7">
      <c r="A2852" s="2">
        <v>43944</v>
      </c>
      <c r="B2852" s="2">
        <f t="shared" si="88"/>
        <v>43951</v>
      </c>
      <c r="C2852" s="3">
        <f t="shared" si="89"/>
        <v>1</v>
      </c>
      <c r="D2852" t="s">
        <v>19</v>
      </c>
      <c r="E2852">
        <v>33</v>
      </c>
      <c r="F2852">
        <v>1670</v>
      </c>
      <c r="G2852">
        <v>51</v>
      </c>
    </row>
    <row r="2853" spans="1:7">
      <c r="A2853" s="2">
        <v>43944</v>
      </c>
      <c r="B2853" s="2">
        <f t="shared" si="88"/>
        <v>43951</v>
      </c>
      <c r="C2853" s="3">
        <f t="shared" si="89"/>
        <v>1</v>
      </c>
      <c r="D2853" t="s">
        <v>21</v>
      </c>
      <c r="E2853">
        <v>34</v>
      </c>
      <c r="F2853">
        <v>99989</v>
      </c>
      <c r="G2853">
        <v>5368</v>
      </c>
    </row>
    <row r="2854" spans="1:7">
      <c r="A2854" s="2">
        <v>43944</v>
      </c>
      <c r="B2854" s="2">
        <f t="shared" si="88"/>
        <v>43951</v>
      </c>
      <c r="C2854" s="3">
        <f t="shared" si="89"/>
        <v>1</v>
      </c>
      <c r="D2854" t="s">
        <v>47</v>
      </c>
      <c r="E2854">
        <v>35</v>
      </c>
      <c r="F2854">
        <v>2379</v>
      </c>
      <c r="G2854">
        <v>78</v>
      </c>
    </row>
    <row r="2855" spans="1:7">
      <c r="A2855" s="2">
        <v>43944</v>
      </c>
      <c r="B2855" s="2">
        <f t="shared" si="88"/>
        <v>43951</v>
      </c>
      <c r="C2855" s="3">
        <f t="shared" si="89"/>
        <v>1</v>
      </c>
      <c r="D2855" t="s">
        <v>16</v>
      </c>
      <c r="E2855">
        <v>36</v>
      </c>
      <c r="F2855">
        <v>267932</v>
      </c>
      <c r="G2855">
        <v>20212</v>
      </c>
    </row>
    <row r="2856" spans="1:7">
      <c r="A2856" s="2">
        <v>43944</v>
      </c>
      <c r="B2856" s="2">
        <f t="shared" si="88"/>
        <v>43951</v>
      </c>
      <c r="C2856" s="3">
        <f t="shared" si="89"/>
        <v>1</v>
      </c>
      <c r="D2856" t="s">
        <v>20</v>
      </c>
      <c r="E2856">
        <v>37</v>
      </c>
      <c r="F2856">
        <v>7608</v>
      </c>
      <c r="G2856">
        <v>253</v>
      </c>
    </row>
    <row r="2857" spans="1:7">
      <c r="A2857" s="2">
        <v>43944</v>
      </c>
      <c r="B2857" s="2">
        <f t="shared" si="88"/>
        <v>43951</v>
      </c>
      <c r="C2857" s="3">
        <f t="shared" si="89"/>
        <v>1</v>
      </c>
      <c r="D2857" t="s">
        <v>48</v>
      </c>
      <c r="E2857">
        <v>38</v>
      </c>
      <c r="F2857">
        <v>709</v>
      </c>
      <c r="G2857">
        <v>15</v>
      </c>
    </row>
    <row r="2858" spans="1:7">
      <c r="A2858" s="2">
        <v>43944</v>
      </c>
      <c r="B2858" s="2">
        <f t="shared" si="88"/>
        <v>43951</v>
      </c>
      <c r="C2858" s="3">
        <f t="shared" si="89"/>
        <v>1</v>
      </c>
      <c r="D2858" t="s">
        <v>59</v>
      </c>
      <c r="E2858">
        <v>69</v>
      </c>
      <c r="F2858">
        <v>14</v>
      </c>
      <c r="G2858">
        <v>2</v>
      </c>
    </row>
    <row r="2859" spans="1:7">
      <c r="A2859" s="2">
        <v>43944</v>
      </c>
      <c r="B2859" s="2">
        <f t="shared" si="88"/>
        <v>43951</v>
      </c>
      <c r="C2859" s="3">
        <f t="shared" si="89"/>
        <v>1</v>
      </c>
      <c r="D2859" t="s">
        <v>41</v>
      </c>
      <c r="E2859">
        <v>39</v>
      </c>
      <c r="F2859">
        <v>14694</v>
      </c>
      <c r="G2859">
        <v>656</v>
      </c>
    </row>
    <row r="2860" spans="1:7">
      <c r="A2860" s="2">
        <v>43944</v>
      </c>
      <c r="B2860" s="2">
        <f t="shared" si="88"/>
        <v>43951</v>
      </c>
      <c r="C2860" s="3">
        <f t="shared" si="89"/>
        <v>1</v>
      </c>
      <c r="D2860" t="s">
        <v>30</v>
      </c>
      <c r="E2860">
        <v>40</v>
      </c>
      <c r="F2860">
        <v>3017</v>
      </c>
      <c r="G2860">
        <v>179</v>
      </c>
    </row>
    <row r="2861" spans="1:7">
      <c r="A2861" s="2">
        <v>43944</v>
      </c>
      <c r="B2861" s="2">
        <f t="shared" si="88"/>
        <v>43951</v>
      </c>
      <c r="C2861" s="3">
        <f t="shared" si="89"/>
        <v>1</v>
      </c>
      <c r="D2861" t="s">
        <v>14</v>
      </c>
      <c r="E2861">
        <v>41</v>
      </c>
      <c r="F2861">
        <v>2127</v>
      </c>
      <c r="G2861">
        <v>83</v>
      </c>
    </row>
    <row r="2862" spans="1:7">
      <c r="A2862" s="2">
        <v>43944</v>
      </c>
      <c r="B2862" s="2">
        <f t="shared" si="88"/>
        <v>43951</v>
      </c>
      <c r="C2862" s="3">
        <f t="shared" si="89"/>
        <v>1</v>
      </c>
      <c r="D2862" t="s">
        <v>31</v>
      </c>
      <c r="E2862">
        <v>42</v>
      </c>
      <c r="F2862">
        <v>38334</v>
      </c>
      <c r="G2862">
        <v>1723</v>
      </c>
    </row>
    <row r="2863" spans="1:7">
      <c r="A2863" s="2">
        <v>43944</v>
      </c>
      <c r="B2863" s="2">
        <f t="shared" si="88"/>
        <v>43951</v>
      </c>
      <c r="C2863" s="3">
        <f t="shared" si="89"/>
        <v>1</v>
      </c>
      <c r="D2863" t="s">
        <v>55</v>
      </c>
      <c r="E2863">
        <v>72</v>
      </c>
      <c r="F2863">
        <v>1230</v>
      </c>
      <c r="G2863">
        <v>69</v>
      </c>
    </row>
    <row r="2864" spans="1:7">
      <c r="A2864" s="2">
        <v>43944</v>
      </c>
      <c r="B2864" s="2">
        <f t="shared" si="88"/>
        <v>43951</v>
      </c>
      <c r="C2864" s="3">
        <f t="shared" si="89"/>
        <v>1</v>
      </c>
      <c r="D2864" t="s">
        <v>17</v>
      </c>
      <c r="E2864">
        <v>44</v>
      </c>
      <c r="F2864">
        <v>6256</v>
      </c>
      <c r="G2864">
        <v>189</v>
      </c>
    </row>
    <row r="2865" spans="1:7">
      <c r="A2865" s="2">
        <v>43944</v>
      </c>
      <c r="B2865" s="2">
        <f t="shared" si="88"/>
        <v>43951</v>
      </c>
      <c r="C2865" s="3">
        <f t="shared" si="89"/>
        <v>1</v>
      </c>
      <c r="D2865" t="s">
        <v>32</v>
      </c>
      <c r="E2865">
        <v>45</v>
      </c>
      <c r="F2865">
        <v>4917</v>
      </c>
      <c r="G2865">
        <v>150</v>
      </c>
    </row>
    <row r="2866" spans="1:7">
      <c r="A2866" s="2">
        <v>43944</v>
      </c>
      <c r="B2866" s="2">
        <f t="shared" si="88"/>
        <v>43951</v>
      </c>
      <c r="C2866" s="3">
        <f t="shared" si="89"/>
        <v>1</v>
      </c>
      <c r="D2866" t="s">
        <v>43</v>
      </c>
      <c r="E2866">
        <v>46</v>
      </c>
      <c r="F2866">
        <v>1956</v>
      </c>
      <c r="G2866">
        <v>9</v>
      </c>
    </row>
    <row r="2867" spans="1:7">
      <c r="A2867" s="2">
        <v>43944</v>
      </c>
      <c r="B2867" s="2">
        <f t="shared" si="88"/>
        <v>43951</v>
      </c>
      <c r="C2867" s="3">
        <f t="shared" si="89"/>
        <v>1</v>
      </c>
      <c r="D2867" t="s">
        <v>25</v>
      </c>
      <c r="E2867">
        <v>47</v>
      </c>
      <c r="F2867">
        <v>8169</v>
      </c>
      <c r="G2867">
        <v>172</v>
      </c>
    </row>
    <row r="2868" spans="1:7">
      <c r="A2868" s="2">
        <v>43944</v>
      </c>
      <c r="B2868" s="2">
        <f t="shared" si="88"/>
        <v>43951</v>
      </c>
      <c r="C2868" s="3">
        <f t="shared" si="89"/>
        <v>1</v>
      </c>
      <c r="D2868" t="s">
        <v>11</v>
      </c>
      <c r="E2868">
        <v>48</v>
      </c>
      <c r="F2868">
        <v>22706</v>
      </c>
      <c r="G2868">
        <v>601</v>
      </c>
    </row>
    <row r="2869" spans="1:7">
      <c r="A2869" s="2">
        <v>43944</v>
      </c>
      <c r="B2869" s="2">
        <f t="shared" si="88"/>
        <v>43951</v>
      </c>
      <c r="C2869" s="3">
        <f t="shared" si="89"/>
        <v>1</v>
      </c>
      <c r="D2869" t="s">
        <v>13</v>
      </c>
      <c r="E2869">
        <v>49</v>
      </c>
      <c r="F2869">
        <v>3621</v>
      </c>
      <c r="G2869">
        <v>35</v>
      </c>
    </row>
    <row r="2870" spans="1:7">
      <c r="A2870" s="2">
        <v>43944</v>
      </c>
      <c r="B2870" s="2">
        <f t="shared" si="88"/>
        <v>43951</v>
      </c>
      <c r="C2870" s="3">
        <f t="shared" si="89"/>
        <v>1</v>
      </c>
      <c r="D2870" t="s">
        <v>36</v>
      </c>
      <c r="E2870">
        <v>50</v>
      </c>
      <c r="F2870">
        <v>825</v>
      </c>
      <c r="G2870">
        <v>42</v>
      </c>
    </row>
    <row r="2871" spans="1:7">
      <c r="A2871" s="2">
        <v>43944</v>
      </c>
      <c r="B2871" s="2">
        <f t="shared" si="88"/>
        <v>43951</v>
      </c>
      <c r="C2871" s="3">
        <f t="shared" si="89"/>
        <v>1</v>
      </c>
      <c r="D2871" t="s">
        <v>56</v>
      </c>
      <c r="E2871">
        <v>78</v>
      </c>
      <c r="F2871">
        <v>54</v>
      </c>
      <c r="G2871">
        <v>3</v>
      </c>
    </row>
    <row r="2872" spans="1:7">
      <c r="A2872" s="2">
        <v>43944</v>
      </c>
      <c r="B2872" s="2">
        <f t="shared" si="88"/>
        <v>43951</v>
      </c>
      <c r="C2872" s="3">
        <f t="shared" si="89"/>
        <v>1</v>
      </c>
      <c r="D2872" t="s">
        <v>37</v>
      </c>
      <c r="E2872">
        <v>51</v>
      </c>
      <c r="F2872">
        <v>10999</v>
      </c>
      <c r="G2872">
        <v>375</v>
      </c>
    </row>
    <row r="2873" spans="1:7">
      <c r="A2873" s="2">
        <v>43944</v>
      </c>
      <c r="B2873" s="2">
        <f t="shared" si="88"/>
        <v>43951</v>
      </c>
      <c r="C2873" s="3">
        <f t="shared" si="89"/>
        <v>1</v>
      </c>
      <c r="D2873" t="s">
        <v>5</v>
      </c>
      <c r="E2873">
        <v>53</v>
      </c>
      <c r="F2873">
        <v>12981</v>
      </c>
      <c r="G2873">
        <v>717</v>
      </c>
    </row>
    <row r="2874" spans="1:7">
      <c r="A2874" s="2">
        <v>43944</v>
      </c>
      <c r="B2874" s="2">
        <f t="shared" si="88"/>
        <v>43951</v>
      </c>
      <c r="C2874" s="3">
        <f t="shared" si="89"/>
        <v>1</v>
      </c>
      <c r="D2874" t="s">
        <v>58</v>
      </c>
      <c r="E2874">
        <v>54</v>
      </c>
      <c r="F2874">
        <v>981</v>
      </c>
      <c r="G2874">
        <v>31</v>
      </c>
    </row>
    <row r="2875" spans="1:7">
      <c r="A2875" s="2">
        <v>43944</v>
      </c>
      <c r="B2875" s="2">
        <f t="shared" si="88"/>
        <v>43951</v>
      </c>
      <c r="C2875" s="3">
        <f t="shared" si="89"/>
        <v>1</v>
      </c>
      <c r="D2875" t="s">
        <v>10</v>
      </c>
      <c r="E2875">
        <v>55</v>
      </c>
      <c r="F2875">
        <v>5125</v>
      </c>
      <c r="G2875">
        <v>257</v>
      </c>
    </row>
    <row r="2876" spans="1:7">
      <c r="A2876" s="2">
        <v>43944</v>
      </c>
      <c r="B2876" s="2">
        <f t="shared" si="88"/>
        <v>43951</v>
      </c>
      <c r="C2876" s="3">
        <f t="shared" si="89"/>
        <v>1</v>
      </c>
      <c r="D2876" t="s">
        <v>49</v>
      </c>
      <c r="E2876">
        <v>56</v>
      </c>
      <c r="F2876">
        <v>453</v>
      </c>
      <c r="G2876">
        <v>7</v>
      </c>
    </row>
    <row r="2877" spans="1:7">
      <c r="A2877" s="2">
        <v>43945</v>
      </c>
      <c r="B2877" s="2">
        <f t="shared" si="88"/>
        <v>43951</v>
      </c>
      <c r="C2877" s="3">
        <f t="shared" si="89"/>
        <v>1</v>
      </c>
      <c r="D2877" t="s">
        <v>52</v>
      </c>
      <c r="E2877">
        <v>1</v>
      </c>
      <c r="F2877">
        <v>6026</v>
      </c>
      <c r="G2877">
        <v>209</v>
      </c>
    </row>
    <row r="2878" spans="1:7">
      <c r="A2878" s="2">
        <v>43945</v>
      </c>
      <c r="B2878" s="2">
        <f t="shared" si="88"/>
        <v>43951</v>
      </c>
      <c r="C2878" s="3">
        <f t="shared" si="89"/>
        <v>1</v>
      </c>
      <c r="D2878" t="s">
        <v>50</v>
      </c>
      <c r="E2878">
        <v>2</v>
      </c>
      <c r="F2878">
        <v>337</v>
      </c>
      <c r="G2878">
        <v>7</v>
      </c>
    </row>
    <row r="2879" spans="1:7">
      <c r="A2879" s="2">
        <v>43945</v>
      </c>
      <c r="B2879" s="2">
        <f t="shared" si="88"/>
        <v>43951</v>
      </c>
      <c r="C2879" s="3">
        <f t="shared" si="89"/>
        <v>1</v>
      </c>
      <c r="D2879" t="s">
        <v>8</v>
      </c>
      <c r="E2879">
        <v>4</v>
      </c>
      <c r="F2879">
        <v>6045</v>
      </c>
      <c r="G2879">
        <v>268</v>
      </c>
    </row>
    <row r="2880" spans="1:7">
      <c r="A2880" s="2">
        <v>43945</v>
      </c>
      <c r="B2880" s="2">
        <f t="shared" si="88"/>
        <v>43951</v>
      </c>
      <c r="C2880" s="3">
        <f t="shared" si="89"/>
        <v>1</v>
      </c>
      <c r="D2880" t="s">
        <v>44</v>
      </c>
      <c r="E2880">
        <v>5</v>
      </c>
      <c r="F2880">
        <v>2810</v>
      </c>
      <c r="G2880">
        <v>47</v>
      </c>
    </row>
    <row r="2881" spans="1:7">
      <c r="A2881" s="2">
        <v>43945</v>
      </c>
      <c r="B2881" s="2">
        <f t="shared" si="88"/>
        <v>43951</v>
      </c>
      <c r="C2881" s="3">
        <f t="shared" si="89"/>
        <v>1</v>
      </c>
      <c r="D2881" t="s">
        <v>7</v>
      </c>
      <c r="E2881">
        <v>6</v>
      </c>
      <c r="F2881">
        <v>41368</v>
      </c>
      <c r="G2881">
        <v>1619</v>
      </c>
    </row>
    <row r="2882" spans="1:7">
      <c r="A2882" s="2">
        <v>43945</v>
      </c>
      <c r="B2882" s="2">
        <f t="shared" si="88"/>
        <v>43951</v>
      </c>
      <c r="C2882" s="3">
        <f t="shared" si="89"/>
        <v>1</v>
      </c>
      <c r="D2882" t="s">
        <v>22</v>
      </c>
      <c r="E2882">
        <v>8</v>
      </c>
      <c r="F2882">
        <v>12255</v>
      </c>
      <c r="G2882">
        <v>672</v>
      </c>
    </row>
    <row r="2883" spans="1:7">
      <c r="A2883" s="2">
        <v>43945</v>
      </c>
      <c r="B2883" s="2">
        <f t="shared" si="88"/>
        <v>43951</v>
      </c>
      <c r="C2883" s="3">
        <f t="shared" si="89"/>
        <v>1</v>
      </c>
      <c r="D2883" t="s">
        <v>38</v>
      </c>
      <c r="E2883">
        <v>9</v>
      </c>
      <c r="F2883">
        <v>23921</v>
      </c>
      <c r="G2883">
        <v>1764</v>
      </c>
    </row>
    <row r="2884" spans="1:7">
      <c r="A2884" s="2">
        <v>43945</v>
      </c>
      <c r="B2884" s="2">
        <f t="shared" ref="B2884:B2947" si="90">EOMONTH(A2884,0)</f>
        <v>43951</v>
      </c>
      <c r="C2884" s="3">
        <f t="shared" ref="C2884:C2947" si="91">IF(A2884=B2884,0,1)</f>
        <v>1</v>
      </c>
      <c r="D2884" t="s">
        <v>45</v>
      </c>
      <c r="E2884">
        <v>10</v>
      </c>
      <c r="F2884">
        <v>3442</v>
      </c>
      <c r="G2884">
        <v>100</v>
      </c>
    </row>
    <row r="2885" spans="1:7">
      <c r="A2885" s="2">
        <v>43945</v>
      </c>
      <c r="B2885" s="2">
        <f t="shared" si="90"/>
        <v>43951</v>
      </c>
      <c r="C2885" s="3">
        <f t="shared" si="91"/>
        <v>1</v>
      </c>
      <c r="D2885" t="s">
        <v>33</v>
      </c>
      <c r="E2885">
        <v>11</v>
      </c>
      <c r="F2885">
        <v>3528</v>
      </c>
      <c r="G2885">
        <v>153</v>
      </c>
    </row>
    <row r="2886" spans="1:7">
      <c r="A2886" s="2">
        <v>43945</v>
      </c>
      <c r="B2886" s="2">
        <f t="shared" si="90"/>
        <v>43951</v>
      </c>
      <c r="C2886" s="3">
        <f t="shared" si="91"/>
        <v>1</v>
      </c>
      <c r="D2886" t="s">
        <v>15</v>
      </c>
      <c r="E2886">
        <v>12</v>
      </c>
      <c r="F2886">
        <v>30525</v>
      </c>
      <c r="G2886">
        <v>1045</v>
      </c>
    </row>
    <row r="2887" spans="1:7">
      <c r="A2887" s="2">
        <v>43945</v>
      </c>
      <c r="B2887" s="2">
        <f t="shared" si="90"/>
        <v>43951</v>
      </c>
      <c r="C2887" s="3">
        <f t="shared" si="91"/>
        <v>1</v>
      </c>
      <c r="D2887" t="s">
        <v>18</v>
      </c>
      <c r="E2887">
        <v>13</v>
      </c>
      <c r="F2887">
        <v>21575</v>
      </c>
      <c r="G2887">
        <v>889</v>
      </c>
    </row>
    <row r="2888" spans="1:7">
      <c r="A2888" s="2">
        <v>43945</v>
      </c>
      <c r="B2888" s="2">
        <f t="shared" si="90"/>
        <v>43951</v>
      </c>
      <c r="C2888" s="3">
        <f t="shared" si="91"/>
        <v>1</v>
      </c>
      <c r="D2888" t="s">
        <v>57</v>
      </c>
      <c r="E2888">
        <v>66</v>
      </c>
      <c r="F2888">
        <v>997</v>
      </c>
      <c r="G2888">
        <v>6</v>
      </c>
    </row>
    <row r="2889" spans="1:7">
      <c r="A2889" s="2">
        <v>43945</v>
      </c>
      <c r="B2889" s="2">
        <f t="shared" si="90"/>
        <v>43951</v>
      </c>
      <c r="C2889" s="3">
        <f t="shared" si="91"/>
        <v>1</v>
      </c>
      <c r="D2889" t="s">
        <v>26</v>
      </c>
      <c r="E2889">
        <v>15</v>
      </c>
      <c r="F2889">
        <v>595</v>
      </c>
      <c r="G2889">
        <v>13</v>
      </c>
    </row>
    <row r="2890" spans="1:7">
      <c r="A2890" s="2">
        <v>43945</v>
      </c>
      <c r="B2890" s="2">
        <f t="shared" si="90"/>
        <v>43951</v>
      </c>
      <c r="C2890" s="3">
        <f t="shared" si="91"/>
        <v>1</v>
      </c>
      <c r="D2890" t="s">
        <v>53</v>
      </c>
      <c r="E2890">
        <v>16</v>
      </c>
      <c r="F2890">
        <v>1870</v>
      </c>
      <c r="G2890">
        <v>54</v>
      </c>
    </row>
    <row r="2891" spans="1:7">
      <c r="A2891" s="2">
        <v>43945</v>
      </c>
      <c r="B2891" s="2">
        <f t="shared" si="90"/>
        <v>43951</v>
      </c>
      <c r="C2891" s="3">
        <f t="shared" si="91"/>
        <v>1</v>
      </c>
      <c r="D2891" t="s">
        <v>6</v>
      </c>
      <c r="E2891">
        <v>17</v>
      </c>
      <c r="F2891">
        <v>39658</v>
      </c>
      <c r="G2891">
        <v>1804</v>
      </c>
    </row>
    <row r="2892" spans="1:7">
      <c r="A2892" s="2">
        <v>43945</v>
      </c>
      <c r="B2892" s="2">
        <f t="shared" si="90"/>
        <v>43951</v>
      </c>
      <c r="C2892" s="3">
        <f t="shared" si="91"/>
        <v>1</v>
      </c>
      <c r="D2892" t="s">
        <v>27</v>
      </c>
      <c r="E2892">
        <v>18</v>
      </c>
      <c r="F2892">
        <v>13848</v>
      </c>
      <c r="G2892">
        <v>851</v>
      </c>
    </row>
    <row r="2893" spans="1:7">
      <c r="A2893" s="2">
        <v>43945</v>
      </c>
      <c r="B2893" s="2">
        <f t="shared" si="90"/>
        <v>43951</v>
      </c>
      <c r="C2893" s="3">
        <f t="shared" si="91"/>
        <v>1</v>
      </c>
      <c r="D2893" t="s">
        <v>39</v>
      </c>
      <c r="E2893">
        <v>19</v>
      </c>
      <c r="F2893">
        <v>4459</v>
      </c>
      <c r="G2893">
        <v>107</v>
      </c>
    </row>
    <row r="2894" spans="1:7">
      <c r="A2894" s="2">
        <v>43945</v>
      </c>
      <c r="B2894" s="2">
        <f t="shared" si="90"/>
        <v>43951</v>
      </c>
      <c r="C2894" s="3">
        <f t="shared" si="91"/>
        <v>1</v>
      </c>
      <c r="D2894" t="s">
        <v>34</v>
      </c>
      <c r="E2894">
        <v>20</v>
      </c>
      <c r="F2894">
        <v>2842</v>
      </c>
      <c r="G2894">
        <v>117</v>
      </c>
    </row>
    <row r="2895" spans="1:7">
      <c r="A2895" s="2">
        <v>43945</v>
      </c>
      <c r="B2895" s="2">
        <f t="shared" si="90"/>
        <v>43951</v>
      </c>
      <c r="C2895" s="3">
        <f t="shared" si="91"/>
        <v>1</v>
      </c>
      <c r="D2895" t="s">
        <v>28</v>
      </c>
      <c r="E2895">
        <v>21</v>
      </c>
      <c r="F2895">
        <v>3779</v>
      </c>
      <c r="G2895">
        <v>203</v>
      </c>
    </row>
    <row r="2896" spans="1:7">
      <c r="A2896" s="2">
        <v>43945</v>
      </c>
      <c r="B2896" s="2">
        <f t="shared" si="90"/>
        <v>43951</v>
      </c>
      <c r="C2896" s="3">
        <f t="shared" si="91"/>
        <v>1</v>
      </c>
      <c r="D2896" t="s">
        <v>40</v>
      </c>
      <c r="E2896">
        <v>22</v>
      </c>
      <c r="F2896">
        <v>26199</v>
      </c>
      <c r="G2896">
        <v>1660</v>
      </c>
    </row>
    <row r="2897" spans="1:7">
      <c r="A2897" s="2">
        <v>43945</v>
      </c>
      <c r="B2897" s="2">
        <f t="shared" si="90"/>
        <v>43951</v>
      </c>
      <c r="C2897" s="3">
        <f t="shared" si="91"/>
        <v>1</v>
      </c>
      <c r="D2897" t="s">
        <v>51</v>
      </c>
      <c r="E2897">
        <v>23</v>
      </c>
      <c r="F2897">
        <v>965</v>
      </c>
      <c r="G2897">
        <v>47</v>
      </c>
    </row>
    <row r="2898" spans="1:7">
      <c r="A2898" s="2">
        <v>43945</v>
      </c>
      <c r="B2898" s="2">
        <f t="shared" si="90"/>
        <v>43951</v>
      </c>
      <c r="C2898" s="3">
        <f t="shared" si="91"/>
        <v>1</v>
      </c>
      <c r="D2898" t="s">
        <v>23</v>
      </c>
      <c r="E2898">
        <v>24</v>
      </c>
      <c r="F2898">
        <v>16693</v>
      </c>
      <c r="G2898">
        <v>798</v>
      </c>
    </row>
    <row r="2899" spans="1:7">
      <c r="A2899" s="2">
        <v>43945</v>
      </c>
      <c r="B2899" s="2">
        <f t="shared" si="90"/>
        <v>43951</v>
      </c>
      <c r="C2899" s="3">
        <f t="shared" si="91"/>
        <v>1</v>
      </c>
      <c r="D2899" t="s">
        <v>9</v>
      </c>
      <c r="E2899">
        <v>25</v>
      </c>
      <c r="F2899">
        <v>50969</v>
      </c>
      <c r="G2899">
        <v>2556</v>
      </c>
    </row>
    <row r="2900" spans="1:7">
      <c r="A2900" s="2">
        <v>43945</v>
      </c>
      <c r="B2900" s="2">
        <f t="shared" si="90"/>
        <v>43951</v>
      </c>
      <c r="C2900" s="3">
        <f t="shared" si="91"/>
        <v>1</v>
      </c>
      <c r="D2900" t="s">
        <v>42</v>
      </c>
      <c r="E2900">
        <v>26</v>
      </c>
      <c r="F2900">
        <v>36628</v>
      </c>
      <c r="G2900">
        <v>3084</v>
      </c>
    </row>
    <row r="2901" spans="1:7">
      <c r="A2901" s="2">
        <v>43945</v>
      </c>
      <c r="B2901" s="2">
        <f t="shared" si="90"/>
        <v>43951</v>
      </c>
      <c r="C2901" s="3">
        <f t="shared" si="91"/>
        <v>1</v>
      </c>
      <c r="D2901" t="s">
        <v>29</v>
      </c>
      <c r="E2901">
        <v>27</v>
      </c>
      <c r="F2901">
        <v>3185</v>
      </c>
      <c r="G2901">
        <v>221</v>
      </c>
    </row>
    <row r="2902" spans="1:7">
      <c r="A2902" s="2">
        <v>43945</v>
      </c>
      <c r="B2902" s="2">
        <f t="shared" si="90"/>
        <v>43951</v>
      </c>
      <c r="C2902" s="3">
        <f t="shared" si="91"/>
        <v>1</v>
      </c>
      <c r="D2902" t="s">
        <v>46</v>
      </c>
      <c r="E2902">
        <v>28</v>
      </c>
      <c r="F2902">
        <v>5434</v>
      </c>
      <c r="G2902">
        <v>209</v>
      </c>
    </row>
    <row r="2903" spans="1:7">
      <c r="A2903" s="2">
        <v>43945</v>
      </c>
      <c r="B2903" s="2">
        <f t="shared" si="90"/>
        <v>43951</v>
      </c>
      <c r="C2903" s="3">
        <f t="shared" si="91"/>
        <v>1</v>
      </c>
      <c r="D2903" t="s">
        <v>35</v>
      </c>
      <c r="E2903">
        <v>29</v>
      </c>
      <c r="F2903">
        <v>6625</v>
      </c>
      <c r="G2903">
        <v>267</v>
      </c>
    </row>
    <row r="2904" spans="1:7">
      <c r="A2904" s="2">
        <v>43945</v>
      </c>
      <c r="B2904" s="2">
        <f t="shared" si="90"/>
        <v>43951</v>
      </c>
      <c r="C2904" s="3">
        <f t="shared" si="91"/>
        <v>1</v>
      </c>
      <c r="D2904" t="s">
        <v>54</v>
      </c>
      <c r="E2904">
        <v>30</v>
      </c>
      <c r="F2904">
        <v>444</v>
      </c>
      <c r="G2904">
        <v>14</v>
      </c>
    </row>
    <row r="2905" spans="1:7">
      <c r="A2905" s="2">
        <v>43945</v>
      </c>
      <c r="B2905" s="2">
        <f t="shared" si="90"/>
        <v>43951</v>
      </c>
      <c r="C2905" s="3">
        <f t="shared" si="91"/>
        <v>1</v>
      </c>
      <c r="D2905" t="s">
        <v>12</v>
      </c>
      <c r="E2905">
        <v>31</v>
      </c>
      <c r="F2905">
        <v>2474</v>
      </c>
      <c r="G2905">
        <v>50</v>
      </c>
    </row>
    <row r="2906" spans="1:7">
      <c r="A2906" s="2">
        <v>43945</v>
      </c>
      <c r="B2906" s="2">
        <f t="shared" si="90"/>
        <v>43951</v>
      </c>
      <c r="C2906" s="3">
        <f t="shared" si="91"/>
        <v>1</v>
      </c>
      <c r="D2906" t="s">
        <v>24</v>
      </c>
      <c r="E2906">
        <v>32</v>
      </c>
      <c r="F2906">
        <v>4398</v>
      </c>
      <c r="G2906">
        <v>203</v>
      </c>
    </row>
    <row r="2907" spans="1:7">
      <c r="A2907" s="2">
        <v>43945</v>
      </c>
      <c r="B2907" s="2">
        <f t="shared" si="90"/>
        <v>43951</v>
      </c>
      <c r="C2907" s="3">
        <f t="shared" si="91"/>
        <v>1</v>
      </c>
      <c r="D2907" t="s">
        <v>19</v>
      </c>
      <c r="E2907">
        <v>33</v>
      </c>
      <c r="F2907">
        <v>1720</v>
      </c>
      <c r="G2907">
        <v>53</v>
      </c>
    </row>
    <row r="2908" spans="1:7">
      <c r="A2908" s="2">
        <v>43945</v>
      </c>
      <c r="B2908" s="2">
        <f t="shared" si="90"/>
        <v>43951</v>
      </c>
      <c r="C2908" s="3">
        <f t="shared" si="91"/>
        <v>1</v>
      </c>
      <c r="D2908" t="s">
        <v>21</v>
      </c>
      <c r="E2908">
        <v>34</v>
      </c>
      <c r="F2908">
        <v>102196</v>
      </c>
      <c r="G2908">
        <v>5617</v>
      </c>
    </row>
    <row r="2909" spans="1:7">
      <c r="A2909" s="2">
        <v>43945</v>
      </c>
      <c r="B2909" s="2">
        <f t="shared" si="90"/>
        <v>43951</v>
      </c>
      <c r="C2909" s="3">
        <f t="shared" si="91"/>
        <v>1</v>
      </c>
      <c r="D2909" t="s">
        <v>47</v>
      </c>
      <c r="E2909">
        <v>35</v>
      </c>
      <c r="F2909">
        <v>2524</v>
      </c>
      <c r="G2909">
        <v>84</v>
      </c>
    </row>
    <row r="2910" spans="1:7">
      <c r="A2910" s="2">
        <v>43945</v>
      </c>
      <c r="B2910" s="2">
        <f t="shared" si="90"/>
        <v>43951</v>
      </c>
      <c r="C2910" s="3">
        <f t="shared" si="91"/>
        <v>1</v>
      </c>
      <c r="D2910" t="s">
        <v>16</v>
      </c>
      <c r="E2910">
        <v>36</v>
      </c>
      <c r="F2910">
        <v>276218</v>
      </c>
      <c r="G2910">
        <v>20759</v>
      </c>
    </row>
    <row r="2911" spans="1:7">
      <c r="A2911" s="2">
        <v>43945</v>
      </c>
      <c r="B2911" s="2">
        <f t="shared" si="90"/>
        <v>43951</v>
      </c>
      <c r="C2911" s="3">
        <f t="shared" si="91"/>
        <v>1</v>
      </c>
      <c r="D2911" t="s">
        <v>20</v>
      </c>
      <c r="E2911">
        <v>37</v>
      </c>
      <c r="F2911">
        <v>8052</v>
      </c>
      <c r="G2911">
        <v>270</v>
      </c>
    </row>
    <row r="2912" spans="1:7">
      <c r="A2912" s="2">
        <v>43945</v>
      </c>
      <c r="B2912" s="2">
        <f t="shared" si="90"/>
        <v>43951</v>
      </c>
      <c r="C2912" s="3">
        <f t="shared" si="91"/>
        <v>1</v>
      </c>
      <c r="D2912" t="s">
        <v>48</v>
      </c>
      <c r="E2912">
        <v>38</v>
      </c>
      <c r="F2912">
        <v>748</v>
      </c>
      <c r="G2912">
        <v>15</v>
      </c>
    </row>
    <row r="2913" spans="1:7">
      <c r="A2913" s="2">
        <v>43945</v>
      </c>
      <c r="B2913" s="2">
        <f t="shared" si="90"/>
        <v>43951</v>
      </c>
      <c r="C2913" s="3">
        <f t="shared" si="91"/>
        <v>1</v>
      </c>
      <c r="D2913" t="s">
        <v>59</v>
      </c>
      <c r="E2913">
        <v>69</v>
      </c>
      <c r="F2913">
        <v>14</v>
      </c>
      <c r="G2913">
        <v>2</v>
      </c>
    </row>
    <row r="2914" spans="1:7">
      <c r="A2914" s="2">
        <v>43945</v>
      </c>
      <c r="B2914" s="2">
        <f t="shared" si="90"/>
        <v>43951</v>
      </c>
      <c r="C2914" s="3">
        <f t="shared" si="91"/>
        <v>1</v>
      </c>
      <c r="D2914" t="s">
        <v>41</v>
      </c>
      <c r="E2914">
        <v>39</v>
      </c>
      <c r="F2914">
        <v>15169</v>
      </c>
      <c r="G2914">
        <v>690</v>
      </c>
    </row>
    <row r="2915" spans="1:7">
      <c r="A2915" s="2">
        <v>43945</v>
      </c>
      <c r="B2915" s="2">
        <f t="shared" si="90"/>
        <v>43951</v>
      </c>
      <c r="C2915" s="3">
        <f t="shared" si="91"/>
        <v>1</v>
      </c>
      <c r="D2915" t="s">
        <v>30</v>
      </c>
      <c r="E2915">
        <v>40</v>
      </c>
      <c r="F2915">
        <v>3120</v>
      </c>
      <c r="G2915">
        <v>188</v>
      </c>
    </row>
    <row r="2916" spans="1:7">
      <c r="A2916" s="2">
        <v>43945</v>
      </c>
      <c r="B2916" s="2">
        <f t="shared" si="90"/>
        <v>43951</v>
      </c>
      <c r="C2916" s="3">
        <f t="shared" si="91"/>
        <v>1</v>
      </c>
      <c r="D2916" t="s">
        <v>14</v>
      </c>
      <c r="E2916">
        <v>41</v>
      </c>
      <c r="F2916">
        <v>2177</v>
      </c>
      <c r="G2916">
        <v>86</v>
      </c>
    </row>
    <row r="2917" spans="1:7">
      <c r="A2917" s="2">
        <v>43945</v>
      </c>
      <c r="B2917" s="2">
        <f t="shared" si="90"/>
        <v>43951</v>
      </c>
      <c r="C2917" s="3">
        <f t="shared" si="91"/>
        <v>1</v>
      </c>
      <c r="D2917" t="s">
        <v>31</v>
      </c>
      <c r="E2917">
        <v>42</v>
      </c>
      <c r="F2917">
        <v>40298</v>
      </c>
      <c r="G2917">
        <v>1786</v>
      </c>
    </row>
    <row r="2918" spans="1:7">
      <c r="A2918" s="2">
        <v>43945</v>
      </c>
      <c r="B2918" s="2">
        <f t="shared" si="90"/>
        <v>43951</v>
      </c>
      <c r="C2918" s="3">
        <f t="shared" si="91"/>
        <v>1</v>
      </c>
      <c r="D2918" t="s">
        <v>55</v>
      </c>
      <c r="E2918">
        <v>72</v>
      </c>
      <c r="F2918">
        <v>1276</v>
      </c>
      <c r="G2918">
        <v>77</v>
      </c>
    </row>
    <row r="2919" spans="1:7">
      <c r="A2919" s="2">
        <v>43945</v>
      </c>
      <c r="B2919" s="2">
        <f t="shared" si="90"/>
        <v>43951</v>
      </c>
      <c r="C2919" s="3">
        <f t="shared" si="91"/>
        <v>1</v>
      </c>
      <c r="D2919" t="s">
        <v>17</v>
      </c>
      <c r="E2919">
        <v>44</v>
      </c>
      <c r="F2919">
        <v>6699</v>
      </c>
      <c r="G2919">
        <v>202</v>
      </c>
    </row>
    <row r="2920" spans="1:7">
      <c r="A2920" s="2">
        <v>43945</v>
      </c>
      <c r="B2920" s="2">
        <f t="shared" si="90"/>
        <v>43951</v>
      </c>
      <c r="C2920" s="3">
        <f t="shared" si="91"/>
        <v>1</v>
      </c>
      <c r="D2920" t="s">
        <v>32</v>
      </c>
      <c r="E2920">
        <v>45</v>
      </c>
      <c r="F2920">
        <v>5070</v>
      </c>
      <c r="G2920">
        <v>157</v>
      </c>
    </row>
    <row r="2921" spans="1:7">
      <c r="A2921" s="2">
        <v>43945</v>
      </c>
      <c r="B2921" s="2">
        <f t="shared" si="90"/>
        <v>43951</v>
      </c>
      <c r="C2921" s="3">
        <f t="shared" si="91"/>
        <v>1</v>
      </c>
      <c r="D2921" t="s">
        <v>43</v>
      </c>
      <c r="E2921">
        <v>46</v>
      </c>
      <c r="F2921">
        <v>2040</v>
      </c>
      <c r="G2921">
        <v>10</v>
      </c>
    </row>
    <row r="2922" spans="1:7">
      <c r="A2922" s="2">
        <v>43945</v>
      </c>
      <c r="B2922" s="2">
        <f t="shared" si="90"/>
        <v>43951</v>
      </c>
      <c r="C2922" s="3">
        <f t="shared" si="91"/>
        <v>1</v>
      </c>
      <c r="D2922" t="s">
        <v>25</v>
      </c>
      <c r="E2922">
        <v>47</v>
      </c>
      <c r="F2922">
        <v>8618</v>
      </c>
      <c r="G2922">
        <v>172</v>
      </c>
    </row>
    <row r="2923" spans="1:7">
      <c r="A2923" s="2">
        <v>43945</v>
      </c>
      <c r="B2923" s="2">
        <f t="shared" si="90"/>
        <v>43951</v>
      </c>
      <c r="C2923" s="3">
        <f t="shared" si="91"/>
        <v>1</v>
      </c>
      <c r="D2923" t="s">
        <v>11</v>
      </c>
      <c r="E2923">
        <v>48</v>
      </c>
      <c r="F2923">
        <v>23650</v>
      </c>
      <c r="G2923">
        <v>625</v>
      </c>
    </row>
    <row r="2924" spans="1:7">
      <c r="A2924" s="2">
        <v>43945</v>
      </c>
      <c r="B2924" s="2">
        <f t="shared" si="90"/>
        <v>43951</v>
      </c>
      <c r="C2924" s="3">
        <f t="shared" si="91"/>
        <v>1</v>
      </c>
      <c r="D2924" t="s">
        <v>13</v>
      </c>
      <c r="E2924">
        <v>49</v>
      </c>
      <c r="F2924">
        <v>3782</v>
      </c>
      <c r="G2924">
        <v>39</v>
      </c>
    </row>
    <row r="2925" spans="1:7">
      <c r="A2925" s="2">
        <v>43945</v>
      </c>
      <c r="B2925" s="2">
        <f t="shared" si="90"/>
        <v>43951</v>
      </c>
      <c r="C2925" s="3">
        <f t="shared" si="91"/>
        <v>1</v>
      </c>
      <c r="D2925" t="s">
        <v>36</v>
      </c>
      <c r="E2925">
        <v>50</v>
      </c>
      <c r="F2925">
        <v>827</v>
      </c>
      <c r="G2925">
        <v>43</v>
      </c>
    </row>
    <row r="2926" spans="1:7">
      <c r="A2926" s="2">
        <v>43945</v>
      </c>
      <c r="B2926" s="2">
        <f t="shared" si="90"/>
        <v>43951</v>
      </c>
      <c r="C2926" s="3">
        <f t="shared" si="91"/>
        <v>1</v>
      </c>
      <c r="D2926" t="s">
        <v>56</v>
      </c>
      <c r="E2926">
        <v>78</v>
      </c>
      <c r="F2926">
        <v>55</v>
      </c>
      <c r="G2926">
        <v>3</v>
      </c>
    </row>
    <row r="2927" spans="1:7">
      <c r="A2927" s="2">
        <v>43945</v>
      </c>
      <c r="B2927" s="2">
        <f t="shared" si="90"/>
        <v>43951</v>
      </c>
      <c r="C2927" s="3">
        <f t="shared" si="91"/>
        <v>1</v>
      </c>
      <c r="D2927" t="s">
        <v>37</v>
      </c>
      <c r="E2927">
        <v>51</v>
      </c>
      <c r="F2927">
        <v>11595</v>
      </c>
      <c r="G2927">
        <v>413</v>
      </c>
    </row>
    <row r="2928" spans="1:7">
      <c r="A2928" s="2">
        <v>43945</v>
      </c>
      <c r="B2928" s="2">
        <f t="shared" si="90"/>
        <v>43951</v>
      </c>
      <c r="C2928" s="3">
        <f t="shared" si="91"/>
        <v>1</v>
      </c>
      <c r="D2928" t="s">
        <v>5</v>
      </c>
      <c r="E2928">
        <v>53</v>
      </c>
      <c r="F2928">
        <v>13197</v>
      </c>
      <c r="G2928">
        <v>731</v>
      </c>
    </row>
    <row r="2929" spans="1:7">
      <c r="A2929" s="2">
        <v>43945</v>
      </c>
      <c r="B2929" s="2">
        <f t="shared" si="90"/>
        <v>43951</v>
      </c>
      <c r="C2929" s="3">
        <f t="shared" si="91"/>
        <v>1</v>
      </c>
      <c r="D2929" t="s">
        <v>58</v>
      </c>
      <c r="E2929">
        <v>54</v>
      </c>
      <c r="F2929">
        <v>1010</v>
      </c>
      <c r="G2929">
        <v>32</v>
      </c>
    </row>
    <row r="2930" spans="1:7">
      <c r="A2930" s="2">
        <v>43945</v>
      </c>
      <c r="B2930" s="2">
        <f t="shared" si="90"/>
        <v>43951</v>
      </c>
      <c r="C2930" s="3">
        <f t="shared" si="91"/>
        <v>1</v>
      </c>
      <c r="D2930" t="s">
        <v>10</v>
      </c>
      <c r="E2930">
        <v>55</v>
      </c>
      <c r="F2930">
        <v>5431</v>
      </c>
      <c r="G2930">
        <v>262</v>
      </c>
    </row>
    <row r="2931" spans="1:7">
      <c r="A2931" s="2">
        <v>43945</v>
      </c>
      <c r="B2931" s="2">
        <f t="shared" si="90"/>
        <v>43951</v>
      </c>
      <c r="C2931" s="3">
        <f t="shared" si="91"/>
        <v>1</v>
      </c>
      <c r="D2931" t="s">
        <v>49</v>
      </c>
      <c r="E2931">
        <v>56</v>
      </c>
      <c r="F2931">
        <v>473</v>
      </c>
      <c r="G2931">
        <v>7</v>
      </c>
    </row>
    <row r="2932" spans="1:7">
      <c r="A2932" s="2">
        <v>43946</v>
      </c>
      <c r="B2932" s="2">
        <f t="shared" si="90"/>
        <v>43951</v>
      </c>
      <c r="C2932" s="3">
        <f t="shared" si="91"/>
        <v>1</v>
      </c>
      <c r="D2932" t="s">
        <v>52</v>
      </c>
      <c r="E2932">
        <v>1</v>
      </c>
      <c r="F2932">
        <v>6213</v>
      </c>
      <c r="G2932">
        <v>213</v>
      </c>
    </row>
    <row r="2933" spans="1:7">
      <c r="A2933" s="2">
        <v>43946</v>
      </c>
      <c r="B2933" s="2">
        <f t="shared" si="90"/>
        <v>43951</v>
      </c>
      <c r="C2933" s="3">
        <f t="shared" si="91"/>
        <v>1</v>
      </c>
      <c r="D2933" t="s">
        <v>50</v>
      </c>
      <c r="E2933">
        <v>2</v>
      </c>
      <c r="F2933">
        <v>337</v>
      </c>
      <c r="G2933">
        <v>7</v>
      </c>
    </row>
    <row r="2934" spans="1:7">
      <c r="A2934" s="2">
        <v>43946</v>
      </c>
      <c r="B2934" s="2">
        <f t="shared" si="90"/>
        <v>43951</v>
      </c>
      <c r="C2934" s="3">
        <f t="shared" si="91"/>
        <v>1</v>
      </c>
      <c r="D2934" t="s">
        <v>8</v>
      </c>
      <c r="E2934">
        <v>4</v>
      </c>
      <c r="F2934">
        <v>6280</v>
      </c>
      <c r="G2934">
        <v>275</v>
      </c>
    </row>
    <row r="2935" spans="1:7">
      <c r="A2935" s="2">
        <v>43946</v>
      </c>
      <c r="B2935" s="2">
        <f t="shared" si="90"/>
        <v>43951</v>
      </c>
      <c r="C2935" s="3">
        <f t="shared" si="91"/>
        <v>1</v>
      </c>
      <c r="D2935" t="s">
        <v>44</v>
      </c>
      <c r="E2935">
        <v>5</v>
      </c>
      <c r="F2935">
        <v>2909</v>
      </c>
      <c r="G2935">
        <v>48</v>
      </c>
    </row>
    <row r="2936" spans="1:7">
      <c r="A2936" s="2">
        <v>43946</v>
      </c>
      <c r="B2936" s="2">
        <f t="shared" si="90"/>
        <v>43951</v>
      </c>
      <c r="C2936" s="3">
        <f t="shared" si="91"/>
        <v>1</v>
      </c>
      <c r="D2936" t="s">
        <v>7</v>
      </c>
      <c r="E2936">
        <v>6</v>
      </c>
      <c r="F2936">
        <v>42590</v>
      </c>
      <c r="G2936">
        <v>1692</v>
      </c>
    </row>
    <row r="2937" spans="1:7">
      <c r="A2937" s="2">
        <v>43946</v>
      </c>
      <c r="B2937" s="2">
        <f t="shared" si="90"/>
        <v>43951</v>
      </c>
      <c r="C2937" s="3">
        <f t="shared" si="91"/>
        <v>1</v>
      </c>
      <c r="D2937" t="s">
        <v>22</v>
      </c>
      <c r="E2937">
        <v>8</v>
      </c>
      <c r="F2937">
        <v>12967</v>
      </c>
      <c r="G2937">
        <v>670</v>
      </c>
    </row>
    <row r="2938" spans="1:7">
      <c r="A2938" s="2">
        <v>43946</v>
      </c>
      <c r="B2938" s="2">
        <f t="shared" si="90"/>
        <v>43951</v>
      </c>
      <c r="C2938" s="3">
        <f t="shared" si="91"/>
        <v>1</v>
      </c>
      <c r="D2938" t="s">
        <v>38</v>
      </c>
      <c r="E2938">
        <v>9</v>
      </c>
      <c r="F2938">
        <v>24582</v>
      </c>
      <c r="G2938">
        <v>1862</v>
      </c>
    </row>
    <row r="2939" spans="1:7">
      <c r="A2939" s="2">
        <v>43946</v>
      </c>
      <c r="B2939" s="2">
        <f t="shared" si="90"/>
        <v>43951</v>
      </c>
      <c r="C2939" s="3">
        <f t="shared" si="91"/>
        <v>1</v>
      </c>
      <c r="D2939" t="s">
        <v>45</v>
      </c>
      <c r="E2939">
        <v>10</v>
      </c>
      <c r="F2939">
        <v>3576</v>
      </c>
      <c r="G2939">
        <v>112</v>
      </c>
    </row>
    <row r="2940" spans="1:7">
      <c r="A2940" s="2">
        <v>43946</v>
      </c>
      <c r="B2940" s="2">
        <f t="shared" si="90"/>
        <v>43951</v>
      </c>
      <c r="C2940" s="3">
        <f t="shared" si="91"/>
        <v>1</v>
      </c>
      <c r="D2940" t="s">
        <v>33</v>
      </c>
      <c r="E2940">
        <v>11</v>
      </c>
      <c r="F2940">
        <v>3699</v>
      </c>
      <c r="G2940">
        <v>165</v>
      </c>
    </row>
    <row r="2941" spans="1:7">
      <c r="A2941" s="2">
        <v>43946</v>
      </c>
      <c r="B2941" s="2">
        <f t="shared" si="90"/>
        <v>43951</v>
      </c>
      <c r="C2941" s="3">
        <f t="shared" si="91"/>
        <v>1</v>
      </c>
      <c r="D2941" t="s">
        <v>15</v>
      </c>
      <c r="E2941">
        <v>12</v>
      </c>
      <c r="F2941">
        <v>30831</v>
      </c>
      <c r="G2941">
        <v>1054</v>
      </c>
    </row>
    <row r="2942" spans="1:7">
      <c r="A2942" s="2">
        <v>43946</v>
      </c>
      <c r="B2942" s="2">
        <f t="shared" si="90"/>
        <v>43951</v>
      </c>
      <c r="C2942" s="3">
        <f t="shared" si="91"/>
        <v>1</v>
      </c>
      <c r="D2942" t="s">
        <v>18</v>
      </c>
      <c r="E2942">
        <v>13</v>
      </c>
      <c r="F2942">
        <v>22225</v>
      </c>
      <c r="G2942">
        <v>897</v>
      </c>
    </row>
    <row r="2943" spans="1:7">
      <c r="A2943" s="2">
        <v>43946</v>
      </c>
      <c r="B2943" s="2">
        <f t="shared" si="90"/>
        <v>43951</v>
      </c>
      <c r="C2943" s="3">
        <f t="shared" si="91"/>
        <v>1</v>
      </c>
      <c r="D2943" t="s">
        <v>57</v>
      </c>
      <c r="E2943">
        <v>66</v>
      </c>
      <c r="F2943">
        <v>997</v>
      </c>
      <c r="G2943">
        <v>6</v>
      </c>
    </row>
    <row r="2944" spans="1:7">
      <c r="A2944" s="2">
        <v>43946</v>
      </c>
      <c r="B2944" s="2">
        <f t="shared" si="90"/>
        <v>43951</v>
      </c>
      <c r="C2944" s="3">
        <f t="shared" si="91"/>
        <v>1</v>
      </c>
      <c r="D2944" t="s">
        <v>26</v>
      </c>
      <c r="E2944">
        <v>15</v>
      </c>
      <c r="F2944">
        <v>597</v>
      </c>
      <c r="G2944">
        <v>14</v>
      </c>
    </row>
    <row r="2945" spans="1:7">
      <c r="A2945" s="2">
        <v>43946</v>
      </c>
      <c r="B2945" s="2">
        <f t="shared" si="90"/>
        <v>43951</v>
      </c>
      <c r="C2945" s="3">
        <f t="shared" si="91"/>
        <v>1</v>
      </c>
      <c r="D2945" t="s">
        <v>53</v>
      </c>
      <c r="E2945">
        <v>16</v>
      </c>
      <c r="F2945">
        <v>1887</v>
      </c>
      <c r="G2945">
        <v>56</v>
      </c>
    </row>
    <row r="2946" spans="1:7">
      <c r="A2946" s="2">
        <v>43946</v>
      </c>
      <c r="B2946" s="2">
        <f t="shared" si="90"/>
        <v>43951</v>
      </c>
      <c r="C2946" s="3">
        <f t="shared" si="91"/>
        <v>1</v>
      </c>
      <c r="D2946" t="s">
        <v>6</v>
      </c>
      <c r="E2946">
        <v>17</v>
      </c>
      <c r="F2946">
        <v>41777</v>
      </c>
      <c r="G2946">
        <v>1884</v>
      </c>
    </row>
    <row r="2947" spans="1:7">
      <c r="A2947" s="2">
        <v>43946</v>
      </c>
      <c r="B2947" s="2">
        <f t="shared" si="90"/>
        <v>43951</v>
      </c>
      <c r="C2947" s="3">
        <f t="shared" si="91"/>
        <v>1</v>
      </c>
      <c r="D2947" t="s">
        <v>27</v>
      </c>
      <c r="E2947">
        <v>18</v>
      </c>
      <c r="F2947">
        <v>14567</v>
      </c>
      <c r="G2947">
        <v>897</v>
      </c>
    </row>
    <row r="2948" spans="1:7">
      <c r="A2948" s="2">
        <v>43946</v>
      </c>
      <c r="B2948" s="2">
        <f t="shared" ref="B2948:B3011" si="92">EOMONTH(A2948,0)</f>
        <v>43951</v>
      </c>
      <c r="C2948" s="3">
        <f t="shared" ref="C2948:C3011" si="93">IF(A2948=B2948,0,1)</f>
        <v>1</v>
      </c>
      <c r="D2948" t="s">
        <v>39</v>
      </c>
      <c r="E2948">
        <v>19</v>
      </c>
      <c r="F2948">
        <v>5109</v>
      </c>
      <c r="G2948">
        <v>112</v>
      </c>
    </row>
    <row r="2949" spans="1:7">
      <c r="A2949" s="2">
        <v>43946</v>
      </c>
      <c r="B2949" s="2">
        <f t="shared" si="92"/>
        <v>43951</v>
      </c>
      <c r="C2949" s="3">
        <f t="shared" si="93"/>
        <v>1</v>
      </c>
      <c r="D2949" t="s">
        <v>34</v>
      </c>
      <c r="E2949">
        <v>20</v>
      </c>
      <c r="F2949">
        <v>3091</v>
      </c>
      <c r="G2949">
        <v>119</v>
      </c>
    </row>
    <row r="2950" spans="1:7">
      <c r="A2950" s="2">
        <v>43946</v>
      </c>
      <c r="B2950" s="2">
        <f t="shared" si="92"/>
        <v>43951</v>
      </c>
      <c r="C2950" s="3">
        <f t="shared" si="93"/>
        <v>1</v>
      </c>
      <c r="D2950" t="s">
        <v>28</v>
      </c>
      <c r="E2950">
        <v>21</v>
      </c>
      <c r="F2950">
        <v>3905</v>
      </c>
      <c r="G2950">
        <v>208</v>
      </c>
    </row>
    <row r="2951" spans="1:7">
      <c r="A2951" s="2">
        <v>43946</v>
      </c>
      <c r="B2951" s="2">
        <f t="shared" si="92"/>
        <v>43951</v>
      </c>
      <c r="C2951" s="3">
        <f t="shared" si="93"/>
        <v>1</v>
      </c>
      <c r="D2951" t="s">
        <v>40</v>
      </c>
      <c r="E2951">
        <v>22</v>
      </c>
      <c r="F2951">
        <v>26571</v>
      </c>
      <c r="G2951">
        <v>1703</v>
      </c>
    </row>
    <row r="2952" spans="1:7">
      <c r="A2952" s="2">
        <v>43946</v>
      </c>
      <c r="B2952" s="2">
        <f t="shared" si="92"/>
        <v>43951</v>
      </c>
      <c r="C2952" s="3">
        <f t="shared" si="93"/>
        <v>1</v>
      </c>
      <c r="D2952" t="s">
        <v>51</v>
      </c>
      <c r="E2952">
        <v>23</v>
      </c>
      <c r="F2952">
        <v>990</v>
      </c>
      <c r="G2952">
        <v>50</v>
      </c>
    </row>
    <row r="2953" spans="1:7">
      <c r="A2953" s="2">
        <v>43946</v>
      </c>
      <c r="B2953" s="2">
        <f t="shared" si="92"/>
        <v>43951</v>
      </c>
      <c r="C2953" s="3">
        <f t="shared" si="93"/>
        <v>1</v>
      </c>
      <c r="D2953" t="s">
        <v>23</v>
      </c>
      <c r="E2953">
        <v>24</v>
      </c>
      <c r="F2953">
        <v>17844</v>
      </c>
      <c r="G2953">
        <v>875</v>
      </c>
    </row>
    <row r="2954" spans="1:7">
      <c r="A2954" s="2">
        <v>43946</v>
      </c>
      <c r="B2954" s="2">
        <f t="shared" si="92"/>
        <v>43951</v>
      </c>
      <c r="C2954" s="3">
        <f t="shared" si="93"/>
        <v>1</v>
      </c>
      <c r="D2954" t="s">
        <v>9</v>
      </c>
      <c r="E2954">
        <v>25</v>
      </c>
      <c r="F2954">
        <v>53348</v>
      </c>
      <c r="G2954">
        <v>2730</v>
      </c>
    </row>
    <row r="2955" spans="1:7">
      <c r="A2955" s="2">
        <v>43946</v>
      </c>
      <c r="B2955" s="2">
        <f t="shared" si="92"/>
        <v>43951</v>
      </c>
      <c r="C2955" s="3">
        <f t="shared" si="93"/>
        <v>1</v>
      </c>
      <c r="D2955" t="s">
        <v>42</v>
      </c>
      <c r="E2955">
        <v>26</v>
      </c>
      <c r="F2955">
        <v>37302</v>
      </c>
      <c r="G2955">
        <v>3273</v>
      </c>
    </row>
    <row r="2956" spans="1:7">
      <c r="A2956" s="2">
        <v>43946</v>
      </c>
      <c r="B2956" s="2">
        <f t="shared" si="92"/>
        <v>43951</v>
      </c>
      <c r="C2956" s="3">
        <f t="shared" si="93"/>
        <v>1</v>
      </c>
      <c r="D2956" t="s">
        <v>29</v>
      </c>
      <c r="E2956">
        <v>27</v>
      </c>
      <c r="F2956">
        <v>3446</v>
      </c>
      <c r="G2956">
        <v>244</v>
      </c>
    </row>
    <row r="2957" spans="1:7">
      <c r="A2957" s="2">
        <v>43946</v>
      </c>
      <c r="B2957" s="2">
        <f t="shared" si="92"/>
        <v>43951</v>
      </c>
      <c r="C2957" s="3">
        <f t="shared" si="93"/>
        <v>1</v>
      </c>
      <c r="D2957" t="s">
        <v>46</v>
      </c>
      <c r="E2957">
        <v>28</v>
      </c>
      <c r="F2957">
        <v>5718</v>
      </c>
      <c r="G2957">
        <v>221</v>
      </c>
    </row>
    <row r="2958" spans="1:7">
      <c r="A2958" s="2">
        <v>43946</v>
      </c>
      <c r="B2958" s="2">
        <f t="shared" si="92"/>
        <v>43951</v>
      </c>
      <c r="C2958" s="3">
        <f t="shared" si="93"/>
        <v>1</v>
      </c>
      <c r="D2958" t="s">
        <v>35</v>
      </c>
      <c r="E2958">
        <v>29</v>
      </c>
      <c r="F2958">
        <v>6826</v>
      </c>
      <c r="G2958">
        <v>280</v>
      </c>
    </row>
    <row r="2959" spans="1:7">
      <c r="A2959" s="2">
        <v>43946</v>
      </c>
      <c r="B2959" s="2">
        <f t="shared" si="92"/>
        <v>43951</v>
      </c>
      <c r="C2959" s="3">
        <f t="shared" si="93"/>
        <v>1</v>
      </c>
      <c r="D2959" t="s">
        <v>54</v>
      </c>
      <c r="E2959">
        <v>30</v>
      </c>
      <c r="F2959">
        <v>445</v>
      </c>
      <c r="G2959">
        <v>14</v>
      </c>
    </row>
    <row r="2960" spans="1:7">
      <c r="A2960" s="2">
        <v>43946</v>
      </c>
      <c r="B2960" s="2">
        <f t="shared" si="92"/>
        <v>43951</v>
      </c>
      <c r="C2960" s="3">
        <f t="shared" si="93"/>
        <v>1</v>
      </c>
      <c r="D2960" t="s">
        <v>12</v>
      </c>
      <c r="E2960">
        <v>31</v>
      </c>
      <c r="F2960">
        <v>2898</v>
      </c>
      <c r="G2960">
        <v>52</v>
      </c>
    </row>
    <row r="2961" spans="1:7">
      <c r="A2961" s="2">
        <v>43946</v>
      </c>
      <c r="B2961" s="2">
        <f t="shared" si="92"/>
        <v>43951</v>
      </c>
      <c r="C2961" s="3">
        <f t="shared" si="93"/>
        <v>1</v>
      </c>
      <c r="D2961" t="s">
        <v>24</v>
      </c>
      <c r="E2961">
        <v>32</v>
      </c>
      <c r="F2961">
        <v>4539</v>
      </c>
      <c r="G2961">
        <v>206</v>
      </c>
    </row>
    <row r="2962" spans="1:7">
      <c r="A2962" s="2">
        <v>43946</v>
      </c>
      <c r="B2962" s="2">
        <f t="shared" si="92"/>
        <v>43951</v>
      </c>
      <c r="C2962" s="3">
        <f t="shared" si="93"/>
        <v>1</v>
      </c>
      <c r="D2962" t="s">
        <v>19</v>
      </c>
      <c r="E2962">
        <v>33</v>
      </c>
      <c r="F2962">
        <v>1793</v>
      </c>
      <c r="G2962">
        <v>60</v>
      </c>
    </row>
    <row r="2963" spans="1:7">
      <c r="A2963" s="2">
        <v>43946</v>
      </c>
      <c r="B2963" s="2">
        <f t="shared" si="92"/>
        <v>43951</v>
      </c>
      <c r="C2963" s="3">
        <f t="shared" si="93"/>
        <v>1</v>
      </c>
      <c r="D2963" t="s">
        <v>21</v>
      </c>
      <c r="E2963">
        <v>34</v>
      </c>
      <c r="F2963">
        <v>105523</v>
      </c>
      <c r="G2963">
        <v>5863</v>
      </c>
    </row>
    <row r="2964" spans="1:7">
      <c r="A2964" s="2">
        <v>43946</v>
      </c>
      <c r="B2964" s="2">
        <f t="shared" si="92"/>
        <v>43951</v>
      </c>
      <c r="C2964" s="3">
        <f t="shared" si="93"/>
        <v>1</v>
      </c>
      <c r="D2964" t="s">
        <v>47</v>
      </c>
      <c r="E2964">
        <v>35</v>
      </c>
      <c r="F2964">
        <v>2662</v>
      </c>
      <c r="G2964">
        <v>93</v>
      </c>
    </row>
    <row r="2965" spans="1:7">
      <c r="A2965" s="2">
        <v>43946</v>
      </c>
      <c r="B2965" s="2">
        <f t="shared" si="92"/>
        <v>43951</v>
      </c>
      <c r="C2965" s="3">
        <f t="shared" si="93"/>
        <v>1</v>
      </c>
      <c r="D2965" t="s">
        <v>16</v>
      </c>
      <c r="E2965">
        <v>36</v>
      </c>
      <c r="F2965">
        <v>286901</v>
      </c>
      <c r="G2965">
        <v>21326</v>
      </c>
    </row>
    <row r="2966" spans="1:7">
      <c r="A2966" s="2">
        <v>43946</v>
      </c>
      <c r="B2966" s="2">
        <f t="shared" si="92"/>
        <v>43951</v>
      </c>
      <c r="C2966" s="3">
        <f t="shared" si="93"/>
        <v>1</v>
      </c>
      <c r="D2966" t="s">
        <v>20</v>
      </c>
      <c r="E2966">
        <v>37</v>
      </c>
      <c r="F2966">
        <v>8548</v>
      </c>
      <c r="G2966">
        <v>304</v>
      </c>
    </row>
    <row r="2967" spans="1:7">
      <c r="A2967" s="2">
        <v>43946</v>
      </c>
      <c r="B2967" s="2">
        <f t="shared" si="92"/>
        <v>43951</v>
      </c>
      <c r="C2967" s="3">
        <f t="shared" si="93"/>
        <v>1</v>
      </c>
      <c r="D2967" t="s">
        <v>48</v>
      </c>
      <c r="E2967">
        <v>38</v>
      </c>
      <c r="F2967">
        <v>803</v>
      </c>
      <c r="G2967">
        <v>16</v>
      </c>
    </row>
    <row r="2968" spans="1:7">
      <c r="A2968" s="2">
        <v>43946</v>
      </c>
      <c r="B2968" s="2">
        <f t="shared" si="92"/>
        <v>43951</v>
      </c>
      <c r="C2968" s="3">
        <f t="shared" si="93"/>
        <v>1</v>
      </c>
      <c r="D2968" t="s">
        <v>59</v>
      </c>
      <c r="E2968">
        <v>69</v>
      </c>
      <c r="F2968">
        <v>14</v>
      </c>
      <c r="G2968">
        <v>2</v>
      </c>
    </row>
    <row r="2969" spans="1:7">
      <c r="A2969" s="2">
        <v>43946</v>
      </c>
      <c r="B2969" s="2">
        <f t="shared" si="92"/>
        <v>43951</v>
      </c>
      <c r="C2969" s="3">
        <f t="shared" si="93"/>
        <v>1</v>
      </c>
      <c r="D2969" t="s">
        <v>41</v>
      </c>
      <c r="E2969">
        <v>39</v>
      </c>
      <c r="F2969">
        <v>15587</v>
      </c>
      <c r="G2969">
        <v>711</v>
      </c>
    </row>
    <row r="2970" spans="1:7">
      <c r="A2970" s="2">
        <v>43946</v>
      </c>
      <c r="B2970" s="2">
        <f t="shared" si="92"/>
        <v>43951</v>
      </c>
      <c r="C2970" s="3">
        <f t="shared" si="93"/>
        <v>1</v>
      </c>
      <c r="D2970" t="s">
        <v>30</v>
      </c>
      <c r="E2970">
        <v>40</v>
      </c>
      <c r="F2970">
        <v>3193</v>
      </c>
      <c r="G2970">
        <v>194</v>
      </c>
    </row>
    <row r="2971" spans="1:7">
      <c r="A2971" s="2">
        <v>43946</v>
      </c>
      <c r="B2971" s="2">
        <f t="shared" si="92"/>
        <v>43951</v>
      </c>
      <c r="C2971" s="3">
        <f t="shared" si="93"/>
        <v>1</v>
      </c>
      <c r="D2971" t="s">
        <v>14</v>
      </c>
      <c r="E2971">
        <v>41</v>
      </c>
      <c r="F2971">
        <v>2253</v>
      </c>
      <c r="G2971">
        <v>87</v>
      </c>
    </row>
    <row r="2972" spans="1:7">
      <c r="A2972" s="2">
        <v>43946</v>
      </c>
      <c r="B2972" s="2">
        <f t="shared" si="92"/>
        <v>43951</v>
      </c>
      <c r="C2972" s="3">
        <f t="shared" si="93"/>
        <v>1</v>
      </c>
      <c r="D2972" t="s">
        <v>31</v>
      </c>
      <c r="E2972">
        <v>42</v>
      </c>
      <c r="F2972">
        <v>41626</v>
      </c>
      <c r="G2972">
        <v>1842</v>
      </c>
    </row>
    <row r="2973" spans="1:7">
      <c r="A2973" s="2">
        <v>43946</v>
      </c>
      <c r="B2973" s="2">
        <f t="shared" si="92"/>
        <v>43951</v>
      </c>
      <c r="C2973" s="3">
        <f t="shared" si="93"/>
        <v>1</v>
      </c>
      <c r="D2973" t="s">
        <v>55</v>
      </c>
      <c r="E2973">
        <v>72</v>
      </c>
      <c r="F2973">
        <v>1307</v>
      </c>
      <c r="G2973">
        <v>83</v>
      </c>
    </row>
    <row r="2974" spans="1:7">
      <c r="A2974" s="2">
        <v>43946</v>
      </c>
      <c r="B2974" s="2">
        <f t="shared" si="92"/>
        <v>43951</v>
      </c>
      <c r="C2974" s="3">
        <f t="shared" si="93"/>
        <v>1</v>
      </c>
      <c r="D2974" t="s">
        <v>17</v>
      </c>
      <c r="E2974">
        <v>44</v>
      </c>
      <c r="F2974">
        <v>7129</v>
      </c>
      <c r="G2974">
        <v>215</v>
      </c>
    </row>
    <row r="2975" spans="1:7">
      <c r="A2975" s="2">
        <v>43946</v>
      </c>
      <c r="B2975" s="2">
        <f t="shared" si="92"/>
        <v>43951</v>
      </c>
      <c r="C2975" s="3">
        <f t="shared" si="93"/>
        <v>1</v>
      </c>
      <c r="D2975" t="s">
        <v>32</v>
      </c>
      <c r="E2975">
        <v>45</v>
      </c>
      <c r="F2975">
        <v>5253</v>
      </c>
      <c r="G2975">
        <v>166</v>
      </c>
    </row>
    <row r="2976" spans="1:7">
      <c r="A2976" s="2">
        <v>43946</v>
      </c>
      <c r="B2976" s="2">
        <f t="shared" si="92"/>
        <v>43951</v>
      </c>
      <c r="C2976" s="3">
        <f t="shared" si="93"/>
        <v>1</v>
      </c>
      <c r="D2976" t="s">
        <v>43</v>
      </c>
      <c r="E2976">
        <v>46</v>
      </c>
      <c r="F2976">
        <v>2147</v>
      </c>
      <c r="G2976">
        <v>10</v>
      </c>
    </row>
    <row r="2977" spans="1:7">
      <c r="A2977" s="2">
        <v>43946</v>
      </c>
      <c r="B2977" s="2">
        <f t="shared" si="92"/>
        <v>43951</v>
      </c>
      <c r="C2977" s="3">
        <f t="shared" si="93"/>
        <v>1</v>
      </c>
      <c r="D2977" t="s">
        <v>25</v>
      </c>
      <c r="E2977">
        <v>47</v>
      </c>
      <c r="F2977">
        <v>8918</v>
      </c>
      <c r="G2977">
        <v>179</v>
      </c>
    </row>
    <row r="2978" spans="1:7">
      <c r="A2978" s="2">
        <v>43946</v>
      </c>
      <c r="B2978" s="2">
        <f t="shared" si="92"/>
        <v>43951</v>
      </c>
      <c r="C2978" s="3">
        <f t="shared" si="93"/>
        <v>1</v>
      </c>
      <c r="D2978" t="s">
        <v>11</v>
      </c>
      <c r="E2978">
        <v>48</v>
      </c>
      <c r="F2978">
        <v>24494</v>
      </c>
      <c r="G2978">
        <v>662</v>
      </c>
    </row>
    <row r="2979" spans="1:7">
      <c r="A2979" s="2">
        <v>43946</v>
      </c>
      <c r="B2979" s="2">
        <f t="shared" si="92"/>
        <v>43951</v>
      </c>
      <c r="C2979" s="3">
        <f t="shared" si="93"/>
        <v>1</v>
      </c>
      <c r="D2979" t="s">
        <v>13</v>
      </c>
      <c r="E2979">
        <v>49</v>
      </c>
      <c r="F2979">
        <v>3950</v>
      </c>
      <c r="G2979">
        <v>41</v>
      </c>
    </row>
    <row r="2980" spans="1:7">
      <c r="A2980" s="2">
        <v>43946</v>
      </c>
      <c r="B2980" s="2">
        <f t="shared" si="92"/>
        <v>43951</v>
      </c>
      <c r="C2980" s="3">
        <f t="shared" si="93"/>
        <v>1</v>
      </c>
      <c r="D2980" t="s">
        <v>36</v>
      </c>
      <c r="E2980">
        <v>50</v>
      </c>
      <c r="F2980">
        <v>843</v>
      </c>
      <c r="G2980">
        <v>45</v>
      </c>
    </row>
    <row r="2981" spans="1:7">
      <c r="A2981" s="2">
        <v>43946</v>
      </c>
      <c r="B2981" s="2">
        <f t="shared" si="92"/>
        <v>43951</v>
      </c>
      <c r="C2981" s="3">
        <f t="shared" si="93"/>
        <v>1</v>
      </c>
      <c r="D2981" t="s">
        <v>56</v>
      </c>
      <c r="E2981">
        <v>78</v>
      </c>
      <c r="F2981">
        <v>57</v>
      </c>
      <c r="G2981">
        <v>4</v>
      </c>
    </row>
    <row r="2982" spans="1:7">
      <c r="A2982" s="2">
        <v>43946</v>
      </c>
      <c r="B2982" s="2">
        <f t="shared" si="92"/>
        <v>43951</v>
      </c>
      <c r="C2982" s="3">
        <f t="shared" si="93"/>
        <v>1</v>
      </c>
      <c r="D2982" t="s">
        <v>37</v>
      </c>
      <c r="E2982">
        <v>51</v>
      </c>
      <c r="F2982">
        <v>12365</v>
      </c>
      <c r="G2982">
        <v>436</v>
      </c>
    </row>
    <row r="2983" spans="1:7">
      <c r="A2983" s="2">
        <v>43946</v>
      </c>
      <c r="B2983" s="2">
        <f t="shared" si="92"/>
        <v>43951</v>
      </c>
      <c r="C2983" s="3">
        <f t="shared" si="93"/>
        <v>1</v>
      </c>
      <c r="D2983" t="s">
        <v>5</v>
      </c>
      <c r="E2983">
        <v>53</v>
      </c>
      <c r="F2983">
        <v>13565</v>
      </c>
      <c r="G2983">
        <v>743</v>
      </c>
    </row>
    <row r="2984" spans="1:7">
      <c r="A2984" s="2">
        <v>43946</v>
      </c>
      <c r="B2984" s="2">
        <f t="shared" si="92"/>
        <v>43951</v>
      </c>
      <c r="C2984" s="3">
        <f t="shared" si="93"/>
        <v>1</v>
      </c>
      <c r="D2984" t="s">
        <v>58</v>
      </c>
      <c r="E2984">
        <v>54</v>
      </c>
      <c r="F2984">
        <v>1025</v>
      </c>
      <c r="G2984">
        <v>33</v>
      </c>
    </row>
    <row r="2985" spans="1:7">
      <c r="A2985" s="2">
        <v>43946</v>
      </c>
      <c r="B2985" s="2">
        <f t="shared" si="92"/>
        <v>43951</v>
      </c>
      <c r="C2985" s="3">
        <f t="shared" si="93"/>
        <v>1</v>
      </c>
      <c r="D2985" t="s">
        <v>10</v>
      </c>
      <c r="E2985">
        <v>55</v>
      </c>
      <c r="F2985">
        <v>5762</v>
      </c>
      <c r="G2985">
        <v>266</v>
      </c>
    </row>
    <row r="2986" spans="1:7">
      <c r="A2986" s="2">
        <v>43946</v>
      </c>
      <c r="B2986" s="2">
        <f t="shared" si="92"/>
        <v>43951</v>
      </c>
      <c r="C2986" s="3">
        <f t="shared" si="93"/>
        <v>1</v>
      </c>
      <c r="D2986" t="s">
        <v>49</v>
      </c>
      <c r="E2986">
        <v>56</v>
      </c>
      <c r="F2986">
        <v>477</v>
      </c>
      <c r="G2986">
        <v>7</v>
      </c>
    </row>
    <row r="2987" spans="1:7">
      <c r="A2987" s="2">
        <v>43947</v>
      </c>
      <c r="B2987" s="2">
        <f t="shared" si="92"/>
        <v>43951</v>
      </c>
      <c r="C2987" s="3">
        <f t="shared" si="93"/>
        <v>1</v>
      </c>
      <c r="D2987" t="s">
        <v>52</v>
      </c>
      <c r="E2987">
        <v>1</v>
      </c>
      <c r="F2987">
        <v>6421</v>
      </c>
      <c r="G2987">
        <v>219</v>
      </c>
    </row>
    <row r="2988" spans="1:7">
      <c r="A2988" s="2">
        <v>43947</v>
      </c>
      <c r="B2988" s="2">
        <f t="shared" si="92"/>
        <v>43951</v>
      </c>
      <c r="C2988" s="3">
        <f t="shared" si="93"/>
        <v>1</v>
      </c>
      <c r="D2988" t="s">
        <v>50</v>
      </c>
      <c r="E2988">
        <v>2</v>
      </c>
      <c r="F2988">
        <v>339</v>
      </c>
      <c r="G2988">
        <v>7</v>
      </c>
    </row>
    <row r="2989" spans="1:7">
      <c r="A2989" s="2">
        <v>43947</v>
      </c>
      <c r="B2989" s="2">
        <f t="shared" si="92"/>
        <v>43951</v>
      </c>
      <c r="C2989" s="3">
        <f t="shared" si="93"/>
        <v>1</v>
      </c>
      <c r="D2989" t="s">
        <v>8</v>
      </c>
      <c r="E2989">
        <v>4</v>
      </c>
      <c r="F2989">
        <v>6526</v>
      </c>
      <c r="G2989">
        <v>277</v>
      </c>
    </row>
    <row r="2990" spans="1:7">
      <c r="A2990" s="2">
        <v>43947</v>
      </c>
      <c r="B2990" s="2">
        <f t="shared" si="92"/>
        <v>43951</v>
      </c>
      <c r="C2990" s="3">
        <f t="shared" si="93"/>
        <v>1</v>
      </c>
      <c r="D2990" t="s">
        <v>44</v>
      </c>
      <c r="E2990">
        <v>5</v>
      </c>
      <c r="F2990">
        <v>3001</v>
      </c>
      <c r="G2990">
        <v>50</v>
      </c>
    </row>
    <row r="2991" spans="1:7">
      <c r="A2991" s="2">
        <v>43947</v>
      </c>
      <c r="B2991" s="2">
        <f t="shared" si="92"/>
        <v>43951</v>
      </c>
      <c r="C2991" s="3">
        <f t="shared" si="93"/>
        <v>1</v>
      </c>
      <c r="D2991" t="s">
        <v>7</v>
      </c>
      <c r="E2991">
        <v>6</v>
      </c>
      <c r="F2991">
        <v>43691</v>
      </c>
      <c r="G2991">
        <v>1716</v>
      </c>
    </row>
    <row r="2992" spans="1:7">
      <c r="A2992" s="2">
        <v>43947</v>
      </c>
      <c r="B2992" s="2">
        <f t="shared" si="92"/>
        <v>43951</v>
      </c>
      <c r="C2992" s="3">
        <f t="shared" si="93"/>
        <v>1</v>
      </c>
      <c r="D2992" t="s">
        <v>22</v>
      </c>
      <c r="E2992">
        <v>8</v>
      </c>
      <c r="F2992">
        <v>13440</v>
      </c>
      <c r="G2992">
        <v>678</v>
      </c>
    </row>
    <row r="2993" spans="1:7">
      <c r="A2993" s="2">
        <v>43947</v>
      </c>
      <c r="B2993" s="2">
        <f t="shared" si="92"/>
        <v>43951</v>
      </c>
      <c r="C2993" s="3">
        <f t="shared" si="93"/>
        <v>1</v>
      </c>
      <c r="D2993" t="s">
        <v>38</v>
      </c>
      <c r="E2993">
        <v>9</v>
      </c>
      <c r="F2993">
        <v>25269</v>
      </c>
      <c r="G2993">
        <v>1925</v>
      </c>
    </row>
    <row r="2994" spans="1:7">
      <c r="A2994" s="2">
        <v>43947</v>
      </c>
      <c r="B2994" s="2">
        <f t="shared" si="92"/>
        <v>43951</v>
      </c>
      <c r="C2994" s="3">
        <f t="shared" si="93"/>
        <v>1</v>
      </c>
      <c r="D2994" t="s">
        <v>45</v>
      </c>
      <c r="E2994">
        <v>10</v>
      </c>
      <c r="F2994">
        <v>4034</v>
      </c>
      <c r="G2994">
        <v>120</v>
      </c>
    </row>
    <row r="2995" spans="1:7">
      <c r="A2995" s="2">
        <v>43947</v>
      </c>
      <c r="B2995" s="2">
        <f t="shared" si="92"/>
        <v>43951</v>
      </c>
      <c r="C2995" s="3">
        <f t="shared" si="93"/>
        <v>1</v>
      </c>
      <c r="D2995" t="s">
        <v>33</v>
      </c>
      <c r="E2995">
        <v>11</v>
      </c>
      <c r="F2995">
        <v>3841</v>
      </c>
      <c r="G2995">
        <v>178</v>
      </c>
    </row>
    <row r="2996" spans="1:7">
      <c r="A2996" s="2">
        <v>43947</v>
      </c>
      <c r="B2996" s="2">
        <f t="shared" si="92"/>
        <v>43951</v>
      </c>
      <c r="C2996" s="3">
        <f t="shared" si="93"/>
        <v>1</v>
      </c>
      <c r="D2996" t="s">
        <v>15</v>
      </c>
      <c r="E2996">
        <v>12</v>
      </c>
      <c r="F2996">
        <v>31520</v>
      </c>
      <c r="G2996">
        <v>1073</v>
      </c>
    </row>
    <row r="2997" spans="1:7">
      <c r="A2997" s="2">
        <v>43947</v>
      </c>
      <c r="B2997" s="2">
        <f t="shared" si="92"/>
        <v>43951</v>
      </c>
      <c r="C2997" s="3">
        <f t="shared" si="93"/>
        <v>1</v>
      </c>
      <c r="D2997" t="s">
        <v>18</v>
      </c>
      <c r="E2997">
        <v>13</v>
      </c>
      <c r="F2997">
        <v>22459</v>
      </c>
      <c r="G2997">
        <v>907</v>
      </c>
    </row>
    <row r="2998" spans="1:7">
      <c r="A2998" s="2">
        <v>43947</v>
      </c>
      <c r="B2998" s="2">
        <f t="shared" si="92"/>
        <v>43951</v>
      </c>
      <c r="C2998" s="3">
        <f t="shared" si="93"/>
        <v>1</v>
      </c>
      <c r="D2998" t="s">
        <v>57</v>
      </c>
      <c r="E2998">
        <v>66</v>
      </c>
      <c r="F2998">
        <v>997</v>
      </c>
      <c r="G2998">
        <v>6</v>
      </c>
    </row>
    <row r="2999" spans="1:7">
      <c r="A2999" s="2">
        <v>43947</v>
      </c>
      <c r="B2999" s="2">
        <f t="shared" si="92"/>
        <v>43951</v>
      </c>
      <c r="C2999" s="3">
        <f t="shared" si="93"/>
        <v>1</v>
      </c>
      <c r="D2999" t="s">
        <v>26</v>
      </c>
      <c r="E2999">
        <v>15</v>
      </c>
      <c r="F2999">
        <v>599</v>
      </c>
      <c r="G2999">
        <v>14</v>
      </c>
    </row>
    <row r="3000" spans="1:7">
      <c r="A3000" s="2">
        <v>43947</v>
      </c>
      <c r="B3000" s="2">
        <f t="shared" si="92"/>
        <v>43951</v>
      </c>
      <c r="C3000" s="3">
        <f t="shared" si="93"/>
        <v>1</v>
      </c>
      <c r="D3000" t="s">
        <v>53</v>
      </c>
      <c r="E3000">
        <v>16</v>
      </c>
      <c r="F3000">
        <v>1897</v>
      </c>
      <c r="G3000">
        <v>56</v>
      </c>
    </row>
    <row r="3001" spans="1:7">
      <c r="A3001" s="2">
        <v>43947</v>
      </c>
      <c r="B3001" s="2">
        <f t="shared" si="92"/>
        <v>43951</v>
      </c>
      <c r="C3001" s="3">
        <f t="shared" si="93"/>
        <v>1</v>
      </c>
      <c r="D3001" t="s">
        <v>6</v>
      </c>
      <c r="E3001">
        <v>17</v>
      </c>
      <c r="F3001">
        <v>43903</v>
      </c>
      <c r="G3001">
        <v>1943</v>
      </c>
    </row>
    <row r="3002" spans="1:7">
      <c r="A3002" s="2">
        <v>43947</v>
      </c>
      <c r="B3002" s="2">
        <f t="shared" si="92"/>
        <v>43951</v>
      </c>
      <c r="C3002" s="3">
        <f t="shared" si="93"/>
        <v>1</v>
      </c>
      <c r="D3002" t="s">
        <v>27</v>
      </c>
      <c r="E3002">
        <v>18</v>
      </c>
      <c r="F3002">
        <v>15187</v>
      </c>
      <c r="G3002">
        <v>928</v>
      </c>
    </row>
    <row r="3003" spans="1:7">
      <c r="A3003" s="2">
        <v>43947</v>
      </c>
      <c r="B3003" s="2">
        <f t="shared" si="92"/>
        <v>43951</v>
      </c>
      <c r="C3003" s="3">
        <f t="shared" si="93"/>
        <v>1</v>
      </c>
      <c r="D3003" t="s">
        <v>39</v>
      </c>
      <c r="E3003">
        <v>19</v>
      </c>
      <c r="F3003">
        <v>5490</v>
      </c>
      <c r="G3003">
        <v>118</v>
      </c>
    </row>
    <row r="3004" spans="1:7">
      <c r="A3004" s="2">
        <v>43947</v>
      </c>
      <c r="B3004" s="2">
        <f t="shared" si="92"/>
        <v>43951</v>
      </c>
      <c r="C3004" s="3">
        <f t="shared" si="93"/>
        <v>1</v>
      </c>
      <c r="D3004" t="s">
        <v>34</v>
      </c>
      <c r="E3004">
        <v>20</v>
      </c>
      <c r="F3004">
        <v>3198</v>
      </c>
      <c r="G3004">
        <v>120</v>
      </c>
    </row>
    <row r="3005" spans="1:7">
      <c r="A3005" s="2">
        <v>43947</v>
      </c>
      <c r="B3005" s="2">
        <f t="shared" si="92"/>
        <v>43951</v>
      </c>
      <c r="C3005" s="3">
        <f t="shared" si="93"/>
        <v>1</v>
      </c>
      <c r="D3005" t="s">
        <v>28</v>
      </c>
      <c r="E3005">
        <v>21</v>
      </c>
      <c r="F3005">
        <v>4074</v>
      </c>
      <c r="G3005">
        <v>211</v>
      </c>
    </row>
    <row r="3006" spans="1:7">
      <c r="A3006" s="2">
        <v>43947</v>
      </c>
      <c r="B3006" s="2">
        <f t="shared" si="92"/>
        <v>43951</v>
      </c>
      <c r="C3006" s="3">
        <f t="shared" si="93"/>
        <v>1</v>
      </c>
      <c r="D3006" t="s">
        <v>40</v>
      </c>
      <c r="E3006">
        <v>22</v>
      </c>
      <c r="F3006">
        <v>26832</v>
      </c>
      <c r="G3006">
        <v>1729</v>
      </c>
    </row>
    <row r="3007" spans="1:7">
      <c r="A3007" s="2">
        <v>43947</v>
      </c>
      <c r="B3007" s="2">
        <f t="shared" si="92"/>
        <v>43951</v>
      </c>
      <c r="C3007" s="3">
        <f t="shared" si="93"/>
        <v>1</v>
      </c>
      <c r="D3007" t="s">
        <v>51</v>
      </c>
      <c r="E3007">
        <v>23</v>
      </c>
      <c r="F3007">
        <v>1015</v>
      </c>
      <c r="G3007">
        <v>50</v>
      </c>
    </row>
    <row r="3008" spans="1:7">
      <c r="A3008" s="2">
        <v>43947</v>
      </c>
      <c r="B3008" s="2">
        <f t="shared" si="92"/>
        <v>43951</v>
      </c>
      <c r="C3008" s="3">
        <f t="shared" si="93"/>
        <v>1</v>
      </c>
      <c r="D3008" t="s">
        <v>23</v>
      </c>
      <c r="E3008">
        <v>24</v>
      </c>
      <c r="F3008">
        <v>18664</v>
      </c>
      <c r="G3008">
        <v>910</v>
      </c>
    </row>
    <row r="3009" spans="1:7">
      <c r="A3009" s="2">
        <v>43947</v>
      </c>
      <c r="B3009" s="2">
        <f t="shared" si="92"/>
        <v>43951</v>
      </c>
      <c r="C3009" s="3">
        <f t="shared" si="93"/>
        <v>1</v>
      </c>
      <c r="D3009" t="s">
        <v>9</v>
      </c>
      <c r="E3009">
        <v>25</v>
      </c>
      <c r="F3009">
        <v>54938</v>
      </c>
      <c r="G3009">
        <v>2899</v>
      </c>
    </row>
    <row r="3010" spans="1:7">
      <c r="A3010" s="2">
        <v>43947</v>
      </c>
      <c r="B3010" s="2">
        <f t="shared" si="92"/>
        <v>43951</v>
      </c>
      <c r="C3010" s="3">
        <f t="shared" si="93"/>
        <v>1</v>
      </c>
      <c r="D3010" t="s">
        <v>42</v>
      </c>
      <c r="E3010">
        <v>26</v>
      </c>
      <c r="F3010">
        <v>38003</v>
      </c>
      <c r="G3010">
        <v>3314</v>
      </c>
    </row>
    <row r="3011" spans="1:7">
      <c r="A3011" s="2">
        <v>43947</v>
      </c>
      <c r="B3011" s="2">
        <f t="shared" si="92"/>
        <v>43951</v>
      </c>
      <c r="C3011" s="3">
        <f t="shared" si="93"/>
        <v>1</v>
      </c>
      <c r="D3011" t="s">
        <v>29</v>
      </c>
      <c r="E3011">
        <v>27</v>
      </c>
      <c r="F3011">
        <v>3602</v>
      </c>
      <c r="G3011">
        <v>272</v>
      </c>
    </row>
    <row r="3012" spans="1:7">
      <c r="A3012" s="2">
        <v>43947</v>
      </c>
      <c r="B3012" s="2">
        <f t="shared" ref="B3012:B3075" si="94">EOMONTH(A3012,0)</f>
        <v>43951</v>
      </c>
      <c r="C3012" s="3">
        <f t="shared" ref="C3012:C3075" si="95">IF(A3012=B3012,0,1)</f>
        <v>1</v>
      </c>
      <c r="D3012" t="s">
        <v>46</v>
      </c>
      <c r="E3012">
        <v>28</v>
      </c>
      <c r="F3012">
        <v>5911</v>
      </c>
      <c r="G3012">
        <v>227</v>
      </c>
    </row>
    <row r="3013" spans="1:7">
      <c r="A3013" s="2">
        <v>43947</v>
      </c>
      <c r="B3013" s="2">
        <f t="shared" si="94"/>
        <v>43951</v>
      </c>
      <c r="C3013" s="3">
        <f t="shared" si="95"/>
        <v>1</v>
      </c>
      <c r="D3013" t="s">
        <v>35</v>
      </c>
      <c r="E3013">
        <v>29</v>
      </c>
      <c r="F3013">
        <v>6997</v>
      </c>
      <c r="G3013">
        <v>282</v>
      </c>
    </row>
    <row r="3014" spans="1:7">
      <c r="A3014" s="2">
        <v>43947</v>
      </c>
      <c r="B3014" s="2">
        <f t="shared" si="94"/>
        <v>43951</v>
      </c>
      <c r="C3014" s="3">
        <f t="shared" si="95"/>
        <v>1</v>
      </c>
      <c r="D3014" t="s">
        <v>54</v>
      </c>
      <c r="E3014">
        <v>30</v>
      </c>
      <c r="F3014">
        <v>448</v>
      </c>
      <c r="G3014">
        <v>14</v>
      </c>
    </row>
    <row r="3015" spans="1:7">
      <c r="A3015" s="2">
        <v>43947</v>
      </c>
      <c r="B3015" s="2">
        <f t="shared" si="94"/>
        <v>43951</v>
      </c>
      <c r="C3015" s="3">
        <f t="shared" si="95"/>
        <v>1</v>
      </c>
      <c r="D3015" t="s">
        <v>12</v>
      </c>
      <c r="E3015">
        <v>31</v>
      </c>
      <c r="F3015">
        <v>3126</v>
      </c>
      <c r="G3015">
        <v>54</v>
      </c>
    </row>
    <row r="3016" spans="1:7">
      <c r="A3016" s="2">
        <v>43947</v>
      </c>
      <c r="B3016" s="2">
        <f t="shared" si="94"/>
        <v>43951</v>
      </c>
      <c r="C3016" s="3">
        <f t="shared" si="95"/>
        <v>1</v>
      </c>
      <c r="D3016" t="s">
        <v>24</v>
      </c>
      <c r="E3016">
        <v>32</v>
      </c>
      <c r="F3016">
        <v>4638</v>
      </c>
      <c r="G3016">
        <v>206</v>
      </c>
    </row>
    <row r="3017" spans="1:7">
      <c r="A3017" s="2">
        <v>43947</v>
      </c>
      <c r="B3017" s="2">
        <f t="shared" si="94"/>
        <v>43951</v>
      </c>
      <c r="C3017" s="3">
        <f t="shared" si="95"/>
        <v>1</v>
      </c>
      <c r="D3017" t="s">
        <v>19</v>
      </c>
      <c r="E3017">
        <v>33</v>
      </c>
      <c r="F3017">
        <v>1864</v>
      </c>
      <c r="G3017">
        <v>60</v>
      </c>
    </row>
    <row r="3018" spans="1:7">
      <c r="A3018" s="2">
        <v>43947</v>
      </c>
      <c r="B3018" s="2">
        <f t="shared" si="94"/>
        <v>43951</v>
      </c>
      <c r="C3018" s="3">
        <f t="shared" si="95"/>
        <v>1</v>
      </c>
      <c r="D3018" t="s">
        <v>21</v>
      </c>
      <c r="E3018">
        <v>34</v>
      </c>
      <c r="F3018">
        <v>109038</v>
      </c>
      <c r="G3018">
        <v>5938</v>
      </c>
    </row>
    <row r="3019" spans="1:7">
      <c r="A3019" s="2">
        <v>43947</v>
      </c>
      <c r="B3019" s="2">
        <f t="shared" si="94"/>
        <v>43951</v>
      </c>
      <c r="C3019" s="3">
        <f t="shared" si="95"/>
        <v>1</v>
      </c>
      <c r="D3019" t="s">
        <v>47</v>
      </c>
      <c r="E3019">
        <v>35</v>
      </c>
      <c r="F3019">
        <v>2728</v>
      </c>
      <c r="G3019">
        <v>99</v>
      </c>
    </row>
    <row r="3020" spans="1:7">
      <c r="A3020" s="2">
        <v>43947</v>
      </c>
      <c r="B3020" s="2">
        <f t="shared" si="94"/>
        <v>43951</v>
      </c>
      <c r="C3020" s="3">
        <f t="shared" si="95"/>
        <v>1</v>
      </c>
      <c r="D3020" t="s">
        <v>16</v>
      </c>
      <c r="E3020">
        <v>36</v>
      </c>
      <c r="F3020">
        <v>292914</v>
      </c>
      <c r="G3020">
        <v>21804</v>
      </c>
    </row>
    <row r="3021" spans="1:7">
      <c r="A3021" s="2">
        <v>43947</v>
      </c>
      <c r="B3021" s="2">
        <f t="shared" si="94"/>
        <v>43951</v>
      </c>
      <c r="C3021" s="3">
        <f t="shared" si="95"/>
        <v>1</v>
      </c>
      <c r="D3021" t="s">
        <v>20</v>
      </c>
      <c r="E3021">
        <v>37</v>
      </c>
      <c r="F3021">
        <v>8830</v>
      </c>
      <c r="G3021">
        <v>309</v>
      </c>
    </row>
    <row r="3022" spans="1:7">
      <c r="A3022" s="2">
        <v>43947</v>
      </c>
      <c r="B3022" s="2">
        <f t="shared" si="94"/>
        <v>43951</v>
      </c>
      <c r="C3022" s="3">
        <f t="shared" si="95"/>
        <v>1</v>
      </c>
      <c r="D3022" t="s">
        <v>48</v>
      </c>
      <c r="E3022">
        <v>38</v>
      </c>
      <c r="F3022">
        <v>867</v>
      </c>
      <c r="G3022">
        <v>17</v>
      </c>
    </row>
    <row r="3023" spans="1:7">
      <c r="A3023" s="2">
        <v>43947</v>
      </c>
      <c r="B3023" s="2">
        <f t="shared" si="94"/>
        <v>43951</v>
      </c>
      <c r="C3023" s="3">
        <f t="shared" si="95"/>
        <v>1</v>
      </c>
      <c r="D3023" t="s">
        <v>59</v>
      </c>
      <c r="E3023">
        <v>69</v>
      </c>
      <c r="F3023">
        <v>14</v>
      </c>
      <c r="G3023">
        <v>2</v>
      </c>
    </row>
    <row r="3024" spans="1:7">
      <c r="A3024" s="2">
        <v>43947</v>
      </c>
      <c r="B3024" s="2">
        <f t="shared" si="94"/>
        <v>43951</v>
      </c>
      <c r="C3024" s="3">
        <f t="shared" si="95"/>
        <v>1</v>
      </c>
      <c r="D3024" t="s">
        <v>41</v>
      </c>
      <c r="E3024">
        <v>39</v>
      </c>
      <c r="F3024">
        <v>15963</v>
      </c>
      <c r="G3024">
        <v>728</v>
      </c>
    </row>
    <row r="3025" spans="1:7">
      <c r="A3025" s="2">
        <v>43947</v>
      </c>
      <c r="B3025" s="2">
        <f t="shared" si="94"/>
        <v>43951</v>
      </c>
      <c r="C3025" s="3">
        <f t="shared" si="95"/>
        <v>1</v>
      </c>
      <c r="D3025" t="s">
        <v>30</v>
      </c>
      <c r="E3025">
        <v>40</v>
      </c>
      <c r="F3025">
        <v>3253</v>
      </c>
      <c r="G3025">
        <v>195</v>
      </c>
    </row>
    <row r="3026" spans="1:7">
      <c r="A3026" s="2">
        <v>43947</v>
      </c>
      <c r="B3026" s="2">
        <f t="shared" si="94"/>
        <v>43951</v>
      </c>
      <c r="C3026" s="3">
        <f t="shared" si="95"/>
        <v>1</v>
      </c>
      <c r="D3026" t="s">
        <v>14</v>
      </c>
      <c r="E3026">
        <v>41</v>
      </c>
      <c r="F3026">
        <v>2311</v>
      </c>
      <c r="G3026">
        <v>91</v>
      </c>
    </row>
    <row r="3027" spans="1:7">
      <c r="A3027" s="2">
        <v>43947</v>
      </c>
      <c r="B3027" s="2">
        <f t="shared" si="94"/>
        <v>43951</v>
      </c>
      <c r="C3027" s="3">
        <f t="shared" si="95"/>
        <v>1</v>
      </c>
      <c r="D3027" t="s">
        <v>31</v>
      </c>
      <c r="E3027">
        <v>42</v>
      </c>
      <c r="F3027">
        <v>42709</v>
      </c>
      <c r="G3027">
        <v>1871</v>
      </c>
    </row>
    <row r="3028" spans="1:7">
      <c r="A3028" s="2">
        <v>43947</v>
      </c>
      <c r="B3028" s="2">
        <f t="shared" si="94"/>
        <v>43951</v>
      </c>
      <c r="C3028" s="3">
        <f t="shared" si="95"/>
        <v>1</v>
      </c>
      <c r="D3028" t="s">
        <v>55</v>
      </c>
      <c r="E3028">
        <v>72</v>
      </c>
      <c r="F3028">
        <v>1371</v>
      </c>
      <c r="G3028">
        <v>84</v>
      </c>
    </row>
    <row r="3029" spans="1:7">
      <c r="A3029" s="2">
        <v>43947</v>
      </c>
      <c r="B3029" s="2">
        <f t="shared" si="94"/>
        <v>43951</v>
      </c>
      <c r="C3029" s="3">
        <f t="shared" si="95"/>
        <v>1</v>
      </c>
      <c r="D3029" t="s">
        <v>17</v>
      </c>
      <c r="E3029">
        <v>44</v>
      </c>
      <c r="F3029">
        <v>7439</v>
      </c>
      <c r="G3029">
        <v>226</v>
      </c>
    </row>
    <row r="3030" spans="1:7">
      <c r="A3030" s="2">
        <v>43947</v>
      </c>
      <c r="B3030" s="2">
        <f t="shared" si="94"/>
        <v>43951</v>
      </c>
      <c r="C3030" s="3">
        <f t="shared" si="95"/>
        <v>1</v>
      </c>
      <c r="D3030" t="s">
        <v>32</v>
      </c>
      <c r="E3030">
        <v>45</v>
      </c>
      <c r="F3030">
        <v>5490</v>
      </c>
      <c r="G3030">
        <v>174</v>
      </c>
    </row>
    <row r="3031" spans="1:7">
      <c r="A3031" s="2">
        <v>43947</v>
      </c>
      <c r="B3031" s="2">
        <f t="shared" si="94"/>
        <v>43951</v>
      </c>
      <c r="C3031" s="3">
        <f t="shared" si="95"/>
        <v>1</v>
      </c>
      <c r="D3031" t="s">
        <v>43</v>
      </c>
      <c r="E3031">
        <v>46</v>
      </c>
      <c r="F3031">
        <v>2213</v>
      </c>
      <c r="G3031">
        <v>11</v>
      </c>
    </row>
    <row r="3032" spans="1:7">
      <c r="A3032" s="2">
        <v>43947</v>
      </c>
      <c r="B3032" s="2">
        <f t="shared" si="94"/>
        <v>43951</v>
      </c>
      <c r="C3032" s="3">
        <f t="shared" si="95"/>
        <v>1</v>
      </c>
      <c r="D3032" t="s">
        <v>25</v>
      </c>
      <c r="E3032">
        <v>47</v>
      </c>
      <c r="F3032">
        <v>9435</v>
      </c>
      <c r="G3032">
        <v>182</v>
      </c>
    </row>
    <row r="3033" spans="1:7">
      <c r="A3033" s="2">
        <v>43947</v>
      </c>
      <c r="B3033" s="2">
        <f t="shared" si="94"/>
        <v>43951</v>
      </c>
      <c r="C3033" s="3">
        <f t="shared" si="95"/>
        <v>1</v>
      </c>
      <c r="D3033" t="s">
        <v>11</v>
      </c>
      <c r="E3033">
        <v>48</v>
      </c>
      <c r="F3033">
        <v>25209</v>
      </c>
      <c r="G3033">
        <v>676</v>
      </c>
    </row>
    <row r="3034" spans="1:7">
      <c r="A3034" s="2">
        <v>43947</v>
      </c>
      <c r="B3034" s="2">
        <f t="shared" si="94"/>
        <v>43951</v>
      </c>
      <c r="C3034" s="3">
        <f t="shared" si="95"/>
        <v>1</v>
      </c>
      <c r="D3034" t="s">
        <v>13</v>
      </c>
      <c r="E3034">
        <v>49</v>
      </c>
      <c r="F3034">
        <v>4123</v>
      </c>
      <c r="G3034">
        <v>41</v>
      </c>
    </row>
    <row r="3035" spans="1:7">
      <c r="A3035" s="2">
        <v>43947</v>
      </c>
      <c r="B3035" s="2">
        <f t="shared" si="94"/>
        <v>43951</v>
      </c>
      <c r="C3035" s="3">
        <f t="shared" si="95"/>
        <v>1</v>
      </c>
      <c r="D3035" t="s">
        <v>36</v>
      </c>
      <c r="E3035">
        <v>50</v>
      </c>
      <c r="F3035">
        <v>851</v>
      </c>
      <c r="G3035">
        <v>45</v>
      </c>
    </row>
    <row r="3036" spans="1:7">
      <c r="A3036" s="2">
        <v>43947</v>
      </c>
      <c r="B3036" s="2">
        <f t="shared" si="94"/>
        <v>43951</v>
      </c>
      <c r="C3036" s="3">
        <f t="shared" si="95"/>
        <v>1</v>
      </c>
      <c r="D3036" t="s">
        <v>56</v>
      </c>
      <c r="E3036">
        <v>78</v>
      </c>
      <c r="F3036">
        <v>59</v>
      </c>
      <c r="G3036">
        <v>4</v>
      </c>
    </row>
    <row r="3037" spans="1:7">
      <c r="A3037" s="2">
        <v>43947</v>
      </c>
      <c r="B3037" s="2">
        <f t="shared" si="94"/>
        <v>43951</v>
      </c>
      <c r="C3037" s="3">
        <f t="shared" si="95"/>
        <v>1</v>
      </c>
      <c r="D3037" t="s">
        <v>37</v>
      </c>
      <c r="E3037">
        <v>51</v>
      </c>
      <c r="F3037">
        <v>12969</v>
      </c>
      <c r="G3037">
        <v>448</v>
      </c>
    </row>
    <row r="3038" spans="1:7">
      <c r="A3038" s="2">
        <v>43947</v>
      </c>
      <c r="B3038" s="2">
        <f t="shared" si="94"/>
        <v>43951</v>
      </c>
      <c r="C3038" s="3">
        <f t="shared" si="95"/>
        <v>1</v>
      </c>
      <c r="D3038" t="s">
        <v>5</v>
      </c>
      <c r="E3038">
        <v>53</v>
      </c>
      <c r="F3038">
        <v>13744</v>
      </c>
      <c r="G3038">
        <v>757</v>
      </c>
    </row>
    <row r="3039" spans="1:7">
      <c r="A3039" s="2">
        <v>43947</v>
      </c>
      <c r="B3039" s="2">
        <f t="shared" si="94"/>
        <v>43951</v>
      </c>
      <c r="C3039" s="3">
        <f t="shared" si="95"/>
        <v>1</v>
      </c>
      <c r="D3039" t="s">
        <v>58</v>
      </c>
      <c r="E3039">
        <v>54</v>
      </c>
      <c r="F3039">
        <v>1054</v>
      </c>
      <c r="G3039">
        <v>34</v>
      </c>
    </row>
    <row r="3040" spans="1:7">
      <c r="A3040" s="2">
        <v>43947</v>
      </c>
      <c r="B3040" s="2">
        <f t="shared" si="94"/>
        <v>43951</v>
      </c>
      <c r="C3040" s="3">
        <f t="shared" si="95"/>
        <v>1</v>
      </c>
      <c r="D3040" t="s">
        <v>10</v>
      </c>
      <c r="E3040">
        <v>55</v>
      </c>
      <c r="F3040">
        <v>5986</v>
      </c>
      <c r="G3040">
        <v>274</v>
      </c>
    </row>
    <row r="3041" spans="1:7">
      <c r="A3041" s="2">
        <v>43947</v>
      </c>
      <c r="B3041" s="2">
        <f t="shared" si="94"/>
        <v>43951</v>
      </c>
      <c r="C3041" s="3">
        <f t="shared" si="95"/>
        <v>1</v>
      </c>
      <c r="D3041" t="s">
        <v>49</v>
      </c>
      <c r="E3041">
        <v>56</v>
      </c>
      <c r="F3041">
        <v>502</v>
      </c>
      <c r="G3041">
        <v>7</v>
      </c>
    </row>
    <row r="3042" spans="1:7">
      <c r="A3042" s="2">
        <v>43948</v>
      </c>
      <c r="B3042" s="2">
        <f t="shared" si="94"/>
        <v>43951</v>
      </c>
      <c r="C3042" s="3">
        <f t="shared" si="95"/>
        <v>1</v>
      </c>
      <c r="D3042" t="s">
        <v>52</v>
      </c>
      <c r="E3042">
        <v>1</v>
      </c>
      <c r="F3042">
        <v>6539</v>
      </c>
      <c r="G3042">
        <v>228</v>
      </c>
    </row>
    <row r="3043" spans="1:7">
      <c r="A3043" s="2">
        <v>43948</v>
      </c>
      <c r="B3043" s="2">
        <f t="shared" si="94"/>
        <v>43951</v>
      </c>
      <c r="C3043" s="3">
        <f t="shared" si="95"/>
        <v>1</v>
      </c>
      <c r="D3043" t="s">
        <v>50</v>
      </c>
      <c r="E3043">
        <v>2</v>
      </c>
      <c r="F3043">
        <v>343</v>
      </c>
      <c r="G3043">
        <v>7</v>
      </c>
    </row>
    <row r="3044" spans="1:7">
      <c r="A3044" s="2">
        <v>43948</v>
      </c>
      <c r="B3044" s="2">
        <f t="shared" si="94"/>
        <v>43951</v>
      </c>
      <c r="C3044" s="3">
        <f t="shared" si="95"/>
        <v>1</v>
      </c>
      <c r="D3044" t="s">
        <v>8</v>
      </c>
      <c r="E3044">
        <v>4</v>
      </c>
      <c r="F3044">
        <v>6716</v>
      </c>
      <c r="G3044">
        <v>277</v>
      </c>
    </row>
    <row r="3045" spans="1:7">
      <c r="A3045" s="2">
        <v>43948</v>
      </c>
      <c r="B3045" s="2">
        <f t="shared" si="94"/>
        <v>43951</v>
      </c>
      <c r="C3045" s="3">
        <f t="shared" si="95"/>
        <v>1</v>
      </c>
      <c r="D3045" t="s">
        <v>44</v>
      </c>
      <c r="E3045">
        <v>5</v>
      </c>
      <c r="F3045">
        <v>3069</v>
      </c>
      <c r="G3045">
        <v>51</v>
      </c>
    </row>
    <row r="3046" spans="1:7">
      <c r="A3046" s="2">
        <v>43948</v>
      </c>
      <c r="B3046" s="2">
        <f t="shared" si="94"/>
        <v>43951</v>
      </c>
      <c r="C3046" s="3">
        <f t="shared" si="95"/>
        <v>1</v>
      </c>
      <c r="D3046" t="s">
        <v>7</v>
      </c>
      <c r="E3046">
        <v>6</v>
      </c>
      <c r="F3046">
        <v>45208</v>
      </c>
      <c r="G3046">
        <v>1800</v>
      </c>
    </row>
    <row r="3047" spans="1:7">
      <c r="A3047" s="2">
        <v>43948</v>
      </c>
      <c r="B3047" s="2">
        <f t="shared" si="94"/>
        <v>43951</v>
      </c>
      <c r="C3047" s="3">
        <f t="shared" si="95"/>
        <v>1</v>
      </c>
      <c r="D3047" t="s">
        <v>22</v>
      </c>
      <c r="E3047">
        <v>8</v>
      </c>
      <c r="F3047">
        <v>13804</v>
      </c>
      <c r="G3047">
        <v>705</v>
      </c>
    </row>
    <row r="3048" spans="1:7">
      <c r="A3048" s="2">
        <v>43948</v>
      </c>
      <c r="B3048" s="2">
        <f t="shared" si="94"/>
        <v>43951</v>
      </c>
      <c r="C3048" s="3">
        <f t="shared" si="95"/>
        <v>1</v>
      </c>
      <c r="D3048" t="s">
        <v>38</v>
      </c>
      <c r="E3048">
        <v>9</v>
      </c>
      <c r="F3048">
        <v>25997</v>
      </c>
      <c r="G3048">
        <v>2012</v>
      </c>
    </row>
    <row r="3049" spans="1:7">
      <c r="A3049" s="2">
        <v>43948</v>
      </c>
      <c r="B3049" s="2">
        <f t="shared" si="94"/>
        <v>43951</v>
      </c>
      <c r="C3049" s="3">
        <f t="shared" si="95"/>
        <v>1</v>
      </c>
      <c r="D3049" t="s">
        <v>45</v>
      </c>
      <c r="E3049">
        <v>10</v>
      </c>
      <c r="F3049">
        <v>4162</v>
      </c>
      <c r="G3049">
        <v>125</v>
      </c>
    </row>
    <row r="3050" spans="1:7">
      <c r="A3050" s="2">
        <v>43948</v>
      </c>
      <c r="B3050" s="2">
        <f t="shared" si="94"/>
        <v>43951</v>
      </c>
      <c r="C3050" s="3">
        <f t="shared" si="95"/>
        <v>1</v>
      </c>
      <c r="D3050" t="s">
        <v>33</v>
      </c>
      <c r="E3050">
        <v>11</v>
      </c>
      <c r="F3050">
        <v>3892</v>
      </c>
      <c r="G3050">
        <v>185</v>
      </c>
    </row>
    <row r="3051" spans="1:7">
      <c r="A3051" s="2">
        <v>43948</v>
      </c>
      <c r="B3051" s="2">
        <f t="shared" si="94"/>
        <v>43951</v>
      </c>
      <c r="C3051" s="3">
        <f t="shared" si="95"/>
        <v>1</v>
      </c>
      <c r="D3051" t="s">
        <v>15</v>
      </c>
      <c r="E3051">
        <v>12</v>
      </c>
      <c r="F3051">
        <v>32130</v>
      </c>
      <c r="G3051">
        <v>1087</v>
      </c>
    </row>
    <row r="3052" spans="1:7">
      <c r="A3052" s="2">
        <v>43948</v>
      </c>
      <c r="B3052" s="2">
        <f t="shared" si="94"/>
        <v>43951</v>
      </c>
      <c r="C3052" s="3">
        <f t="shared" si="95"/>
        <v>1</v>
      </c>
      <c r="D3052" t="s">
        <v>18</v>
      </c>
      <c r="E3052">
        <v>13</v>
      </c>
      <c r="F3052">
        <v>23229</v>
      </c>
      <c r="G3052">
        <v>981</v>
      </c>
    </row>
    <row r="3053" spans="1:7">
      <c r="A3053" s="2">
        <v>43948</v>
      </c>
      <c r="B3053" s="2">
        <f t="shared" si="94"/>
        <v>43951</v>
      </c>
      <c r="C3053" s="3">
        <f t="shared" si="95"/>
        <v>1</v>
      </c>
      <c r="D3053" t="s">
        <v>57</v>
      </c>
      <c r="E3053">
        <v>66</v>
      </c>
      <c r="F3053">
        <v>1113</v>
      </c>
      <c r="G3053">
        <v>6</v>
      </c>
    </row>
    <row r="3054" spans="1:7">
      <c r="A3054" s="2">
        <v>43948</v>
      </c>
      <c r="B3054" s="2">
        <f t="shared" si="94"/>
        <v>43951</v>
      </c>
      <c r="C3054" s="3">
        <f t="shared" si="95"/>
        <v>1</v>
      </c>
      <c r="D3054" t="s">
        <v>26</v>
      </c>
      <c r="E3054">
        <v>15</v>
      </c>
      <c r="F3054">
        <v>600</v>
      </c>
      <c r="G3054">
        <v>16</v>
      </c>
    </row>
    <row r="3055" spans="1:7">
      <c r="A3055" s="2">
        <v>43948</v>
      </c>
      <c r="B3055" s="2">
        <f t="shared" si="94"/>
        <v>43951</v>
      </c>
      <c r="C3055" s="3">
        <f t="shared" si="95"/>
        <v>1</v>
      </c>
      <c r="D3055" t="s">
        <v>53</v>
      </c>
      <c r="E3055">
        <v>16</v>
      </c>
      <c r="F3055">
        <v>1917</v>
      </c>
      <c r="G3055">
        <v>58</v>
      </c>
    </row>
    <row r="3056" spans="1:7">
      <c r="A3056" s="2">
        <v>43948</v>
      </c>
      <c r="B3056" s="2">
        <f t="shared" si="94"/>
        <v>43951</v>
      </c>
      <c r="C3056" s="3">
        <f t="shared" si="95"/>
        <v>1</v>
      </c>
      <c r="D3056" t="s">
        <v>6</v>
      </c>
      <c r="E3056">
        <v>17</v>
      </c>
      <c r="F3056">
        <v>45883</v>
      </c>
      <c r="G3056">
        <v>1992</v>
      </c>
    </row>
    <row r="3057" spans="1:7">
      <c r="A3057" s="2">
        <v>43948</v>
      </c>
      <c r="B3057" s="2">
        <f t="shared" si="94"/>
        <v>43951</v>
      </c>
      <c r="C3057" s="3">
        <f t="shared" si="95"/>
        <v>1</v>
      </c>
      <c r="D3057" t="s">
        <v>27</v>
      </c>
      <c r="E3057">
        <v>18</v>
      </c>
      <c r="F3057">
        <v>16137</v>
      </c>
      <c r="G3057">
        <v>932</v>
      </c>
    </row>
    <row r="3058" spans="1:7">
      <c r="A3058" s="2">
        <v>43948</v>
      </c>
      <c r="B3058" s="2">
        <f t="shared" si="94"/>
        <v>43951</v>
      </c>
      <c r="C3058" s="3">
        <f t="shared" si="95"/>
        <v>1</v>
      </c>
      <c r="D3058" t="s">
        <v>39</v>
      </c>
      <c r="E3058">
        <v>19</v>
      </c>
      <c r="F3058">
        <v>5868</v>
      </c>
      <c r="G3058">
        <v>127</v>
      </c>
    </row>
    <row r="3059" spans="1:7">
      <c r="A3059" s="2">
        <v>43948</v>
      </c>
      <c r="B3059" s="2">
        <f t="shared" si="94"/>
        <v>43951</v>
      </c>
      <c r="C3059" s="3">
        <f t="shared" si="95"/>
        <v>1</v>
      </c>
      <c r="D3059" t="s">
        <v>34</v>
      </c>
      <c r="E3059">
        <v>20</v>
      </c>
      <c r="F3059">
        <v>3407</v>
      </c>
      <c r="G3059">
        <v>126</v>
      </c>
    </row>
    <row r="3060" spans="1:7">
      <c r="A3060" s="2">
        <v>43948</v>
      </c>
      <c r="B3060" s="2">
        <f t="shared" si="94"/>
        <v>43951</v>
      </c>
      <c r="C3060" s="3">
        <f t="shared" si="95"/>
        <v>1</v>
      </c>
      <c r="D3060" t="s">
        <v>28</v>
      </c>
      <c r="E3060">
        <v>21</v>
      </c>
      <c r="F3060">
        <v>4146</v>
      </c>
      <c r="G3060">
        <v>216</v>
      </c>
    </row>
    <row r="3061" spans="1:7">
      <c r="A3061" s="2">
        <v>43948</v>
      </c>
      <c r="B3061" s="2">
        <f t="shared" si="94"/>
        <v>43951</v>
      </c>
      <c r="C3061" s="3">
        <f t="shared" si="95"/>
        <v>1</v>
      </c>
      <c r="D3061" t="s">
        <v>40</v>
      </c>
      <c r="E3061">
        <v>22</v>
      </c>
      <c r="F3061">
        <v>27111</v>
      </c>
      <c r="G3061">
        <v>1740</v>
      </c>
    </row>
    <row r="3062" spans="1:7">
      <c r="A3062" s="2">
        <v>43948</v>
      </c>
      <c r="B3062" s="2">
        <f t="shared" si="94"/>
        <v>43951</v>
      </c>
      <c r="C3062" s="3">
        <f t="shared" si="95"/>
        <v>1</v>
      </c>
      <c r="D3062" t="s">
        <v>51</v>
      </c>
      <c r="E3062">
        <v>23</v>
      </c>
      <c r="F3062">
        <v>1023</v>
      </c>
      <c r="G3062">
        <v>51</v>
      </c>
    </row>
    <row r="3063" spans="1:7">
      <c r="A3063" s="2">
        <v>43948</v>
      </c>
      <c r="B3063" s="2">
        <f t="shared" si="94"/>
        <v>43951</v>
      </c>
      <c r="C3063" s="3">
        <f t="shared" si="95"/>
        <v>1</v>
      </c>
      <c r="D3063" t="s">
        <v>23</v>
      </c>
      <c r="E3063">
        <v>24</v>
      </c>
      <c r="F3063">
        <v>19574</v>
      </c>
      <c r="G3063">
        <v>945</v>
      </c>
    </row>
    <row r="3064" spans="1:7">
      <c r="A3064" s="2">
        <v>43948</v>
      </c>
      <c r="B3064" s="2">
        <f t="shared" si="94"/>
        <v>43951</v>
      </c>
      <c r="C3064" s="3">
        <f t="shared" si="95"/>
        <v>1</v>
      </c>
      <c r="D3064" t="s">
        <v>9</v>
      </c>
      <c r="E3064">
        <v>25</v>
      </c>
      <c r="F3064">
        <v>56462</v>
      </c>
      <c r="G3064">
        <v>3003</v>
      </c>
    </row>
    <row r="3065" spans="1:7">
      <c r="A3065" s="2">
        <v>43948</v>
      </c>
      <c r="B3065" s="2">
        <f t="shared" si="94"/>
        <v>43951</v>
      </c>
      <c r="C3065" s="3">
        <f t="shared" si="95"/>
        <v>1</v>
      </c>
      <c r="D3065" t="s">
        <v>42</v>
      </c>
      <c r="E3065">
        <v>26</v>
      </c>
      <c r="F3065">
        <v>38457</v>
      </c>
      <c r="G3065">
        <v>3406</v>
      </c>
    </row>
    <row r="3066" spans="1:7">
      <c r="A3066" s="2">
        <v>43948</v>
      </c>
      <c r="B3066" s="2">
        <f t="shared" si="94"/>
        <v>43951</v>
      </c>
      <c r="C3066" s="3">
        <f t="shared" si="95"/>
        <v>1</v>
      </c>
      <c r="D3066" t="s">
        <v>29</v>
      </c>
      <c r="E3066">
        <v>27</v>
      </c>
      <c r="F3066">
        <v>3816</v>
      </c>
      <c r="G3066">
        <v>286</v>
      </c>
    </row>
    <row r="3067" spans="1:7">
      <c r="A3067" s="2">
        <v>43948</v>
      </c>
      <c r="B3067" s="2">
        <f t="shared" si="94"/>
        <v>43951</v>
      </c>
      <c r="C3067" s="3">
        <f t="shared" si="95"/>
        <v>1</v>
      </c>
      <c r="D3067" t="s">
        <v>46</v>
      </c>
      <c r="E3067">
        <v>28</v>
      </c>
      <c r="F3067">
        <v>6094</v>
      </c>
      <c r="G3067">
        <v>229</v>
      </c>
    </row>
    <row r="3068" spans="1:7">
      <c r="A3068" s="2">
        <v>43948</v>
      </c>
      <c r="B3068" s="2">
        <f t="shared" si="94"/>
        <v>43951</v>
      </c>
      <c r="C3068" s="3">
        <f t="shared" si="95"/>
        <v>1</v>
      </c>
      <c r="D3068" t="s">
        <v>35</v>
      </c>
      <c r="E3068">
        <v>29</v>
      </c>
      <c r="F3068">
        <v>7171</v>
      </c>
      <c r="G3068">
        <v>296</v>
      </c>
    </row>
    <row r="3069" spans="1:7">
      <c r="A3069" s="2">
        <v>43948</v>
      </c>
      <c r="B3069" s="2">
        <f t="shared" si="94"/>
        <v>43951</v>
      </c>
      <c r="C3069" s="3">
        <f t="shared" si="95"/>
        <v>1</v>
      </c>
      <c r="D3069" t="s">
        <v>54</v>
      </c>
      <c r="E3069">
        <v>30</v>
      </c>
      <c r="F3069">
        <v>449</v>
      </c>
      <c r="G3069">
        <v>14</v>
      </c>
    </row>
    <row r="3070" spans="1:7">
      <c r="A3070" s="2">
        <v>43948</v>
      </c>
      <c r="B3070" s="2">
        <f t="shared" si="94"/>
        <v>43951</v>
      </c>
      <c r="C3070" s="3">
        <f t="shared" si="95"/>
        <v>1</v>
      </c>
      <c r="D3070" t="s">
        <v>12</v>
      </c>
      <c r="E3070">
        <v>31</v>
      </c>
      <c r="F3070">
        <v>3487</v>
      </c>
      <c r="G3070">
        <v>54</v>
      </c>
    </row>
    <row r="3071" spans="1:7">
      <c r="A3071" s="2">
        <v>43948</v>
      </c>
      <c r="B3071" s="2">
        <f t="shared" si="94"/>
        <v>43951</v>
      </c>
      <c r="C3071" s="3">
        <f t="shared" si="95"/>
        <v>1</v>
      </c>
      <c r="D3071" t="s">
        <v>24</v>
      </c>
      <c r="E3071">
        <v>32</v>
      </c>
      <c r="F3071">
        <v>4708</v>
      </c>
      <c r="G3071">
        <v>219</v>
      </c>
    </row>
    <row r="3072" spans="1:7">
      <c r="A3072" s="2">
        <v>43948</v>
      </c>
      <c r="B3072" s="2">
        <f t="shared" si="94"/>
        <v>43951</v>
      </c>
      <c r="C3072" s="3">
        <f t="shared" si="95"/>
        <v>1</v>
      </c>
      <c r="D3072" t="s">
        <v>19</v>
      </c>
      <c r="E3072">
        <v>33</v>
      </c>
      <c r="F3072">
        <v>1938</v>
      </c>
      <c r="G3072">
        <v>60</v>
      </c>
    </row>
    <row r="3073" spans="1:7">
      <c r="A3073" s="2">
        <v>43948</v>
      </c>
      <c r="B3073" s="2">
        <f t="shared" si="94"/>
        <v>43951</v>
      </c>
      <c r="C3073" s="3">
        <f t="shared" si="95"/>
        <v>1</v>
      </c>
      <c r="D3073" t="s">
        <v>21</v>
      </c>
      <c r="E3073">
        <v>34</v>
      </c>
      <c r="F3073">
        <v>111188</v>
      </c>
      <c r="G3073">
        <v>6044</v>
      </c>
    </row>
    <row r="3074" spans="1:7">
      <c r="A3074" s="2">
        <v>43948</v>
      </c>
      <c r="B3074" s="2">
        <f t="shared" si="94"/>
        <v>43951</v>
      </c>
      <c r="C3074" s="3">
        <f t="shared" si="95"/>
        <v>1</v>
      </c>
      <c r="D3074" t="s">
        <v>47</v>
      </c>
      <c r="E3074">
        <v>35</v>
      </c>
      <c r="F3074">
        <v>2825</v>
      </c>
      <c r="G3074">
        <v>104</v>
      </c>
    </row>
    <row r="3075" spans="1:7">
      <c r="A3075" s="2">
        <v>43948</v>
      </c>
      <c r="B3075" s="2">
        <f t="shared" si="94"/>
        <v>43951</v>
      </c>
      <c r="C3075" s="3">
        <f t="shared" si="95"/>
        <v>1</v>
      </c>
      <c r="D3075" t="s">
        <v>16</v>
      </c>
      <c r="E3075">
        <v>36</v>
      </c>
      <c r="F3075">
        <v>296991</v>
      </c>
      <c r="G3075">
        <v>22267</v>
      </c>
    </row>
    <row r="3076" spans="1:7">
      <c r="A3076" s="2">
        <v>43948</v>
      </c>
      <c r="B3076" s="2">
        <f t="shared" ref="B3076:B3139" si="96">EOMONTH(A3076,0)</f>
        <v>43951</v>
      </c>
      <c r="C3076" s="3">
        <f t="shared" ref="C3076:C3139" si="97">IF(A3076=B3076,0,1)</f>
        <v>1</v>
      </c>
      <c r="D3076" t="s">
        <v>20</v>
      </c>
      <c r="E3076">
        <v>37</v>
      </c>
      <c r="F3076">
        <v>9035</v>
      </c>
      <c r="G3076">
        <v>331</v>
      </c>
    </row>
    <row r="3077" spans="1:7">
      <c r="A3077" s="2">
        <v>43948</v>
      </c>
      <c r="B3077" s="2">
        <f t="shared" si="96"/>
        <v>43951</v>
      </c>
      <c r="C3077" s="3">
        <f t="shared" si="97"/>
        <v>1</v>
      </c>
      <c r="D3077" t="s">
        <v>48</v>
      </c>
      <c r="E3077">
        <v>38</v>
      </c>
      <c r="F3077">
        <v>942</v>
      </c>
      <c r="G3077">
        <v>19</v>
      </c>
    </row>
    <row r="3078" spans="1:7">
      <c r="A3078" s="2">
        <v>43948</v>
      </c>
      <c r="B3078" s="2">
        <f t="shared" si="96"/>
        <v>43951</v>
      </c>
      <c r="C3078" s="3">
        <f t="shared" si="97"/>
        <v>1</v>
      </c>
      <c r="D3078" t="s">
        <v>59</v>
      </c>
      <c r="E3078">
        <v>69</v>
      </c>
      <c r="F3078">
        <v>14</v>
      </c>
      <c r="G3078">
        <v>2</v>
      </c>
    </row>
    <row r="3079" spans="1:7">
      <c r="A3079" s="2">
        <v>43948</v>
      </c>
      <c r="B3079" s="2">
        <f t="shared" si="96"/>
        <v>43951</v>
      </c>
      <c r="C3079" s="3">
        <f t="shared" si="97"/>
        <v>1</v>
      </c>
      <c r="D3079" t="s">
        <v>41</v>
      </c>
      <c r="E3079">
        <v>39</v>
      </c>
      <c r="F3079">
        <v>16325</v>
      </c>
      <c r="G3079">
        <v>753</v>
      </c>
    </row>
    <row r="3080" spans="1:7">
      <c r="A3080" s="2">
        <v>43948</v>
      </c>
      <c r="B3080" s="2">
        <f t="shared" si="96"/>
        <v>43951</v>
      </c>
      <c r="C3080" s="3">
        <f t="shared" si="97"/>
        <v>1</v>
      </c>
      <c r="D3080" t="s">
        <v>30</v>
      </c>
      <c r="E3080">
        <v>40</v>
      </c>
      <c r="F3080">
        <v>3280</v>
      </c>
      <c r="G3080">
        <v>197</v>
      </c>
    </row>
    <row r="3081" spans="1:7">
      <c r="A3081" s="2">
        <v>43948</v>
      </c>
      <c r="B3081" s="2">
        <f t="shared" si="96"/>
        <v>43951</v>
      </c>
      <c r="C3081" s="3">
        <f t="shared" si="97"/>
        <v>1</v>
      </c>
      <c r="D3081" t="s">
        <v>14</v>
      </c>
      <c r="E3081">
        <v>41</v>
      </c>
      <c r="F3081">
        <v>2354</v>
      </c>
      <c r="G3081">
        <v>92</v>
      </c>
    </row>
    <row r="3082" spans="1:7">
      <c r="A3082" s="2">
        <v>43948</v>
      </c>
      <c r="B3082" s="2">
        <f t="shared" si="96"/>
        <v>43951</v>
      </c>
      <c r="C3082" s="3">
        <f t="shared" si="97"/>
        <v>1</v>
      </c>
      <c r="D3082" t="s">
        <v>31</v>
      </c>
      <c r="E3082">
        <v>42</v>
      </c>
      <c r="F3082">
        <v>43728</v>
      </c>
      <c r="G3082">
        <v>1946</v>
      </c>
    </row>
    <row r="3083" spans="1:7">
      <c r="A3083" s="2">
        <v>43948</v>
      </c>
      <c r="B3083" s="2">
        <f t="shared" si="96"/>
        <v>43951</v>
      </c>
      <c r="C3083" s="3">
        <f t="shared" si="97"/>
        <v>1</v>
      </c>
      <c r="D3083" t="s">
        <v>55</v>
      </c>
      <c r="E3083">
        <v>72</v>
      </c>
      <c r="F3083">
        <v>1388</v>
      </c>
      <c r="G3083">
        <v>84</v>
      </c>
    </row>
    <row r="3084" spans="1:7">
      <c r="A3084" s="2">
        <v>43948</v>
      </c>
      <c r="B3084" s="2">
        <f t="shared" si="96"/>
        <v>43951</v>
      </c>
      <c r="C3084" s="3">
        <f t="shared" si="97"/>
        <v>1</v>
      </c>
      <c r="D3084" t="s">
        <v>17</v>
      </c>
      <c r="E3084">
        <v>44</v>
      </c>
      <c r="F3084">
        <v>7708</v>
      </c>
      <c r="G3084">
        <v>233</v>
      </c>
    </row>
    <row r="3085" spans="1:7">
      <c r="A3085" s="2">
        <v>43948</v>
      </c>
      <c r="B3085" s="2">
        <f t="shared" si="96"/>
        <v>43951</v>
      </c>
      <c r="C3085" s="3">
        <f t="shared" si="97"/>
        <v>1</v>
      </c>
      <c r="D3085" t="s">
        <v>32</v>
      </c>
      <c r="E3085">
        <v>45</v>
      </c>
      <c r="F3085">
        <v>5613</v>
      </c>
      <c r="G3085">
        <v>177</v>
      </c>
    </row>
    <row r="3086" spans="1:7">
      <c r="A3086" s="2">
        <v>43948</v>
      </c>
      <c r="B3086" s="2">
        <f t="shared" si="96"/>
        <v>43951</v>
      </c>
      <c r="C3086" s="3">
        <f t="shared" si="97"/>
        <v>1</v>
      </c>
      <c r="D3086" t="s">
        <v>43</v>
      </c>
      <c r="E3086">
        <v>46</v>
      </c>
      <c r="F3086">
        <v>2246</v>
      </c>
      <c r="G3086">
        <v>11</v>
      </c>
    </row>
    <row r="3087" spans="1:7">
      <c r="A3087" s="2">
        <v>43948</v>
      </c>
      <c r="B3087" s="2">
        <f t="shared" si="96"/>
        <v>43951</v>
      </c>
      <c r="C3087" s="3">
        <f t="shared" si="97"/>
        <v>1</v>
      </c>
      <c r="D3087" t="s">
        <v>25</v>
      </c>
      <c r="E3087">
        <v>47</v>
      </c>
      <c r="F3087">
        <v>9739</v>
      </c>
      <c r="G3087">
        <v>184</v>
      </c>
    </row>
    <row r="3088" spans="1:7">
      <c r="A3088" s="2">
        <v>43948</v>
      </c>
      <c r="B3088" s="2">
        <f t="shared" si="96"/>
        <v>43951</v>
      </c>
      <c r="C3088" s="3">
        <f t="shared" si="97"/>
        <v>1</v>
      </c>
      <c r="D3088" t="s">
        <v>11</v>
      </c>
      <c r="E3088">
        <v>48</v>
      </c>
      <c r="F3088">
        <v>25963</v>
      </c>
      <c r="G3088">
        <v>699</v>
      </c>
    </row>
    <row r="3089" spans="1:7">
      <c r="A3089" s="2">
        <v>43948</v>
      </c>
      <c r="B3089" s="2">
        <f t="shared" si="96"/>
        <v>43951</v>
      </c>
      <c r="C3089" s="3">
        <f t="shared" si="97"/>
        <v>1</v>
      </c>
      <c r="D3089" t="s">
        <v>13</v>
      </c>
      <c r="E3089">
        <v>49</v>
      </c>
      <c r="F3089">
        <v>4236</v>
      </c>
      <c r="G3089">
        <v>41</v>
      </c>
    </row>
    <row r="3090" spans="1:7">
      <c r="A3090" s="2">
        <v>43948</v>
      </c>
      <c r="B3090" s="2">
        <f t="shared" si="96"/>
        <v>43951</v>
      </c>
      <c r="C3090" s="3">
        <f t="shared" si="97"/>
        <v>1</v>
      </c>
      <c r="D3090" t="s">
        <v>36</v>
      </c>
      <c r="E3090">
        <v>50</v>
      </c>
      <c r="F3090">
        <v>855</v>
      </c>
      <c r="G3090">
        <v>46</v>
      </c>
    </row>
    <row r="3091" spans="1:7">
      <c r="A3091" s="2">
        <v>43948</v>
      </c>
      <c r="B3091" s="2">
        <f t="shared" si="96"/>
        <v>43951</v>
      </c>
      <c r="C3091" s="3">
        <f t="shared" si="97"/>
        <v>1</v>
      </c>
      <c r="D3091" t="s">
        <v>56</v>
      </c>
      <c r="E3091">
        <v>78</v>
      </c>
      <c r="F3091">
        <v>59</v>
      </c>
      <c r="G3091">
        <v>4</v>
      </c>
    </row>
    <row r="3092" spans="1:7">
      <c r="A3092" s="2">
        <v>43948</v>
      </c>
      <c r="B3092" s="2">
        <f t="shared" si="96"/>
        <v>43951</v>
      </c>
      <c r="C3092" s="3">
        <f t="shared" si="97"/>
        <v>1</v>
      </c>
      <c r="D3092" t="s">
        <v>37</v>
      </c>
      <c r="E3092">
        <v>51</v>
      </c>
      <c r="F3092">
        <v>13534</v>
      </c>
      <c r="G3092">
        <v>458</v>
      </c>
    </row>
    <row r="3093" spans="1:7">
      <c r="A3093" s="2">
        <v>43948</v>
      </c>
      <c r="B3093" s="2">
        <f t="shared" si="96"/>
        <v>43951</v>
      </c>
      <c r="C3093" s="3">
        <f t="shared" si="97"/>
        <v>1</v>
      </c>
      <c r="D3093" t="s">
        <v>5</v>
      </c>
      <c r="E3093">
        <v>53</v>
      </c>
      <c r="F3093">
        <v>13958</v>
      </c>
      <c r="G3093">
        <v>771</v>
      </c>
    </row>
    <row r="3094" spans="1:7">
      <c r="A3094" s="2">
        <v>43948</v>
      </c>
      <c r="B3094" s="2">
        <f t="shared" si="96"/>
        <v>43951</v>
      </c>
      <c r="C3094" s="3">
        <f t="shared" si="97"/>
        <v>1</v>
      </c>
      <c r="D3094" t="s">
        <v>58</v>
      </c>
      <c r="E3094">
        <v>54</v>
      </c>
      <c r="F3094">
        <v>1078</v>
      </c>
      <c r="G3094">
        <v>37</v>
      </c>
    </row>
    <row r="3095" spans="1:7">
      <c r="A3095" s="2">
        <v>43948</v>
      </c>
      <c r="B3095" s="2">
        <f t="shared" si="96"/>
        <v>43951</v>
      </c>
      <c r="C3095" s="3">
        <f t="shared" si="97"/>
        <v>1</v>
      </c>
      <c r="D3095" t="s">
        <v>10</v>
      </c>
      <c r="E3095">
        <v>55</v>
      </c>
      <c r="F3095">
        <v>6164</v>
      </c>
      <c r="G3095">
        <v>281</v>
      </c>
    </row>
    <row r="3096" spans="1:7">
      <c r="A3096" s="2">
        <v>43948</v>
      </c>
      <c r="B3096" s="2">
        <f t="shared" si="96"/>
        <v>43951</v>
      </c>
      <c r="C3096" s="3">
        <f t="shared" si="97"/>
        <v>1</v>
      </c>
      <c r="D3096" t="s">
        <v>49</v>
      </c>
      <c r="E3096">
        <v>56</v>
      </c>
      <c r="F3096">
        <v>520</v>
      </c>
      <c r="G3096">
        <v>7</v>
      </c>
    </row>
    <row r="3097" spans="1:7">
      <c r="A3097" s="2">
        <v>43949</v>
      </c>
      <c r="B3097" s="2">
        <f t="shared" si="96"/>
        <v>43951</v>
      </c>
      <c r="C3097" s="3">
        <f t="shared" si="97"/>
        <v>1</v>
      </c>
      <c r="D3097" t="s">
        <v>52</v>
      </c>
      <c r="E3097">
        <v>1</v>
      </c>
      <c r="F3097">
        <v>6750</v>
      </c>
      <c r="G3097">
        <v>242</v>
      </c>
    </row>
    <row r="3098" spans="1:7">
      <c r="A3098" s="2">
        <v>43949</v>
      </c>
      <c r="B3098" s="2">
        <f t="shared" si="96"/>
        <v>43951</v>
      </c>
      <c r="C3098" s="3">
        <f t="shared" si="97"/>
        <v>1</v>
      </c>
      <c r="D3098" t="s">
        <v>50</v>
      </c>
      <c r="E3098">
        <v>2</v>
      </c>
      <c r="F3098">
        <v>349</v>
      </c>
      <c r="G3098">
        <v>7</v>
      </c>
    </row>
    <row r="3099" spans="1:7">
      <c r="A3099" s="2">
        <v>43949</v>
      </c>
      <c r="B3099" s="2">
        <f t="shared" si="96"/>
        <v>43951</v>
      </c>
      <c r="C3099" s="3">
        <f t="shared" si="97"/>
        <v>1</v>
      </c>
      <c r="D3099" t="s">
        <v>8</v>
      </c>
      <c r="E3099">
        <v>4</v>
      </c>
      <c r="F3099">
        <v>6948</v>
      </c>
      <c r="G3099">
        <v>297</v>
      </c>
    </row>
    <row r="3100" spans="1:7">
      <c r="A3100" s="2">
        <v>43949</v>
      </c>
      <c r="B3100" s="2">
        <f t="shared" si="96"/>
        <v>43951</v>
      </c>
      <c r="C3100" s="3">
        <f t="shared" si="97"/>
        <v>1</v>
      </c>
      <c r="D3100" t="s">
        <v>44</v>
      </c>
      <c r="E3100">
        <v>5</v>
      </c>
      <c r="F3100">
        <v>3127</v>
      </c>
      <c r="G3100">
        <v>57</v>
      </c>
    </row>
    <row r="3101" spans="1:7">
      <c r="A3101" s="2">
        <v>43949</v>
      </c>
      <c r="B3101" s="2">
        <f t="shared" si="96"/>
        <v>43951</v>
      </c>
      <c r="C3101" s="3">
        <f t="shared" si="97"/>
        <v>1</v>
      </c>
      <c r="D3101" t="s">
        <v>7</v>
      </c>
      <c r="E3101">
        <v>6</v>
      </c>
      <c r="F3101">
        <v>46570</v>
      </c>
      <c r="G3101">
        <v>1884</v>
      </c>
    </row>
    <row r="3102" spans="1:7">
      <c r="A3102" s="2">
        <v>43949</v>
      </c>
      <c r="B3102" s="2">
        <f t="shared" si="96"/>
        <v>43951</v>
      </c>
      <c r="C3102" s="3">
        <f t="shared" si="97"/>
        <v>1</v>
      </c>
      <c r="D3102" t="s">
        <v>22</v>
      </c>
      <c r="E3102">
        <v>8</v>
      </c>
      <c r="F3102">
        <v>14239</v>
      </c>
      <c r="G3102">
        <v>734</v>
      </c>
    </row>
    <row r="3103" spans="1:7">
      <c r="A3103" s="2">
        <v>43949</v>
      </c>
      <c r="B3103" s="2">
        <f t="shared" si="96"/>
        <v>43951</v>
      </c>
      <c r="C3103" s="3">
        <f t="shared" si="97"/>
        <v>1</v>
      </c>
      <c r="D3103" t="s">
        <v>38</v>
      </c>
      <c r="E3103">
        <v>9</v>
      </c>
      <c r="F3103">
        <v>26312</v>
      </c>
      <c r="G3103">
        <v>2089</v>
      </c>
    </row>
    <row r="3104" spans="1:7">
      <c r="A3104" s="2">
        <v>43949</v>
      </c>
      <c r="B3104" s="2">
        <f t="shared" si="96"/>
        <v>43951</v>
      </c>
      <c r="C3104" s="3">
        <f t="shared" si="97"/>
        <v>1</v>
      </c>
      <c r="D3104" t="s">
        <v>45</v>
      </c>
      <c r="E3104">
        <v>10</v>
      </c>
      <c r="F3104">
        <v>4575</v>
      </c>
      <c r="G3104">
        <v>137</v>
      </c>
    </row>
    <row r="3105" spans="1:7">
      <c r="A3105" s="2">
        <v>43949</v>
      </c>
      <c r="B3105" s="2">
        <f t="shared" si="96"/>
        <v>43951</v>
      </c>
      <c r="C3105" s="3">
        <f t="shared" si="97"/>
        <v>1</v>
      </c>
      <c r="D3105" t="s">
        <v>33</v>
      </c>
      <c r="E3105">
        <v>11</v>
      </c>
      <c r="F3105">
        <v>3994</v>
      </c>
      <c r="G3105">
        <v>190</v>
      </c>
    </row>
    <row r="3106" spans="1:7">
      <c r="A3106" s="2">
        <v>43949</v>
      </c>
      <c r="B3106" s="2">
        <f t="shared" si="96"/>
        <v>43951</v>
      </c>
      <c r="C3106" s="3">
        <f t="shared" si="97"/>
        <v>1</v>
      </c>
      <c r="D3106" t="s">
        <v>15</v>
      </c>
      <c r="E3106">
        <v>12</v>
      </c>
      <c r="F3106">
        <v>32838</v>
      </c>
      <c r="G3106">
        <v>1170</v>
      </c>
    </row>
    <row r="3107" spans="1:7">
      <c r="A3107" s="2">
        <v>43949</v>
      </c>
      <c r="B3107" s="2">
        <f t="shared" si="96"/>
        <v>43951</v>
      </c>
      <c r="C3107" s="3">
        <f t="shared" si="97"/>
        <v>1</v>
      </c>
      <c r="D3107" t="s">
        <v>18</v>
      </c>
      <c r="E3107">
        <v>13</v>
      </c>
      <c r="F3107">
        <v>23607</v>
      </c>
      <c r="G3107">
        <v>1022</v>
      </c>
    </row>
    <row r="3108" spans="1:7">
      <c r="A3108" s="2">
        <v>43949</v>
      </c>
      <c r="B3108" s="2">
        <f t="shared" si="96"/>
        <v>43951</v>
      </c>
      <c r="C3108" s="3">
        <f t="shared" si="97"/>
        <v>1</v>
      </c>
      <c r="D3108" t="s">
        <v>57</v>
      </c>
      <c r="E3108">
        <v>66</v>
      </c>
      <c r="F3108">
        <v>1114</v>
      </c>
      <c r="G3108">
        <v>6</v>
      </c>
    </row>
    <row r="3109" spans="1:7">
      <c r="A3109" s="2">
        <v>43949</v>
      </c>
      <c r="B3109" s="2">
        <f t="shared" si="96"/>
        <v>43951</v>
      </c>
      <c r="C3109" s="3">
        <f t="shared" si="97"/>
        <v>1</v>
      </c>
      <c r="D3109" t="s">
        <v>26</v>
      </c>
      <c r="E3109">
        <v>15</v>
      </c>
      <c r="F3109">
        <v>602</v>
      </c>
      <c r="G3109">
        <v>16</v>
      </c>
    </row>
    <row r="3110" spans="1:7">
      <c r="A3110" s="2">
        <v>43949</v>
      </c>
      <c r="B3110" s="2">
        <f t="shared" si="96"/>
        <v>43951</v>
      </c>
      <c r="C3110" s="3">
        <f t="shared" si="97"/>
        <v>1</v>
      </c>
      <c r="D3110" t="s">
        <v>53</v>
      </c>
      <c r="E3110">
        <v>16</v>
      </c>
      <c r="F3110">
        <v>1952</v>
      </c>
      <c r="G3110">
        <v>60</v>
      </c>
    </row>
    <row r="3111" spans="1:7">
      <c r="A3111" s="2">
        <v>43949</v>
      </c>
      <c r="B3111" s="2">
        <f t="shared" si="96"/>
        <v>43951</v>
      </c>
      <c r="C3111" s="3">
        <f t="shared" si="97"/>
        <v>1</v>
      </c>
      <c r="D3111" t="s">
        <v>6</v>
      </c>
      <c r="E3111">
        <v>17</v>
      </c>
      <c r="F3111">
        <v>48102</v>
      </c>
      <c r="G3111">
        <v>2132</v>
      </c>
    </row>
    <row r="3112" spans="1:7">
      <c r="A3112" s="2">
        <v>43949</v>
      </c>
      <c r="B3112" s="2">
        <f t="shared" si="96"/>
        <v>43951</v>
      </c>
      <c r="C3112" s="3">
        <f t="shared" si="97"/>
        <v>1</v>
      </c>
      <c r="D3112" t="s">
        <v>27</v>
      </c>
      <c r="E3112">
        <v>18</v>
      </c>
      <c r="F3112">
        <v>16783</v>
      </c>
      <c r="G3112">
        <v>992</v>
      </c>
    </row>
    <row r="3113" spans="1:7">
      <c r="A3113" s="2">
        <v>43949</v>
      </c>
      <c r="B3113" s="2">
        <f t="shared" si="96"/>
        <v>43951</v>
      </c>
      <c r="C3113" s="3">
        <f t="shared" si="97"/>
        <v>1</v>
      </c>
      <c r="D3113" t="s">
        <v>39</v>
      </c>
      <c r="E3113">
        <v>19</v>
      </c>
      <c r="F3113">
        <v>6376</v>
      </c>
      <c r="G3113">
        <v>136</v>
      </c>
    </row>
    <row r="3114" spans="1:7">
      <c r="A3114" s="2">
        <v>43949</v>
      </c>
      <c r="B3114" s="2">
        <f t="shared" si="96"/>
        <v>43951</v>
      </c>
      <c r="C3114" s="3">
        <f t="shared" si="97"/>
        <v>1</v>
      </c>
      <c r="D3114" t="s">
        <v>34</v>
      </c>
      <c r="E3114">
        <v>20</v>
      </c>
      <c r="F3114">
        <v>3601</v>
      </c>
      <c r="G3114">
        <v>127</v>
      </c>
    </row>
    <row r="3115" spans="1:7">
      <c r="A3115" s="2">
        <v>43949</v>
      </c>
      <c r="B3115" s="2">
        <f t="shared" si="96"/>
        <v>43951</v>
      </c>
      <c r="C3115" s="3">
        <f t="shared" si="97"/>
        <v>1</v>
      </c>
      <c r="D3115" t="s">
        <v>28</v>
      </c>
      <c r="E3115">
        <v>21</v>
      </c>
      <c r="F3115">
        <v>4375</v>
      </c>
      <c r="G3115">
        <v>231</v>
      </c>
    </row>
    <row r="3116" spans="1:7">
      <c r="A3116" s="2">
        <v>43949</v>
      </c>
      <c r="B3116" s="2">
        <f t="shared" si="96"/>
        <v>43951</v>
      </c>
      <c r="C3116" s="3">
        <f t="shared" si="97"/>
        <v>1</v>
      </c>
      <c r="D3116" t="s">
        <v>40</v>
      </c>
      <c r="E3116">
        <v>22</v>
      </c>
      <c r="F3116">
        <v>27329</v>
      </c>
      <c r="G3116">
        <v>1801</v>
      </c>
    </row>
    <row r="3117" spans="1:7">
      <c r="A3117" s="2">
        <v>43949</v>
      </c>
      <c r="B3117" s="2">
        <f t="shared" si="96"/>
        <v>43951</v>
      </c>
      <c r="C3117" s="3">
        <f t="shared" si="97"/>
        <v>1</v>
      </c>
      <c r="D3117" t="s">
        <v>51</v>
      </c>
      <c r="E3117">
        <v>23</v>
      </c>
      <c r="F3117">
        <v>1040</v>
      </c>
      <c r="G3117">
        <v>51</v>
      </c>
    </row>
    <row r="3118" spans="1:7">
      <c r="A3118" s="2">
        <v>43949</v>
      </c>
      <c r="B3118" s="2">
        <f t="shared" si="96"/>
        <v>43951</v>
      </c>
      <c r="C3118" s="3">
        <f t="shared" si="97"/>
        <v>1</v>
      </c>
      <c r="D3118" t="s">
        <v>23</v>
      </c>
      <c r="E3118">
        <v>24</v>
      </c>
      <c r="F3118">
        <v>20200</v>
      </c>
      <c r="G3118">
        <v>1016</v>
      </c>
    </row>
    <row r="3119" spans="1:7">
      <c r="A3119" s="2">
        <v>43949</v>
      </c>
      <c r="B3119" s="2">
        <f t="shared" si="96"/>
        <v>43951</v>
      </c>
      <c r="C3119" s="3">
        <f t="shared" si="97"/>
        <v>1</v>
      </c>
      <c r="D3119" t="s">
        <v>9</v>
      </c>
      <c r="E3119">
        <v>25</v>
      </c>
      <c r="F3119">
        <v>58302</v>
      </c>
      <c r="G3119">
        <v>3153</v>
      </c>
    </row>
    <row r="3120" spans="1:7">
      <c r="A3120" s="2">
        <v>43949</v>
      </c>
      <c r="B3120" s="2">
        <f t="shared" si="96"/>
        <v>43951</v>
      </c>
      <c r="C3120" s="3">
        <f t="shared" si="97"/>
        <v>1</v>
      </c>
      <c r="D3120" t="s">
        <v>42</v>
      </c>
      <c r="E3120">
        <v>26</v>
      </c>
      <c r="F3120">
        <v>39469</v>
      </c>
      <c r="G3120">
        <v>3566</v>
      </c>
    </row>
    <row r="3121" spans="1:7">
      <c r="A3121" s="2">
        <v>43949</v>
      </c>
      <c r="B3121" s="2">
        <f t="shared" si="96"/>
        <v>43951</v>
      </c>
      <c r="C3121" s="3">
        <f t="shared" si="97"/>
        <v>1</v>
      </c>
      <c r="D3121" t="s">
        <v>29</v>
      </c>
      <c r="E3121">
        <v>27</v>
      </c>
      <c r="F3121">
        <v>4181</v>
      </c>
      <c r="G3121">
        <v>301</v>
      </c>
    </row>
    <row r="3122" spans="1:7">
      <c r="A3122" s="2">
        <v>43949</v>
      </c>
      <c r="B3122" s="2">
        <f t="shared" si="96"/>
        <v>43951</v>
      </c>
      <c r="C3122" s="3">
        <f t="shared" si="97"/>
        <v>1</v>
      </c>
      <c r="D3122" t="s">
        <v>46</v>
      </c>
      <c r="E3122">
        <v>28</v>
      </c>
      <c r="F3122">
        <v>6342</v>
      </c>
      <c r="G3122">
        <v>239</v>
      </c>
    </row>
    <row r="3123" spans="1:7">
      <c r="A3123" s="2">
        <v>43949</v>
      </c>
      <c r="B3123" s="2">
        <f t="shared" si="96"/>
        <v>43951</v>
      </c>
      <c r="C3123" s="3">
        <f t="shared" si="97"/>
        <v>1</v>
      </c>
      <c r="D3123" t="s">
        <v>35</v>
      </c>
      <c r="E3123">
        <v>29</v>
      </c>
      <c r="F3123">
        <v>7306</v>
      </c>
      <c r="G3123">
        <v>324</v>
      </c>
    </row>
    <row r="3124" spans="1:7">
      <c r="A3124" s="2">
        <v>43949</v>
      </c>
      <c r="B3124" s="2">
        <f t="shared" si="96"/>
        <v>43951</v>
      </c>
      <c r="C3124" s="3">
        <f t="shared" si="97"/>
        <v>1</v>
      </c>
      <c r="D3124" t="s">
        <v>54</v>
      </c>
      <c r="E3124">
        <v>30</v>
      </c>
      <c r="F3124">
        <v>451</v>
      </c>
      <c r="G3124">
        <v>15</v>
      </c>
    </row>
    <row r="3125" spans="1:7">
      <c r="A3125" s="2">
        <v>43949</v>
      </c>
      <c r="B3125" s="2">
        <f t="shared" si="96"/>
        <v>43951</v>
      </c>
      <c r="C3125" s="3">
        <f t="shared" si="97"/>
        <v>1</v>
      </c>
      <c r="D3125" t="s">
        <v>12</v>
      </c>
      <c r="E3125">
        <v>31</v>
      </c>
      <c r="F3125">
        <v>3613</v>
      </c>
      <c r="G3125">
        <v>56</v>
      </c>
    </row>
    <row r="3126" spans="1:7">
      <c r="A3126" s="2">
        <v>43949</v>
      </c>
      <c r="B3126" s="2">
        <f t="shared" si="96"/>
        <v>43951</v>
      </c>
      <c r="C3126" s="3">
        <f t="shared" si="97"/>
        <v>1</v>
      </c>
      <c r="D3126" t="s">
        <v>24</v>
      </c>
      <c r="E3126">
        <v>32</v>
      </c>
      <c r="F3126">
        <v>4812</v>
      </c>
      <c r="G3126">
        <v>225</v>
      </c>
    </row>
    <row r="3127" spans="1:7">
      <c r="A3127" s="2">
        <v>43949</v>
      </c>
      <c r="B3127" s="2">
        <f t="shared" si="96"/>
        <v>43951</v>
      </c>
      <c r="C3127" s="3">
        <f t="shared" si="97"/>
        <v>1</v>
      </c>
      <c r="D3127" t="s">
        <v>19</v>
      </c>
      <c r="E3127">
        <v>33</v>
      </c>
      <c r="F3127">
        <v>2010</v>
      </c>
      <c r="G3127">
        <v>60</v>
      </c>
    </row>
    <row r="3128" spans="1:7">
      <c r="A3128" s="2">
        <v>43949</v>
      </c>
      <c r="B3128" s="2">
        <f t="shared" si="96"/>
        <v>43951</v>
      </c>
      <c r="C3128" s="3">
        <f t="shared" si="97"/>
        <v>1</v>
      </c>
      <c r="D3128" t="s">
        <v>21</v>
      </c>
      <c r="E3128">
        <v>34</v>
      </c>
      <c r="F3128">
        <v>113856</v>
      </c>
      <c r="G3128">
        <v>6442</v>
      </c>
    </row>
    <row r="3129" spans="1:7">
      <c r="A3129" s="2">
        <v>43949</v>
      </c>
      <c r="B3129" s="2">
        <f t="shared" si="96"/>
        <v>43951</v>
      </c>
      <c r="C3129" s="3">
        <f t="shared" si="97"/>
        <v>1</v>
      </c>
      <c r="D3129" t="s">
        <v>47</v>
      </c>
      <c r="E3129">
        <v>35</v>
      </c>
      <c r="F3129">
        <v>2975</v>
      </c>
      <c r="G3129">
        <v>110</v>
      </c>
    </row>
    <row r="3130" spans="1:7">
      <c r="A3130" s="2">
        <v>43949</v>
      </c>
      <c r="B3130" s="2">
        <f t="shared" si="96"/>
        <v>43951</v>
      </c>
      <c r="C3130" s="3">
        <f t="shared" si="97"/>
        <v>1</v>
      </c>
      <c r="D3130" t="s">
        <v>16</v>
      </c>
      <c r="E3130">
        <v>36</v>
      </c>
      <c r="F3130">
        <v>300276</v>
      </c>
      <c r="G3130">
        <v>22777</v>
      </c>
    </row>
    <row r="3131" spans="1:7">
      <c r="A3131" s="2">
        <v>43949</v>
      </c>
      <c r="B3131" s="2">
        <f t="shared" si="96"/>
        <v>43951</v>
      </c>
      <c r="C3131" s="3">
        <f t="shared" si="97"/>
        <v>1</v>
      </c>
      <c r="D3131" t="s">
        <v>20</v>
      </c>
      <c r="E3131">
        <v>37</v>
      </c>
      <c r="F3131">
        <v>9568</v>
      </c>
      <c r="G3131">
        <v>353</v>
      </c>
    </row>
    <row r="3132" spans="1:7">
      <c r="A3132" s="2">
        <v>43949</v>
      </c>
      <c r="B3132" s="2">
        <f t="shared" si="96"/>
        <v>43951</v>
      </c>
      <c r="C3132" s="3">
        <f t="shared" si="97"/>
        <v>1</v>
      </c>
      <c r="D3132" t="s">
        <v>48</v>
      </c>
      <c r="E3132">
        <v>38</v>
      </c>
      <c r="F3132">
        <v>991</v>
      </c>
      <c r="G3132">
        <v>19</v>
      </c>
    </row>
    <row r="3133" spans="1:7">
      <c r="A3133" s="2">
        <v>43949</v>
      </c>
      <c r="B3133" s="2">
        <f t="shared" si="96"/>
        <v>43951</v>
      </c>
      <c r="C3133" s="3">
        <f t="shared" si="97"/>
        <v>1</v>
      </c>
      <c r="D3133" t="s">
        <v>59</v>
      </c>
      <c r="E3133">
        <v>69</v>
      </c>
      <c r="F3133">
        <v>14</v>
      </c>
      <c r="G3133">
        <v>2</v>
      </c>
    </row>
    <row r="3134" spans="1:7">
      <c r="A3134" s="2">
        <v>43949</v>
      </c>
      <c r="B3134" s="2">
        <f t="shared" si="96"/>
        <v>43951</v>
      </c>
      <c r="C3134" s="3">
        <f t="shared" si="97"/>
        <v>1</v>
      </c>
      <c r="D3134" t="s">
        <v>41</v>
      </c>
      <c r="E3134">
        <v>39</v>
      </c>
      <c r="F3134">
        <v>16769</v>
      </c>
      <c r="G3134">
        <v>799</v>
      </c>
    </row>
    <row r="3135" spans="1:7">
      <c r="A3135" s="2">
        <v>43949</v>
      </c>
      <c r="B3135" s="2">
        <f t="shared" si="96"/>
        <v>43951</v>
      </c>
      <c r="C3135" s="3">
        <f t="shared" si="97"/>
        <v>1</v>
      </c>
      <c r="D3135" t="s">
        <v>30</v>
      </c>
      <c r="E3135">
        <v>40</v>
      </c>
      <c r="F3135">
        <v>3410</v>
      </c>
      <c r="G3135">
        <v>207</v>
      </c>
    </row>
    <row r="3136" spans="1:7">
      <c r="A3136" s="2">
        <v>43949</v>
      </c>
      <c r="B3136" s="2">
        <f t="shared" si="96"/>
        <v>43951</v>
      </c>
      <c r="C3136" s="3">
        <f t="shared" si="97"/>
        <v>1</v>
      </c>
      <c r="D3136" t="s">
        <v>14</v>
      </c>
      <c r="E3136">
        <v>41</v>
      </c>
      <c r="F3136">
        <v>2385</v>
      </c>
      <c r="G3136">
        <v>99</v>
      </c>
    </row>
    <row r="3137" spans="1:7">
      <c r="A3137" s="2">
        <v>43949</v>
      </c>
      <c r="B3137" s="2">
        <f t="shared" si="96"/>
        <v>43951</v>
      </c>
      <c r="C3137" s="3">
        <f t="shared" si="97"/>
        <v>1</v>
      </c>
      <c r="D3137" t="s">
        <v>31</v>
      </c>
      <c r="E3137">
        <v>42</v>
      </c>
      <c r="F3137">
        <v>45323</v>
      </c>
      <c r="G3137">
        <v>2092</v>
      </c>
    </row>
    <row r="3138" spans="1:7">
      <c r="A3138" s="2">
        <v>43949</v>
      </c>
      <c r="B3138" s="2">
        <f t="shared" si="96"/>
        <v>43951</v>
      </c>
      <c r="C3138" s="3">
        <f t="shared" si="97"/>
        <v>1</v>
      </c>
      <c r="D3138" t="s">
        <v>55</v>
      </c>
      <c r="E3138">
        <v>72</v>
      </c>
      <c r="F3138">
        <v>1400</v>
      </c>
      <c r="G3138">
        <v>86</v>
      </c>
    </row>
    <row r="3139" spans="1:7">
      <c r="A3139" s="2">
        <v>43949</v>
      </c>
      <c r="B3139" s="2">
        <f t="shared" si="96"/>
        <v>43951</v>
      </c>
      <c r="C3139" s="3">
        <f t="shared" si="97"/>
        <v>1</v>
      </c>
      <c r="D3139" t="s">
        <v>17</v>
      </c>
      <c r="E3139">
        <v>44</v>
      </c>
      <c r="F3139">
        <v>7926</v>
      </c>
      <c r="G3139">
        <v>239</v>
      </c>
    </row>
    <row r="3140" spans="1:7">
      <c r="A3140" s="2">
        <v>43949</v>
      </c>
      <c r="B3140" s="2">
        <f t="shared" ref="B3140:B3203" si="98">EOMONTH(A3140,0)</f>
        <v>43951</v>
      </c>
      <c r="C3140" s="3">
        <f t="shared" ref="C3140:C3203" si="99">IF(A3140=B3140,0,1)</f>
        <v>1</v>
      </c>
      <c r="D3140" t="s">
        <v>32</v>
      </c>
      <c r="E3140">
        <v>45</v>
      </c>
      <c r="F3140">
        <v>5735</v>
      </c>
      <c r="G3140">
        <v>192</v>
      </c>
    </row>
    <row r="3141" spans="1:7">
      <c r="A3141" s="2">
        <v>43949</v>
      </c>
      <c r="B3141" s="2">
        <f t="shared" si="98"/>
        <v>43951</v>
      </c>
      <c r="C3141" s="3">
        <f t="shared" si="99"/>
        <v>1</v>
      </c>
      <c r="D3141" t="s">
        <v>43</v>
      </c>
      <c r="E3141">
        <v>46</v>
      </c>
      <c r="F3141">
        <v>2314</v>
      </c>
      <c r="G3141">
        <v>11</v>
      </c>
    </row>
    <row r="3142" spans="1:7">
      <c r="A3142" s="2">
        <v>43949</v>
      </c>
      <c r="B3142" s="2">
        <f t="shared" si="98"/>
        <v>43951</v>
      </c>
      <c r="C3142" s="3">
        <f t="shared" si="99"/>
        <v>1</v>
      </c>
      <c r="D3142" t="s">
        <v>25</v>
      </c>
      <c r="E3142">
        <v>47</v>
      </c>
      <c r="F3142">
        <v>9974</v>
      </c>
      <c r="G3142">
        <v>190</v>
      </c>
    </row>
    <row r="3143" spans="1:7">
      <c r="A3143" s="2">
        <v>43949</v>
      </c>
      <c r="B3143" s="2">
        <f t="shared" si="98"/>
        <v>43951</v>
      </c>
      <c r="C3143" s="3">
        <f t="shared" si="99"/>
        <v>1</v>
      </c>
      <c r="D3143" t="s">
        <v>11</v>
      </c>
      <c r="E3143">
        <v>48</v>
      </c>
      <c r="F3143">
        <v>26868</v>
      </c>
      <c r="G3143">
        <v>738</v>
      </c>
    </row>
    <row r="3144" spans="1:7">
      <c r="A3144" s="2">
        <v>43949</v>
      </c>
      <c r="B3144" s="2">
        <f t="shared" si="98"/>
        <v>43951</v>
      </c>
      <c r="C3144" s="3">
        <f t="shared" si="99"/>
        <v>1</v>
      </c>
      <c r="D3144" t="s">
        <v>13</v>
      </c>
      <c r="E3144">
        <v>49</v>
      </c>
      <c r="F3144">
        <v>4343</v>
      </c>
      <c r="G3144">
        <v>45</v>
      </c>
    </row>
    <row r="3145" spans="1:7">
      <c r="A3145" s="2">
        <v>43949</v>
      </c>
      <c r="B3145" s="2">
        <f t="shared" si="98"/>
        <v>43951</v>
      </c>
      <c r="C3145" s="3">
        <f t="shared" si="99"/>
        <v>1</v>
      </c>
      <c r="D3145" t="s">
        <v>36</v>
      </c>
      <c r="E3145">
        <v>50</v>
      </c>
      <c r="F3145">
        <v>862</v>
      </c>
      <c r="G3145">
        <v>46</v>
      </c>
    </row>
    <row r="3146" spans="1:7">
      <c r="A3146" s="2">
        <v>43949</v>
      </c>
      <c r="B3146" s="2">
        <f t="shared" si="98"/>
        <v>43951</v>
      </c>
      <c r="C3146" s="3">
        <f t="shared" si="99"/>
        <v>1</v>
      </c>
      <c r="D3146" t="s">
        <v>56</v>
      </c>
      <c r="E3146">
        <v>78</v>
      </c>
      <c r="F3146">
        <v>62</v>
      </c>
      <c r="G3146">
        <v>4</v>
      </c>
    </row>
    <row r="3147" spans="1:7">
      <c r="A3147" s="2">
        <v>43949</v>
      </c>
      <c r="B3147" s="2">
        <f t="shared" si="98"/>
        <v>43951</v>
      </c>
      <c r="C3147" s="3">
        <f t="shared" si="99"/>
        <v>1</v>
      </c>
      <c r="D3147" t="s">
        <v>37</v>
      </c>
      <c r="E3147">
        <v>51</v>
      </c>
      <c r="F3147">
        <v>14338</v>
      </c>
      <c r="G3147">
        <v>492</v>
      </c>
    </row>
    <row r="3148" spans="1:7">
      <c r="A3148" s="2">
        <v>43949</v>
      </c>
      <c r="B3148" s="2">
        <f t="shared" si="98"/>
        <v>43951</v>
      </c>
      <c r="C3148" s="3">
        <f t="shared" si="99"/>
        <v>1</v>
      </c>
      <c r="D3148" t="s">
        <v>5</v>
      </c>
      <c r="E3148">
        <v>53</v>
      </c>
      <c r="F3148">
        <v>14165</v>
      </c>
      <c r="G3148">
        <v>792</v>
      </c>
    </row>
    <row r="3149" spans="1:7">
      <c r="A3149" s="2">
        <v>43949</v>
      </c>
      <c r="B3149" s="2">
        <f t="shared" si="98"/>
        <v>43951</v>
      </c>
      <c r="C3149" s="3">
        <f t="shared" si="99"/>
        <v>1</v>
      </c>
      <c r="D3149" t="s">
        <v>58</v>
      </c>
      <c r="E3149">
        <v>54</v>
      </c>
      <c r="F3149">
        <v>1096</v>
      </c>
      <c r="G3149">
        <v>38</v>
      </c>
    </row>
    <row r="3150" spans="1:7">
      <c r="A3150" s="2">
        <v>43949</v>
      </c>
      <c r="B3150" s="2">
        <f t="shared" si="98"/>
        <v>43951</v>
      </c>
      <c r="C3150" s="3">
        <f t="shared" si="99"/>
        <v>1</v>
      </c>
      <c r="D3150" t="s">
        <v>10</v>
      </c>
      <c r="E3150">
        <v>55</v>
      </c>
      <c r="F3150">
        <v>6389</v>
      </c>
      <c r="G3150">
        <v>300</v>
      </c>
    </row>
    <row r="3151" spans="1:7">
      <c r="A3151" s="2">
        <v>43949</v>
      </c>
      <c r="B3151" s="2">
        <f t="shared" si="98"/>
        <v>43951</v>
      </c>
      <c r="C3151" s="3">
        <f t="shared" si="99"/>
        <v>1</v>
      </c>
      <c r="D3151" t="s">
        <v>49</v>
      </c>
      <c r="E3151">
        <v>56</v>
      </c>
      <c r="F3151">
        <v>536</v>
      </c>
      <c r="G3151">
        <v>7</v>
      </c>
    </row>
    <row r="3152" spans="1:7">
      <c r="A3152" s="2">
        <v>43950</v>
      </c>
      <c r="B3152" s="2">
        <f t="shared" si="98"/>
        <v>43951</v>
      </c>
      <c r="C3152" s="3">
        <f t="shared" si="99"/>
        <v>1</v>
      </c>
      <c r="D3152" t="s">
        <v>52</v>
      </c>
      <c r="E3152">
        <v>1</v>
      </c>
      <c r="F3152">
        <v>6925</v>
      </c>
      <c r="G3152">
        <v>262</v>
      </c>
    </row>
    <row r="3153" spans="1:7">
      <c r="A3153" s="2">
        <v>43950</v>
      </c>
      <c r="B3153" s="2">
        <f t="shared" si="98"/>
        <v>43951</v>
      </c>
      <c r="C3153" s="3">
        <f t="shared" si="99"/>
        <v>1</v>
      </c>
      <c r="D3153" t="s">
        <v>50</v>
      </c>
      <c r="E3153">
        <v>2</v>
      </c>
      <c r="F3153">
        <v>353</v>
      </c>
      <c r="G3153">
        <v>7</v>
      </c>
    </row>
    <row r="3154" spans="1:7">
      <c r="A3154" s="2">
        <v>43950</v>
      </c>
      <c r="B3154" s="2">
        <f t="shared" si="98"/>
        <v>43951</v>
      </c>
      <c r="C3154" s="3">
        <f t="shared" si="99"/>
        <v>1</v>
      </c>
      <c r="D3154" t="s">
        <v>8</v>
      </c>
      <c r="E3154">
        <v>4</v>
      </c>
      <c r="F3154">
        <v>7202</v>
      </c>
      <c r="G3154">
        <v>308</v>
      </c>
    </row>
    <row r="3155" spans="1:7">
      <c r="A3155" s="2">
        <v>43950</v>
      </c>
      <c r="B3155" s="2">
        <f t="shared" si="98"/>
        <v>43951</v>
      </c>
      <c r="C3155" s="3">
        <f t="shared" si="99"/>
        <v>1</v>
      </c>
      <c r="D3155" t="s">
        <v>44</v>
      </c>
      <c r="E3155">
        <v>5</v>
      </c>
      <c r="F3155">
        <v>3207</v>
      </c>
      <c r="G3155">
        <v>59</v>
      </c>
    </row>
    <row r="3156" spans="1:7">
      <c r="A3156" s="2">
        <v>43950</v>
      </c>
      <c r="B3156" s="2">
        <f t="shared" si="98"/>
        <v>43951</v>
      </c>
      <c r="C3156" s="3">
        <f t="shared" si="99"/>
        <v>1</v>
      </c>
      <c r="D3156" t="s">
        <v>7</v>
      </c>
      <c r="E3156">
        <v>6</v>
      </c>
      <c r="F3156">
        <v>48904</v>
      </c>
      <c r="G3156">
        <v>1961</v>
      </c>
    </row>
    <row r="3157" spans="1:7">
      <c r="A3157" s="2">
        <v>43950</v>
      </c>
      <c r="B3157" s="2">
        <f t="shared" si="98"/>
        <v>43951</v>
      </c>
      <c r="C3157" s="3">
        <f t="shared" si="99"/>
        <v>1</v>
      </c>
      <c r="D3157" t="s">
        <v>22</v>
      </c>
      <c r="E3157">
        <v>8</v>
      </c>
      <c r="F3157">
        <v>14680</v>
      </c>
      <c r="G3157">
        <v>764</v>
      </c>
    </row>
    <row r="3158" spans="1:7">
      <c r="A3158" s="2">
        <v>43950</v>
      </c>
      <c r="B3158" s="2">
        <f t="shared" si="98"/>
        <v>43951</v>
      </c>
      <c r="C3158" s="3">
        <f t="shared" si="99"/>
        <v>1</v>
      </c>
      <c r="D3158" t="s">
        <v>38</v>
      </c>
      <c r="E3158">
        <v>9</v>
      </c>
      <c r="F3158">
        <v>26767</v>
      </c>
      <c r="G3158">
        <v>2168</v>
      </c>
    </row>
    <row r="3159" spans="1:7">
      <c r="A3159" s="2">
        <v>43950</v>
      </c>
      <c r="B3159" s="2">
        <f t="shared" si="98"/>
        <v>43951</v>
      </c>
      <c r="C3159" s="3">
        <f t="shared" si="99"/>
        <v>1</v>
      </c>
      <c r="D3159" t="s">
        <v>45</v>
      </c>
      <c r="E3159">
        <v>10</v>
      </c>
      <c r="F3159">
        <v>4655</v>
      </c>
      <c r="G3159">
        <v>144</v>
      </c>
    </row>
    <row r="3160" spans="1:7">
      <c r="A3160" s="2">
        <v>43950</v>
      </c>
      <c r="B3160" s="2">
        <f t="shared" si="98"/>
        <v>43951</v>
      </c>
      <c r="C3160" s="3">
        <f t="shared" si="99"/>
        <v>1</v>
      </c>
      <c r="D3160" t="s">
        <v>33</v>
      </c>
      <c r="E3160">
        <v>11</v>
      </c>
      <c r="F3160">
        <v>4106</v>
      </c>
      <c r="G3160">
        <v>205</v>
      </c>
    </row>
    <row r="3161" spans="1:7">
      <c r="A3161" s="2">
        <v>43950</v>
      </c>
      <c r="B3161" s="2">
        <f t="shared" si="98"/>
        <v>43951</v>
      </c>
      <c r="C3161" s="3">
        <f t="shared" si="99"/>
        <v>1</v>
      </c>
      <c r="D3161" t="s">
        <v>15</v>
      </c>
      <c r="E3161">
        <v>12</v>
      </c>
      <c r="F3161">
        <v>33185</v>
      </c>
      <c r="G3161">
        <v>1216</v>
      </c>
    </row>
    <row r="3162" spans="1:7">
      <c r="A3162" s="2">
        <v>43950</v>
      </c>
      <c r="B3162" s="2">
        <f t="shared" si="98"/>
        <v>43951</v>
      </c>
      <c r="C3162" s="3">
        <f t="shared" si="99"/>
        <v>1</v>
      </c>
      <c r="D3162" t="s">
        <v>18</v>
      </c>
      <c r="E3162">
        <v>13</v>
      </c>
      <c r="F3162">
        <v>24300</v>
      </c>
      <c r="G3162">
        <v>1086</v>
      </c>
    </row>
    <row r="3163" spans="1:7">
      <c r="A3163" s="2">
        <v>43950</v>
      </c>
      <c r="B3163" s="2">
        <f t="shared" si="98"/>
        <v>43951</v>
      </c>
      <c r="C3163" s="3">
        <f t="shared" si="99"/>
        <v>1</v>
      </c>
      <c r="D3163" t="s">
        <v>57</v>
      </c>
      <c r="E3163">
        <v>66</v>
      </c>
      <c r="F3163">
        <v>1114</v>
      </c>
      <c r="G3163">
        <v>6</v>
      </c>
    </row>
    <row r="3164" spans="1:7">
      <c r="A3164" s="2">
        <v>43950</v>
      </c>
      <c r="B3164" s="2">
        <f t="shared" si="98"/>
        <v>43951</v>
      </c>
      <c r="C3164" s="3">
        <f t="shared" si="99"/>
        <v>1</v>
      </c>
      <c r="D3164" t="s">
        <v>26</v>
      </c>
      <c r="E3164">
        <v>15</v>
      </c>
      <c r="F3164">
        <v>605</v>
      </c>
      <c r="G3164">
        <v>16</v>
      </c>
    </row>
    <row r="3165" spans="1:7">
      <c r="A3165" s="2">
        <v>43950</v>
      </c>
      <c r="B3165" s="2">
        <f t="shared" si="98"/>
        <v>43951</v>
      </c>
      <c r="C3165" s="3">
        <f t="shared" si="99"/>
        <v>1</v>
      </c>
      <c r="D3165" t="s">
        <v>53</v>
      </c>
      <c r="E3165">
        <v>16</v>
      </c>
      <c r="F3165">
        <v>1984</v>
      </c>
      <c r="G3165">
        <v>60</v>
      </c>
    </row>
    <row r="3166" spans="1:7">
      <c r="A3166" s="2">
        <v>43950</v>
      </c>
      <c r="B3166" s="2">
        <f t="shared" si="98"/>
        <v>43951</v>
      </c>
      <c r="C3166" s="3">
        <f t="shared" si="99"/>
        <v>1</v>
      </c>
      <c r="D3166" t="s">
        <v>6</v>
      </c>
      <c r="E3166">
        <v>17</v>
      </c>
      <c r="F3166">
        <v>50355</v>
      </c>
      <c r="G3166">
        <v>2221</v>
      </c>
    </row>
    <row r="3167" spans="1:7">
      <c r="A3167" s="2">
        <v>43950</v>
      </c>
      <c r="B3167" s="2">
        <f t="shared" si="98"/>
        <v>43951</v>
      </c>
      <c r="C3167" s="3">
        <f t="shared" si="99"/>
        <v>1</v>
      </c>
      <c r="D3167" t="s">
        <v>27</v>
      </c>
      <c r="E3167">
        <v>18</v>
      </c>
      <c r="F3167">
        <v>17409</v>
      </c>
      <c r="G3167">
        <v>1065</v>
      </c>
    </row>
    <row r="3168" spans="1:7">
      <c r="A3168" s="2">
        <v>43950</v>
      </c>
      <c r="B3168" s="2">
        <f t="shared" si="98"/>
        <v>43951</v>
      </c>
      <c r="C3168" s="3">
        <f t="shared" si="99"/>
        <v>1</v>
      </c>
      <c r="D3168" t="s">
        <v>39</v>
      </c>
      <c r="E3168">
        <v>19</v>
      </c>
      <c r="F3168">
        <v>6843</v>
      </c>
      <c r="G3168">
        <v>148</v>
      </c>
    </row>
    <row r="3169" spans="1:7">
      <c r="A3169" s="2">
        <v>43950</v>
      </c>
      <c r="B3169" s="2">
        <f t="shared" si="98"/>
        <v>43951</v>
      </c>
      <c r="C3169" s="3">
        <f t="shared" si="99"/>
        <v>1</v>
      </c>
      <c r="D3169" t="s">
        <v>34</v>
      </c>
      <c r="E3169">
        <v>20</v>
      </c>
      <c r="F3169">
        <v>3811</v>
      </c>
      <c r="G3169">
        <v>132</v>
      </c>
    </row>
    <row r="3170" spans="1:7">
      <c r="A3170" s="2">
        <v>43950</v>
      </c>
      <c r="B3170" s="2">
        <f t="shared" si="98"/>
        <v>43951</v>
      </c>
      <c r="C3170" s="3">
        <f t="shared" si="99"/>
        <v>1</v>
      </c>
      <c r="D3170" t="s">
        <v>28</v>
      </c>
      <c r="E3170">
        <v>21</v>
      </c>
      <c r="F3170">
        <v>4538</v>
      </c>
      <c r="G3170">
        <v>235</v>
      </c>
    </row>
    <row r="3171" spans="1:7">
      <c r="A3171" s="2">
        <v>43950</v>
      </c>
      <c r="B3171" s="2">
        <f t="shared" si="98"/>
        <v>43951</v>
      </c>
      <c r="C3171" s="3">
        <f t="shared" si="99"/>
        <v>1</v>
      </c>
      <c r="D3171" t="s">
        <v>40</v>
      </c>
      <c r="E3171">
        <v>22</v>
      </c>
      <c r="F3171">
        <v>27703</v>
      </c>
      <c r="G3171">
        <v>1845</v>
      </c>
    </row>
    <row r="3172" spans="1:7">
      <c r="A3172" s="2">
        <v>43950</v>
      </c>
      <c r="B3172" s="2">
        <f t="shared" si="98"/>
        <v>43951</v>
      </c>
      <c r="C3172" s="3">
        <f t="shared" si="99"/>
        <v>1</v>
      </c>
      <c r="D3172" t="s">
        <v>51</v>
      </c>
      <c r="E3172">
        <v>23</v>
      </c>
      <c r="F3172">
        <v>1056</v>
      </c>
      <c r="G3172">
        <v>52</v>
      </c>
    </row>
    <row r="3173" spans="1:7">
      <c r="A3173" s="2">
        <v>43950</v>
      </c>
      <c r="B3173" s="2">
        <f t="shared" si="98"/>
        <v>43951</v>
      </c>
      <c r="C3173" s="3">
        <f t="shared" si="99"/>
        <v>1</v>
      </c>
      <c r="D3173" t="s">
        <v>23</v>
      </c>
      <c r="E3173">
        <v>24</v>
      </c>
      <c r="F3173">
        <v>20942</v>
      </c>
      <c r="G3173">
        <v>1078</v>
      </c>
    </row>
    <row r="3174" spans="1:7">
      <c r="A3174" s="2">
        <v>43950</v>
      </c>
      <c r="B3174" s="2">
        <f t="shared" si="98"/>
        <v>43951</v>
      </c>
      <c r="C3174" s="3">
        <f t="shared" si="99"/>
        <v>1</v>
      </c>
      <c r="D3174" t="s">
        <v>9</v>
      </c>
      <c r="E3174">
        <v>25</v>
      </c>
      <c r="F3174">
        <v>60265</v>
      </c>
      <c r="G3174">
        <v>3405</v>
      </c>
    </row>
    <row r="3175" spans="1:7">
      <c r="A3175" s="2">
        <v>43950</v>
      </c>
      <c r="B3175" s="2">
        <f t="shared" si="98"/>
        <v>43951</v>
      </c>
      <c r="C3175" s="3">
        <f t="shared" si="99"/>
        <v>1</v>
      </c>
      <c r="D3175" t="s">
        <v>42</v>
      </c>
      <c r="E3175">
        <v>26</v>
      </c>
      <c r="F3175">
        <v>40443</v>
      </c>
      <c r="G3175">
        <v>3670</v>
      </c>
    </row>
    <row r="3176" spans="1:7">
      <c r="A3176" s="2">
        <v>43950</v>
      </c>
      <c r="B3176" s="2">
        <f t="shared" si="98"/>
        <v>43951</v>
      </c>
      <c r="C3176" s="3">
        <f t="shared" si="99"/>
        <v>1</v>
      </c>
      <c r="D3176" t="s">
        <v>29</v>
      </c>
      <c r="E3176">
        <v>27</v>
      </c>
      <c r="F3176">
        <v>4644</v>
      </c>
      <c r="G3176">
        <v>319</v>
      </c>
    </row>
    <row r="3177" spans="1:7">
      <c r="A3177" s="2">
        <v>43950</v>
      </c>
      <c r="B3177" s="2">
        <f t="shared" si="98"/>
        <v>43951</v>
      </c>
      <c r="C3177" s="3">
        <f t="shared" si="99"/>
        <v>1</v>
      </c>
      <c r="D3177" t="s">
        <v>46</v>
      </c>
      <c r="E3177">
        <v>28</v>
      </c>
      <c r="F3177">
        <v>6569</v>
      </c>
      <c r="G3177">
        <v>250</v>
      </c>
    </row>
    <row r="3178" spans="1:7">
      <c r="A3178" s="2">
        <v>43950</v>
      </c>
      <c r="B3178" s="2">
        <f t="shared" si="98"/>
        <v>43951</v>
      </c>
      <c r="C3178" s="3">
        <f t="shared" si="99"/>
        <v>1</v>
      </c>
      <c r="D3178" t="s">
        <v>35</v>
      </c>
      <c r="E3178">
        <v>29</v>
      </c>
      <c r="F3178">
        <v>7426</v>
      </c>
      <c r="G3178">
        <v>331</v>
      </c>
    </row>
    <row r="3179" spans="1:7">
      <c r="A3179" s="2">
        <v>43950</v>
      </c>
      <c r="B3179" s="2">
        <f t="shared" si="98"/>
        <v>43951</v>
      </c>
      <c r="C3179" s="3">
        <f t="shared" si="99"/>
        <v>1</v>
      </c>
      <c r="D3179" t="s">
        <v>54</v>
      </c>
      <c r="E3179">
        <v>30</v>
      </c>
      <c r="F3179">
        <v>451</v>
      </c>
      <c r="G3179">
        <v>16</v>
      </c>
    </row>
    <row r="3180" spans="1:7">
      <c r="A3180" s="2">
        <v>43950</v>
      </c>
      <c r="B3180" s="2">
        <f t="shared" si="98"/>
        <v>43951</v>
      </c>
      <c r="C3180" s="3">
        <f t="shared" si="99"/>
        <v>1</v>
      </c>
      <c r="D3180" t="s">
        <v>12</v>
      </c>
      <c r="E3180">
        <v>31</v>
      </c>
      <c r="F3180">
        <v>3876</v>
      </c>
      <c r="G3180">
        <v>67</v>
      </c>
    </row>
    <row r="3181" spans="1:7">
      <c r="A3181" s="2">
        <v>43950</v>
      </c>
      <c r="B3181" s="2">
        <f t="shared" si="98"/>
        <v>43951</v>
      </c>
      <c r="C3181" s="3">
        <f t="shared" si="99"/>
        <v>1</v>
      </c>
      <c r="D3181" t="s">
        <v>24</v>
      </c>
      <c r="E3181">
        <v>32</v>
      </c>
      <c r="F3181">
        <v>4934</v>
      </c>
      <c r="G3181">
        <v>237</v>
      </c>
    </row>
    <row r="3182" spans="1:7">
      <c r="A3182" s="2">
        <v>43950</v>
      </c>
      <c r="B3182" s="2">
        <f t="shared" si="98"/>
        <v>43951</v>
      </c>
      <c r="C3182" s="3">
        <f t="shared" si="99"/>
        <v>1</v>
      </c>
      <c r="D3182" t="s">
        <v>19</v>
      </c>
      <c r="E3182">
        <v>33</v>
      </c>
      <c r="F3182">
        <v>2054</v>
      </c>
      <c r="G3182">
        <v>66</v>
      </c>
    </row>
    <row r="3183" spans="1:7">
      <c r="A3183" s="2">
        <v>43950</v>
      </c>
      <c r="B3183" s="2">
        <f t="shared" si="98"/>
        <v>43951</v>
      </c>
      <c r="C3183" s="3">
        <f t="shared" si="99"/>
        <v>1</v>
      </c>
      <c r="D3183" t="s">
        <v>21</v>
      </c>
      <c r="E3183">
        <v>34</v>
      </c>
      <c r="F3183">
        <v>116264</v>
      </c>
      <c r="G3183">
        <v>6770</v>
      </c>
    </row>
    <row r="3184" spans="1:7">
      <c r="A3184" s="2">
        <v>43950</v>
      </c>
      <c r="B3184" s="2">
        <f t="shared" si="98"/>
        <v>43951</v>
      </c>
      <c r="C3184" s="3">
        <f t="shared" si="99"/>
        <v>1</v>
      </c>
      <c r="D3184" t="s">
        <v>47</v>
      </c>
      <c r="E3184">
        <v>35</v>
      </c>
      <c r="F3184">
        <v>3213</v>
      </c>
      <c r="G3184">
        <v>112</v>
      </c>
    </row>
    <row r="3185" spans="1:7">
      <c r="A3185" s="2">
        <v>43950</v>
      </c>
      <c r="B3185" s="2">
        <f t="shared" si="98"/>
        <v>43951</v>
      </c>
      <c r="C3185" s="3">
        <f t="shared" si="99"/>
        <v>1</v>
      </c>
      <c r="D3185" t="s">
        <v>16</v>
      </c>
      <c r="E3185">
        <v>36</v>
      </c>
      <c r="F3185">
        <v>304994</v>
      </c>
      <c r="G3185">
        <v>23287</v>
      </c>
    </row>
    <row r="3186" spans="1:7">
      <c r="A3186" s="2">
        <v>43950</v>
      </c>
      <c r="B3186" s="2">
        <f t="shared" si="98"/>
        <v>43951</v>
      </c>
      <c r="C3186" s="3">
        <f t="shared" si="99"/>
        <v>1</v>
      </c>
      <c r="D3186" t="s">
        <v>20</v>
      </c>
      <c r="E3186">
        <v>37</v>
      </c>
      <c r="F3186">
        <v>9947</v>
      </c>
      <c r="G3186">
        <v>366</v>
      </c>
    </row>
    <row r="3187" spans="1:7">
      <c r="A3187" s="2">
        <v>43950</v>
      </c>
      <c r="B3187" s="2">
        <f t="shared" si="98"/>
        <v>43951</v>
      </c>
      <c r="C3187" s="3">
        <f t="shared" si="99"/>
        <v>1</v>
      </c>
      <c r="D3187" t="s">
        <v>48</v>
      </c>
      <c r="E3187">
        <v>38</v>
      </c>
      <c r="F3187">
        <v>1033</v>
      </c>
      <c r="G3187">
        <v>19</v>
      </c>
    </row>
    <row r="3188" spans="1:7">
      <c r="A3188" s="2">
        <v>43950</v>
      </c>
      <c r="B3188" s="2">
        <f t="shared" si="98"/>
        <v>43951</v>
      </c>
      <c r="C3188" s="3">
        <f t="shared" si="99"/>
        <v>1</v>
      </c>
      <c r="D3188" t="s">
        <v>59</v>
      </c>
      <c r="E3188">
        <v>69</v>
      </c>
      <c r="F3188">
        <v>14</v>
      </c>
      <c r="G3188">
        <v>2</v>
      </c>
    </row>
    <row r="3189" spans="1:7">
      <c r="A3189" s="2">
        <v>43950</v>
      </c>
      <c r="B3189" s="2">
        <f t="shared" si="98"/>
        <v>43951</v>
      </c>
      <c r="C3189" s="3">
        <f t="shared" si="99"/>
        <v>1</v>
      </c>
      <c r="D3189" t="s">
        <v>41</v>
      </c>
      <c r="E3189">
        <v>39</v>
      </c>
      <c r="F3189">
        <v>17303</v>
      </c>
      <c r="G3189">
        <v>937</v>
      </c>
    </row>
    <row r="3190" spans="1:7">
      <c r="A3190" s="2">
        <v>43950</v>
      </c>
      <c r="B3190" s="2">
        <f t="shared" si="98"/>
        <v>43951</v>
      </c>
      <c r="C3190" s="3">
        <f t="shared" si="99"/>
        <v>1</v>
      </c>
      <c r="D3190" t="s">
        <v>30</v>
      </c>
      <c r="E3190">
        <v>40</v>
      </c>
      <c r="F3190">
        <v>3473</v>
      </c>
      <c r="G3190">
        <v>214</v>
      </c>
    </row>
    <row r="3191" spans="1:7">
      <c r="A3191" s="2">
        <v>43950</v>
      </c>
      <c r="B3191" s="2">
        <f t="shared" si="98"/>
        <v>43951</v>
      </c>
      <c r="C3191" s="3">
        <f t="shared" si="99"/>
        <v>1</v>
      </c>
      <c r="D3191" t="s">
        <v>14</v>
      </c>
      <c r="E3191">
        <v>41</v>
      </c>
      <c r="F3191">
        <v>2446</v>
      </c>
      <c r="G3191">
        <v>101</v>
      </c>
    </row>
    <row r="3192" spans="1:7">
      <c r="A3192" s="2">
        <v>43950</v>
      </c>
      <c r="B3192" s="2">
        <f t="shared" si="98"/>
        <v>43951</v>
      </c>
      <c r="C3192" s="3">
        <f t="shared" si="99"/>
        <v>1</v>
      </c>
      <c r="D3192" t="s">
        <v>31</v>
      </c>
      <c r="E3192">
        <v>42</v>
      </c>
      <c r="F3192">
        <v>46191</v>
      </c>
      <c r="G3192">
        <v>2392</v>
      </c>
    </row>
    <row r="3193" spans="1:7">
      <c r="A3193" s="2">
        <v>43950</v>
      </c>
      <c r="B3193" s="2">
        <f t="shared" si="98"/>
        <v>43951</v>
      </c>
      <c r="C3193" s="3">
        <f t="shared" si="99"/>
        <v>1</v>
      </c>
      <c r="D3193" t="s">
        <v>55</v>
      </c>
      <c r="E3193">
        <v>72</v>
      </c>
      <c r="F3193">
        <v>1465</v>
      </c>
      <c r="G3193">
        <v>86</v>
      </c>
    </row>
    <row r="3194" spans="1:7">
      <c r="A3194" s="2">
        <v>43950</v>
      </c>
      <c r="B3194" s="2">
        <f t="shared" si="98"/>
        <v>43951</v>
      </c>
      <c r="C3194" s="3">
        <f t="shared" si="99"/>
        <v>1</v>
      </c>
      <c r="D3194" t="s">
        <v>17</v>
      </c>
      <c r="E3194">
        <v>44</v>
      </c>
      <c r="F3194">
        <v>8247</v>
      </c>
      <c r="G3194">
        <v>251</v>
      </c>
    </row>
    <row r="3195" spans="1:7">
      <c r="A3195" s="2">
        <v>43950</v>
      </c>
      <c r="B3195" s="2">
        <f t="shared" si="98"/>
        <v>43951</v>
      </c>
      <c r="C3195" s="3">
        <f t="shared" si="99"/>
        <v>1</v>
      </c>
      <c r="D3195" t="s">
        <v>32</v>
      </c>
      <c r="E3195">
        <v>45</v>
      </c>
      <c r="F3195">
        <v>5881</v>
      </c>
      <c r="G3195">
        <v>232</v>
      </c>
    </row>
    <row r="3196" spans="1:7">
      <c r="A3196" s="2">
        <v>43950</v>
      </c>
      <c r="B3196" s="2">
        <f t="shared" si="98"/>
        <v>43951</v>
      </c>
      <c r="C3196" s="3">
        <f t="shared" si="99"/>
        <v>1</v>
      </c>
      <c r="D3196" t="s">
        <v>43</v>
      </c>
      <c r="E3196">
        <v>46</v>
      </c>
      <c r="F3196">
        <v>2375</v>
      </c>
      <c r="G3196">
        <v>13</v>
      </c>
    </row>
    <row r="3197" spans="1:7">
      <c r="A3197" s="2">
        <v>43950</v>
      </c>
      <c r="B3197" s="2">
        <f t="shared" si="98"/>
        <v>43951</v>
      </c>
      <c r="C3197" s="3">
        <f t="shared" si="99"/>
        <v>1</v>
      </c>
      <c r="D3197" t="s">
        <v>25</v>
      </c>
      <c r="E3197">
        <v>47</v>
      </c>
      <c r="F3197">
        <v>10255</v>
      </c>
      <c r="G3197">
        <v>196</v>
      </c>
    </row>
    <row r="3198" spans="1:7">
      <c r="A3198" s="2">
        <v>43950</v>
      </c>
      <c r="B3198" s="2">
        <f t="shared" si="98"/>
        <v>43951</v>
      </c>
      <c r="C3198" s="3">
        <f t="shared" si="99"/>
        <v>1</v>
      </c>
      <c r="D3198" t="s">
        <v>11</v>
      </c>
      <c r="E3198">
        <v>48</v>
      </c>
      <c r="F3198">
        <v>27839</v>
      </c>
      <c r="G3198">
        <v>776</v>
      </c>
    </row>
    <row r="3199" spans="1:7">
      <c r="A3199" s="2">
        <v>43950</v>
      </c>
      <c r="B3199" s="2">
        <f t="shared" si="98"/>
        <v>43951</v>
      </c>
      <c r="C3199" s="3">
        <f t="shared" si="99"/>
        <v>1</v>
      </c>
      <c r="D3199" t="s">
        <v>13</v>
      </c>
      <c r="E3199">
        <v>49</v>
      </c>
      <c r="F3199">
        <v>4499</v>
      </c>
      <c r="G3199">
        <v>45</v>
      </c>
    </row>
    <row r="3200" spans="1:7">
      <c r="A3200" s="2">
        <v>43950</v>
      </c>
      <c r="B3200" s="2">
        <f t="shared" si="98"/>
        <v>43951</v>
      </c>
      <c r="C3200" s="3">
        <f t="shared" si="99"/>
        <v>1</v>
      </c>
      <c r="D3200" t="s">
        <v>36</v>
      </c>
      <c r="E3200">
        <v>50</v>
      </c>
      <c r="F3200">
        <v>862</v>
      </c>
      <c r="G3200">
        <v>46</v>
      </c>
    </row>
    <row r="3201" spans="1:7">
      <c r="A3201" s="2">
        <v>43950</v>
      </c>
      <c r="B3201" s="2">
        <f t="shared" si="98"/>
        <v>43951</v>
      </c>
      <c r="C3201" s="3">
        <f t="shared" si="99"/>
        <v>1</v>
      </c>
      <c r="D3201" t="s">
        <v>56</v>
      </c>
      <c r="E3201">
        <v>78</v>
      </c>
      <c r="F3201">
        <v>66</v>
      </c>
      <c r="G3201">
        <v>4</v>
      </c>
    </row>
    <row r="3202" spans="1:7">
      <c r="A3202" s="2">
        <v>43950</v>
      </c>
      <c r="B3202" s="2">
        <f t="shared" si="98"/>
        <v>43951</v>
      </c>
      <c r="C3202" s="3">
        <f t="shared" si="99"/>
        <v>1</v>
      </c>
      <c r="D3202" t="s">
        <v>37</v>
      </c>
      <c r="E3202">
        <v>51</v>
      </c>
      <c r="F3202">
        <v>14961</v>
      </c>
      <c r="G3202">
        <v>522</v>
      </c>
    </row>
    <row r="3203" spans="1:7">
      <c r="A3203" s="2">
        <v>43950</v>
      </c>
      <c r="B3203" s="2">
        <f t="shared" si="98"/>
        <v>43951</v>
      </c>
      <c r="C3203" s="3">
        <f t="shared" si="99"/>
        <v>1</v>
      </c>
      <c r="D3203" t="s">
        <v>5</v>
      </c>
      <c r="E3203">
        <v>53</v>
      </c>
      <c r="F3203">
        <v>14490</v>
      </c>
      <c r="G3203">
        <v>805</v>
      </c>
    </row>
    <row r="3204" spans="1:7">
      <c r="A3204" s="2">
        <v>43950</v>
      </c>
      <c r="B3204" s="2">
        <f t="shared" ref="B3204:B3267" si="100">EOMONTH(A3204,0)</f>
        <v>43951</v>
      </c>
      <c r="C3204" s="3">
        <f t="shared" ref="C3204:C3267" si="101">IF(A3204=B3204,0,1)</f>
        <v>1</v>
      </c>
      <c r="D3204" t="s">
        <v>58</v>
      </c>
      <c r="E3204">
        <v>54</v>
      </c>
      <c r="F3204">
        <v>1110</v>
      </c>
      <c r="G3204">
        <v>40</v>
      </c>
    </row>
    <row r="3205" spans="1:7">
      <c r="A3205" s="2">
        <v>43950</v>
      </c>
      <c r="B3205" s="2">
        <f t="shared" si="100"/>
        <v>43951</v>
      </c>
      <c r="C3205" s="3">
        <f t="shared" si="101"/>
        <v>1</v>
      </c>
      <c r="D3205" t="s">
        <v>10</v>
      </c>
      <c r="E3205">
        <v>55</v>
      </c>
      <c r="F3205">
        <v>6621</v>
      </c>
      <c r="G3205">
        <v>308</v>
      </c>
    </row>
    <row r="3206" spans="1:7">
      <c r="A3206" s="2">
        <v>43950</v>
      </c>
      <c r="B3206" s="2">
        <f t="shared" si="100"/>
        <v>43951</v>
      </c>
      <c r="C3206" s="3">
        <f t="shared" si="101"/>
        <v>1</v>
      </c>
      <c r="D3206" t="s">
        <v>49</v>
      </c>
      <c r="E3206">
        <v>56</v>
      </c>
      <c r="F3206">
        <v>544</v>
      </c>
      <c r="G3206">
        <v>7</v>
      </c>
    </row>
    <row r="3207" spans="1:7">
      <c r="A3207" s="2">
        <v>43951</v>
      </c>
      <c r="B3207" s="2">
        <f t="shared" si="100"/>
        <v>43951</v>
      </c>
      <c r="C3207" s="3">
        <f t="shared" si="101"/>
        <v>0</v>
      </c>
      <c r="D3207" t="s">
        <v>52</v>
      </c>
      <c r="E3207">
        <v>1</v>
      </c>
      <c r="F3207">
        <v>7068</v>
      </c>
      <c r="G3207">
        <v>272</v>
      </c>
    </row>
    <row r="3208" spans="1:7">
      <c r="A3208" s="2">
        <v>43951</v>
      </c>
      <c r="B3208" s="2">
        <f t="shared" si="100"/>
        <v>43951</v>
      </c>
      <c r="C3208" s="3">
        <f t="shared" si="101"/>
        <v>0</v>
      </c>
      <c r="D3208" t="s">
        <v>50</v>
      </c>
      <c r="E3208">
        <v>2</v>
      </c>
      <c r="F3208">
        <v>353</v>
      </c>
      <c r="G3208">
        <v>7</v>
      </c>
    </row>
    <row r="3209" spans="1:7">
      <c r="A3209" s="2">
        <v>43951</v>
      </c>
      <c r="B3209" s="2">
        <f t="shared" si="100"/>
        <v>43951</v>
      </c>
      <c r="C3209" s="3">
        <f t="shared" si="101"/>
        <v>0</v>
      </c>
      <c r="D3209" t="s">
        <v>8</v>
      </c>
      <c r="E3209">
        <v>4</v>
      </c>
      <c r="F3209">
        <v>7648</v>
      </c>
      <c r="G3209">
        <v>320</v>
      </c>
    </row>
    <row r="3210" spans="1:7">
      <c r="A3210" s="2">
        <v>43951</v>
      </c>
      <c r="B3210" s="2">
        <f t="shared" si="100"/>
        <v>43951</v>
      </c>
      <c r="C3210" s="3">
        <f t="shared" si="101"/>
        <v>0</v>
      </c>
      <c r="D3210" t="s">
        <v>44</v>
      </c>
      <c r="E3210">
        <v>5</v>
      </c>
      <c r="F3210">
        <v>3281</v>
      </c>
      <c r="G3210">
        <v>61</v>
      </c>
    </row>
    <row r="3211" spans="1:7">
      <c r="A3211" s="2">
        <v>43951</v>
      </c>
      <c r="B3211" s="2">
        <f t="shared" si="100"/>
        <v>43951</v>
      </c>
      <c r="C3211" s="3">
        <f t="shared" si="101"/>
        <v>0</v>
      </c>
      <c r="D3211" t="s">
        <v>7</v>
      </c>
      <c r="E3211">
        <v>6</v>
      </c>
      <c r="F3211">
        <v>50470</v>
      </c>
      <c r="G3211">
        <v>2057</v>
      </c>
    </row>
    <row r="3212" spans="1:7">
      <c r="A3212" s="2">
        <v>43951</v>
      </c>
      <c r="B3212" s="2">
        <f t="shared" si="100"/>
        <v>43951</v>
      </c>
      <c r="C3212" s="3">
        <f t="shared" si="101"/>
        <v>0</v>
      </c>
      <c r="D3212" t="s">
        <v>22</v>
      </c>
      <c r="E3212">
        <v>8</v>
      </c>
      <c r="F3212">
        <v>15207</v>
      </c>
      <c r="G3212">
        <v>775</v>
      </c>
    </row>
    <row r="3213" spans="1:7">
      <c r="A3213" s="2">
        <v>43951</v>
      </c>
      <c r="B3213" s="2">
        <f t="shared" si="100"/>
        <v>43951</v>
      </c>
      <c r="C3213" s="3">
        <f t="shared" si="101"/>
        <v>0</v>
      </c>
      <c r="D3213" t="s">
        <v>38</v>
      </c>
      <c r="E3213">
        <v>9</v>
      </c>
      <c r="F3213">
        <v>27700</v>
      </c>
      <c r="G3213">
        <v>2257</v>
      </c>
    </row>
    <row r="3214" spans="1:7">
      <c r="A3214" s="2">
        <v>43951</v>
      </c>
      <c r="B3214" s="2">
        <f t="shared" si="100"/>
        <v>43951</v>
      </c>
      <c r="C3214" s="3">
        <f t="shared" si="101"/>
        <v>0</v>
      </c>
      <c r="D3214" t="s">
        <v>45</v>
      </c>
      <c r="E3214">
        <v>10</v>
      </c>
      <c r="F3214">
        <v>4734</v>
      </c>
      <c r="G3214">
        <v>152</v>
      </c>
    </row>
    <row r="3215" spans="1:7">
      <c r="A3215" s="2">
        <v>43951</v>
      </c>
      <c r="B3215" s="2">
        <f t="shared" si="100"/>
        <v>43951</v>
      </c>
      <c r="C3215" s="3">
        <f t="shared" si="101"/>
        <v>0</v>
      </c>
      <c r="D3215" t="s">
        <v>33</v>
      </c>
      <c r="E3215">
        <v>11</v>
      </c>
      <c r="F3215">
        <v>4323</v>
      </c>
      <c r="G3215">
        <v>224</v>
      </c>
    </row>
    <row r="3216" spans="1:7">
      <c r="A3216" s="2">
        <v>43951</v>
      </c>
      <c r="B3216" s="2">
        <f t="shared" si="100"/>
        <v>43951</v>
      </c>
      <c r="C3216" s="3">
        <f t="shared" si="101"/>
        <v>0</v>
      </c>
      <c r="D3216" t="s">
        <v>15</v>
      </c>
      <c r="E3216">
        <v>12</v>
      </c>
      <c r="F3216">
        <v>33683</v>
      </c>
      <c r="G3216">
        <v>1267</v>
      </c>
    </row>
    <row r="3217" spans="1:7">
      <c r="A3217" s="2">
        <v>43951</v>
      </c>
      <c r="B3217" s="2">
        <f t="shared" si="100"/>
        <v>43951</v>
      </c>
      <c r="C3217" s="3">
        <f t="shared" si="101"/>
        <v>0</v>
      </c>
      <c r="D3217" t="s">
        <v>18</v>
      </c>
      <c r="E3217">
        <v>13</v>
      </c>
      <c r="F3217">
        <v>25431</v>
      </c>
      <c r="G3217">
        <v>1121</v>
      </c>
    </row>
    <row r="3218" spans="1:7">
      <c r="A3218" s="2">
        <v>43951</v>
      </c>
      <c r="B3218" s="2">
        <f t="shared" si="100"/>
        <v>43951</v>
      </c>
      <c r="C3218" s="3">
        <f t="shared" si="101"/>
        <v>0</v>
      </c>
      <c r="D3218" t="s">
        <v>57</v>
      </c>
      <c r="E3218">
        <v>66</v>
      </c>
      <c r="F3218">
        <v>1115</v>
      </c>
      <c r="G3218">
        <v>6</v>
      </c>
    </row>
    <row r="3219" spans="1:7">
      <c r="A3219" s="2">
        <v>43951</v>
      </c>
      <c r="B3219" s="2">
        <f t="shared" si="100"/>
        <v>43951</v>
      </c>
      <c r="C3219" s="3">
        <f t="shared" si="101"/>
        <v>0</v>
      </c>
      <c r="D3219" t="s">
        <v>26</v>
      </c>
      <c r="E3219">
        <v>15</v>
      </c>
      <c r="F3219">
        <v>609</v>
      </c>
      <c r="G3219">
        <v>16</v>
      </c>
    </row>
    <row r="3220" spans="1:7">
      <c r="A3220" s="2">
        <v>43951</v>
      </c>
      <c r="B3220" s="2">
        <f t="shared" si="100"/>
        <v>43951</v>
      </c>
      <c r="C3220" s="3">
        <f t="shared" si="101"/>
        <v>0</v>
      </c>
      <c r="D3220" t="s">
        <v>53</v>
      </c>
      <c r="E3220">
        <v>16</v>
      </c>
      <c r="F3220">
        <v>2016</v>
      </c>
      <c r="G3220">
        <v>63</v>
      </c>
    </row>
    <row r="3221" spans="1:7">
      <c r="A3221" s="2">
        <v>43951</v>
      </c>
      <c r="B3221" s="2">
        <f t="shared" si="100"/>
        <v>43951</v>
      </c>
      <c r="C3221" s="3">
        <f t="shared" si="101"/>
        <v>0</v>
      </c>
      <c r="D3221" t="s">
        <v>6</v>
      </c>
      <c r="E3221">
        <v>17</v>
      </c>
      <c r="F3221">
        <v>52918</v>
      </c>
      <c r="G3221">
        <v>2361</v>
      </c>
    </row>
    <row r="3222" spans="1:7">
      <c r="A3222" s="2">
        <v>43951</v>
      </c>
      <c r="B3222" s="2">
        <f t="shared" si="100"/>
        <v>43951</v>
      </c>
      <c r="C3222" s="3">
        <f t="shared" si="101"/>
        <v>0</v>
      </c>
      <c r="D3222" t="s">
        <v>27</v>
      </c>
      <c r="E3222">
        <v>18</v>
      </c>
      <c r="F3222">
        <v>18099</v>
      </c>
      <c r="G3222">
        <v>1114</v>
      </c>
    </row>
    <row r="3223" spans="1:7">
      <c r="A3223" s="2">
        <v>43951</v>
      </c>
      <c r="B3223" s="2">
        <f t="shared" si="100"/>
        <v>43951</v>
      </c>
      <c r="C3223" s="3">
        <f t="shared" si="101"/>
        <v>0</v>
      </c>
      <c r="D3223" t="s">
        <v>39</v>
      </c>
      <c r="E3223">
        <v>19</v>
      </c>
      <c r="F3223">
        <v>7145</v>
      </c>
      <c r="G3223">
        <v>162</v>
      </c>
    </row>
    <row r="3224" spans="1:7">
      <c r="A3224" s="2">
        <v>43951</v>
      </c>
      <c r="B3224" s="2">
        <f t="shared" si="100"/>
        <v>43951</v>
      </c>
      <c r="C3224" s="3">
        <f t="shared" si="101"/>
        <v>0</v>
      </c>
      <c r="D3224" t="s">
        <v>34</v>
      </c>
      <c r="E3224">
        <v>20</v>
      </c>
      <c r="F3224">
        <v>4305</v>
      </c>
      <c r="G3224">
        <v>133</v>
      </c>
    </row>
    <row r="3225" spans="1:7">
      <c r="A3225" s="2">
        <v>43951</v>
      </c>
      <c r="B3225" s="2">
        <f t="shared" si="100"/>
        <v>43951</v>
      </c>
      <c r="C3225" s="3">
        <f t="shared" si="101"/>
        <v>0</v>
      </c>
      <c r="D3225" t="s">
        <v>28</v>
      </c>
      <c r="E3225">
        <v>21</v>
      </c>
      <c r="F3225">
        <v>4708</v>
      </c>
      <c r="G3225">
        <v>240</v>
      </c>
    </row>
    <row r="3226" spans="1:7">
      <c r="A3226" s="2">
        <v>43951</v>
      </c>
      <c r="B3226" s="2">
        <f t="shared" si="100"/>
        <v>43951</v>
      </c>
      <c r="C3226" s="3">
        <f t="shared" si="101"/>
        <v>0</v>
      </c>
      <c r="D3226" t="s">
        <v>40</v>
      </c>
      <c r="E3226">
        <v>22</v>
      </c>
      <c r="F3226">
        <v>28044</v>
      </c>
      <c r="G3226">
        <v>1905</v>
      </c>
    </row>
    <row r="3227" spans="1:7">
      <c r="A3227" s="2">
        <v>43951</v>
      </c>
      <c r="B3227" s="2">
        <f t="shared" si="100"/>
        <v>43951</v>
      </c>
      <c r="C3227" s="3">
        <f t="shared" si="101"/>
        <v>0</v>
      </c>
      <c r="D3227" t="s">
        <v>51</v>
      </c>
      <c r="E3227">
        <v>23</v>
      </c>
      <c r="F3227">
        <v>1095</v>
      </c>
      <c r="G3227">
        <v>53</v>
      </c>
    </row>
    <row r="3228" spans="1:7">
      <c r="A3228" s="2">
        <v>43951</v>
      </c>
      <c r="B3228" s="2">
        <f t="shared" si="100"/>
        <v>43951</v>
      </c>
      <c r="C3228" s="3">
        <f t="shared" si="101"/>
        <v>0</v>
      </c>
      <c r="D3228" t="s">
        <v>23</v>
      </c>
      <c r="E3228">
        <v>24</v>
      </c>
      <c r="F3228">
        <v>21825</v>
      </c>
      <c r="G3228">
        <v>1139</v>
      </c>
    </row>
    <row r="3229" spans="1:7">
      <c r="A3229" s="2">
        <v>43951</v>
      </c>
      <c r="B3229" s="2">
        <f t="shared" si="100"/>
        <v>43951</v>
      </c>
      <c r="C3229" s="3">
        <f t="shared" si="101"/>
        <v>0</v>
      </c>
      <c r="D3229" t="s">
        <v>9</v>
      </c>
      <c r="E3229">
        <v>25</v>
      </c>
      <c r="F3229">
        <v>62205</v>
      </c>
      <c r="G3229">
        <v>3562</v>
      </c>
    </row>
    <row r="3230" spans="1:7">
      <c r="A3230" s="2">
        <v>43951</v>
      </c>
      <c r="B3230" s="2">
        <f t="shared" si="100"/>
        <v>43951</v>
      </c>
      <c r="C3230" s="3">
        <f t="shared" si="101"/>
        <v>0</v>
      </c>
      <c r="D3230" t="s">
        <v>42</v>
      </c>
      <c r="E3230">
        <v>26</v>
      </c>
      <c r="F3230">
        <v>41348</v>
      </c>
      <c r="G3230">
        <v>3788</v>
      </c>
    </row>
    <row r="3231" spans="1:7">
      <c r="A3231" s="2">
        <v>43951</v>
      </c>
      <c r="B3231" s="2">
        <f t="shared" si="100"/>
        <v>43951</v>
      </c>
      <c r="C3231" s="3">
        <f t="shared" si="101"/>
        <v>0</v>
      </c>
      <c r="D3231" t="s">
        <v>29</v>
      </c>
      <c r="E3231">
        <v>27</v>
      </c>
      <c r="F3231">
        <v>5136</v>
      </c>
      <c r="G3231">
        <v>343</v>
      </c>
    </row>
    <row r="3232" spans="1:7">
      <c r="A3232" s="2">
        <v>43951</v>
      </c>
      <c r="B3232" s="2">
        <f t="shared" si="100"/>
        <v>43951</v>
      </c>
      <c r="C3232" s="3">
        <f t="shared" si="101"/>
        <v>0</v>
      </c>
      <c r="D3232" t="s">
        <v>46</v>
      </c>
      <c r="E3232">
        <v>28</v>
      </c>
      <c r="F3232">
        <v>6815</v>
      </c>
      <c r="G3232">
        <v>261</v>
      </c>
    </row>
    <row r="3233" spans="1:7">
      <c r="A3233" s="2">
        <v>43951</v>
      </c>
      <c r="B3233" s="2">
        <f t="shared" si="100"/>
        <v>43951</v>
      </c>
      <c r="C3233" s="3">
        <f t="shared" si="101"/>
        <v>0</v>
      </c>
      <c r="D3233" t="s">
        <v>35</v>
      </c>
      <c r="E3233">
        <v>29</v>
      </c>
      <c r="F3233">
        <v>7563</v>
      </c>
      <c r="G3233">
        <v>341</v>
      </c>
    </row>
    <row r="3234" spans="1:7">
      <c r="A3234" s="2">
        <v>43951</v>
      </c>
      <c r="B3234" s="2">
        <f t="shared" si="100"/>
        <v>43951</v>
      </c>
      <c r="C3234" s="3">
        <f t="shared" si="101"/>
        <v>0</v>
      </c>
      <c r="D3234" t="s">
        <v>54</v>
      </c>
      <c r="E3234">
        <v>30</v>
      </c>
      <c r="F3234">
        <v>452</v>
      </c>
      <c r="G3234">
        <v>16</v>
      </c>
    </row>
    <row r="3235" spans="1:7">
      <c r="A3235" s="2">
        <v>43951</v>
      </c>
      <c r="B3235" s="2">
        <f t="shared" si="100"/>
        <v>43951</v>
      </c>
      <c r="C3235" s="3">
        <f t="shared" si="101"/>
        <v>0</v>
      </c>
      <c r="D3235" t="s">
        <v>12</v>
      </c>
      <c r="E3235">
        <v>31</v>
      </c>
      <c r="F3235">
        <v>4332</v>
      </c>
      <c r="G3235">
        <v>70</v>
      </c>
    </row>
    <row r="3236" spans="1:7">
      <c r="A3236" s="2">
        <v>43951</v>
      </c>
      <c r="B3236" s="2">
        <f t="shared" si="100"/>
        <v>43951</v>
      </c>
      <c r="C3236" s="3">
        <f t="shared" si="101"/>
        <v>0</v>
      </c>
      <c r="D3236" t="s">
        <v>24</v>
      </c>
      <c r="E3236">
        <v>32</v>
      </c>
      <c r="F3236">
        <v>5053</v>
      </c>
      <c r="G3236">
        <v>243</v>
      </c>
    </row>
    <row r="3237" spans="1:7">
      <c r="A3237" s="2">
        <v>43951</v>
      </c>
      <c r="B3237" s="2">
        <f t="shared" si="100"/>
        <v>43951</v>
      </c>
      <c r="C3237" s="3">
        <f t="shared" si="101"/>
        <v>0</v>
      </c>
      <c r="D3237" t="s">
        <v>19</v>
      </c>
      <c r="E3237">
        <v>33</v>
      </c>
      <c r="F3237">
        <v>2146</v>
      </c>
      <c r="G3237">
        <v>72</v>
      </c>
    </row>
    <row r="3238" spans="1:7">
      <c r="A3238" s="2">
        <v>43951</v>
      </c>
      <c r="B3238" s="2">
        <f t="shared" si="100"/>
        <v>43951</v>
      </c>
      <c r="C3238" s="3">
        <f t="shared" si="101"/>
        <v>0</v>
      </c>
      <c r="D3238" t="s">
        <v>21</v>
      </c>
      <c r="E3238">
        <v>34</v>
      </c>
      <c r="F3238">
        <v>118652</v>
      </c>
      <c r="G3238">
        <v>7228</v>
      </c>
    </row>
    <row r="3239" spans="1:7">
      <c r="A3239" s="2">
        <v>43951</v>
      </c>
      <c r="B3239" s="2">
        <f t="shared" si="100"/>
        <v>43951</v>
      </c>
      <c r="C3239" s="3">
        <f t="shared" si="101"/>
        <v>0</v>
      </c>
      <c r="D3239" t="s">
        <v>47</v>
      </c>
      <c r="E3239">
        <v>35</v>
      </c>
      <c r="F3239">
        <v>3411</v>
      </c>
      <c r="G3239">
        <v>123</v>
      </c>
    </row>
    <row r="3240" spans="1:7">
      <c r="A3240" s="2">
        <v>43951</v>
      </c>
      <c r="B3240" s="2">
        <f t="shared" si="100"/>
        <v>43951</v>
      </c>
      <c r="C3240" s="3">
        <f t="shared" si="101"/>
        <v>0</v>
      </c>
      <c r="D3240" t="s">
        <v>16</v>
      </c>
      <c r="E3240">
        <v>36</v>
      </c>
      <c r="F3240">
        <v>309696</v>
      </c>
      <c r="G3240">
        <v>23616</v>
      </c>
    </row>
    <row r="3241" spans="1:7">
      <c r="A3241" s="2">
        <v>43951</v>
      </c>
      <c r="B3241" s="2">
        <f t="shared" si="100"/>
        <v>43951</v>
      </c>
      <c r="C3241" s="3">
        <f t="shared" si="101"/>
        <v>0</v>
      </c>
      <c r="D3241" t="s">
        <v>20</v>
      </c>
      <c r="E3241">
        <v>37</v>
      </c>
      <c r="F3241">
        <v>10507</v>
      </c>
      <c r="G3241">
        <v>385</v>
      </c>
    </row>
    <row r="3242" spans="1:7">
      <c r="A3242" s="2">
        <v>43951</v>
      </c>
      <c r="B3242" s="2">
        <f t="shared" si="100"/>
        <v>43951</v>
      </c>
      <c r="C3242" s="3">
        <f t="shared" si="101"/>
        <v>0</v>
      </c>
      <c r="D3242" t="s">
        <v>48</v>
      </c>
      <c r="E3242">
        <v>38</v>
      </c>
      <c r="F3242">
        <v>1067</v>
      </c>
      <c r="G3242">
        <v>19</v>
      </c>
    </row>
    <row r="3243" spans="1:7">
      <c r="A3243" s="2">
        <v>43951</v>
      </c>
      <c r="B3243" s="2">
        <f t="shared" si="100"/>
        <v>43951</v>
      </c>
      <c r="C3243" s="3">
        <f t="shared" si="101"/>
        <v>0</v>
      </c>
      <c r="D3243" t="s">
        <v>59</v>
      </c>
      <c r="E3243">
        <v>69</v>
      </c>
      <c r="F3243">
        <v>14</v>
      </c>
      <c r="G3243">
        <v>2</v>
      </c>
    </row>
    <row r="3244" spans="1:7">
      <c r="A3244" s="2">
        <v>43951</v>
      </c>
      <c r="B3244" s="2">
        <f t="shared" si="100"/>
        <v>43951</v>
      </c>
      <c r="C3244" s="3">
        <f t="shared" si="101"/>
        <v>0</v>
      </c>
      <c r="D3244" t="s">
        <v>41</v>
      </c>
      <c r="E3244">
        <v>39</v>
      </c>
      <c r="F3244">
        <v>18027</v>
      </c>
      <c r="G3244">
        <v>975</v>
      </c>
    </row>
    <row r="3245" spans="1:7">
      <c r="A3245" s="2">
        <v>43951</v>
      </c>
      <c r="B3245" s="2">
        <f t="shared" si="100"/>
        <v>43951</v>
      </c>
      <c r="C3245" s="3">
        <f t="shared" si="101"/>
        <v>0</v>
      </c>
      <c r="D3245" t="s">
        <v>30</v>
      </c>
      <c r="E3245">
        <v>40</v>
      </c>
      <c r="F3245">
        <v>3618</v>
      </c>
      <c r="G3245">
        <v>222</v>
      </c>
    </row>
    <row r="3246" spans="1:7">
      <c r="A3246" s="2">
        <v>43951</v>
      </c>
      <c r="B3246" s="2">
        <f t="shared" si="100"/>
        <v>43951</v>
      </c>
      <c r="C3246" s="3">
        <f t="shared" si="101"/>
        <v>0</v>
      </c>
      <c r="D3246" t="s">
        <v>14</v>
      </c>
      <c r="E3246">
        <v>41</v>
      </c>
      <c r="F3246">
        <v>2510</v>
      </c>
      <c r="G3246">
        <v>103</v>
      </c>
    </row>
    <row r="3247" spans="1:7">
      <c r="A3247" s="2">
        <v>43951</v>
      </c>
      <c r="B3247" s="2">
        <f t="shared" si="100"/>
        <v>43951</v>
      </c>
      <c r="C3247" s="3">
        <f t="shared" si="101"/>
        <v>0</v>
      </c>
      <c r="D3247" t="s">
        <v>31</v>
      </c>
      <c r="E3247">
        <v>42</v>
      </c>
      <c r="F3247">
        <v>48224</v>
      </c>
      <c r="G3247">
        <v>2580</v>
      </c>
    </row>
    <row r="3248" spans="1:7">
      <c r="A3248" s="2">
        <v>43951</v>
      </c>
      <c r="B3248" s="2">
        <f t="shared" si="100"/>
        <v>43951</v>
      </c>
      <c r="C3248" s="3">
        <f t="shared" si="101"/>
        <v>0</v>
      </c>
      <c r="D3248" t="s">
        <v>55</v>
      </c>
      <c r="E3248">
        <v>72</v>
      </c>
      <c r="F3248">
        <v>1537</v>
      </c>
      <c r="G3248">
        <v>92</v>
      </c>
    </row>
    <row r="3249" spans="1:7">
      <c r="A3249" s="2">
        <v>43951</v>
      </c>
      <c r="B3249" s="2">
        <f t="shared" si="100"/>
        <v>43951</v>
      </c>
      <c r="C3249" s="3">
        <f t="shared" si="101"/>
        <v>0</v>
      </c>
      <c r="D3249" t="s">
        <v>17</v>
      </c>
      <c r="E3249">
        <v>44</v>
      </c>
      <c r="F3249">
        <v>8621</v>
      </c>
      <c r="G3249">
        <v>266</v>
      </c>
    </row>
    <row r="3250" spans="1:7">
      <c r="A3250" s="2">
        <v>43951</v>
      </c>
      <c r="B3250" s="2">
        <f t="shared" si="100"/>
        <v>43951</v>
      </c>
      <c r="C3250" s="3">
        <f t="shared" si="101"/>
        <v>0</v>
      </c>
      <c r="D3250" t="s">
        <v>32</v>
      </c>
      <c r="E3250">
        <v>45</v>
      </c>
      <c r="F3250">
        <v>6095</v>
      </c>
      <c r="G3250">
        <v>244</v>
      </c>
    </row>
    <row r="3251" spans="1:7">
      <c r="A3251" s="2">
        <v>43951</v>
      </c>
      <c r="B3251" s="2">
        <f t="shared" si="100"/>
        <v>43951</v>
      </c>
      <c r="C3251" s="3">
        <f t="shared" si="101"/>
        <v>0</v>
      </c>
      <c r="D3251" t="s">
        <v>43</v>
      </c>
      <c r="E3251">
        <v>46</v>
      </c>
      <c r="F3251">
        <v>2450</v>
      </c>
      <c r="G3251">
        <v>17</v>
      </c>
    </row>
    <row r="3252" spans="1:7">
      <c r="A3252" s="2">
        <v>43951</v>
      </c>
      <c r="B3252" s="2">
        <f t="shared" si="100"/>
        <v>43951</v>
      </c>
      <c r="C3252" s="3">
        <f t="shared" si="101"/>
        <v>0</v>
      </c>
      <c r="D3252" t="s">
        <v>25</v>
      </c>
      <c r="E3252">
        <v>47</v>
      </c>
      <c r="F3252">
        <v>10506</v>
      </c>
      <c r="G3252">
        <v>200</v>
      </c>
    </row>
    <row r="3253" spans="1:7">
      <c r="A3253" s="2">
        <v>43951</v>
      </c>
      <c r="B3253" s="2">
        <f t="shared" si="100"/>
        <v>43951</v>
      </c>
      <c r="C3253" s="3">
        <f t="shared" si="101"/>
        <v>0</v>
      </c>
      <c r="D3253" t="s">
        <v>11</v>
      </c>
      <c r="E3253">
        <v>48</v>
      </c>
      <c r="F3253">
        <v>29072</v>
      </c>
      <c r="G3253">
        <v>828</v>
      </c>
    </row>
    <row r="3254" spans="1:7">
      <c r="A3254" s="2">
        <v>43951</v>
      </c>
      <c r="B3254" s="2">
        <f t="shared" si="100"/>
        <v>43951</v>
      </c>
      <c r="C3254" s="3">
        <f t="shared" si="101"/>
        <v>0</v>
      </c>
      <c r="D3254" t="s">
        <v>13</v>
      </c>
      <c r="E3254">
        <v>49</v>
      </c>
      <c r="F3254">
        <v>4672</v>
      </c>
      <c r="G3254">
        <v>46</v>
      </c>
    </row>
    <row r="3255" spans="1:7">
      <c r="A3255" s="2">
        <v>43951</v>
      </c>
      <c r="B3255" s="2">
        <f t="shared" si="100"/>
        <v>43951</v>
      </c>
      <c r="C3255" s="3">
        <f t="shared" si="101"/>
        <v>0</v>
      </c>
      <c r="D3255" t="s">
        <v>36</v>
      </c>
      <c r="E3255">
        <v>50</v>
      </c>
      <c r="F3255">
        <v>866</v>
      </c>
      <c r="G3255">
        <v>48</v>
      </c>
    </row>
    <row r="3256" spans="1:7">
      <c r="A3256" s="2">
        <v>43951</v>
      </c>
      <c r="B3256" s="2">
        <f t="shared" si="100"/>
        <v>43951</v>
      </c>
      <c r="C3256" s="3">
        <f t="shared" si="101"/>
        <v>0</v>
      </c>
      <c r="D3256" t="s">
        <v>56</v>
      </c>
      <c r="E3256">
        <v>78</v>
      </c>
      <c r="F3256">
        <v>66</v>
      </c>
      <c r="G3256">
        <v>4</v>
      </c>
    </row>
    <row r="3257" spans="1:7">
      <c r="A3257" s="2">
        <v>43951</v>
      </c>
      <c r="B3257" s="2">
        <f t="shared" si="100"/>
        <v>43951</v>
      </c>
      <c r="C3257" s="3">
        <f t="shared" si="101"/>
        <v>0</v>
      </c>
      <c r="D3257" t="s">
        <v>37</v>
      </c>
      <c r="E3257">
        <v>51</v>
      </c>
      <c r="F3257">
        <v>15846</v>
      </c>
      <c r="G3257">
        <v>552</v>
      </c>
    </row>
    <row r="3258" spans="1:7">
      <c r="A3258" s="2">
        <v>43951</v>
      </c>
      <c r="B3258" s="2">
        <f t="shared" si="100"/>
        <v>43951</v>
      </c>
      <c r="C3258" s="3">
        <f t="shared" si="101"/>
        <v>0</v>
      </c>
      <c r="D3258" t="s">
        <v>5</v>
      </c>
      <c r="E3258">
        <v>53</v>
      </c>
      <c r="F3258">
        <v>14814</v>
      </c>
      <c r="G3258">
        <v>822</v>
      </c>
    </row>
    <row r="3259" spans="1:7">
      <c r="A3259" s="2">
        <v>43951</v>
      </c>
      <c r="B3259" s="2">
        <f t="shared" si="100"/>
        <v>43951</v>
      </c>
      <c r="C3259" s="3">
        <f t="shared" si="101"/>
        <v>0</v>
      </c>
      <c r="D3259" t="s">
        <v>58</v>
      </c>
      <c r="E3259">
        <v>54</v>
      </c>
      <c r="F3259">
        <v>1126</v>
      </c>
      <c r="G3259">
        <v>44</v>
      </c>
    </row>
    <row r="3260" spans="1:7">
      <c r="A3260" s="2">
        <v>43951</v>
      </c>
      <c r="B3260" s="2">
        <f t="shared" si="100"/>
        <v>43951</v>
      </c>
      <c r="C3260" s="3">
        <f t="shared" si="101"/>
        <v>0</v>
      </c>
      <c r="D3260" t="s">
        <v>10</v>
      </c>
      <c r="E3260">
        <v>55</v>
      </c>
      <c r="F3260">
        <v>6973</v>
      </c>
      <c r="G3260">
        <v>316</v>
      </c>
    </row>
    <row r="3261" spans="1:7">
      <c r="A3261" s="2">
        <v>43951</v>
      </c>
      <c r="B3261" s="2">
        <f t="shared" si="100"/>
        <v>43951</v>
      </c>
      <c r="C3261" s="3">
        <f t="shared" si="101"/>
        <v>0</v>
      </c>
      <c r="D3261" t="s">
        <v>49</v>
      </c>
      <c r="E3261">
        <v>56</v>
      </c>
      <c r="F3261">
        <v>559</v>
      </c>
      <c r="G3261">
        <v>7</v>
      </c>
    </row>
    <row r="3262" spans="1:7">
      <c r="A3262" s="2">
        <v>43952</v>
      </c>
      <c r="B3262" s="2">
        <f t="shared" si="100"/>
        <v>43982</v>
      </c>
      <c r="C3262" s="3">
        <f t="shared" si="101"/>
        <v>1</v>
      </c>
      <c r="D3262" t="s">
        <v>52</v>
      </c>
      <c r="E3262">
        <v>1</v>
      </c>
      <c r="F3262">
        <v>7294</v>
      </c>
      <c r="G3262">
        <v>289</v>
      </c>
    </row>
    <row r="3263" spans="1:7">
      <c r="A3263" s="2">
        <v>43952</v>
      </c>
      <c r="B3263" s="2">
        <f t="shared" si="100"/>
        <v>43982</v>
      </c>
      <c r="C3263" s="3">
        <f t="shared" si="101"/>
        <v>1</v>
      </c>
      <c r="D3263" t="s">
        <v>50</v>
      </c>
      <c r="E3263">
        <v>2</v>
      </c>
      <c r="F3263">
        <v>362</v>
      </c>
      <c r="G3263">
        <v>7</v>
      </c>
    </row>
    <row r="3264" spans="1:7">
      <c r="A3264" s="2">
        <v>43952</v>
      </c>
      <c r="B3264" s="2">
        <f t="shared" si="100"/>
        <v>43982</v>
      </c>
      <c r="C3264" s="3">
        <f t="shared" si="101"/>
        <v>1</v>
      </c>
      <c r="D3264" t="s">
        <v>8</v>
      </c>
      <c r="E3264">
        <v>4</v>
      </c>
      <c r="F3264">
        <v>7962</v>
      </c>
      <c r="G3264">
        <v>330</v>
      </c>
    </row>
    <row r="3265" spans="1:7">
      <c r="A3265" s="2">
        <v>43952</v>
      </c>
      <c r="B3265" s="2">
        <f t="shared" si="100"/>
        <v>43982</v>
      </c>
      <c r="C3265" s="3">
        <f t="shared" si="101"/>
        <v>1</v>
      </c>
      <c r="D3265" t="s">
        <v>44</v>
      </c>
      <c r="E3265">
        <v>5</v>
      </c>
      <c r="F3265">
        <v>3310</v>
      </c>
      <c r="G3265">
        <v>64</v>
      </c>
    </row>
    <row r="3266" spans="1:7">
      <c r="A3266" s="2">
        <v>43952</v>
      </c>
      <c r="B3266" s="2">
        <f t="shared" si="100"/>
        <v>43982</v>
      </c>
      <c r="C3266" s="3">
        <f t="shared" si="101"/>
        <v>1</v>
      </c>
      <c r="D3266" t="s">
        <v>7</v>
      </c>
      <c r="E3266">
        <v>6</v>
      </c>
      <c r="F3266">
        <v>52318</v>
      </c>
      <c r="G3266">
        <v>2147</v>
      </c>
    </row>
    <row r="3267" spans="1:7">
      <c r="A3267" s="2">
        <v>43952</v>
      </c>
      <c r="B3267" s="2">
        <f t="shared" si="100"/>
        <v>43982</v>
      </c>
      <c r="C3267" s="3">
        <f t="shared" si="101"/>
        <v>1</v>
      </c>
      <c r="D3267" t="s">
        <v>22</v>
      </c>
      <c r="E3267">
        <v>8</v>
      </c>
      <c r="F3267">
        <v>15661</v>
      </c>
      <c r="G3267">
        <v>818</v>
      </c>
    </row>
    <row r="3268" spans="1:7">
      <c r="A3268" s="2">
        <v>43952</v>
      </c>
      <c r="B3268" s="2">
        <f t="shared" ref="B3268:B3331" si="102">EOMONTH(A3268,0)</f>
        <v>43982</v>
      </c>
      <c r="C3268" s="3">
        <f t="shared" ref="C3268:C3331" si="103">IF(A3268=B3268,0,1)</f>
        <v>1</v>
      </c>
      <c r="D3268" t="s">
        <v>38</v>
      </c>
      <c r="E3268">
        <v>9</v>
      </c>
      <c r="F3268">
        <v>28764</v>
      </c>
      <c r="G3268">
        <v>2339</v>
      </c>
    </row>
    <row r="3269" spans="1:7">
      <c r="A3269" s="2">
        <v>43952</v>
      </c>
      <c r="B3269" s="2">
        <f t="shared" si="102"/>
        <v>43982</v>
      </c>
      <c r="C3269" s="3">
        <f t="shared" si="103"/>
        <v>1</v>
      </c>
      <c r="D3269" t="s">
        <v>45</v>
      </c>
      <c r="E3269">
        <v>10</v>
      </c>
      <c r="F3269">
        <v>4918</v>
      </c>
      <c r="G3269">
        <v>159</v>
      </c>
    </row>
    <row r="3270" spans="1:7">
      <c r="A3270" s="2">
        <v>43952</v>
      </c>
      <c r="B3270" s="2">
        <f t="shared" si="102"/>
        <v>43982</v>
      </c>
      <c r="C3270" s="3">
        <f t="shared" si="103"/>
        <v>1</v>
      </c>
      <c r="D3270" t="s">
        <v>33</v>
      </c>
      <c r="E3270">
        <v>11</v>
      </c>
      <c r="F3270">
        <v>4658</v>
      </c>
      <c r="G3270">
        <v>231</v>
      </c>
    </row>
    <row r="3271" spans="1:7">
      <c r="A3271" s="2">
        <v>43952</v>
      </c>
      <c r="B3271" s="2">
        <f t="shared" si="102"/>
        <v>43982</v>
      </c>
      <c r="C3271" s="3">
        <f t="shared" si="103"/>
        <v>1</v>
      </c>
      <c r="D3271" t="s">
        <v>15</v>
      </c>
      <c r="E3271">
        <v>12</v>
      </c>
      <c r="F3271">
        <v>34720</v>
      </c>
      <c r="G3271">
        <v>1313</v>
      </c>
    </row>
    <row r="3272" spans="1:7">
      <c r="A3272" s="2">
        <v>43952</v>
      </c>
      <c r="B3272" s="2">
        <f t="shared" si="102"/>
        <v>43982</v>
      </c>
      <c r="C3272" s="3">
        <f t="shared" si="103"/>
        <v>1</v>
      </c>
      <c r="D3272" t="s">
        <v>18</v>
      </c>
      <c r="E3272">
        <v>13</v>
      </c>
      <c r="F3272">
        <v>26436</v>
      </c>
      <c r="G3272">
        <v>1153</v>
      </c>
    </row>
    <row r="3273" spans="1:7">
      <c r="A3273" s="2">
        <v>43952</v>
      </c>
      <c r="B3273" s="2">
        <f t="shared" si="102"/>
        <v>43982</v>
      </c>
      <c r="C3273" s="3">
        <f t="shared" si="103"/>
        <v>1</v>
      </c>
      <c r="D3273" t="s">
        <v>57</v>
      </c>
      <c r="E3273">
        <v>66</v>
      </c>
      <c r="F3273">
        <v>1115</v>
      </c>
      <c r="G3273">
        <v>6</v>
      </c>
    </row>
    <row r="3274" spans="1:7">
      <c r="A3274" s="2">
        <v>43952</v>
      </c>
      <c r="B3274" s="2">
        <f t="shared" si="102"/>
        <v>43982</v>
      </c>
      <c r="C3274" s="3">
        <f t="shared" si="103"/>
        <v>1</v>
      </c>
      <c r="D3274" t="s">
        <v>26</v>
      </c>
      <c r="E3274">
        <v>15</v>
      </c>
      <c r="F3274">
        <v>610</v>
      </c>
      <c r="G3274">
        <v>16</v>
      </c>
    </row>
    <row r="3275" spans="1:7">
      <c r="A3275" s="2">
        <v>43952</v>
      </c>
      <c r="B3275" s="2">
        <f t="shared" si="102"/>
        <v>43982</v>
      </c>
      <c r="C3275" s="3">
        <f t="shared" si="103"/>
        <v>1</v>
      </c>
      <c r="D3275" t="s">
        <v>53</v>
      </c>
      <c r="E3275">
        <v>16</v>
      </c>
      <c r="F3275">
        <v>2035</v>
      </c>
      <c r="G3275">
        <v>63</v>
      </c>
    </row>
    <row r="3276" spans="1:7">
      <c r="A3276" s="2">
        <v>43952</v>
      </c>
      <c r="B3276" s="2">
        <f t="shared" si="102"/>
        <v>43982</v>
      </c>
      <c r="C3276" s="3">
        <f t="shared" si="103"/>
        <v>1</v>
      </c>
      <c r="D3276" t="s">
        <v>6</v>
      </c>
      <c r="E3276">
        <v>17</v>
      </c>
      <c r="F3276">
        <v>56055</v>
      </c>
      <c r="G3276">
        <v>2464</v>
      </c>
    </row>
    <row r="3277" spans="1:7">
      <c r="A3277" s="2">
        <v>43952</v>
      </c>
      <c r="B3277" s="2">
        <f t="shared" si="102"/>
        <v>43982</v>
      </c>
      <c r="C3277" s="3">
        <f t="shared" si="103"/>
        <v>1</v>
      </c>
      <c r="D3277" t="s">
        <v>27</v>
      </c>
      <c r="E3277">
        <v>18</v>
      </c>
      <c r="F3277">
        <v>18941</v>
      </c>
      <c r="G3277">
        <v>1175</v>
      </c>
    </row>
    <row r="3278" spans="1:7">
      <c r="A3278" s="2">
        <v>43952</v>
      </c>
      <c r="B3278" s="2">
        <f t="shared" si="102"/>
        <v>43982</v>
      </c>
      <c r="C3278" s="3">
        <f t="shared" si="103"/>
        <v>1</v>
      </c>
      <c r="D3278" t="s">
        <v>39</v>
      </c>
      <c r="E3278">
        <v>19</v>
      </c>
      <c r="F3278">
        <v>7883</v>
      </c>
      <c r="G3278">
        <v>170</v>
      </c>
    </row>
    <row r="3279" spans="1:7">
      <c r="A3279" s="2">
        <v>43952</v>
      </c>
      <c r="B3279" s="2">
        <f t="shared" si="102"/>
        <v>43982</v>
      </c>
      <c r="C3279" s="3">
        <f t="shared" si="103"/>
        <v>1</v>
      </c>
      <c r="D3279" t="s">
        <v>34</v>
      </c>
      <c r="E3279">
        <v>20</v>
      </c>
      <c r="F3279">
        <v>4510</v>
      </c>
      <c r="G3279">
        <v>136</v>
      </c>
    </row>
    <row r="3280" spans="1:7">
      <c r="A3280" s="2">
        <v>43952</v>
      </c>
      <c r="B3280" s="2">
        <f t="shared" si="102"/>
        <v>43982</v>
      </c>
      <c r="C3280" s="3">
        <f t="shared" si="103"/>
        <v>1</v>
      </c>
      <c r="D3280" t="s">
        <v>28</v>
      </c>
      <c r="E3280">
        <v>21</v>
      </c>
      <c r="F3280">
        <v>4879</v>
      </c>
      <c r="G3280">
        <v>248</v>
      </c>
    </row>
    <row r="3281" spans="1:7">
      <c r="A3281" s="2">
        <v>43952</v>
      </c>
      <c r="B3281" s="2">
        <f t="shared" si="102"/>
        <v>43982</v>
      </c>
      <c r="C3281" s="3">
        <f t="shared" si="103"/>
        <v>1</v>
      </c>
      <c r="D3281" t="s">
        <v>40</v>
      </c>
      <c r="E3281">
        <v>22</v>
      </c>
      <c r="F3281">
        <v>28754</v>
      </c>
      <c r="G3281">
        <v>1970</v>
      </c>
    </row>
    <row r="3282" spans="1:7">
      <c r="A3282" s="2">
        <v>43952</v>
      </c>
      <c r="B3282" s="2">
        <f t="shared" si="102"/>
        <v>43982</v>
      </c>
      <c r="C3282" s="3">
        <f t="shared" si="103"/>
        <v>1</v>
      </c>
      <c r="D3282" t="s">
        <v>51</v>
      </c>
      <c r="E3282">
        <v>23</v>
      </c>
      <c r="F3282">
        <v>1123</v>
      </c>
      <c r="G3282">
        <v>55</v>
      </c>
    </row>
    <row r="3283" spans="1:7">
      <c r="A3283" s="2">
        <v>43952</v>
      </c>
      <c r="B3283" s="2">
        <f t="shared" si="102"/>
        <v>43982</v>
      </c>
      <c r="C3283" s="3">
        <f t="shared" si="103"/>
        <v>1</v>
      </c>
      <c r="D3283" t="s">
        <v>23</v>
      </c>
      <c r="E3283">
        <v>24</v>
      </c>
      <c r="F3283">
        <v>23566</v>
      </c>
      <c r="G3283">
        <v>1192</v>
      </c>
    </row>
    <row r="3284" spans="1:7">
      <c r="A3284" s="2">
        <v>43952</v>
      </c>
      <c r="B3284" s="2">
        <f t="shared" si="102"/>
        <v>43982</v>
      </c>
      <c r="C3284" s="3">
        <f t="shared" si="103"/>
        <v>1</v>
      </c>
      <c r="D3284" t="s">
        <v>9</v>
      </c>
      <c r="E3284">
        <v>25</v>
      </c>
      <c r="F3284">
        <v>64311</v>
      </c>
      <c r="G3284">
        <v>3716</v>
      </c>
    </row>
    <row r="3285" spans="1:7">
      <c r="A3285" s="2">
        <v>43952</v>
      </c>
      <c r="B3285" s="2">
        <f t="shared" si="102"/>
        <v>43982</v>
      </c>
      <c r="C3285" s="3">
        <f t="shared" si="103"/>
        <v>1</v>
      </c>
      <c r="D3285" t="s">
        <v>42</v>
      </c>
      <c r="E3285">
        <v>26</v>
      </c>
      <c r="F3285">
        <v>42348</v>
      </c>
      <c r="G3285">
        <v>3866</v>
      </c>
    </row>
    <row r="3286" spans="1:7">
      <c r="A3286" s="2">
        <v>43952</v>
      </c>
      <c r="B3286" s="2">
        <f t="shared" si="102"/>
        <v>43982</v>
      </c>
      <c r="C3286" s="3">
        <f t="shared" si="103"/>
        <v>1</v>
      </c>
      <c r="D3286" t="s">
        <v>29</v>
      </c>
      <c r="E3286">
        <v>27</v>
      </c>
      <c r="F3286">
        <v>5730</v>
      </c>
      <c r="G3286">
        <v>371</v>
      </c>
    </row>
    <row r="3287" spans="1:7">
      <c r="A3287" s="2">
        <v>43952</v>
      </c>
      <c r="B3287" s="2">
        <f t="shared" si="102"/>
        <v>43982</v>
      </c>
      <c r="C3287" s="3">
        <f t="shared" si="103"/>
        <v>1</v>
      </c>
      <c r="D3287" t="s">
        <v>46</v>
      </c>
      <c r="E3287">
        <v>28</v>
      </c>
      <c r="F3287">
        <v>7212</v>
      </c>
      <c r="G3287">
        <v>281</v>
      </c>
    </row>
    <row r="3288" spans="1:7">
      <c r="A3288" s="2">
        <v>43952</v>
      </c>
      <c r="B3288" s="2">
        <f t="shared" si="102"/>
        <v>43982</v>
      </c>
      <c r="C3288" s="3">
        <f t="shared" si="103"/>
        <v>1</v>
      </c>
      <c r="D3288" t="s">
        <v>35</v>
      </c>
      <c r="E3288">
        <v>29</v>
      </c>
      <c r="F3288">
        <v>7840</v>
      </c>
      <c r="G3288">
        <v>355</v>
      </c>
    </row>
    <row r="3289" spans="1:7">
      <c r="A3289" s="2">
        <v>43952</v>
      </c>
      <c r="B3289" s="2">
        <f t="shared" si="102"/>
        <v>43982</v>
      </c>
      <c r="C3289" s="3">
        <f t="shared" si="103"/>
        <v>1</v>
      </c>
      <c r="D3289" t="s">
        <v>54</v>
      </c>
      <c r="E3289">
        <v>30</v>
      </c>
      <c r="F3289">
        <v>452</v>
      </c>
      <c r="G3289">
        <v>16</v>
      </c>
    </row>
    <row r="3290" spans="1:7">
      <c r="A3290" s="2">
        <v>43952</v>
      </c>
      <c r="B3290" s="2">
        <f t="shared" si="102"/>
        <v>43982</v>
      </c>
      <c r="C3290" s="3">
        <f t="shared" si="103"/>
        <v>1</v>
      </c>
      <c r="D3290" t="s">
        <v>12</v>
      </c>
      <c r="E3290">
        <v>31</v>
      </c>
      <c r="F3290">
        <v>4838</v>
      </c>
      <c r="G3290">
        <v>72</v>
      </c>
    </row>
    <row r="3291" spans="1:7">
      <c r="A3291" s="2">
        <v>43952</v>
      </c>
      <c r="B3291" s="2">
        <f t="shared" si="102"/>
        <v>43982</v>
      </c>
      <c r="C3291" s="3">
        <f t="shared" si="103"/>
        <v>1</v>
      </c>
      <c r="D3291" t="s">
        <v>24</v>
      </c>
      <c r="E3291">
        <v>32</v>
      </c>
      <c r="F3291">
        <v>5249</v>
      </c>
      <c r="G3291">
        <v>254</v>
      </c>
    </row>
    <row r="3292" spans="1:7">
      <c r="A3292" s="2">
        <v>43952</v>
      </c>
      <c r="B3292" s="2">
        <f t="shared" si="102"/>
        <v>43982</v>
      </c>
      <c r="C3292" s="3">
        <f t="shared" si="103"/>
        <v>1</v>
      </c>
      <c r="D3292" t="s">
        <v>19</v>
      </c>
      <c r="E3292">
        <v>33</v>
      </c>
      <c r="F3292">
        <v>2310</v>
      </c>
      <c r="G3292">
        <v>81</v>
      </c>
    </row>
    <row r="3293" spans="1:7">
      <c r="A3293" s="2">
        <v>43952</v>
      </c>
      <c r="B3293" s="2">
        <f t="shared" si="102"/>
        <v>43982</v>
      </c>
      <c r="C3293" s="3">
        <f t="shared" si="103"/>
        <v>1</v>
      </c>
      <c r="D3293" t="s">
        <v>21</v>
      </c>
      <c r="E3293">
        <v>34</v>
      </c>
      <c r="F3293">
        <v>121190</v>
      </c>
      <c r="G3293">
        <v>7538</v>
      </c>
    </row>
    <row r="3294" spans="1:7">
      <c r="A3294" s="2">
        <v>43952</v>
      </c>
      <c r="B3294" s="2">
        <f t="shared" si="102"/>
        <v>43982</v>
      </c>
      <c r="C3294" s="3">
        <f t="shared" si="103"/>
        <v>1</v>
      </c>
      <c r="D3294" t="s">
        <v>47</v>
      </c>
      <c r="E3294">
        <v>35</v>
      </c>
      <c r="F3294">
        <v>3513</v>
      </c>
      <c r="G3294">
        <v>131</v>
      </c>
    </row>
    <row r="3295" spans="1:7">
      <c r="A3295" s="2">
        <v>43952</v>
      </c>
      <c r="B3295" s="2">
        <f t="shared" si="102"/>
        <v>43982</v>
      </c>
      <c r="C3295" s="3">
        <f t="shared" si="103"/>
        <v>1</v>
      </c>
      <c r="D3295" t="s">
        <v>16</v>
      </c>
      <c r="E3295">
        <v>36</v>
      </c>
      <c r="F3295">
        <v>313575</v>
      </c>
      <c r="G3295">
        <v>23841</v>
      </c>
    </row>
    <row r="3296" spans="1:7">
      <c r="A3296" s="2">
        <v>43952</v>
      </c>
      <c r="B3296" s="2">
        <f t="shared" si="102"/>
        <v>43982</v>
      </c>
      <c r="C3296" s="3">
        <f t="shared" si="103"/>
        <v>1</v>
      </c>
      <c r="D3296" t="s">
        <v>20</v>
      </c>
      <c r="E3296">
        <v>37</v>
      </c>
      <c r="F3296">
        <v>10922</v>
      </c>
      <c r="G3296">
        <v>405</v>
      </c>
    </row>
    <row r="3297" spans="1:7">
      <c r="A3297" s="2">
        <v>43952</v>
      </c>
      <c r="B3297" s="2">
        <f t="shared" si="102"/>
        <v>43982</v>
      </c>
      <c r="C3297" s="3">
        <f t="shared" si="103"/>
        <v>1</v>
      </c>
      <c r="D3297" t="s">
        <v>48</v>
      </c>
      <c r="E3297">
        <v>38</v>
      </c>
      <c r="F3297">
        <v>1107</v>
      </c>
      <c r="G3297">
        <v>23</v>
      </c>
    </row>
    <row r="3298" spans="1:7">
      <c r="A3298" s="2">
        <v>43952</v>
      </c>
      <c r="B3298" s="2">
        <f t="shared" si="102"/>
        <v>43982</v>
      </c>
      <c r="C3298" s="3">
        <f t="shared" si="103"/>
        <v>1</v>
      </c>
      <c r="D3298" t="s">
        <v>59</v>
      </c>
      <c r="E3298">
        <v>69</v>
      </c>
      <c r="F3298">
        <v>14</v>
      </c>
      <c r="G3298">
        <v>2</v>
      </c>
    </row>
    <row r="3299" spans="1:7">
      <c r="A3299" s="2">
        <v>43952</v>
      </c>
      <c r="B3299" s="2">
        <f t="shared" si="102"/>
        <v>43982</v>
      </c>
      <c r="C3299" s="3">
        <f t="shared" si="103"/>
        <v>1</v>
      </c>
      <c r="D3299" t="s">
        <v>41</v>
      </c>
      <c r="E3299">
        <v>39</v>
      </c>
      <c r="F3299">
        <v>18743</v>
      </c>
      <c r="G3299">
        <v>1002</v>
      </c>
    </row>
    <row r="3300" spans="1:7">
      <c r="A3300" s="2">
        <v>43952</v>
      </c>
      <c r="B3300" s="2">
        <f t="shared" si="102"/>
        <v>43982</v>
      </c>
      <c r="C3300" s="3">
        <f t="shared" si="103"/>
        <v>1</v>
      </c>
      <c r="D3300" t="s">
        <v>30</v>
      </c>
      <c r="E3300">
        <v>40</v>
      </c>
      <c r="F3300">
        <v>3748</v>
      </c>
      <c r="G3300">
        <v>230</v>
      </c>
    </row>
    <row r="3301" spans="1:7">
      <c r="A3301" s="2">
        <v>43952</v>
      </c>
      <c r="B3301" s="2">
        <f t="shared" si="102"/>
        <v>43982</v>
      </c>
      <c r="C3301" s="3">
        <f t="shared" si="103"/>
        <v>1</v>
      </c>
      <c r="D3301" t="s">
        <v>14</v>
      </c>
      <c r="E3301">
        <v>41</v>
      </c>
      <c r="F3301">
        <v>2579</v>
      </c>
      <c r="G3301">
        <v>104</v>
      </c>
    </row>
    <row r="3302" spans="1:7">
      <c r="A3302" s="2">
        <v>43952</v>
      </c>
      <c r="B3302" s="2">
        <f t="shared" si="102"/>
        <v>43982</v>
      </c>
      <c r="C3302" s="3">
        <f t="shared" si="103"/>
        <v>1</v>
      </c>
      <c r="D3302" t="s">
        <v>31</v>
      </c>
      <c r="E3302">
        <v>42</v>
      </c>
      <c r="F3302">
        <v>49764</v>
      </c>
      <c r="G3302">
        <v>2671</v>
      </c>
    </row>
    <row r="3303" spans="1:7">
      <c r="A3303" s="2">
        <v>43952</v>
      </c>
      <c r="B3303" s="2">
        <f t="shared" si="102"/>
        <v>43982</v>
      </c>
      <c r="C3303" s="3">
        <f t="shared" si="103"/>
        <v>1</v>
      </c>
      <c r="D3303" t="s">
        <v>55</v>
      </c>
      <c r="E3303">
        <v>72</v>
      </c>
      <c r="F3303">
        <v>1573</v>
      </c>
      <c r="G3303">
        <v>94</v>
      </c>
    </row>
    <row r="3304" spans="1:7">
      <c r="A3304" s="2">
        <v>43952</v>
      </c>
      <c r="B3304" s="2">
        <f t="shared" si="102"/>
        <v>43982</v>
      </c>
      <c r="C3304" s="3">
        <f t="shared" si="103"/>
        <v>1</v>
      </c>
      <c r="D3304" t="s">
        <v>17</v>
      </c>
      <c r="E3304">
        <v>44</v>
      </c>
      <c r="F3304">
        <v>8962</v>
      </c>
      <c r="G3304">
        <v>279</v>
      </c>
    </row>
    <row r="3305" spans="1:7">
      <c r="A3305" s="2">
        <v>43952</v>
      </c>
      <c r="B3305" s="2">
        <f t="shared" si="102"/>
        <v>43982</v>
      </c>
      <c r="C3305" s="3">
        <f t="shared" si="103"/>
        <v>1</v>
      </c>
      <c r="D3305" t="s">
        <v>32</v>
      </c>
      <c r="E3305">
        <v>45</v>
      </c>
      <c r="F3305">
        <v>6258</v>
      </c>
      <c r="G3305">
        <v>256</v>
      </c>
    </row>
    <row r="3306" spans="1:7">
      <c r="A3306" s="2">
        <v>43952</v>
      </c>
      <c r="B3306" s="2">
        <f t="shared" si="102"/>
        <v>43982</v>
      </c>
      <c r="C3306" s="3">
        <f t="shared" si="103"/>
        <v>1</v>
      </c>
      <c r="D3306" t="s">
        <v>43</v>
      </c>
      <c r="E3306">
        <v>46</v>
      </c>
      <c r="F3306">
        <v>2525</v>
      </c>
      <c r="G3306">
        <v>21</v>
      </c>
    </row>
    <row r="3307" spans="1:7">
      <c r="A3307" s="2">
        <v>43952</v>
      </c>
      <c r="B3307" s="2">
        <f t="shared" si="102"/>
        <v>43982</v>
      </c>
      <c r="C3307" s="3">
        <f t="shared" si="103"/>
        <v>1</v>
      </c>
      <c r="D3307" t="s">
        <v>25</v>
      </c>
      <c r="E3307">
        <v>47</v>
      </c>
      <c r="F3307">
        <v>11781</v>
      </c>
      <c r="G3307">
        <v>205</v>
      </c>
    </row>
    <row r="3308" spans="1:7">
      <c r="A3308" s="2">
        <v>43952</v>
      </c>
      <c r="B3308" s="2">
        <f t="shared" si="102"/>
        <v>43982</v>
      </c>
      <c r="C3308" s="3">
        <f t="shared" si="103"/>
        <v>1</v>
      </c>
      <c r="D3308" t="s">
        <v>11</v>
      </c>
      <c r="E3308">
        <v>48</v>
      </c>
      <c r="F3308">
        <v>30342</v>
      </c>
      <c r="G3308">
        <v>853</v>
      </c>
    </row>
    <row r="3309" spans="1:7">
      <c r="A3309" s="2">
        <v>43952</v>
      </c>
      <c r="B3309" s="2">
        <f t="shared" si="102"/>
        <v>43982</v>
      </c>
      <c r="C3309" s="3">
        <f t="shared" si="103"/>
        <v>1</v>
      </c>
      <c r="D3309" t="s">
        <v>13</v>
      </c>
      <c r="E3309">
        <v>49</v>
      </c>
      <c r="F3309">
        <v>4829</v>
      </c>
      <c r="G3309">
        <v>46</v>
      </c>
    </row>
    <row r="3310" spans="1:7">
      <c r="A3310" s="2">
        <v>43952</v>
      </c>
      <c r="B3310" s="2">
        <f t="shared" si="102"/>
        <v>43982</v>
      </c>
      <c r="C3310" s="3">
        <f t="shared" si="103"/>
        <v>1</v>
      </c>
      <c r="D3310" t="s">
        <v>36</v>
      </c>
      <c r="E3310">
        <v>50</v>
      </c>
      <c r="F3310">
        <v>879</v>
      </c>
      <c r="G3310">
        <v>49</v>
      </c>
    </row>
    <row r="3311" spans="1:7">
      <c r="A3311" s="2">
        <v>43952</v>
      </c>
      <c r="B3311" s="2">
        <f t="shared" si="102"/>
        <v>43982</v>
      </c>
      <c r="C3311" s="3">
        <f t="shared" si="103"/>
        <v>1</v>
      </c>
      <c r="D3311" t="s">
        <v>56</v>
      </c>
      <c r="E3311">
        <v>78</v>
      </c>
      <c r="F3311">
        <v>66</v>
      </c>
      <c r="G3311">
        <v>4</v>
      </c>
    </row>
    <row r="3312" spans="1:7">
      <c r="A3312" s="2">
        <v>43952</v>
      </c>
      <c r="B3312" s="2">
        <f t="shared" si="102"/>
        <v>43982</v>
      </c>
      <c r="C3312" s="3">
        <f t="shared" si="103"/>
        <v>1</v>
      </c>
      <c r="D3312" t="s">
        <v>37</v>
      </c>
      <c r="E3312">
        <v>51</v>
      </c>
      <c r="F3312">
        <v>16901</v>
      </c>
      <c r="G3312">
        <v>581</v>
      </c>
    </row>
    <row r="3313" spans="1:7">
      <c r="A3313" s="2">
        <v>43952</v>
      </c>
      <c r="B3313" s="2">
        <f t="shared" si="102"/>
        <v>43982</v>
      </c>
      <c r="C3313" s="3">
        <f t="shared" si="103"/>
        <v>1</v>
      </c>
      <c r="D3313" t="s">
        <v>5</v>
      </c>
      <c r="E3313">
        <v>53</v>
      </c>
      <c r="F3313">
        <v>15134</v>
      </c>
      <c r="G3313">
        <v>829</v>
      </c>
    </row>
    <row r="3314" spans="1:7">
      <c r="A3314" s="2">
        <v>43952</v>
      </c>
      <c r="B3314" s="2">
        <f t="shared" si="102"/>
        <v>43982</v>
      </c>
      <c r="C3314" s="3">
        <f t="shared" si="103"/>
        <v>1</v>
      </c>
      <c r="D3314" t="s">
        <v>58</v>
      </c>
      <c r="E3314">
        <v>54</v>
      </c>
      <c r="F3314">
        <v>1152</v>
      </c>
      <c r="G3314">
        <v>47</v>
      </c>
    </row>
    <row r="3315" spans="1:7">
      <c r="A3315" s="2">
        <v>43952</v>
      </c>
      <c r="B3315" s="2">
        <f t="shared" si="102"/>
        <v>43982</v>
      </c>
      <c r="C3315" s="3">
        <f t="shared" si="103"/>
        <v>1</v>
      </c>
      <c r="D3315" t="s">
        <v>10</v>
      </c>
      <c r="E3315">
        <v>55</v>
      </c>
      <c r="F3315">
        <v>7439</v>
      </c>
      <c r="G3315">
        <v>327</v>
      </c>
    </row>
    <row r="3316" spans="1:7">
      <c r="A3316" s="2">
        <v>43952</v>
      </c>
      <c r="B3316" s="2">
        <f t="shared" si="102"/>
        <v>43982</v>
      </c>
      <c r="C3316" s="3">
        <f t="shared" si="103"/>
        <v>1</v>
      </c>
      <c r="D3316" t="s">
        <v>49</v>
      </c>
      <c r="E3316">
        <v>56</v>
      </c>
      <c r="F3316">
        <v>566</v>
      </c>
      <c r="G3316">
        <v>7</v>
      </c>
    </row>
    <row r="3317" spans="1:7">
      <c r="A3317" s="2">
        <v>43953</v>
      </c>
      <c r="B3317" s="2">
        <f t="shared" si="102"/>
        <v>43982</v>
      </c>
      <c r="C3317" s="3">
        <f t="shared" si="103"/>
        <v>1</v>
      </c>
      <c r="D3317" t="s">
        <v>52</v>
      </c>
      <c r="E3317">
        <v>1</v>
      </c>
      <c r="F3317">
        <v>7611</v>
      </c>
      <c r="G3317">
        <v>288</v>
      </c>
    </row>
    <row r="3318" spans="1:7">
      <c r="A3318" s="2">
        <v>43953</v>
      </c>
      <c r="B3318" s="2">
        <f t="shared" si="102"/>
        <v>43982</v>
      </c>
      <c r="C3318" s="3">
        <f t="shared" si="103"/>
        <v>1</v>
      </c>
      <c r="D3318" t="s">
        <v>50</v>
      </c>
      <c r="E3318">
        <v>2</v>
      </c>
      <c r="F3318">
        <v>363</v>
      </c>
      <c r="G3318">
        <v>7</v>
      </c>
    </row>
    <row r="3319" spans="1:7">
      <c r="A3319" s="2">
        <v>43953</v>
      </c>
      <c r="B3319" s="2">
        <f t="shared" si="102"/>
        <v>43982</v>
      </c>
      <c r="C3319" s="3">
        <f t="shared" si="103"/>
        <v>1</v>
      </c>
      <c r="D3319" t="s">
        <v>8</v>
      </c>
      <c r="E3319">
        <v>4</v>
      </c>
      <c r="F3319">
        <v>8364</v>
      </c>
      <c r="G3319">
        <v>353</v>
      </c>
    </row>
    <row r="3320" spans="1:7">
      <c r="A3320" s="2">
        <v>43953</v>
      </c>
      <c r="B3320" s="2">
        <f t="shared" si="102"/>
        <v>43982</v>
      </c>
      <c r="C3320" s="3">
        <f t="shared" si="103"/>
        <v>1</v>
      </c>
      <c r="D3320" t="s">
        <v>44</v>
      </c>
      <c r="E3320">
        <v>5</v>
      </c>
      <c r="F3320">
        <v>3372</v>
      </c>
      <c r="G3320">
        <v>72</v>
      </c>
    </row>
    <row r="3321" spans="1:7">
      <c r="A3321" s="2">
        <v>43953</v>
      </c>
      <c r="B3321" s="2">
        <f t="shared" si="102"/>
        <v>43982</v>
      </c>
      <c r="C3321" s="3">
        <f t="shared" si="103"/>
        <v>1</v>
      </c>
      <c r="D3321" t="s">
        <v>7</v>
      </c>
      <c r="E3321">
        <v>6</v>
      </c>
      <c r="F3321">
        <v>53753</v>
      </c>
      <c r="G3321">
        <v>2213</v>
      </c>
    </row>
    <row r="3322" spans="1:7">
      <c r="A3322" s="2">
        <v>43953</v>
      </c>
      <c r="B3322" s="2">
        <f t="shared" si="102"/>
        <v>43982</v>
      </c>
      <c r="C3322" s="3">
        <f t="shared" si="103"/>
        <v>1</v>
      </c>
      <c r="D3322" t="s">
        <v>22</v>
      </c>
      <c r="E3322">
        <v>8</v>
      </c>
      <c r="F3322">
        <v>16118</v>
      </c>
      <c r="G3322">
        <v>830</v>
      </c>
    </row>
    <row r="3323" spans="1:7">
      <c r="A3323" s="2">
        <v>43953</v>
      </c>
      <c r="B3323" s="2">
        <f t="shared" si="102"/>
        <v>43982</v>
      </c>
      <c r="C3323" s="3">
        <f t="shared" si="103"/>
        <v>1</v>
      </c>
      <c r="D3323" t="s">
        <v>38</v>
      </c>
      <c r="E3323">
        <v>9</v>
      </c>
      <c r="F3323">
        <v>29287</v>
      </c>
      <c r="G3323">
        <v>2436</v>
      </c>
    </row>
    <row r="3324" spans="1:7">
      <c r="A3324" s="2">
        <v>43953</v>
      </c>
      <c r="B3324" s="2">
        <f t="shared" si="102"/>
        <v>43982</v>
      </c>
      <c r="C3324" s="3">
        <f t="shared" si="103"/>
        <v>1</v>
      </c>
      <c r="D3324" t="s">
        <v>45</v>
      </c>
      <c r="E3324">
        <v>10</v>
      </c>
      <c r="F3324">
        <v>5038</v>
      </c>
      <c r="G3324">
        <v>168</v>
      </c>
    </row>
    <row r="3325" spans="1:7">
      <c r="A3325" s="2">
        <v>43953</v>
      </c>
      <c r="B3325" s="2">
        <f t="shared" si="102"/>
        <v>43982</v>
      </c>
      <c r="C3325" s="3">
        <f t="shared" si="103"/>
        <v>1</v>
      </c>
      <c r="D3325" t="s">
        <v>33</v>
      </c>
      <c r="E3325">
        <v>11</v>
      </c>
      <c r="F3325">
        <v>4797</v>
      </c>
      <c r="G3325">
        <v>240</v>
      </c>
    </row>
    <row r="3326" spans="1:7">
      <c r="A3326" s="2">
        <v>43953</v>
      </c>
      <c r="B3326" s="2">
        <f t="shared" si="102"/>
        <v>43982</v>
      </c>
      <c r="C3326" s="3">
        <f t="shared" si="103"/>
        <v>1</v>
      </c>
      <c r="D3326" t="s">
        <v>15</v>
      </c>
      <c r="E3326">
        <v>12</v>
      </c>
      <c r="F3326">
        <v>35455</v>
      </c>
      <c r="G3326">
        <v>1363</v>
      </c>
    </row>
    <row r="3327" spans="1:7">
      <c r="A3327" s="2">
        <v>43953</v>
      </c>
      <c r="B3327" s="2">
        <f t="shared" si="102"/>
        <v>43982</v>
      </c>
      <c r="C3327" s="3">
        <f t="shared" si="103"/>
        <v>1</v>
      </c>
      <c r="D3327" t="s">
        <v>18</v>
      </c>
      <c r="E3327">
        <v>13</v>
      </c>
      <c r="F3327">
        <v>27268</v>
      </c>
      <c r="G3327">
        <v>1161</v>
      </c>
    </row>
    <row r="3328" spans="1:7">
      <c r="A3328" s="2">
        <v>43953</v>
      </c>
      <c r="B3328" s="2">
        <f t="shared" si="102"/>
        <v>43982</v>
      </c>
      <c r="C3328" s="3">
        <f t="shared" si="103"/>
        <v>1</v>
      </c>
      <c r="D3328" t="s">
        <v>57</v>
      </c>
      <c r="E3328">
        <v>66</v>
      </c>
      <c r="F3328">
        <v>1117</v>
      </c>
      <c r="G3328">
        <v>6</v>
      </c>
    </row>
    <row r="3329" spans="1:7">
      <c r="A3329" s="2">
        <v>43953</v>
      </c>
      <c r="B3329" s="2">
        <f t="shared" si="102"/>
        <v>43982</v>
      </c>
      <c r="C3329" s="3">
        <f t="shared" si="103"/>
        <v>1</v>
      </c>
      <c r="D3329" t="s">
        <v>26</v>
      </c>
      <c r="E3329">
        <v>15</v>
      </c>
      <c r="F3329">
        <v>611</v>
      </c>
      <c r="G3329">
        <v>16</v>
      </c>
    </row>
    <row r="3330" spans="1:7">
      <c r="A3330" s="2">
        <v>43953</v>
      </c>
      <c r="B3330" s="2">
        <f t="shared" si="102"/>
        <v>43982</v>
      </c>
      <c r="C3330" s="3">
        <f t="shared" si="103"/>
        <v>1</v>
      </c>
      <c r="D3330" t="s">
        <v>53</v>
      </c>
      <c r="E3330">
        <v>16</v>
      </c>
      <c r="F3330">
        <v>2061</v>
      </c>
      <c r="G3330">
        <v>64</v>
      </c>
    </row>
    <row r="3331" spans="1:7">
      <c r="A3331" s="2">
        <v>43953</v>
      </c>
      <c r="B3331" s="2">
        <f t="shared" si="102"/>
        <v>43982</v>
      </c>
      <c r="C3331" s="3">
        <f t="shared" si="103"/>
        <v>1</v>
      </c>
      <c r="D3331" t="s">
        <v>6</v>
      </c>
      <c r="E3331">
        <v>17</v>
      </c>
      <c r="F3331">
        <v>58505</v>
      </c>
      <c r="G3331">
        <v>2576</v>
      </c>
    </row>
    <row r="3332" spans="1:7">
      <c r="A3332" s="2">
        <v>43953</v>
      </c>
      <c r="B3332" s="2">
        <f t="shared" ref="B3332:B3395" si="104">EOMONTH(A3332,0)</f>
        <v>43982</v>
      </c>
      <c r="C3332" s="3">
        <f t="shared" ref="C3332:C3395" si="105">IF(A3332=B3332,0,1)</f>
        <v>1</v>
      </c>
      <c r="D3332" t="s">
        <v>27</v>
      </c>
      <c r="E3332">
        <v>18</v>
      </c>
      <c r="F3332">
        <v>19629</v>
      </c>
      <c r="G3332">
        <v>1229</v>
      </c>
    </row>
    <row r="3333" spans="1:7">
      <c r="A3333" s="2">
        <v>43953</v>
      </c>
      <c r="B3333" s="2">
        <f t="shared" si="104"/>
        <v>43982</v>
      </c>
      <c r="C3333" s="3">
        <f t="shared" si="105"/>
        <v>1</v>
      </c>
      <c r="D3333" t="s">
        <v>39</v>
      </c>
      <c r="E3333">
        <v>19</v>
      </c>
      <c r="F3333">
        <v>8641</v>
      </c>
      <c r="G3333">
        <v>175</v>
      </c>
    </row>
    <row r="3334" spans="1:7">
      <c r="A3334" s="2">
        <v>43953</v>
      </c>
      <c r="B3334" s="2">
        <f t="shared" si="104"/>
        <v>43982</v>
      </c>
      <c r="C3334" s="3">
        <f t="shared" si="105"/>
        <v>1</v>
      </c>
      <c r="D3334" t="s">
        <v>34</v>
      </c>
      <c r="E3334">
        <v>20</v>
      </c>
      <c r="F3334">
        <v>4863</v>
      </c>
      <c r="G3334">
        <v>140</v>
      </c>
    </row>
    <row r="3335" spans="1:7">
      <c r="A3335" s="2">
        <v>43953</v>
      </c>
      <c r="B3335" s="2">
        <f t="shared" si="104"/>
        <v>43982</v>
      </c>
      <c r="C3335" s="3">
        <f t="shared" si="105"/>
        <v>1</v>
      </c>
      <c r="D3335" t="s">
        <v>28</v>
      </c>
      <c r="E3335">
        <v>21</v>
      </c>
      <c r="F3335">
        <v>4881</v>
      </c>
      <c r="G3335">
        <v>252</v>
      </c>
    </row>
    <row r="3336" spans="1:7">
      <c r="A3336" s="2">
        <v>43953</v>
      </c>
      <c r="B3336" s="2">
        <f t="shared" si="104"/>
        <v>43982</v>
      </c>
      <c r="C3336" s="3">
        <f t="shared" si="105"/>
        <v>1</v>
      </c>
      <c r="D3336" t="s">
        <v>40</v>
      </c>
      <c r="E3336">
        <v>22</v>
      </c>
      <c r="F3336">
        <v>29183</v>
      </c>
      <c r="G3336">
        <v>1993</v>
      </c>
    </row>
    <row r="3337" spans="1:7">
      <c r="A3337" s="2">
        <v>43953</v>
      </c>
      <c r="B3337" s="2">
        <f t="shared" si="104"/>
        <v>43982</v>
      </c>
      <c r="C3337" s="3">
        <f t="shared" si="105"/>
        <v>1</v>
      </c>
      <c r="D3337" t="s">
        <v>51</v>
      </c>
      <c r="E3337">
        <v>23</v>
      </c>
      <c r="F3337">
        <v>1152</v>
      </c>
      <c r="G3337">
        <v>56</v>
      </c>
    </row>
    <row r="3338" spans="1:7">
      <c r="A3338" s="2">
        <v>43953</v>
      </c>
      <c r="B3338" s="2">
        <f t="shared" si="104"/>
        <v>43982</v>
      </c>
      <c r="C3338" s="3">
        <f t="shared" si="105"/>
        <v>1</v>
      </c>
      <c r="D3338" t="s">
        <v>23</v>
      </c>
      <c r="E3338">
        <v>24</v>
      </c>
      <c r="F3338">
        <v>24568</v>
      </c>
      <c r="G3338">
        <v>1251</v>
      </c>
    </row>
    <row r="3339" spans="1:7">
      <c r="A3339" s="2">
        <v>43953</v>
      </c>
      <c r="B3339" s="2">
        <f t="shared" si="104"/>
        <v>43982</v>
      </c>
      <c r="C3339" s="3">
        <f t="shared" si="105"/>
        <v>1</v>
      </c>
      <c r="D3339" t="s">
        <v>9</v>
      </c>
      <c r="E3339">
        <v>25</v>
      </c>
      <c r="F3339">
        <v>66263</v>
      </c>
      <c r="G3339">
        <v>3846</v>
      </c>
    </row>
    <row r="3340" spans="1:7">
      <c r="A3340" s="2">
        <v>43953</v>
      </c>
      <c r="B3340" s="2">
        <f t="shared" si="104"/>
        <v>43982</v>
      </c>
      <c r="C3340" s="3">
        <f t="shared" si="105"/>
        <v>1</v>
      </c>
      <c r="D3340" t="s">
        <v>42</v>
      </c>
      <c r="E3340">
        <v>26</v>
      </c>
      <c r="F3340">
        <v>43191</v>
      </c>
      <c r="G3340">
        <v>4020</v>
      </c>
    </row>
    <row r="3341" spans="1:7">
      <c r="A3341" s="2">
        <v>43953</v>
      </c>
      <c r="B3341" s="2">
        <f t="shared" si="104"/>
        <v>43982</v>
      </c>
      <c r="C3341" s="3">
        <f t="shared" si="105"/>
        <v>1</v>
      </c>
      <c r="D3341" t="s">
        <v>29</v>
      </c>
      <c r="E3341">
        <v>27</v>
      </c>
      <c r="F3341">
        <v>6228</v>
      </c>
      <c r="G3341">
        <v>395</v>
      </c>
    </row>
    <row r="3342" spans="1:7">
      <c r="A3342" s="2">
        <v>43953</v>
      </c>
      <c r="B3342" s="2">
        <f t="shared" si="104"/>
        <v>43982</v>
      </c>
      <c r="C3342" s="3">
        <f t="shared" si="105"/>
        <v>1</v>
      </c>
      <c r="D3342" t="s">
        <v>46</v>
      </c>
      <c r="E3342">
        <v>28</v>
      </c>
      <c r="F3342">
        <v>7441</v>
      </c>
      <c r="G3342">
        <v>291</v>
      </c>
    </row>
    <row r="3343" spans="1:7">
      <c r="A3343" s="2">
        <v>43953</v>
      </c>
      <c r="B3343" s="2">
        <f t="shared" si="104"/>
        <v>43982</v>
      </c>
      <c r="C3343" s="3">
        <f t="shared" si="105"/>
        <v>1</v>
      </c>
      <c r="D3343" t="s">
        <v>35</v>
      </c>
      <c r="E3343">
        <v>29</v>
      </c>
      <c r="F3343">
        <v>8154</v>
      </c>
      <c r="G3343">
        <v>373</v>
      </c>
    </row>
    <row r="3344" spans="1:7">
      <c r="A3344" s="2">
        <v>43953</v>
      </c>
      <c r="B3344" s="2">
        <f t="shared" si="104"/>
        <v>43982</v>
      </c>
      <c r="C3344" s="3">
        <f t="shared" si="105"/>
        <v>1</v>
      </c>
      <c r="D3344" t="s">
        <v>54</v>
      </c>
      <c r="E3344">
        <v>30</v>
      </c>
      <c r="F3344">
        <v>454</v>
      </c>
      <c r="G3344">
        <v>16</v>
      </c>
    </row>
    <row r="3345" spans="1:7">
      <c r="A3345" s="2">
        <v>43953</v>
      </c>
      <c r="B3345" s="2">
        <f t="shared" si="104"/>
        <v>43982</v>
      </c>
      <c r="C3345" s="3">
        <f t="shared" si="105"/>
        <v>1</v>
      </c>
      <c r="D3345" t="s">
        <v>12</v>
      </c>
      <c r="E3345">
        <v>31</v>
      </c>
      <c r="F3345">
        <v>5332</v>
      </c>
      <c r="G3345">
        <v>75</v>
      </c>
    </row>
    <row r="3346" spans="1:7">
      <c r="A3346" s="2">
        <v>43953</v>
      </c>
      <c r="B3346" s="2">
        <f t="shared" si="104"/>
        <v>43982</v>
      </c>
      <c r="C3346" s="3">
        <f t="shared" si="105"/>
        <v>1</v>
      </c>
      <c r="D3346" t="s">
        <v>24</v>
      </c>
      <c r="E3346">
        <v>32</v>
      </c>
      <c r="F3346">
        <v>5390</v>
      </c>
      <c r="G3346">
        <v>257</v>
      </c>
    </row>
    <row r="3347" spans="1:7">
      <c r="A3347" s="2">
        <v>43953</v>
      </c>
      <c r="B3347" s="2">
        <f t="shared" si="104"/>
        <v>43982</v>
      </c>
      <c r="C3347" s="3">
        <f t="shared" si="105"/>
        <v>1</v>
      </c>
      <c r="D3347" t="s">
        <v>19</v>
      </c>
      <c r="E3347">
        <v>33</v>
      </c>
      <c r="F3347">
        <v>2429</v>
      </c>
      <c r="G3347">
        <v>84</v>
      </c>
    </row>
    <row r="3348" spans="1:7">
      <c r="A3348" s="2">
        <v>43953</v>
      </c>
      <c r="B3348" s="2">
        <f t="shared" si="104"/>
        <v>43982</v>
      </c>
      <c r="C3348" s="3">
        <f t="shared" si="105"/>
        <v>1</v>
      </c>
      <c r="D3348" t="s">
        <v>21</v>
      </c>
      <c r="E3348">
        <v>34</v>
      </c>
      <c r="F3348">
        <v>123717</v>
      </c>
      <c r="G3348">
        <v>7742</v>
      </c>
    </row>
    <row r="3349" spans="1:7">
      <c r="A3349" s="2">
        <v>43953</v>
      </c>
      <c r="B3349" s="2">
        <f t="shared" si="104"/>
        <v>43982</v>
      </c>
      <c r="C3349" s="3">
        <f t="shared" si="105"/>
        <v>1</v>
      </c>
      <c r="D3349" t="s">
        <v>47</v>
      </c>
      <c r="E3349">
        <v>35</v>
      </c>
      <c r="F3349">
        <v>3732</v>
      </c>
      <c r="G3349">
        <v>139</v>
      </c>
    </row>
    <row r="3350" spans="1:7">
      <c r="A3350" s="2">
        <v>43953</v>
      </c>
      <c r="B3350" s="2">
        <f t="shared" si="104"/>
        <v>43982</v>
      </c>
      <c r="C3350" s="3">
        <f t="shared" si="105"/>
        <v>1</v>
      </c>
      <c r="D3350" t="s">
        <v>16</v>
      </c>
      <c r="E3350">
        <v>36</v>
      </c>
      <c r="F3350">
        <v>318134</v>
      </c>
      <c r="G3350">
        <v>24035</v>
      </c>
    </row>
    <row r="3351" spans="1:7">
      <c r="A3351" s="2">
        <v>43953</v>
      </c>
      <c r="B3351" s="2">
        <f t="shared" si="104"/>
        <v>43982</v>
      </c>
      <c r="C3351" s="3">
        <f t="shared" si="105"/>
        <v>1</v>
      </c>
      <c r="D3351" t="s">
        <v>20</v>
      </c>
      <c r="E3351">
        <v>37</v>
      </c>
      <c r="F3351">
        <v>11514</v>
      </c>
      <c r="G3351">
        <v>428</v>
      </c>
    </row>
    <row r="3352" spans="1:7">
      <c r="A3352" s="2">
        <v>43953</v>
      </c>
      <c r="B3352" s="2">
        <f t="shared" si="104"/>
        <v>43982</v>
      </c>
      <c r="C3352" s="3">
        <f t="shared" si="105"/>
        <v>1</v>
      </c>
      <c r="D3352" t="s">
        <v>48</v>
      </c>
      <c r="E3352">
        <v>38</v>
      </c>
      <c r="F3352">
        <v>1153</v>
      </c>
      <c r="G3352">
        <v>24</v>
      </c>
    </row>
    <row r="3353" spans="1:7">
      <c r="A3353" s="2">
        <v>43953</v>
      </c>
      <c r="B3353" s="2">
        <f t="shared" si="104"/>
        <v>43982</v>
      </c>
      <c r="C3353" s="3">
        <f t="shared" si="105"/>
        <v>1</v>
      </c>
      <c r="D3353" t="s">
        <v>59</v>
      </c>
      <c r="E3353">
        <v>69</v>
      </c>
      <c r="F3353">
        <v>14</v>
      </c>
      <c r="G3353">
        <v>2</v>
      </c>
    </row>
    <row r="3354" spans="1:7">
      <c r="A3354" s="2">
        <v>43953</v>
      </c>
      <c r="B3354" s="2">
        <f t="shared" si="104"/>
        <v>43982</v>
      </c>
      <c r="C3354" s="3">
        <f t="shared" si="105"/>
        <v>1</v>
      </c>
      <c r="D3354" t="s">
        <v>41</v>
      </c>
      <c r="E3354">
        <v>39</v>
      </c>
      <c r="F3354">
        <v>19335</v>
      </c>
      <c r="G3354">
        <v>1021</v>
      </c>
    </row>
    <row r="3355" spans="1:7">
      <c r="A3355" s="2">
        <v>43953</v>
      </c>
      <c r="B3355" s="2">
        <f t="shared" si="104"/>
        <v>43982</v>
      </c>
      <c r="C3355" s="3">
        <f t="shared" si="105"/>
        <v>1</v>
      </c>
      <c r="D3355" t="s">
        <v>30</v>
      </c>
      <c r="E3355">
        <v>40</v>
      </c>
      <c r="F3355">
        <v>3851</v>
      </c>
      <c r="G3355">
        <v>238</v>
      </c>
    </row>
    <row r="3356" spans="1:7">
      <c r="A3356" s="2">
        <v>43953</v>
      </c>
      <c r="B3356" s="2">
        <f t="shared" si="104"/>
        <v>43982</v>
      </c>
      <c r="C3356" s="3">
        <f t="shared" si="105"/>
        <v>1</v>
      </c>
      <c r="D3356" t="s">
        <v>14</v>
      </c>
      <c r="E3356">
        <v>41</v>
      </c>
      <c r="F3356">
        <v>2635</v>
      </c>
      <c r="G3356">
        <v>109</v>
      </c>
    </row>
    <row r="3357" spans="1:7">
      <c r="A3357" s="2">
        <v>43953</v>
      </c>
      <c r="B3357" s="2">
        <f t="shared" si="104"/>
        <v>43982</v>
      </c>
      <c r="C3357" s="3">
        <f t="shared" si="105"/>
        <v>1</v>
      </c>
      <c r="D3357" t="s">
        <v>31</v>
      </c>
      <c r="E3357">
        <v>42</v>
      </c>
      <c r="F3357">
        <v>51071</v>
      </c>
      <c r="G3357">
        <v>2794</v>
      </c>
    </row>
    <row r="3358" spans="1:7">
      <c r="A3358" s="2">
        <v>43953</v>
      </c>
      <c r="B3358" s="2">
        <f t="shared" si="104"/>
        <v>43982</v>
      </c>
      <c r="C3358" s="3">
        <f t="shared" si="105"/>
        <v>1</v>
      </c>
      <c r="D3358" t="s">
        <v>55</v>
      </c>
      <c r="E3358">
        <v>72</v>
      </c>
      <c r="F3358">
        <v>1755</v>
      </c>
      <c r="G3358">
        <v>95</v>
      </c>
    </row>
    <row r="3359" spans="1:7">
      <c r="A3359" s="2">
        <v>43953</v>
      </c>
      <c r="B3359" s="2">
        <f t="shared" si="104"/>
        <v>43982</v>
      </c>
      <c r="C3359" s="3">
        <f t="shared" si="105"/>
        <v>1</v>
      </c>
      <c r="D3359" t="s">
        <v>17</v>
      </c>
      <c r="E3359">
        <v>44</v>
      </c>
      <c r="F3359">
        <v>9289</v>
      </c>
      <c r="G3359">
        <v>296</v>
      </c>
    </row>
    <row r="3360" spans="1:7">
      <c r="A3360" s="2">
        <v>43953</v>
      </c>
      <c r="B3360" s="2">
        <f t="shared" si="104"/>
        <v>43982</v>
      </c>
      <c r="C3360" s="3">
        <f t="shared" si="105"/>
        <v>1</v>
      </c>
      <c r="D3360" t="s">
        <v>32</v>
      </c>
      <c r="E3360">
        <v>45</v>
      </c>
      <c r="F3360">
        <v>6489</v>
      </c>
      <c r="G3360">
        <v>267</v>
      </c>
    </row>
    <row r="3361" spans="1:7">
      <c r="A3361" s="2">
        <v>43953</v>
      </c>
      <c r="B3361" s="2">
        <f t="shared" si="104"/>
        <v>43982</v>
      </c>
      <c r="C3361" s="3">
        <f t="shared" si="105"/>
        <v>1</v>
      </c>
      <c r="D3361" t="s">
        <v>43</v>
      </c>
      <c r="E3361">
        <v>46</v>
      </c>
      <c r="F3361">
        <v>2587</v>
      </c>
      <c r="G3361">
        <v>21</v>
      </c>
    </row>
    <row r="3362" spans="1:7">
      <c r="A3362" s="2">
        <v>43953</v>
      </c>
      <c r="B3362" s="2">
        <f t="shared" si="104"/>
        <v>43982</v>
      </c>
      <c r="C3362" s="3">
        <f t="shared" si="105"/>
        <v>1</v>
      </c>
      <c r="D3362" t="s">
        <v>25</v>
      </c>
      <c r="E3362">
        <v>47</v>
      </c>
      <c r="F3362">
        <v>12376</v>
      </c>
      <c r="G3362">
        <v>210</v>
      </c>
    </row>
    <row r="3363" spans="1:7">
      <c r="A3363" s="2">
        <v>43953</v>
      </c>
      <c r="B3363" s="2">
        <f t="shared" si="104"/>
        <v>43982</v>
      </c>
      <c r="C3363" s="3">
        <f t="shared" si="105"/>
        <v>1</v>
      </c>
      <c r="D3363" t="s">
        <v>11</v>
      </c>
      <c r="E3363">
        <v>48</v>
      </c>
      <c r="F3363">
        <v>31433</v>
      </c>
      <c r="G3363">
        <v>875</v>
      </c>
    </row>
    <row r="3364" spans="1:7">
      <c r="A3364" s="2">
        <v>43953</v>
      </c>
      <c r="B3364" s="2">
        <f t="shared" si="104"/>
        <v>43982</v>
      </c>
      <c r="C3364" s="3">
        <f t="shared" si="105"/>
        <v>1</v>
      </c>
      <c r="D3364" t="s">
        <v>13</v>
      </c>
      <c r="E3364">
        <v>49</v>
      </c>
      <c r="F3364">
        <v>4981</v>
      </c>
      <c r="G3364">
        <v>49</v>
      </c>
    </row>
    <row r="3365" spans="1:7">
      <c r="A3365" s="2">
        <v>43953</v>
      </c>
      <c r="B3365" s="2">
        <f t="shared" si="104"/>
        <v>43982</v>
      </c>
      <c r="C3365" s="3">
        <f t="shared" si="105"/>
        <v>1</v>
      </c>
      <c r="D3365" t="s">
        <v>36</v>
      </c>
      <c r="E3365">
        <v>50</v>
      </c>
      <c r="F3365">
        <v>886</v>
      </c>
      <c r="G3365">
        <v>50</v>
      </c>
    </row>
    <row r="3366" spans="1:7">
      <c r="A3366" s="2">
        <v>43953</v>
      </c>
      <c r="B3366" s="2">
        <f t="shared" si="104"/>
        <v>43982</v>
      </c>
      <c r="C3366" s="3">
        <f t="shared" si="105"/>
        <v>1</v>
      </c>
      <c r="D3366" t="s">
        <v>56</v>
      </c>
      <c r="E3366">
        <v>78</v>
      </c>
      <c r="F3366">
        <v>66</v>
      </c>
      <c r="G3366">
        <v>4</v>
      </c>
    </row>
    <row r="3367" spans="1:7">
      <c r="A3367" s="2">
        <v>43953</v>
      </c>
      <c r="B3367" s="2">
        <f t="shared" si="104"/>
        <v>43982</v>
      </c>
      <c r="C3367" s="3">
        <f t="shared" si="105"/>
        <v>1</v>
      </c>
      <c r="D3367" t="s">
        <v>37</v>
      </c>
      <c r="E3367">
        <v>51</v>
      </c>
      <c r="F3367">
        <v>17731</v>
      </c>
      <c r="G3367">
        <v>616</v>
      </c>
    </row>
    <row r="3368" spans="1:7">
      <c r="A3368" s="2">
        <v>43953</v>
      </c>
      <c r="B3368" s="2">
        <f t="shared" si="104"/>
        <v>43982</v>
      </c>
      <c r="C3368" s="3">
        <f t="shared" si="105"/>
        <v>1</v>
      </c>
      <c r="D3368" t="s">
        <v>5</v>
      </c>
      <c r="E3368">
        <v>53</v>
      </c>
      <c r="F3368">
        <v>15383</v>
      </c>
      <c r="G3368">
        <v>833</v>
      </c>
    </row>
    <row r="3369" spans="1:7">
      <c r="A3369" s="2">
        <v>43953</v>
      </c>
      <c r="B3369" s="2">
        <f t="shared" si="104"/>
        <v>43982</v>
      </c>
      <c r="C3369" s="3">
        <f t="shared" si="105"/>
        <v>1</v>
      </c>
      <c r="D3369" t="s">
        <v>58</v>
      </c>
      <c r="E3369">
        <v>54</v>
      </c>
      <c r="F3369">
        <v>1185</v>
      </c>
      <c r="G3369">
        <v>50</v>
      </c>
    </row>
    <row r="3370" spans="1:7">
      <c r="A3370" s="2">
        <v>43953</v>
      </c>
      <c r="B3370" s="2">
        <f t="shared" si="104"/>
        <v>43982</v>
      </c>
      <c r="C3370" s="3">
        <f t="shared" si="105"/>
        <v>1</v>
      </c>
      <c r="D3370" t="s">
        <v>10</v>
      </c>
      <c r="E3370">
        <v>55</v>
      </c>
      <c r="F3370">
        <v>7785</v>
      </c>
      <c r="G3370">
        <v>334</v>
      </c>
    </row>
    <row r="3371" spans="1:7">
      <c r="A3371" s="2">
        <v>43953</v>
      </c>
      <c r="B3371" s="2">
        <f t="shared" si="104"/>
        <v>43982</v>
      </c>
      <c r="C3371" s="3">
        <f t="shared" si="105"/>
        <v>1</v>
      </c>
      <c r="D3371" t="s">
        <v>49</v>
      </c>
      <c r="E3371">
        <v>56</v>
      </c>
      <c r="F3371">
        <v>579</v>
      </c>
      <c r="G3371">
        <v>7</v>
      </c>
    </row>
    <row r="3372" spans="1:7">
      <c r="A3372" s="2">
        <v>43954</v>
      </c>
      <c r="B3372" s="2">
        <f t="shared" si="104"/>
        <v>43982</v>
      </c>
      <c r="C3372" s="3">
        <f t="shared" si="105"/>
        <v>1</v>
      </c>
      <c r="D3372" t="s">
        <v>52</v>
      </c>
      <c r="E3372">
        <v>1</v>
      </c>
      <c r="F3372">
        <v>7888</v>
      </c>
      <c r="G3372">
        <v>290</v>
      </c>
    </row>
    <row r="3373" spans="1:7">
      <c r="A3373" s="2">
        <v>43954</v>
      </c>
      <c r="B3373" s="2">
        <f t="shared" si="104"/>
        <v>43982</v>
      </c>
      <c r="C3373" s="3">
        <f t="shared" si="105"/>
        <v>1</v>
      </c>
      <c r="D3373" t="s">
        <v>50</v>
      </c>
      <c r="E3373">
        <v>2</v>
      </c>
      <c r="F3373">
        <v>366</v>
      </c>
      <c r="G3373">
        <v>7</v>
      </c>
    </row>
    <row r="3374" spans="1:7">
      <c r="A3374" s="2">
        <v>43954</v>
      </c>
      <c r="B3374" s="2">
        <f t="shared" si="104"/>
        <v>43982</v>
      </c>
      <c r="C3374" s="3">
        <f t="shared" si="105"/>
        <v>1</v>
      </c>
      <c r="D3374" t="s">
        <v>8</v>
      </c>
      <c r="E3374">
        <v>4</v>
      </c>
      <c r="F3374">
        <v>8640</v>
      </c>
      <c r="G3374">
        <v>362</v>
      </c>
    </row>
    <row r="3375" spans="1:7">
      <c r="A3375" s="2">
        <v>43954</v>
      </c>
      <c r="B3375" s="2">
        <f t="shared" si="104"/>
        <v>43982</v>
      </c>
      <c r="C3375" s="3">
        <f t="shared" si="105"/>
        <v>1</v>
      </c>
      <c r="D3375" t="s">
        <v>44</v>
      </c>
      <c r="E3375">
        <v>5</v>
      </c>
      <c r="F3375">
        <v>3431</v>
      </c>
      <c r="G3375">
        <v>76</v>
      </c>
    </row>
    <row r="3376" spans="1:7">
      <c r="A3376" s="2">
        <v>43954</v>
      </c>
      <c r="B3376" s="2">
        <f t="shared" si="104"/>
        <v>43982</v>
      </c>
      <c r="C3376" s="3">
        <f t="shared" si="105"/>
        <v>1</v>
      </c>
      <c r="D3376" t="s">
        <v>7</v>
      </c>
      <c r="E3376">
        <v>6</v>
      </c>
      <c r="F3376">
        <v>55072</v>
      </c>
      <c r="G3376">
        <v>2235</v>
      </c>
    </row>
    <row r="3377" spans="1:7">
      <c r="A3377" s="2">
        <v>43954</v>
      </c>
      <c r="B3377" s="2">
        <f t="shared" si="104"/>
        <v>43982</v>
      </c>
      <c r="C3377" s="3">
        <f t="shared" si="105"/>
        <v>1</v>
      </c>
      <c r="D3377" t="s">
        <v>22</v>
      </c>
      <c r="E3377">
        <v>8</v>
      </c>
      <c r="F3377">
        <v>16527</v>
      </c>
      <c r="G3377">
        <v>840</v>
      </c>
    </row>
    <row r="3378" spans="1:7">
      <c r="A3378" s="2">
        <v>43954</v>
      </c>
      <c r="B3378" s="2">
        <f t="shared" si="104"/>
        <v>43982</v>
      </c>
      <c r="C3378" s="3">
        <f t="shared" si="105"/>
        <v>1</v>
      </c>
      <c r="D3378" t="s">
        <v>38</v>
      </c>
      <c r="E3378">
        <v>9</v>
      </c>
      <c r="F3378">
        <v>29287</v>
      </c>
      <c r="G3378">
        <v>2436</v>
      </c>
    </row>
    <row r="3379" spans="1:7">
      <c r="A3379" s="2">
        <v>43954</v>
      </c>
      <c r="B3379" s="2">
        <f t="shared" si="104"/>
        <v>43982</v>
      </c>
      <c r="C3379" s="3">
        <f t="shared" si="105"/>
        <v>1</v>
      </c>
      <c r="D3379" t="s">
        <v>45</v>
      </c>
      <c r="E3379">
        <v>10</v>
      </c>
      <c r="F3379">
        <v>5208</v>
      </c>
      <c r="G3379">
        <v>177</v>
      </c>
    </row>
    <row r="3380" spans="1:7">
      <c r="A3380" s="2">
        <v>43954</v>
      </c>
      <c r="B3380" s="2">
        <f t="shared" si="104"/>
        <v>43982</v>
      </c>
      <c r="C3380" s="3">
        <f t="shared" si="105"/>
        <v>1</v>
      </c>
      <c r="D3380" t="s">
        <v>33</v>
      </c>
      <c r="E3380">
        <v>11</v>
      </c>
      <c r="F3380">
        <v>5016</v>
      </c>
      <c r="G3380">
        <v>251</v>
      </c>
    </row>
    <row r="3381" spans="1:7">
      <c r="A3381" s="2">
        <v>43954</v>
      </c>
      <c r="B3381" s="2">
        <f t="shared" si="104"/>
        <v>43982</v>
      </c>
      <c r="C3381" s="3">
        <f t="shared" si="105"/>
        <v>1</v>
      </c>
      <c r="D3381" t="s">
        <v>15</v>
      </c>
      <c r="E3381">
        <v>12</v>
      </c>
      <c r="F3381">
        <v>36070</v>
      </c>
      <c r="G3381">
        <v>1378</v>
      </c>
    </row>
    <row r="3382" spans="1:7">
      <c r="A3382" s="2">
        <v>43954</v>
      </c>
      <c r="B3382" s="2">
        <f t="shared" si="104"/>
        <v>43982</v>
      </c>
      <c r="C3382" s="3">
        <f t="shared" si="105"/>
        <v>1</v>
      </c>
      <c r="D3382" t="s">
        <v>18</v>
      </c>
      <c r="E3382">
        <v>13</v>
      </c>
      <c r="F3382">
        <v>27618</v>
      </c>
      <c r="G3382">
        <v>1168</v>
      </c>
    </row>
    <row r="3383" spans="1:7">
      <c r="A3383" s="2">
        <v>43954</v>
      </c>
      <c r="B3383" s="2">
        <f t="shared" si="104"/>
        <v>43982</v>
      </c>
      <c r="C3383" s="3">
        <f t="shared" si="105"/>
        <v>1</v>
      </c>
      <c r="D3383" t="s">
        <v>57</v>
      </c>
      <c r="E3383">
        <v>66</v>
      </c>
      <c r="F3383">
        <v>1118</v>
      </c>
      <c r="G3383">
        <v>6</v>
      </c>
    </row>
    <row r="3384" spans="1:7">
      <c r="A3384" s="2">
        <v>43954</v>
      </c>
      <c r="B3384" s="2">
        <f t="shared" si="104"/>
        <v>43982</v>
      </c>
      <c r="C3384" s="3">
        <f t="shared" si="105"/>
        <v>1</v>
      </c>
      <c r="D3384" t="s">
        <v>26</v>
      </c>
      <c r="E3384">
        <v>15</v>
      </c>
      <c r="F3384">
        <v>611</v>
      </c>
      <c r="G3384">
        <v>17</v>
      </c>
    </row>
    <row r="3385" spans="1:7">
      <c r="A3385" s="2">
        <v>43954</v>
      </c>
      <c r="B3385" s="2">
        <f t="shared" si="104"/>
        <v>43982</v>
      </c>
      <c r="C3385" s="3">
        <f t="shared" si="105"/>
        <v>1</v>
      </c>
      <c r="D3385" t="s">
        <v>53</v>
      </c>
      <c r="E3385">
        <v>16</v>
      </c>
      <c r="F3385">
        <v>2059</v>
      </c>
      <c r="G3385">
        <v>64</v>
      </c>
    </row>
    <row r="3386" spans="1:7">
      <c r="A3386" s="2">
        <v>43954</v>
      </c>
      <c r="B3386" s="2">
        <f t="shared" si="104"/>
        <v>43982</v>
      </c>
      <c r="C3386" s="3">
        <f t="shared" si="105"/>
        <v>1</v>
      </c>
      <c r="D3386" t="s">
        <v>6</v>
      </c>
      <c r="E3386">
        <v>17</v>
      </c>
      <c r="F3386">
        <v>61499</v>
      </c>
      <c r="G3386">
        <v>2632</v>
      </c>
    </row>
    <row r="3387" spans="1:7">
      <c r="A3387" s="2">
        <v>43954</v>
      </c>
      <c r="B3387" s="2">
        <f t="shared" si="104"/>
        <v>43982</v>
      </c>
      <c r="C3387" s="3">
        <f t="shared" si="105"/>
        <v>1</v>
      </c>
      <c r="D3387" t="s">
        <v>27</v>
      </c>
      <c r="E3387">
        <v>18</v>
      </c>
      <c r="F3387">
        <v>20267</v>
      </c>
      <c r="G3387">
        <v>1246</v>
      </c>
    </row>
    <row r="3388" spans="1:7">
      <c r="A3388" s="2">
        <v>43954</v>
      </c>
      <c r="B3388" s="2">
        <f t="shared" si="104"/>
        <v>43982</v>
      </c>
      <c r="C3388" s="3">
        <f t="shared" si="105"/>
        <v>1</v>
      </c>
      <c r="D3388" t="s">
        <v>39</v>
      </c>
      <c r="E3388">
        <v>19</v>
      </c>
      <c r="F3388">
        <v>9169</v>
      </c>
      <c r="G3388">
        <v>184</v>
      </c>
    </row>
    <row r="3389" spans="1:7">
      <c r="A3389" s="2">
        <v>43954</v>
      </c>
      <c r="B3389" s="2">
        <f t="shared" si="104"/>
        <v>43982</v>
      </c>
      <c r="C3389" s="3">
        <f t="shared" si="105"/>
        <v>1</v>
      </c>
      <c r="D3389" t="s">
        <v>34</v>
      </c>
      <c r="E3389">
        <v>20</v>
      </c>
      <c r="F3389">
        <v>5177</v>
      </c>
      <c r="G3389">
        <v>142</v>
      </c>
    </row>
    <row r="3390" spans="1:7">
      <c r="A3390" s="2">
        <v>43954</v>
      </c>
      <c r="B3390" s="2">
        <f t="shared" si="104"/>
        <v>43982</v>
      </c>
      <c r="C3390" s="3">
        <f t="shared" si="105"/>
        <v>1</v>
      </c>
      <c r="D3390" t="s">
        <v>28</v>
      </c>
      <c r="E3390">
        <v>21</v>
      </c>
      <c r="F3390">
        <v>5223</v>
      </c>
      <c r="G3390">
        <v>256</v>
      </c>
    </row>
    <row r="3391" spans="1:7">
      <c r="A3391" s="2">
        <v>43954</v>
      </c>
      <c r="B3391" s="2">
        <f t="shared" si="104"/>
        <v>43982</v>
      </c>
      <c r="C3391" s="3">
        <f t="shared" si="105"/>
        <v>1</v>
      </c>
      <c r="D3391" t="s">
        <v>40</v>
      </c>
      <c r="E3391">
        <v>22</v>
      </c>
      <c r="F3391">
        <v>29383</v>
      </c>
      <c r="G3391">
        <v>2012</v>
      </c>
    </row>
    <row r="3392" spans="1:7">
      <c r="A3392" s="2">
        <v>43954</v>
      </c>
      <c r="B3392" s="2">
        <f t="shared" si="104"/>
        <v>43982</v>
      </c>
      <c r="C3392" s="3">
        <f t="shared" si="105"/>
        <v>1</v>
      </c>
      <c r="D3392" t="s">
        <v>51</v>
      </c>
      <c r="E3392">
        <v>23</v>
      </c>
      <c r="F3392">
        <v>1185</v>
      </c>
      <c r="G3392">
        <v>57</v>
      </c>
    </row>
    <row r="3393" spans="1:7">
      <c r="A3393" s="2">
        <v>43954</v>
      </c>
      <c r="B3393" s="2">
        <f t="shared" si="104"/>
        <v>43982</v>
      </c>
      <c r="C3393" s="3">
        <f t="shared" si="105"/>
        <v>1</v>
      </c>
      <c r="D3393" t="s">
        <v>23</v>
      </c>
      <c r="E3393">
        <v>24</v>
      </c>
      <c r="F3393">
        <v>25561</v>
      </c>
      <c r="G3393">
        <v>1281</v>
      </c>
    </row>
    <row r="3394" spans="1:7">
      <c r="A3394" s="2">
        <v>43954</v>
      </c>
      <c r="B3394" s="2">
        <f t="shared" si="104"/>
        <v>43982</v>
      </c>
      <c r="C3394" s="3">
        <f t="shared" si="105"/>
        <v>1</v>
      </c>
      <c r="D3394" t="s">
        <v>9</v>
      </c>
      <c r="E3394">
        <v>25</v>
      </c>
      <c r="F3394">
        <v>68087</v>
      </c>
      <c r="G3394">
        <v>4004</v>
      </c>
    </row>
    <row r="3395" spans="1:7">
      <c r="A3395" s="2">
        <v>43954</v>
      </c>
      <c r="B3395" s="2">
        <f t="shared" si="104"/>
        <v>43982</v>
      </c>
      <c r="C3395" s="3">
        <f t="shared" si="105"/>
        <v>1</v>
      </c>
      <c r="D3395" t="s">
        <v>42</v>
      </c>
      <c r="E3395">
        <v>26</v>
      </c>
      <c r="F3395">
        <v>43803</v>
      </c>
      <c r="G3395">
        <v>4049</v>
      </c>
    </row>
    <row r="3396" spans="1:7">
      <c r="A3396" s="2">
        <v>43954</v>
      </c>
      <c r="B3396" s="2">
        <f t="shared" ref="B3396:B3459" si="106">EOMONTH(A3396,0)</f>
        <v>43982</v>
      </c>
      <c r="C3396" s="3">
        <f t="shared" ref="C3396:C3459" si="107">IF(A3396=B3396,0,1)</f>
        <v>1</v>
      </c>
      <c r="D3396" t="s">
        <v>29</v>
      </c>
      <c r="E3396">
        <v>27</v>
      </c>
      <c r="F3396">
        <v>6663</v>
      </c>
      <c r="G3396">
        <v>419</v>
      </c>
    </row>
    <row r="3397" spans="1:7">
      <c r="A3397" s="2">
        <v>43954</v>
      </c>
      <c r="B3397" s="2">
        <f t="shared" si="106"/>
        <v>43982</v>
      </c>
      <c r="C3397" s="3">
        <f t="shared" si="107"/>
        <v>1</v>
      </c>
      <c r="D3397" t="s">
        <v>46</v>
      </c>
      <c r="E3397">
        <v>28</v>
      </c>
      <c r="F3397">
        <v>7550</v>
      </c>
      <c r="G3397">
        <v>303</v>
      </c>
    </row>
    <row r="3398" spans="1:7">
      <c r="A3398" s="2">
        <v>43954</v>
      </c>
      <c r="B3398" s="2">
        <f t="shared" si="106"/>
        <v>43982</v>
      </c>
      <c r="C3398" s="3">
        <f t="shared" si="107"/>
        <v>1</v>
      </c>
      <c r="D3398" t="s">
        <v>35</v>
      </c>
      <c r="E3398">
        <v>29</v>
      </c>
      <c r="F3398">
        <v>8454</v>
      </c>
      <c r="G3398">
        <v>378</v>
      </c>
    </row>
    <row r="3399" spans="1:7">
      <c r="A3399" s="2">
        <v>43954</v>
      </c>
      <c r="B3399" s="2">
        <f t="shared" si="106"/>
        <v>43982</v>
      </c>
      <c r="C3399" s="3">
        <f t="shared" si="107"/>
        <v>1</v>
      </c>
      <c r="D3399" t="s">
        <v>54</v>
      </c>
      <c r="E3399">
        <v>30</v>
      </c>
      <c r="F3399">
        <v>454</v>
      </c>
      <c r="G3399">
        <v>16</v>
      </c>
    </row>
    <row r="3400" spans="1:7">
      <c r="A3400" s="2">
        <v>43954</v>
      </c>
      <c r="B3400" s="2">
        <f t="shared" si="106"/>
        <v>43982</v>
      </c>
      <c r="C3400" s="3">
        <f t="shared" si="107"/>
        <v>1</v>
      </c>
      <c r="D3400" t="s">
        <v>12</v>
      </c>
      <c r="E3400">
        <v>31</v>
      </c>
      <c r="F3400">
        <v>5686</v>
      </c>
      <c r="G3400">
        <v>77</v>
      </c>
    </row>
    <row r="3401" spans="1:7">
      <c r="A3401" s="2">
        <v>43954</v>
      </c>
      <c r="B3401" s="2">
        <f t="shared" si="106"/>
        <v>43982</v>
      </c>
      <c r="C3401" s="3">
        <f t="shared" si="107"/>
        <v>1</v>
      </c>
      <c r="D3401" t="s">
        <v>24</v>
      </c>
      <c r="E3401">
        <v>32</v>
      </c>
      <c r="F3401">
        <v>5473</v>
      </c>
      <c r="G3401">
        <v>262</v>
      </c>
    </row>
    <row r="3402" spans="1:7">
      <c r="A3402" s="2">
        <v>43954</v>
      </c>
      <c r="B3402" s="2">
        <f t="shared" si="106"/>
        <v>43982</v>
      </c>
      <c r="C3402" s="3">
        <f t="shared" si="107"/>
        <v>1</v>
      </c>
      <c r="D3402" t="s">
        <v>19</v>
      </c>
      <c r="E3402">
        <v>33</v>
      </c>
      <c r="F3402">
        <v>2518</v>
      </c>
      <c r="G3402">
        <v>86</v>
      </c>
    </row>
    <row r="3403" spans="1:7">
      <c r="A3403" s="2">
        <v>43954</v>
      </c>
      <c r="B3403" s="2">
        <f t="shared" si="106"/>
        <v>43982</v>
      </c>
      <c r="C3403" s="3">
        <f t="shared" si="107"/>
        <v>1</v>
      </c>
      <c r="D3403" t="s">
        <v>21</v>
      </c>
      <c r="E3403">
        <v>34</v>
      </c>
      <c r="F3403">
        <v>126744</v>
      </c>
      <c r="G3403">
        <v>7871</v>
      </c>
    </row>
    <row r="3404" spans="1:7">
      <c r="A3404" s="2">
        <v>43954</v>
      </c>
      <c r="B3404" s="2">
        <f t="shared" si="106"/>
        <v>43982</v>
      </c>
      <c r="C3404" s="3">
        <f t="shared" si="107"/>
        <v>1</v>
      </c>
      <c r="D3404" t="s">
        <v>47</v>
      </c>
      <c r="E3404">
        <v>35</v>
      </c>
      <c r="F3404">
        <v>3850</v>
      </c>
      <c r="G3404">
        <v>151</v>
      </c>
    </row>
    <row r="3405" spans="1:7">
      <c r="A3405" s="2">
        <v>43954</v>
      </c>
      <c r="B3405" s="2">
        <f t="shared" si="106"/>
        <v>43982</v>
      </c>
      <c r="C3405" s="3">
        <f t="shared" si="107"/>
        <v>1</v>
      </c>
      <c r="D3405" t="s">
        <v>16</v>
      </c>
      <c r="E3405">
        <v>36</v>
      </c>
      <c r="F3405">
        <v>321833</v>
      </c>
      <c r="G3405">
        <v>24576</v>
      </c>
    </row>
    <row r="3406" spans="1:7">
      <c r="A3406" s="2">
        <v>43954</v>
      </c>
      <c r="B3406" s="2">
        <f t="shared" si="106"/>
        <v>43982</v>
      </c>
      <c r="C3406" s="3">
        <f t="shared" si="107"/>
        <v>1</v>
      </c>
      <c r="D3406" t="s">
        <v>20</v>
      </c>
      <c r="E3406">
        <v>37</v>
      </c>
      <c r="F3406">
        <v>11668</v>
      </c>
      <c r="G3406">
        <v>436</v>
      </c>
    </row>
    <row r="3407" spans="1:7">
      <c r="A3407" s="2">
        <v>43954</v>
      </c>
      <c r="B3407" s="2">
        <f t="shared" si="106"/>
        <v>43982</v>
      </c>
      <c r="C3407" s="3">
        <f t="shared" si="107"/>
        <v>1</v>
      </c>
      <c r="D3407" t="s">
        <v>48</v>
      </c>
      <c r="E3407">
        <v>38</v>
      </c>
      <c r="F3407">
        <v>1191</v>
      </c>
      <c r="G3407">
        <v>25</v>
      </c>
    </row>
    <row r="3408" spans="1:7">
      <c r="A3408" s="2">
        <v>43954</v>
      </c>
      <c r="B3408" s="2">
        <f t="shared" si="106"/>
        <v>43982</v>
      </c>
      <c r="C3408" s="3">
        <f t="shared" si="107"/>
        <v>1</v>
      </c>
      <c r="D3408" t="s">
        <v>59</v>
      </c>
      <c r="E3408">
        <v>69</v>
      </c>
      <c r="F3408">
        <v>14</v>
      </c>
      <c r="G3408">
        <v>2</v>
      </c>
    </row>
    <row r="3409" spans="1:7">
      <c r="A3409" s="2">
        <v>43954</v>
      </c>
      <c r="B3409" s="2">
        <f t="shared" si="106"/>
        <v>43982</v>
      </c>
      <c r="C3409" s="3">
        <f t="shared" si="107"/>
        <v>1</v>
      </c>
      <c r="D3409" t="s">
        <v>41</v>
      </c>
      <c r="E3409">
        <v>39</v>
      </c>
      <c r="F3409">
        <v>19914</v>
      </c>
      <c r="G3409">
        <v>1038</v>
      </c>
    </row>
    <row r="3410" spans="1:7">
      <c r="A3410" s="2">
        <v>43954</v>
      </c>
      <c r="B3410" s="2">
        <f t="shared" si="106"/>
        <v>43982</v>
      </c>
      <c r="C3410" s="3">
        <f t="shared" si="107"/>
        <v>1</v>
      </c>
      <c r="D3410" t="s">
        <v>30</v>
      </c>
      <c r="E3410">
        <v>40</v>
      </c>
      <c r="F3410">
        <v>3972</v>
      </c>
      <c r="G3410">
        <v>238</v>
      </c>
    </row>
    <row r="3411" spans="1:7">
      <c r="A3411" s="2">
        <v>43954</v>
      </c>
      <c r="B3411" s="2">
        <f t="shared" si="106"/>
        <v>43982</v>
      </c>
      <c r="C3411" s="3">
        <f t="shared" si="107"/>
        <v>1</v>
      </c>
      <c r="D3411" t="s">
        <v>14</v>
      </c>
      <c r="E3411">
        <v>41</v>
      </c>
      <c r="F3411">
        <v>2680</v>
      </c>
      <c r="G3411">
        <v>109</v>
      </c>
    </row>
    <row r="3412" spans="1:7">
      <c r="A3412" s="2">
        <v>43954</v>
      </c>
      <c r="B3412" s="2">
        <f t="shared" si="106"/>
        <v>43982</v>
      </c>
      <c r="C3412" s="3">
        <f t="shared" si="107"/>
        <v>1</v>
      </c>
      <c r="D3412" t="s">
        <v>31</v>
      </c>
      <c r="E3412">
        <v>42</v>
      </c>
      <c r="F3412">
        <v>52079</v>
      </c>
      <c r="G3412">
        <v>2843</v>
      </c>
    </row>
    <row r="3413" spans="1:7">
      <c r="A3413" s="2">
        <v>43954</v>
      </c>
      <c r="B3413" s="2">
        <f t="shared" si="106"/>
        <v>43982</v>
      </c>
      <c r="C3413" s="3">
        <f t="shared" si="107"/>
        <v>1</v>
      </c>
      <c r="D3413" t="s">
        <v>55</v>
      </c>
      <c r="E3413">
        <v>72</v>
      </c>
      <c r="F3413">
        <v>1806</v>
      </c>
      <c r="G3413">
        <v>97</v>
      </c>
    </row>
    <row r="3414" spans="1:7">
      <c r="A3414" s="2">
        <v>43954</v>
      </c>
      <c r="B3414" s="2">
        <f t="shared" si="106"/>
        <v>43982</v>
      </c>
      <c r="C3414" s="3">
        <f t="shared" si="107"/>
        <v>1</v>
      </c>
      <c r="D3414" t="s">
        <v>17</v>
      </c>
      <c r="E3414">
        <v>44</v>
      </c>
      <c r="F3414">
        <v>9477</v>
      </c>
      <c r="G3414">
        <v>320</v>
      </c>
    </row>
    <row r="3415" spans="1:7">
      <c r="A3415" s="2">
        <v>43954</v>
      </c>
      <c r="B3415" s="2">
        <f t="shared" si="106"/>
        <v>43982</v>
      </c>
      <c r="C3415" s="3">
        <f t="shared" si="107"/>
        <v>1</v>
      </c>
      <c r="D3415" t="s">
        <v>32</v>
      </c>
      <c r="E3415">
        <v>45</v>
      </c>
      <c r="F3415">
        <v>6626</v>
      </c>
      <c r="G3415">
        <v>275</v>
      </c>
    </row>
    <row r="3416" spans="1:7">
      <c r="A3416" s="2">
        <v>43954</v>
      </c>
      <c r="B3416" s="2">
        <f t="shared" si="106"/>
        <v>43982</v>
      </c>
      <c r="C3416" s="3">
        <f t="shared" si="107"/>
        <v>1</v>
      </c>
      <c r="D3416" t="s">
        <v>43</v>
      </c>
      <c r="E3416">
        <v>46</v>
      </c>
      <c r="F3416">
        <v>2630</v>
      </c>
      <c r="G3416">
        <v>21</v>
      </c>
    </row>
    <row r="3417" spans="1:7">
      <c r="A3417" s="2">
        <v>43954</v>
      </c>
      <c r="B3417" s="2">
        <f t="shared" si="106"/>
        <v>43982</v>
      </c>
      <c r="C3417" s="3">
        <f t="shared" si="107"/>
        <v>1</v>
      </c>
      <c r="D3417" t="s">
        <v>25</v>
      </c>
      <c r="E3417">
        <v>47</v>
      </c>
      <c r="F3417">
        <v>12871</v>
      </c>
      <c r="G3417">
        <v>211</v>
      </c>
    </row>
    <row r="3418" spans="1:7">
      <c r="A3418" s="2">
        <v>43954</v>
      </c>
      <c r="B3418" s="2">
        <f t="shared" si="106"/>
        <v>43982</v>
      </c>
      <c r="C3418" s="3">
        <f t="shared" si="107"/>
        <v>1</v>
      </c>
      <c r="D3418" t="s">
        <v>11</v>
      </c>
      <c r="E3418">
        <v>48</v>
      </c>
      <c r="F3418">
        <v>32299</v>
      </c>
      <c r="G3418">
        <v>890</v>
      </c>
    </row>
    <row r="3419" spans="1:7">
      <c r="A3419" s="2">
        <v>43954</v>
      </c>
      <c r="B3419" s="2">
        <f t="shared" si="106"/>
        <v>43982</v>
      </c>
      <c r="C3419" s="3">
        <f t="shared" si="107"/>
        <v>1</v>
      </c>
      <c r="D3419" t="s">
        <v>13</v>
      </c>
      <c r="E3419">
        <v>49</v>
      </c>
      <c r="F3419">
        <v>5175</v>
      </c>
      <c r="G3419">
        <v>50</v>
      </c>
    </row>
    <row r="3420" spans="1:7">
      <c r="A3420" s="2">
        <v>43954</v>
      </c>
      <c r="B3420" s="2">
        <f t="shared" si="106"/>
        <v>43982</v>
      </c>
      <c r="C3420" s="3">
        <f t="shared" si="107"/>
        <v>1</v>
      </c>
      <c r="D3420" t="s">
        <v>36</v>
      </c>
      <c r="E3420">
        <v>50</v>
      </c>
      <c r="F3420">
        <v>897</v>
      </c>
      <c r="G3420">
        <v>52</v>
      </c>
    </row>
    <row r="3421" spans="1:7">
      <c r="A3421" s="2">
        <v>43954</v>
      </c>
      <c r="B3421" s="2">
        <f t="shared" si="106"/>
        <v>43982</v>
      </c>
      <c r="C3421" s="3">
        <f t="shared" si="107"/>
        <v>1</v>
      </c>
      <c r="D3421" t="s">
        <v>56</v>
      </c>
      <c r="E3421">
        <v>78</v>
      </c>
      <c r="F3421">
        <v>66</v>
      </c>
      <c r="G3421">
        <v>4</v>
      </c>
    </row>
    <row r="3422" spans="1:7">
      <c r="A3422" s="2">
        <v>43954</v>
      </c>
      <c r="B3422" s="2">
        <f t="shared" si="106"/>
        <v>43982</v>
      </c>
      <c r="C3422" s="3">
        <f t="shared" si="107"/>
        <v>1</v>
      </c>
      <c r="D3422" t="s">
        <v>37</v>
      </c>
      <c r="E3422">
        <v>51</v>
      </c>
      <c r="F3422">
        <v>18671</v>
      </c>
      <c r="G3422">
        <v>660</v>
      </c>
    </row>
    <row r="3423" spans="1:7">
      <c r="A3423" s="2">
        <v>43954</v>
      </c>
      <c r="B3423" s="2">
        <f t="shared" si="106"/>
        <v>43982</v>
      </c>
      <c r="C3423" s="3">
        <f t="shared" si="107"/>
        <v>1</v>
      </c>
      <c r="D3423" t="s">
        <v>5</v>
      </c>
      <c r="E3423">
        <v>53</v>
      </c>
      <c r="F3423">
        <v>15943</v>
      </c>
      <c r="G3423">
        <v>840</v>
      </c>
    </row>
    <row r="3424" spans="1:7">
      <c r="A3424" s="2">
        <v>43954</v>
      </c>
      <c r="B3424" s="2">
        <f t="shared" si="106"/>
        <v>43982</v>
      </c>
      <c r="C3424" s="3">
        <f t="shared" si="107"/>
        <v>1</v>
      </c>
      <c r="D3424" t="s">
        <v>58</v>
      </c>
      <c r="E3424">
        <v>54</v>
      </c>
      <c r="F3424">
        <v>1196</v>
      </c>
      <c r="G3424">
        <v>50</v>
      </c>
    </row>
    <row r="3425" spans="1:7">
      <c r="A3425" s="2">
        <v>43954</v>
      </c>
      <c r="B3425" s="2">
        <f t="shared" si="106"/>
        <v>43982</v>
      </c>
      <c r="C3425" s="3">
        <f t="shared" si="107"/>
        <v>1</v>
      </c>
      <c r="D3425" t="s">
        <v>10</v>
      </c>
      <c r="E3425">
        <v>55</v>
      </c>
      <c r="F3425">
        <v>8089</v>
      </c>
      <c r="G3425">
        <v>339</v>
      </c>
    </row>
    <row r="3426" spans="1:7">
      <c r="A3426" s="2">
        <v>43954</v>
      </c>
      <c r="B3426" s="2">
        <f t="shared" si="106"/>
        <v>43982</v>
      </c>
      <c r="C3426" s="3">
        <f t="shared" si="107"/>
        <v>1</v>
      </c>
      <c r="D3426" t="s">
        <v>49</v>
      </c>
      <c r="E3426">
        <v>56</v>
      </c>
      <c r="F3426">
        <v>586</v>
      </c>
      <c r="G3426">
        <v>7</v>
      </c>
    </row>
    <row r="3427" spans="1:7">
      <c r="A3427" s="2">
        <v>43955</v>
      </c>
      <c r="B3427" s="2">
        <f t="shared" si="106"/>
        <v>43982</v>
      </c>
      <c r="C3427" s="3">
        <f t="shared" si="107"/>
        <v>1</v>
      </c>
      <c r="D3427" t="s">
        <v>52</v>
      </c>
      <c r="E3427">
        <v>1</v>
      </c>
      <c r="F3427">
        <v>8112</v>
      </c>
      <c r="G3427">
        <v>298</v>
      </c>
    </row>
    <row r="3428" spans="1:7">
      <c r="A3428" s="2">
        <v>43955</v>
      </c>
      <c r="B3428" s="2">
        <f t="shared" si="106"/>
        <v>43982</v>
      </c>
      <c r="C3428" s="3">
        <f t="shared" si="107"/>
        <v>1</v>
      </c>
      <c r="D3428" t="s">
        <v>50</v>
      </c>
      <c r="E3428">
        <v>2</v>
      </c>
      <c r="F3428">
        <v>368</v>
      </c>
      <c r="G3428">
        <v>7</v>
      </c>
    </row>
    <row r="3429" spans="1:7">
      <c r="A3429" s="2">
        <v>43955</v>
      </c>
      <c r="B3429" s="2">
        <f t="shared" si="106"/>
        <v>43982</v>
      </c>
      <c r="C3429" s="3">
        <f t="shared" si="107"/>
        <v>1</v>
      </c>
      <c r="D3429" t="s">
        <v>8</v>
      </c>
      <c r="E3429">
        <v>4</v>
      </c>
      <c r="F3429">
        <v>8919</v>
      </c>
      <c r="G3429">
        <v>362</v>
      </c>
    </row>
    <row r="3430" spans="1:7">
      <c r="A3430" s="2">
        <v>43955</v>
      </c>
      <c r="B3430" s="2">
        <f t="shared" si="106"/>
        <v>43982</v>
      </c>
      <c r="C3430" s="3">
        <f t="shared" si="107"/>
        <v>1</v>
      </c>
      <c r="D3430" t="s">
        <v>44</v>
      </c>
      <c r="E3430">
        <v>5</v>
      </c>
      <c r="F3430">
        <v>3469</v>
      </c>
      <c r="G3430">
        <v>80</v>
      </c>
    </row>
    <row r="3431" spans="1:7">
      <c r="A3431" s="2">
        <v>43955</v>
      </c>
      <c r="B3431" s="2">
        <f t="shared" si="106"/>
        <v>43982</v>
      </c>
      <c r="C3431" s="3">
        <f t="shared" si="107"/>
        <v>1</v>
      </c>
      <c r="D3431" t="s">
        <v>7</v>
      </c>
      <c r="E3431">
        <v>6</v>
      </c>
      <c r="F3431">
        <v>56333</v>
      </c>
      <c r="G3431">
        <v>2297</v>
      </c>
    </row>
    <row r="3432" spans="1:7">
      <c r="A3432" s="2">
        <v>43955</v>
      </c>
      <c r="B3432" s="2">
        <f t="shared" si="106"/>
        <v>43982</v>
      </c>
      <c r="C3432" s="3">
        <f t="shared" si="107"/>
        <v>1</v>
      </c>
      <c r="D3432" t="s">
        <v>22</v>
      </c>
      <c r="E3432">
        <v>8</v>
      </c>
      <c r="F3432">
        <v>16799</v>
      </c>
      <c r="G3432">
        <v>849</v>
      </c>
    </row>
    <row r="3433" spans="1:7">
      <c r="A3433" s="2">
        <v>43955</v>
      </c>
      <c r="B3433" s="2">
        <f t="shared" si="106"/>
        <v>43982</v>
      </c>
      <c r="C3433" s="3">
        <f t="shared" si="107"/>
        <v>1</v>
      </c>
      <c r="D3433" t="s">
        <v>38</v>
      </c>
      <c r="E3433">
        <v>9</v>
      </c>
      <c r="F3433">
        <v>29973</v>
      </c>
      <c r="G3433">
        <v>2556</v>
      </c>
    </row>
    <row r="3434" spans="1:7">
      <c r="A3434" s="2">
        <v>43955</v>
      </c>
      <c r="B3434" s="2">
        <f t="shared" si="106"/>
        <v>43982</v>
      </c>
      <c r="C3434" s="3">
        <f t="shared" si="107"/>
        <v>1</v>
      </c>
      <c r="D3434" t="s">
        <v>45</v>
      </c>
      <c r="E3434">
        <v>10</v>
      </c>
      <c r="F3434">
        <v>5288</v>
      </c>
      <c r="G3434">
        <v>182</v>
      </c>
    </row>
    <row r="3435" spans="1:7">
      <c r="A3435" s="2">
        <v>43955</v>
      </c>
      <c r="B3435" s="2">
        <f t="shared" si="106"/>
        <v>43982</v>
      </c>
      <c r="C3435" s="3">
        <f t="shared" si="107"/>
        <v>1</v>
      </c>
      <c r="D3435" t="s">
        <v>33</v>
      </c>
      <c r="E3435">
        <v>11</v>
      </c>
      <c r="F3435">
        <v>5170</v>
      </c>
      <c r="G3435">
        <v>258</v>
      </c>
    </row>
    <row r="3436" spans="1:7">
      <c r="A3436" s="2">
        <v>43955</v>
      </c>
      <c r="B3436" s="2">
        <f t="shared" si="106"/>
        <v>43982</v>
      </c>
      <c r="C3436" s="3">
        <f t="shared" si="107"/>
        <v>1</v>
      </c>
      <c r="D3436" t="s">
        <v>15</v>
      </c>
      <c r="E3436">
        <v>12</v>
      </c>
      <c r="F3436">
        <v>36889</v>
      </c>
      <c r="G3436">
        <v>1398</v>
      </c>
    </row>
    <row r="3437" spans="1:7">
      <c r="A3437" s="2">
        <v>43955</v>
      </c>
      <c r="B3437" s="2">
        <f t="shared" si="106"/>
        <v>43982</v>
      </c>
      <c r="C3437" s="3">
        <f t="shared" si="107"/>
        <v>1</v>
      </c>
      <c r="D3437" t="s">
        <v>18</v>
      </c>
      <c r="E3437">
        <v>13</v>
      </c>
      <c r="F3437">
        <v>28350</v>
      </c>
      <c r="G3437">
        <v>1228</v>
      </c>
    </row>
    <row r="3438" spans="1:7">
      <c r="A3438" s="2">
        <v>43955</v>
      </c>
      <c r="B3438" s="2">
        <f t="shared" si="106"/>
        <v>43982</v>
      </c>
      <c r="C3438" s="3">
        <f t="shared" si="107"/>
        <v>1</v>
      </c>
      <c r="D3438" t="s">
        <v>57</v>
      </c>
      <c r="E3438">
        <v>66</v>
      </c>
      <c r="F3438">
        <v>1118</v>
      </c>
      <c r="G3438">
        <v>6</v>
      </c>
    </row>
    <row r="3439" spans="1:7">
      <c r="A3439" s="2">
        <v>43955</v>
      </c>
      <c r="B3439" s="2">
        <f t="shared" si="106"/>
        <v>43982</v>
      </c>
      <c r="C3439" s="3">
        <f t="shared" si="107"/>
        <v>1</v>
      </c>
      <c r="D3439" t="s">
        <v>26</v>
      </c>
      <c r="E3439">
        <v>15</v>
      </c>
      <c r="F3439">
        <v>612</v>
      </c>
      <c r="G3439">
        <v>17</v>
      </c>
    </row>
    <row r="3440" spans="1:7">
      <c r="A3440" s="2">
        <v>43955</v>
      </c>
      <c r="B3440" s="2">
        <f t="shared" si="106"/>
        <v>43982</v>
      </c>
      <c r="C3440" s="3">
        <f t="shared" si="107"/>
        <v>1</v>
      </c>
      <c r="D3440" t="s">
        <v>53</v>
      </c>
      <c r="E3440">
        <v>16</v>
      </c>
      <c r="F3440">
        <v>2106</v>
      </c>
      <c r="G3440">
        <v>64</v>
      </c>
    </row>
    <row r="3441" spans="1:7">
      <c r="A3441" s="2">
        <v>43955</v>
      </c>
      <c r="B3441" s="2">
        <f t="shared" si="106"/>
        <v>43982</v>
      </c>
      <c r="C3441" s="3">
        <f t="shared" si="107"/>
        <v>1</v>
      </c>
      <c r="D3441" t="s">
        <v>6</v>
      </c>
      <c r="E3441">
        <v>17</v>
      </c>
      <c r="F3441">
        <v>63840</v>
      </c>
      <c r="G3441">
        <v>2673</v>
      </c>
    </row>
    <row r="3442" spans="1:7">
      <c r="A3442" s="2">
        <v>43955</v>
      </c>
      <c r="B3442" s="2">
        <f t="shared" si="106"/>
        <v>43982</v>
      </c>
      <c r="C3442" s="3">
        <f t="shared" si="107"/>
        <v>1</v>
      </c>
      <c r="D3442" t="s">
        <v>27</v>
      </c>
      <c r="E3442">
        <v>18</v>
      </c>
      <c r="F3442">
        <v>20855</v>
      </c>
      <c r="G3442">
        <v>1264</v>
      </c>
    </row>
    <row r="3443" spans="1:7">
      <c r="A3443" s="2">
        <v>43955</v>
      </c>
      <c r="B3443" s="2">
        <f t="shared" si="106"/>
        <v>43982</v>
      </c>
      <c r="C3443" s="3">
        <f t="shared" si="107"/>
        <v>1</v>
      </c>
      <c r="D3443" t="s">
        <v>39</v>
      </c>
      <c r="E3443">
        <v>19</v>
      </c>
      <c r="F3443">
        <v>9703</v>
      </c>
      <c r="G3443">
        <v>188</v>
      </c>
    </row>
    <row r="3444" spans="1:7">
      <c r="A3444" s="2">
        <v>43955</v>
      </c>
      <c r="B3444" s="2">
        <f t="shared" si="106"/>
        <v>43982</v>
      </c>
      <c r="C3444" s="3">
        <f t="shared" si="107"/>
        <v>1</v>
      </c>
      <c r="D3444" t="s">
        <v>34</v>
      </c>
      <c r="E3444">
        <v>20</v>
      </c>
      <c r="F3444">
        <v>5385</v>
      </c>
      <c r="G3444">
        <v>154</v>
      </c>
    </row>
    <row r="3445" spans="1:7">
      <c r="A3445" s="2">
        <v>43955</v>
      </c>
      <c r="B3445" s="2">
        <f t="shared" si="106"/>
        <v>43982</v>
      </c>
      <c r="C3445" s="3">
        <f t="shared" si="107"/>
        <v>1</v>
      </c>
      <c r="D3445" t="s">
        <v>28</v>
      </c>
      <c r="E3445">
        <v>21</v>
      </c>
      <c r="F3445">
        <v>5370</v>
      </c>
      <c r="G3445">
        <v>267</v>
      </c>
    </row>
    <row r="3446" spans="1:7">
      <c r="A3446" s="2">
        <v>43955</v>
      </c>
      <c r="B3446" s="2">
        <f t="shared" si="106"/>
        <v>43982</v>
      </c>
      <c r="C3446" s="3">
        <f t="shared" si="107"/>
        <v>1</v>
      </c>
      <c r="D3446" t="s">
        <v>40</v>
      </c>
      <c r="E3446">
        <v>22</v>
      </c>
      <c r="F3446">
        <v>29746</v>
      </c>
      <c r="G3446">
        <v>2064</v>
      </c>
    </row>
    <row r="3447" spans="1:7">
      <c r="A3447" s="2">
        <v>43955</v>
      </c>
      <c r="B3447" s="2">
        <f t="shared" si="106"/>
        <v>43982</v>
      </c>
      <c r="C3447" s="3">
        <f t="shared" si="107"/>
        <v>1</v>
      </c>
      <c r="D3447" t="s">
        <v>51</v>
      </c>
      <c r="E3447">
        <v>23</v>
      </c>
      <c r="F3447">
        <v>1205</v>
      </c>
      <c r="G3447">
        <v>57</v>
      </c>
    </row>
    <row r="3448" spans="1:7">
      <c r="A3448" s="2">
        <v>43955</v>
      </c>
      <c r="B3448" s="2">
        <f t="shared" si="106"/>
        <v>43982</v>
      </c>
      <c r="C3448" s="3">
        <f t="shared" si="107"/>
        <v>1</v>
      </c>
      <c r="D3448" t="s">
        <v>23</v>
      </c>
      <c r="E3448">
        <v>24</v>
      </c>
      <c r="F3448">
        <v>26509</v>
      </c>
      <c r="G3448">
        <v>1317</v>
      </c>
    </row>
    <row r="3449" spans="1:7">
      <c r="A3449" s="2">
        <v>43955</v>
      </c>
      <c r="B3449" s="2">
        <f t="shared" si="106"/>
        <v>43982</v>
      </c>
      <c r="C3449" s="3">
        <f t="shared" si="107"/>
        <v>1</v>
      </c>
      <c r="D3449" t="s">
        <v>9</v>
      </c>
      <c r="E3449">
        <v>25</v>
      </c>
      <c r="F3449">
        <v>69087</v>
      </c>
      <c r="G3449">
        <v>4090</v>
      </c>
    </row>
    <row r="3450" spans="1:7">
      <c r="A3450" s="2">
        <v>43955</v>
      </c>
      <c r="B3450" s="2">
        <f t="shared" si="106"/>
        <v>43982</v>
      </c>
      <c r="C3450" s="3">
        <f t="shared" si="107"/>
        <v>1</v>
      </c>
      <c r="D3450" t="s">
        <v>42</v>
      </c>
      <c r="E3450">
        <v>26</v>
      </c>
      <c r="F3450">
        <v>43996</v>
      </c>
      <c r="G3450">
        <v>4135</v>
      </c>
    </row>
    <row r="3451" spans="1:7">
      <c r="A3451" s="2">
        <v>43955</v>
      </c>
      <c r="B3451" s="2">
        <f t="shared" si="106"/>
        <v>43982</v>
      </c>
      <c r="C3451" s="3">
        <f t="shared" si="107"/>
        <v>1</v>
      </c>
      <c r="D3451" t="s">
        <v>29</v>
      </c>
      <c r="E3451">
        <v>27</v>
      </c>
      <c r="F3451">
        <v>7234</v>
      </c>
      <c r="G3451">
        <v>428</v>
      </c>
    </row>
    <row r="3452" spans="1:7">
      <c r="A3452" s="2">
        <v>43955</v>
      </c>
      <c r="B3452" s="2">
        <f t="shared" si="106"/>
        <v>43982</v>
      </c>
      <c r="C3452" s="3">
        <f t="shared" si="107"/>
        <v>1</v>
      </c>
      <c r="D3452" t="s">
        <v>46</v>
      </c>
      <c r="E3452">
        <v>28</v>
      </c>
      <c r="F3452">
        <v>7877</v>
      </c>
      <c r="G3452">
        <v>310</v>
      </c>
    </row>
    <row r="3453" spans="1:7">
      <c r="A3453" s="2">
        <v>43955</v>
      </c>
      <c r="B3453" s="2">
        <f t="shared" si="106"/>
        <v>43982</v>
      </c>
      <c r="C3453" s="3">
        <f t="shared" si="107"/>
        <v>1</v>
      </c>
      <c r="D3453" t="s">
        <v>35</v>
      </c>
      <c r="E3453">
        <v>29</v>
      </c>
      <c r="F3453">
        <v>8776</v>
      </c>
      <c r="G3453">
        <v>387</v>
      </c>
    </row>
    <row r="3454" spans="1:7">
      <c r="A3454" s="2">
        <v>43955</v>
      </c>
      <c r="B3454" s="2">
        <f t="shared" si="106"/>
        <v>43982</v>
      </c>
      <c r="C3454" s="3">
        <f t="shared" si="107"/>
        <v>1</v>
      </c>
      <c r="D3454" t="s">
        <v>54</v>
      </c>
      <c r="E3454">
        <v>30</v>
      </c>
      <c r="F3454">
        <v>456</v>
      </c>
      <c r="G3454">
        <v>16</v>
      </c>
    </row>
    <row r="3455" spans="1:7">
      <c r="A3455" s="2">
        <v>43955</v>
      </c>
      <c r="B3455" s="2">
        <f t="shared" si="106"/>
        <v>43982</v>
      </c>
      <c r="C3455" s="3">
        <f t="shared" si="107"/>
        <v>1</v>
      </c>
      <c r="D3455" t="s">
        <v>12</v>
      </c>
      <c r="E3455">
        <v>31</v>
      </c>
      <c r="F3455">
        <v>6123</v>
      </c>
      <c r="G3455">
        <v>78</v>
      </c>
    </row>
    <row r="3456" spans="1:7">
      <c r="A3456" s="2">
        <v>43955</v>
      </c>
      <c r="B3456" s="2">
        <f t="shared" si="106"/>
        <v>43982</v>
      </c>
      <c r="C3456" s="3">
        <f t="shared" si="107"/>
        <v>1</v>
      </c>
      <c r="D3456" t="s">
        <v>24</v>
      </c>
      <c r="E3456">
        <v>32</v>
      </c>
      <c r="F3456">
        <v>5627</v>
      </c>
      <c r="G3456">
        <v>266</v>
      </c>
    </row>
    <row r="3457" spans="1:7">
      <c r="A3457" s="2">
        <v>43955</v>
      </c>
      <c r="B3457" s="2">
        <f t="shared" si="106"/>
        <v>43982</v>
      </c>
      <c r="C3457" s="3">
        <f t="shared" si="107"/>
        <v>1</v>
      </c>
      <c r="D3457" t="s">
        <v>19</v>
      </c>
      <c r="E3457">
        <v>33</v>
      </c>
      <c r="F3457">
        <v>2588</v>
      </c>
      <c r="G3457">
        <v>86</v>
      </c>
    </row>
    <row r="3458" spans="1:7">
      <c r="A3458" s="2">
        <v>43955</v>
      </c>
      <c r="B3458" s="2">
        <f t="shared" si="106"/>
        <v>43982</v>
      </c>
      <c r="C3458" s="3">
        <f t="shared" si="107"/>
        <v>1</v>
      </c>
      <c r="D3458" t="s">
        <v>21</v>
      </c>
      <c r="E3458">
        <v>34</v>
      </c>
      <c r="F3458">
        <v>128269</v>
      </c>
      <c r="G3458">
        <v>7910</v>
      </c>
    </row>
    <row r="3459" spans="1:7">
      <c r="A3459" s="2">
        <v>43955</v>
      </c>
      <c r="B3459" s="2">
        <f t="shared" si="106"/>
        <v>43982</v>
      </c>
      <c r="C3459" s="3">
        <f t="shared" si="107"/>
        <v>1</v>
      </c>
      <c r="D3459" t="s">
        <v>47</v>
      </c>
      <c r="E3459">
        <v>35</v>
      </c>
      <c r="F3459">
        <v>4030</v>
      </c>
      <c r="G3459">
        <v>156</v>
      </c>
    </row>
    <row r="3460" spans="1:7">
      <c r="A3460" s="2">
        <v>43955</v>
      </c>
      <c r="B3460" s="2">
        <f t="shared" ref="B3460:B3523" si="108">EOMONTH(A3460,0)</f>
        <v>43982</v>
      </c>
      <c r="C3460" s="3">
        <f t="shared" ref="C3460:C3523" si="109">IF(A3460=B3460,0,1)</f>
        <v>1</v>
      </c>
      <c r="D3460" t="s">
        <v>16</v>
      </c>
      <c r="E3460">
        <v>36</v>
      </c>
      <c r="F3460">
        <v>324357</v>
      </c>
      <c r="G3460">
        <v>24788</v>
      </c>
    </row>
    <row r="3461" spans="1:7">
      <c r="A3461" s="2">
        <v>43955</v>
      </c>
      <c r="B3461" s="2">
        <f t="shared" si="108"/>
        <v>43982</v>
      </c>
      <c r="C3461" s="3">
        <f t="shared" si="109"/>
        <v>1</v>
      </c>
      <c r="D3461" t="s">
        <v>20</v>
      </c>
      <c r="E3461">
        <v>37</v>
      </c>
      <c r="F3461">
        <v>11871</v>
      </c>
      <c r="G3461">
        <v>454</v>
      </c>
    </row>
    <row r="3462" spans="1:7">
      <c r="A3462" s="2">
        <v>43955</v>
      </c>
      <c r="B3462" s="2">
        <f t="shared" si="108"/>
        <v>43982</v>
      </c>
      <c r="C3462" s="3">
        <f t="shared" si="109"/>
        <v>1</v>
      </c>
      <c r="D3462" t="s">
        <v>48</v>
      </c>
      <c r="E3462">
        <v>38</v>
      </c>
      <c r="F3462">
        <v>1225</v>
      </c>
      <c r="G3462">
        <v>25</v>
      </c>
    </row>
    <row r="3463" spans="1:7">
      <c r="A3463" s="2">
        <v>43955</v>
      </c>
      <c r="B3463" s="2">
        <f t="shared" si="108"/>
        <v>43982</v>
      </c>
      <c r="C3463" s="3">
        <f t="shared" si="109"/>
        <v>1</v>
      </c>
      <c r="D3463" t="s">
        <v>59</v>
      </c>
      <c r="E3463">
        <v>69</v>
      </c>
      <c r="F3463">
        <v>14</v>
      </c>
      <c r="G3463">
        <v>2</v>
      </c>
    </row>
    <row r="3464" spans="1:7">
      <c r="A3464" s="2">
        <v>43955</v>
      </c>
      <c r="B3464" s="2">
        <f t="shared" si="108"/>
        <v>43982</v>
      </c>
      <c r="C3464" s="3">
        <f t="shared" si="109"/>
        <v>1</v>
      </c>
      <c r="D3464" t="s">
        <v>41</v>
      </c>
      <c r="E3464">
        <v>39</v>
      </c>
      <c r="F3464">
        <v>20474</v>
      </c>
      <c r="G3464">
        <v>1056</v>
      </c>
    </row>
    <row r="3465" spans="1:7">
      <c r="A3465" s="2">
        <v>43955</v>
      </c>
      <c r="B3465" s="2">
        <f t="shared" si="108"/>
        <v>43982</v>
      </c>
      <c r="C3465" s="3">
        <f t="shared" si="109"/>
        <v>1</v>
      </c>
      <c r="D3465" t="s">
        <v>30</v>
      </c>
      <c r="E3465">
        <v>40</v>
      </c>
      <c r="F3465">
        <v>4044</v>
      </c>
      <c r="G3465">
        <v>238</v>
      </c>
    </row>
    <row r="3466" spans="1:7">
      <c r="A3466" s="2">
        <v>43955</v>
      </c>
      <c r="B3466" s="2">
        <f t="shared" si="108"/>
        <v>43982</v>
      </c>
      <c r="C3466" s="3">
        <f t="shared" si="109"/>
        <v>1</v>
      </c>
      <c r="D3466" t="s">
        <v>14</v>
      </c>
      <c r="E3466">
        <v>41</v>
      </c>
      <c r="F3466">
        <v>2759</v>
      </c>
      <c r="G3466">
        <v>109</v>
      </c>
    </row>
    <row r="3467" spans="1:7">
      <c r="A3467" s="2">
        <v>43955</v>
      </c>
      <c r="B3467" s="2">
        <f t="shared" si="108"/>
        <v>43982</v>
      </c>
      <c r="C3467" s="3">
        <f t="shared" si="109"/>
        <v>1</v>
      </c>
      <c r="D3467" t="s">
        <v>31</v>
      </c>
      <c r="E3467">
        <v>42</v>
      </c>
      <c r="F3467">
        <v>52992</v>
      </c>
      <c r="G3467">
        <v>2880</v>
      </c>
    </row>
    <row r="3468" spans="1:7">
      <c r="A3468" s="2">
        <v>43955</v>
      </c>
      <c r="B3468" s="2">
        <f t="shared" si="108"/>
        <v>43982</v>
      </c>
      <c r="C3468" s="3">
        <f t="shared" si="109"/>
        <v>1</v>
      </c>
      <c r="D3468" t="s">
        <v>55</v>
      </c>
      <c r="E3468">
        <v>72</v>
      </c>
      <c r="F3468">
        <v>1875</v>
      </c>
      <c r="G3468">
        <v>97</v>
      </c>
    </row>
    <row r="3469" spans="1:7">
      <c r="A3469" s="2">
        <v>43955</v>
      </c>
      <c r="B3469" s="2">
        <f t="shared" si="108"/>
        <v>43982</v>
      </c>
      <c r="C3469" s="3">
        <f t="shared" si="109"/>
        <v>1</v>
      </c>
      <c r="D3469" t="s">
        <v>17</v>
      </c>
      <c r="E3469">
        <v>44</v>
      </c>
      <c r="F3469">
        <v>9652</v>
      </c>
      <c r="G3469">
        <v>341</v>
      </c>
    </row>
    <row r="3470" spans="1:7">
      <c r="A3470" s="2">
        <v>43955</v>
      </c>
      <c r="B3470" s="2">
        <f t="shared" si="108"/>
        <v>43982</v>
      </c>
      <c r="C3470" s="3">
        <f t="shared" si="109"/>
        <v>1</v>
      </c>
      <c r="D3470" t="s">
        <v>32</v>
      </c>
      <c r="E3470">
        <v>45</v>
      </c>
      <c r="F3470">
        <v>6757</v>
      </c>
      <c r="G3470">
        <v>283</v>
      </c>
    </row>
    <row r="3471" spans="1:7">
      <c r="A3471" s="2">
        <v>43955</v>
      </c>
      <c r="B3471" s="2">
        <f t="shared" si="108"/>
        <v>43982</v>
      </c>
      <c r="C3471" s="3">
        <f t="shared" si="109"/>
        <v>1</v>
      </c>
      <c r="D3471" t="s">
        <v>43</v>
      </c>
      <c r="E3471">
        <v>46</v>
      </c>
      <c r="F3471">
        <v>2667</v>
      </c>
      <c r="G3471">
        <v>21</v>
      </c>
    </row>
    <row r="3472" spans="1:7">
      <c r="A3472" s="2">
        <v>43955</v>
      </c>
      <c r="B3472" s="2">
        <f t="shared" si="108"/>
        <v>43982</v>
      </c>
      <c r="C3472" s="3">
        <f t="shared" si="109"/>
        <v>1</v>
      </c>
      <c r="D3472" t="s">
        <v>25</v>
      </c>
      <c r="E3472">
        <v>47</v>
      </c>
      <c r="F3472">
        <v>13283</v>
      </c>
      <c r="G3472">
        <v>216</v>
      </c>
    </row>
    <row r="3473" spans="1:7">
      <c r="A3473" s="2">
        <v>43955</v>
      </c>
      <c r="B3473" s="2">
        <f t="shared" si="108"/>
        <v>43982</v>
      </c>
      <c r="C3473" s="3">
        <f t="shared" si="109"/>
        <v>1</v>
      </c>
      <c r="D3473" t="s">
        <v>11</v>
      </c>
      <c r="E3473">
        <v>48</v>
      </c>
      <c r="F3473">
        <v>33134</v>
      </c>
      <c r="G3473">
        <v>914</v>
      </c>
    </row>
    <row r="3474" spans="1:7">
      <c r="A3474" s="2">
        <v>43955</v>
      </c>
      <c r="B3474" s="2">
        <f t="shared" si="108"/>
        <v>43982</v>
      </c>
      <c r="C3474" s="3">
        <f t="shared" si="109"/>
        <v>1</v>
      </c>
      <c r="D3474" t="s">
        <v>13</v>
      </c>
      <c r="E3474">
        <v>49</v>
      </c>
      <c r="F3474">
        <v>5326</v>
      </c>
      <c r="G3474">
        <v>50</v>
      </c>
    </row>
    <row r="3475" spans="1:7">
      <c r="A3475" s="2">
        <v>43955</v>
      </c>
      <c r="B3475" s="2">
        <f t="shared" si="108"/>
        <v>43982</v>
      </c>
      <c r="C3475" s="3">
        <f t="shared" si="109"/>
        <v>1</v>
      </c>
      <c r="D3475" t="s">
        <v>36</v>
      </c>
      <c r="E3475">
        <v>50</v>
      </c>
      <c r="F3475">
        <v>902</v>
      </c>
      <c r="G3475">
        <v>52</v>
      </c>
    </row>
    <row r="3476" spans="1:7">
      <c r="A3476" s="2">
        <v>43955</v>
      </c>
      <c r="B3476" s="2">
        <f t="shared" si="108"/>
        <v>43982</v>
      </c>
      <c r="C3476" s="3">
        <f t="shared" si="109"/>
        <v>1</v>
      </c>
      <c r="D3476" t="s">
        <v>56</v>
      </c>
      <c r="E3476">
        <v>78</v>
      </c>
      <c r="F3476">
        <v>66</v>
      </c>
      <c r="G3476">
        <v>4</v>
      </c>
    </row>
    <row r="3477" spans="1:7">
      <c r="A3477" s="2">
        <v>43955</v>
      </c>
      <c r="B3477" s="2">
        <f t="shared" si="108"/>
        <v>43982</v>
      </c>
      <c r="C3477" s="3">
        <f t="shared" si="109"/>
        <v>1</v>
      </c>
      <c r="D3477" t="s">
        <v>37</v>
      </c>
      <c r="E3477">
        <v>51</v>
      </c>
      <c r="F3477">
        <v>19492</v>
      </c>
      <c r="G3477">
        <v>684</v>
      </c>
    </row>
    <row r="3478" spans="1:7">
      <c r="A3478" s="2">
        <v>43955</v>
      </c>
      <c r="B3478" s="2">
        <f t="shared" si="108"/>
        <v>43982</v>
      </c>
      <c r="C3478" s="3">
        <f t="shared" si="109"/>
        <v>1</v>
      </c>
      <c r="D3478" t="s">
        <v>5</v>
      </c>
      <c r="E3478">
        <v>53</v>
      </c>
      <c r="F3478">
        <v>16047</v>
      </c>
      <c r="G3478">
        <v>846</v>
      </c>
    </row>
    <row r="3479" spans="1:7">
      <c r="A3479" s="2">
        <v>43955</v>
      </c>
      <c r="B3479" s="2">
        <f t="shared" si="108"/>
        <v>43982</v>
      </c>
      <c r="C3479" s="3">
        <f t="shared" si="109"/>
        <v>1</v>
      </c>
      <c r="D3479" t="s">
        <v>58</v>
      </c>
      <c r="E3479">
        <v>54</v>
      </c>
      <c r="F3479">
        <v>1225</v>
      </c>
      <c r="G3479">
        <v>50</v>
      </c>
    </row>
    <row r="3480" spans="1:7">
      <c r="A3480" s="2">
        <v>43955</v>
      </c>
      <c r="B3480" s="2">
        <f t="shared" si="108"/>
        <v>43982</v>
      </c>
      <c r="C3480" s="3">
        <f t="shared" si="109"/>
        <v>1</v>
      </c>
      <c r="D3480" t="s">
        <v>10</v>
      </c>
      <c r="E3480">
        <v>55</v>
      </c>
      <c r="F3480">
        <v>8362</v>
      </c>
      <c r="G3480">
        <v>340</v>
      </c>
    </row>
    <row r="3481" spans="1:7">
      <c r="A3481" s="2">
        <v>43955</v>
      </c>
      <c r="B3481" s="2">
        <f t="shared" si="108"/>
        <v>43982</v>
      </c>
      <c r="C3481" s="3">
        <f t="shared" si="109"/>
        <v>1</v>
      </c>
      <c r="D3481" t="s">
        <v>49</v>
      </c>
      <c r="E3481">
        <v>56</v>
      </c>
      <c r="F3481">
        <v>596</v>
      </c>
      <c r="G3481">
        <v>7</v>
      </c>
    </row>
    <row r="3482" spans="1:7">
      <c r="A3482" s="2">
        <v>43956</v>
      </c>
      <c r="B3482" s="2">
        <f t="shared" si="108"/>
        <v>43982</v>
      </c>
      <c r="C3482" s="3">
        <f t="shared" si="109"/>
        <v>1</v>
      </c>
      <c r="D3482" t="s">
        <v>52</v>
      </c>
      <c r="E3482">
        <v>1</v>
      </c>
      <c r="F3482">
        <v>8437</v>
      </c>
      <c r="G3482">
        <v>315</v>
      </c>
    </row>
    <row r="3483" spans="1:7">
      <c r="A3483" s="2">
        <v>43956</v>
      </c>
      <c r="B3483" s="2">
        <f t="shared" si="108"/>
        <v>43982</v>
      </c>
      <c r="C3483" s="3">
        <f t="shared" si="109"/>
        <v>1</v>
      </c>
      <c r="D3483" t="s">
        <v>50</v>
      </c>
      <c r="E3483">
        <v>2</v>
      </c>
      <c r="F3483">
        <v>369</v>
      </c>
      <c r="G3483">
        <v>7</v>
      </c>
    </row>
    <row r="3484" spans="1:7">
      <c r="A3484" s="2">
        <v>43956</v>
      </c>
      <c r="B3484" s="2">
        <f t="shared" si="108"/>
        <v>43982</v>
      </c>
      <c r="C3484" s="3">
        <f t="shared" si="109"/>
        <v>1</v>
      </c>
      <c r="D3484" t="s">
        <v>8</v>
      </c>
      <c r="E3484">
        <v>4</v>
      </c>
      <c r="F3484">
        <v>9305</v>
      </c>
      <c r="G3484">
        <v>395</v>
      </c>
    </row>
    <row r="3485" spans="1:7">
      <c r="A3485" s="2">
        <v>43956</v>
      </c>
      <c r="B3485" s="2">
        <f t="shared" si="108"/>
        <v>43982</v>
      </c>
      <c r="C3485" s="3">
        <f t="shared" si="109"/>
        <v>1</v>
      </c>
      <c r="D3485" t="s">
        <v>44</v>
      </c>
      <c r="E3485">
        <v>5</v>
      </c>
      <c r="F3485">
        <v>3525</v>
      </c>
      <c r="G3485">
        <v>83</v>
      </c>
    </row>
    <row r="3486" spans="1:7">
      <c r="A3486" s="2">
        <v>43956</v>
      </c>
      <c r="B3486" s="2">
        <f t="shared" si="108"/>
        <v>43982</v>
      </c>
      <c r="C3486" s="3">
        <f t="shared" si="109"/>
        <v>1</v>
      </c>
      <c r="D3486" t="s">
        <v>7</v>
      </c>
      <c r="E3486">
        <v>6</v>
      </c>
      <c r="F3486">
        <v>58848</v>
      </c>
      <c r="G3486">
        <v>2386</v>
      </c>
    </row>
    <row r="3487" spans="1:7">
      <c r="A3487" s="2">
        <v>43956</v>
      </c>
      <c r="B3487" s="2">
        <f t="shared" si="108"/>
        <v>43982</v>
      </c>
      <c r="C3487" s="3">
        <f t="shared" si="109"/>
        <v>1</v>
      </c>
      <c r="D3487" t="s">
        <v>22</v>
      </c>
      <c r="E3487">
        <v>8</v>
      </c>
      <c r="F3487">
        <v>17256</v>
      </c>
      <c r="G3487">
        <v>901</v>
      </c>
    </row>
    <row r="3488" spans="1:7">
      <c r="A3488" s="2">
        <v>43956</v>
      </c>
      <c r="B3488" s="2">
        <f t="shared" si="108"/>
        <v>43982</v>
      </c>
      <c r="C3488" s="3">
        <f t="shared" si="109"/>
        <v>1</v>
      </c>
      <c r="D3488" t="s">
        <v>38</v>
      </c>
      <c r="E3488">
        <v>9</v>
      </c>
      <c r="F3488">
        <v>30621</v>
      </c>
      <c r="G3488">
        <v>2633</v>
      </c>
    </row>
    <row r="3489" spans="1:7">
      <c r="A3489" s="2">
        <v>43956</v>
      </c>
      <c r="B3489" s="2">
        <f t="shared" si="108"/>
        <v>43982</v>
      </c>
      <c r="C3489" s="3">
        <f t="shared" si="109"/>
        <v>1</v>
      </c>
      <c r="D3489" t="s">
        <v>45</v>
      </c>
      <c r="E3489">
        <v>10</v>
      </c>
      <c r="F3489">
        <v>5371</v>
      </c>
      <c r="G3489">
        <v>187</v>
      </c>
    </row>
    <row r="3490" spans="1:7">
      <c r="A3490" s="2">
        <v>43956</v>
      </c>
      <c r="B3490" s="2">
        <f t="shared" si="108"/>
        <v>43982</v>
      </c>
      <c r="C3490" s="3">
        <f t="shared" si="109"/>
        <v>1</v>
      </c>
      <c r="D3490" t="s">
        <v>33</v>
      </c>
      <c r="E3490">
        <v>11</v>
      </c>
      <c r="F3490">
        <v>5322</v>
      </c>
      <c r="G3490">
        <v>264</v>
      </c>
    </row>
    <row r="3491" spans="1:7">
      <c r="A3491" s="2">
        <v>43956</v>
      </c>
      <c r="B3491" s="2">
        <f t="shared" si="108"/>
        <v>43982</v>
      </c>
      <c r="C3491" s="3">
        <f t="shared" si="109"/>
        <v>1</v>
      </c>
      <c r="D3491" t="s">
        <v>15</v>
      </c>
      <c r="E3491">
        <v>12</v>
      </c>
      <c r="F3491">
        <v>37431</v>
      </c>
      <c r="G3491">
        <v>1470</v>
      </c>
    </row>
    <row r="3492" spans="1:7">
      <c r="A3492" s="2">
        <v>43956</v>
      </c>
      <c r="B3492" s="2">
        <f t="shared" si="108"/>
        <v>43982</v>
      </c>
      <c r="C3492" s="3">
        <f t="shared" si="109"/>
        <v>1</v>
      </c>
      <c r="D3492" t="s">
        <v>18</v>
      </c>
      <c r="E3492">
        <v>13</v>
      </c>
      <c r="F3492">
        <v>28876</v>
      </c>
      <c r="G3492">
        <v>1277</v>
      </c>
    </row>
    <row r="3493" spans="1:7">
      <c r="A3493" s="2">
        <v>43956</v>
      </c>
      <c r="B3493" s="2">
        <f t="shared" si="108"/>
        <v>43982</v>
      </c>
      <c r="C3493" s="3">
        <f t="shared" si="109"/>
        <v>1</v>
      </c>
      <c r="D3493" t="s">
        <v>57</v>
      </c>
      <c r="E3493">
        <v>66</v>
      </c>
      <c r="F3493">
        <v>1118</v>
      </c>
      <c r="G3493">
        <v>6</v>
      </c>
    </row>
    <row r="3494" spans="1:7">
      <c r="A3494" s="2">
        <v>43956</v>
      </c>
      <c r="B3494" s="2">
        <f t="shared" si="108"/>
        <v>43982</v>
      </c>
      <c r="C3494" s="3">
        <f t="shared" si="109"/>
        <v>1</v>
      </c>
      <c r="D3494" t="s">
        <v>26</v>
      </c>
      <c r="E3494">
        <v>15</v>
      </c>
      <c r="F3494">
        <v>615</v>
      </c>
      <c r="G3494">
        <v>17</v>
      </c>
    </row>
    <row r="3495" spans="1:7">
      <c r="A3495" s="2">
        <v>43956</v>
      </c>
      <c r="B3495" s="2">
        <f t="shared" si="108"/>
        <v>43982</v>
      </c>
      <c r="C3495" s="3">
        <f t="shared" si="109"/>
        <v>1</v>
      </c>
      <c r="D3495" t="s">
        <v>53</v>
      </c>
      <c r="E3495">
        <v>16</v>
      </c>
      <c r="F3495">
        <v>2127</v>
      </c>
      <c r="G3495">
        <v>66</v>
      </c>
    </row>
    <row r="3496" spans="1:7">
      <c r="A3496" s="2">
        <v>43956</v>
      </c>
      <c r="B3496" s="2">
        <f t="shared" si="108"/>
        <v>43982</v>
      </c>
      <c r="C3496" s="3">
        <f t="shared" si="109"/>
        <v>1</v>
      </c>
      <c r="D3496" t="s">
        <v>6</v>
      </c>
      <c r="E3496">
        <v>17</v>
      </c>
      <c r="F3496">
        <v>65889</v>
      </c>
      <c r="G3496">
        <v>2843</v>
      </c>
    </row>
    <row r="3497" spans="1:7">
      <c r="A3497" s="2">
        <v>43956</v>
      </c>
      <c r="B3497" s="2">
        <f t="shared" si="108"/>
        <v>43982</v>
      </c>
      <c r="C3497" s="3">
        <f t="shared" si="109"/>
        <v>1</v>
      </c>
      <c r="D3497" t="s">
        <v>27</v>
      </c>
      <c r="E3497">
        <v>18</v>
      </c>
      <c r="F3497">
        <v>21423</v>
      </c>
      <c r="G3497">
        <v>1326</v>
      </c>
    </row>
    <row r="3498" spans="1:7">
      <c r="A3498" s="2">
        <v>43956</v>
      </c>
      <c r="B3498" s="2">
        <f t="shared" si="108"/>
        <v>43982</v>
      </c>
      <c r="C3498" s="3">
        <f t="shared" si="109"/>
        <v>1</v>
      </c>
      <c r="D3498" t="s">
        <v>39</v>
      </c>
      <c r="E3498">
        <v>19</v>
      </c>
      <c r="F3498">
        <v>10111</v>
      </c>
      <c r="G3498">
        <v>207</v>
      </c>
    </row>
    <row r="3499" spans="1:7">
      <c r="A3499" s="2">
        <v>43956</v>
      </c>
      <c r="B3499" s="2">
        <f t="shared" si="108"/>
        <v>43982</v>
      </c>
      <c r="C3499" s="3">
        <f t="shared" si="109"/>
        <v>1</v>
      </c>
      <c r="D3499" t="s">
        <v>34</v>
      </c>
      <c r="E3499">
        <v>20</v>
      </c>
      <c r="F3499">
        <v>5627</v>
      </c>
      <c r="G3499">
        <v>160</v>
      </c>
    </row>
    <row r="3500" spans="1:7">
      <c r="A3500" s="2">
        <v>43956</v>
      </c>
      <c r="B3500" s="2">
        <f t="shared" si="108"/>
        <v>43982</v>
      </c>
      <c r="C3500" s="3">
        <f t="shared" si="109"/>
        <v>1</v>
      </c>
      <c r="D3500" t="s">
        <v>28</v>
      </c>
      <c r="E3500">
        <v>21</v>
      </c>
      <c r="F3500">
        <v>5822</v>
      </c>
      <c r="G3500">
        <v>278</v>
      </c>
    </row>
    <row r="3501" spans="1:7">
      <c r="A3501" s="2">
        <v>43956</v>
      </c>
      <c r="B3501" s="2">
        <f t="shared" si="108"/>
        <v>43982</v>
      </c>
      <c r="C3501" s="3">
        <f t="shared" si="109"/>
        <v>1</v>
      </c>
      <c r="D3501" t="s">
        <v>40</v>
      </c>
      <c r="E3501">
        <v>22</v>
      </c>
      <c r="F3501">
        <v>30069</v>
      </c>
      <c r="G3501">
        <v>2115</v>
      </c>
    </row>
    <row r="3502" spans="1:7">
      <c r="A3502" s="2">
        <v>43956</v>
      </c>
      <c r="B3502" s="2">
        <f t="shared" si="108"/>
        <v>43982</v>
      </c>
      <c r="C3502" s="3">
        <f t="shared" si="109"/>
        <v>1</v>
      </c>
      <c r="D3502" t="s">
        <v>51</v>
      </c>
      <c r="E3502">
        <v>23</v>
      </c>
      <c r="F3502">
        <v>1226</v>
      </c>
      <c r="G3502">
        <v>61</v>
      </c>
    </row>
    <row r="3503" spans="1:7">
      <c r="A3503" s="2">
        <v>43956</v>
      </c>
      <c r="B3503" s="2">
        <f t="shared" si="108"/>
        <v>43982</v>
      </c>
      <c r="C3503" s="3">
        <f t="shared" si="109"/>
        <v>1</v>
      </c>
      <c r="D3503" t="s">
        <v>23</v>
      </c>
      <c r="E3503">
        <v>24</v>
      </c>
      <c r="F3503">
        <v>27217</v>
      </c>
      <c r="G3503">
        <v>1390</v>
      </c>
    </row>
    <row r="3504" spans="1:7">
      <c r="A3504" s="2">
        <v>43956</v>
      </c>
      <c r="B3504" s="2">
        <f t="shared" si="108"/>
        <v>43982</v>
      </c>
      <c r="C3504" s="3">
        <f t="shared" si="109"/>
        <v>1</v>
      </c>
      <c r="D3504" t="s">
        <v>9</v>
      </c>
      <c r="E3504">
        <v>25</v>
      </c>
      <c r="F3504">
        <v>70271</v>
      </c>
      <c r="G3504">
        <v>4212</v>
      </c>
    </row>
    <row r="3505" spans="1:7">
      <c r="A3505" s="2">
        <v>43956</v>
      </c>
      <c r="B3505" s="2">
        <f t="shared" si="108"/>
        <v>43982</v>
      </c>
      <c r="C3505" s="3">
        <f t="shared" si="109"/>
        <v>1</v>
      </c>
      <c r="D3505" t="s">
        <v>42</v>
      </c>
      <c r="E3505">
        <v>26</v>
      </c>
      <c r="F3505">
        <v>44391</v>
      </c>
      <c r="G3505">
        <v>4179</v>
      </c>
    </row>
    <row r="3506" spans="1:7">
      <c r="A3506" s="2">
        <v>43956</v>
      </c>
      <c r="B3506" s="2">
        <f t="shared" si="108"/>
        <v>43982</v>
      </c>
      <c r="C3506" s="3">
        <f t="shared" si="109"/>
        <v>1</v>
      </c>
      <c r="D3506" t="s">
        <v>29</v>
      </c>
      <c r="E3506">
        <v>27</v>
      </c>
      <c r="F3506">
        <v>7851</v>
      </c>
      <c r="G3506">
        <v>455</v>
      </c>
    </row>
    <row r="3507" spans="1:7">
      <c r="A3507" s="2">
        <v>43956</v>
      </c>
      <c r="B3507" s="2">
        <f t="shared" si="108"/>
        <v>43982</v>
      </c>
      <c r="C3507" s="3">
        <f t="shared" si="109"/>
        <v>1</v>
      </c>
      <c r="D3507" t="s">
        <v>46</v>
      </c>
      <c r="E3507">
        <v>28</v>
      </c>
      <c r="F3507">
        <v>8207</v>
      </c>
      <c r="G3507">
        <v>342</v>
      </c>
    </row>
    <row r="3508" spans="1:7">
      <c r="A3508" s="2">
        <v>43956</v>
      </c>
      <c r="B3508" s="2">
        <f t="shared" si="108"/>
        <v>43982</v>
      </c>
      <c r="C3508" s="3">
        <f t="shared" si="109"/>
        <v>1</v>
      </c>
      <c r="D3508" t="s">
        <v>35</v>
      </c>
      <c r="E3508">
        <v>29</v>
      </c>
      <c r="F3508">
        <v>8919</v>
      </c>
      <c r="G3508">
        <v>408</v>
      </c>
    </row>
    <row r="3509" spans="1:7">
      <c r="A3509" s="2">
        <v>43956</v>
      </c>
      <c r="B3509" s="2">
        <f t="shared" si="108"/>
        <v>43982</v>
      </c>
      <c r="C3509" s="3">
        <f t="shared" si="109"/>
        <v>1</v>
      </c>
      <c r="D3509" t="s">
        <v>54</v>
      </c>
      <c r="E3509">
        <v>30</v>
      </c>
      <c r="F3509">
        <v>456</v>
      </c>
      <c r="G3509">
        <v>16</v>
      </c>
    </row>
    <row r="3510" spans="1:7">
      <c r="A3510" s="2">
        <v>43956</v>
      </c>
      <c r="B3510" s="2">
        <f t="shared" si="108"/>
        <v>43982</v>
      </c>
      <c r="C3510" s="3">
        <f t="shared" si="109"/>
        <v>1</v>
      </c>
      <c r="D3510" t="s">
        <v>12</v>
      </c>
      <c r="E3510">
        <v>31</v>
      </c>
      <c r="F3510">
        <v>6442</v>
      </c>
      <c r="G3510">
        <v>81</v>
      </c>
    </row>
    <row r="3511" spans="1:7">
      <c r="A3511" s="2">
        <v>43956</v>
      </c>
      <c r="B3511" s="2">
        <f t="shared" si="108"/>
        <v>43982</v>
      </c>
      <c r="C3511" s="3">
        <f t="shared" si="109"/>
        <v>1</v>
      </c>
      <c r="D3511" t="s">
        <v>24</v>
      </c>
      <c r="E3511">
        <v>32</v>
      </c>
      <c r="F3511">
        <v>5665</v>
      </c>
      <c r="G3511">
        <v>276</v>
      </c>
    </row>
    <row r="3512" spans="1:7">
      <c r="A3512" s="2">
        <v>43956</v>
      </c>
      <c r="B3512" s="2">
        <f t="shared" si="108"/>
        <v>43982</v>
      </c>
      <c r="C3512" s="3">
        <f t="shared" si="109"/>
        <v>1</v>
      </c>
      <c r="D3512" t="s">
        <v>19</v>
      </c>
      <c r="E3512">
        <v>33</v>
      </c>
      <c r="F3512">
        <v>2636</v>
      </c>
      <c r="G3512">
        <v>92</v>
      </c>
    </row>
    <row r="3513" spans="1:7">
      <c r="A3513" s="2">
        <v>43956</v>
      </c>
      <c r="B3513" s="2">
        <f t="shared" si="108"/>
        <v>43982</v>
      </c>
      <c r="C3513" s="3">
        <f t="shared" si="109"/>
        <v>1</v>
      </c>
      <c r="D3513" t="s">
        <v>21</v>
      </c>
      <c r="E3513">
        <v>34</v>
      </c>
      <c r="F3513">
        <v>130593</v>
      </c>
      <c r="G3513">
        <v>8244</v>
      </c>
    </row>
    <row r="3514" spans="1:7">
      <c r="A3514" s="2">
        <v>43956</v>
      </c>
      <c r="B3514" s="2">
        <f t="shared" si="108"/>
        <v>43982</v>
      </c>
      <c r="C3514" s="3">
        <f t="shared" si="109"/>
        <v>1</v>
      </c>
      <c r="D3514" t="s">
        <v>47</v>
      </c>
      <c r="E3514">
        <v>35</v>
      </c>
      <c r="F3514">
        <v>4137</v>
      </c>
      <c r="G3514">
        <v>162</v>
      </c>
    </row>
    <row r="3515" spans="1:7">
      <c r="A3515" s="2">
        <v>43956</v>
      </c>
      <c r="B3515" s="2">
        <f t="shared" si="108"/>
        <v>43982</v>
      </c>
      <c r="C3515" s="3">
        <f t="shared" si="109"/>
        <v>1</v>
      </c>
      <c r="D3515" t="s">
        <v>16</v>
      </c>
      <c r="E3515">
        <v>36</v>
      </c>
      <c r="F3515">
        <v>326659</v>
      </c>
      <c r="G3515">
        <v>25028</v>
      </c>
    </row>
    <row r="3516" spans="1:7">
      <c r="A3516" s="2">
        <v>43956</v>
      </c>
      <c r="B3516" s="2">
        <f t="shared" si="108"/>
        <v>43982</v>
      </c>
      <c r="C3516" s="3">
        <f t="shared" si="109"/>
        <v>1</v>
      </c>
      <c r="D3516" t="s">
        <v>20</v>
      </c>
      <c r="E3516">
        <v>37</v>
      </c>
      <c r="F3516">
        <v>12283</v>
      </c>
      <c r="G3516">
        <v>477</v>
      </c>
    </row>
    <row r="3517" spans="1:7">
      <c r="A3517" s="2">
        <v>43956</v>
      </c>
      <c r="B3517" s="2">
        <f t="shared" si="108"/>
        <v>43982</v>
      </c>
      <c r="C3517" s="3">
        <f t="shared" si="109"/>
        <v>1</v>
      </c>
      <c r="D3517" t="s">
        <v>48</v>
      </c>
      <c r="E3517">
        <v>38</v>
      </c>
      <c r="F3517">
        <v>1266</v>
      </c>
      <c r="G3517">
        <v>25</v>
      </c>
    </row>
    <row r="3518" spans="1:7">
      <c r="A3518" s="2">
        <v>43956</v>
      </c>
      <c r="B3518" s="2">
        <f t="shared" si="108"/>
        <v>43982</v>
      </c>
      <c r="C3518" s="3">
        <f t="shared" si="109"/>
        <v>1</v>
      </c>
      <c r="D3518" t="s">
        <v>59</v>
      </c>
      <c r="E3518">
        <v>69</v>
      </c>
      <c r="F3518">
        <v>14</v>
      </c>
      <c r="G3518">
        <v>2</v>
      </c>
    </row>
    <row r="3519" spans="1:7">
      <c r="A3519" s="2">
        <v>43956</v>
      </c>
      <c r="B3519" s="2">
        <f t="shared" si="108"/>
        <v>43982</v>
      </c>
      <c r="C3519" s="3">
        <f t="shared" si="109"/>
        <v>1</v>
      </c>
      <c r="D3519" t="s">
        <v>41</v>
      </c>
      <c r="E3519">
        <v>39</v>
      </c>
      <c r="F3519">
        <v>20969</v>
      </c>
      <c r="G3519">
        <v>1135</v>
      </c>
    </row>
    <row r="3520" spans="1:7">
      <c r="A3520" s="2">
        <v>43956</v>
      </c>
      <c r="B3520" s="2">
        <f t="shared" si="108"/>
        <v>43982</v>
      </c>
      <c r="C3520" s="3">
        <f t="shared" si="109"/>
        <v>1</v>
      </c>
      <c r="D3520" t="s">
        <v>30</v>
      </c>
      <c r="E3520">
        <v>40</v>
      </c>
      <c r="F3520">
        <v>4127</v>
      </c>
      <c r="G3520">
        <v>247</v>
      </c>
    </row>
    <row r="3521" spans="1:7">
      <c r="A3521" s="2">
        <v>43956</v>
      </c>
      <c r="B3521" s="2">
        <f t="shared" si="108"/>
        <v>43982</v>
      </c>
      <c r="C3521" s="3">
        <f t="shared" si="109"/>
        <v>1</v>
      </c>
      <c r="D3521" t="s">
        <v>14</v>
      </c>
      <c r="E3521">
        <v>41</v>
      </c>
      <c r="F3521">
        <v>2839</v>
      </c>
      <c r="G3521">
        <v>113</v>
      </c>
    </row>
    <row r="3522" spans="1:7">
      <c r="A3522" s="2">
        <v>43956</v>
      </c>
      <c r="B3522" s="2">
        <f t="shared" si="108"/>
        <v>43982</v>
      </c>
      <c r="C3522" s="3">
        <f t="shared" si="109"/>
        <v>1</v>
      </c>
      <c r="D3522" t="s">
        <v>31</v>
      </c>
      <c r="E3522">
        <v>42</v>
      </c>
      <c r="F3522">
        <v>53967</v>
      </c>
      <c r="G3522">
        <v>3206</v>
      </c>
    </row>
    <row r="3523" spans="1:7">
      <c r="A3523" s="2">
        <v>43956</v>
      </c>
      <c r="B3523" s="2">
        <f t="shared" si="108"/>
        <v>43982</v>
      </c>
      <c r="C3523" s="3">
        <f t="shared" si="109"/>
        <v>1</v>
      </c>
      <c r="D3523" t="s">
        <v>55</v>
      </c>
      <c r="E3523">
        <v>72</v>
      </c>
      <c r="F3523">
        <v>1924</v>
      </c>
      <c r="G3523">
        <v>99</v>
      </c>
    </row>
    <row r="3524" spans="1:7">
      <c r="A3524" s="2">
        <v>43956</v>
      </c>
      <c r="B3524" s="2">
        <f t="shared" ref="B3524:B3587" si="110">EOMONTH(A3524,0)</f>
        <v>43982</v>
      </c>
      <c r="C3524" s="3">
        <f t="shared" ref="C3524:C3587" si="111">IF(A3524=B3524,0,1)</f>
        <v>1</v>
      </c>
      <c r="D3524" t="s">
        <v>17</v>
      </c>
      <c r="E3524">
        <v>44</v>
      </c>
      <c r="F3524">
        <v>9933</v>
      </c>
      <c r="G3524">
        <v>355</v>
      </c>
    </row>
    <row r="3525" spans="1:7">
      <c r="A3525" s="2">
        <v>43956</v>
      </c>
      <c r="B3525" s="2">
        <f t="shared" si="110"/>
        <v>43982</v>
      </c>
      <c r="C3525" s="3">
        <f t="shared" si="111"/>
        <v>1</v>
      </c>
      <c r="D3525" t="s">
        <v>32</v>
      </c>
      <c r="E3525">
        <v>45</v>
      </c>
      <c r="F3525">
        <v>6841</v>
      </c>
      <c r="G3525">
        <v>296</v>
      </c>
    </row>
    <row r="3526" spans="1:7">
      <c r="A3526" s="2">
        <v>43956</v>
      </c>
      <c r="B3526" s="2">
        <f t="shared" si="110"/>
        <v>43982</v>
      </c>
      <c r="C3526" s="3">
        <f t="shared" si="111"/>
        <v>1</v>
      </c>
      <c r="D3526" t="s">
        <v>43</v>
      </c>
      <c r="E3526">
        <v>46</v>
      </c>
      <c r="F3526">
        <v>2720</v>
      </c>
      <c r="G3526">
        <v>24</v>
      </c>
    </row>
    <row r="3527" spans="1:7">
      <c r="A3527" s="2">
        <v>43956</v>
      </c>
      <c r="B3527" s="2">
        <f t="shared" si="110"/>
        <v>43982</v>
      </c>
      <c r="C3527" s="3">
        <f t="shared" si="111"/>
        <v>1</v>
      </c>
      <c r="D3527" t="s">
        <v>25</v>
      </c>
      <c r="E3527">
        <v>47</v>
      </c>
      <c r="F3527">
        <v>13555</v>
      </c>
      <c r="G3527">
        <v>225</v>
      </c>
    </row>
    <row r="3528" spans="1:7">
      <c r="A3528" s="2">
        <v>43956</v>
      </c>
      <c r="B3528" s="2">
        <f t="shared" si="110"/>
        <v>43982</v>
      </c>
      <c r="C3528" s="3">
        <f t="shared" si="111"/>
        <v>1</v>
      </c>
      <c r="D3528" t="s">
        <v>11</v>
      </c>
      <c r="E3528">
        <v>48</v>
      </c>
      <c r="F3528">
        <v>34286</v>
      </c>
      <c r="G3528">
        <v>955</v>
      </c>
    </row>
    <row r="3529" spans="1:7">
      <c r="A3529" s="2">
        <v>43956</v>
      </c>
      <c r="B3529" s="2">
        <f t="shared" si="110"/>
        <v>43982</v>
      </c>
      <c r="C3529" s="3">
        <f t="shared" si="111"/>
        <v>1</v>
      </c>
      <c r="D3529" t="s">
        <v>13</v>
      </c>
      <c r="E3529">
        <v>49</v>
      </c>
      <c r="F3529">
        <v>5449</v>
      </c>
      <c r="G3529">
        <v>56</v>
      </c>
    </row>
    <row r="3530" spans="1:7">
      <c r="A3530" s="2">
        <v>43956</v>
      </c>
      <c r="B3530" s="2">
        <f t="shared" si="110"/>
        <v>43982</v>
      </c>
      <c r="C3530" s="3">
        <f t="shared" si="111"/>
        <v>1</v>
      </c>
      <c r="D3530" t="s">
        <v>36</v>
      </c>
      <c r="E3530">
        <v>50</v>
      </c>
      <c r="F3530">
        <v>907</v>
      </c>
      <c r="G3530">
        <v>52</v>
      </c>
    </row>
    <row r="3531" spans="1:7">
      <c r="A3531" s="2">
        <v>43956</v>
      </c>
      <c r="B3531" s="2">
        <f t="shared" si="110"/>
        <v>43982</v>
      </c>
      <c r="C3531" s="3">
        <f t="shared" si="111"/>
        <v>1</v>
      </c>
      <c r="D3531" t="s">
        <v>56</v>
      </c>
      <c r="E3531">
        <v>78</v>
      </c>
      <c r="F3531">
        <v>66</v>
      </c>
      <c r="G3531">
        <v>4</v>
      </c>
    </row>
    <row r="3532" spans="1:7">
      <c r="A3532" s="2">
        <v>43956</v>
      </c>
      <c r="B3532" s="2">
        <f t="shared" si="110"/>
        <v>43982</v>
      </c>
      <c r="C3532" s="3">
        <f t="shared" si="111"/>
        <v>1</v>
      </c>
      <c r="D3532" t="s">
        <v>37</v>
      </c>
      <c r="E3532">
        <v>51</v>
      </c>
      <c r="F3532">
        <v>20256</v>
      </c>
      <c r="G3532">
        <v>713</v>
      </c>
    </row>
    <row r="3533" spans="1:7">
      <c r="A3533" s="2">
        <v>43956</v>
      </c>
      <c r="B3533" s="2">
        <f t="shared" si="110"/>
        <v>43982</v>
      </c>
      <c r="C3533" s="3">
        <f t="shared" si="111"/>
        <v>1</v>
      </c>
      <c r="D3533" t="s">
        <v>5</v>
      </c>
      <c r="E3533">
        <v>53</v>
      </c>
      <c r="F3533">
        <v>16234</v>
      </c>
      <c r="G3533">
        <v>863</v>
      </c>
    </row>
    <row r="3534" spans="1:7">
      <c r="A3534" s="2">
        <v>43956</v>
      </c>
      <c r="B3534" s="2">
        <f t="shared" si="110"/>
        <v>43982</v>
      </c>
      <c r="C3534" s="3">
        <f t="shared" si="111"/>
        <v>1</v>
      </c>
      <c r="D3534" t="s">
        <v>58</v>
      </c>
      <c r="E3534">
        <v>54</v>
      </c>
      <c r="F3534">
        <v>1243</v>
      </c>
      <c r="G3534">
        <v>50</v>
      </c>
    </row>
    <row r="3535" spans="1:7">
      <c r="A3535" s="2">
        <v>43956</v>
      </c>
      <c r="B3535" s="2">
        <f t="shared" si="110"/>
        <v>43982</v>
      </c>
      <c r="C3535" s="3">
        <f t="shared" si="111"/>
        <v>1</v>
      </c>
      <c r="D3535" t="s">
        <v>10</v>
      </c>
      <c r="E3535">
        <v>55</v>
      </c>
      <c r="F3535">
        <v>8696</v>
      </c>
      <c r="G3535">
        <v>353</v>
      </c>
    </row>
    <row r="3536" spans="1:7">
      <c r="A3536" s="2">
        <v>43956</v>
      </c>
      <c r="B3536" s="2">
        <f t="shared" si="110"/>
        <v>43982</v>
      </c>
      <c r="C3536" s="3">
        <f t="shared" si="111"/>
        <v>1</v>
      </c>
      <c r="D3536" t="s">
        <v>49</v>
      </c>
      <c r="E3536">
        <v>56</v>
      </c>
      <c r="F3536">
        <v>604</v>
      </c>
      <c r="G3536">
        <v>7</v>
      </c>
    </row>
    <row r="3537" spans="1:7">
      <c r="A3537" s="2">
        <v>43957</v>
      </c>
      <c r="B3537" s="2">
        <f t="shared" si="110"/>
        <v>43982</v>
      </c>
      <c r="C3537" s="3">
        <f t="shared" si="111"/>
        <v>1</v>
      </c>
      <c r="D3537" t="s">
        <v>52</v>
      </c>
      <c r="E3537">
        <v>1</v>
      </c>
      <c r="F3537">
        <v>8691</v>
      </c>
      <c r="G3537">
        <v>343</v>
      </c>
    </row>
    <row r="3538" spans="1:7">
      <c r="A3538" s="2">
        <v>43957</v>
      </c>
      <c r="B3538" s="2">
        <f t="shared" si="110"/>
        <v>43982</v>
      </c>
      <c r="C3538" s="3">
        <f t="shared" si="111"/>
        <v>1</v>
      </c>
      <c r="D3538" t="s">
        <v>50</v>
      </c>
      <c r="E3538">
        <v>2</v>
      </c>
      <c r="F3538">
        <v>370</v>
      </c>
      <c r="G3538">
        <v>8</v>
      </c>
    </row>
    <row r="3539" spans="1:7">
      <c r="A3539" s="2">
        <v>43957</v>
      </c>
      <c r="B3539" s="2">
        <f t="shared" si="110"/>
        <v>43982</v>
      </c>
      <c r="C3539" s="3">
        <f t="shared" si="111"/>
        <v>1</v>
      </c>
      <c r="D3539" t="s">
        <v>8</v>
      </c>
      <c r="E3539">
        <v>4</v>
      </c>
      <c r="F3539">
        <v>9707</v>
      </c>
      <c r="G3539">
        <v>426</v>
      </c>
    </row>
    <row r="3540" spans="1:7">
      <c r="A3540" s="2">
        <v>43957</v>
      </c>
      <c r="B3540" s="2">
        <f t="shared" si="110"/>
        <v>43982</v>
      </c>
      <c r="C3540" s="3">
        <f t="shared" si="111"/>
        <v>1</v>
      </c>
      <c r="D3540" t="s">
        <v>44</v>
      </c>
      <c r="E3540">
        <v>5</v>
      </c>
      <c r="F3540">
        <v>3611</v>
      </c>
      <c r="G3540">
        <v>87</v>
      </c>
    </row>
    <row r="3541" spans="1:7">
      <c r="A3541" s="2">
        <v>43957</v>
      </c>
      <c r="B3541" s="2">
        <f t="shared" si="110"/>
        <v>43982</v>
      </c>
      <c r="C3541" s="3">
        <f t="shared" si="111"/>
        <v>1</v>
      </c>
      <c r="D3541" t="s">
        <v>7</v>
      </c>
      <c r="E3541">
        <v>6</v>
      </c>
      <c r="F3541">
        <v>60787</v>
      </c>
      <c r="G3541">
        <v>2478</v>
      </c>
    </row>
    <row r="3542" spans="1:7">
      <c r="A3542" s="2">
        <v>43957</v>
      </c>
      <c r="B3542" s="2">
        <f t="shared" si="110"/>
        <v>43982</v>
      </c>
      <c r="C3542" s="3">
        <f t="shared" si="111"/>
        <v>1</v>
      </c>
      <c r="D3542" t="s">
        <v>22</v>
      </c>
      <c r="E3542">
        <v>8</v>
      </c>
      <c r="F3542">
        <v>17720</v>
      </c>
      <c r="G3542">
        <v>919</v>
      </c>
    </row>
    <row r="3543" spans="1:7">
      <c r="A3543" s="2">
        <v>43957</v>
      </c>
      <c r="B3543" s="2">
        <f t="shared" si="110"/>
        <v>43982</v>
      </c>
      <c r="C3543" s="3">
        <f t="shared" si="111"/>
        <v>1</v>
      </c>
      <c r="D3543" t="s">
        <v>38</v>
      </c>
      <c r="E3543">
        <v>9</v>
      </c>
      <c r="F3543">
        <v>30995</v>
      </c>
      <c r="G3543">
        <v>2718</v>
      </c>
    </row>
    <row r="3544" spans="1:7">
      <c r="A3544" s="2">
        <v>43957</v>
      </c>
      <c r="B3544" s="2">
        <f t="shared" si="110"/>
        <v>43982</v>
      </c>
      <c r="C3544" s="3">
        <f t="shared" si="111"/>
        <v>1</v>
      </c>
      <c r="D3544" t="s">
        <v>45</v>
      </c>
      <c r="E3544">
        <v>10</v>
      </c>
      <c r="F3544">
        <v>5778</v>
      </c>
      <c r="G3544">
        <v>193</v>
      </c>
    </row>
    <row r="3545" spans="1:7">
      <c r="A3545" s="2">
        <v>43957</v>
      </c>
      <c r="B3545" s="2">
        <f t="shared" si="110"/>
        <v>43982</v>
      </c>
      <c r="C3545" s="3">
        <f t="shared" si="111"/>
        <v>1</v>
      </c>
      <c r="D3545" t="s">
        <v>33</v>
      </c>
      <c r="E3545">
        <v>11</v>
      </c>
      <c r="F3545">
        <v>5461</v>
      </c>
      <c r="G3545">
        <v>277</v>
      </c>
    </row>
    <row r="3546" spans="1:7">
      <c r="A3546" s="2">
        <v>43957</v>
      </c>
      <c r="B3546" s="2">
        <f t="shared" si="110"/>
        <v>43982</v>
      </c>
      <c r="C3546" s="3">
        <f t="shared" si="111"/>
        <v>1</v>
      </c>
      <c r="D3546" t="s">
        <v>15</v>
      </c>
      <c r="E3546">
        <v>12</v>
      </c>
      <c r="F3546">
        <v>37994</v>
      </c>
      <c r="G3546">
        <v>1538</v>
      </c>
    </row>
    <row r="3547" spans="1:7">
      <c r="A3547" s="2">
        <v>43957</v>
      </c>
      <c r="B3547" s="2">
        <f t="shared" si="110"/>
        <v>43982</v>
      </c>
      <c r="C3547" s="3">
        <f t="shared" si="111"/>
        <v>1</v>
      </c>
      <c r="D3547" t="s">
        <v>18</v>
      </c>
      <c r="E3547">
        <v>13</v>
      </c>
      <c r="F3547">
        <v>29724</v>
      </c>
      <c r="G3547">
        <v>1309</v>
      </c>
    </row>
    <row r="3548" spans="1:7">
      <c r="A3548" s="2">
        <v>43957</v>
      </c>
      <c r="B3548" s="2">
        <f t="shared" si="110"/>
        <v>43982</v>
      </c>
      <c r="C3548" s="3">
        <f t="shared" si="111"/>
        <v>1</v>
      </c>
      <c r="D3548" t="s">
        <v>57</v>
      </c>
      <c r="E3548">
        <v>66</v>
      </c>
      <c r="F3548">
        <v>1118</v>
      </c>
      <c r="G3548">
        <v>6</v>
      </c>
    </row>
    <row r="3549" spans="1:7">
      <c r="A3549" s="2">
        <v>43957</v>
      </c>
      <c r="B3549" s="2">
        <f t="shared" si="110"/>
        <v>43982</v>
      </c>
      <c r="C3549" s="3">
        <f t="shared" si="111"/>
        <v>1</v>
      </c>
      <c r="D3549" t="s">
        <v>26</v>
      </c>
      <c r="E3549">
        <v>15</v>
      </c>
      <c r="F3549">
        <v>616</v>
      </c>
      <c r="G3549">
        <v>17</v>
      </c>
    </row>
    <row r="3550" spans="1:7">
      <c r="A3550" s="2">
        <v>43957</v>
      </c>
      <c r="B3550" s="2">
        <f t="shared" si="110"/>
        <v>43982</v>
      </c>
      <c r="C3550" s="3">
        <f t="shared" si="111"/>
        <v>1</v>
      </c>
      <c r="D3550" t="s">
        <v>53</v>
      </c>
      <c r="E3550">
        <v>16</v>
      </c>
      <c r="F3550">
        <v>2158</v>
      </c>
      <c r="G3550">
        <v>67</v>
      </c>
    </row>
    <row r="3551" spans="1:7">
      <c r="A3551" s="2">
        <v>43957</v>
      </c>
      <c r="B3551" s="2">
        <f t="shared" si="110"/>
        <v>43982</v>
      </c>
      <c r="C3551" s="3">
        <f t="shared" si="111"/>
        <v>1</v>
      </c>
      <c r="D3551" t="s">
        <v>6</v>
      </c>
      <c r="E3551">
        <v>17</v>
      </c>
      <c r="F3551">
        <v>68164</v>
      </c>
      <c r="G3551">
        <v>2977</v>
      </c>
    </row>
    <row r="3552" spans="1:7">
      <c r="A3552" s="2">
        <v>43957</v>
      </c>
      <c r="B3552" s="2">
        <f t="shared" si="110"/>
        <v>43982</v>
      </c>
      <c r="C3552" s="3">
        <f t="shared" si="111"/>
        <v>1</v>
      </c>
      <c r="D3552" t="s">
        <v>27</v>
      </c>
      <c r="E3552">
        <v>18</v>
      </c>
      <c r="F3552">
        <v>22286</v>
      </c>
      <c r="G3552">
        <v>1377</v>
      </c>
    </row>
    <row r="3553" spans="1:7">
      <c r="A3553" s="2">
        <v>43957</v>
      </c>
      <c r="B3553" s="2">
        <f t="shared" si="110"/>
        <v>43982</v>
      </c>
      <c r="C3553" s="3">
        <f t="shared" si="111"/>
        <v>1</v>
      </c>
      <c r="D3553" t="s">
        <v>39</v>
      </c>
      <c r="E3553">
        <v>19</v>
      </c>
      <c r="F3553">
        <v>10404</v>
      </c>
      <c r="G3553">
        <v>219</v>
      </c>
    </row>
    <row r="3554" spans="1:7">
      <c r="A3554" s="2">
        <v>43957</v>
      </c>
      <c r="B3554" s="2">
        <f t="shared" si="110"/>
        <v>43982</v>
      </c>
      <c r="C3554" s="3">
        <f t="shared" si="111"/>
        <v>1</v>
      </c>
      <c r="D3554" t="s">
        <v>34</v>
      </c>
      <c r="E3554">
        <v>20</v>
      </c>
      <c r="F3554">
        <v>5893</v>
      </c>
      <c r="G3554">
        <v>163</v>
      </c>
    </row>
    <row r="3555" spans="1:7">
      <c r="A3555" s="2">
        <v>43957</v>
      </c>
      <c r="B3555" s="2">
        <f t="shared" si="110"/>
        <v>43982</v>
      </c>
      <c r="C3555" s="3">
        <f t="shared" si="111"/>
        <v>1</v>
      </c>
      <c r="D3555" t="s">
        <v>28</v>
      </c>
      <c r="E3555">
        <v>21</v>
      </c>
      <c r="F3555">
        <v>5946</v>
      </c>
      <c r="G3555">
        <v>286</v>
      </c>
    </row>
    <row r="3556" spans="1:7">
      <c r="A3556" s="2">
        <v>43957</v>
      </c>
      <c r="B3556" s="2">
        <f t="shared" si="110"/>
        <v>43982</v>
      </c>
      <c r="C3556" s="3">
        <f t="shared" si="111"/>
        <v>1</v>
      </c>
      <c r="D3556" t="s">
        <v>40</v>
      </c>
      <c r="E3556">
        <v>22</v>
      </c>
      <c r="F3556">
        <v>30472</v>
      </c>
      <c r="G3556">
        <v>2167</v>
      </c>
    </row>
    <row r="3557" spans="1:7">
      <c r="A3557" s="2">
        <v>43957</v>
      </c>
      <c r="B3557" s="2">
        <f t="shared" si="110"/>
        <v>43982</v>
      </c>
      <c r="C3557" s="3">
        <f t="shared" si="111"/>
        <v>1</v>
      </c>
      <c r="D3557" t="s">
        <v>51</v>
      </c>
      <c r="E3557">
        <v>23</v>
      </c>
      <c r="F3557">
        <v>1254</v>
      </c>
      <c r="G3557">
        <v>62</v>
      </c>
    </row>
    <row r="3558" spans="1:7">
      <c r="A3558" s="2">
        <v>43957</v>
      </c>
      <c r="B3558" s="2">
        <f t="shared" si="110"/>
        <v>43982</v>
      </c>
      <c r="C3558" s="3">
        <f t="shared" si="111"/>
        <v>1</v>
      </c>
      <c r="D3558" t="s">
        <v>23</v>
      </c>
      <c r="E3558">
        <v>24</v>
      </c>
      <c r="F3558">
        <v>28263</v>
      </c>
      <c r="G3558">
        <v>1443</v>
      </c>
    </row>
    <row r="3559" spans="1:7">
      <c r="A3559" s="2">
        <v>43957</v>
      </c>
      <c r="B3559" s="2">
        <f t="shared" si="110"/>
        <v>43982</v>
      </c>
      <c r="C3559" s="3">
        <f t="shared" si="111"/>
        <v>1</v>
      </c>
      <c r="D3559" t="s">
        <v>9</v>
      </c>
      <c r="E3559">
        <v>25</v>
      </c>
      <c r="F3559">
        <v>72025</v>
      </c>
      <c r="G3559">
        <v>4420</v>
      </c>
    </row>
    <row r="3560" spans="1:7">
      <c r="A3560" s="2">
        <v>43957</v>
      </c>
      <c r="B3560" s="2">
        <f t="shared" si="110"/>
        <v>43982</v>
      </c>
      <c r="C3560" s="3">
        <f t="shared" si="111"/>
        <v>1</v>
      </c>
      <c r="D3560" t="s">
        <v>42</v>
      </c>
      <c r="E3560">
        <v>26</v>
      </c>
      <c r="F3560">
        <v>45079</v>
      </c>
      <c r="G3560">
        <v>4250</v>
      </c>
    </row>
    <row r="3561" spans="1:7">
      <c r="A3561" s="2">
        <v>43957</v>
      </c>
      <c r="B3561" s="2">
        <f t="shared" si="110"/>
        <v>43982</v>
      </c>
      <c r="C3561" s="3">
        <f t="shared" si="111"/>
        <v>1</v>
      </c>
      <c r="D3561" t="s">
        <v>29</v>
      </c>
      <c r="E3561">
        <v>27</v>
      </c>
      <c r="F3561">
        <v>8579</v>
      </c>
      <c r="G3561">
        <v>485</v>
      </c>
    </row>
    <row r="3562" spans="1:7">
      <c r="A3562" s="2">
        <v>43957</v>
      </c>
      <c r="B3562" s="2">
        <f t="shared" si="110"/>
        <v>43982</v>
      </c>
      <c r="C3562" s="3">
        <f t="shared" si="111"/>
        <v>1</v>
      </c>
      <c r="D3562" t="s">
        <v>46</v>
      </c>
      <c r="E3562">
        <v>28</v>
      </c>
      <c r="F3562">
        <v>8424</v>
      </c>
      <c r="G3562">
        <v>374</v>
      </c>
    </row>
    <row r="3563" spans="1:7">
      <c r="A3563" s="2">
        <v>43957</v>
      </c>
      <c r="B3563" s="2">
        <f t="shared" si="110"/>
        <v>43982</v>
      </c>
      <c r="C3563" s="3">
        <f t="shared" si="111"/>
        <v>1</v>
      </c>
      <c r="D3563" t="s">
        <v>35</v>
      </c>
      <c r="E3563">
        <v>29</v>
      </c>
      <c r="F3563">
        <v>9164</v>
      </c>
      <c r="G3563">
        <v>429</v>
      </c>
    </row>
    <row r="3564" spans="1:7">
      <c r="A3564" s="2">
        <v>43957</v>
      </c>
      <c r="B3564" s="2">
        <f t="shared" si="110"/>
        <v>43982</v>
      </c>
      <c r="C3564" s="3">
        <f t="shared" si="111"/>
        <v>1</v>
      </c>
      <c r="D3564" t="s">
        <v>54</v>
      </c>
      <c r="E3564">
        <v>30</v>
      </c>
      <c r="F3564">
        <v>456</v>
      </c>
      <c r="G3564">
        <v>16</v>
      </c>
    </row>
    <row r="3565" spans="1:7">
      <c r="A3565" s="2">
        <v>43957</v>
      </c>
      <c r="B3565" s="2">
        <f t="shared" si="110"/>
        <v>43982</v>
      </c>
      <c r="C3565" s="3">
        <f t="shared" si="111"/>
        <v>1</v>
      </c>
      <c r="D3565" t="s">
        <v>12</v>
      </c>
      <c r="E3565">
        <v>31</v>
      </c>
      <c r="F3565">
        <v>6771</v>
      </c>
      <c r="G3565">
        <v>85</v>
      </c>
    </row>
    <row r="3566" spans="1:7">
      <c r="A3566" s="2">
        <v>43957</v>
      </c>
      <c r="B3566" s="2">
        <f t="shared" si="110"/>
        <v>43982</v>
      </c>
      <c r="C3566" s="3">
        <f t="shared" si="111"/>
        <v>1</v>
      </c>
      <c r="D3566" t="s">
        <v>24</v>
      </c>
      <c r="E3566">
        <v>32</v>
      </c>
      <c r="F3566">
        <v>5744</v>
      </c>
      <c r="G3566">
        <v>286</v>
      </c>
    </row>
    <row r="3567" spans="1:7">
      <c r="A3567" s="2">
        <v>43957</v>
      </c>
      <c r="B3567" s="2">
        <f t="shared" si="110"/>
        <v>43982</v>
      </c>
      <c r="C3567" s="3">
        <f t="shared" si="111"/>
        <v>1</v>
      </c>
      <c r="D3567" t="s">
        <v>19</v>
      </c>
      <c r="E3567">
        <v>33</v>
      </c>
      <c r="F3567">
        <v>2741</v>
      </c>
      <c r="G3567">
        <v>111</v>
      </c>
    </row>
    <row r="3568" spans="1:7">
      <c r="A3568" s="2">
        <v>43957</v>
      </c>
      <c r="B3568" s="2">
        <f t="shared" si="110"/>
        <v>43982</v>
      </c>
      <c r="C3568" s="3">
        <f t="shared" si="111"/>
        <v>1</v>
      </c>
      <c r="D3568" t="s">
        <v>21</v>
      </c>
      <c r="E3568">
        <v>34</v>
      </c>
      <c r="F3568">
        <v>131890</v>
      </c>
      <c r="G3568">
        <v>8549</v>
      </c>
    </row>
    <row r="3569" spans="1:7">
      <c r="A3569" s="2">
        <v>43957</v>
      </c>
      <c r="B3569" s="2">
        <f t="shared" si="110"/>
        <v>43982</v>
      </c>
      <c r="C3569" s="3">
        <f t="shared" si="111"/>
        <v>1</v>
      </c>
      <c r="D3569" t="s">
        <v>47</v>
      </c>
      <c r="E3569">
        <v>35</v>
      </c>
      <c r="F3569">
        <v>4290</v>
      </c>
      <c r="G3569">
        <v>169</v>
      </c>
    </row>
    <row r="3570" spans="1:7">
      <c r="A3570" s="2">
        <v>43957</v>
      </c>
      <c r="B3570" s="2">
        <f t="shared" si="110"/>
        <v>43982</v>
      </c>
      <c r="C3570" s="3">
        <f t="shared" si="111"/>
        <v>1</v>
      </c>
      <c r="D3570" t="s">
        <v>16</v>
      </c>
      <c r="E3570">
        <v>36</v>
      </c>
      <c r="F3570">
        <v>329405</v>
      </c>
      <c r="G3570">
        <v>25956</v>
      </c>
    </row>
    <row r="3571" spans="1:7">
      <c r="A3571" s="2">
        <v>43957</v>
      </c>
      <c r="B3571" s="2">
        <f t="shared" si="110"/>
        <v>43982</v>
      </c>
      <c r="C3571" s="3">
        <f t="shared" si="111"/>
        <v>1</v>
      </c>
      <c r="D3571" t="s">
        <v>20</v>
      </c>
      <c r="E3571">
        <v>37</v>
      </c>
      <c r="F3571">
        <v>12783</v>
      </c>
      <c r="G3571">
        <v>497</v>
      </c>
    </row>
    <row r="3572" spans="1:7">
      <c r="A3572" s="2">
        <v>43957</v>
      </c>
      <c r="B3572" s="2">
        <f t="shared" si="110"/>
        <v>43982</v>
      </c>
      <c r="C3572" s="3">
        <f t="shared" si="111"/>
        <v>1</v>
      </c>
      <c r="D3572" t="s">
        <v>48</v>
      </c>
      <c r="E3572">
        <v>38</v>
      </c>
      <c r="F3572">
        <v>1323</v>
      </c>
      <c r="G3572">
        <v>31</v>
      </c>
    </row>
    <row r="3573" spans="1:7">
      <c r="A3573" s="2">
        <v>43957</v>
      </c>
      <c r="B3573" s="2">
        <f t="shared" si="110"/>
        <v>43982</v>
      </c>
      <c r="C3573" s="3">
        <f t="shared" si="111"/>
        <v>1</v>
      </c>
      <c r="D3573" t="s">
        <v>59</v>
      </c>
      <c r="E3573">
        <v>69</v>
      </c>
      <c r="F3573">
        <v>15</v>
      </c>
      <c r="G3573">
        <v>2</v>
      </c>
    </row>
    <row r="3574" spans="1:7">
      <c r="A3574" s="2">
        <v>43957</v>
      </c>
      <c r="B3574" s="2">
        <f t="shared" si="110"/>
        <v>43982</v>
      </c>
      <c r="C3574" s="3">
        <f t="shared" si="111"/>
        <v>1</v>
      </c>
      <c r="D3574" t="s">
        <v>41</v>
      </c>
      <c r="E3574">
        <v>39</v>
      </c>
      <c r="F3574">
        <v>21576</v>
      </c>
      <c r="G3574">
        <v>1225</v>
      </c>
    </row>
    <row r="3575" spans="1:7">
      <c r="A3575" s="2">
        <v>43957</v>
      </c>
      <c r="B3575" s="2">
        <f t="shared" si="110"/>
        <v>43982</v>
      </c>
      <c r="C3575" s="3">
        <f t="shared" si="111"/>
        <v>1</v>
      </c>
      <c r="D3575" t="s">
        <v>30</v>
      </c>
      <c r="E3575">
        <v>40</v>
      </c>
      <c r="F3575">
        <v>4201</v>
      </c>
      <c r="G3575">
        <v>253</v>
      </c>
    </row>
    <row r="3576" spans="1:7">
      <c r="A3576" s="2">
        <v>43957</v>
      </c>
      <c r="B3576" s="2">
        <f t="shared" si="110"/>
        <v>43982</v>
      </c>
      <c r="C3576" s="3">
        <f t="shared" si="111"/>
        <v>1</v>
      </c>
      <c r="D3576" t="s">
        <v>14</v>
      </c>
      <c r="E3576">
        <v>41</v>
      </c>
      <c r="F3576">
        <v>2916</v>
      </c>
      <c r="G3576">
        <v>115</v>
      </c>
    </row>
    <row r="3577" spans="1:7">
      <c r="A3577" s="2">
        <v>43957</v>
      </c>
      <c r="B3577" s="2">
        <f t="shared" si="110"/>
        <v>43982</v>
      </c>
      <c r="C3577" s="3">
        <f t="shared" si="111"/>
        <v>1</v>
      </c>
      <c r="D3577" t="s">
        <v>31</v>
      </c>
      <c r="E3577">
        <v>42</v>
      </c>
      <c r="F3577">
        <v>54989</v>
      </c>
      <c r="G3577">
        <v>3360</v>
      </c>
    </row>
    <row r="3578" spans="1:7">
      <c r="A3578" s="2">
        <v>43957</v>
      </c>
      <c r="B3578" s="2">
        <f t="shared" si="110"/>
        <v>43982</v>
      </c>
      <c r="C3578" s="3">
        <f t="shared" si="111"/>
        <v>1</v>
      </c>
      <c r="D3578" t="s">
        <v>55</v>
      </c>
      <c r="E3578">
        <v>72</v>
      </c>
      <c r="F3578">
        <v>1968</v>
      </c>
      <c r="G3578">
        <v>99</v>
      </c>
    </row>
    <row r="3579" spans="1:7">
      <c r="A3579" s="2">
        <v>43957</v>
      </c>
      <c r="B3579" s="2">
        <f t="shared" si="110"/>
        <v>43982</v>
      </c>
      <c r="C3579" s="3">
        <f t="shared" si="111"/>
        <v>1</v>
      </c>
      <c r="D3579" t="s">
        <v>17</v>
      </c>
      <c r="E3579">
        <v>44</v>
      </c>
      <c r="F3579">
        <v>10205</v>
      </c>
      <c r="G3579">
        <v>370</v>
      </c>
    </row>
    <row r="3580" spans="1:7">
      <c r="A3580" s="2">
        <v>43957</v>
      </c>
      <c r="B3580" s="2">
        <f t="shared" si="110"/>
        <v>43982</v>
      </c>
      <c r="C3580" s="3">
        <f t="shared" si="111"/>
        <v>1</v>
      </c>
      <c r="D3580" t="s">
        <v>32</v>
      </c>
      <c r="E3580">
        <v>45</v>
      </c>
      <c r="F3580">
        <v>6936</v>
      </c>
      <c r="G3580">
        <v>305</v>
      </c>
    </row>
    <row r="3581" spans="1:7">
      <c r="A3581" s="2">
        <v>43957</v>
      </c>
      <c r="B3581" s="2">
        <f t="shared" si="110"/>
        <v>43982</v>
      </c>
      <c r="C3581" s="3">
        <f t="shared" si="111"/>
        <v>1</v>
      </c>
      <c r="D3581" t="s">
        <v>43</v>
      </c>
      <c r="E3581">
        <v>46</v>
      </c>
      <c r="F3581">
        <v>2779</v>
      </c>
      <c r="G3581">
        <v>29</v>
      </c>
    </row>
    <row r="3582" spans="1:7">
      <c r="A3582" s="2">
        <v>43957</v>
      </c>
      <c r="B3582" s="2">
        <f t="shared" si="110"/>
        <v>43982</v>
      </c>
      <c r="C3582" s="3">
        <f t="shared" si="111"/>
        <v>1</v>
      </c>
      <c r="D3582" t="s">
        <v>25</v>
      </c>
      <c r="E3582">
        <v>47</v>
      </c>
      <c r="F3582">
        <v>13737</v>
      </c>
      <c r="G3582">
        <v>237</v>
      </c>
    </row>
    <row r="3583" spans="1:7">
      <c r="A3583" s="2">
        <v>43957</v>
      </c>
      <c r="B3583" s="2">
        <f t="shared" si="110"/>
        <v>43982</v>
      </c>
      <c r="C3583" s="3">
        <f t="shared" si="111"/>
        <v>1</v>
      </c>
      <c r="D3583" t="s">
        <v>11</v>
      </c>
      <c r="E3583">
        <v>48</v>
      </c>
      <c r="F3583">
        <v>35441</v>
      </c>
      <c r="G3583">
        <v>985</v>
      </c>
    </row>
    <row r="3584" spans="1:7">
      <c r="A3584" s="2">
        <v>43957</v>
      </c>
      <c r="B3584" s="2">
        <f t="shared" si="110"/>
        <v>43982</v>
      </c>
      <c r="C3584" s="3">
        <f t="shared" si="111"/>
        <v>1</v>
      </c>
      <c r="D3584" t="s">
        <v>13</v>
      </c>
      <c r="E3584">
        <v>49</v>
      </c>
      <c r="F3584">
        <v>5605</v>
      </c>
      <c r="G3584">
        <v>59</v>
      </c>
    </row>
    <row r="3585" spans="1:7">
      <c r="A3585" s="2">
        <v>43957</v>
      </c>
      <c r="B3585" s="2">
        <f t="shared" si="110"/>
        <v>43982</v>
      </c>
      <c r="C3585" s="3">
        <f t="shared" si="111"/>
        <v>1</v>
      </c>
      <c r="D3585" t="s">
        <v>36</v>
      </c>
      <c r="E3585">
        <v>50</v>
      </c>
      <c r="F3585">
        <v>908</v>
      </c>
      <c r="G3585">
        <v>52</v>
      </c>
    </row>
    <row r="3586" spans="1:7">
      <c r="A3586" s="2">
        <v>43957</v>
      </c>
      <c r="B3586" s="2">
        <f t="shared" si="110"/>
        <v>43982</v>
      </c>
      <c r="C3586" s="3">
        <f t="shared" si="111"/>
        <v>1</v>
      </c>
      <c r="D3586" t="s">
        <v>56</v>
      </c>
      <c r="E3586">
        <v>78</v>
      </c>
      <c r="F3586">
        <v>66</v>
      </c>
      <c r="G3586">
        <v>4</v>
      </c>
    </row>
    <row r="3587" spans="1:7">
      <c r="A3587" s="2">
        <v>43957</v>
      </c>
      <c r="B3587" s="2">
        <f t="shared" si="110"/>
        <v>43982</v>
      </c>
      <c r="C3587" s="3">
        <f t="shared" si="111"/>
        <v>1</v>
      </c>
      <c r="D3587" t="s">
        <v>37</v>
      </c>
      <c r="E3587">
        <v>51</v>
      </c>
      <c r="F3587">
        <v>20256</v>
      </c>
      <c r="G3587">
        <v>713</v>
      </c>
    </row>
    <row r="3588" spans="1:7">
      <c r="A3588" s="2">
        <v>43957</v>
      </c>
      <c r="B3588" s="2">
        <f t="shared" ref="B3588:B3651" si="112">EOMONTH(A3588,0)</f>
        <v>43982</v>
      </c>
      <c r="C3588" s="3">
        <f t="shared" ref="C3588:C3651" si="113">IF(A3588=B3588,0,1)</f>
        <v>1</v>
      </c>
      <c r="D3588" t="s">
        <v>5</v>
      </c>
      <c r="E3588">
        <v>53</v>
      </c>
      <c r="F3588">
        <v>16873</v>
      </c>
      <c r="G3588">
        <v>881</v>
      </c>
    </row>
    <row r="3589" spans="1:7">
      <c r="A3589" s="2">
        <v>43957</v>
      </c>
      <c r="B3589" s="2">
        <f t="shared" si="112"/>
        <v>43982</v>
      </c>
      <c r="C3589" s="3">
        <f t="shared" si="113"/>
        <v>1</v>
      </c>
      <c r="D3589" t="s">
        <v>58</v>
      </c>
      <c r="E3589">
        <v>54</v>
      </c>
      <c r="F3589">
        <v>1277</v>
      </c>
      <c r="G3589">
        <v>51</v>
      </c>
    </row>
    <row r="3590" spans="1:7">
      <c r="A3590" s="2">
        <v>43957</v>
      </c>
      <c r="B3590" s="2">
        <f t="shared" si="112"/>
        <v>43982</v>
      </c>
      <c r="C3590" s="3">
        <f t="shared" si="113"/>
        <v>1</v>
      </c>
      <c r="D3590" t="s">
        <v>10</v>
      </c>
      <c r="E3590">
        <v>55</v>
      </c>
      <c r="F3590">
        <v>9052</v>
      </c>
      <c r="G3590">
        <v>362</v>
      </c>
    </row>
    <row r="3591" spans="1:7">
      <c r="A3591" s="2">
        <v>43957</v>
      </c>
      <c r="B3591" s="2">
        <f t="shared" si="112"/>
        <v>43982</v>
      </c>
      <c r="C3591" s="3">
        <f t="shared" si="113"/>
        <v>1</v>
      </c>
      <c r="D3591" t="s">
        <v>49</v>
      </c>
      <c r="E3591">
        <v>56</v>
      </c>
      <c r="F3591">
        <v>631</v>
      </c>
      <c r="G3591">
        <v>7</v>
      </c>
    </row>
    <row r="3592" spans="1:7">
      <c r="A3592" s="2">
        <v>43958</v>
      </c>
      <c r="B3592" s="2">
        <f t="shared" si="112"/>
        <v>43982</v>
      </c>
      <c r="C3592" s="3">
        <f t="shared" si="113"/>
        <v>1</v>
      </c>
      <c r="D3592" t="s">
        <v>52</v>
      </c>
      <c r="E3592">
        <v>1</v>
      </c>
      <c r="F3592">
        <v>9046</v>
      </c>
      <c r="G3592">
        <v>369</v>
      </c>
    </row>
    <row r="3593" spans="1:7">
      <c r="A3593" s="2">
        <v>43958</v>
      </c>
      <c r="B3593" s="2">
        <f t="shared" si="112"/>
        <v>43982</v>
      </c>
      <c r="C3593" s="3">
        <f t="shared" si="113"/>
        <v>1</v>
      </c>
      <c r="D3593" t="s">
        <v>50</v>
      </c>
      <c r="E3593">
        <v>2</v>
      </c>
      <c r="F3593">
        <v>373</v>
      </c>
      <c r="G3593">
        <v>8</v>
      </c>
    </row>
    <row r="3594" spans="1:7">
      <c r="A3594" s="2">
        <v>43958</v>
      </c>
      <c r="B3594" s="2">
        <f t="shared" si="112"/>
        <v>43982</v>
      </c>
      <c r="C3594" s="3">
        <f t="shared" si="113"/>
        <v>1</v>
      </c>
      <c r="D3594" t="s">
        <v>8</v>
      </c>
      <c r="E3594">
        <v>4</v>
      </c>
      <c r="F3594">
        <v>9945</v>
      </c>
      <c r="G3594">
        <v>450</v>
      </c>
    </row>
    <row r="3595" spans="1:7">
      <c r="A3595" s="2">
        <v>43958</v>
      </c>
      <c r="B3595" s="2">
        <f t="shared" si="112"/>
        <v>43982</v>
      </c>
      <c r="C3595" s="3">
        <f t="shared" si="113"/>
        <v>1</v>
      </c>
      <c r="D3595" t="s">
        <v>44</v>
      </c>
      <c r="E3595">
        <v>5</v>
      </c>
      <c r="F3595">
        <v>3694</v>
      </c>
      <c r="G3595">
        <v>88</v>
      </c>
    </row>
    <row r="3596" spans="1:7">
      <c r="A3596" s="2">
        <v>43958</v>
      </c>
      <c r="B3596" s="2">
        <f t="shared" si="112"/>
        <v>43982</v>
      </c>
      <c r="C3596" s="3">
        <f t="shared" si="113"/>
        <v>1</v>
      </c>
      <c r="D3596" t="s">
        <v>7</v>
      </c>
      <c r="E3596">
        <v>6</v>
      </c>
      <c r="F3596">
        <v>62481</v>
      </c>
      <c r="G3596">
        <v>2561</v>
      </c>
    </row>
    <row r="3597" spans="1:7">
      <c r="A3597" s="2">
        <v>43958</v>
      </c>
      <c r="B3597" s="2">
        <f t="shared" si="112"/>
        <v>43982</v>
      </c>
      <c r="C3597" s="3">
        <f t="shared" si="113"/>
        <v>1</v>
      </c>
      <c r="D3597" t="s">
        <v>22</v>
      </c>
      <c r="E3597">
        <v>8</v>
      </c>
      <c r="F3597">
        <v>18264</v>
      </c>
      <c r="G3597">
        <v>942</v>
      </c>
    </row>
    <row r="3598" spans="1:7">
      <c r="A3598" s="2">
        <v>43958</v>
      </c>
      <c r="B3598" s="2">
        <f t="shared" si="112"/>
        <v>43982</v>
      </c>
      <c r="C3598" s="3">
        <f t="shared" si="113"/>
        <v>1</v>
      </c>
      <c r="D3598" t="s">
        <v>38</v>
      </c>
      <c r="E3598">
        <v>9</v>
      </c>
      <c r="F3598">
        <v>31784</v>
      </c>
      <c r="G3598">
        <v>2797</v>
      </c>
    </row>
    <row r="3599" spans="1:7">
      <c r="A3599" s="2">
        <v>43958</v>
      </c>
      <c r="B3599" s="2">
        <f t="shared" si="112"/>
        <v>43982</v>
      </c>
      <c r="C3599" s="3">
        <f t="shared" si="113"/>
        <v>1</v>
      </c>
      <c r="D3599" t="s">
        <v>45</v>
      </c>
      <c r="E3599">
        <v>10</v>
      </c>
      <c r="F3599">
        <v>5939</v>
      </c>
      <c r="G3599">
        <v>202</v>
      </c>
    </row>
    <row r="3600" spans="1:7">
      <c r="A3600" s="2">
        <v>43958</v>
      </c>
      <c r="B3600" s="2">
        <f t="shared" si="112"/>
        <v>43982</v>
      </c>
      <c r="C3600" s="3">
        <f t="shared" si="113"/>
        <v>1</v>
      </c>
      <c r="D3600" t="s">
        <v>33</v>
      </c>
      <c r="E3600">
        <v>11</v>
      </c>
      <c r="F3600">
        <v>5654</v>
      </c>
      <c r="G3600">
        <v>285</v>
      </c>
    </row>
    <row r="3601" spans="1:7">
      <c r="A3601" s="2">
        <v>43958</v>
      </c>
      <c r="B3601" s="2">
        <f t="shared" si="112"/>
        <v>43982</v>
      </c>
      <c r="C3601" s="3">
        <f t="shared" si="113"/>
        <v>1</v>
      </c>
      <c r="D3601" t="s">
        <v>15</v>
      </c>
      <c r="E3601">
        <v>12</v>
      </c>
      <c r="F3601">
        <v>38820</v>
      </c>
      <c r="G3601">
        <v>1599</v>
      </c>
    </row>
    <row r="3602" spans="1:7">
      <c r="A3602" s="2">
        <v>43958</v>
      </c>
      <c r="B3602" s="2">
        <f t="shared" si="112"/>
        <v>43982</v>
      </c>
      <c r="C3602" s="3">
        <f t="shared" si="113"/>
        <v>1</v>
      </c>
      <c r="D3602" t="s">
        <v>18</v>
      </c>
      <c r="E3602">
        <v>13</v>
      </c>
      <c r="F3602">
        <v>30524</v>
      </c>
      <c r="G3602">
        <v>1332</v>
      </c>
    </row>
    <row r="3603" spans="1:7">
      <c r="A3603" s="2">
        <v>43958</v>
      </c>
      <c r="B3603" s="2">
        <f t="shared" si="112"/>
        <v>43982</v>
      </c>
      <c r="C3603" s="3">
        <f t="shared" si="113"/>
        <v>1</v>
      </c>
      <c r="D3603" t="s">
        <v>57</v>
      </c>
      <c r="E3603">
        <v>66</v>
      </c>
      <c r="F3603">
        <v>1118</v>
      </c>
      <c r="G3603">
        <v>6</v>
      </c>
    </row>
    <row r="3604" spans="1:7">
      <c r="A3604" s="2">
        <v>43958</v>
      </c>
      <c r="B3604" s="2">
        <f t="shared" si="112"/>
        <v>43982</v>
      </c>
      <c r="C3604" s="3">
        <f t="shared" si="113"/>
        <v>1</v>
      </c>
      <c r="D3604" t="s">
        <v>26</v>
      </c>
      <c r="E3604">
        <v>15</v>
      </c>
      <c r="F3604">
        <v>619</v>
      </c>
      <c r="G3604">
        <v>17</v>
      </c>
    </row>
    <row r="3605" spans="1:7">
      <c r="A3605" s="2">
        <v>43958</v>
      </c>
      <c r="B3605" s="2">
        <f t="shared" si="112"/>
        <v>43982</v>
      </c>
      <c r="C3605" s="3">
        <f t="shared" si="113"/>
        <v>1</v>
      </c>
      <c r="D3605" t="s">
        <v>53</v>
      </c>
      <c r="E3605">
        <v>16</v>
      </c>
      <c r="F3605">
        <v>2178</v>
      </c>
      <c r="G3605">
        <v>67</v>
      </c>
    </row>
    <row r="3606" spans="1:7">
      <c r="A3606" s="2">
        <v>43958</v>
      </c>
      <c r="B3606" s="2">
        <f t="shared" si="112"/>
        <v>43982</v>
      </c>
      <c r="C3606" s="3">
        <f t="shared" si="113"/>
        <v>1</v>
      </c>
      <c r="D3606" t="s">
        <v>6</v>
      </c>
      <c r="E3606">
        <v>17</v>
      </c>
      <c r="F3606">
        <v>70802</v>
      </c>
      <c r="G3606">
        <v>3139</v>
      </c>
    </row>
    <row r="3607" spans="1:7">
      <c r="A3607" s="2">
        <v>43958</v>
      </c>
      <c r="B3607" s="2">
        <f t="shared" si="112"/>
        <v>43982</v>
      </c>
      <c r="C3607" s="3">
        <f t="shared" si="113"/>
        <v>1</v>
      </c>
      <c r="D3607" t="s">
        <v>27</v>
      </c>
      <c r="E3607">
        <v>18</v>
      </c>
      <c r="F3607">
        <v>22942</v>
      </c>
      <c r="G3607">
        <v>1414</v>
      </c>
    </row>
    <row r="3608" spans="1:7">
      <c r="A3608" s="2">
        <v>43958</v>
      </c>
      <c r="B3608" s="2">
        <f t="shared" si="112"/>
        <v>43982</v>
      </c>
      <c r="C3608" s="3">
        <f t="shared" si="113"/>
        <v>1</v>
      </c>
      <c r="D3608" t="s">
        <v>39</v>
      </c>
      <c r="E3608">
        <v>19</v>
      </c>
      <c r="F3608">
        <v>11059</v>
      </c>
      <c r="G3608">
        <v>231</v>
      </c>
    </row>
    <row r="3609" spans="1:7">
      <c r="A3609" s="2">
        <v>43958</v>
      </c>
      <c r="B3609" s="2">
        <f t="shared" si="112"/>
        <v>43982</v>
      </c>
      <c r="C3609" s="3">
        <f t="shared" si="113"/>
        <v>1</v>
      </c>
      <c r="D3609" t="s">
        <v>34</v>
      </c>
      <c r="E3609">
        <v>20</v>
      </c>
      <c r="F3609">
        <v>6240</v>
      </c>
      <c r="G3609">
        <v>164</v>
      </c>
    </row>
    <row r="3610" spans="1:7">
      <c r="A3610" s="2">
        <v>43958</v>
      </c>
      <c r="B3610" s="2">
        <f t="shared" si="112"/>
        <v>43982</v>
      </c>
      <c r="C3610" s="3">
        <f t="shared" si="113"/>
        <v>1</v>
      </c>
      <c r="D3610" t="s">
        <v>28</v>
      </c>
      <c r="E3610">
        <v>21</v>
      </c>
      <c r="F3610">
        <v>6173</v>
      </c>
      <c r="G3610">
        <v>302</v>
      </c>
    </row>
    <row r="3611" spans="1:7">
      <c r="A3611" s="2">
        <v>43958</v>
      </c>
      <c r="B3611" s="2">
        <f t="shared" si="112"/>
        <v>43982</v>
      </c>
      <c r="C3611" s="3">
        <f t="shared" si="113"/>
        <v>1</v>
      </c>
      <c r="D3611" t="s">
        <v>40</v>
      </c>
      <c r="E3611">
        <v>22</v>
      </c>
      <c r="F3611">
        <v>30725</v>
      </c>
      <c r="G3611">
        <v>2208</v>
      </c>
    </row>
    <row r="3612" spans="1:7">
      <c r="A3612" s="2">
        <v>43958</v>
      </c>
      <c r="B3612" s="2">
        <f t="shared" si="112"/>
        <v>43982</v>
      </c>
      <c r="C3612" s="3">
        <f t="shared" si="113"/>
        <v>1</v>
      </c>
      <c r="D3612" t="s">
        <v>51</v>
      </c>
      <c r="E3612">
        <v>23</v>
      </c>
      <c r="F3612">
        <v>1330</v>
      </c>
      <c r="G3612">
        <v>62</v>
      </c>
    </row>
    <row r="3613" spans="1:7">
      <c r="A3613" s="2">
        <v>43958</v>
      </c>
      <c r="B3613" s="2">
        <f t="shared" si="112"/>
        <v>43982</v>
      </c>
      <c r="C3613" s="3">
        <f t="shared" si="113"/>
        <v>1</v>
      </c>
      <c r="D3613" t="s">
        <v>23</v>
      </c>
      <c r="E3613">
        <v>24</v>
      </c>
      <c r="F3613">
        <v>29476</v>
      </c>
      <c r="G3613">
        <v>1503</v>
      </c>
    </row>
    <row r="3614" spans="1:7">
      <c r="A3614" s="2">
        <v>43958</v>
      </c>
      <c r="B3614" s="2">
        <f t="shared" si="112"/>
        <v>43982</v>
      </c>
      <c r="C3614" s="3">
        <f t="shared" si="113"/>
        <v>1</v>
      </c>
      <c r="D3614" t="s">
        <v>9</v>
      </c>
      <c r="E3614">
        <v>25</v>
      </c>
      <c r="F3614">
        <v>73721</v>
      </c>
      <c r="G3614">
        <v>4552</v>
      </c>
    </row>
    <row r="3615" spans="1:7">
      <c r="A3615" s="2">
        <v>43958</v>
      </c>
      <c r="B3615" s="2">
        <f t="shared" si="112"/>
        <v>43982</v>
      </c>
      <c r="C3615" s="3">
        <f t="shared" si="113"/>
        <v>1</v>
      </c>
      <c r="D3615" t="s">
        <v>42</v>
      </c>
      <c r="E3615">
        <v>26</v>
      </c>
      <c r="F3615">
        <v>45643</v>
      </c>
      <c r="G3615">
        <v>4343</v>
      </c>
    </row>
    <row r="3616" spans="1:7">
      <c r="A3616" s="2">
        <v>43958</v>
      </c>
      <c r="B3616" s="2">
        <f t="shared" si="112"/>
        <v>43982</v>
      </c>
      <c r="C3616" s="3">
        <f t="shared" si="113"/>
        <v>1</v>
      </c>
      <c r="D3616" t="s">
        <v>29</v>
      </c>
      <c r="E3616">
        <v>27</v>
      </c>
      <c r="F3616">
        <v>9364</v>
      </c>
      <c r="G3616">
        <v>508</v>
      </c>
    </row>
    <row r="3617" spans="1:7">
      <c r="A3617" s="2">
        <v>43958</v>
      </c>
      <c r="B3617" s="2">
        <f t="shared" si="112"/>
        <v>43982</v>
      </c>
      <c r="C3617" s="3">
        <f t="shared" si="113"/>
        <v>1</v>
      </c>
      <c r="D3617" t="s">
        <v>46</v>
      </c>
      <c r="E3617">
        <v>28</v>
      </c>
      <c r="F3617">
        <v>8686</v>
      </c>
      <c r="G3617">
        <v>396</v>
      </c>
    </row>
    <row r="3618" spans="1:7">
      <c r="A3618" s="2">
        <v>43958</v>
      </c>
      <c r="B3618" s="2">
        <f t="shared" si="112"/>
        <v>43982</v>
      </c>
      <c r="C3618" s="3">
        <f t="shared" si="113"/>
        <v>1</v>
      </c>
      <c r="D3618" t="s">
        <v>35</v>
      </c>
      <c r="E3618">
        <v>29</v>
      </c>
      <c r="F3618">
        <v>9409</v>
      </c>
      <c r="G3618">
        <v>449</v>
      </c>
    </row>
    <row r="3619" spans="1:7">
      <c r="A3619" s="2">
        <v>43958</v>
      </c>
      <c r="B3619" s="2">
        <f t="shared" si="112"/>
        <v>43982</v>
      </c>
      <c r="C3619" s="3">
        <f t="shared" si="113"/>
        <v>1</v>
      </c>
      <c r="D3619" t="s">
        <v>54</v>
      </c>
      <c r="E3619">
        <v>30</v>
      </c>
      <c r="F3619">
        <v>456</v>
      </c>
      <c r="G3619">
        <v>16</v>
      </c>
    </row>
    <row r="3620" spans="1:7">
      <c r="A3620" s="2">
        <v>43958</v>
      </c>
      <c r="B3620" s="2">
        <f t="shared" si="112"/>
        <v>43982</v>
      </c>
      <c r="C3620" s="3">
        <f t="shared" si="113"/>
        <v>1</v>
      </c>
      <c r="D3620" t="s">
        <v>12</v>
      </c>
      <c r="E3620">
        <v>31</v>
      </c>
      <c r="F3620">
        <v>7190</v>
      </c>
      <c r="G3620">
        <v>91</v>
      </c>
    </row>
    <row r="3621" spans="1:7">
      <c r="A3621" s="2">
        <v>43958</v>
      </c>
      <c r="B3621" s="2">
        <f t="shared" si="112"/>
        <v>43982</v>
      </c>
      <c r="C3621" s="3">
        <f t="shared" si="113"/>
        <v>1</v>
      </c>
      <c r="D3621" t="s">
        <v>24</v>
      </c>
      <c r="E3621">
        <v>32</v>
      </c>
      <c r="F3621">
        <v>5858</v>
      </c>
      <c r="G3621">
        <v>293</v>
      </c>
    </row>
    <row r="3622" spans="1:7">
      <c r="A3622" s="2">
        <v>43958</v>
      </c>
      <c r="B3622" s="2">
        <f t="shared" si="112"/>
        <v>43982</v>
      </c>
      <c r="C3622" s="3">
        <f t="shared" si="113"/>
        <v>1</v>
      </c>
      <c r="D3622" t="s">
        <v>19</v>
      </c>
      <c r="E3622">
        <v>33</v>
      </c>
      <c r="F3622">
        <v>2843</v>
      </c>
      <c r="G3622">
        <v>114</v>
      </c>
    </row>
    <row r="3623" spans="1:7">
      <c r="A3623" s="2">
        <v>43958</v>
      </c>
      <c r="B3623" s="2">
        <f t="shared" si="112"/>
        <v>43982</v>
      </c>
      <c r="C3623" s="3">
        <f t="shared" si="113"/>
        <v>1</v>
      </c>
      <c r="D3623" t="s">
        <v>21</v>
      </c>
      <c r="E3623">
        <v>34</v>
      </c>
      <c r="F3623">
        <v>133635</v>
      </c>
      <c r="G3623">
        <v>8801</v>
      </c>
    </row>
    <row r="3624" spans="1:7">
      <c r="A3624" s="2">
        <v>43958</v>
      </c>
      <c r="B3624" s="2">
        <f t="shared" si="112"/>
        <v>43982</v>
      </c>
      <c r="C3624" s="3">
        <f t="shared" si="113"/>
        <v>1</v>
      </c>
      <c r="D3624" t="s">
        <v>47</v>
      </c>
      <c r="E3624">
        <v>35</v>
      </c>
      <c r="F3624">
        <v>4492</v>
      </c>
      <c r="G3624">
        <v>172</v>
      </c>
    </row>
    <row r="3625" spans="1:7">
      <c r="A3625" s="2">
        <v>43958</v>
      </c>
      <c r="B3625" s="2">
        <f t="shared" si="112"/>
        <v>43982</v>
      </c>
      <c r="C3625" s="3">
        <f t="shared" si="113"/>
        <v>1</v>
      </c>
      <c r="D3625" t="s">
        <v>16</v>
      </c>
      <c r="E3625">
        <v>36</v>
      </c>
      <c r="F3625">
        <v>332931</v>
      </c>
      <c r="G3625">
        <v>26206</v>
      </c>
    </row>
    <row r="3626" spans="1:7">
      <c r="A3626" s="2">
        <v>43958</v>
      </c>
      <c r="B3626" s="2">
        <f t="shared" si="112"/>
        <v>43982</v>
      </c>
      <c r="C3626" s="3">
        <f t="shared" si="113"/>
        <v>1</v>
      </c>
      <c r="D3626" t="s">
        <v>20</v>
      </c>
      <c r="E3626">
        <v>37</v>
      </c>
      <c r="F3626">
        <v>13431</v>
      </c>
      <c r="G3626">
        <v>521</v>
      </c>
    </row>
    <row r="3627" spans="1:7">
      <c r="A3627" s="2">
        <v>43958</v>
      </c>
      <c r="B3627" s="2">
        <f t="shared" si="112"/>
        <v>43982</v>
      </c>
      <c r="C3627" s="3">
        <f t="shared" si="113"/>
        <v>1</v>
      </c>
      <c r="D3627" t="s">
        <v>48</v>
      </c>
      <c r="E3627">
        <v>38</v>
      </c>
      <c r="F3627">
        <v>1371</v>
      </c>
      <c r="G3627">
        <v>31</v>
      </c>
    </row>
    <row r="3628" spans="1:7">
      <c r="A3628" s="2">
        <v>43958</v>
      </c>
      <c r="B3628" s="2">
        <f t="shared" si="112"/>
        <v>43982</v>
      </c>
      <c r="C3628" s="3">
        <f t="shared" si="113"/>
        <v>1</v>
      </c>
      <c r="D3628" t="s">
        <v>59</v>
      </c>
      <c r="E3628">
        <v>69</v>
      </c>
      <c r="F3628">
        <v>15</v>
      </c>
      <c r="G3628">
        <v>2</v>
      </c>
    </row>
    <row r="3629" spans="1:7">
      <c r="A3629" s="2">
        <v>43958</v>
      </c>
      <c r="B3629" s="2">
        <f t="shared" si="112"/>
        <v>43982</v>
      </c>
      <c r="C3629" s="3">
        <f t="shared" si="113"/>
        <v>1</v>
      </c>
      <c r="D3629" t="s">
        <v>41</v>
      </c>
      <c r="E3629">
        <v>39</v>
      </c>
      <c r="F3629">
        <v>22131</v>
      </c>
      <c r="G3629">
        <v>1271</v>
      </c>
    </row>
    <row r="3630" spans="1:7">
      <c r="A3630" s="2">
        <v>43958</v>
      </c>
      <c r="B3630" s="2">
        <f t="shared" si="112"/>
        <v>43982</v>
      </c>
      <c r="C3630" s="3">
        <f t="shared" si="113"/>
        <v>1</v>
      </c>
      <c r="D3630" t="s">
        <v>30</v>
      </c>
      <c r="E3630">
        <v>40</v>
      </c>
      <c r="F3630">
        <v>4330</v>
      </c>
      <c r="G3630">
        <v>260</v>
      </c>
    </row>
    <row r="3631" spans="1:7">
      <c r="A3631" s="2">
        <v>43958</v>
      </c>
      <c r="B3631" s="2">
        <f t="shared" si="112"/>
        <v>43982</v>
      </c>
      <c r="C3631" s="3">
        <f t="shared" si="113"/>
        <v>1</v>
      </c>
      <c r="D3631" t="s">
        <v>14</v>
      </c>
      <c r="E3631">
        <v>41</v>
      </c>
      <c r="F3631">
        <v>2989</v>
      </c>
      <c r="G3631">
        <v>121</v>
      </c>
    </row>
    <row r="3632" spans="1:7">
      <c r="A3632" s="2">
        <v>43958</v>
      </c>
      <c r="B3632" s="2">
        <f t="shared" si="112"/>
        <v>43982</v>
      </c>
      <c r="C3632" s="3">
        <f t="shared" si="113"/>
        <v>1</v>
      </c>
      <c r="D3632" t="s">
        <v>31</v>
      </c>
      <c r="E3632">
        <v>42</v>
      </c>
      <c r="F3632">
        <v>56149</v>
      </c>
      <c r="G3632">
        <v>3599</v>
      </c>
    </row>
    <row r="3633" spans="1:7">
      <c r="A3633" s="2">
        <v>43958</v>
      </c>
      <c r="B3633" s="2">
        <f t="shared" si="112"/>
        <v>43982</v>
      </c>
      <c r="C3633" s="3">
        <f t="shared" si="113"/>
        <v>1</v>
      </c>
      <c r="D3633" t="s">
        <v>55</v>
      </c>
      <c r="E3633">
        <v>72</v>
      </c>
      <c r="F3633">
        <v>2031</v>
      </c>
      <c r="G3633">
        <v>102</v>
      </c>
    </row>
    <row r="3634" spans="1:7">
      <c r="A3634" s="2">
        <v>43958</v>
      </c>
      <c r="B3634" s="2">
        <f t="shared" si="112"/>
        <v>43982</v>
      </c>
      <c r="C3634" s="3">
        <f t="shared" si="113"/>
        <v>1</v>
      </c>
      <c r="D3634" t="s">
        <v>17</v>
      </c>
      <c r="E3634">
        <v>44</v>
      </c>
      <c r="F3634">
        <v>10530</v>
      </c>
      <c r="G3634">
        <v>388</v>
      </c>
    </row>
    <row r="3635" spans="1:7">
      <c r="A3635" s="2">
        <v>43958</v>
      </c>
      <c r="B3635" s="2">
        <f t="shared" si="112"/>
        <v>43982</v>
      </c>
      <c r="C3635" s="3">
        <f t="shared" si="113"/>
        <v>1</v>
      </c>
      <c r="D3635" t="s">
        <v>32</v>
      </c>
      <c r="E3635">
        <v>45</v>
      </c>
      <c r="F3635">
        <v>7142</v>
      </c>
      <c r="G3635">
        <v>316</v>
      </c>
    </row>
    <row r="3636" spans="1:7">
      <c r="A3636" s="2">
        <v>43958</v>
      </c>
      <c r="B3636" s="2">
        <f t="shared" si="112"/>
        <v>43982</v>
      </c>
      <c r="C3636" s="3">
        <f t="shared" si="113"/>
        <v>1</v>
      </c>
      <c r="D3636" t="s">
        <v>43</v>
      </c>
      <c r="E3636">
        <v>46</v>
      </c>
      <c r="F3636">
        <v>2905</v>
      </c>
      <c r="G3636">
        <v>31</v>
      </c>
    </row>
    <row r="3637" spans="1:7">
      <c r="A3637" s="2">
        <v>43958</v>
      </c>
      <c r="B3637" s="2">
        <f t="shared" si="112"/>
        <v>43982</v>
      </c>
      <c r="C3637" s="3">
        <f t="shared" si="113"/>
        <v>1</v>
      </c>
      <c r="D3637" t="s">
        <v>25</v>
      </c>
      <c r="E3637">
        <v>47</v>
      </c>
      <c r="F3637">
        <v>14108</v>
      </c>
      <c r="G3637">
        <v>238</v>
      </c>
    </row>
    <row r="3638" spans="1:7">
      <c r="A3638" s="2">
        <v>43958</v>
      </c>
      <c r="B3638" s="2">
        <f t="shared" si="112"/>
        <v>43982</v>
      </c>
      <c r="C3638" s="3">
        <f t="shared" si="113"/>
        <v>1</v>
      </c>
      <c r="D3638" t="s">
        <v>11</v>
      </c>
      <c r="E3638">
        <v>48</v>
      </c>
      <c r="F3638">
        <v>36682</v>
      </c>
      <c r="G3638">
        <v>1016</v>
      </c>
    </row>
    <row r="3639" spans="1:7">
      <c r="A3639" s="2">
        <v>43958</v>
      </c>
      <c r="B3639" s="2">
        <f t="shared" si="112"/>
        <v>43982</v>
      </c>
      <c r="C3639" s="3">
        <f t="shared" si="113"/>
        <v>1</v>
      </c>
      <c r="D3639" t="s">
        <v>13</v>
      </c>
      <c r="E3639">
        <v>49</v>
      </c>
      <c r="F3639">
        <v>5724</v>
      </c>
      <c r="G3639">
        <v>61</v>
      </c>
    </row>
    <row r="3640" spans="1:7">
      <c r="A3640" s="2">
        <v>43958</v>
      </c>
      <c r="B3640" s="2">
        <f t="shared" si="112"/>
        <v>43982</v>
      </c>
      <c r="C3640" s="3">
        <f t="shared" si="113"/>
        <v>1</v>
      </c>
      <c r="D3640" t="s">
        <v>36</v>
      </c>
      <c r="E3640">
        <v>50</v>
      </c>
      <c r="F3640">
        <v>916</v>
      </c>
      <c r="G3640">
        <v>53</v>
      </c>
    </row>
    <row r="3641" spans="1:7">
      <c r="A3641" s="2">
        <v>43958</v>
      </c>
      <c r="B3641" s="2">
        <f t="shared" si="112"/>
        <v>43982</v>
      </c>
      <c r="C3641" s="3">
        <f t="shared" si="113"/>
        <v>1</v>
      </c>
      <c r="D3641" t="s">
        <v>56</v>
      </c>
      <c r="E3641">
        <v>78</v>
      </c>
      <c r="F3641">
        <v>68</v>
      </c>
      <c r="G3641">
        <v>4</v>
      </c>
    </row>
    <row r="3642" spans="1:7">
      <c r="A3642" s="2">
        <v>43958</v>
      </c>
      <c r="B3642" s="2">
        <f t="shared" si="112"/>
        <v>43982</v>
      </c>
      <c r="C3642" s="3">
        <f t="shared" si="113"/>
        <v>1</v>
      </c>
      <c r="D3642" t="s">
        <v>37</v>
      </c>
      <c r="E3642">
        <v>51</v>
      </c>
      <c r="F3642">
        <v>21570</v>
      </c>
      <c r="G3642">
        <v>769</v>
      </c>
    </row>
    <row r="3643" spans="1:7">
      <c r="A3643" s="2">
        <v>43958</v>
      </c>
      <c r="B3643" s="2">
        <f t="shared" si="112"/>
        <v>43982</v>
      </c>
      <c r="C3643" s="3">
        <f t="shared" si="113"/>
        <v>1</v>
      </c>
      <c r="D3643" t="s">
        <v>5</v>
      </c>
      <c r="E3643">
        <v>53</v>
      </c>
      <c r="F3643">
        <v>17187</v>
      </c>
      <c r="G3643">
        <v>903</v>
      </c>
    </row>
    <row r="3644" spans="1:7">
      <c r="A3644" s="2">
        <v>43958</v>
      </c>
      <c r="B3644" s="2">
        <f t="shared" si="112"/>
        <v>43982</v>
      </c>
      <c r="C3644" s="3">
        <f t="shared" si="113"/>
        <v>1</v>
      </c>
      <c r="D3644" t="s">
        <v>58</v>
      </c>
      <c r="E3644">
        <v>54</v>
      </c>
      <c r="F3644">
        <v>1298</v>
      </c>
      <c r="G3644">
        <v>51</v>
      </c>
    </row>
    <row r="3645" spans="1:7">
      <c r="A3645" s="2">
        <v>43958</v>
      </c>
      <c r="B3645" s="2">
        <f t="shared" si="112"/>
        <v>43982</v>
      </c>
      <c r="C3645" s="3">
        <f t="shared" si="113"/>
        <v>1</v>
      </c>
      <c r="D3645" t="s">
        <v>10</v>
      </c>
      <c r="E3645">
        <v>55</v>
      </c>
      <c r="F3645">
        <v>9369</v>
      </c>
      <c r="G3645">
        <v>374</v>
      </c>
    </row>
    <row r="3646" spans="1:7">
      <c r="A3646" s="2">
        <v>43958</v>
      </c>
      <c r="B3646" s="2">
        <f t="shared" si="112"/>
        <v>43982</v>
      </c>
      <c r="C3646" s="3">
        <f t="shared" si="113"/>
        <v>1</v>
      </c>
      <c r="D3646" t="s">
        <v>49</v>
      </c>
      <c r="E3646">
        <v>56</v>
      </c>
      <c r="F3646">
        <v>635</v>
      </c>
      <c r="G3646">
        <v>7</v>
      </c>
    </row>
    <row r="3647" spans="1:7">
      <c r="A3647" s="2">
        <v>43959</v>
      </c>
      <c r="B3647" s="2">
        <f t="shared" si="112"/>
        <v>43982</v>
      </c>
      <c r="C3647" s="3">
        <f t="shared" si="113"/>
        <v>1</v>
      </c>
      <c r="D3647" t="s">
        <v>52</v>
      </c>
      <c r="E3647">
        <v>1</v>
      </c>
      <c r="F3647">
        <v>9385</v>
      </c>
      <c r="G3647">
        <v>383</v>
      </c>
    </row>
    <row r="3648" spans="1:7">
      <c r="A3648" s="2">
        <v>43959</v>
      </c>
      <c r="B3648" s="2">
        <f t="shared" si="112"/>
        <v>43982</v>
      </c>
      <c r="C3648" s="3">
        <f t="shared" si="113"/>
        <v>1</v>
      </c>
      <c r="D3648" t="s">
        <v>50</v>
      </c>
      <c r="E3648">
        <v>2</v>
      </c>
      <c r="F3648">
        <v>376</v>
      </c>
      <c r="G3648">
        <v>8</v>
      </c>
    </row>
    <row r="3649" spans="1:7">
      <c r="A3649" s="2">
        <v>43959</v>
      </c>
      <c r="B3649" s="2">
        <f t="shared" si="112"/>
        <v>43982</v>
      </c>
      <c r="C3649" s="3">
        <f t="shared" si="113"/>
        <v>1</v>
      </c>
      <c r="D3649" t="s">
        <v>8</v>
      </c>
      <c r="E3649">
        <v>4</v>
      </c>
      <c r="F3649">
        <v>10526</v>
      </c>
      <c r="G3649">
        <v>517</v>
      </c>
    </row>
    <row r="3650" spans="1:7">
      <c r="A3650" s="2">
        <v>43959</v>
      </c>
      <c r="B3650" s="2">
        <f t="shared" si="112"/>
        <v>43982</v>
      </c>
      <c r="C3650" s="3">
        <f t="shared" si="113"/>
        <v>1</v>
      </c>
      <c r="D3650" t="s">
        <v>44</v>
      </c>
      <c r="E3650">
        <v>5</v>
      </c>
      <c r="F3650">
        <v>3747</v>
      </c>
      <c r="G3650">
        <v>88</v>
      </c>
    </row>
    <row r="3651" spans="1:7">
      <c r="A3651" s="2">
        <v>43959</v>
      </c>
      <c r="B3651" s="2">
        <f t="shared" si="112"/>
        <v>43982</v>
      </c>
      <c r="C3651" s="3">
        <f t="shared" si="113"/>
        <v>1</v>
      </c>
      <c r="D3651" t="s">
        <v>7</v>
      </c>
      <c r="E3651">
        <v>6</v>
      </c>
      <c r="F3651">
        <v>64616</v>
      </c>
      <c r="G3651">
        <v>2650</v>
      </c>
    </row>
    <row r="3652" spans="1:7">
      <c r="A3652" s="2">
        <v>43959</v>
      </c>
      <c r="B3652" s="2">
        <f t="shared" ref="B3652:B3715" si="114">EOMONTH(A3652,0)</f>
        <v>43982</v>
      </c>
      <c r="C3652" s="3">
        <f t="shared" ref="C3652:C3715" si="115">IF(A3652=B3652,0,1)</f>
        <v>1</v>
      </c>
      <c r="D3652" t="s">
        <v>22</v>
      </c>
      <c r="E3652">
        <v>8</v>
      </c>
      <c r="F3652">
        <v>18719</v>
      </c>
      <c r="G3652">
        <v>958</v>
      </c>
    </row>
    <row r="3653" spans="1:7">
      <c r="A3653" s="2">
        <v>43959</v>
      </c>
      <c r="B3653" s="2">
        <f t="shared" si="114"/>
        <v>43982</v>
      </c>
      <c r="C3653" s="3">
        <f t="shared" si="115"/>
        <v>1</v>
      </c>
      <c r="D3653" t="s">
        <v>38</v>
      </c>
      <c r="E3653">
        <v>9</v>
      </c>
      <c r="F3653">
        <v>32411</v>
      </c>
      <c r="G3653">
        <v>2874</v>
      </c>
    </row>
    <row r="3654" spans="1:7">
      <c r="A3654" s="2">
        <v>43959</v>
      </c>
      <c r="B3654" s="2">
        <f t="shared" si="114"/>
        <v>43982</v>
      </c>
      <c r="C3654" s="3">
        <f t="shared" si="115"/>
        <v>1</v>
      </c>
      <c r="D3654" t="s">
        <v>45</v>
      </c>
      <c r="E3654">
        <v>10</v>
      </c>
      <c r="F3654">
        <v>6083</v>
      </c>
      <c r="G3654">
        <v>213</v>
      </c>
    </row>
    <row r="3655" spans="1:7">
      <c r="A3655" s="2">
        <v>43959</v>
      </c>
      <c r="B3655" s="2">
        <f t="shared" si="114"/>
        <v>43982</v>
      </c>
      <c r="C3655" s="3">
        <f t="shared" si="115"/>
        <v>1</v>
      </c>
      <c r="D3655" t="s">
        <v>33</v>
      </c>
      <c r="E3655">
        <v>11</v>
      </c>
      <c r="F3655">
        <v>5899</v>
      </c>
      <c r="G3655">
        <v>304</v>
      </c>
    </row>
    <row r="3656" spans="1:7">
      <c r="A3656" s="2">
        <v>43959</v>
      </c>
      <c r="B3656" s="2">
        <f t="shared" si="114"/>
        <v>43982</v>
      </c>
      <c r="C3656" s="3">
        <f t="shared" si="115"/>
        <v>1</v>
      </c>
      <c r="D3656" t="s">
        <v>15</v>
      </c>
      <c r="E3656">
        <v>12</v>
      </c>
      <c r="F3656">
        <v>39191</v>
      </c>
      <c r="G3656">
        <v>1668</v>
      </c>
    </row>
    <row r="3657" spans="1:7">
      <c r="A3657" s="2">
        <v>43959</v>
      </c>
      <c r="B3657" s="2">
        <f t="shared" si="114"/>
        <v>43982</v>
      </c>
      <c r="C3657" s="3">
        <f t="shared" si="115"/>
        <v>1</v>
      </c>
      <c r="D3657" t="s">
        <v>18</v>
      </c>
      <c r="E3657">
        <v>13</v>
      </c>
      <c r="F3657">
        <v>31089</v>
      </c>
      <c r="G3657">
        <v>1378</v>
      </c>
    </row>
    <row r="3658" spans="1:7">
      <c r="A3658" s="2">
        <v>43959</v>
      </c>
      <c r="B3658" s="2">
        <f t="shared" si="114"/>
        <v>43982</v>
      </c>
      <c r="C3658" s="3">
        <f t="shared" si="115"/>
        <v>1</v>
      </c>
      <c r="D3658" t="s">
        <v>57</v>
      </c>
      <c r="E3658">
        <v>66</v>
      </c>
      <c r="F3658">
        <v>1120</v>
      </c>
      <c r="G3658">
        <v>6</v>
      </c>
    </row>
    <row r="3659" spans="1:7">
      <c r="A3659" s="2">
        <v>43959</v>
      </c>
      <c r="B3659" s="2">
        <f t="shared" si="114"/>
        <v>43982</v>
      </c>
      <c r="C3659" s="3">
        <f t="shared" si="115"/>
        <v>1</v>
      </c>
      <c r="D3659" t="s">
        <v>26</v>
      </c>
      <c r="E3659">
        <v>15</v>
      </c>
      <c r="F3659">
        <v>619</v>
      </c>
      <c r="G3659">
        <v>17</v>
      </c>
    </row>
    <row r="3660" spans="1:7">
      <c r="A3660" s="2">
        <v>43959</v>
      </c>
      <c r="B3660" s="2">
        <f t="shared" si="114"/>
        <v>43982</v>
      </c>
      <c r="C3660" s="3">
        <f t="shared" si="115"/>
        <v>1</v>
      </c>
      <c r="D3660" t="s">
        <v>53</v>
      </c>
      <c r="E3660">
        <v>16</v>
      </c>
      <c r="F3660">
        <v>2205</v>
      </c>
      <c r="G3660">
        <v>67</v>
      </c>
    </row>
    <row r="3661" spans="1:7">
      <c r="A3661" s="2">
        <v>43959</v>
      </c>
      <c r="B3661" s="2">
        <f t="shared" si="114"/>
        <v>43982</v>
      </c>
      <c r="C3661" s="3">
        <f t="shared" si="115"/>
        <v>1</v>
      </c>
      <c r="D3661" t="s">
        <v>6</v>
      </c>
      <c r="E3661">
        <v>17</v>
      </c>
      <c r="F3661">
        <v>73688</v>
      </c>
      <c r="G3661">
        <v>3262</v>
      </c>
    </row>
    <row r="3662" spans="1:7">
      <c r="A3662" s="2">
        <v>43959</v>
      </c>
      <c r="B3662" s="2">
        <f t="shared" si="114"/>
        <v>43982</v>
      </c>
      <c r="C3662" s="3">
        <f t="shared" si="115"/>
        <v>1</v>
      </c>
      <c r="D3662" t="s">
        <v>27</v>
      </c>
      <c r="E3662">
        <v>18</v>
      </c>
      <c r="F3662">
        <v>23620</v>
      </c>
      <c r="G3662">
        <v>1447</v>
      </c>
    </row>
    <row r="3663" spans="1:7">
      <c r="A3663" s="2">
        <v>43959</v>
      </c>
      <c r="B3663" s="2">
        <f t="shared" si="114"/>
        <v>43982</v>
      </c>
      <c r="C3663" s="3">
        <f t="shared" si="115"/>
        <v>1</v>
      </c>
      <c r="D3663" t="s">
        <v>39</v>
      </c>
      <c r="E3663">
        <v>19</v>
      </c>
      <c r="F3663">
        <v>11457</v>
      </c>
      <c r="G3663">
        <v>243</v>
      </c>
    </row>
    <row r="3664" spans="1:7">
      <c r="A3664" s="2">
        <v>43959</v>
      </c>
      <c r="B3664" s="2">
        <f t="shared" si="114"/>
        <v>43982</v>
      </c>
      <c r="C3664" s="3">
        <f t="shared" si="115"/>
        <v>1</v>
      </c>
      <c r="D3664" t="s">
        <v>34</v>
      </c>
      <c r="E3664">
        <v>20</v>
      </c>
      <c r="F3664">
        <v>6751</v>
      </c>
      <c r="G3664">
        <v>167</v>
      </c>
    </row>
    <row r="3665" spans="1:7">
      <c r="A3665" s="2">
        <v>43959</v>
      </c>
      <c r="B3665" s="2">
        <f t="shared" si="114"/>
        <v>43982</v>
      </c>
      <c r="C3665" s="3">
        <f t="shared" si="115"/>
        <v>1</v>
      </c>
      <c r="D3665" t="s">
        <v>28</v>
      </c>
      <c r="E3665">
        <v>21</v>
      </c>
      <c r="F3665">
        <v>6298</v>
      </c>
      <c r="G3665">
        <v>304</v>
      </c>
    </row>
    <row r="3666" spans="1:7">
      <c r="A3666" s="2">
        <v>43959</v>
      </c>
      <c r="B3666" s="2">
        <f t="shared" si="114"/>
        <v>43982</v>
      </c>
      <c r="C3666" s="3">
        <f t="shared" si="115"/>
        <v>1</v>
      </c>
      <c r="D3666" t="s">
        <v>40</v>
      </c>
      <c r="E3666">
        <v>22</v>
      </c>
      <c r="F3666">
        <v>30928</v>
      </c>
      <c r="G3666">
        <v>2227</v>
      </c>
    </row>
    <row r="3667" spans="1:7">
      <c r="A3667" s="2">
        <v>43959</v>
      </c>
      <c r="B3667" s="2">
        <f t="shared" si="114"/>
        <v>43982</v>
      </c>
      <c r="C3667" s="3">
        <f t="shared" si="115"/>
        <v>1</v>
      </c>
      <c r="D3667" t="s">
        <v>51</v>
      </c>
      <c r="E3667">
        <v>23</v>
      </c>
      <c r="F3667">
        <v>1374</v>
      </c>
      <c r="G3667">
        <v>63</v>
      </c>
    </row>
    <row r="3668" spans="1:7">
      <c r="A3668" s="2">
        <v>43959</v>
      </c>
      <c r="B3668" s="2">
        <f t="shared" si="114"/>
        <v>43982</v>
      </c>
      <c r="C3668" s="3">
        <f t="shared" si="115"/>
        <v>1</v>
      </c>
      <c r="D3668" t="s">
        <v>23</v>
      </c>
      <c r="E3668">
        <v>24</v>
      </c>
      <c r="F3668">
        <v>30592</v>
      </c>
      <c r="G3668">
        <v>1560</v>
      </c>
    </row>
    <row r="3669" spans="1:7">
      <c r="A3669" s="2">
        <v>43959</v>
      </c>
      <c r="B3669" s="2">
        <f t="shared" si="114"/>
        <v>43982</v>
      </c>
      <c r="C3669" s="3">
        <f t="shared" si="115"/>
        <v>1</v>
      </c>
      <c r="D3669" t="s">
        <v>9</v>
      </c>
      <c r="E3669">
        <v>25</v>
      </c>
      <c r="F3669">
        <v>75333</v>
      </c>
      <c r="G3669">
        <v>4702</v>
      </c>
    </row>
    <row r="3670" spans="1:7">
      <c r="A3670" s="2">
        <v>43959</v>
      </c>
      <c r="B3670" s="2">
        <f t="shared" si="114"/>
        <v>43982</v>
      </c>
      <c r="C3670" s="3">
        <f t="shared" si="115"/>
        <v>1</v>
      </c>
      <c r="D3670" t="s">
        <v>42</v>
      </c>
      <c r="E3670">
        <v>26</v>
      </c>
      <c r="F3670">
        <v>46319</v>
      </c>
      <c r="G3670">
        <v>4393</v>
      </c>
    </row>
    <row r="3671" spans="1:7">
      <c r="A3671" s="2">
        <v>43959</v>
      </c>
      <c r="B3671" s="2">
        <f t="shared" si="114"/>
        <v>43982</v>
      </c>
      <c r="C3671" s="3">
        <f t="shared" si="115"/>
        <v>1</v>
      </c>
      <c r="D3671" t="s">
        <v>29</v>
      </c>
      <c r="E3671">
        <v>27</v>
      </c>
      <c r="F3671">
        <v>10087</v>
      </c>
      <c r="G3671">
        <v>534</v>
      </c>
    </row>
    <row r="3672" spans="1:7">
      <c r="A3672" s="2">
        <v>43959</v>
      </c>
      <c r="B3672" s="2">
        <f t="shared" si="114"/>
        <v>43982</v>
      </c>
      <c r="C3672" s="3">
        <f t="shared" si="115"/>
        <v>1</v>
      </c>
      <c r="D3672" t="s">
        <v>46</v>
      </c>
      <c r="E3672">
        <v>28</v>
      </c>
      <c r="F3672">
        <v>9090</v>
      </c>
      <c r="G3672">
        <v>409</v>
      </c>
    </row>
    <row r="3673" spans="1:7">
      <c r="A3673" s="2">
        <v>43959</v>
      </c>
      <c r="B3673" s="2">
        <f t="shared" si="114"/>
        <v>43982</v>
      </c>
      <c r="C3673" s="3">
        <f t="shared" si="115"/>
        <v>1</v>
      </c>
      <c r="D3673" t="s">
        <v>35</v>
      </c>
      <c r="E3673">
        <v>29</v>
      </c>
      <c r="F3673">
        <v>9573</v>
      </c>
      <c r="G3673">
        <v>481</v>
      </c>
    </row>
    <row r="3674" spans="1:7">
      <c r="A3674" s="2">
        <v>43959</v>
      </c>
      <c r="B3674" s="2">
        <f t="shared" si="114"/>
        <v>43982</v>
      </c>
      <c r="C3674" s="3">
        <f t="shared" si="115"/>
        <v>1</v>
      </c>
      <c r="D3674" t="s">
        <v>54</v>
      </c>
      <c r="E3674">
        <v>30</v>
      </c>
      <c r="F3674">
        <v>458</v>
      </c>
      <c r="G3674">
        <v>16</v>
      </c>
    </row>
    <row r="3675" spans="1:7">
      <c r="A3675" s="2">
        <v>43959</v>
      </c>
      <c r="B3675" s="2">
        <f t="shared" si="114"/>
        <v>43982</v>
      </c>
      <c r="C3675" s="3">
        <f t="shared" si="115"/>
        <v>1</v>
      </c>
      <c r="D3675" t="s">
        <v>12</v>
      </c>
      <c r="E3675">
        <v>31</v>
      </c>
      <c r="F3675">
        <v>7830</v>
      </c>
      <c r="G3675">
        <v>92</v>
      </c>
    </row>
    <row r="3676" spans="1:7">
      <c r="A3676" s="2">
        <v>43959</v>
      </c>
      <c r="B3676" s="2">
        <f t="shared" si="114"/>
        <v>43982</v>
      </c>
      <c r="C3676" s="3">
        <f t="shared" si="115"/>
        <v>1</v>
      </c>
      <c r="D3676" t="s">
        <v>24</v>
      </c>
      <c r="E3676">
        <v>32</v>
      </c>
      <c r="F3676">
        <v>5942</v>
      </c>
      <c r="G3676">
        <v>301</v>
      </c>
    </row>
    <row r="3677" spans="1:7">
      <c r="A3677" s="2">
        <v>43959</v>
      </c>
      <c r="B3677" s="2">
        <f t="shared" si="114"/>
        <v>43982</v>
      </c>
      <c r="C3677" s="3">
        <f t="shared" si="115"/>
        <v>1</v>
      </c>
      <c r="D3677" t="s">
        <v>19</v>
      </c>
      <c r="E3677">
        <v>33</v>
      </c>
      <c r="F3677">
        <v>2947</v>
      </c>
      <c r="G3677">
        <v>121</v>
      </c>
    </row>
    <row r="3678" spans="1:7">
      <c r="A3678" s="2">
        <v>43959</v>
      </c>
      <c r="B3678" s="2">
        <f t="shared" si="114"/>
        <v>43982</v>
      </c>
      <c r="C3678" s="3">
        <f t="shared" si="115"/>
        <v>1</v>
      </c>
      <c r="D3678" t="s">
        <v>21</v>
      </c>
      <c r="E3678">
        <v>34</v>
      </c>
      <c r="F3678">
        <v>135454</v>
      </c>
      <c r="G3678">
        <v>8952</v>
      </c>
    </row>
    <row r="3679" spans="1:7">
      <c r="A3679" s="2">
        <v>43959</v>
      </c>
      <c r="B3679" s="2">
        <f t="shared" si="114"/>
        <v>43982</v>
      </c>
      <c r="C3679" s="3">
        <f t="shared" si="115"/>
        <v>1</v>
      </c>
      <c r="D3679" t="s">
        <v>47</v>
      </c>
      <c r="E3679">
        <v>35</v>
      </c>
      <c r="F3679">
        <v>4673</v>
      </c>
      <c r="G3679">
        <v>181</v>
      </c>
    </row>
    <row r="3680" spans="1:7">
      <c r="A3680" s="2">
        <v>43959</v>
      </c>
      <c r="B3680" s="2">
        <f t="shared" si="114"/>
        <v>43982</v>
      </c>
      <c r="C3680" s="3">
        <f t="shared" si="115"/>
        <v>1</v>
      </c>
      <c r="D3680" t="s">
        <v>16</v>
      </c>
      <c r="E3680">
        <v>36</v>
      </c>
      <c r="F3680">
        <v>335804</v>
      </c>
      <c r="G3680">
        <v>26358</v>
      </c>
    </row>
    <row r="3681" spans="1:7">
      <c r="A3681" s="2">
        <v>43959</v>
      </c>
      <c r="B3681" s="2">
        <f t="shared" si="114"/>
        <v>43982</v>
      </c>
      <c r="C3681" s="3">
        <f t="shared" si="115"/>
        <v>1</v>
      </c>
      <c r="D3681" t="s">
        <v>20</v>
      </c>
      <c r="E3681">
        <v>37</v>
      </c>
      <c r="F3681">
        <v>13879</v>
      </c>
      <c r="G3681">
        <v>537</v>
      </c>
    </row>
    <row r="3682" spans="1:7">
      <c r="A3682" s="2">
        <v>43959</v>
      </c>
      <c r="B3682" s="2">
        <f t="shared" si="114"/>
        <v>43982</v>
      </c>
      <c r="C3682" s="3">
        <f t="shared" si="115"/>
        <v>1</v>
      </c>
      <c r="D3682" t="s">
        <v>48</v>
      </c>
      <c r="E3682">
        <v>38</v>
      </c>
      <c r="F3682">
        <v>1425</v>
      </c>
      <c r="G3682">
        <v>33</v>
      </c>
    </row>
    <row r="3683" spans="1:7">
      <c r="A3683" s="2">
        <v>43959</v>
      </c>
      <c r="B3683" s="2">
        <f t="shared" si="114"/>
        <v>43982</v>
      </c>
      <c r="C3683" s="3">
        <f t="shared" si="115"/>
        <v>1</v>
      </c>
      <c r="D3683" t="s">
        <v>59</v>
      </c>
      <c r="E3683">
        <v>69</v>
      </c>
      <c r="F3683">
        <v>15</v>
      </c>
      <c r="G3683">
        <v>2</v>
      </c>
    </row>
    <row r="3684" spans="1:7">
      <c r="A3684" s="2">
        <v>43959</v>
      </c>
      <c r="B3684" s="2">
        <f t="shared" si="114"/>
        <v>43982</v>
      </c>
      <c r="C3684" s="3">
        <f t="shared" si="115"/>
        <v>1</v>
      </c>
      <c r="D3684" t="s">
        <v>41</v>
      </c>
      <c r="E3684">
        <v>39</v>
      </c>
      <c r="F3684">
        <v>23018</v>
      </c>
      <c r="G3684">
        <v>1306</v>
      </c>
    </row>
    <row r="3685" spans="1:7">
      <c r="A3685" s="2">
        <v>43959</v>
      </c>
      <c r="B3685" s="2">
        <f t="shared" si="114"/>
        <v>43982</v>
      </c>
      <c r="C3685" s="3">
        <f t="shared" si="115"/>
        <v>1</v>
      </c>
      <c r="D3685" t="s">
        <v>30</v>
      </c>
      <c r="E3685">
        <v>40</v>
      </c>
      <c r="F3685">
        <v>4424</v>
      </c>
      <c r="G3685">
        <v>266</v>
      </c>
    </row>
    <row r="3686" spans="1:7">
      <c r="A3686" s="2">
        <v>43959</v>
      </c>
      <c r="B3686" s="2">
        <f t="shared" si="114"/>
        <v>43982</v>
      </c>
      <c r="C3686" s="3">
        <f t="shared" si="115"/>
        <v>1</v>
      </c>
      <c r="D3686" t="s">
        <v>14</v>
      </c>
      <c r="E3686">
        <v>41</v>
      </c>
      <c r="F3686">
        <v>3068</v>
      </c>
      <c r="G3686">
        <v>124</v>
      </c>
    </row>
    <row r="3687" spans="1:7">
      <c r="A3687" s="2">
        <v>43959</v>
      </c>
      <c r="B3687" s="2">
        <f t="shared" si="114"/>
        <v>43982</v>
      </c>
      <c r="C3687" s="3">
        <f t="shared" si="115"/>
        <v>1</v>
      </c>
      <c r="D3687" t="s">
        <v>31</v>
      </c>
      <c r="E3687">
        <v>42</v>
      </c>
      <c r="F3687">
        <v>57501</v>
      </c>
      <c r="G3687">
        <v>3724</v>
      </c>
    </row>
    <row r="3688" spans="1:7">
      <c r="A3688" s="2">
        <v>43959</v>
      </c>
      <c r="B3688" s="2">
        <f t="shared" si="114"/>
        <v>43982</v>
      </c>
      <c r="C3688" s="3">
        <f t="shared" si="115"/>
        <v>1</v>
      </c>
      <c r="D3688" t="s">
        <v>55</v>
      </c>
      <c r="E3688">
        <v>72</v>
      </c>
      <c r="F3688">
        <v>2156</v>
      </c>
      <c r="G3688">
        <v>107</v>
      </c>
    </row>
    <row r="3689" spans="1:7">
      <c r="A3689" s="2">
        <v>43959</v>
      </c>
      <c r="B3689" s="2">
        <f t="shared" si="114"/>
        <v>43982</v>
      </c>
      <c r="C3689" s="3">
        <f t="shared" si="115"/>
        <v>1</v>
      </c>
      <c r="D3689" t="s">
        <v>17</v>
      </c>
      <c r="E3689">
        <v>44</v>
      </c>
      <c r="F3689">
        <v>10779</v>
      </c>
      <c r="G3689">
        <v>399</v>
      </c>
    </row>
    <row r="3690" spans="1:7">
      <c r="A3690" s="2">
        <v>43959</v>
      </c>
      <c r="B3690" s="2">
        <f t="shared" si="114"/>
        <v>43982</v>
      </c>
      <c r="C3690" s="3">
        <f t="shared" si="115"/>
        <v>1</v>
      </c>
      <c r="D3690" t="s">
        <v>32</v>
      </c>
      <c r="E3690">
        <v>45</v>
      </c>
      <c r="F3690">
        <v>7367</v>
      </c>
      <c r="G3690">
        <v>320</v>
      </c>
    </row>
    <row r="3691" spans="1:7">
      <c r="A3691" s="2">
        <v>43959</v>
      </c>
      <c r="B3691" s="2">
        <f t="shared" si="114"/>
        <v>43982</v>
      </c>
      <c r="C3691" s="3">
        <f t="shared" si="115"/>
        <v>1</v>
      </c>
      <c r="D3691" t="s">
        <v>43</v>
      </c>
      <c r="E3691">
        <v>46</v>
      </c>
      <c r="F3691">
        <v>3144</v>
      </c>
      <c r="G3691">
        <v>31</v>
      </c>
    </row>
    <row r="3692" spans="1:7">
      <c r="A3692" s="2">
        <v>43959</v>
      </c>
      <c r="B3692" s="2">
        <f t="shared" si="114"/>
        <v>43982</v>
      </c>
      <c r="C3692" s="3">
        <f t="shared" si="115"/>
        <v>1</v>
      </c>
      <c r="D3692" t="s">
        <v>25</v>
      </c>
      <c r="E3692">
        <v>47</v>
      </c>
      <c r="F3692">
        <v>14276</v>
      </c>
      <c r="G3692">
        <v>240</v>
      </c>
    </row>
    <row r="3693" spans="1:7">
      <c r="A3693" s="2">
        <v>43959</v>
      </c>
      <c r="B3693" s="2">
        <f t="shared" si="114"/>
        <v>43982</v>
      </c>
      <c r="C3693" s="3">
        <f t="shared" si="115"/>
        <v>1</v>
      </c>
      <c r="D3693" t="s">
        <v>11</v>
      </c>
      <c r="E3693">
        <v>48</v>
      </c>
      <c r="F3693">
        <v>37943</v>
      </c>
      <c r="G3693">
        <v>1059</v>
      </c>
    </row>
    <row r="3694" spans="1:7">
      <c r="A3694" s="2">
        <v>43959</v>
      </c>
      <c r="B3694" s="2">
        <f t="shared" si="114"/>
        <v>43982</v>
      </c>
      <c r="C3694" s="3">
        <f t="shared" si="115"/>
        <v>1</v>
      </c>
      <c r="D3694" t="s">
        <v>13</v>
      </c>
      <c r="E3694">
        <v>49</v>
      </c>
      <c r="F3694">
        <v>5919</v>
      </c>
      <c r="G3694">
        <v>61</v>
      </c>
    </row>
    <row r="3695" spans="1:7">
      <c r="A3695" s="2">
        <v>43959</v>
      </c>
      <c r="B3695" s="2">
        <f t="shared" si="114"/>
        <v>43982</v>
      </c>
      <c r="C3695" s="3">
        <f t="shared" si="115"/>
        <v>1</v>
      </c>
      <c r="D3695" t="s">
        <v>36</v>
      </c>
      <c r="E3695">
        <v>50</v>
      </c>
      <c r="F3695">
        <v>919</v>
      </c>
      <c r="G3695">
        <v>53</v>
      </c>
    </row>
    <row r="3696" spans="1:7">
      <c r="A3696" s="2">
        <v>43959</v>
      </c>
      <c r="B3696" s="2">
        <f t="shared" si="114"/>
        <v>43982</v>
      </c>
      <c r="C3696" s="3">
        <f t="shared" si="115"/>
        <v>1</v>
      </c>
      <c r="D3696" t="s">
        <v>56</v>
      </c>
      <c r="E3696">
        <v>78</v>
      </c>
      <c r="F3696">
        <v>69</v>
      </c>
      <c r="G3696">
        <v>4</v>
      </c>
    </row>
    <row r="3697" spans="1:7">
      <c r="A3697" s="2">
        <v>43959</v>
      </c>
      <c r="B3697" s="2">
        <f t="shared" si="114"/>
        <v>43982</v>
      </c>
      <c r="C3697" s="3">
        <f t="shared" si="115"/>
        <v>1</v>
      </c>
      <c r="D3697" t="s">
        <v>37</v>
      </c>
      <c r="E3697">
        <v>51</v>
      </c>
      <c r="F3697">
        <v>22342</v>
      </c>
      <c r="G3697">
        <v>812</v>
      </c>
    </row>
    <row r="3698" spans="1:7">
      <c r="A3698" s="2">
        <v>43959</v>
      </c>
      <c r="B3698" s="2">
        <f t="shared" si="114"/>
        <v>43982</v>
      </c>
      <c r="C3698" s="3">
        <f t="shared" si="115"/>
        <v>1</v>
      </c>
      <c r="D3698" t="s">
        <v>5</v>
      </c>
      <c r="E3698">
        <v>53</v>
      </c>
      <c r="F3698">
        <v>17477</v>
      </c>
      <c r="G3698">
        <v>915</v>
      </c>
    </row>
    <row r="3699" spans="1:7">
      <c r="A3699" s="2">
        <v>43959</v>
      </c>
      <c r="B3699" s="2">
        <f t="shared" si="114"/>
        <v>43982</v>
      </c>
      <c r="C3699" s="3">
        <f t="shared" si="115"/>
        <v>1</v>
      </c>
      <c r="D3699" t="s">
        <v>58</v>
      </c>
      <c r="E3699">
        <v>54</v>
      </c>
      <c r="F3699">
        <v>1324</v>
      </c>
      <c r="G3699">
        <v>52</v>
      </c>
    </row>
    <row r="3700" spans="1:7">
      <c r="A3700" s="2">
        <v>43959</v>
      </c>
      <c r="B3700" s="2">
        <f t="shared" si="114"/>
        <v>43982</v>
      </c>
      <c r="C3700" s="3">
        <f t="shared" si="115"/>
        <v>1</v>
      </c>
      <c r="D3700" t="s">
        <v>10</v>
      </c>
      <c r="E3700">
        <v>55</v>
      </c>
      <c r="F3700">
        <v>9750</v>
      </c>
      <c r="G3700">
        <v>384</v>
      </c>
    </row>
    <row r="3701" spans="1:7">
      <c r="A3701" s="2">
        <v>43959</v>
      </c>
      <c r="B3701" s="2">
        <f t="shared" si="114"/>
        <v>43982</v>
      </c>
      <c r="C3701" s="3">
        <f t="shared" si="115"/>
        <v>1</v>
      </c>
      <c r="D3701" t="s">
        <v>49</v>
      </c>
      <c r="E3701">
        <v>56</v>
      </c>
      <c r="F3701">
        <v>644</v>
      </c>
      <c r="G3701">
        <v>7</v>
      </c>
    </row>
    <row r="3702" spans="1:7">
      <c r="A3702" s="2">
        <v>43960</v>
      </c>
      <c r="B3702" s="2">
        <f t="shared" si="114"/>
        <v>43982</v>
      </c>
      <c r="C3702" s="3">
        <f t="shared" si="115"/>
        <v>1</v>
      </c>
      <c r="D3702" t="s">
        <v>52</v>
      </c>
      <c r="E3702">
        <v>1</v>
      </c>
      <c r="F3702">
        <v>9668</v>
      </c>
      <c r="G3702">
        <v>390</v>
      </c>
    </row>
    <row r="3703" spans="1:7">
      <c r="A3703" s="2">
        <v>43960</v>
      </c>
      <c r="B3703" s="2">
        <f t="shared" si="114"/>
        <v>43982</v>
      </c>
      <c r="C3703" s="3">
        <f t="shared" si="115"/>
        <v>1</v>
      </c>
      <c r="D3703" t="s">
        <v>50</v>
      </c>
      <c r="E3703">
        <v>2</v>
      </c>
      <c r="F3703">
        <v>377</v>
      </c>
      <c r="G3703">
        <v>8</v>
      </c>
    </row>
    <row r="3704" spans="1:7">
      <c r="A3704" s="2">
        <v>43960</v>
      </c>
      <c r="B3704" s="2">
        <f t="shared" si="114"/>
        <v>43982</v>
      </c>
      <c r="C3704" s="3">
        <f t="shared" si="115"/>
        <v>1</v>
      </c>
      <c r="D3704" t="s">
        <v>8</v>
      </c>
      <c r="E3704">
        <v>4</v>
      </c>
      <c r="F3704">
        <v>10960</v>
      </c>
      <c r="G3704">
        <v>532</v>
      </c>
    </row>
    <row r="3705" spans="1:7">
      <c r="A3705" s="2">
        <v>43960</v>
      </c>
      <c r="B3705" s="2">
        <f t="shared" si="114"/>
        <v>43982</v>
      </c>
      <c r="C3705" s="3">
        <f t="shared" si="115"/>
        <v>1</v>
      </c>
      <c r="D3705" t="s">
        <v>44</v>
      </c>
      <c r="E3705">
        <v>5</v>
      </c>
      <c r="F3705">
        <v>3747</v>
      </c>
      <c r="G3705">
        <v>88</v>
      </c>
    </row>
    <row r="3706" spans="1:7">
      <c r="A3706" s="2">
        <v>43960</v>
      </c>
      <c r="B3706" s="2">
        <f t="shared" si="114"/>
        <v>43982</v>
      </c>
      <c r="C3706" s="3">
        <f t="shared" si="115"/>
        <v>1</v>
      </c>
      <c r="D3706" t="s">
        <v>7</v>
      </c>
      <c r="E3706">
        <v>6</v>
      </c>
      <c r="F3706">
        <v>66824</v>
      </c>
      <c r="G3706">
        <v>2732</v>
      </c>
    </row>
    <row r="3707" spans="1:7">
      <c r="A3707" s="2">
        <v>43960</v>
      </c>
      <c r="B3707" s="2">
        <f t="shared" si="114"/>
        <v>43982</v>
      </c>
      <c r="C3707" s="3">
        <f t="shared" si="115"/>
        <v>1</v>
      </c>
      <c r="D3707" t="s">
        <v>22</v>
      </c>
      <c r="E3707">
        <v>8</v>
      </c>
      <c r="F3707">
        <v>19267</v>
      </c>
      <c r="G3707">
        <v>965</v>
      </c>
    </row>
    <row r="3708" spans="1:7">
      <c r="A3708" s="2">
        <v>43960</v>
      </c>
      <c r="B3708" s="2">
        <f t="shared" si="114"/>
        <v>43982</v>
      </c>
      <c r="C3708" s="3">
        <f t="shared" si="115"/>
        <v>1</v>
      </c>
      <c r="D3708" t="s">
        <v>38</v>
      </c>
      <c r="E3708">
        <v>9</v>
      </c>
      <c r="F3708">
        <v>32984</v>
      </c>
      <c r="G3708">
        <v>2932</v>
      </c>
    </row>
    <row r="3709" spans="1:7">
      <c r="A3709" s="2">
        <v>43960</v>
      </c>
      <c r="B3709" s="2">
        <f t="shared" si="114"/>
        <v>43982</v>
      </c>
      <c r="C3709" s="3">
        <f t="shared" si="115"/>
        <v>1</v>
      </c>
      <c r="D3709" t="s">
        <v>45</v>
      </c>
      <c r="E3709">
        <v>10</v>
      </c>
      <c r="F3709">
        <v>6277</v>
      </c>
      <c r="G3709">
        <v>221</v>
      </c>
    </row>
    <row r="3710" spans="1:7">
      <c r="A3710" s="2">
        <v>43960</v>
      </c>
      <c r="B3710" s="2">
        <f t="shared" si="114"/>
        <v>43982</v>
      </c>
      <c r="C3710" s="3">
        <f t="shared" si="115"/>
        <v>1</v>
      </c>
      <c r="D3710" t="s">
        <v>33</v>
      </c>
      <c r="E3710">
        <v>11</v>
      </c>
      <c r="F3710">
        <v>6102</v>
      </c>
      <c r="G3710">
        <v>311</v>
      </c>
    </row>
    <row r="3711" spans="1:7">
      <c r="A3711" s="2">
        <v>43960</v>
      </c>
      <c r="B3711" s="2">
        <f t="shared" si="114"/>
        <v>43982</v>
      </c>
      <c r="C3711" s="3">
        <f t="shared" si="115"/>
        <v>1</v>
      </c>
      <c r="D3711" t="s">
        <v>15</v>
      </c>
      <c r="E3711">
        <v>12</v>
      </c>
      <c r="F3711">
        <v>39993</v>
      </c>
      <c r="G3711">
        <v>1714</v>
      </c>
    </row>
    <row r="3712" spans="1:7">
      <c r="A3712" s="2">
        <v>43960</v>
      </c>
      <c r="B3712" s="2">
        <f t="shared" si="114"/>
        <v>43982</v>
      </c>
      <c r="C3712" s="3">
        <f t="shared" si="115"/>
        <v>1</v>
      </c>
      <c r="D3712" t="s">
        <v>18</v>
      </c>
      <c r="E3712">
        <v>13</v>
      </c>
      <c r="F3712">
        <v>31481</v>
      </c>
      <c r="G3712">
        <v>1380</v>
      </c>
    </row>
    <row r="3713" spans="1:7">
      <c r="A3713" s="2">
        <v>43960</v>
      </c>
      <c r="B3713" s="2">
        <f t="shared" si="114"/>
        <v>43982</v>
      </c>
      <c r="C3713" s="3">
        <f t="shared" si="115"/>
        <v>1</v>
      </c>
      <c r="D3713" t="s">
        <v>57</v>
      </c>
      <c r="E3713">
        <v>66</v>
      </c>
      <c r="F3713">
        <v>1120</v>
      </c>
      <c r="G3713">
        <v>6</v>
      </c>
    </row>
    <row r="3714" spans="1:7">
      <c r="A3714" s="2">
        <v>43960</v>
      </c>
      <c r="B3714" s="2">
        <f t="shared" si="114"/>
        <v>43982</v>
      </c>
      <c r="C3714" s="3">
        <f t="shared" si="115"/>
        <v>1</v>
      </c>
      <c r="D3714" t="s">
        <v>26</v>
      </c>
      <c r="E3714">
        <v>15</v>
      </c>
      <c r="F3714">
        <v>620</v>
      </c>
      <c r="G3714">
        <v>17</v>
      </c>
    </row>
    <row r="3715" spans="1:7">
      <c r="A3715" s="2">
        <v>43960</v>
      </c>
      <c r="B3715" s="2">
        <f t="shared" si="114"/>
        <v>43982</v>
      </c>
      <c r="C3715" s="3">
        <f t="shared" si="115"/>
        <v>1</v>
      </c>
      <c r="D3715" t="s">
        <v>53</v>
      </c>
      <c r="E3715">
        <v>16</v>
      </c>
      <c r="F3715">
        <v>2230</v>
      </c>
      <c r="G3715">
        <v>67</v>
      </c>
    </row>
    <row r="3716" spans="1:7">
      <c r="A3716" s="2">
        <v>43960</v>
      </c>
      <c r="B3716" s="2">
        <f t="shared" ref="B3716:B3779" si="116">EOMONTH(A3716,0)</f>
        <v>43982</v>
      </c>
      <c r="C3716" s="3">
        <f t="shared" ref="C3716:C3779" si="117">IF(A3716=B3716,0,1)</f>
        <v>1</v>
      </c>
      <c r="D3716" t="s">
        <v>6</v>
      </c>
      <c r="E3716">
        <v>17</v>
      </c>
      <c r="F3716">
        <v>76008</v>
      </c>
      <c r="G3716">
        <v>3362</v>
      </c>
    </row>
    <row r="3717" spans="1:7">
      <c r="A3717" s="2">
        <v>43960</v>
      </c>
      <c r="B3717" s="2">
        <f t="shared" si="116"/>
        <v>43982</v>
      </c>
      <c r="C3717" s="3">
        <f t="shared" si="117"/>
        <v>1</v>
      </c>
      <c r="D3717" t="s">
        <v>27</v>
      </c>
      <c r="E3717">
        <v>18</v>
      </c>
      <c r="F3717">
        <v>24239</v>
      </c>
      <c r="G3717">
        <v>1490</v>
      </c>
    </row>
    <row r="3718" spans="1:7">
      <c r="A3718" s="2">
        <v>43960</v>
      </c>
      <c r="B3718" s="2">
        <f t="shared" si="116"/>
        <v>43982</v>
      </c>
      <c r="C3718" s="3">
        <f t="shared" si="117"/>
        <v>1</v>
      </c>
      <c r="D3718" t="s">
        <v>39</v>
      </c>
      <c r="E3718">
        <v>19</v>
      </c>
      <c r="F3718">
        <v>11671</v>
      </c>
      <c r="G3718">
        <v>252</v>
      </c>
    </row>
    <row r="3719" spans="1:7">
      <c r="A3719" s="2">
        <v>43960</v>
      </c>
      <c r="B3719" s="2">
        <f t="shared" si="116"/>
        <v>43982</v>
      </c>
      <c r="C3719" s="3">
        <f t="shared" si="117"/>
        <v>1</v>
      </c>
      <c r="D3719" t="s">
        <v>34</v>
      </c>
      <c r="E3719">
        <v>20</v>
      </c>
      <c r="F3719">
        <v>6923</v>
      </c>
      <c r="G3719">
        <v>172</v>
      </c>
    </row>
    <row r="3720" spans="1:7">
      <c r="A3720" s="2">
        <v>43960</v>
      </c>
      <c r="B3720" s="2">
        <f t="shared" si="116"/>
        <v>43982</v>
      </c>
      <c r="C3720" s="3">
        <f t="shared" si="117"/>
        <v>1</v>
      </c>
      <c r="D3720" t="s">
        <v>28</v>
      </c>
      <c r="E3720">
        <v>21</v>
      </c>
      <c r="F3720">
        <v>6469</v>
      </c>
      <c r="G3720">
        <v>312</v>
      </c>
    </row>
    <row r="3721" spans="1:7">
      <c r="A3721" s="2">
        <v>43960</v>
      </c>
      <c r="B3721" s="2">
        <f t="shared" si="116"/>
        <v>43982</v>
      </c>
      <c r="C3721" s="3">
        <f t="shared" si="117"/>
        <v>1</v>
      </c>
      <c r="D3721" t="s">
        <v>40</v>
      </c>
      <c r="E3721">
        <v>22</v>
      </c>
      <c r="F3721">
        <v>31490</v>
      </c>
      <c r="G3721">
        <v>2267</v>
      </c>
    </row>
    <row r="3722" spans="1:7">
      <c r="A3722" s="2">
        <v>43960</v>
      </c>
      <c r="B3722" s="2">
        <f t="shared" si="116"/>
        <v>43982</v>
      </c>
      <c r="C3722" s="3">
        <f t="shared" si="117"/>
        <v>1</v>
      </c>
      <c r="D3722" t="s">
        <v>51</v>
      </c>
      <c r="E3722">
        <v>23</v>
      </c>
      <c r="F3722">
        <v>1408</v>
      </c>
      <c r="G3722">
        <v>64</v>
      </c>
    </row>
    <row r="3723" spans="1:7">
      <c r="A3723" s="2">
        <v>43960</v>
      </c>
      <c r="B3723" s="2">
        <f t="shared" si="116"/>
        <v>43982</v>
      </c>
      <c r="C3723" s="3">
        <f t="shared" si="117"/>
        <v>1</v>
      </c>
      <c r="D3723" t="s">
        <v>23</v>
      </c>
      <c r="E3723">
        <v>24</v>
      </c>
      <c r="F3723">
        <v>31638</v>
      </c>
      <c r="G3723">
        <v>1614</v>
      </c>
    </row>
    <row r="3724" spans="1:7">
      <c r="A3724" s="2">
        <v>43960</v>
      </c>
      <c r="B3724" s="2">
        <f t="shared" si="116"/>
        <v>43982</v>
      </c>
      <c r="C3724" s="3">
        <f t="shared" si="117"/>
        <v>1</v>
      </c>
      <c r="D3724" t="s">
        <v>9</v>
      </c>
      <c r="E3724">
        <v>25</v>
      </c>
      <c r="F3724">
        <v>76743</v>
      </c>
      <c r="G3724">
        <v>4840</v>
      </c>
    </row>
    <row r="3725" spans="1:7">
      <c r="A3725" s="2">
        <v>43960</v>
      </c>
      <c r="B3725" s="2">
        <f t="shared" si="116"/>
        <v>43982</v>
      </c>
      <c r="C3725" s="3">
        <f t="shared" si="117"/>
        <v>1</v>
      </c>
      <c r="D3725" t="s">
        <v>42</v>
      </c>
      <c r="E3725">
        <v>26</v>
      </c>
      <c r="F3725">
        <v>46735</v>
      </c>
      <c r="G3725">
        <v>4526</v>
      </c>
    </row>
    <row r="3726" spans="1:7">
      <c r="A3726" s="2">
        <v>43960</v>
      </c>
      <c r="B3726" s="2">
        <f t="shared" si="116"/>
        <v>43982</v>
      </c>
      <c r="C3726" s="3">
        <f t="shared" si="117"/>
        <v>1</v>
      </c>
      <c r="D3726" t="s">
        <v>29</v>
      </c>
      <c r="E3726">
        <v>27</v>
      </c>
      <c r="F3726">
        <v>10789</v>
      </c>
      <c r="G3726">
        <v>558</v>
      </c>
    </row>
    <row r="3727" spans="1:7">
      <c r="A3727" s="2">
        <v>43960</v>
      </c>
      <c r="B3727" s="2">
        <f t="shared" si="116"/>
        <v>43982</v>
      </c>
      <c r="C3727" s="3">
        <f t="shared" si="117"/>
        <v>1</v>
      </c>
      <c r="D3727" t="s">
        <v>46</v>
      </c>
      <c r="E3727">
        <v>28</v>
      </c>
      <c r="F3727">
        <v>9378</v>
      </c>
      <c r="G3727">
        <v>421</v>
      </c>
    </row>
    <row r="3728" spans="1:7">
      <c r="A3728" s="2">
        <v>43960</v>
      </c>
      <c r="B3728" s="2">
        <f t="shared" si="116"/>
        <v>43982</v>
      </c>
      <c r="C3728" s="3">
        <f t="shared" si="117"/>
        <v>1</v>
      </c>
      <c r="D3728" t="s">
        <v>35</v>
      </c>
      <c r="E3728">
        <v>29</v>
      </c>
      <c r="F3728">
        <v>9737</v>
      </c>
      <c r="G3728">
        <v>492</v>
      </c>
    </row>
    <row r="3729" spans="1:7">
      <c r="A3729" s="2">
        <v>43960</v>
      </c>
      <c r="B3729" s="2">
        <f t="shared" si="116"/>
        <v>43982</v>
      </c>
      <c r="C3729" s="3">
        <f t="shared" si="117"/>
        <v>1</v>
      </c>
      <c r="D3729" t="s">
        <v>54</v>
      </c>
      <c r="E3729">
        <v>30</v>
      </c>
      <c r="F3729">
        <v>458</v>
      </c>
      <c r="G3729">
        <v>16</v>
      </c>
    </row>
    <row r="3730" spans="1:7">
      <c r="A3730" s="2">
        <v>43960</v>
      </c>
      <c r="B3730" s="2">
        <f t="shared" si="116"/>
        <v>43982</v>
      </c>
      <c r="C3730" s="3">
        <f t="shared" si="117"/>
        <v>1</v>
      </c>
      <c r="D3730" t="s">
        <v>12</v>
      </c>
      <c r="E3730">
        <v>31</v>
      </c>
      <c r="F3730">
        <v>8233</v>
      </c>
      <c r="G3730">
        <v>95</v>
      </c>
    </row>
    <row r="3731" spans="1:7">
      <c r="A3731" s="2">
        <v>43960</v>
      </c>
      <c r="B3731" s="2">
        <f t="shared" si="116"/>
        <v>43982</v>
      </c>
      <c r="C3731" s="3">
        <f t="shared" si="117"/>
        <v>1</v>
      </c>
      <c r="D3731" t="s">
        <v>24</v>
      </c>
      <c r="E3731">
        <v>32</v>
      </c>
      <c r="F3731">
        <v>6046</v>
      </c>
      <c r="G3731">
        <v>306</v>
      </c>
    </row>
    <row r="3732" spans="1:7">
      <c r="A3732" s="2">
        <v>43960</v>
      </c>
      <c r="B3732" s="2">
        <f t="shared" si="116"/>
        <v>43982</v>
      </c>
      <c r="C3732" s="3">
        <f t="shared" si="117"/>
        <v>1</v>
      </c>
      <c r="D3732" t="s">
        <v>19</v>
      </c>
      <c r="E3732">
        <v>33</v>
      </c>
      <c r="F3732">
        <v>3011</v>
      </c>
      <c r="G3732">
        <v>131</v>
      </c>
    </row>
    <row r="3733" spans="1:7">
      <c r="A3733" s="2">
        <v>43960</v>
      </c>
      <c r="B3733" s="2">
        <f t="shared" si="116"/>
        <v>43982</v>
      </c>
      <c r="C3733" s="3">
        <f t="shared" si="117"/>
        <v>1</v>
      </c>
      <c r="D3733" t="s">
        <v>21</v>
      </c>
      <c r="E3733">
        <v>34</v>
      </c>
      <c r="F3733">
        <v>137085</v>
      </c>
      <c r="G3733">
        <v>9116</v>
      </c>
    </row>
    <row r="3734" spans="1:7">
      <c r="A3734" s="2">
        <v>43960</v>
      </c>
      <c r="B3734" s="2">
        <f t="shared" si="116"/>
        <v>43982</v>
      </c>
      <c r="C3734" s="3">
        <f t="shared" si="117"/>
        <v>1</v>
      </c>
      <c r="D3734" t="s">
        <v>47</v>
      </c>
      <c r="E3734">
        <v>35</v>
      </c>
      <c r="F3734">
        <v>4778</v>
      </c>
      <c r="G3734">
        <v>191</v>
      </c>
    </row>
    <row r="3735" spans="1:7">
      <c r="A3735" s="2">
        <v>43960</v>
      </c>
      <c r="B3735" s="2">
        <f t="shared" si="116"/>
        <v>43982</v>
      </c>
      <c r="C3735" s="3">
        <f t="shared" si="117"/>
        <v>1</v>
      </c>
      <c r="D3735" t="s">
        <v>16</v>
      </c>
      <c r="E3735">
        <v>36</v>
      </c>
      <c r="F3735">
        <v>338519</v>
      </c>
      <c r="G3735">
        <v>26584</v>
      </c>
    </row>
    <row r="3736" spans="1:7">
      <c r="A3736" s="2">
        <v>43960</v>
      </c>
      <c r="B3736" s="2">
        <f t="shared" si="116"/>
        <v>43982</v>
      </c>
      <c r="C3736" s="3">
        <f t="shared" si="117"/>
        <v>1</v>
      </c>
      <c r="D3736" t="s">
        <v>20</v>
      </c>
      <c r="E3736">
        <v>37</v>
      </c>
      <c r="F3736">
        <v>14387</v>
      </c>
      <c r="G3736">
        <v>554</v>
      </c>
    </row>
    <row r="3737" spans="1:7">
      <c r="A3737" s="2">
        <v>43960</v>
      </c>
      <c r="B3737" s="2">
        <f t="shared" si="116"/>
        <v>43982</v>
      </c>
      <c r="C3737" s="3">
        <f t="shared" si="117"/>
        <v>1</v>
      </c>
      <c r="D3737" t="s">
        <v>48</v>
      </c>
      <c r="E3737">
        <v>38</v>
      </c>
      <c r="F3737">
        <v>1464</v>
      </c>
      <c r="G3737">
        <v>35</v>
      </c>
    </row>
    <row r="3738" spans="1:7">
      <c r="A3738" s="2">
        <v>43960</v>
      </c>
      <c r="B3738" s="2">
        <f t="shared" si="116"/>
        <v>43982</v>
      </c>
      <c r="C3738" s="3">
        <f t="shared" si="117"/>
        <v>1</v>
      </c>
      <c r="D3738" t="s">
        <v>59</v>
      </c>
      <c r="E3738">
        <v>69</v>
      </c>
      <c r="F3738">
        <v>16</v>
      </c>
      <c r="G3738">
        <v>2</v>
      </c>
    </row>
    <row r="3739" spans="1:7">
      <c r="A3739" s="2">
        <v>43960</v>
      </c>
      <c r="B3739" s="2">
        <f t="shared" si="116"/>
        <v>43982</v>
      </c>
      <c r="C3739" s="3">
        <f t="shared" si="117"/>
        <v>1</v>
      </c>
      <c r="D3739" t="s">
        <v>41</v>
      </c>
      <c r="E3739">
        <v>39</v>
      </c>
      <c r="F3739">
        <v>23697</v>
      </c>
      <c r="G3739">
        <v>1331</v>
      </c>
    </row>
    <row r="3740" spans="1:7">
      <c r="A3740" s="2">
        <v>43960</v>
      </c>
      <c r="B3740" s="2">
        <f t="shared" si="116"/>
        <v>43982</v>
      </c>
      <c r="C3740" s="3">
        <f t="shared" si="117"/>
        <v>1</v>
      </c>
      <c r="D3740" t="s">
        <v>30</v>
      </c>
      <c r="E3740">
        <v>40</v>
      </c>
      <c r="F3740">
        <v>4490</v>
      </c>
      <c r="G3740">
        <v>270</v>
      </c>
    </row>
    <row r="3741" spans="1:7">
      <c r="A3741" s="2">
        <v>43960</v>
      </c>
      <c r="B3741" s="2">
        <f t="shared" si="116"/>
        <v>43982</v>
      </c>
      <c r="C3741" s="3">
        <f t="shared" si="117"/>
        <v>1</v>
      </c>
      <c r="D3741" t="s">
        <v>14</v>
      </c>
      <c r="E3741">
        <v>41</v>
      </c>
      <c r="F3741">
        <v>3160</v>
      </c>
      <c r="G3741">
        <v>127</v>
      </c>
    </row>
    <row r="3742" spans="1:7">
      <c r="A3742" s="2">
        <v>43960</v>
      </c>
      <c r="B3742" s="2">
        <f t="shared" si="116"/>
        <v>43982</v>
      </c>
      <c r="C3742" s="3">
        <f t="shared" si="117"/>
        <v>1</v>
      </c>
      <c r="D3742" t="s">
        <v>31</v>
      </c>
      <c r="E3742">
        <v>42</v>
      </c>
      <c r="F3742">
        <v>58661</v>
      </c>
      <c r="G3742">
        <v>3793</v>
      </c>
    </row>
    <row r="3743" spans="1:7">
      <c r="A3743" s="2">
        <v>43960</v>
      </c>
      <c r="B3743" s="2">
        <f t="shared" si="116"/>
        <v>43982</v>
      </c>
      <c r="C3743" s="3">
        <f t="shared" si="117"/>
        <v>1</v>
      </c>
      <c r="D3743" t="s">
        <v>55</v>
      </c>
      <c r="E3743">
        <v>72</v>
      </c>
      <c r="F3743">
        <v>2173</v>
      </c>
      <c r="G3743">
        <v>108</v>
      </c>
    </row>
    <row r="3744" spans="1:7">
      <c r="A3744" s="2">
        <v>43960</v>
      </c>
      <c r="B3744" s="2">
        <f t="shared" si="116"/>
        <v>43982</v>
      </c>
      <c r="C3744" s="3">
        <f t="shared" si="117"/>
        <v>1</v>
      </c>
      <c r="D3744" t="s">
        <v>17</v>
      </c>
      <c r="E3744">
        <v>44</v>
      </c>
      <c r="F3744">
        <v>10989</v>
      </c>
      <c r="G3744">
        <v>418</v>
      </c>
    </row>
    <row r="3745" spans="1:7">
      <c r="A3745" s="2">
        <v>43960</v>
      </c>
      <c r="B3745" s="2">
        <f t="shared" si="116"/>
        <v>43982</v>
      </c>
      <c r="C3745" s="3">
        <f t="shared" si="117"/>
        <v>1</v>
      </c>
      <c r="D3745" t="s">
        <v>32</v>
      </c>
      <c r="E3745">
        <v>45</v>
      </c>
      <c r="F3745">
        <v>7531</v>
      </c>
      <c r="G3745">
        <v>330</v>
      </c>
    </row>
    <row r="3746" spans="1:7">
      <c r="A3746" s="2">
        <v>43960</v>
      </c>
      <c r="B3746" s="2">
        <f t="shared" si="116"/>
        <v>43982</v>
      </c>
      <c r="C3746" s="3">
        <f t="shared" si="117"/>
        <v>1</v>
      </c>
      <c r="D3746" t="s">
        <v>43</v>
      </c>
      <c r="E3746">
        <v>46</v>
      </c>
      <c r="F3746">
        <v>3393</v>
      </c>
      <c r="G3746">
        <v>34</v>
      </c>
    </row>
    <row r="3747" spans="1:7">
      <c r="A3747" s="2">
        <v>43960</v>
      </c>
      <c r="B3747" s="2">
        <f t="shared" si="116"/>
        <v>43982</v>
      </c>
      <c r="C3747" s="3">
        <f t="shared" si="117"/>
        <v>1</v>
      </c>
      <c r="D3747" t="s">
        <v>25</v>
      </c>
      <c r="E3747">
        <v>47</v>
      </c>
      <c r="F3747">
        <v>14675</v>
      </c>
      <c r="G3747">
        <v>241</v>
      </c>
    </row>
    <row r="3748" spans="1:7">
      <c r="A3748" s="2">
        <v>43960</v>
      </c>
      <c r="B3748" s="2">
        <f t="shared" si="116"/>
        <v>43982</v>
      </c>
      <c r="C3748" s="3">
        <f t="shared" si="117"/>
        <v>1</v>
      </c>
      <c r="D3748" t="s">
        <v>11</v>
      </c>
      <c r="E3748">
        <v>48</v>
      </c>
      <c r="F3748">
        <v>38849</v>
      </c>
      <c r="G3748">
        <v>1086</v>
      </c>
    </row>
    <row r="3749" spans="1:7">
      <c r="A3749" s="2">
        <v>43960</v>
      </c>
      <c r="B3749" s="2">
        <f t="shared" si="116"/>
        <v>43982</v>
      </c>
      <c r="C3749" s="3">
        <f t="shared" si="117"/>
        <v>1</v>
      </c>
      <c r="D3749" t="s">
        <v>13</v>
      </c>
      <c r="E3749">
        <v>49</v>
      </c>
      <c r="F3749">
        <v>6103</v>
      </c>
      <c r="G3749">
        <v>66</v>
      </c>
    </row>
    <row r="3750" spans="1:7">
      <c r="A3750" s="2">
        <v>43960</v>
      </c>
      <c r="B3750" s="2">
        <f t="shared" si="116"/>
        <v>43982</v>
      </c>
      <c r="C3750" s="3">
        <f t="shared" si="117"/>
        <v>1</v>
      </c>
      <c r="D3750" t="s">
        <v>36</v>
      </c>
      <c r="E3750">
        <v>50</v>
      </c>
      <c r="F3750">
        <v>921</v>
      </c>
      <c r="G3750">
        <v>53</v>
      </c>
    </row>
    <row r="3751" spans="1:7">
      <c r="A3751" s="2">
        <v>43960</v>
      </c>
      <c r="B3751" s="2">
        <f t="shared" si="116"/>
        <v>43982</v>
      </c>
      <c r="C3751" s="3">
        <f t="shared" si="117"/>
        <v>1</v>
      </c>
      <c r="D3751" t="s">
        <v>56</v>
      </c>
      <c r="E3751">
        <v>78</v>
      </c>
      <c r="F3751">
        <v>69</v>
      </c>
      <c r="G3751">
        <v>4</v>
      </c>
    </row>
    <row r="3752" spans="1:7">
      <c r="A3752" s="2">
        <v>43960</v>
      </c>
      <c r="B3752" s="2">
        <f t="shared" si="116"/>
        <v>43982</v>
      </c>
      <c r="C3752" s="3">
        <f t="shared" si="117"/>
        <v>1</v>
      </c>
      <c r="D3752" t="s">
        <v>37</v>
      </c>
      <c r="E3752">
        <v>51</v>
      </c>
      <c r="F3752">
        <v>23196</v>
      </c>
      <c r="G3752">
        <v>827</v>
      </c>
    </row>
    <row r="3753" spans="1:7">
      <c r="A3753" s="2">
        <v>43960</v>
      </c>
      <c r="B3753" s="2">
        <f t="shared" si="116"/>
        <v>43982</v>
      </c>
      <c r="C3753" s="3">
        <f t="shared" si="117"/>
        <v>1</v>
      </c>
      <c r="D3753" t="s">
        <v>5</v>
      </c>
      <c r="E3753">
        <v>53</v>
      </c>
      <c r="F3753">
        <v>17629</v>
      </c>
      <c r="G3753">
        <v>925</v>
      </c>
    </row>
    <row r="3754" spans="1:7">
      <c r="A3754" s="2">
        <v>43960</v>
      </c>
      <c r="B3754" s="2">
        <f t="shared" si="116"/>
        <v>43982</v>
      </c>
      <c r="C3754" s="3">
        <f t="shared" si="117"/>
        <v>1</v>
      </c>
      <c r="D3754" t="s">
        <v>58</v>
      </c>
      <c r="E3754">
        <v>54</v>
      </c>
      <c r="F3754">
        <v>1348</v>
      </c>
      <c r="G3754">
        <v>53</v>
      </c>
    </row>
    <row r="3755" spans="1:7">
      <c r="A3755" s="2">
        <v>43960</v>
      </c>
      <c r="B3755" s="2">
        <f t="shared" si="116"/>
        <v>43982</v>
      </c>
      <c r="C3755" s="3">
        <f t="shared" si="117"/>
        <v>1</v>
      </c>
      <c r="D3755" t="s">
        <v>10</v>
      </c>
      <c r="E3755">
        <v>55</v>
      </c>
      <c r="F3755">
        <v>10099</v>
      </c>
      <c r="G3755">
        <v>398</v>
      </c>
    </row>
    <row r="3756" spans="1:7">
      <c r="A3756" s="2">
        <v>43960</v>
      </c>
      <c r="B3756" s="2">
        <f t="shared" si="116"/>
        <v>43982</v>
      </c>
      <c r="C3756" s="3">
        <f t="shared" si="117"/>
        <v>1</v>
      </c>
      <c r="D3756" t="s">
        <v>49</v>
      </c>
      <c r="E3756">
        <v>56</v>
      </c>
      <c r="F3756">
        <v>653</v>
      </c>
      <c r="G3756">
        <v>7</v>
      </c>
    </row>
    <row r="3757" spans="1:7">
      <c r="A3757" s="2">
        <v>43961</v>
      </c>
      <c r="B3757" s="2">
        <f t="shared" si="116"/>
        <v>43982</v>
      </c>
      <c r="C3757" s="3">
        <f t="shared" si="117"/>
        <v>1</v>
      </c>
      <c r="D3757" t="s">
        <v>52</v>
      </c>
      <c r="E3757">
        <v>1</v>
      </c>
      <c r="F3757">
        <v>9889</v>
      </c>
      <c r="G3757">
        <v>393</v>
      </c>
    </row>
    <row r="3758" spans="1:7">
      <c r="A3758" s="2">
        <v>43961</v>
      </c>
      <c r="B3758" s="2">
        <f t="shared" si="116"/>
        <v>43982</v>
      </c>
      <c r="C3758" s="3">
        <f t="shared" si="117"/>
        <v>1</v>
      </c>
      <c r="D3758" t="s">
        <v>50</v>
      </c>
      <c r="E3758">
        <v>2</v>
      </c>
      <c r="F3758">
        <v>378</v>
      </c>
      <c r="G3758">
        <v>8</v>
      </c>
    </row>
    <row r="3759" spans="1:7">
      <c r="A3759" s="2">
        <v>43961</v>
      </c>
      <c r="B3759" s="2">
        <f t="shared" si="116"/>
        <v>43982</v>
      </c>
      <c r="C3759" s="3">
        <f t="shared" si="117"/>
        <v>1</v>
      </c>
      <c r="D3759" t="s">
        <v>8</v>
      </c>
      <c r="E3759">
        <v>4</v>
      </c>
      <c r="F3759">
        <v>11119</v>
      </c>
      <c r="G3759">
        <v>536</v>
      </c>
    </row>
    <row r="3760" spans="1:7">
      <c r="A3760" s="2">
        <v>43961</v>
      </c>
      <c r="B3760" s="2">
        <f t="shared" si="116"/>
        <v>43982</v>
      </c>
      <c r="C3760" s="3">
        <f t="shared" si="117"/>
        <v>1</v>
      </c>
      <c r="D3760" t="s">
        <v>44</v>
      </c>
      <c r="E3760">
        <v>5</v>
      </c>
      <c r="F3760">
        <v>4012</v>
      </c>
      <c r="G3760">
        <v>91</v>
      </c>
    </row>
    <row r="3761" spans="1:7">
      <c r="A3761" s="2">
        <v>43961</v>
      </c>
      <c r="B3761" s="2">
        <f t="shared" si="116"/>
        <v>43982</v>
      </c>
      <c r="C3761" s="3">
        <f t="shared" si="117"/>
        <v>1</v>
      </c>
      <c r="D3761" t="s">
        <v>7</v>
      </c>
      <c r="E3761">
        <v>6</v>
      </c>
      <c r="F3761">
        <v>68051</v>
      </c>
      <c r="G3761">
        <v>2769</v>
      </c>
    </row>
    <row r="3762" spans="1:7">
      <c r="A3762" s="2">
        <v>43961</v>
      </c>
      <c r="B3762" s="2">
        <f t="shared" si="116"/>
        <v>43982</v>
      </c>
      <c r="C3762" s="3">
        <f t="shared" si="117"/>
        <v>1</v>
      </c>
      <c r="D3762" t="s">
        <v>22</v>
      </c>
      <c r="E3762">
        <v>8</v>
      </c>
      <c r="F3762">
        <v>19595</v>
      </c>
      <c r="G3762">
        <v>969</v>
      </c>
    </row>
    <row r="3763" spans="1:7">
      <c r="A3763" s="2">
        <v>43961</v>
      </c>
      <c r="B3763" s="2">
        <f t="shared" si="116"/>
        <v>43982</v>
      </c>
      <c r="C3763" s="3">
        <f t="shared" si="117"/>
        <v>1</v>
      </c>
      <c r="D3763" t="s">
        <v>38</v>
      </c>
      <c r="E3763">
        <v>9</v>
      </c>
      <c r="F3763">
        <v>33554</v>
      </c>
      <c r="G3763">
        <v>2967</v>
      </c>
    </row>
    <row r="3764" spans="1:7">
      <c r="A3764" s="2">
        <v>43961</v>
      </c>
      <c r="B3764" s="2">
        <f t="shared" si="116"/>
        <v>43982</v>
      </c>
      <c r="C3764" s="3">
        <f t="shared" si="117"/>
        <v>1</v>
      </c>
      <c r="D3764" t="s">
        <v>45</v>
      </c>
      <c r="E3764">
        <v>10</v>
      </c>
      <c r="F3764">
        <v>6447</v>
      </c>
      <c r="G3764">
        <v>224</v>
      </c>
    </row>
    <row r="3765" spans="1:7">
      <c r="A3765" s="2">
        <v>43961</v>
      </c>
      <c r="B3765" s="2">
        <f t="shared" si="116"/>
        <v>43982</v>
      </c>
      <c r="C3765" s="3">
        <f t="shared" si="117"/>
        <v>1</v>
      </c>
      <c r="D3765" t="s">
        <v>33</v>
      </c>
      <c r="E3765">
        <v>11</v>
      </c>
      <c r="F3765">
        <v>6272</v>
      </c>
      <c r="G3765">
        <v>323</v>
      </c>
    </row>
    <row r="3766" spans="1:7">
      <c r="A3766" s="2">
        <v>43961</v>
      </c>
      <c r="B3766" s="2">
        <f t="shared" si="116"/>
        <v>43982</v>
      </c>
      <c r="C3766" s="3">
        <f t="shared" si="117"/>
        <v>1</v>
      </c>
      <c r="D3766" t="s">
        <v>15</v>
      </c>
      <c r="E3766">
        <v>12</v>
      </c>
      <c r="F3766">
        <v>40588</v>
      </c>
      <c r="G3766">
        <v>1720</v>
      </c>
    </row>
    <row r="3767" spans="1:7">
      <c r="A3767" s="2">
        <v>43961</v>
      </c>
      <c r="B3767" s="2">
        <f t="shared" si="116"/>
        <v>43982</v>
      </c>
      <c r="C3767" s="3">
        <f t="shared" si="117"/>
        <v>1</v>
      </c>
      <c r="D3767" t="s">
        <v>18</v>
      </c>
      <c r="E3767">
        <v>13</v>
      </c>
      <c r="F3767">
        <v>32267</v>
      </c>
      <c r="G3767">
        <v>1383</v>
      </c>
    </row>
    <row r="3768" spans="1:7">
      <c r="A3768" s="2">
        <v>43961</v>
      </c>
      <c r="B3768" s="2">
        <f t="shared" si="116"/>
        <v>43982</v>
      </c>
      <c r="C3768" s="3">
        <f t="shared" si="117"/>
        <v>1</v>
      </c>
      <c r="D3768" t="s">
        <v>57</v>
      </c>
      <c r="E3768">
        <v>66</v>
      </c>
      <c r="F3768">
        <v>1120</v>
      </c>
      <c r="G3768">
        <v>6</v>
      </c>
    </row>
    <row r="3769" spans="1:7">
      <c r="A3769" s="2">
        <v>43961</v>
      </c>
      <c r="B3769" s="2">
        <f t="shared" si="116"/>
        <v>43982</v>
      </c>
      <c r="C3769" s="3">
        <f t="shared" si="117"/>
        <v>1</v>
      </c>
      <c r="D3769" t="s">
        <v>26</v>
      </c>
      <c r="E3769">
        <v>15</v>
      </c>
      <c r="F3769">
        <v>621</v>
      </c>
      <c r="G3769">
        <v>17</v>
      </c>
    </row>
    <row r="3770" spans="1:7">
      <c r="A3770" s="2">
        <v>43961</v>
      </c>
      <c r="B3770" s="2">
        <f t="shared" si="116"/>
        <v>43982</v>
      </c>
      <c r="C3770" s="3">
        <f t="shared" si="117"/>
        <v>1</v>
      </c>
      <c r="D3770" t="s">
        <v>53</v>
      </c>
      <c r="E3770">
        <v>16</v>
      </c>
      <c r="F3770">
        <v>2232</v>
      </c>
      <c r="G3770">
        <v>67</v>
      </c>
    </row>
    <row r="3771" spans="1:7">
      <c r="A3771" s="2">
        <v>43961</v>
      </c>
      <c r="B3771" s="2">
        <f t="shared" si="116"/>
        <v>43982</v>
      </c>
      <c r="C3771" s="3">
        <f t="shared" si="117"/>
        <v>1</v>
      </c>
      <c r="D3771" t="s">
        <v>6</v>
      </c>
      <c r="E3771">
        <v>17</v>
      </c>
      <c r="F3771">
        <v>77662</v>
      </c>
      <c r="G3771">
        <v>3426</v>
      </c>
    </row>
    <row r="3772" spans="1:7">
      <c r="A3772" s="2">
        <v>43961</v>
      </c>
      <c r="B3772" s="2">
        <f t="shared" si="116"/>
        <v>43982</v>
      </c>
      <c r="C3772" s="3">
        <f t="shared" si="117"/>
        <v>1</v>
      </c>
      <c r="D3772" t="s">
        <v>27</v>
      </c>
      <c r="E3772">
        <v>18</v>
      </c>
      <c r="F3772">
        <v>24633</v>
      </c>
      <c r="G3772">
        <v>1508</v>
      </c>
    </row>
    <row r="3773" spans="1:7">
      <c r="A3773" s="2">
        <v>43961</v>
      </c>
      <c r="B3773" s="2">
        <f t="shared" si="116"/>
        <v>43982</v>
      </c>
      <c r="C3773" s="3">
        <f t="shared" si="117"/>
        <v>1</v>
      </c>
      <c r="D3773" t="s">
        <v>39</v>
      </c>
      <c r="E3773">
        <v>19</v>
      </c>
      <c r="F3773">
        <v>11959</v>
      </c>
      <c r="G3773">
        <v>265</v>
      </c>
    </row>
    <row r="3774" spans="1:7">
      <c r="A3774" s="2">
        <v>43961</v>
      </c>
      <c r="B3774" s="2">
        <f t="shared" si="116"/>
        <v>43982</v>
      </c>
      <c r="C3774" s="3">
        <f t="shared" si="117"/>
        <v>1</v>
      </c>
      <c r="D3774" t="s">
        <v>34</v>
      </c>
      <c r="E3774">
        <v>20</v>
      </c>
      <c r="F3774">
        <v>7045</v>
      </c>
      <c r="G3774">
        <v>172</v>
      </c>
    </row>
    <row r="3775" spans="1:7">
      <c r="A3775" s="2">
        <v>43961</v>
      </c>
      <c r="B3775" s="2">
        <f t="shared" si="116"/>
        <v>43982</v>
      </c>
      <c r="C3775" s="3">
        <f t="shared" si="117"/>
        <v>1</v>
      </c>
      <c r="D3775" t="s">
        <v>28</v>
      </c>
      <c r="E3775">
        <v>21</v>
      </c>
      <c r="F3775">
        <v>6486</v>
      </c>
      <c r="G3775">
        <v>312</v>
      </c>
    </row>
    <row r="3776" spans="1:7">
      <c r="A3776" s="2">
        <v>43961</v>
      </c>
      <c r="B3776" s="2">
        <f t="shared" si="116"/>
        <v>43982</v>
      </c>
      <c r="C3776" s="3">
        <f t="shared" si="117"/>
        <v>1</v>
      </c>
      <c r="D3776" t="s">
        <v>40</v>
      </c>
      <c r="E3776">
        <v>22</v>
      </c>
      <c r="F3776">
        <v>31673</v>
      </c>
      <c r="G3776">
        <v>2286</v>
      </c>
    </row>
    <row r="3777" spans="1:7">
      <c r="A3777" s="2">
        <v>43961</v>
      </c>
      <c r="B3777" s="2">
        <f t="shared" si="116"/>
        <v>43982</v>
      </c>
      <c r="C3777" s="3">
        <f t="shared" si="117"/>
        <v>1</v>
      </c>
      <c r="D3777" t="s">
        <v>51</v>
      </c>
      <c r="E3777">
        <v>23</v>
      </c>
      <c r="F3777">
        <v>1436</v>
      </c>
      <c r="G3777">
        <v>64</v>
      </c>
    </row>
    <row r="3778" spans="1:7">
      <c r="A3778" s="2">
        <v>43961</v>
      </c>
      <c r="B3778" s="2">
        <f t="shared" si="116"/>
        <v>43982</v>
      </c>
      <c r="C3778" s="3">
        <f t="shared" si="117"/>
        <v>1</v>
      </c>
      <c r="D3778" t="s">
        <v>23</v>
      </c>
      <c r="E3778">
        <v>24</v>
      </c>
      <c r="F3778">
        <v>32693</v>
      </c>
      <c r="G3778">
        <v>1644</v>
      </c>
    </row>
    <row r="3779" spans="1:7">
      <c r="A3779" s="2">
        <v>43961</v>
      </c>
      <c r="B3779" s="2">
        <f t="shared" si="116"/>
        <v>43982</v>
      </c>
      <c r="C3779" s="3">
        <f t="shared" si="117"/>
        <v>1</v>
      </c>
      <c r="D3779" t="s">
        <v>9</v>
      </c>
      <c r="E3779">
        <v>25</v>
      </c>
      <c r="F3779">
        <v>77793</v>
      </c>
      <c r="G3779">
        <v>4979</v>
      </c>
    </row>
    <row r="3780" spans="1:7">
      <c r="A3780" s="2">
        <v>43961</v>
      </c>
      <c r="B3780" s="2">
        <f t="shared" ref="B3780:B3843" si="118">EOMONTH(A3780,0)</f>
        <v>43982</v>
      </c>
      <c r="C3780" s="3">
        <f t="shared" ref="C3780:C3843" si="119">IF(A3780=B3780,0,1)</f>
        <v>1</v>
      </c>
      <c r="D3780" t="s">
        <v>42</v>
      </c>
      <c r="E3780">
        <v>26</v>
      </c>
      <c r="F3780">
        <v>47116</v>
      </c>
      <c r="G3780">
        <v>4551</v>
      </c>
    </row>
    <row r="3781" spans="1:7">
      <c r="A3781" s="2">
        <v>43961</v>
      </c>
      <c r="B3781" s="2">
        <f t="shared" si="118"/>
        <v>43982</v>
      </c>
      <c r="C3781" s="3">
        <f t="shared" si="119"/>
        <v>1</v>
      </c>
      <c r="D3781" t="s">
        <v>29</v>
      </c>
      <c r="E3781">
        <v>27</v>
      </c>
      <c r="F3781">
        <v>11270</v>
      </c>
      <c r="G3781">
        <v>578</v>
      </c>
    </row>
    <row r="3782" spans="1:7">
      <c r="A3782" s="2">
        <v>43961</v>
      </c>
      <c r="B3782" s="2">
        <f t="shared" si="118"/>
        <v>43982</v>
      </c>
      <c r="C3782" s="3">
        <f t="shared" si="119"/>
        <v>1</v>
      </c>
      <c r="D3782" t="s">
        <v>46</v>
      </c>
      <c r="E3782">
        <v>28</v>
      </c>
      <c r="F3782">
        <v>9501</v>
      </c>
      <c r="G3782">
        <v>430</v>
      </c>
    </row>
    <row r="3783" spans="1:7">
      <c r="A3783" s="2">
        <v>43961</v>
      </c>
      <c r="B3783" s="2">
        <f t="shared" si="118"/>
        <v>43982</v>
      </c>
      <c r="C3783" s="3">
        <f t="shared" si="119"/>
        <v>1</v>
      </c>
      <c r="D3783" t="s">
        <v>35</v>
      </c>
      <c r="E3783">
        <v>29</v>
      </c>
      <c r="F3783">
        <v>9906</v>
      </c>
      <c r="G3783">
        <v>502</v>
      </c>
    </row>
    <row r="3784" spans="1:7">
      <c r="A3784" s="2">
        <v>43961</v>
      </c>
      <c r="B3784" s="2">
        <f t="shared" si="118"/>
        <v>43982</v>
      </c>
      <c r="C3784" s="3">
        <f t="shared" si="119"/>
        <v>1</v>
      </c>
      <c r="D3784" t="s">
        <v>54</v>
      </c>
      <c r="E3784">
        <v>30</v>
      </c>
      <c r="F3784">
        <v>458</v>
      </c>
      <c r="G3784">
        <v>16</v>
      </c>
    </row>
    <row r="3785" spans="1:7">
      <c r="A3785" s="2">
        <v>43961</v>
      </c>
      <c r="B3785" s="2">
        <f t="shared" si="118"/>
        <v>43982</v>
      </c>
      <c r="C3785" s="3">
        <f t="shared" si="119"/>
        <v>1</v>
      </c>
      <c r="D3785" t="s">
        <v>12</v>
      </c>
      <c r="E3785">
        <v>31</v>
      </c>
      <c r="F3785">
        <v>8328</v>
      </c>
      <c r="G3785">
        <v>97</v>
      </c>
    </row>
    <row r="3786" spans="1:7">
      <c r="A3786" s="2">
        <v>43961</v>
      </c>
      <c r="B3786" s="2">
        <f t="shared" si="118"/>
        <v>43982</v>
      </c>
      <c r="C3786" s="3">
        <f t="shared" si="119"/>
        <v>1</v>
      </c>
      <c r="D3786" t="s">
        <v>24</v>
      </c>
      <c r="E3786">
        <v>32</v>
      </c>
      <c r="F3786">
        <v>6120</v>
      </c>
      <c r="G3786">
        <v>306</v>
      </c>
    </row>
    <row r="3787" spans="1:7">
      <c r="A3787" s="2">
        <v>43961</v>
      </c>
      <c r="B3787" s="2">
        <f t="shared" si="118"/>
        <v>43982</v>
      </c>
      <c r="C3787" s="3">
        <f t="shared" si="119"/>
        <v>1</v>
      </c>
      <c r="D3787" t="s">
        <v>19</v>
      </c>
      <c r="E3787">
        <v>33</v>
      </c>
      <c r="F3787">
        <v>3071</v>
      </c>
      <c r="G3787">
        <v>133</v>
      </c>
    </row>
    <row r="3788" spans="1:7">
      <c r="A3788" s="2">
        <v>43961</v>
      </c>
      <c r="B3788" s="2">
        <f t="shared" si="118"/>
        <v>43982</v>
      </c>
      <c r="C3788" s="3">
        <f t="shared" si="119"/>
        <v>1</v>
      </c>
      <c r="D3788" t="s">
        <v>21</v>
      </c>
      <c r="E3788">
        <v>34</v>
      </c>
      <c r="F3788">
        <v>138532</v>
      </c>
      <c r="G3788">
        <v>9255</v>
      </c>
    </row>
    <row r="3789" spans="1:7">
      <c r="A3789" s="2">
        <v>43961</v>
      </c>
      <c r="B3789" s="2">
        <f t="shared" si="118"/>
        <v>43982</v>
      </c>
      <c r="C3789" s="3">
        <f t="shared" si="119"/>
        <v>1</v>
      </c>
      <c r="D3789" t="s">
        <v>47</v>
      </c>
      <c r="E3789">
        <v>35</v>
      </c>
      <c r="F3789">
        <v>4863</v>
      </c>
      <c r="G3789">
        <v>200</v>
      </c>
    </row>
    <row r="3790" spans="1:7">
      <c r="A3790" s="2">
        <v>43961</v>
      </c>
      <c r="B3790" s="2">
        <f t="shared" si="118"/>
        <v>43982</v>
      </c>
      <c r="C3790" s="3">
        <f t="shared" si="119"/>
        <v>1</v>
      </c>
      <c r="D3790" t="s">
        <v>16</v>
      </c>
      <c r="E3790">
        <v>36</v>
      </c>
      <c r="F3790">
        <v>340657</v>
      </c>
      <c r="G3790">
        <v>26798</v>
      </c>
    </row>
    <row r="3791" spans="1:7">
      <c r="A3791" s="2">
        <v>43961</v>
      </c>
      <c r="B3791" s="2">
        <f t="shared" si="118"/>
        <v>43982</v>
      </c>
      <c r="C3791" s="3">
        <f t="shared" si="119"/>
        <v>1</v>
      </c>
      <c r="D3791" t="s">
        <v>20</v>
      </c>
      <c r="E3791">
        <v>37</v>
      </c>
      <c r="F3791">
        <v>14783</v>
      </c>
      <c r="G3791">
        <v>561</v>
      </c>
    </row>
    <row r="3792" spans="1:7">
      <c r="A3792" s="2">
        <v>43961</v>
      </c>
      <c r="B3792" s="2">
        <f t="shared" si="118"/>
        <v>43982</v>
      </c>
      <c r="C3792" s="3">
        <f t="shared" si="119"/>
        <v>1</v>
      </c>
      <c r="D3792" t="s">
        <v>48</v>
      </c>
      <c r="E3792">
        <v>38</v>
      </c>
      <c r="F3792">
        <v>1491</v>
      </c>
      <c r="G3792">
        <v>35</v>
      </c>
    </row>
    <row r="3793" spans="1:7">
      <c r="A3793" s="2">
        <v>43961</v>
      </c>
      <c r="B3793" s="2">
        <f t="shared" si="118"/>
        <v>43982</v>
      </c>
      <c r="C3793" s="3">
        <f t="shared" si="119"/>
        <v>1</v>
      </c>
      <c r="D3793" t="s">
        <v>59</v>
      </c>
      <c r="E3793">
        <v>69</v>
      </c>
      <c r="F3793">
        <v>16</v>
      </c>
      <c r="G3793">
        <v>2</v>
      </c>
    </row>
    <row r="3794" spans="1:7">
      <c r="A3794" s="2">
        <v>43961</v>
      </c>
      <c r="B3794" s="2">
        <f t="shared" si="118"/>
        <v>43982</v>
      </c>
      <c r="C3794" s="3">
        <f t="shared" si="119"/>
        <v>1</v>
      </c>
      <c r="D3794" t="s">
        <v>41</v>
      </c>
      <c r="E3794">
        <v>39</v>
      </c>
      <c r="F3794">
        <v>24086</v>
      </c>
      <c r="G3794">
        <v>1341</v>
      </c>
    </row>
    <row r="3795" spans="1:7">
      <c r="A3795" s="2">
        <v>43961</v>
      </c>
      <c r="B3795" s="2">
        <f t="shared" si="118"/>
        <v>43982</v>
      </c>
      <c r="C3795" s="3">
        <f t="shared" si="119"/>
        <v>1</v>
      </c>
      <c r="D3795" t="s">
        <v>30</v>
      </c>
      <c r="E3795">
        <v>40</v>
      </c>
      <c r="F3795">
        <v>4589</v>
      </c>
      <c r="G3795">
        <v>272</v>
      </c>
    </row>
    <row r="3796" spans="1:7">
      <c r="A3796" s="2">
        <v>43961</v>
      </c>
      <c r="B3796" s="2">
        <f t="shared" si="118"/>
        <v>43982</v>
      </c>
      <c r="C3796" s="3">
        <f t="shared" si="119"/>
        <v>1</v>
      </c>
      <c r="D3796" t="s">
        <v>14</v>
      </c>
      <c r="E3796">
        <v>41</v>
      </c>
      <c r="F3796">
        <v>3228</v>
      </c>
      <c r="G3796">
        <v>127</v>
      </c>
    </row>
    <row r="3797" spans="1:7">
      <c r="A3797" s="2">
        <v>43961</v>
      </c>
      <c r="B3797" s="2">
        <f t="shared" si="118"/>
        <v>43982</v>
      </c>
      <c r="C3797" s="3">
        <f t="shared" si="119"/>
        <v>1</v>
      </c>
      <c r="D3797" t="s">
        <v>31</v>
      </c>
      <c r="E3797">
        <v>42</v>
      </c>
      <c r="F3797">
        <v>60037</v>
      </c>
      <c r="G3797">
        <v>3819</v>
      </c>
    </row>
    <row r="3798" spans="1:7">
      <c r="A3798" s="2">
        <v>43961</v>
      </c>
      <c r="B3798" s="2">
        <f t="shared" si="118"/>
        <v>43982</v>
      </c>
      <c r="C3798" s="3">
        <f t="shared" si="119"/>
        <v>1</v>
      </c>
      <c r="D3798" t="s">
        <v>55</v>
      </c>
      <c r="E3798">
        <v>72</v>
      </c>
      <c r="F3798">
        <v>2198</v>
      </c>
      <c r="G3798">
        <v>111</v>
      </c>
    </row>
    <row r="3799" spans="1:7">
      <c r="A3799" s="2">
        <v>43961</v>
      </c>
      <c r="B3799" s="2">
        <f t="shared" si="118"/>
        <v>43982</v>
      </c>
      <c r="C3799" s="3">
        <f t="shared" si="119"/>
        <v>1</v>
      </c>
      <c r="D3799" t="s">
        <v>17</v>
      </c>
      <c r="E3799">
        <v>44</v>
      </c>
      <c r="F3799">
        <v>11274</v>
      </c>
      <c r="G3799">
        <v>422</v>
      </c>
    </row>
    <row r="3800" spans="1:7">
      <c r="A3800" s="2">
        <v>43961</v>
      </c>
      <c r="B3800" s="2">
        <f t="shared" si="118"/>
        <v>43982</v>
      </c>
      <c r="C3800" s="3">
        <f t="shared" si="119"/>
        <v>1</v>
      </c>
      <c r="D3800" t="s">
        <v>32</v>
      </c>
      <c r="E3800">
        <v>45</v>
      </c>
      <c r="F3800">
        <v>7653</v>
      </c>
      <c r="G3800">
        <v>331</v>
      </c>
    </row>
    <row r="3801" spans="1:7">
      <c r="A3801" s="2">
        <v>43961</v>
      </c>
      <c r="B3801" s="2">
        <f t="shared" si="118"/>
        <v>43982</v>
      </c>
      <c r="C3801" s="3">
        <f t="shared" si="119"/>
        <v>1</v>
      </c>
      <c r="D3801" t="s">
        <v>43</v>
      </c>
      <c r="E3801">
        <v>46</v>
      </c>
      <c r="F3801">
        <v>3517</v>
      </c>
      <c r="G3801">
        <v>34</v>
      </c>
    </row>
    <row r="3802" spans="1:7">
      <c r="A3802" s="2">
        <v>43961</v>
      </c>
      <c r="B3802" s="2">
        <f t="shared" si="118"/>
        <v>43982</v>
      </c>
      <c r="C3802" s="3">
        <f t="shared" si="119"/>
        <v>1</v>
      </c>
      <c r="D3802" t="s">
        <v>25</v>
      </c>
      <c r="E3802">
        <v>47</v>
      </c>
      <c r="F3802">
        <v>15060</v>
      </c>
      <c r="G3802">
        <v>242</v>
      </c>
    </row>
    <row r="3803" spans="1:7">
      <c r="A3803" s="2">
        <v>43961</v>
      </c>
      <c r="B3803" s="2">
        <f t="shared" si="118"/>
        <v>43982</v>
      </c>
      <c r="C3803" s="3">
        <f t="shared" si="119"/>
        <v>1</v>
      </c>
      <c r="D3803" t="s">
        <v>11</v>
      </c>
      <c r="E3803">
        <v>48</v>
      </c>
      <c r="F3803">
        <v>40037</v>
      </c>
      <c r="G3803">
        <v>1110</v>
      </c>
    </row>
    <row r="3804" spans="1:7">
      <c r="A3804" s="2">
        <v>43961</v>
      </c>
      <c r="B3804" s="2">
        <f t="shared" si="118"/>
        <v>43982</v>
      </c>
      <c r="C3804" s="3">
        <f t="shared" si="119"/>
        <v>1</v>
      </c>
      <c r="D3804" t="s">
        <v>13</v>
      </c>
      <c r="E3804">
        <v>49</v>
      </c>
      <c r="F3804">
        <v>6251</v>
      </c>
      <c r="G3804">
        <v>67</v>
      </c>
    </row>
    <row r="3805" spans="1:7">
      <c r="A3805" s="2">
        <v>43961</v>
      </c>
      <c r="B3805" s="2">
        <f t="shared" si="118"/>
        <v>43982</v>
      </c>
      <c r="C3805" s="3">
        <f t="shared" si="119"/>
        <v>1</v>
      </c>
      <c r="D3805" t="s">
        <v>36</v>
      </c>
      <c r="E3805">
        <v>50</v>
      </c>
      <c r="F3805">
        <v>926</v>
      </c>
      <c r="G3805">
        <v>53</v>
      </c>
    </row>
    <row r="3806" spans="1:7">
      <c r="A3806" s="2">
        <v>43961</v>
      </c>
      <c r="B3806" s="2">
        <f t="shared" si="118"/>
        <v>43982</v>
      </c>
      <c r="C3806" s="3">
        <f t="shared" si="119"/>
        <v>1</v>
      </c>
      <c r="D3806" t="s">
        <v>56</v>
      </c>
      <c r="E3806">
        <v>78</v>
      </c>
      <c r="F3806">
        <v>69</v>
      </c>
      <c r="G3806">
        <v>5</v>
      </c>
    </row>
    <row r="3807" spans="1:7">
      <c r="A3807" s="2">
        <v>43961</v>
      </c>
      <c r="B3807" s="2">
        <f t="shared" si="118"/>
        <v>43982</v>
      </c>
      <c r="C3807" s="3">
        <f t="shared" si="119"/>
        <v>1</v>
      </c>
      <c r="D3807" t="s">
        <v>37</v>
      </c>
      <c r="E3807">
        <v>51</v>
      </c>
      <c r="F3807">
        <v>24081</v>
      </c>
      <c r="G3807">
        <v>839</v>
      </c>
    </row>
    <row r="3808" spans="1:7">
      <c r="A3808" s="2">
        <v>43961</v>
      </c>
      <c r="B3808" s="2">
        <f t="shared" si="118"/>
        <v>43982</v>
      </c>
      <c r="C3808" s="3">
        <f t="shared" si="119"/>
        <v>1</v>
      </c>
      <c r="D3808" t="s">
        <v>5</v>
      </c>
      <c r="E3808">
        <v>53</v>
      </c>
      <c r="F3808">
        <v>17781</v>
      </c>
      <c r="G3808">
        <v>939</v>
      </c>
    </row>
    <row r="3809" spans="1:7">
      <c r="A3809" s="2">
        <v>43961</v>
      </c>
      <c r="B3809" s="2">
        <f t="shared" si="118"/>
        <v>43982</v>
      </c>
      <c r="C3809" s="3">
        <f t="shared" si="119"/>
        <v>1</v>
      </c>
      <c r="D3809" t="s">
        <v>58</v>
      </c>
      <c r="E3809">
        <v>54</v>
      </c>
      <c r="F3809">
        <v>1363</v>
      </c>
      <c r="G3809">
        <v>54</v>
      </c>
    </row>
    <row r="3810" spans="1:7">
      <c r="A3810" s="2">
        <v>43961</v>
      </c>
      <c r="B3810" s="2">
        <f t="shared" si="118"/>
        <v>43982</v>
      </c>
      <c r="C3810" s="3">
        <f t="shared" si="119"/>
        <v>1</v>
      </c>
      <c r="D3810" t="s">
        <v>10</v>
      </c>
      <c r="E3810">
        <v>55</v>
      </c>
      <c r="F3810">
        <v>10379</v>
      </c>
      <c r="G3810">
        <v>400</v>
      </c>
    </row>
    <row r="3811" spans="1:7">
      <c r="A3811" s="2">
        <v>43961</v>
      </c>
      <c r="B3811" s="2">
        <f t="shared" si="118"/>
        <v>43982</v>
      </c>
      <c r="C3811" s="3">
        <f t="shared" si="119"/>
        <v>1</v>
      </c>
      <c r="D3811" t="s">
        <v>49</v>
      </c>
      <c r="E3811">
        <v>56</v>
      </c>
      <c r="F3811">
        <v>662</v>
      </c>
      <c r="G3811">
        <v>7</v>
      </c>
    </row>
    <row r="3812" spans="1:7">
      <c r="A3812" s="2">
        <v>43962</v>
      </c>
      <c r="B3812" s="2">
        <f t="shared" si="118"/>
        <v>43982</v>
      </c>
      <c r="C3812" s="3">
        <f t="shared" si="119"/>
        <v>1</v>
      </c>
      <c r="D3812" t="s">
        <v>52</v>
      </c>
      <c r="E3812">
        <v>1</v>
      </c>
      <c r="F3812">
        <v>10164</v>
      </c>
      <c r="G3812">
        <v>403</v>
      </c>
    </row>
    <row r="3813" spans="1:7">
      <c r="A3813" s="2">
        <v>43962</v>
      </c>
      <c r="B3813" s="2">
        <f t="shared" si="118"/>
        <v>43982</v>
      </c>
      <c r="C3813" s="3">
        <f t="shared" si="119"/>
        <v>1</v>
      </c>
      <c r="D3813" t="s">
        <v>50</v>
      </c>
      <c r="E3813">
        <v>2</v>
      </c>
      <c r="F3813">
        <v>380</v>
      </c>
      <c r="G3813">
        <v>8</v>
      </c>
    </row>
    <row r="3814" spans="1:7">
      <c r="A3814" s="2">
        <v>43962</v>
      </c>
      <c r="B3814" s="2">
        <f t="shared" si="118"/>
        <v>43982</v>
      </c>
      <c r="C3814" s="3">
        <f t="shared" si="119"/>
        <v>1</v>
      </c>
      <c r="D3814" t="s">
        <v>8</v>
      </c>
      <c r="E3814">
        <v>4</v>
      </c>
      <c r="F3814">
        <v>11380</v>
      </c>
      <c r="G3814">
        <v>542</v>
      </c>
    </row>
    <row r="3815" spans="1:7">
      <c r="A3815" s="2">
        <v>43962</v>
      </c>
      <c r="B3815" s="2">
        <f t="shared" si="118"/>
        <v>43982</v>
      </c>
      <c r="C3815" s="3">
        <f t="shared" si="119"/>
        <v>1</v>
      </c>
      <c r="D3815" t="s">
        <v>44</v>
      </c>
      <c r="E3815">
        <v>5</v>
      </c>
      <c r="F3815">
        <v>4043</v>
      </c>
      <c r="G3815">
        <v>94</v>
      </c>
    </row>
    <row r="3816" spans="1:7">
      <c r="A3816" s="2">
        <v>43962</v>
      </c>
      <c r="B3816" s="2">
        <f t="shared" si="118"/>
        <v>43982</v>
      </c>
      <c r="C3816" s="3">
        <f t="shared" si="119"/>
        <v>1</v>
      </c>
      <c r="D3816" t="s">
        <v>7</v>
      </c>
      <c r="E3816">
        <v>6</v>
      </c>
      <c r="F3816">
        <v>69514</v>
      </c>
      <c r="G3816">
        <v>2820</v>
      </c>
    </row>
    <row r="3817" spans="1:7">
      <c r="A3817" s="2">
        <v>43962</v>
      </c>
      <c r="B3817" s="2">
        <f t="shared" si="118"/>
        <v>43982</v>
      </c>
      <c r="C3817" s="3">
        <f t="shared" si="119"/>
        <v>1</v>
      </c>
      <c r="D3817" t="s">
        <v>22</v>
      </c>
      <c r="E3817">
        <v>8</v>
      </c>
      <c r="F3817">
        <v>19793</v>
      </c>
      <c r="G3817">
        <v>986</v>
      </c>
    </row>
    <row r="3818" spans="1:7">
      <c r="A3818" s="2">
        <v>43962</v>
      </c>
      <c r="B3818" s="2">
        <f t="shared" si="118"/>
        <v>43982</v>
      </c>
      <c r="C3818" s="3">
        <f t="shared" si="119"/>
        <v>1</v>
      </c>
      <c r="D3818" t="s">
        <v>38</v>
      </c>
      <c r="E3818">
        <v>9</v>
      </c>
      <c r="F3818">
        <v>33765</v>
      </c>
      <c r="G3818">
        <v>3008</v>
      </c>
    </row>
    <row r="3819" spans="1:7">
      <c r="A3819" s="2">
        <v>43962</v>
      </c>
      <c r="B3819" s="2">
        <f t="shared" si="118"/>
        <v>43982</v>
      </c>
      <c r="C3819" s="3">
        <f t="shared" si="119"/>
        <v>1</v>
      </c>
      <c r="D3819" t="s">
        <v>45</v>
      </c>
      <c r="E3819">
        <v>10</v>
      </c>
      <c r="F3819">
        <v>6565</v>
      </c>
      <c r="G3819">
        <v>225</v>
      </c>
    </row>
    <row r="3820" spans="1:7">
      <c r="A3820" s="2">
        <v>43962</v>
      </c>
      <c r="B3820" s="2">
        <f t="shared" si="118"/>
        <v>43982</v>
      </c>
      <c r="C3820" s="3">
        <f t="shared" si="119"/>
        <v>1</v>
      </c>
      <c r="D3820" t="s">
        <v>33</v>
      </c>
      <c r="E3820">
        <v>11</v>
      </c>
      <c r="F3820">
        <v>6389</v>
      </c>
      <c r="G3820">
        <v>328</v>
      </c>
    </row>
    <row r="3821" spans="1:7">
      <c r="A3821" s="2">
        <v>43962</v>
      </c>
      <c r="B3821" s="2">
        <f t="shared" si="118"/>
        <v>43982</v>
      </c>
      <c r="C3821" s="3">
        <f t="shared" si="119"/>
        <v>1</v>
      </c>
      <c r="D3821" t="s">
        <v>15</v>
      </c>
      <c r="E3821">
        <v>12</v>
      </c>
      <c r="F3821">
        <v>40974</v>
      </c>
      <c r="G3821">
        <v>1734</v>
      </c>
    </row>
    <row r="3822" spans="1:7">
      <c r="A3822" s="2">
        <v>43962</v>
      </c>
      <c r="B3822" s="2">
        <f t="shared" si="118"/>
        <v>43982</v>
      </c>
      <c r="C3822" s="3">
        <f t="shared" si="119"/>
        <v>1</v>
      </c>
      <c r="D3822" t="s">
        <v>18</v>
      </c>
      <c r="E3822">
        <v>13</v>
      </c>
      <c r="F3822">
        <v>32448</v>
      </c>
      <c r="G3822">
        <v>1420</v>
      </c>
    </row>
    <row r="3823" spans="1:7">
      <c r="A3823" s="2">
        <v>43962</v>
      </c>
      <c r="B3823" s="2">
        <f t="shared" si="118"/>
        <v>43982</v>
      </c>
      <c r="C3823" s="3">
        <f t="shared" si="119"/>
        <v>1</v>
      </c>
      <c r="D3823" t="s">
        <v>57</v>
      </c>
      <c r="E3823">
        <v>66</v>
      </c>
      <c r="F3823">
        <v>1120</v>
      </c>
      <c r="G3823">
        <v>6</v>
      </c>
    </row>
    <row r="3824" spans="1:7">
      <c r="A3824" s="2">
        <v>43962</v>
      </c>
      <c r="B3824" s="2">
        <f t="shared" si="118"/>
        <v>43982</v>
      </c>
      <c r="C3824" s="3">
        <f t="shared" si="119"/>
        <v>1</v>
      </c>
      <c r="D3824" t="s">
        <v>26</v>
      </c>
      <c r="E3824">
        <v>15</v>
      </c>
      <c r="F3824">
        <v>623</v>
      </c>
      <c r="G3824">
        <v>17</v>
      </c>
    </row>
    <row r="3825" spans="1:7">
      <c r="A3825" s="2">
        <v>43962</v>
      </c>
      <c r="B3825" s="2">
        <f t="shared" si="118"/>
        <v>43982</v>
      </c>
      <c r="C3825" s="3">
        <f t="shared" si="119"/>
        <v>1</v>
      </c>
      <c r="D3825" t="s">
        <v>53</v>
      </c>
      <c r="E3825">
        <v>16</v>
      </c>
      <c r="F3825">
        <v>2261</v>
      </c>
      <c r="G3825">
        <v>69</v>
      </c>
    </row>
    <row r="3826" spans="1:7">
      <c r="A3826" s="2">
        <v>43962</v>
      </c>
      <c r="B3826" s="2">
        <f t="shared" si="118"/>
        <v>43982</v>
      </c>
      <c r="C3826" s="3">
        <f t="shared" si="119"/>
        <v>1</v>
      </c>
      <c r="D3826" t="s">
        <v>6</v>
      </c>
      <c r="E3826">
        <v>17</v>
      </c>
      <c r="F3826">
        <v>79123</v>
      </c>
      <c r="G3826">
        <v>3480</v>
      </c>
    </row>
    <row r="3827" spans="1:7">
      <c r="A3827" s="2">
        <v>43962</v>
      </c>
      <c r="B3827" s="2">
        <f t="shared" si="118"/>
        <v>43982</v>
      </c>
      <c r="C3827" s="3">
        <f t="shared" si="119"/>
        <v>1</v>
      </c>
      <c r="D3827" t="s">
        <v>27</v>
      </c>
      <c r="E3827">
        <v>18</v>
      </c>
      <c r="F3827">
        <v>25134</v>
      </c>
      <c r="G3827">
        <v>1540</v>
      </c>
    </row>
    <row r="3828" spans="1:7">
      <c r="A3828" s="2">
        <v>43962</v>
      </c>
      <c r="B3828" s="2">
        <f t="shared" si="118"/>
        <v>43982</v>
      </c>
      <c r="C3828" s="3">
        <f t="shared" si="119"/>
        <v>1</v>
      </c>
      <c r="D3828" t="s">
        <v>39</v>
      </c>
      <c r="E3828">
        <v>19</v>
      </c>
      <c r="F3828">
        <v>12373</v>
      </c>
      <c r="G3828">
        <v>271</v>
      </c>
    </row>
    <row r="3829" spans="1:7">
      <c r="A3829" s="2">
        <v>43962</v>
      </c>
      <c r="B3829" s="2">
        <f t="shared" si="118"/>
        <v>43982</v>
      </c>
      <c r="C3829" s="3">
        <f t="shared" si="119"/>
        <v>1</v>
      </c>
      <c r="D3829" t="s">
        <v>34</v>
      </c>
      <c r="E3829">
        <v>20</v>
      </c>
      <c r="F3829">
        <v>7161</v>
      </c>
      <c r="G3829">
        <v>174</v>
      </c>
    </row>
    <row r="3830" spans="1:7">
      <c r="A3830" s="2">
        <v>43962</v>
      </c>
      <c r="B3830" s="2">
        <f t="shared" si="118"/>
        <v>43982</v>
      </c>
      <c r="C3830" s="3">
        <f t="shared" si="119"/>
        <v>1</v>
      </c>
      <c r="D3830" t="s">
        <v>28</v>
      </c>
      <c r="E3830">
        <v>21</v>
      </c>
      <c r="F3830">
        <v>6710</v>
      </c>
      <c r="G3830">
        <v>325</v>
      </c>
    </row>
    <row r="3831" spans="1:7">
      <c r="A3831" s="2">
        <v>43962</v>
      </c>
      <c r="B3831" s="2">
        <f t="shared" si="118"/>
        <v>43982</v>
      </c>
      <c r="C3831" s="3">
        <f t="shared" si="119"/>
        <v>1</v>
      </c>
      <c r="D3831" t="s">
        <v>40</v>
      </c>
      <c r="E3831">
        <v>22</v>
      </c>
      <c r="F3831">
        <v>31881</v>
      </c>
      <c r="G3831">
        <v>2308</v>
      </c>
    </row>
    <row r="3832" spans="1:7">
      <c r="A3832" s="2">
        <v>43962</v>
      </c>
      <c r="B3832" s="2">
        <f t="shared" si="118"/>
        <v>43982</v>
      </c>
      <c r="C3832" s="3">
        <f t="shared" si="119"/>
        <v>1</v>
      </c>
      <c r="D3832" t="s">
        <v>51</v>
      </c>
      <c r="E3832">
        <v>23</v>
      </c>
      <c r="F3832">
        <v>1462</v>
      </c>
      <c r="G3832">
        <v>65</v>
      </c>
    </row>
    <row r="3833" spans="1:7">
      <c r="A3833" s="2">
        <v>43962</v>
      </c>
      <c r="B3833" s="2">
        <f t="shared" si="118"/>
        <v>43982</v>
      </c>
      <c r="C3833" s="3">
        <f t="shared" si="119"/>
        <v>1</v>
      </c>
      <c r="D3833" t="s">
        <v>23</v>
      </c>
      <c r="E3833">
        <v>24</v>
      </c>
      <c r="F3833">
        <v>33483</v>
      </c>
      <c r="G3833">
        <v>1683</v>
      </c>
    </row>
    <row r="3834" spans="1:7">
      <c r="A3834" s="2">
        <v>43962</v>
      </c>
      <c r="B3834" s="2">
        <f t="shared" si="118"/>
        <v>43982</v>
      </c>
      <c r="C3834" s="3">
        <f t="shared" si="119"/>
        <v>1</v>
      </c>
      <c r="D3834" t="s">
        <v>9</v>
      </c>
      <c r="E3834">
        <v>25</v>
      </c>
      <c r="F3834">
        <v>78462</v>
      </c>
      <c r="G3834">
        <v>5108</v>
      </c>
    </row>
    <row r="3835" spans="1:7">
      <c r="A3835" s="2">
        <v>43962</v>
      </c>
      <c r="B3835" s="2">
        <f t="shared" si="118"/>
        <v>43982</v>
      </c>
      <c r="C3835" s="3">
        <f t="shared" si="119"/>
        <v>1</v>
      </c>
      <c r="D3835" t="s">
        <v>42</v>
      </c>
      <c r="E3835">
        <v>26</v>
      </c>
      <c r="F3835">
        <v>47526</v>
      </c>
      <c r="G3835">
        <v>4584</v>
      </c>
    </row>
    <row r="3836" spans="1:7">
      <c r="A3836" s="2">
        <v>43962</v>
      </c>
      <c r="B3836" s="2">
        <f t="shared" si="118"/>
        <v>43982</v>
      </c>
      <c r="C3836" s="3">
        <f t="shared" si="119"/>
        <v>1</v>
      </c>
      <c r="D3836" t="s">
        <v>29</v>
      </c>
      <c r="E3836">
        <v>27</v>
      </c>
      <c r="F3836">
        <v>11798</v>
      </c>
      <c r="G3836">
        <v>591</v>
      </c>
    </row>
    <row r="3837" spans="1:7">
      <c r="A3837" s="2">
        <v>43962</v>
      </c>
      <c r="B3837" s="2">
        <f t="shared" si="118"/>
        <v>43982</v>
      </c>
      <c r="C3837" s="3">
        <f t="shared" si="119"/>
        <v>1</v>
      </c>
      <c r="D3837" t="s">
        <v>46</v>
      </c>
      <c r="E3837">
        <v>28</v>
      </c>
      <c r="F3837">
        <v>9674</v>
      </c>
      <c r="G3837">
        <v>435</v>
      </c>
    </row>
    <row r="3838" spans="1:7">
      <c r="A3838" s="2">
        <v>43962</v>
      </c>
      <c r="B3838" s="2">
        <f t="shared" si="118"/>
        <v>43982</v>
      </c>
      <c r="C3838" s="3">
        <f t="shared" si="119"/>
        <v>1</v>
      </c>
      <c r="D3838" t="s">
        <v>35</v>
      </c>
      <c r="E3838">
        <v>29</v>
      </c>
      <c r="F3838">
        <v>10025</v>
      </c>
      <c r="G3838">
        <v>512</v>
      </c>
    </row>
    <row r="3839" spans="1:7">
      <c r="A3839" s="2">
        <v>43962</v>
      </c>
      <c r="B3839" s="2">
        <f t="shared" si="118"/>
        <v>43982</v>
      </c>
      <c r="C3839" s="3">
        <f t="shared" si="119"/>
        <v>1</v>
      </c>
      <c r="D3839" t="s">
        <v>54</v>
      </c>
      <c r="E3839">
        <v>30</v>
      </c>
      <c r="F3839">
        <v>459</v>
      </c>
      <c r="G3839">
        <v>16</v>
      </c>
    </row>
    <row r="3840" spans="1:7">
      <c r="A3840" s="2">
        <v>43962</v>
      </c>
      <c r="B3840" s="2">
        <f t="shared" si="118"/>
        <v>43982</v>
      </c>
      <c r="C3840" s="3">
        <f t="shared" si="119"/>
        <v>1</v>
      </c>
      <c r="D3840" t="s">
        <v>12</v>
      </c>
      <c r="E3840">
        <v>31</v>
      </c>
      <c r="F3840">
        <v>8575</v>
      </c>
      <c r="G3840">
        <v>99</v>
      </c>
    </row>
    <row r="3841" spans="1:7">
      <c r="A3841" s="2">
        <v>43962</v>
      </c>
      <c r="B3841" s="2">
        <f t="shared" si="118"/>
        <v>43982</v>
      </c>
      <c r="C3841" s="3">
        <f t="shared" si="119"/>
        <v>1</v>
      </c>
      <c r="D3841" t="s">
        <v>24</v>
      </c>
      <c r="E3841">
        <v>32</v>
      </c>
      <c r="F3841">
        <v>6152</v>
      </c>
      <c r="G3841">
        <v>312</v>
      </c>
    </row>
    <row r="3842" spans="1:7">
      <c r="A3842" s="2">
        <v>43962</v>
      </c>
      <c r="B3842" s="2">
        <f t="shared" si="118"/>
        <v>43982</v>
      </c>
      <c r="C3842" s="3">
        <f t="shared" si="119"/>
        <v>1</v>
      </c>
      <c r="D3842" t="s">
        <v>19</v>
      </c>
      <c r="E3842">
        <v>33</v>
      </c>
      <c r="F3842">
        <v>3160</v>
      </c>
      <c r="G3842">
        <v>133</v>
      </c>
    </row>
    <row r="3843" spans="1:7">
      <c r="A3843" s="2">
        <v>43962</v>
      </c>
      <c r="B3843" s="2">
        <f t="shared" si="118"/>
        <v>43982</v>
      </c>
      <c r="C3843" s="3">
        <f t="shared" si="119"/>
        <v>1</v>
      </c>
      <c r="D3843" t="s">
        <v>21</v>
      </c>
      <c r="E3843">
        <v>34</v>
      </c>
      <c r="F3843">
        <v>139945</v>
      </c>
      <c r="G3843">
        <v>9310</v>
      </c>
    </row>
    <row r="3844" spans="1:7">
      <c r="A3844" s="2">
        <v>43962</v>
      </c>
      <c r="B3844" s="2">
        <f t="shared" ref="B3844:B3907" si="120">EOMONTH(A3844,0)</f>
        <v>43982</v>
      </c>
      <c r="C3844" s="3">
        <f t="shared" ref="C3844:C3907" si="121">IF(A3844=B3844,0,1)</f>
        <v>1</v>
      </c>
      <c r="D3844" t="s">
        <v>47</v>
      </c>
      <c r="E3844">
        <v>35</v>
      </c>
      <c r="F3844">
        <v>5069</v>
      </c>
      <c r="G3844">
        <v>208</v>
      </c>
    </row>
    <row r="3845" spans="1:7">
      <c r="A3845" s="2">
        <v>43962</v>
      </c>
      <c r="B3845" s="2">
        <f t="shared" si="120"/>
        <v>43982</v>
      </c>
      <c r="C3845" s="3">
        <f t="shared" si="121"/>
        <v>1</v>
      </c>
      <c r="D3845" t="s">
        <v>16</v>
      </c>
      <c r="E3845">
        <v>36</v>
      </c>
      <c r="F3845">
        <v>342267</v>
      </c>
      <c r="G3845">
        <v>27003</v>
      </c>
    </row>
    <row r="3846" spans="1:7">
      <c r="A3846" s="2">
        <v>43962</v>
      </c>
      <c r="B3846" s="2">
        <f t="shared" si="120"/>
        <v>43982</v>
      </c>
      <c r="C3846" s="3">
        <f t="shared" si="121"/>
        <v>1</v>
      </c>
      <c r="D3846" t="s">
        <v>20</v>
      </c>
      <c r="E3846">
        <v>37</v>
      </c>
      <c r="F3846">
        <v>15069</v>
      </c>
      <c r="G3846">
        <v>571</v>
      </c>
    </row>
    <row r="3847" spans="1:7">
      <c r="A3847" s="2">
        <v>43962</v>
      </c>
      <c r="B3847" s="2">
        <f t="shared" si="120"/>
        <v>43982</v>
      </c>
      <c r="C3847" s="3">
        <f t="shared" si="121"/>
        <v>1</v>
      </c>
      <c r="D3847" t="s">
        <v>48</v>
      </c>
      <c r="E3847">
        <v>38</v>
      </c>
      <c r="F3847">
        <v>1518</v>
      </c>
      <c r="G3847">
        <v>36</v>
      </c>
    </row>
    <row r="3848" spans="1:7">
      <c r="A3848" s="2">
        <v>43962</v>
      </c>
      <c r="B3848" s="2">
        <f t="shared" si="120"/>
        <v>43982</v>
      </c>
      <c r="C3848" s="3">
        <f t="shared" si="121"/>
        <v>1</v>
      </c>
      <c r="D3848" t="s">
        <v>59</v>
      </c>
      <c r="E3848">
        <v>69</v>
      </c>
      <c r="F3848">
        <v>19</v>
      </c>
      <c r="G3848">
        <v>2</v>
      </c>
    </row>
    <row r="3849" spans="1:7">
      <c r="A3849" s="2">
        <v>43962</v>
      </c>
      <c r="B3849" s="2">
        <f t="shared" si="120"/>
        <v>43982</v>
      </c>
      <c r="C3849" s="3">
        <f t="shared" si="121"/>
        <v>1</v>
      </c>
      <c r="D3849" t="s">
        <v>41</v>
      </c>
      <c r="E3849">
        <v>39</v>
      </c>
      <c r="F3849">
        <v>24785</v>
      </c>
      <c r="G3849">
        <v>1357</v>
      </c>
    </row>
    <row r="3850" spans="1:7">
      <c r="A3850" s="2">
        <v>43962</v>
      </c>
      <c r="B3850" s="2">
        <f t="shared" si="120"/>
        <v>43982</v>
      </c>
      <c r="C3850" s="3">
        <f t="shared" si="121"/>
        <v>1</v>
      </c>
      <c r="D3850" t="s">
        <v>30</v>
      </c>
      <c r="E3850">
        <v>40</v>
      </c>
      <c r="F3850">
        <v>4613</v>
      </c>
      <c r="G3850">
        <v>274</v>
      </c>
    </row>
    <row r="3851" spans="1:7">
      <c r="A3851" s="2">
        <v>43962</v>
      </c>
      <c r="B3851" s="2">
        <f t="shared" si="120"/>
        <v>43982</v>
      </c>
      <c r="C3851" s="3">
        <f t="shared" si="121"/>
        <v>1</v>
      </c>
      <c r="D3851" t="s">
        <v>14</v>
      </c>
      <c r="E3851">
        <v>41</v>
      </c>
      <c r="F3851">
        <v>3286</v>
      </c>
      <c r="G3851">
        <v>130</v>
      </c>
    </row>
    <row r="3852" spans="1:7">
      <c r="A3852" s="2">
        <v>43962</v>
      </c>
      <c r="B3852" s="2">
        <f t="shared" si="120"/>
        <v>43982</v>
      </c>
      <c r="C3852" s="3">
        <f t="shared" si="121"/>
        <v>1</v>
      </c>
      <c r="D3852" t="s">
        <v>31</v>
      </c>
      <c r="E3852">
        <v>42</v>
      </c>
      <c r="F3852">
        <v>60557</v>
      </c>
      <c r="G3852">
        <v>3846</v>
      </c>
    </row>
    <row r="3853" spans="1:7">
      <c r="A3853" s="2">
        <v>43962</v>
      </c>
      <c r="B3853" s="2">
        <f t="shared" si="120"/>
        <v>43982</v>
      </c>
      <c r="C3853" s="3">
        <f t="shared" si="121"/>
        <v>1</v>
      </c>
      <c r="D3853" t="s">
        <v>55</v>
      </c>
      <c r="E3853">
        <v>72</v>
      </c>
      <c r="F3853">
        <v>2256</v>
      </c>
      <c r="G3853">
        <v>113</v>
      </c>
    </row>
    <row r="3854" spans="1:7">
      <c r="A3854" s="2">
        <v>43962</v>
      </c>
      <c r="B3854" s="2">
        <f t="shared" si="120"/>
        <v>43982</v>
      </c>
      <c r="C3854" s="3">
        <f t="shared" si="121"/>
        <v>1</v>
      </c>
      <c r="D3854" t="s">
        <v>17</v>
      </c>
      <c r="E3854">
        <v>44</v>
      </c>
      <c r="F3854">
        <v>11450</v>
      </c>
      <c r="G3854">
        <v>430</v>
      </c>
    </row>
    <row r="3855" spans="1:7">
      <c r="A3855" s="2">
        <v>43962</v>
      </c>
      <c r="B3855" s="2">
        <f t="shared" si="120"/>
        <v>43982</v>
      </c>
      <c r="C3855" s="3">
        <f t="shared" si="121"/>
        <v>1</v>
      </c>
      <c r="D3855" t="s">
        <v>32</v>
      </c>
      <c r="E3855">
        <v>45</v>
      </c>
      <c r="F3855">
        <v>7792</v>
      </c>
      <c r="G3855">
        <v>346</v>
      </c>
    </row>
    <row r="3856" spans="1:7">
      <c r="A3856" s="2">
        <v>43962</v>
      </c>
      <c r="B3856" s="2">
        <f t="shared" si="120"/>
        <v>43982</v>
      </c>
      <c r="C3856" s="3">
        <f t="shared" si="121"/>
        <v>1</v>
      </c>
      <c r="D3856" t="s">
        <v>43</v>
      </c>
      <c r="E3856">
        <v>46</v>
      </c>
      <c r="F3856">
        <v>3614</v>
      </c>
      <c r="G3856">
        <v>34</v>
      </c>
    </row>
    <row r="3857" spans="1:7">
      <c r="A3857" s="2">
        <v>43962</v>
      </c>
      <c r="B3857" s="2">
        <f t="shared" si="120"/>
        <v>43982</v>
      </c>
      <c r="C3857" s="3">
        <f t="shared" si="121"/>
        <v>1</v>
      </c>
      <c r="D3857" t="s">
        <v>25</v>
      </c>
      <c r="E3857">
        <v>47</v>
      </c>
      <c r="F3857">
        <v>15423</v>
      </c>
      <c r="G3857">
        <v>248</v>
      </c>
    </row>
    <row r="3858" spans="1:7">
      <c r="A3858" s="2">
        <v>43962</v>
      </c>
      <c r="B3858" s="2">
        <f t="shared" si="120"/>
        <v>43982</v>
      </c>
      <c r="C3858" s="3">
        <f t="shared" si="121"/>
        <v>1</v>
      </c>
      <c r="D3858" t="s">
        <v>11</v>
      </c>
      <c r="E3858">
        <v>48</v>
      </c>
      <c r="F3858">
        <v>40988</v>
      </c>
      <c r="G3858">
        <v>1137</v>
      </c>
    </row>
    <row r="3859" spans="1:7">
      <c r="A3859" s="2">
        <v>43962</v>
      </c>
      <c r="B3859" s="2">
        <f t="shared" si="120"/>
        <v>43982</v>
      </c>
      <c r="C3859" s="3">
        <f t="shared" si="121"/>
        <v>1</v>
      </c>
      <c r="D3859" t="s">
        <v>13</v>
      </c>
      <c r="E3859">
        <v>49</v>
      </c>
      <c r="F3859">
        <v>6364</v>
      </c>
      <c r="G3859">
        <v>68</v>
      </c>
    </row>
    <row r="3860" spans="1:7">
      <c r="A3860" s="2">
        <v>43962</v>
      </c>
      <c r="B3860" s="2">
        <f t="shared" si="120"/>
        <v>43982</v>
      </c>
      <c r="C3860" s="3">
        <f t="shared" si="121"/>
        <v>1</v>
      </c>
      <c r="D3860" t="s">
        <v>36</v>
      </c>
      <c r="E3860">
        <v>50</v>
      </c>
      <c r="F3860">
        <v>926</v>
      </c>
      <c r="G3860">
        <v>53</v>
      </c>
    </row>
    <row r="3861" spans="1:7">
      <c r="A3861" s="2">
        <v>43962</v>
      </c>
      <c r="B3861" s="2">
        <f t="shared" si="120"/>
        <v>43982</v>
      </c>
      <c r="C3861" s="3">
        <f t="shared" si="121"/>
        <v>1</v>
      </c>
      <c r="D3861" t="s">
        <v>56</v>
      </c>
      <c r="E3861">
        <v>78</v>
      </c>
      <c r="F3861">
        <v>69</v>
      </c>
      <c r="G3861">
        <v>6</v>
      </c>
    </row>
    <row r="3862" spans="1:7">
      <c r="A3862" s="2">
        <v>43962</v>
      </c>
      <c r="B3862" s="2">
        <f t="shared" si="120"/>
        <v>43982</v>
      </c>
      <c r="C3862" s="3">
        <f t="shared" si="121"/>
        <v>1</v>
      </c>
      <c r="D3862" t="s">
        <v>37</v>
      </c>
      <c r="E3862">
        <v>51</v>
      </c>
      <c r="F3862">
        <v>25070</v>
      </c>
      <c r="G3862">
        <v>850</v>
      </c>
    </row>
    <row r="3863" spans="1:7">
      <c r="A3863" s="2">
        <v>43962</v>
      </c>
      <c r="B3863" s="2">
        <f t="shared" si="120"/>
        <v>43982</v>
      </c>
      <c r="C3863" s="3">
        <f t="shared" si="121"/>
        <v>1</v>
      </c>
      <c r="D3863" t="s">
        <v>5</v>
      </c>
      <c r="E3863">
        <v>53</v>
      </c>
      <c r="F3863">
        <v>18172</v>
      </c>
      <c r="G3863">
        <v>957</v>
      </c>
    </row>
    <row r="3864" spans="1:7">
      <c r="A3864" s="2">
        <v>43962</v>
      </c>
      <c r="B3864" s="2">
        <f t="shared" si="120"/>
        <v>43982</v>
      </c>
      <c r="C3864" s="3">
        <f t="shared" si="121"/>
        <v>1</v>
      </c>
      <c r="D3864" t="s">
        <v>58</v>
      </c>
      <c r="E3864">
        <v>54</v>
      </c>
      <c r="F3864">
        <v>1370</v>
      </c>
      <c r="G3864">
        <v>57</v>
      </c>
    </row>
    <row r="3865" spans="1:7">
      <c r="A3865" s="2">
        <v>43962</v>
      </c>
      <c r="B3865" s="2">
        <f t="shared" si="120"/>
        <v>43982</v>
      </c>
      <c r="C3865" s="3">
        <f t="shared" si="121"/>
        <v>1</v>
      </c>
      <c r="D3865" t="s">
        <v>10</v>
      </c>
      <c r="E3865">
        <v>55</v>
      </c>
      <c r="F3865">
        <v>10581</v>
      </c>
      <c r="G3865">
        <v>409</v>
      </c>
    </row>
    <row r="3866" spans="1:7">
      <c r="A3866" s="2">
        <v>43962</v>
      </c>
      <c r="B3866" s="2">
        <f t="shared" si="120"/>
        <v>43982</v>
      </c>
      <c r="C3866" s="3">
        <f t="shared" si="121"/>
        <v>1</v>
      </c>
      <c r="D3866" t="s">
        <v>49</v>
      </c>
      <c r="E3866">
        <v>56</v>
      </c>
      <c r="F3866">
        <v>669</v>
      </c>
      <c r="G3866">
        <v>7</v>
      </c>
    </row>
    <row r="3867" spans="1:7">
      <c r="A3867" s="2">
        <v>43963</v>
      </c>
      <c r="B3867" s="2">
        <f t="shared" si="120"/>
        <v>43982</v>
      </c>
      <c r="C3867" s="3">
        <f t="shared" si="121"/>
        <v>1</v>
      </c>
      <c r="D3867" t="s">
        <v>52</v>
      </c>
      <c r="E3867">
        <v>1</v>
      </c>
      <c r="F3867">
        <v>10464</v>
      </c>
      <c r="G3867">
        <v>435</v>
      </c>
    </row>
    <row r="3868" spans="1:7">
      <c r="A3868" s="2">
        <v>43963</v>
      </c>
      <c r="B3868" s="2">
        <f t="shared" si="120"/>
        <v>43982</v>
      </c>
      <c r="C3868" s="3">
        <f t="shared" si="121"/>
        <v>1</v>
      </c>
      <c r="D3868" t="s">
        <v>50</v>
      </c>
      <c r="E3868">
        <v>2</v>
      </c>
      <c r="F3868">
        <v>383</v>
      </c>
      <c r="G3868">
        <v>8</v>
      </c>
    </row>
    <row r="3869" spans="1:7">
      <c r="A3869" s="2">
        <v>43963</v>
      </c>
      <c r="B3869" s="2">
        <f t="shared" si="120"/>
        <v>43982</v>
      </c>
      <c r="C3869" s="3">
        <f t="shared" si="121"/>
        <v>1</v>
      </c>
      <c r="D3869" t="s">
        <v>8</v>
      </c>
      <c r="E3869">
        <v>4</v>
      </c>
      <c r="F3869">
        <v>11736</v>
      </c>
      <c r="G3869">
        <v>562</v>
      </c>
    </row>
    <row r="3870" spans="1:7">
      <c r="A3870" s="2">
        <v>43963</v>
      </c>
      <c r="B3870" s="2">
        <f t="shared" si="120"/>
        <v>43982</v>
      </c>
      <c r="C3870" s="3">
        <f t="shared" si="121"/>
        <v>1</v>
      </c>
      <c r="D3870" t="s">
        <v>44</v>
      </c>
      <c r="E3870">
        <v>5</v>
      </c>
      <c r="F3870">
        <v>4164</v>
      </c>
      <c r="G3870">
        <v>95</v>
      </c>
    </row>
    <row r="3871" spans="1:7">
      <c r="A3871" s="2">
        <v>43963</v>
      </c>
      <c r="B3871" s="2">
        <f t="shared" si="120"/>
        <v>43982</v>
      </c>
      <c r="C3871" s="3">
        <f t="shared" si="121"/>
        <v>1</v>
      </c>
      <c r="D3871" t="s">
        <v>7</v>
      </c>
      <c r="E3871">
        <v>6</v>
      </c>
      <c r="F3871">
        <v>71150</v>
      </c>
      <c r="G3871">
        <v>2902</v>
      </c>
    </row>
    <row r="3872" spans="1:7">
      <c r="A3872" s="2">
        <v>43963</v>
      </c>
      <c r="B3872" s="2">
        <f t="shared" si="120"/>
        <v>43982</v>
      </c>
      <c r="C3872" s="3">
        <f t="shared" si="121"/>
        <v>1</v>
      </c>
      <c r="D3872" t="s">
        <v>22</v>
      </c>
      <c r="E3872">
        <v>8</v>
      </c>
      <c r="F3872">
        <v>20103</v>
      </c>
      <c r="G3872">
        <v>1009</v>
      </c>
    </row>
    <row r="3873" spans="1:7">
      <c r="A3873" s="2">
        <v>43963</v>
      </c>
      <c r="B3873" s="2">
        <f t="shared" si="120"/>
        <v>43982</v>
      </c>
      <c r="C3873" s="3">
        <f t="shared" si="121"/>
        <v>1</v>
      </c>
      <c r="D3873" t="s">
        <v>38</v>
      </c>
      <c r="E3873">
        <v>9</v>
      </c>
      <c r="F3873">
        <v>34333</v>
      </c>
      <c r="G3873">
        <v>3041</v>
      </c>
    </row>
    <row r="3874" spans="1:7">
      <c r="A3874" s="2">
        <v>43963</v>
      </c>
      <c r="B3874" s="2">
        <f t="shared" si="120"/>
        <v>43982</v>
      </c>
      <c r="C3874" s="3">
        <f t="shared" si="121"/>
        <v>1</v>
      </c>
      <c r="D3874" t="s">
        <v>45</v>
      </c>
      <c r="E3874">
        <v>10</v>
      </c>
      <c r="F3874">
        <v>6741</v>
      </c>
      <c r="G3874">
        <v>237</v>
      </c>
    </row>
    <row r="3875" spans="1:7">
      <c r="A3875" s="2">
        <v>43963</v>
      </c>
      <c r="B3875" s="2">
        <f t="shared" si="120"/>
        <v>43982</v>
      </c>
      <c r="C3875" s="3">
        <f t="shared" si="121"/>
        <v>1</v>
      </c>
      <c r="D3875" t="s">
        <v>33</v>
      </c>
      <c r="E3875">
        <v>11</v>
      </c>
      <c r="F3875">
        <v>6485</v>
      </c>
      <c r="G3875">
        <v>336</v>
      </c>
    </row>
    <row r="3876" spans="1:7">
      <c r="A3876" s="2">
        <v>43963</v>
      </c>
      <c r="B3876" s="2">
        <f t="shared" si="120"/>
        <v>43982</v>
      </c>
      <c r="C3876" s="3">
        <f t="shared" si="121"/>
        <v>1</v>
      </c>
      <c r="D3876" t="s">
        <v>15</v>
      </c>
      <c r="E3876">
        <v>12</v>
      </c>
      <c r="F3876">
        <v>41915</v>
      </c>
      <c r="G3876">
        <v>1778</v>
      </c>
    </row>
    <row r="3877" spans="1:7">
      <c r="A3877" s="2">
        <v>43963</v>
      </c>
      <c r="B3877" s="2">
        <f t="shared" si="120"/>
        <v>43982</v>
      </c>
      <c r="C3877" s="3">
        <f t="shared" si="121"/>
        <v>1</v>
      </c>
      <c r="D3877" t="s">
        <v>18</v>
      </c>
      <c r="E3877">
        <v>13</v>
      </c>
      <c r="F3877">
        <v>33311</v>
      </c>
      <c r="G3877">
        <v>1470</v>
      </c>
    </row>
    <row r="3878" spans="1:7">
      <c r="A3878" s="2">
        <v>43963</v>
      </c>
      <c r="B3878" s="2">
        <f t="shared" si="120"/>
        <v>43982</v>
      </c>
      <c r="C3878" s="3">
        <f t="shared" si="121"/>
        <v>1</v>
      </c>
      <c r="D3878" t="s">
        <v>57</v>
      </c>
      <c r="E3878">
        <v>66</v>
      </c>
      <c r="F3878">
        <v>1121</v>
      </c>
      <c r="G3878">
        <v>6</v>
      </c>
    </row>
    <row r="3879" spans="1:7">
      <c r="A3879" s="2">
        <v>43963</v>
      </c>
      <c r="B3879" s="2">
        <f t="shared" si="120"/>
        <v>43982</v>
      </c>
      <c r="C3879" s="3">
        <f t="shared" si="121"/>
        <v>1</v>
      </c>
      <c r="D3879" t="s">
        <v>26</v>
      </c>
      <c r="E3879">
        <v>15</v>
      </c>
      <c r="F3879">
        <v>624</v>
      </c>
      <c r="G3879">
        <v>17</v>
      </c>
    </row>
    <row r="3880" spans="1:7">
      <c r="A3880" s="2">
        <v>43963</v>
      </c>
      <c r="B3880" s="2">
        <f t="shared" si="120"/>
        <v>43982</v>
      </c>
      <c r="C3880" s="3">
        <f t="shared" si="121"/>
        <v>1</v>
      </c>
      <c r="D3880" t="s">
        <v>53</v>
      </c>
      <c r="E3880">
        <v>16</v>
      </c>
      <c r="F3880">
        <v>2294</v>
      </c>
      <c r="G3880">
        <v>69</v>
      </c>
    </row>
    <row r="3881" spans="1:7">
      <c r="A3881" s="2">
        <v>43963</v>
      </c>
      <c r="B3881" s="2">
        <f t="shared" si="120"/>
        <v>43982</v>
      </c>
      <c r="C3881" s="3">
        <f t="shared" si="121"/>
        <v>1</v>
      </c>
      <c r="D3881" t="s">
        <v>6</v>
      </c>
      <c r="E3881">
        <v>17</v>
      </c>
      <c r="F3881">
        <v>83168</v>
      </c>
      <c r="G3881">
        <v>3617</v>
      </c>
    </row>
    <row r="3882" spans="1:7">
      <c r="A3882" s="2">
        <v>43963</v>
      </c>
      <c r="B3882" s="2">
        <f t="shared" si="120"/>
        <v>43982</v>
      </c>
      <c r="C3882" s="3">
        <f t="shared" si="121"/>
        <v>1</v>
      </c>
      <c r="D3882" t="s">
        <v>27</v>
      </c>
      <c r="E3882">
        <v>18</v>
      </c>
      <c r="F3882">
        <v>25676</v>
      </c>
      <c r="G3882">
        <v>1578</v>
      </c>
    </row>
    <row r="3883" spans="1:7">
      <c r="A3883" s="2">
        <v>43963</v>
      </c>
      <c r="B3883" s="2">
        <f t="shared" si="120"/>
        <v>43982</v>
      </c>
      <c r="C3883" s="3">
        <f t="shared" si="121"/>
        <v>1</v>
      </c>
      <c r="D3883" t="s">
        <v>39</v>
      </c>
      <c r="E3883">
        <v>19</v>
      </c>
      <c r="F3883">
        <v>12912</v>
      </c>
      <c r="G3883">
        <v>289</v>
      </c>
    </row>
    <row r="3884" spans="1:7">
      <c r="A3884" s="2">
        <v>43963</v>
      </c>
      <c r="B3884" s="2">
        <f t="shared" si="120"/>
        <v>43982</v>
      </c>
      <c r="C3884" s="3">
        <f t="shared" si="121"/>
        <v>1</v>
      </c>
      <c r="D3884" t="s">
        <v>34</v>
      </c>
      <c r="E3884">
        <v>20</v>
      </c>
      <c r="F3884">
        <v>7352</v>
      </c>
      <c r="G3884">
        <v>178</v>
      </c>
    </row>
    <row r="3885" spans="1:7">
      <c r="A3885" s="2">
        <v>43963</v>
      </c>
      <c r="B3885" s="2">
        <f t="shared" si="120"/>
        <v>43982</v>
      </c>
      <c r="C3885" s="3">
        <f t="shared" si="121"/>
        <v>1</v>
      </c>
      <c r="D3885" t="s">
        <v>28</v>
      </c>
      <c r="E3885">
        <v>21</v>
      </c>
      <c r="F3885">
        <v>7003</v>
      </c>
      <c r="G3885">
        <v>333</v>
      </c>
    </row>
    <row r="3886" spans="1:7">
      <c r="A3886" s="2">
        <v>43963</v>
      </c>
      <c r="B3886" s="2">
        <f t="shared" si="120"/>
        <v>43982</v>
      </c>
      <c r="C3886" s="3">
        <f t="shared" si="121"/>
        <v>1</v>
      </c>
      <c r="D3886" t="s">
        <v>40</v>
      </c>
      <c r="E3886">
        <v>22</v>
      </c>
      <c r="F3886">
        <v>32116</v>
      </c>
      <c r="G3886">
        <v>2347</v>
      </c>
    </row>
    <row r="3887" spans="1:7">
      <c r="A3887" s="2">
        <v>43963</v>
      </c>
      <c r="B3887" s="2">
        <f t="shared" si="120"/>
        <v>43982</v>
      </c>
      <c r="C3887" s="3">
        <f t="shared" si="121"/>
        <v>1</v>
      </c>
      <c r="D3887" t="s">
        <v>51</v>
      </c>
      <c r="E3887">
        <v>23</v>
      </c>
      <c r="F3887">
        <v>1477</v>
      </c>
      <c r="G3887">
        <v>65</v>
      </c>
    </row>
    <row r="3888" spans="1:7">
      <c r="A3888" s="2">
        <v>43963</v>
      </c>
      <c r="B3888" s="2">
        <f t="shared" si="120"/>
        <v>43982</v>
      </c>
      <c r="C3888" s="3">
        <f t="shared" si="121"/>
        <v>1</v>
      </c>
      <c r="D3888" t="s">
        <v>23</v>
      </c>
      <c r="E3888">
        <v>24</v>
      </c>
      <c r="F3888">
        <v>34174</v>
      </c>
      <c r="G3888">
        <v>1756</v>
      </c>
    </row>
    <row r="3889" spans="1:7">
      <c r="A3889" s="2">
        <v>43963</v>
      </c>
      <c r="B3889" s="2">
        <f t="shared" si="120"/>
        <v>43982</v>
      </c>
      <c r="C3889" s="3">
        <f t="shared" si="121"/>
        <v>1</v>
      </c>
      <c r="D3889" t="s">
        <v>9</v>
      </c>
      <c r="E3889">
        <v>25</v>
      </c>
      <c r="F3889">
        <v>79332</v>
      </c>
      <c r="G3889">
        <v>5141</v>
      </c>
    </row>
    <row r="3890" spans="1:7">
      <c r="A3890" s="2">
        <v>43963</v>
      </c>
      <c r="B3890" s="2">
        <f t="shared" si="120"/>
        <v>43982</v>
      </c>
      <c r="C3890" s="3">
        <f t="shared" si="121"/>
        <v>1</v>
      </c>
      <c r="D3890" t="s">
        <v>42</v>
      </c>
      <c r="E3890">
        <v>26</v>
      </c>
      <c r="F3890">
        <v>47946</v>
      </c>
      <c r="G3890">
        <v>4674</v>
      </c>
    </row>
    <row r="3891" spans="1:7">
      <c r="A3891" s="2">
        <v>43963</v>
      </c>
      <c r="B3891" s="2">
        <f t="shared" si="120"/>
        <v>43982</v>
      </c>
      <c r="C3891" s="3">
        <f t="shared" si="121"/>
        <v>1</v>
      </c>
      <c r="D3891" t="s">
        <v>29</v>
      </c>
      <c r="E3891">
        <v>27</v>
      </c>
      <c r="F3891">
        <v>12493</v>
      </c>
      <c r="G3891">
        <v>614</v>
      </c>
    </row>
    <row r="3892" spans="1:7">
      <c r="A3892" s="2">
        <v>43963</v>
      </c>
      <c r="B3892" s="2">
        <f t="shared" si="120"/>
        <v>43982</v>
      </c>
      <c r="C3892" s="3">
        <f t="shared" si="121"/>
        <v>1</v>
      </c>
      <c r="D3892" t="s">
        <v>46</v>
      </c>
      <c r="E3892">
        <v>28</v>
      </c>
      <c r="F3892">
        <v>9908</v>
      </c>
      <c r="G3892">
        <v>457</v>
      </c>
    </row>
    <row r="3893" spans="1:7">
      <c r="A3893" s="2">
        <v>43963</v>
      </c>
      <c r="B3893" s="2">
        <f t="shared" si="120"/>
        <v>43982</v>
      </c>
      <c r="C3893" s="3">
        <f t="shared" si="121"/>
        <v>1</v>
      </c>
      <c r="D3893" t="s">
        <v>35</v>
      </c>
      <c r="E3893">
        <v>29</v>
      </c>
      <c r="F3893">
        <v>10124</v>
      </c>
      <c r="G3893">
        <v>528</v>
      </c>
    </row>
    <row r="3894" spans="1:7">
      <c r="A3894" s="2">
        <v>43963</v>
      </c>
      <c r="B3894" s="2">
        <f t="shared" si="120"/>
        <v>43982</v>
      </c>
      <c r="C3894" s="3">
        <f t="shared" si="121"/>
        <v>1</v>
      </c>
      <c r="D3894" t="s">
        <v>54</v>
      </c>
      <c r="E3894">
        <v>30</v>
      </c>
      <c r="F3894">
        <v>461</v>
      </c>
      <c r="G3894">
        <v>16</v>
      </c>
    </row>
    <row r="3895" spans="1:7">
      <c r="A3895" s="2">
        <v>43963</v>
      </c>
      <c r="B3895" s="2">
        <f t="shared" si="120"/>
        <v>43982</v>
      </c>
      <c r="C3895" s="3">
        <f t="shared" si="121"/>
        <v>1</v>
      </c>
      <c r="D3895" t="s">
        <v>12</v>
      </c>
      <c r="E3895">
        <v>31</v>
      </c>
      <c r="F3895">
        <v>8732</v>
      </c>
      <c r="G3895">
        <v>102</v>
      </c>
    </row>
    <row r="3896" spans="1:7">
      <c r="A3896" s="2">
        <v>43963</v>
      </c>
      <c r="B3896" s="2">
        <f t="shared" si="120"/>
        <v>43982</v>
      </c>
      <c r="C3896" s="3">
        <f t="shared" si="121"/>
        <v>1</v>
      </c>
      <c r="D3896" t="s">
        <v>24</v>
      </c>
      <c r="E3896">
        <v>32</v>
      </c>
      <c r="F3896">
        <v>6311</v>
      </c>
      <c r="G3896">
        <v>321</v>
      </c>
    </row>
    <row r="3897" spans="1:7">
      <c r="A3897" s="2">
        <v>43963</v>
      </c>
      <c r="B3897" s="2">
        <f t="shared" si="120"/>
        <v>43982</v>
      </c>
      <c r="C3897" s="3">
        <f t="shared" si="121"/>
        <v>1</v>
      </c>
      <c r="D3897" t="s">
        <v>19</v>
      </c>
      <c r="E3897">
        <v>33</v>
      </c>
      <c r="F3897">
        <v>3239</v>
      </c>
      <c r="G3897">
        <v>142</v>
      </c>
    </row>
    <row r="3898" spans="1:7">
      <c r="A3898" s="2">
        <v>43963</v>
      </c>
      <c r="B3898" s="2">
        <f t="shared" si="120"/>
        <v>43982</v>
      </c>
      <c r="C3898" s="3">
        <f t="shared" si="121"/>
        <v>1</v>
      </c>
      <c r="D3898" t="s">
        <v>21</v>
      </c>
      <c r="E3898">
        <v>34</v>
      </c>
      <c r="F3898">
        <v>140743</v>
      </c>
      <c r="G3898">
        <v>9508</v>
      </c>
    </row>
    <row r="3899" spans="1:7">
      <c r="A3899" s="2">
        <v>43963</v>
      </c>
      <c r="B3899" s="2">
        <f t="shared" si="120"/>
        <v>43982</v>
      </c>
      <c r="C3899" s="3">
        <f t="shared" si="121"/>
        <v>1</v>
      </c>
      <c r="D3899" t="s">
        <v>47</v>
      </c>
      <c r="E3899">
        <v>35</v>
      </c>
      <c r="F3899">
        <v>5212</v>
      </c>
      <c r="G3899">
        <v>219</v>
      </c>
    </row>
    <row r="3900" spans="1:7">
      <c r="A3900" s="2">
        <v>43963</v>
      </c>
      <c r="B3900" s="2">
        <f t="shared" si="120"/>
        <v>43982</v>
      </c>
      <c r="C3900" s="3">
        <f t="shared" si="121"/>
        <v>1</v>
      </c>
      <c r="D3900" t="s">
        <v>16</v>
      </c>
      <c r="E3900">
        <v>36</v>
      </c>
      <c r="F3900">
        <v>343705</v>
      </c>
      <c r="G3900">
        <v>27282</v>
      </c>
    </row>
    <row r="3901" spans="1:7">
      <c r="A3901" s="2">
        <v>43963</v>
      </c>
      <c r="B3901" s="2">
        <f t="shared" si="120"/>
        <v>43982</v>
      </c>
      <c r="C3901" s="3">
        <f t="shared" si="121"/>
        <v>1</v>
      </c>
      <c r="D3901" t="s">
        <v>20</v>
      </c>
      <c r="E3901">
        <v>37</v>
      </c>
      <c r="F3901">
        <v>15402</v>
      </c>
      <c r="G3901">
        <v>597</v>
      </c>
    </row>
    <row r="3902" spans="1:7">
      <c r="A3902" s="2">
        <v>43963</v>
      </c>
      <c r="B3902" s="2">
        <f t="shared" si="120"/>
        <v>43982</v>
      </c>
      <c r="C3902" s="3">
        <f t="shared" si="121"/>
        <v>1</v>
      </c>
      <c r="D3902" t="s">
        <v>48</v>
      </c>
      <c r="E3902">
        <v>38</v>
      </c>
      <c r="F3902">
        <v>1571</v>
      </c>
      <c r="G3902">
        <v>38</v>
      </c>
    </row>
    <row r="3903" spans="1:7">
      <c r="A3903" s="2">
        <v>43963</v>
      </c>
      <c r="B3903" s="2">
        <f t="shared" si="120"/>
        <v>43982</v>
      </c>
      <c r="C3903" s="3">
        <f t="shared" si="121"/>
        <v>1</v>
      </c>
      <c r="D3903" t="s">
        <v>59</v>
      </c>
      <c r="E3903">
        <v>69</v>
      </c>
      <c r="F3903">
        <v>19</v>
      </c>
      <c r="G3903">
        <v>2</v>
      </c>
    </row>
    <row r="3904" spans="1:7">
      <c r="A3904" s="2">
        <v>43963</v>
      </c>
      <c r="B3904" s="2">
        <f t="shared" si="120"/>
        <v>43982</v>
      </c>
      <c r="C3904" s="3">
        <f t="shared" si="121"/>
        <v>1</v>
      </c>
      <c r="D3904" t="s">
        <v>41</v>
      </c>
      <c r="E3904">
        <v>39</v>
      </c>
      <c r="F3904">
        <v>25257</v>
      </c>
      <c r="G3904">
        <v>1436</v>
      </c>
    </row>
    <row r="3905" spans="1:7">
      <c r="A3905" s="2">
        <v>43963</v>
      </c>
      <c r="B3905" s="2">
        <f t="shared" si="120"/>
        <v>43982</v>
      </c>
      <c r="C3905" s="3">
        <f t="shared" si="121"/>
        <v>1</v>
      </c>
      <c r="D3905" t="s">
        <v>30</v>
      </c>
      <c r="E3905">
        <v>40</v>
      </c>
      <c r="F3905">
        <v>4731</v>
      </c>
      <c r="G3905">
        <v>278</v>
      </c>
    </row>
    <row r="3906" spans="1:7">
      <c r="A3906" s="2">
        <v>43963</v>
      </c>
      <c r="B3906" s="2">
        <f t="shared" si="120"/>
        <v>43982</v>
      </c>
      <c r="C3906" s="3">
        <f t="shared" si="121"/>
        <v>1</v>
      </c>
      <c r="D3906" t="s">
        <v>14</v>
      </c>
      <c r="E3906">
        <v>41</v>
      </c>
      <c r="F3906">
        <v>3359</v>
      </c>
      <c r="G3906">
        <v>130</v>
      </c>
    </row>
    <row r="3907" spans="1:7">
      <c r="A3907" s="2">
        <v>43963</v>
      </c>
      <c r="B3907" s="2">
        <f t="shared" si="120"/>
        <v>43982</v>
      </c>
      <c r="C3907" s="3">
        <f t="shared" si="121"/>
        <v>1</v>
      </c>
      <c r="D3907" t="s">
        <v>31</v>
      </c>
      <c r="E3907">
        <v>42</v>
      </c>
      <c r="F3907">
        <v>61407</v>
      </c>
      <c r="G3907">
        <v>3924</v>
      </c>
    </row>
    <row r="3908" spans="1:7">
      <c r="A3908" s="2">
        <v>43963</v>
      </c>
      <c r="B3908" s="2">
        <f t="shared" ref="B3908:B3971" si="122">EOMONTH(A3908,0)</f>
        <v>43982</v>
      </c>
      <c r="C3908" s="3">
        <f t="shared" ref="C3908:C3971" si="123">IF(A3908=B3908,0,1)</f>
        <v>1</v>
      </c>
      <c r="D3908" t="s">
        <v>55</v>
      </c>
      <c r="E3908">
        <v>72</v>
      </c>
      <c r="F3908">
        <v>2299</v>
      </c>
      <c r="G3908">
        <v>114</v>
      </c>
    </row>
    <row r="3909" spans="1:7">
      <c r="A3909" s="2">
        <v>43963</v>
      </c>
      <c r="B3909" s="2">
        <f t="shared" si="122"/>
        <v>43982</v>
      </c>
      <c r="C3909" s="3">
        <f t="shared" si="123"/>
        <v>1</v>
      </c>
      <c r="D3909" t="s">
        <v>17</v>
      </c>
      <c r="E3909">
        <v>44</v>
      </c>
      <c r="F3909">
        <v>11614</v>
      </c>
      <c r="G3909">
        <v>444</v>
      </c>
    </row>
    <row r="3910" spans="1:7">
      <c r="A3910" s="2">
        <v>43963</v>
      </c>
      <c r="B3910" s="2">
        <f t="shared" si="122"/>
        <v>43982</v>
      </c>
      <c r="C3910" s="3">
        <f t="shared" si="123"/>
        <v>1</v>
      </c>
      <c r="D3910" t="s">
        <v>32</v>
      </c>
      <c r="E3910">
        <v>45</v>
      </c>
      <c r="F3910">
        <v>7927</v>
      </c>
      <c r="G3910">
        <v>355</v>
      </c>
    </row>
    <row r="3911" spans="1:7">
      <c r="A3911" s="2">
        <v>43963</v>
      </c>
      <c r="B3911" s="2">
        <f t="shared" si="122"/>
        <v>43982</v>
      </c>
      <c r="C3911" s="3">
        <f t="shared" si="123"/>
        <v>1</v>
      </c>
      <c r="D3911" t="s">
        <v>43</v>
      </c>
      <c r="E3911">
        <v>46</v>
      </c>
      <c r="F3911">
        <v>3663</v>
      </c>
      <c r="G3911">
        <v>39</v>
      </c>
    </row>
    <row r="3912" spans="1:7">
      <c r="A3912" s="2">
        <v>43963</v>
      </c>
      <c r="B3912" s="2">
        <f t="shared" si="122"/>
        <v>43982</v>
      </c>
      <c r="C3912" s="3">
        <f t="shared" si="123"/>
        <v>1</v>
      </c>
      <c r="D3912" t="s">
        <v>25</v>
      </c>
      <c r="E3912">
        <v>47</v>
      </c>
      <c r="F3912">
        <v>15777</v>
      </c>
      <c r="G3912">
        <v>264</v>
      </c>
    </row>
    <row r="3913" spans="1:7">
      <c r="A3913" s="2">
        <v>43963</v>
      </c>
      <c r="B3913" s="2">
        <f t="shared" si="122"/>
        <v>43982</v>
      </c>
      <c r="C3913" s="3">
        <f t="shared" si="123"/>
        <v>1</v>
      </c>
      <c r="D3913" t="s">
        <v>11</v>
      </c>
      <c r="E3913">
        <v>48</v>
      </c>
      <c r="F3913">
        <v>42348</v>
      </c>
      <c r="G3913">
        <v>1169</v>
      </c>
    </row>
    <row r="3914" spans="1:7">
      <c r="A3914" s="2">
        <v>43963</v>
      </c>
      <c r="B3914" s="2">
        <f t="shared" si="122"/>
        <v>43982</v>
      </c>
      <c r="C3914" s="3">
        <f t="shared" si="123"/>
        <v>1</v>
      </c>
      <c r="D3914" t="s">
        <v>13</v>
      </c>
      <c r="E3914">
        <v>49</v>
      </c>
      <c r="F3914">
        <v>6454</v>
      </c>
      <c r="G3914">
        <v>73</v>
      </c>
    </row>
    <row r="3915" spans="1:7">
      <c r="A3915" s="2">
        <v>43963</v>
      </c>
      <c r="B3915" s="2">
        <f t="shared" si="122"/>
        <v>43982</v>
      </c>
      <c r="C3915" s="3">
        <f t="shared" si="123"/>
        <v>1</v>
      </c>
      <c r="D3915" t="s">
        <v>36</v>
      </c>
      <c r="E3915">
        <v>50</v>
      </c>
      <c r="F3915">
        <v>927</v>
      </c>
      <c r="G3915">
        <v>53</v>
      </c>
    </row>
    <row r="3916" spans="1:7">
      <c r="A3916" s="2">
        <v>43963</v>
      </c>
      <c r="B3916" s="2">
        <f t="shared" si="122"/>
        <v>43982</v>
      </c>
      <c r="C3916" s="3">
        <f t="shared" si="123"/>
        <v>1</v>
      </c>
      <c r="D3916" t="s">
        <v>56</v>
      </c>
      <c r="E3916">
        <v>78</v>
      </c>
      <c r="F3916">
        <v>69</v>
      </c>
      <c r="G3916">
        <v>6</v>
      </c>
    </row>
    <row r="3917" spans="1:7">
      <c r="A3917" s="2">
        <v>43963</v>
      </c>
      <c r="B3917" s="2">
        <f t="shared" si="122"/>
        <v>43982</v>
      </c>
      <c r="C3917" s="3">
        <f t="shared" si="123"/>
        <v>1</v>
      </c>
      <c r="D3917" t="s">
        <v>37</v>
      </c>
      <c r="E3917">
        <v>51</v>
      </c>
      <c r="F3917">
        <v>25800</v>
      </c>
      <c r="G3917">
        <v>891</v>
      </c>
    </row>
    <row r="3918" spans="1:7">
      <c r="A3918" s="2">
        <v>43963</v>
      </c>
      <c r="B3918" s="2">
        <f t="shared" si="122"/>
        <v>43982</v>
      </c>
      <c r="C3918" s="3">
        <f t="shared" si="123"/>
        <v>1</v>
      </c>
      <c r="D3918" t="s">
        <v>5</v>
      </c>
      <c r="E3918">
        <v>53</v>
      </c>
      <c r="F3918">
        <v>18382</v>
      </c>
      <c r="G3918">
        <v>972</v>
      </c>
    </row>
    <row r="3919" spans="1:7">
      <c r="A3919" s="2">
        <v>43963</v>
      </c>
      <c r="B3919" s="2">
        <f t="shared" si="122"/>
        <v>43982</v>
      </c>
      <c r="C3919" s="3">
        <f t="shared" si="123"/>
        <v>1</v>
      </c>
      <c r="D3919" t="s">
        <v>58</v>
      </c>
      <c r="E3919">
        <v>54</v>
      </c>
      <c r="F3919">
        <v>1379</v>
      </c>
      <c r="G3919">
        <v>58</v>
      </c>
    </row>
    <row r="3920" spans="1:7">
      <c r="A3920" s="2">
        <v>43963</v>
      </c>
      <c r="B3920" s="2">
        <f t="shared" si="122"/>
        <v>43982</v>
      </c>
      <c r="C3920" s="3">
        <f t="shared" si="123"/>
        <v>1</v>
      </c>
      <c r="D3920" t="s">
        <v>10</v>
      </c>
      <c r="E3920">
        <v>55</v>
      </c>
      <c r="F3920">
        <v>10781</v>
      </c>
      <c r="G3920">
        <v>418</v>
      </c>
    </row>
    <row r="3921" spans="1:7">
      <c r="A3921" s="2">
        <v>43963</v>
      </c>
      <c r="B3921" s="2">
        <f t="shared" si="122"/>
        <v>43982</v>
      </c>
      <c r="C3921" s="3">
        <f t="shared" si="123"/>
        <v>1</v>
      </c>
      <c r="D3921" t="s">
        <v>49</v>
      </c>
      <c r="E3921">
        <v>56</v>
      </c>
      <c r="F3921">
        <v>675</v>
      </c>
      <c r="G3921">
        <v>7</v>
      </c>
    </row>
    <row r="3922" spans="1:7">
      <c r="A3922" s="2">
        <v>43964</v>
      </c>
      <c r="B3922" s="2">
        <f t="shared" si="122"/>
        <v>43982</v>
      </c>
      <c r="C3922" s="3">
        <f t="shared" si="123"/>
        <v>1</v>
      </c>
      <c r="D3922" t="s">
        <v>52</v>
      </c>
      <c r="E3922">
        <v>1</v>
      </c>
      <c r="F3922">
        <v>10700</v>
      </c>
      <c r="G3922">
        <v>450</v>
      </c>
    </row>
    <row r="3923" spans="1:7">
      <c r="A3923" s="2">
        <v>43964</v>
      </c>
      <c r="B3923" s="2">
        <f t="shared" si="122"/>
        <v>43982</v>
      </c>
      <c r="C3923" s="3">
        <f t="shared" si="123"/>
        <v>1</v>
      </c>
      <c r="D3923" t="s">
        <v>50</v>
      </c>
      <c r="E3923">
        <v>2</v>
      </c>
      <c r="F3923">
        <v>383</v>
      </c>
      <c r="G3923">
        <v>8</v>
      </c>
    </row>
    <row r="3924" spans="1:7">
      <c r="A3924" s="2">
        <v>43964</v>
      </c>
      <c r="B3924" s="2">
        <f t="shared" si="122"/>
        <v>43982</v>
      </c>
      <c r="C3924" s="3">
        <f t="shared" si="123"/>
        <v>1</v>
      </c>
      <c r="D3924" t="s">
        <v>8</v>
      </c>
      <c r="E3924">
        <v>4</v>
      </c>
      <c r="F3924">
        <v>12176</v>
      </c>
      <c r="G3924">
        <v>594</v>
      </c>
    </row>
    <row r="3925" spans="1:7">
      <c r="A3925" s="2">
        <v>43964</v>
      </c>
      <c r="B3925" s="2">
        <f t="shared" si="122"/>
        <v>43982</v>
      </c>
      <c r="C3925" s="3">
        <f t="shared" si="123"/>
        <v>1</v>
      </c>
      <c r="D3925" t="s">
        <v>44</v>
      </c>
      <c r="E3925">
        <v>5</v>
      </c>
      <c r="F3925">
        <v>4236</v>
      </c>
      <c r="G3925">
        <v>97</v>
      </c>
    </row>
    <row r="3926" spans="1:7">
      <c r="A3926" s="2">
        <v>43964</v>
      </c>
      <c r="B3926" s="2">
        <f t="shared" si="122"/>
        <v>43982</v>
      </c>
      <c r="C3926" s="3">
        <f t="shared" si="123"/>
        <v>1</v>
      </c>
      <c r="D3926" t="s">
        <v>7</v>
      </c>
      <c r="E3926">
        <v>6</v>
      </c>
      <c r="F3926">
        <v>73218</v>
      </c>
      <c r="G3926">
        <v>3014</v>
      </c>
    </row>
    <row r="3927" spans="1:7">
      <c r="A3927" s="2">
        <v>43964</v>
      </c>
      <c r="B3927" s="2">
        <f t="shared" si="122"/>
        <v>43982</v>
      </c>
      <c r="C3927" s="3">
        <f t="shared" si="123"/>
        <v>1</v>
      </c>
      <c r="D3927" t="s">
        <v>22</v>
      </c>
      <c r="E3927">
        <v>8</v>
      </c>
      <c r="F3927">
        <v>20442</v>
      </c>
      <c r="G3927">
        <v>1062</v>
      </c>
    </row>
    <row r="3928" spans="1:7">
      <c r="A3928" s="2">
        <v>43964</v>
      </c>
      <c r="B3928" s="2">
        <f t="shared" si="122"/>
        <v>43982</v>
      </c>
      <c r="C3928" s="3">
        <f t="shared" si="123"/>
        <v>1</v>
      </c>
      <c r="D3928" t="s">
        <v>38</v>
      </c>
      <c r="E3928">
        <v>9</v>
      </c>
      <c r="F3928">
        <v>34855</v>
      </c>
      <c r="G3928">
        <v>3125</v>
      </c>
    </row>
    <row r="3929" spans="1:7">
      <c r="A3929" s="2">
        <v>43964</v>
      </c>
      <c r="B3929" s="2">
        <f t="shared" si="122"/>
        <v>43982</v>
      </c>
      <c r="C3929" s="3">
        <f t="shared" si="123"/>
        <v>1</v>
      </c>
      <c r="D3929" t="s">
        <v>45</v>
      </c>
      <c r="E3929">
        <v>10</v>
      </c>
      <c r="F3929">
        <v>6952</v>
      </c>
      <c r="G3929">
        <v>247</v>
      </c>
    </row>
    <row r="3930" spans="1:7">
      <c r="A3930" s="2">
        <v>43964</v>
      </c>
      <c r="B3930" s="2">
        <f t="shared" si="122"/>
        <v>43982</v>
      </c>
      <c r="C3930" s="3">
        <f t="shared" si="123"/>
        <v>1</v>
      </c>
      <c r="D3930" t="s">
        <v>33</v>
      </c>
      <c r="E3930">
        <v>11</v>
      </c>
      <c r="F3930">
        <v>6584</v>
      </c>
      <c r="G3930">
        <v>350</v>
      </c>
    </row>
    <row r="3931" spans="1:7">
      <c r="A3931" s="2">
        <v>43964</v>
      </c>
      <c r="B3931" s="2">
        <f t="shared" si="122"/>
        <v>43982</v>
      </c>
      <c r="C3931" s="3">
        <f t="shared" si="123"/>
        <v>1</v>
      </c>
      <c r="D3931" t="s">
        <v>15</v>
      </c>
      <c r="E3931">
        <v>12</v>
      </c>
      <c r="F3931">
        <v>42394</v>
      </c>
      <c r="G3931">
        <v>1826</v>
      </c>
    </row>
    <row r="3932" spans="1:7">
      <c r="A3932" s="2">
        <v>43964</v>
      </c>
      <c r="B3932" s="2">
        <f t="shared" si="122"/>
        <v>43982</v>
      </c>
      <c r="C3932" s="3">
        <f t="shared" si="123"/>
        <v>1</v>
      </c>
      <c r="D3932" t="s">
        <v>18</v>
      </c>
      <c r="E3932">
        <v>13</v>
      </c>
      <c r="F3932">
        <v>33866</v>
      </c>
      <c r="G3932">
        <v>1494</v>
      </c>
    </row>
    <row r="3933" spans="1:7">
      <c r="A3933" s="2">
        <v>43964</v>
      </c>
      <c r="B3933" s="2">
        <f t="shared" si="122"/>
        <v>43982</v>
      </c>
      <c r="C3933" s="3">
        <f t="shared" si="123"/>
        <v>1</v>
      </c>
      <c r="D3933" t="s">
        <v>57</v>
      </c>
      <c r="E3933">
        <v>66</v>
      </c>
      <c r="F3933">
        <v>1121</v>
      </c>
      <c r="G3933">
        <v>6</v>
      </c>
    </row>
    <row r="3934" spans="1:7">
      <c r="A3934" s="2">
        <v>43964</v>
      </c>
      <c r="B3934" s="2">
        <f t="shared" si="122"/>
        <v>43982</v>
      </c>
      <c r="C3934" s="3">
        <f t="shared" si="123"/>
        <v>1</v>
      </c>
      <c r="D3934" t="s">
        <v>26</v>
      </c>
      <c r="E3934">
        <v>15</v>
      </c>
      <c r="F3934">
        <v>627</v>
      </c>
      <c r="G3934">
        <v>17</v>
      </c>
    </row>
    <row r="3935" spans="1:7">
      <c r="A3935" s="2">
        <v>43964</v>
      </c>
      <c r="B3935" s="2">
        <f t="shared" si="122"/>
        <v>43982</v>
      </c>
      <c r="C3935" s="3">
        <f t="shared" si="123"/>
        <v>1</v>
      </c>
      <c r="D3935" t="s">
        <v>53</v>
      </c>
      <c r="E3935">
        <v>16</v>
      </c>
      <c r="F3935">
        <v>2325</v>
      </c>
      <c r="G3935">
        <v>69</v>
      </c>
    </row>
    <row r="3936" spans="1:7">
      <c r="A3936" s="2">
        <v>43964</v>
      </c>
      <c r="B3936" s="2">
        <f t="shared" si="122"/>
        <v>43982</v>
      </c>
      <c r="C3936" s="3">
        <f t="shared" si="123"/>
        <v>1</v>
      </c>
      <c r="D3936" t="s">
        <v>6</v>
      </c>
      <c r="E3936">
        <v>17</v>
      </c>
      <c r="F3936">
        <v>84874</v>
      </c>
      <c r="G3936">
        <v>3815</v>
      </c>
    </row>
    <row r="3937" spans="1:7">
      <c r="A3937" s="2">
        <v>43964</v>
      </c>
      <c r="B3937" s="2">
        <f t="shared" si="122"/>
        <v>43982</v>
      </c>
      <c r="C3937" s="3">
        <f t="shared" si="123"/>
        <v>1</v>
      </c>
      <c r="D3937" t="s">
        <v>27</v>
      </c>
      <c r="E3937">
        <v>18</v>
      </c>
      <c r="F3937">
        <v>26044</v>
      </c>
      <c r="G3937">
        <v>1619</v>
      </c>
    </row>
    <row r="3938" spans="1:7">
      <c r="A3938" s="2">
        <v>43964</v>
      </c>
      <c r="B3938" s="2">
        <f t="shared" si="122"/>
        <v>43982</v>
      </c>
      <c r="C3938" s="3">
        <f t="shared" si="123"/>
        <v>1</v>
      </c>
      <c r="D3938" t="s">
        <v>39</v>
      </c>
      <c r="E3938">
        <v>19</v>
      </c>
      <c r="F3938">
        <v>13289</v>
      </c>
      <c r="G3938">
        <v>306</v>
      </c>
    </row>
    <row r="3939" spans="1:7">
      <c r="A3939" s="2">
        <v>43964</v>
      </c>
      <c r="B3939" s="2">
        <f t="shared" si="122"/>
        <v>43982</v>
      </c>
      <c r="C3939" s="3">
        <f t="shared" si="123"/>
        <v>1</v>
      </c>
      <c r="D3939" t="s">
        <v>34</v>
      </c>
      <c r="E3939">
        <v>20</v>
      </c>
      <c r="F3939">
        <v>7552</v>
      </c>
      <c r="G3939">
        <v>179</v>
      </c>
    </row>
    <row r="3940" spans="1:7">
      <c r="A3940" s="2">
        <v>43964</v>
      </c>
      <c r="B3940" s="2">
        <f t="shared" si="122"/>
        <v>43982</v>
      </c>
      <c r="C3940" s="3">
        <f t="shared" si="123"/>
        <v>1</v>
      </c>
      <c r="D3940" t="s">
        <v>28</v>
      </c>
      <c r="E3940">
        <v>21</v>
      </c>
      <c r="F3940">
        <v>7102</v>
      </c>
      <c r="G3940">
        <v>334</v>
      </c>
    </row>
    <row r="3941" spans="1:7">
      <c r="A3941" s="2">
        <v>43964</v>
      </c>
      <c r="B3941" s="2">
        <f t="shared" si="122"/>
        <v>43982</v>
      </c>
      <c r="C3941" s="3">
        <f t="shared" si="123"/>
        <v>1</v>
      </c>
      <c r="D3941" t="s">
        <v>40</v>
      </c>
      <c r="E3941">
        <v>22</v>
      </c>
      <c r="F3941">
        <v>32728</v>
      </c>
      <c r="G3941">
        <v>2381</v>
      </c>
    </row>
    <row r="3942" spans="1:7">
      <c r="A3942" s="2">
        <v>43964</v>
      </c>
      <c r="B3942" s="2">
        <f t="shared" si="122"/>
        <v>43982</v>
      </c>
      <c r="C3942" s="3">
        <f t="shared" si="123"/>
        <v>1</v>
      </c>
      <c r="D3942" t="s">
        <v>51</v>
      </c>
      <c r="E3942">
        <v>23</v>
      </c>
      <c r="F3942">
        <v>1515</v>
      </c>
      <c r="G3942">
        <v>66</v>
      </c>
    </row>
    <row r="3943" spans="1:7">
      <c r="A3943" s="2">
        <v>43964</v>
      </c>
      <c r="B3943" s="2">
        <f t="shared" si="122"/>
        <v>43982</v>
      </c>
      <c r="C3943" s="3">
        <f t="shared" si="123"/>
        <v>1</v>
      </c>
      <c r="D3943" t="s">
        <v>23</v>
      </c>
      <c r="E3943">
        <v>24</v>
      </c>
      <c r="F3943">
        <v>34927</v>
      </c>
      <c r="G3943">
        <v>1809</v>
      </c>
    </row>
    <row r="3944" spans="1:7">
      <c r="A3944" s="2">
        <v>43964</v>
      </c>
      <c r="B3944" s="2">
        <f t="shared" si="122"/>
        <v>43982</v>
      </c>
      <c r="C3944" s="3">
        <f t="shared" si="123"/>
        <v>1</v>
      </c>
      <c r="D3944" t="s">
        <v>9</v>
      </c>
      <c r="E3944">
        <v>25</v>
      </c>
      <c r="F3944">
        <v>80497</v>
      </c>
      <c r="G3944">
        <v>5315</v>
      </c>
    </row>
    <row r="3945" spans="1:7">
      <c r="A3945" s="2">
        <v>43964</v>
      </c>
      <c r="B3945" s="2">
        <f t="shared" si="122"/>
        <v>43982</v>
      </c>
      <c r="C3945" s="3">
        <f t="shared" si="123"/>
        <v>1</v>
      </c>
      <c r="D3945" t="s">
        <v>42</v>
      </c>
      <c r="E3945">
        <v>26</v>
      </c>
      <c r="F3945">
        <v>48307</v>
      </c>
      <c r="G3945">
        <v>4714</v>
      </c>
    </row>
    <row r="3946" spans="1:7">
      <c r="A3946" s="2">
        <v>43964</v>
      </c>
      <c r="B3946" s="2">
        <f t="shared" si="122"/>
        <v>43982</v>
      </c>
      <c r="C3946" s="3">
        <f t="shared" si="123"/>
        <v>1</v>
      </c>
      <c r="D3946" t="s">
        <v>29</v>
      </c>
      <c r="E3946">
        <v>27</v>
      </c>
      <c r="F3946">
        <v>12916</v>
      </c>
      <c r="G3946">
        <v>638</v>
      </c>
    </row>
    <row r="3947" spans="1:7">
      <c r="A3947" s="2">
        <v>43964</v>
      </c>
      <c r="B3947" s="2">
        <f t="shared" si="122"/>
        <v>43982</v>
      </c>
      <c r="C3947" s="3">
        <f t="shared" si="123"/>
        <v>1</v>
      </c>
      <c r="D3947" t="s">
        <v>46</v>
      </c>
      <c r="E3947">
        <v>28</v>
      </c>
      <c r="F3947">
        <v>10090</v>
      </c>
      <c r="G3947">
        <v>465</v>
      </c>
    </row>
    <row r="3948" spans="1:7">
      <c r="A3948" s="2">
        <v>43964</v>
      </c>
      <c r="B3948" s="2">
        <f t="shared" si="122"/>
        <v>43982</v>
      </c>
      <c r="C3948" s="3">
        <f t="shared" si="123"/>
        <v>1</v>
      </c>
      <c r="D3948" t="s">
        <v>35</v>
      </c>
      <c r="E3948">
        <v>29</v>
      </c>
      <c r="F3948">
        <v>10369</v>
      </c>
      <c r="G3948">
        <v>548</v>
      </c>
    </row>
    <row r="3949" spans="1:7">
      <c r="A3949" s="2">
        <v>43964</v>
      </c>
      <c r="B3949" s="2">
        <f t="shared" si="122"/>
        <v>43982</v>
      </c>
      <c r="C3949" s="3">
        <f t="shared" si="123"/>
        <v>1</v>
      </c>
      <c r="D3949" t="s">
        <v>54</v>
      </c>
      <c r="E3949">
        <v>30</v>
      </c>
      <c r="F3949">
        <v>462</v>
      </c>
      <c r="G3949">
        <v>16</v>
      </c>
    </row>
    <row r="3950" spans="1:7">
      <c r="A3950" s="2">
        <v>43964</v>
      </c>
      <c r="B3950" s="2">
        <f t="shared" si="122"/>
        <v>43982</v>
      </c>
      <c r="C3950" s="3">
        <f t="shared" si="123"/>
        <v>1</v>
      </c>
      <c r="D3950" t="s">
        <v>12</v>
      </c>
      <c r="E3950">
        <v>31</v>
      </c>
      <c r="F3950">
        <v>9072</v>
      </c>
      <c r="G3950">
        <v>106</v>
      </c>
    </row>
    <row r="3951" spans="1:7">
      <c r="A3951" s="2">
        <v>43964</v>
      </c>
      <c r="B3951" s="2">
        <f t="shared" si="122"/>
        <v>43982</v>
      </c>
      <c r="C3951" s="3">
        <f t="shared" si="123"/>
        <v>1</v>
      </c>
      <c r="D3951" t="s">
        <v>24</v>
      </c>
      <c r="E3951">
        <v>32</v>
      </c>
      <c r="F3951">
        <v>6482</v>
      </c>
      <c r="G3951">
        <v>331</v>
      </c>
    </row>
    <row r="3952" spans="1:7">
      <c r="A3952" s="2">
        <v>43964</v>
      </c>
      <c r="B3952" s="2">
        <f t="shared" si="122"/>
        <v>43982</v>
      </c>
      <c r="C3952" s="3">
        <f t="shared" si="123"/>
        <v>1</v>
      </c>
      <c r="D3952" t="s">
        <v>19</v>
      </c>
      <c r="E3952">
        <v>33</v>
      </c>
      <c r="F3952">
        <v>3299</v>
      </c>
      <c r="G3952">
        <v>150</v>
      </c>
    </row>
    <row r="3953" spans="1:7">
      <c r="A3953" s="2">
        <v>43964</v>
      </c>
      <c r="B3953" s="2">
        <f t="shared" si="122"/>
        <v>43982</v>
      </c>
      <c r="C3953" s="3">
        <f t="shared" si="123"/>
        <v>1</v>
      </c>
      <c r="D3953" t="s">
        <v>21</v>
      </c>
      <c r="E3953">
        <v>34</v>
      </c>
      <c r="F3953">
        <v>141560</v>
      </c>
      <c r="G3953">
        <v>9702</v>
      </c>
    </row>
    <row r="3954" spans="1:7">
      <c r="A3954" s="2">
        <v>43964</v>
      </c>
      <c r="B3954" s="2">
        <f t="shared" si="122"/>
        <v>43982</v>
      </c>
      <c r="C3954" s="3">
        <f t="shared" si="123"/>
        <v>1</v>
      </c>
      <c r="D3954" t="s">
        <v>47</v>
      </c>
      <c r="E3954">
        <v>35</v>
      </c>
      <c r="F3954">
        <v>5364</v>
      </c>
      <c r="G3954">
        <v>231</v>
      </c>
    </row>
    <row r="3955" spans="1:7">
      <c r="A3955" s="2">
        <v>43964</v>
      </c>
      <c r="B3955" s="2">
        <f t="shared" si="122"/>
        <v>43982</v>
      </c>
      <c r="C3955" s="3">
        <f t="shared" si="123"/>
        <v>1</v>
      </c>
      <c r="D3955" t="s">
        <v>16</v>
      </c>
      <c r="E3955">
        <v>36</v>
      </c>
      <c r="F3955">
        <v>345828</v>
      </c>
      <c r="G3955">
        <v>27448</v>
      </c>
    </row>
    <row r="3956" spans="1:7">
      <c r="A3956" s="2">
        <v>43964</v>
      </c>
      <c r="B3956" s="2">
        <f t="shared" si="122"/>
        <v>43982</v>
      </c>
      <c r="C3956" s="3">
        <f t="shared" si="123"/>
        <v>1</v>
      </c>
      <c r="D3956" t="s">
        <v>20</v>
      </c>
      <c r="E3956">
        <v>37</v>
      </c>
      <c r="F3956">
        <v>15850</v>
      </c>
      <c r="G3956">
        <v>615</v>
      </c>
    </row>
    <row r="3957" spans="1:7">
      <c r="A3957" s="2">
        <v>43964</v>
      </c>
      <c r="B3957" s="2">
        <f t="shared" si="122"/>
        <v>43982</v>
      </c>
      <c r="C3957" s="3">
        <f t="shared" si="123"/>
        <v>1</v>
      </c>
      <c r="D3957" t="s">
        <v>48</v>
      </c>
      <c r="E3957">
        <v>38</v>
      </c>
      <c r="F3957">
        <v>1647</v>
      </c>
      <c r="G3957">
        <v>40</v>
      </c>
    </row>
    <row r="3958" spans="1:7">
      <c r="A3958" s="2">
        <v>43964</v>
      </c>
      <c r="B3958" s="2">
        <f t="shared" si="122"/>
        <v>43982</v>
      </c>
      <c r="C3958" s="3">
        <f t="shared" si="123"/>
        <v>1</v>
      </c>
      <c r="D3958" t="s">
        <v>59</v>
      </c>
      <c r="E3958">
        <v>69</v>
      </c>
      <c r="F3958">
        <v>19</v>
      </c>
      <c r="G3958">
        <v>2</v>
      </c>
    </row>
    <row r="3959" spans="1:7">
      <c r="A3959" s="2">
        <v>43964</v>
      </c>
      <c r="B3959" s="2">
        <f t="shared" si="122"/>
        <v>43982</v>
      </c>
      <c r="C3959" s="3">
        <f t="shared" si="123"/>
        <v>1</v>
      </c>
      <c r="D3959" t="s">
        <v>41</v>
      </c>
      <c r="E3959">
        <v>39</v>
      </c>
      <c r="F3959">
        <v>25727</v>
      </c>
      <c r="G3959">
        <v>1483</v>
      </c>
    </row>
    <row r="3960" spans="1:7">
      <c r="A3960" s="2">
        <v>43964</v>
      </c>
      <c r="B3960" s="2">
        <f t="shared" si="122"/>
        <v>43982</v>
      </c>
      <c r="C3960" s="3">
        <f t="shared" si="123"/>
        <v>1</v>
      </c>
      <c r="D3960" t="s">
        <v>30</v>
      </c>
      <c r="E3960">
        <v>40</v>
      </c>
      <c r="F3960">
        <v>4852</v>
      </c>
      <c r="G3960">
        <v>278</v>
      </c>
    </row>
    <row r="3961" spans="1:7">
      <c r="A3961" s="2">
        <v>43964</v>
      </c>
      <c r="B3961" s="2">
        <f t="shared" si="122"/>
        <v>43982</v>
      </c>
      <c r="C3961" s="3">
        <f t="shared" si="123"/>
        <v>1</v>
      </c>
      <c r="D3961" t="s">
        <v>14</v>
      </c>
      <c r="E3961">
        <v>41</v>
      </c>
      <c r="F3961">
        <v>3416</v>
      </c>
      <c r="G3961">
        <v>134</v>
      </c>
    </row>
    <row r="3962" spans="1:7">
      <c r="A3962" s="2">
        <v>43964</v>
      </c>
      <c r="B3962" s="2">
        <f t="shared" si="122"/>
        <v>43982</v>
      </c>
      <c r="C3962" s="3">
        <f t="shared" si="123"/>
        <v>1</v>
      </c>
      <c r="D3962" t="s">
        <v>31</v>
      </c>
      <c r="E3962">
        <v>42</v>
      </c>
      <c r="F3962">
        <v>62194</v>
      </c>
      <c r="G3962">
        <v>4104</v>
      </c>
    </row>
    <row r="3963" spans="1:7">
      <c r="A3963" s="2">
        <v>43964</v>
      </c>
      <c r="B3963" s="2">
        <f t="shared" si="122"/>
        <v>43982</v>
      </c>
      <c r="C3963" s="3">
        <f t="shared" si="123"/>
        <v>1</v>
      </c>
      <c r="D3963" t="s">
        <v>55</v>
      </c>
      <c r="E3963">
        <v>72</v>
      </c>
      <c r="F3963">
        <v>2329</v>
      </c>
      <c r="G3963">
        <v>115</v>
      </c>
    </row>
    <row r="3964" spans="1:7">
      <c r="A3964" s="2">
        <v>43964</v>
      </c>
      <c r="B3964" s="2">
        <f t="shared" si="122"/>
        <v>43982</v>
      </c>
      <c r="C3964" s="3">
        <f t="shared" si="123"/>
        <v>1</v>
      </c>
      <c r="D3964" t="s">
        <v>17</v>
      </c>
      <c r="E3964">
        <v>44</v>
      </c>
      <c r="F3964">
        <v>11835</v>
      </c>
      <c r="G3964">
        <v>462</v>
      </c>
    </row>
    <row r="3965" spans="1:7">
      <c r="A3965" s="2">
        <v>43964</v>
      </c>
      <c r="B3965" s="2">
        <f t="shared" si="122"/>
        <v>43982</v>
      </c>
      <c r="C3965" s="3">
        <f t="shared" si="123"/>
        <v>1</v>
      </c>
      <c r="D3965" t="s">
        <v>32</v>
      </c>
      <c r="E3965">
        <v>45</v>
      </c>
      <c r="F3965">
        <v>8030</v>
      </c>
      <c r="G3965">
        <v>362</v>
      </c>
    </row>
    <row r="3966" spans="1:7">
      <c r="A3966" s="2">
        <v>43964</v>
      </c>
      <c r="B3966" s="2">
        <f t="shared" si="122"/>
        <v>43982</v>
      </c>
      <c r="C3966" s="3">
        <f t="shared" si="123"/>
        <v>1</v>
      </c>
      <c r="D3966" t="s">
        <v>43</v>
      </c>
      <c r="E3966">
        <v>46</v>
      </c>
      <c r="F3966">
        <v>3732</v>
      </c>
      <c r="G3966">
        <v>39</v>
      </c>
    </row>
    <row r="3967" spans="1:7">
      <c r="A3967" s="2">
        <v>43964</v>
      </c>
      <c r="B3967" s="2">
        <f t="shared" si="122"/>
        <v>43982</v>
      </c>
      <c r="C3967" s="3">
        <f t="shared" si="123"/>
        <v>1</v>
      </c>
      <c r="D3967" t="s">
        <v>25</v>
      </c>
      <c r="E3967">
        <v>47</v>
      </c>
      <c r="F3967">
        <v>16261</v>
      </c>
      <c r="G3967">
        <v>271</v>
      </c>
    </row>
    <row r="3968" spans="1:7">
      <c r="A3968" s="2">
        <v>43964</v>
      </c>
      <c r="B3968" s="2">
        <f t="shared" si="122"/>
        <v>43982</v>
      </c>
      <c r="C3968" s="3">
        <f t="shared" si="123"/>
        <v>1</v>
      </c>
      <c r="D3968" t="s">
        <v>11</v>
      </c>
      <c r="E3968">
        <v>48</v>
      </c>
      <c r="F3968">
        <v>43822</v>
      </c>
      <c r="G3968">
        <v>1205</v>
      </c>
    </row>
    <row r="3969" spans="1:7">
      <c r="A3969" s="2">
        <v>43964</v>
      </c>
      <c r="B3969" s="2">
        <f t="shared" si="122"/>
        <v>43982</v>
      </c>
      <c r="C3969" s="3">
        <f t="shared" si="123"/>
        <v>1</v>
      </c>
      <c r="D3969" t="s">
        <v>13</v>
      </c>
      <c r="E3969">
        <v>49</v>
      </c>
      <c r="F3969">
        <v>6624</v>
      </c>
      <c r="G3969">
        <v>76</v>
      </c>
    </row>
    <row r="3970" spans="1:7">
      <c r="A3970" s="2">
        <v>43964</v>
      </c>
      <c r="B3970" s="2">
        <f t="shared" si="122"/>
        <v>43982</v>
      </c>
      <c r="C3970" s="3">
        <f t="shared" si="123"/>
        <v>1</v>
      </c>
      <c r="D3970" t="s">
        <v>36</v>
      </c>
      <c r="E3970">
        <v>50</v>
      </c>
      <c r="F3970">
        <v>929</v>
      </c>
      <c r="G3970">
        <v>53</v>
      </c>
    </row>
    <row r="3971" spans="1:7">
      <c r="A3971" s="2">
        <v>43964</v>
      </c>
      <c r="B3971" s="2">
        <f t="shared" si="122"/>
        <v>43982</v>
      </c>
      <c r="C3971" s="3">
        <f t="shared" si="123"/>
        <v>1</v>
      </c>
      <c r="D3971" t="s">
        <v>56</v>
      </c>
      <c r="E3971">
        <v>78</v>
      </c>
      <c r="F3971">
        <v>69</v>
      </c>
      <c r="G3971">
        <v>6</v>
      </c>
    </row>
    <row r="3972" spans="1:7">
      <c r="A3972" s="2">
        <v>43964</v>
      </c>
      <c r="B3972" s="2">
        <f t="shared" ref="B3972:B4035" si="124">EOMONTH(A3972,0)</f>
        <v>43982</v>
      </c>
      <c r="C3972" s="3">
        <f t="shared" ref="C3972:C4035" si="125">IF(A3972=B3972,0,1)</f>
        <v>1</v>
      </c>
      <c r="D3972" t="s">
        <v>37</v>
      </c>
      <c r="E3972">
        <v>51</v>
      </c>
      <c r="F3972">
        <v>26746</v>
      </c>
      <c r="G3972">
        <v>927</v>
      </c>
    </row>
    <row r="3973" spans="1:7">
      <c r="A3973" s="2">
        <v>43964</v>
      </c>
      <c r="B3973" s="2">
        <f t="shared" si="124"/>
        <v>43982</v>
      </c>
      <c r="C3973" s="3">
        <f t="shared" si="125"/>
        <v>1</v>
      </c>
      <c r="D3973" t="s">
        <v>5</v>
      </c>
      <c r="E3973">
        <v>53</v>
      </c>
      <c r="F3973">
        <v>18492</v>
      </c>
      <c r="G3973">
        <v>977</v>
      </c>
    </row>
    <row r="3974" spans="1:7">
      <c r="A3974" s="2">
        <v>43964</v>
      </c>
      <c r="B3974" s="2">
        <f t="shared" si="124"/>
        <v>43982</v>
      </c>
      <c r="C3974" s="3">
        <f t="shared" si="125"/>
        <v>1</v>
      </c>
      <c r="D3974" t="s">
        <v>58</v>
      </c>
      <c r="E3974">
        <v>54</v>
      </c>
      <c r="F3974">
        <v>1405</v>
      </c>
      <c r="G3974">
        <v>59</v>
      </c>
    </row>
    <row r="3975" spans="1:7">
      <c r="A3975" s="2">
        <v>43964</v>
      </c>
      <c r="B3975" s="2">
        <f t="shared" si="124"/>
        <v>43982</v>
      </c>
      <c r="C3975" s="3">
        <f t="shared" si="125"/>
        <v>1</v>
      </c>
      <c r="D3975" t="s">
        <v>10</v>
      </c>
      <c r="E3975">
        <v>55</v>
      </c>
      <c r="F3975">
        <v>11071</v>
      </c>
      <c r="G3975">
        <v>421</v>
      </c>
    </row>
    <row r="3976" spans="1:7">
      <c r="A3976" s="2">
        <v>43964</v>
      </c>
      <c r="B3976" s="2">
        <f t="shared" si="124"/>
        <v>43982</v>
      </c>
      <c r="C3976" s="3">
        <f t="shared" si="125"/>
        <v>1</v>
      </c>
      <c r="D3976" t="s">
        <v>49</v>
      </c>
      <c r="E3976">
        <v>56</v>
      </c>
      <c r="F3976">
        <v>688</v>
      </c>
      <c r="G3976">
        <v>7</v>
      </c>
    </row>
    <row r="3977" spans="1:7">
      <c r="A3977" s="2">
        <v>43965</v>
      </c>
      <c r="B3977" s="2">
        <f t="shared" si="124"/>
        <v>43982</v>
      </c>
      <c r="C3977" s="3">
        <f t="shared" si="125"/>
        <v>1</v>
      </c>
      <c r="D3977" t="s">
        <v>52</v>
      </c>
      <c r="E3977">
        <v>1</v>
      </c>
      <c r="F3977">
        <v>11101</v>
      </c>
      <c r="G3977">
        <v>473</v>
      </c>
    </row>
    <row r="3978" spans="1:7">
      <c r="A3978" s="2">
        <v>43965</v>
      </c>
      <c r="B3978" s="2">
        <f t="shared" si="124"/>
        <v>43982</v>
      </c>
      <c r="C3978" s="3">
        <f t="shared" si="125"/>
        <v>1</v>
      </c>
      <c r="D3978" t="s">
        <v>50</v>
      </c>
      <c r="E3978">
        <v>2</v>
      </c>
      <c r="F3978">
        <v>387</v>
      </c>
      <c r="G3978">
        <v>8</v>
      </c>
    </row>
    <row r="3979" spans="1:7">
      <c r="A3979" s="2">
        <v>43965</v>
      </c>
      <c r="B3979" s="2">
        <f t="shared" si="124"/>
        <v>43982</v>
      </c>
      <c r="C3979" s="3">
        <f t="shared" si="125"/>
        <v>1</v>
      </c>
      <c r="D3979" t="s">
        <v>8</v>
      </c>
      <c r="E3979">
        <v>4</v>
      </c>
      <c r="F3979">
        <v>12674</v>
      </c>
      <c r="G3979">
        <v>624</v>
      </c>
    </row>
    <row r="3980" spans="1:7">
      <c r="A3980" s="2">
        <v>43965</v>
      </c>
      <c r="B3980" s="2">
        <f t="shared" si="124"/>
        <v>43982</v>
      </c>
      <c r="C3980" s="3">
        <f t="shared" si="125"/>
        <v>1</v>
      </c>
      <c r="D3980" t="s">
        <v>44</v>
      </c>
      <c r="E3980">
        <v>5</v>
      </c>
      <c r="F3980">
        <v>4366</v>
      </c>
      <c r="G3980">
        <v>98</v>
      </c>
    </row>
    <row r="3981" spans="1:7">
      <c r="A3981" s="2">
        <v>43965</v>
      </c>
      <c r="B3981" s="2">
        <f t="shared" si="124"/>
        <v>43982</v>
      </c>
      <c r="C3981" s="3">
        <f t="shared" si="125"/>
        <v>1</v>
      </c>
      <c r="D3981" t="s">
        <v>7</v>
      </c>
      <c r="E3981">
        <v>6</v>
      </c>
      <c r="F3981">
        <v>74947</v>
      </c>
      <c r="G3981">
        <v>3039</v>
      </c>
    </row>
    <row r="3982" spans="1:7">
      <c r="A3982" s="2">
        <v>43965</v>
      </c>
      <c r="B3982" s="2">
        <f t="shared" si="124"/>
        <v>43982</v>
      </c>
      <c r="C3982" s="3">
        <f t="shared" si="125"/>
        <v>1</v>
      </c>
      <c r="D3982" t="s">
        <v>22</v>
      </c>
      <c r="E3982">
        <v>8</v>
      </c>
      <c r="F3982">
        <v>20813</v>
      </c>
      <c r="G3982">
        <v>1091</v>
      </c>
    </row>
    <row r="3983" spans="1:7">
      <c r="A3983" s="2">
        <v>43965</v>
      </c>
      <c r="B3983" s="2">
        <f t="shared" si="124"/>
        <v>43982</v>
      </c>
      <c r="C3983" s="3">
        <f t="shared" si="125"/>
        <v>1</v>
      </c>
      <c r="D3983" t="s">
        <v>38</v>
      </c>
      <c r="E3983">
        <v>9</v>
      </c>
      <c r="F3983">
        <v>35464</v>
      </c>
      <c r="G3983">
        <v>3219</v>
      </c>
    </row>
    <row r="3984" spans="1:7">
      <c r="A3984" s="2">
        <v>43965</v>
      </c>
      <c r="B3984" s="2">
        <f t="shared" si="124"/>
        <v>43982</v>
      </c>
      <c r="C3984" s="3">
        <f t="shared" si="125"/>
        <v>1</v>
      </c>
      <c r="D3984" t="s">
        <v>45</v>
      </c>
      <c r="E3984">
        <v>10</v>
      </c>
      <c r="F3984">
        <v>7223</v>
      </c>
      <c r="G3984">
        <v>260</v>
      </c>
    </row>
    <row r="3985" spans="1:7">
      <c r="A3985" s="2">
        <v>43965</v>
      </c>
      <c r="B3985" s="2">
        <f t="shared" si="124"/>
        <v>43982</v>
      </c>
      <c r="C3985" s="3">
        <f t="shared" si="125"/>
        <v>1</v>
      </c>
      <c r="D3985" t="s">
        <v>33</v>
      </c>
      <c r="E3985">
        <v>11</v>
      </c>
      <c r="F3985">
        <v>6736</v>
      </c>
      <c r="G3985">
        <v>358</v>
      </c>
    </row>
    <row r="3986" spans="1:7">
      <c r="A3986" s="2">
        <v>43965</v>
      </c>
      <c r="B3986" s="2">
        <f t="shared" si="124"/>
        <v>43982</v>
      </c>
      <c r="C3986" s="3">
        <f t="shared" si="125"/>
        <v>1</v>
      </c>
      <c r="D3986" t="s">
        <v>15</v>
      </c>
      <c r="E3986">
        <v>12</v>
      </c>
      <c r="F3986">
        <v>43202</v>
      </c>
      <c r="G3986">
        <v>1874</v>
      </c>
    </row>
    <row r="3987" spans="1:7">
      <c r="A3987" s="2">
        <v>43965</v>
      </c>
      <c r="B3987" s="2">
        <f t="shared" si="124"/>
        <v>43982</v>
      </c>
      <c r="C3987" s="3">
        <f t="shared" si="125"/>
        <v>1</v>
      </c>
      <c r="D3987" t="s">
        <v>18</v>
      </c>
      <c r="E3987">
        <v>13</v>
      </c>
      <c r="F3987">
        <v>34422</v>
      </c>
      <c r="G3987">
        <v>1521</v>
      </c>
    </row>
    <row r="3988" spans="1:7">
      <c r="A3988" s="2">
        <v>43965</v>
      </c>
      <c r="B3988" s="2">
        <f t="shared" si="124"/>
        <v>43982</v>
      </c>
      <c r="C3988" s="3">
        <f t="shared" si="125"/>
        <v>1</v>
      </c>
      <c r="D3988" t="s">
        <v>57</v>
      </c>
      <c r="E3988">
        <v>66</v>
      </c>
      <c r="F3988">
        <v>1121</v>
      </c>
      <c r="G3988">
        <v>6</v>
      </c>
    </row>
    <row r="3989" spans="1:7">
      <c r="A3989" s="2">
        <v>43965</v>
      </c>
      <c r="B3989" s="2">
        <f t="shared" si="124"/>
        <v>43982</v>
      </c>
      <c r="C3989" s="3">
        <f t="shared" si="125"/>
        <v>1</v>
      </c>
      <c r="D3989" t="s">
        <v>26</v>
      </c>
      <c r="E3989">
        <v>15</v>
      </c>
      <c r="F3989">
        <v>627</v>
      </c>
      <c r="G3989">
        <v>17</v>
      </c>
    </row>
    <row r="3990" spans="1:7">
      <c r="A3990" s="2">
        <v>43965</v>
      </c>
      <c r="B3990" s="2">
        <f t="shared" si="124"/>
        <v>43982</v>
      </c>
      <c r="C3990" s="3">
        <f t="shared" si="125"/>
        <v>1</v>
      </c>
      <c r="D3990" t="s">
        <v>53</v>
      </c>
      <c r="E3990">
        <v>16</v>
      </c>
      <c r="F3990">
        <v>2352</v>
      </c>
      <c r="G3990">
        <v>72</v>
      </c>
    </row>
    <row r="3991" spans="1:7">
      <c r="A3991" s="2">
        <v>43965</v>
      </c>
      <c r="B3991" s="2">
        <f t="shared" si="124"/>
        <v>43982</v>
      </c>
      <c r="C3991" s="3">
        <f t="shared" si="125"/>
        <v>1</v>
      </c>
      <c r="D3991" t="s">
        <v>6</v>
      </c>
      <c r="E3991">
        <v>17</v>
      </c>
      <c r="F3991">
        <v>88081</v>
      </c>
      <c r="G3991">
        <v>3945</v>
      </c>
    </row>
    <row r="3992" spans="1:7">
      <c r="A3992" s="2">
        <v>43965</v>
      </c>
      <c r="B3992" s="2">
        <f t="shared" si="124"/>
        <v>43982</v>
      </c>
      <c r="C3992" s="3">
        <f t="shared" si="125"/>
        <v>1</v>
      </c>
      <c r="D3992" t="s">
        <v>27</v>
      </c>
      <c r="E3992">
        <v>18</v>
      </c>
      <c r="F3992">
        <v>26627</v>
      </c>
      <c r="G3992">
        <v>1646</v>
      </c>
    </row>
    <row r="3993" spans="1:7">
      <c r="A3993" s="2">
        <v>43965</v>
      </c>
      <c r="B3993" s="2">
        <f t="shared" si="124"/>
        <v>43982</v>
      </c>
      <c r="C3993" s="3">
        <f t="shared" si="125"/>
        <v>1</v>
      </c>
      <c r="D3993" t="s">
        <v>39</v>
      </c>
      <c r="E3993">
        <v>19</v>
      </c>
      <c r="F3993">
        <v>13675</v>
      </c>
      <c r="G3993">
        <v>318</v>
      </c>
    </row>
    <row r="3994" spans="1:7">
      <c r="A3994" s="2">
        <v>43965</v>
      </c>
      <c r="B3994" s="2">
        <f t="shared" si="124"/>
        <v>43982</v>
      </c>
      <c r="C3994" s="3">
        <f t="shared" si="125"/>
        <v>1</v>
      </c>
      <c r="D3994" t="s">
        <v>34</v>
      </c>
      <c r="E3994">
        <v>20</v>
      </c>
      <c r="F3994">
        <v>7668</v>
      </c>
      <c r="G3994">
        <v>181</v>
      </c>
    </row>
    <row r="3995" spans="1:7">
      <c r="A3995" s="2">
        <v>43965</v>
      </c>
      <c r="B3995" s="2">
        <f t="shared" si="124"/>
        <v>43982</v>
      </c>
      <c r="C3995" s="3">
        <f t="shared" si="125"/>
        <v>1</v>
      </c>
      <c r="D3995" t="s">
        <v>28</v>
      </c>
      <c r="E3995">
        <v>21</v>
      </c>
      <c r="F3995">
        <v>7397</v>
      </c>
      <c r="G3995">
        <v>341</v>
      </c>
    </row>
    <row r="3996" spans="1:7">
      <c r="A3996" s="2">
        <v>43965</v>
      </c>
      <c r="B3996" s="2">
        <f t="shared" si="124"/>
        <v>43982</v>
      </c>
      <c r="C3996" s="3">
        <f t="shared" si="125"/>
        <v>1</v>
      </c>
      <c r="D3996" t="s">
        <v>40</v>
      </c>
      <c r="E3996">
        <v>22</v>
      </c>
      <c r="F3996">
        <v>33555</v>
      </c>
      <c r="G3996">
        <v>2417</v>
      </c>
    </row>
    <row r="3997" spans="1:7">
      <c r="A3997" s="2">
        <v>43965</v>
      </c>
      <c r="B3997" s="2">
        <f t="shared" si="124"/>
        <v>43982</v>
      </c>
      <c r="C3997" s="3">
        <f t="shared" si="125"/>
        <v>1</v>
      </c>
      <c r="D3997" t="s">
        <v>51</v>
      </c>
      <c r="E3997">
        <v>23</v>
      </c>
      <c r="F3997">
        <v>1565</v>
      </c>
      <c r="G3997">
        <v>69</v>
      </c>
    </row>
    <row r="3998" spans="1:7">
      <c r="A3998" s="2">
        <v>43965</v>
      </c>
      <c r="B3998" s="2">
        <f t="shared" si="124"/>
        <v>43982</v>
      </c>
      <c r="C3998" s="3">
        <f t="shared" si="125"/>
        <v>1</v>
      </c>
      <c r="D3998" t="s">
        <v>23</v>
      </c>
      <c r="E3998">
        <v>24</v>
      </c>
      <c r="F3998">
        <v>36021</v>
      </c>
      <c r="G3998">
        <v>1866</v>
      </c>
    </row>
    <row r="3999" spans="1:7">
      <c r="A3999" s="2">
        <v>43965</v>
      </c>
      <c r="B3999" s="2">
        <f t="shared" si="124"/>
        <v>43982</v>
      </c>
      <c r="C3999" s="3">
        <f t="shared" si="125"/>
        <v>1</v>
      </c>
      <c r="D3999" t="s">
        <v>9</v>
      </c>
      <c r="E3999">
        <v>25</v>
      </c>
      <c r="F3999">
        <v>82182</v>
      </c>
      <c r="G3999">
        <v>5482</v>
      </c>
    </row>
    <row r="4000" spans="1:7">
      <c r="A4000" s="2">
        <v>43965</v>
      </c>
      <c r="B4000" s="2">
        <f t="shared" si="124"/>
        <v>43982</v>
      </c>
      <c r="C4000" s="3">
        <f t="shared" si="125"/>
        <v>1</v>
      </c>
      <c r="D4000" t="s">
        <v>42</v>
      </c>
      <c r="E4000">
        <v>26</v>
      </c>
      <c r="F4000">
        <v>49489</v>
      </c>
      <c r="G4000">
        <v>4787</v>
      </c>
    </row>
    <row r="4001" spans="1:7">
      <c r="A4001" s="2">
        <v>43965</v>
      </c>
      <c r="B4001" s="2">
        <f t="shared" si="124"/>
        <v>43982</v>
      </c>
      <c r="C4001" s="3">
        <f t="shared" si="125"/>
        <v>1</v>
      </c>
      <c r="D4001" t="s">
        <v>29</v>
      </c>
      <c r="E4001">
        <v>27</v>
      </c>
      <c r="F4001">
        <v>13443</v>
      </c>
      <c r="G4001">
        <v>672</v>
      </c>
    </row>
    <row r="4002" spans="1:7">
      <c r="A4002" s="2">
        <v>43965</v>
      </c>
      <c r="B4002" s="2">
        <f t="shared" si="124"/>
        <v>43982</v>
      </c>
      <c r="C4002" s="3">
        <f t="shared" si="125"/>
        <v>1</v>
      </c>
      <c r="D4002" t="s">
        <v>46</v>
      </c>
      <c r="E4002">
        <v>28</v>
      </c>
      <c r="F4002">
        <v>10483</v>
      </c>
      <c r="G4002">
        <v>480</v>
      </c>
    </row>
    <row r="4003" spans="1:7">
      <c r="A4003" s="2">
        <v>43965</v>
      </c>
      <c r="B4003" s="2">
        <f t="shared" si="124"/>
        <v>43982</v>
      </c>
      <c r="C4003" s="3">
        <f t="shared" si="125"/>
        <v>1</v>
      </c>
      <c r="D4003" t="s">
        <v>35</v>
      </c>
      <c r="E4003">
        <v>29</v>
      </c>
      <c r="F4003">
        <v>10490</v>
      </c>
      <c r="G4003">
        <v>564</v>
      </c>
    </row>
    <row r="4004" spans="1:7">
      <c r="A4004" s="2">
        <v>43965</v>
      </c>
      <c r="B4004" s="2">
        <f t="shared" si="124"/>
        <v>43982</v>
      </c>
      <c r="C4004" s="3">
        <f t="shared" si="125"/>
        <v>1</v>
      </c>
      <c r="D4004" t="s">
        <v>54</v>
      </c>
      <c r="E4004">
        <v>30</v>
      </c>
      <c r="F4004">
        <v>462</v>
      </c>
      <c r="G4004">
        <v>16</v>
      </c>
    </row>
    <row r="4005" spans="1:7">
      <c r="A4005" s="2">
        <v>43965</v>
      </c>
      <c r="B4005" s="2">
        <f t="shared" si="124"/>
        <v>43982</v>
      </c>
      <c r="C4005" s="3">
        <f t="shared" si="125"/>
        <v>1</v>
      </c>
      <c r="D4005" t="s">
        <v>12</v>
      </c>
      <c r="E4005">
        <v>31</v>
      </c>
      <c r="F4005">
        <v>9411</v>
      </c>
      <c r="G4005">
        <v>117</v>
      </c>
    </row>
    <row r="4006" spans="1:7">
      <c r="A4006" s="2">
        <v>43965</v>
      </c>
      <c r="B4006" s="2">
        <f t="shared" si="124"/>
        <v>43982</v>
      </c>
      <c r="C4006" s="3">
        <f t="shared" si="125"/>
        <v>1</v>
      </c>
      <c r="D4006" t="s">
        <v>24</v>
      </c>
      <c r="E4006">
        <v>32</v>
      </c>
      <c r="F4006">
        <v>6604</v>
      </c>
      <c r="G4006">
        <v>339</v>
      </c>
    </row>
    <row r="4007" spans="1:7">
      <c r="A4007" s="2">
        <v>43965</v>
      </c>
      <c r="B4007" s="2">
        <f t="shared" si="124"/>
        <v>43982</v>
      </c>
      <c r="C4007" s="3">
        <f t="shared" si="125"/>
        <v>1</v>
      </c>
      <c r="D4007" t="s">
        <v>19</v>
      </c>
      <c r="E4007">
        <v>33</v>
      </c>
      <c r="F4007">
        <v>3382</v>
      </c>
      <c r="G4007">
        <v>151</v>
      </c>
    </row>
    <row r="4008" spans="1:7">
      <c r="A4008" s="2">
        <v>43965</v>
      </c>
      <c r="B4008" s="2">
        <f t="shared" si="124"/>
        <v>43982</v>
      </c>
      <c r="C4008" s="3">
        <f t="shared" si="125"/>
        <v>1</v>
      </c>
      <c r="D4008" t="s">
        <v>21</v>
      </c>
      <c r="E4008">
        <v>34</v>
      </c>
      <c r="F4008">
        <v>142704</v>
      </c>
      <c r="G4008">
        <v>9946</v>
      </c>
    </row>
    <row r="4009" spans="1:7">
      <c r="A4009" s="2">
        <v>43965</v>
      </c>
      <c r="B4009" s="2">
        <f t="shared" si="124"/>
        <v>43982</v>
      </c>
      <c r="C4009" s="3">
        <f t="shared" si="125"/>
        <v>1</v>
      </c>
      <c r="D4009" t="s">
        <v>47</v>
      </c>
      <c r="E4009">
        <v>35</v>
      </c>
      <c r="F4009">
        <v>5503</v>
      </c>
      <c r="G4009">
        <v>242</v>
      </c>
    </row>
    <row r="4010" spans="1:7">
      <c r="A4010" s="2">
        <v>43965</v>
      </c>
      <c r="B4010" s="2">
        <f t="shared" si="124"/>
        <v>43982</v>
      </c>
      <c r="C4010" s="3">
        <f t="shared" si="125"/>
        <v>1</v>
      </c>
      <c r="D4010" t="s">
        <v>16</v>
      </c>
      <c r="E4010">
        <v>36</v>
      </c>
      <c r="F4010">
        <v>348192</v>
      </c>
      <c r="G4010">
        <v>27617</v>
      </c>
    </row>
    <row r="4011" spans="1:7">
      <c r="A4011" s="2">
        <v>43965</v>
      </c>
      <c r="B4011" s="2">
        <f t="shared" si="124"/>
        <v>43982</v>
      </c>
      <c r="C4011" s="3">
        <f t="shared" si="125"/>
        <v>1</v>
      </c>
      <c r="D4011" t="s">
        <v>20</v>
      </c>
      <c r="E4011">
        <v>37</v>
      </c>
      <c r="F4011">
        <v>16593</v>
      </c>
      <c r="G4011">
        <v>632</v>
      </c>
    </row>
    <row r="4012" spans="1:7">
      <c r="A4012" s="2">
        <v>43965</v>
      </c>
      <c r="B4012" s="2">
        <f t="shared" si="124"/>
        <v>43982</v>
      </c>
      <c r="C4012" s="3">
        <f t="shared" si="125"/>
        <v>1</v>
      </c>
      <c r="D4012" t="s">
        <v>48</v>
      </c>
      <c r="E4012">
        <v>38</v>
      </c>
      <c r="F4012">
        <v>1712</v>
      </c>
      <c r="G4012">
        <v>40</v>
      </c>
    </row>
    <row r="4013" spans="1:7">
      <c r="A4013" s="2">
        <v>43965</v>
      </c>
      <c r="B4013" s="2">
        <f t="shared" si="124"/>
        <v>43982</v>
      </c>
      <c r="C4013" s="3">
        <f t="shared" si="125"/>
        <v>1</v>
      </c>
      <c r="D4013" t="s">
        <v>59</v>
      </c>
      <c r="E4013">
        <v>69</v>
      </c>
      <c r="F4013">
        <v>19</v>
      </c>
      <c r="G4013">
        <v>2</v>
      </c>
    </row>
    <row r="4014" spans="1:7">
      <c r="A4014" s="2">
        <v>43965</v>
      </c>
      <c r="B4014" s="2">
        <f t="shared" si="124"/>
        <v>43982</v>
      </c>
      <c r="C4014" s="3">
        <f t="shared" si="125"/>
        <v>1</v>
      </c>
      <c r="D4014" t="s">
        <v>41</v>
      </c>
      <c r="E4014">
        <v>39</v>
      </c>
      <c r="F4014">
        <v>26363</v>
      </c>
      <c r="G4014">
        <v>1534</v>
      </c>
    </row>
    <row r="4015" spans="1:7">
      <c r="A4015" s="2">
        <v>43965</v>
      </c>
      <c r="B4015" s="2">
        <f t="shared" si="124"/>
        <v>43982</v>
      </c>
      <c r="C4015" s="3">
        <f t="shared" si="125"/>
        <v>1</v>
      </c>
      <c r="D4015" t="s">
        <v>30</v>
      </c>
      <c r="E4015">
        <v>40</v>
      </c>
      <c r="F4015">
        <v>4962</v>
      </c>
      <c r="G4015">
        <v>284</v>
      </c>
    </row>
    <row r="4016" spans="1:7">
      <c r="A4016" s="2">
        <v>43965</v>
      </c>
      <c r="B4016" s="2">
        <f t="shared" si="124"/>
        <v>43982</v>
      </c>
      <c r="C4016" s="3">
        <f t="shared" si="125"/>
        <v>1</v>
      </c>
      <c r="D4016" t="s">
        <v>14</v>
      </c>
      <c r="E4016">
        <v>41</v>
      </c>
      <c r="F4016">
        <v>3479</v>
      </c>
      <c r="G4016">
        <v>137</v>
      </c>
    </row>
    <row r="4017" spans="1:7">
      <c r="A4017" s="2">
        <v>43965</v>
      </c>
      <c r="B4017" s="2">
        <f t="shared" si="124"/>
        <v>43982</v>
      </c>
      <c r="C4017" s="3">
        <f t="shared" si="125"/>
        <v>1</v>
      </c>
      <c r="D4017" t="s">
        <v>31</v>
      </c>
      <c r="E4017">
        <v>42</v>
      </c>
      <c r="F4017">
        <v>63158</v>
      </c>
      <c r="G4017">
        <v>4298</v>
      </c>
    </row>
    <row r="4018" spans="1:7">
      <c r="A4018" s="2">
        <v>43965</v>
      </c>
      <c r="B4018" s="2">
        <f t="shared" si="124"/>
        <v>43982</v>
      </c>
      <c r="C4018" s="3">
        <f t="shared" si="125"/>
        <v>1</v>
      </c>
      <c r="D4018" t="s">
        <v>55</v>
      </c>
      <c r="E4018">
        <v>72</v>
      </c>
      <c r="F4018">
        <v>2427</v>
      </c>
      <c r="G4018">
        <v>117</v>
      </c>
    </row>
    <row r="4019" spans="1:7">
      <c r="A4019" s="2">
        <v>43965</v>
      </c>
      <c r="B4019" s="2">
        <f t="shared" si="124"/>
        <v>43982</v>
      </c>
      <c r="C4019" s="3">
        <f t="shared" si="125"/>
        <v>1</v>
      </c>
      <c r="D4019" t="s">
        <v>17</v>
      </c>
      <c r="E4019">
        <v>44</v>
      </c>
      <c r="F4019">
        <v>12016</v>
      </c>
      <c r="G4019">
        <v>468</v>
      </c>
    </row>
    <row r="4020" spans="1:7">
      <c r="A4020" s="2">
        <v>43965</v>
      </c>
      <c r="B4020" s="2">
        <f t="shared" si="124"/>
        <v>43982</v>
      </c>
      <c r="C4020" s="3">
        <f t="shared" si="125"/>
        <v>1</v>
      </c>
      <c r="D4020" t="s">
        <v>32</v>
      </c>
      <c r="E4020">
        <v>45</v>
      </c>
      <c r="F4020">
        <v>8189</v>
      </c>
      <c r="G4020">
        <v>371</v>
      </c>
    </row>
    <row r="4021" spans="1:7">
      <c r="A4021" s="2">
        <v>43965</v>
      </c>
      <c r="B4021" s="2">
        <f t="shared" si="124"/>
        <v>43982</v>
      </c>
      <c r="C4021" s="3">
        <f t="shared" si="125"/>
        <v>1</v>
      </c>
      <c r="D4021" t="s">
        <v>43</v>
      </c>
      <c r="E4021">
        <v>46</v>
      </c>
      <c r="F4021">
        <v>3792</v>
      </c>
      <c r="G4021">
        <v>43</v>
      </c>
    </row>
    <row r="4022" spans="1:7">
      <c r="A4022" s="2">
        <v>43965</v>
      </c>
      <c r="B4022" s="2">
        <f t="shared" si="124"/>
        <v>43982</v>
      </c>
      <c r="C4022" s="3">
        <f t="shared" si="125"/>
        <v>1</v>
      </c>
      <c r="D4022" t="s">
        <v>25</v>
      </c>
      <c r="E4022">
        <v>47</v>
      </c>
      <c r="F4022">
        <v>16588</v>
      </c>
      <c r="G4022">
        <v>284</v>
      </c>
    </row>
    <row r="4023" spans="1:7">
      <c r="A4023" s="2">
        <v>43965</v>
      </c>
      <c r="B4023" s="2">
        <f t="shared" si="124"/>
        <v>43982</v>
      </c>
      <c r="C4023" s="3">
        <f t="shared" si="125"/>
        <v>1</v>
      </c>
      <c r="D4023" t="s">
        <v>11</v>
      </c>
      <c r="E4023">
        <v>48</v>
      </c>
      <c r="F4023">
        <v>45169</v>
      </c>
      <c r="G4023">
        <v>1256</v>
      </c>
    </row>
    <row r="4024" spans="1:7">
      <c r="A4024" s="2">
        <v>43965</v>
      </c>
      <c r="B4024" s="2">
        <f t="shared" si="124"/>
        <v>43982</v>
      </c>
      <c r="C4024" s="3">
        <f t="shared" si="125"/>
        <v>1</v>
      </c>
      <c r="D4024" t="s">
        <v>13</v>
      </c>
      <c r="E4024">
        <v>49</v>
      </c>
      <c r="F4024">
        <v>6760</v>
      </c>
      <c r="G4024">
        <v>76</v>
      </c>
    </row>
    <row r="4025" spans="1:7">
      <c r="A4025" s="2">
        <v>43965</v>
      </c>
      <c r="B4025" s="2">
        <f t="shared" si="124"/>
        <v>43982</v>
      </c>
      <c r="C4025" s="3">
        <f t="shared" si="125"/>
        <v>1</v>
      </c>
      <c r="D4025" t="s">
        <v>36</v>
      </c>
      <c r="E4025">
        <v>50</v>
      </c>
      <c r="F4025">
        <v>932</v>
      </c>
      <c r="G4025">
        <v>53</v>
      </c>
    </row>
    <row r="4026" spans="1:7">
      <c r="A4026" s="2">
        <v>43965</v>
      </c>
      <c r="B4026" s="2">
        <f t="shared" si="124"/>
        <v>43982</v>
      </c>
      <c r="C4026" s="3">
        <f t="shared" si="125"/>
        <v>1</v>
      </c>
      <c r="D4026" t="s">
        <v>56</v>
      </c>
      <c r="E4026">
        <v>78</v>
      </c>
      <c r="F4026">
        <v>69</v>
      </c>
      <c r="G4026">
        <v>6</v>
      </c>
    </row>
    <row r="4027" spans="1:7">
      <c r="A4027" s="2">
        <v>43965</v>
      </c>
      <c r="B4027" s="2">
        <f t="shared" si="124"/>
        <v>43982</v>
      </c>
      <c r="C4027" s="3">
        <f t="shared" si="125"/>
        <v>1</v>
      </c>
      <c r="D4027" t="s">
        <v>37</v>
      </c>
      <c r="E4027">
        <v>51</v>
      </c>
      <c r="F4027">
        <v>27813</v>
      </c>
      <c r="G4027">
        <v>955</v>
      </c>
    </row>
    <row r="4028" spans="1:7">
      <c r="A4028" s="2">
        <v>43965</v>
      </c>
      <c r="B4028" s="2">
        <f t="shared" si="124"/>
        <v>43982</v>
      </c>
      <c r="C4028" s="3">
        <f t="shared" si="125"/>
        <v>1</v>
      </c>
      <c r="D4028" t="s">
        <v>5</v>
      </c>
      <c r="E4028">
        <v>53</v>
      </c>
      <c r="F4028">
        <v>18861</v>
      </c>
      <c r="G4028">
        <v>991</v>
      </c>
    </row>
    <row r="4029" spans="1:7">
      <c r="A4029" s="2">
        <v>43965</v>
      </c>
      <c r="B4029" s="2">
        <f t="shared" si="124"/>
        <v>43982</v>
      </c>
      <c r="C4029" s="3">
        <f t="shared" si="125"/>
        <v>1</v>
      </c>
      <c r="D4029" t="s">
        <v>58</v>
      </c>
      <c r="E4029">
        <v>54</v>
      </c>
      <c r="F4029">
        <v>1435</v>
      </c>
      <c r="G4029">
        <v>62</v>
      </c>
    </row>
    <row r="4030" spans="1:7">
      <c r="A4030" s="2">
        <v>43965</v>
      </c>
      <c r="B4030" s="2">
        <f t="shared" si="124"/>
        <v>43982</v>
      </c>
      <c r="C4030" s="3">
        <f t="shared" si="125"/>
        <v>1</v>
      </c>
      <c r="D4030" t="s">
        <v>10</v>
      </c>
      <c r="E4030">
        <v>55</v>
      </c>
      <c r="F4030">
        <v>11449</v>
      </c>
      <c r="G4030">
        <v>434</v>
      </c>
    </row>
    <row r="4031" spans="1:7">
      <c r="A4031" s="2">
        <v>43965</v>
      </c>
      <c r="B4031" s="2">
        <f t="shared" si="124"/>
        <v>43982</v>
      </c>
      <c r="C4031" s="3">
        <f t="shared" si="125"/>
        <v>1</v>
      </c>
      <c r="D4031" t="s">
        <v>49</v>
      </c>
      <c r="E4031">
        <v>56</v>
      </c>
      <c r="F4031">
        <v>701</v>
      </c>
      <c r="G4031">
        <v>7</v>
      </c>
    </row>
    <row r="4032" spans="1:7">
      <c r="A4032" s="2">
        <v>43966</v>
      </c>
      <c r="B4032" s="2">
        <f t="shared" si="124"/>
        <v>43982</v>
      </c>
      <c r="C4032" s="3">
        <f t="shared" si="125"/>
        <v>1</v>
      </c>
      <c r="D4032" t="s">
        <v>52</v>
      </c>
      <c r="E4032">
        <v>1</v>
      </c>
      <c r="F4032">
        <v>11373</v>
      </c>
      <c r="G4032">
        <v>483</v>
      </c>
    </row>
    <row r="4033" spans="1:7">
      <c r="A4033" s="2">
        <v>43966</v>
      </c>
      <c r="B4033" s="2">
        <f t="shared" si="124"/>
        <v>43982</v>
      </c>
      <c r="C4033" s="3">
        <f t="shared" si="125"/>
        <v>1</v>
      </c>
      <c r="D4033" t="s">
        <v>50</v>
      </c>
      <c r="E4033">
        <v>2</v>
      </c>
      <c r="F4033">
        <v>388</v>
      </c>
      <c r="G4033">
        <v>8</v>
      </c>
    </row>
    <row r="4034" spans="1:7">
      <c r="A4034" s="2">
        <v>43966</v>
      </c>
      <c r="B4034" s="2">
        <f t="shared" si="124"/>
        <v>43982</v>
      </c>
      <c r="C4034" s="3">
        <f t="shared" si="125"/>
        <v>1</v>
      </c>
      <c r="D4034" t="s">
        <v>8</v>
      </c>
      <c r="E4034">
        <v>4</v>
      </c>
      <c r="F4034">
        <v>13169</v>
      </c>
      <c r="G4034">
        <v>651</v>
      </c>
    </row>
    <row r="4035" spans="1:7">
      <c r="A4035" s="2">
        <v>43966</v>
      </c>
      <c r="B4035" s="2">
        <f t="shared" si="124"/>
        <v>43982</v>
      </c>
      <c r="C4035" s="3">
        <f t="shared" si="125"/>
        <v>1</v>
      </c>
      <c r="D4035" t="s">
        <v>44</v>
      </c>
      <c r="E4035">
        <v>5</v>
      </c>
      <c r="F4035">
        <v>4463</v>
      </c>
      <c r="G4035">
        <v>98</v>
      </c>
    </row>
    <row r="4036" spans="1:7">
      <c r="A4036" s="2">
        <v>43966</v>
      </c>
      <c r="B4036" s="2">
        <f t="shared" ref="B4036:B4099" si="126">EOMONTH(A4036,0)</f>
        <v>43982</v>
      </c>
      <c r="C4036" s="3">
        <f t="shared" ref="C4036:C4099" si="127">IF(A4036=B4036,0,1)</f>
        <v>1</v>
      </c>
      <c r="D4036" t="s">
        <v>7</v>
      </c>
      <c r="E4036">
        <v>6</v>
      </c>
      <c r="F4036">
        <v>77015</v>
      </c>
      <c r="G4036">
        <v>3192</v>
      </c>
    </row>
    <row r="4037" spans="1:7">
      <c r="A4037" s="2">
        <v>43966</v>
      </c>
      <c r="B4037" s="2">
        <f t="shared" si="126"/>
        <v>43982</v>
      </c>
      <c r="C4037" s="3">
        <f t="shared" si="127"/>
        <v>1</v>
      </c>
      <c r="D4037" t="s">
        <v>22</v>
      </c>
      <c r="E4037">
        <v>8</v>
      </c>
      <c r="F4037">
        <v>21207</v>
      </c>
      <c r="G4037">
        <v>1150</v>
      </c>
    </row>
    <row r="4038" spans="1:7">
      <c r="A4038" s="2">
        <v>43966</v>
      </c>
      <c r="B4038" s="2">
        <f t="shared" si="126"/>
        <v>43982</v>
      </c>
      <c r="C4038" s="3">
        <f t="shared" si="127"/>
        <v>1</v>
      </c>
      <c r="D4038" t="s">
        <v>38</v>
      </c>
      <c r="E4038">
        <v>9</v>
      </c>
      <c r="F4038">
        <v>36085</v>
      </c>
      <c r="G4038">
        <v>3285</v>
      </c>
    </row>
    <row r="4039" spans="1:7">
      <c r="A4039" s="2">
        <v>43966</v>
      </c>
      <c r="B4039" s="2">
        <f t="shared" si="126"/>
        <v>43982</v>
      </c>
      <c r="C4039" s="3">
        <f t="shared" si="127"/>
        <v>1</v>
      </c>
      <c r="D4039" t="s">
        <v>45</v>
      </c>
      <c r="E4039">
        <v>10</v>
      </c>
      <c r="F4039">
        <v>7373</v>
      </c>
      <c r="G4039">
        <v>271</v>
      </c>
    </row>
    <row r="4040" spans="1:7">
      <c r="A4040" s="2">
        <v>43966</v>
      </c>
      <c r="B4040" s="2">
        <f t="shared" si="126"/>
        <v>43982</v>
      </c>
      <c r="C4040" s="3">
        <f t="shared" si="127"/>
        <v>1</v>
      </c>
      <c r="D4040" t="s">
        <v>33</v>
      </c>
      <c r="E4040">
        <v>11</v>
      </c>
      <c r="F4040">
        <v>6871</v>
      </c>
      <c r="G4040">
        <v>368</v>
      </c>
    </row>
    <row r="4041" spans="1:7">
      <c r="A4041" s="2">
        <v>43966</v>
      </c>
      <c r="B4041" s="2">
        <f t="shared" si="126"/>
        <v>43982</v>
      </c>
      <c r="C4041" s="3">
        <f t="shared" si="127"/>
        <v>1</v>
      </c>
      <c r="D4041" t="s">
        <v>15</v>
      </c>
      <c r="E4041">
        <v>12</v>
      </c>
      <c r="F4041">
        <v>44130</v>
      </c>
      <c r="G4041">
        <v>1916</v>
      </c>
    </row>
    <row r="4042" spans="1:7">
      <c r="A4042" s="2">
        <v>43966</v>
      </c>
      <c r="B4042" s="2">
        <f t="shared" si="126"/>
        <v>43982</v>
      </c>
      <c r="C4042" s="3">
        <f t="shared" si="127"/>
        <v>1</v>
      </c>
      <c r="D4042" t="s">
        <v>18</v>
      </c>
      <c r="E4042">
        <v>13</v>
      </c>
      <c r="F4042">
        <v>35242</v>
      </c>
      <c r="G4042">
        <v>1563</v>
      </c>
    </row>
    <row r="4043" spans="1:7">
      <c r="A4043" s="2">
        <v>43966</v>
      </c>
      <c r="B4043" s="2">
        <f t="shared" si="126"/>
        <v>43982</v>
      </c>
      <c r="C4043" s="3">
        <f t="shared" si="127"/>
        <v>1</v>
      </c>
      <c r="D4043" t="s">
        <v>57</v>
      </c>
      <c r="E4043">
        <v>66</v>
      </c>
      <c r="F4043">
        <v>1123</v>
      </c>
      <c r="G4043">
        <v>6</v>
      </c>
    </row>
    <row r="4044" spans="1:7">
      <c r="A4044" s="2">
        <v>43966</v>
      </c>
      <c r="B4044" s="2">
        <f t="shared" si="126"/>
        <v>43982</v>
      </c>
      <c r="C4044" s="3">
        <f t="shared" si="127"/>
        <v>1</v>
      </c>
      <c r="D4044" t="s">
        <v>26</v>
      </c>
      <c r="E4044">
        <v>15</v>
      </c>
      <c r="F4044">
        <v>628</v>
      </c>
      <c r="G4044">
        <v>17</v>
      </c>
    </row>
    <row r="4045" spans="1:7">
      <c r="A4045" s="2">
        <v>43966</v>
      </c>
      <c r="B4045" s="2">
        <f t="shared" si="126"/>
        <v>43982</v>
      </c>
      <c r="C4045" s="3">
        <f t="shared" si="127"/>
        <v>1</v>
      </c>
      <c r="D4045" t="s">
        <v>53</v>
      </c>
      <c r="E4045">
        <v>16</v>
      </c>
      <c r="F4045">
        <v>2389</v>
      </c>
      <c r="G4045">
        <v>73</v>
      </c>
    </row>
    <row r="4046" spans="1:7">
      <c r="A4046" s="2">
        <v>43966</v>
      </c>
      <c r="B4046" s="2">
        <f t="shared" si="126"/>
        <v>43982</v>
      </c>
      <c r="C4046" s="3">
        <f t="shared" si="127"/>
        <v>1</v>
      </c>
      <c r="D4046" t="s">
        <v>6</v>
      </c>
      <c r="E4046">
        <v>17</v>
      </c>
      <c r="F4046">
        <v>90528</v>
      </c>
      <c r="G4046">
        <v>4075</v>
      </c>
    </row>
    <row r="4047" spans="1:7">
      <c r="A4047" s="2">
        <v>43966</v>
      </c>
      <c r="B4047" s="2">
        <f t="shared" si="126"/>
        <v>43982</v>
      </c>
      <c r="C4047" s="3">
        <f t="shared" si="127"/>
        <v>1</v>
      </c>
      <c r="D4047" t="s">
        <v>27</v>
      </c>
      <c r="E4047">
        <v>18</v>
      </c>
      <c r="F4047">
        <v>27281</v>
      </c>
      <c r="G4047">
        <v>1691</v>
      </c>
    </row>
    <row r="4048" spans="1:7">
      <c r="A4048" s="2">
        <v>43966</v>
      </c>
      <c r="B4048" s="2">
        <f t="shared" si="126"/>
        <v>43982</v>
      </c>
      <c r="C4048" s="3">
        <f t="shared" si="127"/>
        <v>1</v>
      </c>
      <c r="D4048" t="s">
        <v>39</v>
      </c>
      <c r="E4048">
        <v>19</v>
      </c>
      <c r="F4048">
        <v>14049</v>
      </c>
      <c r="G4048">
        <v>336</v>
      </c>
    </row>
    <row r="4049" spans="1:7">
      <c r="A4049" s="2">
        <v>43966</v>
      </c>
      <c r="B4049" s="2">
        <f t="shared" si="126"/>
        <v>43982</v>
      </c>
      <c r="C4049" s="3">
        <f t="shared" si="127"/>
        <v>1</v>
      </c>
      <c r="D4049" t="s">
        <v>34</v>
      </c>
      <c r="E4049">
        <v>20</v>
      </c>
      <c r="F4049">
        <v>8006</v>
      </c>
      <c r="G4049">
        <v>187</v>
      </c>
    </row>
    <row r="4050" spans="1:7">
      <c r="A4050" s="2">
        <v>43966</v>
      </c>
      <c r="B4050" s="2">
        <f t="shared" si="126"/>
        <v>43982</v>
      </c>
      <c r="C4050" s="3">
        <f t="shared" si="127"/>
        <v>1</v>
      </c>
      <c r="D4050" t="s">
        <v>28</v>
      </c>
      <c r="E4050">
        <v>21</v>
      </c>
      <c r="F4050">
        <v>7578</v>
      </c>
      <c r="G4050">
        <v>343</v>
      </c>
    </row>
    <row r="4051" spans="1:7">
      <c r="A4051" s="2">
        <v>43966</v>
      </c>
      <c r="B4051" s="2">
        <f t="shared" si="126"/>
        <v>43982</v>
      </c>
      <c r="C4051" s="3">
        <f t="shared" si="127"/>
        <v>1</v>
      </c>
      <c r="D4051" t="s">
        <v>40</v>
      </c>
      <c r="E4051">
        <v>22</v>
      </c>
      <c r="F4051">
        <v>33903</v>
      </c>
      <c r="G4051">
        <v>2448</v>
      </c>
    </row>
    <row r="4052" spans="1:7">
      <c r="A4052" s="2">
        <v>43966</v>
      </c>
      <c r="B4052" s="2">
        <f t="shared" si="126"/>
        <v>43982</v>
      </c>
      <c r="C4052" s="3">
        <f t="shared" si="127"/>
        <v>1</v>
      </c>
      <c r="D4052" t="s">
        <v>51</v>
      </c>
      <c r="E4052">
        <v>23</v>
      </c>
      <c r="F4052">
        <v>1603</v>
      </c>
      <c r="G4052">
        <v>69</v>
      </c>
    </row>
    <row r="4053" spans="1:7">
      <c r="A4053" s="2">
        <v>43966</v>
      </c>
      <c r="B4053" s="2">
        <f t="shared" si="126"/>
        <v>43982</v>
      </c>
      <c r="C4053" s="3">
        <f t="shared" si="127"/>
        <v>1</v>
      </c>
      <c r="D4053" t="s">
        <v>23</v>
      </c>
      <c r="E4053">
        <v>24</v>
      </c>
      <c r="F4053">
        <v>37105</v>
      </c>
      <c r="G4053">
        <v>1911</v>
      </c>
    </row>
    <row r="4054" spans="1:7">
      <c r="A4054" s="2">
        <v>43966</v>
      </c>
      <c r="B4054" s="2">
        <f t="shared" si="126"/>
        <v>43982</v>
      </c>
      <c r="C4054" s="3">
        <f t="shared" si="127"/>
        <v>1</v>
      </c>
      <c r="D4054" t="s">
        <v>9</v>
      </c>
      <c r="E4054">
        <v>25</v>
      </c>
      <c r="F4054">
        <v>83421</v>
      </c>
      <c r="G4054">
        <v>5592</v>
      </c>
    </row>
    <row r="4055" spans="1:7">
      <c r="A4055" s="2">
        <v>43966</v>
      </c>
      <c r="B4055" s="2">
        <f t="shared" si="126"/>
        <v>43982</v>
      </c>
      <c r="C4055" s="3">
        <f t="shared" si="127"/>
        <v>1</v>
      </c>
      <c r="D4055" t="s">
        <v>42</v>
      </c>
      <c r="E4055">
        <v>26</v>
      </c>
      <c r="F4055">
        <v>49982</v>
      </c>
      <c r="G4055">
        <v>4825</v>
      </c>
    </row>
    <row r="4056" spans="1:7">
      <c r="A4056" s="2">
        <v>43966</v>
      </c>
      <c r="B4056" s="2">
        <f t="shared" si="126"/>
        <v>43982</v>
      </c>
      <c r="C4056" s="3">
        <f t="shared" si="127"/>
        <v>1</v>
      </c>
      <c r="D4056" t="s">
        <v>29</v>
      </c>
      <c r="E4056">
        <v>27</v>
      </c>
      <c r="F4056">
        <v>14240</v>
      </c>
      <c r="G4056">
        <v>692</v>
      </c>
    </row>
    <row r="4057" spans="1:7">
      <c r="A4057" s="2">
        <v>43966</v>
      </c>
      <c r="B4057" s="2">
        <f t="shared" si="126"/>
        <v>43982</v>
      </c>
      <c r="C4057" s="3">
        <f t="shared" si="127"/>
        <v>1</v>
      </c>
      <c r="D4057" t="s">
        <v>46</v>
      </c>
      <c r="E4057">
        <v>28</v>
      </c>
      <c r="F4057">
        <v>10801</v>
      </c>
      <c r="G4057">
        <v>493</v>
      </c>
    </row>
    <row r="4058" spans="1:7">
      <c r="A4058" s="2">
        <v>43966</v>
      </c>
      <c r="B4058" s="2">
        <f t="shared" si="126"/>
        <v>43982</v>
      </c>
      <c r="C4058" s="3">
        <f t="shared" si="127"/>
        <v>1</v>
      </c>
      <c r="D4058" t="s">
        <v>35</v>
      </c>
      <c r="E4058">
        <v>29</v>
      </c>
      <c r="F4058">
        <v>10567</v>
      </c>
      <c r="G4058">
        <v>579</v>
      </c>
    </row>
    <row r="4059" spans="1:7">
      <c r="A4059" s="2">
        <v>43966</v>
      </c>
      <c r="B4059" s="2">
        <f t="shared" si="126"/>
        <v>43982</v>
      </c>
      <c r="C4059" s="3">
        <f t="shared" si="127"/>
        <v>1</v>
      </c>
      <c r="D4059" t="s">
        <v>54</v>
      </c>
      <c r="E4059">
        <v>30</v>
      </c>
      <c r="F4059">
        <v>466</v>
      </c>
      <c r="G4059">
        <v>16</v>
      </c>
    </row>
    <row r="4060" spans="1:7">
      <c r="A4060" s="2">
        <v>43966</v>
      </c>
      <c r="B4060" s="2">
        <f t="shared" si="126"/>
        <v>43982</v>
      </c>
      <c r="C4060" s="3">
        <f t="shared" si="127"/>
        <v>1</v>
      </c>
      <c r="D4060" t="s">
        <v>12</v>
      </c>
      <c r="E4060">
        <v>31</v>
      </c>
      <c r="F4060">
        <v>9766</v>
      </c>
      <c r="G4060">
        <v>122</v>
      </c>
    </row>
    <row r="4061" spans="1:7">
      <c r="A4061" s="2">
        <v>43966</v>
      </c>
      <c r="B4061" s="2">
        <f t="shared" si="126"/>
        <v>43982</v>
      </c>
      <c r="C4061" s="3">
        <f t="shared" si="127"/>
        <v>1</v>
      </c>
      <c r="D4061" t="s">
        <v>24</v>
      </c>
      <c r="E4061">
        <v>32</v>
      </c>
      <c r="F4061">
        <v>6733</v>
      </c>
      <c r="G4061">
        <v>345</v>
      </c>
    </row>
    <row r="4062" spans="1:7">
      <c r="A4062" s="2">
        <v>43966</v>
      </c>
      <c r="B4062" s="2">
        <f t="shared" si="126"/>
        <v>43982</v>
      </c>
      <c r="C4062" s="3">
        <f t="shared" si="127"/>
        <v>1</v>
      </c>
      <c r="D4062" t="s">
        <v>19</v>
      </c>
      <c r="E4062">
        <v>33</v>
      </c>
      <c r="F4062">
        <v>3464</v>
      </c>
      <c r="G4062">
        <v>159</v>
      </c>
    </row>
    <row r="4063" spans="1:7">
      <c r="A4063" s="2">
        <v>43966</v>
      </c>
      <c r="B4063" s="2">
        <f t="shared" si="126"/>
        <v>43982</v>
      </c>
      <c r="C4063" s="3">
        <f t="shared" si="127"/>
        <v>1</v>
      </c>
      <c r="D4063" t="s">
        <v>21</v>
      </c>
      <c r="E4063">
        <v>34</v>
      </c>
      <c r="F4063">
        <v>143905</v>
      </c>
      <c r="G4063">
        <v>10138</v>
      </c>
    </row>
    <row r="4064" spans="1:7">
      <c r="A4064" s="2">
        <v>43966</v>
      </c>
      <c r="B4064" s="2">
        <f t="shared" si="126"/>
        <v>43982</v>
      </c>
      <c r="C4064" s="3">
        <f t="shared" si="127"/>
        <v>1</v>
      </c>
      <c r="D4064" t="s">
        <v>47</v>
      </c>
      <c r="E4064">
        <v>35</v>
      </c>
      <c r="F4064">
        <v>5662</v>
      </c>
      <c r="G4064">
        <v>253</v>
      </c>
    </row>
    <row r="4065" spans="1:7">
      <c r="A4065" s="2">
        <v>43966</v>
      </c>
      <c r="B4065" s="2">
        <f t="shared" si="126"/>
        <v>43982</v>
      </c>
      <c r="C4065" s="3">
        <f t="shared" si="127"/>
        <v>1</v>
      </c>
      <c r="D4065" t="s">
        <v>16</v>
      </c>
      <c r="E4065">
        <v>36</v>
      </c>
      <c r="F4065">
        <v>350951</v>
      </c>
      <c r="G4065">
        <v>27755</v>
      </c>
    </row>
    <row r="4066" spans="1:7">
      <c r="A4066" s="2">
        <v>43966</v>
      </c>
      <c r="B4066" s="2">
        <f t="shared" si="126"/>
        <v>43982</v>
      </c>
      <c r="C4066" s="3">
        <f t="shared" si="127"/>
        <v>1</v>
      </c>
      <c r="D4066" t="s">
        <v>20</v>
      </c>
      <c r="E4066">
        <v>37</v>
      </c>
      <c r="F4066">
        <v>17190</v>
      </c>
      <c r="G4066">
        <v>660</v>
      </c>
    </row>
    <row r="4067" spans="1:7">
      <c r="A4067" s="2">
        <v>43966</v>
      </c>
      <c r="B4067" s="2">
        <f t="shared" si="126"/>
        <v>43982</v>
      </c>
      <c r="C4067" s="3">
        <f t="shared" si="127"/>
        <v>1</v>
      </c>
      <c r="D4067" t="s">
        <v>48</v>
      </c>
      <c r="E4067">
        <v>38</v>
      </c>
      <c r="F4067">
        <v>1761</v>
      </c>
      <c r="G4067">
        <v>42</v>
      </c>
    </row>
    <row r="4068" spans="1:7">
      <c r="A4068" s="2">
        <v>43966</v>
      </c>
      <c r="B4068" s="2">
        <f t="shared" si="126"/>
        <v>43982</v>
      </c>
      <c r="C4068" s="3">
        <f t="shared" si="127"/>
        <v>1</v>
      </c>
      <c r="D4068" t="s">
        <v>59</v>
      </c>
      <c r="E4068">
        <v>69</v>
      </c>
      <c r="F4068">
        <v>19</v>
      </c>
      <c r="G4068">
        <v>2</v>
      </c>
    </row>
    <row r="4069" spans="1:7">
      <c r="A4069" s="2">
        <v>43966</v>
      </c>
      <c r="B4069" s="2">
        <f t="shared" si="126"/>
        <v>43982</v>
      </c>
      <c r="C4069" s="3">
        <f t="shared" si="127"/>
        <v>1</v>
      </c>
      <c r="D4069" t="s">
        <v>41</v>
      </c>
      <c r="E4069">
        <v>39</v>
      </c>
      <c r="F4069">
        <v>26956</v>
      </c>
      <c r="G4069">
        <v>1581</v>
      </c>
    </row>
    <row r="4070" spans="1:7">
      <c r="A4070" s="2">
        <v>43966</v>
      </c>
      <c r="B4070" s="2">
        <f t="shared" si="126"/>
        <v>43982</v>
      </c>
      <c r="C4070" s="3">
        <f t="shared" si="127"/>
        <v>1</v>
      </c>
      <c r="D4070" t="s">
        <v>30</v>
      </c>
      <c r="E4070">
        <v>40</v>
      </c>
      <c r="F4070">
        <v>5086</v>
      </c>
      <c r="G4070">
        <v>285</v>
      </c>
    </row>
    <row r="4071" spans="1:7">
      <c r="A4071" s="2">
        <v>43966</v>
      </c>
      <c r="B4071" s="2">
        <f t="shared" si="126"/>
        <v>43982</v>
      </c>
      <c r="C4071" s="3">
        <f t="shared" si="127"/>
        <v>1</v>
      </c>
      <c r="D4071" t="s">
        <v>14</v>
      </c>
      <c r="E4071">
        <v>41</v>
      </c>
      <c r="F4071">
        <v>3541</v>
      </c>
      <c r="G4071">
        <v>137</v>
      </c>
    </row>
    <row r="4072" spans="1:7">
      <c r="A4072" s="2">
        <v>43966</v>
      </c>
      <c r="B4072" s="2">
        <f t="shared" si="126"/>
        <v>43982</v>
      </c>
      <c r="C4072" s="3">
        <f t="shared" si="127"/>
        <v>1</v>
      </c>
      <c r="D4072" t="s">
        <v>31</v>
      </c>
      <c r="E4072">
        <v>42</v>
      </c>
      <c r="F4072">
        <v>64178</v>
      </c>
      <c r="G4072">
        <v>4432</v>
      </c>
    </row>
    <row r="4073" spans="1:7">
      <c r="A4073" s="2">
        <v>43966</v>
      </c>
      <c r="B4073" s="2">
        <f t="shared" si="126"/>
        <v>43982</v>
      </c>
      <c r="C4073" s="3">
        <f t="shared" si="127"/>
        <v>1</v>
      </c>
      <c r="D4073" t="s">
        <v>55</v>
      </c>
      <c r="E4073">
        <v>72</v>
      </c>
      <c r="F4073">
        <v>2542</v>
      </c>
      <c r="G4073">
        <v>122</v>
      </c>
    </row>
    <row r="4074" spans="1:7">
      <c r="A4074" s="2">
        <v>43966</v>
      </c>
      <c r="B4074" s="2">
        <f t="shared" si="126"/>
        <v>43982</v>
      </c>
      <c r="C4074" s="3">
        <f t="shared" si="127"/>
        <v>1</v>
      </c>
      <c r="D4074" t="s">
        <v>17</v>
      </c>
      <c r="E4074">
        <v>44</v>
      </c>
      <c r="F4074">
        <v>12219</v>
      </c>
      <c r="G4074">
        <v>479</v>
      </c>
    </row>
    <row r="4075" spans="1:7">
      <c r="A4075" s="2">
        <v>43966</v>
      </c>
      <c r="B4075" s="2">
        <f t="shared" si="126"/>
        <v>43982</v>
      </c>
      <c r="C4075" s="3">
        <f t="shared" si="127"/>
        <v>1</v>
      </c>
      <c r="D4075" t="s">
        <v>32</v>
      </c>
      <c r="E4075">
        <v>45</v>
      </c>
      <c r="F4075">
        <v>8407</v>
      </c>
      <c r="G4075">
        <v>380</v>
      </c>
    </row>
    <row r="4076" spans="1:7">
      <c r="A4076" s="2">
        <v>43966</v>
      </c>
      <c r="B4076" s="2">
        <f t="shared" si="126"/>
        <v>43982</v>
      </c>
      <c r="C4076" s="3">
        <f t="shared" si="127"/>
        <v>1</v>
      </c>
      <c r="D4076" t="s">
        <v>43</v>
      </c>
      <c r="E4076">
        <v>46</v>
      </c>
      <c r="F4076">
        <v>3887</v>
      </c>
      <c r="G4076">
        <v>44</v>
      </c>
    </row>
    <row r="4077" spans="1:7">
      <c r="A4077" s="2">
        <v>43966</v>
      </c>
      <c r="B4077" s="2">
        <f t="shared" si="126"/>
        <v>43982</v>
      </c>
      <c r="C4077" s="3">
        <f t="shared" si="127"/>
        <v>1</v>
      </c>
      <c r="D4077" t="s">
        <v>25</v>
      </c>
      <c r="E4077">
        <v>47</v>
      </c>
      <c r="F4077">
        <v>16917</v>
      </c>
      <c r="G4077">
        <v>288</v>
      </c>
    </row>
    <row r="4078" spans="1:7">
      <c r="A4078" s="2">
        <v>43966</v>
      </c>
      <c r="B4078" s="2">
        <f t="shared" si="126"/>
        <v>43982</v>
      </c>
      <c r="C4078" s="3">
        <f t="shared" si="127"/>
        <v>1</v>
      </c>
      <c r="D4078" t="s">
        <v>11</v>
      </c>
      <c r="E4078">
        <v>48</v>
      </c>
      <c r="F4078">
        <v>46987</v>
      </c>
      <c r="G4078">
        <v>1300</v>
      </c>
    </row>
    <row r="4079" spans="1:7">
      <c r="A4079" s="2">
        <v>43966</v>
      </c>
      <c r="B4079" s="2">
        <f t="shared" si="126"/>
        <v>43982</v>
      </c>
      <c r="C4079" s="3">
        <f t="shared" si="127"/>
        <v>1</v>
      </c>
      <c r="D4079" t="s">
        <v>13</v>
      </c>
      <c r="E4079">
        <v>49</v>
      </c>
      <c r="F4079">
        <v>6930</v>
      </c>
      <c r="G4079">
        <v>77</v>
      </c>
    </row>
    <row r="4080" spans="1:7">
      <c r="A4080" s="2">
        <v>43966</v>
      </c>
      <c r="B4080" s="2">
        <f t="shared" si="126"/>
        <v>43982</v>
      </c>
      <c r="C4080" s="3">
        <f t="shared" si="127"/>
        <v>1</v>
      </c>
      <c r="D4080" t="s">
        <v>36</v>
      </c>
      <c r="E4080">
        <v>50</v>
      </c>
      <c r="F4080">
        <v>933</v>
      </c>
      <c r="G4080">
        <v>53</v>
      </c>
    </row>
    <row r="4081" spans="1:7">
      <c r="A4081" s="2">
        <v>43966</v>
      </c>
      <c r="B4081" s="2">
        <f t="shared" si="126"/>
        <v>43982</v>
      </c>
      <c r="C4081" s="3">
        <f t="shared" si="127"/>
        <v>1</v>
      </c>
      <c r="D4081" t="s">
        <v>56</v>
      </c>
      <c r="E4081">
        <v>78</v>
      </c>
      <c r="F4081">
        <v>69</v>
      </c>
      <c r="G4081">
        <v>6</v>
      </c>
    </row>
    <row r="4082" spans="1:7">
      <c r="A4082" s="2">
        <v>43966</v>
      </c>
      <c r="B4082" s="2">
        <f t="shared" si="126"/>
        <v>43982</v>
      </c>
      <c r="C4082" s="3">
        <f t="shared" si="127"/>
        <v>1</v>
      </c>
      <c r="D4082" t="s">
        <v>37</v>
      </c>
      <c r="E4082">
        <v>51</v>
      </c>
      <c r="F4082">
        <v>28672</v>
      </c>
      <c r="G4082">
        <v>977</v>
      </c>
    </row>
    <row r="4083" spans="1:7">
      <c r="A4083" s="2">
        <v>43966</v>
      </c>
      <c r="B4083" s="2">
        <f t="shared" si="126"/>
        <v>43982</v>
      </c>
      <c r="C4083" s="3">
        <f t="shared" si="127"/>
        <v>1</v>
      </c>
      <c r="D4083" t="s">
        <v>5</v>
      </c>
      <c r="E4083">
        <v>53</v>
      </c>
      <c r="F4083">
        <v>19131</v>
      </c>
      <c r="G4083">
        <v>1008</v>
      </c>
    </row>
    <row r="4084" spans="1:7">
      <c r="A4084" s="2">
        <v>43966</v>
      </c>
      <c r="B4084" s="2">
        <f t="shared" si="126"/>
        <v>43982</v>
      </c>
      <c r="C4084" s="3">
        <f t="shared" si="127"/>
        <v>1</v>
      </c>
      <c r="D4084" t="s">
        <v>58</v>
      </c>
      <c r="E4084">
        <v>54</v>
      </c>
      <c r="F4084">
        <v>1448</v>
      </c>
      <c r="G4084">
        <v>64</v>
      </c>
    </row>
    <row r="4085" spans="1:7">
      <c r="A4085" s="2">
        <v>43966</v>
      </c>
      <c r="B4085" s="2">
        <f t="shared" si="126"/>
        <v>43982</v>
      </c>
      <c r="C4085" s="3">
        <f t="shared" si="127"/>
        <v>1</v>
      </c>
      <c r="D4085" t="s">
        <v>10</v>
      </c>
      <c r="E4085">
        <v>55</v>
      </c>
      <c r="F4085">
        <v>12037</v>
      </c>
      <c r="G4085">
        <v>445</v>
      </c>
    </row>
    <row r="4086" spans="1:7">
      <c r="A4086" s="2">
        <v>43966</v>
      </c>
      <c r="B4086" s="2">
        <f t="shared" si="126"/>
        <v>43982</v>
      </c>
      <c r="C4086" s="3">
        <f t="shared" si="127"/>
        <v>1</v>
      </c>
      <c r="D4086" t="s">
        <v>49</v>
      </c>
      <c r="E4086">
        <v>56</v>
      </c>
      <c r="F4086">
        <v>716</v>
      </c>
      <c r="G4086">
        <v>7</v>
      </c>
    </row>
    <row r="4087" spans="1:7">
      <c r="A4087" s="2">
        <v>43967</v>
      </c>
      <c r="B4087" s="2">
        <f t="shared" si="126"/>
        <v>43982</v>
      </c>
      <c r="C4087" s="3">
        <f t="shared" si="127"/>
        <v>1</v>
      </c>
      <c r="D4087" t="s">
        <v>52</v>
      </c>
      <c r="E4087">
        <v>1</v>
      </c>
      <c r="F4087">
        <v>11674</v>
      </c>
      <c r="G4087">
        <v>485</v>
      </c>
    </row>
    <row r="4088" spans="1:7">
      <c r="A4088" s="2">
        <v>43967</v>
      </c>
      <c r="B4088" s="2">
        <f t="shared" si="126"/>
        <v>43982</v>
      </c>
      <c r="C4088" s="3">
        <f t="shared" si="127"/>
        <v>1</v>
      </c>
      <c r="D4088" t="s">
        <v>50</v>
      </c>
      <c r="E4088">
        <v>2</v>
      </c>
      <c r="F4088">
        <v>392</v>
      </c>
      <c r="G4088">
        <v>8</v>
      </c>
    </row>
    <row r="4089" spans="1:7">
      <c r="A4089" s="2">
        <v>43967</v>
      </c>
      <c r="B4089" s="2">
        <f t="shared" si="126"/>
        <v>43982</v>
      </c>
      <c r="C4089" s="3">
        <f t="shared" si="127"/>
        <v>1</v>
      </c>
      <c r="D4089" t="s">
        <v>8</v>
      </c>
      <c r="E4089">
        <v>4</v>
      </c>
      <c r="F4089">
        <v>13631</v>
      </c>
      <c r="G4089">
        <v>679</v>
      </c>
    </row>
    <row r="4090" spans="1:7">
      <c r="A4090" s="2">
        <v>43967</v>
      </c>
      <c r="B4090" s="2">
        <f t="shared" si="126"/>
        <v>43982</v>
      </c>
      <c r="C4090" s="3">
        <f t="shared" si="127"/>
        <v>1</v>
      </c>
      <c r="D4090" t="s">
        <v>44</v>
      </c>
      <c r="E4090">
        <v>5</v>
      </c>
      <c r="F4090">
        <v>4578</v>
      </c>
      <c r="G4090">
        <v>98</v>
      </c>
    </row>
    <row r="4091" spans="1:7">
      <c r="A4091" s="2">
        <v>43967</v>
      </c>
      <c r="B4091" s="2">
        <f t="shared" si="126"/>
        <v>43982</v>
      </c>
      <c r="C4091" s="3">
        <f t="shared" si="127"/>
        <v>1</v>
      </c>
      <c r="D4091" t="s">
        <v>7</v>
      </c>
      <c r="E4091">
        <v>6</v>
      </c>
      <c r="F4091">
        <v>78933</v>
      </c>
      <c r="G4091">
        <v>3254</v>
      </c>
    </row>
    <row r="4092" spans="1:7">
      <c r="A4092" s="2">
        <v>43967</v>
      </c>
      <c r="B4092" s="2">
        <f t="shared" si="126"/>
        <v>43982</v>
      </c>
      <c r="C4092" s="3">
        <f t="shared" si="127"/>
        <v>1</v>
      </c>
      <c r="D4092" t="s">
        <v>22</v>
      </c>
      <c r="E4092">
        <v>8</v>
      </c>
      <c r="F4092">
        <v>21604</v>
      </c>
      <c r="G4092">
        <v>1192</v>
      </c>
    </row>
    <row r="4093" spans="1:7">
      <c r="A4093" s="2">
        <v>43967</v>
      </c>
      <c r="B4093" s="2">
        <f t="shared" si="126"/>
        <v>43982</v>
      </c>
      <c r="C4093" s="3">
        <f t="shared" si="127"/>
        <v>1</v>
      </c>
      <c r="D4093" t="s">
        <v>38</v>
      </c>
      <c r="E4093">
        <v>9</v>
      </c>
      <c r="F4093">
        <v>36703</v>
      </c>
      <c r="G4093">
        <v>3339</v>
      </c>
    </row>
    <row r="4094" spans="1:7">
      <c r="A4094" s="2">
        <v>43967</v>
      </c>
      <c r="B4094" s="2">
        <f t="shared" si="126"/>
        <v>43982</v>
      </c>
      <c r="C4094" s="3">
        <f t="shared" si="127"/>
        <v>1</v>
      </c>
      <c r="D4094" t="s">
        <v>45</v>
      </c>
      <c r="E4094">
        <v>10</v>
      </c>
      <c r="F4094">
        <v>7547</v>
      </c>
      <c r="G4094">
        <v>286</v>
      </c>
    </row>
    <row r="4095" spans="1:7">
      <c r="A4095" s="2">
        <v>43967</v>
      </c>
      <c r="B4095" s="2">
        <f t="shared" si="126"/>
        <v>43982</v>
      </c>
      <c r="C4095" s="3">
        <f t="shared" si="127"/>
        <v>1</v>
      </c>
      <c r="D4095" t="s">
        <v>33</v>
      </c>
      <c r="E4095">
        <v>11</v>
      </c>
      <c r="F4095">
        <v>7042</v>
      </c>
      <c r="G4095">
        <v>375</v>
      </c>
    </row>
    <row r="4096" spans="1:7">
      <c r="A4096" s="2">
        <v>43967</v>
      </c>
      <c r="B4096" s="2">
        <f t="shared" si="126"/>
        <v>43982</v>
      </c>
      <c r="C4096" s="3">
        <f t="shared" si="127"/>
        <v>1</v>
      </c>
      <c r="D4096" t="s">
        <v>15</v>
      </c>
      <c r="E4096">
        <v>12</v>
      </c>
      <c r="F4096">
        <v>44803</v>
      </c>
      <c r="G4096">
        <v>1963</v>
      </c>
    </row>
    <row r="4097" spans="1:7">
      <c r="A4097" s="2">
        <v>43967</v>
      </c>
      <c r="B4097" s="2">
        <f t="shared" si="126"/>
        <v>43982</v>
      </c>
      <c r="C4097" s="3">
        <f t="shared" si="127"/>
        <v>1</v>
      </c>
      <c r="D4097" t="s">
        <v>18</v>
      </c>
      <c r="E4097">
        <v>13</v>
      </c>
      <c r="F4097">
        <v>35655</v>
      </c>
      <c r="G4097">
        <v>1573</v>
      </c>
    </row>
    <row r="4098" spans="1:7">
      <c r="A4098" s="2">
        <v>43967</v>
      </c>
      <c r="B4098" s="2">
        <f t="shared" si="126"/>
        <v>43982</v>
      </c>
      <c r="C4098" s="3">
        <f t="shared" si="127"/>
        <v>1</v>
      </c>
      <c r="D4098" t="s">
        <v>57</v>
      </c>
      <c r="E4098">
        <v>66</v>
      </c>
      <c r="F4098">
        <v>1123</v>
      </c>
      <c r="G4098">
        <v>6</v>
      </c>
    </row>
    <row r="4099" spans="1:7">
      <c r="A4099" s="2">
        <v>43967</v>
      </c>
      <c r="B4099" s="2">
        <f t="shared" si="126"/>
        <v>43982</v>
      </c>
      <c r="C4099" s="3">
        <f t="shared" si="127"/>
        <v>1</v>
      </c>
      <c r="D4099" t="s">
        <v>26</v>
      </c>
      <c r="E4099">
        <v>15</v>
      </c>
      <c r="F4099">
        <v>629</v>
      </c>
      <c r="G4099">
        <v>17</v>
      </c>
    </row>
    <row r="4100" spans="1:7">
      <c r="A4100" s="2">
        <v>43967</v>
      </c>
      <c r="B4100" s="2">
        <f t="shared" ref="B4100:B4163" si="128">EOMONTH(A4100,0)</f>
        <v>43982</v>
      </c>
      <c r="C4100" s="3">
        <f t="shared" ref="C4100:C4163" si="129">IF(A4100=B4100,0,1)</f>
        <v>1</v>
      </c>
      <c r="D4100" t="s">
        <v>53</v>
      </c>
      <c r="E4100">
        <v>16</v>
      </c>
      <c r="F4100">
        <v>2419</v>
      </c>
      <c r="G4100">
        <v>73</v>
      </c>
    </row>
    <row r="4101" spans="1:7">
      <c r="A4101" s="2">
        <v>43967</v>
      </c>
      <c r="B4101" s="2">
        <f t="shared" si="128"/>
        <v>43982</v>
      </c>
      <c r="C4101" s="3">
        <f t="shared" si="129"/>
        <v>1</v>
      </c>
      <c r="D4101" t="s">
        <v>6</v>
      </c>
      <c r="E4101">
        <v>17</v>
      </c>
      <c r="F4101">
        <v>92669</v>
      </c>
      <c r="G4101">
        <v>4149</v>
      </c>
    </row>
    <row r="4102" spans="1:7">
      <c r="A4102" s="2">
        <v>43967</v>
      </c>
      <c r="B4102" s="2">
        <f t="shared" si="128"/>
        <v>43982</v>
      </c>
      <c r="C4102" s="3">
        <f t="shared" si="129"/>
        <v>1</v>
      </c>
      <c r="D4102" t="s">
        <v>27</v>
      </c>
      <c r="E4102">
        <v>18</v>
      </c>
      <c r="F4102">
        <v>27919</v>
      </c>
      <c r="G4102">
        <v>1741</v>
      </c>
    </row>
    <row r="4103" spans="1:7">
      <c r="A4103" s="2">
        <v>43967</v>
      </c>
      <c r="B4103" s="2">
        <f t="shared" si="128"/>
        <v>43982</v>
      </c>
      <c r="C4103" s="3">
        <f t="shared" si="129"/>
        <v>1</v>
      </c>
      <c r="D4103" t="s">
        <v>39</v>
      </c>
      <c r="E4103">
        <v>19</v>
      </c>
      <c r="F4103">
        <v>14328</v>
      </c>
      <c r="G4103">
        <v>346</v>
      </c>
    </row>
    <row r="4104" spans="1:7">
      <c r="A4104" s="2">
        <v>43967</v>
      </c>
      <c r="B4104" s="2">
        <f t="shared" si="128"/>
        <v>43982</v>
      </c>
      <c r="C4104" s="3">
        <f t="shared" si="129"/>
        <v>1</v>
      </c>
      <c r="D4104" t="s">
        <v>34</v>
      </c>
      <c r="E4104">
        <v>20</v>
      </c>
      <c r="F4104">
        <v>8059</v>
      </c>
      <c r="G4104">
        <v>189</v>
      </c>
    </row>
    <row r="4105" spans="1:7">
      <c r="A4105" s="2">
        <v>43967</v>
      </c>
      <c r="B4105" s="2">
        <f t="shared" si="128"/>
        <v>43982</v>
      </c>
      <c r="C4105" s="3">
        <f t="shared" si="129"/>
        <v>1</v>
      </c>
      <c r="D4105" t="s">
        <v>28</v>
      </c>
      <c r="E4105">
        <v>21</v>
      </c>
      <c r="F4105">
        <v>7773</v>
      </c>
      <c r="G4105">
        <v>346</v>
      </c>
    </row>
    <row r="4106" spans="1:7">
      <c r="A4106" s="2">
        <v>43967</v>
      </c>
      <c r="B4106" s="2">
        <f t="shared" si="128"/>
        <v>43982</v>
      </c>
      <c r="C4106" s="3">
        <f t="shared" si="129"/>
        <v>1</v>
      </c>
      <c r="D4106" t="s">
        <v>40</v>
      </c>
      <c r="E4106">
        <v>22</v>
      </c>
      <c r="F4106">
        <v>34183</v>
      </c>
      <c r="G4106">
        <v>2479</v>
      </c>
    </row>
    <row r="4107" spans="1:7">
      <c r="A4107" s="2">
        <v>43967</v>
      </c>
      <c r="B4107" s="2">
        <f t="shared" si="128"/>
        <v>43982</v>
      </c>
      <c r="C4107" s="3">
        <f t="shared" si="129"/>
        <v>1</v>
      </c>
      <c r="D4107" t="s">
        <v>51</v>
      </c>
      <c r="E4107">
        <v>23</v>
      </c>
      <c r="F4107">
        <v>1648</v>
      </c>
      <c r="G4107">
        <v>70</v>
      </c>
    </row>
    <row r="4108" spans="1:7">
      <c r="A4108" s="2">
        <v>43967</v>
      </c>
      <c r="B4108" s="2">
        <f t="shared" si="128"/>
        <v>43982</v>
      </c>
      <c r="C4108" s="3">
        <f t="shared" si="129"/>
        <v>1</v>
      </c>
      <c r="D4108" t="s">
        <v>23</v>
      </c>
      <c r="E4108">
        <v>24</v>
      </c>
      <c r="F4108">
        <v>38083</v>
      </c>
      <c r="G4108">
        <v>1957</v>
      </c>
    </row>
    <row r="4109" spans="1:7">
      <c r="A4109" s="2">
        <v>43967</v>
      </c>
      <c r="B4109" s="2">
        <f t="shared" si="128"/>
        <v>43982</v>
      </c>
      <c r="C4109" s="3">
        <f t="shared" si="129"/>
        <v>1</v>
      </c>
      <c r="D4109" t="s">
        <v>9</v>
      </c>
      <c r="E4109">
        <v>25</v>
      </c>
      <c r="F4109">
        <v>84933</v>
      </c>
      <c r="G4109">
        <v>5705</v>
      </c>
    </row>
    <row r="4110" spans="1:7">
      <c r="A4110" s="2">
        <v>43967</v>
      </c>
      <c r="B4110" s="2">
        <f t="shared" si="128"/>
        <v>43982</v>
      </c>
      <c r="C4110" s="3">
        <f t="shared" si="129"/>
        <v>1</v>
      </c>
      <c r="D4110" t="s">
        <v>42</v>
      </c>
      <c r="E4110">
        <v>26</v>
      </c>
      <c r="F4110">
        <v>50416</v>
      </c>
      <c r="G4110">
        <v>4880</v>
      </c>
    </row>
    <row r="4111" spans="1:7">
      <c r="A4111" s="2">
        <v>43967</v>
      </c>
      <c r="B4111" s="2">
        <f t="shared" si="128"/>
        <v>43982</v>
      </c>
      <c r="C4111" s="3">
        <f t="shared" si="129"/>
        <v>1</v>
      </c>
      <c r="D4111" t="s">
        <v>29</v>
      </c>
      <c r="E4111">
        <v>27</v>
      </c>
      <c r="F4111">
        <v>14969</v>
      </c>
      <c r="G4111">
        <v>709</v>
      </c>
    </row>
    <row r="4112" spans="1:7">
      <c r="A4112" s="2">
        <v>43967</v>
      </c>
      <c r="B4112" s="2">
        <f t="shared" si="128"/>
        <v>43982</v>
      </c>
      <c r="C4112" s="3">
        <f t="shared" si="129"/>
        <v>1</v>
      </c>
      <c r="D4112" t="s">
        <v>46</v>
      </c>
      <c r="E4112">
        <v>28</v>
      </c>
      <c r="F4112">
        <v>11123</v>
      </c>
      <c r="G4112">
        <v>510</v>
      </c>
    </row>
    <row r="4113" spans="1:7">
      <c r="A4113" s="2">
        <v>43967</v>
      </c>
      <c r="B4113" s="2">
        <f t="shared" si="128"/>
        <v>43982</v>
      </c>
      <c r="C4113" s="3">
        <f t="shared" si="129"/>
        <v>1</v>
      </c>
      <c r="D4113" t="s">
        <v>35</v>
      </c>
      <c r="E4113">
        <v>29</v>
      </c>
      <c r="F4113">
        <v>10794</v>
      </c>
      <c r="G4113">
        <v>593</v>
      </c>
    </row>
    <row r="4114" spans="1:7">
      <c r="A4114" s="2">
        <v>43967</v>
      </c>
      <c r="B4114" s="2">
        <f t="shared" si="128"/>
        <v>43982</v>
      </c>
      <c r="C4114" s="3">
        <f t="shared" si="129"/>
        <v>1</v>
      </c>
      <c r="D4114" t="s">
        <v>54</v>
      </c>
      <c r="E4114">
        <v>30</v>
      </c>
      <c r="F4114">
        <v>468</v>
      </c>
      <c r="G4114">
        <v>16</v>
      </c>
    </row>
    <row r="4115" spans="1:7">
      <c r="A4115" s="2">
        <v>43967</v>
      </c>
      <c r="B4115" s="2">
        <f t="shared" si="128"/>
        <v>43982</v>
      </c>
      <c r="C4115" s="3">
        <f t="shared" si="129"/>
        <v>1</v>
      </c>
      <c r="D4115" t="s">
        <v>12</v>
      </c>
      <c r="E4115">
        <v>31</v>
      </c>
      <c r="F4115">
        <v>10220</v>
      </c>
      <c r="G4115">
        <v>129</v>
      </c>
    </row>
    <row r="4116" spans="1:7">
      <c r="A4116" s="2">
        <v>43967</v>
      </c>
      <c r="B4116" s="2">
        <f t="shared" si="128"/>
        <v>43982</v>
      </c>
      <c r="C4116" s="3">
        <f t="shared" si="129"/>
        <v>1</v>
      </c>
      <c r="D4116" t="s">
        <v>24</v>
      </c>
      <c r="E4116">
        <v>32</v>
      </c>
      <c r="F4116">
        <v>6810</v>
      </c>
      <c r="G4116">
        <v>349</v>
      </c>
    </row>
    <row r="4117" spans="1:7">
      <c r="A4117" s="2">
        <v>43967</v>
      </c>
      <c r="B4117" s="2">
        <f t="shared" si="128"/>
        <v>43982</v>
      </c>
      <c r="C4117" s="3">
        <f t="shared" si="129"/>
        <v>1</v>
      </c>
      <c r="D4117" t="s">
        <v>19</v>
      </c>
      <c r="E4117">
        <v>33</v>
      </c>
      <c r="F4117">
        <v>3556</v>
      </c>
      <c r="G4117">
        <v>171</v>
      </c>
    </row>
    <row r="4118" spans="1:7">
      <c r="A4118" s="2">
        <v>43967</v>
      </c>
      <c r="B4118" s="2">
        <f t="shared" si="128"/>
        <v>43982</v>
      </c>
      <c r="C4118" s="3">
        <f t="shared" si="129"/>
        <v>1</v>
      </c>
      <c r="D4118" t="s">
        <v>21</v>
      </c>
      <c r="E4118">
        <v>34</v>
      </c>
      <c r="F4118">
        <v>145089</v>
      </c>
      <c r="G4118">
        <v>10249</v>
      </c>
    </row>
    <row r="4119" spans="1:7">
      <c r="A4119" s="2">
        <v>43967</v>
      </c>
      <c r="B4119" s="2">
        <f t="shared" si="128"/>
        <v>43982</v>
      </c>
      <c r="C4119" s="3">
        <f t="shared" si="129"/>
        <v>1</v>
      </c>
      <c r="D4119" t="s">
        <v>47</v>
      </c>
      <c r="E4119">
        <v>35</v>
      </c>
      <c r="F4119">
        <v>5847</v>
      </c>
      <c r="G4119">
        <v>259</v>
      </c>
    </row>
    <row r="4120" spans="1:7">
      <c r="A4120" s="2">
        <v>43967</v>
      </c>
      <c r="B4120" s="2">
        <f t="shared" si="128"/>
        <v>43982</v>
      </c>
      <c r="C4120" s="3">
        <f t="shared" si="129"/>
        <v>1</v>
      </c>
      <c r="D4120" t="s">
        <v>16</v>
      </c>
      <c r="E4120">
        <v>36</v>
      </c>
      <c r="F4120">
        <v>353136</v>
      </c>
      <c r="G4120">
        <v>27953</v>
      </c>
    </row>
    <row r="4121" spans="1:7">
      <c r="A4121" s="2">
        <v>43967</v>
      </c>
      <c r="B4121" s="2">
        <f t="shared" si="128"/>
        <v>43982</v>
      </c>
      <c r="C4121" s="3">
        <f t="shared" si="129"/>
        <v>1</v>
      </c>
      <c r="D4121" t="s">
        <v>20</v>
      </c>
      <c r="E4121">
        <v>37</v>
      </c>
      <c r="F4121">
        <v>18009</v>
      </c>
      <c r="G4121">
        <v>671</v>
      </c>
    </row>
    <row r="4122" spans="1:7">
      <c r="A4122" s="2">
        <v>43967</v>
      </c>
      <c r="B4122" s="2">
        <f t="shared" si="128"/>
        <v>43982</v>
      </c>
      <c r="C4122" s="3">
        <f t="shared" si="129"/>
        <v>1</v>
      </c>
      <c r="D4122" t="s">
        <v>48</v>
      </c>
      <c r="E4122">
        <v>38</v>
      </c>
      <c r="F4122">
        <v>1848</v>
      </c>
      <c r="G4122">
        <v>42</v>
      </c>
    </row>
    <row r="4123" spans="1:7">
      <c r="A4123" s="2">
        <v>43967</v>
      </c>
      <c r="B4123" s="2">
        <f t="shared" si="128"/>
        <v>43982</v>
      </c>
      <c r="C4123" s="3">
        <f t="shared" si="129"/>
        <v>1</v>
      </c>
      <c r="D4123" t="s">
        <v>59</v>
      </c>
      <c r="E4123">
        <v>69</v>
      </c>
      <c r="F4123">
        <v>21</v>
      </c>
      <c r="G4123">
        <v>2</v>
      </c>
    </row>
    <row r="4124" spans="1:7">
      <c r="A4124" s="2">
        <v>43967</v>
      </c>
      <c r="B4124" s="2">
        <f t="shared" si="128"/>
        <v>43982</v>
      </c>
      <c r="C4124" s="3">
        <f t="shared" si="129"/>
        <v>1</v>
      </c>
      <c r="D4124" t="s">
        <v>41</v>
      </c>
      <c r="E4124">
        <v>39</v>
      </c>
      <c r="F4124">
        <v>27476</v>
      </c>
      <c r="G4124">
        <v>1610</v>
      </c>
    </row>
    <row r="4125" spans="1:7">
      <c r="A4125" s="2">
        <v>43967</v>
      </c>
      <c r="B4125" s="2">
        <f t="shared" si="128"/>
        <v>43982</v>
      </c>
      <c r="C4125" s="3">
        <f t="shared" si="129"/>
        <v>1</v>
      </c>
      <c r="D4125" t="s">
        <v>30</v>
      </c>
      <c r="E4125">
        <v>40</v>
      </c>
      <c r="F4125">
        <v>5237</v>
      </c>
      <c r="G4125">
        <v>288</v>
      </c>
    </row>
    <row r="4126" spans="1:7">
      <c r="A4126" s="2">
        <v>43967</v>
      </c>
      <c r="B4126" s="2">
        <f t="shared" si="128"/>
        <v>43982</v>
      </c>
      <c r="C4126" s="3">
        <f t="shared" si="129"/>
        <v>1</v>
      </c>
      <c r="D4126" t="s">
        <v>14</v>
      </c>
      <c r="E4126">
        <v>41</v>
      </c>
      <c r="F4126">
        <v>3612</v>
      </c>
      <c r="G4126">
        <v>137</v>
      </c>
    </row>
    <row r="4127" spans="1:7">
      <c r="A4127" s="2">
        <v>43967</v>
      </c>
      <c r="B4127" s="2">
        <f t="shared" si="128"/>
        <v>43982</v>
      </c>
      <c r="C4127" s="3">
        <f t="shared" si="129"/>
        <v>1</v>
      </c>
      <c r="D4127" t="s">
        <v>31</v>
      </c>
      <c r="E4127">
        <v>42</v>
      </c>
      <c r="F4127">
        <v>65228</v>
      </c>
      <c r="G4127">
        <v>4490</v>
      </c>
    </row>
    <row r="4128" spans="1:7">
      <c r="A4128" s="2">
        <v>43967</v>
      </c>
      <c r="B4128" s="2">
        <f t="shared" si="128"/>
        <v>43982</v>
      </c>
      <c r="C4128" s="3">
        <f t="shared" si="129"/>
        <v>1</v>
      </c>
      <c r="D4128" t="s">
        <v>55</v>
      </c>
      <c r="E4128">
        <v>72</v>
      </c>
      <c r="F4128">
        <v>2589</v>
      </c>
      <c r="G4128">
        <v>122</v>
      </c>
    </row>
    <row r="4129" spans="1:7">
      <c r="A4129" s="2">
        <v>43967</v>
      </c>
      <c r="B4129" s="2">
        <f t="shared" si="128"/>
        <v>43982</v>
      </c>
      <c r="C4129" s="3">
        <f t="shared" si="129"/>
        <v>1</v>
      </c>
      <c r="D4129" t="s">
        <v>17</v>
      </c>
      <c r="E4129">
        <v>44</v>
      </c>
      <c r="F4129">
        <v>12434</v>
      </c>
      <c r="G4129">
        <v>489</v>
      </c>
    </row>
    <row r="4130" spans="1:7">
      <c r="A4130" s="2">
        <v>43967</v>
      </c>
      <c r="B4130" s="2">
        <f t="shared" si="128"/>
        <v>43982</v>
      </c>
      <c r="C4130" s="3">
        <f t="shared" si="129"/>
        <v>1</v>
      </c>
      <c r="D4130" t="s">
        <v>32</v>
      </c>
      <c r="E4130">
        <v>45</v>
      </c>
      <c r="F4130">
        <v>8661</v>
      </c>
      <c r="G4130">
        <v>380</v>
      </c>
    </row>
    <row r="4131" spans="1:7">
      <c r="A4131" s="2">
        <v>43967</v>
      </c>
      <c r="B4131" s="2">
        <f t="shared" si="128"/>
        <v>43982</v>
      </c>
      <c r="C4131" s="3">
        <f t="shared" si="129"/>
        <v>1</v>
      </c>
      <c r="D4131" t="s">
        <v>43</v>
      </c>
      <c r="E4131">
        <v>46</v>
      </c>
      <c r="F4131">
        <v>3959</v>
      </c>
      <c r="G4131">
        <v>44</v>
      </c>
    </row>
    <row r="4132" spans="1:7">
      <c r="A4132" s="2">
        <v>43967</v>
      </c>
      <c r="B4132" s="2">
        <f t="shared" si="128"/>
        <v>43982</v>
      </c>
      <c r="C4132" s="3">
        <f t="shared" si="129"/>
        <v>1</v>
      </c>
      <c r="D4132" t="s">
        <v>25</v>
      </c>
      <c r="E4132">
        <v>47</v>
      </c>
      <c r="F4132">
        <v>17204</v>
      </c>
      <c r="G4132">
        <v>292</v>
      </c>
    </row>
    <row r="4133" spans="1:7">
      <c r="A4133" s="2">
        <v>43967</v>
      </c>
      <c r="B4133" s="2">
        <f t="shared" si="128"/>
        <v>43982</v>
      </c>
      <c r="C4133" s="3">
        <f t="shared" si="129"/>
        <v>1</v>
      </c>
      <c r="D4133" t="s">
        <v>11</v>
      </c>
      <c r="E4133">
        <v>48</v>
      </c>
      <c r="F4133">
        <v>47866</v>
      </c>
      <c r="G4133">
        <v>1330</v>
      </c>
    </row>
    <row r="4134" spans="1:7">
      <c r="A4134" s="2">
        <v>43967</v>
      </c>
      <c r="B4134" s="2">
        <f t="shared" si="128"/>
        <v>43982</v>
      </c>
      <c r="C4134" s="3">
        <f t="shared" si="129"/>
        <v>1</v>
      </c>
      <c r="D4134" t="s">
        <v>13</v>
      </c>
      <c r="E4134">
        <v>49</v>
      </c>
      <c r="F4134">
        <v>7068</v>
      </c>
      <c r="G4134">
        <v>78</v>
      </c>
    </row>
    <row r="4135" spans="1:7">
      <c r="A4135" s="2">
        <v>43967</v>
      </c>
      <c r="B4135" s="2">
        <f t="shared" si="128"/>
        <v>43982</v>
      </c>
      <c r="C4135" s="3">
        <f t="shared" si="129"/>
        <v>1</v>
      </c>
      <c r="D4135" t="s">
        <v>36</v>
      </c>
      <c r="E4135">
        <v>50</v>
      </c>
      <c r="F4135">
        <v>934</v>
      </c>
      <c r="G4135">
        <v>53</v>
      </c>
    </row>
    <row r="4136" spans="1:7">
      <c r="A4136" s="2">
        <v>43967</v>
      </c>
      <c r="B4136" s="2">
        <f t="shared" si="128"/>
        <v>43982</v>
      </c>
      <c r="C4136" s="3">
        <f t="shared" si="129"/>
        <v>1</v>
      </c>
      <c r="D4136" t="s">
        <v>56</v>
      </c>
      <c r="E4136">
        <v>78</v>
      </c>
      <c r="F4136">
        <v>69</v>
      </c>
      <c r="G4136">
        <v>6</v>
      </c>
    </row>
    <row r="4137" spans="1:7">
      <c r="A4137" s="2">
        <v>43967</v>
      </c>
      <c r="B4137" s="2">
        <f t="shared" si="128"/>
        <v>43982</v>
      </c>
      <c r="C4137" s="3">
        <f t="shared" si="129"/>
        <v>1</v>
      </c>
      <c r="D4137" t="s">
        <v>37</v>
      </c>
      <c r="E4137">
        <v>51</v>
      </c>
      <c r="F4137">
        <v>29683</v>
      </c>
      <c r="G4137">
        <v>1002</v>
      </c>
    </row>
    <row r="4138" spans="1:7">
      <c r="A4138" s="2">
        <v>43967</v>
      </c>
      <c r="B4138" s="2">
        <f t="shared" si="128"/>
        <v>43982</v>
      </c>
      <c r="C4138" s="3">
        <f t="shared" si="129"/>
        <v>1</v>
      </c>
      <c r="D4138" t="s">
        <v>5</v>
      </c>
      <c r="E4138">
        <v>53</v>
      </c>
      <c r="F4138">
        <v>19336</v>
      </c>
      <c r="G4138">
        <v>1015</v>
      </c>
    </row>
    <row r="4139" spans="1:7">
      <c r="A4139" s="2">
        <v>43967</v>
      </c>
      <c r="B4139" s="2">
        <f t="shared" si="128"/>
        <v>43982</v>
      </c>
      <c r="C4139" s="3">
        <f t="shared" si="129"/>
        <v>1</v>
      </c>
      <c r="D4139" t="s">
        <v>58</v>
      </c>
      <c r="E4139">
        <v>54</v>
      </c>
      <c r="F4139">
        <v>1470</v>
      </c>
      <c r="G4139">
        <v>65</v>
      </c>
    </row>
    <row r="4140" spans="1:7">
      <c r="A4140" s="2">
        <v>43967</v>
      </c>
      <c r="B4140" s="2">
        <f t="shared" si="128"/>
        <v>43982</v>
      </c>
      <c r="C4140" s="3">
        <f t="shared" si="129"/>
        <v>1</v>
      </c>
      <c r="D4140" t="s">
        <v>10</v>
      </c>
      <c r="E4140">
        <v>55</v>
      </c>
      <c r="F4140">
        <v>12551</v>
      </c>
      <c r="G4140">
        <v>453</v>
      </c>
    </row>
    <row r="4141" spans="1:7">
      <c r="A4141" s="2">
        <v>43967</v>
      </c>
      <c r="B4141" s="2">
        <f t="shared" si="128"/>
        <v>43982</v>
      </c>
      <c r="C4141" s="3">
        <f t="shared" si="129"/>
        <v>1</v>
      </c>
      <c r="D4141" t="s">
        <v>49</v>
      </c>
      <c r="E4141">
        <v>56</v>
      </c>
      <c r="F4141">
        <v>741</v>
      </c>
      <c r="G4141">
        <v>7</v>
      </c>
    </row>
    <row r="4142" spans="1:7">
      <c r="A4142" s="2">
        <v>43968</v>
      </c>
      <c r="B4142" s="2">
        <f t="shared" si="128"/>
        <v>43982</v>
      </c>
      <c r="C4142" s="3">
        <f t="shared" si="129"/>
        <v>1</v>
      </c>
      <c r="D4142" t="s">
        <v>52</v>
      </c>
      <c r="E4142">
        <v>1</v>
      </c>
      <c r="F4142">
        <v>11771</v>
      </c>
      <c r="G4142">
        <v>488</v>
      </c>
    </row>
    <row r="4143" spans="1:7">
      <c r="A4143" s="2">
        <v>43968</v>
      </c>
      <c r="B4143" s="2">
        <f t="shared" si="128"/>
        <v>43982</v>
      </c>
      <c r="C4143" s="3">
        <f t="shared" si="129"/>
        <v>1</v>
      </c>
      <c r="D4143" t="s">
        <v>50</v>
      </c>
      <c r="E4143">
        <v>2</v>
      </c>
      <c r="F4143">
        <v>396</v>
      </c>
      <c r="G4143">
        <v>8</v>
      </c>
    </row>
    <row r="4144" spans="1:7">
      <c r="A4144" s="2">
        <v>43968</v>
      </c>
      <c r="B4144" s="2">
        <f t="shared" si="128"/>
        <v>43982</v>
      </c>
      <c r="C4144" s="3">
        <f t="shared" si="129"/>
        <v>1</v>
      </c>
      <c r="D4144" t="s">
        <v>8</v>
      </c>
      <c r="E4144">
        <v>4</v>
      </c>
      <c r="F4144">
        <v>13937</v>
      </c>
      <c r="G4144">
        <v>680</v>
      </c>
    </row>
    <row r="4145" spans="1:7">
      <c r="A4145" s="2">
        <v>43968</v>
      </c>
      <c r="B4145" s="2">
        <f t="shared" si="128"/>
        <v>43982</v>
      </c>
      <c r="C4145" s="3">
        <f t="shared" si="129"/>
        <v>1</v>
      </c>
      <c r="D4145" t="s">
        <v>44</v>
      </c>
      <c r="E4145">
        <v>5</v>
      </c>
      <c r="F4145">
        <v>4759</v>
      </c>
      <c r="G4145">
        <v>98</v>
      </c>
    </row>
    <row r="4146" spans="1:7">
      <c r="A4146" s="2">
        <v>43968</v>
      </c>
      <c r="B4146" s="2">
        <f t="shared" si="128"/>
        <v>43982</v>
      </c>
      <c r="C4146" s="3">
        <f t="shared" si="129"/>
        <v>1</v>
      </c>
      <c r="D4146" t="s">
        <v>7</v>
      </c>
      <c r="E4146">
        <v>6</v>
      </c>
      <c r="F4146">
        <v>80366</v>
      </c>
      <c r="G4146">
        <v>3290</v>
      </c>
    </row>
    <row r="4147" spans="1:7">
      <c r="A4147" s="2">
        <v>43968</v>
      </c>
      <c r="B4147" s="2">
        <f t="shared" si="128"/>
        <v>43982</v>
      </c>
      <c r="C4147" s="3">
        <f t="shared" si="129"/>
        <v>1</v>
      </c>
      <c r="D4147" t="s">
        <v>22</v>
      </c>
      <c r="E4147">
        <v>8</v>
      </c>
      <c r="F4147">
        <v>21909</v>
      </c>
      <c r="G4147">
        <v>1215</v>
      </c>
    </row>
    <row r="4148" spans="1:7">
      <c r="A4148" s="2">
        <v>43968</v>
      </c>
      <c r="B4148" s="2">
        <f t="shared" si="128"/>
        <v>43982</v>
      </c>
      <c r="C4148" s="3">
        <f t="shared" si="129"/>
        <v>1</v>
      </c>
      <c r="D4148" t="s">
        <v>38</v>
      </c>
      <c r="E4148">
        <v>9</v>
      </c>
      <c r="F4148">
        <v>37419</v>
      </c>
      <c r="G4148">
        <v>3408</v>
      </c>
    </row>
    <row r="4149" spans="1:7">
      <c r="A4149" s="2">
        <v>43968</v>
      </c>
      <c r="B4149" s="2">
        <f t="shared" si="128"/>
        <v>43982</v>
      </c>
      <c r="C4149" s="3">
        <f t="shared" si="129"/>
        <v>1</v>
      </c>
      <c r="D4149" t="s">
        <v>45</v>
      </c>
      <c r="E4149">
        <v>10</v>
      </c>
      <c r="F4149">
        <v>7670</v>
      </c>
      <c r="G4149">
        <v>290</v>
      </c>
    </row>
    <row r="4150" spans="1:7">
      <c r="A4150" s="2">
        <v>43968</v>
      </c>
      <c r="B4150" s="2">
        <f t="shared" si="128"/>
        <v>43982</v>
      </c>
      <c r="C4150" s="3">
        <f t="shared" si="129"/>
        <v>1</v>
      </c>
      <c r="D4150" t="s">
        <v>33</v>
      </c>
      <c r="E4150">
        <v>11</v>
      </c>
      <c r="F4150">
        <v>7123</v>
      </c>
      <c r="G4150">
        <v>383</v>
      </c>
    </row>
    <row r="4151" spans="1:7">
      <c r="A4151" s="2">
        <v>43968</v>
      </c>
      <c r="B4151" s="2">
        <f t="shared" si="128"/>
        <v>43982</v>
      </c>
      <c r="C4151" s="3">
        <f t="shared" si="129"/>
        <v>1</v>
      </c>
      <c r="D4151" t="s">
        <v>15</v>
      </c>
      <c r="E4151">
        <v>12</v>
      </c>
      <c r="F4151">
        <v>45580</v>
      </c>
      <c r="G4151">
        <v>1972</v>
      </c>
    </row>
    <row r="4152" spans="1:7">
      <c r="A4152" s="2">
        <v>43968</v>
      </c>
      <c r="B4152" s="2">
        <f t="shared" si="128"/>
        <v>43982</v>
      </c>
      <c r="C4152" s="3">
        <f t="shared" si="129"/>
        <v>1</v>
      </c>
      <c r="D4152" t="s">
        <v>18</v>
      </c>
      <c r="E4152">
        <v>13</v>
      </c>
      <c r="F4152">
        <v>35954</v>
      </c>
      <c r="G4152">
        <v>1584</v>
      </c>
    </row>
    <row r="4153" spans="1:7">
      <c r="A4153" s="2">
        <v>43968</v>
      </c>
      <c r="B4153" s="2">
        <f t="shared" si="128"/>
        <v>43982</v>
      </c>
      <c r="C4153" s="3">
        <f t="shared" si="129"/>
        <v>1</v>
      </c>
      <c r="D4153" t="s">
        <v>57</v>
      </c>
      <c r="E4153">
        <v>66</v>
      </c>
      <c r="F4153">
        <v>1123</v>
      </c>
      <c r="G4153">
        <v>6</v>
      </c>
    </row>
    <row r="4154" spans="1:7">
      <c r="A4154" s="2">
        <v>43968</v>
      </c>
      <c r="B4154" s="2">
        <f t="shared" si="128"/>
        <v>43982</v>
      </c>
      <c r="C4154" s="3">
        <f t="shared" si="129"/>
        <v>1</v>
      </c>
      <c r="D4154" t="s">
        <v>26</v>
      </c>
      <c r="E4154">
        <v>15</v>
      </c>
      <c r="F4154">
        <v>630</v>
      </c>
      <c r="G4154">
        <v>17</v>
      </c>
    </row>
    <row r="4155" spans="1:7">
      <c r="A4155" s="2">
        <v>43968</v>
      </c>
      <c r="B4155" s="2">
        <f t="shared" si="128"/>
        <v>43982</v>
      </c>
      <c r="C4155" s="3">
        <f t="shared" si="129"/>
        <v>1</v>
      </c>
      <c r="D4155" t="s">
        <v>53</v>
      </c>
      <c r="E4155">
        <v>16</v>
      </c>
      <c r="F4155">
        <v>2421</v>
      </c>
      <c r="G4155">
        <v>73</v>
      </c>
    </row>
    <row r="4156" spans="1:7">
      <c r="A4156" s="2">
        <v>43968</v>
      </c>
      <c r="B4156" s="2">
        <f t="shared" si="128"/>
        <v>43982</v>
      </c>
      <c r="C4156" s="3">
        <f t="shared" si="129"/>
        <v>1</v>
      </c>
      <c r="D4156" t="s">
        <v>6</v>
      </c>
      <c r="E4156">
        <v>17</v>
      </c>
      <c r="F4156">
        <v>94360</v>
      </c>
      <c r="G4156">
        <v>4198</v>
      </c>
    </row>
    <row r="4157" spans="1:7">
      <c r="A4157" s="2">
        <v>43968</v>
      </c>
      <c r="B4157" s="2">
        <f t="shared" si="128"/>
        <v>43982</v>
      </c>
      <c r="C4157" s="3">
        <f t="shared" si="129"/>
        <v>1</v>
      </c>
      <c r="D4157" t="s">
        <v>27</v>
      </c>
      <c r="E4157">
        <v>18</v>
      </c>
      <c r="F4157">
        <v>28419</v>
      </c>
      <c r="G4157">
        <v>1751</v>
      </c>
    </row>
    <row r="4158" spans="1:7">
      <c r="A4158" s="2">
        <v>43968</v>
      </c>
      <c r="B4158" s="2">
        <f t="shared" si="128"/>
        <v>43982</v>
      </c>
      <c r="C4158" s="3">
        <f t="shared" si="129"/>
        <v>1</v>
      </c>
      <c r="D4158" t="s">
        <v>39</v>
      </c>
      <c r="E4158">
        <v>19</v>
      </c>
      <c r="F4158">
        <v>14651</v>
      </c>
      <c r="G4158">
        <v>351</v>
      </c>
    </row>
    <row r="4159" spans="1:7">
      <c r="A4159" s="2">
        <v>43968</v>
      </c>
      <c r="B4159" s="2">
        <f t="shared" si="128"/>
        <v>43982</v>
      </c>
      <c r="C4159" s="3">
        <f t="shared" si="129"/>
        <v>1</v>
      </c>
      <c r="D4159" t="s">
        <v>34</v>
      </c>
      <c r="E4159">
        <v>20</v>
      </c>
      <c r="F4159">
        <v>8066</v>
      </c>
      <c r="G4159">
        <v>189</v>
      </c>
    </row>
    <row r="4160" spans="1:7">
      <c r="A4160" s="2">
        <v>43968</v>
      </c>
      <c r="B4160" s="2">
        <f t="shared" si="128"/>
        <v>43982</v>
      </c>
      <c r="C4160" s="3">
        <f t="shared" si="129"/>
        <v>1</v>
      </c>
      <c r="D4160" t="s">
        <v>28</v>
      </c>
      <c r="E4160">
        <v>21</v>
      </c>
      <c r="F4160">
        <v>7793</v>
      </c>
      <c r="G4160">
        <v>346</v>
      </c>
    </row>
    <row r="4161" spans="1:7">
      <c r="A4161" s="2">
        <v>43968</v>
      </c>
      <c r="B4161" s="2">
        <f t="shared" si="128"/>
        <v>43982</v>
      </c>
      <c r="C4161" s="3">
        <f t="shared" si="129"/>
        <v>1</v>
      </c>
      <c r="D4161" t="s">
        <v>40</v>
      </c>
      <c r="E4161">
        <v>22</v>
      </c>
      <c r="F4161">
        <v>34498</v>
      </c>
      <c r="G4161">
        <v>2491</v>
      </c>
    </row>
    <row r="4162" spans="1:7">
      <c r="A4162" s="2">
        <v>43968</v>
      </c>
      <c r="B4162" s="2">
        <f t="shared" si="128"/>
        <v>43982</v>
      </c>
      <c r="C4162" s="3">
        <f t="shared" si="129"/>
        <v>1</v>
      </c>
      <c r="D4162" t="s">
        <v>51</v>
      </c>
      <c r="E4162">
        <v>23</v>
      </c>
      <c r="F4162">
        <v>1687</v>
      </c>
      <c r="G4162">
        <v>70</v>
      </c>
    </row>
    <row r="4163" spans="1:7">
      <c r="A4163" s="2">
        <v>43968</v>
      </c>
      <c r="B4163" s="2">
        <f t="shared" si="128"/>
        <v>43982</v>
      </c>
      <c r="C4163" s="3">
        <f t="shared" si="129"/>
        <v>1</v>
      </c>
      <c r="D4163" t="s">
        <v>23</v>
      </c>
      <c r="E4163">
        <v>24</v>
      </c>
      <c r="F4163">
        <v>38920</v>
      </c>
      <c r="G4163">
        <v>1992</v>
      </c>
    </row>
    <row r="4164" spans="1:7">
      <c r="A4164" s="2">
        <v>43968</v>
      </c>
      <c r="B4164" s="2">
        <f t="shared" ref="B4164:B4227" si="130">EOMONTH(A4164,0)</f>
        <v>43982</v>
      </c>
      <c r="C4164" s="3">
        <f t="shared" ref="C4164:C4227" si="131">IF(A4164=B4164,0,1)</f>
        <v>1</v>
      </c>
      <c r="D4164" t="s">
        <v>9</v>
      </c>
      <c r="E4164">
        <v>25</v>
      </c>
      <c r="F4164">
        <v>86010</v>
      </c>
      <c r="G4164">
        <v>5797</v>
      </c>
    </row>
    <row r="4165" spans="1:7">
      <c r="A4165" s="2">
        <v>43968</v>
      </c>
      <c r="B4165" s="2">
        <f t="shared" si="130"/>
        <v>43982</v>
      </c>
      <c r="C4165" s="3">
        <f t="shared" si="131"/>
        <v>1</v>
      </c>
      <c r="D4165" t="s">
        <v>42</v>
      </c>
      <c r="E4165">
        <v>26</v>
      </c>
      <c r="F4165">
        <v>51054</v>
      </c>
      <c r="G4165">
        <v>4891</v>
      </c>
    </row>
    <row r="4166" spans="1:7">
      <c r="A4166" s="2">
        <v>43968</v>
      </c>
      <c r="B4166" s="2">
        <f t="shared" si="130"/>
        <v>43982</v>
      </c>
      <c r="C4166" s="3">
        <f t="shared" si="131"/>
        <v>1</v>
      </c>
      <c r="D4166" t="s">
        <v>29</v>
      </c>
      <c r="E4166">
        <v>27</v>
      </c>
      <c r="F4166">
        <v>15677</v>
      </c>
      <c r="G4166">
        <v>731</v>
      </c>
    </row>
    <row r="4167" spans="1:7">
      <c r="A4167" s="2">
        <v>43968</v>
      </c>
      <c r="B4167" s="2">
        <f t="shared" si="130"/>
        <v>43982</v>
      </c>
      <c r="C4167" s="3">
        <f t="shared" si="131"/>
        <v>1</v>
      </c>
      <c r="D4167" t="s">
        <v>46</v>
      </c>
      <c r="E4167">
        <v>28</v>
      </c>
      <c r="F4167">
        <v>11296</v>
      </c>
      <c r="G4167">
        <v>521</v>
      </c>
    </row>
    <row r="4168" spans="1:7">
      <c r="A4168" s="2">
        <v>43968</v>
      </c>
      <c r="B4168" s="2">
        <f t="shared" si="130"/>
        <v>43982</v>
      </c>
      <c r="C4168" s="3">
        <f t="shared" si="131"/>
        <v>1</v>
      </c>
      <c r="D4168" t="s">
        <v>35</v>
      </c>
      <c r="E4168">
        <v>29</v>
      </c>
      <c r="F4168">
        <v>11069</v>
      </c>
      <c r="G4168">
        <v>601</v>
      </c>
    </row>
    <row r="4169" spans="1:7">
      <c r="A4169" s="2">
        <v>43968</v>
      </c>
      <c r="B4169" s="2">
        <f t="shared" si="130"/>
        <v>43982</v>
      </c>
      <c r="C4169" s="3">
        <f t="shared" si="131"/>
        <v>1</v>
      </c>
      <c r="D4169" t="s">
        <v>54</v>
      </c>
      <c r="E4169">
        <v>30</v>
      </c>
      <c r="F4169">
        <v>468</v>
      </c>
      <c r="G4169">
        <v>16</v>
      </c>
    </row>
    <row r="4170" spans="1:7">
      <c r="A4170" s="2">
        <v>43968</v>
      </c>
      <c r="B4170" s="2">
        <f t="shared" si="130"/>
        <v>43982</v>
      </c>
      <c r="C4170" s="3">
        <f t="shared" si="131"/>
        <v>1</v>
      </c>
      <c r="D4170" t="s">
        <v>12</v>
      </c>
      <c r="E4170">
        <v>31</v>
      </c>
      <c r="F4170">
        <v>10348</v>
      </c>
      <c r="G4170">
        <v>129</v>
      </c>
    </row>
    <row r="4171" spans="1:7">
      <c r="A4171" s="2">
        <v>43968</v>
      </c>
      <c r="B4171" s="2">
        <f t="shared" si="130"/>
        <v>43982</v>
      </c>
      <c r="C4171" s="3">
        <f t="shared" si="131"/>
        <v>1</v>
      </c>
      <c r="D4171" t="s">
        <v>24</v>
      </c>
      <c r="E4171">
        <v>32</v>
      </c>
      <c r="F4171">
        <v>6935</v>
      </c>
      <c r="G4171">
        <v>350</v>
      </c>
    </row>
    <row r="4172" spans="1:7">
      <c r="A4172" s="2">
        <v>43968</v>
      </c>
      <c r="B4172" s="2">
        <f t="shared" si="130"/>
        <v>43982</v>
      </c>
      <c r="C4172" s="3">
        <f t="shared" si="131"/>
        <v>1</v>
      </c>
      <c r="D4172" t="s">
        <v>19</v>
      </c>
      <c r="E4172">
        <v>33</v>
      </c>
      <c r="F4172">
        <v>3596</v>
      </c>
      <c r="G4172">
        <v>172</v>
      </c>
    </row>
    <row r="4173" spans="1:7">
      <c r="A4173" s="2">
        <v>43968</v>
      </c>
      <c r="B4173" s="2">
        <f t="shared" si="130"/>
        <v>43982</v>
      </c>
      <c r="C4173" s="3">
        <f t="shared" si="131"/>
        <v>1</v>
      </c>
      <c r="D4173" t="s">
        <v>21</v>
      </c>
      <c r="E4173">
        <v>34</v>
      </c>
      <c r="F4173">
        <v>146334</v>
      </c>
      <c r="G4173">
        <v>10356</v>
      </c>
    </row>
    <row r="4174" spans="1:7">
      <c r="A4174" s="2">
        <v>43968</v>
      </c>
      <c r="B4174" s="2">
        <f t="shared" si="130"/>
        <v>43982</v>
      </c>
      <c r="C4174" s="3">
        <f t="shared" si="131"/>
        <v>1</v>
      </c>
      <c r="D4174" t="s">
        <v>47</v>
      </c>
      <c r="E4174">
        <v>35</v>
      </c>
      <c r="F4174">
        <v>5938</v>
      </c>
      <c r="G4174">
        <v>265</v>
      </c>
    </row>
    <row r="4175" spans="1:7">
      <c r="A4175" s="2">
        <v>43968</v>
      </c>
      <c r="B4175" s="2">
        <f t="shared" si="130"/>
        <v>43982</v>
      </c>
      <c r="C4175" s="3">
        <f t="shared" si="131"/>
        <v>1</v>
      </c>
      <c r="D4175" t="s">
        <v>16</v>
      </c>
      <c r="E4175">
        <v>36</v>
      </c>
      <c r="F4175">
        <v>355037</v>
      </c>
      <c r="G4175">
        <v>28168</v>
      </c>
    </row>
    <row r="4176" spans="1:7">
      <c r="A4176" s="2">
        <v>43968</v>
      </c>
      <c r="B4176" s="2">
        <f t="shared" si="130"/>
        <v>43982</v>
      </c>
      <c r="C4176" s="3">
        <f t="shared" si="131"/>
        <v>1</v>
      </c>
      <c r="D4176" t="s">
        <v>20</v>
      </c>
      <c r="E4176">
        <v>37</v>
      </c>
      <c r="F4176">
        <v>18537</v>
      </c>
      <c r="G4176">
        <v>679</v>
      </c>
    </row>
    <row r="4177" spans="1:7">
      <c r="A4177" s="2">
        <v>43968</v>
      </c>
      <c r="B4177" s="2">
        <f t="shared" si="130"/>
        <v>43982</v>
      </c>
      <c r="C4177" s="3">
        <f t="shared" si="131"/>
        <v>1</v>
      </c>
      <c r="D4177" t="s">
        <v>48</v>
      </c>
      <c r="E4177">
        <v>38</v>
      </c>
      <c r="F4177">
        <v>1900</v>
      </c>
      <c r="G4177">
        <v>43</v>
      </c>
    </row>
    <row r="4178" spans="1:7">
      <c r="A4178" s="2">
        <v>43968</v>
      </c>
      <c r="B4178" s="2">
        <f t="shared" si="130"/>
        <v>43982</v>
      </c>
      <c r="C4178" s="3">
        <f t="shared" si="131"/>
        <v>1</v>
      </c>
      <c r="D4178" t="s">
        <v>59</v>
      </c>
      <c r="E4178">
        <v>69</v>
      </c>
      <c r="F4178">
        <v>21</v>
      </c>
      <c r="G4178">
        <v>2</v>
      </c>
    </row>
    <row r="4179" spans="1:7">
      <c r="A4179" s="2">
        <v>43968</v>
      </c>
      <c r="B4179" s="2">
        <f t="shared" si="130"/>
        <v>43982</v>
      </c>
      <c r="C4179" s="3">
        <f t="shared" si="131"/>
        <v>1</v>
      </c>
      <c r="D4179" t="s">
        <v>41</v>
      </c>
      <c r="E4179">
        <v>39</v>
      </c>
      <c r="F4179">
        <v>27925</v>
      </c>
      <c r="G4179">
        <v>1625</v>
      </c>
    </row>
    <row r="4180" spans="1:7">
      <c r="A4180" s="2">
        <v>43968</v>
      </c>
      <c r="B4180" s="2">
        <f t="shared" si="130"/>
        <v>43982</v>
      </c>
      <c r="C4180" s="3">
        <f t="shared" si="131"/>
        <v>1</v>
      </c>
      <c r="D4180" t="s">
        <v>30</v>
      </c>
      <c r="E4180">
        <v>40</v>
      </c>
      <c r="F4180">
        <v>5310</v>
      </c>
      <c r="G4180">
        <v>288</v>
      </c>
    </row>
    <row r="4181" spans="1:7">
      <c r="A4181" s="2">
        <v>43968</v>
      </c>
      <c r="B4181" s="2">
        <f t="shared" si="130"/>
        <v>43982</v>
      </c>
      <c r="C4181" s="3">
        <f t="shared" si="131"/>
        <v>1</v>
      </c>
      <c r="D4181" t="s">
        <v>14</v>
      </c>
      <c r="E4181">
        <v>41</v>
      </c>
      <c r="F4181">
        <v>3623</v>
      </c>
      <c r="G4181">
        <v>137</v>
      </c>
    </row>
    <row r="4182" spans="1:7">
      <c r="A4182" s="2">
        <v>43968</v>
      </c>
      <c r="B4182" s="2">
        <f t="shared" si="130"/>
        <v>43982</v>
      </c>
      <c r="C4182" s="3">
        <f t="shared" si="131"/>
        <v>1</v>
      </c>
      <c r="D4182" t="s">
        <v>31</v>
      </c>
      <c r="E4182">
        <v>42</v>
      </c>
      <c r="F4182">
        <v>65745</v>
      </c>
      <c r="G4182">
        <v>4504</v>
      </c>
    </row>
    <row r="4183" spans="1:7">
      <c r="A4183" s="2">
        <v>43968</v>
      </c>
      <c r="B4183" s="2">
        <f t="shared" si="130"/>
        <v>43982</v>
      </c>
      <c r="C4183" s="3">
        <f t="shared" si="131"/>
        <v>1</v>
      </c>
      <c r="D4183" t="s">
        <v>55</v>
      </c>
      <c r="E4183">
        <v>72</v>
      </c>
      <c r="F4183">
        <v>2646</v>
      </c>
      <c r="G4183">
        <v>123</v>
      </c>
    </row>
    <row r="4184" spans="1:7">
      <c r="A4184" s="2">
        <v>43968</v>
      </c>
      <c r="B4184" s="2">
        <f t="shared" si="130"/>
        <v>43982</v>
      </c>
      <c r="C4184" s="3">
        <f t="shared" si="131"/>
        <v>1</v>
      </c>
      <c r="D4184" t="s">
        <v>17</v>
      </c>
      <c r="E4184">
        <v>44</v>
      </c>
      <c r="F4184">
        <v>12674</v>
      </c>
      <c r="G4184">
        <v>499</v>
      </c>
    </row>
    <row r="4185" spans="1:7">
      <c r="A4185" s="2">
        <v>43968</v>
      </c>
      <c r="B4185" s="2">
        <f t="shared" si="130"/>
        <v>43982</v>
      </c>
      <c r="C4185" s="3">
        <f t="shared" si="131"/>
        <v>1</v>
      </c>
      <c r="D4185" t="s">
        <v>32</v>
      </c>
      <c r="E4185">
        <v>45</v>
      </c>
      <c r="F4185">
        <v>8816</v>
      </c>
      <c r="G4185">
        <v>385</v>
      </c>
    </row>
    <row r="4186" spans="1:7">
      <c r="A4186" s="2">
        <v>43968</v>
      </c>
      <c r="B4186" s="2">
        <f t="shared" si="130"/>
        <v>43982</v>
      </c>
      <c r="C4186" s="3">
        <f t="shared" si="131"/>
        <v>1</v>
      </c>
      <c r="D4186" t="s">
        <v>43</v>
      </c>
      <c r="E4186">
        <v>46</v>
      </c>
      <c r="F4186">
        <v>3987</v>
      </c>
      <c r="G4186">
        <v>44</v>
      </c>
    </row>
    <row r="4187" spans="1:7">
      <c r="A4187" s="2">
        <v>43968</v>
      </c>
      <c r="B4187" s="2">
        <f t="shared" si="130"/>
        <v>43982</v>
      </c>
      <c r="C4187" s="3">
        <f t="shared" si="131"/>
        <v>1</v>
      </c>
      <c r="D4187" t="s">
        <v>25</v>
      </c>
      <c r="E4187">
        <v>47</v>
      </c>
      <c r="F4187">
        <v>17391</v>
      </c>
      <c r="G4187">
        <v>293</v>
      </c>
    </row>
    <row r="4188" spans="1:7">
      <c r="A4188" s="2">
        <v>43968</v>
      </c>
      <c r="B4188" s="2">
        <f t="shared" si="130"/>
        <v>43982</v>
      </c>
      <c r="C4188" s="3">
        <f t="shared" si="131"/>
        <v>1</v>
      </c>
      <c r="D4188" t="s">
        <v>11</v>
      </c>
      <c r="E4188">
        <v>48</v>
      </c>
      <c r="F4188">
        <v>48828</v>
      </c>
      <c r="G4188">
        <v>1356</v>
      </c>
    </row>
    <row r="4189" spans="1:7">
      <c r="A4189" s="2">
        <v>43968</v>
      </c>
      <c r="B4189" s="2">
        <f t="shared" si="130"/>
        <v>43982</v>
      </c>
      <c r="C4189" s="3">
        <f t="shared" si="131"/>
        <v>1</v>
      </c>
      <c r="D4189" t="s">
        <v>13</v>
      </c>
      <c r="E4189">
        <v>49</v>
      </c>
      <c r="F4189">
        <v>7238</v>
      </c>
      <c r="G4189">
        <v>80</v>
      </c>
    </row>
    <row r="4190" spans="1:7">
      <c r="A4190" s="2">
        <v>43968</v>
      </c>
      <c r="B4190" s="2">
        <f t="shared" si="130"/>
        <v>43982</v>
      </c>
      <c r="C4190" s="3">
        <f t="shared" si="131"/>
        <v>1</v>
      </c>
      <c r="D4190" t="s">
        <v>36</v>
      </c>
      <c r="E4190">
        <v>50</v>
      </c>
      <c r="F4190">
        <v>940</v>
      </c>
      <c r="G4190">
        <v>54</v>
      </c>
    </row>
    <row r="4191" spans="1:7">
      <c r="A4191" s="2">
        <v>43968</v>
      </c>
      <c r="B4191" s="2">
        <f t="shared" si="130"/>
        <v>43982</v>
      </c>
      <c r="C4191" s="3">
        <f t="shared" si="131"/>
        <v>1</v>
      </c>
      <c r="D4191" t="s">
        <v>56</v>
      </c>
      <c r="E4191">
        <v>78</v>
      </c>
      <c r="F4191">
        <v>69</v>
      </c>
      <c r="G4191">
        <v>6</v>
      </c>
    </row>
    <row r="4192" spans="1:7">
      <c r="A4192" s="2">
        <v>43968</v>
      </c>
      <c r="B4192" s="2">
        <f t="shared" si="130"/>
        <v>43982</v>
      </c>
      <c r="C4192" s="3">
        <f t="shared" si="131"/>
        <v>1</v>
      </c>
      <c r="D4192" t="s">
        <v>37</v>
      </c>
      <c r="E4192">
        <v>51</v>
      </c>
      <c r="F4192">
        <v>30388</v>
      </c>
      <c r="G4192">
        <v>1009</v>
      </c>
    </row>
    <row r="4193" spans="1:7">
      <c r="A4193" s="2">
        <v>43968</v>
      </c>
      <c r="B4193" s="2">
        <f t="shared" si="130"/>
        <v>43982</v>
      </c>
      <c r="C4193" s="3">
        <f t="shared" si="131"/>
        <v>1</v>
      </c>
      <c r="D4193" t="s">
        <v>5</v>
      </c>
      <c r="E4193">
        <v>53</v>
      </c>
      <c r="F4193">
        <v>19514</v>
      </c>
      <c r="G4193">
        <v>1016</v>
      </c>
    </row>
    <row r="4194" spans="1:7">
      <c r="A4194" s="2">
        <v>43968</v>
      </c>
      <c r="B4194" s="2">
        <f t="shared" si="130"/>
        <v>43982</v>
      </c>
      <c r="C4194" s="3">
        <f t="shared" si="131"/>
        <v>1</v>
      </c>
      <c r="D4194" t="s">
        <v>58</v>
      </c>
      <c r="E4194">
        <v>54</v>
      </c>
      <c r="F4194">
        <v>1492</v>
      </c>
      <c r="G4194">
        <v>67</v>
      </c>
    </row>
    <row r="4195" spans="1:7">
      <c r="A4195" s="2">
        <v>43968</v>
      </c>
      <c r="B4195" s="2">
        <f t="shared" si="130"/>
        <v>43982</v>
      </c>
      <c r="C4195" s="3">
        <f t="shared" si="131"/>
        <v>1</v>
      </c>
      <c r="D4195" t="s">
        <v>10</v>
      </c>
      <c r="E4195">
        <v>55</v>
      </c>
      <c r="F4195">
        <v>12754</v>
      </c>
      <c r="G4195">
        <v>453</v>
      </c>
    </row>
    <row r="4196" spans="1:7">
      <c r="A4196" s="2">
        <v>43968</v>
      </c>
      <c r="B4196" s="2">
        <f t="shared" si="130"/>
        <v>43982</v>
      </c>
      <c r="C4196" s="3">
        <f t="shared" si="131"/>
        <v>1</v>
      </c>
      <c r="D4196" t="s">
        <v>49</v>
      </c>
      <c r="E4196">
        <v>56</v>
      </c>
      <c r="F4196">
        <v>754</v>
      </c>
      <c r="G4196">
        <v>8</v>
      </c>
    </row>
    <row r="4197" spans="1:7">
      <c r="A4197" s="2">
        <v>43969</v>
      </c>
      <c r="B4197" s="2">
        <f t="shared" si="130"/>
        <v>43982</v>
      </c>
      <c r="C4197" s="3">
        <f t="shared" si="131"/>
        <v>1</v>
      </c>
      <c r="D4197" t="s">
        <v>52</v>
      </c>
      <c r="E4197">
        <v>1</v>
      </c>
      <c r="F4197">
        <v>12086</v>
      </c>
      <c r="G4197">
        <v>489</v>
      </c>
    </row>
    <row r="4198" spans="1:7">
      <c r="A4198" s="2">
        <v>43969</v>
      </c>
      <c r="B4198" s="2">
        <f t="shared" si="130"/>
        <v>43982</v>
      </c>
      <c r="C4198" s="3">
        <f t="shared" si="131"/>
        <v>1</v>
      </c>
      <c r="D4198" t="s">
        <v>50</v>
      </c>
      <c r="E4198">
        <v>2</v>
      </c>
      <c r="F4198">
        <v>399</v>
      </c>
      <c r="G4198">
        <v>8</v>
      </c>
    </row>
    <row r="4199" spans="1:7">
      <c r="A4199" s="2">
        <v>43969</v>
      </c>
      <c r="B4199" s="2">
        <f t="shared" si="130"/>
        <v>43982</v>
      </c>
      <c r="C4199" s="3">
        <f t="shared" si="131"/>
        <v>1</v>
      </c>
      <c r="D4199" t="s">
        <v>8</v>
      </c>
      <c r="E4199">
        <v>4</v>
      </c>
      <c r="F4199">
        <v>14170</v>
      </c>
      <c r="G4199">
        <v>686</v>
      </c>
    </row>
    <row r="4200" spans="1:7">
      <c r="A4200" s="2">
        <v>43969</v>
      </c>
      <c r="B4200" s="2">
        <f t="shared" si="130"/>
        <v>43982</v>
      </c>
      <c r="C4200" s="3">
        <f t="shared" si="131"/>
        <v>1</v>
      </c>
      <c r="D4200" t="s">
        <v>44</v>
      </c>
      <c r="E4200">
        <v>5</v>
      </c>
      <c r="F4200">
        <v>4813</v>
      </c>
      <c r="G4200">
        <v>100</v>
      </c>
    </row>
    <row r="4201" spans="1:7">
      <c r="A4201" s="2">
        <v>43969</v>
      </c>
      <c r="B4201" s="2">
        <f t="shared" si="130"/>
        <v>43982</v>
      </c>
      <c r="C4201" s="3">
        <f t="shared" si="131"/>
        <v>1</v>
      </c>
      <c r="D4201" t="s">
        <v>7</v>
      </c>
      <c r="E4201">
        <v>6</v>
      </c>
      <c r="F4201">
        <v>81943</v>
      </c>
      <c r="G4201">
        <v>3322</v>
      </c>
    </row>
    <row r="4202" spans="1:7">
      <c r="A4202" s="2">
        <v>43969</v>
      </c>
      <c r="B4202" s="2">
        <f t="shared" si="130"/>
        <v>43982</v>
      </c>
      <c r="C4202" s="3">
        <f t="shared" si="131"/>
        <v>1</v>
      </c>
      <c r="D4202" t="s">
        <v>22</v>
      </c>
      <c r="E4202">
        <v>8</v>
      </c>
      <c r="F4202">
        <v>22174</v>
      </c>
      <c r="G4202">
        <v>1224</v>
      </c>
    </row>
    <row r="4203" spans="1:7">
      <c r="A4203" s="2">
        <v>43969</v>
      </c>
      <c r="B4203" s="2">
        <f t="shared" si="130"/>
        <v>43982</v>
      </c>
      <c r="C4203" s="3">
        <f t="shared" si="131"/>
        <v>1</v>
      </c>
      <c r="D4203" t="s">
        <v>38</v>
      </c>
      <c r="E4203">
        <v>9</v>
      </c>
      <c r="F4203">
        <v>38116</v>
      </c>
      <c r="G4203">
        <v>3449</v>
      </c>
    </row>
    <row r="4204" spans="1:7">
      <c r="A4204" s="2">
        <v>43969</v>
      </c>
      <c r="B4204" s="2">
        <f t="shared" si="130"/>
        <v>43982</v>
      </c>
      <c r="C4204" s="3">
        <f t="shared" si="131"/>
        <v>1</v>
      </c>
      <c r="D4204" t="s">
        <v>45</v>
      </c>
      <c r="E4204">
        <v>10</v>
      </c>
      <c r="F4204">
        <v>7869</v>
      </c>
      <c r="G4204">
        <v>297</v>
      </c>
    </row>
    <row r="4205" spans="1:7">
      <c r="A4205" s="2">
        <v>43969</v>
      </c>
      <c r="B4205" s="2">
        <f t="shared" si="130"/>
        <v>43982</v>
      </c>
      <c r="C4205" s="3">
        <f t="shared" si="131"/>
        <v>1</v>
      </c>
      <c r="D4205" t="s">
        <v>33</v>
      </c>
      <c r="E4205">
        <v>11</v>
      </c>
      <c r="F4205">
        <v>7270</v>
      </c>
      <c r="G4205">
        <v>392</v>
      </c>
    </row>
    <row r="4206" spans="1:7">
      <c r="A4206" s="2">
        <v>43969</v>
      </c>
      <c r="B4206" s="2">
        <f t="shared" si="130"/>
        <v>43982</v>
      </c>
      <c r="C4206" s="3">
        <f t="shared" si="131"/>
        <v>1</v>
      </c>
      <c r="D4206" t="s">
        <v>15</v>
      </c>
      <c r="E4206">
        <v>12</v>
      </c>
      <c r="F4206">
        <v>46434</v>
      </c>
      <c r="G4206">
        <v>1996</v>
      </c>
    </row>
    <row r="4207" spans="1:7">
      <c r="A4207" s="2">
        <v>43969</v>
      </c>
      <c r="B4207" s="2">
        <f t="shared" si="130"/>
        <v>43982</v>
      </c>
      <c r="C4207" s="3">
        <f t="shared" si="131"/>
        <v>1</v>
      </c>
      <c r="D4207" t="s">
        <v>18</v>
      </c>
      <c r="E4207">
        <v>13</v>
      </c>
      <c r="F4207">
        <v>36634</v>
      </c>
      <c r="G4207">
        <v>1624</v>
      </c>
    </row>
    <row r="4208" spans="1:7">
      <c r="A4208" s="2">
        <v>43969</v>
      </c>
      <c r="B4208" s="2">
        <f t="shared" si="130"/>
        <v>43982</v>
      </c>
      <c r="C4208" s="3">
        <f t="shared" si="131"/>
        <v>1</v>
      </c>
      <c r="D4208" t="s">
        <v>57</v>
      </c>
      <c r="E4208">
        <v>66</v>
      </c>
      <c r="F4208">
        <v>1123</v>
      </c>
      <c r="G4208">
        <v>6</v>
      </c>
    </row>
    <row r="4209" spans="1:7">
      <c r="A4209" s="2">
        <v>43969</v>
      </c>
      <c r="B4209" s="2">
        <f t="shared" si="130"/>
        <v>43982</v>
      </c>
      <c r="C4209" s="3">
        <f t="shared" si="131"/>
        <v>1</v>
      </c>
      <c r="D4209" t="s">
        <v>26</v>
      </c>
      <c r="E4209">
        <v>15</v>
      </c>
      <c r="F4209">
        <v>630</v>
      </c>
      <c r="G4209">
        <v>17</v>
      </c>
    </row>
    <row r="4210" spans="1:7">
      <c r="A4210" s="2">
        <v>43969</v>
      </c>
      <c r="B4210" s="2">
        <f t="shared" si="130"/>
        <v>43982</v>
      </c>
      <c r="C4210" s="3">
        <f t="shared" si="131"/>
        <v>1</v>
      </c>
      <c r="D4210" t="s">
        <v>53</v>
      </c>
      <c r="E4210">
        <v>16</v>
      </c>
      <c r="F4210">
        <v>2455</v>
      </c>
      <c r="G4210">
        <v>74</v>
      </c>
    </row>
    <row r="4211" spans="1:7">
      <c r="A4211" s="2">
        <v>43969</v>
      </c>
      <c r="B4211" s="2">
        <f t="shared" si="130"/>
        <v>43982</v>
      </c>
      <c r="C4211" s="3">
        <f t="shared" si="131"/>
        <v>1</v>
      </c>
      <c r="D4211" t="s">
        <v>6</v>
      </c>
      <c r="E4211">
        <v>17</v>
      </c>
      <c r="F4211">
        <v>96778</v>
      </c>
      <c r="G4211">
        <v>4257</v>
      </c>
    </row>
    <row r="4212" spans="1:7">
      <c r="A4212" s="2">
        <v>43969</v>
      </c>
      <c r="B4212" s="2">
        <f t="shared" si="130"/>
        <v>43982</v>
      </c>
      <c r="C4212" s="3">
        <f t="shared" si="131"/>
        <v>1</v>
      </c>
      <c r="D4212" t="s">
        <v>27</v>
      </c>
      <c r="E4212">
        <v>18</v>
      </c>
      <c r="F4212">
        <v>28897</v>
      </c>
      <c r="G4212">
        <v>1765</v>
      </c>
    </row>
    <row r="4213" spans="1:7">
      <c r="A4213" s="2">
        <v>43969</v>
      </c>
      <c r="B4213" s="2">
        <f t="shared" si="130"/>
        <v>43982</v>
      </c>
      <c r="C4213" s="3">
        <f t="shared" si="131"/>
        <v>1</v>
      </c>
      <c r="D4213" t="s">
        <v>39</v>
      </c>
      <c r="E4213">
        <v>19</v>
      </c>
      <c r="F4213">
        <v>14955</v>
      </c>
      <c r="G4213">
        <v>355</v>
      </c>
    </row>
    <row r="4214" spans="1:7">
      <c r="A4214" s="2">
        <v>43969</v>
      </c>
      <c r="B4214" s="2">
        <f t="shared" si="130"/>
        <v>43982</v>
      </c>
      <c r="C4214" s="3">
        <f t="shared" si="131"/>
        <v>1</v>
      </c>
      <c r="D4214" t="s">
        <v>34</v>
      </c>
      <c r="E4214">
        <v>20</v>
      </c>
      <c r="F4214">
        <v>8439</v>
      </c>
      <c r="G4214">
        <v>190</v>
      </c>
    </row>
    <row r="4215" spans="1:7">
      <c r="A4215" s="2">
        <v>43969</v>
      </c>
      <c r="B4215" s="2">
        <f t="shared" si="130"/>
        <v>43982</v>
      </c>
      <c r="C4215" s="3">
        <f t="shared" si="131"/>
        <v>1</v>
      </c>
      <c r="D4215" t="s">
        <v>28</v>
      </c>
      <c r="E4215">
        <v>21</v>
      </c>
      <c r="F4215">
        <v>8041</v>
      </c>
      <c r="G4215">
        <v>354</v>
      </c>
    </row>
    <row r="4216" spans="1:7">
      <c r="A4216" s="2">
        <v>43969</v>
      </c>
      <c r="B4216" s="2">
        <f t="shared" si="130"/>
        <v>43982</v>
      </c>
      <c r="C4216" s="3">
        <f t="shared" si="131"/>
        <v>1</v>
      </c>
      <c r="D4216" t="s">
        <v>40</v>
      </c>
      <c r="E4216">
        <v>22</v>
      </c>
      <c r="F4216">
        <v>34832</v>
      </c>
      <c r="G4216">
        <v>2563</v>
      </c>
    </row>
    <row r="4217" spans="1:7">
      <c r="A4217" s="2">
        <v>43969</v>
      </c>
      <c r="B4217" s="2">
        <f t="shared" si="130"/>
        <v>43982</v>
      </c>
      <c r="C4217" s="3">
        <f t="shared" si="131"/>
        <v>1</v>
      </c>
      <c r="D4217" t="s">
        <v>51</v>
      </c>
      <c r="E4217">
        <v>23</v>
      </c>
      <c r="F4217">
        <v>1713</v>
      </c>
      <c r="G4217">
        <v>71</v>
      </c>
    </row>
    <row r="4218" spans="1:7">
      <c r="A4218" s="2">
        <v>43969</v>
      </c>
      <c r="B4218" s="2">
        <f t="shared" si="130"/>
        <v>43982</v>
      </c>
      <c r="C4218" s="3">
        <f t="shared" si="131"/>
        <v>1</v>
      </c>
      <c r="D4218" t="s">
        <v>23</v>
      </c>
      <c r="E4218">
        <v>24</v>
      </c>
      <c r="F4218">
        <v>39882</v>
      </c>
      <c r="G4218">
        <v>2023</v>
      </c>
    </row>
    <row r="4219" spans="1:7">
      <c r="A4219" s="2">
        <v>43969</v>
      </c>
      <c r="B4219" s="2">
        <f t="shared" si="130"/>
        <v>43982</v>
      </c>
      <c r="C4219" s="3">
        <f t="shared" si="131"/>
        <v>1</v>
      </c>
      <c r="D4219" t="s">
        <v>9</v>
      </c>
      <c r="E4219">
        <v>25</v>
      </c>
      <c r="F4219">
        <v>87052</v>
      </c>
      <c r="G4219">
        <v>5862</v>
      </c>
    </row>
    <row r="4220" spans="1:7">
      <c r="A4220" s="2">
        <v>43969</v>
      </c>
      <c r="B4220" s="2">
        <f t="shared" si="130"/>
        <v>43982</v>
      </c>
      <c r="C4220" s="3">
        <f t="shared" si="131"/>
        <v>1</v>
      </c>
      <c r="D4220" t="s">
        <v>42</v>
      </c>
      <c r="E4220">
        <v>26</v>
      </c>
      <c r="F4220">
        <v>51853</v>
      </c>
      <c r="G4220">
        <v>4915</v>
      </c>
    </row>
    <row r="4221" spans="1:7">
      <c r="A4221" s="2">
        <v>43969</v>
      </c>
      <c r="B4221" s="2">
        <f t="shared" si="130"/>
        <v>43982</v>
      </c>
      <c r="C4221" s="3">
        <f t="shared" si="131"/>
        <v>1</v>
      </c>
      <c r="D4221" t="s">
        <v>29</v>
      </c>
      <c r="E4221">
        <v>27</v>
      </c>
      <c r="F4221">
        <v>16372</v>
      </c>
      <c r="G4221">
        <v>740</v>
      </c>
    </row>
    <row r="4222" spans="1:7">
      <c r="A4222" s="2">
        <v>43969</v>
      </c>
      <c r="B4222" s="2">
        <f t="shared" si="130"/>
        <v>43982</v>
      </c>
      <c r="C4222" s="3">
        <f t="shared" si="131"/>
        <v>1</v>
      </c>
      <c r="D4222" t="s">
        <v>46</v>
      </c>
      <c r="E4222">
        <v>28</v>
      </c>
      <c r="F4222">
        <v>11432</v>
      </c>
      <c r="G4222">
        <v>528</v>
      </c>
    </row>
    <row r="4223" spans="1:7">
      <c r="A4223" s="2">
        <v>43969</v>
      </c>
      <c r="B4223" s="2">
        <f t="shared" si="130"/>
        <v>43982</v>
      </c>
      <c r="C4223" s="3">
        <f t="shared" si="131"/>
        <v>1</v>
      </c>
      <c r="D4223" t="s">
        <v>35</v>
      </c>
      <c r="E4223">
        <v>29</v>
      </c>
      <c r="F4223">
        <v>11225</v>
      </c>
      <c r="G4223">
        <v>609</v>
      </c>
    </row>
    <row r="4224" spans="1:7">
      <c r="A4224" s="2">
        <v>43969</v>
      </c>
      <c r="B4224" s="2">
        <f t="shared" si="130"/>
        <v>43982</v>
      </c>
      <c r="C4224" s="3">
        <f t="shared" si="131"/>
        <v>1</v>
      </c>
      <c r="D4224" t="s">
        <v>54</v>
      </c>
      <c r="E4224">
        <v>30</v>
      </c>
      <c r="F4224">
        <v>470</v>
      </c>
      <c r="G4224">
        <v>16</v>
      </c>
    </row>
    <row r="4225" spans="1:7">
      <c r="A4225" s="2">
        <v>43969</v>
      </c>
      <c r="B4225" s="2">
        <f t="shared" si="130"/>
        <v>43982</v>
      </c>
      <c r="C4225" s="3">
        <f t="shared" si="131"/>
        <v>1</v>
      </c>
      <c r="D4225" t="s">
        <v>12</v>
      </c>
      <c r="E4225">
        <v>31</v>
      </c>
      <c r="F4225">
        <v>10625</v>
      </c>
      <c r="G4225">
        <v>132</v>
      </c>
    </row>
    <row r="4226" spans="1:7">
      <c r="A4226" s="2">
        <v>43969</v>
      </c>
      <c r="B4226" s="2">
        <f t="shared" si="130"/>
        <v>43982</v>
      </c>
      <c r="C4226" s="3">
        <f t="shared" si="131"/>
        <v>1</v>
      </c>
      <c r="D4226" t="s">
        <v>24</v>
      </c>
      <c r="E4226">
        <v>32</v>
      </c>
      <c r="F4226">
        <v>7059</v>
      </c>
      <c r="G4226">
        <v>364</v>
      </c>
    </row>
    <row r="4227" spans="1:7">
      <c r="A4227" s="2">
        <v>43969</v>
      </c>
      <c r="B4227" s="2">
        <f t="shared" si="130"/>
        <v>43982</v>
      </c>
      <c r="C4227" s="3">
        <f t="shared" si="131"/>
        <v>1</v>
      </c>
      <c r="D4227" t="s">
        <v>19</v>
      </c>
      <c r="E4227">
        <v>33</v>
      </c>
      <c r="F4227">
        <v>3652</v>
      </c>
      <c r="G4227">
        <v>172</v>
      </c>
    </row>
    <row r="4228" spans="1:7">
      <c r="A4228" s="2">
        <v>43969</v>
      </c>
      <c r="B4228" s="2">
        <f t="shared" ref="B4228:B4291" si="132">EOMONTH(A4228,0)</f>
        <v>43982</v>
      </c>
      <c r="C4228" s="3">
        <f t="shared" ref="C4228:C4291" si="133">IF(A4228=B4228,0,1)</f>
        <v>1</v>
      </c>
      <c r="D4228" t="s">
        <v>21</v>
      </c>
      <c r="E4228">
        <v>34</v>
      </c>
      <c r="F4228">
        <v>148039</v>
      </c>
      <c r="G4228">
        <v>10435</v>
      </c>
    </row>
    <row r="4229" spans="1:7">
      <c r="A4229" s="2">
        <v>43969</v>
      </c>
      <c r="B4229" s="2">
        <f t="shared" si="132"/>
        <v>43982</v>
      </c>
      <c r="C4229" s="3">
        <f t="shared" si="133"/>
        <v>1</v>
      </c>
      <c r="D4229" t="s">
        <v>47</v>
      </c>
      <c r="E4229">
        <v>35</v>
      </c>
      <c r="F4229">
        <v>6096</v>
      </c>
      <c r="G4229">
        <v>270</v>
      </c>
    </row>
    <row r="4230" spans="1:7">
      <c r="A4230" s="2">
        <v>43969</v>
      </c>
      <c r="B4230" s="2">
        <f t="shared" si="132"/>
        <v>43982</v>
      </c>
      <c r="C4230" s="3">
        <f t="shared" si="133"/>
        <v>1</v>
      </c>
      <c r="D4230" t="s">
        <v>16</v>
      </c>
      <c r="E4230">
        <v>36</v>
      </c>
      <c r="F4230">
        <v>356278</v>
      </c>
      <c r="G4230">
        <v>28302</v>
      </c>
    </row>
    <row r="4231" spans="1:7">
      <c r="A4231" s="2">
        <v>43969</v>
      </c>
      <c r="B4231" s="2">
        <f t="shared" si="132"/>
        <v>43982</v>
      </c>
      <c r="C4231" s="3">
        <f t="shared" si="133"/>
        <v>1</v>
      </c>
      <c r="D4231" t="s">
        <v>20</v>
      </c>
      <c r="E4231">
        <v>37</v>
      </c>
      <c r="F4231">
        <v>19121</v>
      </c>
      <c r="G4231">
        <v>684</v>
      </c>
    </row>
    <row r="4232" spans="1:7">
      <c r="A4232" s="2">
        <v>43969</v>
      </c>
      <c r="B4232" s="2">
        <f t="shared" si="132"/>
        <v>43982</v>
      </c>
      <c r="C4232" s="3">
        <f t="shared" si="133"/>
        <v>1</v>
      </c>
      <c r="D4232" t="s">
        <v>48</v>
      </c>
      <c r="E4232">
        <v>38</v>
      </c>
      <c r="F4232">
        <v>1931</v>
      </c>
      <c r="G4232">
        <v>44</v>
      </c>
    </row>
    <row r="4233" spans="1:7">
      <c r="A4233" s="2">
        <v>43969</v>
      </c>
      <c r="B4233" s="2">
        <f t="shared" si="132"/>
        <v>43982</v>
      </c>
      <c r="C4233" s="3">
        <f t="shared" si="133"/>
        <v>1</v>
      </c>
      <c r="D4233" t="s">
        <v>59</v>
      </c>
      <c r="E4233">
        <v>69</v>
      </c>
      <c r="F4233">
        <v>21</v>
      </c>
      <c r="G4233">
        <v>2</v>
      </c>
    </row>
    <row r="4234" spans="1:7">
      <c r="A4234" s="2">
        <v>43969</v>
      </c>
      <c r="B4234" s="2">
        <f t="shared" si="132"/>
        <v>43982</v>
      </c>
      <c r="C4234" s="3">
        <f t="shared" si="133"/>
        <v>1</v>
      </c>
      <c r="D4234" t="s">
        <v>41</v>
      </c>
      <c r="E4234">
        <v>39</v>
      </c>
      <c r="F4234">
        <v>28455</v>
      </c>
      <c r="G4234">
        <v>1657</v>
      </c>
    </row>
    <row r="4235" spans="1:7">
      <c r="A4235" s="2">
        <v>43969</v>
      </c>
      <c r="B4235" s="2">
        <f t="shared" si="132"/>
        <v>43982</v>
      </c>
      <c r="C4235" s="3">
        <f t="shared" si="133"/>
        <v>1</v>
      </c>
      <c r="D4235" t="s">
        <v>30</v>
      </c>
      <c r="E4235">
        <v>40</v>
      </c>
      <c r="F4235">
        <v>5398</v>
      </c>
      <c r="G4235">
        <v>288</v>
      </c>
    </row>
    <row r="4236" spans="1:7">
      <c r="A4236" s="2">
        <v>43969</v>
      </c>
      <c r="B4236" s="2">
        <f t="shared" si="132"/>
        <v>43982</v>
      </c>
      <c r="C4236" s="3">
        <f t="shared" si="133"/>
        <v>1</v>
      </c>
      <c r="D4236" t="s">
        <v>14</v>
      </c>
      <c r="E4236">
        <v>41</v>
      </c>
      <c r="F4236">
        <v>3687</v>
      </c>
      <c r="G4236">
        <v>138</v>
      </c>
    </row>
    <row r="4237" spans="1:7">
      <c r="A4237" s="2">
        <v>43969</v>
      </c>
      <c r="B4237" s="2">
        <f t="shared" si="132"/>
        <v>43982</v>
      </c>
      <c r="C4237" s="3">
        <f t="shared" si="133"/>
        <v>1</v>
      </c>
      <c r="D4237" t="s">
        <v>31</v>
      </c>
      <c r="E4237">
        <v>42</v>
      </c>
      <c r="F4237">
        <v>66676</v>
      </c>
      <c r="G4237">
        <v>4560</v>
      </c>
    </row>
    <row r="4238" spans="1:7">
      <c r="A4238" s="2">
        <v>43969</v>
      </c>
      <c r="B4238" s="2">
        <f t="shared" si="132"/>
        <v>43982</v>
      </c>
      <c r="C4238" s="3">
        <f t="shared" si="133"/>
        <v>1</v>
      </c>
      <c r="D4238" t="s">
        <v>55</v>
      </c>
      <c r="E4238">
        <v>72</v>
      </c>
      <c r="F4238">
        <v>2710</v>
      </c>
      <c r="G4238">
        <v>124</v>
      </c>
    </row>
    <row r="4239" spans="1:7">
      <c r="A4239" s="2">
        <v>43969</v>
      </c>
      <c r="B4239" s="2">
        <f t="shared" si="132"/>
        <v>43982</v>
      </c>
      <c r="C4239" s="3">
        <f t="shared" si="133"/>
        <v>1</v>
      </c>
      <c r="D4239" t="s">
        <v>17</v>
      </c>
      <c r="E4239">
        <v>44</v>
      </c>
      <c r="F4239">
        <v>12795</v>
      </c>
      <c r="G4239">
        <v>506</v>
      </c>
    </row>
    <row r="4240" spans="1:7">
      <c r="A4240" s="2">
        <v>43969</v>
      </c>
      <c r="B4240" s="2">
        <f t="shared" si="132"/>
        <v>43982</v>
      </c>
      <c r="C4240" s="3">
        <f t="shared" si="133"/>
        <v>1</v>
      </c>
      <c r="D4240" t="s">
        <v>32</v>
      </c>
      <c r="E4240">
        <v>45</v>
      </c>
      <c r="F4240">
        <v>8942</v>
      </c>
      <c r="G4240">
        <v>391</v>
      </c>
    </row>
    <row r="4241" spans="1:7">
      <c r="A4241" s="2">
        <v>43969</v>
      </c>
      <c r="B4241" s="2">
        <f t="shared" si="132"/>
        <v>43982</v>
      </c>
      <c r="C4241" s="3">
        <f t="shared" si="133"/>
        <v>1</v>
      </c>
      <c r="D4241" t="s">
        <v>43</v>
      </c>
      <c r="E4241">
        <v>46</v>
      </c>
      <c r="F4241">
        <v>4027</v>
      </c>
      <c r="G4241">
        <v>44</v>
      </c>
    </row>
    <row r="4242" spans="1:7">
      <c r="A4242" s="2">
        <v>43969</v>
      </c>
      <c r="B4242" s="2">
        <f t="shared" si="132"/>
        <v>43982</v>
      </c>
      <c r="C4242" s="3">
        <f t="shared" si="133"/>
        <v>1</v>
      </c>
      <c r="D4242" t="s">
        <v>25</v>
      </c>
      <c r="E4242">
        <v>47</v>
      </c>
      <c r="F4242">
        <v>17767</v>
      </c>
      <c r="G4242">
        <v>296</v>
      </c>
    </row>
    <row r="4243" spans="1:7">
      <c r="A4243" s="2">
        <v>43969</v>
      </c>
      <c r="B4243" s="2">
        <f t="shared" si="132"/>
        <v>43982</v>
      </c>
      <c r="C4243" s="3">
        <f t="shared" si="133"/>
        <v>1</v>
      </c>
      <c r="D4243" t="s">
        <v>11</v>
      </c>
      <c r="E4243">
        <v>48</v>
      </c>
      <c r="F4243">
        <v>49788</v>
      </c>
      <c r="G4243">
        <v>1362</v>
      </c>
    </row>
    <row r="4244" spans="1:7">
      <c r="A4244" s="2">
        <v>43969</v>
      </c>
      <c r="B4244" s="2">
        <f t="shared" si="132"/>
        <v>43982</v>
      </c>
      <c r="C4244" s="3">
        <f t="shared" si="133"/>
        <v>1</v>
      </c>
      <c r="D4244" t="s">
        <v>13</v>
      </c>
      <c r="E4244">
        <v>49</v>
      </c>
      <c r="F4244">
        <v>7384</v>
      </c>
      <c r="G4244">
        <v>80</v>
      </c>
    </row>
    <row r="4245" spans="1:7">
      <c r="A4245" s="2">
        <v>43969</v>
      </c>
      <c r="B4245" s="2">
        <f t="shared" si="132"/>
        <v>43982</v>
      </c>
      <c r="C4245" s="3">
        <f t="shared" si="133"/>
        <v>1</v>
      </c>
      <c r="D4245" t="s">
        <v>36</v>
      </c>
      <c r="E4245">
        <v>50</v>
      </c>
      <c r="F4245">
        <v>940</v>
      </c>
      <c r="G4245">
        <v>54</v>
      </c>
    </row>
    <row r="4246" spans="1:7">
      <c r="A4246" s="2">
        <v>43969</v>
      </c>
      <c r="B4246" s="2">
        <f t="shared" si="132"/>
        <v>43982</v>
      </c>
      <c r="C4246" s="3">
        <f t="shared" si="133"/>
        <v>1</v>
      </c>
      <c r="D4246" t="s">
        <v>56</v>
      </c>
      <c r="E4246">
        <v>78</v>
      </c>
      <c r="F4246">
        <v>69</v>
      </c>
      <c r="G4246">
        <v>6</v>
      </c>
    </row>
    <row r="4247" spans="1:7">
      <c r="A4247" s="2">
        <v>43969</v>
      </c>
      <c r="B4247" s="2">
        <f t="shared" si="132"/>
        <v>43982</v>
      </c>
      <c r="C4247" s="3">
        <f t="shared" si="133"/>
        <v>1</v>
      </c>
      <c r="D4247" t="s">
        <v>37</v>
      </c>
      <c r="E4247">
        <v>51</v>
      </c>
      <c r="F4247">
        <v>31140</v>
      </c>
      <c r="G4247">
        <v>1014</v>
      </c>
    </row>
    <row r="4248" spans="1:7">
      <c r="A4248" s="2">
        <v>43969</v>
      </c>
      <c r="B4248" s="2">
        <f t="shared" si="132"/>
        <v>43982</v>
      </c>
      <c r="C4248" s="3">
        <f t="shared" si="133"/>
        <v>1</v>
      </c>
      <c r="D4248" t="s">
        <v>5</v>
      </c>
      <c r="E4248">
        <v>53</v>
      </c>
      <c r="F4248">
        <v>19756</v>
      </c>
      <c r="G4248">
        <v>1020</v>
      </c>
    </row>
    <row r="4249" spans="1:7">
      <c r="A4249" s="2">
        <v>43969</v>
      </c>
      <c r="B4249" s="2">
        <f t="shared" si="132"/>
        <v>43982</v>
      </c>
      <c r="C4249" s="3">
        <f t="shared" si="133"/>
        <v>1</v>
      </c>
      <c r="D4249" t="s">
        <v>58</v>
      </c>
      <c r="E4249">
        <v>54</v>
      </c>
      <c r="F4249">
        <v>1502</v>
      </c>
      <c r="G4249">
        <v>68</v>
      </c>
    </row>
    <row r="4250" spans="1:7">
      <c r="A4250" s="2">
        <v>43969</v>
      </c>
      <c r="B4250" s="2">
        <f t="shared" si="132"/>
        <v>43982</v>
      </c>
      <c r="C4250" s="3">
        <f t="shared" si="133"/>
        <v>1</v>
      </c>
      <c r="D4250" t="s">
        <v>10</v>
      </c>
      <c r="E4250">
        <v>55</v>
      </c>
      <c r="F4250">
        <v>12912</v>
      </c>
      <c r="G4250">
        <v>459</v>
      </c>
    </row>
    <row r="4251" spans="1:7">
      <c r="A4251" s="2">
        <v>43969</v>
      </c>
      <c r="B4251" s="2">
        <f t="shared" si="132"/>
        <v>43982</v>
      </c>
      <c r="C4251" s="3">
        <f t="shared" si="133"/>
        <v>1</v>
      </c>
      <c r="D4251" t="s">
        <v>49</v>
      </c>
      <c r="E4251">
        <v>56</v>
      </c>
      <c r="F4251">
        <v>766</v>
      </c>
      <c r="G4251">
        <v>10</v>
      </c>
    </row>
    <row r="4252" spans="1:7">
      <c r="A4252" s="2">
        <v>43970</v>
      </c>
      <c r="B4252" s="2">
        <f t="shared" si="132"/>
        <v>43982</v>
      </c>
      <c r="C4252" s="3">
        <f t="shared" si="133"/>
        <v>1</v>
      </c>
      <c r="D4252" t="s">
        <v>52</v>
      </c>
      <c r="E4252">
        <v>1</v>
      </c>
      <c r="F4252">
        <v>12376</v>
      </c>
      <c r="G4252">
        <v>504</v>
      </c>
    </row>
    <row r="4253" spans="1:7">
      <c r="A4253" s="2">
        <v>43970</v>
      </c>
      <c r="B4253" s="2">
        <f t="shared" si="132"/>
        <v>43982</v>
      </c>
      <c r="C4253" s="3">
        <f t="shared" si="133"/>
        <v>1</v>
      </c>
      <c r="D4253" t="s">
        <v>50</v>
      </c>
      <c r="E4253">
        <v>2</v>
      </c>
      <c r="F4253">
        <v>399</v>
      </c>
      <c r="G4253">
        <v>8</v>
      </c>
    </row>
    <row r="4254" spans="1:7">
      <c r="A4254" s="2">
        <v>43970</v>
      </c>
      <c r="B4254" s="2">
        <f t="shared" si="132"/>
        <v>43982</v>
      </c>
      <c r="C4254" s="3">
        <f t="shared" si="133"/>
        <v>1</v>
      </c>
      <c r="D4254" t="s">
        <v>8</v>
      </c>
      <c r="E4254">
        <v>4</v>
      </c>
      <c r="F4254">
        <v>14566</v>
      </c>
      <c r="G4254">
        <v>704</v>
      </c>
    </row>
    <row r="4255" spans="1:7">
      <c r="A4255" s="2">
        <v>43970</v>
      </c>
      <c r="B4255" s="2">
        <f t="shared" si="132"/>
        <v>43982</v>
      </c>
      <c r="C4255" s="3">
        <f t="shared" si="133"/>
        <v>1</v>
      </c>
      <c r="D4255" t="s">
        <v>44</v>
      </c>
      <c r="E4255">
        <v>5</v>
      </c>
      <c r="F4255">
        <v>4923</v>
      </c>
      <c r="G4255">
        <v>102</v>
      </c>
    </row>
    <row r="4256" spans="1:7">
      <c r="A4256" s="2">
        <v>43970</v>
      </c>
      <c r="B4256" s="2">
        <f t="shared" si="132"/>
        <v>43982</v>
      </c>
      <c r="C4256" s="3">
        <f t="shared" si="133"/>
        <v>1</v>
      </c>
      <c r="D4256" t="s">
        <v>7</v>
      </c>
      <c r="E4256">
        <v>6</v>
      </c>
      <c r="F4256">
        <v>83981</v>
      </c>
      <c r="G4256">
        <v>3422</v>
      </c>
    </row>
    <row r="4257" spans="1:7">
      <c r="A4257" s="2">
        <v>43970</v>
      </c>
      <c r="B4257" s="2">
        <f t="shared" si="132"/>
        <v>43982</v>
      </c>
      <c r="C4257" s="3">
        <f t="shared" si="133"/>
        <v>1</v>
      </c>
      <c r="D4257" t="s">
        <v>22</v>
      </c>
      <c r="E4257">
        <v>8</v>
      </c>
      <c r="F4257">
        <v>22454</v>
      </c>
      <c r="G4257">
        <v>1257</v>
      </c>
    </row>
    <row r="4258" spans="1:7">
      <c r="A4258" s="2">
        <v>43970</v>
      </c>
      <c r="B4258" s="2">
        <f t="shared" si="132"/>
        <v>43982</v>
      </c>
      <c r="C4258" s="3">
        <f t="shared" si="133"/>
        <v>1</v>
      </c>
      <c r="D4258" t="s">
        <v>38</v>
      </c>
      <c r="E4258">
        <v>9</v>
      </c>
      <c r="F4258">
        <v>38430</v>
      </c>
      <c r="G4258">
        <v>3472</v>
      </c>
    </row>
    <row r="4259" spans="1:7">
      <c r="A4259" s="2">
        <v>43970</v>
      </c>
      <c r="B4259" s="2">
        <f t="shared" si="132"/>
        <v>43982</v>
      </c>
      <c r="C4259" s="3">
        <f t="shared" si="133"/>
        <v>1</v>
      </c>
      <c r="D4259" t="s">
        <v>45</v>
      </c>
      <c r="E4259">
        <v>10</v>
      </c>
      <c r="F4259">
        <v>8037</v>
      </c>
      <c r="G4259">
        <v>304</v>
      </c>
    </row>
    <row r="4260" spans="1:7">
      <c r="A4260" s="2">
        <v>43970</v>
      </c>
      <c r="B4260" s="2">
        <f t="shared" si="132"/>
        <v>43982</v>
      </c>
      <c r="C4260" s="3">
        <f t="shared" si="133"/>
        <v>1</v>
      </c>
      <c r="D4260" t="s">
        <v>33</v>
      </c>
      <c r="E4260">
        <v>11</v>
      </c>
      <c r="F4260">
        <v>7434</v>
      </c>
      <c r="G4260">
        <v>400</v>
      </c>
    </row>
    <row r="4261" spans="1:7">
      <c r="A4261" s="2">
        <v>43970</v>
      </c>
      <c r="B4261" s="2">
        <f t="shared" si="132"/>
        <v>43982</v>
      </c>
      <c r="C4261" s="3">
        <f t="shared" si="133"/>
        <v>1</v>
      </c>
      <c r="D4261" t="s">
        <v>15</v>
      </c>
      <c r="E4261">
        <v>12</v>
      </c>
      <c r="F4261">
        <v>46936</v>
      </c>
      <c r="G4261">
        <v>2051</v>
      </c>
    </row>
    <row r="4262" spans="1:7">
      <c r="A4262" s="2">
        <v>43970</v>
      </c>
      <c r="B4262" s="2">
        <f t="shared" si="132"/>
        <v>43982</v>
      </c>
      <c r="C4262" s="3">
        <f t="shared" si="133"/>
        <v>1</v>
      </c>
      <c r="D4262" t="s">
        <v>18</v>
      </c>
      <c r="E4262">
        <v>13</v>
      </c>
      <c r="F4262">
        <v>37214</v>
      </c>
      <c r="G4262">
        <v>1650</v>
      </c>
    </row>
    <row r="4263" spans="1:7">
      <c r="A4263" s="2">
        <v>43970</v>
      </c>
      <c r="B4263" s="2">
        <f t="shared" si="132"/>
        <v>43982</v>
      </c>
      <c r="C4263" s="3">
        <f t="shared" si="133"/>
        <v>1</v>
      </c>
      <c r="D4263" t="s">
        <v>57</v>
      </c>
      <c r="E4263">
        <v>66</v>
      </c>
      <c r="F4263">
        <v>1123</v>
      </c>
      <c r="G4263">
        <v>6</v>
      </c>
    </row>
    <row r="4264" spans="1:7">
      <c r="A4264" s="2">
        <v>43970</v>
      </c>
      <c r="B4264" s="2">
        <f t="shared" si="132"/>
        <v>43982</v>
      </c>
      <c r="C4264" s="3">
        <f t="shared" si="133"/>
        <v>1</v>
      </c>
      <c r="D4264" t="s">
        <v>26</v>
      </c>
      <c r="E4264">
        <v>15</v>
      </c>
      <c r="F4264">
        <v>631</v>
      </c>
      <c r="G4264">
        <v>17</v>
      </c>
    </row>
    <row r="4265" spans="1:7">
      <c r="A4265" s="2">
        <v>43970</v>
      </c>
      <c r="B4265" s="2">
        <f t="shared" si="132"/>
        <v>43982</v>
      </c>
      <c r="C4265" s="3">
        <f t="shared" si="133"/>
        <v>1</v>
      </c>
      <c r="D4265" t="s">
        <v>53</v>
      </c>
      <c r="E4265">
        <v>16</v>
      </c>
      <c r="F4265">
        <v>2476</v>
      </c>
      <c r="G4265">
        <v>77</v>
      </c>
    </row>
    <row r="4266" spans="1:7">
      <c r="A4266" s="2">
        <v>43970</v>
      </c>
      <c r="B4266" s="2">
        <f t="shared" si="132"/>
        <v>43982</v>
      </c>
      <c r="C4266" s="3">
        <f t="shared" si="133"/>
        <v>1</v>
      </c>
      <c r="D4266" t="s">
        <v>6</v>
      </c>
      <c r="E4266">
        <v>17</v>
      </c>
      <c r="F4266">
        <v>98298</v>
      </c>
      <c r="G4266">
        <v>4399</v>
      </c>
    </row>
    <row r="4267" spans="1:7">
      <c r="A4267" s="2">
        <v>43970</v>
      </c>
      <c r="B4267" s="2">
        <f t="shared" si="132"/>
        <v>43982</v>
      </c>
      <c r="C4267" s="3">
        <f t="shared" si="133"/>
        <v>1</v>
      </c>
      <c r="D4267" t="s">
        <v>27</v>
      </c>
      <c r="E4267">
        <v>18</v>
      </c>
      <c r="F4267">
        <v>29402</v>
      </c>
      <c r="G4267">
        <v>1824</v>
      </c>
    </row>
    <row r="4268" spans="1:7">
      <c r="A4268" s="2">
        <v>43970</v>
      </c>
      <c r="B4268" s="2">
        <f t="shared" si="132"/>
        <v>43982</v>
      </c>
      <c r="C4268" s="3">
        <f t="shared" si="133"/>
        <v>1</v>
      </c>
      <c r="D4268" t="s">
        <v>39</v>
      </c>
      <c r="E4268">
        <v>19</v>
      </c>
      <c r="F4268">
        <v>15296</v>
      </c>
      <c r="G4268">
        <v>367</v>
      </c>
    </row>
    <row r="4269" spans="1:7">
      <c r="A4269" s="2">
        <v>43970</v>
      </c>
      <c r="B4269" s="2">
        <f t="shared" si="132"/>
        <v>43982</v>
      </c>
      <c r="C4269" s="3">
        <f t="shared" si="133"/>
        <v>1</v>
      </c>
      <c r="D4269" t="s">
        <v>34</v>
      </c>
      <c r="E4269">
        <v>20</v>
      </c>
      <c r="F4269">
        <v>8488</v>
      </c>
      <c r="G4269">
        <v>193</v>
      </c>
    </row>
    <row r="4270" spans="1:7">
      <c r="A4270" s="2">
        <v>43970</v>
      </c>
      <c r="B4270" s="2">
        <f t="shared" si="132"/>
        <v>43982</v>
      </c>
      <c r="C4270" s="3">
        <f t="shared" si="133"/>
        <v>1</v>
      </c>
      <c r="D4270" t="s">
        <v>28</v>
      </c>
      <c r="E4270">
        <v>21</v>
      </c>
      <c r="F4270">
        <v>8205</v>
      </c>
      <c r="G4270">
        <v>369</v>
      </c>
    </row>
    <row r="4271" spans="1:7">
      <c r="A4271" s="2">
        <v>43970</v>
      </c>
      <c r="B4271" s="2">
        <f t="shared" si="132"/>
        <v>43982</v>
      </c>
      <c r="C4271" s="3">
        <f t="shared" si="133"/>
        <v>1</v>
      </c>
      <c r="D4271" t="s">
        <v>40</v>
      </c>
      <c r="E4271">
        <v>22</v>
      </c>
      <c r="F4271">
        <v>35161</v>
      </c>
      <c r="G4271">
        <v>2581</v>
      </c>
    </row>
    <row r="4272" spans="1:7">
      <c r="A4272" s="2">
        <v>43970</v>
      </c>
      <c r="B4272" s="2">
        <f t="shared" si="132"/>
        <v>43982</v>
      </c>
      <c r="C4272" s="3">
        <f t="shared" si="133"/>
        <v>1</v>
      </c>
      <c r="D4272" t="s">
        <v>51</v>
      </c>
      <c r="E4272">
        <v>23</v>
      </c>
      <c r="F4272">
        <v>1741</v>
      </c>
      <c r="G4272">
        <v>73</v>
      </c>
    </row>
    <row r="4273" spans="1:7">
      <c r="A4273" s="2">
        <v>43970</v>
      </c>
      <c r="B4273" s="2">
        <f t="shared" si="132"/>
        <v>43982</v>
      </c>
      <c r="C4273" s="3">
        <f t="shared" si="133"/>
        <v>1</v>
      </c>
      <c r="D4273" t="s">
        <v>23</v>
      </c>
      <c r="E4273">
        <v>24</v>
      </c>
      <c r="F4273">
        <v>41664</v>
      </c>
      <c r="G4273">
        <v>2081</v>
      </c>
    </row>
    <row r="4274" spans="1:7">
      <c r="A4274" s="2">
        <v>43970</v>
      </c>
      <c r="B4274" s="2">
        <f t="shared" si="132"/>
        <v>43982</v>
      </c>
      <c r="C4274" s="3">
        <f t="shared" si="133"/>
        <v>1</v>
      </c>
      <c r="D4274" t="s">
        <v>9</v>
      </c>
      <c r="E4274">
        <v>25</v>
      </c>
      <c r="F4274">
        <v>87925</v>
      </c>
      <c r="G4274">
        <v>5938</v>
      </c>
    </row>
    <row r="4275" spans="1:7">
      <c r="A4275" s="2">
        <v>43970</v>
      </c>
      <c r="B4275" s="2">
        <f t="shared" si="132"/>
        <v>43982</v>
      </c>
      <c r="C4275" s="3">
        <f t="shared" si="133"/>
        <v>1</v>
      </c>
      <c r="D4275" t="s">
        <v>42</v>
      </c>
      <c r="E4275">
        <v>26</v>
      </c>
      <c r="F4275">
        <v>52337</v>
      </c>
      <c r="G4275">
        <v>5017</v>
      </c>
    </row>
    <row r="4276" spans="1:7">
      <c r="A4276" s="2">
        <v>43970</v>
      </c>
      <c r="B4276" s="2">
        <f t="shared" si="132"/>
        <v>43982</v>
      </c>
      <c r="C4276" s="3">
        <f t="shared" si="133"/>
        <v>1</v>
      </c>
      <c r="D4276" t="s">
        <v>29</v>
      </c>
      <c r="E4276">
        <v>27</v>
      </c>
      <c r="F4276">
        <v>17038</v>
      </c>
      <c r="G4276">
        <v>757</v>
      </c>
    </row>
    <row r="4277" spans="1:7">
      <c r="A4277" s="2">
        <v>43970</v>
      </c>
      <c r="B4277" s="2">
        <f t="shared" si="132"/>
        <v>43982</v>
      </c>
      <c r="C4277" s="3">
        <f t="shared" si="133"/>
        <v>1</v>
      </c>
      <c r="D4277" t="s">
        <v>46</v>
      </c>
      <c r="E4277">
        <v>28</v>
      </c>
      <c r="F4277">
        <v>11704</v>
      </c>
      <c r="G4277">
        <v>554</v>
      </c>
    </row>
    <row r="4278" spans="1:7">
      <c r="A4278" s="2">
        <v>43970</v>
      </c>
      <c r="B4278" s="2">
        <f t="shared" si="132"/>
        <v>43982</v>
      </c>
      <c r="C4278" s="3">
        <f t="shared" si="133"/>
        <v>1</v>
      </c>
      <c r="D4278" t="s">
        <v>35</v>
      </c>
      <c r="E4278">
        <v>29</v>
      </c>
      <c r="F4278">
        <v>11369</v>
      </c>
      <c r="G4278">
        <v>631</v>
      </c>
    </row>
    <row r="4279" spans="1:7">
      <c r="A4279" s="2">
        <v>43970</v>
      </c>
      <c r="B4279" s="2">
        <f t="shared" si="132"/>
        <v>43982</v>
      </c>
      <c r="C4279" s="3">
        <f t="shared" si="133"/>
        <v>1</v>
      </c>
      <c r="D4279" t="s">
        <v>54</v>
      </c>
      <c r="E4279">
        <v>30</v>
      </c>
      <c r="F4279">
        <v>471</v>
      </c>
      <c r="G4279">
        <v>16</v>
      </c>
    </row>
    <row r="4280" spans="1:7">
      <c r="A4280" s="2">
        <v>43970</v>
      </c>
      <c r="B4280" s="2">
        <f t="shared" si="132"/>
        <v>43982</v>
      </c>
      <c r="C4280" s="3">
        <f t="shared" si="133"/>
        <v>1</v>
      </c>
      <c r="D4280" t="s">
        <v>12</v>
      </c>
      <c r="E4280">
        <v>31</v>
      </c>
      <c r="F4280">
        <v>10846</v>
      </c>
      <c r="G4280">
        <v>136</v>
      </c>
    </row>
    <row r="4281" spans="1:7">
      <c r="A4281" s="2">
        <v>43970</v>
      </c>
      <c r="B4281" s="2">
        <f t="shared" si="132"/>
        <v>43982</v>
      </c>
      <c r="C4281" s="3">
        <f t="shared" si="133"/>
        <v>1</v>
      </c>
      <c r="D4281" t="s">
        <v>24</v>
      </c>
      <c r="E4281">
        <v>32</v>
      </c>
      <c r="F4281">
        <v>7169</v>
      </c>
      <c r="G4281">
        <v>373</v>
      </c>
    </row>
    <row r="4282" spans="1:7">
      <c r="A4282" s="2">
        <v>43970</v>
      </c>
      <c r="B4282" s="2">
        <f t="shared" si="132"/>
        <v>43982</v>
      </c>
      <c r="C4282" s="3">
        <f t="shared" si="133"/>
        <v>1</v>
      </c>
      <c r="D4282" t="s">
        <v>19</v>
      </c>
      <c r="E4282">
        <v>33</v>
      </c>
      <c r="F4282">
        <v>3721</v>
      </c>
      <c r="G4282">
        <v>182</v>
      </c>
    </row>
    <row r="4283" spans="1:7">
      <c r="A4283" s="2">
        <v>43970</v>
      </c>
      <c r="B4283" s="2">
        <f t="shared" si="132"/>
        <v>43982</v>
      </c>
      <c r="C4283" s="3">
        <f t="shared" si="133"/>
        <v>1</v>
      </c>
      <c r="D4283" t="s">
        <v>21</v>
      </c>
      <c r="E4283">
        <v>34</v>
      </c>
      <c r="F4283">
        <v>149013</v>
      </c>
      <c r="G4283">
        <v>10586</v>
      </c>
    </row>
    <row r="4284" spans="1:7">
      <c r="A4284" s="2">
        <v>43970</v>
      </c>
      <c r="B4284" s="2">
        <f t="shared" si="132"/>
        <v>43982</v>
      </c>
      <c r="C4284" s="3">
        <f t="shared" si="133"/>
        <v>1</v>
      </c>
      <c r="D4284" t="s">
        <v>47</v>
      </c>
      <c r="E4284">
        <v>35</v>
      </c>
      <c r="F4284">
        <v>6192</v>
      </c>
      <c r="G4284">
        <v>276</v>
      </c>
    </row>
    <row r="4285" spans="1:7">
      <c r="A4285" s="2">
        <v>43970</v>
      </c>
      <c r="B4285" s="2">
        <f t="shared" si="132"/>
        <v>43982</v>
      </c>
      <c r="C4285" s="3">
        <f t="shared" si="133"/>
        <v>1</v>
      </c>
      <c r="D4285" t="s">
        <v>16</v>
      </c>
      <c r="E4285">
        <v>36</v>
      </c>
      <c r="F4285">
        <v>357757</v>
      </c>
      <c r="G4285">
        <v>28437</v>
      </c>
    </row>
    <row r="4286" spans="1:7">
      <c r="A4286" s="2">
        <v>43970</v>
      </c>
      <c r="B4286" s="2">
        <f t="shared" si="132"/>
        <v>43982</v>
      </c>
      <c r="C4286" s="3">
        <f t="shared" si="133"/>
        <v>1</v>
      </c>
      <c r="D4286" t="s">
        <v>20</v>
      </c>
      <c r="E4286">
        <v>37</v>
      </c>
      <c r="F4286">
        <v>19762</v>
      </c>
      <c r="G4286">
        <v>711</v>
      </c>
    </row>
    <row r="4287" spans="1:7">
      <c r="A4287" s="2">
        <v>43970</v>
      </c>
      <c r="B4287" s="2">
        <f t="shared" si="132"/>
        <v>43982</v>
      </c>
      <c r="C4287" s="3">
        <f t="shared" si="133"/>
        <v>1</v>
      </c>
      <c r="D4287" t="s">
        <v>48</v>
      </c>
      <c r="E4287">
        <v>38</v>
      </c>
      <c r="F4287">
        <v>1994</v>
      </c>
      <c r="G4287">
        <v>45</v>
      </c>
    </row>
    <row r="4288" spans="1:7">
      <c r="A4288" s="2">
        <v>43970</v>
      </c>
      <c r="B4288" s="2">
        <f t="shared" si="132"/>
        <v>43982</v>
      </c>
      <c r="C4288" s="3">
        <f t="shared" si="133"/>
        <v>1</v>
      </c>
      <c r="D4288" t="s">
        <v>59</v>
      </c>
      <c r="E4288">
        <v>69</v>
      </c>
      <c r="F4288">
        <v>21</v>
      </c>
      <c r="G4288">
        <v>2</v>
      </c>
    </row>
    <row r="4289" spans="1:7">
      <c r="A4289" s="2">
        <v>43970</v>
      </c>
      <c r="B4289" s="2">
        <f t="shared" si="132"/>
        <v>43982</v>
      </c>
      <c r="C4289" s="3">
        <f t="shared" si="133"/>
        <v>1</v>
      </c>
      <c r="D4289" t="s">
        <v>41</v>
      </c>
      <c r="E4289">
        <v>39</v>
      </c>
      <c r="F4289">
        <v>28953</v>
      </c>
      <c r="G4289">
        <v>1720</v>
      </c>
    </row>
    <row r="4290" spans="1:7">
      <c r="A4290" s="2">
        <v>43970</v>
      </c>
      <c r="B4290" s="2">
        <f t="shared" si="132"/>
        <v>43982</v>
      </c>
      <c r="C4290" s="3">
        <f t="shared" si="133"/>
        <v>1</v>
      </c>
      <c r="D4290" t="s">
        <v>30</v>
      </c>
      <c r="E4290">
        <v>40</v>
      </c>
      <c r="F4290">
        <v>5489</v>
      </c>
      <c r="G4290">
        <v>294</v>
      </c>
    </row>
    <row r="4291" spans="1:7">
      <c r="A4291" s="2">
        <v>43970</v>
      </c>
      <c r="B4291" s="2">
        <f t="shared" si="132"/>
        <v>43982</v>
      </c>
      <c r="C4291" s="3">
        <f t="shared" si="133"/>
        <v>1</v>
      </c>
      <c r="D4291" t="s">
        <v>14</v>
      </c>
      <c r="E4291">
        <v>41</v>
      </c>
      <c r="F4291">
        <v>3726</v>
      </c>
      <c r="G4291">
        <v>140</v>
      </c>
    </row>
    <row r="4292" spans="1:7">
      <c r="A4292" s="2">
        <v>43970</v>
      </c>
      <c r="B4292" s="2">
        <f t="shared" ref="B4292:B4355" si="134">EOMONTH(A4292,0)</f>
        <v>43982</v>
      </c>
      <c r="C4292" s="3">
        <f t="shared" ref="C4292:C4355" si="135">IF(A4292=B4292,0,1)</f>
        <v>1</v>
      </c>
      <c r="D4292" t="s">
        <v>31</v>
      </c>
      <c r="E4292">
        <v>42</v>
      </c>
      <c r="F4292">
        <v>67404</v>
      </c>
      <c r="G4292">
        <v>4675</v>
      </c>
    </row>
    <row r="4293" spans="1:7">
      <c r="A4293" s="2">
        <v>43970</v>
      </c>
      <c r="B4293" s="2">
        <f t="shared" si="134"/>
        <v>43982</v>
      </c>
      <c r="C4293" s="3">
        <f t="shared" si="135"/>
        <v>1</v>
      </c>
      <c r="D4293" t="s">
        <v>55</v>
      </c>
      <c r="E4293">
        <v>72</v>
      </c>
      <c r="F4293">
        <v>2805</v>
      </c>
      <c r="G4293">
        <v>124</v>
      </c>
    </row>
    <row r="4294" spans="1:7">
      <c r="A4294" s="2">
        <v>43970</v>
      </c>
      <c r="B4294" s="2">
        <f t="shared" si="134"/>
        <v>43982</v>
      </c>
      <c r="C4294" s="3">
        <f t="shared" si="135"/>
        <v>1</v>
      </c>
      <c r="D4294" t="s">
        <v>17</v>
      </c>
      <c r="E4294">
        <v>44</v>
      </c>
      <c r="F4294">
        <v>12951</v>
      </c>
      <c r="G4294">
        <v>532</v>
      </c>
    </row>
    <row r="4295" spans="1:7">
      <c r="A4295" s="2">
        <v>43970</v>
      </c>
      <c r="B4295" s="2">
        <f t="shared" si="134"/>
        <v>43982</v>
      </c>
      <c r="C4295" s="3">
        <f t="shared" si="135"/>
        <v>1</v>
      </c>
      <c r="D4295" t="s">
        <v>32</v>
      </c>
      <c r="E4295">
        <v>45</v>
      </c>
      <c r="F4295">
        <v>9056</v>
      </c>
      <c r="G4295">
        <v>399</v>
      </c>
    </row>
    <row r="4296" spans="1:7">
      <c r="A4296" s="2">
        <v>43970</v>
      </c>
      <c r="B4296" s="2">
        <f t="shared" si="134"/>
        <v>43982</v>
      </c>
      <c r="C4296" s="3">
        <f t="shared" si="135"/>
        <v>1</v>
      </c>
      <c r="D4296" t="s">
        <v>43</v>
      </c>
      <c r="E4296">
        <v>46</v>
      </c>
      <c r="F4296">
        <v>4085</v>
      </c>
      <c r="G4296">
        <v>46</v>
      </c>
    </row>
    <row r="4297" spans="1:7">
      <c r="A4297" s="2">
        <v>43970</v>
      </c>
      <c r="B4297" s="2">
        <f t="shared" si="134"/>
        <v>43982</v>
      </c>
      <c r="C4297" s="3">
        <f t="shared" si="135"/>
        <v>1</v>
      </c>
      <c r="D4297" t="s">
        <v>25</v>
      </c>
      <c r="E4297">
        <v>47</v>
      </c>
      <c r="F4297">
        <v>18301</v>
      </c>
      <c r="G4297">
        <v>301</v>
      </c>
    </row>
    <row r="4298" spans="1:7">
      <c r="A4298" s="2">
        <v>43970</v>
      </c>
      <c r="B4298" s="2">
        <f t="shared" si="134"/>
        <v>43982</v>
      </c>
      <c r="C4298" s="3">
        <f t="shared" si="135"/>
        <v>1</v>
      </c>
      <c r="D4298" t="s">
        <v>11</v>
      </c>
      <c r="E4298">
        <v>48</v>
      </c>
      <c r="F4298">
        <v>51080</v>
      </c>
      <c r="G4298">
        <v>1405</v>
      </c>
    </row>
    <row r="4299" spans="1:7">
      <c r="A4299" s="2">
        <v>43970</v>
      </c>
      <c r="B4299" s="2">
        <f t="shared" si="134"/>
        <v>43982</v>
      </c>
      <c r="C4299" s="3">
        <f t="shared" si="135"/>
        <v>1</v>
      </c>
      <c r="D4299" t="s">
        <v>13</v>
      </c>
      <c r="E4299">
        <v>49</v>
      </c>
      <c r="F4299">
        <v>7530</v>
      </c>
      <c r="G4299">
        <v>88</v>
      </c>
    </row>
    <row r="4300" spans="1:7">
      <c r="A4300" s="2">
        <v>43970</v>
      </c>
      <c r="B4300" s="2">
        <f t="shared" si="134"/>
        <v>43982</v>
      </c>
      <c r="C4300" s="3">
        <f t="shared" si="135"/>
        <v>1</v>
      </c>
      <c r="D4300" t="s">
        <v>36</v>
      </c>
      <c r="E4300">
        <v>50</v>
      </c>
      <c r="F4300">
        <v>944</v>
      </c>
      <c r="G4300">
        <v>54</v>
      </c>
    </row>
    <row r="4301" spans="1:7">
      <c r="A4301" s="2">
        <v>43970</v>
      </c>
      <c r="B4301" s="2">
        <f t="shared" si="134"/>
        <v>43982</v>
      </c>
      <c r="C4301" s="3">
        <f t="shared" si="135"/>
        <v>1</v>
      </c>
      <c r="D4301" t="s">
        <v>56</v>
      </c>
      <c r="E4301">
        <v>78</v>
      </c>
      <c r="F4301">
        <v>69</v>
      </c>
      <c r="G4301">
        <v>6</v>
      </c>
    </row>
    <row r="4302" spans="1:7">
      <c r="A4302" s="2">
        <v>43970</v>
      </c>
      <c r="B4302" s="2">
        <f t="shared" si="134"/>
        <v>43982</v>
      </c>
      <c r="C4302" s="3">
        <f t="shared" si="135"/>
        <v>1</v>
      </c>
      <c r="D4302" t="s">
        <v>37</v>
      </c>
      <c r="E4302">
        <v>51</v>
      </c>
      <c r="F4302">
        <v>32145</v>
      </c>
      <c r="G4302">
        <v>1041</v>
      </c>
    </row>
    <row r="4303" spans="1:7">
      <c r="A4303" s="2">
        <v>43970</v>
      </c>
      <c r="B4303" s="2">
        <f t="shared" si="134"/>
        <v>43982</v>
      </c>
      <c r="C4303" s="3">
        <f t="shared" si="135"/>
        <v>1</v>
      </c>
      <c r="D4303" t="s">
        <v>5</v>
      </c>
      <c r="E4303">
        <v>53</v>
      </c>
      <c r="F4303">
        <v>19988</v>
      </c>
      <c r="G4303">
        <v>1042</v>
      </c>
    </row>
    <row r="4304" spans="1:7">
      <c r="A4304" s="2">
        <v>43970</v>
      </c>
      <c r="B4304" s="2">
        <f t="shared" si="134"/>
        <v>43982</v>
      </c>
      <c r="C4304" s="3">
        <f t="shared" si="135"/>
        <v>1</v>
      </c>
      <c r="D4304" t="s">
        <v>58</v>
      </c>
      <c r="E4304">
        <v>54</v>
      </c>
      <c r="F4304">
        <v>1514</v>
      </c>
      <c r="G4304">
        <v>68</v>
      </c>
    </row>
    <row r="4305" spans="1:7">
      <c r="A4305" s="2">
        <v>43970</v>
      </c>
      <c r="B4305" s="2">
        <f t="shared" si="134"/>
        <v>43982</v>
      </c>
      <c r="C4305" s="3">
        <f t="shared" si="135"/>
        <v>1</v>
      </c>
      <c r="D4305" t="s">
        <v>10</v>
      </c>
      <c r="E4305">
        <v>55</v>
      </c>
      <c r="F4305">
        <v>13200</v>
      </c>
      <c r="G4305">
        <v>467</v>
      </c>
    </row>
    <row r="4306" spans="1:7">
      <c r="A4306" s="2">
        <v>43970</v>
      </c>
      <c r="B4306" s="2">
        <f t="shared" si="134"/>
        <v>43982</v>
      </c>
      <c r="C4306" s="3">
        <f t="shared" si="135"/>
        <v>1</v>
      </c>
      <c r="D4306" t="s">
        <v>49</v>
      </c>
      <c r="E4306">
        <v>56</v>
      </c>
      <c r="F4306">
        <v>776</v>
      </c>
      <c r="G4306">
        <v>10</v>
      </c>
    </row>
    <row r="4307" spans="1:7">
      <c r="A4307" s="2">
        <v>43971</v>
      </c>
      <c r="B4307" s="2">
        <f t="shared" si="134"/>
        <v>43982</v>
      </c>
      <c r="C4307" s="3">
        <f t="shared" si="135"/>
        <v>1</v>
      </c>
      <c r="D4307" t="s">
        <v>52</v>
      </c>
      <c r="E4307">
        <v>1</v>
      </c>
      <c r="F4307">
        <v>13052</v>
      </c>
      <c r="G4307">
        <v>522</v>
      </c>
    </row>
    <row r="4308" spans="1:7">
      <c r="A4308" s="2">
        <v>43971</v>
      </c>
      <c r="B4308" s="2">
        <f t="shared" si="134"/>
        <v>43982</v>
      </c>
      <c r="C4308" s="3">
        <f t="shared" si="135"/>
        <v>1</v>
      </c>
      <c r="D4308" t="s">
        <v>50</v>
      </c>
      <c r="E4308">
        <v>2</v>
      </c>
      <c r="F4308">
        <v>402</v>
      </c>
      <c r="G4308">
        <v>8</v>
      </c>
    </row>
    <row r="4309" spans="1:7">
      <c r="A4309" s="2">
        <v>43971</v>
      </c>
      <c r="B4309" s="2">
        <f t="shared" si="134"/>
        <v>43982</v>
      </c>
      <c r="C4309" s="3">
        <f t="shared" si="135"/>
        <v>1</v>
      </c>
      <c r="D4309" t="s">
        <v>8</v>
      </c>
      <c r="E4309">
        <v>4</v>
      </c>
      <c r="F4309">
        <v>14897</v>
      </c>
      <c r="G4309">
        <v>747</v>
      </c>
    </row>
    <row r="4310" spans="1:7">
      <c r="A4310" s="2">
        <v>43971</v>
      </c>
      <c r="B4310" s="2">
        <f t="shared" si="134"/>
        <v>43982</v>
      </c>
      <c r="C4310" s="3">
        <f t="shared" si="135"/>
        <v>1</v>
      </c>
      <c r="D4310" t="s">
        <v>44</v>
      </c>
      <c r="E4310">
        <v>5</v>
      </c>
      <c r="F4310">
        <v>5003</v>
      </c>
      <c r="G4310">
        <v>107</v>
      </c>
    </row>
    <row r="4311" spans="1:7">
      <c r="A4311" s="2">
        <v>43971</v>
      </c>
      <c r="B4311" s="2">
        <f t="shared" si="134"/>
        <v>43982</v>
      </c>
      <c r="C4311" s="3">
        <f t="shared" si="135"/>
        <v>1</v>
      </c>
      <c r="D4311" t="s">
        <v>7</v>
      </c>
      <c r="E4311">
        <v>6</v>
      </c>
      <c r="F4311">
        <v>86125</v>
      </c>
      <c r="G4311">
        <v>3514</v>
      </c>
    </row>
    <row r="4312" spans="1:7">
      <c r="A4312" s="2">
        <v>43971</v>
      </c>
      <c r="B4312" s="2">
        <f t="shared" si="134"/>
        <v>43982</v>
      </c>
      <c r="C4312" s="3">
        <f t="shared" si="135"/>
        <v>1</v>
      </c>
      <c r="D4312" t="s">
        <v>22</v>
      </c>
      <c r="E4312">
        <v>8</v>
      </c>
      <c r="F4312">
        <v>22769</v>
      </c>
      <c r="G4312">
        <v>1299</v>
      </c>
    </row>
    <row r="4313" spans="1:7">
      <c r="A4313" s="2">
        <v>43971</v>
      </c>
      <c r="B4313" s="2">
        <f t="shared" si="134"/>
        <v>43982</v>
      </c>
      <c r="C4313" s="3">
        <f t="shared" si="135"/>
        <v>1</v>
      </c>
      <c r="D4313" t="s">
        <v>38</v>
      </c>
      <c r="E4313">
        <v>9</v>
      </c>
      <c r="F4313">
        <v>39017</v>
      </c>
      <c r="G4313">
        <v>3529</v>
      </c>
    </row>
    <row r="4314" spans="1:7">
      <c r="A4314" s="2">
        <v>43971</v>
      </c>
      <c r="B4314" s="2">
        <f t="shared" si="134"/>
        <v>43982</v>
      </c>
      <c r="C4314" s="3">
        <f t="shared" si="135"/>
        <v>1</v>
      </c>
      <c r="D4314" t="s">
        <v>45</v>
      </c>
      <c r="E4314">
        <v>10</v>
      </c>
      <c r="F4314">
        <v>8194</v>
      </c>
      <c r="G4314">
        <v>310</v>
      </c>
    </row>
    <row r="4315" spans="1:7">
      <c r="A4315" s="2">
        <v>43971</v>
      </c>
      <c r="B4315" s="2">
        <f t="shared" si="134"/>
        <v>43982</v>
      </c>
      <c r="C4315" s="3">
        <f t="shared" si="135"/>
        <v>1</v>
      </c>
      <c r="D4315" t="s">
        <v>33</v>
      </c>
      <c r="E4315">
        <v>11</v>
      </c>
      <c r="F4315">
        <v>7551</v>
      </c>
      <c r="G4315">
        <v>407</v>
      </c>
    </row>
    <row r="4316" spans="1:7">
      <c r="A4316" s="2">
        <v>43971</v>
      </c>
      <c r="B4316" s="2">
        <f t="shared" si="134"/>
        <v>43982</v>
      </c>
      <c r="C4316" s="3">
        <f t="shared" si="135"/>
        <v>1</v>
      </c>
      <c r="D4316" t="s">
        <v>15</v>
      </c>
      <c r="E4316">
        <v>12</v>
      </c>
      <c r="F4316">
        <v>47463</v>
      </c>
      <c r="G4316">
        <v>2095</v>
      </c>
    </row>
    <row r="4317" spans="1:7">
      <c r="A4317" s="2">
        <v>43971</v>
      </c>
      <c r="B4317" s="2">
        <f t="shared" si="134"/>
        <v>43982</v>
      </c>
      <c r="C4317" s="3">
        <f t="shared" si="135"/>
        <v>1</v>
      </c>
      <c r="D4317" t="s">
        <v>18</v>
      </c>
      <c r="E4317">
        <v>13</v>
      </c>
      <c r="F4317">
        <v>38162</v>
      </c>
      <c r="G4317">
        <v>1672</v>
      </c>
    </row>
    <row r="4318" spans="1:7">
      <c r="A4318" s="2">
        <v>43971</v>
      </c>
      <c r="B4318" s="2">
        <f t="shared" si="134"/>
        <v>43982</v>
      </c>
      <c r="C4318" s="3">
        <f t="shared" si="135"/>
        <v>1</v>
      </c>
      <c r="D4318" t="s">
        <v>57</v>
      </c>
      <c r="E4318">
        <v>66</v>
      </c>
      <c r="F4318">
        <v>1134</v>
      </c>
      <c r="G4318">
        <v>6</v>
      </c>
    </row>
    <row r="4319" spans="1:7">
      <c r="A4319" s="2">
        <v>43971</v>
      </c>
      <c r="B4319" s="2">
        <f t="shared" si="134"/>
        <v>43982</v>
      </c>
      <c r="C4319" s="3">
        <f t="shared" si="135"/>
        <v>1</v>
      </c>
      <c r="D4319" t="s">
        <v>26</v>
      </c>
      <c r="E4319">
        <v>15</v>
      </c>
      <c r="F4319">
        <v>633</v>
      </c>
      <c r="G4319">
        <v>17</v>
      </c>
    </row>
    <row r="4320" spans="1:7">
      <c r="A4320" s="2">
        <v>43971</v>
      </c>
      <c r="B4320" s="2">
        <f t="shared" si="134"/>
        <v>43982</v>
      </c>
      <c r="C4320" s="3">
        <f t="shared" si="135"/>
        <v>1</v>
      </c>
      <c r="D4320" t="s">
        <v>53</v>
      </c>
      <c r="E4320">
        <v>16</v>
      </c>
      <c r="F4320">
        <v>2506</v>
      </c>
      <c r="G4320">
        <v>77</v>
      </c>
    </row>
    <row r="4321" spans="1:7">
      <c r="A4321" s="2">
        <v>43971</v>
      </c>
      <c r="B4321" s="2">
        <f t="shared" si="134"/>
        <v>43982</v>
      </c>
      <c r="C4321" s="3">
        <f t="shared" si="135"/>
        <v>1</v>
      </c>
      <c r="D4321" t="s">
        <v>6</v>
      </c>
      <c r="E4321">
        <v>17</v>
      </c>
      <c r="F4321">
        <v>100713</v>
      </c>
      <c r="G4321">
        <v>4547</v>
      </c>
    </row>
    <row r="4322" spans="1:7">
      <c r="A4322" s="2">
        <v>43971</v>
      </c>
      <c r="B4322" s="2">
        <f t="shared" si="134"/>
        <v>43982</v>
      </c>
      <c r="C4322" s="3">
        <f t="shared" si="135"/>
        <v>1</v>
      </c>
      <c r="D4322" t="s">
        <v>27</v>
      </c>
      <c r="E4322">
        <v>18</v>
      </c>
      <c r="F4322">
        <v>29986</v>
      </c>
      <c r="G4322">
        <v>1864</v>
      </c>
    </row>
    <row r="4323" spans="1:7">
      <c r="A4323" s="2">
        <v>43971</v>
      </c>
      <c r="B4323" s="2">
        <f t="shared" si="134"/>
        <v>43982</v>
      </c>
      <c r="C4323" s="3">
        <f t="shared" si="135"/>
        <v>1</v>
      </c>
      <c r="D4323" t="s">
        <v>39</v>
      </c>
      <c r="E4323">
        <v>19</v>
      </c>
      <c r="F4323">
        <v>15868</v>
      </c>
      <c r="G4323">
        <v>400</v>
      </c>
    </row>
    <row r="4324" spans="1:7">
      <c r="A4324" s="2">
        <v>43971</v>
      </c>
      <c r="B4324" s="2">
        <f t="shared" si="134"/>
        <v>43982</v>
      </c>
      <c r="C4324" s="3">
        <f t="shared" si="135"/>
        <v>1</v>
      </c>
      <c r="D4324" t="s">
        <v>34</v>
      </c>
      <c r="E4324">
        <v>20</v>
      </c>
      <c r="F4324">
        <v>8661</v>
      </c>
      <c r="G4324">
        <v>197</v>
      </c>
    </row>
    <row r="4325" spans="1:7">
      <c r="A4325" s="2">
        <v>43971</v>
      </c>
      <c r="B4325" s="2">
        <f t="shared" si="134"/>
        <v>43982</v>
      </c>
      <c r="C4325" s="3">
        <f t="shared" si="135"/>
        <v>1</v>
      </c>
      <c r="D4325" t="s">
        <v>28</v>
      </c>
      <c r="E4325">
        <v>21</v>
      </c>
      <c r="F4325">
        <v>8336</v>
      </c>
      <c r="G4325">
        <v>381</v>
      </c>
    </row>
    <row r="4326" spans="1:7">
      <c r="A4326" s="2">
        <v>43971</v>
      </c>
      <c r="B4326" s="2">
        <f t="shared" si="134"/>
        <v>43982</v>
      </c>
      <c r="C4326" s="3">
        <f t="shared" si="135"/>
        <v>1</v>
      </c>
      <c r="D4326" t="s">
        <v>40</v>
      </c>
      <c r="E4326">
        <v>22</v>
      </c>
      <c r="F4326">
        <v>35439</v>
      </c>
      <c r="G4326">
        <v>2608</v>
      </c>
    </row>
    <row r="4327" spans="1:7">
      <c r="A4327" s="2">
        <v>43971</v>
      </c>
      <c r="B4327" s="2">
        <f t="shared" si="134"/>
        <v>43982</v>
      </c>
      <c r="C4327" s="3">
        <f t="shared" si="135"/>
        <v>1</v>
      </c>
      <c r="D4327" t="s">
        <v>51</v>
      </c>
      <c r="E4327">
        <v>23</v>
      </c>
      <c r="F4327">
        <v>1819</v>
      </c>
      <c r="G4327">
        <v>73</v>
      </c>
    </row>
    <row r="4328" spans="1:7">
      <c r="A4328" s="2">
        <v>43971</v>
      </c>
      <c r="B4328" s="2">
        <f t="shared" si="134"/>
        <v>43982</v>
      </c>
      <c r="C4328" s="3">
        <f t="shared" si="135"/>
        <v>1</v>
      </c>
      <c r="D4328" t="s">
        <v>23</v>
      </c>
      <c r="E4328">
        <v>24</v>
      </c>
      <c r="F4328">
        <v>42442</v>
      </c>
      <c r="G4328">
        <v>2123</v>
      </c>
    </row>
    <row r="4329" spans="1:7">
      <c r="A4329" s="2">
        <v>43971</v>
      </c>
      <c r="B4329" s="2">
        <f t="shared" si="134"/>
        <v>43982</v>
      </c>
      <c r="C4329" s="3">
        <f t="shared" si="135"/>
        <v>1</v>
      </c>
      <c r="D4329" t="s">
        <v>9</v>
      </c>
      <c r="E4329">
        <v>25</v>
      </c>
      <c r="F4329">
        <v>88970</v>
      </c>
      <c r="G4329">
        <v>6066</v>
      </c>
    </row>
    <row r="4330" spans="1:7">
      <c r="A4330" s="2">
        <v>43971</v>
      </c>
      <c r="B4330" s="2">
        <f t="shared" si="134"/>
        <v>43982</v>
      </c>
      <c r="C4330" s="3">
        <f t="shared" si="135"/>
        <v>1</v>
      </c>
      <c r="D4330" t="s">
        <v>42</v>
      </c>
      <c r="E4330">
        <v>26</v>
      </c>
      <c r="F4330">
        <v>52988</v>
      </c>
      <c r="G4330">
        <v>5060</v>
      </c>
    </row>
    <row r="4331" spans="1:7">
      <c r="A4331" s="2">
        <v>43971</v>
      </c>
      <c r="B4331" s="2">
        <f t="shared" si="134"/>
        <v>43982</v>
      </c>
      <c r="C4331" s="3">
        <f t="shared" si="135"/>
        <v>1</v>
      </c>
      <c r="D4331" t="s">
        <v>29</v>
      </c>
      <c r="E4331">
        <v>27</v>
      </c>
      <c r="F4331">
        <v>17679</v>
      </c>
      <c r="G4331">
        <v>786</v>
      </c>
    </row>
    <row r="4332" spans="1:7">
      <c r="A4332" s="2">
        <v>43971</v>
      </c>
      <c r="B4332" s="2">
        <f t="shared" si="134"/>
        <v>43982</v>
      </c>
      <c r="C4332" s="3">
        <f t="shared" si="135"/>
        <v>1</v>
      </c>
      <c r="D4332" t="s">
        <v>46</v>
      </c>
      <c r="E4332">
        <v>28</v>
      </c>
      <c r="F4332">
        <v>11967</v>
      </c>
      <c r="G4332">
        <v>570</v>
      </c>
    </row>
    <row r="4333" spans="1:7">
      <c r="A4333" s="2">
        <v>43971</v>
      </c>
      <c r="B4333" s="2">
        <f t="shared" si="134"/>
        <v>43982</v>
      </c>
      <c r="C4333" s="3">
        <f t="shared" si="135"/>
        <v>1</v>
      </c>
      <c r="D4333" t="s">
        <v>35</v>
      </c>
      <c r="E4333">
        <v>29</v>
      </c>
      <c r="F4333">
        <v>11510</v>
      </c>
      <c r="G4333">
        <v>643</v>
      </c>
    </row>
    <row r="4334" spans="1:7">
      <c r="A4334" s="2">
        <v>43971</v>
      </c>
      <c r="B4334" s="2">
        <f t="shared" si="134"/>
        <v>43982</v>
      </c>
      <c r="C4334" s="3">
        <f t="shared" si="135"/>
        <v>1</v>
      </c>
      <c r="D4334" t="s">
        <v>54</v>
      </c>
      <c r="E4334">
        <v>30</v>
      </c>
      <c r="F4334">
        <v>478</v>
      </c>
      <c r="G4334">
        <v>16</v>
      </c>
    </row>
    <row r="4335" spans="1:7">
      <c r="A4335" s="2">
        <v>43971</v>
      </c>
      <c r="B4335" s="2">
        <f t="shared" si="134"/>
        <v>43982</v>
      </c>
      <c r="C4335" s="3">
        <f t="shared" si="135"/>
        <v>1</v>
      </c>
      <c r="D4335" t="s">
        <v>12</v>
      </c>
      <c r="E4335">
        <v>31</v>
      </c>
      <c r="F4335">
        <v>11119</v>
      </c>
      <c r="G4335">
        <v>141</v>
      </c>
    </row>
    <row r="4336" spans="1:7">
      <c r="A4336" s="2">
        <v>43971</v>
      </c>
      <c r="B4336" s="2">
        <f t="shared" si="134"/>
        <v>43982</v>
      </c>
      <c r="C4336" s="3">
        <f t="shared" si="135"/>
        <v>1</v>
      </c>
      <c r="D4336" t="s">
        <v>24</v>
      </c>
      <c r="E4336">
        <v>32</v>
      </c>
      <c r="F4336">
        <v>7301</v>
      </c>
      <c r="G4336">
        <v>378</v>
      </c>
    </row>
    <row r="4337" spans="1:7">
      <c r="A4337" s="2">
        <v>43971</v>
      </c>
      <c r="B4337" s="2">
        <f t="shared" si="134"/>
        <v>43982</v>
      </c>
      <c r="C4337" s="3">
        <f t="shared" si="135"/>
        <v>1</v>
      </c>
      <c r="D4337" t="s">
        <v>19</v>
      </c>
      <c r="E4337">
        <v>33</v>
      </c>
      <c r="F4337">
        <v>3868</v>
      </c>
      <c r="G4337">
        <v>190</v>
      </c>
    </row>
    <row r="4338" spans="1:7">
      <c r="A4338" s="2">
        <v>43971</v>
      </c>
      <c r="B4338" s="2">
        <f t="shared" si="134"/>
        <v>43982</v>
      </c>
      <c r="C4338" s="3">
        <f t="shared" si="135"/>
        <v>1</v>
      </c>
      <c r="D4338" t="s">
        <v>21</v>
      </c>
      <c r="E4338">
        <v>34</v>
      </c>
      <c r="F4338">
        <v>150399</v>
      </c>
      <c r="G4338">
        <v>10747</v>
      </c>
    </row>
    <row r="4339" spans="1:7">
      <c r="A4339" s="2">
        <v>43971</v>
      </c>
      <c r="B4339" s="2">
        <f t="shared" si="134"/>
        <v>43982</v>
      </c>
      <c r="C4339" s="3">
        <f t="shared" si="135"/>
        <v>1</v>
      </c>
      <c r="D4339" t="s">
        <v>47</v>
      </c>
      <c r="E4339">
        <v>35</v>
      </c>
      <c r="F4339">
        <v>6338</v>
      </c>
      <c r="G4339">
        <v>283</v>
      </c>
    </row>
    <row r="4340" spans="1:7">
      <c r="A4340" s="2">
        <v>43971</v>
      </c>
      <c r="B4340" s="2">
        <f t="shared" si="134"/>
        <v>43982</v>
      </c>
      <c r="C4340" s="3">
        <f t="shared" si="135"/>
        <v>1</v>
      </c>
      <c r="D4340" t="s">
        <v>16</v>
      </c>
      <c r="E4340">
        <v>36</v>
      </c>
      <c r="F4340">
        <v>359235</v>
      </c>
      <c r="G4340">
        <v>28540</v>
      </c>
    </row>
    <row r="4341" spans="1:7">
      <c r="A4341" s="2">
        <v>43971</v>
      </c>
      <c r="B4341" s="2">
        <f t="shared" si="134"/>
        <v>43982</v>
      </c>
      <c r="C4341" s="3">
        <f t="shared" si="135"/>
        <v>1</v>
      </c>
      <c r="D4341" t="s">
        <v>20</v>
      </c>
      <c r="E4341">
        <v>37</v>
      </c>
      <c r="F4341">
        <v>20221</v>
      </c>
      <c r="G4341">
        <v>721</v>
      </c>
    </row>
    <row r="4342" spans="1:7">
      <c r="A4342" s="2">
        <v>43971</v>
      </c>
      <c r="B4342" s="2">
        <f t="shared" si="134"/>
        <v>43982</v>
      </c>
      <c r="C4342" s="3">
        <f t="shared" si="135"/>
        <v>1</v>
      </c>
      <c r="D4342" t="s">
        <v>48</v>
      </c>
      <c r="E4342">
        <v>38</v>
      </c>
      <c r="F4342">
        <v>2095</v>
      </c>
      <c r="G4342">
        <v>49</v>
      </c>
    </row>
    <row r="4343" spans="1:7">
      <c r="A4343" s="2">
        <v>43971</v>
      </c>
      <c r="B4343" s="2">
        <f t="shared" si="134"/>
        <v>43982</v>
      </c>
      <c r="C4343" s="3">
        <f t="shared" si="135"/>
        <v>1</v>
      </c>
      <c r="D4343" t="s">
        <v>59</v>
      </c>
      <c r="E4343">
        <v>69</v>
      </c>
      <c r="F4343">
        <v>21</v>
      </c>
      <c r="G4343">
        <v>2</v>
      </c>
    </row>
    <row r="4344" spans="1:7">
      <c r="A4344" s="2">
        <v>43971</v>
      </c>
      <c r="B4344" s="2">
        <f t="shared" si="134"/>
        <v>43982</v>
      </c>
      <c r="C4344" s="3">
        <f t="shared" si="135"/>
        <v>1</v>
      </c>
      <c r="D4344" t="s">
        <v>41</v>
      </c>
      <c r="E4344">
        <v>39</v>
      </c>
      <c r="F4344">
        <v>29437</v>
      </c>
      <c r="G4344">
        <v>1781</v>
      </c>
    </row>
    <row r="4345" spans="1:7">
      <c r="A4345" s="2">
        <v>43971</v>
      </c>
      <c r="B4345" s="2">
        <f t="shared" si="134"/>
        <v>43982</v>
      </c>
      <c r="C4345" s="3">
        <f t="shared" si="135"/>
        <v>1</v>
      </c>
      <c r="D4345" t="s">
        <v>30</v>
      </c>
      <c r="E4345">
        <v>40</v>
      </c>
      <c r="F4345">
        <v>5532</v>
      </c>
      <c r="G4345">
        <v>299</v>
      </c>
    </row>
    <row r="4346" spans="1:7">
      <c r="A4346" s="2">
        <v>43971</v>
      </c>
      <c r="B4346" s="2">
        <f t="shared" si="134"/>
        <v>43982</v>
      </c>
      <c r="C4346" s="3">
        <f t="shared" si="135"/>
        <v>1</v>
      </c>
      <c r="D4346" t="s">
        <v>14</v>
      </c>
      <c r="E4346">
        <v>41</v>
      </c>
      <c r="F4346">
        <v>3801</v>
      </c>
      <c r="G4346">
        <v>144</v>
      </c>
    </row>
    <row r="4347" spans="1:7">
      <c r="A4347" s="2">
        <v>43971</v>
      </c>
      <c r="B4347" s="2">
        <f t="shared" si="134"/>
        <v>43982</v>
      </c>
      <c r="C4347" s="3">
        <f t="shared" si="135"/>
        <v>1</v>
      </c>
      <c r="D4347" t="s">
        <v>31</v>
      </c>
      <c r="E4347">
        <v>42</v>
      </c>
      <c r="F4347">
        <v>68151</v>
      </c>
      <c r="G4347">
        <v>4794</v>
      </c>
    </row>
    <row r="4348" spans="1:7">
      <c r="A4348" s="2">
        <v>43971</v>
      </c>
      <c r="B4348" s="2">
        <f t="shared" si="134"/>
        <v>43982</v>
      </c>
      <c r="C4348" s="3">
        <f t="shared" si="135"/>
        <v>1</v>
      </c>
      <c r="D4348" t="s">
        <v>55</v>
      </c>
      <c r="E4348">
        <v>72</v>
      </c>
      <c r="F4348">
        <v>2866</v>
      </c>
      <c r="G4348">
        <v>125</v>
      </c>
    </row>
    <row r="4349" spans="1:7">
      <c r="A4349" s="2">
        <v>43971</v>
      </c>
      <c r="B4349" s="2">
        <f t="shared" si="134"/>
        <v>43982</v>
      </c>
      <c r="C4349" s="3">
        <f t="shared" si="135"/>
        <v>1</v>
      </c>
      <c r="D4349" t="s">
        <v>17</v>
      </c>
      <c r="E4349">
        <v>44</v>
      </c>
      <c r="F4349">
        <v>13356</v>
      </c>
      <c r="G4349">
        <v>538</v>
      </c>
    </row>
    <row r="4350" spans="1:7">
      <c r="A4350" s="2">
        <v>43971</v>
      </c>
      <c r="B4350" s="2">
        <f t="shared" si="134"/>
        <v>43982</v>
      </c>
      <c r="C4350" s="3">
        <f t="shared" si="135"/>
        <v>1</v>
      </c>
      <c r="D4350" t="s">
        <v>32</v>
      </c>
      <c r="E4350">
        <v>45</v>
      </c>
      <c r="F4350">
        <v>9175</v>
      </c>
      <c r="G4350">
        <v>407</v>
      </c>
    </row>
    <row r="4351" spans="1:7">
      <c r="A4351" s="2">
        <v>43971</v>
      </c>
      <c r="B4351" s="2">
        <f t="shared" si="134"/>
        <v>43982</v>
      </c>
      <c r="C4351" s="3">
        <f t="shared" si="135"/>
        <v>1</v>
      </c>
      <c r="D4351" t="s">
        <v>43</v>
      </c>
      <c r="E4351">
        <v>46</v>
      </c>
      <c r="F4351">
        <v>4177</v>
      </c>
      <c r="G4351">
        <v>46</v>
      </c>
    </row>
    <row r="4352" spans="1:7">
      <c r="A4352" s="2">
        <v>43971</v>
      </c>
      <c r="B4352" s="2">
        <f t="shared" si="134"/>
        <v>43982</v>
      </c>
      <c r="C4352" s="3">
        <f t="shared" si="135"/>
        <v>1</v>
      </c>
      <c r="D4352" t="s">
        <v>25</v>
      </c>
      <c r="E4352">
        <v>47</v>
      </c>
      <c r="F4352">
        <v>18534</v>
      </c>
      <c r="G4352">
        <v>309</v>
      </c>
    </row>
    <row r="4353" spans="1:7">
      <c r="A4353" s="2">
        <v>43971</v>
      </c>
      <c r="B4353" s="2">
        <f t="shared" si="134"/>
        <v>43982</v>
      </c>
      <c r="C4353" s="3">
        <f t="shared" si="135"/>
        <v>1</v>
      </c>
      <c r="D4353" t="s">
        <v>11</v>
      </c>
      <c r="E4353">
        <v>48</v>
      </c>
      <c r="F4353">
        <v>52369</v>
      </c>
      <c r="G4353">
        <v>1443</v>
      </c>
    </row>
    <row r="4354" spans="1:7">
      <c r="A4354" s="2">
        <v>43971</v>
      </c>
      <c r="B4354" s="2">
        <f t="shared" si="134"/>
        <v>43982</v>
      </c>
      <c r="C4354" s="3">
        <f t="shared" si="135"/>
        <v>1</v>
      </c>
      <c r="D4354" t="s">
        <v>13</v>
      </c>
      <c r="E4354">
        <v>49</v>
      </c>
      <c r="F4354">
        <v>7717</v>
      </c>
      <c r="G4354">
        <v>90</v>
      </c>
    </row>
    <row r="4355" spans="1:7">
      <c r="A4355" s="2">
        <v>43971</v>
      </c>
      <c r="B4355" s="2">
        <f t="shared" si="134"/>
        <v>43982</v>
      </c>
      <c r="C4355" s="3">
        <f t="shared" si="135"/>
        <v>1</v>
      </c>
      <c r="D4355" t="s">
        <v>36</v>
      </c>
      <c r="E4355">
        <v>50</v>
      </c>
      <c r="F4355">
        <v>944</v>
      </c>
      <c r="G4355">
        <v>54</v>
      </c>
    </row>
    <row r="4356" spans="1:7">
      <c r="A4356" s="2">
        <v>43971</v>
      </c>
      <c r="B4356" s="2">
        <f t="shared" ref="B4356:B4419" si="136">EOMONTH(A4356,0)</f>
        <v>43982</v>
      </c>
      <c r="C4356" s="3">
        <f t="shared" ref="C4356:C4419" si="137">IF(A4356=B4356,0,1)</f>
        <v>1</v>
      </c>
      <c r="D4356" t="s">
        <v>56</v>
      </c>
      <c r="E4356">
        <v>78</v>
      </c>
      <c r="F4356">
        <v>69</v>
      </c>
      <c r="G4356">
        <v>6</v>
      </c>
    </row>
    <row r="4357" spans="1:7">
      <c r="A4357" s="2">
        <v>43971</v>
      </c>
      <c r="B4357" s="2">
        <f t="shared" si="136"/>
        <v>43982</v>
      </c>
      <c r="C4357" s="3">
        <f t="shared" si="137"/>
        <v>1</v>
      </c>
      <c r="D4357" t="s">
        <v>37</v>
      </c>
      <c r="E4357">
        <v>51</v>
      </c>
      <c r="F4357">
        <v>32908</v>
      </c>
      <c r="G4357">
        <v>1074</v>
      </c>
    </row>
    <row r="4358" spans="1:7">
      <c r="A4358" s="2">
        <v>43971</v>
      </c>
      <c r="B4358" s="2">
        <f t="shared" si="136"/>
        <v>43982</v>
      </c>
      <c r="C4358" s="3">
        <f t="shared" si="137"/>
        <v>1</v>
      </c>
      <c r="D4358" t="s">
        <v>5</v>
      </c>
      <c r="E4358">
        <v>53</v>
      </c>
      <c r="F4358">
        <v>20110</v>
      </c>
      <c r="G4358">
        <v>1045</v>
      </c>
    </row>
    <row r="4359" spans="1:7">
      <c r="A4359" s="2">
        <v>43971</v>
      </c>
      <c r="B4359" s="2">
        <f t="shared" si="136"/>
        <v>43982</v>
      </c>
      <c r="C4359" s="3">
        <f t="shared" si="137"/>
        <v>1</v>
      </c>
      <c r="D4359" t="s">
        <v>58</v>
      </c>
      <c r="E4359">
        <v>54</v>
      </c>
      <c r="F4359">
        <v>1567</v>
      </c>
      <c r="G4359">
        <v>69</v>
      </c>
    </row>
    <row r="4360" spans="1:7">
      <c r="A4360" s="2">
        <v>43971</v>
      </c>
      <c r="B4360" s="2">
        <f t="shared" si="136"/>
        <v>43982</v>
      </c>
      <c r="C4360" s="3">
        <f t="shared" si="137"/>
        <v>1</v>
      </c>
      <c r="D4360" t="s">
        <v>10</v>
      </c>
      <c r="E4360">
        <v>55</v>
      </c>
      <c r="F4360">
        <v>13779</v>
      </c>
      <c r="G4360">
        <v>481</v>
      </c>
    </row>
    <row r="4361" spans="1:7">
      <c r="A4361" s="2">
        <v>43971</v>
      </c>
      <c r="B4361" s="2">
        <f t="shared" si="136"/>
        <v>43982</v>
      </c>
      <c r="C4361" s="3">
        <f t="shared" si="137"/>
        <v>1</v>
      </c>
      <c r="D4361" t="s">
        <v>49</v>
      </c>
      <c r="E4361">
        <v>56</v>
      </c>
      <c r="F4361">
        <v>787</v>
      </c>
      <c r="G4361">
        <v>11</v>
      </c>
    </row>
    <row r="4362" spans="1:7">
      <c r="A4362" s="2">
        <v>43972</v>
      </c>
      <c r="B4362" s="2">
        <f t="shared" si="136"/>
        <v>43982</v>
      </c>
      <c r="C4362" s="3">
        <f t="shared" si="137"/>
        <v>1</v>
      </c>
      <c r="D4362" t="s">
        <v>52</v>
      </c>
      <c r="E4362">
        <v>1</v>
      </c>
      <c r="F4362">
        <v>13414</v>
      </c>
      <c r="G4362">
        <v>529</v>
      </c>
    </row>
    <row r="4363" spans="1:7">
      <c r="A4363" s="2">
        <v>43972</v>
      </c>
      <c r="B4363" s="2">
        <f t="shared" si="136"/>
        <v>43982</v>
      </c>
      <c r="C4363" s="3">
        <f t="shared" si="137"/>
        <v>1</v>
      </c>
      <c r="D4363" t="s">
        <v>50</v>
      </c>
      <c r="E4363">
        <v>2</v>
      </c>
      <c r="F4363">
        <v>402</v>
      </c>
      <c r="G4363">
        <v>8</v>
      </c>
    </row>
    <row r="4364" spans="1:7">
      <c r="A4364" s="2">
        <v>43972</v>
      </c>
      <c r="B4364" s="2">
        <f t="shared" si="136"/>
        <v>43982</v>
      </c>
      <c r="C4364" s="3">
        <f t="shared" si="137"/>
        <v>1</v>
      </c>
      <c r="D4364" t="s">
        <v>8</v>
      </c>
      <c r="E4364">
        <v>4</v>
      </c>
      <c r="F4364">
        <v>15315</v>
      </c>
      <c r="G4364">
        <v>763</v>
      </c>
    </row>
    <row r="4365" spans="1:7">
      <c r="A4365" s="2">
        <v>43972</v>
      </c>
      <c r="B4365" s="2">
        <f t="shared" si="136"/>
        <v>43982</v>
      </c>
      <c r="C4365" s="3">
        <f t="shared" si="137"/>
        <v>1</v>
      </c>
      <c r="D4365" t="s">
        <v>44</v>
      </c>
      <c r="E4365">
        <v>5</v>
      </c>
      <c r="F4365">
        <v>5458</v>
      </c>
      <c r="G4365">
        <v>110</v>
      </c>
    </row>
    <row r="4366" spans="1:7">
      <c r="A4366" s="2">
        <v>43972</v>
      </c>
      <c r="B4366" s="2">
        <f t="shared" si="136"/>
        <v>43982</v>
      </c>
      <c r="C4366" s="3">
        <f t="shared" si="137"/>
        <v>1</v>
      </c>
      <c r="D4366" t="s">
        <v>7</v>
      </c>
      <c r="E4366">
        <v>6</v>
      </c>
      <c r="F4366">
        <v>88488</v>
      </c>
      <c r="G4366">
        <v>3624</v>
      </c>
    </row>
    <row r="4367" spans="1:7">
      <c r="A4367" s="2">
        <v>43972</v>
      </c>
      <c r="B4367" s="2">
        <f t="shared" si="136"/>
        <v>43982</v>
      </c>
      <c r="C4367" s="3">
        <f t="shared" si="137"/>
        <v>1</v>
      </c>
      <c r="D4367" t="s">
        <v>22</v>
      </c>
      <c r="E4367">
        <v>8</v>
      </c>
      <c r="F4367">
        <v>23161</v>
      </c>
      <c r="G4367">
        <v>1310</v>
      </c>
    </row>
    <row r="4368" spans="1:7">
      <c r="A4368" s="2">
        <v>43972</v>
      </c>
      <c r="B4368" s="2">
        <f t="shared" si="136"/>
        <v>43982</v>
      </c>
      <c r="C4368" s="3">
        <f t="shared" si="137"/>
        <v>1</v>
      </c>
      <c r="D4368" t="s">
        <v>38</v>
      </c>
      <c r="E4368">
        <v>9</v>
      </c>
      <c r="F4368">
        <v>39208</v>
      </c>
      <c r="G4368">
        <v>3582</v>
      </c>
    </row>
    <row r="4369" spans="1:7">
      <c r="A4369" s="2">
        <v>43972</v>
      </c>
      <c r="B4369" s="2">
        <f t="shared" si="136"/>
        <v>43982</v>
      </c>
      <c r="C4369" s="3">
        <f t="shared" si="137"/>
        <v>1</v>
      </c>
      <c r="D4369" t="s">
        <v>45</v>
      </c>
      <c r="E4369">
        <v>10</v>
      </c>
      <c r="F4369">
        <v>8386</v>
      </c>
      <c r="G4369">
        <v>317</v>
      </c>
    </row>
    <row r="4370" spans="1:7">
      <c r="A4370" s="2">
        <v>43972</v>
      </c>
      <c r="B4370" s="2">
        <f t="shared" si="136"/>
        <v>43982</v>
      </c>
      <c r="C4370" s="3">
        <f t="shared" si="137"/>
        <v>1</v>
      </c>
      <c r="D4370" t="s">
        <v>33</v>
      </c>
      <c r="E4370">
        <v>11</v>
      </c>
      <c r="F4370">
        <v>7788</v>
      </c>
      <c r="G4370">
        <v>412</v>
      </c>
    </row>
    <row r="4371" spans="1:7">
      <c r="A4371" s="2">
        <v>43972</v>
      </c>
      <c r="B4371" s="2">
        <f t="shared" si="136"/>
        <v>43982</v>
      </c>
      <c r="C4371" s="3">
        <f t="shared" si="137"/>
        <v>1</v>
      </c>
      <c r="D4371" t="s">
        <v>15</v>
      </c>
      <c r="E4371">
        <v>12</v>
      </c>
      <c r="F4371">
        <v>48667</v>
      </c>
      <c r="G4371">
        <v>2143</v>
      </c>
    </row>
    <row r="4372" spans="1:7">
      <c r="A4372" s="2">
        <v>43972</v>
      </c>
      <c r="B4372" s="2">
        <f t="shared" si="136"/>
        <v>43982</v>
      </c>
      <c r="C4372" s="3">
        <f t="shared" si="137"/>
        <v>1</v>
      </c>
      <c r="D4372" t="s">
        <v>18</v>
      </c>
      <c r="E4372">
        <v>13</v>
      </c>
      <c r="F4372">
        <v>38969</v>
      </c>
      <c r="G4372">
        <v>1749</v>
      </c>
    </row>
    <row r="4373" spans="1:7">
      <c r="A4373" s="2">
        <v>43972</v>
      </c>
      <c r="B4373" s="2">
        <f t="shared" si="136"/>
        <v>43982</v>
      </c>
      <c r="C4373" s="3">
        <f t="shared" si="137"/>
        <v>1</v>
      </c>
      <c r="D4373" t="s">
        <v>57</v>
      </c>
      <c r="E4373">
        <v>66</v>
      </c>
      <c r="F4373">
        <v>1134</v>
      </c>
      <c r="G4373">
        <v>6</v>
      </c>
    </row>
    <row r="4374" spans="1:7">
      <c r="A4374" s="2">
        <v>43972</v>
      </c>
      <c r="B4374" s="2">
        <f t="shared" si="136"/>
        <v>43982</v>
      </c>
      <c r="C4374" s="3">
        <f t="shared" si="137"/>
        <v>1</v>
      </c>
      <c r="D4374" t="s">
        <v>26</v>
      </c>
      <c r="E4374">
        <v>15</v>
      </c>
      <c r="F4374">
        <v>637</v>
      </c>
      <c r="G4374">
        <v>17</v>
      </c>
    </row>
    <row r="4375" spans="1:7">
      <c r="A4375" s="2">
        <v>43972</v>
      </c>
      <c r="B4375" s="2">
        <f t="shared" si="136"/>
        <v>43982</v>
      </c>
      <c r="C4375" s="3">
        <f t="shared" si="137"/>
        <v>1</v>
      </c>
      <c r="D4375" t="s">
        <v>53</v>
      </c>
      <c r="E4375">
        <v>16</v>
      </c>
      <c r="F4375">
        <v>2534</v>
      </c>
      <c r="G4375">
        <v>77</v>
      </c>
    </row>
    <row r="4376" spans="1:7">
      <c r="A4376" s="2">
        <v>43972</v>
      </c>
      <c r="B4376" s="2">
        <f t="shared" si="136"/>
        <v>43982</v>
      </c>
      <c r="C4376" s="3">
        <f t="shared" si="137"/>
        <v>1</v>
      </c>
      <c r="D4376" t="s">
        <v>6</v>
      </c>
      <c r="E4376">
        <v>17</v>
      </c>
      <c r="F4376">
        <v>102995</v>
      </c>
      <c r="G4376">
        <v>4634</v>
      </c>
    </row>
    <row r="4377" spans="1:7">
      <c r="A4377" s="2">
        <v>43972</v>
      </c>
      <c r="B4377" s="2">
        <f t="shared" si="136"/>
        <v>43982</v>
      </c>
      <c r="C4377" s="3">
        <f t="shared" si="137"/>
        <v>1</v>
      </c>
      <c r="D4377" t="s">
        <v>27</v>
      </c>
      <c r="E4377">
        <v>18</v>
      </c>
      <c r="F4377">
        <v>30673</v>
      </c>
      <c r="G4377">
        <v>1913</v>
      </c>
    </row>
    <row r="4378" spans="1:7">
      <c r="A4378" s="2">
        <v>43972</v>
      </c>
      <c r="B4378" s="2">
        <f t="shared" si="136"/>
        <v>43982</v>
      </c>
      <c r="C4378" s="3">
        <f t="shared" si="137"/>
        <v>1</v>
      </c>
      <c r="D4378" t="s">
        <v>39</v>
      </c>
      <c r="E4378">
        <v>19</v>
      </c>
      <c r="F4378">
        <v>16170</v>
      </c>
      <c r="G4378">
        <v>414</v>
      </c>
    </row>
    <row r="4379" spans="1:7">
      <c r="A4379" s="2">
        <v>43972</v>
      </c>
      <c r="B4379" s="2">
        <f t="shared" si="136"/>
        <v>43982</v>
      </c>
      <c r="C4379" s="3">
        <f t="shared" si="137"/>
        <v>1</v>
      </c>
      <c r="D4379" t="s">
        <v>34</v>
      </c>
      <c r="E4379">
        <v>20</v>
      </c>
      <c r="F4379">
        <v>8771</v>
      </c>
      <c r="G4379">
        <v>199</v>
      </c>
    </row>
    <row r="4380" spans="1:7">
      <c r="A4380" s="2">
        <v>43972</v>
      </c>
      <c r="B4380" s="2">
        <f t="shared" si="136"/>
        <v>43982</v>
      </c>
      <c r="C4380" s="3">
        <f t="shared" si="137"/>
        <v>1</v>
      </c>
      <c r="D4380" t="s">
        <v>28</v>
      </c>
      <c r="E4380">
        <v>21</v>
      </c>
      <c r="F4380">
        <v>8475</v>
      </c>
      <c r="G4380">
        <v>393</v>
      </c>
    </row>
    <row r="4381" spans="1:7">
      <c r="A4381" s="2">
        <v>43972</v>
      </c>
      <c r="B4381" s="2">
        <f t="shared" si="136"/>
        <v>43982</v>
      </c>
      <c r="C4381" s="3">
        <f t="shared" si="137"/>
        <v>1</v>
      </c>
      <c r="D4381" t="s">
        <v>40</v>
      </c>
      <c r="E4381">
        <v>22</v>
      </c>
      <c r="F4381">
        <v>36627</v>
      </c>
      <c r="G4381">
        <v>2629</v>
      </c>
    </row>
    <row r="4382" spans="1:7">
      <c r="A4382" s="2">
        <v>43972</v>
      </c>
      <c r="B4382" s="2">
        <f t="shared" si="136"/>
        <v>43982</v>
      </c>
      <c r="C4382" s="3">
        <f t="shared" si="137"/>
        <v>1</v>
      </c>
      <c r="D4382" t="s">
        <v>51</v>
      </c>
      <c r="E4382">
        <v>23</v>
      </c>
      <c r="F4382">
        <v>1877</v>
      </c>
      <c r="G4382">
        <v>73</v>
      </c>
    </row>
    <row r="4383" spans="1:7">
      <c r="A4383" s="2">
        <v>43972</v>
      </c>
      <c r="B4383" s="2">
        <f t="shared" si="136"/>
        <v>43982</v>
      </c>
      <c r="C4383" s="3">
        <f t="shared" si="137"/>
        <v>1</v>
      </c>
      <c r="D4383" t="s">
        <v>23</v>
      </c>
      <c r="E4383">
        <v>24</v>
      </c>
      <c r="F4383">
        <v>43645</v>
      </c>
      <c r="G4383">
        <v>2159</v>
      </c>
    </row>
    <row r="4384" spans="1:7">
      <c r="A4384" s="2">
        <v>43972</v>
      </c>
      <c r="B4384" s="2">
        <f t="shared" si="136"/>
        <v>43982</v>
      </c>
      <c r="C4384" s="3">
        <f t="shared" si="137"/>
        <v>1</v>
      </c>
      <c r="D4384" t="s">
        <v>9</v>
      </c>
      <c r="E4384">
        <v>25</v>
      </c>
      <c r="F4384">
        <v>90084</v>
      </c>
      <c r="G4384">
        <v>6148</v>
      </c>
    </row>
    <row r="4385" spans="1:7">
      <c r="A4385" s="2">
        <v>43972</v>
      </c>
      <c r="B4385" s="2">
        <f t="shared" si="136"/>
        <v>43982</v>
      </c>
      <c r="C4385" s="3">
        <f t="shared" si="137"/>
        <v>1</v>
      </c>
      <c r="D4385" t="s">
        <v>42</v>
      </c>
      <c r="E4385">
        <v>26</v>
      </c>
      <c r="F4385">
        <v>53468</v>
      </c>
      <c r="G4385">
        <v>5129</v>
      </c>
    </row>
    <row r="4386" spans="1:7">
      <c r="A4386" s="2">
        <v>43972</v>
      </c>
      <c r="B4386" s="2">
        <f t="shared" si="136"/>
        <v>43982</v>
      </c>
      <c r="C4386" s="3">
        <f t="shared" si="137"/>
        <v>1</v>
      </c>
      <c r="D4386" t="s">
        <v>29</v>
      </c>
      <c r="E4386">
        <v>27</v>
      </c>
      <c r="F4386">
        <v>18209</v>
      </c>
      <c r="G4386">
        <v>818</v>
      </c>
    </row>
    <row r="4387" spans="1:7">
      <c r="A4387" s="2">
        <v>43972</v>
      </c>
      <c r="B4387" s="2">
        <f t="shared" si="136"/>
        <v>43982</v>
      </c>
      <c r="C4387" s="3">
        <f t="shared" si="137"/>
        <v>1</v>
      </c>
      <c r="D4387" t="s">
        <v>46</v>
      </c>
      <c r="E4387">
        <v>28</v>
      </c>
      <c r="F4387">
        <v>12222</v>
      </c>
      <c r="G4387">
        <v>580</v>
      </c>
    </row>
    <row r="4388" spans="1:7">
      <c r="A4388" s="2">
        <v>43972</v>
      </c>
      <c r="B4388" s="2">
        <f t="shared" si="136"/>
        <v>43982</v>
      </c>
      <c r="C4388" s="3">
        <f t="shared" si="137"/>
        <v>1</v>
      </c>
      <c r="D4388" t="s">
        <v>35</v>
      </c>
      <c r="E4388">
        <v>29</v>
      </c>
      <c r="F4388">
        <v>11657</v>
      </c>
      <c r="G4388">
        <v>670</v>
      </c>
    </row>
    <row r="4389" spans="1:7">
      <c r="A4389" s="2">
        <v>43972</v>
      </c>
      <c r="B4389" s="2">
        <f t="shared" si="136"/>
        <v>43982</v>
      </c>
      <c r="C4389" s="3">
        <f t="shared" si="137"/>
        <v>1</v>
      </c>
      <c r="D4389" t="s">
        <v>54</v>
      </c>
      <c r="E4389">
        <v>30</v>
      </c>
      <c r="F4389">
        <v>479</v>
      </c>
      <c r="G4389">
        <v>16</v>
      </c>
    </row>
    <row r="4390" spans="1:7">
      <c r="A4390" s="2">
        <v>43972</v>
      </c>
      <c r="B4390" s="2">
        <f t="shared" si="136"/>
        <v>43982</v>
      </c>
      <c r="C4390" s="3">
        <f t="shared" si="137"/>
        <v>1</v>
      </c>
      <c r="D4390" t="s">
        <v>12</v>
      </c>
      <c r="E4390">
        <v>31</v>
      </c>
      <c r="F4390">
        <v>11423</v>
      </c>
      <c r="G4390">
        <v>148</v>
      </c>
    </row>
    <row r="4391" spans="1:7">
      <c r="A4391" s="2">
        <v>43972</v>
      </c>
      <c r="B4391" s="2">
        <f t="shared" si="136"/>
        <v>43982</v>
      </c>
      <c r="C4391" s="3">
        <f t="shared" si="137"/>
        <v>1</v>
      </c>
      <c r="D4391" t="s">
        <v>24</v>
      </c>
      <c r="E4391">
        <v>32</v>
      </c>
      <c r="F4391">
        <v>7404</v>
      </c>
      <c r="G4391">
        <v>381</v>
      </c>
    </row>
    <row r="4392" spans="1:7">
      <c r="A4392" s="2">
        <v>43972</v>
      </c>
      <c r="B4392" s="2">
        <f t="shared" si="136"/>
        <v>43982</v>
      </c>
      <c r="C4392" s="3">
        <f t="shared" si="137"/>
        <v>1</v>
      </c>
      <c r="D4392" t="s">
        <v>19</v>
      </c>
      <c r="E4392">
        <v>33</v>
      </c>
      <c r="F4392">
        <v>3935</v>
      </c>
      <c r="G4392">
        <v>199</v>
      </c>
    </row>
    <row r="4393" spans="1:7">
      <c r="A4393" s="2">
        <v>43972</v>
      </c>
      <c r="B4393" s="2">
        <f t="shared" si="136"/>
        <v>43982</v>
      </c>
      <c r="C4393" s="3">
        <f t="shared" si="137"/>
        <v>1</v>
      </c>
      <c r="D4393" t="s">
        <v>21</v>
      </c>
      <c r="E4393">
        <v>34</v>
      </c>
      <c r="F4393">
        <v>151472</v>
      </c>
      <c r="G4393">
        <v>10843</v>
      </c>
    </row>
    <row r="4394" spans="1:7">
      <c r="A4394" s="2">
        <v>43972</v>
      </c>
      <c r="B4394" s="2">
        <f t="shared" si="136"/>
        <v>43982</v>
      </c>
      <c r="C4394" s="3">
        <f t="shared" si="137"/>
        <v>1</v>
      </c>
      <c r="D4394" t="s">
        <v>47</v>
      </c>
      <c r="E4394">
        <v>35</v>
      </c>
      <c r="F4394">
        <v>6472</v>
      </c>
      <c r="G4394">
        <v>294</v>
      </c>
    </row>
    <row r="4395" spans="1:7">
      <c r="A4395" s="2">
        <v>43972</v>
      </c>
      <c r="B4395" s="2">
        <f t="shared" si="136"/>
        <v>43982</v>
      </c>
      <c r="C4395" s="3">
        <f t="shared" si="137"/>
        <v>1</v>
      </c>
      <c r="D4395" t="s">
        <v>16</v>
      </c>
      <c r="E4395">
        <v>36</v>
      </c>
      <c r="F4395">
        <v>361313</v>
      </c>
      <c r="G4395">
        <v>28663</v>
      </c>
    </row>
    <row r="4396" spans="1:7">
      <c r="A4396" s="2">
        <v>43972</v>
      </c>
      <c r="B4396" s="2">
        <f t="shared" si="136"/>
        <v>43982</v>
      </c>
      <c r="C4396" s="3">
        <f t="shared" si="137"/>
        <v>1</v>
      </c>
      <c r="D4396" t="s">
        <v>20</v>
      </c>
      <c r="E4396">
        <v>37</v>
      </c>
      <c r="F4396">
        <v>20934</v>
      </c>
      <c r="G4396">
        <v>734</v>
      </c>
    </row>
    <row r="4397" spans="1:7">
      <c r="A4397" s="2">
        <v>43972</v>
      </c>
      <c r="B4397" s="2">
        <f t="shared" si="136"/>
        <v>43982</v>
      </c>
      <c r="C4397" s="3">
        <f t="shared" si="137"/>
        <v>1</v>
      </c>
      <c r="D4397" t="s">
        <v>48</v>
      </c>
      <c r="E4397">
        <v>38</v>
      </c>
      <c r="F4397">
        <v>2229</v>
      </c>
      <c r="G4397">
        <v>51</v>
      </c>
    </row>
    <row r="4398" spans="1:7">
      <c r="A4398" s="2">
        <v>43972</v>
      </c>
      <c r="B4398" s="2">
        <f t="shared" si="136"/>
        <v>43982</v>
      </c>
      <c r="C4398" s="3">
        <f t="shared" si="137"/>
        <v>1</v>
      </c>
      <c r="D4398" t="s">
        <v>59</v>
      </c>
      <c r="E4398">
        <v>69</v>
      </c>
      <c r="F4398">
        <v>22</v>
      </c>
      <c r="G4398">
        <v>2</v>
      </c>
    </row>
    <row r="4399" spans="1:7">
      <c r="A4399" s="2">
        <v>43972</v>
      </c>
      <c r="B4399" s="2">
        <f t="shared" si="136"/>
        <v>43982</v>
      </c>
      <c r="C4399" s="3">
        <f t="shared" si="137"/>
        <v>1</v>
      </c>
      <c r="D4399" t="s">
        <v>41</v>
      </c>
      <c r="E4399">
        <v>39</v>
      </c>
      <c r="F4399">
        <v>30168</v>
      </c>
      <c r="G4399">
        <v>1836</v>
      </c>
    </row>
    <row r="4400" spans="1:7">
      <c r="A4400" s="2">
        <v>43972</v>
      </c>
      <c r="B4400" s="2">
        <f t="shared" si="136"/>
        <v>43982</v>
      </c>
      <c r="C4400" s="3">
        <f t="shared" si="137"/>
        <v>1</v>
      </c>
      <c r="D4400" t="s">
        <v>30</v>
      </c>
      <c r="E4400">
        <v>40</v>
      </c>
      <c r="F4400">
        <v>5680</v>
      </c>
      <c r="G4400">
        <v>304</v>
      </c>
    </row>
    <row r="4401" spans="1:7">
      <c r="A4401" s="2">
        <v>43972</v>
      </c>
      <c r="B4401" s="2">
        <f t="shared" si="136"/>
        <v>43982</v>
      </c>
      <c r="C4401" s="3">
        <f t="shared" si="137"/>
        <v>1</v>
      </c>
      <c r="D4401" t="s">
        <v>14</v>
      </c>
      <c r="E4401">
        <v>41</v>
      </c>
      <c r="F4401">
        <v>3817</v>
      </c>
      <c r="G4401">
        <v>145</v>
      </c>
    </row>
    <row r="4402" spans="1:7">
      <c r="A4402" s="2">
        <v>43972</v>
      </c>
      <c r="B4402" s="2">
        <f t="shared" si="136"/>
        <v>43982</v>
      </c>
      <c r="C4402" s="3">
        <f t="shared" si="137"/>
        <v>1</v>
      </c>
      <c r="D4402" t="s">
        <v>31</v>
      </c>
      <c r="E4402">
        <v>42</v>
      </c>
      <c r="F4402">
        <v>69252</v>
      </c>
      <c r="G4402">
        <v>4887</v>
      </c>
    </row>
    <row r="4403" spans="1:7">
      <c r="A4403" s="2">
        <v>43972</v>
      </c>
      <c r="B4403" s="2">
        <f t="shared" si="136"/>
        <v>43982</v>
      </c>
      <c r="C4403" s="3">
        <f t="shared" si="137"/>
        <v>1</v>
      </c>
      <c r="D4403" t="s">
        <v>55</v>
      </c>
      <c r="E4403">
        <v>72</v>
      </c>
      <c r="F4403">
        <v>2913</v>
      </c>
      <c r="G4403">
        <v>126</v>
      </c>
    </row>
    <row r="4404" spans="1:7">
      <c r="A4404" s="2">
        <v>43972</v>
      </c>
      <c r="B4404" s="2">
        <f t="shared" si="136"/>
        <v>43982</v>
      </c>
      <c r="C4404" s="3">
        <f t="shared" si="137"/>
        <v>1</v>
      </c>
      <c r="D4404" t="s">
        <v>17</v>
      </c>
      <c r="E4404">
        <v>44</v>
      </c>
      <c r="F4404">
        <v>13571</v>
      </c>
      <c r="G4404">
        <v>556</v>
      </c>
    </row>
    <row r="4405" spans="1:7">
      <c r="A4405" s="2">
        <v>43972</v>
      </c>
      <c r="B4405" s="2">
        <f t="shared" si="136"/>
        <v>43982</v>
      </c>
      <c r="C4405" s="3">
        <f t="shared" si="137"/>
        <v>1</v>
      </c>
      <c r="D4405" t="s">
        <v>32</v>
      </c>
      <c r="E4405">
        <v>45</v>
      </c>
      <c r="F4405">
        <v>9379</v>
      </c>
      <c r="G4405">
        <v>416</v>
      </c>
    </row>
    <row r="4406" spans="1:7">
      <c r="A4406" s="2">
        <v>43972</v>
      </c>
      <c r="B4406" s="2">
        <f t="shared" si="136"/>
        <v>43982</v>
      </c>
      <c r="C4406" s="3">
        <f t="shared" si="137"/>
        <v>1</v>
      </c>
      <c r="D4406" t="s">
        <v>43</v>
      </c>
      <c r="E4406">
        <v>46</v>
      </c>
      <c r="F4406">
        <v>4177</v>
      </c>
      <c r="G4406">
        <v>47</v>
      </c>
    </row>
    <row r="4407" spans="1:7">
      <c r="A4407" s="2">
        <v>43972</v>
      </c>
      <c r="B4407" s="2">
        <f t="shared" si="136"/>
        <v>43982</v>
      </c>
      <c r="C4407" s="3">
        <f t="shared" si="137"/>
        <v>1</v>
      </c>
      <c r="D4407" t="s">
        <v>25</v>
      </c>
      <c r="E4407">
        <v>47</v>
      </c>
      <c r="F4407">
        <v>18970</v>
      </c>
      <c r="G4407">
        <v>313</v>
      </c>
    </row>
    <row r="4408" spans="1:7">
      <c r="A4408" s="2">
        <v>43972</v>
      </c>
      <c r="B4408" s="2">
        <f t="shared" si="136"/>
        <v>43982</v>
      </c>
      <c r="C4408" s="3">
        <f t="shared" si="137"/>
        <v>1</v>
      </c>
      <c r="D4408" t="s">
        <v>11</v>
      </c>
      <c r="E4408">
        <v>48</v>
      </c>
      <c r="F4408">
        <v>53441</v>
      </c>
      <c r="G4408">
        <v>1480</v>
      </c>
    </row>
    <row r="4409" spans="1:7">
      <c r="A4409" s="2">
        <v>43972</v>
      </c>
      <c r="B4409" s="2">
        <f t="shared" si="136"/>
        <v>43982</v>
      </c>
      <c r="C4409" s="3">
        <f t="shared" si="137"/>
        <v>1</v>
      </c>
      <c r="D4409" t="s">
        <v>13</v>
      </c>
      <c r="E4409">
        <v>49</v>
      </c>
      <c r="F4409">
        <v>7876</v>
      </c>
      <c r="G4409">
        <v>92</v>
      </c>
    </row>
    <row r="4410" spans="1:7">
      <c r="A4410" s="2">
        <v>43972</v>
      </c>
      <c r="B4410" s="2">
        <f t="shared" si="136"/>
        <v>43982</v>
      </c>
      <c r="C4410" s="3">
        <f t="shared" si="137"/>
        <v>1</v>
      </c>
      <c r="D4410" t="s">
        <v>36</v>
      </c>
      <c r="E4410">
        <v>50</v>
      </c>
      <c r="F4410">
        <v>950</v>
      </c>
      <c r="G4410">
        <v>54</v>
      </c>
    </row>
    <row r="4411" spans="1:7">
      <c r="A4411" s="2">
        <v>43972</v>
      </c>
      <c r="B4411" s="2">
        <f t="shared" si="136"/>
        <v>43982</v>
      </c>
      <c r="C4411" s="3">
        <f t="shared" si="137"/>
        <v>1</v>
      </c>
      <c r="D4411" t="s">
        <v>56</v>
      </c>
      <c r="E4411">
        <v>78</v>
      </c>
      <c r="F4411">
        <v>69</v>
      </c>
      <c r="G4411">
        <v>6</v>
      </c>
    </row>
    <row r="4412" spans="1:7">
      <c r="A4412" s="2">
        <v>43972</v>
      </c>
      <c r="B4412" s="2">
        <f t="shared" si="136"/>
        <v>43982</v>
      </c>
      <c r="C4412" s="3">
        <f t="shared" si="137"/>
        <v>1</v>
      </c>
      <c r="D4412" t="s">
        <v>37</v>
      </c>
      <c r="E4412">
        <v>51</v>
      </c>
      <c r="F4412">
        <v>34137</v>
      </c>
      <c r="G4412">
        <v>1099</v>
      </c>
    </row>
    <row r="4413" spans="1:7">
      <c r="A4413" s="2">
        <v>43972</v>
      </c>
      <c r="B4413" s="2">
        <f t="shared" si="136"/>
        <v>43982</v>
      </c>
      <c r="C4413" s="3">
        <f t="shared" si="137"/>
        <v>1</v>
      </c>
      <c r="D4413" t="s">
        <v>5</v>
      </c>
      <c r="E4413">
        <v>53</v>
      </c>
      <c r="F4413">
        <v>20280</v>
      </c>
      <c r="G4413">
        <v>1054</v>
      </c>
    </row>
    <row r="4414" spans="1:7">
      <c r="A4414" s="2">
        <v>43972</v>
      </c>
      <c r="B4414" s="2">
        <f t="shared" si="136"/>
        <v>43982</v>
      </c>
      <c r="C4414" s="3">
        <f t="shared" si="137"/>
        <v>1</v>
      </c>
      <c r="D4414" t="s">
        <v>58</v>
      </c>
      <c r="E4414">
        <v>54</v>
      </c>
      <c r="F4414">
        <v>1603</v>
      </c>
      <c r="G4414">
        <v>71</v>
      </c>
    </row>
    <row r="4415" spans="1:7">
      <c r="A4415" s="2">
        <v>43972</v>
      </c>
      <c r="B4415" s="2">
        <f t="shared" si="136"/>
        <v>43982</v>
      </c>
      <c r="C4415" s="3">
        <f t="shared" si="137"/>
        <v>1</v>
      </c>
      <c r="D4415" t="s">
        <v>10</v>
      </c>
      <c r="E4415">
        <v>55</v>
      </c>
      <c r="F4415">
        <v>14172</v>
      </c>
      <c r="G4415">
        <v>487</v>
      </c>
    </row>
    <row r="4416" spans="1:7">
      <c r="A4416" s="2">
        <v>43972</v>
      </c>
      <c r="B4416" s="2">
        <f t="shared" si="136"/>
        <v>43982</v>
      </c>
      <c r="C4416" s="3">
        <f t="shared" si="137"/>
        <v>1</v>
      </c>
      <c r="D4416" t="s">
        <v>49</v>
      </c>
      <c r="E4416">
        <v>56</v>
      </c>
      <c r="F4416">
        <v>801</v>
      </c>
      <c r="G4416">
        <v>12</v>
      </c>
    </row>
    <row r="4417" spans="1:7">
      <c r="A4417" s="2">
        <v>43973</v>
      </c>
      <c r="B4417" s="2">
        <f t="shared" si="136"/>
        <v>43982</v>
      </c>
      <c r="C4417" s="3">
        <f t="shared" si="137"/>
        <v>1</v>
      </c>
      <c r="D4417" t="s">
        <v>52</v>
      </c>
      <c r="E4417">
        <v>1</v>
      </c>
      <c r="F4417">
        <v>13670</v>
      </c>
      <c r="G4417">
        <v>541</v>
      </c>
    </row>
    <row r="4418" spans="1:7">
      <c r="A4418" s="2">
        <v>43973</v>
      </c>
      <c r="B4418" s="2">
        <f t="shared" si="136"/>
        <v>43982</v>
      </c>
      <c r="C4418" s="3">
        <f t="shared" si="137"/>
        <v>1</v>
      </c>
      <c r="D4418" t="s">
        <v>50</v>
      </c>
      <c r="E4418">
        <v>2</v>
      </c>
      <c r="F4418">
        <v>404</v>
      </c>
      <c r="G4418">
        <v>8</v>
      </c>
    </row>
    <row r="4419" spans="1:7">
      <c r="A4419" s="2">
        <v>43973</v>
      </c>
      <c r="B4419" s="2">
        <f t="shared" si="136"/>
        <v>43982</v>
      </c>
      <c r="C4419" s="3">
        <f t="shared" si="137"/>
        <v>1</v>
      </c>
      <c r="D4419" t="s">
        <v>8</v>
      </c>
      <c r="E4419">
        <v>4</v>
      </c>
      <c r="F4419">
        <v>15608</v>
      </c>
      <c r="G4419">
        <v>775</v>
      </c>
    </row>
    <row r="4420" spans="1:7">
      <c r="A4420" s="2">
        <v>43973</v>
      </c>
      <c r="B4420" s="2">
        <f t="shared" ref="B4420:B4483" si="138">EOMONTH(A4420,0)</f>
        <v>43982</v>
      </c>
      <c r="C4420" s="3">
        <f t="shared" ref="C4420:C4483" si="139">IF(A4420=B4420,0,1)</f>
        <v>1</v>
      </c>
      <c r="D4420" t="s">
        <v>44</v>
      </c>
      <c r="E4420">
        <v>5</v>
      </c>
      <c r="F4420">
        <v>5612</v>
      </c>
      <c r="G4420">
        <v>113</v>
      </c>
    </row>
    <row r="4421" spans="1:7">
      <c r="A4421" s="2">
        <v>43973</v>
      </c>
      <c r="B4421" s="2">
        <f t="shared" si="138"/>
        <v>43982</v>
      </c>
      <c r="C4421" s="3">
        <f t="shared" si="139"/>
        <v>1</v>
      </c>
      <c r="D4421" t="s">
        <v>7</v>
      </c>
      <c r="E4421">
        <v>6</v>
      </c>
      <c r="F4421">
        <v>90801</v>
      </c>
      <c r="G4421">
        <v>3690</v>
      </c>
    </row>
    <row r="4422" spans="1:7">
      <c r="A4422" s="2">
        <v>43973</v>
      </c>
      <c r="B4422" s="2">
        <f t="shared" si="138"/>
        <v>43982</v>
      </c>
      <c r="C4422" s="3">
        <f t="shared" si="139"/>
        <v>1</v>
      </c>
      <c r="D4422" t="s">
        <v>22</v>
      </c>
      <c r="E4422">
        <v>8</v>
      </c>
      <c r="F4422">
        <v>23456</v>
      </c>
      <c r="G4422">
        <v>1324</v>
      </c>
    </row>
    <row r="4423" spans="1:7">
      <c r="A4423" s="2">
        <v>43973</v>
      </c>
      <c r="B4423" s="2">
        <f t="shared" si="138"/>
        <v>43982</v>
      </c>
      <c r="C4423" s="3">
        <f t="shared" si="139"/>
        <v>1</v>
      </c>
      <c r="D4423" t="s">
        <v>38</v>
      </c>
      <c r="E4423">
        <v>9</v>
      </c>
      <c r="F4423">
        <v>39640</v>
      </c>
      <c r="G4423">
        <v>3637</v>
      </c>
    </row>
    <row r="4424" spans="1:7">
      <c r="A4424" s="2">
        <v>43973</v>
      </c>
      <c r="B4424" s="2">
        <f t="shared" si="138"/>
        <v>43982</v>
      </c>
      <c r="C4424" s="3">
        <f t="shared" si="139"/>
        <v>1</v>
      </c>
      <c r="D4424" t="s">
        <v>45</v>
      </c>
      <c r="E4424">
        <v>10</v>
      </c>
      <c r="F4424">
        <v>8529</v>
      </c>
      <c r="G4424">
        <v>322</v>
      </c>
    </row>
    <row r="4425" spans="1:7">
      <c r="A4425" s="2">
        <v>43973</v>
      </c>
      <c r="B4425" s="2">
        <f t="shared" si="138"/>
        <v>43982</v>
      </c>
      <c r="C4425" s="3">
        <f t="shared" si="139"/>
        <v>1</v>
      </c>
      <c r="D4425" t="s">
        <v>33</v>
      </c>
      <c r="E4425">
        <v>11</v>
      </c>
      <c r="F4425">
        <v>7893</v>
      </c>
      <c r="G4425">
        <v>418</v>
      </c>
    </row>
    <row r="4426" spans="1:7">
      <c r="A4426" s="2">
        <v>43973</v>
      </c>
      <c r="B4426" s="2">
        <f t="shared" si="138"/>
        <v>43982</v>
      </c>
      <c r="C4426" s="3">
        <f t="shared" si="139"/>
        <v>1</v>
      </c>
      <c r="D4426" t="s">
        <v>15</v>
      </c>
      <c r="E4426">
        <v>12</v>
      </c>
      <c r="F4426">
        <v>49443</v>
      </c>
      <c r="G4426">
        <v>2189</v>
      </c>
    </row>
    <row r="4427" spans="1:7">
      <c r="A4427" s="2">
        <v>43973</v>
      </c>
      <c r="B4427" s="2">
        <f t="shared" si="138"/>
        <v>43982</v>
      </c>
      <c r="C4427" s="3">
        <f t="shared" si="139"/>
        <v>1</v>
      </c>
      <c r="D4427" t="s">
        <v>18</v>
      </c>
      <c r="E4427">
        <v>13</v>
      </c>
      <c r="F4427">
        <v>39734</v>
      </c>
      <c r="G4427">
        <v>1779</v>
      </c>
    </row>
    <row r="4428" spans="1:7">
      <c r="A4428" s="2">
        <v>43973</v>
      </c>
      <c r="B4428" s="2">
        <f t="shared" si="138"/>
        <v>43982</v>
      </c>
      <c r="C4428" s="3">
        <f t="shared" si="139"/>
        <v>1</v>
      </c>
      <c r="D4428" t="s">
        <v>57</v>
      </c>
      <c r="E4428">
        <v>66</v>
      </c>
      <c r="F4428">
        <v>1134</v>
      </c>
      <c r="G4428">
        <v>6</v>
      </c>
    </row>
    <row r="4429" spans="1:7">
      <c r="A4429" s="2">
        <v>43973</v>
      </c>
      <c r="B4429" s="2">
        <f t="shared" si="138"/>
        <v>43982</v>
      </c>
      <c r="C4429" s="3">
        <f t="shared" si="139"/>
        <v>1</v>
      </c>
      <c r="D4429" t="s">
        <v>26</v>
      </c>
      <c r="E4429">
        <v>15</v>
      </c>
      <c r="F4429">
        <v>632</v>
      </c>
      <c r="G4429">
        <v>17</v>
      </c>
    </row>
    <row r="4430" spans="1:7">
      <c r="A4430" s="2">
        <v>43973</v>
      </c>
      <c r="B4430" s="2">
        <f t="shared" si="138"/>
        <v>43982</v>
      </c>
      <c r="C4430" s="3">
        <f t="shared" si="139"/>
        <v>1</v>
      </c>
      <c r="D4430" t="s">
        <v>53</v>
      </c>
      <c r="E4430">
        <v>16</v>
      </c>
      <c r="F4430">
        <v>2595</v>
      </c>
      <c r="G4430">
        <v>79</v>
      </c>
    </row>
    <row r="4431" spans="1:7">
      <c r="A4431" s="2">
        <v>43973</v>
      </c>
      <c r="B4431" s="2">
        <f t="shared" si="138"/>
        <v>43982</v>
      </c>
      <c r="C4431" s="3">
        <f t="shared" si="139"/>
        <v>1</v>
      </c>
      <c r="D4431" t="s">
        <v>6</v>
      </c>
      <c r="E4431">
        <v>17</v>
      </c>
      <c r="F4431">
        <v>105710</v>
      </c>
      <c r="G4431">
        <v>4740</v>
      </c>
    </row>
    <row r="4432" spans="1:7">
      <c r="A4432" s="2">
        <v>43973</v>
      </c>
      <c r="B4432" s="2">
        <f t="shared" si="138"/>
        <v>43982</v>
      </c>
      <c r="C4432" s="3">
        <f t="shared" si="139"/>
        <v>1</v>
      </c>
      <c r="D4432" t="s">
        <v>27</v>
      </c>
      <c r="E4432">
        <v>18</v>
      </c>
      <c r="F4432">
        <v>31165</v>
      </c>
      <c r="G4432">
        <v>1941</v>
      </c>
    </row>
    <row r="4433" spans="1:7">
      <c r="A4433" s="2">
        <v>43973</v>
      </c>
      <c r="B4433" s="2">
        <f t="shared" si="138"/>
        <v>43982</v>
      </c>
      <c r="C4433" s="3">
        <f t="shared" si="139"/>
        <v>1</v>
      </c>
      <c r="D4433" t="s">
        <v>39</v>
      </c>
      <c r="E4433">
        <v>19</v>
      </c>
      <c r="F4433">
        <v>16510</v>
      </c>
      <c r="G4433">
        <v>441</v>
      </c>
    </row>
    <row r="4434" spans="1:7">
      <c r="A4434" s="2">
        <v>43973</v>
      </c>
      <c r="B4434" s="2">
        <f t="shared" si="138"/>
        <v>43982</v>
      </c>
      <c r="C4434" s="3">
        <f t="shared" si="139"/>
        <v>1</v>
      </c>
      <c r="D4434" t="s">
        <v>34</v>
      </c>
      <c r="E4434">
        <v>20</v>
      </c>
      <c r="F4434">
        <v>9068</v>
      </c>
      <c r="G4434">
        <v>200</v>
      </c>
    </row>
    <row r="4435" spans="1:7">
      <c r="A4435" s="2">
        <v>43973</v>
      </c>
      <c r="B4435" s="2">
        <f t="shared" si="138"/>
        <v>43982</v>
      </c>
      <c r="C4435" s="3">
        <f t="shared" si="139"/>
        <v>1</v>
      </c>
      <c r="D4435" t="s">
        <v>28</v>
      </c>
      <c r="E4435">
        <v>21</v>
      </c>
      <c r="F4435">
        <v>8688</v>
      </c>
      <c r="G4435">
        <v>398</v>
      </c>
    </row>
    <row r="4436" spans="1:7">
      <c r="A4436" s="2">
        <v>43973</v>
      </c>
      <c r="B4436" s="2">
        <f t="shared" si="138"/>
        <v>43982</v>
      </c>
      <c r="C4436" s="3">
        <f t="shared" si="139"/>
        <v>1</v>
      </c>
      <c r="D4436" t="s">
        <v>40</v>
      </c>
      <c r="E4436">
        <v>22</v>
      </c>
      <c r="F4436">
        <v>37048</v>
      </c>
      <c r="G4436">
        <v>2669</v>
      </c>
    </row>
    <row r="4437" spans="1:7">
      <c r="A4437" s="2">
        <v>43973</v>
      </c>
      <c r="B4437" s="2">
        <f t="shared" si="138"/>
        <v>43982</v>
      </c>
      <c r="C4437" s="3">
        <f t="shared" si="139"/>
        <v>1</v>
      </c>
      <c r="D4437" t="s">
        <v>51</v>
      </c>
      <c r="E4437">
        <v>23</v>
      </c>
      <c r="F4437">
        <v>1948</v>
      </c>
      <c r="G4437">
        <v>75</v>
      </c>
    </row>
    <row r="4438" spans="1:7">
      <c r="A4438" s="2">
        <v>43973</v>
      </c>
      <c r="B4438" s="2">
        <f t="shared" si="138"/>
        <v>43982</v>
      </c>
      <c r="C4438" s="3">
        <f t="shared" si="139"/>
        <v>1</v>
      </c>
      <c r="D4438" t="s">
        <v>23</v>
      </c>
      <c r="E4438">
        <v>24</v>
      </c>
      <c r="F4438">
        <v>44539</v>
      </c>
      <c r="G4438">
        <v>2207</v>
      </c>
    </row>
    <row r="4439" spans="1:7">
      <c r="A4439" s="2">
        <v>43973</v>
      </c>
      <c r="B4439" s="2">
        <f t="shared" si="138"/>
        <v>43982</v>
      </c>
      <c r="C4439" s="3">
        <f t="shared" si="139"/>
        <v>1</v>
      </c>
      <c r="D4439" t="s">
        <v>9</v>
      </c>
      <c r="E4439">
        <v>25</v>
      </c>
      <c r="F4439">
        <v>90889</v>
      </c>
      <c r="G4439">
        <v>6228</v>
      </c>
    </row>
    <row r="4440" spans="1:7">
      <c r="A4440" s="2">
        <v>43973</v>
      </c>
      <c r="B4440" s="2">
        <f t="shared" si="138"/>
        <v>43982</v>
      </c>
      <c r="C4440" s="3">
        <f t="shared" si="139"/>
        <v>1</v>
      </c>
      <c r="D4440" t="s">
        <v>42</v>
      </c>
      <c r="E4440">
        <v>26</v>
      </c>
      <c r="F4440">
        <v>53865</v>
      </c>
      <c r="G4440">
        <v>5158</v>
      </c>
    </row>
    <row r="4441" spans="1:7">
      <c r="A4441" s="2">
        <v>43973</v>
      </c>
      <c r="B4441" s="2">
        <f t="shared" si="138"/>
        <v>43982</v>
      </c>
      <c r="C4441" s="3">
        <f t="shared" si="139"/>
        <v>1</v>
      </c>
      <c r="D4441" t="s">
        <v>29</v>
      </c>
      <c r="E4441">
        <v>27</v>
      </c>
      <c r="F4441">
        <v>19014</v>
      </c>
      <c r="G4441">
        <v>851</v>
      </c>
    </row>
    <row r="4442" spans="1:7">
      <c r="A4442" s="2">
        <v>43973</v>
      </c>
      <c r="B4442" s="2">
        <f t="shared" si="138"/>
        <v>43982</v>
      </c>
      <c r="C4442" s="3">
        <f t="shared" si="139"/>
        <v>1</v>
      </c>
      <c r="D4442" t="s">
        <v>46</v>
      </c>
      <c r="E4442">
        <v>28</v>
      </c>
      <c r="F4442">
        <v>12624</v>
      </c>
      <c r="G4442">
        <v>596</v>
      </c>
    </row>
    <row r="4443" spans="1:7">
      <c r="A4443" s="2">
        <v>43973</v>
      </c>
      <c r="B4443" s="2">
        <f t="shared" si="138"/>
        <v>43982</v>
      </c>
      <c r="C4443" s="3">
        <f t="shared" si="139"/>
        <v>1</v>
      </c>
      <c r="D4443" t="s">
        <v>35</v>
      </c>
      <c r="E4443">
        <v>29</v>
      </c>
      <c r="F4443">
        <v>11797</v>
      </c>
      <c r="G4443">
        <v>680</v>
      </c>
    </row>
    <row r="4444" spans="1:7">
      <c r="A4444" s="2">
        <v>43973</v>
      </c>
      <c r="B4444" s="2">
        <f t="shared" si="138"/>
        <v>43982</v>
      </c>
      <c r="C4444" s="3">
        <f t="shared" si="139"/>
        <v>1</v>
      </c>
      <c r="D4444" t="s">
        <v>54</v>
      </c>
      <c r="E4444">
        <v>30</v>
      </c>
      <c r="F4444">
        <v>479</v>
      </c>
      <c r="G4444">
        <v>16</v>
      </c>
    </row>
    <row r="4445" spans="1:7">
      <c r="A4445" s="2">
        <v>43973</v>
      </c>
      <c r="B4445" s="2">
        <f t="shared" si="138"/>
        <v>43982</v>
      </c>
      <c r="C4445" s="3">
        <f t="shared" si="139"/>
        <v>1</v>
      </c>
      <c r="D4445" t="s">
        <v>12</v>
      </c>
      <c r="E4445">
        <v>31</v>
      </c>
      <c r="F4445">
        <v>11661</v>
      </c>
      <c r="G4445">
        <v>149</v>
      </c>
    </row>
    <row r="4446" spans="1:7">
      <c r="A4446" s="2">
        <v>43973</v>
      </c>
      <c r="B4446" s="2">
        <f t="shared" si="138"/>
        <v>43982</v>
      </c>
      <c r="C4446" s="3">
        <f t="shared" si="139"/>
        <v>1</v>
      </c>
      <c r="D4446" t="s">
        <v>24</v>
      </c>
      <c r="E4446">
        <v>32</v>
      </c>
      <c r="F4446">
        <v>7531</v>
      </c>
      <c r="G4446">
        <v>387</v>
      </c>
    </row>
    <row r="4447" spans="1:7">
      <c r="A4447" s="2">
        <v>43973</v>
      </c>
      <c r="B4447" s="2">
        <f t="shared" si="138"/>
        <v>43982</v>
      </c>
      <c r="C4447" s="3">
        <f t="shared" si="139"/>
        <v>1</v>
      </c>
      <c r="D4447" t="s">
        <v>19</v>
      </c>
      <c r="E4447">
        <v>33</v>
      </c>
      <c r="F4447">
        <v>4014</v>
      </c>
      <c r="G4447">
        <v>204</v>
      </c>
    </row>
    <row r="4448" spans="1:7">
      <c r="A4448" s="2">
        <v>43973</v>
      </c>
      <c r="B4448" s="2">
        <f t="shared" si="138"/>
        <v>43982</v>
      </c>
      <c r="C4448" s="3">
        <f t="shared" si="139"/>
        <v>1</v>
      </c>
      <c r="D4448" t="s">
        <v>21</v>
      </c>
      <c r="E4448">
        <v>34</v>
      </c>
      <c r="F4448">
        <v>152719</v>
      </c>
      <c r="G4448">
        <v>10985</v>
      </c>
    </row>
    <row r="4449" spans="1:7">
      <c r="A4449" s="2">
        <v>43973</v>
      </c>
      <c r="B4449" s="2">
        <f t="shared" si="138"/>
        <v>43982</v>
      </c>
      <c r="C4449" s="3">
        <f t="shared" si="139"/>
        <v>1</v>
      </c>
      <c r="D4449" t="s">
        <v>47</v>
      </c>
      <c r="E4449">
        <v>35</v>
      </c>
      <c r="F4449">
        <v>6625</v>
      </c>
      <c r="G4449">
        <v>302</v>
      </c>
    </row>
    <row r="4450" spans="1:7">
      <c r="A4450" s="2">
        <v>43973</v>
      </c>
      <c r="B4450" s="2">
        <f t="shared" si="138"/>
        <v>43982</v>
      </c>
      <c r="C4450" s="3">
        <f t="shared" si="139"/>
        <v>1</v>
      </c>
      <c r="D4450" t="s">
        <v>16</v>
      </c>
      <c r="E4450">
        <v>36</v>
      </c>
      <c r="F4450">
        <v>362991</v>
      </c>
      <c r="G4450">
        <v>28802</v>
      </c>
    </row>
    <row r="4451" spans="1:7">
      <c r="A4451" s="2">
        <v>43973</v>
      </c>
      <c r="B4451" s="2">
        <f t="shared" si="138"/>
        <v>43982</v>
      </c>
      <c r="C4451" s="3">
        <f t="shared" si="139"/>
        <v>1</v>
      </c>
      <c r="D4451" t="s">
        <v>20</v>
      </c>
      <c r="E4451">
        <v>37</v>
      </c>
      <c r="F4451">
        <v>21661</v>
      </c>
      <c r="G4451">
        <v>754</v>
      </c>
    </row>
    <row r="4452" spans="1:7">
      <c r="A4452" s="2">
        <v>43973</v>
      </c>
      <c r="B4452" s="2">
        <f t="shared" si="138"/>
        <v>43982</v>
      </c>
      <c r="C4452" s="3">
        <f t="shared" si="139"/>
        <v>1</v>
      </c>
      <c r="D4452" t="s">
        <v>48</v>
      </c>
      <c r="E4452">
        <v>38</v>
      </c>
      <c r="F4452">
        <v>2317</v>
      </c>
      <c r="G4452">
        <v>52</v>
      </c>
    </row>
    <row r="4453" spans="1:7">
      <c r="A4453" s="2">
        <v>43973</v>
      </c>
      <c r="B4453" s="2">
        <f t="shared" si="138"/>
        <v>43982</v>
      </c>
      <c r="C4453" s="3">
        <f t="shared" si="139"/>
        <v>1</v>
      </c>
      <c r="D4453" t="s">
        <v>59</v>
      </c>
      <c r="E4453">
        <v>69</v>
      </c>
      <c r="F4453">
        <v>22</v>
      </c>
      <c r="G4453">
        <v>2</v>
      </c>
    </row>
    <row r="4454" spans="1:7">
      <c r="A4454" s="2">
        <v>43973</v>
      </c>
      <c r="B4454" s="2">
        <f t="shared" si="138"/>
        <v>43982</v>
      </c>
      <c r="C4454" s="3">
        <f t="shared" si="139"/>
        <v>1</v>
      </c>
      <c r="D4454" t="s">
        <v>41</v>
      </c>
      <c r="E4454">
        <v>39</v>
      </c>
      <c r="F4454">
        <v>30795</v>
      </c>
      <c r="G4454">
        <v>1872</v>
      </c>
    </row>
    <row r="4455" spans="1:7">
      <c r="A4455" s="2">
        <v>43973</v>
      </c>
      <c r="B4455" s="2">
        <f t="shared" si="138"/>
        <v>43982</v>
      </c>
      <c r="C4455" s="3">
        <f t="shared" si="139"/>
        <v>1</v>
      </c>
      <c r="D4455" t="s">
        <v>30</v>
      </c>
      <c r="E4455">
        <v>40</v>
      </c>
      <c r="F4455">
        <v>5849</v>
      </c>
      <c r="G4455">
        <v>307</v>
      </c>
    </row>
    <row r="4456" spans="1:7">
      <c r="A4456" s="2">
        <v>43973</v>
      </c>
      <c r="B4456" s="2">
        <f t="shared" si="138"/>
        <v>43982</v>
      </c>
      <c r="C4456" s="3">
        <f t="shared" si="139"/>
        <v>1</v>
      </c>
      <c r="D4456" t="s">
        <v>14</v>
      </c>
      <c r="E4456">
        <v>41</v>
      </c>
      <c r="F4456">
        <v>3864</v>
      </c>
      <c r="G4456">
        <v>147</v>
      </c>
    </row>
    <row r="4457" spans="1:7">
      <c r="A4457" s="2">
        <v>43973</v>
      </c>
      <c r="B4457" s="2">
        <f t="shared" si="138"/>
        <v>43982</v>
      </c>
      <c r="C4457" s="3">
        <f t="shared" si="139"/>
        <v>1</v>
      </c>
      <c r="D4457" t="s">
        <v>31</v>
      </c>
      <c r="E4457">
        <v>42</v>
      </c>
      <c r="F4457">
        <v>70305</v>
      </c>
      <c r="G4457">
        <v>5032</v>
      </c>
    </row>
    <row r="4458" spans="1:7">
      <c r="A4458" s="2">
        <v>43973</v>
      </c>
      <c r="B4458" s="2">
        <f t="shared" si="138"/>
        <v>43982</v>
      </c>
      <c r="C4458" s="3">
        <f t="shared" si="139"/>
        <v>1</v>
      </c>
      <c r="D4458" t="s">
        <v>55</v>
      </c>
      <c r="E4458">
        <v>72</v>
      </c>
      <c r="F4458">
        <v>3030</v>
      </c>
      <c r="G4458">
        <v>126</v>
      </c>
    </row>
    <row r="4459" spans="1:7">
      <c r="A4459" s="2">
        <v>43973</v>
      </c>
      <c r="B4459" s="2">
        <f t="shared" si="138"/>
        <v>43982</v>
      </c>
      <c r="C4459" s="3">
        <f t="shared" si="139"/>
        <v>1</v>
      </c>
      <c r="D4459" t="s">
        <v>17</v>
      </c>
      <c r="E4459">
        <v>44</v>
      </c>
      <c r="F4459">
        <v>13736</v>
      </c>
      <c r="G4459">
        <v>579</v>
      </c>
    </row>
    <row r="4460" spans="1:7">
      <c r="A4460" s="2">
        <v>43973</v>
      </c>
      <c r="B4460" s="2">
        <f t="shared" si="138"/>
        <v>43982</v>
      </c>
      <c r="C4460" s="3">
        <f t="shared" si="139"/>
        <v>1</v>
      </c>
      <c r="D4460" t="s">
        <v>32</v>
      </c>
      <c r="E4460">
        <v>45</v>
      </c>
      <c r="F4460">
        <v>9638</v>
      </c>
      <c r="G4460">
        <v>419</v>
      </c>
    </row>
    <row r="4461" spans="1:7">
      <c r="A4461" s="2">
        <v>43973</v>
      </c>
      <c r="B4461" s="2">
        <f t="shared" si="138"/>
        <v>43982</v>
      </c>
      <c r="C4461" s="3">
        <f t="shared" si="139"/>
        <v>1</v>
      </c>
      <c r="D4461" t="s">
        <v>43</v>
      </c>
      <c r="E4461">
        <v>46</v>
      </c>
      <c r="F4461">
        <v>4356</v>
      </c>
      <c r="G4461">
        <v>50</v>
      </c>
    </row>
    <row r="4462" spans="1:7">
      <c r="A4462" s="2">
        <v>43973</v>
      </c>
      <c r="B4462" s="2">
        <f t="shared" si="138"/>
        <v>43982</v>
      </c>
      <c r="C4462" s="3">
        <f t="shared" si="139"/>
        <v>1</v>
      </c>
      <c r="D4462" t="s">
        <v>25</v>
      </c>
      <c r="E4462">
        <v>47</v>
      </c>
      <c r="F4462">
        <v>19364</v>
      </c>
      <c r="G4462">
        <v>315</v>
      </c>
    </row>
    <row r="4463" spans="1:7">
      <c r="A4463" s="2">
        <v>43973</v>
      </c>
      <c r="B4463" s="2">
        <f t="shared" si="138"/>
        <v>43982</v>
      </c>
      <c r="C4463" s="3">
        <f t="shared" si="139"/>
        <v>1</v>
      </c>
      <c r="D4463" t="s">
        <v>11</v>
      </c>
      <c r="E4463">
        <v>48</v>
      </c>
      <c r="F4463">
        <v>54369</v>
      </c>
      <c r="G4463">
        <v>1498</v>
      </c>
    </row>
    <row r="4464" spans="1:7">
      <c r="A4464" s="2">
        <v>43973</v>
      </c>
      <c r="B4464" s="2">
        <f t="shared" si="138"/>
        <v>43982</v>
      </c>
      <c r="C4464" s="3">
        <f t="shared" si="139"/>
        <v>1</v>
      </c>
      <c r="D4464" t="s">
        <v>13</v>
      </c>
      <c r="E4464">
        <v>49</v>
      </c>
      <c r="F4464">
        <v>8057</v>
      </c>
      <c r="G4464">
        <v>93</v>
      </c>
    </row>
    <row r="4465" spans="1:7">
      <c r="A4465" s="2">
        <v>43973</v>
      </c>
      <c r="B4465" s="2">
        <f t="shared" si="138"/>
        <v>43982</v>
      </c>
      <c r="C4465" s="3">
        <f t="shared" si="139"/>
        <v>1</v>
      </c>
      <c r="D4465" t="s">
        <v>36</v>
      </c>
      <c r="E4465">
        <v>50</v>
      </c>
      <c r="F4465">
        <v>952</v>
      </c>
      <c r="G4465">
        <v>54</v>
      </c>
    </row>
    <row r="4466" spans="1:7">
      <c r="A4466" s="2">
        <v>43973</v>
      </c>
      <c r="B4466" s="2">
        <f t="shared" si="138"/>
        <v>43982</v>
      </c>
      <c r="C4466" s="3">
        <f t="shared" si="139"/>
        <v>1</v>
      </c>
      <c r="D4466" t="s">
        <v>56</v>
      </c>
      <c r="E4466">
        <v>78</v>
      </c>
      <c r="F4466">
        <v>69</v>
      </c>
      <c r="G4466">
        <v>6</v>
      </c>
    </row>
    <row r="4467" spans="1:7">
      <c r="A4467" s="2">
        <v>43973</v>
      </c>
      <c r="B4467" s="2">
        <f t="shared" si="138"/>
        <v>43982</v>
      </c>
      <c r="C4467" s="3">
        <f t="shared" si="139"/>
        <v>1</v>
      </c>
      <c r="D4467" t="s">
        <v>37</v>
      </c>
      <c r="E4467">
        <v>51</v>
      </c>
      <c r="F4467">
        <v>34950</v>
      </c>
      <c r="G4467">
        <v>1136</v>
      </c>
    </row>
    <row r="4468" spans="1:7">
      <c r="A4468" s="2">
        <v>43973</v>
      </c>
      <c r="B4468" s="2">
        <f t="shared" si="138"/>
        <v>43982</v>
      </c>
      <c r="C4468" s="3">
        <f t="shared" si="139"/>
        <v>1</v>
      </c>
      <c r="D4468" t="s">
        <v>5</v>
      </c>
      <c r="E4468">
        <v>53</v>
      </c>
      <c r="F4468">
        <v>20526</v>
      </c>
      <c r="G4468">
        <v>1061</v>
      </c>
    </row>
    <row r="4469" spans="1:7">
      <c r="A4469" s="2">
        <v>43973</v>
      </c>
      <c r="B4469" s="2">
        <f t="shared" si="138"/>
        <v>43982</v>
      </c>
      <c r="C4469" s="3">
        <f t="shared" si="139"/>
        <v>1</v>
      </c>
      <c r="D4469" t="s">
        <v>58</v>
      </c>
      <c r="E4469">
        <v>54</v>
      </c>
      <c r="F4469">
        <v>1705</v>
      </c>
      <c r="G4469">
        <v>72</v>
      </c>
    </row>
    <row r="4470" spans="1:7">
      <c r="A4470" s="2">
        <v>43973</v>
      </c>
      <c r="B4470" s="2">
        <f t="shared" si="138"/>
        <v>43982</v>
      </c>
      <c r="C4470" s="3">
        <f t="shared" si="139"/>
        <v>1</v>
      </c>
      <c r="D4470" t="s">
        <v>10</v>
      </c>
      <c r="E4470">
        <v>55</v>
      </c>
      <c r="F4470">
        <v>14768</v>
      </c>
      <c r="G4470">
        <v>496</v>
      </c>
    </row>
    <row r="4471" spans="1:7">
      <c r="A4471" s="2">
        <v>43973</v>
      </c>
      <c r="B4471" s="2">
        <f t="shared" si="138"/>
        <v>43982</v>
      </c>
      <c r="C4471" s="3">
        <f t="shared" si="139"/>
        <v>1</v>
      </c>
      <c r="D4471" t="s">
        <v>49</v>
      </c>
      <c r="E4471">
        <v>56</v>
      </c>
      <c r="F4471">
        <v>803</v>
      </c>
      <c r="G4471">
        <v>12</v>
      </c>
    </row>
    <row r="4472" spans="1:7">
      <c r="A4472" s="2">
        <v>43974</v>
      </c>
      <c r="B4472" s="2">
        <f t="shared" si="138"/>
        <v>43982</v>
      </c>
      <c r="C4472" s="3">
        <f t="shared" si="139"/>
        <v>1</v>
      </c>
      <c r="D4472" t="s">
        <v>52</v>
      </c>
      <c r="E4472">
        <v>1</v>
      </c>
      <c r="F4472">
        <v>14149</v>
      </c>
      <c r="G4472">
        <v>549</v>
      </c>
    </row>
    <row r="4473" spans="1:7">
      <c r="A4473" s="2">
        <v>43974</v>
      </c>
      <c r="B4473" s="2">
        <f t="shared" si="138"/>
        <v>43982</v>
      </c>
      <c r="C4473" s="3">
        <f t="shared" si="139"/>
        <v>1</v>
      </c>
      <c r="D4473" t="s">
        <v>50</v>
      </c>
      <c r="E4473">
        <v>2</v>
      </c>
      <c r="F4473">
        <v>409</v>
      </c>
      <c r="G4473">
        <v>8</v>
      </c>
    </row>
    <row r="4474" spans="1:7">
      <c r="A4474" s="2">
        <v>43974</v>
      </c>
      <c r="B4474" s="2">
        <f t="shared" si="138"/>
        <v>43982</v>
      </c>
      <c r="C4474" s="3">
        <f t="shared" si="139"/>
        <v>1</v>
      </c>
      <c r="D4474" t="s">
        <v>8</v>
      </c>
      <c r="E4474">
        <v>4</v>
      </c>
      <c r="F4474">
        <v>16040</v>
      </c>
      <c r="G4474">
        <v>799</v>
      </c>
    </row>
    <row r="4475" spans="1:7">
      <c r="A4475" s="2">
        <v>43974</v>
      </c>
      <c r="B4475" s="2">
        <f t="shared" si="138"/>
        <v>43982</v>
      </c>
      <c r="C4475" s="3">
        <f t="shared" si="139"/>
        <v>1</v>
      </c>
      <c r="D4475" t="s">
        <v>44</v>
      </c>
      <c r="E4475">
        <v>5</v>
      </c>
      <c r="F4475">
        <v>5775</v>
      </c>
      <c r="G4475">
        <v>115</v>
      </c>
    </row>
    <row r="4476" spans="1:7">
      <c r="A4476" s="2">
        <v>43974</v>
      </c>
      <c r="B4476" s="2">
        <f t="shared" si="138"/>
        <v>43982</v>
      </c>
      <c r="C4476" s="3">
        <f t="shared" si="139"/>
        <v>1</v>
      </c>
      <c r="D4476" t="s">
        <v>7</v>
      </c>
      <c r="E4476">
        <v>6</v>
      </c>
      <c r="F4476">
        <v>92815</v>
      </c>
      <c r="G4476">
        <v>3768</v>
      </c>
    </row>
    <row r="4477" spans="1:7">
      <c r="A4477" s="2">
        <v>43974</v>
      </c>
      <c r="B4477" s="2">
        <f t="shared" si="138"/>
        <v>43982</v>
      </c>
      <c r="C4477" s="3">
        <f t="shared" si="139"/>
        <v>1</v>
      </c>
      <c r="D4477" t="s">
        <v>22</v>
      </c>
      <c r="E4477">
        <v>8</v>
      </c>
      <c r="F4477">
        <v>23932</v>
      </c>
      <c r="G4477">
        <v>1327</v>
      </c>
    </row>
    <row r="4478" spans="1:7">
      <c r="A4478" s="2">
        <v>43974</v>
      </c>
      <c r="B4478" s="2">
        <f t="shared" si="138"/>
        <v>43982</v>
      </c>
      <c r="C4478" s="3">
        <f t="shared" si="139"/>
        <v>1</v>
      </c>
      <c r="D4478" t="s">
        <v>38</v>
      </c>
      <c r="E4478">
        <v>9</v>
      </c>
      <c r="F4478">
        <v>40022</v>
      </c>
      <c r="G4478">
        <v>3675</v>
      </c>
    </row>
    <row r="4479" spans="1:7">
      <c r="A4479" s="2">
        <v>43974</v>
      </c>
      <c r="B4479" s="2">
        <f t="shared" si="138"/>
        <v>43982</v>
      </c>
      <c r="C4479" s="3">
        <f t="shared" si="139"/>
        <v>1</v>
      </c>
      <c r="D4479" t="s">
        <v>45</v>
      </c>
      <c r="E4479">
        <v>10</v>
      </c>
      <c r="F4479">
        <v>8690</v>
      </c>
      <c r="G4479">
        <v>324</v>
      </c>
    </row>
    <row r="4480" spans="1:7">
      <c r="A4480" s="2">
        <v>43974</v>
      </c>
      <c r="B4480" s="2">
        <f t="shared" si="138"/>
        <v>43982</v>
      </c>
      <c r="C4480" s="3">
        <f t="shared" si="139"/>
        <v>1</v>
      </c>
      <c r="D4480" t="s">
        <v>33</v>
      </c>
      <c r="E4480">
        <v>11</v>
      </c>
      <c r="F4480">
        <v>7966</v>
      </c>
      <c r="G4480">
        <v>427</v>
      </c>
    </row>
    <row r="4481" spans="1:7">
      <c r="A4481" s="2">
        <v>43974</v>
      </c>
      <c r="B4481" s="2">
        <f t="shared" si="138"/>
        <v>43982</v>
      </c>
      <c r="C4481" s="3">
        <f t="shared" si="139"/>
        <v>1</v>
      </c>
      <c r="D4481" t="s">
        <v>15</v>
      </c>
      <c r="E4481">
        <v>12</v>
      </c>
      <c r="F4481">
        <v>50119</v>
      </c>
      <c r="G4481">
        <v>2232</v>
      </c>
    </row>
    <row r="4482" spans="1:7">
      <c r="A4482" s="2">
        <v>43974</v>
      </c>
      <c r="B4482" s="2">
        <f t="shared" si="138"/>
        <v>43982</v>
      </c>
      <c r="C4482" s="3">
        <f t="shared" si="139"/>
        <v>1</v>
      </c>
      <c r="D4482" t="s">
        <v>18</v>
      </c>
      <c r="E4482">
        <v>13</v>
      </c>
      <c r="F4482">
        <v>40408</v>
      </c>
      <c r="G4482">
        <v>1794</v>
      </c>
    </row>
    <row r="4483" spans="1:7">
      <c r="A4483" s="2">
        <v>43974</v>
      </c>
      <c r="B4483" s="2">
        <f t="shared" si="138"/>
        <v>43982</v>
      </c>
      <c r="C4483" s="3">
        <f t="shared" si="139"/>
        <v>1</v>
      </c>
      <c r="D4483" t="s">
        <v>57</v>
      </c>
      <c r="E4483">
        <v>66</v>
      </c>
      <c r="F4483">
        <v>1134</v>
      </c>
      <c r="G4483">
        <v>6</v>
      </c>
    </row>
    <row r="4484" spans="1:7">
      <c r="A4484" s="2">
        <v>43974</v>
      </c>
      <c r="B4484" s="2">
        <f t="shared" ref="B4484:B4547" si="140">EOMONTH(A4484,0)</f>
        <v>43982</v>
      </c>
      <c r="C4484" s="3">
        <f t="shared" ref="C4484:C4547" si="141">IF(A4484=B4484,0,1)</f>
        <v>1</v>
      </c>
      <c r="D4484" t="s">
        <v>26</v>
      </c>
      <c r="E4484">
        <v>15</v>
      </c>
      <c r="F4484">
        <v>633</v>
      </c>
      <c r="G4484">
        <v>17</v>
      </c>
    </row>
    <row r="4485" spans="1:7">
      <c r="A4485" s="2">
        <v>43974</v>
      </c>
      <c r="B4485" s="2">
        <f t="shared" si="140"/>
        <v>43982</v>
      </c>
      <c r="C4485" s="3">
        <f t="shared" si="141"/>
        <v>1</v>
      </c>
      <c r="D4485" t="s">
        <v>53</v>
      </c>
      <c r="E4485">
        <v>16</v>
      </c>
      <c r="F4485">
        <v>2626</v>
      </c>
      <c r="G4485">
        <v>79</v>
      </c>
    </row>
    <row r="4486" spans="1:7">
      <c r="A4486" s="2">
        <v>43974</v>
      </c>
      <c r="B4486" s="2">
        <f t="shared" si="140"/>
        <v>43982</v>
      </c>
      <c r="C4486" s="3">
        <f t="shared" si="141"/>
        <v>1</v>
      </c>
      <c r="D4486" t="s">
        <v>6</v>
      </c>
      <c r="E4486">
        <v>17</v>
      </c>
      <c r="F4486">
        <v>108100</v>
      </c>
      <c r="G4486">
        <v>4817</v>
      </c>
    </row>
    <row r="4487" spans="1:7">
      <c r="A4487" s="2">
        <v>43974</v>
      </c>
      <c r="B4487" s="2">
        <f t="shared" si="140"/>
        <v>43982</v>
      </c>
      <c r="C4487" s="3">
        <f t="shared" si="141"/>
        <v>1</v>
      </c>
      <c r="D4487" t="s">
        <v>27</v>
      </c>
      <c r="E4487">
        <v>18</v>
      </c>
      <c r="F4487">
        <v>31674</v>
      </c>
      <c r="G4487">
        <v>1964</v>
      </c>
    </row>
    <row r="4488" spans="1:7">
      <c r="A4488" s="2">
        <v>43974</v>
      </c>
      <c r="B4488" s="2">
        <f t="shared" si="140"/>
        <v>43982</v>
      </c>
      <c r="C4488" s="3">
        <f t="shared" si="141"/>
        <v>1</v>
      </c>
      <c r="D4488" t="s">
        <v>39</v>
      </c>
      <c r="E4488">
        <v>19</v>
      </c>
      <c r="F4488">
        <v>16898</v>
      </c>
      <c r="G4488">
        <v>446</v>
      </c>
    </row>
    <row r="4489" spans="1:7">
      <c r="A4489" s="2">
        <v>43974</v>
      </c>
      <c r="B4489" s="2">
        <f t="shared" si="140"/>
        <v>43982</v>
      </c>
      <c r="C4489" s="3">
        <f t="shared" si="141"/>
        <v>1</v>
      </c>
      <c r="D4489" t="s">
        <v>34</v>
      </c>
      <c r="E4489">
        <v>20</v>
      </c>
      <c r="F4489">
        <v>9119</v>
      </c>
      <c r="G4489">
        <v>200</v>
      </c>
    </row>
    <row r="4490" spans="1:7">
      <c r="A4490" s="2">
        <v>43974</v>
      </c>
      <c r="B4490" s="2">
        <f t="shared" si="140"/>
        <v>43982</v>
      </c>
      <c r="C4490" s="3">
        <f t="shared" si="141"/>
        <v>1</v>
      </c>
      <c r="D4490" t="s">
        <v>28</v>
      </c>
      <c r="E4490">
        <v>21</v>
      </c>
      <c r="F4490">
        <v>8812</v>
      </c>
      <c r="G4490">
        <v>399</v>
      </c>
    </row>
    <row r="4491" spans="1:7">
      <c r="A4491" s="2">
        <v>43974</v>
      </c>
      <c r="B4491" s="2">
        <f t="shared" si="140"/>
        <v>43982</v>
      </c>
      <c r="C4491" s="3">
        <f t="shared" si="141"/>
        <v>1</v>
      </c>
      <c r="D4491" t="s">
        <v>40</v>
      </c>
      <c r="E4491">
        <v>22</v>
      </c>
      <c r="F4491">
        <v>37165</v>
      </c>
      <c r="G4491">
        <v>2683</v>
      </c>
    </row>
    <row r="4492" spans="1:7">
      <c r="A4492" s="2">
        <v>43974</v>
      </c>
      <c r="B4492" s="2">
        <f t="shared" si="140"/>
        <v>43982</v>
      </c>
      <c r="C4492" s="3">
        <f t="shared" si="141"/>
        <v>1</v>
      </c>
      <c r="D4492" t="s">
        <v>51</v>
      </c>
      <c r="E4492">
        <v>23</v>
      </c>
      <c r="F4492">
        <v>2013</v>
      </c>
      <c r="G4492">
        <v>77</v>
      </c>
    </row>
    <row r="4493" spans="1:7">
      <c r="A4493" s="2">
        <v>43974</v>
      </c>
      <c r="B4493" s="2">
        <f t="shared" si="140"/>
        <v>43982</v>
      </c>
      <c r="C4493" s="3">
        <f t="shared" si="141"/>
        <v>1</v>
      </c>
      <c r="D4493" t="s">
        <v>23</v>
      </c>
      <c r="E4493">
        <v>24</v>
      </c>
      <c r="F4493">
        <v>45608</v>
      </c>
      <c r="G4493">
        <v>2243</v>
      </c>
    </row>
    <row r="4494" spans="1:7">
      <c r="A4494" s="2">
        <v>43974</v>
      </c>
      <c r="B4494" s="2">
        <f t="shared" si="140"/>
        <v>43982</v>
      </c>
      <c r="C4494" s="3">
        <f t="shared" si="141"/>
        <v>1</v>
      </c>
      <c r="D4494" t="s">
        <v>9</v>
      </c>
      <c r="E4494">
        <v>25</v>
      </c>
      <c r="F4494">
        <v>91662</v>
      </c>
      <c r="G4494">
        <v>6304</v>
      </c>
    </row>
    <row r="4495" spans="1:7">
      <c r="A4495" s="2">
        <v>43974</v>
      </c>
      <c r="B4495" s="2">
        <f t="shared" si="140"/>
        <v>43982</v>
      </c>
      <c r="C4495" s="3">
        <f t="shared" si="141"/>
        <v>1</v>
      </c>
      <c r="D4495" t="s">
        <v>42</v>
      </c>
      <c r="E4495">
        <v>26</v>
      </c>
      <c r="F4495">
        <v>54304</v>
      </c>
      <c r="G4495">
        <v>5223</v>
      </c>
    </row>
    <row r="4496" spans="1:7">
      <c r="A4496" s="2">
        <v>43974</v>
      </c>
      <c r="B4496" s="2">
        <f t="shared" si="140"/>
        <v>43982</v>
      </c>
      <c r="C4496" s="3">
        <f t="shared" si="141"/>
        <v>1</v>
      </c>
      <c r="D4496" t="s">
        <v>29</v>
      </c>
      <c r="E4496">
        <v>27</v>
      </c>
      <c r="F4496">
        <v>19854</v>
      </c>
      <c r="G4496">
        <v>861</v>
      </c>
    </row>
    <row r="4497" spans="1:7">
      <c r="A4497" s="2">
        <v>43974</v>
      </c>
      <c r="B4497" s="2">
        <f t="shared" si="140"/>
        <v>43982</v>
      </c>
      <c r="C4497" s="3">
        <f t="shared" si="141"/>
        <v>1</v>
      </c>
      <c r="D4497" t="s">
        <v>46</v>
      </c>
      <c r="E4497">
        <v>28</v>
      </c>
      <c r="F4497">
        <v>13005</v>
      </c>
      <c r="G4497">
        <v>616</v>
      </c>
    </row>
    <row r="4498" spans="1:7">
      <c r="A4498" s="2">
        <v>43974</v>
      </c>
      <c r="B4498" s="2">
        <f t="shared" si="140"/>
        <v>43982</v>
      </c>
      <c r="C4498" s="3">
        <f t="shared" si="141"/>
        <v>1</v>
      </c>
      <c r="D4498" t="s">
        <v>35</v>
      </c>
      <c r="E4498">
        <v>29</v>
      </c>
      <c r="F4498">
        <v>11922</v>
      </c>
      <c r="G4498">
        <v>685</v>
      </c>
    </row>
    <row r="4499" spans="1:7">
      <c r="A4499" s="2">
        <v>43974</v>
      </c>
      <c r="B4499" s="2">
        <f t="shared" si="140"/>
        <v>43982</v>
      </c>
      <c r="C4499" s="3">
        <f t="shared" si="141"/>
        <v>1</v>
      </c>
      <c r="D4499" t="s">
        <v>54</v>
      </c>
      <c r="E4499">
        <v>30</v>
      </c>
      <c r="F4499">
        <v>479</v>
      </c>
      <c r="G4499">
        <v>16</v>
      </c>
    </row>
    <row r="4500" spans="1:7">
      <c r="A4500" s="2">
        <v>43974</v>
      </c>
      <c r="B4500" s="2">
        <f t="shared" si="140"/>
        <v>43982</v>
      </c>
      <c r="C4500" s="3">
        <f t="shared" si="141"/>
        <v>1</v>
      </c>
      <c r="D4500" t="s">
        <v>12</v>
      </c>
      <c r="E4500">
        <v>31</v>
      </c>
      <c r="F4500">
        <v>11988</v>
      </c>
      <c r="G4500">
        <v>150</v>
      </c>
    </row>
    <row r="4501" spans="1:7">
      <c r="A4501" s="2">
        <v>43974</v>
      </c>
      <c r="B4501" s="2">
        <f t="shared" si="140"/>
        <v>43982</v>
      </c>
      <c r="C4501" s="3">
        <f t="shared" si="141"/>
        <v>1</v>
      </c>
      <c r="D4501" t="s">
        <v>24</v>
      </c>
      <c r="E4501">
        <v>32</v>
      </c>
      <c r="F4501">
        <v>7769</v>
      </c>
      <c r="G4501">
        <v>392</v>
      </c>
    </row>
    <row r="4502" spans="1:7">
      <c r="A4502" s="2">
        <v>43974</v>
      </c>
      <c r="B4502" s="2">
        <f t="shared" si="140"/>
        <v>43982</v>
      </c>
      <c r="C4502" s="3">
        <f t="shared" si="141"/>
        <v>1</v>
      </c>
      <c r="D4502" t="s">
        <v>19</v>
      </c>
      <c r="E4502">
        <v>33</v>
      </c>
      <c r="F4502">
        <v>4089</v>
      </c>
      <c r="G4502">
        <v>208</v>
      </c>
    </row>
    <row r="4503" spans="1:7">
      <c r="A4503" s="2">
        <v>43974</v>
      </c>
      <c r="B4503" s="2">
        <f t="shared" si="140"/>
        <v>43982</v>
      </c>
      <c r="C4503" s="3">
        <f t="shared" si="141"/>
        <v>1</v>
      </c>
      <c r="D4503" t="s">
        <v>21</v>
      </c>
      <c r="E4503">
        <v>34</v>
      </c>
      <c r="F4503">
        <v>153104</v>
      </c>
      <c r="G4503">
        <v>11081</v>
      </c>
    </row>
    <row r="4504" spans="1:7">
      <c r="A4504" s="2">
        <v>43974</v>
      </c>
      <c r="B4504" s="2">
        <f t="shared" si="140"/>
        <v>43982</v>
      </c>
      <c r="C4504" s="3">
        <f t="shared" si="141"/>
        <v>1</v>
      </c>
      <c r="D4504" t="s">
        <v>47</v>
      </c>
      <c r="E4504">
        <v>35</v>
      </c>
      <c r="F4504">
        <v>6795</v>
      </c>
      <c r="G4504">
        <v>308</v>
      </c>
    </row>
    <row r="4505" spans="1:7">
      <c r="A4505" s="2">
        <v>43974</v>
      </c>
      <c r="B4505" s="2">
        <f t="shared" si="140"/>
        <v>43982</v>
      </c>
      <c r="C4505" s="3">
        <f t="shared" si="141"/>
        <v>1</v>
      </c>
      <c r="D4505" t="s">
        <v>16</v>
      </c>
      <c r="E4505">
        <v>36</v>
      </c>
      <c r="F4505">
        <v>364745</v>
      </c>
      <c r="G4505">
        <v>28900</v>
      </c>
    </row>
    <row r="4506" spans="1:7">
      <c r="A4506" s="2">
        <v>43974</v>
      </c>
      <c r="B4506" s="2">
        <f t="shared" si="140"/>
        <v>43982</v>
      </c>
      <c r="C4506" s="3">
        <f t="shared" si="141"/>
        <v>1</v>
      </c>
      <c r="D4506" t="s">
        <v>20</v>
      </c>
      <c r="E4506">
        <v>37</v>
      </c>
      <c r="F4506">
        <v>22731</v>
      </c>
      <c r="G4506">
        <v>763</v>
      </c>
    </row>
    <row r="4507" spans="1:7">
      <c r="A4507" s="2">
        <v>43974</v>
      </c>
      <c r="B4507" s="2">
        <f t="shared" si="140"/>
        <v>43982</v>
      </c>
      <c r="C4507" s="3">
        <f t="shared" si="141"/>
        <v>1</v>
      </c>
      <c r="D4507" t="s">
        <v>48</v>
      </c>
      <c r="E4507">
        <v>38</v>
      </c>
      <c r="F4507">
        <v>2365</v>
      </c>
      <c r="G4507">
        <v>52</v>
      </c>
    </row>
    <row r="4508" spans="1:7">
      <c r="A4508" s="2">
        <v>43974</v>
      </c>
      <c r="B4508" s="2">
        <f t="shared" si="140"/>
        <v>43982</v>
      </c>
      <c r="C4508" s="3">
        <f t="shared" si="141"/>
        <v>1</v>
      </c>
      <c r="D4508" t="s">
        <v>59</v>
      </c>
      <c r="E4508">
        <v>69</v>
      </c>
      <c r="F4508">
        <v>22</v>
      </c>
      <c r="G4508">
        <v>2</v>
      </c>
    </row>
    <row r="4509" spans="1:7">
      <c r="A4509" s="2">
        <v>43974</v>
      </c>
      <c r="B4509" s="2">
        <f t="shared" si="140"/>
        <v>43982</v>
      </c>
      <c r="C4509" s="3">
        <f t="shared" si="141"/>
        <v>1</v>
      </c>
      <c r="D4509" t="s">
        <v>41</v>
      </c>
      <c r="E4509">
        <v>39</v>
      </c>
      <c r="F4509">
        <v>31408</v>
      </c>
      <c r="G4509">
        <v>1956</v>
      </c>
    </row>
    <row r="4510" spans="1:7">
      <c r="A4510" s="2">
        <v>43974</v>
      </c>
      <c r="B4510" s="2">
        <f t="shared" si="140"/>
        <v>43982</v>
      </c>
      <c r="C4510" s="3">
        <f t="shared" si="141"/>
        <v>1</v>
      </c>
      <c r="D4510" t="s">
        <v>30</v>
      </c>
      <c r="E4510">
        <v>40</v>
      </c>
      <c r="F4510">
        <v>5960</v>
      </c>
      <c r="G4510">
        <v>311</v>
      </c>
    </row>
    <row r="4511" spans="1:7">
      <c r="A4511" s="2">
        <v>43974</v>
      </c>
      <c r="B4511" s="2">
        <f t="shared" si="140"/>
        <v>43982</v>
      </c>
      <c r="C4511" s="3">
        <f t="shared" si="141"/>
        <v>1</v>
      </c>
      <c r="D4511" t="s">
        <v>14</v>
      </c>
      <c r="E4511">
        <v>41</v>
      </c>
      <c r="F4511">
        <v>3888</v>
      </c>
      <c r="G4511">
        <v>147</v>
      </c>
    </row>
    <row r="4512" spans="1:7">
      <c r="A4512" s="2">
        <v>43974</v>
      </c>
      <c r="B4512" s="2">
        <f t="shared" si="140"/>
        <v>43982</v>
      </c>
      <c r="C4512" s="3">
        <f t="shared" si="141"/>
        <v>1</v>
      </c>
      <c r="D4512" t="s">
        <v>31</v>
      </c>
      <c r="E4512">
        <v>42</v>
      </c>
      <c r="F4512">
        <v>71102</v>
      </c>
      <c r="G4512">
        <v>5121</v>
      </c>
    </row>
    <row r="4513" spans="1:7">
      <c r="A4513" s="2">
        <v>43974</v>
      </c>
      <c r="B4513" s="2">
        <f t="shared" si="140"/>
        <v>43982</v>
      </c>
      <c r="C4513" s="3">
        <f t="shared" si="141"/>
        <v>1</v>
      </c>
      <c r="D4513" t="s">
        <v>55</v>
      </c>
      <c r="E4513">
        <v>72</v>
      </c>
      <c r="F4513">
        <v>3100</v>
      </c>
      <c r="G4513">
        <v>127</v>
      </c>
    </row>
    <row r="4514" spans="1:7">
      <c r="A4514" s="2">
        <v>43974</v>
      </c>
      <c r="B4514" s="2">
        <f t="shared" si="140"/>
        <v>43982</v>
      </c>
      <c r="C4514" s="3">
        <f t="shared" si="141"/>
        <v>1</v>
      </c>
      <c r="D4514" t="s">
        <v>17</v>
      </c>
      <c r="E4514">
        <v>44</v>
      </c>
      <c r="F4514">
        <v>13952</v>
      </c>
      <c r="G4514">
        <v>597</v>
      </c>
    </row>
    <row r="4515" spans="1:7">
      <c r="A4515" s="2">
        <v>43974</v>
      </c>
      <c r="B4515" s="2">
        <f t="shared" si="140"/>
        <v>43982</v>
      </c>
      <c r="C4515" s="3">
        <f t="shared" si="141"/>
        <v>1</v>
      </c>
      <c r="D4515" t="s">
        <v>32</v>
      </c>
      <c r="E4515">
        <v>45</v>
      </c>
      <c r="F4515">
        <v>9895</v>
      </c>
      <c r="G4515">
        <v>425</v>
      </c>
    </row>
    <row r="4516" spans="1:7">
      <c r="A4516" s="2">
        <v>43974</v>
      </c>
      <c r="B4516" s="2">
        <f t="shared" si="140"/>
        <v>43982</v>
      </c>
      <c r="C4516" s="3">
        <f t="shared" si="141"/>
        <v>1</v>
      </c>
      <c r="D4516" t="s">
        <v>43</v>
      </c>
      <c r="E4516">
        <v>46</v>
      </c>
      <c r="F4516">
        <v>4468</v>
      </c>
      <c r="G4516">
        <v>50</v>
      </c>
    </row>
    <row r="4517" spans="1:7">
      <c r="A4517" s="2">
        <v>43974</v>
      </c>
      <c r="B4517" s="2">
        <f t="shared" si="140"/>
        <v>43982</v>
      </c>
      <c r="C4517" s="3">
        <f t="shared" si="141"/>
        <v>1</v>
      </c>
      <c r="D4517" t="s">
        <v>25</v>
      </c>
      <c r="E4517">
        <v>47</v>
      </c>
      <c r="F4517">
        <v>19765</v>
      </c>
      <c r="G4517">
        <v>325</v>
      </c>
    </row>
    <row r="4518" spans="1:7">
      <c r="A4518" s="2">
        <v>43974</v>
      </c>
      <c r="B4518" s="2">
        <f t="shared" si="140"/>
        <v>43982</v>
      </c>
      <c r="C4518" s="3">
        <f t="shared" si="141"/>
        <v>1</v>
      </c>
      <c r="D4518" t="s">
        <v>11</v>
      </c>
      <c r="E4518">
        <v>48</v>
      </c>
      <c r="F4518">
        <v>55451</v>
      </c>
      <c r="G4518">
        <v>1522</v>
      </c>
    </row>
    <row r="4519" spans="1:7">
      <c r="A4519" s="2">
        <v>43974</v>
      </c>
      <c r="B4519" s="2">
        <f t="shared" si="140"/>
        <v>43982</v>
      </c>
      <c r="C4519" s="3">
        <f t="shared" si="141"/>
        <v>1</v>
      </c>
      <c r="D4519" t="s">
        <v>13</v>
      </c>
      <c r="E4519">
        <v>49</v>
      </c>
      <c r="F4519">
        <v>8260</v>
      </c>
      <c r="G4519">
        <v>97</v>
      </c>
    </row>
    <row r="4520" spans="1:7">
      <c r="A4520" s="2">
        <v>43974</v>
      </c>
      <c r="B4520" s="2">
        <f t="shared" si="140"/>
        <v>43982</v>
      </c>
      <c r="C4520" s="3">
        <f t="shared" si="141"/>
        <v>1</v>
      </c>
      <c r="D4520" t="s">
        <v>36</v>
      </c>
      <c r="E4520">
        <v>50</v>
      </c>
      <c r="F4520">
        <v>954</v>
      </c>
      <c r="G4520">
        <v>54</v>
      </c>
    </row>
    <row r="4521" spans="1:7">
      <c r="A4521" s="2">
        <v>43974</v>
      </c>
      <c r="B4521" s="2">
        <f t="shared" si="140"/>
        <v>43982</v>
      </c>
      <c r="C4521" s="3">
        <f t="shared" si="141"/>
        <v>1</v>
      </c>
      <c r="D4521" t="s">
        <v>56</v>
      </c>
      <c r="E4521">
        <v>78</v>
      </c>
      <c r="F4521">
        <v>69</v>
      </c>
      <c r="G4521">
        <v>6</v>
      </c>
    </row>
    <row r="4522" spans="1:7">
      <c r="A4522" s="2">
        <v>43974</v>
      </c>
      <c r="B4522" s="2">
        <f t="shared" si="140"/>
        <v>43982</v>
      </c>
      <c r="C4522" s="3">
        <f t="shared" si="141"/>
        <v>1</v>
      </c>
      <c r="D4522" t="s">
        <v>37</v>
      </c>
      <c r="E4522">
        <v>51</v>
      </c>
      <c r="F4522">
        <v>35749</v>
      </c>
      <c r="G4522">
        <v>1159</v>
      </c>
    </row>
    <row r="4523" spans="1:7">
      <c r="A4523" s="2">
        <v>43974</v>
      </c>
      <c r="B4523" s="2">
        <f t="shared" si="140"/>
        <v>43982</v>
      </c>
      <c r="C4523" s="3">
        <f t="shared" si="141"/>
        <v>1</v>
      </c>
      <c r="D4523" t="s">
        <v>5</v>
      </c>
      <c r="E4523">
        <v>53</v>
      </c>
      <c r="F4523">
        <v>20740</v>
      </c>
      <c r="G4523">
        <v>1062</v>
      </c>
    </row>
    <row r="4524" spans="1:7">
      <c r="A4524" s="2">
        <v>43974</v>
      </c>
      <c r="B4524" s="2">
        <f t="shared" si="140"/>
        <v>43982</v>
      </c>
      <c r="C4524" s="3">
        <f t="shared" si="141"/>
        <v>1</v>
      </c>
      <c r="D4524" t="s">
        <v>58</v>
      </c>
      <c r="E4524">
        <v>54</v>
      </c>
      <c r="F4524">
        <v>1729</v>
      </c>
      <c r="G4524">
        <v>72</v>
      </c>
    </row>
    <row r="4525" spans="1:7">
      <c r="A4525" s="2">
        <v>43974</v>
      </c>
      <c r="B4525" s="2">
        <f t="shared" si="140"/>
        <v>43982</v>
      </c>
      <c r="C4525" s="3">
        <f t="shared" si="141"/>
        <v>1</v>
      </c>
      <c r="D4525" t="s">
        <v>10</v>
      </c>
      <c r="E4525">
        <v>55</v>
      </c>
      <c r="F4525">
        <v>15196</v>
      </c>
      <c r="G4525">
        <v>507</v>
      </c>
    </row>
    <row r="4526" spans="1:7">
      <c r="A4526" s="2">
        <v>43974</v>
      </c>
      <c r="B4526" s="2">
        <f t="shared" si="140"/>
        <v>43982</v>
      </c>
      <c r="C4526" s="3">
        <f t="shared" si="141"/>
        <v>1</v>
      </c>
      <c r="D4526" t="s">
        <v>49</v>
      </c>
      <c r="E4526">
        <v>56</v>
      </c>
      <c r="F4526">
        <v>813</v>
      </c>
      <c r="G4526">
        <v>12</v>
      </c>
    </row>
    <row r="4527" spans="1:7">
      <c r="A4527" s="2">
        <v>43975</v>
      </c>
      <c r="B4527" s="2">
        <f t="shared" si="140"/>
        <v>43982</v>
      </c>
      <c r="C4527" s="3">
        <f t="shared" si="141"/>
        <v>1</v>
      </c>
      <c r="D4527" t="s">
        <v>52</v>
      </c>
      <c r="E4527">
        <v>1</v>
      </c>
      <c r="F4527">
        <v>14478</v>
      </c>
      <c r="G4527">
        <v>551</v>
      </c>
    </row>
    <row r="4528" spans="1:7">
      <c r="A4528" s="2">
        <v>43975</v>
      </c>
      <c r="B4528" s="2">
        <f t="shared" si="140"/>
        <v>43982</v>
      </c>
      <c r="C4528" s="3">
        <f t="shared" si="141"/>
        <v>1</v>
      </c>
      <c r="D4528" t="s">
        <v>50</v>
      </c>
      <c r="E4528">
        <v>2</v>
      </c>
      <c r="F4528">
        <v>409</v>
      </c>
      <c r="G4528">
        <v>8</v>
      </c>
    </row>
    <row r="4529" spans="1:7">
      <c r="A4529" s="2">
        <v>43975</v>
      </c>
      <c r="B4529" s="2">
        <f t="shared" si="140"/>
        <v>43982</v>
      </c>
      <c r="C4529" s="3">
        <f t="shared" si="141"/>
        <v>1</v>
      </c>
      <c r="D4529" t="s">
        <v>8</v>
      </c>
      <c r="E4529">
        <v>4</v>
      </c>
      <c r="F4529">
        <v>16339</v>
      </c>
      <c r="G4529">
        <v>800</v>
      </c>
    </row>
    <row r="4530" spans="1:7">
      <c r="A4530" s="2">
        <v>43975</v>
      </c>
      <c r="B4530" s="2">
        <f t="shared" si="140"/>
        <v>43982</v>
      </c>
      <c r="C4530" s="3">
        <f t="shared" si="141"/>
        <v>1</v>
      </c>
      <c r="D4530" t="s">
        <v>44</v>
      </c>
      <c r="E4530">
        <v>5</v>
      </c>
      <c r="F4530">
        <v>5922</v>
      </c>
      <c r="G4530">
        <v>116</v>
      </c>
    </row>
    <row r="4531" spans="1:7">
      <c r="A4531" s="2">
        <v>43975</v>
      </c>
      <c r="B4531" s="2">
        <f t="shared" si="140"/>
        <v>43982</v>
      </c>
      <c r="C4531" s="3">
        <f t="shared" si="141"/>
        <v>1</v>
      </c>
      <c r="D4531" t="s">
        <v>7</v>
      </c>
      <c r="E4531">
        <v>6</v>
      </c>
      <c r="F4531">
        <v>94743</v>
      </c>
      <c r="G4531">
        <v>3790</v>
      </c>
    </row>
    <row r="4532" spans="1:7">
      <c r="A4532" s="2">
        <v>43975</v>
      </c>
      <c r="B4532" s="2">
        <f t="shared" si="140"/>
        <v>43982</v>
      </c>
      <c r="C4532" s="3">
        <f t="shared" si="141"/>
        <v>1</v>
      </c>
      <c r="D4532" t="s">
        <v>22</v>
      </c>
      <c r="E4532">
        <v>8</v>
      </c>
      <c r="F4532">
        <v>24140</v>
      </c>
      <c r="G4532">
        <v>1332</v>
      </c>
    </row>
    <row r="4533" spans="1:7">
      <c r="A4533" s="2">
        <v>43975</v>
      </c>
      <c r="B4533" s="2">
        <f t="shared" si="140"/>
        <v>43982</v>
      </c>
      <c r="C4533" s="3">
        <f t="shared" si="141"/>
        <v>1</v>
      </c>
      <c r="D4533" t="s">
        <v>38</v>
      </c>
      <c r="E4533">
        <v>9</v>
      </c>
      <c r="F4533">
        <v>40468</v>
      </c>
      <c r="G4533">
        <v>3693</v>
      </c>
    </row>
    <row r="4534" spans="1:7">
      <c r="A4534" s="2">
        <v>43975</v>
      </c>
      <c r="B4534" s="2">
        <f t="shared" si="140"/>
        <v>43982</v>
      </c>
      <c r="C4534" s="3">
        <f t="shared" si="141"/>
        <v>1</v>
      </c>
      <c r="D4534" t="s">
        <v>45</v>
      </c>
      <c r="E4534">
        <v>10</v>
      </c>
      <c r="F4534">
        <v>8809</v>
      </c>
      <c r="G4534">
        <v>326</v>
      </c>
    </row>
    <row r="4535" spans="1:7">
      <c r="A4535" s="2">
        <v>43975</v>
      </c>
      <c r="B4535" s="2">
        <f t="shared" si="140"/>
        <v>43982</v>
      </c>
      <c r="C4535" s="3">
        <f t="shared" si="141"/>
        <v>1</v>
      </c>
      <c r="D4535" t="s">
        <v>33</v>
      </c>
      <c r="E4535">
        <v>11</v>
      </c>
      <c r="F4535">
        <v>8110</v>
      </c>
      <c r="G4535">
        <v>432</v>
      </c>
    </row>
    <row r="4536" spans="1:7">
      <c r="A4536" s="2">
        <v>43975</v>
      </c>
      <c r="B4536" s="2">
        <f t="shared" si="140"/>
        <v>43982</v>
      </c>
      <c r="C4536" s="3">
        <f t="shared" si="141"/>
        <v>1</v>
      </c>
      <c r="D4536" t="s">
        <v>15</v>
      </c>
      <c r="E4536">
        <v>12</v>
      </c>
      <c r="F4536">
        <v>50859</v>
      </c>
      <c r="G4536">
        <v>2236</v>
      </c>
    </row>
    <row r="4537" spans="1:7">
      <c r="A4537" s="2">
        <v>43975</v>
      </c>
      <c r="B4537" s="2">
        <f t="shared" si="140"/>
        <v>43982</v>
      </c>
      <c r="C4537" s="3">
        <f t="shared" si="141"/>
        <v>1</v>
      </c>
      <c r="D4537" t="s">
        <v>18</v>
      </c>
      <c r="E4537">
        <v>13</v>
      </c>
      <c r="F4537">
        <v>40989</v>
      </c>
      <c r="G4537">
        <v>1799</v>
      </c>
    </row>
    <row r="4538" spans="1:7">
      <c r="A4538" s="2">
        <v>43975</v>
      </c>
      <c r="B4538" s="2">
        <f t="shared" si="140"/>
        <v>43982</v>
      </c>
      <c r="C4538" s="3">
        <f t="shared" si="141"/>
        <v>1</v>
      </c>
      <c r="D4538" t="s">
        <v>57</v>
      </c>
      <c r="E4538">
        <v>66</v>
      </c>
      <c r="F4538">
        <v>1135</v>
      </c>
      <c r="G4538">
        <v>6</v>
      </c>
    </row>
    <row r="4539" spans="1:7">
      <c r="A4539" s="2">
        <v>43975</v>
      </c>
      <c r="B4539" s="2">
        <f t="shared" si="140"/>
        <v>43982</v>
      </c>
      <c r="C4539" s="3">
        <f t="shared" si="141"/>
        <v>1</v>
      </c>
      <c r="D4539" t="s">
        <v>26</v>
      </c>
      <c r="E4539">
        <v>15</v>
      </c>
      <c r="F4539">
        <v>633</v>
      </c>
      <c r="G4539">
        <v>17</v>
      </c>
    </row>
    <row r="4540" spans="1:7">
      <c r="A4540" s="2">
        <v>43975</v>
      </c>
      <c r="B4540" s="2">
        <f t="shared" si="140"/>
        <v>43982</v>
      </c>
      <c r="C4540" s="3">
        <f t="shared" si="141"/>
        <v>1</v>
      </c>
      <c r="D4540" t="s">
        <v>53</v>
      </c>
      <c r="E4540">
        <v>16</v>
      </c>
      <c r="F4540">
        <v>2650</v>
      </c>
      <c r="G4540">
        <v>79</v>
      </c>
    </row>
    <row r="4541" spans="1:7">
      <c r="A4541" s="2">
        <v>43975</v>
      </c>
      <c r="B4541" s="2">
        <f t="shared" si="140"/>
        <v>43982</v>
      </c>
      <c r="C4541" s="3">
        <f t="shared" si="141"/>
        <v>1</v>
      </c>
      <c r="D4541" t="s">
        <v>6</v>
      </c>
      <c r="E4541">
        <v>17</v>
      </c>
      <c r="F4541">
        <v>110541</v>
      </c>
      <c r="G4541">
        <v>4884</v>
      </c>
    </row>
    <row r="4542" spans="1:7">
      <c r="A4542" s="2">
        <v>43975</v>
      </c>
      <c r="B4542" s="2">
        <f t="shared" si="140"/>
        <v>43982</v>
      </c>
      <c r="C4542" s="3">
        <f t="shared" si="141"/>
        <v>1</v>
      </c>
      <c r="D4542" t="s">
        <v>27</v>
      </c>
      <c r="E4542">
        <v>18</v>
      </c>
      <c r="F4542">
        <v>32151</v>
      </c>
      <c r="G4542">
        <v>1976</v>
      </c>
    </row>
    <row r="4543" spans="1:7">
      <c r="A4543" s="2">
        <v>43975</v>
      </c>
      <c r="B4543" s="2">
        <f t="shared" si="140"/>
        <v>43982</v>
      </c>
      <c r="C4543" s="3">
        <f t="shared" si="141"/>
        <v>1</v>
      </c>
      <c r="D4543" t="s">
        <v>39</v>
      </c>
      <c r="E4543">
        <v>19</v>
      </c>
      <c r="F4543">
        <v>17434</v>
      </c>
      <c r="G4543">
        <v>456</v>
      </c>
    </row>
    <row r="4544" spans="1:7">
      <c r="A4544" s="2">
        <v>43975</v>
      </c>
      <c r="B4544" s="2">
        <f t="shared" si="140"/>
        <v>43982</v>
      </c>
      <c r="C4544" s="3">
        <f t="shared" si="141"/>
        <v>1</v>
      </c>
      <c r="D4544" t="s">
        <v>34</v>
      </c>
      <c r="E4544">
        <v>20</v>
      </c>
      <c r="F4544">
        <v>9135</v>
      </c>
      <c r="G4544">
        <v>200</v>
      </c>
    </row>
    <row r="4545" spans="1:7">
      <c r="A4545" s="2">
        <v>43975</v>
      </c>
      <c r="B4545" s="2">
        <f t="shared" si="140"/>
        <v>43982</v>
      </c>
      <c r="C4545" s="3">
        <f t="shared" si="141"/>
        <v>1</v>
      </c>
      <c r="D4545" t="s">
        <v>28</v>
      </c>
      <c r="E4545">
        <v>21</v>
      </c>
      <c r="F4545">
        <v>8842</v>
      </c>
      <c r="G4545">
        <v>399</v>
      </c>
    </row>
    <row r="4546" spans="1:7">
      <c r="A4546" s="2">
        <v>43975</v>
      </c>
      <c r="B4546" s="2">
        <f t="shared" si="140"/>
        <v>43982</v>
      </c>
      <c r="C4546" s="3">
        <f t="shared" si="141"/>
        <v>1</v>
      </c>
      <c r="D4546" t="s">
        <v>40</v>
      </c>
      <c r="E4546">
        <v>22</v>
      </c>
      <c r="F4546">
        <v>37293</v>
      </c>
      <c r="G4546">
        <v>2690</v>
      </c>
    </row>
    <row r="4547" spans="1:7">
      <c r="A4547" s="2">
        <v>43975</v>
      </c>
      <c r="B4547" s="2">
        <f t="shared" si="140"/>
        <v>43982</v>
      </c>
      <c r="C4547" s="3">
        <f t="shared" si="141"/>
        <v>1</v>
      </c>
      <c r="D4547" t="s">
        <v>51</v>
      </c>
      <c r="E4547">
        <v>23</v>
      </c>
      <c r="F4547">
        <v>2055</v>
      </c>
      <c r="G4547">
        <v>78</v>
      </c>
    </row>
    <row r="4548" spans="1:7">
      <c r="A4548" s="2">
        <v>43975</v>
      </c>
      <c r="B4548" s="2">
        <f t="shared" ref="B4548:B4611" si="142">EOMONTH(A4548,0)</f>
        <v>43982</v>
      </c>
      <c r="C4548" s="3">
        <f t="shared" ref="C4548:C4611" si="143">IF(A4548=B4548,0,1)</f>
        <v>1</v>
      </c>
      <c r="D4548" t="s">
        <v>23</v>
      </c>
      <c r="E4548">
        <v>24</v>
      </c>
      <c r="F4548">
        <v>46919</v>
      </c>
      <c r="G4548">
        <v>2277</v>
      </c>
    </row>
    <row r="4549" spans="1:7">
      <c r="A4549" s="2">
        <v>43975</v>
      </c>
      <c r="B4549" s="2">
        <f t="shared" si="142"/>
        <v>43982</v>
      </c>
      <c r="C4549" s="3">
        <f t="shared" si="143"/>
        <v>1</v>
      </c>
      <c r="D4549" t="s">
        <v>9</v>
      </c>
      <c r="E4549">
        <v>25</v>
      </c>
      <c r="F4549">
        <v>92675</v>
      </c>
      <c r="G4549">
        <v>6372</v>
      </c>
    </row>
    <row r="4550" spans="1:7">
      <c r="A4550" s="2">
        <v>43975</v>
      </c>
      <c r="B4550" s="2">
        <f t="shared" si="142"/>
        <v>43982</v>
      </c>
      <c r="C4550" s="3">
        <f t="shared" si="143"/>
        <v>1</v>
      </c>
      <c r="D4550" t="s">
        <v>42</v>
      </c>
      <c r="E4550">
        <v>26</v>
      </c>
      <c r="F4550">
        <v>54616</v>
      </c>
      <c r="G4550">
        <v>5228</v>
      </c>
    </row>
    <row r="4551" spans="1:7">
      <c r="A4551" s="2">
        <v>43975</v>
      </c>
      <c r="B4551" s="2">
        <f t="shared" si="142"/>
        <v>43982</v>
      </c>
      <c r="C4551" s="3">
        <f t="shared" si="143"/>
        <v>1</v>
      </c>
      <c r="D4551" t="s">
        <v>29</v>
      </c>
      <c r="E4551">
        <v>27</v>
      </c>
      <c r="F4551">
        <v>20582</v>
      </c>
      <c r="G4551">
        <v>878</v>
      </c>
    </row>
    <row r="4552" spans="1:7">
      <c r="A4552" s="2">
        <v>43975</v>
      </c>
      <c r="B4552" s="2">
        <f t="shared" si="142"/>
        <v>43982</v>
      </c>
      <c r="C4552" s="3">
        <f t="shared" si="143"/>
        <v>1</v>
      </c>
      <c r="D4552" t="s">
        <v>46</v>
      </c>
      <c r="E4552">
        <v>28</v>
      </c>
      <c r="F4552">
        <v>13252</v>
      </c>
      <c r="G4552">
        <v>625</v>
      </c>
    </row>
    <row r="4553" spans="1:7">
      <c r="A4553" s="2">
        <v>43975</v>
      </c>
      <c r="B4553" s="2">
        <f t="shared" si="142"/>
        <v>43982</v>
      </c>
      <c r="C4553" s="3">
        <f t="shared" si="143"/>
        <v>1</v>
      </c>
      <c r="D4553" t="s">
        <v>35</v>
      </c>
      <c r="E4553">
        <v>29</v>
      </c>
      <c r="F4553">
        <v>12114</v>
      </c>
      <c r="G4553">
        <v>689</v>
      </c>
    </row>
    <row r="4554" spans="1:7">
      <c r="A4554" s="2">
        <v>43975</v>
      </c>
      <c r="B4554" s="2">
        <f t="shared" si="142"/>
        <v>43982</v>
      </c>
      <c r="C4554" s="3">
        <f t="shared" si="143"/>
        <v>1</v>
      </c>
      <c r="D4554" t="s">
        <v>54</v>
      </c>
      <c r="E4554">
        <v>30</v>
      </c>
      <c r="F4554">
        <v>479</v>
      </c>
      <c r="G4554">
        <v>16</v>
      </c>
    </row>
    <row r="4555" spans="1:7">
      <c r="A4555" s="2">
        <v>43975</v>
      </c>
      <c r="B4555" s="2">
        <f t="shared" si="142"/>
        <v>43982</v>
      </c>
      <c r="C4555" s="3">
        <f t="shared" si="143"/>
        <v>1</v>
      </c>
      <c r="D4555" t="s">
        <v>12</v>
      </c>
      <c r="E4555">
        <v>31</v>
      </c>
      <c r="F4555">
        <v>12133</v>
      </c>
      <c r="G4555">
        <v>153</v>
      </c>
    </row>
    <row r="4556" spans="1:7">
      <c r="A4556" s="2">
        <v>43975</v>
      </c>
      <c r="B4556" s="2">
        <f t="shared" si="142"/>
        <v>43982</v>
      </c>
      <c r="C4556" s="3">
        <f t="shared" si="143"/>
        <v>1</v>
      </c>
      <c r="D4556" t="s">
        <v>24</v>
      </c>
      <c r="E4556">
        <v>32</v>
      </c>
      <c r="F4556">
        <v>7886</v>
      </c>
      <c r="G4556">
        <v>394</v>
      </c>
    </row>
    <row r="4557" spans="1:7">
      <c r="A4557" s="2">
        <v>43975</v>
      </c>
      <c r="B4557" s="2">
        <f t="shared" si="142"/>
        <v>43982</v>
      </c>
      <c r="C4557" s="3">
        <f t="shared" si="143"/>
        <v>1</v>
      </c>
      <c r="D4557" t="s">
        <v>19</v>
      </c>
      <c r="E4557">
        <v>33</v>
      </c>
      <c r="F4557">
        <v>4149</v>
      </c>
      <c r="G4557">
        <v>209</v>
      </c>
    </row>
    <row r="4558" spans="1:7">
      <c r="A4558" s="2">
        <v>43975</v>
      </c>
      <c r="B4558" s="2">
        <f t="shared" si="142"/>
        <v>43982</v>
      </c>
      <c r="C4558" s="3">
        <f t="shared" si="143"/>
        <v>1</v>
      </c>
      <c r="D4558" t="s">
        <v>21</v>
      </c>
      <c r="E4558">
        <v>34</v>
      </c>
      <c r="F4558">
        <v>154154</v>
      </c>
      <c r="G4558">
        <v>11133</v>
      </c>
    </row>
    <row r="4559" spans="1:7">
      <c r="A4559" s="2">
        <v>43975</v>
      </c>
      <c r="B4559" s="2">
        <f t="shared" si="142"/>
        <v>43982</v>
      </c>
      <c r="C4559" s="3">
        <f t="shared" si="143"/>
        <v>1</v>
      </c>
      <c r="D4559" t="s">
        <v>47</v>
      </c>
      <c r="E4559">
        <v>35</v>
      </c>
      <c r="F4559">
        <v>6943</v>
      </c>
      <c r="G4559">
        <v>317</v>
      </c>
    </row>
    <row r="4560" spans="1:7">
      <c r="A4560" s="2">
        <v>43975</v>
      </c>
      <c r="B4560" s="2">
        <f t="shared" si="142"/>
        <v>43982</v>
      </c>
      <c r="C4560" s="3">
        <f t="shared" si="143"/>
        <v>1</v>
      </c>
      <c r="D4560" t="s">
        <v>16</v>
      </c>
      <c r="E4560">
        <v>36</v>
      </c>
      <c r="F4560">
        <v>366346</v>
      </c>
      <c r="G4560">
        <v>29046</v>
      </c>
    </row>
    <row r="4561" spans="1:7">
      <c r="A4561" s="2">
        <v>43975</v>
      </c>
      <c r="B4561" s="2">
        <f t="shared" si="142"/>
        <v>43982</v>
      </c>
      <c r="C4561" s="3">
        <f t="shared" si="143"/>
        <v>1</v>
      </c>
      <c r="D4561" t="s">
        <v>20</v>
      </c>
      <c r="E4561">
        <v>37</v>
      </c>
      <c r="F4561">
        <v>23231</v>
      </c>
      <c r="G4561">
        <v>771</v>
      </c>
    </row>
    <row r="4562" spans="1:7">
      <c r="A4562" s="2">
        <v>43975</v>
      </c>
      <c r="B4562" s="2">
        <f t="shared" si="142"/>
        <v>43982</v>
      </c>
      <c r="C4562" s="3">
        <f t="shared" si="143"/>
        <v>1</v>
      </c>
      <c r="D4562" t="s">
        <v>48</v>
      </c>
      <c r="E4562">
        <v>38</v>
      </c>
      <c r="F4562">
        <v>2418</v>
      </c>
      <c r="G4562">
        <v>53</v>
      </c>
    </row>
    <row r="4563" spans="1:7">
      <c r="A4563" s="2">
        <v>43975</v>
      </c>
      <c r="B4563" s="2">
        <f t="shared" si="142"/>
        <v>43982</v>
      </c>
      <c r="C4563" s="3">
        <f t="shared" si="143"/>
        <v>1</v>
      </c>
      <c r="D4563" t="s">
        <v>59</v>
      </c>
      <c r="E4563">
        <v>69</v>
      </c>
      <c r="F4563">
        <v>22</v>
      </c>
      <c r="G4563">
        <v>2</v>
      </c>
    </row>
    <row r="4564" spans="1:7">
      <c r="A4564" s="2">
        <v>43975</v>
      </c>
      <c r="B4564" s="2">
        <f t="shared" si="142"/>
        <v>43982</v>
      </c>
      <c r="C4564" s="3">
        <f t="shared" si="143"/>
        <v>1</v>
      </c>
      <c r="D4564" t="s">
        <v>41</v>
      </c>
      <c r="E4564">
        <v>39</v>
      </c>
      <c r="F4564">
        <v>31911</v>
      </c>
      <c r="G4564">
        <v>1969</v>
      </c>
    </row>
    <row r="4565" spans="1:7">
      <c r="A4565" s="2">
        <v>43975</v>
      </c>
      <c r="B4565" s="2">
        <f t="shared" si="142"/>
        <v>43982</v>
      </c>
      <c r="C4565" s="3">
        <f t="shared" si="143"/>
        <v>1</v>
      </c>
      <c r="D4565" t="s">
        <v>30</v>
      </c>
      <c r="E4565">
        <v>40</v>
      </c>
      <c r="F4565">
        <v>6037</v>
      </c>
      <c r="G4565">
        <v>311</v>
      </c>
    </row>
    <row r="4566" spans="1:7">
      <c r="A4566" s="2">
        <v>43975</v>
      </c>
      <c r="B4566" s="2">
        <f t="shared" si="142"/>
        <v>43982</v>
      </c>
      <c r="C4566" s="3">
        <f t="shared" si="143"/>
        <v>1</v>
      </c>
      <c r="D4566" t="s">
        <v>14</v>
      </c>
      <c r="E4566">
        <v>41</v>
      </c>
      <c r="F4566">
        <v>3927</v>
      </c>
      <c r="G4566">
        <v>148</v>
      </c>
    </row>
    <row r="4567" spans="1:7">
      <c r="A4567" s="2">
        <v>43975</v>
      </c>
      <c r="B4567" s="2">
        <f t="shared" si="142"/>
        <v>43982</v>
      </c>
      <c r="C4567" s="3">
        <f t="shared" si="143"/>
        <v>1</v>
      </c>
      <c r="D4567" t="s">
        <v>31</v>
      </c>
      <c r="E4567">
        <v>42</v>
      </c>
      <c r="F4567">
        <v>71656</v>
      </c>
      <c r="G4567">
        <v>5145</v>
      </c>
    </row>
    <row r="4568" spans="1:7">
      <c r="A4568" s="2">
        <v>43975</v>
      </c>
      <c r="B4568" s="2">
        <f t="shared" si="142"/>
        <v>43982</v>
      </c>
      <c r="C4568" s="3">
        <f t="shared" si="143"/>
        <v>1</v>
      </c>
      <c r="D4568" t="s">
        <v>55</v>
      </c>
      <c r="E4568">
        <v>72</v>
      </c>
      <c r="F4568">
        <v>3189</v>
      </c>
      <c r="G4568">
        <v>127</v>
      </c>
    </row>
    <row r="4569" spans="1:7">
      <c r="A4569" s="2">
        <v>43975</v>
      </c>
      <c r="B4569" s="2">
        <f t="shared" si="142"/>
        <v>43982</v>
      </c>
      <c r="C4569" s="3">
        <f t="shared" si="143"/>
        <v>1</v>
      </c>
      <c r="D4569" t="s">
        <v>17</v>
      </c>
      <c r="E4569">
        <v>44</v>
      </c>
      <c r="F4569">
        <v>14065</v>
      </c>
      <c r="G4569">
        <v>608</v>
      </c>
    </row>
    <row r="4570" spans="1:7">
      <c r="A4570" s="2">
        <v>43975</v>
      </c>
      <c r="B4570" s="2">
        <f t="shared" si="142"/>
        <v>43982</v>
      </c>
      <c r="C4570" s="3">
        <f t="shared" si="143"/>
        <v>1</v>
      </c>
      <c r="D4570" t="s">
        <v>32</v>
      </c>
      <c r="E4570">
        <v>45</v>
      </c>
      <c r="F4570">
        <v>10096</v>
      </c>
      <c r="G4570">
        <v>435</v>
      </c>
    </row>
    <row r="4571" spans="1:7">
      <c r="A4571" s="2">
        <v>43975</v>
      </c>
      <c r="B4571" s="2">
        <f t="shared" si="142"/>
        <v>43982</v>
      </c>
      <c r="C4571" s="3">
        <f t="shared" si="143"/>
        <v>1</v>
      </c>
      <c r="D4571" t="s">
        <v>43</v>
      </c>
      <c r="E4571">
        <v>46</v>
      </c>
      <c r="F4571">
        <v>4563</v>
      </c>
      <c r="G4571">
        <v>50</v>
      </c>
    </row>
    <row r="4572" spans="1:7">
      <c r="A4572" s="2">
        <v>43975</v>
      </c>
      <c r="B4572" s="2">
        <f t="shared" si="142"/>
        <v>43982</v>
      </c>
      <c r="C4572" s="3">
        <f t="shared" si="143"/>
        <v>1</v>
      </c>
      <c r="D4572" t="s">
        <v>25</v>
      </c>
      <c r="E4572">
        <v>47</v>
      </c>
      <c r="F4572">
        <v>20116</v>
      </c>
      <c r="G4572">
        <v>332</v>
      </c>
    </row>
    <row r="4573" spans="1:7">
      <c r="A4573" s="2">
        <v>43975</v>
      </c>
      <c r="B4573" s="2">
        <f t="shared" si="142"/>
        <v>43982</v>
      </c>
      <c r="C4573" s="3">
        <f t="shared" si="143"/>
        <v>1</v>
      </c>
      <c r="D4573" t="s">
        <v>11</v>
      </c>
      <c r="E4573">
        <v>48</v>
      </c>
      <c r="F4573">
        <v>56050</v>
      </c>
      <c r="G4573">
        <v>1533</v>
      </c>
    </row>
    <row r="4574" spans="1:7">
      <c r="A4574" s="2">
        <v>43975</v>
      </c>
      <c r="B4574" s="2">
        <f t="shared" si="142"/>
        <v>43982</v>
      </c>
      <c r="C4574" s="3">
        <f t="shared" si="143"/>
        <v>1</v>
      </c>
      <c r="D4574" t="s">
        <v>13</v>
      </c>
      <c r="E4574">
        <v>49</v>
      </c>
      <c r="F4574">
        <v>8392</v>
      </c>
      <c r="G4574">
        <v>97</v>
      </c>
    </row>
    <row r="4575" spans="1:7">
      <c r="A4575" s="2">
        <v>43975</v>
      </c>
      <c r="B4575" s="2">
        <f t="shared" si="142"/>
        <v>43982</v>
      </c>
      <c r="C4575" s="3">
        <f t="shared" si="143"/>
        <v>1</v>
      </c>
      <c r="D4575" t="s">
        <v>36</v>
      </c>
      <c r="E4575">
        <v>50</v>
      </c>
      <c r="F4575">
        <v>956</v>
      </c>
      <c r="G4575">
        <v>54</v>
      </c>
    </row>
    <row r="4576" spans="1:7">
      <c r="A4576" s="2">
        <v>43975</v>
      </c>
      <c r="B4576" s="2">
        <f t="shared" si="142"/>
        <v>43982</v>
      </c>
      <c r="C4576" s="3">
        <f t="shared" si="143"/>
        <v>1</v>
      </c>
      <c r="D4576" t="s">
        <v>56</v>
      </c>
      <c r="E4576">
        <v>78</v>
      </c>
      <c r="F4576">
        <v>69</v>
      </c>
      <c r="G4576">
        <v>6</v>
      </c>
    </row>
    <row r="4577" spans="1:7">
      <c r="A4577" s="2">
        <v>43975</v>
      </c>
      <c r="B4577" s="2">
        <f t="shared" si="142"/>
        <v>43982</v>
      </c>
      <c r="C4577" s="3">
        <f t="shared" si="143"/>
        <v>1</v>
      </c>
      <c r="D4577" t="s">
        <v>37</v>
      </c>
      <c r="E4577">
        <v>51</v>
      </c>
      <c r="F4577">
        <v>36244</v>
      </c>
      <c r="G4577">
        <v>1171</v>
      </c>
    </row>
    <row r="4578" spans="1:7">
      <c r="A4578" s="2">
        <v>43975</v>
      </c>
      <c r="B4578" s="2">
        <f t="shared" si="142"/>
        <v>43982</v>
      </c>
      <c r="C4578" s="3">
        <f t="shared" si="143"/>
        <v>1</v>
      </c>
      <c r="D4578" t="s">
        <v>5</v>
      </c>
      <c r="E4578">
        <v>53</v>
      </c>
      <c r="F4578">
        <v>20989</v>
      </c>
      <c r="G4578">
        <v>1069</v>
      </c>
    </row>
    <row r="4579" spans="1:7">
      <c r="A4579" s="2">
        <v>43975</v>
      </c>
      <c r="B4579" s="2">
        <f t="shared" si="142"/>
        <v>43982</v>
      </c>
      <c r="C4579" s="3">
        <f t="shared" si="143"/>
        <v>1</v>
      </c>
      <c r="D4579" t="s">
        <v>58</v>
      </c>
      <c r="E4579">
        <v>54</v>
      </c>
      <c r="F4579">
        <v>1771</v>
      </c>
      <c r="G4579">
        <v>72</v>
      </c>
    </row>
    <row r="4580" spans="1:7">
      <c r="A4580" s="2">
        <v>43975</v>
      </c>
      <c r="B4580" s="2">
        <f t="shared" si="142"/>
        <v>43982</v>
      </c>
      <c r="C4580" s="3">
        <f t="shared" si="143"/>
        <v>1</v>
      </c>
      <c r="D4580" t="s">
        <v>10</v>
      </c>
      <c r="E4580">
        <v>55</v>
      </c>
      <c r="F4580">
        <v>15573</v>
      </c>
      <c r="G4580">
        <v>510</v>
      </c>
    </row>
    <row r="4581" spans="1:7">
      <c r="A4581" s="2">
        <v>43975</v>
      </c>
      <c r="B4581" s="2">
        <f t="shared" si="142"/>
        <v>43982</v>
      </c>
      <c r="C4581" s="3">
        <f t="shared" si="143"/>
        <v>1</v>
      </c>
      <c r="D4581" t="s">
        <v>49</v>
      </c>
      <c r="E4581">
        <v>56</v>
      </c>
      <c r="F4581">
        <v>813</v>
      </c>
      <c r="G4581">
        <v>12</v>
      </c>
    </row>
    <row r="4582" spans="1:7">
      <c r="A4582" s="2">
        <v>43976</v>
      </c>
      <c r="B4582" s="2">
        <f t="shared" si="142"/>
        <v>43982</v>
      </c>
      <c r="C4582" s="3">
        <f t="shared" si="143"/>
        <v>1</v>
      </c>
      <c r="D4582" t="s">
        <v>52</v>
      </c>
      <c r="E4582">
        <v>1</v>
      </c>
      <c r="F4582">
        <v>14986</v>
      </c>
      <c r="G4582">
        <v>566</v>
      </c>
    </row>
    <row r="4583" spans="1:7">
      <c r="A4583" s="2">
        <v>43976</v>
      </c>
      <c r="B4583" s="2">
        <f t="shared" si="142"/>
        <v>43982</v>
      </c>
      <c r="C4583" s="3">
        <f t="shared" si="143"/>
        <v>1</v>
      </c>
      <c r="D4583" t="s">
        <v>50</v>
      </c>
      <c r="E4583">
        <v>2</v>
      </c>
      <c r="F4583">
        <v>412</v>
      </c>
      <c r="G4583">
        <v>8</v>
      </c>
    </row>
    <row r="4584" spans="1:7">
      <c r="A4584" s="2">
        <v>43976</v>
      </c>
      <c r="B4584" s="2">
        <f t="shared" si="142"/>
        <v>43982</v>
      </c>
      <c r="C4584" s="3">
        <f t="shared" si="143"/>
        <v>1</v>
      </c>
      <c r="D4584" t="s">
        <v>8</v>
      </c>
      <c r="E4584">
        <v>4</v>
      </c>
      <c r="F4584">
        <v>16561</v>
      </c>
      <c r="G4584">
        <v>806</v>
      </c>
    </row>
    <row r="4585" spans="1:7">
      <c r="A4585" s="2">
        <v>43976</v>
      </c>
      <c r="B4585" s="2">
        <f t="shared" si="142"/>
        <v>43982</v>
      </c>
      <c r="C4585" s="3">
        <f t="shared" si="143"/>
        <v>1</v>
      </c>
      <c r="D4585" t="s">
        <v>44</v>
      </c>
      <c r="E4585">
        <v>5</v>
      </c>
      <c r="F4585">
        <v>6029</v>
      </c>
      <c r="G4585">
        <v>117</v>
      </c>
    </row>
    <row r="4586" spans="1:7">
      <c r="A4586" s="2">
        <v>43976</v>
      </c>
      <c r="B4586" s="2">
        <f t="shared" si="142"/>
        <v>43982</v>
      </c>
      <c r="C4586" s="3">
        <f t="shared" si="143"/>
        <v>1</v>
      </c>
      <c r="D4586" t="s">
        <v>7</v>
      </c>
      <c r="E4586">
        <v>6</v>
      </c>
      <c r="F4586">
        <v>97017</v>
      </c>
      <c r="G4586">
        <v>3808</v>
      </c>
    </row>
    <row r="4587" spans="1:7">
      <c r="A4587" s="2">
        <v>43976</v>
      </c>
      <c r="B4587" s="2">
        <f t="shared" si="142"/>
        <v>43982</v>
      </c>
      <c r="C4587" s="3">
        <f t="shared" si="143"/>
        <v>1</v>
      </c>
      <c r="D4587" t="s">
        <v>22</v>
      </c>
      <c r="E4587">
        <v>8</v>
      </c>
      <c r="F4587">
        <v>24256</v>
      </c>
      <c r="G4587">
        <v>1333</v>
      </c>
    </row>
    <row r="4588" spans="1:7">
      <c r="A4588" s="2">
        <v>43976</v>
      </c>
      <c r="B4588" s="2">
        <f t="shared" si="142"/>
        <v>43982</v>
      </c>
      <c r="C4588" s="3">
        <f t="shared" si="143"/>
        <v>1</v>
      </c>
      <c r="D4588" t="s">
        <v>38</v>
      </c>
      <c r="E4588">
        <v>9</v>
      </c>
      <c r="F4588">
        <v>40873</v>
      </c>
      <c r="G4588">
        <v>3742</v>
      </c>
    </row>
    <row r="4589" spans="1:7">
      <c r="A4589" s="2">
        <v>43976</v>
      </c>
      <c r="B4589" s="2">
        <f t="shared" si="142"/>
        <v>43982</v>
      </c>
      <c r="C4589" s="3">
        <f t="shared" si="143"/>
        <v>1</v>
      </c>
      <c r="D4589" t="s">
        <v>45</v>
      </c>
      <c r="E4589">
        <v>10</v>
      </c>
      <c r="F4589">
        <v>8965</v>
      </c>
      <c r="G4589">
        <v>332</v>
      </c>
    </row>
    <row r="4590" spans="1:7">
      <c r="A4590" s="2">
        <v>43976</v>
      </c>
      <c r="B4590" s="2">
        <f t="shared" si="142"/>
        <v>43982</v>
      </c>
      <c r="C4590" s="3">
        <f t="shared" si="143"/>
        <v>1</v>
      </c>
      <c r="D4590" t="s">
        <v>33</v>
      </c>
      <c r="E4590">
        <v>11</v>
      </c>
      <c r="F4590">
        <v>8225</v>
      </c>
      <c r="G4590">
        <v>440</v>
      </c>
    </row>
    <row r="4591" spans="1:7">
      <c r="A4591" s="2">
        <v>43976</v>
      </c>
      <c r="B4591" s="2">
        <f t="shared" si="142"/>
        <v>43982</v>
      </c>
      <c r="C4591" s="3">
        <f t="shared" si="143"/>
        <v>1</v>
      </c>
      <c r="D4591" t="s">
        <v>15</v>
      </c>
      <c r="E4591">
        <v>12</v>
      </c>
      <c r="F4591">
        <v>51738</v>
      </c>
      <c r="G4591">
        <v>2251</v>
      </c>
    </row>
    <row r="4592" spans="1:7">
      <c r="A4592" s="2">
        <v>43976</v>
      </c>
      <c r="B4592" s="2">
        <f t="shared" si="142"/>
        <v>43982</v>
      </c>
      <c r="C4592" s="3">
        <f t="shared" si="143"/>
        <v>1</v>
      </c>
      <c r="D4592" t="s">
        <v>18</v>
      </c>
      <c r="E4592">
        <v>13</v>
      </c>
      <c r="F4592">
        <v>41414</v>
      </c>
      <c r="G4592">
        <v>1820</v>
      </c>
    </row>
    <row r="4593" spans="1:7">
      <c r="A4593" s="2">
        <v>43976</v>
      </c>
      <c r="B4593" s="2">
        <f t="shared" si="142"/>
        <v>43982</v>
      </c>
      <c r="C4593" s="3">
        <f t="shared" si="143"/>
        <v>1</v>
      </c>
      <c r="D4593" t="s">
        <v>57</v>
      </c>
      <c r="E4593">
        <v>66</v>
      </c>
      <c r="F4593">
        <v>1135</v>
      </c>
      <c r="G4593">
        <v>6</v>
      </c>
    </row>
    <row r="4594" spans="1:7">
      <c r="A4594" s="2">
        <v>43976</v>
      </c>
      <c r="B4594" s="2">
        <f t="shared" si="142"/>
        <v>43982</v>
      </c>
      <c r="C4594" s="3">
        <f t="shared" si="143"/>
        <v>1</v>
      </c>
      <c r="D4594" t="s">
        <v>26</v>
      </c>
      <c r="E4594">
        <v>15</v>
      </c>
      <c r="F4594">
        <v>633</v>
      </c>
      <c r="G4594">
        <v>17</v>
      </c>
    </row>
    <row r="4595" spans="1:7">
      <c r="A4595" s="2">
        <v>43976</v>
      </c>
      <c r="B4595" s="2">
        <f t="shared" si="142"/>
        <v>43982</v>
      </c>
      <c r="C4595" s="3">
        <f t="shared" si="143"/>
        <v>1</v>
      </c>
      <c r="D4595" t="s">
        <v>53</v>
      </c>
      <c r="E4595">
        <v>16</v>
      </c>
      <c r="F4595">
        <v>2664</v>
      </c>
      <c r="G4595">
        <v>79</v>
      </c>
    </row>
    <row r="4596" spans="1:7">
      <c r="A4596" s="2">
        <v>43976</v>
      </c>
      <c r="B4596" s="2">
        <f t="shared" si="142"/>
        <v>43982</v>
      </c>
      <c r="C4596" s="3">
        <f t="shared" si="143"/>
        <v>1</v>
      </c>
      <c r="D4596" t="s">
        <v>6</v>
      </c>
      <c r="E4596">
        <v>17</v>
      </c>
      <c r="F4596">
        <v>112248</v>
      </c>
      <c r="G4596">
        <v>4912</v>
      </c>
    </row>
    <row r="4597" spans="1:7">
      <c r="A4597" s="2">
        <v>43976</v>
      </c>
      <c r="B4597" s="2">
        <f t="shared" si="142"/>
        <v>43982</v>
      </c>
      <c r="C4597" s="3">
        <f t="shared" si="143"/>
        <v>1</v>
      </c>
      <c r="D4597" t="s">
        <v>27</v>
      </c>
      <c r="E4597">
        <v>18</v>
      </c>
      <c r="F4597">
        <v>32489</v>
      </c>
      <c r="G4597">
        <v>1984</v>
      </c>
    </row>
    <row r="4598" spans="1:7">
      <c r="A4598" s="2">
        <v>43976</v>
      </c>
      <c r="B4598" s="2">
        <f t="shared" si="142"/>
        <v>43982</v>
      </c>
      <c r="C4598" s="3">
        <f t="shared" si="143"/>
        <v>1</v>
      </c>
      <c r="D4598" t="s">
        <v>39</v>
      </c>
      <c r="E4598">
        <v>19</v>
      </c>
      <c r="F4598">
        <v>17628</v>
      </c>
      <c r="G4598">
        <v>460</v>
      </c>
    </row>
    <row r="4599" spans="1:7">
      <c r="A4599" s="2">
        <v>43976</v>
      </c>
      <c r="B4599" s="2">
        <f t="shared" si="142"/>
        <v>43982</v>
      </c>
      <c r="C4599" s="3">
        <f t="shared" si="143"/>
        <v>1</v>
      </c>
      <c r="D4599" t="s">
        <v>34</v>
      </c>
      <c r="E4599">
        <v>20</v>
      </c>
      <c r="F4599">
        <v>9272</v>
      </c>
      <c r="G4599">
        <v>201</v>
      </c>
    </row>
    <row r="4600" spans="1:7">
      <c r="A4600" s="2">
        <v>43976</v>
      </c>
      <c r="B4600" s="2">
        <f t="shared" si="142"/>
        <v>43982</v>
      </c>
      <c r="C4600" s="3">
        <f t="shared" si="143"/>
        <v>1</v>
      </c>
      <c r="D4600" t="s">
        <v>28</v>
      </c>
      <c r="E4600">
        <v>21</v>
      </c>
      <c r="F4600">
        <v>8899</v>
      </c>
      <c r="G4600">
        <v>403</v>
      </c>
    </row>
    <row r="4601" spans="1:7">
      <c r="A4601" s="2">
        <v>43976</v>
      </c>
      <c r="B4601" s="2">
        <f t="shared" si="142"/>
        <v>43982</v>
      </c>
      <c r="C4601" s="3">
        <f t="shared" si="143"/>
        <v>1</v>
      </c>
      <c r="D4601" t="s">
        <v>40</v>
      </c>
      <c r="E4601">
        <v>22</v>
      </c>
      <c r="F4601">
        <v>37916</v>
      </c>
      <c r="G4601">
        <v>2690</v>
      </c>
    </row>
    <row r="4602" spans="1:7">
      <c r="A4602" s="2">
        <v>43976</v>
      </c>
      <c r="B4602" s="2">
        <f t="shared" si="142"/>
        <v>43982</v>
      </c>
      <c r="C4602" s="3">
        <f t="shared" si="143"/>
        <v>1</v>
      </c>
      <c r="D4602" t="s">
        <v>51</v>
      </c>
      <c r="E4602">
        <v>23</v>
      </c>
      <c r="F4602">
        <v>2074</v>
      </c>
      <c r="G4602">
        <v>78</v>
      </c>
    </row>
    <row r="4603" spans="1:7">
      <c r="A4603" s="2">
        <v>43976</v>
      </c>
      <c r="B4603" s="2">
        <f t="shared" si="142"/>
        <v>43982</v>
      </c>
      <c r="C4603" s="3">
        <f t="shared" si="143"/>
        <v>1</v>
      </c>
      <c r="D4603" t="s">
        <v>23</v>
      </c>
      <c r="E4603">
        <v>24</v>
      </c>
      <c r="F4603">
        <v>47754</v>
      </c>
      <c r="G4603">
        <v>2302</v>
      </c>
    </row>
    <row r="4604" spans="1:7">
      <c r="A4604" s="2">
        <v>43976</v>
      </c>
      <c r="B4604" s="2">
        <f t="shared" si="142"/>
        <v>43982</v>
      </c>
      <c r="C4604" s="3">
        <f t="shared" si="143"/>
        <v>1</v>
      </c>
      <c r="D4604" t="s">
        <v>9</v>
      </c>
      <c r="E4604">
        <v>25</v>
      </c>
      <c r="F4604">
        <v>93271</v>
      </c>
      <c r="G4604">
        <v>6416</v>
      </c>
    </row>
    <row r="4605" spans="1:7">
      <c r="A4605" s="2">
        <v>43976</v>
      </c>
      <c r="B4605" s="2">
        <f t="shared" si="142"/>
        <v>43982</v>
      </c>
      <c r="C4605" s="3">
        <f t="shared" si="143"/>
        <v>1</v>
      </c>
      <c r="D4605" t="s">
        <v>42</v>
      </c>
      <c r="E4605">
        <v>26</v>
      </c>
      <c r="F4605">
        <v>54816</v>
      </c>
      <c r="G4605">
        <v>5240</v>
      </c>
    </row>
    <row r="4606" spans="1:7">
      <c r="A4606" s="2">
        <v>43976</v>
      </c>
      <c r="B4606" s="2">
        <f t="shared" si="142"/>
        <v>43982</v>
      </c>
      <c r="C4606" s="3">
        <f t="shared" si="143"/>
        <v>1</v>
      </c>
      <c r="D4606" t="s">
        <v>29</v>
      </c>
      <c r="E4606">
        <v>27</v>
      </c>
      <c r="F4606">
        <v>21324</v>
      </c>
      <c r="G4606">
        <v>890</v>
      </c>
    </row>
    <row r="4607" spans="1:7">
      <c r="A4607" s="2">
        <v>43976</v>
      </c>
      <c r="B4607" s="2">
        <f t="shared" si="142"/>
        <v>43982</v>
      </c>
      <c r="C4607" s="3">
        <f t="shared" si="143"/>
        <v>1</v>
      </c>
      <c r="D4607" t="s">
        <v>46</v>
      </c>
      <c r="E4607">
        <v>28</v>
      </c>
      <c r="F4607">
        <v>13458</v>
      </c>
      <c r="G4607">
        <v>635</v>
      </c>
    </row>
    <row r="4608" spans="1:7">
      <c r="A4608" s="2">
        <v>43976</v>
      </c>
      <c r="B4608" s="2">
        <f t="shared" si="142"/>
        <v>43982</v>
      </c>
      <c r="C4608" s="3">
        <f t="shared" si="143"/>
        <v>1</v>
      </c>
      <c r="D4608" t="s">
        <v>35</v>
      </c>
      <c r="E4608">
        <v>29</v>
      </c>
      <c r="F4608">
        <v>12296</v>
      </c>
      <c r="G4608">
        <v>694</v>
      </c>
    </row>
    <row r="4609" spans="1:7">
      <c r="A4609" s="2">
        <v>43976</v>
      </c>
      <c r="B4609" s="2">
        <f t="shared" si="142"/>
        <v>43982</v>
      </c>
      <c r="C4609" s="3">
        <f t="shared" si="143"/>
        <v>1</v>
      </c>
      <c r="D4609" t="s">
        <v>54</v>
      </c>
      <c r="E4609">
        <v>30</v>
      </c>
      <c r="F4609">
        <v>479</v>
      </c>
      <c r="G4609">
        <v>16</v>
      </c>
    </row>
    <row r="4610" spans="1:7">
      <c r="A4610" s="2">
        <v>43976</v>
      </c>
      <c r="B4610" s="2">
        <f t="shared" si="142"/>
        <v>43982</v>
      </c>
      <c r="C4610" s="3">
        <f t="shared" si="143"/>
        <v>1</v>
      </c>
      <c r="D4610" t="s">
        <v>12</v>
      </c>
      <c r="E4610">
        <v>31</v>
      </c>
      <c r="F4610">
        <v>12354</v>
      </c>
      <c r="G4610">
        <v>155</v>
      </c>
    </row>
    <row r="4611" spans="1:7">
      <c r="A4611" s="2">
        <v>43976</v>
      </c>
      <c r="B4611" s="2">
        <f t="shared" si="142"/>
        <v>43982</v>
      </c>
      <c r="C4611" s="3">
        <f t="shared" si="143"/>
        <v>1</v>
      </c>
      <c r="D4611" t="s">
        <v>24</v>
      </c>
      <c r="E4611">
        <v>32</v>
      </c>
      <c r="F4611">
        <v>7959</v>
      </c>
      <c r="G4611">
        <v>396</v>
      </c>
    </row>
    <row r="4612" spans="1:7">
      <c r="A4612" s="2">
        <v>43976</v>
      </c>
      <c r="B4612" s="2">
        <f t="shared" ref="B4612:B4675" si="144">EOMONTH(A4612,0)</f>
        <v>43982</v>
      </c>
      <c r="C4612" s="3">
        <f t="shared" ref="C4612:C4675" si="145">IF(A4612=B4612,0,1)</f>
        <v>1</v>
      </c>
      <c r="D4612" t="s">
        <v>19</v>
      </c>
      <c r="E4612">
        <v>33</v>
      </c>
      <c r="F4612">
        <v>4197</v>
      </c>
      <c r="G4612">
        <v>210</v>
      </c>
    </row>
    <row r="4613" spans="1:7">
      <c r="A4613" s="2">
        <v>43976</v>
      </c>
      <c r="B4613" s="2">
        <f t="shared" si="144"/>
        <v>43982</v>
      </c>
      <c r="C4613" s="3">
        <f t="shared" si="145"/>
        <v>1</v>
      </c>
      <c r="D4613" t="s">
        <v>21</v>
      </c>
      <c r="E4613">
        <v>34</v>
      </c>
      <c r="F4613">
        <v>155092</v>
      </c>
      <c r="G4613">
        <v>11144</v>
      </c>
    </row>
    <row r="4614" spans="1:7">
      <c r="A4614" s="2">
        <v>43976</v>
      </c>
      <c r="B4614" s="2">
        <f t="shared" si="144"/>
        <v>43982</v>
      </c>
      <c r="C4614" s="3">
        <f t="shared" si="145"/>
        <v>1</v>
      </c>
      <c r="D4614" t="s">
        <v>47</v>
      </c>
      <c r="E4614">
        <v>35</v>
      </c>
      <c r="F4614">
        <v>7026</v>
      </c>
      <c r="G4614">
        <v>320</v>
      </c>
    </row>
    <row r="4615" spans="1:7">
      <c r="A4615" s="2">
        <v>43976</v>
      </c>
      <c r="B4615" s="2">
        <f t="shared" si="144"/>
        <v>43982</v>
      </c>
      <c r="C4615" s="3">
        <f t="shared" si="145"/>
        <v>1</v>
      </c>
      <c r="D4615" t="s">
        <v>16</v>
      </c>
      <c r="E4615">
        <v>36</v>
      </c>
      <c r="F4615">
        <v>367625</v>
      </c>
      <c r="G4615">
        <v>29138</v>
      </c>
    </row>
    <row r="4616" spans="1:7">
      <c r="A4616" s="2">
        <v>43976</v>
      </c>
      <c r="B4616" s="2">
        <f t="shared" si="144"/>
        <v>43982</v>
      </c>
      <c r="C4616" s="3">
        <f t="shared" si="145"/>
        <v>1</v>
      </c>
      <c r="D4616" t="s">
        <v>20</v>
      </c>
      <c r="E4616">
        <v>37</v>
      </c>
      <c r="F4616">
        <v>23997</v>
      </c>
      <c r="G4616">
        <v>780</v>
      </c>
    </row>
    <row r="4617" spans="1:7">
      <c r="A4617" s="2">
        <v>43976</v>
      </c>
      <c r="B4617" s="2">
        <f t="shared" si="144"/>
        <v>43982</v>
      </c>
      <c r="C4617" s="3">
        <f t="shared" si="145"/>
        <v>1</v>
      </c>
      <c r="D4617" t="s">
        <v>48</v>
      </c>
      <c r="E4617">
        <v>38</v>
      </c>
      <c r="F4617">
        <v>2457</v>
      </c>
      <c r="G4617">
        <v>54</v>
      </c>
    </row>
    <row r="4618" spans="1:7">
      <c r="A4618" s="2">
        <v>43976</v>
      </c>
      <c r="B4618" s="2">
        <f t="shared" si="144"/>
        <v>43982</v>
      </c>
      <c r="C4618" s="3">
        <f t="shared" si="145"/>
        <v>1</v>
      </c>
      <c r="D4618" t="s">
        <v>59</v>
      </c>
      <c r="E4618">
        <v>69</v>
      </c>
      <c r="F4618">
        <v>22</v>
      </c>
      <c r="G4618">
        <v>2</v>
      </c>
    </row>
    <row r="4619" spans="1:7">
      <c r="A4619" s="2">
        <v>43976</v>
      </c>
      <c r="B4619" s="2">
        <f t="shared" si="144"/>
        <v>43982</v>
      </c>
      <c r="C4619" s="3">
        <f t="shared" si="145"/>
        <v>1</v>
      </c>
      <c r="D4619" t="s">
        <v>41</v>
      </c>
      <c r="E4619">
        <v>39</v>
      </c>
      <c r="F4619">
        <v>32477</v>
      </c>
      <c r="G4619">
        <v>1987</v>
      </c>
    </row>
    <row r="4620" spans="1:7">
      <c r="A4620" s="2">
        <v>43976</v>
      </c>
      <c r="B4620" s="2">
        <f t="shared" si="144"/>
        <v>43982</v>
      </c>
      <c r="C4620" s="3">
        <f t="shared" si="145"/>
        <v>1</v>
      </c>
      <c r="D4620" t="s">
        <v>30</v>
      </c>
      <c r="E4620">
        <v>40</v>
      </c>
      <c r="F4620">
        <v>6090</v>
      </c>
      <c r="G4620">
        <v>313</v>
      </c>
    </row>
    <row r="4621" spans="1:7">
      <c r="A4621" s="2">
        <v>43976</v>
      </c>
      <c r="B4621" s="2">
        <f t="shared" si="144"/>
        <v>43982</v>
      </c>
      <c r="C4621" s="3">
        <f t="shared" si="145"/>
        <v>1</v>
      </c>
      <c r="D4621" t="s">
        <v>14</v>
      </c>
      <c r="E4621">
        <v>41</v>
      </c>
      <c r="F4621">
        <v>3949</v>
      </c>
      <c r="G4621">
        <v>148</v>
      </c>
    </row>
    <row r="4622" spans="1:7">
      <c r="A4622" s="2">
        <v>43976</v>
      </c>
      <c r="B4622" s="2">
        <f t="shared" si="144"/>
        <v>43982</v>
      </c>
      <c r="C4622" s="3">
        <f t="shared" si="145"/>
        <v>1</v>
      </c>
      <c r="D4622" t="s">
        <v>31</v>
      </c>
      <c r="E4622">
        <v>42</v>
      </c>
      <c r="F4622">
        <v>72356</v>
      </c>
      <c r="G4622">
        <v>5159</v>
      </c>
    </row>
    <row r="4623" spans="1:7">
      <c r="A4623" s="2">
        <v>43976</v>
      </c>
      <c r="B4623" s="2">
        <f t="shared" si="144"/>
        <v>43982</v>
      </c>
      <c r="C4623" s="3">
        <f t="shared" si="145"/>
        <v>1</v>
      </c>
      <c r="D4623" t="s">
        <v>55</v>
      </c>
      <c r="E4623">
        <v>72</v>
      </c>
      <c r="F4623">
        <v>3260</v>
      </c>
      <c r="G4623">
        <v>129</v>
      </c>
    </row>
    <row r="4624" spans="1:7">
      <c r="A4624" s="2">
        <v>43976</v>
      </c>
      <c r="B4624" s="2">
        <f t="shared" si="144"/>
        <v>43982</v>
      </c>
      <c r="C4624" s="3">
        <f t="shared" si="145"/>
        <v>1</v>
      </c>
      <c r="D4624" t="s">
        <v>17</v>
      </c>
      <c r="E4624">
        <v>44</v>
      </c>
      <c r="F4624">
        <v>14065</v>
      </c>
      <c r="G4624">
        <v>608</v>
      </c>
    </row>
    <row r="4625" spans="1:7">
      <c r="A4625" s="2">
        <v>43976</v>
      </c>
      <c r="B4625" s="2">
        <f t="shared" si="144"/>
        <v>43982</v>
      </c>
      <c r="C4625" s="3">
        <f t="shared" si="145"/>
        <v>1</v>
      </c>
      <c r="D4625" t="s">
        <v>32</v>
      </c>
      <c r="E4625">
        <v>45</v>
      </c>
      <c r="F4625">
        <v>10178</v>
      </c>
      <c r="G4625">
        <v>440</v>
      </c>
    </row>
    <row r="4626" spans="1:7">
      <c r="A4626" s="2">
        <v>43976</v>
      </c>
      <c r="B4626" s="2">
        <f t="shared" si="144"/>
        <v>43982</v>
      </c>
      <c r="C4626" s="3">
        <f t="shared" si="145"/>
        <v>1</v>
      </c>
      <c r="D4626" t="s">
        <v>43</v>
      </c>
      <c r="E4626">
        <v>46</v>
      </c>
      <c r="F4626">
        <v>4586</v>
      </c>
      <c r="G4626">
        <v>50</v>
      </c>
    </row>
    <row r="4627" spans="1:7">
      <c r="A4627" s="2">
        <v>43976</v>
      </c>
      <c r="B4627" s="2">
        <f t="shared" si="144"/>
        <v>43982</v>
      </c>
      <c r="C4627" s="3">
        <f t="shared" si="145"/>
        <v>1</v>
      </c>
      <c r="D4627" t="s">
        <v>25</v>
      </c>
      <c r="E4627">
        <v>47</v>
      </c>
      <c r="F4627">
        <v>20533</v>
      </c>
      <c r="G4627">
        <v>334</v>
      </c>
    </row>
    <row r="4628" spans="1:7">
      <c r="A4628" s="2">
        <v>43976</v>
      </c>
      <c r="B4628" s="2">
        <f t="shared" si="144"/>
        <v>43982</v>
      </c>
      <c r="C4628" s="3">
        <f t="shared" si="145"/>
        <v>1</v>
      </c>
      <c r="D4628" t="s">
        <v>11</v>
      </c>
      <c r="E4628">
        <v>48</v>
      </c>
      <c r="F4628">
        <v>56490</v>
      </c>
      <c r="G4628">
        <v>1536</v>
      </c>
    </row>
    <row r="4629" spans="1:7">
      <c r="A4629" s="2">
        <v>43976</v>
      </c>
      <c r="B4629" s="2">
        <f t="shared" si="144"/>
        <v>43982</v>
      </c>
      <c r="C4629" s="3">
        <f t="shared" si="145"/>
        <v>1</v>
      </c>
      <c r="D4629" t="s">
        <v>13</v>
      </c>
      <c r="E4629">
        <v>49</v>
      </c>
      <c r="F4629">
        <v>8521</v>
      </c>
      <c r="G4629">
        <v>98</v>
      </c>
    </row>
    <row r="4630" spans="1:7">
      <c r="A4630" s="2">
        <v>43976</v>
      </c>
      <c r="B4630" s="2">
        <f t="shared" si="144"/>
        <v>43982</v>
      </c>
      <c r="C4630" s="3">
        <f t="shared" si="145"/>
        <v>1</v>
      </c>
      <c r="D4630" t="s">
        <v>36</v>
      </c>
      <c r="E4630">
        <v>50</v>
      </c>
      <c r="F4630">
        <v>962</v>
      </c>
      <c r="G4630">
        <v>54</v>
      </c>
    </row>
    <row r="4631" spans="1:7">
      <c r="A4631" s="2">
        <v>43976</v>
      </c>
      <c r="B4631" s="2">
        <f t="shared" si="144"/>
        <v>43982</v>
      </c>
      <c r="C4631" s="3">
        <f t="shared" si="145"/>
        <v>1</v>
      </c>
      <c r="D4631" t="s">
        <v>56</v>
      </c>
      <c r="E4631">
        <v>78</v>
      </c>
      <c r="F4631">
        <v>69</v>
      </c>
      <c r="G4631">
        <v>6</v>
      </c>
    </row>
    <row r="4632" spans="1:7">
      <c r="A4632" s="2">
        <v>43976</v>
      </c>
      <c r="B4632" s="2">
        <f t="shared" si="144"/>
        <v>43982</v>
      </c>
      <c r="C4632" s="3">
        <f t="shared" si="145"/>
        <v>1</v>
      </c>
      <c r="D4632" t="s">
        <v>37</v>
      </c>
      <c r="E4632">
        <v>51</v>
      </c>
      <c r="F4632">
        <v>37727</v>
      </c>
      <c r="G4632">
        <v>1208</v>
      </c>
    </row>
    <row r="4633" spans="1:7">
      <c r="A4633" s="2">
        <v>43976</v>
      </c>
      <c r="B4633" s="2">
        <f t="shared" si="144"/>
        <v>43982</v>
      </c>
      <c r="C4633" s="3">
        <f t="shared" si="145"/>
        <v>1</v>
      </c>
      <c r="D4633" t="s">
        <v>5</v>
      </c>
      <c r="E4633">
        <v>53</v>
      </c>
      <c r="F4633">
        <v>21265</v>
      </c>
      <c r="G4633">
        <v>1076</v>
      </c>
    </row>
    <row r="4634" spans="1:7">
      <c r="A4634" s="2">
        <v>43976</v>
      </c>
      <c r="B4634" s="2">
        <f t="shared" si="144"/>
        <v>43982</v>
      </c>
      <c r="C4634" s="3">
        <f t="shared" si="145"/>
        <v>1</v>
      </c>
      <c r="D4634" t="s">
        <v>58</v>
      </c>
      <c r="E4634">
        <v>54</v>
      </c>
      <c r="F4634">
        <v>1782</v>
      </c>
      <c r="G4634">
        <v>73</v>
      </c>
    </row>
    <row r="4635" spans="1:7">
      <c r="A4635" s="2">
        <v>43976</v>
      </c>
      <c r="B4635" s="2">
        <f t="shared" si="144"/>
        <v>43982</v>
      </c>
      <c r="C4635" s="3">
        <f t="shared" si="145"/>
        <v>1</v>
      </c>
      <c r="D4635" t="s">
        <v>10</v>
      </c>
      <c r="E4635">
        <v>55</v>
      </c>
      <c r="F4635">
        <v>15857</v>
      </c>
      <c r="G4635">
        <v>514</v>
      </c>
    </row>
    <row r="4636" spans="1:7">
      <c r="A4636" s="2">
        <v>43976</v>
      </c>
      <c r="B4636" s="2">
        <f t="shared" si="144"/>
        <v>43982</v>
      </c>
      <c r="C4636" s="3">
        <f t="shared" si="145"/>
        <v>1</v>
      </c>
      <c r="D4636" t="s">
        <v>49</v>
      </c>
      <c r="E4636">
        <v>56</v>
      </c>
      <c r="F4636">
        <v>843</v>
      </c>
      <c r="G4636">
        <v>12</v>
      </c>
    </row>
    <row r="4637" spans="1:7">
      <c r="A4637" s="2">
        <v>43977</v>
      </c>
      <c r="B4637" s="2">
        <f t="shared" si="144"/>
        <v>43982</v>
      </c>
      <c r="C4637" s="3">
        <f t="shared" si="145"/>
        <v>1</v>
      </c>
      <c r="D4637" t="s">
        <v>52</v>
      </c>
      <c r="E4637">
        <v>1</v>
      </c>
      <c r="F4637">
        <v>15650</v>
      </c>
      <c r="G4637">
        <v>580</v>
      </c>
    </row>
    <row r="4638" spans="1:7">
      <c r="A4638" s="2">
        <v>43977</v>
      </c>
      <c r="B4638" s="2">
        <f t="shared" si="144"/>
        <v>43982</v>
      </c>
      <c r="C4638" s="3">
        <f t="shared" si="145"/>
        <v>1</v>
      </c>
      <c r="D4638" t="s">
        <v>50</v>
      </c>
      <c r="E4638">
        <v>2</v>
      </c>
      <c r="F4638">
        <v>416</v>
      </c>
      <c r="G4638">
        <v>8</v>
      </c>
    </row>
    <row r="4639" spans="1:7">
      <c r="A4639" s="2">
        <v>43977</v>
      </c>
      <c r="B4639" s="2">
        <f t="shared" si="144"/>
        <v>43982</v>
      </c>
      <c r="C4639" s="3">
        <f t="shared" si="145"/>
        <v>1</v>
      </c>
      <c r="D4639" t="s">
        <v>8</v>
      </c>
      <c r="E4639">
        <v>4</v>
      </c>
      <c r="F4639">
        <v>16783</v>
      </c>
      <c r="G4639">
        <v>807</v>
      </c>
    </row>
    <row r="4640" spans="1:7">
      <c r="A4640" s="2">
        <v>43977</v>
      </c>
      <c r="B4640" s="2">
        <f t="shared" si="144"/>
        <v>43982</v>
      </c>
      <c r="C4640" s="3">
        <f t="shared" si="145"/>
        <v>1</v>
      </c>
      <c r="D4640" t="s">
        <v>44</v>
      </c>
      <c r="E4640">
        <v>5</v>
      </c>
      <c r="F4640">
        <v>6180</v>
      </c>
      <c r="G4640">
        <v>119</v>
      </c>
    </row>
    <row r="4641" spans="1:7">
      <c r="A4641" s="2">
        <v>43977</v>
      </c>
      <c r="B4641" s="2">
        <f t="shared" si="144"/>
        <v>43982</v>
      </c>
      <c r="C4641" s="3">
        <f t="shared" si="145"/>
        <v>1</v>
      </c>
      <c r="D4641" t="s">
        <v>7</v>
      </c>
      <c r="E4641">
        <v>6</v>
      </c>
      <c r="F4641">
        <v>99924</v>
      </c>
      <c r="G4641">
        <v>3859</v>
      </c>
    </row>
    <row r="4642" spans="1:7">
      <c r="A4642" s="2">
        <v>43977</v>
      </c>
      <c r="B4642" s="2">
        <f t="shared" si="144"/>
        <v>43982</v>
      </c>
      <c r="C4642" s="3">
        <f t="shared" si="145"/>
        <v>1</v>
      </c>
      <c r="D4642" t="s">
        <v>22</v>
      </c>
      <c r="E4642">
        <v>8</v>
      </c>
      <c r="F4642">
        <v>24553</v>
      </c>
      <c r="G4642">
        <v>1352</v>
      </c>
    </row>
    <row r="4643" spans="1:7">
      <c r="A4643" s="2">
        <v>43977</v>
      </c>
      <c r="B4643" s="2">
        <f t="shared" si="144"/>
        <v>43982</v>
      </c>
      <c r="C4643" s="3">
        <f t="shared" si="145"/>
        <v>1</v>
      </c>
      <c r="D4643" t="s">
        <v>38</v>
      </c>
      <c r="E4643">
        <v>9</v>
      </c>
      <c r="F4643">
        <v>41303</v>
      </c>
      <c r="G4643">
        <v>3769</v>
      </c>
    </row>
    <row r="4644" spans="1:7">
      <c r="A4644" s="2">
        <v>43977</v>
      </c>
      <c r="B4644" s="2">
        <f t="shared" si="144"/>
        <v>43982</v>
      </c>
      <c r="C4644" s="3">
        <f t="shared" si="145"/>
        <v>1</v>
      </c>
      <c r="D4644" t="s">
        <v>45</v>
      </c>
      <c r="E4644">
        <v>10</v>
      </c>
      <c r="F4644">
        <v>9066</v>
      </c>
      <c r="G4644">
        <v>335</v>
      </c>
    </row>
    <row r="4645" spans="1:7">
      <c r="A4645" s="2">
        <v>43977</v>
      </c>
      <c r="B4645" s="2">
        <f t="shared" si="144"/>
        <v>43982</v>
      </c>
      <c r="C4645" s="3">
        <f t="shared" si="145"/>
        <v>1</v>
      </c>
      <c r="D4645" t="s">
        <v>33</v>
      </c>
      <c r="E4645">
        <v>11</v>
      </c>
      <c r="F4645">
        <v>8334</v>
      </c>
      <c r="G4645">
        <v>440</v>
      </c>
    </row>
    <row r="4646" spans="1:7">
      <c r="A4646" s="2">
        <v>43977</v>
      </c>
      <c r="B4646" s="2">
        <f t="shared" si="144"/>
        <v>43982</v>
      </c>
      <c r="C4646" s="3">
        <f t="shared" si="145"/>
        <v>1</v>
      </c>
      <c r="D4646" t="s">
        <v>15</v>
      </c>
      <c r="E4646">
        <v>12</v>
      </c>
      <c r="F4646">
        <v>52247</v>
      </c>
      <c r="G4646">
        <v>2258</v>
      </c>
    </row>
    <row r="4647" spans="1:7">
      <c r="A4647" s="2">
        <v>43977</v>
      </c>
      <c r="B4647" s="2">
        <f t="shared" si="144"/>
        <v>43982</v>
      </c>
      <c r="C4647" s="3">
        <f t="shared" si="145"/>
        <v>1</v>
      </c>
      <c r="D4647" t="s">
        <v>18</v>
      </c>
      <c r="E4647">
        <v>13</v>
      </c>
      <c r="F4647">
        <v>42066</v>
      </c>
      <c r="G4647">
        <v>1867</v>
      </c>
    </row>
    <row r="4648" spans="1:7">
      <c r="A4648" s="2">
        <v>43977</v>
      </c>
      <c r="B4648" s="2">
        <f t="shared" si="144"/>
        <v>43982</v>
      </c>
      <c r="C4648" s="3">
        <f t="shared" si="145"/>
        <v>1</v>
      </c>
      <c r="D4648" t="s">
        <v>57</v>
      </c>
      <c r="E4648">
        <v>66</v>
      </c>
      <c r="F4648">
        <v>1139</v>
      </c>
      <c r="G4648">
        <v>6</v>
      </c>
    </row>
    <row r="4649" spans="1:7">
      <c r="A4649" s="2">
        <v>43977</v>
      </c>
      <c r="B4649" s="2">
        <f t="shared" si="144"/>
        <v>43982</v>
      </c>
      <c r="C4649" s="3">
        <f t="shared" si="145"/>
        <v>1</v>
      </c>
      <c r="D4649" t="s">
        <v>26</v>
      </c>
      <c r="E4649">
        <v>15</v>
      </c>
      <c r="F4649">
        <v>633</v>
      </c>
      <c r="G4649">
        <v>17</v>
      </c>
    </row>
    <row r="4650" spans="1:7">
      <c r="A4650" s="2">
        <v>43977</v>
      </c>
      <c r="B4650" s="2">
        <f t="shared" si="144"/>
        <v>43982</v>
      </c>
      <c r="C4650" s="3">
        <f t="shared" si="145"/>
        <v>1</v>
      </c>
      <c r="D4650" t="s">
        <v>53</v>
      </c>
      <c r="E4650">
        <v>16</v>
      </c>
      <c r="F4650">
        <v>2699</v>
      </c>
      <c r="G4650">
        <v>81</v>
      </c>
    </row>
    <row r="4651" spans="1:7">
      <c r="A4651" s="2">
        <v>43977</v>
      </c>
      <c r="B4651" s="2">
        <f t="shared" si="144"/>
        <v>43982</v>
      </c>
      <c r="C4651" s="3">
        <f t="shared" si="145"/>
        <v>1</v>
      </c>
      <c r="D4651" t="s">
        <v>6</v>
      </c>
      <c r="E4651">
        <v>17</v>
      </c>
      <c r="F4651">
        <v>113486</v>
      </c>
      <c r="G4651">
        <v>4960</v>
      </c>
    </row>
    <row r="4652" spans="1:7">
      <c r="A4652" s="2">
        <v>43977</v>
      </c>
      <c r="B4652" s="2">
        <f t="shared" si="144"/>
        <v>43982</v>
      </c>
      <c r="C4652" s="3">
        <f t="shared" si="145"/>
        <v>1</v>
      </c>
      <c r="D4652" t="s">
        <v>27</v>
      </c>
      <c r="E4652">
        <v>18</v>
      </c>
      <c r="F4652">
        <v>32856</v>
      </c>
      <c r="G4652">
        <v>2004</v>
      </c>
    </row>
    <row r="4653" spans="1:7">
      <c r="A4653" s="2">
        <v>43977</v>
      </c>
      <c r="B4653" s="2">
        <f t="shared" si="144"/>
        <v>43982</v>
      </c>
      <c r="C4653" s="3">
        <f t="shared" si="145"/>
        <v>1</v>
      </c>
      <c r="D4653" t="s">
        <v>39</v>
      </c>
      <c r="E4653">
        <v>19</v>
      </c>
      <c r="F4653">
        <v>17999</v>
      </c>
      <c r="G4653">
        <v>480</v>
      </c>
    </row>
    <row r="4654" spans="1:7">
      <c r="A4654" s="2">
        <v>43977</v>
      </c>
      <c r="B4654" s="2">
        <f t="shared" si="144"/>
        <v>43982</v>
      </c>
      <c r="C4654" s="3">
        <f t="shared" si="145"/>
        <v>1</v>
      </c>
      <c r="D4654" t="s">
        <v>34</v>
      </c>
      <c r="E4654">
        <v>20</v>
      </c>
      <c r="F4654">
        <v>9352</v>
      </c>
      <c r="G4654">
        <v>204</v>
      </c>
    </row>
    <row r="4655" spans="1:7">
      <c r="A4655" s="2">
        <v>43977</v>
      </c>
      <c r="B4655" s="2">
        <f t="shared" si="144"/>
        <v>43982</v>
      </c>
      <c r="C4655" s="3">
        <f t="shared" si="145"/>
        <v>1</v>
      </c>
      <c r="D4655" t="s">
        <v>28</v>
      </c>
      <c r="E4655">
        <v>21</v>
      </c>
      <c r="F4655">
        <v>9175</v>
      </c>
      <c r="G4655">
        <v>407</v>
      </c>
    </row>
    <row r="4656" spans="1:7">
      <c r="A4656" s="2">
        <v>43977</v>
      </c>
      <c r="B4656" s="2">
        <f t="shared" si="144"/>
        <v>43982</v>
      </c>
      <c r="C4656" s="3">
        <f t="shared" si="145"/>
        <v>1</v>
      </c>
      <c r="D4656" t="s">
        <v>40</v>
      </c>
      <c r="E4656">
        <v>22</v>
      </c>
      <c r="F4656">
        <v>38252</v>
      </c>
      <c r="G4656">
        <v>2701</v>
      </c>
    </row>
    <row r="4657" spans="1:7">
      <c r="A4657" s="2">
        <v>43977</v>
      </c>
      <c r="B4657" s="2">
        <f t="shared" si="144"/>
        <v>43982</v>
      </c>
      <c r="C4657" s="3">
        <f t="shared" si="145"/>
        <v>1</v>
      </c>
      <c r="D4657" t="s">
        <v>51</v>
      </c>
      <c r="E4657">
        <v>23</v>
      </c>
      <c r="F4657">
        <v>2109</v>
      </c>
      <c r="G4657">
        <v>79</v>
      </c>
    </row>
    <row r="4658" spans="1:7">
      <c r="A4658" s="2">
        <v>43977</v>
      </c>
      <c r="B4658" s="2">
        <f t="shared" si="144"/>
        <v>43982</v>
      </c>
      <c r="C4658" s="3">
        <f t="shared" si="145"/>
        <v>1</v>
      </c>
      <c r="D4658" t="s">
        <v>23</v>
      </c>
      <c r="E4658">
        <v>24</v>
      </c>
      <c r="F4658">
        <v>48290</v>
      </c>
      <c r="G4658">
        <v>2333</v>
      </c>
    </row>
    <row r="4659" spans="1:7">
      <c r="A4659" s="2">
        <v>43977</v>
      </c>
      <c r="B4659" s="2">
        <f t="shared" si="144"/>
        <v>43982</v>
      </c>
      <c r="C4659" s="3">
        <f t="shared" si="145"/>
        <v>1</v>
      </c>
      <c r="D4659" t="s">
        <v>9</v>
      </c>
      <c r="E4659">
        <v>25</v>
      </c>
      <c r="F4659">
        <v>93693</v>
      </c>
      <c r="G4659">
        <v>6473</v>
      </c>
    </row>
    <row r="4660" spans="1:7">
      <c r="A4660" s="2">
        <v>43977</v>
      </c>
      <c r="B4660" s="2">
        <f t="shared" si="144"/>
        <v>43982</v>
      </c>
      <c r="C4660" s="3">
        <f t="shared" si="145"/>
        <v>1</v>
      </c>
      <c r="D4660" t="s">
        <v>42</v>
      </c>
      <c r="E4660">
        <v>26</v>
      </c>
      <c r="F4660">
        <v>55040</v>
      </c>
      <c r="G4660">
        <v>5266</v>
      </c>
    </row>
    <row r="4661" spans="1:7">
      <c r="A4661" s="2">
        <v>43977</v>
      </c>
      <c r="B4661" s="2">
        <f t="shared" si="144"/>
        <v>43982</v>
      </c>
      <c r="C4661" s="3">
        <f t="shared" si="145"/>
        <v>1</v>
      </c>
      <c r="D4661" t="s">
        <v>29</v>
      </c>
      <c r="E4661">
        <v>27</v>
      </c>
      <c r="F4661">
        <v>21969</v>
      </c>
      <c r="G4661">
        <v>908</v>
      </c>
    </row>
    <row r="4662" spans="1:7">
      <c r="A4662" s="2">
        <v>43977</v>
      </c>
      <c r="B4662" s="2">
        <f t="shared" si="144"/>
        <v>43982</v>
      </c>
      <c r="C4662" s="3">
        <f t="shared" si="145"/>
        <v>1</v>
      </c>
      <c r="D4662" t="s">
        <v>46</v>
      </c>
      <c r="E4662">
        <v>28</v>
      </c>
      <c r="F4662">
        <v>13731</v>
      </c>
      <c r="G4662">
        <v>652</v>
      </c>
    </row>
    <row r="4663" spans="1:7">
      <c r="A4663" s="2">
        <v>43977</v>
      </c>
      <c r="B4663" s="2">
        <f t="shared" si="144"/>
        <v>43982</v>
      </c>
      <c r="C4663" s="3">
        <f t="shared" si="145"/>
        <v>1</v>
      </c>
      <c r="D4663" t="s">
        <v>35</v>
      </c>
      <c r="E4663">
        <v>29</v>
      </c>
      <c r="F4663">
        <v>12437</v>
      </c>
      <c r="G4663">
        <v>698</v>
      </c>
    </row>
    <row r="4664" spans="1:7">
      <c r="A4664" s="2">
        <v>43977</v>
      </c>
      <c r="B4664" s="2">
        <f t="shared" si="144"/>
        <v>43982</v>
      </c>
      <c r="C4664" s="3">
        <f t="shared" si="145"/>
        <v>1</v>
      </c>
      <c r="D4664" t="s">
        <v>54</v>
      </c>
      <c r="E4664">
        <v>30</v>
      </c>
      <c r="F4664">
        <v>479</v>
      </c>
      <c r="G4664">
        <v>17</v>
      </c>
    </row>
    <row r="4665" spans="1:7">
      <c r="A4665" s="2">
        <v>43977</v>
      </c>
      <c r="B4665" s="2">
        <f t="shared" si="144"/>
        <v>43982</v>
      </c>
      <c r="C4665" s="3">
        <f t="shared" si="145"/>
        <v>1</v>
      </c>
      <c r="D4665" t="s">
        <v>12</v>
      </c>
      <c r="E4665">
        <v>31</v>
      </c>
      <c r="F4665">
        <v>12618</v>
      </c>
      <c r="G4665">
        <v>160</v>
      </c>
    </row>
    <row r="4666" spans="1:7">
      <c r="A4666" s="2">
        <v>43977</v>
      </c>
      <c r="B4666" s="2">
        <f t="shared" si="144"/>
        <v>43982</v>
      </c>
      <c r="C4666" s="3">
        <f t="shared" si="145"/>
        <v>1</v>
      </c>
      <c r="D4666" t="s">
        <v>24</v>
      </c>
      <c r="E4666">
        <v>32</v>
      </c>
      <c r="F4666">
        <v>8059</v>
      </c>
      <c r="G4666">
        <v>396</v>
      </c>
    </row>
    <row r="4667" spans="1:7">
      <c r="A4667" s="2">
        <v>43977</v>
      </c>
      <c r="B4667" s="2">
        <f t="shared" si="144"/>
        <v>43982</v>
      </c>
      <c r="C4667" s="3">
        <f t="shared" si="145"/>
        <v>1</v>
      </c>
      <c r="D4667" t="s">
        <v>19</v>
      </c>
      <c r="E4667">
        <v>33</v>
      </c>
      <c r="F4667">
        <v>4231</v>
      </c>
      <c r="G4667">
        <v>214</v>
      </c>
    </row>
    <row r="4668" spans="1:7">
      <c r="A4668" s="2">
        <v>43977</v>
      </c>
      <c r="B4668" s="2">
        <f t="shared" si="144"/>
        <v>43982</v>
      </c>
      <c r="C4668" s="3">
        <f t="shared" si="145"/>
        <v>1</v>
      </c>
      <c r="D4668" t="s">
        <v>21</v>
      </c>
      <c r="E4668">
        <v>34</v>
      </c>
      <c r="F4668">
        <v>155764</v>
      </c>
      <c r="G4668">
        <v>11191</v>
      </c>
    </row>
    <row r="4669" spans="1:7">
      <c r="A4669" s="2">
        <v>43977</v>
      </c>
      <c r="B4669" s="2">
        <f t="shared" si="144"/>
        <v>43982</v>
      </c>
      <c r="C4669" s="3">
        <f t="shared" si="145"/>
        <v>1</v>
      </c>
      <c r="D4669" t="s">
        <v>47</v>
      </c>
      <c r="E4669">
        <v>35</v>
      </c>
      <c r="F4669">
        <v>7130</v>
      </c>
      <c r="G4669">
        <v>325</v>
      </c>
    </row>
    <row r="4670" spans="1:7">
      <c r="A4670" s="2">
        <v>43977</v>
      </c>
      <c r="B4670" s="2">
        <f t="shared" si="144"/>
        <v>43982</v>
      </c>
      <c r="C4670" s="3">
        <f t="shared" si="145"/>
        <v>1</v>
      </c>
      <c r="D4670" t="s">
        <v>16</v>
      </c>
      <c r="E4670">
        <v>36</v>
      </c>
      <c r="F4670">
        <v>368669</v>
      </c>
      <c r="G4670">
        <v>29241</v>
      </c>
    </row>
    <row r="4671" spans="1:7">
      <c r="A4671" s="2">
        <v>43977</v>
      </c>
      <c r="B4671" s="2">
        <f t="shared" si="144"/>
        <v>43982</v>
      </c>
      <c r="C4671" s="3">
        <f t="shared" si="145"/>
        <v>1</v>
      </c>
      <c r="D4671" t="s">
        <v>20</v>
      </c>
      <c r="E4671">
        <v>37</v>
      </c>
      <c r="F4671">
        <v>24188</v>
      </c>
      <c r="G4671">
        <v>789</v>
      </c>
    </row>
    <row r="4672" spans="1:7">
      <c r="A4672" s="2">
        <v>43977</v>
      </c>
      <c r="B4672" s="2">
        <f t="shared" si="144"/>
        <v>43982</v>
      </c>
      <c r="C4672" s="3">
        <f t="shared" si="145"/>
        <v>1</v>
      </c>
      <c r="D4672" t="s">
        <v>48</v>
      </c>
      <c r="E4672">
        <v>38</v>
      </c>
      <c r="F4672">
        <v>2422</v>
      </c>
      <c r="G4672">
        <v>54</v>
      </c>
    </row>
    <row r="4673" spans="1:7">
      <c r="A4673" s="2">
        <v>43977</v>
      </c>
      <c r="B4673" s="2">
        <f t="shared" si="144"/>
        <v>43982</v>
      </c>
      <c r="C4673" s="3">
        <f t="shared" si="145"/>
        <v>1</v>
      </c>
      <c r="D4673" t="s">
        <v>59</v>
      </c>
      <c r="E4673">
        <v>69</v>
      </c>
      <c r="F4673">
        <v>22</v>
      </c>
      <c r="G4673">
        <v>2</v>
      </c>
    </row>
    <row r="4674" spans="1:7">
      <c r="A4674" s="2">
        <v>43977</v>
      </c>
      <c r="B4674" s="2">
        <f t="shared" si="144"/>
        <v>43982</v>
      </c>
      <c r="C4674" s="3">
        <f t="shared" si="145"/>
        <v>1</v>
      </c>
      <c r="D4674" t="s">
        <v>41</v>
      </c>
      <c r="E4674">
        <v>39</v>
      </c>
      <c r="F4674">
        <v>33006</v>
      </c>
      <c r="G4674">
        <v>2002</v>
      </c>
    </row>
    <row r="4675" spans="1:7">
      <c r="A4675" s="2">
        <v>43977</v>
      </c>
      <c r="B4675" s="2">
        <f t="shared" si="144"/>
        <v>43982</v>
      </c>
      <c r="C4675" s="3">
        <f t="shared" si="145"/>
        <v>1</v>
      </c>
      <c r="D4675" t="s">
        <v>30</v>
      </c>
      <c r="E4675">
        <v>40</v>
      </c>
      <c r="F4675">
        <v>6137</v>
      </c>
      <c r="G4675">
        <v>318</v>
      </c>
    </row>
    <row r="4676" spans="1:7">
      <c r="A4676" s="2">
        <v>43977</v>
      </c>
      <c r="B4676" s="2">
        <f t="shared" ref="B4676:B4739" si="146">EOMONTH(A4676,0)</f>
        <v>43982</v>
      </c>
      <c r="C4676" s="3">
        <f t="shared" ref="C4676:C4739" si="147">IF(A4676=B4676,0,1)</f>
        <v>1</v>
      </c>
      <c r="D4676" t="s">
        <v>14</v>
      </c>
      <c r="E4676">
        <v>41</v>
      </c>
      <c r="F4676">
        <v>3968</v>
      </c>
      <c r="G4676">
        <v>148</v>
      </c>
    </row>
    <row r="4677" spans="1:7">
      <c r="A4677" s="2">
        <v>43977</v>
      </c>
      <c r="B4677" s="2">
        <f t="shared" si="146"/>
        <v>43982</v>
      </c>
      <c r="C4677" s="3">
        <f t="shared" si="147"/>
        <v>1</v>
      </c>
      <c r="D4677" t="s">
        <v>31</v>
      </c>
      <c r="E4677">
        <v>42</v>
      </c>
      <c r="F4677">
        <v>72873</v>
      </c>
      <c r="G4677">
        <v>5175</v>
      </c>
    </row>
    <row r="4678" spans="1:7">
      <c r="A4678" s="2">
        <v>43977</v>
      </c>
      <c r="B4678" s="2">
        <f t="shared" si="146"/>
        <v>43982</v>
      </c>
      <c r="C4678" s="3">
        <f t="shared" si="147"/>
        <v>1</v>
      </c>
      <c r="D4678" t="s">
        <v>55</v>
      </c>
      <c r="E4678">
        <v>72</v>
      </c>
      <c r="F4678">
        <v>3324</v>
      </c>
      <c r="G4678">
        <v>129</v>
      </c>
    </row>
    <row r="4679" spans="1:7">
      <c r="A4679" s="2">
        <v>43977</v>
      </c>
      <c r="B4679" s="2">
        <f t="shared" si="146"/>
        <v>43982</v>
      </c>
      <c r="C4679" s="3">
        <f t="shared" si="147"/>
        <v>1</v>
      </c>
      <c r="D4679" t="s">
        <v>17</v>
      </c>
      <c r="E4679">
        <v>44</v>
      </c>
      <c r="F4679">
        <v>14210</v>
      </c>
      <c r="G4679">
        <v>634</v>
      </c>
    </row>
    <row r="4680" spans="1:7">
      <c r="A4680" s="2">
        <v>43977</v>
      </c>
      <c r="B4680" s="2">
        <f t="shared" si="146"/>
        <v>43982</v>
      </c>
      <c r="C4680" s="3">
        <f t="shared" si="147"/>
        <v>1</v>
      </c>
      <c r="D4680" t="s">
        <v>32</v>
      </c>
      <c r="E4680">
        <v>45</v>
      </c>
      <c r="F4680">
        <v>10416</v>
      </c>
      <c r="G4680">
        <v>446</v>
      </c>
    </row>
    <row r="4681" spans="1:7">
      <c r="A4681" s="2">
        <v>43977</v>
      </c>
      <c r="B4681" s="2">
        <f t="shared" si="146"/>
        <v>43982</v>
      </c>
      <c r="C4681" s="3">
        <f t="shared" si="147"/>
        <v>1</v>
      </c>
      <c r="D4681" t="s">
        <v>43</v>
      </c>
      <c r="E4681">
        <v>46</v>
      </c>
      <c r="F4681">
        <v>4653</v>
      </c>
      <c r="G4681">
        <v>50</v>
      </c>
    </row>
    <row r="4682" spans="1:7">
      <c r="A4682" s="2">
        <v>43977</v>
      </c>
      <c r="B4682" s="2">
        <f t="shared" si="146"/>
        <v>43982</v>
      </c>
      <c r="C4682" s="3">
        <f t="shared" si="147"/>
        <v>1</v>
      </c>
      <c r="D4682" t="s">
        <v>25</v>
      </c>
      <c r="E4682">
        <v>47</v>
      </c>
      <c r="F4682">
        <v>20960</v>
      </c>
      <c r="G4682">
        <v>339</v>
      </c>
    </row>
    <row r="4683" spans="1:7">
      <c r="A4683" s="2">
        <v>43977</v>
      </c>
      <c r="B4683" s="2">
        <f t="shared" si="146"/>
        <v>43982</v>
      </c>
      <c r="C4683" s="3">
        <f t="shared" si="147"/>
        <v>1</v>
      </c>
      <c r="D4683" t="s">
        <v>11</v>
      </c>
      <c r="E4683">
        <v>48</v>
      </c>
      <c r="F4683">
        <v>57573</v>
      </c>
      <c r="G4683">
        <v>1552</v>
      </c>
    </row>
    <row r="4684" spans="1:7">
      <c r="A4684" s="2">
        <v>43977</v>
      </c>
      <c r="B4684" s="2">
        <f t="shared" si="146"/>
        <v>43982</v>
      </c>
      <c r="C4684" s="3">
        <f t="shared" si="147"/>
        <v>1</v>
      </c>
      <c r="D4684" t="s">
        <v>13</v>
      </c>
      <c r="E4684">
        <v>49</v>
      </c>
      <c r="F4684">
        <v>8622</v>
      </c>
      <c r="G4684">
        <v>101</v>
      </c>
    </row>
    <row r="4685" spans="1:7">
      <c r="A4685" s="2">
        <v>43977</v>
      </c>
      <c r="B4685" s="2">
        <f t="shared" si="146"/>
        <v>43982</v>
      </c>
      <c r="C4685" s="3">
        <f t="shared" si="147"/>
        <v>1</v>
      </c>
      <c r="D4685" t="s">
        <v>36</v>
      </c>
      <c r="E4685">
        <v>50</v>
      </c>
      <c r="F4685">
        <v>967</v>
      </c>
      <c r="G4685">
        <v>54</v>
      </c>
    </row>
    <row r="4686" spans="1:7">
      <c r="A4686" s="2">
        <v>43977</v>
      </c>
      <c r="B4686" s="2">
        <f t="shared" si="146"/>
        <v>43982</v>
      </c>
      <c r="C4686" s="3">
        <f t="shared" si="147"/>
        <v>1</v>
      </c>
      <c r="D4686" t="s">
        <v>56</v>
      </c>
      <c r="E4686">
        <v>78</v>
      </c>
      <c r="F4686">
        <v>69</v>
      </c>
      <c r="G4686">
        <v>6</v>
      </c>
    </row>
    <row r="4687" spans="1:7">
      <c r="A4687" s="2">
        <v>43977</v>
      </c>
      <c r="B4687" s="2">
        <f t="shared" si="146"/>
        <v>43982</v>
      </c>
      <c r="C4687" s="3">
        <f t="shared" si="147"/>
        <v>1</v>
      </c>
      <c r="D4687" t="s">
        <v>37</v>
      </c>
      <c r="E4687">
        <v>51</v>
      </c>
      <c r="F4687">
        <v>39342</v>
      </c>
      <c r="G4687">
        <v>1236</v>
      </c>
    </row>
    <row r="4688" spans="1:7">
      <c r="A4688" s="2">
        <v>43977</v>
      </c>
      <c r="B4688" s="2">
        <f t="shared" si="146"/>
        <v>43982</v>
      </c>
      <c r="C4688" s="3">
        <f t="shared" si="147"/>
        <v>1</v>
      </c>
      <c r="D4688" t="s">
        <v>5</v>
      </c>
      <c r="E4688">
        <v>53</v>
      </c>
      <c r="F4688">
        <v>21538</v>
      </c>
      <c r="G4688">
        <v>1091</v>
      </c>
    </row>
    <row r="4689" spans="1:7">
      <c r="A4689" s="2">
        <v>43977</v>
      </c>
      <c r="B4689" s="2">
        <f t="shared" si="146"/>
        <v>43982</v>
      </c>
      <c r="C4689" s="3">
        <f t="shared" si="147"/>
        <v>1</v>
      </c>
      <c r="D4689" t="s">
        <v>58</v>
      </c>
      <c r="E4689">
        <v>54</v>
      </c>
      <c r="F4689">
        <v>1854</v>
      </c>
      <c r="G4689">
        <v>74</v>
      </c>
    </row>
    <row r="4690" spans="1:7">
      <c r="A4690" s="2">
        <v>43977</v>
      </c>
      <c r="B4690" s="2">
        <f t="shared" si="146"/>
        <v>43982</v>
      </c>
      <c r="C4690" s="3">
        <f t="shared" si="147"/>
        <v>1</v>
      </c>
      <c r="D4690" t="s">
        <v>10</v>
      </c>
      <c r="E4690">
        <v>55</v>
      </c>
      <c r="F4690">
        <v>16141</v>
      </c>
      <c r="G4690">
        <v>517</v>
      </c>
    </row>
    <row r="4691" spans="1:7">
      <c r="A4691" s="2">
        <v>43977</v>
      </c>
      <c r="B4691" s="2">
        <f t="shared" si="146"/>
        <v>43982</v>
      </c>
      <c r="C4691" s="3">
        <f t="shared" si="147"/>
        <v>1</v>
      </c>
      <c r="D4691" t="s">
        <v>49</v>
      </c>
      <c r="E4691">
        <v>56</v>
      </c>
      <c r="F4691">
        <v>850</v>
      </c>
      <c r="G4691">
        <v>13</v>
      </c>
    </row>
    <row r="4692" spans="1:7">
      <c r="A4692" s="2">
        <v>43978</v>
      </c>
      <c r="B4692" s="2">
        <f t="shared" si="146"/>
        <v>43982</v>
      </c>
      <c r="C4692" s="3">
        <f t="shared" si="147"/>
        <v>1</v>
      </c>
      <c r="D4692" t="s">
        <v>52</v>
      </c>
      <c r="E4692">
        <v>1</v>
      </c>
      <c r="F4692">
        <v>16032</v>
      </c>
      <c r="G4692">
        <v>583</v>
      </c>
    </row>
    <row r="4693" spans="1:7">
      <c r="A4693" s="2">
        <v>43978</v>
      </c>
      <c r="B4693" s="2">
        <f t="shared" si="146"/>
        <v>43982</v>
      </c>
      <c r="C4693" s="3">
        <f t="shared" si="147"/>
        <v>1</v>
      </c>
      <c r="D4693" t="s">
        <v>50</v>
      </c>
      <c r="E4693">
        <v>2</v>
      </c>
      <c r="F4693">
        <v>417</v>
      </c>
      <c r="G4693">
        <v>8</v>
      </c>
    </row>
    <row r="4694" spans="1:7">
      <c r="A4694" s="2">
        <v>43978</v>
      </c>
      <c r="B4694" s="2">
        <f t="shared" si="146"/>
        <v>43982</v>
      </c>
      <c r="C4694" s="3">
        <f t="shared" si="147"/>
        <v>1</v>
      </c>
      <c r="D4694" t="s">
        <v>8</v>
      </c>
      <c r="E4694">
        <v>4</v>
      </c>
      <c r="F4694">
        <v>17262</v>
      </c>
      <c r="G4694">
        <v>831</v>
      </c>
    </row>
    <row r="4695" spans="1:7">
      <c r="A4695" s="2">
        <v>43978</v>
      </c>
      <c r="B4695" s="2">
        <f t="shared" si="146"/>
        <v>43982</v>
      </c>
      <c r="C4695" s="3">
        <f t="shared" si="147"/>
        <v>1</v>
      </c>
      <c r="D4695" t="s">
        <v>44</v>
      </c>
      <c r="E4695">
        <v>5</v>
      </c>
      <c r="F4695">
        <v>6277</v>
      </c>
      <c r="G4695">
        <v>120</v>
      </c>
    </row>
    <row r="4696" spans="1:7">
      <c r="A4696" s="2">
        <v>43978</v>
      </c>
      <c r="B4696" s="2">
        <f t="shared" si="146"/>
        <v>43982</v>
      </c>
      <c r="C4696" s="3">
        <f t="shared" si="147"/>
        <v>1</v>
      </c>
      <c r="D4696" t="s">
        <v>7</v>
      </c>
      <c r="E4696">
        <v>6</v>
      </c>
      <c r="F4696">
        <v>101873</v>
      </c>
      <c r="G4696">
        <v>3961</v>
      </c>
    </row>
    <row r="4697" spans="1:7">
      <c r="A4697" s="2">
        <v>43978</v>
      </c>
      <c r="B4697" s="2">
        <f t="shared" si="146"/>
        <v>43982</v>
      </c>
      <c r="C4697" s="3">
        <f t="shared" si="147"/>
        <v>1</v>
      </c>
      <c r="D4697" t="s">
        <v>22</v>
      </c>
      <c r="E4697">
        <v>8</v>
      </c>
      <c r="F4697">
        <v>24775</v>
      </c>
      <c r="G4697">
        <v>1393</v>
      </c>
    </row>
    <row r="4698" spans="1:7">
      <c r="A4698" s="2">
        <v>43978</v>
      </c>
      <c r="B4698" s="2">
        <f t="shared" si="146"/>
        <v>43982</v>
      </c>
      <c r="C4698" s="3">
        <f t="shared" si="147"/>
        <v>1</v>
      </c>
      <c r="D4698" t="s">
        <v>38</v>
      </c>
      <c r="E4698">
        <v>9</v>
      </c>
      <c r="F4698">
        <v>41288</v>
      </c>
      <c r="G4698">
        <v>3803</v>
      </c>
    </row>
    <row r="4699" spans="1:7">
      <c r="A4699" s="2">
        <v>43978</v>
      </c>
      <c r="B4699" s="2">
        <f t="shared" si="146"/>
        <v>43982</v>
      </c>
      <c r="C4699" s="3">
        <f t="shared" si="147"/>
        <v>1</v>
      </c>
      <c r="D4699" t="s">
        <v>45</v>
      </c>
      <c r="E4699">
        <v>10</v>
      </c>
      <c r="F4699">
        <v>9096</v>
      </c>
      <c r="G4699">
        <v>344</v>
      </c>
    </row>
    <row r="4700" spans="1:7">
      <c r="A4700" s="2">
        <v>43978</v>
      </c>
      <c r="B4700" s="2">
        <f t="shared" si="146"/>
        <v>43982</v>
      </c>
      <c r="C4700" s="3">
        <f t="shared" si="147"/>
        <v>1</v>
      </c>
      <c r="D4700" t="s">
        <v>33</v>
      </c>
      <c r="E4700">
        <v>11</v>
      </c>
      <c r="F4700">
        <v>8406</v>
      </c>
      <c r="G4700">
        <v>445</v>
      </c>
    </row>
    <row r="4701" spans="1:7">
      <c r="A4701" s="2">
        <v>43978</v>
      </c>
      <c r="B4701" s="2">
        <f t="shared" si="146"/>
        <v>43982</v>
      </c>
      <c r="C4701" s="3">
        <f t="shared" si="147"/>
        <v>1</v>
      </c>
      <c r="D4701" t="s">
        <v>15</v>
      </c>
      <c r="E4701">
        <v>12</v>
      </c>
      <c r="F4701">
        <v>52626</v>
      </c>
      <c r="G4701">
        <v>2318</v>
      </c>
    </row>
    <row r="4702" spans="1:7">
      <c r="A4702" s="2">
        <v>43978</v>
      </c>
      <c r="B4702" s="2">
        <f t="shared" si="146"/>
        <v>43982</v>
      </c>
      <c r="C4702" s="3">
        <f t="shared" si="147"/>
        <v>1</v>
      </c>
      <c r="D4702" t="s">
        <v>18</v>
      </c>
      <c r="E4702">
        <v>13</v>
      </c>
      <c r="F4702">
        <v>42713</v>
      </c>
      <c r="G4702">
        <v>1904</v>
      </c>
    </row>
    <row r="4703" spans="1:7">
      <c r="A4703" s="2">
        <v>43978</v>
      </c>
      <c r="B4703" s="2">
        <f t="shared" si="146"/>
        <v>43982</v>
      </c>
      <c r="C4703" s="3">
        <f t="shared" si="147"/>
        <v>1</v>
      </c>
      <c r="D4703" t="s">
        <v>57</v>
      </c>
      <c r="E4703">
        <v>66</v>
      </c>
      <c r="F4703">
        <v>1140</v>
      </c>
      <c r="G4703">
        <v>6</v>
      </c>
    </row>
    <row r="4704" spans="1:7">
      <c r="A4704" s="2">
        <v>43978</v>
      </c>
      <c r="B4704" s="2">
        <f t="shared" si="146"/>
        <v>43982</v>
      </c>
      <c r="C4704" s="3">
        <f t="shared" si="147"/>
        <v>1</v>
      </c>
      <c r="D4704" t="s">
        <v>26</v>
      </c>
      <c r="E4704">
        <v>15</v>
      </c>
      <c r="F4704">
        <v>634</v>
      </c>
      <c r="G4704">
        <v>17</v>
      </c>
    </row>
    <row r="4705" spans="1:7">
      <c r="A4705" s="2">
        <v>43978</v>
      </c>
      <c r="B4705" s="2">
        <f t="shared" si="146"/>
        <v>43982</v>
      </c>
      <c r="C4705" s="3">
        <f t="shared" si="147"/>
        <v>1</v>
      </c>
      <c r="D4705" t="s">
        <v>53</v>
      </c>
      <c r="E4705">
        <v>16</v>
      </c>
      <c r="F4705">
        <v>2731</v>
      </c>
      <c r="G4705">
        <v>82</v>
      </c>
    </row>
    <row r="4706" spans="1:7">
      <c r="A4706" s="2">
        <v>43978</v>
      </c>
      <c r="B4706" s="2">
        <f t="shared" si="146"/>
        <v>43982</v>
      </c>
      <c r="C4706" s="3">
        <f t="shared" si="147"/>
        <v>1</v>
      </c>
      <c r="D4706" t="s">
        <v>6</v>
      </c>
      <c r="E4706">
        <v>17</v>
      </c>
      <c r="F4706">
        <v>114612</v>
      </c>
      <c r="G4706">
        <v>5118</v>
      </c>
    </row>
    <row r="4707" spans="1:7">
      <c r="A4707" s="2">
        <v>43978</v>
      </c>
      <c r="B4707" s="2">
        <f t="shared" si="146"/>
        <v>43982</v>
      </c>
      <c r="C4707" s="3">
        <f t="shared" si="147"/>
        <v>1</v>
      </c>
      <c r="D4707" t="s">
        <v>27</v>
      </c>
      <c r="E4707">
        <v>18</v>
      </c>
      <c r="F4707">
        <v>33242</v>
      </c>
      <c r="G4707">
        <v>2030</v>
      </c>
    </row>
    <row r="4708" spans="1:7">
      <c r="A4708" s="2">
        <v>43978</v>
      </c>
      <c r="B4708" s="2">
        <f t="shared" si="146"/>
        <v>43982</v>
      </c>
      <c r="C4708" s="3">
        <f t="shared" si="147"/>
        <v>1</v>
      </c>
      <c r="D4708" t="s">
        <v>39</v>
      </c>
      <c r="E4708">
        <v>19</v>
      </c>
      <c r="F4708">
        <v>18446</v>
      </c>
      <c r="G4708">
        <v>496</v>
      </c>
    </row>
    <row r="4709" spans="1:7">
      <c r="A4709" s="2">
        <v>43978</v>
      </c>
      <c r="B4709" s="2">
        <f t="shared" si="146"/>
        <v>43982</v>
      </c>
      <c r="C4709" s="3">
        <f t="shared" si="147"/>
        <v>1</v>
      </c>
      <c r="D4709" t="s">
        <v>34</v>
      </c>
      <c r="E4709">
        <v>20</v>
      </c>
      <c r="F4709">
        <v>9453</v>
      </c>
      <c r="G4709">
        <v>207</v>
      </c>
    </row>
    <row r="4710" spans="1:7">
      <c r="A4710" s="2">
        <v>43978</v>
      </c>
      <c r="B4710" s="2">
        <f t="shared" si="146"/>
        <v>43982</v>
      </c>
      <c r="C4710" s="3">
        <f t="shared" si="147"/>
        <v>1</v>
      </c>
      <c r="D4710" t="s">
        <v>28</v>
      </c>
      <c r="E4710">
        <v>21</v>
      </c>
      <c r="F4710">
        <v>9313</v>
      </c>
      <c r="G4710">
        <v>420</v>
      </c>
    </row>
    <row r="4711" spans="1:7">
      <c r="A4711" s="2">
        <v>43978</v>
      </c>
      <c r="B4711" s="2">
        <f t="shared" si="146"/>
        <v>43982</v>
      </c>
      <c r="C4711" s="3">
        <f t="shared" si="147"/>
        <v>1</v>
      </c>
      <c r="D4711" t="s">
        <v>40</v>
      </c>
      <c r="E4711">
        <v>22</v>
      </c>
      <c r="F4711">
        <v>38694</v>
      </c>
      <c r="G4711">
        <v>2722</v>
      </c>
    </row>
    <row r="4712" spans="1:7">
      <c r="A4712" s="2">
        <v>43978</v>
      </c>
      <c r="B4712" s="2">
        <f t="shared" si="146"/>
        <v>43982</v>
      </c>
      <c r="C4712" s="3">
        <f t="shared" si="147"/>
        <v>1</v>
      </c>
      <c r="D4712" t="s">
        <v>51</v>
      </c>
      <c r="E4712">
        <v>23</v>
      </c>
      <c r="F4712">
        <v>2137</v>
      </c>
      <c r="G4712">
        <v>81</v>
      </c>
    </row>
    <row r="4713" spans="1:7">
      <c r="A4713" s="2">
        <v>43978</v>
      </c>
      <c r="B4713" s="2">
        <f t="shared" si="146"/>
        <v>43982</v>
      </c>
      <c r="C4713" s="3">
        <f t="shared" si="147"/>
        <v>1</v>
      </c>
      <c r="D4713" t="s">
        <v>23</v>
      </c>
      <c r="E4713">
        <v>24</v>
      </c>
      <c r="F4713">
        <v>49042</v>
      </c>
      <c r="G4713">
        <v>2392</v>
      </c>
    </row>
    <row r="4714" spans="1:7">
      <c r="A4714" s="2">
        <v>43978</v>
      </c>
      <c r="B4714" s="2">
        <f t="shared" si="146"/>
        <v>43982</v>
      </c>
      <c r="C4714" s="3">
        <f t="shared" si="147"/>
        <v>1</v>
      </c>
      <c r="D4714" t="s">
        <v>9</v>
      </c>
      <c r="E4714">
        <v>25</v>
      </c>
      <c r="F4714">
        <v>94220</v>
      </c>
      <c r="G4714">
        <v>6547</v>
      </c>
    </row>
    <row r="4715" spans="1:7">
      <c r="A4715" s="2">
        <v>43978</v>
      </c>
      <c r="B4715" s="2">
        <f t="shared" si="146"/>
        <v>43982</v>
      </c>
      <c r="C4715" s="3">
        <f t="shared" si="147"/>
        <v>1</v>
      </c>
      <c r="D4715" t="s">
        <v>42</v>
      </c>
      <c r="E4715">
        <v>26</v>
      </c>
      <c r="F4715">
        <v>55544</v>
      </c>
      <c r="G4715">
        <v>5334</v>
      </c>
    </row>
    <row r="4716" spans="1:7">
      <c r="A4716" s="2">
        <v>43978</v>
      </c>
      <c r="B4716" s="2">
        <f t="shared" si="146"/>
        <v>43982</v>
      </c>
      <c r="C4716" s="3">
        <f t="shared" si="147"/>
        <v>1</v>
      </c>
      <c r="D4716" t="s">
        <v>29</v>
      </c>
      <c r="E4716">
        <v>27</v>
      </c>
      <c r="F4716">
        <v>22474</v>
      </c>
      <c r="G4716">
        <v>942</v>
      </c>
    </row>
    <row r="4717" spans="1:7">
      <c r="A4717" s="2">
        <v>43978</v>
      </c>
      <c r="B4717" s="2">
        <f t="shared" si="146"/>
        <v>43982</v>
      </c>
      <c r="C4717" s="3">
        <f t="shared" si="147"/>
        <v>1</v>
      </c>
      <c r="D4717" t="s">
        <v>46</v>
      </c>
      <c r="E4717">
        <v>28</v>
      </c>
      <c r="F4717">
        <v>14044</v>
      </c>
      <c r="G4717">
        <v>670</v>
      </c>
    </row>
    <row r="4718" spans="1:7">
      <c r="A4718" s="2">
        <v>43978</v>
      </c>
      <c r="B4718" s="2">
        <f t="shared" si="146"/>
        <v>43982</v>
      </c>
      <c r="C4718" s="3">
        <f t="shared" si="147"/>
        <v>1</v>
      </c>
      <c r="D4718" t="s">
        <v>35</v>
      </c>
      <c r="E4718">
        <v>29</v>
      </c>
      <c r="F4718">
        <v>12624</v>
      </c>
      <c r="G4718">
        <v>705</v>
      </c>
    </row>
    <row r="4719" spans="1:7">
      <c r="A4719" s="2">
        <v>43978</v>
      </c>
      <c r="B4719" s="2">
        <f t="shared" si="146"/>
        <v>43982</v>
      </c>
      <c r="C4719" s="3">
        <f t="shared" si="147"/>
        <v>1</v>
      </c>
      <c r="D4719" t="s">
        <v>54</v>
      </c>
      <c r="E4719">
        <v>30</v>
      </c>
      <c r="F4719">
        <v>481</v>
      </c>
      <c r="G4719">
        <v>17</v>
      </c>
    </row>
    <row r="4720" spans="1:7">
      <c r="A4720" s="2">
        <v>43978</v>
      </c>
      <c r="B4720" s="2">
        <f t="shared" si="146"/>
        <v>43982</v>
      </c>
      <c r="C4720" s="3">
        <f t="shared" si="147"/>
        <v>1</v>
      </c>
      <c r="D4720" t="s">
        <v>12</v>
      </c>
      <c r="E4720">
        <v>31</v>
      </c>
      <c r="F4720">
        <v>12975</v>
      </c>
      <c r="G4720">
        <v>168</v>
      </c>
    </row>
    <row r="4721" spans="1:7">
      <c r="A4721" s="2">
        <v>43978</v>
      </c>
      <c r="B4721" s="2">
        <f t="shared" si="146"/>
        <v>43982</v>
      </c>
      <c r="C4721" s="3">
        <f t="shared" si="147"/>
        <v>1</v>
      </c>
      <c r="D4721" t="s">
        <v>24</v>
      </c>
      <c r="E4721">
        <v>32</v>
      </c>
      <c r="F4721">
        <v>8150</v>
      </c>
      <c r="G4721">
        <v>402</v>
      </c>
    </row>
    <row r="4722" spans="1:7">
      <c r="A4722" s="2">
        <v>43978</v>
      </c>
      <c r="B4722" s="2">
        <f t="shared" si="146"/>
        <v>43982</v>
      </c>
      <c r="C4722" s="3">
        <f t="shared" si="147"/>
        <v>1</v>
      </c>
      <c r="D4722" t="s">
        <v>19</v>
      </c>
      <c r="E4722">
        <v>33</v>
      </c>
      <c r="F4722">
        <v>4286</v>
      </c>
      <c r="G4722">
        <v>223</v>
      </c>
    </row>
    <row r="4723" spans="1:7">
      <c r="A4723" s="2">
        <v>43978</v>
      </c>
      <c r="B4723" s="2">
        <f t="shared" si="146"/>
        <v>43982</v>
      </c>
      <c r="C4723" s="3">
        <f t="shared" si="147"/>
        <v>1</v>
      </c>
      <c r="D4723" t="s">
        <v>21</v>
      </c>
      <c r="E4723">
        <v>34</v>
      </c>
      <c r="F4723">
        <v>156628</v>
      </c>
      <c r="G4723">
        <v>11339</v>
      </c>
    </row>
    <row r="4724" spans="1:7">
      <c r="A4724" s="2">
        <v>43978</v>
      </c>
      <c r="B4724" s="2">
        <f t="shared" si="146"/>
        <v>43982</v>
      </c>
      <c r="C4724" s="3">
        <f t="shared" si="147"/>
        <v>1</v>
      </c>
      <c r="D4724" t="s">
        <v>47</v>
      </c>
      <c r="E4724">
        <v>35</v>
      </c>
      <c r="F4724">
        <v>7252</v>
      </c>
      <c r="G4724">
        <v>329</v>
      </c>
    </row>
    <row r="4725" spans="1:7">
      <c r="A4725" s="2">
        <v>43978</v>
      </c>
      <c r="B4725" s="2">
        <f t="shared" si="146"/>
        <v>43982</v>
      </c>
      <c r="C4725" s="3">
        <f t="shared" si="147"/>
        <v>1</v>
      </c>
      <c r="D4725" t="s">
        <v>16</v>
      </c>
      <c r="E4725">
        <v>36</v>
      </c>
      <c r="F4725">
        <v>369801</v>
      </c>
      <c r="G4725">
        <v>29339</v>
      </c>
    </row>
    <row r="4726" spans="1:7">
      <c r="A4726" s="2">
        <v>43978</v>
      </c>
      <c r="B4726" s="2">
        <f t="shared" si="146"/>
        <v>43982</v>
      </c>
      <c r="C4726" s="3">
        <f t="shared" si="147"/>
        <v>1</v>
      </c>
      <c r="D4726" t="s">
        <v>20</v>
      </c>
      <c r="E4726">
        <v>37</v>
      </c>
      <c r="F4726">
        <v>24787</v>
      </c>
      <c r="G4726">
        <v>827</v>
      </c>
    </row>
    <row r="4727" spans="1:7">
      <c r="A4727" s="2">
        <v>43978</v>
      </c>
      <c r="B4727" s="2">
        <f t="shared" si="146"/>
        <v>43982</v>
      </c>
      <c r="C4727" s="3">
        <f t="shared" si="147"/>
        <v>1</v>
      </c>
      <c r="D4727" t="s">
        <v>48</v>
      </c>
      <c r="E4727">
        <v>38</v>
      </c>
      <c r="F4727">
        <v>2442</v>
      </c>
      <c r="G4727">
        <v>59</v>
      </c>
    </row>
    <row r="4728" spans="1:7">
      <c r="A4728" s="2">
        <v>43978</v>
      </c>
      <c r="B4728" s="2">
        <f t="shared" si="146"/>
        <v>43982</v>
      </c>
      <c r="C4728" s="3">
        <f t="shared" si="147"/>
        <v>1</v>
      </c>
      <c r="D4728" t="s">
        <v>59</v>
      </c>
      <c r="E4728">
        <v>69</v>
      </c>
      <c r="F4728">
        <v>22</v>
      </c>
      <c r="G4728">
        <v>2</v>
      </c>
    </row>
    <row r="4729" spans="1:7">
      <c r="A4729" s="2">
        <v>43978</v>
      </c>
      <c r="B4729" s="2">
        <f t="shared" si="146"/>
        <v>43982</v>
      </c>
      <c r="C4729" s="3">
        <f t="shared" si="147"/>
        <v>1</v>
      </c>
      <c r="D4729" t="s">
        <v>41</v>
      </c>
      <c r="E4729">
        <v>39</v>
      </c>
      <c r="F4729">
        <v>33439</v>
      </c>
      <c r="G4729">
        <v>2044</v>
      </c>
    </row>
    <row r="4730" spans="1:7">
      <c r="A4730" s="2">
        <v>43978</v>
      </c>
      <c r="B4730" s="2">
        <f t="shared" si="146"/>
        <v>43982</v>
      </c>
      <c r="C4730" s="3">
        <f t="shared" si="147"/>
        <v>1</v>
      </c>
      <c r="D4730" t="s">
        <v>30</v>
      </c>
      <c r="E4730">
        <v>40</v>
      </c>
      <c r="F4730">
        <v>6229</v>
      </c>
      <c r="G4730">
        <v>322</v>
      </c>
    </row>
    <row r="4731" spans="1:7">
      <c r="A4731" s="2">
        <v>43978</v>
      </c>
      <c r="B4731" s="2">
        <f t="shared" si="146"/>
        <v>43982</v>
      </c>
      <c r="C4731" s="3">
        <f t="shared" si="147"/>
        <v>1</v>
      </c>
      <c r="D4731" t="s">
        <v>14</v>
      </c>
      <c r="E4731">
        <v>41</v>
      </c>
      <c r="F4731">
        <v>4041</v>
      </c>
      <c r="G4731">
        <v>148</v>
      </c>
    </row>
    <row r="4732" spans="1:7">
      <c r="A4732" s="2">
        <v>43978</v>
      </c>
      <c r="B4732" s="2">
        <f t="shared" si="146"/>
        <v>43982</v>
      </c>
      <c r="C4732" s="3">
        <f t="shared" si="147"/>
        <v>1</v>
      </c>
      <c r="D4732" t="s">
        <v>31</v>
      </c>
      <c r="E4732">
        <v>42</v>
      </c>
      <c r="F4732">
        <v>73646</v>
      </c>
      <c r="G4732">
        <v>5290</v>
      </c>
    </row>
    <row r="4733" spans="1:7">
      <c r="A4733" s="2">
        <v>43978</v>
      </c>
      <c r="B4733" s="2">
        <f t="shared" si="146"/>
        <v>43982</v>
      </c>
      <c r="C4733" s="3">
        <f t="shared" si="147"/>
        <v>1</v>
      </c>
      <c r="D4733" t="s">
        <v>55</v>
      </c>
      <c r="E4733">
        <v>72</v>
      </c>
      <c r="F4733">
        <v>3397</v>
      </c>
      <c r="G4733">
        <v>129</v>
      </c>
    </row>
    <row r="4734" spans="1:7">
      <c r="A4734" s="2">
        <v>43978</v>
      </c>
      <c r="B4734" s="2">
        <f t="shared" si="146"/>
        <v>43982</v>
      </c>
      <c r="C4734" s="3">
        <f t="shared" si="147"/>
        <v>1</v>
      </c>
      <c r="D4734" t="s">
        <v>17</v>
      </c>
      <c r="E4734">
        <v>44</v>
      </c>
      <c r="F4734">
        <v>14353</v>
      </c>
      <c r="G4734">
        <v>655</v>
      </c>
    </row>
    <row r="4735" spans="1:7">
      <c r="A4735" s="2">
        <v>43978</v>
      </c>
      <c r="B4735" s="2">
        <f t="shared" si="146"/>
        <v>43982</v>
      </c>
      <c r="C4735" s="3">
        <f t="shared" si="147"/>
        <v>1</v>
      </c>
      <c r="D4735" t="s">
        <v>32</v>
      </c>
      <c r="E4735">
        <v>45</v>
      </c>
      <c r="F4735">
        <v>10623</v>
      </c>
      <c r="G4735">
        <v>466</v>
      </c>
    </row>
    <row r="4736" spans="1:7">
      <c r="A4736" s="2">
        <v>43978</v>
      </c>
      <c r="B4736" s="2">
        <f t="shared" si="146"/>
        <v>43982</v>
      </c>
      <c r="C4736" s="3">
        <f t="shared" si="147"/>
        <v>1</v>
      </c>
      <c r="D4736" t="s">
        <v>43</v>
      </c>
      <c r="E4736">
        <v>46</v>
      </c>
      <c r="F4736">
        <v>4710</v>
      </c>
      <c r="G4736">
        <v>54</v>
      </c>
    </row>
    <row r="4737" spans="1:7">
      <c r="A4737" s="2">
        <v>43978</v>
      </c>
      <c r="B4737" s="2">
        <f t="shared" si="146"/>
        <v>43982</v>
      </c>
      <c r="C4737" s="3">
        <f t="shared" si="147"/>
        <v>1</v>
      </c>
      <c r="D4737" t="s">
        <v>25</v>
      </c>
      <c r="E4737">
        <v>47</v>
      </c>
      <c r="F4737">
        <v>21360</v>
      </c>
      <c r="G4737">
        <v>353</v>
      </c>
    </row>
    <row r="4738" spans="1:7">
      <c r="A4738" s="2">
        <v>43978</v>
      </c>
      <c r="B4738" s="2">
        <f t="shared" si="146"/>
        <v>43982</v>
      </c>
      <c r="C4738" s="3">
        <f t="shared" si="147"/>
        <v>1</v>
      </c>
      <c r="D4738" t="s">
        <v>11</v>
      </c>
      <c r="E4738">
        <v>48</v>
      </c>
      <c r="F4738">
        <v>59105</v>
      </c>
      <c r="G4738">
        <v>1598</v>
      </c>
    </row>
    <row r="4739" spans="1:7">
      <c r="A4739" s="2">
        <v>43978</v>
      </c>
      <c r="B4739" s="2">
        <f t="shared" si="146"/>
        <v>43982</v>
      </c>
      <c r="C4739" s="3">
        <f t="shared" si="147"/>
        <v>1</v>
      </c>
      <c r="D4739" t="s">
        <v>13</v>
      </c>
      <c r="E4739">
        <v>49</v>
      </c>
      <c r="F4739">
        <v>8710</v>
      </c>
      <c r="G4739">
        <v>105</v>
      </c>
    </row>
    <row r="4740" spans="1:7">
      <c r="A4740" s="2">
        <v>43978</v>
      </c>
      <c r="B4740" s="2">
        <f t="shared" ref="B4740:B4803" si="148">EOMONTH(A4740,0)</f>
        <v>43982</v>
      </c>
      <c r="C4740" s="3">
        <f t="shared" ref="C4740:C4803" si="149">IF(A4740=B4740,0,1)</f>
        <v>1</v>
      </c>
      <c r="D4740" t="s">
        <v>36</v>
      </c>
      <c r="E4740">
        <v>50</v>
      </c>
      <c r="F4740">
        <v>971</v>
      </c>
      <c r="G4740">
        <v>54</v>
      </c>
    </row>
    <row r="4741" spans="1:7">
      <c r="A4741" s="2">
        <v>43978</v>
      </c>
      <c r="B4741" s="2">
        <f t="shared" si="148"/>
        <v>43982</v>
      </c>
      <c r="C4741" s="3">
        <f t="shared" si="149"/>
        <v>1</v>
      </c>
      <c r="D4741" t="s">
        <v>56</v>
      </c>
      <c r="E4741">
        <v>78</v>
      </c>
      <c r="F4741">
        <v>69</v>
      </c>
      <c r="G4741">
        <v>6</v>
      </c>
    </row>
    <row r="4742" spans="1:7">
      <c r="A4742" s="2">
        <v>43978</v>
      </c>
      <c r="B4742" s="2">
        <f t="shared" si="148"/>
        <v>43982</v>
      </c>
      <c r="C4742" s="3">
        <f t="shared" si="149"/>
        <v>1</v>
      </c>
      <c r="D4742" t="s">
        <v>37</v>
      </c>
      <c r="E4742">
        <v>51</v>
      </c>
      <c r="F4742">
        <v>40249</v>
      </c>
      <c r="G4742">
        <v>1281</v>
      </c>
    </row>
    <row r="4743" spans="1:7">
      <c r="A4743" s="2">
        <v>43978</v>
      </c>
      <c r="B4743" s="2">
        <f t="shared" si="148"/>
        <v>43982</v>
      </c>
      <c r="C4743" s="3">
        <f t="shared" si="149"/>
        <v>1</v>
      </c>
      <c r="D4743" t="s">
        <v>5</v>
      </c>
      <c r="E4743">
        <v>53</v>
      </c>
      <c r="F4743">
        <v>21825</v>
      </c>
      <c r="G4743">
        <v>1106</v>
      </c>
    </row>
    <row r="4744" spans="1:7">
      <c r="A4744" s="2">
        <v>43978</v>
      </c>
      <c r="B4744" s="2">
        <f t="shared" si="148"/>
        <v>43982</v>
      </c>
      <c r="C4744" s="3">
        <f t="shared" si="149"/>
        <v>1</v>
      </c>
      <c r="D4744" t="s">
        <v>58</v>
      </c>
      <c r="E4744">
        <v>54</v>
      </c>
      <c r="F4744">
        <v>1899</v>
      </c>
      <c r="G4744">
        <v>74</v>
      </c>
    </row>
    <row r="4745" spans="1:7">
      <c r="A4745" s="2">
        <v>43978</v>
      </c>
      <c r="B4745" s="2">
        <f t="shared" si="148"/>
        <v>43982</v>
      </c>
      <c r="C4745" s="3">
        <f t="shared" si="149"/>
        <v>1</v>
      </c>
      <c r="D4745" t="s">
        <v>10</v>
      </c>
      <c r="E4745">
        <v>55</v>
      </c>
      <c r="F4745">
        <v>16786</v>
      </c>
      <c r="G4745">
        <v>539</v>
      </c>
    </row>
    <row r="4746" spans="1:7">
      <c r="A4746" s="2">
        <v>43978</v>
      </c>
      <c r="B4746" s="2">
        <f t="shared" si="148"/>
        <v>43982</v>
      </c>
      <c r="C4746" s="3">
        <f t="shared" si="149"/>
        <v>1</v>
      </c>
      <c r="D4746" t="s">
        <v>49</v>
      </c>
      <c r="E4746">
        <v>56</v>
      </c>
      <c r="F4746">
        <v>860</v>
      </c>
      <c r="G4746">
        <v>14</v>
      </c>
    </row>
    <row r="4747" spans="1:7">
      <c r="A4747" s="2">
        <v>43979</v>
      </c>
      <c r="B4747" s="2">
        <f t="shared" si="148"/>
        <v>43982</v>
      </c>
      <c r="C4747" s="3">
        <f t="shared" si="149"/>
        <v>1</v>
      </c>
      <c r="D4747" t="s">
        <v>52</v>
      </c>
      <c r="E4747">
        <v>1</v>
      </c>
      <c r="F4747">
        <v>16530</v>
      </c>
      <c r="G4747">
        <v>591</v>
      </c>
    </row>
    <row r="4748" spans="1:7">
      <c r="A4748" s="2">
        <v>43979</v>
      </c>
      <c r="B4748" s="2">
        <f t="shared" si="148"/>
        <v>43982</v>
      </c>
      <c r="C4748" s="3">
        <f t="shared" si="149"/>
        <v>1</v>
      </c>
      <c r="D4748" t="s">
        <v>50</v>
      </c>
      <c r="E4748">
        <v>2</v>
      </c>
      <c r="F4748">
        <v>430</v>
      </c>
      <c r="G4748">
        <v>8</v>
      </c>
    </row>
    <row r="4749" spans="1:7">
      <c r="A4749" s="2">
        <v>43979</v>
      </c>
      <c r="B4749" s="2">
        <f t="shared" si="148"/>
        <v>43982</v>
      </c>
      <c r="C4749" s="3">
        <f t="shared" si="149"/>
        <v>1</v>
      </c>
      <c r="D4749" t="s">
        <v>8</v>
      </c>
      <c r="E4749">
        <v>4</v>
      </c>
      <c r="F4749">
        <v>17763</v>
      </c>
      <c r="G4749">
        <v>857</v>
      </c>
    </row>
    <row r="4750" spans="1:7">
      <c r="A4750" s="2">
        <v>43979</v>
      </c>
      <c r="B4750" s="2">
        <f t="shared" si="148"/>
        <v>43982</v>
      </c>
      <c r="C4750" s="3">
        <f t="shared" si="149"/>
        <v>1</v>
      </c>
      <c r="D4750" t="s">
        <v>44</v>
      </c>
      <c r="E4750">
        <v>5</v>
      </c>
      <c r="F4750">
        <v>6538</v>
      </c>
      <c r="G4750">
        <v>125</v>
      </c>
    </row>
    <row r="4751" spans="1:7">
      <c r="A4751" s="2">
        <v>43979</v>
      </c>
      <c r="B4751" s="2">
        <f t="shared" si="148"/>
        <v>43982</v>
      </c>
      <c r="C4751" s="3">
        <f t="shared" si="149"/>
        <v>1</v>
      </c>
      <c r="D4751" t="s">
        <v>7</v>
      </c>
      <c r="E4751">
        <v>6</v>
      </c>
      <c r="F4751">
        <v>104071</v>
      </c>
      <c r="G4751">
        <v>4042</v>
      </c>
    </row>
    <row r="4752" spans="1:7">
      <c r="A4752" s="2">
        <v>43979</v>
      </c>
      <c r="B4752" s="2">
        <f t="shared" si="148"/>
        <v>43982</v>
      </c>
      <c r="C4752" s="3">
        <f t="shared" si="149"/>
        <v>1</v>
      </c>
      <c r="D4752" t="s">
        <v>22</v>
      </c>
      <c r="E4752">
        <v>8</v>
      </c>
      <c r="F4752">
        <v>25116</v>
      </c>
      <c r="G4752">
        <v>1422</v>
      </c>
    </row>
    <row r="4753" spans="1:7">
      <c r="A4753" s="2">
        <v>43979</v>
      </c>
      <c r="B4753" s="2">
        <f t="shared" si="148"/>
        <v>43982</v>
      </c>
      <c r="C4753" s="3">
        <f t="shared" si="149"/>
        <v>1</v>
      </c>
      <c r="D4753" t="s">
        <v>38</v>
      </c>
      <c r="E4753">
        <v>9</v>
      </c>
      <c r="F4753">
        <v>41559</v>
      </c>
      <c r="G4753">
        <v>3826</v>
      </c>
    </row>
    <row r="4754" spans="1:7">
      <c r="A4754" s="2">
        <v>43979</v>
      </c>
      <c r="B4754" s="2">
        <f t="shared" si="148"/>
        <v>43982</v>
      </c>
      <c r="C4754" s="3">
        <f t="shared" si="149"/>
        <v>1</v>
      </c>
      <c r="D4754" t="s">
        <v>45</v>
      </c>
      <c r="E4754">
        <v>10</v>
      </c>
      <c r="F4754">
        <v>9171</v>
      </c>
      <c r="G4754">
        <v>345</v>
      </c>
    </row>
    <row r="4755" spans="1:7">
      <c r="A4755" s="2">
        <v>43979</v>
      </c>
      <c r="B4755" s="2">
        <f t="shared" si="148"/>
        <v>43982</v>
      </c>
      <c r="C4755" s="3">
        <f t="shared" si="149"/>
        <v>1</v>
      </c>
      <c r="D4755" t="s">
        <v>33</v>
      </c>
      <c r="E4755">
        <v>11</v>
      </c>
      <c r="F4755">
        <v>8492</v>
      </c>
      <c r="G4755">
        <v>453</v>
      </c>
    </row>
    <row r="4756" spans="1:7">
      <c r="A4756" s="2">
        <v>43979</v>
      </c>
      <c r="B4756" s="2">
        <f t="shared" si="148"/>
        <v>43982</v>
      </c>
      <c r="C4756" s="3">
        <f t="shared" si="149"/>
        <v>1</v>
      </c>
      <c r="D4756" t="s">
        <v>15</v>
      </c>
      <c r="E4756">
        <v>12</v>
      </c>
      <c r="F4756">
        <v>53277</v>
      </c>
      <c r="G4756">
        <v>2363</v>
      </c>
    </row>
    <row r="4757" spans="1:7">
      <c r="A4757" s="2">
        <v>43979</v>
      </c>
      <c r="B4757" s="2">
        <f t="shared" si="148"/>
        <v>43982</v>
      </c>
      <c r="C4757" s="3">
        <f t="shared" si="149"/>
        <v>1</v>
      </c>
      <c r="D4757" t="s">
        <v>18</v>
      </c>
      <c r="E4757">
        <v>13</v>
      </c>
      <c r="F4757">
        <v>43363</v>
      </c>
      <c r="G4757">
        <v>1942</v>
      </c>
    </row>
    <row r="4758" spans="1:7">
      <c r="A4758" s="2">
        <v>43979</v>
      </c>
      <c r="B4758" s="2">
        <f t="shared" si="148"/>
        <v>43982</v>
      </c>
      <c r="C4758" s="3">
        <f t="shared" si="149"/>
        <v>1</v>
      </c>
      <c r="D4758" t="s">
        <v>57</v>
      </c>
      <c r="E4758">
        <v>66</v>
      </c>
      <c r="F4758">
        <v>1141</v>
      </c>
      <c r="G4758">
        <v>6</v>
      </c>
    </row>
    <row r="4759" spans="1:7">
      <c r="A4759" s="2">
        <v>43979</v>
      </c>
      <c r="B4759" s="2">
        <f t="shared" si="148"/>
        <v>43982</v>
      </c>
      <c r="C4759" s="3">
        <f t="shared" si="149"/>
        <v>1</v>
      </c>
      <c r="D4759" t="s">
        <v>26</v>
      </c>
      <c r="E4759">
        <v>15</v>
      </c>
      <c r="F4759">
        <v>637</v>
      </c>
      <c r="G4759">
        <v>17</v>
      </c>
    </row>
    <row r="4760" spans="1:7">
      <c r="A4760" s="2">
        <v>43979</v>
      </c>
      <c r="B4760" s="2">
        <f t="shared" si="148"/>
        <v>43982</v>
      </c>
      <c r="C4760" s="3">
        <f t="shared" si="149"/>
        <v>1</v>
      </c>
      <c r="D4760" t="s">
        <v>53</v>
      </c>
      <c r="E4760">
        <v>16</v>
      </c>
      <c r="F4760">
        <v>2770</v>
      </c>
      <c r="G4760">
        <v>82</v>
      </c>
    </row>
    <row r="4761" spans="1:7">
      <c r="A4761" s="2">
        <v>43979</v>
      </c>
      <c r="B4761" s="2">
        <f t="shared" si="148"/>
        <v>43982</v>
      </c>
      <c r="C4761" s="3">
        <f t="shared" si="149"/>
        <v>1</v>
      </c>
      <c r="D4761" t="s">
        <v>6</v>
      </c>
      <c r="E4761">
        <v>17</v>
      </c>
      <c r="F4761">
        <v>116128</v>
      </c>
      <c r="G4761">
        <v>5225</v>
      </c>
    </row>
    <row r="4762" spans="1:7">
      <c r="A4762" s="2">
        <v>43979</v>
      </c>
      <c r="B4762" s="2">
        <f t="shared" si="148"/>
        <v>43982</v>
      </c>
      <c r="C4762" s="3">
        <f t="shared" si="149"/>
        <v>1</v>
      </c>
      <c r="D4762" t="s">
        <v>27</v>
      </c>
      <c r="E4762">
        <v>18</v>
      </c>
      <c r="F4762">
        <v>33885</v>
      </c>
      <c r="G4762">
        <v>2068</v>
      </c>
    </row>
    <row r="4763" spans="1:7">
      <c r="A4763" s="2">
        <v>43979</v>
      </c>
      <c r="B4763" s="2">
        <f t="shared" si="148"/>
        <v>43982</v>
      </c>
      <c r="C4763" s="3">
        <f t="shared" si="149"/>
        <v>1</v>
      </c>
      <c r="D4763" t="s">
        <v>39</v>
      </c>
      <c r="E4763">
        <v>19</v>
      </c>
      <c r="F4763">
        <v>18672</v>
      </c>
      <c r="G4763">
        <v>510</v>
      </c>
    </row>
    <row r="4764" spans="1:7">
      <c r="A4764" s="2">
        <v>43979</v>
      </c>
      <c r="B4764" s="2">
        <f t="shared" si="148"/>
        <v>43982</v>
      </c>
      <c r="C4764" s="3">
        <f t="shared" si="149"/>
        <v>1</v>
      </c>
      <c r="D4764" t="s">
        <v>34</v>
      </c>
      <c r="E4764">
        <v>20</v>
      </c>
      <c r="F4764">
        <v>9513</v>
      </c>
      <c r="G4764">
        <v>209</v>
      </c>
    </row>
    <row r="4765" spans="1:7">
      <c r="A4765" s="2">
        <v>43979</v>
      </c>
      <c r="B4765" s="2">
        <f t="shared" si="148"/>
        <v>43982</v>
      </c>
      <c r="C4765" s="3">
        <f t="shared" si="149"/>
        <v>1</v>
      </c>
      <c r="D4765" t="s">
        <v>28</v>
      </c>
      <c r="E4765">
        <v>21</v>
      </c>
      <c r="F4765">
        <v>9510</v>
      </c>
      <c r="G4765">
        <v>424</v>
      </c>
    </row>
    <row r="4766" spans="1:7">
      <c r="A4766" s="2">
        <v>43979</v>
      </c>
      <c r="B4766" s="2">
        <f t="shared" si="148"/>
        <v>43982</v>
      </c>
      <c r="C4766" s="3">
        <f t="shared" si="149"/>
        <v>1</v>
      </c>
      <c r="D4766" t="s">
        <v>40</v>
      </c>
      <c r="E4766">
        <v>22</v>
      </c>
      <c r="F4766">
        <v>38907</v>
      </c>
      <c r="G4766">
        <v>2740</v>
      </c>
    </row>
    <row r="4767" spans="1:7">
      <c r="A4767" s="2">
        <v>43979</v>
      </c>
      <c r="B4767" s="2">
        <f t="shared" si="148"/>
        <v>43982</v>
      </c>
      <c r="C4767" s="3">
        <f t="shared" si="149"/>
        <v>1</v>
      </c>
      <c r="D4767" t="s">
        <v>51</v>
      </c>
      <c r="E4767">
        <v>23</v>
      </c>
      <c r="F4767">
        <v>2189</v>
      </c>
      <c r="G4767">
        <v>84</v>
      </c>
    </row>
    <row r="4768" spans="1:7">
      <c r="A4768" s="2">
        <v>43979</v>
      </c>
      <c r="B4768" s="2">
        <f t="shared" si="148"/>
        <v>43982</v>
      </c>
      <c r="C4768" s="3">
        <f t="shared" si="149"/>
        <v>1</v>
      </c>
      <c r="D4768" t="s">
        <v>23</v>
      </c>
      <c r="E4768">
        <v>24</v>
      </c>
      <c r="F4768">
        <v>50334</v>
      </c>
      <c r="G4768">
        <v>2428</v>
      </c>
    </row>
    <row r="4769" spans="1:7">
      <c r="A4769" s="2">
        <v>43979</v>
      </c>
      <c r="B4769" s="2">
        <f t="shared" si="148"/>
        <v>43982</v>
      </c>
      <c r="C4769" s="3">
        <f t="shared" si="149"/>
        <v>1</v>
      </c>
      <c r="D4769" t="s">
        <v>9</v>
      </c>
      <c r="E4769">
        <v>25</v>
      </c>
      <c r="F4769">
        <v>94895</v>
      </c>
      <c r="G4769">
        <v>6640</v>
      </c>
    </row>
    <row r="4770" spans="1:7">
      <c r="A4770" s="2">
        <v>43979</v>
      </c>
      <c r="B4770" s="2">
        <f t="shared" si="148"/>
        <v>43982</v>
      </c>
      <c r="C4770" s="3">
        <f t="shared" si="149"/>
        <v>1</v>
      </c>
      <c r="D4770" t="s">
        <v>42</v>
      </c>
      <c r="E4770">
        <v>26</v>
      </c>
      <c r="F4770">
        <v>55944</v>
      </c>
      <c r="G4770">
        <v>5372</v>
      </c>
    </row>
    <row r="4771" spans="1:7">
      <c r="A4771" s="2">
        <v>43979</v>
      </c>
      <c r="B4771" s="2">
        <f t="shared" si="148"/>
        <v>43982</v>
      </c>
      <c r="C4771" s="3">
        <f t="shared" si="149"/>
        <v>1</v>
      </c>
      <c r="D4771" t="s">
        <v>29</v>
      </c>
      <c r="E4771">
        <v>27</v>
      </c>
      <c r="F4771">
        <v>22957</v>
      </c>
      <c r="G4771">
        <v>977</v>
      </c>
    </row>
    <row r="4772" spans="1:7">
      <c r="A4772" s="2">
        <v>43979</v>
      </c>
      <c r="B4772" s="2">
        <f t="shared" si="148"/>
        <v>43982</v>
      </c>
      <c r="C4772" s="3">
        <f t="shared" si="149"/>
        <v>1</v>
      </c>
      <c r="D4772" t="s">
        <v>46</v>
      </c>
      <c r="E4772">
        <v>28</v>
      </c>
      <c r="F4772">
        <v>14372</v>
      </c>
      <c r="G4772">
        <v>693</v>
      </c>
    </row>
    <row r="4773" spans="1:7">
      <c r="A4773" s="2">
        <v>43979</v>
      </c>
      <c r="B4773" s="2">
        <f t="shared" si="148"/>
        <v>43982</v>
      </c>
      <c r="C4773" s="3">
        <f t="shared" si="149"/>
        <v>1</v>
      </c>
      <c r="D4773" t="s">
        <v>35</v>
      </c>
      <c r="E4773">
        <v>29</v>
      </c>
      <c r="F4773">
        <v>12815</v>
      </c>
      <c r="G4773">
        <v>715</v>
      </c>
    </row>
    <row r="4774" spans="1:7">
      <c r="A4774" s="2">
        <v>43979</v>
      </c>
      <c r="B4774" s="2">
        <f t="shared" si="148"/>
        <v>43982</v>
      </c>
      <c r="C4774" s="3">
        <f t="shared" si="149"/>
        <v>1</v>
      </c>
      <c r="D4774" t="s">
        <v>54</v>
      </c>
      <c r="E4774">
        <v>30</v>
      </c>
      <c r="F4774">
        <v>485</v>
      </c>
      <c r="G4774">
        <v>17</v>
      </c>
    </row>
    <row r="4775" spans="1:7">
      <c r="A4775" s="2">
        <v>43979</v>
      </c>
      <c r="B4775" s="2">
        <f t="shared" si="148"/>
        <v>43982</v>
      </c>
      <c r="C4775" s="3">
        <f t="shared" si="149"/>
        <v>1</v>
      </c>
      <c r="D4775" t="s">
        <v>12</v>
      </c>
      <c r="E4775">
        <v>31</v>
      </c>
      <c r="F4775">
        <v>13260</v>
      </c>
      <c r="G4775">
        <v>170</v>
      </c>
    </row>
    <row r="4776" spans="1:7">
      <c r="A4776" s="2">
        <v>43979</v>
      </c>
      <c r="B4776" s="2">
        <f t="shared" si="148"/>
        <v>43982</v>
      </c>
      <c r="C4776" s="3">
        <f t="shared" si="149"/>
        <v>1</v>
      </c>
      <c r="D4776" t="s">
        <v>24</v>
      </c>
      <c r="E4776">
        <v>32</v>
      </c>
      <c r="F4776">
        <v>8247</v>
      </c>
      <c r="G4776">
        <v>410</v>
      </c>
    </row>
    <row r="4777" spans="1:7">
      <c r="A4777" s="2">
        <v>43979</v>
      </c>
      <c r="B4777" s="2">
        <f t="shared" si="148"/>
        <v>43982</v>
      </c>
      <c r="C4777" s="3">
        <f t="shared" si="149"/>
        <v>1</v>
      </c>
      <c r="D4777" t="s">
        <v>19</v>
      </c>
      <c r="E4777">
        <v>33</v>
      </c>
      <c r="F4777">
        <v>4389</v>
      </c>
      <c r="G4777">
        <v>232</v>
      </c>
    </row>
    <row r="4778" spans="1:7">
      <c r="A4778" s="2">
        <v>43979</v>
      </c>
      <c r="B4778" s="2">
        <f t="shared" si="148"/>
        <v>43982</v>
      </c>
      <c r="C4778" s="3">
        <f t="shared" si="149"/>
        <v>1</v>
      </c>
      <c r="D4778" t="s">
        <v>21</v>
      </c>
      <c r="E4778">
        <v>34</v>
      </c>
      <c r="F4778">
        <v>157815</v>
      </c>
      <c r="G4778">
        <v>11401</v>
      </c>
    </row>
    <row r="4779" spans="1:7">
      <c r="A4779" s="2">
        <v>43979</v>
      </c>
      <c r="B4779" s="2">
        <f t="shared" si="148"/>
        <v>43982</v>
      </c>
      <c r="C4779" s="3">
        <f t="shared" si="149"/>
        <v>1</v>
      </c>
      <c r="D4779" t="s">
        <v>47</v>
      </c>
      <c r="E4779">
        <v>35</v>
      </c>
      <c r="F4779">
        <v>7364</v>
      </c>
      <c r="G4779">
        <v>335</v>
      </c>
    </row>
    <row r="4780" spans="1:7">
      <c r="A4780" s="2">
        <v>43979</v>
      </c>
      <c r="B4780" s="2">
        <f t="shared" si="148"/>
        <v>43982</v>
      </c>
      <c r="C4780" s="3">
        <f t="shared" si="149"/>
        <v>1</v>
      </c>
      <c r="D4780" t="s">
        <v>16</v>
      </c>
      <c r="E4780">
        <v>36</v>
      </c>
      <c r="F4780">
        <v>371559</v>
      </c>
      <c r="G4780">
        <v>29438</v>
      </c>
    </row>
    <row r="4781" spans="1:7">
      <c r="A4781" s="2">
        <v>43979</v>
      </c>
      <c r="B4781" s="2">
        <f t="shared" si="148"/>
        <v>43982</v>
      </c>
      <c r="C4781" s="3">
        <f t="shared" si="149"/>
        <v>1</v>
      </c>
      <c r="D4781" t="s">
        <v>20</v>
      </c>
      <c r="E4781">
        <v>37</v>
      </c>
      <c r="F4781">
        <v>25616</v>
      </c>
      <c r="G4781">
        <v>859</v>
      </c>
    </row>
    <row r="4782" spans="1:7">
      <c r="A4782" s="2">
        <v>43979</v>
      </c>
      <c r="B4782" s="2">
        <f t="shared" si="148"/>
        <v>43982</v>
      </c>
      <c r="C4782" s="3">
        <f t="shared" si="149"/>
        <v>1</v>
      </c>
      <c r="D4782" t="s">
        <v>48</v>
      </c>
      <c r="E4782">
        <v>38</v>
      </c>
      <c r="F4782">
        <v>2484</v>
      </c>
      <c r="G4782">
        <v>60</v>
      </c>
    </row>
    <row r="4783" spans="1:7">
      <c r="A4783" s="2">
        <v>43979</v>
      </c>
      <c r="B4783" s="2">
        <f t="shared" si="148"/>
        <v>43982</v>
      </c>
      <c r="C4783" s="3">
        <f t="shared" si="149"/>
        <v>1</v>
      </c>
      <c r="D4783" t="s">
        <v>59</v>
      </c>
      <c r="E4783">
        <v>69</v>
      </c>
      <c r="F4783">
        <v>22</v>
      </c>
      <c r="G4783">
        <v>2</v>
      </c>
    </row>
    <row r="4784" spans="1:7">
      <c r="A4784" s="2">
        <v>43979</v>
      </c>
      <c r="B4784" s="2">
        <f t="shared" si="148"/>
        <v>43982</v>
      </c>
      <c r="C4784" s="3">
        <f t="shared" si="149"/>
        <v>1</v>
      </c>
      <c r="D4784" t="s">
        <v>41</v>
      </c>
      <c r="E4784">
        <v>39</v>
      </c>
      <c r="F4784">
        <v>33915</v>
      </c>
      <c r="G4784">
        <v>2098</v>
      </c>
    </row>
    <row r="4785" spans="1:7">
      <c r="A4785" s="2">
        <v>43979</v>
      </c>
      <c r="B4785" s="2">
        <f t="shared" si="148"/>
        <v>43982</v>
      </c>
      <c r="C4785" s="3">
        <f t="shared" si="149"/>
        <v>1</v>
      </c>
      <c r="D4785" t="s">
        <v>30</v>
      </c>
      <c r="E4785">
        <v>40</v>
      </c>
      <c r="F4785">
        <v>6270</v>
      </c>
      <c r="G4785">
        <v>326</v>
      </c>
    </row>
    <row r="4786" spans="1:7">
      <c r="A4786" s="2">
        <v>43979</v>
      </c>
      <c r="B4786" s="2">
        <f t="shared" si="148"/>
        <v>43982</v>
      </c>
      <c r="C4786" s="3">
        <f t="shared" si="149"/>
        <v>1</v>
      </c>
      <c r="D4786" t="s">
        <v>14</v>
      </c>
      <c r="E4786">
        <v>41</v>
      </c>
      <c r="F4786">
        <v>4087</v>
      </c>
      <c r="G4786">
        <v>151</v>
      </c>
    </row>
    <row r="4787" spans="1:7">
      <c r="A4787" s="2">
        <v>43979</v>
      </c>
      <c r="B4787" s="2">
        <f t="shared" si="148"/>
        <v>43982</v>
      </c>
      <c r="C4787" s="3">
        <f t="shared" si="149"/>
        <v>1</v>
      </c>
      <c r="D4787" t="s">
        <v>31</v>
      </c>
      <c r="E4787">
        <v>42</v>
      </c>
      <c r="F4787">
        <v>74312</v>
      </c>
      <c r="G4787">
        <v>5397</v>
      </c>
    </row>
    <row r="4788" spans="1:7">
      <c r="A4788" s="2">
        <v>43979</v>
      </c>
      <c r="B4788" s="2">
        <f t="shared" si="148"/>
        <v>43982</v>
      </c>
      <c r="C4788" s="3">
        <f t="shared" si="149"/>
        <v>1</v>
      </c>
      <c r="D4788" t="s">
        <v>55</v>
      </c>
      <c r="E4788">
        <v>72</v>
      </c>
      <c r="F4788">
        <v>3486</v>
      </c>
      <c r="G4788">
        <v>131</v>
      </c>
    </row>
    <row r="4789" spans="1:7">
      <c r="A4789" s="2">
        <v>43979</v>
      </c>
      <c r="B4789" s="2">
        <f t="shared" si="148"/>
        <v>43982</v>
      </c>
      <c r="C4789" s="3">
        <f t="shared" si="149"/>
        <v>1</v>
      </c>
      <c r="D4789" t="s">
        <v>17</v>
      </c>
      <c r="E4789">
        <v>44</v>
      </c>
      <c r="F4789">
        <v>14494</v>
      </c>
      <c r="G4789">
        <v>677</v>
      </c>
    </row>
    <row r="4790" spans="1:7">
      <c r="A4790" s="2">
        <v>43979</v>
      </c>
      <c r="B4790" s="2">
        <f t="shared" si="148"/>
        <v>43982</v>
      </c>
      <c r="C4790" s="3">
        <f t="shared" si="149"/>
        <v>1</v>
      </c>
      <c r="D4790" t="s">
        <v>32</v>
      </c>
      <c r="E4790">
        <v>45</v>
      </c>
      <c r="F4790">
        <v>10788</v>
      </c>
      <c r="G4790">
        <v>470</v>
      </c>
    </row>
    <row r="4791" spans="1:7">
      <c r="A4791" s="2">
        <v>43979</v>
      </c>
      <c r="B4791" s="2">
        <f t="shared" si="148"/>
        <v>43982</v>
      </c>
      <c r="C4791" s="3">
        <f t="shared" si="149"/>
        <v>1</v>
      </c>
      <c r="D4791" t="s">
        <v>43</v>
      </c>
      <c r="E4791">
        <v>46</v>
      </c>
      <c r="F4791">
        <v>4793</v>
      </c>
      <c r="G4791">
        <v>54</v>
      </c>
    </row>
    <row r="4792" spans="1:7">
      <c r="A4792" s="2">
        <v>43979</v>
      </c>
      <c r="B4792" s="2">
        <f t="shared" si="148"/>
        <v>43982</v>
      </c>
      <c r="C4792" s="3">
        <f t="shared" si="149"/>
        <v>1</v>
      </c>
      <c r="D4792" t="s">
        <v>25</v>
      </c>
      <c r="E4792">
        <v>47</v>
      </c>
      <c r="F4792">
        <v>21763</v>
      </c>
      <c r="G4792">
        <v>352</v>
      </c>
    </row>
    <row r="4793" spans="1:7">
      <c r="A4793" s="2">
        <v>43979</v>
      </c>
      <c r="B4793" s="2">
        <f t="shared" si="148"/>
        <v>43982</v>
      </c>
      <c r="C4793" s="3">
        <f t="shared" si="149"/>
        <v>1</v>
      </c>
      <c r="D4793" t="s">
        <v>11</v>
      </c>
      <c r="E4793">
        <v>48</v>
      </c>
      <c r="F4793">
        <v>60820</v>
      </c>
      <c r="G4793">
        <v>1618</v>
      </c>
    </row>
    <row r="4794" spans="1:7">
      <c r="A4794" s="2">
        <v>43979</v>
      </c>
      <c r="B4794" s="2">
        <f t="shared" si="148"/>
        <v>43982</v>
      </c>
      <c r="C4794" s="3">
        <f t="shared" si="149"/>
        <v>1</v>
      </c>
      <c r="D4794" t="s">
        <v>13</v>
      </c>
      <c r="E4794">
        <v>49</v>
      </c>
      <c r="F4794">
        <v>8953</v>
      </c>
      <c r="G4794">
        <v>106</v>
      </c>
    </row>
    <row r="4795" spans="1:7">
      <c r="A4795" s="2">
        <v>43979</v>
      </c>
      <c r="B4795" s="2">
        <f t="shared" si="148"/>
        <v>43982</v>
      </c>
      <c r="C4795" s="3">
        <f t="shared" si="149"/>
        <v>1</v>
      </c>
      <c r="D4795" t="s">
        <v>36</v>
      </c>
      <c r="E4795">
        <v>50</v>
      </c>
      <c r="F4795">
        <v>974</v>
      </c>
      <c r="G4795">
        <v>55</v>
      </c>
    </row>
    <row r="4796" spans="1:7">
      <c r="A4796" s="2">
        <v>43979</v>
      </c>
      <c r="B4796" s="2">
        <f t="shared" si="148"/>
        <v>43982</v>
      </c>
      <c r="C4796" s="3">
        <f t="shared" si="149"/>
        <v>1</v>
      </c>
      <c r="D4796" t="s">
        <v>56</v>
      </c>
      <c r="E4796">
        <v>78</v>
      </c>
      <c r="F4796">
        <v>69</v>
      </c>
      <c r="G4796">
        <v>6</v>
      </c>
    </row>
    <row r="4797" spans="1:7">
      <c r="A4797" s="2">
        <v>43979</v>
      </c>
      <c r="B4797" s="2">
        <f t="shared" si="148"/>
        <v>43982</v>
      </c>
      <c r="C4797" s="3">
        <f t="shared" si="149"/>
        <v>1</v>
      </c>
      <c r="D4797" t="s">
        <v>37</v>
      </c>
      <c r="E4797">
        <v>51</v>
      </c>
      <c r="F4797">
        <v>41401</v>
      </c>
      <c r="G4797">
        <v>1338</v>
      </c>
    </row>
    <row r="4798" spans="1:7">
      <c r="A4798" s="2">
        <v>43979</v>
      </c>
      <c r="B4798" s="2">
        <f t="shared" si="148"/>
        <v>43982</v>
      </c>
      <c r="C4798" s="3">
        <f t="shared" si="149"/>
        <v>1</v>
      </c>
      <c r="D4798" t="s">
        <v>5</v>
      </c>
      <c r="E4798">
        <v>53</v>
      </c>
      <c r="F4798">
        <v>22091</v>
      </c>
      <c r="G4798">
        <v>1116</v>
      </c>
    </row>
    <row r="4799" spans="1:7">
      <c r="A4799" s="2">
        <v>43979</v>
      </c>
      <c r="B4799" s="2">
        <f t="shared" si="148"/>
        <v>43982</v>
      </c>
      <c r="C4799" s="3">
        <f t="shared" si="149"/>
        <v>1</v>
      </c>
      <c r="D4799" t="s">
        <v>58</v>
      </c>
      <c r="E4799">
        <v>54</v>
      </c>
      <c r="F4799">
        <v>1935</v>
      </c>
      <c r="G4799">
        <v>74</v>
      </c>
    </row>
    <row r="4800" spans="1:7">
      <c r="A4800" s="2">
        <v>43979</v>
      </c>
      <c r="B4800" s="2">
        <f t="shared" si="148"/>
        <v>43982</v>
      </c>
      <c r="C4800" s="3">
        <f t="shared" si="149"/>
        <v>1</v>
      </c>
      <c r="D4800" t="s">
        <v>10</v>
      </c>
      <c r="E4800">
        <v>55</v>
      </c>
      <c r="F4800">
        <v>17476</v>
      </c>
      <c r="G4800">
        <v>550</v>
      </c>
    </row>
    <row r="4801" spans="1:7">
      <c r="A4801" s="2">
        <v>43979</v>
      </c>
      <c r="B4801" s="2">
        <f t="shared" si="148"/>
        <v>43982</v>
      </c>
      <c r="C4801" s="3">
        <f t="shared" si="149"/>
        <v>1</v>
      </c>
      <c r="D4801" t="s">
        <v>49</v>
      </c>
      <c r="E4801">
        <v>56</v>
      </c>
      <c r="F4801">
        <v>876</v>
      </c>
      <c r="G4801">
        <v>15</v>
      </c>
    </row>
    <row r="4802" spans="1:7">
      <c r="A4802" s="2">
        <v>43980</v>
      </c>
      <c r="B4802" s="2">
        <f t="shared" si="148"/>
        <v>43982</v>
      </c>
      <c r="C4802" s="3">
        <f t="shared" si="149"/>
        <v>1</v>
      </c>
      <c r="D4802" t="s">
        <v>52</v>
      </c>
      <c r="E4802">
        <v>1</v>
      </c>
      <c r="F4802">
        <v>17031</v>
      </c>
      <c r="G4802">
        <v>610</v>
      </c>
    </row>
    <row r="4803" spans="1:7">
      <c r="A4803" s="2">
        <v>43980</v>
      </c>
      <c r="B4803" s="2">
        <f t="shared" si="148"/>
        <v>43982</v>
      </c>
      <c r="C4803" s="3">
        <f t="shared" si="149"/>
        <v>1</v>
      </c>
      <c r="D4803" t="s">
        <v>50</v>
      </c>
      <c r="E4803">
        <v>2</v>
      </c>
      <c r="F4803">
        <v>436</v>
      </c>
      <c r="G4803">
        <v>8</v>
      </c>
    </row>
    <row r="4804" spans="1:7">
      <c r="A4804" s="2">
        <v>43980</v>
      </c>
      <c r="B4804" s="2">
        <f t="shared" ref="B4804:B4867" si="150">EOMONTH(A4804,0)</f>
        <v>43982</v>
      </c>
      <c r="C4804" s="3">
        <f t="shared" ref="C4804:C4867" si="151">IF(A4804=B4804,0,1)</f>
        <v>1</v>
      </c>
      <c r="D4804" t="s">
        <v>8</v>
      </c>
      <c r="E4804">
        <v>4</v>
      </c>
      <c r="F4804">
        <v>18465</v>
      </c>
      <c r="G4804">
        <v>885</v>
      </c>
    </row>
    <row r="4805" spans="1:7">
      <c r="A4805" s="2">
        <v>43980</v>
      </c>
      <c r="B4805" s="2">
        <f t="shared" si="150"/>
        <v>43982</v>
      </c>
      <c r="C4805" s="3">
        <f t="shared" si="151"/>
        <v>1</v>
      </c>
      <c r="D4805" t="s">
        <v>44</v>
      </c>
      <c r="E4805">
        <v>5</v>
      </c>
      <c r="F4805">
        <v>6777</v>
      </c>
      <c r="G4805">
        <v>132</v>
      </c>
    </row>
    <row r="4806" spans="1:7">
      <c r="A4806" s="2">
        <v>43980</v>
      </c>
      <c r="B4806" s="2">
        <f t="shared" si="150"/>
        <v>43982</v>
      </c>
      <c r="C4806" s="3">
        <f t="shared" si="151"/>
        <v>1</v>
      </c>
      <c r="D4806" t="s">
        <v>7</v>
      </c>
      <c r="E4806">
        <v>6</v>
      </c>
      <c r="F4806">
        <v>107043</v>
      </c>
      <c r="G4806">
        <v>4144</v>
      </c>
    </row>
    <row r="4807" spans="1:7">
      <c r="A4807" s="2">
        <v>43980</v>
      </c>
      <c r="B4807" s="2">
        <f t="shared" si="150"/>
        <v>43982</v>
      </c>
      <c r="C4807" s="3">
        <f t="shared" si="151"/>
        <v>1</v>
      </c>
      <c r="D4807" t="s">
        <v>22</v>
      </c>
      <c r="E4807">
        <v>8</v>
      </c>
      <c r="F4807">
        <v>25602</v>
      </c>
      <c r="G4807">
        <v>1437</v>
      </c>
    </row>
    <row r="4808" spans="1:7">
      <c r="A4808" s="2">
        <v>43980</v>
      </c>
      <c r="B4808" s="2">
        <f t="shared" si="150"/>
        <v>43982</v>
      </c>
      <c r="C4808" s="3">
        <f t="shared" si="151"/>
        <v>1</v>
      </c>
      <c r="D4808" t="s">
        <v>38</v>
      </c>
      <c r="E4808">
        <v>9</v>
      </c>
      <c r="F4808">
        <v>41762</v>
      </c>
      <c r="G4808">
        <v>3868</v>
      </c>
    </row>
    <row r="4809" spans="1:7">
      <c r="A4809" s="2">
        <v>43980</v>
      </c>
      <c r="B4809" s="2">
        <f t="shared" si="150"/>
        <v>43982</v>
      </c>
      <c r="C4809" s="3">
        <f t="shared" si="151"/>
        <v>1</v>
      </c>
      <c r="D4809" t="s">
        <v>45</v>
      </c>
      <c r="E4809">
        <v>10</v>
      </c>
      <c r="F4809">
        <v>9236</v>
      </c>
      <c r="G4809">
        <v>356</v>
      </c>
    </row>
    <row r="4810" spans="1:7">
      <c r="A4810" s="2">
        <v>43980</v>
      </c>
      <c r="B4810" s="2">
        <f t="shared" si="150"/>
        <v>43982</v>
      </c>
      <c r="C4810" s="3">
        <f t="shared" si="151"/>
        <v>1</v>
      </c>
      <c r="D4810" t="s">
        <v>33</v>
      </c>
      <c r="E4810">
        <v>11</v>
      </c>
      <c r="F4810">
        <v>8538</v>
      </c>
      <c r="G4810">
        <v>460</v>
      </c>
    </row>
    <row r="4811" spans="1:7">
      <c r="A4811" s="2">
        <v>43980</v>
      </c>
      <c r="B4811" s="2">
        <f t="shared" si="150"/>
        <v>43982</v>
      </c>
      <c r="C4811" s="3">
        <f t="shared" si="151"/>
        <v>1</v>
      </c>
      <c r="D4811" t="s">
        <v>15</v>
      </c>
      <c r="E4811">
        <v>12</v>
      </c>
      <c r="F4811">
        <v>54489</v>
      </c>
      <c r="G4811">
        <v>2412</v>
      </c>
    </row>
    <row r="4812" spans="1:7">
      <c r="A4812" s="2">
        <v>43980</v>
      </c>
      <c r="B4812" s="2">
        <f t="shared" si="150"/>
        <v>43982</v>
      </c>
      <c r="C4812" s="3">
        <f t="shared" si="151"/>
        <v>1</v>
      </c>
      <c r="D4812" t="s">
        <v>18</v>
      </c>
      <c r="E4812">
        <v>13</v>
      </c>
      <c r="F4812">
        <v>43888</v>
      </c>
      <c r="G4812">
        <v>1953</v>
      </c>
    </row>
    <row r="4813" spans="1:7">
      <c r="A4813" s="2">
        <v>43980</v>
      </c>
      <c r="B4813" s="2">
        <f t="shared" si="150"/>
        <v>43982</v>
      </c>
      <c r="C4813" s="3">
        <f t="shared" si="151"/>
        <v>1</v>
      </c>
      <c r="D4813" t="s">
        <v>57</v>
      </c>
      <c r="E4813">
        <v>66</v>
      </c>
      <c r="F4813">
        <v>1141</v>
      </c>
      <c r="G4813">
        <v>6</v>
      </c>
    </row>
    <row r="4814" spans="1:7">
      <c r="A4814" s="2">
        <v>43980</v>
      </c>
      <c r="B4814" s="2">
        <f t="shared" si="150"/>
        <v>43982</v>
      </c>
      <c r="C4814" s="3">
        <f t="shared" si="151"/>
        <v>1</v>
      </c>
      <c r="D4814" t="s">
        <v>26</v>
      </c>
      <c r="E4814">
        <v>15</v>
      </c>
      <c r="F4814">
        <v>639</v>
      </c>
      <c r="G4814">
        <v>17</v>
      </c>
    </row>
    <row r="4815" spans="1:7">
      <c r="A4815" s="2">
        <v>43980</v>
      </c>
      <c r="B4815" s="2">
        <f t="shared" si="150"/>
        <v>43982</v>
      </c>
      <c r="C4815" s="3">
        <f t="shared" si="151"/>
        <v>1</v>
      </c>
      <c r="D4815" t="s">
        <v>53</v>
      </c>
      <c r="E4815">
        <v>16</v>
      </c>
      <c r="F4815">
        <v>2804</v>
      </c>
      <c r="G4815">
        <v>82</v>
      </c>
    </row>
    <row r="4816" spans="1:7">
      <c r="A4816" s="2">
        <v>43980</v>
      </c>
      <c r="B4816" s="2">
        <f t="shared" si="150"/>
        <v>43982</v>
      </c>
      <c r="C4816" s="3">
        <f t="shared" si="151"/>
        <v>1</v>
      </c>
      <c r="D4816" t="s">
        <v>6</v>
      </c>
      <c r="E4816">
        <v>17</v>
      </c>
      <c r="F4816">
        <v>117794</v>
      </c>
      <c r="G4816">
        <v>5308</v>
      </c>
    </row>
    <row r="4817" spans="1:7">
      <c r="A4817" s="2">
        <v>43980</v>
      </c>
      <c r="B4817" s="2">
        <f t="shared" si="150"/>
        <v>43982</v>
      </c>
      <c r="C4817" s="3">
        <f t="shared" si="151"/>
        <v>1</v>
      </c>
      <c r="D4817" t="s">
        <v>27</v>
      </c>
      <c r="E4817">
        <v>18</v>
      </c>
      <c r="F4817">
        <v>34399</v>
      </c>
      <c r="G4817">
        <v>2110</v>
      </c>
    </row>
    <row r="4818" spans="1:7">
      <c r="A4818" s="2">
        <v>43980</v>
      </c>
      <c r="B4818" s="2">
        <f t="shared" si="150"/>
        <v>43982</v>
      </c>
      <c r="C4818" s="3">
        <f t="shared" si="151"/>
        <v>1</v>
      </c>
      <c r="D4818" t="s">
        <v>39</v>
      </c>
      <c r="E4818">
        <v>19</v>
      </c>
      <c r="F4818">
        <v>19019</v>
      </c>
      <c r="G4818">
        <v>525</v>
      </c>
    </row>
    <row r="4819" spans="1:7">
      <c r="A4819" s="2">
        <v>43980</v>
      </c>
      <c r="B4819" s="2">
        <f t="shared" si="150"/>
        <v>43982</v>
      </c>
      <c r="C4819" s="3">
        <f t="shared" si="151"/>
        <v>1</v>
      </c>
      <c r="D4819" t="s">
        <v>34</v>
      </c>
      <c r="E4819">
        <v>20</v>
      </c>
      <c r="F4819">
        <v>9826</v>
      </c>
      <c r="G4819">
        <v>209</v>
      </c>
    </row>
    <row r="4820" spans="1:7">
      <c r="A4820" s="2">
        <v>43980</v>
      </c>
      <c r="B4820" s="2">
        <f t="shared" si="150"/>
        <v>43982</v>
      </c>
      <c r="C4820" s="3">
        <f t="shared" si="151"/>
        <v>1</v>
      </c>
      <c r="D4820" t="s">
        <v>28</v>
      </c>
      <c r="E4820">
        <v>21</v>
      </c>
      <c r="F4820">
        <v>9688</v>
      </c>
      <c r="G4820">
        <v>434</v>
      </c>
    </row>
    <row r="4821" spans="1:7">
      <c r="A4821" s="2">
        <v>43980</v>
      </c>
      <c r="B4821" s="2">
        <f t="shared" si="150"/>
        <v>43982</v>
      </c>
      <c r="C4821" s="3">
        <f t="shared" si="151"/>
        <v>1</v>
      </c>
      <c r="D4821" t="s">
        <v>40</v>
      </c>
      <c r="E4821">
        <v>22</v>
      </c>
      <c r="F4821">
        <v>38907</v>
      </c>
      <c r="G4821">
        <v>2766</v>
      </c>
    </row>
    <row r="4822" spans="1:7">
      <c r="A4822" s="2">
        <v>43980</v>
      </c>
      <c r="B4822" s="2">
        <f t="shared" si="150"/>
        <v>43982</v>
      </c>
      <c r="C4822" s="3">
        <f t="shared" si="151"/>
        <v>1</v>
      </c>
      <c r="D4822" t="s">
        <v>51</v>
      </c>
      <c r="E4822">
        <v>23</v>
      </c>
      <c r="F4822">
        <v>2226</v>
      </c>
      <c r="G4822">
        <v>85</v>
      </c>
    </row>
    <row r="4823" spans="1:7">
      <c r="A4823" s="2">
        <v>43980</v>
      </c>
      <c r="B4823" s="2">
        <f t="shared" si="150"/>
        <v>43982</v>
      </c>
      <c r="C4823" s="3">
        <f t="shared" si="151"/>
        <v>1</v>
      </c>
      <c r="D4823" t="s">
        <v>23</v>
      </c>
      <c r="E4823">
        <v>24</v>
      </c>
      <c r="F4823">
        <v>51631</v>
      </c>
      <c r="G4823">
        <v>2466</v>
      </c>
    </row>
    <row r="4824" spans="1:7">
      <c r="A4824" s="2">
        <v>43980</v>
      </c>
      <c r="B4824" s="2">
        <f t="shared" si="150"/>
        <v>43982</v>
      </c>
      <c r="C4824" s="3">
        <f t="shared" si="151"/>
        <v>1</v>
      </c>
      <c r="D4824" t="s">
        <v>9</v>
      </c>
      <c r="E4824">
        <v>25</v>
      </c>
      <c r="F4824">
        <v>95512</v>
      </c>
      <c r="G4824">
        <v>6718</v>
      </c>
    </row>
    <row r="4825" spans="1:7">
      <c r="A4825" s="2">
        <v>43980</v>
      </c>
      <c r="B4825" s="2">
        <f t="shared" si="150"/>
        <v>43982</v>
      </c>
      <c r="C4825" s="3">
        <f t="shared" si="151"/>
        <v>1</v>
      </c>
      <c r="D4825" t="s">
        <v>42</v>
      </c>
      <c r="E4825">
        <v>26</v>
      </c>
      <c r="F4825">
        <v>56589</v>
      </c>
      <c r="G4825">
        <v>5406</v>
      </c>
    </row>
    <row r="4826" spans="1:7">
      <c r="A4826" s="2">
        <v>43980</v>
      </c>
      <c r="B4826" s="2">
        <f t="shared" si="150"/>
        <v>43982</v>
      </c>
      <c r="C4826" s="3">
        <f t="shared" si="151"/>
        <v>1</v>
      </c>
      <c r="D4826" t="s">
        <v>29</v>
      </c>
      <c r="E4826">
        <v>27</v>
      </c>
      <c r="F4826">
        <v>23541</v>
      </c>
      <c r="G4826">
        <v>1006</v>
      </c>
    </row>
    <row r="4827" spans="1:7">
      <c r="A4827" s="2">
        <v>43980</v>
      </c>
      <c r="B4827" s="2">
        <f t="shared" si="150"/>
        <v>43982</v>
      </c>
      <c r="C4827" s="3">
        <f t="shared" si="151"/>
        <v>1</v>
      </c>
      <c r="D4827" t="s">
        <v>46</v>
      </c>
      <c r="E4827">
        <v>28</v>
      </c>
      <c r="F4827">
        <v>14790</v>
      </c>
      <c r="G4827">
        <v>710</v>
      </c>
    </row>
    <row r="4828" spans="1:7">
      <c r="A4828" s="2">
        <v>43980</v>
      </c>
      <c r="B4828" s="2">
        <f t="shared" si="150"/>
        <v>43982</v>
      </c>
      <c r="C4828" s="3">
        <f t="shared" si="151"/>
        <v>1</v>
      </c>
      <c r="D4828" t="s">
        <v>35</v>
      </c>
      <c r="E4828">
        <v>29</v>
      </c>
      <c r="F4828">
        <v>12949</v>
      </c>
      <c r="G4828">
        <v>740</v>
      </c>
    </row>
    <row r="4829" spans="1:7">
      <c r="A4829" s="2">
        <v>43980</v>
      </c>
      <c r="B4829" s="2">
        <f t="shared" si="150"/>
        <v>43982</v>
      </c>
      <c r="C4829" s="3">
        <f t="shared" si="151"/>
        <v>1</v>
      </c>
      <c r="D4829" t="s">
        <v>54</v>
      </c>
      <c r="E4829">
        <v>30</v>
      </c>
      <c r="F4829">
        <v>493</v>
      </c>
      <c r="G4829">
        <v>17</v>
      </c>
    </row>
    <row r="4830" spans="1:7">
      <c r="A4830" s="2">
        <v>43980</v>
      </c>
      <c r="B4830" s="2">
        <f t="shared" si="150"/>
        <v>43982</v>
      </c>
      <c r="C4830" s="3">
        <f t="shared" si="151"/>
        <v>1</v>
      </c>
      <c r="D4830" t="s">
        <v>12</v>
      </c>
      <c r="E4830">
        <v>31</v>
      </c>
      <c r="F4830">
        <v>13654</v>
      </c>
      <c r="G4830">
        <v>177</v>
      </c>
    </row>
    <row r="4831" spans="1:7">
      <c r="A4831" s="2">
        <v>43980</v>
      </c>
      <c r="B4831" s="2">
        <f t="shared" si="150"/>
        <v>43982</v>
      </c>
      <c r="C4831" s="3">
        <f t="shared" si="151"/>
        <v>1</v>
      </c>
      <c r="D4831" t="s">
        <v>24</v>
      </c>
      <c r="E4831">
        <v>32</v>
      </c>
      <c r="F4831">
        <v>8375</v>
      </c>
      <c r="G4831">
        <v>415</v>
      </c>
    </row>
    <row r="4832" spans="1:7">
      <c r="A4832" s="2">
        <v>43980</v>
      </c>
      <c r="B4832" s="2">
        <f t="shared" si="150"/>
        <v>43982</v>
      </c>
      <c r="C4832" s="3">
        <f t="shared" si="151"/>
        <v>1</v>
      </c>
      <c r="D4832" t="s">
        <v>19</v>
      </c>
      <c r="E4832">
        <v>33</v>
      </c>
      <c r="F4832">
        <v>4492</v>
      </c>
      <c r="G4832">
        <v>238</v>
      </c>
    </row>
    <row r="4833" spans="1:7">
      <c r="A4833" s="2">
        <v>43980</v>
      </c>
      <c r="B4833" s="2">
        <f t="shared" si="150"/>
        <v>43982</v>
      </c>
      <c r="C4833" s="3">
        <f t="shared" si="151"/>
        <v>1</v>
      </c>
      <c r="D4833" t="s">
        <v>21</v>
      </c>
      <c r="E4833">
        <v>34</v>
      </c>
      <c r="F4833">
        <v>158844</v>
      </c>
      <c r="G4833">
        <v>11531</v>
      </c>
    </row>
    <row r="4834" spans="1:7">
      <c r="A4834" s="2">
        <v>43980</v>
      </c>
      <c r="B4834" s="2">
        <f t="shared" si="150"/>
        <v>43982</v>
      </c>
      <c r="C4834" s="3">
        <f t="shared" si="151"/>
        <v>1</v>
      </c>
      <c r="D4834" t="s">
        <v>47</v>
      </c>
      <c r="E4834">
        <v>35</v>
      </c>
      <c r="F4834">
        <v>7493</v>
      </c>
      <c r="G4834">
        <v>344</v>
      </c>
    </row>
    <row r="4835" spans="1:7">
      <c r="A4835" s="2">
        <v>43980</v>
      </c>
      <c r="B4835" s="2">
        <f t="shared" si="150"/>
        <v>43982</v>
      </c>
      <c r="C4835" s="3">
        <f t="shared" si="151"/>
        <v>1</v>
      </c>
      <c r="D4835" t="s">
        <v>16</v>
      </c>
      <c r="E4835">
        <v>36</v>
      </c>
      <c r="F4835">
        <v>373108</v>
      </c>
      <c r="G4835">
        <v>29535</v>
      </c>
    </row>
    <row r="4836" spans="1:7">
      <c r="A4836" s="2">
        <v>43980</v>
      </c>
      <c r="B4836" s="2">
        <f t="shared" si="150"/>
        <v>43982</v>
      </c>
      <c r="C4836" s="3">
        <f t="shared" si="151"/>
        <v>1</v>
      </c>
      <c r="D4836" t="s">
        <v>20</v>
      </c>
      <c r="E4836">
        <v>37</v>
      </c>
      <c r="F4836">
        <v>26735</v>
      </c>
      <c r="G4836">
        <v>888</v>
      </c>
    </row>
    <row r="4837" spans="1:7">
      <c r="A4837" s="2">
        <v>43980</v>
      </c>
      <c r="B4837" s="2">
        <f t="shared" si="150"/>
        <v>43982</v>
      </c>
      <c r="C4837" s="3">
        <f t="shared" si="151"/>
        <v>1</v>
      </c>
      <c r="D4837" t="s">
        <v>48</v>
      </c>
      <c r="E4837">
        <v>38</v>
      </c>
      <c r="F4837">
        <v>2523</v>
      </c>
      <c r="G4837">
        <v>62</v>
      </c>
    </row>
    <row r="4838" spans="1:7">
      <c r="A4838" s="2">
        <v>43980</v>
      </c>
      <c r="B4838" s="2">
        <f t="shared" si="150"/>
        <v>43982</v>
      </c>
      <c r="C4838" s="3">
        <f t="shared" si="151"/>
        <v>1</v>
      </c>
      <c r="D4838" t="s">
        <v>59</v>
      </c>
      <c r="E4838">
        <v>69</v>
      </c>
      <c r="F4838">
        <v>22</v>
      </c>
      <c r="G4838">
        <v>2</v>
      </c>
    </row>
    <row r="4839" spans="1:7">
      <c r="A4839" s="2">
        <v>43980</v>
      </c>
      <c r="B4839" s="2">
        <f t="shared" si="150"/>
        <v>43982</v>
      </c>
      <c r="C4839" s="3">
        <f t="shared" si="151"/>
        <v>1</v>
      </c>
      <c r="D4839" t="s">
        <v>41</v>
      </c>
      <c r="E4839">
        <v>39</v>
      </c>
      <c r="F4839">
        <v>34566</v>
      </c>
      <c r="G4839">
        <v>2131</v>
      </c>
    </row>
    <row r="4840" spans="1:7">
      <c r="A4840" s="2">
        <v>43980</v>
      </c>
      <c r="B4840" s="2">
        <f t="shared" si="150"/>
        <v>43982</v>
      </c>
      <c r="C4840" s="3">
        <f t="shared" si="151"/>
        <v>1</v>
      </c>
      <c r="D4840" t="s">
        <v>30</v>
      </c>
      <c r="E4840">
        <v>40</v>
      </c>
      <c r="F4840">
        <v>6338</v>
      </c>
      <c r="G4840">
        <v>329</v>
      </c>
    </row>
    <row r="4841" spans="1:7">
      <c r="A4841" s="2">
        <v>43980</v>
      </c>
      <c r="B4841" s="2">
        <f t="shared" si="150"/>
        <v>43982</v>
      </c>
      <c r="C4841" s="3">
        <f t="shared" si="151"/>
        <v>1</v>
      </c>
      <c r="D4841" t="s">
        <v>14</v>
      </c>
      <c r="E4841">
        <v>41</v>
      </c>
      <c r="F4841">
        <v>4133</v>
      </c>
      <c r="G4841">
        <v>151</v>
      </c>
    </row>
    <row r="4842" spans="1:7">
      <c r="A4842" s="2">
        <v>43980</v>
      </c>
      <c r="B4842" s="2">
        <f t="shared" si="150"/>
        <v>43982</v>
      </c>
      <c r="C4842" s="3">
        <f t="shared" si="151"/>
        <v>1</v>
      </c>
      <c r="D4842" t="s">
        <v>31</v>
      </c>
      <c r="E4842">
        <v>42</v>
      </c>
      <c r="F4842">
        <v>75073</v>
      </c>
      <c r="G4842">
        <v>5467</v>
      </c>
    </row>
    <row r="4843" spans="1:7">
      <c r="A4843" s="2">
        <v>43980</v>
      </c>
      <c r="B4843" s="2">
        <f t="shared" si="150"/>
        <v>43982</v>
      </c>
      <c r="C4843" s="3">
        <f t="shared" si="151"/>
        <v>1</v>
      </c>
      <c r="D4843" t="s">
        <v>55</v>
      </c>
      <c r="E4843">
        <v>72</v>
      </c>
      <c r="F4843">
        <v>3647</v>
      </c>
      <c r="G4843">
        <v>132</v>
      </c>
    </row>
    <row r="4844" spans="1:7">
      <c r="A4844" s="2">
        <v>43980</v>
      </c>
      <c r="B4844" s="2">
        <f t="shared" si="150"/>
        <v>43982</v>
      </c>
      <c r="C4844" s="3">
        <f t="shared" si="151"/>
        <v>1</v>
      </c>
      <c r="D4844" t="s">
        <v>17</v>
      </c>
      <c r="E4844">
        <v>44</v>
      </c>
      <c r="F4844">
        <v>14635</v>
      </c>
      <c r="G4844">
        <v>693</v>
      </c>
    </row>
    <row r="4845" spans="1:7">
      <c r="A4845" s="2">
        <v>43980</v>
      </c>
      <c r="B4845" s="2">
        <f t="shared" si="150"/>
        <v>43982</v>
      </c>
      <c r="C4845" s="3">
        <f t="shared" si="151"/>
        <v>1</v>
      </c>
      <c r="D4845" t="s">
        <v>32</v>
      </c>
      <c r="E4845">
        <v>45</v>
      </c>
      <c r="F4845">
        <v>11131</v>
      </c>
      <c r="G4845">
        <v>483</v>
      </c>
    </row>
    <row r="4846" spans="1:7">
      <c r="A4846" s="2">
        <v>43980</v>
      </c>
      <c r="B4846" s="2">
        <f t="shared" si="150"/>
        <v>43982</v>
      </c>
      <c r="C4846" s="3">
        <f t="shared" si="151"/>
        <v>1</v>
      </c>
      <c r="D4846" t="s">
        <v>43</v>
      </c>
      <c r="E4846">
        <v>46</v>
      </c>
      <c r="F4846">
        <v>4866</v>
      </c>
      <c r="G4846">
        <v>59</v>
      </c>
    </row>
    <row r="4847" spans="1:7">
      <c r="A4847" s="2">
        <v>43980</v>
      </c>
      <c r="B4847" s="2">
        <f t="shared" si="150"/>
        <v>43982</v>
      </c>
      <c r="C4847" s="3">
        <f t="shared" si="151"/>
        <v>1</v>
      </c>
      <c r="D4847" t="s">
        <v>25</v>
      </c>
      <c r="E4847">
        <v>47</v>
      </c>
      <c r="F4847">
        <v>22199</v>
      </c>
      <c r="G4847">
        <v>356</v>
      </c>
    </row>
    <row r="4848" spans="1:7">
      <c r="A4848" s="2">
        <v>43980</v>
      </c>
      <c r="B4848" s="2">
        <f t="shared" si="150"/>
        <v>43982</v>
      </c>
      <c r="C4848" s="3">
        <f t="shared" si="151"/>
        <v>1</v>
      </c>
      <c r="D4848" t="s">
        <v>11</v>
      </c>
      <c r="E4848">
        <v>48</v>
      </c>
      <c r="F4848">
        <v>62073</v>
      </c>
      <c r="G4848">
        <v>1645</v>
      </c>
    </row>
    <row r="4849" spans="1:7">
      <c r="A4849" s="2">
        <v>43980</v>
      </c>
      <c r="B4849" s="2">
        <f t="shared" si="150"/>
        <v>43982</v>
      </c>
      <c r="C4849" s="3">
        <f t="shared" si="151"/>
        <v>1</v>
      </c>
      <c r="D4849" t="s">
        <v>13</v>
      </c>
      <c r="E4849">
        <v>49</v>
      </c>
      <c r="F4849">
        <v>9282</v>
      </c>
      <c r="G4849">
        <v>107</v>
      </c>
    </row>
    <row r="4850" spans="1:7">
      <c r="A4850" s="2">
        <v>43980</v>
      </c>
      <c r="B4850" s="2">
        <f t="shared" si="150"/>
        <v>43982</v>
      </c>
      <c r="C4850" s="3">
        <f t="shared" si="151"/>
        <v>1</v>
      </c>
      <c r="D4850" t="s">
        <v>36</v>
      </c>
      <c r="E4850">
        <v>50</v>
      </c>
      <c r="F4850">
        <v>975</v>
      </c>
      <c r="G4850">
        <v>55</v>
      </c>
    </row>
    <row r="4851" spans="1:7">
      <c r="A4851" s="2">
        <v>43980</v>
      </c>
      <c r="B4851" s="2">
        <f t="shared" si="150"/>
        <v>43982</v>
      </c>
      <c r="C4851" s="3">
        <f t="shared" si="151"/>
        <v>1</v>
      </c>
      <c r="D4851" t="s">
        <v>56</v>
      </c>
      <c r="E4851">
        <v>78</v>
      </c>
      <c r="F4851">
        <v>69</v>
      </c>
      <c r="G4851">
        <v>6</v>
      </c>
    </row>
    <row r="4852" spans="1:7">
      <c r="A4852" s="2">
        <v>43980</v>
      </c>
      <c r="B4852" s="2">
        <f t="shared" si="150"/>
        <v>43982</v>
      </c>
      <c r="C4852" s="3">
        <f t="shared" si="151"/>
        <v>1</v>
      </c>
      <c r="D4852" t="s">
        <v>37</v>
      </c>
      <c r="E4852">
        <v>51</v>
      </c>
      <c r="F4852">
        <v>42533</v>
      </c>
      <c r="G4852">
        <v>1358</v>
      </c>
    </row>
    <row r="4853" spans="1:7">
      <c r="A4853" s="2">
        <v>43980</v>
      </c>
      <c r="B4853" s="2">
        <f t="shared" si="150"/>
        <v>43982</v>
      </c>
      <c r="C4853" s="3">
        <f t="shared" si="151"/>
        <v>1</v>
      </c>
      <c r="D4853" t="s">
        <v>5</v>
      </c>
      <c r="E4853">
        <v>53</v>
      </c>
      <c r="F4853">
        <v>22377</v>
      </c>
      <c r="G4853">
        <v>1120</v>
      </c>
    </row>
    <row r="4854" spans="1:7">
      <c r="A4854" s="2">
        <v>43980</v>
      </c>
      <c r="B4854" s="2">
        <f t="shared" si="150"/>
        <v>43982</v>
      </c>
      <c r="C4854" s="3">
        <f t="shared" si="151"/>
        <v>1</v>
      </c>
      <c r="D4854" t="s">
        <v>58</v>
      </c>
      <c r="E4854">
        <v>54</v>
      </c>
      <c r="F4854">
        <v>1972</v>
      </c>
      <c r="G4854">
        <v>74</v>
      </c>
    </row>
    <row r="4855" spans="1:7">
      <c r="A4855" s="2">
        <v>43980</v>
      </c>
      <c r="B4855" s="2">
        <f t="shared" si="150"/>
        <v>43982</v>
      </c>
      <c r="C4855" s="3">
        <f t="shared" si="151"/>
        <v>1</v>
      </c>
      <c r="D4855" t="s">
        <v>10</v>
      </c>
      <c r="E4855">
        <v>55</v>
      </c>
      <c r="F4855">
        <v>18050</v>
      </c>
      <c r="G4855">
        <v>569</v>
      </c>
    </row>
    <row r="4856" spans="1:7">
      <c r="A4856" s="2">
        <v>43980</v>
      </c>
      <c r="B4856" s="2">
        <f t="shared" si="150"/>
        <v>43982</v>
      </c>
      <c r="C4856" s="3">
        <f t="shared" si="151"/>
        <v>1</v>
      </c>
      <c r="D4856" t="s">
        <v>49</v>
      </c>
      <c r="E4856">
        <v>56</v>
      </c>
      <c r="F4856">
        <v>891</v>
      </c>
      <c r="G4856">
        <v>15</v>
      </c>
    </row>
    <row r="4857" spans="1:7">
      <c r="A4857" s="2">
        <v>43981</v>
      </c>
      <c r="B4857" s="2">
        <f t="shared" si="150"/>
        <v>43982</v>
      </c>
      <c r="C4857" s="3">
        <f t="shared" si="151"/>
        <v>1</v>
      </c>
      <c r="D4857" t="s">
        <v>52</v>
      </c>
      <c r="E4857">
        <v>1</v>
      </c>
      <c r="F4857">
        <v>17359</v>
      </c>
      <c r="G4857">
        <v>618</v>
      </c>
    </row>
    <row r="4858" spans="1:7">
      <c r="A4858" s="2">
        <v>43981</v>
      </c>
      <c r="B4858" s="2">
        <f t="shared" si="150"/>
        <v>43982</v>
      </c>
      <c r="C4858" s="3">
        <f t="shared" si="151"/>
        <v>1</v>
      </c>
      <c r="D4858" t="s">
        <v>50</v>
      </c>
      <c r="E4858">
        <v>2</v>
      </c>
      <c r="F4858">
        <v>441</v>
      </c>
      <c r="G4858">
        <v>8</v>
      </c>
    </row>
    <row r="4859" spans="1:7">
      <c r="A4859" s="2">
        <v>43981</v>
      </c>
      <c r="B4859" s="2">
        <f t="shared" si="150"/>
        <v>43982</v>
      </c>
      <c r="C4859" s="3">
        <f t="shared" si="151"/>
        <v>1</v>
      </c>
      <c r="D4859" t="s">
        <v>8</v>
      </c>
      <c r="E4859">
        <v>4</v>
      </c>
      <c r="F4859">
        <v>19255</v>
      </c>
      <c r="G4859">
        <v>903</v>
      </c>
    </row>
    <row r="4860" spans="1:7">
      <c r="A4860" s="2">
        <v>43981</v>
      </c>
      <c r="B4860" s="2">
        <f t="shared" si="150"/>
        <v>43982</v>
      </c>
      <c r="C4860" s="3">
        <f t="shared" si="151"/>
        <v>1</v>
      </c>
      <c r="D4860" t="s">
        <v>44</v>
      </c>
      <c r="E4860">
        <v>5</v>
      </c>
      <c r="F4860">
        <v>7013</v>
      </c>
      <c r="G4860">
        <v>133</v>
      </c>
    </row>
    <row r="4861" spans="1:7">
      <c r="A4861" s="2">
        <v>43981</v>
      </c>
      <c r="B4861" s="2">
        <f t="shared" si="150"/>
        <v>43982</v>
      </c>
      <c r="C4861" s="3">
        <f t="shared" si="151"/>
        <v>1</v>
      </c>
      <c r="D4861" t="s">
        <v>7</v>
      </c>
      <c r="E4861">
        <v>6</v>
      </c>
      <c r="F4861">
        <v>110100</v>
      </c>
      <c r="G4861">
        <v>4214</v>
      </c>
    </row>
    <row r="4862" spans="1:7">
      <c r="A4862" s="2">
        <v>43981</v>
      </c>
      <c r="B4862" s="2">
        <f t="shared" si="150"/>
        <v>43982</v>
      </c>
      <c r="C4862" s="3">
        <f t="shared" si="151"/>
        <v>1</v>
      </c>
      <c r="D4862" t="s">
        <v>22</v>
      </c>
      <c r="E4862">
        <v>8</v>
      </c>
      <c r="F4862">
        <v>26084</v>
      </c>
      <c r="G4862">
        <v>1443</v>
      </c>
    </row>
    <row r="4863" spans="1:7">
      <c r="A4863" s="2">
        <v>43981</v>
      </c>
      <c r="B4863" s="2">
        <f t="shared" si="150"/>
        <v>43982</v>
      </c>
      <c r="C4863" s="3">
        <f t="shared" si="151"/>
        <v>1</v>
      </c>
      <c r="D4863" t="s">
        <v>38</v>
      </c>
      <c r="E4863">
        <v>9</v>
      </c>
      <c r="F4863">
        <v>42022</v>
      </c>
      <c r="G4863">
        <v>3912</v>
      </c>
    </row>
    <row r="4864" spans="1:7">
      <c r="A4864" s="2">
        <v>43981</v>
      </c>
      <c r="B4864" s="2">
        <f t="shared" si="150"/>
        <v>43982</v>
      </c>
      <c r="C4864" s="3">
        <f t="shared" si="151"/>
        <v>1</v>
      </c>
      <c r="D4864" t="s">
        <v>45</v>
      </c>
      <c r="E4864">
        <v>10</v>
      </c>
      <c r="F4864">
        <v>9422</v>
      </c>
      <c r="G4864">
        <v>361</v>
      </c>
    </row>
    <row r="4865" spans="1:7">
      <c r="A4865" s="2">
        <v>43981</v>
      </c>
      <c r="B4865" s="2">
        <f t="shared" si="150"/>
        <v>43982</v>
      </c>
      <c r="C4865" s="3">
        <f t="shared" si="151"/>
        <v>1</v>
      </c>
      <c r="D4865" t="s">
        <v>33</v>
      </c>
      <c r="E4865">
        <v>11</v>
      </c>
      <c r="F4865">
        <v>8717</v>
      </c>
      <c r="G4865">
        <v>462</v>
      </c>
    </row>
    <row r="4866" spans="1:7">
      <c r="A4866" s="2">
        <v>43981</v>
      </c>
      <c r="B4866" s="2">
        <f t="shared" si="150"/>
        <v>43982</v>
      </c>
      <c r="C4866" s="3">
        <f t="shared" si="151"/>
        <v>1</v>
      </c>
      <c r="D4866" t="s">
        <v>15</v>
      </c>
      <c r="E4866">
        <v>12</v>
      </c>
      <c r="F4866">
        <v>55416</v>
      </c>
      <c r="G4866">
        <v>2446</v>
      </c>
    </row>
    <row r="4867" spans="1:7">
      <c r="A4867" s="2">
        <v>43981</v>
      </c>
      <c r="B4867" s="2">
        <f t="shared" si="150"/>
        <v>43982</v>
      </c>
      <c r="C4867" s="3">
        <f t="shared" si="151"/>
        <v>1</v>
      </c>
      <c r="D4867" t="s">
        <v>18</v>
      </c>
      <c r="E4867">
        <v>13</v>
      </c>
      <c r="F4867">
        <v>44336</v>
      </c>
      <c r="G4867">
        <v>1973</v>
      </c>
    </row>
    <row r="4868" spans="1:7">
      <c r="A4868" s="2">
        <v>43981</v>
      </c>
      <c r="B4868" s="2">
        <f t="shared" ref="B4868:B4931" si="152">EOMONTH(A4868,0)</f>
        <v>43982</v>
      </c>
      <c r="C4868" s="3">
        <f t="shared" ref="C4868:C4931" si="153">IF(A4868=B4868,0,1)</f>
        <v>1</v>
      </c>
      <c r="D4868" t="s">
        <v>57</v>
      </c>
      <c r="E4868">
        <v>66</v>
      </c>
      <c r="F4868">
        <v>1141</v>
      </c>
      <c r="G4868">
        <v>6</v>
      </c>
    </row>
    <row r="4869" spans="1:7">
      <c r="A4869" s="2">
        <v>43981</v>
      </c>
      <c r="B4869" s="2">
        <f t="shared" si="152"/>
        <v>43982</v>
      </c>
      <c r="C4869" s="3">
        <f t="shared" si="153"/>
        <v>1</v>
      </c>
      <c r="D4869" t="s">
        <v>26</v>
      </c>
      <c r="E4869">
        <v>15</v>
      </c>
      <c r="F4869">
        <v>641</v>
      </c>
      <c r="G4869">
        <v>17</v>
      </c>
    </row>
    <row r="4870" spans="1:7">
      <c r="A4870" s="2">
        <v>43981</v>
      </c>
      <c r="B4870" s="2">
        <f t="shared" si="152"/>
        <v>43982</v>
      </c>
      <c r="C4870" s="3">
        <f t="shared" si="153"/>
        <v>1</v>
      </c>
      <c r="D4870" t="s">
        <v>53</v>
      </c>
      <c r="E4870">
        <v>16</v>
      </c>
      <c r="F4870">
        <v>2840</v>
      </c>
      <c r="G4870">
        <v>82</v>
      </c>
    </row>
    <row r="4871" spans="1:7">
      <c r="A4871" s="2">
        <v>43981</v>
      </c>
      <c r="B4871" s="2">
        <f t="shared" si="152"/>
        <v>43982</v>
      </c>
      <c r="C4871" s="3">
        <f t="shared" si="153"/>
        <v>1</v>
      </c>
      <c r="D4871" t="s">
        <v>6</v>
      </c>
      <c r="E4871">
        <v>17</v>
      </c>
      <c r="F4871">
        <v>119290</v>
      </c>
      <c r="G4871">
        <v>5368</v>
      </c>
    </row>
    <row r="4872" spans="1:7">
      <c r="A4872" s="2">
        <v>43981</v>
      </c>
      <c r="B4872" s="2">
        <f t="shared" si="152"/>
        <v>43982</v>
      </c>
      <c r="C4872" s="3">
        <f t="shared" si="153"/>
        <v>1</v>
      </c>
      <c r="D4872" t="s">
        <v>27</v>
      </c>
      <c r="E4872">
        <v>18</v>
      </c>
      <c r="F4872">
        <v>35064</v>
      </c>
      <c r="G4872">
        <v>2125</v>
      </c>
    </row>
    <row r="4873" spans="1:7">
      <c r="A4873" s="2">
        <v>43981</v>
      </c>
      <c r="B4873" s="2">
        <f t="shared" si="152"/>
        <v>43982</v>
      </c>
      <c r="C4873" s="3">
        <f t="shared" si="153"/>
        <v>1</v>
      </c>
      <c r="D4873" t="s">
        <v>39</v>
      </c>
      <c r="E4873">
        <v>19</v>
      </c>
      <c r="F4873">
        <v>19336</v>
      </c>
      <c r="G4873">
        <v>531</v>
      </c>
    </row>
    <row r="4874" spans="1:7">
      <c r="A4874" s="2">
        <v>43981</v>
      </c>
      <c r="B4874" s="2">
        <f t="shared" si="152"/>
        <v>43982</v>
      </c>
      <c r="C4874" s="3">
        <f t="shared" si="153"/>
        <v>1</v>
      </c>
      <c r="D4874" t="s">
        <v>34</v>
      </c>
      <c r="E4874">
        <v>20</v>
      </c>
      <c r="F4874">
        <v>9847</v>
      </c>
      <c r="G4874">
        <v>209</v>
      </c>
    </row>
    <row r="4875" spans="1:7">
      <c r="A4875" s="2">
        <v>43981</v>
      </c>
      <c r="B4875" s="2">
        <f t="shared" si="152"/>
        <v>43982</v>
      </c>
      <c r="C4875" s="3">
        <f t="shared" si="153"/>
        <v>1</v>
      </c>
      <c r="D4875" t="s">
        <v>28</v>
      </c>
      <c r="E4875">
        <v>21</v>
      </c>
      <c r="F4875">
        <v>9887</v>
      </c>
      <c r="G4875">
        <v>441</v>
      </c>
    </row>
    <row r="4876" spans="1:7">
      <c r="A4876" s="2">
        <v>43981</v>
      </c>
      <c r="B4876" s="2">
        <f t="shared" si="152"/>
        <v>43982</v>
      </c>
      <c r="C4876" s="3">
        <f t="shared" si="153"/>
        <v>1</v>
      </c>
      <c r="D4876" t="s">
        <v>40</v>
      </c>
      <c r="E4876">
        <v>22</v>
      </c>
      <c r="F4876">
        <v>39682</v>
      </c>
      <c r="G4876">
        <v>2785</v>
      </c>
    </row>
    <row r="4877" spans="1:7">
      <c r="A4877" s="2">
        <v>43981</v>
      </c>
      <c r="B4877" s="2">
        <f t="shared" si="152"/>
        <v>43982</v>
      </c>
      <c r="C4877" s="3">
        <f t="shared" si="153"/>
        <v>1</v>
      </c>
      <c r="D4877" t="s">
        <v>51</v>
      </c>
      <c r="E4877">
        <v>23</v>
      </c>
      <c r="F4877">
        <v>2282</v>
      </c>
      <c r="G4877">
        <v>89</v>
      </c>
    </row>
    <row r="4878" spans="1:7">
      <c r="A4878" s="2">
        <v>43981</v>
      </c>
      <c r="B4878" s="2">
        <f t="shared" si="152"/>
        <v>43982</v>
      </c>
      <c r="C4878" s="3">
        <f t="shared" si="153"/>
        <v>1</v>
      </c>
      <c r="D4878" t="s">
        <v>23</v>
      </c>
      <c r="E4878">
        <v>24</v>
      </c>
      <c r="F4878">
        <v>52662</v>
      </c>
      <c r="G4878">
        <v>2509</v>
      </c>
    </row>
    <row r="4879" spans="1:7">
      <c r="A4879" s="2">
        <v>43981</v>
      </c>
      <c r="B4879" s="2">
        <f t="shared" si="152"/>
        <v>43982</v>
      </c>
      <c r="C4879" s="3">
        <f t="shared" si="153"/>
        <v>1</v>
      </c>
      <c r="D4879" t="s">
        <v>9</v>
      </c>
      <c r="E4879">
        <v>25</v>
      </c>
      <c r="F4879">
        <v>96301</v>
      </c>
      <c r="G4879">
        <v>6768</v>
      </c>
    </row>
    <row r="4880" spans="1:7">
      <c r="A4880" s="2">
        <v>43981</v>
      </c>
      <c r="B4880" s="2">
        <f t="shared" si="152"/>
        <v>43982</v>
      </c>
      <c r="C4880" s="3">
        <f t="shared" si="153"/>
        <v>1</v>
      </c>
      <c r="D4880" t="s">
        <v>42</v>
      </c>
      <c r="E4880">
        <v>26</v>
      </c>
      <c r="F4880">
        <v>56848</v>
      </c>
      <c r="G4880">
        <v>5463</v>
      </c>
    </row>
    <row r="4881" spans="1:7">
      <c r="A4881" s="2">
        <v>43981</v>
      </c>
      <c r="B4881" s="2">
        <f t="shared" si="152"/>
        <v>43982</v>
      </c>
      <c r="C4881" s="3">
        <f t="shared" si="153"/>
        <v>1</v>
      </c>
      <c r="D4881" t="s">
        <v>29</v>
      </c>
      <c r="E4881">
        <v>27</v>
      </c>
      <c r="F4881">
        <v>24200</v>
      </c>
      <c r="G4881">
        <v>1036</v>
      </c>
    </row>
    <row r="4882" spans="1:7">
      <c r="A4882" s="2">
        <v>43981</v>
      </c>
      <c r="B4882" s="2">
        <f t="shared" si="152"/>
        <v>43982</v>
      </c>
      <c r="C4882" s="3">
        <f t="shared" si="153"/>
        <v>1</v>
      </c>
      <c r="D4882" t="s">
        <v>46</v>
      </c>
      <c r="E4882">
        <v>28</v>
      </c>
      <c r="F4882">
        <v>15229</v>
      </c>
      <c r="G4882">
        <v>723</v>
      </c>
    </row>
    <row r="4883" spans="1:7">
      <c r="A4883" s="2">
        <v>43981</v>
      </c>
      <c r="B4883" s="2">
        <f t="shared" si="152"/>
        <v>43982</v>
      </c>
      <c r="C4883" s="3">
        <f t="shared" si="153"/>
        <v>1</v>
      </c>
      <c r="D4883" t="s">
        <v>35</v>
      </c>
      <c r="E4883">
        <v>29</v>
      </c>
      <c r="F4883">
        <v>13118</v>
      </c>
      <c r="G4883">
        <v>782</v>
      </c>
    </row>
    <row r="4884" spans="1:7">
      <c r="A4884" s="2">
        <v>43981</v>
      </c>
      <c r="B4884" s="2">
        <f t="shared" si="152"/>
        <v>43982</v>
      </c>
      <c r="C4884" s="3">
        <f t="shared" si="153"/>
        <v>1</v>
      </c>
      <c r="D4884" t="s">
        <v>54</v>
      </c>
      <c r="E4884">
        <v>30</v>
      </c>
      <c r="F4884">
        <v>505</v>
      </c>
      <c r="G4884">
        <v>17</v>
      </c>
    </row>
    <row r="4885" spans="1:7">
      <c r="A4885" s="2">
        <v>43981</v>
      </c>
      <c r="B4885" s="2">
        <f t="shared" si="152"/>
        <v>43982</v>
      </c>
      <c r="C4885" s="3">
        <f t="shared" si="153"/>
        <v>1</v>
      </c>
      <c r="D4885" t="s">
        <v>12</v>
      </c>
      <c r="E4885">
        <v>31</v>
      </c>
      <c r="F4885">
        <v>13905</v>
      </c>
      <c r="G4885">
        <v>177</v>
      </c>
    </row>
    <row r="4886" spans="1:7">
      <c r="A4886" s="2">
        <v>43981</v>
      </c>
      <c r="B4886" s="2">
        <f t="shared" si="152"/>
        <v>43982</v>
      </c>
      <c r="C4886" s="3">
        <f t="shared" si="153"/>
        <v>1</v>
      </c>
      <c r="D4886" t="s">
        <v>24</v>
      </c>
      <c r="E4886">
        <v>32</v>
      </c>
      <c r="F4886">
        <v>8519</v>
      </c>
      <c r="G4886">
        <v>417</v>
      </c>
    </row>
    <row r="4887" spans="1:7">
      <c r="A4887" s="2">
        <v>43981</v>
      </c>
      <c r="B4887" s="2">
        <f t="shared" si="152"/>
        <v>43982</v>
      </c>
      <c r="C4887" s="3">
        <f t="shared" si="153"/>
        <v>1</v>
      </c>
      <c r="D4887" t="s">
        <v>19</v>
      </c>
      <c r="E4887">
        <v>33</v>
      </c>
      <c r="F4887">
        <v>4545</v>
      </c>
      <c r="G4887">
        <v>242</v>
      </c>
    </row>
    <row r="4888" spans="1:7">
      <c r="A4888" s="2">
        <v>43981</v>
      </c>
      <c r="B4888" s="2">
        <f t="shared" si="152"/>
        <v>43982</v>
      </c>
      <c r="C4888" s="3">
        <f t="shared" si="153"/>
        <v>1</v>
      </c>
      <c r="D4888" t="s">
        <v>21</v>
      </c>
      <c r="E4888">
        <v>34</v>
      </c>
      <c r="F4888">
        <v>159608</v>
      </c>
      <c r="G4888">
        <v>11634</v>
      </c>
    </row>
    <row r="4889" spans="1:7">
      <c r="A4889" s="2">
        <v>43981</v>
      </c>
      <c r="B4889" s="2">
        <f t="shared" si="152"/>
        <v>43982</v>
      </c>
      <c r="C4889" s="3">
        <f t="shared" si="153"/>
        <v>1</v>
      </c>
      <c r="D4889" t="s">
        <v>47</v>
      </c>
      <c r="E4889">
        <v>35</v>
      </c>
      <c r="F4889">
        <v>7624</v>
      </c>
      <c r="G4889">
        <v>351</v>
      </c>
    </row>
    <row r="4890" spans="1:7">
      <c r="A4890" s="2">
        <v>43981</v>
      </c>
      <c r="B4890" s="2">
        <f t="shared" si="152"/>
        <v>43982</v>
      </c>
      <c r="C4890" s="3">
        <f t="shared" si="153"/>
        <v>1</v>
      </c>
      <c r="D4890" t="s">
        <v>16</v>
      </c>
      <c r="E4890">
        <v>36</v>
      </c>
      <c r="F4890">
        <v>374471</v>
      </c>
      <c r="G4890">
        <v>29612</v>
      </c>
    </row>
    <row r="4891" spans="1:7">
      <c r="A4891" s="2">
        <v>43981</v>
      </c>
      <c r="B4891" s="2">
        <f t="shared" si="152"/>
        <v>43982</v>
      </c>
      <c r="C4891" s="3">
        <f t="shared" si="153"/>
        <v>1</v>
      </c>
      <c r="D4891" t="s">
        <v>20</v>
      </c>
      <c r="E4891">
        <v>37</v>
      </c>
      <c r="F4891">
        <v>27761</v>
      </c>
      <c r="G4891">
        <v>903</v>
      </c>
    </row>
    <row r="4892" spans="1:7">
      <c r="A4892" s="2">
        <v>43981</v>
      </c>
      <c r="B4892" s="2">
        <f t="shared" si="152"/>
        <v>43982</v>
      </c>
      <c r="C4892" s="3">
        <f t="shared" si="153"/>
        <v>1</v>
      </c>
      <c r="D4892" t="s">
        <v>48</v>
      </c>
      <c r="E4892">
        <v>38</v>
      </c>
      <c r="F4892">
        <v>2557</v>
      </c>
      <c r="G4892">
        <v>63</v>
      </c>
    </row>
    <row r="4893" spans="1:7">
      <c r="A4893" s="2">
        <v>43981</v>
      </c>
      <c r="B4893" s="2">
        <f t="shared" si="152"/>
        <v>43982</v>
      </c>
      <c r="C4893" s="3">
        <f t="shared" si="153"/>
        <v>1</v>
      </c>
      <c r="D4893" t="s">
        <v>59</v>
      </c>
      <c r="E4893">
        <v>69</v>
      </c>
      <c r="F4893">
        <v>22</v>
      </c>
      <c r="G4893">
        <v>2</v>
      </c>
    </row>
    <row r="4894" spans="1:7">
      <c r="A4894" s="2">
        <v>43981</v>
      </c>
      <c r="B4894" s="2">
        <f t="shared" si="152"/>
        <v>43982</v>
      </c>
      <c r="C4894" s="3">
        <f t="shared" si="153"/>
        <v>1</v>
      </c>
      <c r="D4894" t="s">
        <v>41</v>
      </c>
      <c r="E4894">
        <v>39</v>
      </c>
      <c r="F4894">
        <v>35034</v>
      </c>
      <c r="G4894">
        <v>2149</v>
      </c>
    </row>
    <row r="4895" spans="1:7">
      <c r="A4895" s="2">
        <v>43981</v>
      </c>
      <c r="B4895" s="2">
        <f t="shared" si="152"/>
        <v>43982</v>
      </c>
      <c r="C4895" s="3">
        <f t="shared" si="153"/>
        <v>1</v>
      </c>
      <c r="D4895" t="s">
        <v>30</v>
      </c>
      <c r="E4895">
        <v>40</v>
      </c>
      <c r="F4895">
        <v>6418</v>
      </c>
      <c r="G4895">
        <v>334</v>
      </c>
    </row>
    <row r="4896" spans="1:7">
      <c r="A4896" s="2">
        <v>43981</v>
      </c>
      <c r="B4896" s="2">
        <f t="shared" si="152"/>
        <v>43982</v>
      </c>
      <c r="C4896" s="3">
        <f t="shared" si="153"/>
        <v>1</v>
      </c>
      <c r="D4896" t="s">
        <v>14</v>
      </c>
      <c r="E4896">
        <v>41</v>
      </c>
      <c r="F4896">
        <v>4185</v>
      </c>
      <c r="G4896">
        <v>153</v>
      </c>
    </row>
    <row r="4897" spans="1:7">
      <c r="A4897" s="2">
        <v>43981</v>
      </c>
      <c r="B4897" s="2">
        <f t="shared" si="152"/>
        <v>43982</v>
      </c>
      <c r="C4897" s="3">
        <f t="shared" si="153"/>
        <v>1</v>
      </c>
      <c r="D4897" t="s">
        <v>31</v>
      </c>
      <c r="E4897">
        <v>42</v>
      </c>
      <c r="F4897">
        <v>75789</v>
      </c>
      <c r="G4897">
        <v>5537</v>
      </c>
    </row>
    <row r="4898" spans="1:7">
      <c r="A4898" s="2">
        <v>43981</v>
      </c>
      <c r="B4898" s="2">
        <f t="shared" si="152"/>
        <v>43982</v>
      </c>
      <c r="C4898" s="3">
        <f t="shared" si="153"/>
        <v>1</v>
      </c>
      <c r="D4898" t="s">
        <v>55</v>
      </c>
      <c r="E4898">
        <v>72</v>
      </c>
      <c r="F4898">
        <v>3718</v>
      </c>
      <c r="G4898">
        <v>133</v>
      </c>
    </row>
    <row r="4899" spans="1:7">
      <c r="A4899" s="2">
        <v>43981</v>
      </c>
      <c r="B4899" s="2">
        <f t="shared" si="152"/>
        <v>43982</v>
      </c>
      <c r="C4899" s="3">
        <f t="shared" si="153"/>
        <v>1</v>
      </c>
      <c r="D4899" t="s">
        <v>17</v>
      </c>
      <c r="E4899">
        <v>44</v>
      </c>
      <c r="F4899">
        <v>14819</v>
      </c>
      <c r="G4899">
        <v>711</v>
      </c>
    </row>
    <row r="4900" spans="1:7">
      <c r="A4900" s="2">
        <v>43981</v>
      </c>
      <c r="B4900" s="2">
        <f t="shared" si="152"/>
        <v>43982</v>
      </c>
      <c r="C4900" s="3">
        <f t="shared" si="153"/>
        <v>1</v>
      </c>
      <c r="D4900" t="s">
        <v>32</v>
      </c>
      <c r="E4900">
        <v>45</v>
      </c>
      <c r="F4900">
        <v>11394</v>
      </c>
      <c r="G4900">
        <v>487</v>
      </c>
    </row>
    <row r="4901" spans="1:7">
      <c r="A4901" s="2">
        <v>43981</v>
      </c>
      <c r="B4901" s="2">
        <f t="shared" si="152"/>
        <v>43982</v>
      </c>
      <c r="C4901" s="3">
        <f t="shared" si="153"/>
        <v>1</v>
      </c>
      <c r="D4901" t="s">
        <v>43</v>
      </c>
      <c r="E4901">
        <v>46</v>
      </c>
      <c r="F4901">
        <v>4960</v>
      </c>
      <c r="G4901">
        <v>62</v>
      </c>
    </row>
    <row r="4902" spans="1:7">
      <c r="A4902" s="2">
        <v>43981</v>
      </c>
      <c r="B4902" s="2">
        <f t="shared" si="152"/>
        <v>43982</v>
      </c>
      <c r="C4902" s="3">
        <f t="shared" si="153"/>
        <v>1</v>
      </c>
      <c r="D4902" t="s">
        <v>25</v>
      </c>
      <c r="E4902">
        <v>47</v>
      </c>
      <c r="F4902">
        <v>22676</v>
      </c>
      <c r="G4902">
        <v>360</v>
      </c>
    </row>
    <row r="4903" spans="1:7">
      <c r="A4903" s="2">
        <v>43981</v>
      </c>
      <c r="B4903" s="2">
        <f t="shared" si="152"/>
        <v>43982</v>
      </c>
      <c r="C4903" s="3">
        <f t="shared" si="153"/>
        <v>1</v>
      </c>
      <c r="D4903" t="s">
        <v>11</v>
      </c>
      <c r="E4903">
        <v>48</v>
      </c>
      <c r="F4903">
        <v>63396</v>
      </c>
      <c r="G4903">
        <v>1676</v>
      </c>
    </row>
    <row r="4904" spans="1:7">
      <c r="A4904" s="2">
        <v>43981</v>
      </c>
      <c r="B4904" s="2">
        <f t="shared" si="152"/>
        <v>43982</v>
      </c>
      <c r="C4904" s="3">
        <f t="shared" si="153"/>
        <v>1</v>
      </c>
      <c r="D4904" t="s">
        <v>13</v>
      </c>
      <c r="E4904">
        <v>49</v>
      </c>
      <c r="F4904">
        <v>9551</v>
      </c>
      <c r="G4904">
        <v>112</v>
      </c>
    </row>
    <row r="4905" spans="1:7">
      <c r="A4905" s="2">
        <v>43981</v>
      </c>
      <c r="B4905" s="2">
        <f t="shared" si="152"/>
        <v>43982</v>
      </c>
      <c r="C4905" s="3">
        <f t="shared" si="153"/>
        <v>1</v>
      </c>
      <c r="D4905" t="s">
        <v>36</v>
      </c>
      <c r="E4905">
        <v>50</v>
      </c>
      <c r="F4905">
        <v>977</v>
      </c>
      <c r="G4905">
        <v>55</v>
      </c>
    </row>
    <row r="4906" spans="1:7">
      <c r="A4906" s="2">
        <v>43981</v>
      </c>
      <c r="B4906" s="2">
        <f t="shared" si="152"/>
        <v>43982</v>
      </c>
      <c r="C4906" s="3">
        <f t="shared" si="153"/>
        <v>1</v>
      </c>
      <c r="D4906" t="s">
        <v>56</v>
      </c>
      <c r="E4906">
        <v>78</v>
      </c>
      <c r="F4906">
        <v>70</v>
      </c>
      <c r="G4906">
        <v>6</v>
      </c>
    </row>
    <row r="4907" spans="1:7">
      <c r="A4907" s="2">
        <v>43981</v>
      </c>
      <c r="B4907" s="2">
        <f t="shared" si="152"/>
        <v>43982</v>
      </c>
      <c r="C4907" s="3">
        <f t="shared" si="153"/>
        <v>1</v>
      </c>
      <c r="D4907" t="s">
        <v>37</v>
      </c>
      <c r="E4907">
        <v>51</v>
      </c>
      <c r="F4907">
        <v>43611</v>
      </c>
      <c r="G4907">
        <v>1370</v>
      </c>
    </row>
    <row r="4908" spans="1:7">
      <c r="A4908" s="2">
        <v>43981</v>
      </c>
      <c r="B4908" s="2">
        <f t="shared" si="152"/>
        <v>43982</v>
      </c>
      <c r="C4908" s="3">
        <f t="shared" si="153"/>
        <v>1</v>
      </c>
      <c r="D4908" t="s">
        <v>5</v>
      </c>
      <c r="E4908">
        <v>53</v>
      </c>
      <c r="F4908">
        <v>22618</v>
      </c>
      <c r="G4908">
        <v>1126</v>
      </c>
    </row>
    <row r="4909" spans="1:7">
      <c r="A4909" s="2">
        <v>43981</v>
      </c>
      <c r="B4909" s="2">
        <f t="shared" si="152"/>
        <v>43982</v>
      </c>
      <c r="C4909" s="3">
        <f t="shared" si="153"/>
        <v>1</v>
      </c>
      <c r="D4909" t="s">
        <v>58</v>
      </c>
      <c r="E4909">
        <v>54</v>
      </c>
      <c r="F4909">
        <v>1989</v>
      </c>
      <c r="G4909">
        <v>75</v>
      </c>
    </row>
    <row r="4910" spans="1:7">
      <c r="A4910" s="2">
        <v>43981</v>
      </c>
      <c r="B4910" s="2">
        <f t="shared" si="152"/>
        <v>43982</v>
      </c>
      <c r="C4910" s="3">
        <f t="shared" si="153"/>
        <v>1</v>
      </c>
      <c r="D4910" t="s">
        <v>10</v>
      </c>
      <c r="E4910">
        <v>55</v>
      </c>
      <c r="F4910">
        <v>18515</v>
      </c>
      <c r="G4910">
        <v>588</v>
      </c>
    </row>
    <row r="4911" spans="1:7">
      <c r="A4911" s="2">
        <v>43981</v>
      </c>
      <c r="B4911" s="2">
        <f t="shared" si="152"/>
        <v>43982</v>
      </c>
      <c r="C4911" s="3">
        <f t="shared" si="153"/>
        <v>1</v>
      </c>
      <c r="D4911" t="s">
        <v>49</v>
      </c>
      <c r="E4911">
        <v>56</v>
      </c>
      <c r="F4911">
        <v>898</v>
      </c>
      <c r="G4911">
        <v>16</v>
      </c>
    </row>
    <row r="4912" spans="1:7">
      <c r="A4912" s="2">
        <v>43982</v>
      </c>
      <c r="B4912" s="2">
        <f t="shared" si="152"/>
        <v>43982</v>
      </c>
      <c r="C4912" s="3">
        <f t="shared" si="153"/>
        <v>0</v>
      </c>
      <c r="D4912" t="s">
        <v>52</v>
      </c>
      <c r="E4912">
        <v>1</v>
      </c>
      <c r="F4912">
        <v>17952</v>
      </c>
      <c r="G4912">
        <v>630</v>
      </c>
    </row>
    <row r="4913" spans="1:7">
      <c r="A4913" s="2">
        <v>43982</v>
      </c>
      <c r="B4913" s="2">
        <f t="shared" si="152"/>
        <v>43982</v>
      </c>
      <c r="C4913" s="3">
        <f t="shared" si="153"/>
        <v>0</v>
      </c>
      <c r="D4913" t="s">
        <v>50</v>
      </c>
      <c r="E4913">
        <v>2</v>
      </c>
      <c r="F4913">
        <v>469</v>
      </c>
      <c r="G4913">
        <v>8</v>
      </c>
    </row>
    <row r="4914" spans="1:7">
      <c r="A4914" s="2">
        <v>43982</v>
      </c>
      <c r="B4914" s="2">
        <f t="shared" si="152"/>
        <v>43982</v>
      </c>
      <c r="C4914" s="3">
        <f t="shared" si="153"/>
        <v>0</v>
      </c>
      <c r="D4914" t="s">
        <v>8</v>
      </c>
      <c r="E4914">
        <v>4</v>
      </c>
      <c r="F4914">
        <v>19936</v>
      </c>
      <c r="G4914">
        <v>906</v>
      </c>
    </row>
    <row r="4915" spans="1:7">
      <c r="A4915" s="2">
        <v>43982</v>
      </c>
      <c r="B4915" s="2">
        <f t="shared" si="152"/>
        <v>43982</v>
      </c>
      <c r="C4915" s="3">
        <f t="shared" si="153"/>
        <v>0</v>
      </c>
      <c r="D4915" t="s">
        <v>44</v>
      </c>
      <c r="E4915">
        <v>5</v>
      </c>
      <c r="F4915">
        <v>7253</v>
      </c>
      <c r="G4915">
        <v>133</v>
      </c>
    </row>
    <row r="4916" spans="1:7">
      <c r="A4916" s="2">
        <v>43982</v>
      </c>
      <c r="B4916" s="2">
        <f t="shared" si="152"/>
        <v>43982</v>
      </c>
      <c r="C4916" s="3">
        <f t="shared" si="153"/>
        <v>0</v>
      </c>
      <c r="D4916" t="s">
        <v>7</v>
      </c>
      <c r="E4916">
        <v>6</v>
      </c>
      <c r="F4916">
        <v>113114</v>
      </c>
      <c r="G4916">
        <v>4242</v>
      </c>
    </row>
    <row r="4917" spans="1:7">
      <c r="A4917" s="2">
        <v>43982</v>
      </c>
      <c r="B4917" s="2">
        <f t="shared" si="152"/>
        <v>43982</v>
      </c>
      <c r="C4917" s="3">
        <f t="shared" si="153"/>
        <v>0</v>
      </c>
      <c r="D4917" t="s">
        <v>22</v>
      </c>
      <c r="E4917">
        <v>8</v>
      </c>
      <c r="F4917">
        <v>26364</v>
      </c>
      <c r="G4917">
        <v>1445</v>
      </c>
    </row>
    <row r="4918" spans="1:7">
      <c r="A4918" s="2">
        <v>43982</v>
      </c>
      <c r="B4918" s="2">
        <f t="shared" si="152"/>
        <v>43982</v>
      </c>
      <c r="C4918" s="3">
        <f t="shared" si="153"/>
        <v>0</v>
      </c>
      <c r="D4918" t="s">
        <v>38</v>
      </c>
      <c r="E4918">
        <v>9</v>
      </c>
      <c r="F4918">
        <v>42201</v>
      </c>
      <c r="G4918">
        <v>3944</v>
      </c>
    </row>
    <row r="4919" spans="1:7">
      <c r="A4919" s="2">
        <v>43982</v>
      </c>
      <c r="B4919" s="2">
        <f t="shared" si="152"/>
        <v>43982</v>
      </c>
      <c r="C4919" s="3">
        <f t="shared" si="153"/>
        <v>0</v>
      </c>
      <c r="D4919" t="s">
        <v>45</v>
      </c>
      <c r="E4919">
        <v>10</v>
      </c>
      <c r="F4919">
        <v>9498</v>
      </c>
      <c r="G4919">
        <v>366</v>
      </c>
    </row>
    <row r="4920" spans="1:7">
      <c r="A4920" s="2">
        <v>43982</v>
      </c>
      <c r="B4920" s="2">
        <f t="shared" si="152"/>
        <v>43982</v>
      </c>
      <c r="C4920" s="3">
        <f t="shared" si="153"/>
        <v>0</v>
      </c>
      <c r="D4920" t="s">
        <v>33</v>
      </c>
      <c r="E4920">
        <v>11</v>
      </c>
      <c r="F4920">
        <v>8801</v>
      </c>
      <c r="G4920">
        <v>466</v>
      </c>
    </row>
    <row r="4921" spans="1:7">
      <c r="A4921" s="2">
        <v>43982</v>
      </c>
      <c r="B4921" s="2">
        <f t="shared" si="152"/>
        <v>43982</v>
      </c>
      <c r="C4921" s="3">
        <f t="shared" si="153"/>
        <v>0</v>
      </c>
      <c r="D4921" t="s">
        <v>15</v>
      </c>
      <c r="E4921">
        <v>12</v>
      </c>
      <c r="F4921">
        <v>56155</v>
      </c>
      <c r="G4921">
        <v>2450</v>
      </c>
    </row>
    <row r="4922" spans="1:7">
      <c r="A4922" s="2">
        <v>43982</v>
      </c>
      <c r="B4922" s="2">
        <f t="shared" si="152"/>
        <v>43982</v>
      </c>
      <c r="C4922" s="3">
        <f t="shared" si="153"/>
        <v>0</v>
      </c>
      <c r="D4922" t="s">
        <v>18</v>
      </c>
      <c r="E4922">
        <v>13</v>
      </c>
      <c r="F4922">
        <v>45051</v>
      </c>
      <c r="G4922">
        <v>2019</v>
      </c>
    </row>
    <row r="4923" spans="1:7">
      <c r="A4923" s="2">
        <v>43982</v>
      </c>
      <c r="B4923" s="2">
        <f t="shared" si="152"/>
        <v>43982</v>
      </c>
      <c r="C4923" s="3">
        <f t="shared" si="153"/>
        <v>0</v>
      </c>
      <c r="D4923" t="s">
        <v>57</v>
      </c>
      <c r="E4923">
        <v>66</v>
      </c>
      <c r="F4923">
        <v>1144</v>
      </c>
      <c r="G4923">
        <v>6</v>
      </c>
    </row>
    <row r="4924" spans="1:7">
      <c r="A4924" s="2">
        <v>43982</v>
      </c>
      <c r="B4924" s="2">
        <f t="shared" si="152"/>
        <v>43982</v>
      </c>
      <c r="C4924" s="3">
        <f t="shared" si="153"/>
        <v>0</v>
      </c>
      <c r="D4924" t="s">
        <v>26</v>
      </c>
      <c r="E4924">
        <v>15</v>
      </c>
      <c r="F4924">
        <v>642</v>
      </c>
      <c r="G4924">
        <v>17</v>
      </c>
    </row>
    <row r="4925" spans="1:7">
      <c r="A4925" s="2">
        <v>43982</v>
      </c>
      <c r="B4925" s="2">
        <f t="shared" si="152"/>
        <v>43982</v>
      </c>
      <c r="C4925" s="3">
        <f t="shared" si="153"/>
        <v>0</v>
      </c>
      <c r="D4925" t="s">
        <v>53</v>
      </c>
      <c r="E4925">
        <v>16</v>
      </c>
      <c r="F4925">
        <v>2855</v>
      </c>
      <c r="G4925">
        <v>82</v>
      </c>
    </row>
    <row r="4926" spans="1:7">
      <c r="A4926" s="2">
        <v>43982</v>
      </c>
      <c r="B4926" s="2">
        <f t="shared" si="152"/>
        <v>43982</v>
      </c>
      <c r="C4926" s="3">
        <f t="shared" si="153"/>
        <v>0</v>
      </c>
      <c r="D4926" t="s">
        <v>6</v>
      </c>
      <c r="E4926">
        <v>17</v>
      </c>
      <c r="F4926">
        <v>120588</v>
      </c>
      <c r="G4926">
        <v>5426</v>
      </c>
    </row>
    <row r="4927" spans="1:7">
      <c r="A4927" s="2">
        <v>43982</v>
      </c>
      <c r="B4927" s="2">
        <f t="shared" si="152"/>
        <v>43982</v>
      </c>
      <c r="C4927" s="3">
        <f t="shared" si="153"/>
        <v>0</v>
      </c>
      <c r="D4927" t="s">
        <v>27</v>
      </c>
      <c r="E4927">
        <v>18</v>
      </c>
      <c r="F4927">
        <v>35429</v>
      </c>
      <c r="G4927">
        <v>2134</v>
      </c>
    </row>
    <row r="4928" spans="1:7">
      <c r="A4928" s="2">
        <v>43982</v>
      </c>
      <c r="B4928" s="2">
        <f t="shared" si="152"/>
        <v>43982</v>
      </c>
      <c r="C4928" s="3">
        <f t="shared" si="153"/>
        <v>0</v>
      </c>
      <c r="D4928" t="s">
        <v>39</v>
      </c>
      <c r="E4928">
        <v>19</v>
      </c>
      <c r="F4928">
        <v>19621</v>
      </c>
      <c r="G4928">
        <v>537</v>
      </c>
    </row>
    <row r="4929" spans="1:7">
      <c r="A4929" s="2">
        <v>43982</v>
      </c>
      <c r="B4929" s="2">
        <f t="shared" si="152"/>
        <v>43982</v>
      </c>
      <c r="C4929" s="3">
        <f t="shared" si="153"/>
        <v>0</v>
      </c>
      <c r="D4929" t="s">
        <v>34</v>
      </c>
      <c r="E4929">
        <v>20</v>
      </c>
      <c r="F4929">
        <v>9878</v>
      </c>
      <c r="G4929">
        <v>211</v>
      </c>
    </row>
    <row r="4930" spans="1:7">
      <c r="A4930" s="2">
        <v>43982</v>
      </c>
      <c r="B4930" s="2">
        <f t="shared" si="152"/>
        <v>43982</v>
      </c>
      <c r="C4930" s="3">
        <f t="shared" si="153"/>
        <v>0</v>
      </c>
      <c r="D4930" t="s">
        <v>28</v>
      </c>
      <c r="E4930">
        <v>21</v>
      </c>
      <c r="F4930">
        <v>9937</v>
      </c>
      <c r="G4930">
        <v>441</v>
      </c>
    </row>
    <row r="4931" spans="1:7">
      <c r="A4931" s="2">
        <v>43982</v>
      </c>
      <c r="B4931" s="2">
        <f t="shared" si="152"/>
        <v>43982</v>
      </c>
      <c r="C4931" s="3">
        <f t="shared" si="153"/>
        <v>0</v>
      </c>
      <c r="D4931" t="s">
        <v>40</v>
      </c>
      <c r="E4931">
        <v>22</v>
      </c>
      <c r="F4931">
        <v>40021</v>
      </c>
      <c r="G4931">
        <v>2791</v>
      </c>
    </row>
    <row r="4932" spans="1:7">
      <c r="A4932" s="2">
        <v>43982</v>
      </c>
      <c r="B4932" s="2">
        <f t="shared" ref="B4932:B4995" si="154">EOMONTH(A4932,0)</f>
        <v>43982</v>
      </c>
      <c r="C4932" s="3">
        <f t="shared" ref="C4932:C4995" si="155">IF(A4932=B4932,0,1)</f>
        <v>0</v>
      </c>
      <c r="D4932" t="s">
        <v>51</v>
      </c>
      <c r="E4932">
        <v>23</v>
      </c>
      <c r="F4932">
        <v>2325</v>
      </c>
      <c r="G4932">
        <v>89</v>
      </c>
    </row>
    <row r="4933" spans="1:7">
      <c r="A4933" s="2">
        <v>43982</v>
      </c>
      <c r="B4933" s="2">
        <f t="shared" si="154"/>
        <v>43982</v>
      </c>
      <c r="C4933" s="3">
        <f t="shared" si="155"/>
        <v>0</v>
      </c>
      <c r="D4933" t="s">
        <v>23</v>
      </c>
      <c r="E4933">
        <v>24</v>
      </c>
      <c r="F4933">
        <v>53456</v>
      </c>
      <c r="G4933">
        <v>2532</v>
      </c>
    </row>
    <row r="4934" spans="1:7">
      <c r="A4934" s="2">
        <v>43982</v>
      </c>
      <c r="B4934" s="2">
        <f t="shared" si="154"/>
        <v>43982</v>
      </c>
      <c r="C4934" s="3">
        <f t="shared" si="155"/>
        <v>0</v>
      </c>
      <c r="D4934" t="s">
        <v>9</v>
      </c>
      <c r="E4934">
        <v>25</v>
      </c>
      <c r="F4934">
        <v>96965</v>
      </c>
      <c r="G4934">
        <v>6846</v>
      </c>
    </row>
    <row r="4935" spans="1:7">
      <c r="A4935" s="2">
        <v>43982</v>
      </c>
      <c r="B4935" s="2">
        <f t="shared" si="154"/>
        <v>43982</v>
      </c>
      <c r="C4935" s="3">
        <f t="shared" si="155"/>
        <v>0</v>
      </c>
      <c r="D4935" t="s">
        <v>42</v>
      </c>
      <c r="E4935">
        <v>26</v>
      </c>
      <c r="F4935">
        <v>57355</v>
      </c>
      <c r="G4935">
        <v>5491</v>
      </c>
    </row>
    <row r="4936" spans="1:7">
      <c r="A4936" s="2">
        <v>43982</v>
      </c>
      <c r="B4936" s="2">
        <f t="shared" si="154"/>
        <v>43982</v>
      </c>
      <c r="C4936" s="3">
        <f t="shared" si="155"/>
        <v>0</v>
      </c>
      <c r="D4936" t="s">
        <v>29</v>
      </c>
      <c r="E4936">
        <v>27</v>
      </c>
      <c r="F4936">
        <v>24860</v>
      </c>
      <c r="G4936">
        <v>1050</v>
      </c>
    </row>
    <row r="4937" spans="1:7">
      <c r="A4937" s="2">
        <v>43982</v>
      </c>
      <c r="B4937" s="2">
        <f t="shared" si="154"/>
        <v>43982</v>
      </c>
      <c r="C4937" s="3">
        <f t="shared" si="155"/>
        <v>0</v>
      </c>
      <c r="D4937" t="s">
        <v>46</v>
      </c>
      <c r="E4937">
        <v>28</v>
      </c>
      <c r="F4937">
        <v>15501</v>
      </c>
      <c r="G4937">
        <v>734</v>
      </c>
    </row>
    <row r="4938" spans="1:7">
      <c r="A4938" s="2">
        <v>43982</v>
      </c>
      <c r="B4938" s="2">
        <f t="shared" si="154"/>
        <v>43982</v>
      </c>
      <c r="C4938" s="3">
        <f t="shared" si="155"/>
        <v>0</v>
      </c>
      <c r="D4938" t="s">
        <v>35</v>
      </c>
      <c r="E4938">
        <v>29</v>
      </c>
      <c r="F4938">
        <v>13297</v>
      </c>
      <c r="G4938">
        <v>784</v>
      </c>
    </row>
    <row r="4939" spans="1:7">
      <c r="A4939" s="2">
        <v>43982</v>
      </c>
      <c r="B4939" s="2">
        <f t="shared" si="154"/>
        <v>43982</v>
      </c>
      <c r="C4939" s="3">
        <f t="shared" si="155"/>
        <v>0</v>
      </c>
      <c r="D4939" t="s">
        <v>54</v>
      </c>
      <c r="E4939">
        <v>30</v>
      </c>
      <c r="F4939">
        <v>515</v>
      </c>
      <c r="G4939">
        <v>17</v>
      </c>
    </row>
    <row r="4940" spans="1:7">
      <c r="A4940" s="2">
        <v>43982</v>
      </c>
      <c r="B4940" s="2">
        <f t="shared" si="154"/>
        <v>43982</v>
      </c>
      <c r="C4940" s="3">
        <f t="shared" si="155"/>
        <v>0</v>
      </c>
      <c r="D4940" t="s">
        <v>12</v>
      </c>
      <c r="E4940">
        <v>31</v>
      </c>
      <c r="F4940">
        <v>14101</v>
      </c>
      <c r="G4940">
        <v>178</v>
      </c>
    </row>
    <row r="4941" spans="1:7">
      <c r="A4941" s="2">
        <v>43982</v>
      </c>
      <c r="B4941" s="2">
        <f t="shared" si="154"/>
        <v>43982</v>
      </c>
      <c r="C4941" s="3">
        <f t="shared" si="155"/>
        <v>0</v>
      </c>
      <c r="D4941" t="s">
        <v>24</v>
      </c>
      <c r="E4941">
        <v>32</v>
      </c>
      <c r="F4941">
        <v>8628</v>
      </c>
      <c r="G4941">
        <v>419</v>
      </c>
    </row>
    <row r="4942" spans="1:7">
      <c r="A4942" s="2">
        <v>43982</v>
      </c>
      <c r="B4942" s="2">
        <f t="shared" si="154"/>
        <v>43982</v>
      </c>
      <c r="C4942" s="3">
        <f t="shared" si="155"/>
        <v>0</v>
      </c>
      <c r="D4942" t="s">
        <v>19</v>
      </c>
      <c r="E4942">
        <v>33</v>
      </c>
      <c r="F4942">
        <v>4651</v>
      </c>
      <c r="G4942">
        <v>245</v>
      </c>
    </row>
    <row r="4943" spans="1:7">
      <c r="A4943" s="2">
        <v>43982</v>
      </c>
      <c r="B4943" s="2">
        <f t="shared" si="154"/>
        <v>43982</v>
      </c>
      <c r="C4943" s="3">
        <f t="shared" si="155"/>
        <v>0</v>
      </c>
      <c r="D4943" t="s">
        <v>21</v>
      </c>
      <c r="E4943">
        <v>34</v>
      </c>
      <c r="F4943">
        <v>160445</v>
      </c>
      <c r="G4943">
        <v>11698</v>
      </c>
    </row>
    <row r="4944" spans="1:7">
      <c r="A4944" s="2">
        <v>43982</v>
      </c>
      <c r="B4944" s="2">
        <f t="shared" si="154"/>
        <v>43982</v>
      </c>
      <c r="C4944" s="3">
        <f t="shared" si="155"/>
        <v>0</v>
      </c>
      <c r="D4944" t="s">
        <v>47</v>
      </c>
      <c r="E4944">
        <v>35</v>
      </c>
      <c r="F4944">
        <v>7689</v>
      </c>
      <c r="G4944">
        <v>356</v>
      </c>
    </row>
    <row r="4945" spans="1:7">
      <c r="A4945" s="2">
        <v>43982</v>
      </c>
      <c r="B4945" s="2">
        <f t="shared" si="154"/>
        <v>43982</v>
      </c>
      <c r="C4945" s="3">
        <f t="shared" si="155"/>
        <v>0</v>
      </c>
      <c r="D4945" t="s">
        <v>16</v>
      </c>
      <c r="E4945">
        <v>36</v>
      </c>
      <c r="F4945">
        <v>375575</v>
      </c>
      <c r="G4945">
        <v>29699</v>
      </c>
    </row>
    <row r="4946" spans="1:7">
      <c r="A4946" s="2">
        <v>43982</v>
      </c>
      <c r="B4946" s="2">
        <f t="shared" si="154"/>
        <v>43982</v>
      </c>
      <c r="C4946" s="3">
        <f t="shared" si="155"/>
        <v>0</v>
      </c>
      <c r="D4946" t="s">
        <v>20</v>
      </c>
      <c r="E4946">
        <v>37</v>
      </c>
      <c r="F4946">
        <v>28686</v>
      </c>
      <c r="G4946">
        <v>911</v>
      </c>
    </row>
    <row r="4947" spans="1:7">
      <c r="A4947" s="2">
        <v>43982</v>
      </c>
      <c r="B4947" s="2">
        <f t="shared" si="154"/>
        <v>43982</v>
      </c>
      <c r="C4947" s="3">
        <f t="shared" si="155"/>
        <v>0</v>
      </c>
      <c r="D4947" t="s">
        <v>48</v>
      </c>
      <c r="E4947">
        <v>38</v>
      </c>
      <c r="F4947">
        <v>2580</v>
      </c>
      <c r="G4947">
        <v>64</v>
      </c>
    </row>
    <row r="4948" spans="1:7">
      <c r="A4948" s="2">
        <v>43982</v>
      </c>
      <c r="B4948" s="2">
        <f t="shared" si="154"/>
        <v>43982</v>
      </c>
      <c r="C4948" s="3">
        <f t="shared" si="155"/>
        <v>0</v>
      </c>
      <c r="D4948" t="s">
        <v>59</v>
      </c>
      <c r="E4948">
        <v>69</v>
      </c>
      <c r="F4948">
        <v>22</v>
      </c>
      <c r="G4948">
        <v>2</v>
      </c>
    </row>
    <row r="4949" spans="1:7">
      <c r="A4949" s="2">
        <v>43982</v>
      </c>
      <c r="B4949" s="2">
        <f t="shared" si="154"/>
        <v>43982</v>
      </c>
      <c r="C4949" s="3">
        <f t="shared" si="155"/>
        <v>0</v>
      </c>
      <c r="D4949" t="s">
        <v>41</v>
      </c>
      <c r="E4949">
        <v>39</v>
      </c>
      <c r="F4949">
        <v>35513</v>
      </c>
      <c r="G4949">
        <v>2155</v>
      </c>
    </row>
    <row r="4950" spans="1:7">
      <c r="A4950" s="2">
        <v>43982</v>
      </c>
      <c r="B4950" s="2">
        <f t="shared" si="154"/>
        <v>43982</v>
      </c>
      <c r="C4950" s="3">
        <f t="shared" si="155"/>
        <v>0</v>
      </c>
      <c r="D4950" t="s">
        <v>30</v>
      </c>
      <c r="E4950">
        <v>40</v>
      </c>
      <c r="F4950">
        <v>6506</v>
      </c>
      <c r="G4950">
        <v>334</v>
      </c>
    </row>
    <row r="4951" spans="1:7">
      <c r="A4951" s="2">
        <v>43982</v>
      </c>
      <c r="B4951" s="2">
        <f t="shared" si="154"/>
        <v>43982</v>
      </c>
      <c r="C4951" s="3">
        <f t="shared" si="155"/>
        <v>0</v>
      </c>
      <c r="D4951" t="s">
        <v>14</v>
      </c>
      <c r="E4951">
        <v>41</v>
      </c>
      <c r="F4951">
        <v>4243</v>
      </c>
      <c r="G4951">
        <v>153</v>
      </c>
    </row>
    <row r="4952" spans="1:7">
      <c r="A4952" s="2">
        <v>43982</v>
      </c>
      <c r="B4952" s="2">
        <f t="shared" si="154"/>
        <v>43982</v>
      </c>
      <c r="C4952" s="3">
        <f t="shared" si="155"/>
        <v>0</v>
      </c>
      <c r="D4952" t="s">
        <v>31</v>
      </c>
      <c r="E4952">
        <v>42</v>
      </c>
      <c r="F4952">
        <v>76218</v>
      </c>
      <c r="G4952">
        <v>5555</v>
      </c>
    </row>
    <row r="4953" spans="1:7">
      <c r="A4953" s="2">
        <v>43982</v>
      </c>
      <c r="B4953" s="2">
        <f t="shared" si="154"/>
        <v>43982</v>
      </c>
      <c r="C4953" s="3">
        <f t="shared" si="155"/>
        <v>0</v>
      </c>
      <c r="D4953" t="s">
        <v>55</v>
      </c>
      <c r="E4953">
        <v>72</v>
      </c>
      <c r="F4953">
        <v>3776</v>
      </c>
      <c r="G4953">
        <v>136</v>
      </c>
    </row>
    <row r="4954" spans="1:7">
      <c r="A4954" s="2">
        <v>43982</v>
      </c>
      <c r="B4954" s="2">
        <f t="shared" si="154"/>
        <v>43982</v>
      </c>
      <c r="C4954" s="3">
        <f t="shared" si="155"/>
        <v>0</v>
      </c>
      <c r="D4954" t="s">
        <v>17</v>
      </c>
      <c r="E4954">
        <v>44</v>
      </c>
      <c r="F4954">
        <v>14928</v>
      </c>
      <c r="G4954">
        <v>718</v>
      </c>
    </row>
    <row r="4955" spans="1:7">
      <c r="A4955" s="2">
        <v>43982</v>
      </c>
      <c r="B4955" s="2">
        <f t="shared" si="154"/>
        <v>43982</v>
      </c>
      <c r="C4955" s="3">
        <f t="shared" si="155"/>
        <v>0</v>
      </c>
      <c r="D4955" t="s">
        <v>32</v>
      </c>
      <c r="E4955">
        <v>45</v>
      </c>
      <c r="F4955">
        <v>11861</v>
      </c>
      <c r="G4955">
        <v>494</v>
      </c>
    </row>
    <row r="4956" spans="1:7">
      <c r="A4956" s="2">
        <v>43982</v>
      </c>
      <c r="B4956" s="2">
        <f t="shared" si="154"/>
        <v>43982</v>
      </c>
      <c r="C4956" s="3">
        <f t="shared" si="155"/>
        <v>0</v>
      </c>
      <c r="D4956" t="s">
        <v>43</v>
      </c>
      <c r="E4956">
        <v>46</v>
      </c>
      <c r="F4956">
        <v>4993</v>
      </c>
      <c r="G4956">
        <v>62</v>
      </c>
    </row>
    <row r="4957" spans="1:7">
      <c r="A4957" s="2">
        <v>43982</v>
      </c>
      <c r="B4957" s="2">
        <f t="shared" si="154"/>
        <v>43982</v>
      </c>
      <c r="C4957" s="3">
        <f t="shared" si="155"/>
        <v>0</v>
      </c>
      <c r="D4957" t="s">
        <v>25</v>
      </c>
      <c r="E4957">
        <v>47</v>
      </c>
      <c r="F4957">
        <v>22832</v>
      </c>
      <c r="G4957">
        <v>360</v>
      </c>
    </row>
    <row r="4958" spans="1:7">
      <c r="A4958" s="2">
        <v>43982</v>
      </c>
      <c r="B4958" s="2">
        <f t="shared" si="154"/>
        <v>43982</v>
      </c>
      <c r="C4958" s="3">
        <f t="shared" si="155"/>
        <v>0</v>
      </c>
      <c r="D4958" t="s">
        <v>11</v>
      </c>
      <c r="E4958">
        <v>48</v>
      </c>
      <c r="F4958">
        <v>64974</v>
      </c>
      <c r="G4958">
        <v>1683</v>
      </c>
    </row>
    <row r="4959" spans="1:7">
      <c r="A4959" s="2">
        <v>43982</v>
      </c>
      <c r="B4959" s="2">
        <f t="shared" si="154"/>
        <v>43982</v>
      </c>
      <c r="C4959" s="3">
        <f t="shared" si="155"/>
        <v>0</v>
      </c>
      <c r="D4959" t="s">
        <v>13</v>
      </c>
      <c r="E4959">
        <v>49</v>
      </c>
      <c r="F4959">
        <v>9829</v>
      </c>
      <c r="G4959">
        <v>113</v>
      </c>
    </row>
    <row r="4960" spans="1:7">
      <c r="A4960" s="2">
        <v>43982</v>
      </c>
      <c r="B4960" s="2">
        <f t="shared" si="154"/>
        <v>43982</v>
      </c>
      <c r="C4960" s="3">
        <f t="shared" si="155"/>
        <v>0</v>
      </c>
      <c r="D4960" t="s">
        <v>36</v>
      </c>
      <c r="E4960">
        <v>50</v>
      </c>
      <c r="F4960">
        <v>981</v>
      </c>
      <c r="G4960">
        <v>55</v>
      </c>
    </row>
    <row r="4961" spans="1:7">
      <c r="A4961" s="2">
        <v>43982</v>
      </c>
      <c r="B4961" s="2">
        <f t="shared" si="154"/>
        <v>43982</v>
      </c>
      <c r="C4961" s="3">
        <f t="shared" si="155"/>
        <v>0</v>
      </c>
      <c r="D4961" t="s">
        <v>56</v>
      </c>
      <c r="E4961">
        <v>78</v>
      </c>
      <c r="F4961">
        <v>70</v>
      </c>
      <c r="G4961">
        <v>6</v>
      </c>
    </row>
    <row r="4962" spans="1:7">
      <c r="A4962" s="2">
        <v>43982</v>
      </c>
      <c r="B4962" s="2">
        <f t="shared" si="154"/>
        <v>43982</v>
      </c>
      <c r="C4962" s="3">
        <f t="shared" si="155"/>
        <v>0</v>
      </c>
      <c r="D4962" t="s">
        <v>37</v>
      </c>
      <c r="E4962">
        <v>51</v>
      </c>
      <c r="F4962">
        <v>44607</v>
      </c>
      <c r="G4962">
        <v>1375</v>
      </c>
    </row>
    <row r="4963" spans="1:7">
      <c r="A4963" s="2">
        <v>43982</v>
      </c>
      <c r="B4963" s="2">
        <f t="shared" si="154"/>
        <v>43982</v>
      </c>
      <c r="C4963" s="3">
        <f t="shared" si="155"/>
        <v>0</v>
      </c>
      <c r="D4963" t="s">
        <v>5</v>
      </c>
      <c r="E4963">
        <v>53</v>
      </c>
      <c r="F4963">
        <v>22814</v>
      </c>
      <c r="G4963">
        <v>1126</v>
      </c>
    </row>
    <row r="4964" spans="1:7">
      <c r="A4964" s="2">
        <v>43982</v>
      </c>
      <c r="B4964" s="2">
        <f t="shared" si="154"/>
        <v>43982</v>
      </c>
      <c r="C4964" s="3">
        <f t="shared" si="155"/>
        <v>0</v>
      </c>
      <c r="D4964" t="s">
        <v>58</v>
      </c>
      <c r="E4964">
        <v>54</v>
      </c>
      <c r="F4964">
        <v>2010</v>
      </c>
      <c r="G4964">
        <v>75</v>
      </c>
    </row>
    <row r="4965" spans="1:7">
      <c r="A4965" s="2">
        <v>43982</v>
      </c>
      <c r="B4965" s="2">
        <f t="shared" si="154"/>
        <v>43982</v>
      </c>
      <c r="C4965" s="3">
        <f t="shared" si="155"/>
        <v>0</v>
      </c>
      <c r="D4965" t="s">
        <v>10</v>
      </c>
      <c r="E4965">
        <v>55</v>
      </c>
      <c r="F4965">
        <v>18684</v>
      </c>
      <c r="G4965">
        <v>594</v>
      </c>
    </row>
    <row r="4966" spans="1:7">
      <c r="A4966" s="2">
        <v>43982</v>
      </c>
      <c r="B4966" s="2">
        <f t="shared" si="154"/>
        <v>43982</v>
      </c>
      <c r="C4966" s="3">
        <f t="shared" si="155"/>
        <v>0</v>
      </c>
      <c r="D4966" t="s">
        <v>49</v>
      </c>
      <c r="E4966">
        <v>56</v>
      </c>
      <c r="F4966">
        <v>903</v>
      </c>
      <c r="G4966">
        <v>16</v>
      </c>
    </row>
    <row r="4967" spans="1:7">
      <c r="A4967" s="2">
        <v>43983</v>
      </c>
      <c r="B4967" s="2">
        <f t="shared" si="154"/>
        <v>44012</v>
      </c>
      <c r="C4967" s="3">
        <f t="shared" si="155"/>
        <v>1</v>
      </c>
      <c r="D4967" t="s">
        <v>52</v>
      </c>
      <c r="E4967">
        <v>1</v>
      </c>
      <c r="F4967">
        <v>18534</v>
      </c>
      <c r="G4967">
        <v>646</v>
      </c>
    </row>
    <row r="4968" spans="1:7">
      <c r="A4968" s="2">
        <v>43983</v>
      </c>
      <c r="B4968" s="2">
        <f t="shared" si="154"/>
        <v>44012</v>
      </c>
      <c r="C4968" s="3">
        <f t="shared" si="155"/>
        <v>1</v>
      </c>
      <c r="D4968" t="s">
        <v>50</v>
      </c>
      <c r="E4968">
        <v>2</v>
      </c>
      <c r="F4968">
        <v>476</v>
      </c>
      <c r="G4968">
        <v>8</v>
      </c>
    </row>
    <row r="4969" spans="1:7">
      <c r="A4969" s="2">
        <v>43983</v>
      </c>
      <c r="B4969" s="2">
        <f t="shared" si="154"/>
        <v>44012</v>
      </c>
      <c r="C4969" s="3">
        <f t="shared" si="155"/>
        <v>1</v>
      </c>
      <c r="D4969" t="s">
        <v>8</v>
      </c>
      <c r="E4969">
        <v>4</v>
      </c>
      <c r="F4969">
        <v>20123</v>
      </c>
      <c r="G4969">
        <v>918</v>
      </c>
    </row>
    <row r="4970" spans="1:7">
      <c r="A4970" s="2">
        <v>43983</v>
      </c>
      <c r="B4970" s="2">
        <f t="shared" si="154"/>
        <v>44012</v>
      </c>
      <c r="C4970" s="3">
        <f t="shared" si="155"/>
        <v>1</v>
      </c>
      <c r="D4970" t="s">
        <v>44</v>
      </c>
      <c r="E4970">
        <v>5</v>
      </c>
      <c r="F4970">
        <v>7443</v>
      </c>
      <c r="G4970">
        <v>133</v>
      </c>
    </row>
    <row r="4971" spans="1:7">
      <c r="A4971" s="2">
        <v>43983</v>
      </c>
      <c r="B4971" s="2">
        <f t="shared" si="154"/>
        <v>44012</v>
      </c>
      <c r="C4971" s="3">
        <f t="shared" si="155"/>
        <v>1</v>
      </c>
      <c r="D4971" t="s">
        <v>7</v>
      </c>
      <c r="E4971">
        <v>6</v>
      </c>
      <c r="F4971">
        <v>115643</v>
      </c>
      <c r="G4971">
        <v>4287</v>
      </c>
    </row>
    <row r="4972" spans="1:7">
      <c r="A4972" s="2">
        <v>43983</v>
      </c>
      <c r="B4972" s="2">
        <f t="shared" si="154"/>
        <v>44012</v>
      </c>
      <c r="C4972" s="3">
        <f t="shared" si="155"/>
        <v>1</v>
      </c>
      <c r="D4972" t="s">
        <v>22</v>
      </c>
      <c r="E4972">
        <v>8</v>
      </c>
      <c r="F4972">
        <v>26563</v>
      </c>
      <c r="G4972">
        <v>1458</v>
      </c>
    </row>
    <row r="4973" spans="1:7">
      <c r="A4973" s="2">
        <v>43983</v>
      </c>
      <c r="B4973" s="2">
        <f t="shared" si="154"/>
        <v>44012</v>
      </c>
      <c r="C4973" s="3">
        <f t="shared" si="155"/>
        <v>1</v>
      </c>
      <c r="D4973" t="s">
        <v>38</v>
      </c>
      <c r="E4973">
        <v>9</v>
      </c>
      <c r="F4973">
        <v>42740</v>
      </c>
      <c r="G4973">
        <v>3964</v>
      </c>
    </row>
    <row r="4974" spans="1:7">
      <c r="A4974" s="2">
        <v>43983</v>
      </c>
      <c r="B4974" s="2">
        <f t="shared" si="154"/>
        <v>44012</v>
      </c>
      <c r="C4974" s="3">
        <f t="shared" si="155"/>
        <v>1</v>
      </c>
      <c r="D4974" t="s">
        <v>45</v>
      </c>
      <c r="E4974">
        <v>10</v>
      </c>
      <c r="F4974">
        <v>9605</v>
      </c>
      <c r="G4974">
        <v>368</v>
      </c>
    </row>
    <row r="4975" spans="1:7">
      <c r="A4975" s="2">
        <v>43983</v>
      </c>
      <c r="B4975" s="2">
        <f t="shared" si="154"/>
        <v>44012</v>
      </c>
      <c r="C4975" s="3">
        <f t="shared" si="155"/>
        <v>1</v>
      </c>
      <c r="D4975" t="s">
        <v>33</v>
      </c>
      <c r="E4975">
        <v>11</v>
      </c>
      <c r="F4975">
        <v>8857</v>
      </c>
      <c r="G4975">
        <v>468</v>
      </c>
    </row>
    <row r="4976" spans="1:7">
      <c r="A4976" s="2">
        <v>43983</v>
      </c>
      <c r="B4976" s="2">
        <f t="shared" si="154"/>
        <v>44012</v>
      </c>
      <c r="C4976" s="3">
        <f t="shared" si="155"/>
        <v>1</v>
      </c>
      <c r="D4976" t="s">
        <v>15</v>
      </c>
      <c r="E4976">
        <v>12</v>
      </c>
      <c r="F4976">
        <v>56822</v>
      </c>
      <c r="G4976">
        <v>2459</v>
      </c>
    </row>
    <row r="4977" spans="1:7">
      <c r="A4977" s="2">
        <v>43983</v>
      </c>
      <c r="B4977" s="2">
        <f t="shared" si="154"/>
        <v>44012</v>
      </c>
      <c r="C4977" s="3">
        <f t="shared" si="155"/>
        <v>1</v>
      </c>
      <c r="D4977" t="s">
        <v>18</v>
      </c>
      <c r="E4977">
        <v>13</v>
      </c>
      <c r="F4977">
        <v>45757</v>
      </c>
      <c r="G4977">
        <v>2057</v>
      </c>
    </row>
    <row r="4978" spans="1:7">
      <c r="A4978" s="2">
        <v>43983</v>
      </c>
      <c r="B4978" s="2">
        <f t="shared" si="154"/>
        <v>44012</v>
      </c>
      <c r="C4978" s="3">
        <f t="shared" si="155"/>
        <v>1</v>
      </c>
      <c r="D4978" t="s">
        <v>57</v>
      </c>
      <c r="E4978">
        <v>66</v>
      </c>
      <c r="F4978">
        <v>1144</v>
      </c>
      <c r="G4978">
        <v>6</v>
      </c>
    </row>
    <row r="4979" spans="1:7">
      <c r="A4979" s="2">
        <v>43983</v>
      </c>
      <c r="B4979" s="2">
        <f t="shared" si="154"/>
        <v>44012</v>
      </c>
      <c r="C4979" s="3">
        <f t="shared" si="155"/>
        <v>1</v>
      </c>
      <c r="D4979" t="s">
        <v>26</v>
      </c>
      <c r="E4979">
        <v>15</v>
      </c>
      <c r="F4979">
        <v>642</v>
      </c>
      <c r="G4979">
        <v>17</v>
      </c>
    </row>
    <row r="4980" spans="1:7">
      <c r="A4980" s="2">
        <v>43983</v>
      </c>
      <c r="B4980" s="2">
        <f t="shared" si="154"/>
        <v>44012</v>
      </c>
      <c r="C4980" s="3">
        <f t="shared" si="155"/>
        <v>1</v>
      </c>
      <c r="D4980" t="s">
        <v>53</v>
      </c>
      <c r="E4980">
        <v>16</v>
      </c>
      <c r="F4980">
        <v>2908</v>
      </c>
      <c r="G4980">
        <v>83</v>
      </c>
    </row>
    <row r="4981" spans="1:7">
      <c r="A4981" s="2">
        <v>43983</v>
      </c>
      <c r="B4981" s="2">
        <f t="shared" si="154"/>
        <v>44012</v>
      </c>
      <c r="C4981" s="3">
        <f t="shared" si="155"/>
        <v>1</v>
      </c>
      <c r="D4981" t="s">
        <v>6</v>
      </c>
      <c r="E4981">
        <v>17</v>
      </c>
      <c r="F4981">
        <v>121666</v>
      </c>
      <c r="G4981">
        <v>5458</v>
      </c>
    </row>
    <row r="4982" spans="1:7">
      <c r="A4982" s="2">
        <v>43983</v>
      </c>
      <c r="B4982" s="2">
        <f t="shared" si="154"/>
        <v>44012</v>
      </c>
      <c r="C4982" s="3">
        <f t="shared" si="155"/>
        <v>1</v>
      </c>
      <c r="D4982" t="s">
        <v>27</v>
      </c>
      <c r="E4982">
        <v>18</v>
      </c>
      <c r="F4982">
        <v>35684</v>
      </c>
      <c r="G4982">
        <v>2142</v>
      </c>
    </row>
    <row r="4983" spans="1:7">
      <c r="A4983" s="2">
        <v>43983</v>
      </c>
      <c r="B4983" s="2">
        <f t="shared" si="154"/>
        <v>44012</v>
      </c>
      <c r="C4983" s="3">
        <f t="shared" si="155"/>
        <v>1</v>
      </c>
      <c r="D4983" t="s">
        <v>39</v>
      </c>
      <c r="E4983">
        <v>19</v>
      </c>
      <c r="F4983">
        <v>19789</v>
      </c>
      <c r="G4983">
        <v>558</v>
      </c>
    </row>
    <row r="4984" spans="1:7">
      <c r="A4984" s="2">
        <v>43983</v>
      </c>
      <c r="B4984" s="2">
        <f t="shared" si="154"/>
        <v>44012</v>
      </c>
      <c r="C4984" s="3">
        <f t="shared" si="155"/>
        <v>1</v>
      </c>
      <c r="D4984" t="s">
        <v>34</v>
      </c>
      <c r="E4984">
        <v>20</v>
      </c>
      <c r="F4984">
        <v>10103</v>
      </c>
      <c r="G4984">
        <v>217</v>
      </c>
    </row>
    <row r="4985" spans="1:7">
      <c r="A4985" s="2">
        <v>43983</v>
      </c>
      <c r="B4985" s="2">
        <f t="shared" si="154"/>
        <v>44012</v>
      </c>
      <c r="C4985" s="3">
        <f t="shared" si="155"/>
        <v>1</v>
      </c>
      <c r="D4985" t="s">
        <v>28</v>
      </c>
      <c r="E4985">
        <v>21</v>
      </c>
      <c r="F4985">
        <v>10150</v>
      </c>
      <c r="G4985">
        <v>445</v>
      </c>
    </row>
    <row r="4986" spans="1:7">
      <c r="A4986" s="2">
        <v>43983</v>
      </c>
      <c r="B4986" s="2">
        <f t="shared" si="154"/>
        <v>44012</v>
      </c>
      <c r="C4986" s="3">
        <f t="shared" si="155"/>
        <v>1</v>
      </c>
      <c r="D4986" t="s">
        <v>40</v>
      </c>
      <c r="E4986">
        <v>22</v>
      </c>
      <c r="F4986">
        <v>40452</v>
      </c>
      <c r="G4986">
        <v>2801</v>
      </c>
    </row>
    <row r="4987" spans="1:7">
      <c r="A4987" s="2">
        <v>43983</v>
      </c>
      <c r="B4987" s="2">
        <f t="shared" si="154"/>
        <v>44012</v>
      </c>
      <c r="C4987" s="3">
        <f t="shared" si="155"/>
        <v>1</v>
      </c>
      <c r="D4987" t="s">
        <v>51</v>
      </c>
      <c r="E4987">
        <v>23</v>
      </c>
      <c r="F4987">
        <v>2349</v>
      </c>
      <c r="G4987">
        <v>89</v>
      </c>
    </row>
    <row r="4988" spans="1:7">
      <c r="A4988" s="2">
        <v>43983</v>
      </c>
      <c r="B4988" s="2">
        <f t="shared" si="154"/>
        <v>44012</v>
      </c>
      <c r="C4988" s="3">
        <f t="shared" si="155"/>
        <v>1</v>
      </c>
      <c r="D4988" t="s">
        <v>23</v>
      </c>
      <c r="E4988">
        <v>24</v>
      </c>
      <c r="F4988">
        <v>54035</v>
      </c>
      <c r="G4988">
        <v>2552</v>
      </c>
    </row>
    <row r="4989" spans="1:7">
      <c r="A4989" s="2">
        <v>43983</v>
      </c>
      <c r="B4989" s="2">
        <f t="shared" si="154"/>
        <v>44012</v>
      </c>
      <c r="C4989" s="3">
        <f t="shared" si="155"/>
        <v>1</v>
      </c>
      <c r="D4989" t="s">
        <v>9</v>
      </c>
      <c r="E4989">
        <v>25</v>
      </c>
      <c r="F4989">
        <v>100805</v>
      </c>
      <c r="G4989">
        <v>7035</v>
      </c>
    </row>
    <row r="4990" spans="1:7">
      <c r="A4990" s="2">
        <v>43983</v>
      </c>
      <c r="B4990" s="2">
        <f t="shared" si="154"/>
        <v>44012</v>
      </c>
      <c r="C4990" s="3">
        <f t="shared" si="155"/>
        <v>1</v>
      </c>
      <c r="D4990" t="s">
        <v>42</v>
      </c>
      <c r="E4990">
        <v>26</v>
      </c>
      <c r="F4990">
        <v>58435</v>
      </c>
      <c r="G4990">
        <v>5525</v>
      </c>
    </row>
    <row r="4991" spans="1:7">
      <c r="A4991" s="2">
        <v>43983</v>
      </c>
      <c r="B4991" s="2">
        <f t="shared" si="154"/>
        <v>44012</v>
      </c>
      <c r="C4991" s="3">
        <f t="shared" si="155"/>
        <v>1</v>
      </c>
      <c r="D4991" t="s">
        <v>29</v>
      </c>
      <c r="E4991">
        <v>27</v>
      </c>
      <c r="F4991">
        <v>25218</v>
      </c>
      <c r="G4991">
        <v>1060</v>
      </c>
    </row>
    <row r="4992" spans="1:7">
      <c r="A4992" s="2">
        <v>43983</v>
      </c>
      <c r="B4992" s="2">
        <f t="shared" si="154"/>
        <v>44012</v>
      </c>
      <c r="C4992" s="3">
        <f t="shared" si="155"/>
        <v>1</v>
      </c>
      <c r="D4992" t="s">
        <v>46</v>
      </c>
      <c r="E4992">
        <v>28</v>
      </c>
      <c r="F4992">
        <v>15752</v>
      </c>
      <c r="G4992">
        <v>739</v>
      </c>
    </row>
    <row r="4993" spans="1:7">
      <c r="A4993" s="2">
        <v>43983</v>
      </c>
      <c r="B4993" s="2">
        <f t="shared" si="154"/>
        <v>44012</v>
      </c>
      <c r="C4993" s="3">
        <f t="shared" si="155"/>
        <v>1</v>
      </c>
      <c r="D4993" t="s">
        <v>35</v>
      </c>
      <c r="E4993">
        <v>29</v>
      </c>
      <c r="F4993">
        <v>13523</v>
      </c>
      <c r="G4993">
        <v>786</v>
      </c>
    </row>
    <row r="4994" spans="1:7">
      <c r="A4994" s="2">
        <v>43983</v>
      </c>
      <c r="B4994" s="2">
        <f t="shared" si="154"/>
        <v>44012</v>
      </c>
      <c r="C4994" s="3">
        <f t="shared" si="155"/>
        <v>1</v>
      </c>
      <c r="D4994" t="s">
        <v>54</v>
      </c>
      <c r="E4994">
        <v>30</v>
      </c>
      <c r="F4994">
        <v>519</v>
      </c>
      <c r="G4994">
        <v>17</v>
      </c>
    </row>
    <row r="4995" spans="1:7">
      <c r="A4995" s="2">
        <v>43983</v>
      </c>
      <c r="B4995" s="2">
        <f t="shared" si="154"/>
        <v>44012</v>
      </c>
      <c r="C4995" s="3">
        <f t="shared" si="155"/>
        <v>1</v>
      </c>
      <c r="D4995" t="s">
        <v>12</v>
      </c>
      <c r="E4995">
        <v>31</v>
      </c>
      <c r="F4995">
        <v>14345</v>
      </c>
      <c r="G4995">
        <v>183</v>
      </c>
    </row>
    <row r="4996" spans="1:7">
      <c r="A4996" s="2">
        <v>43983</v>
      </c>
      <c r="B4996" s="2">
        <f t="shared" ref="B4996:B5059" si="156">EOMONTH(A4996,0)</f>
        <v>44012</v>
      </c>
      <c r="C4996" s="3">
        <f t="shared" ref="C4996:C5059" si="157">IF(A4996=B4996,0,1)</f>
        <v>1</v>
      </c>
      <c r="D4996" t="s">
        <v>24</v>
      </c>
      <c r="E4996">
        <v>32</v>
      </c>
      <c r="F4996">
        <v>8701</v>
      </c>
      <c r="G4996">
        <v>420</v>
      </c>
    </row>
    <row r="4997" spans="1:7">
      <c r="A4997" s="2">
        <v>43983</v>
      </c>
      <c r="B4997" s="2">
        <f t="shared" si="156"/>
        <v>44012</v>
      </c>
      <c r="C4997" s="3">
        <f t="shared" si="157"/>
        <v>1</v>
      </c>
      <c r="D4997" t="s">
        <v>19</v>
      </c>
      <c r="E4997">
        <v>33</v>
      </c>
      <c r="F4997">
        <v>4685</v>
      </c>
      <c r="G4997">
        <v>245</v>
      </c>
    </row>
    <row r="4998" spans="1:7">
      <c r="A4998" s="2">
        <v>43983</v>
      </c>
      <c r="B4998" s="2">
        <f t="shared" si="156"/>
        <v>44012</v>
      </c>
      <c r="C4998" s="3">
        <f t="shared" si="157"/>
        <v>1</v>
      </c>
      <c r="D4998" t="s">
        <v>21</v>
      </c>
      <c r="E4998">
        <v>34</v>
      </c>
      <c r="F4998">
        <v>160918</v>
      </c>
      <c r="G4998">
        <v>11721</v>
      </c>
    </row>
    <row r="4999" spans="1:7">
      <c r="A4999" s="2">
        <v>43983</v>
      </c>
      <c r="B4999" s="2">
        <f t="shared" si="156"/>
        <v>44012</v>
      </c>
      <c r="C4999" s="3">
        <f t="shared" si="157"/>
        <v>1</v>
      </c>
      <c r="D4999" t="s">
        <v>47</v>
      </c>
      <c r="E4999">
        <v>35</v>
      </c>
      <c r="F4999">
        <v>7800</v>
      </c>
      <c r="G4999">
        <v>362</v>
      </c>
    </row>
    <row r="5000" spans="1:7">
      <c r="A5000" s="2">
        <v>43983</v>
      </c>
      <c r="B5000" s="2">
        <f t="shared" si="156"/>
        <v>44012</v>
      </c>
      <c r="C5000" s="3">
        <f t="shared" si="157"/>
        <v>1</v>
      </c>
      <c r="D5000" t="s">
        <v>16</v>
      </c>
      <c r="E5000">
        <v>36</v>
      </c>
      <c r="F5000">
        <v>376520</v>
      </c>
      <c r="G5000">
        <v>29766</v>
      </c>
    </row>
    <row r="5001" spans="1:7">
      <c r="A5001" s="2">
        <v>43983</v>
      </c>
      <c r="B5001" s="2">
        <f t="shared" si="156"/>
        <v>44012</v>
      </c>
      <c r="C5001" s="3">
        <f t="shared" si="157"/>
        <v>1</v>
      </c>
      <c r="D5001" t="s">
        <v>20</v>
      </c>
      <c r="E5001">
        <v>37</v>
      </c>
      <c r="F5001">
        <v>29368</v>
      </c>
      <c r="G5001">
        <v>923</v>
      </c>
    </row>
    <row r="5002" spans="1:7">
      <c r="A5002" s="2">
        <v>43983</v>
      </c>
      <c r="B5002" s="2">
        <f t="shared" si="156"/>
        <v>44012</v>
      </c>
      <c r="C5002" s="3">
        <f t="shared" si="157"/>
        <v>1</v>
      </c>
      <c r="D5002" t="s">
        <v>48</v>
      </c>
      <c r="E5002">
        <v>38</v>
      </c>
      <c r="F5002">
        <v>2628</v>
      </c>
      <c r="G5002">
        <v>64</v>
      </c>
    </row>
    <row r="5003" spans="1:7">
      <c r="A5003" s="2">
        <v>43983</v>
      </c>
      <c r="B5003" s="2">
        <f t="shared" si="156"/>
        <v>44012</v>
      </c>
      <c r="C5003" s="3">
        <f t="shared" si="157"/>
        <v>1</v>
      </c>
      <c r="D5003" t="s">
        <v>59</v>
      </c>
      <c r="E5003">
        <v>69</v>
      </c>
      <c r="F5003">
        <v>22</v>
      </c>
      <c r="G5003">
        <v>2</v>
      </c>
    </row>
    <row r="5004" spans="1:7">
      <c r="A5004" s="2">
        <v>43983</v>
      </c>
      <c r="B5004" s="2">
        <f t="shared" si="156"/>
        <v>44012</v>
      </c>
      <c r="C5004" s="3">
        <f t="shared" si="157"/>
        <v>1</v>
      </c>
      <c r="D5004" t="s">
        <v>41</v>
      </c>
      <c r="E5004">
        <v>39</v>
      </c>
      <c r="F5004">
        <v>35984</v>
      </c>
      <c r="G5004">
        <v>2206</v>
      </c>
    </row>
    <row r="5005" spans="1:7">
      <c r="A5005" s="2">
        <v>43983</v>
      </c>
      <c r="B5005" s="2">
        <f t="shared" si="156"/>
        <v>44012</v>
      </c>
      <c r="C5005" s="3">
        <f t="shared" si="157"/>
        <v>1</v>
      </c>
      <c r="D5005" t="s">
        <v>30</v>
      </c>
      <c r="E5005">
        <v>40</v>
      </c>
      <c r="F5005">
        <v>6573</v>
      </c>
      <c r="G5005">
        <v>334</v>
      </c>
    </row>
    <row r="5006" spans="1:7">
      <c r="A5006" s="2">
        <v>43983</v>
      </c>
      <c r="B5006" s="2">
        <f t="shared" si="156"/>
        <v>44012</v>
      </c>
      <c r="C5006" s="3">
        <f t="shared" si="157"/>
        <v>1</v>
      </c>
      <c r="D5006" t="s">
        <v>14</v>
      </c>
      <c r="E5006">
        <v>41</v>
      </c>
      <c r="F5006">
        <v>4303</v>
      </c>
      <c r="G5006">
        <v>154</v>
      </c>
    </row>
    <row r="5007" spans="1:7">
      <c r="A5007" s="2">
        <v>43983</v>
      </c>
      <c r="B5007" s="2">
        <f t="shared" si="156"/>
        <v>44012</v>
      </c>
      <c r="C5007" s="3">
        <f t="shared" si="157"/>
        <v>1</v>
      </c>
      <c r="D5007" t="s">
        <v>31</v>
      </c>
      <c r="E5007">
        <v>42</v>
      </c>
      <c r="F5007">
        <v>76734</v>
      </c>
      <c r="G5007">
        <v>5574</v>
      </c>
    </row>
    <row r="5008" spans="1:7">
      <c r="A5008" s="2">
        <v>43983</v>
      </c>
      <c r="B5008" s="2">
        <f t="shared" si="156"/>
        <v>44012</v>
      </c>
      <c r="C5008" s="3">
        <f t="shared" si="157"/>
        <v>1</v>
      </c>
      <c r="D5008" t="s">
        <v>55</v>
      </c>
      <c r="E5008">
        <v>72</v>
      </c>
      <c r="F5008">
        <v>3873</v>
      </c>
      <c r="G5008">
        <v>136</v>
      </c>
    </row>
    <row r="5009" spans="1:7">
      <c r="A5009" s="2">
        <v>43983</v>
      </c>
      <c r="B5009" s="2">
        <f t="shared" si="156"/>
        <v>44012</v>
      </c>
      <c r="C5009" s="3">
        <f t="shared" si="157"/>
        <v>1</v>
      </c>
      <c r="D5009" t="s">
        <v>17</v>
      </c>
      <c r="E5009">
        <v>44</v>
      </c>
      <c r="F5009">
        <v>14991</v>
      </c>
      <c r="G5009">
        <v>720</v>
      </c>
    </row>
    <row r="5010" spans="1:7">
      <c r="A5010" s="2">
        <v>43983</v>
      </c>
      <c r="B5010" s="2">
        <f t="shared" si="156"/>
        <v>44012</v>
      </c>
      <c r="C5010" s="3">
        <f t="shared" si="157"/>
        <v>1</v>
      </c>
      <c r="D5010" t="s">
        <v>32</v>
      </c>
      <c r="E5010">
        <v>45</v>
      </c>
      <c r="F5010">
        <v>12148</v>
      </c>
      <c r="G5010">
        <v>500</v>
      </c>
    </row>
    <row r="5011" spans="1:7">
      <c r="A5011" s="2">
        <v>43983</v>
      </c>
      <c r="B5011" s="2">
        <f t="shared" si="156"/>
        <v>44012</v>
      </c>
      <c r="C5011" s="3">
        <f t="shared" si="157"/>
        <v>1</v>
      </c>
      <c r="D5011" t="s">
        <v>43</v>
      </c>
      <c r="E5011">
        <v>46</v>
      </c>
      <c r="F5011">
        <v>5034</v>
      </c>
      <c r="G5011">
        <v>62</v>
      </c>
    </row>
    <row r="5012" spans="1:7">
      <c r="A5012" s="2">
        <v>43983</v>
      </c>
      <c r="B5012" s="2">
        <f t="shared" si="156"/>
        <v>44012</v>
      </c>
      <c r="C5012" s="3">
        <f t="shared" si="157"/>
        <v>1</v>
      </c>
      <c r="D5012" t="s">
        <v>25</v>
      </c>
      <c r="E5012">
        <v>47</v>
      </c>
      <c r="F5012">
        <v>23242</v>
      </c>
      <c r="G5012">
        <v>361</v>
      </c>
    </row>
    <row r="5013" spans="1:7">
      <c r="A5013" s="2">
        <v>43983</v>
      </c>
      <c r="B5013" s="2">
        <f t="shared" si="156"/>
        <v>44012</v>
      </c>
      <c r="C5013" s="3">
        <f t="shared" si="157"/>
        <v>1</v>
      </c>
      <c r="D5013" t="s">
        <v>11</v>
      </c>
      <c r="E5013">
        <v>48</v>
      </c>
      <c r="F5013">
        <v>66081</v>
      </c>
      <c r="G5013">
        <v>1695</v>
      </c>
    </row>
    <row r="5014" spans="1:7">
      <c r="A5014" s="2">
        <v>43983</v>
      </c>
      <c r="B5014" s="2">
        <f t="shared" si="156"/>
        <v>44012</v>
      </c>
      <c r="C5014" s="3">
        <f t="shared" si="157"/>
        <v>1</v>
      </c>
      <c r="D5014" t="s">
        <v>13</v>
      </c>
      <c r="E5014">
        <v>49</v>
      </c>
      <c r="F5014">
        <v>10026</v>
      </c>
      <c r="G5014">
        <v>113</v>
      </c>
    </row>
    <row r="5015" spans="1:7">
      <c r="A5015" s="2">
        <v>43983</v>
      </c>
      <c r="B5015" s="2">
        <f t="shared" si="156"/>
        <v>44012</v>
      </c>
      <c r="C5015" s="3">
        <f t="shared" si="157"/>
        <v>1</v>
      </c>
      <c r="D5015" t="s">
        <v>36</v>
      </c>
      <c r="E5015">
        <v>50</v>
      </c>
      <c r="F5015">
        <v>983</v>
      </c>
      <c r="G5015">
        <v>55</v>
      </c>
    </row>
    <row r="5016" spans="1:7">
      <c r="A5016" s="2">
        <v>43983</v>
      </c>
      <c r="B5016" s="2">
        <f t="shared" si="156"/>
        <v>44012</v>
      </c>
      <c r="C5016" s="3">
        <f t="shared" si="157"/>
        <v>1</v>
      </c>
      <c r="D5016" t="s">
        <v>56</v>
      </c>
      <c r="E5016">
        <v>78</v>
      </c>
      <c r="F5016">
        <v>70</v>
      </c>
      <c r="G5016">
        <v>6</v>
      </c>
    </row>
    <row r="5017" spans="1:7">
      <c r="A5017" s="2">
        <v>43983</v>
      </c>
      <c r="B5017" s="2">
        <f t="shared" si="156"/>
        <v>44012</v>
      </c>
      <c r="C5017" s="3">
        <f t="shared" si="157"/>
        <v>1</v>
      </c>
      <c r="D5017" t="s">
        <v>37</v>
      </c>
      <c r="E5017">
        <v>51</v>
      </c>
      <c r="F5017">
        <v>45398</v>
      </c>
      <c r="G5017">
        <v>1392</v>
      </c>
    </row>
    <row r="5018" spans="1:7">
      <c r="A5018" s="2">
        <v>43983</v>
      </c>
      <c r="B5018" s="2">
        <f t="shared" si="156"/>
        <v>44012</v>
      </c>
      <c r="C5018" s="3">
        <f t="shared" si="157"/>
        <v>1</v>
      </c>
      <c r="D5018" t="s">
        <v>5</v>
      </c>
      <c r="E5018">
        <v>53</v>
      </c>
      <c r="F5018">
        <v>23272</v>
      </c>
      <c r="G5018">
        <v>1133</v>
      </c>
    </row>
    <row r="5019" spans="1:7">
      <c r="A5019" s="2">
        <v>43983</v>
      </c>
      <c r="B5019" s="2">
        <f t="shared" si="156"/>
        <v>44012</v>
      </c>
      <c r="C5019" s="3">
        <f t="shared" si="157"/>
        <v>1</v>
      </c>
      <c r="D5019" t="s">
        <v>58</v>
      </c>
      <c r="E5019">
        <v>54</v>
      </c>
      <c r="F5019">
        <v>2028</v>
      </c>
      <c r="G5019">
        <v>76</v>
      </c>
    </row>
    <row r="5020" spans="1:7">
      <c r="A5020" s="2">
        <v>43983</v>
      </c>
      <c r="B5020" s="2">
        <f t="shared" si="156"/>
        <v>44012</v>
      </c>
      <c r="C5020" s="3">
        <f t="shared" si="157"/>
        <v>1</v>
      </c>
      <c r="D5020" t="s">
        <v>10</v>
      </c>
      <c r="E5020">
        <v>55</v>
      </c>
      <c r="F5020">
        <v>18825</v>
      </c>
      <c r="G5020">
        <v>597</v>
      </c>
    </row>
    <row r="5021" spans="1:7">
      <c r="A5021" s="2">
        <v>43983</v>
      </c>
      <c r="B5021" s="2">
        <f t="shared" si="156"/>
        <v>44012</v>
      </c>
      <c r="C5021" s="3">
        <f t="shared" si="157"/>
        <v>1</v>
      </c>
      <c r="D5021" t="s">
        <v>49</v>
      </c>
      <c r="E5021">
        <v>56</v>
      </c>
      <c r="F5021">
        <v>910</v>
      </c>
      <c r="G5021">
        <v>17</v>
      </c>
    </row>
    <row r="5022" spans="1:7">
      <c r="A5022" s="2">
        <v>43984</v>
      </c>
      <c r="B5022" s="2">
        <f t="shared" si="156"/>
        <v>44012</v>
      </c>
      <c r="C5022" s="3">
        <f t="shared" si="157"/>
        <v>1</v>
      </c>
      <c r="D5022" t="s">
        <v>52</v>
      </c>
      <c r="E5022">
        <v>1</v>
      </c>
      <c r="F5022">
        <v>18771</v>
      </c>
      <c r="G5022">
        <v>653</v>
      </c>
    </row>
    <row r="5023" spans="1:7">
      <c r="A5023" s="2">
        <v>43984</v>
      </c>
      <c r="B5023" s="2">
        <f t="shared" si="156"/>
        <v>44012</v>
      </c>
      <c r="C5023" s="3">
        <f t="shared" si="157"/>
        <v>1</v>
      </c>
      <c r="D5023" t="s">
        <v>50</v>
      </c>
      <c r="E5023">
        <v>2</v>
      </c>
      <c r="F5023">
        <v>497</v>
      </c>
      <c r="G5023">
        <v>8</v>
      </c>
    </row>
    <row r="5024" spans="1:7">
      <c r="A5024" s="2">
        <v>43984</v>
      </c>
      <c r="B5024" s="2">
        <f t="shared" si="156"/>
        <v>44012</v>
      </c>
      <c r="C5024" s="3">
        <f t="shared" si="157"/>
        <v>1</v>
      </c>
      <c r="D5024" t="s">
        <v>8</v>
      </c>
      <c r="E5024">
        <v>4</v>
      </c>
      <c r="F5024">
        <v>21250</v>
      </c>
      <c r="G5024">
        <v>943</v>
      </c>
    </row>
    <row r="5025" spans="1:7">
      <c r="A5025" s="2">
        <v>43984</v>
      </c>
      <c r="B5025" s="2">
        <f t="shared" si="156"/>
        <v>44012</v>
      </c>
      <c r="C5025" s="3">
        <f t="shared" si="157"/>
        <v>1</v>
      </c>
      <c r="D5025" t="s">
        <v>44</v>
      </c>
      <c r="E5025">
        <v>5</v>
      </c>
      <c r="F5025">
        <v>7818</v>
      </c>
      <c r="G5025">
        <v>136</v>
      </c>
    </row>
    <row r="5026" spans="1:7">
      <c r="A5026" s="2">
        <v>43984</v>
      </c>
      <c r="B5026" s="2">
        <f t="shared" si="156"/>
        <v>44012</v>
      </c>
      <c r="C5026" s="3">
        <f t="shared" si="157"/>
        <v>1</v>
      </c>
      <c r="D5026" t="s">
        <v>7</v>
      </c>
      <c r="E5026">
        <v>6</v>
      </c>
      <c r="F5026">
        <v>118081</v>
      </c>
      <c r="G5026">
        <v>4360</v>
      </c>
    </row>
    <row r="5027" spans="1:7">
      <c r="A5027" s="2">
        <v>43984</v>
      </c>
      <c r="B5027" s="2">
        <f t="shared" si="156"/>
        <v>44012</v>
      </c>
      <c r="C5027" s="3">
        <f t="shared" si="157"/>
        <v>1</v>
      </c>
      <c r="D5027" t="s">
        <v>22</v>
      </c>
      <c r="E5027">
        <v>8</v>
      </c>
      <c r="F5027">
        <v>26774</v>
      </c>
      <c r="G5027">
        <v>1474</v>
      </c>
    </row>
    <row r="5028" spans="1:7">
      <c r="A5028" s="2">
        <v>43984</v>
      </c>
      <c r="B5028" s="2">
        <f t="shared" si="156"/>
        <v>44012</v>
      </c>
      <c r="C5028" s="3">
        <f t="shared" si="157"/>
        <v>1</v>
      </c>
      <c r="D5028" t="s">
        <v>38</v>
      </c>
      <c r="E5028">
        <v>9</v>
      </c>
      <c r="F5028">
        <v>42979</v>
      </c>
      <c r="G5028">
        <v>3972</v>
      </c>
    </row>
    <row r="5029" spans="1:7">
      <c r="A5029" s="2">
        <v>43984</v>
      </c>
      <c r="B5029" s="2">
        <f t="shared" si="156"/>
        <v>44012</v>
      </c>
      <c r="C5029" s="3">
        <f t="shared" si="157"/>
        <v>1</v>
      </c>
      <c r="D5029" t="s">
        <v>45</v>
      </c>
      <c r="E5029">
        <v>10</v>
      </c>
      <c r="F5029">
        <v>9685</v>
      </c>
      <c r="G5029">
        <v>373</v>
      </c>
    </row>
    <row r="5030" spans="1:7">
      <c r="A5030" s="2">
        <v>43984</v>
      </c>
      <c r="B5030" s="2">
        <f t="shared" si="156"/>
        <v>44012</v>
      </c>
      <c r="C5030" s="3">
        <f t="shared" si="157"/>
        <v>1</v>
      </c>
      <c r="D5030" t="s">
        <v>33</v>
      </c>
      <c r="E5030">
        <v>11</v>
      </c>
      <c r="F5030">
        <v>8886</v>
      </c>
      <c r="G5030">
        <v>470</v>
      </c>
    </row>
    <row r="5031" spans="1:7">
      <c r="A5031" s="2">
        <v>43984</v>
      </c>
      <c r="B5031" s="2">
        <f t="shared" si="156"/>
        <v>44012</v>
      </c>
      <c r="C5031" s="3">
        <f t="shared" si="157"/>
        <v>1</v>
      </c>
      <c r="D5031" t="s">
        <v>15</v>
      </c>
      <c r="E5031">
        <v>12</v>
      </c>
      <c r="F5031">
        <v>57439</v>
      </c>
      <c r="G5031">
        <v>2529</v>
      </c>
    </row>
    <row r="5032" spans="1:7">
      <c r="A5032" s="2">
        <v>43984</v>
      </c>
      <c r="B5032" s="2">
        <f t="shared" si="156"/>
        <v>44012</v>
      </c>
      <c r="C5032" s="3">
        <f t="shared" si="157"/>
        <v>1</v>
      </c>
      <c r="D5032" t="s">
        <v>18</v>
      </c>
      <c r="E5032">
        <v>13</v>
      </c>
      <c r="F5032">
        <v>46063</v>
      </c>
      <c r="G5032">
        <v>2070</v>
      </c>
    </row>
    <row r="5033" spans="1:7">
      <c r="A5033" s="2">
        <v>43984</v>
      </c>
      <c r="B5033" s="2">
        <f t="shared" si="156"/>
        <v>44012</v>
      </c>
      <c r="C5033" s="3">
        <f t="shared" si="157"/>
        <v>1</v>
      </c>
      <c r="D5033" t="s">
        <v>57</v>
      </c>
      <c r="E5033">
        <v>66</v>
      </c>
      <c r="F5033">
        <v>1146</v>
      </c>
      <c r="G5033">
        <v>6</v>
      </c>
    </row>
    <row r="5034" spans="1:7">
      <c r="A5034" s="2">
        <v>43984</v>
      </c>
      <c r="B5034" s="2">
        <f t="shared" si="156"/>
        <v>44012</v>
      </c>
      <c r="C5034" s="3">
        <f t="shared" si="157"/>
        <v>1</v>
      </c>
      <c r="D5034" t="s">
        <v>26</v>
      </c>
      <c r="E5034">
        <v>15</v>
      </c>
      <c r="F5034">
        <v>643</v>
      </c>
      <c r="G5034">
        <v>17</v>
      </c>
    </row>
    <row r="5035" spans="1:7">
      <c r="A5035" s="2">
        <v>43984</v>
      </c>
      <c r="B5035" s="2">
        <f t="shared" si="156"/>
        <v>44012</v>
      </c>
      <c r="C5035" s="3">
        <f t="shared" si="157"/>
        <v>1</v>
      </c>
      <c r="D5035" t="s">
        <v>53</v>
      </c>
      <c r="E5035">
        <v>16</v>
      </c>
      <c r="F5035">
        <v>2935</v>
      </c>
      <c r="G5035">
        <v>83</v>
      </c>
    </row>
    <row r="5036" spans="1:7">
      <c r="A5036" s="2">
        <v>43984</v>
      </c>
      <c r="B5036" s="2">
        <f t="shared" si="156"/>
        <v>44012</v>
      </c>
      <c r="C5036" s="3">
        <f t="shared" si="157"/>
        <v>1</v>
      </c>
      <c r="D5036" t="s">
        <v>6</v>
      </c>
      <c r="E5036">
        <v>17</v>
      </c>
      <c r="F5036">
        <v>123244</v>
      </c>
      <c r="G5036">
        <v>5567</v>
      </c>
    </row>
    <row r="5037" spans="1:7">
      <c r="A5037" s="2">
        <v>43984</v>
      </c>
      <c r="B5037" s="2">
        <f t="shared" si="156"/>
        <v>44012</v>
      </c>
      <c r="C5037" s="3">
        <f t="shared" si="157"/>
        <v>1</v>
      </c>
      <c r="D5037" t="s">
        <v>27</v>
      </c>
      <c r="E5037">
        <v>18</v>
      </c>
      <c r="F5037">
        <v>36129</v>
      </c>
      <c r="G5037">
        <v>2197</v>
      </c>
    </row>
    <row r="5038" spans="1:7">
      <c r="A5038" s="2">
        <v>43984</v>
      </c>
      <c r="B5038" s="2">
        <f t="shared" si="156"/>
        <v>44012</v>
      </c>
      <c r="C5038" s="3">
        <f t="shared" si="157"/>
        <v>1</v>
      </c>
      <c r="D5038" t="s">
        <v>39</v>
      </c>
      <c r="E5038">
        <v>19</v>
      </c>
      <c r="F5038">
        <v>20017</v>
      </c>
      <c r="G5038">
        <v>564</v>
      </c>
    </row>
    <row r="5039" spans="1:7">
      <c r="A5039" s="2">
        <v>43984</v>
      </c>
      <c r="B5039" s="2">
        <f t="shared" si="156"/>
        <v>44012</v>
      </c>
      <c r="C5039" s="3">
        <f t="shared" si="157"/>
        <v>1</v>
      </c>
      <c r="D5039" t="s">
        <v>34</v>
      </c>
      <c r="E5039">
        <v>20</v>
      </c>
      <c r="F5039">
        <v>10143</v>
      </c>
      <c r="G5039">
        <v>227</v>
      </c>
    </row>
    <row r="5040" spans="1:7">
      <c r="A5040" s="2">
        <v>43984</v>
      </c>
      <c r="B5040" s="2">
        <f t="shared" si="156"/>
        <v>44012</v>
      </c>
      <c r="C5040" s="3">
        <f t="shared" si="157"/>
        <v>1</v>
      </c>
      <c r="D5040" t="s">
        <v>28</v>
      </c>
      <c r="E5040">
        <v>21</v>
      </c>
      <c r="F5040">
        <v>10287</v>
      </c>
      <c r="G5040">
        <v>451</v>
      </c>
    </row>
    <row r="5041" spans="1:7">
      <c r="A5041" s="2">
        <v>43984</v>
      </c>
      <c r="B5041" s="2">
        <f t="shared" si="156"/>
        <v>44012</v>
      </c>
      <c r="C5041" s="3">
        <f t="shared" si="157"/>
        <v>1</v>
      </c>
      <c r="D5041" t="s">
        <v>40</v>
      </c>
      <c r="E5041">
        <v>22</v>
      </c>
      <c r="F5041">
        <v>40857</v>
      </c>
      <c r="G5041">
        <v>2835</v>
      </c>
    </row>
    <row r="5042" spans="1:7">
      <c r="A5042" s="2">
        <v>43984</v>
      </c>
      <c r="B5042" s="2">
        <f t="shared" si="156"/>
        <v>44012</v>
      </c>
      <c r="C5042" s="3">
        <f t="shared" si="157"/>
        <v>1</v>
      </c>
      <c r="D5042" t="s">
        <v>51</v>
      </c>
      <c r="E5042">
        <v>23</v>
      </c>
      <c r="F5042">
        <v>2377</v>
      </c>
      <c r="G5042">
        <v>94</v>
      </c>
    </row>
    <row r="5043" spans="1:7">
      <c r="A5043" s="2">
        <v>43984</v>
      </c>
      <c r="B5043" s="2">
        <f t="shared" si="156"/>
        <v>44012</v>
      </c>
      <c r="C5043" s="3">
        <f t="shared" si="157"/>
        <v>1</v>
      </c>
      <c r="D5043" t="s">
        <v>23</v>
      </c>
      <c r="E5043">
        <v>24</v>
      </c>
      <c r="F5043">
        <v>54831</v>
      </c>
      <c r="G5043">
        <v>2597</v>
      </c>
    </row>
    <row r="5044" spans="1:7">
      <c r="A5044" s="2">
        <v>43984</v>
      </c>
      <c r="B5044" s="2">
        <f t="shared" si="156"/>
        <v>44012</v>
      </c>
      <c r="C5044" s="3">
        <f t="shared" si="157"/>
        <v>1</v>
      </c>
      <c r="D5044" t="s">
        <v>9</v>
      </c>
      <c r="E5044">
        <v>25</v>
      </c>
      <c r="F5044">
        <v>101163</v>
      </c>
      <c r="G5044">
        <v>7085</v>
      </c>
    </row>
    <row r="5045" spans="1:7">
      <c r="A5045" s="2">
        <v>43984</v>
      </c>
      <c r="B5045" s="2">
        <f t="shared" si="156"/>
        <v>44012</v>
      </c>
      <c r="C5045" s="3">
        <f t="shared" si="157"/>
        <v>1</v>
      </c>
      <c r="D5045" t="s">
        <v>42</v>
      </c>
      <c r="E5045">
        <v>26</v>
      </c>
      <c r="F5045">
        <v>58680</v>
      </c>
      <c r="G5045">
        <v>5562</v>
      </c>
    </row>
    <row r="5046" spans="1:7">
      <c r="A5046" s="2">
        <v>43984</v>
      </c>
      <c r="B5046" s="2">
        <f t="shared" si="156"/>
        <v>44012</v>
      </c>
      <c r="C5046" s="3">
        <f t="shared" si="157"/>
        <v>1</v>
      </c>
      <c r="D5046" t="s">
        <v>29</v>
      </c>
      <c r="E5046">
        <v>27</v>
      </c>
      <c r="F5046">
        <v>25518</v>
      </c>
      <c r="G5046">
        <v>1082</v>
      </c>
    </row>
    <row r="5047" spans="1:7">
      <c r="A5047" s="2">
        <v>43984</v>
      </c>
      <c r="B5047" s="2">
        <f t="shared" si="156"/>
        <v>44012</v>
      </c>
      <c r="C5047" s="3">
        <f t="shared" si="157"/>
        <v>1</v>
      </c>
      <c r="D5047" t="s">
        <v>46</v>
      </c>
      <c r="E5047">
        <v>28</v>
      </c>
      <c r="F5047">
        <v>16020</v>
      </c>
      <c r="G5047">
        <v>767</v>
      </c>
    </row>
    <row r="5048" spans="1:7">
      <c r="A5048" s="2">
        <v>43984</v>
      </c>
      <c r="B5048" s="2">
        <f t="shared" si="156"/>
        <v>44012</v>
      </c>
      <c r="C5048" s="3">
        <f t="shared" si="157"/>
        <v>1</v>
      </c>
      <c r="D5048" t="s">
        <v>35</v>
      </c>
      <c r="E5048">
        <v>29</v>
      </c>
      <c r="F5048">
        <v>13822</v>
      </c>
      <c r="G5048">
        <v>797</v>
      </c>
    </row>
    <row r="5049" spans="1:7">
      <c r="A5049" s="2">
        <v>43984</v>
      </c>
      <c r="B5049" s="2">
        <f t="shared" si="156"/>
        <v>44012</v>
      </c>
      <c r="C5049" s="3">
        <f t="shared" si="157"/>
        <v>1</v>
      </c>
      <c r="D5049" t="s">
        <v>54</v>
      </c>
      <c r="E5049">
        <v>30</v>
      </c>
      <c r="F5049">
        <v>523</v>
      </c>
      <c r="G5049">
        <v>17</v>
      </c>
    </row>
    <row r="5050" spans="1:7">
      <c r="A5050" s="2">
        <v>43984</v>
      </c>
      <c r="B5050" s="2">
        <f t="shared" si="156"/>
        <v>44012</v>
      </c>
      <c r="C5050" s="3">
        <f t="shared" si="157"/>
        <v>1</v>
      </c>
      <c r="D5050" t="s">
        <v>12</v>
      </c>
      <c r="E5050">
        <v>31</v>
      </c>
      <c r="F5050">
        <v>14611</v>
      </c>
      <c r="G5050">
        <v>187</v>
      </c>
    </row>
    <row r="5051" spans="1:7">
      <c r="A5051" s="2">
        <v>43984</v>
      </c>
      <c r="B5051" s="2">
        <f t="shared" si="156"/>
        <v>44012</v>
      </c>
      <c r="C5051" s="3">
        <f t="shared" si="157"/>
        <v>1</v>
      </c>
      <c r="D5051" t="s">
        <v>24</v>
      </c>
      <c r="E5051">
        <v>32</v>
      </c>
      <c r="F5051">
        <v>8858</v>
      </c>
      <c r="G5051">
        <v>420</v>
      </c>
    </row>
    <row r="5052" spans="1:7">
      <c r="A5052" s="2">
        <v>43984</v>
      </c>
      <c r="B5052" s="2">
        <f t="shared" si="156"/>
        <v>44012</v>
      </c>
      <c r="C5052" s="3">
        <f t="shared" si="157"/>
        <v>1</v>
      </c>
      <c r="D5052" t="s">
        <v>19</v>
      </c>
      <c r="E5052">
        <v>33</v>
      </c>
      <c r="F5052">
        <v>4749</v>
      </c>
      <c r="G5052">
        <v>256</v>
      </c>
    </row>
    <row r="5053" spans="1:7">
      <c r="A5053" s="2">
        <v>43984</v>
      </c>
      <c r="B5053" s="2">
        <f t="shared" si="156"/>
        <v>44012</v>
      </c>
      <c r="C5053" s="3">
        <f t="shared" si="157"/>
        <v>1</v>
      </c>
      <c r="D5053" t="s">
        <v>21</v>
      </c>
      <c r="E5053">
        <v>34</v>
      </c>
      <c r="F5053">
        <v>161545</v>
      </c>
      <c r="G5053">
        <v>11770</v>
      </c>
    </row>
    <row r="5054" spans="1:7">
      <c r="A5054" s="2">
        <v>43984</v>
      </c>
      <c r="B5054" s="2">
        <f t="shared" si="156"/>
        <v>44012</v>
      </c>
      <c r="C5054" s="3">
        <f t="shared" si="157"/>
        <v>1</v>
      </c>
      <c r="D5054" t="s">
        <v>47</v>
      </c>
      <c r="E5054">
        <v>35</v>
      </c>
      <c r="F5054">
        <v>8024</v>
      </c>
      <c r="G5054">
        <v>367</v>
      </c>
    </row>
    <row r="5055" spans="1:7">
      <c r="A5055" s="2">
        <v>43984</v>
      </c>
      <c r="B5055" s="2">
        <f t="shared" si="156"/>
        <v>44012</v>
      </c>
      <c r="C5055" s="3">
        <f t="shared" si="157"/>
        <v>1</v>
      </c>
      <c r="D5055" t="s">
        <v>16</v>
      </c>
      <c r="E5055">
        <v>36</v>
      </c>
      <c r="F5055">
        <v>377881</v>
      </c>
      <c r="G5055">
        <v>29847</v>
      </c>
    </row>
    <row r="5056" spans="1:7">
      <c r="A5056" s="2">
        <v>43984</v>
      </c>
      <c r="B5056" s="2">
        <f t="shared" si="156"/>
        <v>44012</v>
      </c>
      <c r="C5056" s="3">
        <f t="shared" si="157"/>
        <v>1</v>
      </c>
      <c r="D5056" t="s">
        <v>20</v>
      </c>
      <c r="E5056">
        <v>37</v>
      </c>
      <c r="F5056">
        <v>30052</v>
      </c>
      <c r="G5056">
        <v>950</v>
      </c>
    </row>
    <row r="5057" spans="1:7">
      <c r="A5057" s="2">
        <v>43984</v>
      </c>
      <c r="B5057" s="2">
        <f t="shared" si="156"/>
        <v>44012</v>
      </c>
      <c r="C5057" s="3">
        <f t="shared" si="157"/>
        <v>1</v>
      </c>
      <c r="D5057" t="s">
        <v>48</v>
      </c>
      <c r="E5057">
        <v>38</v>
      </c>
      <c r="F5057">
        <v>2649</v>
      </c>
      <c r="G5057">
        <v>68</v>
      </c>
    </row>
    <row r="5058" spans="1:7">
      <c r="A5058" s="2">
        <v>43984</v>
      </c>
      <c r="B5058" s="2">
        <f t="shared" si="156"/>
        <v>44012</v>
      </c>
      <c r="C5058" s="3">
        <f t="shared" si="157"/>
        <v>1</v>
      </c>
      <c r="D5058" t="s">
        <v>59</v>
      </c>
      <c r="E5058">
        <v>69</v>
      </c>
      <c r="F5058">
        <v>23</v>
      </c>
      <c r="G5058">
        <v>2</v>
      </c>
    </row>
    <row r="5059" spans="1:7">
      <c r="A5059" s="2">
        <v>43984</v>
      </c>
      <c r="B5059" s="2">
        <f t="shared" si="156"/>
        <v>44012</v>
      </c>
      <c r="C5059" s="3">
        <f t="shared" si="157"/>
        <v>1</v>
      </c>
      <c r="D5059" t="s">
        <v>41</v>
      </c>
      <c r="E5059">
        <v>39</v>
      </c>
      <c r="F5059">
        <v>36350</v>
      </c>
      <c r="G5059">
        <v>2258</v>
      </c>
    </row>
    <row r="5060" spans="1:7">
      <c r="A5060" s="2">
        <v>43984</v>
      </c>
      <c r="B5060" s="2">
        <f t="shared" ref="B5060:B5123" si="158">EOMONTH(A5060,0)</f>
        <v>44012</v>
      </c>
      <c r="C5060" s="3">
        <f t="shared" ref="C5060:C5123" si="159">IF(A5060=B5060,0,1)</f>
        <v>1</v>
      </c>
      <c r="D5060" t="s">
        <v>30</v>
      </c>
      <c r="E5060">
        <v>40</v>
      </c>
      <c r="F5060">
        <v>6692</v>
      </c>
      <c r="G5060">
        <v>339</v>
      </c>
    </row>
    <row r="5061" spans="1:7">
      <c r="A5061" s="2">
        <v>43984</v>
      </c>
      <c r="B5061" s="2">
        <f t="shared" si="158"/>
        <v>44012</v>
      </c>
      <c r="C5061" s="3">
        <f t="shared" si="159"/>
        <v>1</v>
      </c>
      <c r="D5061" t="s">
        <v>14</v>
      </c>
      <c r="E5061">
        <v>41</v>
      </c>
      <c r="F5061">
        <v>4338</v>
      </c>
      <c r="G5061">
        <v>157</v>
      </c>
    </row>
    <row r="5062" spans="1:7">
      <c r="A5062" s="2">
        <v>43984</v>
      </c>
      <c r="B5062" s="2">
        <f t="shared" si="158"/>
        <v>44012</v>
      </c>
      <c r="C5062" s="3">
        <f t="shared" si="159"/>
        <v>1</v>
      </c>
      <c r="D5062" t="s">
        <v>31</v>
      </c>
      <c r="E5062">
        <v>42</v>
      </c>
      <c r="F5062">
        <v>77315</v>
      </c>
      <c r="G5062">
        <v>5670</v>
      </c>
    </row>
    <row r="5063" spans="1:7">
      <c r="A5063" s="2">
        <v>43984</v>
      </c>
      <c r="B5063" s="2">
        <f t="shared" si="158"/>
        <v>44012</v>
      </c>
      <c r="C5063" s="3">
        <f t="shared" si="159"/>
        <v>1</v>
      </c>
      <c r="D5063" t="s">
        <v>55</v>
      </c>
      <c r="E5063">
        <v>72</v>
      </c>
      <c r="F5063">
        <v>3935</v>
      </c>
      <c r="G5063">
        <v>138</v>
      </c>
    </row>
    <row r="5064" spans="1:7">
      <c r="A5064" s="2">
        <v>43984</v>
      </c>
      <c r="B5064" s="2">
        <f t="shared" si="158"/>
        <v>44012</v>
      </c>
      <c r="C5064" s="3">
        <f t="shared" si="159"/>
        <v>1</v>
      </c>
      <c r="D5064" t="s">
        <v>17</v>
      </c>
      <c r="E5064">
        <v>44</v>
      </c>
      <c r="F5064">
        <v>15112</v>
      </c>
      <c r="G5064">
        <v>732</v>
      </c>
    </row>
    <row r="5065" spans="1:7">
      <c r="A5065" s="2">
        <v>43984</v>
      </c>
      <c r="B5065" s="2">
        <f t="shared" si="158"/>
        <v>44012</v>
      </c>
      <c r="C5065" s="3">
        <f t="shared" si="159"/>
        <v>1</v>
      </c>
      <c r="D5065" t="s">
        <v>32</v>
      </c>
      <c r="E5065">
        <v>45</v>
      </c>
      <c r="F5065">
        <v>12415</v>
      </c>
      <c r="G5065">
        <v>501</v>
      </c>
    </row>
    <row r="5066" spans="1:7">
      <c r="A5066" s="2">
        <v>43984</v>
      </c>
      <c r="B5066" s="2">
        <f t="shared" si="158"/>
        <v>44012</v>
      </c>
      <c r="C5066" s="3">
        <f t="shared" si="159"/>
        <v>1</v>
      </c>
      <c r="D5066" t="s">
        <v>43</v>
      </c>
      <c r="E5066">
        <v>46</v>
      </c>
      <c r="F5066">
        <v>5066</v>
      </c>
      <c r="G5066">
        <v>62</v>
      </c>
    </row>
    <row r="5067" spans="1:7">
      <c r="A5067" s="2">
        <v>43984</v>
      </c>
      <c r="B5067" s="2">
        <f t="shared" si="158"/>
        <v>44012</v>
      </c>
      <c r="C5067" s="3">
        <f t="shared" si="159"/>
        <v>1</v>
      </c>
      <c r="D5067" t="s">
        <v>25</v>
      </c>
      <c r="E5067">
        <v>47</v>
      </c>
      <c r="F5067">
        <v>24498</v>
      </c>
      <c r="G5067">
        <v>378</v>
      </c>
    </row>
    <row r="5068" spans="1:7">
      <c r="A5068" s="2">
        <v>43984</v>
      </c>
      <c r="B5068" s="2">
        <f t="shared" si="158"/>
        <v>44012</v>
      </c>
      <c r="C5068" s="3">
        <f t="shared" si="159"/>
        <v>1</v>
      </c>
      <c r="D5068" t="s">
        <v>11</v>
      </c>
      <c r="E5068">
        <v>48</v>
      </c>
      <c r="F5068">
        <v>67966</v>
      </c>
      <c r="G5068">
        <v>1732</v>
      </c>
    </row>
    <row r="5069" spans="1:7">
      <c r="A5069" s="2">
        <v>43984</v>
      </c>
      <c r="B5069" s="2">
        <f t="shared" si="158"/>
        <v>44012</v>
      </c>
      <c r="C5069" s="3">
        <f t="shared" si="159"/>
        <v>1</v>
      </c>
      <c r="D5069" t="s">
        <v>13</v>
      </c>
      <c r="E5069">
        <v>49</v>
      </c>
      <c r="F5069">
        <v>10237</v>
      </c>
      <c r="G5069">
        <v>113</v>
      </c>
    </row>
    <row r="5070" spans="1:7">
      <c r="A5070" s="2">
        <v>43984</v>
      </c>
      <c r="B5070" s="2">
        <f t="shared" si="158"/>
        <v>44012</v>
      </c>
      <c r="C5070" s="3">
        <f t="shared" si="159"/>
        <v>1</v>
      </c>
      <c r="D5070" t="s">
        <v>36</v>
      </c>
      <c r="E5070">
        <v>50</v>
      </c>
      <c r="F5070">
        <v>988</v>
      </c>
      <c r="G5070">
        <v>55</v>
      </c>
    </row>
    <row r="5071" spans="1:7">
      <c r="A5071" s="2">
        <v>43984</v>
      </c>
      <c r="B5071" s="2">
        <f t="shared" si="158"/>
        <v>44012</v>
      </c>
      <c r="C5071" s="3">
        <f t="shared" si="159"/>
        <v>1</v>
      </c>
      <c r="D5071" t="s">
        <v>56</v>
      </c>
      <c r="E5071">
        <v>78</v>
      </c>
      <c r="F5071">
        <v>70</v>
      </c>
      <c r="G5071">
        <v>6</v>
      </c>
    </row>
    <row r="5072" spans="1:7">
      <c r="A5072" s="2">
        <v>43984</v>
      </c>
      <c r="B5072" s="2">
        <f t="shared" si="158"/>
        <v>44012</v>
      </c>
      <c r="C5072" s="3">
        <f t="shared" si="159"/>
        <v>1</v>
      </c>
      <c r="D5072" t="s">
        <v>37</v>
      </c>
      <c r="E5072">
        <v>51</v>
      </c>
      <c r="F5072">
        <v>46239</v>
      </c>
      <c r="G5072">
        <v>1407</v>
      </c>
    </row>
    <row r="5073" spans="1:7">
      <c r="A5073" s="2">
        <v>43984</v>
      </c>
      <c r="B5073" s="2">
        <f t="shared" si="158"/>
        <v>44012</v>
      </c>
      <c r="C5073" s="3">
        <f t="shared" si="159"/>
        <v>1</v>
      </c>
      <c r="D5073" t="s">
        <v>5</v>
      </c>
      <c r="E5073">
        <v>53</v>
      </c>
      <c r="F5073">
        <v>23608</v>
      </c>
      <c r="G5073">
        <v>1139</v>
      </c>
    </row>
    <row r="5074" spans="1:7">
      <c r="A5074" s="2">
        <v>43984</v>
      </c>
      <c r="B5074" s="2">
        <f t="shared" si="158"/>
        <v>44012</v>
      </c>
      <c r="C5074" s="3">
        <f t="shared" si="159"/>
        <v>1</v>
      </c>
      <c r="D5074" t="s">
        <v>58</v>
      </c>
      <c r="E5074">
        <v>54</v>
      </c>
      <c r="F5074">
        <v>2056</v>
      </c>
      <c r="G5074">
        <v>78</v>
      </c>
    </row>
    <row r="5075" spans="1:7">
      <c r="A5075" s="2">
        <v>43984</v>
      </c>
      <c r="B5075" s="2">
        <f t="shared" si="158"/>
        <v>44012</v>
      </c>
      <c r="C5075" s="3">
        <f t="shared" si="159"/>
        <v>1</v>
      </c>
      <c r="D5075" t="s">
        <v>10</v>
      </c>
      <c r="E5075">
        <v>55</v>
      </c>
      <c r="F5075">
        <v>19223</v>
      </c>
      <c r="G5075">
        <v>610</v>
      </c>
    </row>
    <row r="5076" spans="1:7">
      <c r="A5076" s="2">
        <v>43984</v>
      </c>
      <c r="B5076" s="2">
        <f t="shared" si="158"/>
        <v>44012</v>
      </c>
      <c r="C5076" s="3">
        <f t="shared" si="159"/>
        <v>1</v>
      </c>
      <c r="D5076" t="s">
        <v>49</v>
      </c>
      <c r="E5076">
        <v>56</v>
      </c>
      <c r="F5076">
        <v>912</v>
      </c>
      <c r="G5076">
        <v>17</v>
      </c>
    </row>
    <row r="5077" spans="1:7">
      <c r="A5077" s="2">
        <v>43985</v>
      </c>
      <c r="B5077" s="2">
        <f t="shared" si="158"/>
        <v>44012</v>
      </c>
      <c r="C5077" s="3">
        <f t="shared" si="159"/>
        <v>1</v>
      </c>
      <c r="D5077" t="s">
        <v>52</v>
      </c>
      <c r="E5077">
        <v>1</v>
      </c>
      <c r="F5077">
        <v>18851</v>
      </c>
      <c r="G5077">
        <v>653</v>
      </c>
    </row>
    <row r="5078" spans="1:7">
      <c r="A5078" s="2">
        <v>43985</v>
      </c>
      <c r="B5078" s="2">
        <f t="shared" si="158"/>
        <v>44012</v>
      </c>
      <c r="C5078" s="3">
        <f t="shared" si="159"/>
        <v>1</v>
      </c>
      <c r="D5078" t="s">
        <v>50</v>
      </c>
      <c r="E5078">
        <v>2</v>
      </c>
      <c r="F5078">
        <v>516</v>
      </c>
      <c r="G5078">
        <v>8</v>
      </c>
    </row>
    <row r="5079" spans="1:7">
      <c r="A5079" s="2">
        <v>43985</v>
      </c>
      <c r="B5079" s="2">
        <f t="shared" si="158"/>
        <v>44012</v>
      </c>
      <c r="C5079" s="3">
        <f t="shared" si="159"/>
        <v>1</v>
      </c>
      <c r="D5079" t="s">
        <v>8</v>
      </c>
      <c r="E5079">
        <v>4</v>
      </c>
      <c r="F5079">
        <v>22245</v>
      </c>
      <c r="G5079">
        <v>983</v>
      </c>
    </row>
    <row r="5080" spans="1:7">
      <c r="A5080" s="2">
        <v>43985</v>
      </c>
      <c r="B5080" s="2">
        <f t="shared" si="158"/>
        <v>44012</v>
      </c>
      <c r="C5080" s="3">
        <f t="shared" si="159"/>
        <v>1</v>
      </c>
      <c r="D5080" t="s">
        <v>44</v>
      </c>
      <c r="E5080">
        <v>5</v>
      </c>
      <c r="F5080">
        <v>8067</v>
      </c>
      <c r="G5080">
        <v>142</v>
      </c>
    </row>
    <row r="5081" spans="1:7">
      <c r="A5081" s="2">
        <v>43985</v>
      </c>
      <c r="B5081" s="2">
        <f t="shared" si="158"/>
        <v>44012</v>
      </c>
      <c r="C5081" s="3">
        <f t="shared" si="159"/>
        <v>1</v>
      </c>
      <c r="D5081" t="s">
        <v>7</v>
      </c>
      <c r="E5081">
        <v>6</v>
      </c>
      <c r="F5081">
        <v>120407</v>
      </c>
      <c r="G5081">
        <v>4422</v>
      </c>
    </row>
    <row r="5082" spans="1:7">
      <c r="A5082" s="2">
        <v>43985</v>
      </c>
      <c r="B5082" s="2">
        <f t="shared" si="158"/>
        <v>44012</v>
      </c>
      <c r="C5082" s="3">
        <f t="shared" si="159"/>
        <v>1</v>
      </c>
      <c r="D5082" t="s">
        <v>22</v>
      </c>
      <c r="E5082">
        <v>8</v>
      </c>
      <c r="F5082">
        <v>27046</v>
      </c>
      <c r="G5082">
        <v>1494</v>
      </c>
    </row>
    <row r="5083" spans="1:7">
      <c r="A5083" s="2">
        <v>43985</v>
      </c>
      <c r="B5083" s="2">
        <f t="shared" si="158"/>
        <v>44012</v>
      </c>
      <c r="C5083" s="3">
        <f t="shared" si="159"/>
        <v>1</v>
      </c>
      <c r="D5083" t="s">
        <v>38</v>
      </c>
      <c r="E5083">
        <v>9</v>
      </c>
      <c r="F5083">
        <v>43091</v>
      </c>
      <c r="G5083">
        <v>3989</v>
      </c>
    </row>
    <row r="5084" spans="1:7">
      <c r="A5084" s="2">
        <v>43985</v>
      </c>
      <c r="B5084" s="2">
        <f t="shared" si="158"/>
        <v>44012</v>
      </c>
      <c r="C5084" s="3">
        <f t="shared" si="159"/>
        <v>1</v>
      </c>
      <c r="D5084" t="s">
        <v>45</v>
      </c>
      <c r="E5084">
        <v>10</v>
      </c>
      <c r="F5084">
        <v>9712</v>
      </c>
      <c r="G5084">
        <v>375</v>
      </c>
    </row>
    <row r="5085" spans="1:7">
      <c r="A5085" s="2">
        <v>43985</v>
      </c>
      <c r="B5085" s="2">
        <f t="shared" si="158"/>
        <v>44012</v>
      </c>
      <c r="C5085" s="3">
        <f t="shared" si="159"/>
        <v>1</v>
      </c>
      <c r="D5085" t="s">
        <v>33</v>
      </c>
      <c r="E5085">
        <v>11</v>
      </c>
      <c r="F5085">
        <v>9016</v>
      </c>
      <c r="G5085">
        <v>473</v>
      </c>
    </row>
    <row r="5086" spans="1:7">
      <c r="A5086" s="2">
        <v>43985</v>
      </c>
      <c r="B5086" s="2">
        <f t="shared" si="158"/>
        <v>44012</v>
      </c>
      <c r="C5086" s="3">
        <f t="shared" si="159"/>
        <v>1</v>
      </c>
      <c r="D5086" t="s">
        <v>15</v>
      </c>
      <c r="E5086">
        <v>12</v>
      </c>
      <c r="F5086">
        <v>58756</v>
      </c>
      <c r="G5086">
        <v>2565</v>
      </c>
    </row>
    <row r="5087" spans="1:7">
      <c r="A5087" s="2">
        <v>43985</v>
      </c>
      <c r="B5087" s="2">
        <f t="shared" si="158"/>
        <v>44012</v>
      </c>
      <c r="C5087" s="3">
        <f t="shared" si="159"/>
        <v>1</v>
      </c>
      <c r="D5087" t="s">
        <v>18</v>
      </c>
      <c r="E5087">
        <v>13</v>
      </c>
      <c r="F5087">
        <v>46711</v>
      </c>
      <c r="G5087">
        <v>2092</v>
      </c>
    </row>
    <row r="5088" spans="1:7">
      <c r="A5088" s="2">
        <v>43985</v>
      </c>
      <c r="B5088" s="2">
        <f t="shared" si="158"/>
        <v>44012</v>
      </c>
      <c r="C5088" s="3">
        <f t="shared" si="159"/>
        <v>1</v>
      </c>
      <c r="D5088" t="s">
        <v>57</v>
      </c>
      <c r="E5088">
        <v>66</v>
      </c>
      <c r="F5088">
        <v>1146</v>
      </c>
      <c r="G5088">
        <v>6</v>
      </c>
    </row>
    <row r="5089" spans="1:7">
      <c r="A5089" s="2">
        <v>43985</v>
      </c>
      <c r="B5089" s="2">
        <f t="shared" si="158"/>
        <v>44012</v>
      </c>
      <c r="C5089" s="3">
        <f t="shared" si="159"/>
        <v>1</v>
      </c>
      <c r="D5089" t="s">
        <v>26</v>
      </c>
      <c r="E5089">
        <v>15</v>
      </c>
      <c r="F5089">
        <v>643</v>
      </c>
      <c r="G5089">
        <v>17</v>
      </c>
    </row>
    <row r="5090" spans="1:7">
      <c r="A5090" s="2">
        <v>43985</v>
      </c>
      <c r="B5090" s="2">
        <f t="shared" si="158"/>
        <v>44012</v>
      </c>
      <c r="C5090" s="3">
        <f t="shared" si="159"/>
        <v>1</v>
      </c>
      <c r="D5090" t="s">
        <v>53</v>
      </c>
      <c r="E5090">
        <v>16</v>
      </c>
      <c r="F5090">
        <v>2990</v>
      </c>
      <c r="G5090">
        <v>83</v>
      </c>
    </row>
    <row r="5091" spans="1:7">
      <c r="A5091" s="2">
        <v>43985</v>
      </c>
      <c r="B5091" s="2">
        <f t="shared" si="158"/>
        <v>44012</v>
      </c>
      <c r="C5091" s="3">
        <f t="shared" si="159"/>
        <v>1</v>
      </c>
      <c r="D5091" t="s">
        <v>6</v>
      </c>
      <c r="E5091">
        <v>17</v>
      </c>
      <c r="F5091">
        <v>124279</v>
      </c>
      <c r="G5091">
        <v>5665</v>
      </c>
    </row>
    <row r="5092" spans="1:7">
      <c r="A5092" s="2">
        <v>43985</v>
      </c>
      <c r="B5092" s="2">
        <f t="shared" si="158"/>
        <v>44012</v>
      </c>
      <c r="C5092" s="3">
        <f t="shared" si="159"/>
        <v>1</v>
      </c>
      <c r="D5092" t="s">
        <v>27</v>
      </c>
      <c r="E5092">
        <v>18</v>
      </c>
      <c r="F5092">
        <v>36609</v>
      </c>
      <c r="G5092">
        <v>2207</v>
      </c>
    </row>
    <row r="5093" spans="1:7">
      <c r="A5093" s="2">
        <v>43985</v>
      </c>
      <c r="B5093" s="2">
        <f t="shared" si="158"/>
        <v>44012</v>
      </c>
      <c r="C5093" s="3">
        <f t="shared" si="159"/>
        <v>1</v>
      </c>
      <c r="D5093" t="s">
        <v>39</v>
      </c>
      <c r="E5093">
        <v>19</v>
      </c>
      <c r="F5093">
        <v>20376</v>
      </c>
      <c r="G5093">
        <v>574</v>
      </c>
    </row>
    <row r="5094" spans="1:7">
      <c r="A5094" s="2">
        <v>43985</v>
      </c>
      <c r="B5094" s="2">
        <f t="shared" si="158"/>
        <v>44012</v>
      </c>
      <c r="C5094" s="3">
        <f t="shared" si="159"/>
        <v>1</v>
      </c>
      <c r="D5094" t="s">
        <v>34</v>
      </c>
      <c r="E5094">
        <v>20</v>
      </c>
      <c r="F5094">
        <v>10281</v>
      </c>
      <c r="G5094">
        <v>227</v>
      </c>
    </row>
    <row r="5095" spans="1:7">
      <c r="A5095" s="2">
        <v>43985</v>
      </c>
      <c r="B5095" s="2">
        <f t="shared" si="158"/>
        <v>44012</v>
      </c>
      <c r="C5095" s="3">
        <f t="shared" si="159"/>
        <v>1</v>
      </c>
      <c r="D5095" t="s">
        <v>28</v>
      </c>
      <c r="E5095">
        <v>21</v>
      </c>
      <c r="F5095">
        <v>10485</v>
      </c>
      <c r="G5095">
        <v>458</v>
      </c>
    </row>
    <row r="5096" spans="1:7">
      <c r="A5096" s="2">
        <v>43985</v>
      </c>
      <c r="B5096" s="2">
        <f t="shared" si="158"/>
        <v>44012</v>
      </c>
      <c r="C5096" s="3">
        <f t="shared" si="159"/>
        <v>1</v>
      </c>
      <c r="D5096" t="s">
        <v>40</v>
      </c>
      <c r="E5096">
        <v>22</v>
      </c>
      <c r="F5096">
        <v>41244</v>
      </c>
      <c r="G5096">
        <v>2870</v>
      </c>
    </row>
    <row r="5097" spans="1:7">
      <c r="A5097" s="2">
        <v>43985</v>
      </c>
      <c r="B5097" s="2">
        <f t="shared" si="158"/>
        <v>44012</v>
      </c>
      <c r="C5097" s="3">
        <f t="shared" si="159"/>
        <v>1</v>
      </c>
      <c r="D5097" t="s">
        <v>51</v>
      </c>
      <c r="E5097">
        <v>23</v>
      </c>
      <c r="F5097">
        <v>2418</v>
      </c>
      <c r="G5097">
        <v>95</v>
      </c>
    </row>
    <row r="5098" spans="1:7">
      <c r="A5098" s="2">
        <v>43985</v>
      </c>
      <c r="B5098" s="2">
        <f t="shared" si="158"/>
        <v>44012</v>
      </c>
      <c r="C5098" s="3">
        <f t="shared" si="159"/>
        <v>1</v>
      </c>
      <c r="D5098" t="s">
        <v>23</v>
      </c>
      <c r="E5098">
        <v>24</v>
      </c>
      <c r="F5098">
        <v>55617</v>
      </c>
      <c r="G5098">
        <v>2641</v>
      </c>
    </row>
    <row r="5099" spans="1:7">
      <c r="A5099" s="2">
        <v>43985</v>
      </c>
      <c r="B5099" s="2">
        <f t="shared" si="158"/>
        <v>44012</v>
      </c>
      <c r="C5099" s="3">
        <f t="shared" si="159"/>
        <v>1</v>
      </c>
      <c r="D5099" t="s">
        <v>9</v>
      </c>
      <c r="E5099">
        <v>25</v>
      </c>
      <c r="F5099">
        <v>101592</v>
      </c>
      <c r="G5099">
        <v>7152</v>
      </c>
    </row>
    <row r="5100" spans="1:7">
      <c r="A5100" s="2">
        <v>43985</v>
      </c>
      <c r="B5100" s="2">
        <f t="shared" si="158"/>
        <v>44012</v>
      </c>
      <c r="C5100" s="3">
        <f t="shared" si="159"/>
        <v>1</v>
      </c>
      <c r="D5100" t="s">
        <v>42</v>
      </c>
      <c r="E5100">
        <v>26</v>
      </c>
      <c r="F5100">
        <v>58990</v>
      </c>
      <c r="G5100">
        <v>5579</v>
      </c>
    </row>
    <row r="5101" spans="1:7">
      <c r="A5101" s="2">
        <v>43985</v>
      </c>
      <c r="B5101" s="2">
        <f t="shared" si="158"/>
        <v>44012</v>
      </c>
      <c r="C5101" s="3">
        <f t="shared" si="159"/>
        <v>1</v>
      </c>
      <c r="D5101" t="s">
        <v>29</v>
      </c>
      <c r="E5101">
        <v>27</v>
      </c>
      <c r="F5101">
        <v>25881</v>
      </c>
      <c r="G5101">
        <v>1097</v>
      </c>
    </row>
    <row r="5102" spans="1:7">
      <c r="A5102" s="2">
        <v>43985</v>
      </c>
      <c r="B5102" s="2">
        <f t="shared" si="158"/>
        <v>44012</v>
      </c>
      <c r="C5102" s="3">
        <f t="shared" si="159"/>
        <v>1</v>
      </c>
      <c r="D5102" t="s">
        <v>46</v>
      </c>
      <c r="E5102">
        <v>28</v>
      </c>
      <c r="F5102">
        <v>16322</v>
      </c>
      <c r="G5102">
        <v>782</v>
      </c>
    </row>
    <row r="5103" spans="1:7">
      <c r="A5103" s="2">
        <v>43985</v>
      </c>
      <c r="B5103" s="2">
        <f t="shared" si="158"/>
        <v>44012</v>
      </c>
      <c r="C5103" s="3">
        <f t="shared" si="159"/>
        <v>1</v>
      </c>
      <c r="D5103" t="s">
        <v>35</v>
      </c>
      <c r="E5103">
        <v>29</v>
      </c>
      <c r="F5103">
        <v>14020</v>
      </c>
      <c r="G5103">
        <v>801</v>
      </c>
    </row>
    <row r="5104" spans="1:7">
      <c r="A5104" s="2">
        <v>43985</v>
      </c>
      <c r="B5104" s="2">
        <f t="shared" si="158"/>
        <v>44012</v>
      </c>
      <c r="C5104" s="3">
        <f t="shared" si="159"/>
        <v>1</v>
      </c>
      <c r="D5104" t="s">
        <v>54</v>
      </c>
      <c r="E5104">
        <v>30</v>
      </c>
      <c r="F5104">
        <v>525</v>
      </c>
      <c r="G5104">
        <v>17</v>
      </c>
    </row>
    <row r="5105" spans="1:7">
      <c r="A5105" s="2">
        <v>43985</v>
      </c>
      <c r="B5105" s="2">
        <f t="shared" si="158"/>
        <v>44012</v>
      </c>
      <c r="C5105" s="3">
        <f t="shared" si="159"/>
        <v>1</v>
      </c>
      <c r="D5105" t="s">
        <v>12</v>
      </c>
      <c r="E5105">
        <v>31</v>
      </c>
      <c r="F5105">
        <v>14866</v>
      </c>
      <c r="G5105">
        <v>189</v>
      </c>
    </row>
    <row r="5106" spans="1:7">
      <c r="A5106" s="2">
        <v>43985</v>
      </c>
      <c r="B5106" s="2">
        <f t="shared" si="158"/>
        <v>44012</v>
      </c>
      <c r="C5106" s="3">
        <f t="shared" si="159"/>
        <v>1</v>
      </c>
      <c r="D5106" t="s">
        <v>24</v>
      </c>
      <c r="E5106">
        <v>32</v>
      </c>
      <c r="F5106">
        <v>8950</v>
      </c>
      <c r="G5106">
        <v>429</v>
      </c>
    </row>
    <row r="5107" spans="1:7">
      <c r="A5107" s="2">
        <v>43985</v>
      </c>
      <c r="B5107" s="2">
        <f t="shared" si="158"/>
        <v>44012</v>
      </c>
      <c r="C5107" s="3">
        <f t="shared" si="159"/>
        <v>1</v>
      </c>
      <c r="D5107" t="s">
        <v>19</v>
      </c>
      <c r="E5107">
        <v>33</v>
      </c>
      <c r="F5107">
        <v>4795</v>
      </c>
      <c r="G5107">
        <v>265</v>
      </c>
    </row>
    <row r="5108" spans="1:7">
      <c r="A5108" s="2">
        <v>43985</v>
      </c>
      <c r="B5108" s="2">
        <f t="shared" si="158"/>
        <v>44012</v>
      </c>
      <c r="C5108" s="3">
        <f t="shared" si="159"/>
        <v>1</v>
      </c>
      <c r="D5108" t="s">
        <v>21</v>
      </c>
      <c r="E5108">
        <v>34</v>
      </c>
      <c r="F5108">
        <v>162068</v>
      </c>
      <c r="G5108">
        <v>11880</v>
      </c>
    </row>
    <row r="5109" spans="1:7">
      <c r="A5109" s="2">
        <v>43985</v>
      </c>
      <c r="B5109" s="2">
        <f t="shared" si="158"/>
        <v>44012</v>
      </c>
      <c r="C5109" s="3">
        <f t="shared" si="159"/>
        <v>1</v>
      </c>
      <c r="D5109" t="s">
        <v>47</v>
      </c>
      <c r="E5109">
        <v>35</v>
      </c>
      <c r="F5109">
        <v>8140</v>
      </c>
      <c r="G5109">
        <v>375</v>
      </c>
    </row>
    <row r="5110" spans="1:7">
      <c r="A5110" s="2">
        <v>43985</v>
      </c>
      <c r="B5110" s="2">
        <f t="shared" si="158"/>
        <v>44012</v>
      </c>
      <c r="C5110" s="3">
        <f t="shared" si="159"/>
        <v>1</v>
      </c>
      <c r="D5110" t="s">
        <v>16</v>
      </c>
      <c r="E5110">
        <v>36</v>
      </c>
      <c r="F5110">
        <v>378924</v>
      </c>
      <c r="G5110">
        <v>29918</v>
      </c>
    </row>
    <row r="5111" spans="1:7">
      <c r="A5111" s="2">
        <v>43985</v>
      </c>
      <c r="B5111" s="2">
        <f t="shared" si="158"/>
        <v>44012</v>
      </c>
      <c r="C5111" s="3">
        <f t="shared" si="159"/>
        <v>1</v>
      </c>
      <c r="D5111" t="s">
        <v>20</v>
      </c>
      <c r="E5111">
        <v>37</v>
      </c>
      <c r="F5111">
        <v>31013</v>
      </c>
      <c r="G5111">
        <v>971</v>
      </c>
    </row>
    <row r="5112" spans="1:7">
      <c r="A5112" s="2">
        <v>43985</v>
      </c>
      <c r="B5112" s="2">
        <f t="shared" si="158"/>
        <v>44012</v>
      </c>
      <c r="C5112" s="3">
        <f t="shared" si="159"/>
        <v>1</v>
      </c>
      <c r="D5112" t="s">
        <v>48</v>
      </c>
      <c r="E5112">
        <v>38</v>
      </c>
      <c r="F5112">
        <v>2682</v>
      </c>
      <c r="G5112">
        <v>69</v>
      </c>
    </row>
    <row r="5113" spans="1:7">
      <c r="A5113" s="2">
        <v>43985</v>
      </c>
      <c r="B5113" s="2">
        <f t="shared" si="158"/>
        <v>44012</v>
      </c>
      <c r="C5113" s="3">
        <f t="shared" si="159"/>
        <v>1</v>
      </c>
      <c r="D5113" t="s">
        <v>59</v>
      </c>
      <c r="E5113">
        <v>69</v>
      </c>
      <c r="F5113">
        <v>24</v>
      </c>
      <c r="G5113">
        <v>2</v>
      </c>
    </row>
    <row r="5114" spans="1:7">
      <c r="A5114" s="2">
        <v>43985</v>
      </c>
      <c r="B5114" s="2">
        <f t="shared" si="158"/>
        <v>44012</v>
      </c>
      <c r="C5114" s="3">
        <f t="shared" si="159"/>
        <v>1</v>
      </c>
      <c r="D5114" t="s">
        <v>41</v>
      </c>
      <c r="E5114">
        <v>39</v>
      </c>
      <c r="F5114">
        <v>36792</v>
      </c>
      <c r="G5114">
        <v>2299</v>
      </c>
    </row>
    <row r="5115" spans="1:7">
      <c r="A5115" s="2">
        <v>43985</v>
      </c>
      <c r="B5115" s="2">
        <f t="shared" si="158"/>
        <v>44012</v>
      </c>
      <c r="C5115" s="3">
        <f t="shared" si="159"/>
        <v>1</v>
      </c>
      <c r="D5115" t="s">
        <v>30</v>
      </c>
      <c r="E5115">
        <v>40</v>
      </c>
      <c r="F5115">
        <v>6805</v>
      </c>
      <c r="G5115">
        <v>341</v>
      </c>
    </row>
    <row r="5116" spans="1:7">
      <c r="A5116" s="2">
        <v>43985</v>
      </c>
      <c r="B5116" s="2">
        <f t="shared" si="158"/>
        <v>44012</v>
      </c>
      <c r="C5116" s="3">
        <f t="shared" si="159"/>
        <v>1</v>
      </c>
      <c r="D5116" t="s">
        <v>14</v>
      </c>
      <c r="E5116">
        <v>41</v>
      </c>
      <c r="F5116">
        <v>4399</v>
      </c>
      <c r="G5116">
        <v>159</v>
      </c>
    </row>
    <row r="5117" spans="1:7">
      <c r="A5117" s="2">
        <v>43985</v>
      </c>
      <c r="B5117" s="2">
        <f t="shared" si="158"/>
        <v>44012</v>
      </c>
      <c r="C5117" s="3">
        <f t="shared" si="159"/>
        <v>1</v>
      </c>
      <c r="D5117" t="s">
        <v>31</v>
      </c>
      <c r="E5117">
        <v>42</v>
      </c>
      <c r="F5117">
        <v>77871</v>
      </c>
      <c r="G5117">
        <v>5742</v>
      </c>
    </row>
    <row r="5118" spans="1:7">
      <c r="A5118" s="2">
        <v>43985</v>
      </c>
      <c r="B5118" s="2">
        <f t="shared" si="158"/>
        <v>44012</v>
      </c>
      <c r="C5118" s="3">
        <f t="shared" si="159"/>
        <v>1</v>
      </c>
      <c r="D5118" t="s">
        <v>55</v>
      </c>
      <c r="E5118">
        <v>72</v>
      </c>
      <c r="F5118">
        <v>4023</v>
      </c>
      <c r="G5118">
        <v>140</v>
      </c>
    </row>
    <row r="5119" spans="1:7">
      <c r="A5119" s="2">
        <v>43985</v>
      </c>
      <c r="B5119" s="2">
        <f t="shared" si="158"/>
        <v>44012</v>
      </c>
      <c r="C5119" s="3">
        <f t="shared" si="159"/>
        <v>1</v>
      </c>
      <c r="D5119" t="s">
        <v>17</v>
      </c>
      <c r="E5119">
        <v>44</v>
      </c>
      <c r="F5119">
        <v>15219</v>
      </c>
      <c r="G5119">
        <v>742</v>
      </c>
    </row>
    <row r="5120" spans="1:7">
      <c r="A5120" s="2">
        <v>43985</v>
      </c>
      <c r="B5120" s="2">
        <f t="shared" si="158"/>
        <v>44012</v>
      </c>
      <c r="C5120" s="3">
        <f t="shared" si="159"/>
        <v>1</v>
      </c>
      <c r="D5120" t="s">
        <v>32</v>
      </c>
      <c r="E5120">
        <v>45</v>
      </c>
      <c r="F5120">
        <v>12651</v>
      </c>
      <c r="G5120">
        <v>518</v>
      </c>
    </row>
    <row r="5121" spans="1:7">
      <c r="A5121" s="2">
        <v>43985</v>
      </c>
      <c r="B5121" s="2">
        <f t="shared" si="158"/>
        <v>44012</v>
      </c>
      <c r="C5121" s="3">
        <f t="shared" si="159"/>
        <v>1</v>
      </c>
      <c r="D5121" t="s">
        <v>43</v>
      </c>
      <c r="E5121">
        <v>46</v>
      </c>
      <c r="F5121">
        <v>5161</v>
      </c>
      <c r="G5121">
        <v>62</v>
      </c>
    </row>
    <row r="5122" spans="1:7">
      <c r="A5122" s="2">
        <v>43985</v>
      </c>
      <c r="B5122" s="2">
        <f t="shared" si="158"/>
        <v>44012</v>
      </c>
      <c r="C5122" s="3">
        <f t="shared" si="159"/>
        <v>1</v>
      </c>
      <c r="D5122" t="s">
        <v>25</v>
      </c>
      <c r="E5122">
        <v>47</v>
      </c>
      <c r="F5122">
        <v>25024</v>
      </c>
      <c r="G5122">
        <v>386</v>
      </c>
    </row>
    <row r="5123" spans="1:7">
      <c r="A5123" s="2">
        <v>43985</v>
      </c>
      <c r="B5123" s="2">
        <f t="shared" si="158"/>
        <v>44012</v>
      </c>
      <c r="C5123" s="3">
        <f t="shared" si="159"/>
        <v>1</v>
      </c>
      <c r="D5123" t="s">
        <v>11</v>
      </c>
      <c r="E5123">
        <v>48</v>
      </c>
      <c r="F5123">
        <v>69546</v>
      </c>
      <c r="G5123">
        <v>1766</v>
      </c>
    </row>
    <row r="5124" spans="1:7">
      <c r="A5124" s="2">
        <v>43985</v>
      </c>
      <c r="B5124" s="2">
        <f t="shared" ref="B5124:B5187" si="160">EOMONTH(A5124,0)</f>
        <v>44012</v>
      </c>
      <c r="C5124" s="3">
        <f t="shared" ref="C5124:C5187" si="161">IF(A5124=B5124,0,1)</f>
        <v>1</v>
      </c>
      <c r="D5124" t="s">
        <v>13</v>
      </c>
      <c r="E5124">
        <v>49</v>
      </c>
      <c r="F5124">
        <v>10558</v>
      </c>
      <c r="G5124">
        <v>117</v>
      </c>
    </row>
    <row r="5125" spans="1:7">
      <c r="A5125" s="2">
        <v>43985</v>
      </c>
      <c r="B5125" s="2">
        <f t="shared" si="160"/>
        <v>44012</v>
      </c>
      <c r="C5125" s="3">
        <f t="shared" si="161"/>
        <v>1</v>
      </c>
      <c r="D5125" t="s">
        <v>36</v>
      </c>
      <c r="E5125">
        <v>50</v>
      </c>
      <c r="F5125">
        <v>990</v>
      </c>
      <c r="G5125">
        <v>55</v>
      </c>
    </row>
    <row r="5126" spans="1:7">
      <c r="A5126" s="2">
        <v>43985</v>
      </c>
      <c r="B5126" s="2">
        <f t="shared" si="160"/>
        <v>44012</v>
      </c>
      <c r="C5126" s="3">
        <f t="shared" si="161"/>
        <v>1</v>
      </c>
      <c r="D5126" t="s">
        <v>56</v>
      </c>
      <c r="E5126">
        <v>78</v>
      </c>
      <c r="F5126">
        <v>71</v>
      </c>
      <c r="G5126">
        <v>6</v>
      </c>
    </row>
    <row r="5127" spans="1:7">
      <c r="A5127" s="2">
        <v>43985</v>
      </c>
      <c r="B5127" s="2">
        <f t="shared" si="160"/>
        <v>44012</v>
      </c>
      <c r="C5127" s="3">
        <f t="shared" si="161"/>
        <v>1</v>
      </c>
      <c r="D5127" t="s">
        <v>37</v>
      </c>
      <c r="E5127">
        <v>51</v>
      </c>
      <c r="F5127">
        <v>46905</v>
      </c>
      <c r="G5127">
        <v>1428</v>
      </c>
    </row>
    <row r="5128" spans="1:7">
      <c r="A5128" s="2">
        <v>43985</v>
      </c>
      <c r="B5128" s="2">
        <f t="shared" si="160"/>
        <v>44012</v>
      </c>
      <c r="C5128" s="3">
        <f t="shared" si="161"/>
        <v>1</v>
      </c>
      <c r="D5128" t="s">
        <v>5</v>
      </c>
      <c r="E5128">
        <v>53</v>
      </c>
      <c r="F5128">
        <v>23776</v>
      </c>
      <c r="G5128">
        <v>1145</v>
      </c>
    </row>
    <row r="5129" spans="1:7">
      <c r="A5129" s="2">
        <v>43985</v>
      </c>
      <c r="B5129" s="2">
        <f t="shared" si="160"/>
        <v>44012</v>
      </c>
      <c r="C5129" s="3">
        <f t="shared" si="161"/>
        <v>1</v>
      </c>
      <c r="D5129" t="s">
        <v>58</v>
      </c>
      <c r="E5129">
        <v>54</v>
      </c>
      <c r="F5129">
        <v>2077</v>
      </c>
      <c r="G5129">
        <v>78</v>
      </c>
    </row>
    <row r="5130" spans="1:7">
      <c r="A5130" s="2">
        <v>43985</v>
      </c>
      <c r="B5130" s="2">
        <f t="shared" si="160"/>
        <v>44012</v>
      </c>
      <c r="C5130" s="3">
        <f t="shared" si="161"/>
        <v>1</v>
      </c>
      <c r="D5130" t="s">
        <v>10</v>
      </c>
      <c r="E5130">
        <v>55</v>
      </c>
      <c r="F5130">
        <v>19896</v>
      </c>
      <c r="G5130">
        <v>618</v>
      </c>
    </row>
    <row r="5131" spans="1:7">
      <c r="A5131" s="2">
        <v>43985</v>
      </c>
      <c r="B5131" s="2">
        <f t="shared" si="160"/>
        <v>44012</v>
      </c>
      <c r="C5131" s="3">
        <f t="shared" si="161"/>
        <v>1</v>
      </c>
      <c r="D5131" t="s">
        <v>49</v>
      </c>
      <c r="E5131">
        <v>56</v>
      </c>
      <c r="F5131">
        <v>915</v>
      </c>
      <c r="G5131">
        <v>17</v>
      </c>
    </row>
    <row r="5132" spans="1:7">
      <c r="A5132" s="2">
        <v>43986</v>
      </c>
      <c r="B5132" s="2">
        <f t="shared" si="160"/>
        <v>44012</v>
      </c>
      <c r="C5132" s="3">
        <f t="shared" si="161"/>
        <v>1</v>
      </c>
      <c r="D5132" t="s">
        <v>52</v>
      </c>
      <c r="E5132">
        <v>1</v>
      </c>
      <c r="F5132">
        <v>19072</v>
      </c>
      <c r="G5132">
        <v>653</v>
      </c>
    </row>
    <row r="5133" spans="1:7">
      <c r="A5133" s="2">
        <v>43986</v>
      </c>
      <c r="B5133" s="2">
        <f t="shared" si="160"/>
        <v>44012</v>
      </c>
      <c r="C5133" s="3">
        <f t="shared" si="161"/>
        <v>1</v>
      </c>
      <c r="D5133" t="s">
        <v>50</v>
      </c>
      <c r="E5133">
        <v>2</v>
      </c>
      <c r="F5133">
        <v>542</v>
      </c>
      <c r="G5133">
        <v>8</v>
      </c>
    </row>
    <row r="5134" spans="1:7">
      <c r="A5134" s="2">
        <v>43986</v>
      </c>
      <c r="B5134" s="2">
        <f t="shared" si="160"/>
        <v>44012</v>
      </c>
      <c r="C5134" s="3">
        <f t="shared" si="161"/>
        <v>1</v>
      </c>
      <c r="D5134" t="s">
        <v>8</v>
      </c>
      <c r="E5134">
        <v>4</v>
      </c>
      <c r="F5134">
        <v>22818</v>
      </c>
      <c r="G5134">
        <v>1000</v>
      </c>
    </row>
    <row r="5135" spans="1:7">
      <c r="A5135" s="2">
        <v>43986</v>
      </c>
      <c r="B5135" s="2">
        <f t="shared" si="160"/>
        <v>44012</v>
      </c>
      <c r="C5135" s="3">
        <f t="shared" si="161"/>
        <v>1</v>
      </c>
      <c r="D5135" t="s">
        <v>44</v>
      </c>
      <c r="E5135">
        <v>5</v>
      </c>
      <c r="F5135">
        <v>8425</v>
      </c>
      <c r="G5135">
        <v>151</v>
      </c>
    </row>
    <row r="5136" spans="1:7">
      <c r="A5136" s="2">
        <v>43986</v>
      </c>
      <c r="B5136" s="2">
        <f t="shared" si="160"/>
        <v>44012</v>
      </c>
      <c r="C5136" s="3">
        <f t="shared" si="161"/>
        <v>1</v>
      </c>
      <c r="D5136" t="s">
        <v>7</v>
      </c>
      <c r="E5136">
        <v>6</v>
      </c>
      <c r="F5136">
        <v>122917</v>
      </c>
      <c r="G5136">
        <v>4484</v>
      </c>
    </row>
    <row r="5137" spans="1:7">
      <c r="A5137" s="2">
        <v>43986</v>
      </c>
      <c r="B5137" s="2">
        <f t="shared" si="160"/>
        <v>44012</v>
      </c>
      <c r="C5137" s="3">
        <f t="shared" si="161"/>
        <v>1</v>
      </c>
      <c r="D5137" t="s">
        <v>22</v>
      </c>
      <c r="E5137">
        <v>8</v>
      </c>
      <c r="F5137">
        <v>27346</v>
      </c>
      <c r="G5137">
        <v>1512</v>
      </c>
    </row>
    <row r="5138" spans="1:7">
      <c r="A5138" s="2">
        <v>43986</v>
      </c>
      <c r="B5138" s="2">
        <f t="shared" si="160"/>
        <v>44012</v>
      </c>
      <c r="C5138" s="3">
        <f t="shared" si="161"/>
        <v>1</v>
      </c>
      <c r="D5138" t="s">
        <v>38</v>
      </c>
      <c r="E5138">
        <v>9</v>
      </c>
      <c r="F5138">
        <v>43239</v>
      </c>
      <c r="G5138">
        <v>4007</v>
      </c>
    </row>
    <row r="5139" spans="1:7">
      <c r="A5139" s="2">
        <v>43986</v>
      </c>
      <c r="B5139" s="2">
        <f t="shared" si="160"/>
        <v>44012</v>
      </c>
      <c r="C5139" s="3">
        <f t="shared" si="161"/>
        <v>1</v>
      </c>
      <c r="D5139" t="s">
        <v>45</v>
      </c>
      <c r="E5139">
        <v>10</v>
      </c>
      <c r="F5139">
        <v>9746</v>
      </c>
      <c r="G5139">
        <v>386</v>
      </c>
    </row>
    <row r="5140" spans="1:7">
      <c r="A5140" s="2">
        <v>43986</v>
      </c>
      <c r="B5140" s="2">
        <f t="shared" si="160"/>
        <v>44012</v>
      </c>
      <c r="C5140" s="3">
        <f t="shared" si="161"/>
        <v>1</v>
      </c>
      <c r="D5140" t="s">
        <v>33</v>
      </c>
      <c r="E5140">
        <v>11</v>
      </c>
      <c r="F5140">
        <v>9120</v>
      </c>
      <c r="G5140">
        <v>475</v>
      </c>
    </row>
    <row r="5141" spans="1:7">
      <c r="A5141" s="2">
        <v>43986</v>
      </c>
      <c r="B5141" s="2">
        <f t="shared" si="160"/>
        <v>44012</v>
      </c>
      <c r="C5141" s="3">
        <f t="shared" si="161"/>
        <v>1</v>
      </c>
      <c r="D5141" t="s">
        <v>15</v>
      </c>
      <c r="E5141">
        <v>12</v>
      </c>
      <c r="F5141">
        <v>60175</v>
      </c>
      <c r="G5141">
        <v>2606</v>
      </c>
    </row>
    <row r="5142" spans="1:7">
      <c r="A5142" s="2">
        <v>43986</v>
      </c>
      <c r="B5142" s="2">
        <f t="shared" si="160"/>
        <v>44012</v>
      </c>
      <c r="C5142" s="3">
        <f t="shared" si="161"/>
        <v>1</v>
      </c>
      <c r="D5142" t="s">
        <v>18</v>
      </c>
      <c r="E5142">
        <v>13</v>
      </c>
      <c r="F5142">
        <v>47528</v>
      </c>
      <c r="G5142">
        <v>2116</v>
      </c>
    </row>
    <row r="5143" spans="1:7">
      <c r="A5143" s="2">
        <v>43986</v>
      </c>
      <c r="B5143" s="2">
        <f t="shared" si="160"/>
        <v>44012</v>
      </c>
      <c r="C5143" s="3">
        <f t="shared" si="161"/>
        <v>1</v>
      </c>
      <c r="D5143" t="s">
        <v>57</v>
      </c>
      <c r="E5143">
        <v>66</v>
      </c>
      <c r="F5143">
        <v>1148</v>
      </c>
      <c r="G5143">
        <v>6</v>
      </c>
    </row>
    <row r="5144" spans="1:7">
      <c r="A5144" s="2">
        <v>43986</v>
      </c>
      <c r="B5144" s="2">
        <f t="shared" si="160"/>
        <v>44012</v>
      </c>
      <c r="C5144" s="3">
        <f t="shared" si="161"/>
        <v>1</v>
      </c>
      <c r="D5144" t="s">
        <v>26</v>
      </c>
      <c r="E5144">
        <v>15</v>
      </c>
      <c r="F5144">
        <v>644</v>
      </c>
      <c r="G5144">
        <v>17</v>
      </c>
    </row>
    <row r="5145" spans="1:7">
      <c r="A5145" s="2">
        <v>43986</v>
      </c>
      <c r="B5145" s="2">
        <f t="shared" si="160"/>
        <v>44012</v>
      </c>
      <c r="C5145" s="3">
        <f t="shared" si="161"/>
        <v>1</v>
      </c>
      <c r="D5145" t="s">
        <v>53</v>
      </c>
      <c r="E5145">
        <v>16</v>
      </c>
      <c r="F5145">
        <v>3054</v>
      </c>
      <c r="G5145">
        <v>83</v>
      </c>
    </row>
    <row r="5146" spans="1:7">
      <c r="A5146" s="2">
        <v>43986</v>
      </c>
      <c r="B5146" s="2">
        <f t="shared" si="160"/>
        <v>44012</v>
      </c>
      <c r="C5146" s="3">
        <f t="shared" si="161"/>
        <v>1</v>
      </c>
      <c r="D5146" t="s">
        <v>6</v>
      </c>
      <c r="E5146">
        <v>17</v>
      </c>
      <c r="F5146">
        <v>125149</v>
      </c>
      <c r="G5146">
        <v>5772</v>
      </c>
    </row>
    <row r="5147" spans="1:7">
      <c r="A5147" s="2">
        <v>43986</v>
      </c>
      <c r="B5147" s="2">
        <f t="shared" si="160"/>
        <v>44012</v>
      </c>
      <c r="C5147" s="3">
        <f t="shared" si="161"/>
        <v>1</v>
      </c>
      <c r="D5147" t="s">
        <v>27</v>
      </c>
      <c r="E5147">
        <v>18</v>
      </c>
      <c r="F5147">
        <v>37005</v>
      </c>
      <c r="G5147">
        <v>2231</v>
      </c>
    </row>
    <row r="5148" spans="1:7">
      <c r="A5148" s="2">
        <v>43986</v>
      </c>
      <c r="B5148" s="2">
        <f t="shared" si="160"/>
        <v>44012</v>
      </c>
      <c r="C5148" s="3">
        <f t="shared" si="161"/>
        <v>1</v>
      </c>
      <c r="D5148" t="s">
        <v>39</v>
      </c>
      <c r="E5148">
        <v>19</v>
      </c>
      <c r="F5148">
        <v>20943</v>
      </c>
      <c r="G5148">
        <v>590</v>
      </c>
    </row>
    <row r="5149" spans="1:7">
      <c r="A5149" s="2">
        <v>43986</v>
      </c>
      <c r="B5149" s="2">
        <f t="shared" si="160"/>
        <v>44012</v>
      </c>
      <c r="C5149" s="3">
        <f t="shared" si="161"/>
        <v>1</v>
      </c>
      <c r="D5149" t="s">
        <v>34</v>
      </c>
      <c r="E5149">
        <v>20</v>
      </c>
      <c r="F5149">
        <v>10332</v>
      </c>
      <c r="G5149">
        <v>230</v>
      </c>
    </row>
    <row r="5150" spans="1:7">
      <c r="A5150" s="2">
        <v>43986</v>
      </c>
      <c r="B5150" s="2">
        <f t="shared" si="160"/>
        <v>44012</v>
      </c>
      <c r="C5150" s="3">
        <f t="shared" si="161"/>
        <v>1</v>
      </c>
      <c r="D5150" t="s">
        <v>28</v>
      </c>
      <c r="E5150">
        <v>21</v>
      </c>
      <c r="F5150">
        <v>10781</v>
      </c>
      <c r="G5150">
        <v>469</v>
      </c>
    </row>
    <row r="5151" spans="1:7">
      <c r="A5151" s="2">
        <v>43986</v>
      </c>
      <c r="B5151" s="2">
        <f t="shared" si="160"/>
        <v>44012</v>
      </c>
      <c r="C5151" s="3">
        <f t="shared" si="161"/>
        <v>1</v>
      </c>
      <c r="D5151" t="s">
        <v>40</v>
      </c>
      <c r="E5151">
        <v>22</v>
      </c>
      <c r="F5151">
        <v>41673</v>
      </c>
      <c r="G5151">
        <v>2883</v>
      </c>
    </row>
    <row r="5152" spans="1:7">
      <c r="A5152" s="2">
        <v>43986</v>
      </c>
      <c r="B5152" s="2">
        <f t="shared" si="160"/>
        <v>44012</v>
      </c>
      <c r="C5152" s="3">
        <f t="shared" si="161"/>
        <v>1</v>
      </c>
      <c r="D5152" t="s">
        <v>51</v>
      </c>
      <c r="E5152">
        <v>23</v>
      </c>
      <c r="F5152">
        <v>2446</v>
      </c>
      <c r="G5152">
        <v>95</v>
      </c>
    </row>
    <row r="5153" spans="1:7">
      <c r="A5153" s="2">
        <v>43986</v>
      </c>
      <c r="B5153" s="2">
        <f t="shared" si="160"/>
        <v>44012</v>
      </c>
      <c r="C5153" s="3">
        <f t="shared" si="161"/>
        <v>1</v>
      </c>
      <c r="D5153" t="s">
        <v>23</v>
      </c>
      <c r="E5153">
        <v>24</v>
      </c>
      <c r="F5153">
        <v>56490</v>
      </c>
      <c r="G5153">
        <v>2668</v>
      </c>
    </row>
    <row r="5154" spans="1:7">
      <c r="A5154" s="2">
        <v>43986</v>
      </c>
      <c r="B5154" s="2">
        <f t="shared" si="160"/>
        <v>44012</v>
      </c>
      <c r="C5154" s="3">
        <f t="shared" si="161"/>
        <v>1</v>
      </c>
      <c r="D5154" t="s">
        <v>9</v>
      </c>
      <c r="E5154">
        <v>25</v>
      </c>
      <c r="F5154">
        <v>102063</v>
      </c>
      <c r="G5154">
        <v>7201</v>
      </c>
    </row>
    <row r="5155" spans="1:7">
      <c r="A5155" s="2">
        <v>43986</v>
      </c>
      <c r="B5155" s="2">
        <f t="shared" si="160"/>
        <v>44012</v>
      </c>
      <c r="C5155" s="3">
        <f t="shared" si="161"/>
        <v>1</v>
      </c>
      <c r="D5155" t="s">
        <v>42</v>
      </c>
      <c r="E5155">
        <v>26</v>
      </c>
      <c r="F5155">
        <v>59215</v>
      </c>
      <c r="G5155">
        <v>5604</v>
      </c>
    </row>
    <row r="5156" spans="1:7">
      <c r="A5156" s="2">
        <v>43986</v>
      </c>
      <c r="B5156" s="2">
        <f t="shared" si="160"/>
        <v>44012</v>
      </c>
      <c r="C5156" s="3">
        <f t="shared" si="161"/>
        <v>1</v>
      </c>
      <c r="D5156" t="s">
        <v>29</v>
      </c>
      <c r="E5156">
        <v>27</v>
      </c>
      <c r="F5156">
        <v>26284</v>
      </c>
      <c r="G5156">
        <v>1126</v>
      </c>
    </row>
    <row r="5157" spans="1:7">
      <c r="A5157" s="2">
        <v>43986</v>
      </c>
      <c r="B5157" s="2">
        <f t="shared" si="160"/>
        <v>44012</v>
      </c>
      <c r="C5157" s="3">
        <f t="shared" si="161"/>
        <v>1</v>
      </c>
      <c r="D5157" t="s">
        <v>46</v>
      </c>
      <c r="E5157">
        <v>28</v>
      </c>
      <c r="F5157">
        <v>16560</v>
      </c>
      <c r="G5157">
        <v>794</v>
      </c>
    </row>
    <row r="5158" spans="1:7">
      <c r="A5158" s="2">
        <v>43986</v>
      </c>
      <c r="B5158" s="2">
        <f t="shared" si="160"/>
        <v>44012</v>
      </c>
      <c r="C5158" s="3">
        <f t="shared" si="161"/>
        <v>1</v>
      </c>
      <c r="D5158" t="s">
        <v>35</v>
      </c>
      <c r="E5158">
        <v>29</v>
      </c>
      <c r="F5158">
        <v>14286</v>
      </c>
      <c r="G5158">
        <v>806</v>
      </c>
    </row>
    <row r="5159" spans="1:7">
      <c r="A5159" s="2">
        <v>43986</v>
      </c>
      <c r="B5159" s="2">
        <f t="shared" si="160"/>
        <v>44012</v>
      </c>
      <c r="C5159" s="3">
        <f t="shared" si="161"/>
        <v>1</v>
      </c>
      <c r="D5159" t="s">
        <v>54</v>
      </c>
      <c r="E5159">
        <v>30</v>
      </c>
      <c r="F5159">
        <v>537</v>
      </c>
      <c r="G5159">
        <v>17</v>
      </c>
    </row>
    <row r="5160" spans="1:7">
      <c r="A5160" s="2">
        <v>43986</v>
      </c>
      <c r="B5160" s="2">
        <f t="shared" si="160"/>
        <v>44012</v>
      </c>
      <c r="C5160" s="3">
        <f t="shared" si="161"/>
        <v>1</v>
      </c>
      <c r="D5160" t="s">
        <v>12</v>
      </c>
      <c r="E5160">
        <v>31</v>
      </c>
      <c r="F5160">
        <v>15117</v>
      </c>
      <c r="G5160">
        <v>193</v>
      </c>
    </row>
    <row r="5161" spans="1:7">
      <c r="A5161" s="2">
        <v>43986</v>
      </c>
      <c r="B5161" s="2">
        <f t="shared" si="160"/>
        <v>44012</v>
      </c>
      <c r="C5161" s="3">
        <f t="shared" si="161"/>
        <v>1</v>
      </c>
      <c r="D5161" t="s">
        <v>24</v>
      </c>
      <c r="E5161">
        <v>32</v>
      </c>
      <c r="F5161">
        <v>9118</v>
      </c>
      <c r="G5161">
        <v>429</v>
      </c>
    </row>
    <row r="5162" spans="1:7">
      <c r="A5162" s="2">
        <v>43986</v>
      </c>
      <c r="B5162" s="2">
        <f t="shared" si="160"/>
        <v>44012</v>
      </c>
      <c r="C5162" s="3">
        <f t="shared" si="161"/>
        <v>1</v>
      </c>
      <c r="D5162" t="s">
        <v>19</v>
      </c>
      <c r="E5162">
        <v>33</v>
      </c>
      <c r="F5162">
        <v>4876</v>
      </c>
      <c r="G5162">
        <v>273</v>
      </c>
    </row>
    <row r="5163" spans="1:7">
      <c r="A5163" s="2">
        <v>43986</v>
      </c>
      <c r="B5163" s="2">
        <f t="shared" si="160"/>
        <v>44012</v>
      </c>
      <c r="C5163" s="3">
        <f t="shared" si="161"/>
        <v>1</v>
      </c>
      <c r="D5163" t="s">
        <v>21</v>
      </c>
      <c r="E5163">
        <v>34</v>
      </c>
      <c r="F5163">
        <v>162530</v>
      </c>
      <c r="G5163">
        <v>11970</v>
      </c>
    </row>
    <row r="5164" spans="1:7">
      <c r="A5164" s="2">
        <v>43986</v>
      </c>
      <c r="B5164" s="2">
        <f t="shared" si="160"/>
        <v>44012</v>
      </c>
      <c r="C5164" s="3">
        <f t="shared" si="161"/>
        <v>1</v>
      </c>
      <c r="D5164" t="s">
        <v>47</v>
      </c>
      <c r="E5164">
        <v>35</v>
      </c>
      <c r="F5164">
        <v>8353</v>
      </c>
      <c r="G5164">
        <v>383</v>
      </c>
    </row>
    <row r="5165" spans="1:7">
      <c r="A5165" s="2">
        <v>43986</v>
      </c>
      <c r="B5165" s="2">
        <f t="shared" si="160"/>
        <v>44012</v>
      </c>
      <c r="C5165" s="3">
        <f t="shared" si="161"/>
        <v>1</v>
      </c>
      <c r="D5165" t="s">
        <v>16</v>
      </c>
      <c r="E5165">
        <v>36</v>
      </c>
      <c r="F5165">
        <v>379977</v>
      </c>
      <c r="G5165">
        <v>30011</v>
      </c>
    </row>
    <row r="5166" spans="1:7">
      <c r="A5166" s="2">
        <v>43986</v>
      </c>
      <c r="B5166" s="2">
        <f t="shared" si="160"/>
        <v>44012</v>
      </c>
      <c r="C5166" s="3">
        <f t="shared" si="161"/>
        <v>1</v>
      </c>
      <c r="D5166" t="s">
        <v>20</v>
      </c>
      <c r="E5166">
        <v>37</v>
      </c>
      <c r="F5166">
        <v>32276</v>
      </c>
      <c r="G5166">
        <v>993</v>
      </c>
    </row>
    <row r="5167" spans="1:7">
      <c r="A5167" s="2">
        <v>43986</v>
      </c>
      <c r="B5167" s="2">
        <f t="shared" si="160"/>
        <v>44012</v>
      </c>
      <c r="C5167" s="3">
        <f t="shared" si="161"/>
        <v>1</v>
      </c>
      <c r="D5167" t="s">
        <v>48</v>
      </c>
      <c r="E5167">
        <v>38</v>
      </c>
      <c r="F5167">
        <v>2709</v>
      </c>
      <c r="G5167">
        <v>69</v>
      </c>
    </row>
    <row r="5168" spans="1:7">
      <c r="A5168" s="2">
        <v>43986</v>
      </c>
      <c r="B5168" s="2">
        <f t="shared" si="160"/>
        <v>44012</v>
      </c>
      <c r="C5168" s="3">
        <f t="shared" si="161"/>
        <v>1</v>
      </c>
      <c r="D5168" t="s">
        <v>59</v>
      </c>
      <c r="E5168">
        <v>69</v>
      </c>
      <c r="F5168">
        <v>26</v>
      </c>
      <c r="G5168">
        <v>2</v>
      </c>
    </row>
    <row r="5169" spans="1:7">
      <c r="A5169" s="2">
        <v>43986</v>
      </c>
      <c r="B5169" s="2">
        <f t="shared" si="160"/>
        <v>44012</v>
      </c>
      <c r="C5169" s="3">
        <f t="shared" si="161"/>
        <v>1</v>
      </c>
      <c r="D5169" t="s">
        <v>41</v>
      </c>
      <c r="E5169">
        <v>39</v>
      </c>
      <c r="F5169">
        <v>37282</v>
      </c>
      <c r="G5169">
        <v>2339</v>
      </c>
    </row>
    <row r="5170" spans="1:7">
      <c r="A5170" s="2">
        <v>43986</v>
      </c>
      <c r="B5170" s="2">
        <f t="shared" si="160"/>
        <v>44012</v>
      </c>
      <c r="C5170" s="3">
        <f t="shared" si="161"/>
        <v>1</v>
      </c>
      <c r="D5170" t="s">
        <v>30</v>
      </c>
      <c r="E5170">
        <v>40</v>
      </c>
      <c r="F5170">
        <v>6907</v>
      </c>
      <c r="G5170">
        <v>344</v>
      </c>
    </row>
    <row r="5171" spans="1:7">
      <c r="A5171" s="2">
        <v>43986</v>
      </c>
      <c r="B5171" s="2">
        <f t="shared" si="160"/>
        <v>44012</v>
      </c>
      <c r="C5171" s="3">
        <f t="shared" si="161"/>
        <v>1</v>
      </c>
      <c r="D5171" t="s">
        <v>14</v>
      </c>
      <c r="E5171">
        <v>41</v>
      </c>
      <c r="F5171">
        <v>4475</v>
      </c>
      <c r="G5171">
        <v>159</v>
      </c>
    </row>
    <row r="5172" spans="1:7">
      <c r="A5172" s="2">
        <v>43986</v>
      </c>
      <c r="B5172" s="2">
        <f t="shared" si="160"/>
        <v>44012</v>
      </c>
      <c r="C5172" s="3">
        <f t="shared" si="161"/>
        <v>1</v>
      </c>
      <c r="D5172" t="s">
        <v>31</v>
      </c>
      <c r="E5172">
        <v>42</v>
      </c>
      <c r="F5172">
        <v>78428</v>
      </c>
      <c r="G5172">
        <v>5862</v>
      </c>
    </row>
    <row r="5173" spans="1:7">
      <c r="A5173" s="2">
        <v>43986</v>
      </c>
      <c r="B5173" s="2">
        <f t="shared" si="160"/>
        <v>44012</v>
      </c>
      <c r="C5173" s="3">
        <f t="shared" si="161"/>
        <v>1</v>
      </c>
      <c r="D5173" t="s">
        <v>55</v>
      </c>
      <c r="E5173">
        <v>72</v>
      </c>
      <c r="F5173">
        <v>4508</v>
      </c>
      <c r="G5173">
        <v>140</v>
      </c>
    </row>
    <row r="5174" spans="1:7">
      <c r="A5174" s="2">
        <v>43986</v>
      </c>
      <c r="B5174" s="2">
        <f t="shared" si="160"/>
        <v>44012</v>
      </c>
      <c r="C5174" s="3">
        <f t="shared" si="161"/>
        <v>1</v>
      </c>
      <c r="D5174" t="s">
        <v>17</v>
      </c>
      <c r="E5174">
        <v>44</v>
      </c>
      <c r="F5174">
        <v>15325</v>
      </c>
      <c r="G5174">
        <v>756</v>
      </c>
    </row>
    <row r="5175" spans="1:7">
      <c r="A5175" s="2">
        <v>43986</v>
      </c>
      <c r="B5175" s="2">
        <f t="shared" si="160"/>
        <v>44012</v>
      </c>
      <c r="C5175" s="3">
        <f t="shared" si="161"/>
        <v>1</v>
      </c>
      <c r="D5175" t="s">
        <v>32</v>
      </c>
      <c r="E5175">
        <v>45</v>
      </c>
      <c r="F5175">
        <v>13005</v>
      </c>
      <c r="G5175">
        <v>525</v>
      </c>
    </row>
    <row r="5176" spans="1:7">
      <c r="A5176" s="2">
        <v>43986</v>
      </c>
      <c r="B5176" s="2">
        <f t="shared" si="160"/>
        <v>44012</v>
      </c>
      <c r="C5176" s="3">
        <f t="shared" si="161"/>
        <v>1</v>
      </c>
      <c r="D5176" t="s">
        <v>43</v>
      </c>
      <c r="E5176">
        <v>46</v>
      </c>
      <c r="F5176">
        <v>5247</v>
      </c>
      <c r="G5176">
        <v>64</v>
      </c>
    </row>
    <row r="5177" spans="1:7">
      <c r="A5177" s="2">
        <v>43986</v>
      </c>
      <c r="B5177" s="2">
        <f t="shared" si="160"/>
        <v>44012</v>
      </c>
      <c r="C5177" s="3">
        <f t="shared" si="161"/>
        <v>1</v>
      </c>
      <c r="D5177" t="s">
        <v>25</v>
      </c>
      <c r="E5177">
        <v>47</v>
      </c>
      <c r="F5177">
        <v>25374</v>
      </c>
      <c r="G5177">
        <v>401</v>
      </c>
    </row>
    <row r="5178" spans="1:7">
      <c r="A5178" s="2">
        <v>43986</v>
      </c>
      <c r="B5178" s="2">
        <f t="shared" si="160"/>
        <v>44012</v>
      </c>
      <c r="C5178" s="3">
        <f t="shared" si="161"/>
        <v>1</v>
      </c>
      <c r="D5178" t="s">
        <v>11</v>
      </c>
      <c r="E5178">
        <v>48</v>
      </c>
      <c r="F5178">
        <v>71330</v>
      </c>
      <c r="G5178">
        <v>1793</v>
      </c>
    </row>
    <row r="5179" spans="1:7">
      <c r="A5179" s="2">
        <v>43986</v>
      </c>
      <c r="B5179" s="2">
        <f t="shared" si="160"/>
        <v>44012</v>
      </c>
      <c r="C5179" s="3">
        <f t="shared" si="161"/>
        <v>1</v>
      </c>
      <c r="D5179" t="s">
        <v>13</v>
      </c>
      <c r="E5179">
        <v>49</v>
      </c>
      <c r="F5179">
        <v>10858</v>
      </c>
      <c r="G5179">
        <v>117</v>
      </c>
    </row>
    <row r="5180" spans="1:7">
      <c r="A5180" s="2">
        <v>43986</v>
      </c>
      <c r="B5180" s="2">
        <f t="shared" si="160"/>
        <v>44012</v>
      </c>
      <c r="C5180" s="3">
        <f t="shared" si="161"/>
        <v>1</v>
      </c>
      <c r="D5180" t="s">
        <v>36</v>
      </c>
      <c r="E5180">
        <v>50</v>
      </c>
      <c r="F5180">
        <v>1026</v>
      </c>
      <c r="G5180">
        <v>55</v>
      </c>
    </row>
    <row r="5181" spans="1:7">
      <c r="A5181" s="2">
        <v>43986</v>
      </c>
      <c r="B5181" s="2">
        <f t="shared" si="160"/>
        <v>44012</v>
      </c>
      <c r="C5181" s="3">
        <f t="shared" si="161"/>
        <v>1</v>
      </c>
      <c r="D5181" t="s">
        <v>56</v>
      </c>
      <c r="E5181">
        <v>78</v>
      </c>
      <c r="F5181">
        <v>71</v>
      </c>
      <c r="G5181">
        <v>6</v>
      </c>
    </row>
    <row r="5182" spans="1:7">
      <c r="A5182" s="2">
        <v>43986</v>
      </c>
      <c r="B5182" s="2">
        <f t="shared" si="160"/>
        <v>44012</v>
      </c>
      <c r="C5182" s="3">
        <f t="shared" si="161"/>
        <v>1</v>
      </c>
      <c r="D5182" t="s">
        <v>37</v>
      </c>
      <c r="E5182">
        <v>51</v>
      </c>
      <c r="F5182">
        <v>47856</v>
      </c>
      <c r="G5182">
        <v>1445</v>
      </c>
    </row>
    <row r="5183" spans="1:7">
      <c r="A5183" s="2">
        <v>43986</v>
      </c>
      <c r="B5183" s="2">
        <f t="shared" si="160"/>
        <v>44012</v>
      </c>
      <c r="C5183" s="3">
        <f t="shared" si="161"/>
        <v>1</v>
      </c>
      <c r="D5183" t="s">
        <v>5</v>
      </c>
      <c r="E5183">
        <v>53</v>
      </c>
      <c r="F5183">
        <v>23999</v>
      </c>
      <c r="G5183">
        <v>1150</v>
      </c>
    </row>
    <row r="5184" spans="1:7">
      <c r="A5184" s="2">
        <v>43986</v>
      </c>
      <c r="B5184" s="2">
        <f t="shared" si="160"/>
        <v>44012</v>
      </c>
      <c r="C5184" s="3">
        <f t="shared" si="161"/>
        <v>1</v>
      </c>
      <c r="D5184" t="s">
        <v>58</v>
      </c>
      <c r="E5184">
        <v>54</v>
      </c>
      <c r="F5184">
        <v>2102</v>
      </c>
      <c r="G5184">
        <v>79</v>
      </c>
    </row>
    <row r="5185" spans="1:7">
      <c r="A5185" s="2">
        <v>43986</v>
      </c>
      <c r="B5185" s="2">
        <f t="shared" si="160"/>
        <v>44012</v>
      </c>
      <c r="C5185" s="3">
        <f t="shared" si="161"/>
        <v>1</v>
      </c>
      <c r="D5185" t="s">
        <v>10</v>
      </c>
      <c r="E5185">
        <v>55</v>
      </c>
      <c r="F5185">
        <v>20359</v>
      </c>
      <c r="G5185">
        <v>627</v>
      </c>
    </row>
    <row r="5186" spans="1:7">
      <c r="A5186" s="2">
        <v>43986</v>
      </c>
      <c r="B5186" s="2">
        <f t="shared" si="160"/>
        <v>44012</v>
      </c>
      <c r="C5186" s="3">
        <f t="shared" si="161"/>
        <v>1</v>
      </c>
      <c r="D5186" t="s">
        <v>49</v>
      </c>
      <c r="E5186">
        <v>56</v>
      </c>
      <c r="F5186">
        <v>921</v>
      </c>
      <c r="G5186">
        <v>17</v>
      </c>
    </row>
    <row r="5187" spans="1:7">
      <c r="A5187" s="2">
        <v>43987</v>
      </c>
      <c r="B5187" s="2">
        <f t="shared" si="160"/>
        <v>44012</v>
      </c>
      <c r="C5187" s="3">
        <f t="shared" si="161"/>
        <v>1</v>
      </c>
      <c r="D5187" t="s">
        <v>52</v>
      </c>
      <c r="E5187">
        <v>1</v>
      </c>
      <c r="F5187">
        <v>19387</v>
      </c>
      <c r="G5187">
        <v>676</v>
      </c>
    </row>
    <row r="5188" spans="1:7">
      <c r="A5188" s="2">
        <v>43987</v>
      </c>
      <c r="B5188" s="2">
        <f t="shared" ref="B5188:B5251" si="162">EOMONTH(A5188,0)</f>
        <v>44012</v>
      </c>
      <c r="C5188" s="3">
        <f t="shared" ref="C5188:C5251" si="163">IF(A5188=B5188,0,1)</f>
        <v>1</v>
      </c>
      <c r="D5188" t="s">
        <v>50</v>
      </c>
      <c r="E5188">
        <v>2</v>
      </c>
      <c r="F5188">
        <v>565</v>
      </c>
      <c r="G5188">
        <v>8</v>
      </c>
    </row>
    <row r="5189" spans="1:7">
      <c r="A5189" s="2">
        <v>43987</v>
      </c>
      <c r="B5189" s="2">
        <f t="shared" si="162"/>
        <v>44012</v>
      </c>
      <c r="C5189" s="3">
        <f t="shared" si="163"/>
        <v>1</v>
      </c>
      <c r="D5189" t="s">
        <v>8</v>
      </c>
      <c r="E5189">
        <v>4</v>
      </c>
      <c r="F5189">
        <v>24369</v>
      </c>
      <c r="G5189">
        <v>1016</v>
      </c>
    </row>
    <row r="5190" spans="1:7">
      <c r="A5190" s="2">
        <v>43987</v>
      </c>
      <c r="B5190" s="2">
        <f t="shared" si="162"/>
        <v>44012</v>
      </c>
      <c r="C5190" s="3">
        <f t="shared" si="163"/>
        <v>1</v>
      </c>
      <c r="D5190" t="s">
        <v>44</v>
      </c>
      <c r="E5190">
        <v>5</v>
      </c>
      <c r="F5190">
        <v>8651</v>
      </c>
      <c r="G5190">
        <v>152</v>
      </c>
    </row>
    <row r="5191" spans="1:7">
      <c r="A5191" s="2">
        <v>43987</v>
      </c>
      <c r="B5191" s="2">
        <f t="shared" si="162"/>
        <v>44012</v>
      </c>
      <c r="C5191" s="3">
        <f t="shared" si="163"/>
        <v>1</v>
      </c>
      <c r="D5191" t="s">
        <v>7</v>
      </c>
      <c r="E5191">
        <v>6</v>
      </c>
      <c r="F5191">
        <v>126510</v>
      </c>
      <c r="G5191">
        <v>4550</v>
      </c>
    </row>
    <row r="5192" spans="1:7">
      <c r="A5192" s="2">
        <v>43987</v>
      </c>
      <c r="B5192" s="2">
        <f t="shared" si="162"/>
        <v>44012</v>
      </c>
      <c r="C5192" s="3">
        <f t="shared" si="163"/>
        <v>1</v>
      </c>
      <c r="D5192" t="s">
        <v>22</v>
      </c>
      <c r="E5192">
        <v>8</v>
      </c>
      <c r="F5192">
        <v>27601</v>
      </c>
      <c r="G5192">
        <v>1524</v>
      </c>
    </row>
    <row r="5193" spans="1:7">
      <c r="A5193" s="2">
        <v>43987</v>
      </c>
      <c r="B5193" s="2">
        <f t="shared" si="162"/>
        <v>44012</v>
      </c>
      <c r="C5193" s="3">
        <f t="shared" si="163"/>
        <v>1</v>
      </c>
      <c r="D5193" t="s">
        <v>38</v>
      </c>
      <c r="E5193">
        <v>9</v>
      </c>
      <c r="F5193">
        <v>43460</v>
      </c>
      <c r="G5193">
        <v>4038</v>
      </c>
    </row>
    <row r="5194" spans="1:7">
      <c r="A5194" s="2">
        <v>43987</v>
      </c>
      <c r="B5194" s="2">
        <f t="shared" si="162"/>
        <v>44012</v>
      </c>
      <c r="C5194" s="3">
        <f t="shared" si="163"/>
        <v>1</v>
      </c>
      <c r="D5194" t="s">
        <v>45</v>
      </c>
      <c r="E5194">
        <v>10</v>
      </c>
      <c r="F5194">
        <v>9773</v>
      </c>
      <c r="G5194">
        <v>388</v>
      </c>
    </row>
    <row r="5195" spans="1:7">
      <c r="A5195" s="2">
        <v>43987</v>
      </c>
      <c r="B5195" s="2">
        <f t="shared" si="162"/>
        <v>44012</v>
      </c>
      <c r="C5195" s="3">
        <f t="shared" si="163"/>
        <v>1</v>
      </c>
      <c r="D5195" t="s">
        <v>33</v>
      </c>
      <c r="E5195">
        <v>11</v>
      </c>
      <c r="F5195">
        <v>9199</v>
      </c>
      <c r="G5195">
        <v>479</v>
      </c>
    </row>
    <row r="5196" spans="1:7">
      <c r="A5196" s="2">
        <v>43987</v>
      </c>
      <c r="B5196" s="2">
        <f t="shared" si="162"/>
        <v>44012</v>
      </c>
      <c r="C5196" s="3">
        <f t="shared" si="163"/>
        <v>1</v>
      </c>
      <c r="D5196" t="s">
        <v>15</v>
      </c>
      <c r="E5196">
        <v>12</v>
      </c>
      <c r="F5196">
        <v>61480</v>
      </c>
      <c r="G5196">
        <v>2659</v>
      </c>
    </row>
    <row r="5197" spans="1:7">
      <c r="A5197" s="2">
        <v>43987</v>
      </c>
      <c r="B5197" s="2">
        <f t="shared" si="162"/>
        <v>44012</v>
      </c>
      <c r="C5197" s="3">
        <f t="shared" si="163"/>
        <v>1</v>
      </c>
      <c r="D5197" t="s">
        <v>18</v>
      </c>
      <c r="E5197">
        <v>13</v>
      </c>
      <c r="F5197">
        <v>48280</v>
      </c>
      <c r="G5197">
        <v>2143</v>
      </c>
    </row>
    <row r="5198" spans="1:7">
      <c r="A5198" s="2">
        <v>43987</v>
      </c>
      <c r="B5198" s="2">
        <f t="shared" si="162"/>
        <v>44012</v>
      </c>
      <c r="C5198" s="3">
        <f t="shared" si="163"/>
        <v>1</v>
      </c>
      <c r="D5198" t="s">
        <v>57</v>
      </c>
      <c r="E5198">
        <v>66</v>
      </c>
      <c r="F5198">
        <v>1148</v>
      </c>
      <c r="G5198">
        <v>6</v>
      </c>
    </row>
    <row r="5199" spans="1:7">
      <c r="A5199" s="2">
        <v>43987</v>
      </c>
      <c r="B5199" s="2">
        <f t="shared" si="162"/>
        <v>44012</v>
      </c>
      <c r="C5199" s="3">
        <f t="shared" si="163"/>
        <v>1</v>
      </c>
      <c r="D5199" t="s">
        <v>26</v>
      </c>
      <c r="E5199">
        <v>15</v>
      </c>
      <c r="F5199">
        <v>653</v>
      </c>
      <c r="G5199">
        <v>17</v>
      </c>
    </row>
    <row r="5200" spans="1:7">
      <c r="A5200" s="2">
        <v>43987</v>
      </c>
      <c r="B5200" s="2">
        <f t="shared" si="162"/>
        <v>44012</v>
      </c>
      <c r="C5200" s="3">
        <f t="shared" si="163"/>
        <v>1</v>
      </c>
      <c r="D5200" t="s">
        <v>53</v>
      </c>
      <c r="E5200">
        <v>16</v>
      </c>
      <c r="F5200">
        <v>3111</v>
      </c>
      <c r="G5200">
        <v>83</v>
      </c>
    </row>
    <row r="5201" spans="1:7">
      <c r="A5201" s="2">
        <v>43987</v>
      </c>
      <c r="B5201" s="2">
        <f t="shared" si="162"/>
        <v>44012</v>
      </c>
      <c r="C5201" s="3">
        <f t="shared" si="163"/>
        <v>1</v>
      </c>
      <c r="D5201" t="s">
        <v>6</v>
      </c>
      <c r="E5201">
        <v>17</v>
      </c>
      <c r="F5201">
        <v>126317</v>
      </c>
      <c r="G5201">
        <v>5834</v>
      </c>
    </row>
    <row r="5202" spans="1:7">
      <c r="A5202" s="2">
        <v>43987</v>
      </c>
      <c r="B5202" s="2">
        <f t="shared" si="162"/>
        <v>44012</v>
      </c>
      <c r="C5202" s="3">
        <f t="shared" si="163"/>
        <v>1</v>
      </c>
      <c r="D5202" t="s">
        <v>27</v>
      </c>
      <c r="E5202">
        <v>18</v>
      </c>
      <c r="F5202">
        <v>37499</v>
      </c>
      <c r="G5202">
        <v>2258</v>
      </c>
    </row>
    <row r="5203" spans="1:7">
      <c r="A5203" s="2">
        <v>43987</v>
      </c>
      <c r="B5203" s="2">
        <f t="shared" si="162"/>
        <v>44012</v>
      </c>
      <c r="C5203" s="3">
        <f t="shared" si="163"/>
        <v>1</v>
      </c>
      <c r="D5203" t="s">
        <v>39</v>
      </c>
      <c r="E5203">
        <v>19</v>
      </c>
      <c r="F5203">
        <v>21332</v>
      </c>
      <c r="G5203">
        <v>597</v>
      </c>
    </row>
    <row r="5204" spans="1:7">
      <c r="A5204" s="2">
        <v>43987</v>
      </c>
      <c r="B5204" s="2">
        <f t="shared" si="162"/>
        <v>44012</v>
      </c>
      <c r="C5204" s="3">
        <f t="shared" si="163"/>
        <v>1</v>
      </c>
      <c r="D5204" t="s">
        <v>34</v>
      </c>
      <c r="E5204">
        <v>20</v>
      </c>
      <c r="F5204">
        <v>10493</v>
      </c>
      <c r="G5204">
        <v>233</v>
      </c>
    </row>
    <row r="5205" spans="1:7">
      <c r="A5205" s="2">
        <v>43987</v>
      </c>
      <c r="B5205" s="2">
        <f t="shared" si="162"/>
        <v>44012</v>
      </c>
      <c r="C5205" s="3">
        <f t="shared" si="163"/>
        <v>1</v>
      </c>
      <c r="D5205" t="s">
        <v>28</v>
      </c>
      <c r="E5205">
        <v>21</v>
      </c>
      <c r="F5205">
        <v>11051</v>
      </c>
      <c r="G5205">
        <v>476</v>
      </c>
    </row>
    <row r="5206" spans="1:7">
      <c r="A5206" s="2">
        <v>43987</v>
      </c>
      <c r="B5206" s="2">
        <f t="shared" si="162"/>
        <v>44012</v>
      </c>
      <c r="C5206" s="3">
        <f t="shared" si="163"/>
        <v>1</v>
      </c>
      <c r="D5206" t="s">
        <v>40</v>
      </c>
      <c r="E5206">
        <v>22</v>
      </c>
      <c r="F5206">
        <v>42100</v>
      </c>
      <c r="G5206">
        <v>2912</v>
      </c>
    </row>
    <row r="5207" spans="1:7">
      <c r="A5207" s="2">
        <v>43987</v>
      </c>
      <c r="B5207" s="2">
        <f t="shared" si="162"/>
        <v>44012</v>
      </c>
      <c r="C5207" s="3">
        <f t="shared" si="163"/>
        <v>1</v>
      </c>
      <c r="D5207" t="s">
        <v>51</v>
      </c>
      <c r="E5207">
        <v>23</v>
      </c>
      <c r="F5207">
        <v>2482</v>
      </c>
      <c r="G5207">
        <v>98</v>
      </c>
    </row>
    <row r="5208" spans="1:7">
      <c r="A5208" s="2">
        <v>43987</v>
      </c>
      <c r="B5208" s="2">
        <f t="shared" si="162"/>
        <v>44012</v>
      </c>
      <c r="C5208" s="3">
        <f t="shared" si="163"/>
        <v>1</v>
      </c>
      <c r="D5208" t="s">
        <v>23</v>
      </c>
      <c r="E5208">
        <v>24</v>
      </c>
      <c r="F5208">
        <v>57407</v>
      </c>
      <c r="G5208">
        <v>2702</v>
      </c>
    </row>
    <row r="5209" spans="1:7">
      <c r="A5209" s="2">
        <v>43987</v>
      </c>
      <c r="B5209" s="2">
        <f t="shared" si="162"/>
        <v>44012</v>
      </c>
      <c r="C5209" s="3">
        <f t="shared" si="163"/>
        <v>1</v>
      </c>
      <c r="D5209" t="s">
        <v>9</v>
      </c>
      <c r="E5209">
        <v>25</v>
      </c>
      <c r="F5209">
        <v>102557</v>
      </c>
      <c r="G5209">
        <v>7235</v>
      </c>
    </row>
    <row r="5210" spans="1:7">
      <c r="A5210" s="2">
        <v>43987</v>
      </c>
      <c r="B5210" s="2">
        <f t="shared" si="162"/>
        <v>44012</v>
      </c>
      <c r="C5210" s="3">
        <f t="shared" si="163"/>
        <v>1</v>
      </c>
      <c r="D5210" t="s">
        <v>42</v>
      </c>
      <c r="E5210">
        <v>26</v>
      </c>
      <c r="F5210">
        <v>63744</v>
      </c>
      <c r="G5210">
        <v>5854</v>
      </c>
    </row>
    <row r="5211" spans="1:7">
      <c r="A5211" s="2">
        <v>43987</v>
      </c>
      <c r="B5211" s="2">
        <f t="shared" si="162"/>
        <v>44012</v>
      </c>
      <c r="C5211" s="3">
        <f t="shared" si="163"/>
        <v>1</v>
      </c>
      <c r="D5211" t="s">
        <v>29</v>
      </c>
      <c r="E5211">
        <v>27</v>
      </c>
      <c r="F5211">
        <v>26991</v>
      </c>
      <c r="G5211">
        <v>1159</v>
      </c>
    </row>
    <row r="5212" spans="1:7">
      <c r="A5212" s="2">
        <v>43987</v>
      </c>
      <c r="B5212" s="2">
        <f t="shared" si="162"/>
        <v>44012</v>
      </c>
      <c r="C5212" s="3">
        <f t="shared" si="163"/>
        <v>1</v>
      </c>
      <c r="D5212" t="s">
        <v>46</v>
      </c>
      <c r="E5212">
        <v>28</v>
      </c>
      <c r="F5212">
        <v>16769</v>
      </c>
      <c r="G5212">
        <v>803</v>
      </c>
    </row>
    <row r="5213" spans="1:7">
      <c r="A5213" s="2">
        <v>43987</v>
      </c>
      <c r="B5213" s="2">
        <f t="shared" si="162"/>
        <v>44012</v>
      </c>
      <c r="C5213" s="3">
        <f t="shared" si="163"/>
        <v>1</v>
      </c>
      <c r="D5213" t="s">
        <v>35</v>
      </c>
      <c r="E5213">
        <v>29</v>
      </c>
      <c r="F5213">
        <v>14515</v>
      </c>
      <c r="G5213">
        <v>816</v>
      </c>
    </row>
    <row r="5214" spans="1:7">
      <c r="A5214" s="2">
        <v>43987</v>
      </c>
      <c r="B5214" s="2">
        <f t="shared" si="162"/>
        <v>44012</v>
      </c>
      <c r="C5214" s="3">
        <f t="shared" si="163"/>
        <v>1</v>
      </c>
      <c r="D5214" t="s">
        <v>54</v>
      </c>
      <c r="E5214">
        <v>30</v>
      </c>
      <c r="F5214">
        <v>539</v>
      </c>
      <c r="G5214">
        <v>18</v>
      </c>
    </row>
    <row r="5215" spans="1:7">
      <c r="A5215" s="2">
        <v>43987</v>
      </c>
      <c r="B5215" s="2">
        <f t="shared" si="162"/>
        <v>44012</v>
      </c>
      <c r="C5215" s="3">
        <f t="shared" si="163"/>
        <v>1</v>
      </c>
      <c r="D5215" t="s">
        <v>12</v>
      </c>
      <c r="E5215">
        <v>31</v>
      </c>
      <c r="F5215">
        <v>15379</v>
      </c>
      <c r="G5215">
        <v>193</v>
      </c>
    </row>
    <row r="5216" spans="1:7">
      <c r="A5216" s="2">
        <v>43987</v>
      </c>
      <c r="B5216" s="2">
        <f t="shared" si="162"/>
        <v>44012</v>
      </c>
      <c r="C5216" s="3">
        <f t="shared" si="163"/>
        <v>1</v>
      </c>
      <c r="D5216" t="s">
        <v>24</v>
      </c>
      <c r="E5216">
        <v>32</v>
      </c>
      <c r="F5216">
        <v>9306</v>
      </c>
      <c r="G5216">
        <v>436</v>
      </c>
    </row>
    <row r="5217" spans="1:7">
      <c r="A5217" s="2">
        <v>43987</v>
      </c>
      <c r="B5217" s="2">
        <f t="shared" si="162"/>
        <v>44012</v>
      </c>
      <c r="C5217" s="3">
        <f t="shared" si="163"/>
        <v>1</v>
      </c>
      <c r="D5217" t="s">
        <v>19</v>
      </c>
      <c r="E5217">
        <v>33</v>
      </c>
      <c r="F5217">
        <v>4953</v>
      </c>
      <c r="G5217">
        <v>278</v>
      </c>
    </row>
    <row r="5218" spans="1:7">
      <c r="A5218" s="2">
        <v>43987</v>
      </c>
      <c r="B5218" s="2">
        <f t="shared" si="162"/>
        <v>44012</v>
      </c>
      <c r="C5218" s="3">
        <f t="shared" si="163"/>
        <v>1</v>
      </c>
      <c r="D5218" t="s">
        <v>21</v>
      </c>
      <c r="E5218">
        <v>34</v>
      </c>
      <c r="F5218">
        <v>163336</v>
      </c>
      <c r="G5218">
        <v>12049</v>
      </c>
    </row>
    <row r="5219" spans="1:7">
      <c r="A5219" s="2">
        <v>43987</v>
      </c>
      <c r="B5219" s="2">
        <f t="shared" si="162"/>
        <v>44012</v>
      </c>
      <c r="C5219" s="3">
        <f t="shared" si="163"/>
        <v>1</v>
      </c>
      <c r="D5219" t="s">
        <v>47</v>
      </c>
      <c r="E5219">
        <v>35</v>
      </c>
      <c r="F5219">
        <v>8672</v>
      </c>
      <c r="G5219">
        <v>387</v>
      </c>
    </row>
    <row r="5220" spans="1:7">
      <c r="A5220" s="2">
        <v>43987</v>
      </c>
      <c r="B5220" s="2">
        <f t="shared" si="162"/>
        <v>44012</v>
      </c>
      <c r="C5220" s="3">
        <f t="shared" si="163"/>
        <v>1</v>
      </c>
      <c r="D5220" t="s">
        <v>16</v>
      </c>
      <c r="E5220">
        <v>36</v>
      </c>
      <c r="F5220">
        <v>381019</v>
      </c>
      <c r="G5220">
        <v>30066</v>
      </c>
    </row>
    <row r="5221" spans="1:7">
      <c r="A5221" s="2">
        <v>43987</v>
      </c>
      <c r="B5221" s="2">
        <f t="shared" si="162"/>
        <v>44012</v>
      </c>
      <c r="C5221" s="3">
        <f t="shared" si="163"/>
        <v>1</v>
      </c>
      <c r="D5221" t="s">
        <v>20</v>
      </c>
      <c r="E5221">
        <v>37</v>
      </c>
      <c r="F5221">
        <v>33417</v>
      </c>
      <c r="G5221">
        <v>1001</v>
      </c>
    </row>
    <row r="5222" spans="1:7">
      <c r="A5222" s="2">
        <v>43987</v>
      </c>
      <c r="B5222" s="2">
        <f t="shared" si="162"/>
        <v>44012</v>
      </c>
      <c r="C5222" s="3">
        <f t="shared" si="163"/>
        <v>1</v>
      </c>
      <c r="D5222" t="s">
        <v>48</v>
      </c>
      <c r="E5222">
        <v>38</v>
      </c>
      <c r="F5222">
        <v>2748</v>
      </c>
      <c r="G5222">
        <v>74</v>
      </c>
    </row>
    <row r="5223" spans="1:7">
      <c r="A5223" s="2">
        <v>43987</v>
      </c>
      <c r="B5223" s="2">
        <f t="shared" si="162"/>
        <v>44012</v>
      </c>
      <c r="C5223" s="3">
        <f t="shared" si="163"/>
        <v>1</v>
      </c>
      <c r="D5223" t="s">
        <v>59</v>
      </c>
      <c r="E5223">
        <v>69</v>
      </c>
      <c r="F5223">
        <v>26</v>
      </c>
      <c r="G5223">
        <v>2</v>
      </c>
    </row>
    <row r="5224" spans="1:7">
      <c r="A5224" s="2">
        <v>43987</v>
      </c>
      <c r="B5224" s="2">
        <f t="shared" si="162"/>
        <v>44012</v>
      </c>
      <c r="C5224" s="3">
        <f t="shared" si="163"/>
        <v>1</v>
      </c>
      <c r="D5224" t="s">
        <v>41</v>
      </c>
      <c r="E5224">
        <v>39</v>
      </c>
      <c r="F5224">
        <v>37758</v>
      </c>
      <c r="G5224">
        <v>2355</v>
      </c>
    </row>
    <row r="5225" spans="1:7">
      <c r="A5225" s="2">
        <v>43987</v>
      </c>
      <c r="B5225" s="2">
        <f t="shared" si="162"/>
        <v>44012</v>
      </c>
      <c r="C5225" s="3">
        <f t="shared" si="163"/>
        <v>1</v>
      </c>
      <c r="D5225" t="s">
        <v>30</v>
      </c>
      <c r="E5225">
        <v>40</v>
      </c>
      <c r="F5225">
        <v>7004</v>
      </c>
      <c r="G5225">
        <v>345</v>
      </c>
    </row>
    <row r="5226" spans="1:7">
      <c r="A5226" s="2">
        <v>43987</v>
      </c>
      <c r="B5226" s="2">
        <f t="shared" si="162"/>
        <v>44012</v>
      </c>
      <c r="C5226" s="3">
        <f t="shared" si="163"/>
        <v>1</v>
      </c>
      <c r="D5226" t="s">
        <v>14</v>
      </c>
      <c r="E5226">
        <v>41</v>
      </c>
      <c r="F5226">
        <v>4585</v>
      </c>
      <c r="G5226">
        <v>161</v>
      </c>
    </row>
    <row r="5227" spans="1:7">
      <c r="A5227" s="2">
        <v>43987</v>
      </c>
      <c r="B5227" s="2">
        <f t="shared" si="162"/>
        <v>44012</v>
      </c>
      <c r="C5227" s="3">
        <f t="shared" si="163"/>
        <v>1</v>
      </c>
      <c r="D5227" t="s">
        <v>31</v>
      </c>
      <c r="E5227">
        <v>42</v>
      </c>
      <c r="F5227">
        <v>78908</v>
      </c>
      <c r="G5227">
        <v>5952</v>
      </c>
    </row>
    <row r="5228" spans="1:7">
      <c r="A5228" s="2">
        <v>43987</v>
      </c>
      <c r="B5228" s="2">
        <f t="shared" si="162"/>
        <v>44012</v>
      </c>
      <c r="C5228" s="3">
        <f t="shared" si="163"/>
        <v>1</v>
      </c>
      <c r="D5228" t="s">
        <v>55</v>
      </c>
      <c r="E5228">
        <v>72</v>
      </c>
      <c r="F5228">
        <v>4620</v>
      </c>
      <c r="G5228">
        <v>141</v>
      </c>
    </row>
    <row r="5229" spans="1:7">
      <c r="A5229" s="2">
        <v>43987</v>
      </c>
      <c r="B5229" s="2">
        <f t="shared" si="162"/>
        <v>44012</v>
      </c>
      <c r="C5229" s="3">
        <f t="shared" si="163"/>
        <v>1</v>
      </c>
      <c r="D5229" t="s">
        <v>17</v>
      </c>
      <c r="E5229">
        <v>44</v>
      </c>
      <c r="F5229">
        <v>15441</v>
      </c>
      <c r="G5229">
        <v>772</v>
      </c>
    </row>
    <row r="5230" spans="1:7">
      <c r="A5230" s="2">
        <v>43987</v>
      </c>
      <c r="B5230" s="2">
        <f t="shared" si="162"/>
        <v>44012</v>
      </c>
      <c r="C5230" s="3">
        <f t="shared" si="163"/>
        <v>1</v>
      </c>
      <c r="D5230" t="s">
        <v>32</v>
      </c>
      <c r="E5230">
        <v>45</v>
      </c>
      <c r="F5230">
        <v>13453</v>
      </c>
      <c r="G5230">
        <v>538</v>
      </c>
    </row>
    <row r="5231" spans="1:7">
      <c r="A5231" s="2">
        <v>43987</v>
      </c>
      <c r="B5231" s="2">
        <f t="shared" si="162"/>
        <v>44012</v>
      </c>
      <c r="C5231" s="3">
        <f t="shared" si="163"/>
        <v>1</v>
      </c>
      <c r="D5231" t="s">
        <v>43</v>
      </c>
      <c r="E5231">
        <v>46</v>
      </c>
      <c r="F5231">
        <v>5277</v>
      </c>
      <c r="G5231">
        <v>65</v>
      </c>
    </row>
    <row r="5232" spans="1:7">
      <c r="A5232" s="2">
        <v>43987</v>
      </c>
      <c r="B5232" s="2">
        <f t="shared" si="162"/>
        <v>44012</v>
      </c>
      <c r="C5232" s="3">
        <f t="shared" si="163"/>
        <v>1</v>
      </c>
      <c r="D5232" t="s">
        <v>25</v>
      </c>
      <c r="E5232">
        <v>47</v>
      </c>
      <c r="F5232">
        <v>25799</v>
      </c>
      <c r="G5232">
        <v>405</v>
      </c>
    </row>
    <row r="5233" spans="1:7">
      <c r="A5233" s="2">
        <v>43987</v>
      </c>
      <c r="B5233" s="2">
        <f t="shared" si="162"/>
        <v>44012</v>
      </c>
      <c r="C5233" s="3">
        <f t="shared" si="163"/>
        <v>1</v>
      </c>
      <c r="D5233" t="s">
        <v>11</v>
      </c>
      <c r="E5233">
        <v>48</v>
      </c>
      <c r="F5233">
        <v>73323</v>
      </c>
      <c r="G5233">
        <v>1821</v>
      </c>
    </row>
    <row r="5234" spans="1:7">
      <c r="A5234" s="2">
        <v>43987</v>
      </c>
      <c r="B5234" s="2">
        <f t="shared" si="162"/>
        <v>44012</v>
      </c>
      <c r="C5234" s="3">
        <f t="shared" si="163"/>
        <v>1</v>
      </c>
      <c r="D5234" t="s">
        <v>13</v>
      </c>
      <c r="E5234">
        <v>49</v>
      </c>
      <c r="F5234">
        <v>11344</v>
      </c>
      <c r="G5234">
        <v>120</v>
      </c>
    </row>
    <row r="5235" spans="1:7">
      <c r="A5235" s="2">
        <v>43987</v>
      </c>
      <c r="B5235" s="2">
        <f t="shared" si="162"/>
        <v>44012</v>
      </c>
      <c r="C5235" s="3">
        <f t="shared" si="163"/>
        <v>1</v>
      </c>
      <c r="D5235" t="s">
        <v>36</v>
      </c>
      <c r="E5235">
        <v>50</v>
      </c>
      <c r="F5235">
        <v>1027</v>
      </c>
      <c r="G5235">
        <v>55</v>
      </c>
    </row>
    <row r="5236" spans="1:7">
      <c r="A5236" s="2">
        <v>43987</v>
      </c>
      <c r="B5236" s="2">
        <f t="shared" si="162"/>
        <v>44012</v>
      </c>
      <c r="C5236" s="3">
        <f t="shared" si="163"/>
        <v>1</v>
      </c>
      <c r="D5236" t="s">
        <v>56</v>
      </c>
      <c r="E5236">
        <v>78</v>
      </c>
      <c r="F5236">
        <v>71</v>
      </c>
      <c r="G5236">
        <v>6</v>
      </c>
    </row>
    <row r="5237" spans="1:7">
      <c r="A5237" s="2">
        <v>43987</v>
      </c>
      <c r="B5237" s="2">
        <f t="shared" si="162"/>
        <v>44012</v>
      </c>
      <c r="C5237" s="3">
        <f t="shared" si="163"/>
        <v>1</v>
      </c>
      <c r="D5237" t="s">
        <v>37</v>
      </c>
      <c r="E5237">
        <v>51</v>
      </c>
      <c r="F5237">
        <v>48532</v>
      </c>
      <c r="G5237">
        <v>1453</v>
      </c>
    </row>
    <row r="5238" spans="1:7">
      <c r="A5238" s="2">
        <v>43987</v>
      </c>
      <c r="B5238" s="2">
        <f t="shared" si="162"/>
        <v>44012</v>
      </c>
      <c r="C5238" s="3">
        <f t="shared" si="163"/>
        <v>1</v>
      </c>
      <c r="D5238" t="s">
        <v>5</v>
      </c>
      <c r="E5238">
        <v>53</v>
      </c>
      <c r="F5238">
        <v>24546</v>
      </c>
      <c r="G5238">
        <v>1160</v>
      </c>
    </row>
    <row r="5239" spans="1:7">
      <c r="A5239" s="2">
        <v>43987</v>
      </c>
      <c r="B5239" s="2">
        <f t="shared" si="162"/>
        <v>44012</v>
      </c>
      <c r="C5239" s="3">
        <f t="shared" si="163"/>
        <v>1</v>
      </c>
      <c r="D5239" t="s">
        <v>58</v>
      </c>
      <c r="E5239">
        <v>54</v>
      </c>
      <c r="F5239">
        <v>2119</v>
      </c>
      <c r="G5239">
        <v>84</v>
      </c>
    </row>
    <row r="5240" spans="1:7">
      <c r="A5240" s="2">
        <v>43987</v>
      </c>
      <c r="B5240" s="2">
        <f t="shared" si="162"/>
        <v>44012</v>
      </c>
      <c r="C5240" s="3">
        <f t="shared" si="163"/>
        <v>1</v>
      </c>
      <c r="D5240" t="s">
        <v>10</v>
      </c>
      <c r="E5240">
        <v>55</v>
      </c>
      <c r="F5240">
        <v>20723</v>
      </c>
      <c r="G5240">
        <v>634</v>
      </c>
    </row>
    <row r="5241" spans="1:7">
      <c r="A5241" s="2">
        <v>43987</v>
      </c>
      <c r="B5241" s="2">
        <f t="shared" si="162"/>
        <v>44012</v>
      </c>
      <c r="C5241" s="3">
        <f t="shared" si="163"/>
        <v>1</v>
      </c>
      <c r="D5241" t="s">
        <v>49</v>
      </c>
      <c r="E5241">
        <v>56</v>
      </c>
      <c r="F5241">
        <v>933</v>
      </c>
      <c r="G5241">
        <v>17</v>
      </c>
    </row>
    <row r="5242" spans="1:7">
      <c r="A5242" s="2">
        <v>43988</v>
      </c>
      <c r="B5242" s="2">
        <f t="shared" si="162"/>
        <v>44012</v>
      </c>
      <c r="C5242" s="3">
        <f t="shared" si="163"/>
        <v>1</v>
      </c>
      <c r="D5242" t="s">
        <v>52</v>
      </c>
      <c r="E5242">
        <v>1</v>
      </c>
      <c r="F5242">
        <v>20043</v>
      </c>
      <c r="G5242">
        <v>689</v>
      </c>
    </row>
    <row r="5243" spans="1:7">
      <c r="A5243" s="2">
        <v>43988</v>
      </c>
      <c r="B5243" s="2">
        <f t="shared" si="162"/>
        <v>44012</v>
      </c>
      <c r="C5243" s="3">
        <f t="shared" si="163"/>
        <v>1</v>
      </c>
      <c r="D5243" t="s">
        <v>50</v>
      </c>
      <c r="E5243">
        <v>2</v>
      </c>
      <c r="F5243">
        <v>579</v>
      </c>
      <c r="G5243">
        <v>8</v>
      </c>
    </row>
    <row r="5244" spans="1:7">
      <c r="A5244" s="2">
        <v>43988</v>
      </c>
      <c r="B5244" s="2">
        <f t="shared" si="162"/>
        <v>44012</v>
      </c>
      <c r="C5244" s="3">
        <f t="shared" si="163"/>
        <v>1</v>
      </c>
      <c r="D5244" t="s">
        <v>8</v>
      </c>
      <c r="E5244">
        <v>4</v>
      </c>
      <c r="F5244">
        <v>25517</v>
      </c>
      <c r="G5244">
        <v>1046</v>
      </c>
    </row>
    <row r="5245" spans="1:7">
      <c r="A5245" s="2">
        <v>43988</v>
      </c>
      <c r="B5245" s="2">
        <f t="shared" si="162"/>
        <v>44012</v>
      </c>
      <c r="C5245" s="3">
        <f t="shared" si="163"/>
        <v>1</v>
      </c>
      <c r="D5245" t="s">
        <v>44</v>
      </c>
      <c r="E5245">
        <v>5</v>
      </c>
      <c r="F5245">
        <v>9101</v>
      </c>
      <c r="G5245">
        <v>154</v>
      </c>
    </row>
    <row r="5246" spans="1:7">
      <c r="A5246" s="2">
        <v>43988</v>
      </c>
      <c r="B5246" s="2">
        <f t="shared" si="162"/>
        <v>44012</v>
      </c>
      <c r="C5246" s="3">
        <f t="shared" si="163"/>
        <v>1</v>
      </c>
      <c r="D5246" t="s">
        <v>7</v>
      </c>
      <c r="E5246">
        <v>6</v>
      </c>
      <c r="F5246">
        <v>129147</v>
      </c>
      <c r="G5246">
        <v>4626</v>
      </c>
    </row>
    <row r="5247" spans="1:7">
      <c r="A5247" s="2">
        <v>43988</v>
      </c>
      <c r="B5247" s="2">
        <f t="shared" si="162"/>
        <v>44012</v>
      </c>
      <c r="C5247" s="3">
        <f t="shared" si="163"/>
        <v>1</v>
      </c>
      <c r="D5247" t="s">
        <v>22</v>
      </c>
      <c r="E5247">
        <v>8</v>
      </c>
      <c r="F5247">
        <v>27834</v>
      </c>
      <c r="G5247">
        <v>1527</v>
      </c>
    </row>
    <row r="5248" spans="1:7">
      <c r="A5248" s="2">
        <v>43988</v>
      </c>
      <c r="B5248" s="2">
        <f t="shared" si="162"/>
        <v>44012</v>
      </c>
      <c r="C5248" s="3">
        <f t="shared" si="163"/>
        <v>1</v>
      </c>
      <c r="D5248" t="s">
        <v>38</v>
      </c>
      <c r="E5248">
        <v>9</v>
      </c>
      <c r="F5248">
        <v>43818</v>
      </c>
      <c r="G5248">
        <v>4055</v>
      </c>
    </row>
    <row r="5249" spans="1:7">
      <c r="A5249" s="2">
        <v>43988</v>
      </c>
      <c r="B5249" s="2">
        <f t="shared" si="162"/>
        <v>44012</v>
      </c>
      <c r="C5249" s="3">
        <f t="shared" si="163"/>
        <v>1</v>
      </c>
      <c r="D5249" t="s">
        <v>45</v>
      </c>
      <c r="E5249">
        <v>10</v>
      </c>
      <c r="F5249">
        <v>9845</v>
      </c>
      <c r="G5249">
        <v>390</v>
      </c>
    </row>
    <row r="5250" spans="1:7">
      <c r="A5250" s="2">
        <v>43988</v>
      </c>
      <c r="B5250" s="2">
        <f t="shared" si="162"/>
        <v>44012</v>
      </c>
      <c r="C5250" s="3">
        <f t="shared" si="163"/>
        <v>1</v>
      </c>
      <c r="D5250" t="s">
        <v>33</v>
      </c>
      <c r="E5250">
        <v>11</v>
      </c>
      <c r="F5250">
        <v>9269</v>
      </c>
      <c r="G5250">
        <v>483</v>
      </c>
    </row>
    <row r="5251" spans="1:7">
      <c r="A5251" s="2">
        <v>43988</v>
      </c>
      <c r="B5251" s="2">
        <f t="shared" si="162"/>
        <v>44012</v>
      </c>
      <c r="C5251" s="3">
        <f t="shared" si="163"/>
        <v>1</v>
      </c>
      <c r="D5251" t="s">
        <v>15</v>
      </c>
      <c r="E5251">
        <v>12</v>
      </c>
      <c r="F5251">
        <v>62750</v>
      </c>
      <c r="G5251">
        <v>2687</v>
      </c>
    </row>
    <row r="5252" spans="1:7">
      <c r="A5252" s="2">
        <v>43988</v>
      </c>
      <c r="B5252" s="2">
        <f t="shared" ref="B5252:B5315" si="164">EOMONTH(A5252,0)</f>
        <v>44012</v>
      </c>
      <c r="C5252" s="3">
        <f t="shared" ref="C5252:C5315" si="165">IF(A5252=B5252,0,1)</f>
        <v>1</v>
      </c>
      <c r="D5252" t="s">
        <v>18</v>
      </c>
      <c r="E5252">
        <v>13</v>
      </c>
      <c r="F5252">
        <v>48943</v>
      </c>
      <c r="G5252">
        <v>2147</v>
      </c>
    </row>
    <row r="5253" spans="1:7">
      <c r="A5253" s="2">
        <v>43988</v>
      </c>
      <c r="B5253" s="2">
        <f t="shared" si="164"/>
        <v>44012</v>
      </c>
      <c r="C5253" s="3">
        <f t="shared" si="165"/>
        <v>1</v>
      </c>
      <c r="D5253" t="s">
        <v>57</v>
      </c>
      <c r="E5253">
        <v>66</v>
      </c>
      <c r="F5253">
        <v>1148</v>
      </c>
      <c r="G5253">
        <v>6</v>
      </c>
    </row>
    <row r="5254" spans="1:7">
      <c r="A5254" s="2">
        <v>43988</v>
      </c>
      <c r="B5254" s="2">
        <f t="shared" si="164"/>
        <v>44012</v>
      </c>
      <c r="C5254" s="3">
        <f t="shared" si="165"/>
        <v>1</v>
      </c>
      <c r="D5254" t="s">
        <v>26</v>
      </c>
      <c r="E5254">
        <v>15</v>
      </c>
      <c r="F5254">
        <v>661</v>
      </c>
      <c r="G5254">
        <v>17</v>
      </c>
    </row>
    <row r="5255" spans="1:7">
      <c r="A5255" s="2">
        <v>43988</v>
      </c>
      <c r="B5255" s="2">
        <f t="shared" si="164"/>
        <v>44012</v>
      </c>
      <c r="C5255" s="3">
        <f t="shared" si="165"/>
        <v>1</v>
      </c>
      <c r="D5255" t="s">
        <v>53</v>
      </c>
      <c r="E5255">
        <v>16</v>
      </c>
      <c r="F5255">
        <v>3139</v>
      </c>
      <c r="G5255">
        <v>83</v>
      </c>
    </row>
    <row r="5256" spans="1:7">
      <c r="A5256" s="2">
        <v>43988</v>
      </c>
      <c r="B5256" s="2">
        <f t="shared" si="164"/>
        <v>44012</v>
      </c>
      <c r="C5256" s="3">
        <f t="shared" si="165"/>
        <v>1</v>
      </c>
      <c r="D5256" t="s">
        <v>6</v>
      </c>
      <c r="E5256">
        <v>17</v>
      </c>
      <c r="F5256">
        <v>127251</v>
      </c>
      <c r="G5256">
        <v>5898</v>
      </c>
    </row>
    <row r="5257" spans="1:7">
      <c r="A5257" s="2">
        <v>43988</v>
      </c>
      <c r="B5257" s="2">
        <f t="shared" si="164"/>
        <v>44012</v>
      </c>
      <c r="C5257" s="3">
        <f t="shared" si="165"/>
        <v>1</v>
      </c>
      <c r="D5257" t="s">
        <v>27</v>
      </c>
      <c r="E5257">
        <v>18</v>
      </c>
      <c r="F5257">
        <v>37928</v>
      </c>
      <c r="G5257">
        <v>2292</v>
      </c>
    </row>
    <row r="5258" spans="1:7">
      <c r="A5258" s="2">
        <v>43988</v>
      </c>
      <c r="B5258" s="2">
        <f t="shared" si="164"/>
        <v>44012</v>
      </c>
      <c r="C5258" s="3">
        <f t="shared" si="165"/>
        <v>1</v>
      </c>
      <c r="D5258" t="s">
        <v>39</v>
      </c>
      <c r="E5258">
        <v>19</v>
      </c>
      <c r="F5258">
        <v>21527</v>
      </c>
      <c r="G5258">
        <v>602</v>
      </c>
    </row>
    <row r="5259" spans="1:7">
      <c r="A5259" s="2">
        <v>43988</v>
      </c>
      <c r="B5259" s="2">
        <f t="shared" si="164"/>
        <v>44012</v>
      </c>
      <c r="C5259" s="3">
        <f t="shared" si="165"/>
        <v>1</v>
      </c>
      <c r="D5259" t="s">
        <v>34</v>
      </c>
      <c r="E5259">
        <v>20</v>
      </c>
      <c r="F5259">
        <v>10517</v>
      </c>
      <c r="G5259">
        <v>234</v>
      </c>
    </row>
    <row r="5260" spans="1:7">
      <c r="A5260" s="2">
        <v>43988</v>
      </c>
      <c r="B5260" s="2">
        <f t="shared" si="164"/>
        <v>44012</v>
      </c>
      <c r="C5260" s="3">
        <f t="shared" si="165"/>
        <v>1</v>
      </c>
      <c r="D5260" t="s">
        <v>28</v>
      </c>
      <c r="E5260">
        <v>21</v>
      </c>
      <c r="F5260">
        <v>11359</v>
      </c>
      <c r="G5260">
        <v>480</v>
      </c>
    </row>
    <row r="5261" spans="1:7">
      <c r="A5261" s="2">
        <v>43988</v>
      </c>
      <c r="B5261" s="2">
        <f t="shared" si="164"/>
        <v>44012</v>
      </c>
      <c r="C5261" s="3">
        <f t="shared" si="165"/>
        <v>1</v>
      </c>
      <c r="D5261" t="s">
        <v>40</v>
      </c>
      <c r="E5261">
        <v>22</v>
      </c>
      <c r="F5261">
        <v>42597</v>
      </c>
      <c r="G5261">
        <v>2925</v>
      </c>
    </row>
    <row r="5262" spans="1:7">
      <c r="A5262" s="2">
        <v>43988</v>
      </c>
      <c r="B5262" s="2">
        <f t="shared" si="164"/>
        <v>44012</v>
      </c>
      <c r="C5262" s="3">
        <f t="shared" si="165"/>
        <v>1</v>
      </c>
      <c r="D5262" t="s">
        <v>51</v>
      </c>
      <c r="E5262">
        <v>23</v>
      </c>
      <c r="F5262">
        <v>2524</v>
      </c>
      <c r="G5262">
        <v>98</v>
      </c>
    </row>
    <row r="5263" spans="1:7">
      <c r="A5263" s="2">
        <v>43988</v>
      </c>
      <c r="B5263" s="2">
        <f t="shared" si="164"/>
        <v>44012</v>
      </c>
      <c r="C5263" s="3">
        <f t="shared" si="165"/>
        <v>1</v>
      </c>
      <c r="D5263" t="s">
        <v>23</v>
      </c>
      <c r="E5263">
        <v>24</v>
      </c>
      <c r="F5263">
        <v>58099</v>
      </c>
      <c r="G5263">
        <v>2740</v>
      </c>
    </row>
    <row r="5264" spans="1:7">
      <c r="A5264" s="2">
        <v>43988</v>
      </c>
      <c r="B5264" s="2">
        <f t="shared" si="164"/>
        <v>44012</v>
      </c>
      <c r="C5264" s="3">
        <f t="shared" si="165"/>
        <v>1</v>
      </c>
      <c r="D5264" t="s">
        <v>9</v>
      </c>
      <c r="E5264">
        <v>25</v>
      </c>
      <c r="F5264">
        <v>103132</v>
      </c>
      <c r="G5264">
        <v>7289</v>
      </c>
    </row>
    <row r="5265" spans="1:7">
      <c r="A5265" s="2">
        <v>43988</v>
      </c>
      <c r="B5265" s="2">
        <f t="shared" si="164"/>
        <v>44012</v>
      </c>
      <c r="C5265" s="3">
        <f t="shared" si="165"/>
        <v>1</v>
      </c>
      <c r="D5265" t="s">
        <v>42</v>
      </c>
      <c r="E5265">
        <v>26</v>
      </c>
      <c r="F5265">
        <v>64196</v>
      </c>
      <c r="G5265">
        <v>5894</v>
      </c>
    </row>
    <row r="5266" spans="1:7">
      <c r="A5266" s="2">
        <v>43988</v>
      </c>
      <c r="B5266" s="2">
        <f t="shared" si="164"/>
        <v>44012</v>
      </c>
      <c r="C5266" s="3">
        <f t="shared" si="165"/>
        <v>1</v>
      </c>
      <c r="D5266" t="s">
        <v>29</v>
      </c>
      <c r="E5266">
        <v>27</v>
      </c>
      <c r="F5266">
        <v>27512</v>
      </c>
      <c r="G5266">
        <v>1181</v>
      </c>
    </row>
    <row r="5267" spans="1:7">
      <c r="A5267" s="2">
        <v>43988</v>
      </c>
      <c r="B5267" s="2">
        <f t="shared" si="164"/>
        <v>44012</v>
      </c>
      <c r="C5267" s="3">
        <f t="shared" si="165"/>
        <v>1</v>
      </c>
      <c r="D5267" t="s">
        <v>46</v>
      </c>
      <c r="E5267">
        <v>28</v>
      </c>
      <c r="F5267">
        <v>17034</v>
      </c>
      <c r="G5267">
        <v>811</v>
      </c>
    </row>
    <row r="5268" spans="1:7">
      <c r="A5268" s="2">
        <v>43988</v>
      </c>
      <c r="B5268" s="2">
        <f t="shared" si="164"/>
        <v>44012</v>
      </c>
      <c r="C5268" s="3">
        <f t="shared" si="165"/>
        <v>1</v>
      </c>
      <c r="D5268" t="s">
        <v>35</v>
      </c>
      <c r="E5268">
        <v>29</v>
      </c>
      <c r="F5268">
        <v>14659</v>
      </c>
      <c r="G5268">
        <v>823</v>
      </c>
    </row>
    <row r="5269" spans="1:7">
      <c r="A5269" s="2">
        <v>43988</v>
      </c>
      <c r="B5269" s="2">
        <f t="shared" si="164"/>
        <v>44012</v>
      </c>
      <c r="C5269" s="3">
        <f t="shared" si="165"/>
        <v>1</v>
      </c>
      <c r="D5269" t="s">
        <v>54</v>
      </c>
      <c r="E5269">
        <v>30</v>
      </c>
      <c r="F5269">
        <v>540</v>
      </c>
      <c r="G5269">
        <v>18</v>
      </c>
    </row>
    <row r="5270" spans="1:7">
      <c r="A5270" s="2">
        <v>43988</v>
      </c>
      <c r="B5270" s="2">
        <f t="shared" si="164"/>
        <v>44012</v>
      </c>
      <c r="C5270" s="3">
        <f t="shared" si="165"/>
        <v>1</v>
      </c>
      <c r="D5270" t="s">
        <v>12</v>
      </c>
      <c r="E5270">
        <v>31</v>
      </c>
      <c r="F5270">
        <v>15543</v>
      </c>
      <c r="G5270">
        <v>196</v>
      </c>
    </row>
    <row r="5271" spans="1:7">
      <c r="A5271" s="2">
        <v>43988</v>
      </c>
      <c r="B5271" s="2">
        <f t="shared" si="164"/>
        <v>44012</v>
      </c>
      <c r="C5271" s="3">
        <f t="shared" si="165"/>
        <v>1</v>
      </c>
      <c r="D5271" t="s">
        <v>24</v>
      </c>
      <c r="E5271">
        <v>32</v>
      </c>
      <c r="F5271">
        <v>9494</v>
      </c>
      <c r="G5271">
        <v>437</v>
      </c>
    </row>
    <row r="5272" spans="1:7">
      <c r="A5272" s="2">
        <v>43988</v>
      </c>
      <c r="B5272" s="2">
        <f t="shared" si="164"/>
        <v>44012</v>
      </c>
      <c r="C5272" s="3">
        <f t="shared" si="165"/>
        <v>1</v>
      </c>
      <c r="D5272" t="s">
        <v>19</v>
      </c>
      <c r="E5272">
        <v>33</v>
      </c>
      <c r="F5272">
        <v>5019</v>
      </c>
      <c r="G5272">
        <v>283</v>
      </c>
    </row>
    <row r="5273" spans="1:7">
      <c r="A5273" s="2">
        <v>43988</v>
      </c>
      <c r="B5273" s="2">
        <f t="shared" si="164"/>
        <v>44012</v>
      </c>
      <c r="C5273" s="3">
        <f t="shared" si="165"/>
        <v>1</v>
      </c>
      <c r="D5273" t="s">
        <v>21</v>
      </c>
      <c r="E5273">
        <v>34</v>
      </c>
      <c r="F5273">
        <v>163893</v>
      </c>
      <c r="G5273">
        <v>12106</v>
      </c>
    </row>
    <row r="5274" spans="1:7">
      <c r="A5274" s="2">
        <v>43988</v>
      </c>
      <c r="B5274" s="2">
        <f t="shared" si="164"/>
        <v>44012</v>
      </c>
      <c r="C5274" s="3">
        <f t="shared" si="165"/>
        <v>1</v>
      </c>
      <c r="D5274" t="s">
        <v>47</v>
      </c>
      <c r="E5274">
        <v>35</v>
      </c>
      <c r="F5274">
        <v>8800</v>
      </c>
      <c r="G5274">
        <v>392</v>
      </c>
    </row>
    <row r="5275" spans="1:7">
      <c r="A5275" s="2">
        <v>43988</v>
      </c>
      <c r="B5275" s="2">
        <f t="shared" si="164"/>
        <v>44012</v>
      </c>
      <c r="C5275" s="3">
        <f t="shared" si="165"/>
        <v>1</v>
      </c>
      <c r="D5275" t="s">
        <v>16</v>
      </c>
      <c r="E5275">
        <v>36</v>
      </c>
      <c r="F5275">
        <v>382102</v>
      </c>
      <c r="G5275">
        <v>30123</v>
      </c>
    </row>
    <row r="5276" spans="1:7">
      <c r="A5276" s="2">
        <v>43988</v>
      </c>
      <c r="B5276" s="2">
        <f t="shared" si="164"/>
        <v>44012</v>
      </c>
      <c r="C5276" s="3">
        <f t="shared" si="165"/>
        <v>1</v>
      </c>
      <c r="D5276" t="s">
        <v>20</v>
      </c>
      <c r="E5276">
        <v>37</v>
      </c>
      <c r="F5276">
        <v>34809</v>
      </c>
      <c r="G5276">
        <v>1020</v>
      </c>
    </row>
    <row r="5277" spans="1:7">
      <c r="A5277" s="2">
        <v>43988</v>
      </c>
      <c r="B5277" s="2">
        <f t="shared" si="164"/>
        <v>44012</v>
      </c>
      <c r="C5277" s="3">
        <f t="shared" si="165"/>
        <v>1</v>
      </c>
      <c r="D5277" t="s">
        <v>48</v>
      </c>
      <c r="E5277">
        <v>38</v>
      </c>
      <c r="F5277">
        <v>2819</v>
      </c>
      <c r="G5277">
        <v>75</v>
      </c>
    </row>
    <row r="5278" spans="1:7">
      <c r="A5278" s="2">
        <v>43988</v>
      </c>
      <c r="B5278" s="2">
        <f t="shared" si="164"/>
        <v>44012</v>
      </c>
      <c r="C5278" s="3">
        <f t="shared" si="165"/>
        <v>1</v>
      </c>
      <c r="D5278" t="s">
        <v>59</v>
      </c>
      <c r="E5278">
        <v>69</v>
      </c>
      <c r="F5278">
        <v>26</v>
      </c>
      <c r="G5278">
        <v>2</v>
      </c>
    </row>
    <row r="5279" spans="1:7">
      <c r="A5279" s="2">
        <v>43988</v>
      </c>
      <c r="B5279" s="2">
        <f t="shared" si="164"/>
        <v>44012</v>
      </c>
      <c r="C5279" s="3">
        <f t="shared" si="165"/>
        <v>1</v>
      </c>
      <c r="D5279" t="s">
        <v>41</v>
      </c>
      <c r="E5279">
        <v>39</v>
      </c>
      <c r="F5279">
        <v>38111</v>
      </c>
      <c r="G5279">
        <v>2370</v>
      </c>
    </row>
    <row r="5280" spans="1:7">
      <c r="A5280" s="2">
        <v>43988</v>
      </c>
      <c r="B5280" s="2">
        <f t="shared" si="164"/>
        <v>44012</v>
      </c>
      <c r="C5280" s="3">
        <f t="shared" si="165"/>
        <v>1</v>
      </c>
      <c r="D5280" t="s">
        <v>30</v>
      </c>
      <c r="E5280">
        <v>40</v>
      </c>
      <c r="F5280">
        <v>7060</v>
      </c>
      <c r="G5280">
        <v>347</v>
      </c>
    </row>
    <row r="5281" spans="1:7">
      <c r="A5281" s="2">
        <v>43988</v>
      </c>
      <c r="B5281" s="2">
        <f t="shared" si="164"/>
        <v>44012</v>
      </c>
      <c r="C5281" s="3">
        <f t="shared" si="165"/>
        <v>1</v>
      </c>
      <c r="D5281" t="s">
        <v>14</v>
      </c>
      <c r="E5281">
        <v>41</v>
      </c>
      <c r="F5281">
        <v>4672</v>
      </c>
      <c r="G5281">
        <v>163</v>
      </c>
    </row>
    <row r="5282" spans="1:7">
      <c r="A5282" s="2">
        <v>43988</v>
      </c>
      <c r="B5282" s="2">
        <f t="shared" si="164"/>
        <v>44012</v>
      </c>
      <c r="C5282" s="3">
        <f t="shared" si="165"/>
        <v>1</v>
      </c>
      <c r="D5282" t="s">
        <v>31</v>
      </c>
      <c r="E5282">
        <v>42</v>
      </c>
      <c r="F5282">
        <v>79507</v>
      </c>
      <c r="G5282">
        <v>5986</v>
      </c>
    </row>
    <row r="5283" spans="1:7">
      <c r="A5283" s="2">
        <v>43988</v>
      </c>
      <c r="B5283" s="2">
        <f t="shared" si="164"/>
        <v>44012</v>
      </c>
      <c r="C5283" s="3">
        <f t="shared" si="165"/>
        <v>1</v>
      </c>
      <c r="D5283" t="s">
        <v>55</v>
      </c>
      <c r="E5283">
        <v>72</v>
      </c>
      <c r="F5283">
        <v>4915</v>
      </c>
      <c r="G5283">
        <v>142</v>
      </c>
    </row>
    <row r="5284" spans="1:7">
      <c r="A5284" s="2">
        <v>43988</v>
      </c>
      <c r="B5284" s="2">
        <f t="shared" si="164"/>
        <v>44012</v>
      </c>
      <c r="C5284" s="3">
        <f t="shared" si="165"/>
        <v>1</v>
      </c>
      <c r="D5284" t="s">
        <v>17</v>
      </c>
      <c r="E5284">
        <v>44</v>
      </c>
      <c r="F5284">
        <v>15441</v>
      </c>
      <c r="G5284">
        <v>772</v>
      </c>
    </row>
    <row r="5285" spans="1:7">
      <c r="A5285" s="2">
        <v>43988</v>
      </c>
      <c r="B5285" s="2">
        <f t="shared" si="164"/>
        <v>44012</v>
      </c>
      <c r="C5285" s="3">
        <f t="shared" si="165"/>
        <v>1</v>
      </c>
      <c r="D5285" t="s">
        <v>32</v>
      </c>
      <c r="E5285">
        <v>45</v>
      </c>
      <c r="F5285">
        <v>13916</v>
      </c>
      <c r="G5285">
        <v>545</v>
      </c>
    </row>
    <row r="5286" spans="1:7">
      <c r="A5286" s="2">
        <v>43988</v>
      </c>
      <c r="B5286" s="2">
        <f t="shared" si="164"/>
        <v>44012</v>
      </c>
      <c r="C5286" s="3">
        <f t="shared" si="165"/>
        <v>1</v>
      </c>
      <c r="D5286" t="s">
        <v>43</v>
      </c>
      <c r="E5286">
        <v>46</v>
      </c>
      <c r="F5286">
        <v>5367</v>
      </c>
      <c r="G5286">
        <v>65</v>
      </c>
    </row>
    <row r="5287" spans="1:7">
      <c r="A5287" s="2">
        <v>43988</v>
      </c>
      <c r="B5287" s="2">
        <f t="shared" si="164"/>
        <v>44012</v>
      </c>
      <c r="C5287" s="3">
        <f t="shared" si="165"/>
        <v>1</v>
      </c>
      <c r="D5287" t="s">
        <v>25</v>
      </c>
      <c r="E5287">
        <v>47</v>
      </c>
      <c r="F5287">
        <v>26359</v>
      </c>
      <c r="G5287">
        <v>413</v>
      </c>
    </row>
    <row r="5288" spans="1:7">
      <c r="A5288" s="2">
        <v>43988</v>
      </c>
      <c r="B5288" s="2">
        <f t="shared" si="164"/>
        <v>44012</v>
      </c>
      <c r="C5288" s="3">
        <f t="shared" si="165"/>
        <v>1</v>
      </c>
      <c r="D5288" t="s">
        <v>11</v>
      </c>
      <c r="E5288">
        <v>48</v>
      </c>
      <c r="F5288">
        <v>75077</v>
      </c>
      <c r="G5288">
        <v>1840</v>
      </c>
    </row>
    <row r="5289" spans="1:7">
      <c r="A5289" s="2">
        <v>43988</v>
      </c>
      <c r="B5289" s="2">
        <f t="shared" si="164"/>
        <v>44012</v>
      </c>
      <c r="C5289" s="3">
        <f t="shared" si="165"/>
        <v>1</v>
      </c>
      <c r="D5289" t="s">
        <v>13</v>
      </c>
      <c r="E5289">
        <v>49</v>
      </c>
      <c r="F5289">
        <v>11866</v>
      </c>
      <c r="G5289">
        <v>121</v>
      </c>
    </row>
    <row r="5290" spans="1:7">
      <c r="A5290" s="2">
        <v>43988</v>
      </c>
      <c r="B5290" s="2">
        <f t="shared" si="164"/>
        <v>44012</v>
      </c>
      <c r="C5290" s="3">
        <f t="shared" si="165"/>
        <v>1</v>
      </c>
      <c r="D5290" t="s">
        <v>36</v>
      </c>
      <c r="E5290">
        <v>50</v>
      </c>
      <c r="F5290">
        <v>1046</v>
      </c>
      <c r="G5290">
        <v>55</v>
      </c>
    </row>
    <row r="5291" spans="1:7">
      <c r="A5291" s="2">
        <v>43988</v>
      </c>
      <c r="B5291" s="2">
        <f t="shared" si="164"/>
        <v>44012</v>
      </c>
      <c r="C5291" s="3">
        <f t="shared" si="165"/>
        <v>1</v>
      </c>
      <c r="D5291" t="s">
        <v>56</v>
      </c>
      <c r="E5291">
        <v>78</v>
      </c>
      <c r="F5291">
        <v>71</v>
      </c>
      <c r="G5291">
        <v>6</v>
      </c>
    </row>
    <row r="5292" spans="1:7">
      <c r="A5292" s="2">
        <v>43988</v>
      </c>
      <c r="B5292" s="2">
        <f t="shared" si="164"/>
        <v>44012</v>
      </c>
      <c r="C5292" s="3">
        <f t="shared" si="165"/>
        <v>1</v>
      </c>
      <c r="D5292" t="s">
        <v>37</v>
      </c>
      <c r="E5292">
        <v>51</v>
      </c>
      <c r="F5292">
        <v>49397</v>
      </c>
      <c r="G5292">
        <v>1460</v>
      </c>
    </row>
    <row r="5293" spans="1:7">
      <c r="A5293" s="2">
        <v>43988</v>
      </c>
      <c r="B5293" s="2">
        <f t="shared" si="164"/>
        <v>44012</v>
      </c>
      <c r="C5293" s="3">
        <f t="shared" si="165"/>
        <v>1</v>
      </c>
      <c r="D5293" t="s">
        <v>5</v>
      </c>
      <c r="E5293">
        <v>53</v>
      </c>
      <c r="F5293">
        <v>24767</v>
      </c>
      <c r="G5293">
        <v>1163</v>
      </c>
    </row>
    <row r="5294" spans="1:7">
      <c r="A5294" s="2">
        <v>43988</v>
      </c>
      <c r="B5294" s="2">
        <f t="shared" si="164"/>
        <v>44012</v>
      </c>
      <c r="C5294" s="3">
        <f t="shared" si="165"/>
        <v>1</v>
      </c>
      <c r="D5294" t="s">
        <v>58</v>
      </c>
      <c r="E5294">
        <v>54</v>
      </c>
      <c r="F5294">
        <v>2136</v>
      </c>
      <c r="G5294">
        <v>84</v>
      </c>
    </row>
    <row r="5295" spans="1:7">
      <c r="A5295" s="2">
        <v>43988</v>
      </c>
      <c r="B5295" s="2">
        <f t="shared" si="164"/>
        <v>44012</v>
      </c>
      <c r="C5295" s="3">
        <f t="shared" si="165"/>
        <v>1</v>
      </c>
      <c r="D5295" t="s">
        <v>10</v>
      </c>
      <c r="E5295">
        <v>55</v>
      </c>
      <c r="F5295">
        <v>20997</v>
      </c>
      <c r="G5295">
        <v>646</v>
      </c>
    </row>
    <row r="5296" spans="1:7">
      <c r="A5296" s="2">
        <v>43988</v>
      </c>
      <c r="B5296" s="2">
        <f t="shared" si="164"/>
        <v>44012</v>
      </c>
      <c r="C5296" s="3">
        <f t="shared" si="165"/>
        <v>1</v>
      </c>
      <c r="D5296" t="s">
        <v>49</v>
      </c>
      <c r="E5296">
        <v>56</v>
      </c>
      <c r="F5296">
        <v>939</v>
      </c>
      <c r="G5296">
        <v>17</v>
      </c>
    </row>
    <row r="5297" spans="1:7">
      <c r="A5297" s="2">
        <v>43989</v>
      </c>
      <c r="B5297" s="2">
        <f t="shared" si="164"/>
        <v>44012</v>
      </c>
      <c r="C5297" s="3">
        <f t="shared" si="165"/>
        <v>1</v>
      </c>
      <c r="D5297" t="s">
        <v>52</v>
      </c>
      <c r="E5297">
        <v>1</v>
      </c>
      <c r="F5297">
        <v>20500</v>
      </c>
      <c r="G5297">
        <v>692</v>
      </c>
    </row>
    <row r="5298" spans="1:7">
      <c r="A5298" s="2">
        <v>43989</v>
      </c>
      <c r="B5298" s="2">
        <f t="shared" si="164"/>
        <v>44012</v>
      </c>
      <c r="C5298" s="3">
        <f t="shared" si="165"/>
        <v>1</v>
      </c>
      <c r="D5298" t="s">
        <v>50</v>
      </c>
      <c r="E5298">
        <v>2</v>
      </c>
      <c r="F5298">
        <v>588</v>
      </c>
      <c r="G5298">
        <v>8</v>
      </c>
    </row>
    <row r="5299" spans="1:7">
      <c r="A5299" s="2">
        <v>43989</v>
      </c>
      <c r="B5299" s="2">
        <f t="shared" si="164"/>
        <v>44012</v>
      </c>
      <c r="C5299" s="3">
        <f t="shared" si="165"/>
        <v>1</v>
      </c>
      <c r="D5299" t="s">
        <v>8</v>
      </c>
      <c r="E5299">
        <v>4</v>
      </c>
      <c r="F5299">
        <v>26924</v>
      </c>
      <c r="G5299">
        <v>1048</v>
      </c>
    </row>
    <row r="5300" spans="1:7">
      <c r="A5300" s="2">
        <v>43989</v>
      </c>
      <c r="B5300" s="2">
        <f t="shared" si="164"/>
        <v>44012</v>
      </c>
      <c r="C5300" s="3">
        <f t="shared" si="165"/>
        <v>1</v>
      </c>
      <c r="D5300" t="s">
        <v>44</v>
      </c>
      <c r="E5300">
        <v>5</v>
      </c>
      <c r="F5300">
        <v>9426</v>
      </c>
      <c r="G5300">
        <v>154</v>
      </c>
    </row>
    <row r="5301" spans="1:7">
      <c r="A5301" s="2">
        <v>43989</v>
      </c>
      <c r="B5301" s="2">
        <f t="shared" si="164"/>
        <v>44012</v>
      </c>
      <c r="C5301" s="3">
        <f t="shared" si="165"/>
        <v>1</v>
      </c>
      <c r="D5301" t="s">
        <v>7</v>
      </c>
      <c r="E5301">
        <v>6</v>
      </c>
      <c r="F5301">
        <v>131997</v>
      </c>
      <c r="G5301">
        <v>4653</v>
      </c>
    </row>
    <row r="5302" spans="1:7">
      <c r="A5302" s="2">
        <v>43989</v>
      </c>
      <c r="B5302" s="2">
        <f t="shared" si="164"/>
        <v>44012</v>
      </c>
      <c r="C5302" s="3">
        <f t="shared" si="165"/>
        <v>1</v>
      </c>
      <c r="D5302" t="s">
        <v>22</v>
      </c>
      <c r="E5302">
        <v>8</v>
      </c>
      <c r="F5302">
        <v>27987</v>
      </c>
      <c r="G5302">
        <v>1527</v>
      </c>
    </row>
    <row r="5303" spans="1:7">
      <c r="A5303" s="2">
        <v>43989</v>
      </c>
      <c r="B5303" s="2">
        <f t="shared" si="164"/>
        <v>44012</v>
      </c>
      <c r="C5303" s="3">
        <f t="shared" si="165"/>
        <v>1</v>
      </c>
      <c r="D5303" t="s">
        <v>38</v>
      </c>
      <c r="E5303">
        <v>9</v>
      </c>
      <c r="F5303">
        <v>43968</v>
      </c>
      <c r="G5303">
        <v>4071</v>
      </c>
    </row>
    <row r="5304" spans="1:7">
      <c r="A5304" s="2">
        <v>43989</v>
      </c>
      <c r="B5304" s="2">
        <f t="shared" si="164"/>
        <v>44012</v>
      </c>
      <c r="C5304" s="3">
        <f t="shared" si="165"/>
        <v>1</v>
      </c>
      <c r="D5304" t="s">
        <v>45</v>
      </c>
      <c r="E5304">
        <v>10</v>
      </c>
      <c r="F5304">
        <v>9942</v>
      </c>
      <c r="G5304">
        <v>398</v>
      </c>
    </row>
    <row r="5305" spans="1:7">
      <c r="A5305" s="2">
        <v>43989</v>
      </c>
      <c r="B5305" s="2">
        <f t="shared" si="164"/>
        <v>44012</v>
      </c>
      <c r="C5305" s="3">
        <f t="shared" si="165"/>
        <v>1</v>
      </c>
      <c r="D5305" t="s">
        <v>33</v>
      </c>
      <c r="E5305">
        <v>11</v>
      </c>
      <c r="F5305">
        <v>9332</v>
      </c>
      <c r="G5305">
        <v>489</v>
      </c>
    </row>
    <row r="5306" spans="1:7">
      <c r="A5306" s="2">
        <v>43989</v>
      </c>
      <c r="B5306" s="2">
        <f t="shared" si="164"/>
        <v>44012</v>
      </c>
      <c r="C5306" s="3">
        <f t="shared" si="165"/>
        <v>1</v>
      </c>
      <c r="D5306" t="s">
        <v>15</v>
      </c>
      <c r="E5306">
        <v>12</v>
      </c>
      <c r="F5306">
        <v>63930</v>
      </c>
      <c r="G5306">
        <v>2699</v>
      </c>
    </row>
    <row r="5307" spans="1:7">
      <c r="A5307" s="2">
        <v>43989</v>
      </c>
      <c r="B5307" s="2">
        <f t="shared" si="164"/>
        <v>44012</v>
      </c>
      <c r="C5307" s="3">
        <f t="shared" si="165"/>
        <v>1</v>
      </c>
      <c r="D5307" t="s">
        <v>18</v>
      </c>
      <c r="E5307">
        <v>13</v>
      </c>
      <c r="F5307">
        <v>49371</v>
      </c>
      <c r="G5307">
        <v>2148</v>
      </c>
    </row>
    <row r="5308" spans="1:7">
      <c r="A5308" s="2">
        <v>43989</v>
      </c>
      <c r="B5308" s="2">
        <f t="shared" si="164"/>
        <v>44012</v>
      </c>
      <c r="C5308" s="3">
        <f t="shared" si="165"/>
        <v>1</v>
      </c>
      <c r="D5308" t="s">
        <v>57</v>
      </c>
      <c r="E5308">
        <v>66</v>
      </c>
      <c r="F5308">
        <v>1148</v>
      </c>
      <c r="G5308">
        <v>6</v>
      </c>
    </row>
    <row r="5309" spans="1:7">
      <c r="A5309" s="2">
        <v>43989</v>
      </c>
      <c r="B5309" s="2">
        <f t="shared" si="164"/>
        <v>44012</v>
      </c>
      <c r="C5309" s="3">
        <f t="shared" si="165"/>
        <v>1</v>
      </c>
      <c r="D5309" t="s">
        <v>26</v>
      </c>
      <c r="E5309">
        <v>15</v>
      </c>
      <c r="F5309">
        <v>663</v>
      </c>
      <c r="G5309">
        <v>17</v>
      </c>
    </row>
    <row r="5310" spans="1:7">
      <c r="A5310" s="2">
        <v>43989</v>
      </c>
      <c r="B5310" s="2">
        <f t="shared" si="164"/>
        <v>44012</v>
      </c>
      <c r="C5310" s="3">
        <f t="shared" si="165"/>
        <v>1</v>
      </c>
      <c r="D5310" t="s">
        <v>53</v>
      </c>
      <c r="E5310">
        <v>16</v>
      </c>
      <c r="F5310">
        <v>3153</v>
      </c>
      <c r="G5310">
        <v>83</v>
      </c>
    </row>
    <row r="5311" spans="1:7">
      <c r="A5311" s="2">
        <v>43989</v>
      </c>
      <c r="B5311" s="2">
        <f t="shared" si="164"/>
        <v>44012</v>
      </c>
      <c r="C5311" s="3">
        <f t="shared" si="165"/>
        <v>1</v>
      </c>
      <c r="D5311" t="s">
        <v>6</v>
      </c>
      <c r="E5311">
        <v>17</v>
      </c>
      <c r="F5311">
        <v>128070</v>
      </c>
      <c r="G5311">
        <v>5939</v>
      </c>
    </row>
    <row r="5312" spans="1:7">
      <c r="A5312" s="2">
        <v>43989</v>
      </c>
      <c r="B5312" s="2">
        <f t="shared" si="164"/>
        <v>44012</v>
      </c>
      <c r="C5312" s="3">
        <f t="shared" si="165"/>
        <v>1</v>
      </c>
      <c r="D5312" t="s">
        <v>27</v>
      </c>
      <c r="E5312">
        <v>18</v>
      </c>
      <c r="F5312">
        <v>38328</v>
      </c>
      <c r="G5312">
        <v>2303</v>
      </c>
    </row>
    <row r="5313" spans="1:7">
      <c r="A5313" s="2">
        <v>43989</v>
      </c>
      <c r="B5313" s="2">
        <f t="shared" si="164"/>
        <v>44012</v>
      </c>
      <c r="C5313" s="3">
        <f t="shared" si="165"/>
        <v>1</v>
      </c>
      <c r="D5313" t="s">
        <v>39</v>
      </c>
      <c r="E5313">
        <v>19</v>
      </c>
      <c r="F5313">
        <v>21794</v>
      </c>
      <c r="G5313">
        <v>606</v>
      </c>
    </row>
    <row r="5314" spans="1:7">
      <c r="A5314" s="2">
        <v>43989</v>
      </c>
      <c r="B5314" s="2">
        <f t="shared" si="164"/>
        <v>44012</v>
      </c>
      <c r="C5314" s="3">
        <f t="shared" si="165"/>
        <v>1</v>
      </c>
      <c r="D5314" t="s">
        <v>34</v>
      </c>
      <c r="E5314">
        <v>20</v>
      </c>
      <c r="F5314">
        <v>10549</v>
      </c>
      <c r="G5314">
        <v>234</v>
      </c>
    </row>
    <row r="5315" spans="1:7">
      <c r="A5315" s="2">
        <v>43989</v>
      </c>
      <c r="B5315" s="2">
        <f t="shared" si="164"/>
        <v>44012</v>
      </c>
      <c r="C5315" s="3">
        <f t="shared" si="165"/>
        <v>1</v>
      </c>
      <c r="D5315" t="s">
        <v>28</v>
      </c>
      <c r="E5315">
        <v>21</v>
      </c>
      <c r="F5315">
        <v>11393</v>
      </c>
      <c r="G5315">
        <v>481</v>
      </c>
    </row>
    <row r="5316" spans="1:7">
      <c r="A5316" s="2">
        <v>43989</v>
      </c>
      <c r="B5316" s="2">
        <f t="shared" ref="B5316:B5379" si="166">EOMONTH(A5316,0)</f>
        <v>44012</v>
      </c>
      <c r="C5316" s="3">
        <f t="shared" ref="C5316:C5379" si="167">IF(A5316=B5316,0,1)</f>
        <v>1</v>
      </c>
      <c r="D5316" t="s">
        <v>40</v>
      </c>
      <c r="E5316">
        <v>22</v>
      </c>
      <c r="F5316">
        <v>42927</v>
      </c>
      <c r="G5316">
        <v>2936</v>
      </c>
    </row>
    <row r="5317" spans="1:7">
      <c r="A5317" s="2">
        <v>43989</v>
      </c>
      <c r="B5317" s="2">
        <f t="shared" si="166"/>
        <v>44012</v>
      </c>
      <c r="C5317" s="3">
        <f t="shared" si="167"/>
        <v>1</v>
      </c>
      <c r="D5317" t="s">
        <v>51</v>
      </c>
      <c r="E5317">
        <v>23</v>
      </c>
      <c r="F5317">
        <v>2570</v>
      </c>
      <c r="G5317">
        <v>99</v>
      </c>
    </row>
    <row r="5318" spans="1:7">
      <c r="A5318" s="2">
        <v>43989</v>
      </c>
      <c r="B5318" s="2">
        <f t="shared" si="166"/>
        <v>44012</v>
      </c>
      <c r="C5318" s="3">
        <f t="shared" si="167"/>
        <v>1</v>
      </c>
      <c r="D5318" t="s">
        <v>23</v>
      </c>
      <c r="E5318">
        <v>24</v>
      </c>
      <c r="F5318">
        <v>58593</v>
      </c>
      <c r="G5318">
        <v>2749</v>
      </c>
    </row>
    <row r="5319" spans="1:7">
      <c r="A5319" s="2">
        <v>43989</v>
      </c>
      <c r="B5319" s="2">
        <f t="shared" si="166"/>
        <v>44012</v>
      </c>
      <c r="C5319" s="3">
        <f t="shared" si="167"/>
        <v>1</v>
      </c>
      <c r="D5319" t="s">
        <v>9</v>
      </c>
      <c r="E5319">
        <v>25</v>
      </c>
      <c r="F5319">
        <v>103436</v>
      </c>
      <c r="G5319">
        <v>7316</v>
      </c>
    </row>
    <row r="5320" spans="1:7">
      <c r="A5320" s="2">
        <v>43989</v>
      </c>
      <c r="B5320" s="2">
        <f t="shared" si="166"/>
        <v>44012</v>
      </c>
      <c r="C5320" s="3">
        <f t="shared" si="167"/>
        <v>1</v>
      </c>
      <c r="D5320" t="s">
        <v>42</v>
      </c>
      <c r="E5320">
        <v>26</v>
      </c>
      <c r="F5320">
        <v>64615</v>
      </c>
      <c r="G5320">
        <v>5898</v>
      </c>
    </row>
    <row r="5321" spans="1:7">
      <c r="A5321" s="2">
        <v>43989</v>
      </c>
      <c r="B5321" s="2">
        <f t="shared" si="166"/>
        <v>44012</v>
      </c>
      <c r="C5321" s="3">
        <f t="shared" si="167"/>
        <v>1</v>
      </c>
      <c r="D5321" t="s">
        <v>29</v>
      </c>
      <c r="E5321">
        <v>27</v>
      </c>
      <c r="F5321">
        <v>27897</v>
      </c>
      <c r="G5321">
        <v>1197</v>
      </c>
    </row>
    <row r="5322" spans="1:7">
      <c r="A5322" s="2">
        <v>43989</v>
      </c>
      <c r="B5322" s="2">
        <f t="shared" si="166"/>
        <v>44012</v>
      </c>
      <c r="C5322" s="3">
        <f t="shared" si="167"/>
        <v>1</v>
      </c>
      <c r="D5322" t="s">
        <v>46</v>
      </c>
      <c r="E5322">
        <v>28</v>
      </c>
      <c r="F5322">
        <v>17270</v>
      </c>
      <c r="G5322">
        <v>817</v>
      </c>
    </row>
    <row r="5323" spans="1:7">
      <c r="A5323" s="2">
        <v>43989</v>
      </c>
      <c r="B5323" s="2">
        <f t="shared" si="166"/>
        <v>44012</v>
      </c>
      <c r="C5323" s="3">
        <f t="shared" si="167"/>
        <v>1</v>
      </c>
      <c r="D5323" t="s">
        <v>35</v>
      </c>
      <c r="E5323">
        <v>29</v>
      </c>
      <c r="F5323">
        <v>14985</v>
      </c>
      <c r="G5323">
        <v>823</v>
      </c>
    </row>
    <row r="5324" spans="1:7">
      <c r="A5324" s="2">
        <v>43989</v>
      </c>
      <c r="B5324" s="2">
        <f t="shared" si="166"/>
        <v>44012</v>
      </c>
      <c r="C5324" s="3">
        <f t="shared" si="167"/>
        <v>1</v>
      </c>
      <c r="D5324" t="s">
        <v>54</v>
      </c>
      <c r="E5324">
        <v>30</v>
      </c>
      <c r="F5324">
        <v>545</v>
      </c>
      <c r="G5324">
        <v>18</v>
      </c>
    </row>
    <row r="5325" spans="1:7">
      <c r="A5325" s="2">
        <v>43989</v>
      </c>
      <c r="B5325" s="2">
        <f t="shared" si="166"/>
        <v>44012</v>
      </c>
      <c r="C5325" s="3">
        <f t="shared" si="167"/>
        <v>1</v>
      </c>
      <c r="D5325" t="s">
        <v>12</v>
      </c>
      <c r="E5325">
        <v>31</v>
      </c>
      <c r="F5325">
        <v>15634</v>
      </c>
      <c r="G5325">
        <v>196</v>
      </c>
    </row>
    <row r="5326" spans="1:7">
      <c r="A5326" s="2">
        <v>43989</v>
      </c>
      <c r="B5326" s="2">
        <f t="shared" si="166"/>
        <v>44012</v>
      </c>
      <c r="C5326" s="3">
        <f t="shared" si="167"/>
        <v>1</v>
      </c>
      <c r="D5326" t="s">
        <v>24</v>
      </c>
      <c r="E5326">
        <v>32</v>
      </c>
      <c r="F5326">
        <v>9673</v>
      </c>
      <c r="G5326">
        <v>438</v>
      </c>
    </row>
    <row r="5327" spans="1:7">
      <c r="A5327" s="2">
        <v>43989</v>
      </c>
      <c r="B5327" s="2">
        <f t="shared" si="166"/>
        <v>44012</v>
      </c>
      <c r="C5327" s="3">
        <f t="shared" si="167"/>
        <v>1</v>
      </c>
      <c r="D5327" t="s">
        <v>19</v>
      </c>
      <c r="E5327">
        <v>33</v>
      </c>
      <c r="F5327">
        <v>5043</v>
      </c>
      <c r="G5327">
        <v>286</v>
      </c>
    </row>
    <row r="5328" spans="1:7">
      <c r="A5328" s="2">
        <v>43989</v>
      </c>
      <c r="B5328" s="2">
        <f t="shared" si="166"/>
        <v>44012</v>
      </c>
      <c r="C5328" s="3">
        <f t="shared" si="167"/>
        <v>1</v>
      </c>
      <c r="D5328" t="s">
        <v>21</v>
      </c>
      <c r="E5328">
        <v>34</v>
      </c>
      <c r="F5328">
        <v>164164</v>
      </c>
      <c r="G5328">
        <v>12176</v>
      </c>
    </row>
    <row r="5329" spans="1:7">
      <c r="A5329" s="2">
        <v>43989</v>
      </c>
      <c r="B5329" s="2">
        <f t="shared" si="166"/>
        <v>44012</v>
      </c>
      <c r="C5329" s="3">
        <f t="shared" si="167"/>
        <v>1</v>
      </c>
      <c r="D5329" t="s">
        <v>47</v>
      </c>
      <c r="E5329">
        <v>35</v>
      </c>
      <c r="F5329">
        <v>8940</v>
      </c>
      <c r="G5329">
        <v>396</v>
      </c>
    </row>
    <row r="5330" spans="1:7">
      <c r="A5330" s="2">
        <v>43989</v>
      </c>
      <c r="B5330" s="2">
        <f t="shared" si="166"/>
        <v>44012</v>
      </c>
      <c r="C5330" s="3">
        <f t="shared" si="167"/>
        <v>1</v>
      </c>
      <c r="D5330" t="s">
        <v>16</v>
      </c>
      <c r="E5330">
        <v>36</v>
      </c>
      <c r="F5330">
        <v>382879</v>
      </c>
      <c r="G5330">
        <v>30183</v>
      </c>
    </row>
    <row r="5331" spans="1:7">
      <c r="A5331" s="2">
        <v>43989</v>
      </c>
      <c r="B5331" s="2">
        <f t="shared" si="166"/>
        <v>44012</v>
      </c>
      <c r="C5331" s="3">
        <f t="shared" si="167"/>
        <v>1</v>
      </c>
      <c r="D5331" t="s">
        <v>20</v>
      </c>
      <c r="E5331">
        <v>37</v>
      </c>
      <c r="F5331">
        <v>35663</v>
      </c>
      <c r="G5331">
        <v>1024</v>
      </c>
    </row>
    <row r="5332" spans="1:7">
      <c r="A5332" s="2">
        <v>43989</v>
      </c>
      <c r="B5332" s="2">
        <f t="shared" si="166"/>
        <v>44012</v>
      </c>
      <c r="C5332" s="3">
        <f t="shared" si="167"/>
        <v>1</v>
      </c>
      <c r="D5332" t="s">
        <v>48</v>
      </c>
      <c r="E5332">
        <v>38</v>
      </c>
      <c r="F5332">
        <v>2864</v>
      </c>
      <c r="G5332">
        <v>75</v>
      </c>
    </row>
    <row r="5333" spans="1:7">
      <c r="A5333" s="2">
        <v>43989</v>
      </c>
      <c r="B5333" s="2">
        <f t="shared" si="166"/>
        <v>44012</v>
      </c>
      <c r="C5333" s="3">
        <f t="shared" si="167"/>
        <v>1</v>
      </c>
      <c r="D5333" t="s">
        <v>59</v>
      </c>
      <c r="E5333">
        <v>69</v>
      </c>
      <c r="F5333">
        <v>27</v>
      </c>
      <c r="G5333">
        <v>2</v>
      </c>
    </row>
    <row r="5334" spans="1:7">
      <c r="A5334" s="2">
        <v>43989</v>
      </c>
      <c r="B5334" s="2">
        <f t="shared" si="166"/>
        <v>44012</v>
      </c>
      <c r="C5334" s="3">
        <f t="shared" si="167"/>
        <v>1</v>
      </c>
      <c r="D5334" t="s">
        <v>41</v>
      </c>
      <c r="E5334">
        <v>39</v>
      </c>
      <c r="F5334">
        <v>38476</v>
      </c>
      <c r="G5334">
        <v>2377</v>
      </c>
    </row>
    <row r="5335" spans="1:7">
      <c r="A5335" s="2">
        <v>43989</v>
      </c>
      <c r="B5335" s="2">
        <f t="shared" si="166"/>
        <v>44012</v>
      </c>
      <c r="C5335" s="3">
        <f t="shared" si="167"/>
        <v>1</v>
      </c>
      <c r="D5335" t="s">
        <v>30</v>
      </c>
      <c r="E5335">
        <v>40</v>
      </c>
      <c r="F5335">
        <v>7151</v>
      </c>
      <c r="G5335">
        <v>348</v>
      </c>
    </row>
    <row r="5336" spans="1:7">
      <c r="A5336" s="2">
        <v>43989</v>
      </c>
      <c r="B5336" s="2">
        <f t="shared" si="166"/>
        <v>44012</v>
      </c>
      <c r="C5336" s="3">
        <f t="shared" si="167"/>
        <v>1</v>
      </c>
      <c r="D5336" t="s">
        <v>14</v>
      </c>
      <c r="E5336">
        <v>41</v>
      </c>
      <c r="F5336">
        <v>4809</v>
      </c>
      <c r="G5336">
        <v>164</v>
      </c>
    </row>
    <row r="5337" spans="1:7">
      <c r="A5337" s="2">
        <v>43989</v>
      </c>
      <c r="B5337" s="2">
        <f t="shared" si="166"/>
        <v>44012</v>
      </c>
      <c r="C5337" s="3">
        <f t="shared" si="167"/>
        <v>1</v>
      </c>
      <c r="D5337" t="s">
        <v>31</v>
      </c>
      <c r="E5337">
        <v>42</v>
      </c>
      <c r="F5337">
        <v>80001</v>
      </c>
      <c r="G5337">
        <v>5997</v>
      </c>
    </row>
    <row r="5338" spans="1:7">
      <c r="A5338" s="2">
        <v>43989</v>
      </c>
      <c r="B5338" s="2">
        <f t="shared" si="166"/>
        <v>44012</v>
      </c>
      <c r="C5338" s="3">
        <f t="shared" si="167"/>
        <v>1</v>
      </c>
      <c r="D5338" t="s">
        <v>55</v>
      </c>
      <c r="E5338">
        <v>72</v>
      </c>
      <c r="F5338">
        <v>4985</v>
      </c>
      <c r="G5338">
        <v>142</v>
      </c>
    </row>
    <row r="5339" spans="1:7">
      <c r="A5339" s="2">
        <v>43989</v>
      </c>
      <c r="B5339" s="2">
        <f t="shared" si="166"/>
        <v>44012</v>
      </c>
      <c r="C5339" s="3">
        <f t="shared" si="167"/>
        <v>1</v>
      </c>
      <c r="D5339" t="s">
        <v>17</v>
      </c>
      <c r="E5339">
        <v>44</v>
      </c>
      <c r="F5339">
        <v>15441</v>
      </c>
      <c r="G5339">
        <v>772</v>
      </c>
    </row>
    <row r="5340" spans="1:7">
      <c r="A5340" s="2">
        <v>43989</v>
      </c>
      <c r="B5340" s="2">
        <f t="shared" si="166"/>
        <v>44012</v>
      </c>
      <c r="C5340" s="3">
        <f t="shared" si="167"/>
        <v>1</v>
      </c>
      <c r="D5340" t="s">
        <v>32</v>
      </c>
      <c r="E5340">
        <v>45</v>
      </c>
      <c r="F5340">
        <v>14286</v>
      </c>
      <c r="G5340">
        <v>546</v>
      </c>
    </row>
    <row r="5341" spans="1:7">
      <c r="A5341" s="2">
        <v>43989</v>
      </c>
      <c r="B5341" s="2">
        <f t="shared" si="166"/>
        <v>44012</v>
      </c>
      <c r="C5341" s="3">
        <f t="shared" si="167"/>
        <v>1</v>
      </c>
      <c r="D5341" t="s">
        <v>43</v>
      </c>
      <c r="E5341">
        <v>46</v>
      </c>
      <c r="F5341">
        <v>5438</v>
      </c>
      <c r="G5341">
        <v>65</v>
      </c>
    </row>
    <row r="5342" spans="1:7">
      <c r="A5342" s="2">
        <v>43989</v>
      </c>
      <c r="B5342" s="2">
        <f t="shared" si="166"/>
        <v>44012</v>
      </c>
      <c r="C5342" s="3">
        <f t="shared" si="167"/>
        <v>1</v>
      </c>
      <c r="D5342" t="s">
        <v>25</v>
      </c>
      <c r="E5342">
        <v>47</v>
      </c>
      <c r="F5342">
        <v>26811</v>
      </c>
      <c r="G5342">
        <v>414</v>
      </c>
    </row>
    <row r="5343" spans="1:7">
      <c r="A5343" s="2">
        <v>43989</v>
      </c>
      <c r="B5343" s="2">
        <f t="shared" si="166"/>
        <v>44012</v>
      </c>
      <c r="C5343" s="3">
        <f t="shared" si="167"/>
        <v>1</v>
      </c>
      <c r="D5343" t="s">
        <v>11</v>
      </c>
      <c r="E5343">
        <v>48</v>
      </c>
      <c r="F5343">
        <v>75948</v>
      </c>
      <c r="G5343">
        <v>1846</v>
      </c>
    </row>
    <row r="5344" spans="1:7">
      <c r="A5344" s="2">
        <v>43989</v>
      </c>
      <c r="B5344" s="2">
        <f t="shared" si="166"/>
        <v>44012</v>
      </c>
      <c r="C5344" s="3">
        <f t="shared" si="167"/>
        <v>1</v>
      </c>
      <c r="D5344" t="s">
        <v>13</v>
      </c>
      <c r="E5344">
        <v>49</v>
      </c>
      <c r="F5344">
        <v>12084</v>
      </c>
      <c r="G5344">
        <v>121</v>
      </c>
    </row>
    <row r="5345" spans="1:7">
      <c r="A5345" s="2">
        <v>43989</v>
      </c>
      <c r="B5345" s="2">
        <f t="shared" si="166"/>
        <v>44012</v>
      </c>
      <c r="C5345" s="3">
        <f t="shared" si="167"/>
        <v>1</v>
      </c>
      <c r="D5345" t="s">
        <v>36</v>
      </c>
      <c r="E5345">
        <v>50</v>
      </c>
      <c r="F5345">
        <v>1063</v>
      </c>
      <c r="G5345">
        <v>55</v>
      </c>
    </row>
    <row r="5346" spans="1:7">
      <c r="A5346" s="2">
        <v>43989</v>
      </c>
      <c r="B5346" s="2">
        <f t="shared" si="166"/>
        <v>44012</v>
      </c>
      <c r="C5346" s="3">
        <f t="shared" si="167"/>
        <v>1</v>
      </c>
      <c r="D5346" t="s">
        <v>56</v>
      </c>
      <c r="E5346">
        <v>78</v>
      </c>
      <c r="F5346">
        <v>71</v>
      </c>
      <c r="G5346">
        <v>6</v>
      </c>
    </row>
    <row r="5347" spans="1:7">
      <c r="A5347" s="2">
        <v>43989</v>
      </c>
      <c r="B5347" s="2">
        <f t="shared" si="166"/>
        <v>44012</v>
      </c>
      <c r="C5347" s="3">
        <f t="shared" si="167"/>
        <v>1</v>
      </c>
      <c r="D5347" t="s">
        <v>37</v>
      </c>
      <c r="E5347">
        <v>51</v>
      </c>
      <c r="F5347">
        <v>50681</v>
      </c>
      <c r="G5347">
        <v>1472</v>
      </c>
    </row>
    <row r="5348" spans="1:7">
      <c r="A5348" s="2">
        <v>43989</v>
      </c>
      <c r="B5348" s="2">
        <f t="shared" si="166"/>
        <v>44012</v>
      </c>
      <c r="C5348" s="3">
        <f t="shared" si="167"/>
        <v>1</v>
      </c>
      <c r="D5348" t="s">
        <v>5</v>
      </c>
      <c r="E5348">
        <v>53</v>
      </c>
      <c r="F5348">
        <v>25064</v>
      </c>
      <c r="G5348">
        <v>1163</v>
      </c>
    </row>
    <row r="5349" spans="1:7">
      <c r="A5349" s="2">
        <v>43989</v>
      </c>
      <c r="B5349" s="2">
        <f t="shared" si="166"/>
        <v>44012</v>
      </c>
      <c r="C5349" s="3">
        <f t="shared" si="167"/>
        <v>1</v>
      </c>
      <c r="D5349" t="s">
        <v>58</v>
      </c>
      <c r="E5349">
        <v>54</v>
      </c>
      <c r="F5349">
        <v>2144</v>
      </c>
      <c r="G5349">
        <v>84</v>
      </c>
    </row>
    <row r="5350" spans="1:7">
      <c r="A5350" s="2">
        <v>43989</v>
      </c>
      <c r="B5350" s="2">
        <f t="shared" si="166"/>
        <v>44012</v>
      </c>
      <c r="C5350" s="3">
        <f t="shared" si="167"/>
        <v>1</v>
      </c>
      <c r="D5350" t="s">
        <v>10</v>
      </c>
      <c r="E5350">
        <v>55</v>
      </c>
      <c r="F5350">
        <v>21246</v>
      </c>
      <c r="G5350">
        <v>648</v>
      </c>
    </row>
    <row r="5351" spans="1:7">
      <c r="A5351" s="2">
        <v>43989</v>
      </c>
      <c r="B5351" s="2">
        <f t="shared" si="166"/>
        <v>44012</v>
      </c>
      <c r="C5351" s="3">
        <f t="shared" si="167"/>
        <v>1</v>
      </c>
      <c r="D5351" t="s">
        <v>49</v>
      </c>
      <c r="E5351">
        <v>56</v>
      </c>
      <c r="F5351">
        <v>947</v>
      </c>
      <c r="G5351">
        <v>17</v>
      </c>
    </row>
    <row r="5352" spans="1:7">
      <c r="A5352" s="2">
        <v>43990</v>
      </c>
      <c r="B5352" s="2">
        <f t="shared" si="166"/>
        <v>44012</v>
      </c>
      <c r="C5352" s="3">
        <f t="shared" si="167"/>
        <v>1</v>
      </c>
      <c r="D5352" t="s">
        <v>52</v>
      </c>
      <c r="E5352">
        <v>1</v>
      </c>
      <c r="F5352">
        <v>20925</v>
      </c>
      <c r="G5352">
        <v>718</v>
      </c>
    </row>
    <row r="5353" spans="1:7">
      <c r="A5353" s="2">
        <v>43990</v>
      </c>
      <c r="B5353" s="2">
        <f t="shared" si="166"/>
        <v>44012</v>
      </c>
      <c r="C5353" s="3">
        <f t="shared" si="167"/>
        <v>1</v>
      </c>
      <c r="D5353" t="s">
        <v>50</v>
      </c>
      <c r="E5353">
        <v>2</v>
      </c>
      <c r="F5353">
        <v>607</v>
      </c>
      <c r="G5353">
        <v>8</v>
      </c>
    </row>
    <row r="5354" spans="1:7">
      <c r="A5354" s="2">
        <v>43990</v>
      </c>
      <c r="B5354" s="2">
        <f t="shared" si="166"/>
        <v>44012</v>
      </c>
      <c r="C5354" s="3">
        <f t="shared" si="167"/>
        <v>1</v>
      </c>
      <c r="D5354" t="s">
        <v>8</v>
      </c>
      <c r="E5354">
        <v>4</v>
      </c>
      <c r="F5354">
        <v>27761</v>
      </c>
      <c r="G5354">
        <v>1052</v>
      </c>
    </row>
    <row r="5355" spans="1:7">
      <c r="A5355" s="2">
        <v>43990</v>
      </c>
      <c r="B5355" s="2">
        <f t="shared" si="166"/>
        <v>44012</v>
      </c>
      <c r="C5355" s="3">
        <f t="shared" si="167"/>
        <v>1</v>
      </c>
      <c r="D5355" t="s">
        <v>44</v>
      </c>
      <c r="E5355">
        <v>5</v>
      </c>
      <c r="F5355">
        <v>9740</v>
      </c>
      <c r="G5355">
        <v>155</v>
      </c>
    </row>
    <row r="5356" spans="1:7">
      <c r="A5356" s="2">
        <v>43990</v>
      </c>
      <c r="B5356" s="2">
        <f t="shared" si="166"/>
        <v>44012</v>
      </c>
      <c r="C5356" s="3">
        <f t="shared" si="167"/>
        <v>1</v>
      </c>
      <c r="D5356" t="s">
        <v>7</v>
      </c>
      <c r="E5356">
        <v>6</v>
      </c>
      <c r="F5356">
        <v>134287</v>
      </c>
      <c r="G5356">
        <v>4679</v>
      </c>
    </row>
    <row r="5357" spans="1:7">
      <c r="A5357" s="2">
        <v>43990</v>
      </c>
      <c r="B5357" s="2">
        <f t="shared" si="166"/>
        <v>44012</v>
      </c>
      <c r="C5357" s="3">
        <f t="shared" si="167"/>
        <v>1</v>
      </c>
      <c r="D5357" t="s">
        <v>22</v>
      </c>
      <c r="E5357">
        <v>8</v>
      </c>
      <c r="F5357">
        <v>28169</v>
      </c>
      <c r="G5357">
        <v>1543</v>
      </c>
    </row>
    <row r="5358" spans="1:7">
      <c r="A5358" s="2">
        <v>43990</v>
      </c>
      <c r="B5358" s="2">
        <f t="shared" si="166"/>
        <v>44012</v>
      </c>
      <c r="C5358" s="3">
        <f t="shared" si="167"/>
        <v>1</v>
      </c>
      <c r="D5358" t="s">
        <v>38</v>
      </c>
      <c r="E5358">
        <v>9</v>
      </c>
      <c r="F5358">
        <v>44092</v>
      </c>
      <c r="G5358">
        <v>4084</v>
      </c>
    </row>
    <row r="5359" spans="1:7">
      <c r="A5359" s="2">
        <v>43990</v>
      </c>
      <c r="B5359" s="2">
        <f t="shared" si="166"/>
        <v>44012</v>
      </c>
      <c r="C5359" s="3">
        <f t="shared" si="167"/>
        <v>1</v>
      </c>
      <c r="D5359" t="s">
        <v>45</v>
      </c>
      <c r="E5359">
        <v>10</v>
      </c>
      <c r="F5359">
        <v>9972</v>
      </c>
      <c r="G5359">
        <v>398</v>
      </c>
    </row>
    <row r="5360" spans="1:7">
      <c r="A5360" s="2">
        <v>43990</v>
      </c>
      <c r="B5360" s="2">
        <f t="shared" si="166"/>
        <v>44012</v>
      </c>
      <c r="C5360" s="3">
        <f t="shared" si="167"/>
        <v>1</v>
      </c>
      <c r="D5360" t="s">
        <v>33</v>
      </c>
      <c r="E5360">
        <v>11</v>
      </c>
      <c r="F5360">
        <v>9389</v>
      </c>
      <c r="G5360">
        <v>491</v>
      </c>
    </row>
    <row r="5361" spans="1:7">
      <c r="A5361" s="2">
        <v>43990</v>
      </c>
      <c r="B5361" s="2">
        <f t="shared" si="166"/>
        <v>44012</v>
      </c>
      <c r="C5361" s="3">
        <f t="shared" si="167"/>
        <v>1</v>
      </c>
      <c r="D5361" t="s">
        <v>15</v>
      </c>
      <c r="E5361">
        <v>12</v>
      </c>
      <c r="F5361">
        <v>64896</v>
      </c>
      <c r="G5361">
        <v>2711</v>
      </c>
    </row>
    <row r="5362" spans="1:7">
      <c r="A5362" s="2">
        <v>43990</v>
      </c>
      <c r="B5362" s="2">
        <f t="shared" si="166"/>
        <v>44012</v>
      </c>
      <c r="C5362" s="3">
        <f t="shared" si="167"/>
        <v>1</v>
      </c>
      <c r="D5362" t="s">
        <v>18</v>
      </c>
      <c r="E5362">
        <v>13</v>
      </c>
      <c r="F5362">
        <v>49995</v>
      </c>
      <c r="G5362">
        <v>2176</v>
      </c>
    </row>
    <row r="5363" spans="1:7">
      <c r="A5363" s="2">
        <v>43990</v>
      </c>
      <c r="B5363" s="2">
        <f t="shared" si="166"/>
        <v>44012</v>
      </c>
      <c r="C5363" s="3">
        <f t="shared" si="167"/>
        <v>1</v>
      </c>
      <c r="D5363" t="s">
        <v>57</v>
      </c>
      <c r="E5363">
        <v>66</v>
      </c>
      <c r="F5363">
        <v>1149</v>
      </c>
      <c r="G5363">
        <v>6</v>
      </c>
    </row>
    <row r="5364" spans="1:7">
      <c r="A5364" s="2">
        <v>43990</v>
      </c>
      <c r="B5364" s="2">
        <f t="shared" si="166"/>
        <v>44012</v>
      </c>
      <c r="C5364" s="3">
        <f t="shared" si="167"/>
        <v>1</v>
      </c>
      <c r="D5364" t="s">
        <v>26</v>
      </c>
      <c r="E5364">
        <v>15</v>
      </c>
      <c r="F5364">
        <v>664</v>
      </c>
      <c r="G5364">
        <v>17</v>
      </c>
    </row>
    <row r="5365" spans="1:7">
      <c r="A5365" s="2">
        <v>43990</v>
      </c>
      <c r="B5365" s="2">
        <f t="shared" si="166"/>
        <v>44012</v>
      </c>
      <c r="C5365" s="3">
        <f t="shared" si="167"/>
        <v>1</v>
      </c>
      <c r="D5365" t="s">
        <v>53</v>
      </c>
      <c r="E5365">
        <v>16</v>
      </c>
      <c r="F5365">
        <v>3197</v>
      </c>
      <c r="G5365">
        <v>83</v>
      </c>
    </row>
    <row r="5366" spans="1:7">
      <c r="A5366" s="2">
        <v>43990</v>
      </c>
      <c r="B5366" s="2">
        <f t="shared" si="166"/>
        <v>44012</v>
      </c>
      <c r="C5366" s="3">
        <f t="shared" si="167"/>
        <v>1</v>
      </c>
      <c r="D5366" t="s">
        <v>6</v>
      </c>
      <c r="E5366">
        <v>17</v>
      </c>
      <c r="F5366">
        <v>129543</v>
      </c>
      <c r="G5366">
        <v>6142</v>
      </c>
    </row>
    <row r="5367" spans="1:7">
      <c r="A5367" s="2">
        <v>43990</v>
      </c>
      <c r="B5367" s="2">
        <f t="shared" si="166"/>
        <v>44012</v>
      </c>
      <c r="C5367" s="3">
        <f t="shared" si="167"/>
        <v>1</v>
      </c>
      <c r="D5367" t="s">
        <v>27</v>
      </c>
      <c r="E5367">
        <v>18</v>
      </c>
      <c r="F5367">
        <v>38553</v>
      </c>
      <c r="G5367">
        <v>2316</v>
      </c>
    </row>
    <row r="5368" spans="1:7">
      <c r="A5368" s="2">
        <v>43990</v>
      </c>
      <c r="B5368" s="2">
        <f t="shared" si="166"/>
        <v>44012</v>
      </c>
      <c r="C5368" s="3">
        <f t="shared" si="167"/>
        <v>1</v>
      </c>
      <c r="D5368" t="s">
        <v>39</v>
      </c>
      <c r="E5368">
        <v>19</v>
      </c>
      <c r="F5368">
        <v>22111</v>
      </c>
      <c r="G5368">
        <v>623</v>
      </c>
    </row>
    <row r="5369" spans="1:7">
      <c r="A5369" s="2">
        <v>43990</v>
      </c>
      <c r="B5369" s="2">
        <f t="shared" si="166"/>
        <v>44012</v>
      </c>
      <c r="C5369" s="3">
        <f t="shared" si="167"/>
        <v>1</v>
      </c>
      <c r="D5369" t="s">
        <v>34</v>
      </c>
      <c r="E5369">
        <v>20</v>
      </c>
      <c r="F5369">
        <v>10724</v>
      </c>
      <c r="G5369">
        <v>237</v>
      </c>
    </row>
    <row r="5370" spans="1:7">
      <c r="A5370" s="2">
        <v>43990</v>
      </c>
      <c r="B5370" s="2">
        <f t="shared" si="166"/>
        <v>44012</v>
      </c>
      <c r="C5370" s="3">
        <f t="shared" si="167"/>
        <v>1</v>
      </c>
      <c r="D5370" t="s">
        <v>28</v>
      </c>
      <c r="E5370">
        <v>21</v>
      </c>
      <c r="F5370">
        <v>11701</v>
      </c>
      <c r="G5370">
        <v>487</v>
      </c>
    </row>
    <row r="5371" spans="1:7">
      <c r="A5371" s="2">
        <v>43990</v>
      </c>
      <c r="B5371" s="2">
        <f t="shared" si="166"/>
        <v>44012</v>
      </c>
      <c r="C5371" s="3">
        <f t="shared" si="167"/>
        <v>1</v>
      </c>
      <c r="D5371" t="s">
        <v>40</v>
      </c>
      <c r="E5371">
        <v>22</v>
      </c>
      <c r="F5371">
        <v>43163</v>
      </c>
      <c r="G5371">
        <v>2944</v>
      </c>
    </row>
    <row r="5372" spans="1:7">
      <c r="A5372" s="2">
        <v>43990</v>
      </c>
      <c r="B5372" s="2">
        <f t="shared" si="166"/>
        <v>44012</v>
      </c>
      <c r="C5372" s="3">
        <f t="shared" si="167"/>
        <v>1</v>
      </c>
      <c r="D5372" t="s">
        <v>51</v>
      </c>
      <c r="E5372">
        <v>23</v>
      </c>
      <c r="F5372">
        <v>2588</v>
      </c>
      <c r="G5372">
        <v>99</v>
      </c>
    </row>
    <row r="5373" spans="1:7">
      <c r="A5373" s="2">
        <v>43990</v>
      </c>
      <c r="B5373" s="2">
        <f t="shared" si="166"/>
        <v>44012</v>
      </c>
      <c r="C5373" s="3">
        <f t="shared" si="167"/>
        <v>1</v>
      </c>
      <c r="D5373" t="s">
        <v>23</v>
      </c>
      <c r="E5373">
        <v>24</v>
      </c>
      <c r="F5373">
        <v>59024</v>
      </c>
      <c r="G5373">
        <v>2776</v>
      </c>
    </row>
    <row r="5374" spans="1:7">
      <c r="A5374" s="2">
        <v>43990</v>
      </c>
      <c r="B5374" s="2">
        <f t="shared" si="166"/>
        <v>44012</v>
      </c>
      <c r="C5374" s="3">
        <f t="shared" si="167"/>
        <v>1</v>
      </c>
      <c r="D5374" t="s">
        <v>9</v>
      </c>
      <c r="E5374">
        <v>25</v>
      </c>
      <c r="F5374">
        <v>103626</v>
      </c>
      <c r="G5374">
        <v>7353</v>
      </c>
    </row>
    <row r="5375" spans="1:7">
      <c r="A5375" s="2">
        <v>43990</v>
      </c>
      <c r="B5375" s="2">
        <f t="shared" si="166"/>
        <v>44012</v>
      </c>
      <c r="C5375" s="3">
        <f t="shared" si="167"/>
        <v>1</v>
      </c>
      <c r="D5375" t="s">
        <v>42</v>
      </c>
      <c r="E5375">
        <v>26</v>
      </c>
      <c r="F5375">
        <v>64911</v>
      </c>
      <c r="G5375">
        <v>5916</v>
      </c>
    </row>
    <row r="5376" spans="1:7">
      <c r="A5376" s="2">
        <v>43990</v>
      </c>
      <c r="B5376" s="2">
        <f t="shared" si="166"/>
        <v>44012</v>
      </c>
      <c r="C5376" s="3">
        <f t="shared" si="167"/>
        <v>1</v>
      </c>
      <c r="D5376" t="s">
        <v>29</v>
      </c>
      <c r="E5376">
        <v>27</v>
      </c>
      <c r="F5376">
        <v>28235</v>
      </c>
      <c r="G5376">
        <v>1208</v>
      </c>
    </row>
    <row r="5377" spans="1:7">
      <c r="A5377" s="2">
        <v>43990</v>
      </c>
      <c r="B5377" s="2">
        <f t="shared" si="166"/>
        <v>44012</v>
      </c>
      <c r="C5377" s="3">
        <f t="shared" si="167"/>
        <v>1</v>
      </c>
      <c r="D5377" t="s">
        <v>46</v>
      </c>
      <c r="E5377">
        <v>28</v>
      </c>
      <c r="F5377">
        <v>17768</v>
      </c>
      <c r="G5377">
        <v>837</v>
      </c>
    </row>
    <row r="5378" spans="1:7">
      <c r="A5378" s="2">
        <v>43990</v>
      </c>
      <c r="B5378" s="2">
        <f t="shared" si="166"/>
        <v>44012</v>
      </c>
      <c r="C5378" s="3">
        <f t="shared" si="167"/>
        <v>1</v>
      </c>
      <c r="D5378" t="s">
        <v>35</v>
      </c>
      <c r="E5378">
        <v>29</v>
      </c>
      <c r="F5378">
        <v>15159</v>
      </c>
      <c r="G5378">
        <v>832</v>
      </c>
    </row>
    <row r="5379" spans="1:7">
      <c r="A5379" s="2">
        <v>43990</v>
      </c>
      <c r="B5379" s="2">
        <f t="shared" si="166"/>
        <v>44012</v>
      </c>
      <c r="C5379" s="3">
        <f t="shared" si="167"/>
        <v>1</v>
      </c>
      <c r="D5379" t="s">
        <v>54</v>
      </c>
      <c r="E5379">
        <v>30</v>
      </c>
      <c r="F5379">
        <v>548</v>
      </c>
      <c r="G5379">
        <v>18</v>
      </c>
    </row>
    <row r="5380" spans="1:7">
      <c r="A5380" s="2">
        <v>43990</v>
      </c>
      <c r="B5380" s="2">
        <f t="shared" ref="B5380:B5443" si="168">EOMONTH(A5380,0)</f>
        <v>44012</v>
      </c>
      <c r="C5380" s="3">
        <f t="shared" ref="C5380:C5443" si="169">IF(A5380=B5380,0,1)</f>
        <v>1</v>
      </c>
      <c r="D5380" t="s">
        <v>12</v>
      </c>
      <c r="E5380">
        <v>31</v>
      </c>
      <c r="F5380">
        <v>15752</v>
      </c>
      <c r="G5380">
        <v>196</v>
      </c>
    </row>
    <row r="5381" spans="1:7">
      <c r="A5381" s="2">
        <v>43990</v>
      </c>
      <c r="B5381" s="2">
        <f t="shared" si="168"/>
        <v>44012</v>
      </c>
      <c r="C5381" s="3">
        <f t="shared" si="169"/>
        <v>1</v>
      </c>
      <c r="D5381" t="s">
        <v>24</v>
      </c>
      <c r="E5381">
        <v>32</v>
      </c>
      <c r="F5381">
        <v>9815</v>
      </c>
      <c r="G5381">
        <v>442</v>
      </c>
    </row>
    <row r="5382" spans="1:7">
      <c r="A5382" s="2">
        <v>43990</v>
      </c>
      <c r="B5382" s="2">
        <f t="shared" si="168"/>
        <v>44012</v>
      </c>
      <c r="C5382" s="3">
        <f t="shared" si="169"/>
        <v>1</v>
      </c>
      <c r="D5382" t="s">
        <v>19</v>
      </c>
      <c r="E5382">
        <v>33</v>
      </c>
      <c r="F5382">
        <v>5079</v>
      </c>
      <c r="G5382">
        <v>286</v>
      </c>
    </row>
    <row r="5383" spans="1:7">
      <c r="A5383" s="2">
        <v>43990</v>
      </c>
      <c r="B5383" s="2">
        <f t="shared" si="168"/>
        <v>44012</v>
      </c>
      <c r="C5383" s="3">
        <f t="shared" si="169"/>
        <v>1</v>
      </c>
      <c r="D5383" t="s">
        <v>21</v>
      </c>
      <c r="E5383">
        <v>34</v>
      </c>
      <c r="F5383">
        <v>164497</v>
      </c>
      <c r="G5383">
        <v>12214</v>
      </c>
    </row>
    <row r="5384" spans="1:7">
      <c r="A5384" s="2">
        <v>43990</v>
      </c>
      <c r="B5384" s="2">
        <f t="shared" si="168"/>
        <v>44012</v>
      </c>
      <c r="C5384" s="3">
        <f t="shared" si="169"/>
        <v>1</v>
      </c>
      <c r="D5384" t="s">
        <v>47</v>
      </c>
      <c r="E5384">
        <v>35</v>
      </c>
      <c r="F5384">
        <v>9062</v>
      </c>
      <c r="G5384">
        <v>400</v>
      </c>
    </row>
    <row r="5385" spans="1:7">
      <c r="A5385" s="2">
        <v>43990</v>
      </c>
      <c r="B5385" s="2">
        <f t="shared" si="168"/>
        <v>44012</v>
      </c>
      <c r="C5385" s="3">
        <f t="shared" si="169"/>
        <v>1</v>
      </c>
      <c r="D5385" t="s">
        <v>16</v>
      </c>
      <c r="E5385">
        <v>36</v>
      </c>
      <c r="F5385">
        <v>383591</v>
      </c>
      <c r="G5385">
        <v>30239</v>
      </c>
    </row>
    <row r="5386" spans="1:7">
      <c r="A5386" s="2">
        <v>43990</v>
      </c>
      <c r="B5386" s="2">
        <f t="shared" si="168"/>
        <v>44012</v>
      </c>
      <c r="C5386" s="3">
        <f t="shared" si="169"/>
        <v>1</v>
      </c>
      <c r="D5386" t="s">
        <v>20</v>
      </c>
      <c r="E5386">
        <v>37</v>
      </c>
      <c r="F5386">
        <v>36581</v>
      </c>
      <c r="G5386">
        <v>1041</v>
      </c>
    </row>
    <row r="5387" spans="1:7">
      <c r="A5387" s="2">
        <v>43990</v>
      </c>
      <c r="B5387" s="2">
        <f t="shared" si="168"/>
        <v>44012</v>
      </c>
      <c r="C5387" s="3">
        <f t="shared" si="169"/>
        <v>1</v>
      </c>
      <c r="D5387" t="s">
        <v>48</v>
      </c>
      <c r="E5387">
        <v>38</v>
      </c>
      <c r="F5387">
        <v>2883</v>
      </c>
      <c r="G5387">
        <v>75</v>
      </c>
    </row>
    <row r="5388" spans="1:7">
      <c r="A5388" s="2">
        <v>43990</v>
      </c>
      <c r="B5388" s="2">
        <f t="shared" si="168"/>
        <v>44012</v>
      </c>
      <c r="C5388" s="3">
        <f t="shared" si="169"/>
        <v>1</v>
      </c>
      <c r="D5388" t="s">
        <v>59</v>
      </c>
      <c r="E5388">
        <v>69</v>
      </c>
      <c r="F5388">
        <v>28</v>
      </c>
      <c r="G5388">
        <v>2</v>
      </c>
    </row>
    <row r="5389" spans="1:7">
      <c r="A5389" s="2">
        <v>43990</v>
      </c>
      <c r="B5389" s="2">
        <f t="shared" si="168"/>
        <v>44012</v>
      </c>
      <c r="C5389" s="3">
        <f t="shared" si="169"/>
        <v>1</v>
      </c>
      <c r="D5389" t="s">
        <v>41</v>
      </c>
      <c r="E5389">
        <v>39</v>
      </c>
      <c r="F5389">
        <v>38837</v>
      </c>
      <c r="G5389">
        <v>2404</v>
      </c>
    </row>
    <row r="5390" spans="1:7">
      <c r="A5390" s="2">
        <v>43990</v>
      </c>
      <c r="B5390" s="2">
        <f t="shared" si="168"/>
        <v>44012</v>
      </c>
      <c r="C5390" s="3">
        <f t="shared" si="169"/>
        <v>1</v>
      </c>
      <c r="D5390" t="s">
        <v>30</v>
      </c>
      <c r="E5390">
        <v>40</v>
      </c>
      <c r="F5390">
        <v>7206</v>
      </c>
      <c r="G5390">
        <v>348</v>
      </c>
    </row>
    <row r="5391" spans="1:7">
      <c r="A5391" s="2">
        <v>43990</v>
      </c>
      <c r="B5391" s="2">
        <f t="shared" si="168"/>
        <v>44012</v>
      </c>
      <c r="C5391" s="3">
        <f t="shared" si="169"/>
        <v>1</v>
      </c>
      <c r="D5391" t="s">
        <v>14</v>
      </c>
      <c r="E5391">
        <v>41</v>
      </c>
      <c r="F5391">
        <v>4927</v>
      </c>
      <c r="G5391">
        <v>164</v>
      </c>
    </row>
    <row r="5392" spans="1:7">
      <c r="A5392" s="2">
        <v>43990</v>
      </c>
      <c r="B5392" s="2">
        <f t="shared" si="168"/>
        <v>44012</v>
      </c>
      <c r="C5392" s="3">
        <f t="shared" si="169"/>
        <v>1</v>
      </c>
      <c r="D5392" t="s">
        <v>31</v>
      </c>
      <c r="E5392">
        <v>42</v>
      </c>
      <c r="F5392">
        <v>80432</v>
      </c>
      <c r="G5392">
        <v>6007</v>
      </c>
    </row>
    <row r="5393" spans="1:7">
      <c r="A5393" s="2">
        <v>43990</v>
      </c>
      <c r="B5393" s="2">
        <f t="shared" si="168"/>
        <v>44012</v>
      </c>
      <c r="C5393" s="3">
        <f t="shared" si="169"/>
        <v>1</v>
      </c>
      <c r="D5393" t="s">
        <v>55</v>
      </c>
      <c r="E5393">
        <v>72</v>
      </c>
      <c r="F5393">
        <v>5046</v>
      </c>
      <c r="G5393">
        <v>142</v>
      </c>
    </row>
    <row r="5394" spans="1:7">
      <c r="A5394" s="2">
        <v>43990</v>
      </c>
      <c r="B5394" s="2">
        <f t="shared" si="168"/>
        <v>44012</v>
      </c>
      <c r="C5394" s="3">
        <f t="shared" si="169"/>
        <v>1</v>
      </c>
      <c r="D5394" t="s">
        <v>17</v>
      </c>
      <c r="E5394">
        <v>44</v>
      </c>
      <c r="F5394">
        <v>15642</v>
      </c>
      <c r="G5394">
        <v>799</v>
      </c>
    </row>
    <row r="5395" spans="1:7">
      <c r="A5395" s="2">
        <v>43990</v>
      </c>
      <c r="B5395" s="2">
        <f t="shared" si="168"/>
        <v>44012</v>
      </c>
      <c r="C5395" s="3">
        <f t="shared" si="169"/>
        <v>1</v>
      </c>
      <c r="D5395" t="s">
        <v>32</v>
      </c>
      <c r="E5395">
        <v>45</v>
      </c>
      <c r="F5395">
        <v>14800</v>
      </c>
      <c r="G5395">
        <v>557</v>
      </c>
    </row>
    <row r="5396" spans="1:7">
      <c r="A5396" s="2">
        <v>43990</v>
      </c>
      <c r="B5396" s="2">
        <f t="shared" si="168"/>
        <v>44012</v>
      </c>
      <c r="C5396" s="3">
        <f t="shared" si="169"/>
        <v>1</v>
      </c>
      <c r="D5396" t="s">
        <v>43</v>
      </c>
      <c r="E5396">
        <v>46</v>
      </c>
      <c r="F5396">
        <v>5471</v>
      </c>
      <c r="G5396">
        <v>65</v>
      </c>
    </row>
    <row r="5397" spans="1:7">
      <c r="A5397" s="2">
        <v>43990</v>
      </c>
      <c r="B5397" s="2">
        <f t="shared" si="168"/>
        <v>44012</v>
      </c>
      <c r="C5397" s="3">
        <f t="shared" si="169"/>
        <v>1</v>
      </c>
      <c r="D5397" t="s">
        <v>25</v>
      </c>
      <c r="E5397">
        <v>47</v>
      </c>
      <c r="F5397">
        <v>27217</v>
      </c>
      <c r="G5397">
        <v>417</v>
      </c>
    </row>
    <row r="5398" spans="1:7">
      <c r="A5398" s="2">
        <v>43990</v>
      </c>
      <c r="B5398" s="2">
        <f t="shared" si="168"/>
        <v>44012</v>
      </c>
      <c r="C5398" s="3">
        <f t="shared" si="169"/>
        <v>1</v>
      </c>
      <c r="D5398" t="s">
        <v>11</v>
      </c>
      <c r="E5398">
        <v>48</v>
      </c>
      <c r="F5398">
        <v>77326</v>
      </c>
      <c r="G5398">
        <v>1856</v>
      </c>
    </row>
    <row r="5399" spans="1:7">
      <c r="A5399" s="2">
        <v>43990</v>
      </c>
      <c r="B5399" s="2">
        <f t="shared" si="168"/>
        <v>44012</v>
      </c>
      <c r="C5399" s="3">
        <f t="shared" si="169"/>
        <v>1</v>
      </c>
      <c r="D5399" t="s">
        <v>13</v>
      </c>
      <c r="E5399">
        <v>49</v>
      </c>
      <c r="F5399">
        <v>12378</v>
      </c>
      <c r="G5399">
        <v>124</v>
      </c>
    </row>
    <row r="5400" spans="1:7">
      <c r="A5400" s="2">
        <v>43990</v>
      </c>
      <c r="B5400" s="2">
        <f t="shared" si="168"/>
        <v>44012</v>
      </c>
      <c r="C5400" s="3">
        <f t="shared" si="169"/>
        <v>1</v>
      </c>
      <c r="D5400" t="s">
        <v>36</v>
      </c>
      <c r="E5400">
        <v>50</v>
      </c>
      <c r="F5400">
        <v>1075</v>
      </c>
      <c r="G5400">
        <v>55</v>
      </c>
    </row>
    <row r="5401" spans="1:7">
      <c r="A5401" s="2">
        <v>43990</v>
      </c>
      <c r="B5401" s="2">
        <f t="shared" si="168"/>
        <v>44012</v>
      </c>
      <c r="C5401" s="3">
        <f t="shared" si="169"/>
        <v>1</v>
      </c>
      <c r="D5401" t="s">
        <v>56</v>
      </c>
      <c r="E5401">
        <v>78</v>
      </c>
      <c r="F5401">
        <v>71</v>
      </c>
      <c r="G5401">
        <v>6</v>
      </c>
    </row>
    <row r="5402" spans="1:7">
      <c r="A5402" s="2">
        <v>43990</v>
      </c>
      <c r="B5402" s="2">
        <f t="shared" si="168"/>
        <v>44012</v>
      </c>
      <c r="C5402" s="3">
        <f t="shared" si="169"/>
        <v>1</v>
      </c>
      <c r="D5402" t="s">
        <v>37</v>
      </c>
      <c r="E5402">
        <v>51</v>
      </c>
      <c r="F5402">
        <v>51251</v>
      </c>
      <c r="G5402">
        <v>1477</v>
      </c>
    </row>
    <row r="5403" spans="1:7">
      <c r="A5403" s="2">
        <v>43990</v>
      </c>
      <c r="B5403" s="2">
        <f t="shared" si="168"/>
        <v>44012</v>
      </c>
      <c r="C5403" s="3">
        <f t="shared" si="169"/>
        <v>1</v>
      </c>
      <c r="D5403" t="s">
        <v>5</v>
      </c>
      <c r="E5403">
        <v>53</v>
      </c>
      <c r="F5403">
        <v>25593</v>
      </c>
      <c r="G5403">
        <v>1168</v>
      </c>
    </row>
    <row r="5404" spans="1:7">
      <c r="A5404" s="2">
        <v>43990</v>
      </c>
      <c r="B5404" s="2">
        <f t="shared" si="168"/>
        <v>44012</v>
      </c>
      <c r="C5404" s="3">
        <f t="shared" si="169"/>
        <v>1</v>
      </c>
      <c r="D5404" t="s">
        <v>58</v>
      </c>
      <c r="E5404">
        <v>54</v>
      </c>
      <c r="F5404">
        <v>2161</v>
      </c>
      <c r="G5404">
        <v>84</v>
      </c>
    </row>
    <row r="5405" spans="1:7">
      <c r="A5405" s="2">
        <v>43990</v>
      </c>
      <c r="B5405" s="2">
        <f t="shared" si="168"/>
        <v>44012</v>
      </c>
      <c r="C5405" s="3">
        <f t="shared" si="169"/>
        <v>1</v>
      </c>
      <c r="D5405" t="s">
        <v>10</v>
      </c>
      <c r="E5405">
        <v>55</v>
      </c>
      <c r="F5405">
        <v>21463</v>
      </c>
      <c r="G5405">
        <v>650</v>
      </c>
    </row>
    <row r="5406" spans="1:7">
      <c r="A5406" s="2">
        <v>43990</v>
      </c>
      <c r="B5406" s="2">
        <f t="shared" si="168"/>
        <v>44012</v>
      </c>
      <c r="C5406" s="3">
        <f t="shared" si="169"/>
        <v>1</v>
      </c>
      <c r="D5406" t="s">
        <v>49</v>
      </c>
      <c r="E5406">
        <v>56</v>
      </c>
      <c r="F5406">
        <v>960</v>
      </c>
      <c r="G5406">
        <v>17</v>
      </c>
    </row>
    <row r="5407" spans="1:7">
      <c r="A5407" s="2">
        <v>43991</v>
      </c>
      <c r="B5407" s="2">
        <f t="shared" si="168"/>
        <v>44012</v>
      </c>
      <c r="C5407" s="3">
        <f t="shared" si="169"/>
        <v>1</v>
      </c>
      <c r="D5407" t="s">
        <v>52</v>
      </c>
      <c r="E5407">
        <v>1</v>
      </c>
      <c r="F5407">
        <v>21422</v>
      </c>
      <c r="G5407">
        <v>729</v>
      </c>
    </row>
    <row r="5408" spans="1:7">
      <c r="A5408" s="2">
        <v>43991</v>
      </c>
      <c r="B5408" s="2">
        <f t="shared" si="168"/>
        <v>44012</v>
      </c>
      <c r="C5408" s="3">
        <f t="shared" si="169"/>
        <v>1</v>
      </c>
      <c r="D5408" t="s">
        <v>50</v>
      </c>
      <c r="E5408">
        <v>2</v>
      </c>
      <c r="F5408">
        <v>620</v>
      </c>
      <c r="G5408">
        <v>9</v>
      </c>
    </row>
    <row r="5409" spans="1:7">
      <c r="A5409" s="2">
        <v>43991</v>
      </c>
      <c r="B5409" s="2">
        <f t="shared" si="168"/>
        <v>44012</v>
      </c>
      <c r="C5409" s="3">
        <f t="shared" si="169"/>
        <v>1</v>
      </c>
      <c r="D5409" t="s">
        <v>8</v>
      </c>
      <c r="E5409">
        <v>4</v>
      </c>
      <c r="F5409">
        <v>28396</v>
      </c>
      <c r="G5409">
        <v>1074</v>
      </c>
    </row>
    <row r="5410" spans="1:7">
      <c r="A5410" s="2">
        <v>43991</v>
      </c>
      <c r="B5410" s="2">
        <f t="shared" si="168"/>
        <v>44012</v>
      </c>
      <c r="C5410" s="3">
        <f t="shared" si="169"/>
        <v>1</v>
      </c>
      <c r="D5410" t="s">
        <v>44</v>
      </c>
      <c r="E5410">
        <v>5</v>
      </c>
      <c r="F5410">
        <v>10080</v>
      </c>
      <c r="G5410">
        <v>161</v>
      </c>
    </row>
    <row r="5411" spans="1:7">
      <c r="A5411" s="2">
        <v>43991</v>
      </c>
      <c r="B5411" s="2">
        <f t="shared" si="168"/>
        <v>44012</v>
      </c>
      <c r="C5411" s="3">
        <f t="shared" si="169"/>
        <v>1</v>
      </c>
      <c r="D5411" t="s">
        <v>7</v>
      </c>
      <c r="E5411">
        <v>6</v>
      </c>
      <c r="F5411">
        <v>137245</v>
      </c>
      <c r="G5411">
        <v>4775</v>
      </c>
    </row>
    <row r="5412" spans="1:7">
      <c r="A5412" s="2">
        <v>43991</v>
      </c>
      <c r="B5412" s="2">
        <f t="shared" si="168"/>
        <v>44012</v>
      </c>
      <c r="C5412" s="3">
        <f t="shared" si="169"/>
        <v>1</v>
      </c>
      <c r="D5412" t="s">
        <v>22</v>
      </c>
      <c r="E5412">
        <v>8</v>
      </c>
      <c r="F5412">
        <v>28333</v>
      </c>
      <c r="G5412">
        <v>1553</v>
      </c>
    </row>
    <row r="5413" spans="1:7">
      <c r="A5413" s="2">
        <v>43991</v>
      </c>
      <c r="B5413" s="2">
        <f t="shared" si="168"/>
        <v>44012</v>
      </c>
      <c r="C5413" s="3">
        <f t="shared" si="169"/>
        <v>1</v>
      </c>
      <c r="D5413" t="s">
        <v>38</v>
      </c>
      <c r="E5413">
        <v>9</v>
      </c>
      <c r="F5413">
        <v>44179</v>
      </c>
      <c r="G5413">
        <v>4097</v>
      </c>
    </row>
    <row r="5414" spans="1:7">
      <c r="A5414" s="2">
        <v>43991</v>
      </c>
      <c r="B5414" s="2">
        <f t="shared" si="168"/>
        <v>44012</v>
      </c>
      <c r="C5414" s="3">
        <f t="shared" si="169"/>
        <v>1</v>
      </c>
      <c r="D5414" t="s">
        <v>45</v>
      </c>
      <c r="E5414">
        <v>10</v>
      </c>
      <c r="F5414">
        <v>10020</v>
      </c>
      <c r="G5414">
        <v>410</v>
      </c>
    </row>
    <row r="5415" spans="1:7">
      <c r="A5415" s="2">
        <v>43991</v>
      </c>
      <c r="B5415" s="2">
        <f t="shared" si="168"/>
        <v>44012</v>
      </c>
      <c r="C5415" s="3">
        <f t="shared" si="169"/>
        <v>1</v>
      </c>
      <c r="D5415" t="s">
        <v>33</v>
      </c>
      <c r="E5415">
        <v>11</v>
      </c>
      <c r="F5415">
        <v>9474</v>
      </c>
      <c r="G5415">
        <v>495</v>
      </c>
    </row>
    <row r="5416" spans="1:7">
      <c r="A5416" s="2">
        <v>43991</v>
      </c>
      <c r="B5416" s="2">
        <f t="shared" si="168"/>
        <v>44012</v>
      </c>
      <c r="C5416" s="3">
        <f t="shared" si="169"/>
        <v>1</v>
      </c>
      <c r="D5416" t="s">
        <v>15</v>
      </c>
      <c r="E5416">
        <v>12</v>
      </c>
      <c r="F5416">
        <v>65992</v>
      </c>
      <c r="G5416">
        <v>2764</v>
      </c>
    </row>
    <row r="5417" spans="1:7">
      <c r="A5417" s="2">
        <v>43991</v>
      </c>
      <c r="B5417" s="2">
        <f t="shared" si="168"/>
        <v>44012</v>
      </c>
      <c r="C5417" s="3">
        <f t="shared" si="169"/>
        <v>1</v>
      </c>
      <c r="D5417" t="s">
        <v>18</v>
      </c>
      <c r="E5417">
        <v>13</v>
      </c>
      <c r="F5417">
        <v>50769</v>
      </c>
      <c r="G5417">
        <v>2250</v>
      </c>
    </row>
    <row r="5418" spans="1:7">
      <c r="A5418" s="2">
        <v>43991</v>
      </c>
      <c r="B5418" s="2">
        <f t="shared" si="168"/>
        <v>44012</v>
      </c>
      <c r="C5418" s="3">
        <f t="shared" si="169"/>
        <v>1</v>
      </c>
      <c r="D5418" t="s">
        <v>57</v>
      </c>
      <c r="E5418">
        <v>66</v>
      </c>
      <c r="F5418">
        <v>1149</v>
      </c>
      <c r="G5418">
        <v>6</v>
      </c>
    </row>
    <row r="5419" spans="1:7">
      <c r="A5419" s="2">
        <v>43991</v>
      </c>
      <c r="B5419" s="2">
        <f t="shared" si="168"/>
        <v>44012</v>
      </c>
      <c r="C5419" s="3">
        <f t="shared" si="169"/>
        <v>1</v>
      </c>
      <c r="D5419" t="s">
        <v>26</v>
      </c>
      <c r="E5419">
        <v>15</v>
      </c>
      <c r="F5419">
        <v>670</v>
      </c>
      <c r="G5419">
        <v>17</v>
      </c>
    </row>
    <row r="5420" spans="1:7">
      <c r="A5420" s="2">
        <v>43991</v>
      </c>
      <c r="B5420" s="2">
        <f t="shared" si="168"/>
        <v>44012</v>
      </c>
      <c r="C5420" s="3">
        <f t="shared" si="169"/>
        <v>1</v>
      </c>
      <c r="D5420" t="s">
        <v>53</v>
      </c>
      <c r="E5420">
        <v>16</v>
      </c>
      <c r="F5420">
        <v>3226</v>
      </c>
      <c r="G5420">
        <v>85</v>
      </c>
    </row>
    <row r="5421" spans="1:7">
      <c r="A5421" s="2">
        <v>43991</v>
      </c>
      <c r="B5421" s="2">
        <f t="shared" si="168"/>
        <v>44012</v>
      </c>
      <c r="C5421" s="3">
        <f t="shared" si="169"/>
        <v>1</v>
      </c>
      <c r="D5421" t="s">
        <v>6</v>
      </c>
      <c r="E5421">
        <v>17</v>
      </c>
      <c r="F5421">
        <v>130321</v>
      </c>
      <c r="G5421">
        <v>6237</v>
      </c>
    </row>
    <row r="5422" spans="1:7">
      <c r="A5422" s="2">
        <v>43991</v>
      </c>
      <c r="B5422" s="2">
        <f t="shared" si="168"/>
        <v>44012</v>
      </c>
      <c r="C5422" s="3">
        <f t="shared" si="169"/>
        <v>1</v>
      </c>
      <c r="D5422" t="s">
        <v>27</v>
      </c>
      <c r="E5422">
        <v>18</v>
      </c>
      <c r="F5422">
        <v>38985</v>
      </c>
      <c r="G5422">
        <v>2339</v>
      </c>
    </row>
    <row r="5423" spans="1:7">
      <c r="A5423" s="2">
        <v>43991</v>
      </c>
      <c r="B5423" s="2">
        <f t="shared" si="168"/>
        <v>44012</v>
      </c>
      <c r="C5423" s="3">
        <f t="shared" si="169"/>
        <v>1</v>
      </c>
      <c r="D5423" t="s">
        <v>39</v>
      </c>
      <c r="E5423">
        <v>19</v>
      </c>
      <c r="F5423">
        <v>22271</v>
      </c>
      <c r="G5423">
        <v>629</v>
      </c>
    </row>
    <row r="5424" spans="1:7">
      <c r="A5424" s="2">
        <v>43991</v>
      </c>
      <c r="B5424" s="2">
        <f t="shared" si="168"/>
        <v>44012</v>
      </c>
      <c r="C5424" s="3">
        <f t="shared" si="169"/>
        <v>1</v>
      </c>
      <c r="D5424" t="s">
        <v>34</v>
      </c>
      <c r="E5424">
        <v>20</v>
      </c>
      <c r="F5424">
        <v>10786</v>
      </c>
      <c r="G5424">
        <v>238</v>
      </c>
    </row>
    <row r="5425" spans="1:7">
      <c r="A5425" s="2">
        <v>43991</v>
      </c>
      <c r="B5425" s="2">
        <f t="shared" si="168"/>
        <v>44012</v>
      </c>
      <c r="C5425" s="3">
        <f t="shared" si="169"/>
        <v>1</v>
      </c>
      <c r="D5425" t="s">
        <v>28</v>
      </c>
      <c r="E5425">
        <v>21</v>
      </c>
      <c r="F5425">
        <v>11891</v>
      </c>
      <c r="G5425">
        <v>494</v>
      </c>
    </row>
    <row r="5426" spans="1:7">
      <c r="A5426" s="2">
        <v>43991</v>
      </c>
      <c r="B5426" s="2">
        <f t="shared" si="168"/>
        <v>44012</v>
      </c>
      <c r="C5426" s="3">
        <f t="shared" si="169"/>
        <v>1</v>
      </c>
      <c r="D5426" t="s">
        <v>40</v>
      </c>
      <c r="E5426">
        <v>22</v>
      </c>
      <c r="F5426">
        <v>43725</v>
      </c>
      <c r="G5426">
        <v>2957</v>
      </c>
    </row>
    <row r="5427" spans="1:7">
      <c r="A5427" s="2">
        <v>43991</v>
      </c>
      <c r="B5427" s="2">
        <f t="shared" si="168"/>
        <v>44012</v>
      </c>
      <c r="C5427" s="3">
        <f t="shared" si="169"/>
        <v>1</v>
      </c>
      <c r="D5427" t="s">
        <v>51</v>
      </c>
      <c r="E5427">
        <v>23</v>
      </c>
      <c r="F5427">
        <v>2606</v>
      </c>
      <c r="G5427">
        <v>100</v>
      </c>
    </row>
    <row r="5428" spans="1:7">
      <c r="A5428" s="2">
        <v>43991</v>
      </c>
      <c r="B5428" s="2">
        <f t="shared" si="168"/>
        <v>44012</v>
      </c>
      <c r="C5428" s="3">
        <f t="shared" si="169"/>
        <v>1</v>
      </c>
      <c r="D5428" t="s">
        <v>23</v>
      </c>
      <c r="E5428">
        <v>24</v>
      </c>
      <c r="F5428">
        <v>59543</v>
      </c>
      <c r="G5428">
        <v>2811</v>
      </c>
    </row>
    <row r="5429" spans="1:7">
      <c r="A5429" s="2">
        <v>43991</v>
      </c>
      <c r="B5429" s="2">
        <f t="shared" si="168"/>
        <v>44012</v>
      </c>
      <c r="C5429" s="3">
        <f t="shared" si="169"/>
        <v>1</v>
      </c>
      <c r="D5429" t="s">
        <v>9</v>
      </c>
      <c r="E5429">
        <v>25</v>
      </c>
      <c r="F5429">
        <v>103889</v>
      </c>
      <c r="G5429">
        <v>7408</v>
      </c>
    </row>
    <row r="5430" spans="1:7">
      <c r="A5430" s="2">
        <v>43991</v>
      </c>
      <c r="B5430" s="2">
        <f t="shared" si="168"/>
        <v>44012</v>
      </c>
      <c r="C5430" s="3">
        <f t="shared" si="169"/>
        <v>1</v>
      </c>
      <c r="D5430" t="s">
        <v>42</v>
      </c>
      <c r="E5430">
        <v>26</v>
      </c>
      <c r="F5430">
        <v>65190</v>
      </c>
      <c r="G5430">
        <v>5946</v>
      </c>
    </row>
    <row r="5431" spans="1:7">
      <c r="A5431" s="2">
        <v>43991</v>
      </c>
      <c r="B5431" s="2">
        <f t="shared" si="168"/>
        <v>44012</v>
      </c>
      <c r="C5431" s="3">
        <f t="shared" si="169"/>
        <v>1</v>
      </c>
      <c r="D5431" t="s">
        <v>29</v>
      </c>
      <c r="E5431">
        <v>27</v>
      </c>
      <c r="F5431">
        <v>28534</v>
      </c>
      <c r="G5431">
        <v>1228</v>
      </c>
    </row>
    <row r="5432" spans="1:7">
      <c r="A5432" s="2">
        <v>43991</v>
      </c>
      <c r="B5432" s="2">
        <f t="shared" si="168"/>
        <v>44012</v>
      </c>
      <c r="C5432" s="3">
        <f t="shared" si="169"/>
        <v>1</v>
      </c>
      <c r="D5432" t="s">
        <v>46</v>
      </c>
      <c r="E5432">
        <v>28</v>
      </c>
      <c r="F5432">
        <v>18109</v>
      </c>
      <c r="G5432">
        <v>847</v>
      </c>
    </row>
    <row r="5433" spans="1:7">
      <c r="A5433" s="2">
        <v>43991</v>
      </c>
      <c r="B5433" s="2">
        <f t="shared" si="168"/>
        <v>44012</v>
      </c>
      <c r="C5433" s="3">
        <f t="shared" si="169"/>
        <v>1</v>
      </c>
      <c r="D5433" t="s">
        <v>35</v>
      </c>
      <c r="E5433">
        <v>29</v>
      </c>
      <c r="F5433">
        <v>15396</v>
      </c>
      <c r="G5433">
        <v>854</v>
      </c>
    </row>
    <row r="5434" spans="1:7">
      <c r="A5434" s="2">
        <v>43991</v>
      </c>
      <c r="B5434" s="2">
        <f t="shared" si="168"/>
        <v>44012</v>
      </c>
      <c r="C5434" s="3">
        <f t="shared" si="169"/>
        <v>1</v>
      </c>
      <c r="D5434" t="s">
        <v>54</v>
      </c>
      <c r="E5434">
        <v>30</v>
      </c>
      <c r="F5434">
        <v>554</v>
      </c>
      <c r="G5434">
        <v>18</v>
      </c>
    </row>
    <row r="5435" spans="1:7">
      <c r="A5435" s="2">
        <v>43991</v>
      </c>
      <c r="B5435" s="2">
        <f t="shared" si="168"/>
        <v>44012</v>
      </c>
      <c r="C5435" s="3">
        <f t="shared" si="169"/>
        <v>1</v>
      </c>
      <c r="D5435" t="s">
        <v>12</v>
      </c>
      <c r="E5435">
        <v>31</v>
      </c>
      <c r="F5435">
        <v>15888</v>
      </c>
      <c r="G5435">
        <v>199</v>
      </c>
    </row>
    <row r="5436" spans="1:7">
      <c r="A5436" s="2">
        <v>43991</v>
      </c>
      <c r="B5436" s="2">
        <f t="shared" si="168"/>
        <v>44012</v>
      </c>
      <c r="C5436" s="3">
        <f t="shared" si="169"/>
        <v>1</v>
      </c>
      <c r="D5436" t="s">
        <v>24</v>
      </c>
      <c r="E5436">
        <v>32</v>
      </c>
      <c r="F5436">
        <v>10046</v>
      </c>
      <c r="G5436">
        <v>445</v>
      </c>
    </row>
    <row r="5437" spans="1:7">
      <c r="A5437" s="2">
        <v>43991</v>
      </c>
      <c r="B5437" s="2">
        <f t="shared" si="168"/>
        <v>44012</v>
      </c>
      <c r="C5437" s="3">
        <f t="shared" si="169"/>
        <v>1</v>
      </c>
      <c r="D5437" t="s">
        <v>19</v>
      </c>
      <c r="E5437">
        <v>33</v>
      </c>
      <c r="F5437">
        <v>5132</v>
      </c>
      <c r="G5437">
        <v>294</v>
      </c>
    </row>
    <row r="5438" spans="1:7">
      <c r="A5438" s="2">
        <v>43991</v>
      </c>
      <c r="B5438" s="2">
        <f t="shared" si="168"/>
        <v>44012</v>
      </c>
      <c r="C5438" s="3">
        <f t="shared" si="169"/>
        <v>1</v>
      </c>
      <c r="D5438" t="s">
        <v>21</v>
      </c>
      <c r="E5438">
        <v>34</v>
      </c>
      <c r="F5438">
        <v>164796</v>
      </c>
      <c r="G5438">
        <v>12303</v>
      </c>
    </row>
    <row r="5439" spans="1:7">
      <c r="A5439" s="2">
        <v>43991</v>
      </c>
      <c r="B5439" s="2">
        <f t="shared" si="168"/>
        <v>44012</v>
      </c>
      <c r="C5439" s="3">
        <f t="shared" si="169"/>
        <v>1</v>
      </c>
      <c r="D5439" t="s">
        <v>47</v>
      </c>
      <c r="E5439">
        <v>35</v>
      </c>
      <c r="F5439">
        <v>9105</v>
      </c>
      <c r="G5439">
        <v>404</v>
      </c>
    </row>
    <row r="5440" spans="1:7">
      <c r="A5440" s="2">
        <v>43991</v>
      </c>
      <c r="B5440" s="2">
        <f t="shared" si="168"/>
        <v>44012</v>
      </c>
      <c r="C5440" s="3">
        <f t="shared" si="169"/>
        <v>1</v>
      </c>
      <c r="D5440" t="s">
        <v>16</v>
      </c>
      <c r="E5440">
        <v>36</v>
      </c>
      <c r="F5440">
        <v>384281</v>
      </c>
      <c r="G5440">
        <v>30309</v>
      </c>
    </row>
    <row r="5441" spans="1:7">
      <c r="A5441" s="2">
        <v>43991</v>
      </c>
      <c r="B5441" s="2">
        <f t="shared" si="168"/>
        <v>44012</v>
      </c>
      <c r="C5441" s="3">
        <f t="shared" si="169"/>
        <v>1</v>
      </c>
      <c r="D5441" t="s">
        <v>20</v>
      </c>
      <c r="E5441">
        <v>37</v>
      </c>
      <c r="F5441">
        <v>37393</v>
      </c>
      <c r="G5441">
        <v>1069</v>
      </c>
    </row>
    <row r="5442" spans="1:7">
      <c r="A5442" s="2">
        <v>43991</v>
      </c>
      <c r="B5442" s="2">
        <f t="shared" si="168"/>
        <v>44012</v>
      </c>
      <c r="C5442" s="3">
        <f t="shared" si="169"/>
        <v>1</v>
      </c>
      <c r="D5442" t="s">
        <v>48</v>
      </c>
      <c r="E5442">
        <v>38</v>
      </c>
      <c r="F5442">
        <v>2904</v>
      </c>
      <c r="G5442">
        <v>75</v>
      </c>
    </row>
    <row r="5443" spans="1:7">
      <c r="A5443" s="2">
        <v>43991</v>
      </c>
      <c r="B5443" s="2">
        <f t="shared" si="168"/>
        <v>44012</v>
      </c>
      <c r="C5443" s="3">
        <f t="shared" si="169"/>
        <v>1</v>
      </c>
      <c r="D5443" t="s">
        <v>59</v>
      </c>
      <c r="E5443">
        <v>69</v>
      </c>
      <c r="F5443">
        <v>30</v>
      </c>
      <c r="G5443">
        <v>2</v>
      </c>
    </row>
    <row r="5444" spans="1:7">
      <c r="A5444" s="2">
        <v>43991</v>
      </c>
      <c r="B5444" s="2">
        <f t="shared" ref="B5444:B5507" si="170">EOMONTH(A5444,0)</f>
        <v>44012</v>
      </c>
      <c r="C5444" s="3">
        <f t="shared" ref="C5444:C5507" si="171">IF(A5444=B5444,0,1)</f>
        <v>1</v>
      </c>
      <c r="D5444" t="s">
        <v>41</v>
      </c>
      <c r="E5444">
        <v>39</v>
      </c>
      <c r="F5444">
        <v>39162</v>
      </c>
      <c r="G5444">
        <v>2421</v>
      </c>
    </row>
    <row r="5445" spans="1:7">
      <c r="A5445" s="2">
        <v>43991</v>
      </c>
      <c r="B5445" s="2">
        <f t="shared" si="170"/>
        <v>44012</v>
      </c>
      <c r="C5445" s="3">
        <f t="shared" si="171"/>
        <v>1</v>
      </c>
      <c r="D5445" t="s">
        <v>30</v>
      </c>
      <c r="E5445">
        <v>40</v>
      </c>
      <c r="F5445">
        <v>7364</v>
      </c>
      <c r="G5445">
        <v>353</v>
      </c>
    </row>
    <row r="5446" spans="1:7">
      <c r="A5446" s="2">
        <v>43991</v>
      </c>
      <c r="B5446" s="2">
        <f t="shared" si="170"/>
        <v>44012</v>
      </c>
      <c r="C5446" s="3">
        <f t="shared" si="171"/>
        <v>1</v>
      </c>
      <c r="D5446" t="s">
        <v>14</v>
      </c>
      <c r="E5446">
        <v>41</v>
      </c>
      <c r="F5446">
        <v>5027</v>
      </c>
      <c r="G5446">
        <v>169</v>
      </c>
    </row>
    <row r="5447" spans="1:7">
      <c r="A5447" s="2">
        <v>43991</v>
      </c>
      <c r="B5447" s="2">
        <f t="shared" si="170"/>
        <v>44012</v>
      </c>
      <c r="C5447" s="3">
        <f t="shared" si="171"/>
        <v>1</v>
      </c>
      <c r="D5447" t="s">
        <v>31</v>
      </c>
      <c r="E5447">
        <v>42</v>
      </c>
      <c r="F5447">
        <v>80964</v>
      </c>
      <c r="G5447">
        <v>6070</v>
      </c>
    </row>
    <row r="5448" spans="1:7">
      <c r="A5448" s="2">
        <v>43991</v>
      </c>
      <c r="B5448" s="2">
        <f t="shared" si="170"/>
        <v>44012</v>
      </c>
      <c r="C5448" s="3">
        <f t="shared" si="171"/>
        <v>1</v>
      </c>
      <c r="D5448" t="s">
        <v>55</v>
      </c>
      <c r="E5448">
        <v>72</v>
      </c>
      <c r="F5448">
        <v>5185</v>
      </c>
      <c r="G5448">
        <v>142</v>
      </c>
    </row>
    <row r="5449" spans="1:7">
      <c r="A5449" s="2">
        <v>43991</v>
      </c>
      <c r="B5449" s="2">
        <f t="shared" si="170"/>
        <v>44012</v>
      </c>
      <c r="C5449" s="3">
        <f t="shared" si="171"/>
        <v>1</v>
      </c>
      <c r="D5449" t="s">
        <v>17</v>
      </c>
      <c r="E5449">
        <v>44</v>
      </c>
      <c r="F5449">
        <v>15691</v>
      </c>
      <c r="G5449">
        <v>808</v>
      </c>
    </row>
    <row r="5450" spans="1:7">
      <c r="A5450" s="2">
        <v>43991</v>
      </c>
      <c r="B5450" s="2">
        <f t="shared" si="170"/>
        <v>44012</v>
      </c>
      <c r="C5450" s="3">
        <f t="shared" si="171"/>
        <v>1</v>
      </c>
      <c r="D5450" t="s">
        <v>32</v>
      </c>
      <c r="E5450">
        <v>45</v>
      </c>
      <c r="F5450">
        <v>15228</v>
      </c>
      <c r="G5450">
        <v>568</v>
      </c>
    </row>
    <row r="5451" spans="1:7">
      <c r="A5451" s="2">
        <v>43991</v>
      </c>
      <c r="B5451" s="2">
        <f t="shared" si="170"/>
        <v>44012</v>
      </c>
      <c r="C5451" s="3">
        <f t="shared" si="171"/>
        <v>1</v>
      </c>
      <c r="D5451" t="s">
        <v>43</v>
      </c>
      <c r="E5451">
        <v>46</v>
      </c>
      <c r="F5451">
        <v>5523</v>
      </c>
      <c r="G5451">
        <v>68</v>
      </c>
    </row>
    <row r="5452" spans="1:7">
      <c r="A5452" s="2">
        <v>43991</v>
      </c>
      <c r="B5452" s="2">
        <f t="shared" si="170"/>
        <v>44012</v>
      </c>
      <c r="C5452" s="3">
        <f t="shared" si="171"/>
        <v>1</v>
      </c>
      <c r="D5452" t="s">
        <v>25</v>
      </c>
      <c r="E5452">
        <v>47</v>
      </c>
      <c r="F5452">
        <v>27865</v>
      </c>
      <c r="G5452">
        <v>430</v>
      </c>
    </row>
    <row r="5453" spans="1:7">
      <c r="A5453" s="2">
        <v>43991</v>
      </c>
      <c r="B5453" s="2">
        <f t="shared" si="170"/>
        <v>44012</v>
      </c>
      <c r="C5453" s="3">
        <f t="shared" si="171"/>
        <v>1</v>
      </c>
      <c r="D5453" t="s">
        <v>11</v>
      </c>
      <c r="E5453">
        <v>48</v>
      </c>
      <c r="F5453">
        <v>79271</v>
      </c>
      <c r="G5453">
        <v>1886</v>
      </c>
    </row>
    <row r="5454" spans="1:7">
      <c r="A5454" s="2">
        <v>43991</v>
      </c>
      <c r="B5454" s="2">
        <f t="shared" si="170"/>
        <v>44012</v>
      </c>
      <c r="C5454" s="3">
        <f t="shared" si="171"/>
        <v>1</v>
      </c>
      <c r="D5454" t="s">
        <v>13</v>
      </c>
      <c r="E5454">
        <v>49</v>
      </c>
      <c r="F5454">
        <v>12639</v>
      </c>
      <c r="G5454">
        <v>127</v>
      </c>
    </row>
    <row r="5455" spans="1:7">
      <c r="A5455" s="2">
        <v>43991</v>
      </c>
      <c r="B5455" s="2">
        <f t="shared" si="170"/>
        <v>44012</v>
      </c>
      <c r="C5455" s="3">
        <f t="shared" si="171"/>
        <v>1</v>
      </c>
      <c r="D5455" t="s">
        <v>36</v>
      </c>
      <c r="E5455">
        <v>50</v>
      </c>
      <c r="F5455">
        <v>1084</v>
      </c>
      <c r="G5455">
        <v>55</v>
      </c>
    </row>
    <row r="5456" spans="1:7">
      <c r="A5456" s="2">
        <v>43991</v>
      </c>
      <c r="B5456" s="2">
        <f t="shared" si="170"/>
        <v>44012</v>
      </c>
      <c r="C5456" s="3">
        <f t="shared" si="171"/>
        <v>1</v>
      </c>
      <c r="D5456" t="s">
        <v>56</v>
      </c>
      <c r="E5456">
        <v>78</v>
      </c>
      <c r="F5456">
        <v>72</v>
      </c>
      <c r="G5456">
        <v>6</v>
      </c>
    </row>
    <row r="5457" spans="1:7">
      <c r="A5457" s="2">
        <v>43991</v>
      </c>
      <c r="B5457" s="2">
        <f t="shared" si="170"/>
        <v>44012</v>
      </c>
      <c r="C5457" s="3">
        <f t="shared" si="171"/>
        <v>1</v>
      </c>
      <c r="D5457" t="s">
        <v>37</v>
      </c>
      <c r="E5457">
        <v>51</v>
      </c>
      <c r="F5457">
        <v>51738</v>
      </c>
      <c r="G5457">
        <v>1496</v>
      </c>
    </row>
    <row r="5458" spans="1:7">
      <c r="A5458" s="2">
        <v>43991</v>
      </c>
      <c r="B5458" s="2">
        <f t="shared" si="170"/>
        <v>44012</v>
      </c>
      <c r="C5458" s="3">
        <f t="shared" si="171"/>
        <v>1</v>
      </c>
      <c r="D5458" t="s">
        <v>5</v>
      </c>
      <c r="E5458">
        <v>53</v>
      </c>
      <c r="F5458">
        <v>25796</v>
      </c>
      <c r="G5458">
        <v>1181</v>
      </c>
    </row>
    <row r="5459" spans="1:7">
      <c r="A5459" s="2">
        <v>43991</v>
      </c>
      <c r="B5459" s="2">
        <f t="shared" si="170"/>
        <v>44012</v>
      </c>
      <c r="C5459" s="3">
        <f t="shared" si="171"/>
        <v>1</v>
      </c>
      <c r="D5459" t="s">
        <v>58</v>
      </c>
      <c r="E5459">
        <v>54</v>
      </c>
      <c r="F5459">
        <v>2179</v>
      </c>
      <c r="G5459">
        <v>84</v>
      </c>
    </row>
    <row r="5460" spans="1:7">
      <c r="A5460" s="2">
        <v>43991</v>
      </c>
      <c r="B5460" s="2">
        <f t="shared" si="170"/>
        <v>44012</v>
      </c>
      <c r="C5460" s="3">
        <f t="shared" si="171"/>
        <v>1</v>
      </c>
      <c r="D5460" t="s">
        <v>10</v>
      </c>
      <c r="E5460">
        <v>55</v>
      </c>
      <c r="F5460">
        <v>21738</v>
      </c>
      <c r="G5460">
        <v>662</v>
      </c>
    </row>
    <row r="5461" spans="1:7">
      <c r="A5461" s="2">
        <v>43991</v>
      </c>
      <c r="B5461" s="2">
        <f t="shared" si="170"/>
        <v>44012</v>
      </c>
      <c r="C5461" s="3">
        <f t="shared" si="171"/>
        <v>1</v>
      </c>
      <c r="D5461" t="s">
        <v>49</v>
      </c>
      <c r="E5461">
        <v>56</v>
      </c>
      <c r="F5461">
        <v>970</v>
      </c>
      <c r="G5461">
        <v>17</v>
      </c>
    </row>
    <row r="5462" spans="1:7">
      <c r="A5462" s="2">
        <v>43992</v>
      </c>
      <c r="B5462" s="2">
        <f t="shared" si="170"/>
        <v>44012</v>
      </c>
      <c r="C5462" s="3">
        <f t="shared" si="171"/>
        <v>1</v>
      </c>
      <c r="D5462" t="s">
        <v>52</v>
      </c>
      <c r="E5462">
        <v>1</v>
      </c>
      <c r="F5462">
        <v>21989</v>
      </c>
      <c r="G5462">
        <v>744</v>
      </c>
    </row>
    <row r="5463" spans="1:7">
      <c r="A5463" s="2">
        <v>43992</v>
      </c>
      <c r="B5463" s="2">
        <f t="shared" si="170"/>
        <v>44012</v>
      </c>
      <c r="C5463" s="3">
        <f t="shared" si="171"/>
        <v>1</v>
      </c>
      <c r="D5463" t="s">
        <v>50</v>
      </c>
      <c r="E5463">
        <v>2</v>
      </c>
      <c r="F5463">
        <v>642</v>
      </c>
      <c r="G5463">
        <v>9</v>
      </c>
    </row>
    <row r="5464" spans="1:7">
      <c r="A5464" s="2">
        <v>43992</v>
      </c>
      <c r="B5464" s="2">
        <f t="shared" si="170"/>
        <v>44012</v>
      </c>
      <c r="C5464" s="3">
        <f t="shared" si="171"/>
        <v>1</v>
      </c>
      <c r="D5464" t="s">
        <v>8</v>
      </c>
      <c r="E5464">
        <v>4</v>
      </c>
      <c r="F5464">
        <v>29981</v>
      </c>
      <c r="G5464">
        <v>1100</v>
      </c>
    </row>
    <row r="5465" spans="1:7">
      <c r="A5465" s="2">
        <v>43992</v>
      </c>
      <c r="B5465" s="2">
        <f t="shared" si="170"/>
        <v>44012</v>
      </c>
      <c r="C5465" s="3">
        <f t="shared" si="171"/>
        <v>1</v>
      </c>
      <c r="D5465" t="s">
        <v>44</v>
      </c>
      <c r="E5465">
        <v>5</v>
      </c>
      <c r="F5465">
        <v>10368</v>
      </c>
      <c r="G5465">
        <v>165</v>
      </c>
    </row>
    <row r="5466" spans="1:7">
      <c r="A5466" s="2">
        <v>43992</v>
      </c>
      <c r="B5466" s="2">
        <f t="shared" si="170"/>
        <v>44012</v>
      </c>
      <c r="C5466" s="3">
        <f t="shared" si="171"/>
        <v>1</v>
      </c>
      <c r="D5466" t="s">
        <v>7</v>
      </c>
      <c r="E5466">
        <v>6</v>
      </c>
      <c r="F5466">
        <v>140139</v>
      </c>
      <c r="G5466">
        <v>4869</v>
      </c>
    </row>
    <row r="5467" spans="1:7">
      <c r="A5467" s="2">
        <v>43992</v>
      </c>
      <c r="B5467" s="2">
        <f t="shared" si="170"/>
        <v>44012</v>
      </c>
      <c r="C5467" s="3">
        <f t="shared" si="171"/>
        <v>1</v>
      </c>
      <c r="D5467" t="s">
        <v>22</v>
      </c>
      <c r="E5467">
        <v>8</v>
      </c>
      <c r="F5467">
        <v>28484</v>
      </c>
      <c r="G5467">
        <v>1573</v>
      </c>
    </row>
    <row r="5468" spans="1:7">
      <c r="A5468" s="2">
        <v>43992</v>
      </c>
      <c r="B5468" s="2">
        <f t="shared" si="170"/>
        <v>44012</v>
      </c>
      <c r="C5468" s="3">
        <f t="shared" si="171"/>
        <v>1</v>
      </c>
      <c r="D5468" t="s">
        <v>38</v>
      </c>
      <c r="E5468">
        <v>9</v>
      </c>
      <c r="F5468">
        <v>44347</v>
      </c>
      <c r="G5468">
        <v>4120</v>
      </c>
    </row>
    <row r="5469" spans="1:7">
      <c r="A5469" s="2">
        <v>43992</v>
      </c>
      <c r="B5469" s="2">
        <f t="shared" si="170"/>
        <v>44012</v>
      </c>
      <c r="C5469" s="3">
        <f t="shared" si="171"/>
        <v>1</v>
      </c>
      <c r="D5469" t="s">
        <v>45</v>
      </c>
      <c r="E5469">
        <v>10</v>
      </c>
      <c r="F5469">
        <v>10056</v>
      </c>
      <c r="G5469">
        <v>413</v>
      </c>
    </row>
    <row r="5470" spans="1:7">
      <c r="A5470" s="2">
        <v>43992</v>
      </c>
      <c r="B5470" s="2">
        <f t="shared" si="170"/>
        <v>44012</v>
      </c>
      <c r="C5470" s="3">
        <f t="shared" si="171"/>
        <v>1</v>
      </c>
      <c r="D5470" t="s">
        <v>33</v>
      </c>
      <c r="E5470">
        <v>11</v>
      </c>
      <c r="F5470">
        <v>9537</v>
      </c>
      <c r="G5470">
        <v>499</v>
      </c>
    </row>
    <row r="5471" spans="1:7">
      <c r="A5471" s="2">
        <v>43992</v>
      </c>
      <c r="B5471" s="2">
        <f t="shared" si="170"/>
        <v>44012</v>
      </c>
      <c r="C5471" s="3">
        <f t="shared" si="171"/>
        <v>1</v>
      </c>
      <c r="D5471" t="s">
        <v>15</v>
      </c>
      <c r="E5471">
        <v>12</v>
      </c>
      <c r="F5471">
        <v>67363</v>
      </c>
      <c r="G5471">
        <v>2800</v>
      </c>
    </row>
    <row r="5472" spans="1:7">
      <c r="A5472" s="2">
        <v>43992</v>
      </c>
      <c r="B5472" s="2">
        <f t="shared" si="170"/>
        <v>44012</v>
      </c>
      <c r="C5472" s="3">
        <f t="shared" si="171"/>
        <v>1</v>
      </c>
      <c r="D5472" t="s">
        <v>18</v>
      </c>
      <c r="E5472">
        <v>13</v>
      </c>
      <c r="F5472">
        <v>51465</v>
      </c>
      <c r="G5472">
        <v>2292</v>
      </c>
    </row>
    <row r="5473" spans="1:7">
      <c r="A5473" s="2">
        <v>43992</v>
      </c>
      <c r="B5473" s="2">
        <f t="shared" si="170"/>
        <v>44012</v>
      </c>
      <c r="C5473" s="3">
        <f t="shared" si="171"/>
        <v>1</v>
      </c>
      <c r="D5473" t="s">
        <v>57</v>
      </c>
      <c r="E5473">
        <v>66</v>
      </c>
      <c r="F5473">
        <v>1149</v>
      </c>
      <c r="G5473">
        <v>6</v>
      </c>
    </row>
    <row r="5474" spans="1:7">
      <c r="A5474" s="2">
        <v>43992</v>
      </c>
      <c r="B5474" s="2">
        <f t="shared" si="170"/>
        <v>44012</v>
      </c>
      <c r="C5474" s="3">
        <f t="shared" si="171"/>
        <v>1</v>
      </c>
      <c r="D5474" t="s">
        <v>26</v>
      </c>
      <c r="E5474">
        <v>15</v>
      </c>
      <c r="F5474">
        <v>673</v>
      </c>
      <c r="G5474">
        <v>17</v>
      </c>
    </row>
    <row r="5475" spans="1:7">
      <c r="A5475" s="2">
        <v>43992</v>
      </c>
      <c r="B5475" s="2">
        <f t="shared" si="170"/>
        <v>44012</v>
      </c>
      <c r="C5475" s="3">
        <f t="shared" si="171"/>
        <v>1</v>
      </c>
      <c r="D5475" t="s">
        <v>53</v>
      </c>
      <c r="E5475">
        <v>16</v>
      </c>
      <c r="F5475">
        <v>3262</v>
      </c>
      <c r="G5475">
        <v>85</v>
      </c>
    </row>
    <row r="5476" spans="1:7">
      <c r="A5476" s="2">
        <v>43992</v>
      </c>
      <c r="B5476" s="2">
        <f t="shared" si="170"/>
        <v>44012</v>
      </c>
      <c r="C5476" s="3">
        <f t="shared" si="171"/>
        <v>1</v>
      </c>
      <c r="D5476" t="s">
        <v>6</v>
      </c>
      <c r="E5476">
        <v>17</v>
      </c>
      <c r="F5476">
        <v>130889</v>
      </c>
      <c r="G5476">
        <v>6302</v>
      </c>
    </row>
    <row r="5477" spans="1:7">
      <c r="A5477" s="2">
        <v>43992</v>
      </c>
      <c r="B5477" s="2">
        <f t="shared" si="170"/>
        <v>44012</v>
      </c>
      <c r="C5477" s="3">
        <f t="shared" si="171"/>
        <v>1</v>
      </c>
      <c r="D5477" t="s">
        <v>27</v>
      </c>
      <c r="E5477">
        <v>18</v>
      </c>
      <c r="F5477">
        <v>39297</v>
      </c>
      <c r="G5477">
        <v>2355</v>
      </c>
    </row>
    <row r="5478" spans="1:7">
      <c r="A5478" s="2">
        <v>43992</v>
      </c>
      <c r="B5478" s="2">
        <f t="shared" si="170"/>
        <v>44012</v>
      </c>
      <c r="C5478" s="3">
        <f t="shared" si="171"/>
        <v>1</v>
      </c>
      <c r="D5478" t="s">
        <v>39</v>
      </c>
      <c r="E5478">
        <v>19</v>
      </c>
      <c r="F5478">
        <v>22733</v>
      </c>
      <c r="G5478">
        <v>638</v>
      </c>
    </row>
    <row r="5479" spans="1:7">
      <c r="A5479" s="2">
        <v>43992</v>
      </c>
      <c r="B5479" s="2">
        <f t="shared" si="170"/>
        <v>44012</v>
      </c>
      <c r="C5479" s="3">
        <f t="shared" si="171"/>
        <v>1</v>
      </c>
      <c r="D5479" t="s">
        <v>34</v>
      </c>
      <c r="E5479">
        <v>20</v>
      </c>
      <c r="F5479">
        <v>10931</v>
      </c>
      <c r="G5479">
        <v>241</v>
      </c>
    </row>
    <row r="5480" spans="1:7">
      <c r="A5480" s="2">
        <v>43992</v>
      </c>
      <c r="B5480" s="2">
        <f t="shared" si="170"/>
        <v>44012</v>
      </c>
      <c r="C5480" s="3">
        <f t="shared" si="171"/>
        <v>1</v>
      </c>
      <c r="D5480" t="s">
        <v>28</v>
      </c>
      <c r="E5480">
        <v>21</v>
      </c>
      <c r="F5480">
        <v>12029</v>
      </c>
      <c r="G5480">
        <v>498</v>
      </c>
    </row>
    <row r="5481" spans="1:7">
      <c r="A5481" s="2">
        <v>43992</v>
      </c>
      <c r="B5481" s="2">
        <f t="shared" si="170"/>
        <v>44012</v>
      </c>
      <c r="C5481" s="3">
        <f t="shared" si="171"/>
        <v>1</v>
      </c>
      <c r="D5481" t="s">
        <v>40</v>
      </c>
      <c r="E5481">
        <v>22</v>
      </c>
      <c r="F5481">
        <v>44143</v>
      </c>
      <c r="G5481">
        <v>2968</v>
      </c>
    </row>
    <row r="5482" spans="1:7">
      <c r="A5482" s="2">
        <v>43992</v>
      </c>
      <c r="B5482" s="2">
        <f t="shared" si="170"/>
        <v>44012</v>
      </c>
      <c r="C5482" s="3">
        <f t="shared" si="171"/>
        <v>1</v>
      </c>
      <c r="D5482" t="s">
        <v>51</v>
      </c>
      <c r="E5482">
        <v>23</v>
      </c>
      <c r="F5482">
        <v>2637</v>
      </c>
      <c r="G5482">
        <v>100</v>
      </c>
    </row>
    <row r="5483" spans="1:7">
      <c r="A5483" s="2">
        <v>43992</v>
      </c>
      <c r="B5483" s="2">
        <f t="shared" si="170"/>
        <v>44012</v>
      </c>
      <c r="C5483" s="3">
        <f t="shared" si="171"/>
        <v>1</v>
      </c>
      <c r="D5483" t="s">
        <v>23</v>
      </c>
      <c r="E5483">
        <v>24</v>
      </c>
      <c r="F5483">
        <v>60114</v>
      </c>
      <c r="G5483">
        <v>2844</v>
      </c>
    </row>
    <row r="5484" spans="1:7">
      <c r="A5484" s="2">
        <v>43992</v>
      </c>
      <c r="B5484" s="2">
        <f t="shared" si="170"/>
        <v>44012</v>
      </c>
      <c r="C5484" s="3">
        <f t="shared" si="171"/>
        <v>1</v>
      </c>
      <c r="D5484" t="s">
        <v>9</v>
      </c>
      <c r="E5484">
        <v>25</v>
      </c>
      <c r="F5484">
        <v>104156</v>
      </c>
      <c r="G5484">
        <v>7454</v>
      </c>
    </row>
    <row r="5485" spans="1:7">
      <c r="A5485" s="2">
        <v>43992</v>
      </c>
      <c r="B5485" s="2">
        <f t="shared" si="170"/>
        <v>44012</v>
      </c>
      <c r="C5485" s="3">
        <f t="shared" si="171"/>
        <v>1</v>
      </c>
      <c r="D5485" t="s">
        <v>42</v>
      </c>
      <c r="E5485">
        <v>26</v>
      </c>
      <c r="F5485">
        <v>65377</v>
      </c>
      <c r="G5485">
        <v>5958</v>
      </c>
    </row>
    <row r="5486" spans="1:7">
      <c r="A5486" s="2">
        <v>43992</v>
      </c>
      <c r="B5486" s="2">
        <f t="shared" si="170"/>
        <v>44012</v>
      </c>
      <c r="C5486" s="3">
        <f t="shared" si="171"/>
        <v>1</v>
      </c>
      <c r="D5486" t="s">
        <v>29</v>
      </c>
      <c r="E5486">
        <v>27</v>
      </c>
      <c r="F5486">
        <v>28900</v>
      </c>
      <c r="G5486">
        <v>1267</v>
      </c>
    </row>
    <row r="5487" spans="1:7">
      <c r="A5487" s="2">
        <v>43992</v>
      </c>
      <c r="B5487" s="2">
        <f t="shared" si="170"/>
        <v>44012</v>
      </c>
      <c r="C5487" s="3">
        <f t="shared" si="171"/>
        <v>1</v>
      </c>
      <c r="D5487" t="s">
        <v>46</v>
      </c>
      <c r="E5487">
        <v>28</v>
      </c>
      <c r="F5487">
        <v>18483</v>
      </c>
      <c r="G5487">
        <v>868</v>
      </c>
    </row>
    <row r="5488" spans="1:7">
      <c r="A5488" s="2">
        <v>43992</v>
      </c>
      <c r="B5488" s="2">
        <f t="shared" si="170"/>
        <v>44012</v>
      </c>
      <c r="C5488" s="3">
        <f t="shared" si="171"/>
        <v>1</v>
      </c>
      <c r="D5488" t="s">
        <v>35</v>
      </c>
      <c r="E5488">
        <v>29</v>
      </c>
      <c r="F5488">
        <v>15662</v>
      </c>
      <c r="G5488">
        <v>861</v>
      </c>
    </row>
    <row r="5489" spans="1:7">
      <c r="A5489" s="2">
        <v>43992</v>
      </c>
      <c r="B5489" s="2">
        <f t="shared" si="170"/>
        <v>44012</v>
      </c>
      <c r="C5489" s="3">
        <f t="shared" si="171"/>
        <v>1</v>
      </c>
      <c r="D5489" t="s">
        <v>54</v>
      </c>
      <c r="E5489">
        <v>30</v>
      </c>
      <c r="F5489">
        <v>561</v>
      </c>
      <c r="G5489">
        <v>18</v>
      </c>
    </row>
    <row r="5490" spans="1:7">
      <c r="A5490" s="2">
        <v>43992</v>
      </c>
      <c r="B5490" s="2">
        <f t="shared" si="170"/>
        <v>44012</v>
      </c>
      <c r="C5490" s="3">
        <f t="shared" si="171"/>
        <v>1</v>
      </c>
      <c r="D5490" t="s">
        <v>12</v>
      </c>
      <c r="E5490">
        <v>31</v>
      </c>
      <c r="F5490">
        <v>16025</v>
      </c>
      <c r="G5490">
        <v>209</v>
      </c>
    </row>
    <row r="5491" spans="1:7">
      <c r="A5491" s="2">
        <v>43992</v>
      </c>
      <c r="B5491" s="2">
        <f t="shared" si="170"/>
        <v>44012</v>
      </c>
      <c r="C5491" s="3">
        <f t="shared" si="171"/>
        <v>1</v>
      </c>
      <c r="D5491" t="s">
        <v>24</v>
      </c>
      <c r="E5491">
        <v>32</v>
      </c>
      <c r="F5491">
        <v>10216</v>
      </c>
      <c r="G5491">
        <v>449</v>
      </c>
    </row>
    <row r="5492" spans="1:7">
      <c r="A5492" s="2">
        <v>43992</v>
      </c>
      <c r="B5492" s="2">
        <f t="shared" si="170"/>
        <v>44012</v>
      </c>
      <c r="C5492" s="3">
        <f t="shared" si="171"/>
        <v>1</v>
      </c>
      <c r="D5492" t="s">
        <v>19</v>
      </c>
      <c r="E5492">
        <v>33</v>
      </c>
      <c r="F5492">
        <v>5178</v>
      </c>
      <c r="G5492">
        <v>301</v>
      </c>
    </row>
    <row r="5493" spans="1:7">
      <c r="A5493" s="2">
        <v>43992</v>
      </c>
      <c r="B5493" s="2">
        <f t="shared" si="170"/>
        <v>44012</v>
      </c>
      <c r="C5493" s="3">
        <f t="shared" si="171"/>
        <v>1</v>
      </c>
      <c r="D5493" t="s">
        <v>21</v>
      </c>
      <c r="E5493">
        <v>34</v>
      </c>
      <c r="F5493">
        <v>165346</v>
      </c>
      <c r="G5493">
        <v>12377</v>
      </c>
    </row>
    <row r="5494" spans="1:7">
      <c r="A5494" s="2">
        <v>43992</v>
      </c>
      <c r="B5494" s="2">
        <f t="shared" si="170"/>
        <v>44012</v>
      </c>
      <c r="C5494" s="3">
        <f t="shared" si="171"/>
        <v>1</v>
      </c>
      <c r="D5494" t="s">
        <v>47</v>
      </c>
      <c r="E5494">
        <v>35</v>
      </c>
      <c r="F5494">
        <v>9250</v>
      </c>
      <c r="G5494">
        <v>410</v>
      </c>
    </row>
    <row r="5495" spans="1:7">
      <c r="A5495" s="2">
        <v>43992</v>
      </c>
      <c r="B5495" s="2">
        <f t="shared" si="170"/>
        <v>44012</v>
      </c>
      <c r="C5495" s="3">
        <f t="shared" si="171"/>
        <v>1</v>
      </c>
      <c r="D5495" t="s">
        <v>16</v>
      </c>
      <c r="E5495">
        <v>36</v>
      </c>
      <c r="F5495">
        <v>384945</v>
      </c>
      <c r="G5495">
        <v>30376</v>
      </c>
    </row>
    <row r="5496" spans="1:7">
      <c r="A5496" s="2">
        <v>43992</v>
      </c>
      <c r="B5496" s="2">
        <f t="shared" si="170"/>
        <v>44012</v>
      </c>
      <c r="C5496" s="3">
        <f t="shared" si="171"/>
        <v>1</v>
      </c>
      <c r="D5496" t="s">
        <v>20</v>
      </c>
      <c r="E5496">
        <v>37</v>
      </c>
      <c r="F5496">
        <v>38305</v>
      </c>
      <c r="G5496">
        <v>1096</v>
      </c>
    </row>
    <row r="5497" spans="1:7">
      <c r="A5497" s="2">
        <v>43992</v>
      </c>
      <c r="B5497" s="2">
        <f t="shared" si="170"/>
        <v>44012</v>
      </c>
      <c r="C5497" s="3">
        <f t="shared" si="171"/>
        <v>1</v>
      </c>
      <c r="D5497" t="s">
        <v>48</v>
      </c>
      <c r="E5497">
        <v>38</v>
      </c>
      <c r="F5497">
        <v>2944</v>
      </c>
      <c r="G5497">
        <v>76</v>
      </c>
    </row>
    <row r="5498" spans="1:7">
      <c r="A5498" s="2">
        <v>43992</v>
      </c>
      <c r="B5498" s="2">
        <f t="shared" si="170"/>
        <v>44012</v>
      </c>
      <c r="C5498" s="3">
        <f t="shared" si="171"/>
        <v>1</v>
      </c>
      <c r="D5498" t="s">
        <v>59</v>
      </c>
      <c r="E5498">
        <v>69</v>
      </c>
      <c r="F5498">
        <v>30</v>
      </c>
      <c r="G5498">
        <v>2</v>
      </c>
    </row>
    <row r="5499" spans="1:7">
      <c r="A5499" s="2">
        <v>43992</v>
      </c>
      <c r="B5499" s="2">
        <f t="shared" si="170"/>
        <v>44012</v>
      </c>
      <c r="C5499" s="3">
        <f t="shared" si="171"/>
        <v>1</v>
      </c>
      <c r="D5499" t="s">
        <v>41</v>
      </c>
      <c r="E5499">
        <v>39</v>
      </c>
      <c r="F5499">
        <v>39575</v>
      </c>
      <c r="G5499">
        <v>2457</v>
      </c>
    </row>
    <row r="5500" spans="1:7">
      <c r="A5500" s="2">
        <v>43992</v>
      </c>
      <c r="B5500" s="2">
        <f t="shared" si="170"/>
        <v>44012</v>
      </c>
      <c r="C5500" s="3">
        <f t="shared" si="171"/>
        <v>1</v>
      </c>
      <c r="D5500" t="s">
        <v>30</v>
      </c>
      <c r="E5500">
        <v>40</v>
      </c>
      <c r="F5500">
        <v>7480</v>
      </c>
      <c r="G5500">
        <v>355</v>
      </c>
    </row>
    <row r="5501" spans="1:7">
      <c r="A5501" s="2">
        <v>43992</v>
      </c>
      <c r="B5501" s="2">
        <f t="shared" si="170"/>
        <v>44012</v>
      </c>
      <c r="C5501" s="3">
        <f t="shared" si="171"/>
        <v>1</v>
      </c>
      <c r="D5501" t="s">
        <v>14</v>
      </c>
      <c r="E5501">
        <v>41</v>
      </c>
      <c r="F5501">
        <v>5099</v>
      </c>
      <c r="G5501">
        <v>169</v>
      </c>
    </row>
    <row r="5502" spans="1:7">
      <c r="A5502" s="2">
        <v>43992</v>
      </c>
      <c r="B5502" s="2">
        <f t="shared" si="170"/>
        <v>44012</v>
      </c>
      <c r="C5502" s="3">
        <f t="shared" si="171"/>
        <v>1</v>
      </c>
      <c r="D5502" t="s">
        <v>31</v>
      </c>
      <c r="E5502">
        <v>42</v>
      </c>
      <c r="F5502">
        <v>81410</v>
      </c>
      <c r="G5502">
        <v>6143</v>
      </c>
    </row>
    <row r="5503" spans="1:7">
      <c r="A5503" s="2">
        <v>43992</v>
      </c>
      <c r="B5503" s="2">
        <f t="shared" si="170"/>
        <v>44012</v>
      </c>
      <c r="C5503" s="3">
        <f t="shared" si="171"/>
        <v>1</v>
      </c>
      <c r="D5503" t="s">
        <v>55</v>
      </c>
      <c r="E5503">
        <v>72</v>
      </c>
      <c r="F5503">
        <v>5329</v>
      </c>
      <c r="G5503">
        <v>143</v>
      </c>
    </row>
    <row r="5504" spans="1:7">
      <c r="A5504" s="2">
        <v>43992</v>
      </c>
      <c r="B5504" s="2">
        <f t="shared" si="170"/>
        <v>44012</v>
      </c>
      <c r="C5504" s="3">
        <f t="shared" si="171"/>
        <v>1</v>
      </c>
      <c r="D5504" t="s">
        <v>17</v>
      </c>
      <c r="E5504">
        <v>44</v>
      </c>
      <c r="F5504">
        <v>15756</v>
      </c>
      <c r="G5504">
        <v>812</v>
      </c>
    </row>
    <row r="5505" spans="1:7">
      <c r="A5505" s="2">
        <v>43992</v>
      </c>
      <c r="B5505" s="2">
        <f t="shared" si="170"/>
        <v>44012</v>
      </c>
      <c r="C5505" s="3">
        <f t="shared" si="171"/>
        <v>1</v>
      </c>
      <c r="D5505" t="s">
        <v>32</v>
      </c>
      <c r="E5505">
        <v>45</v>
      </c>
      <c r="F5505">
        <v>15759</v>
      </c>
      <c r="G5505">
        <v>575</v>
      </c>
    </row>
    <row r="5506" spans="1:7">
      <c r="A5506" s="2">
        <v>43992</v>
      </c>
      <c r="B5506" s="2">
        <f t="shared" si="170"/>
        <v>44012</v>
      </c>
      <c r="C5506" s="3">
        <f t="shared" si="171"/>
        <v>1</v>
      </c>
      <c r="D5506" t="s">
        <v>43</v>
      </c>
      <c r="E5506">
        <v>46</v>
      </c>
      <c r="F5506">
        <v>5604</v>
      </c>
      <c r="G5506">
        <v>69</v>
      </c>
    </row>
    <row r="5507" spans="1:7">
      <c r="A5507" s="2">
        <v>43992</v>
      </c>
      <c r="B5507" s="2">
        <f t="shared" si="170"/>
        <v>44012</v>
      </c>
      <c r="C5507" s="3">
        <f t="shared" si="171"/>
        <v>1</v>
      </c>
      <c r="D5507" t="s">
        <v>25</v>
      </c>
      <c r="E5507">
        <v>47</v>
      </c>
      <c r="F5507">
        <v>28379</v>
      </c>
      <c r="G5507">
        <v>436</v>
      </c>
    </row>
    <row r="5508" spans="1:7">
      <c r="A5508" s="2">
        <v>43992</v>
      </c>
      <c r="B5508" s="2">
        <f t="shared" ref="B5508:B5571" si="172">EOMONTH(A5508,0)</f>
        <v>44012</v>
      </c>
      <c r="C5508" s="3">
        <f t="shared" ref="C5508:C5571" si="173">IF(A5508=B5508,0,1)</f>
        <v>1</v>
      </c>
      <c r="D5508" t="s">
        <v>11</v>
      </c>
      <c r="E5508">
        <v>48</v>
      </c>
      <c r="F5508">
        <v>81771</v>
      </c>
      <c r="G5508">
        <v>1916</v>
      </c>
    </row>
    <row r="5509" spans="1:7">
      <c r="A5509" s="2">
        <v>43992</v>
      </c>
      <c r="B5509" s="2">
        <f t="shared" si="172"/>
        <v>44012</v>
      </c>
      <c r="C5509" s="3">
        <f t="shared" si="173"/>
        <v>1</v>
      </c>
      <c r="D5509" t="s">
        <v>13</v>
      </c>
      <c r="E5509">
        <v>49</v>
      </c>
      <c r="F5509">
        <v>12982</v>
      </c>
      <c r="G5509">
        <v>128</v>
      </c>
    </row>
    <row r="5510" spans="1:7">
      <c r="A5510" s="2">
        <v>43992</v>
      </c>
      <c r="B5510" s="2">
        <f t="shared" si="172"/>
        <v>44012</v>
      </c>
      <c r="C5510" s="3">
        <f t="shared" si="173"/>
        <v>1</v>
      </c>
      <c r="D5510" t="s">
        <v>36</v>
      </c>
      <c r="E5510">
        <v>50</v>
      </c>
      <c r="F5510">
        <v>1095</v>
      </c>
      <c r="G5510">
        <v>55</v>
      </c>
    </row>
    <row r="5511" spans="1:7">
      <c r="A5511" s="2">
        <v>43992</v>
      </c>
      <c r="B5511" s="2">
        <f t="shared" si="172"/>
        <v>44012</v>
      </c>
      <c r="C5511" s="3">
        <f t="shared" si="173"/>
        <v>1</v>
      </c>
      <c r="D5511" t="s">
        <v>56</v>
      </c>
      <c r="E5511">
        <v>78</v>
      </c>
      <c r="F5511">
        <v>72</v>
      </c>
      <c r="G5511">
        <v>6</v>
      </c>
    </row>
    <row r="5512" spans="1:7">
      <c r="A5512" s="2">
        <v>43992</v>
      </c>
      <c r="B5512" s="2">
        <f t="shared" si="172"/>
        <v>44012</v>
      </c>
      <c r="C5512" s="3">
        <f t="shared" si="173"/>
        <v>1</v>
      </c>
      <c r="D5512" t="s">
        <v>37</v>
      </c>
      <c r="E5512">
        <v>51</v>
      </c>
      <c r="F5512">
        <v>52177</v>
      </c>
      <c r="G5512">
        <v>1514</v>
      </c>
    </row>
    <row r="5513" spans="1:7">
      <c r="A5513" s="2">
        <v>43992</v>
      </c>
      <c r="B5513" s="2">
        <f t="shared" si="172"/>
        <v>44012</v>
      </c>
      <c r="C5513" s="3">
        <f t="shared" si="173"/>
        <v>1</v>
      </c>
      <c r="D5513" t="s">
        <v>5</v>
      </c>
      <c r="E5513">
        <v>53</v>
      </c>
      <c r="F5513">
        <v>25940</v>
      </c>
      <c r="G5513">
        <v>1183</v>
      </c>
    </row>
    <row r="5514" spans="1:7">
      <c r="A5514" s="2">
        <v>43992</v>
      </c>
      <c r="B5514" s="2">
        <f t="shared" si="172"/>
        <v>44012</v>
      </c>
      <c r="C5514" s="3">
        <f t="shared" si="173"/>
        <v>1</v>
      </c>
      <c r="D5514" t="s">
        <v>58</v>
      </c>
      <c r="E5514">
        <v>54</v>
      </c>
      <c r="F5514">
        <v>2193</v>
      </c>
      <c r="G5514">
        <v>85</v>
      </c>
    </row>
    <row r="5515" spans="1:7">
      <c r="A5515" s="2">
        <v>43992</v>
      </c>
      <c r="B5515" s="2">
        <f t="shared" si="172"/>
        <v>44012</v>
      </c>
      <c r="C5515" s="3">
        <f t="shared" si="173"/>
        <v>1</v>
      </c>
      <c r="D5515" t="s">
        <v>10</v>
      </c>
      <c r="E5515">
        <v>55</v>
      </c>
      <c r="F5515">
        <v>24091</v>
      </c>
      <c r="G5515">
        <v>679</v>
      </c>
    </row>
    <row r="5516" spans="1:7">
      <c r="A5516" s="2">
        <v>43992</v>
      </c>
      <c r="B5516" s="2">
        <f t="shared" si="172"/>
        <v>44012</v>
      </c>
      <c r="C5516" s="3">
        <f t="shared" si="173"/>
        <v>1</v>
      </c>
      <c r="D5516" t="s">
        <v>49</v>
      </c>
      <c r="E5516">
        <v>56</v>
      </c>
      <c r="F5516">
        <v>980</v>
      </c>
      <c r="G5516">
        <v>18</v>
      </c>
    </row>
    <row r="5517" spans="1:7">
      <c r="A5517" s="2">
        <v>43993</v>
      </c>
      <c r="B5517" s="2">
        <f t="shared" si="172"/>
        <v>44012</v>
      </c>
      <c r="C5517" s="3">
        <f t="shared" si="173"/>
        <v>1</v>
      </c>
      <c r="D5517" t="s">
        <v>52</v>
      </c>
      <c r="E5517">
        <v>1</v>
      </c>
      <c r="F5517">
        <v>22845</v>
      </c>
      <c r="G5517">
        <v>755</v>
      </c>
    </row>
    <row r="5518" spans="1:7">
      <c r="A5518" s="2">
        <v>43993</v>
      </c>
      <c r="B5518" s="2">
        <f t="shared" si="172"/>
        <v>44012</v>
      </c>
      <c r="C5518" s="3">
        <f t="shared" si="173"/>
        <v>1</v>
      </c>
      <c r="D5518" t="s">
        <v>50</v>
      </c>
      <c r="E5518">
        <v>2</v>
      </c>
      <c r="F5518">
        <v>666</v>
      </c>
      <c r="G5518">
        <v>9</v>
      </c>
    </row>
    <row r="5519" spans="1:7">
      <c r="A5519" s="2">
        <v>43993</v>
      </c>
      <c r="B5519" s="2">
        <f t="shared" si="172"/>
        <v>44012</v>
      </c>
      <c r="C5519" s="3">
        <f t="shared" si="173"/>
        <v>1</v>
      </c>
      <c r="D5519" t="s">
        <v>8</v>
      </c>
      <c r="E5519">
        <v>4</v>
      </c>
      <c r="F5519">
        <v>31525</v>
      </c>
      <c r="G5519">
        <v>1130</v>
      </c>
    </row>
    <row r="5520" spans="1:7">
      <c r="A5520" s="2">
        <v>43993</v>
      </c>
      <c r="B5520" s="2">
        <f t="shared" si="172"/>
        <v>44012</v>
      </c>
      <c r="C5520" s="3">
        <f t="shared" si="173"/>
        <v>1</v>
      </c>
      <c r="D5520" t="s">
        <v>44</v>
      </c>
      <c r="E5520">
        <v>5</v>
      </c>
      <c r="F5520">
        <v>10816</v>
      </c>
      <c r="G5520">
        <v>171</v>
      </c>
    </row>
    <row r="5521" spans="1:7">
      <c r="A5521" s="2">
        <v>43993</v>
      </c>
      <c r="B5521" s="2">
        <f t="shared" si="172"/>
        <v>44012</v>
      </c>
      <c r="C5521" s="3">
        <f t="shared" si="173"/>
        <v>1</v>
      </c>
      <c r="D5521" t="s">
        <v>7</v>
      </c>
      <c r="E5521">
        <v>6</v>
      </c>
      <c r="F5521">
        <v>143709</v>
      </c>
      <c r="G5521">
        <v>4941</v>
      </c>
    </row>
    <row r="5522" spans="1:7">
      <c r="A5522" s="2">
        <v>43993</v>
      </c>
      <c r="B5522" s="2">
        <f t="shared" si="172"/>
        <v>44012</v>
      </c>
      <c r="C5522" s="3">
        <f t="shared" si="173"/>
        <v>1</v>
      </c>
      <c r="D5522" t="s">
        <v>22</v>
      </c>
      <c r="E5522">
        <v>8</v>
      </c>
      <c r="F5522">
        <v>28632</v>
      </c>
      <c r="G5522">
        <v>1583</v>
      </c>
    </row>
    <row r="5523" spans="1:7">
      <c r="A5523" s="2">
        <v>43993</v>
      </c>
      <c r="B5523" s="2">
        <f t="shared" si="172"/>
        <v>44012</v>
      </c>
      <c r="C5523" s="3">
        <f t="shared" si="173"/>
        <v>1</v>
      </c>
      <c r="D5523" t="s">
        <v>38</v>
      </c>
      <c r="E5523">
        <v>9</v>
      </c>
      <c r="F5523">
        <v>44461</v>
      </c>
      <c r="G5523">
        <v>4146</v>
      </c>
    </row>
    <row r="5524" spans="1:7">
      <c r="A5524" s="2">
        <v>43993</v>
      </c>
      <c r="B5524" s="2">
        <f t="shared" si="172"/>
        <v>44012</v>
      </c>
      <c r="C5524" s="3">
        <f t="shared" si="173"/>
        <v>1</v>
      </c>
      <c r="D5524" t="s">
        <v>45</v>
      </c>
      <c r="E5524">
        <v>10</v>
      </c>
      <c r="F5524">
        <v>10106</v>
      </c>
      <c r="G5524">
        <v>414</v>
      </c>
    </row>
    <row r="5525" spans="1:7">
      <c r="A5525" s="2">
        <v>43993</v>
      </c>
      <c r="B5525" s="2">
        <f t="shared" si="172"/>
        <v>44012</v>
      </c>
      <c r="C5525" s="3">
        <f t="shared" si="173"/>
        <v>1</v>
      </c>
      <c r="D5525" t="s">
        <v>33</v>
      </c>
      <c r="E5525">
        <v>11</v>
      </c>
      <c r="F5525">
        <v>9589</v>
      </c>
      <c r="G5525">
        <v>502</v>
      </c>
    </row>
    <row r="5526" spans="1:7">
      <c r="A5526" s="2">
        <v>43993</v>
      </c>
      <c r="B5526" s="2">
        <f t="shared" si="172"/>
        <v>44012</v>
      </c>
      <c r="C5526" s="3">
        <f t="shared" si="173"/>
        <v>1</v>
      </c>
      <c r="D5526" t="s">
        <v>15</v>
      </c>
      <c r="E5526">
        <v>12</v>
      </c>
      <c r="F5526">
        <v>69061</v>
      </c>
      <c r="G5526">
        <v>2847</v>
      </c>
    </row>
    <row r="5527" spans="1:7">
      <c r="A5527" s="2">
        <v>43993</v>
      </c>
      <c r="B5527" s="2">
        <f t="shared" si="172"/>
        <v>44012</v>
      </c>
      <c r="C5527" s="3">
        <f t="shared" si="173"/>
        <v>1</v>
      </c>
      <c r="D5527" t="s">
        <v>18</v>
      </c>
      <c r="E5527">
        <v>13</v>
      </c>
      <c r="F5527">
        <v>52332</v>
      </c>
      <c r="G5527">
        <v>2337</v>
      </c>
    </row>
    <row r="5528" spans="1:7">
      <c r="A5528" s="2">
        <v>43993</v>
      </c>
      <c r="B5528" s="2">
        <f t="shared" si="172"/>
        <v>44012</v>
      </c>
      <c r="C5528" s="3">
        <f t="shared" si="173"/>
        <v>1</v>
      </c>
      <c r="D5528" t="s">
        <v>57</v>
      </c>
      <c r="E5528">
        <v>66</v>
      </c>
      <c r="F5528">
        <v>1152</v>
      </c>
      <c r="G5528">
        <v>6</v>
      </c>
    </row>
    <row r="5529" spans="1:7">
      <c r="A5529" s="2">
        <v>43993</v>
      </c>
      <c r="B5529" s="2">
        <f t="shared" si="172"/>
        <v>44012</v>
      </c>
      <c r="C5529" s="3">
        <f t="shared" si="173"/>
        <v>1</v>
      </c>
      <c r="D5529" t="s">
        <v>26</v>
      </c>
      <c r="E5529">
        <v>15</v>
      </c>
      <c r="F5529">
        <v>680</v>
      </c>
      <c r="G5529">
        <v>17</v>
      </c>
    </row>
    <row r="5530" spans="1:7">
      <c r="A5530" s="2">
        <v>43993</v>
      </c>
      <c r="B5530" s="2">
        <f t="shared" si="172"/>
        <v>44012</v>
      </c>
      <c r="C5530" s="3">
        <f t="shared" si="173"/>
        <v>1</v>
      </c>
      <c r="D5530" t="s">
        <v>53</v>
      </c>
      <c r="E5530">
        <v>16</v>
      </c>
      <c r="F5530">
        <v>3303</v>
      </c>
      <c r="G5530">
        <v>86</v>
      </c>
    </row>
    <row r="5531" spans="1:7">
      <c r="A5531" s="2">
        <v>43993</v>
      </c>
      <c r="B5531" s="2">
        <f t="shared" si="172"/>
        <v>44012</v>
      </c>
      <c r="C5531" s="3">
        <f t="shared" si="173"/>
        <v>1</v>
      </c>
      <c r="D5531" t="s">
        <v>6</v>
      </c>
      <c r="E5531">
        <v>17</v>
      </c>
      <c r="F5531">
        <v>131731</v>
      </c>
      <c r="G5531">
        <v>6388</v>
      </c>
    </row>
    <row r="5532" spans="1:7">
      <c r="A5532" s="2">
        <v>43993</v>
      </c>
      <c r="B5532" s="2">
        <f t="shared" si="172"/>
        <v>44012</v>
      </c>
      <c r="C5532" s="3">
        <f t="shared" si="173"/>
        <v>1</v>
      </c>
      <c r="D5532" t="s">
        <v>27</v>
      </c>
      <c r="E5532">
        <v>18</v>
      </c>
      <c r="F5532">
        <v>39714</v>
      </c>
      <c r="G5532">
        <v>2380</v>
      </c>
    </row>
    <row r="5533" spans="1:7">
      <c r="A5533" s="2">
        <v>43993</v>
      </c>
      <c r="B5533" s="2">
        <f t="shared" si="172"/>
        <v>44012</v>
      </c>
      <c r="C5533" s="3">
        <f t="shared" si="173"/>
        <v>1</v>
      </c>
      <c r="D5533" t="s">
        <v>39</v>
      </c>
      <c r="E5533">
        <v>19</v>
      </c>
      <c r="F5533">
        <v>23103</v>
      </c>
      <c r="G5533">
        <v>641</v>
      </c>
    </row>
    <row r="5534" spans="1:7">
      <c r="A5534" s="2">
        <v>43993</v>
      </c>
      <c r="B5534" s="2">
        <f t="shared" si="172"/>
        <v>44012</v>
      </c>
      <c r="C5534" s="3">
        <f t="shared" si="173"/>
        <v>1</v>
      </c>
      <c r="D5534" t="s">
        <v>34</v>
      </c>
      <c r="E5534">
        <v>20</v>
      </c>
      <c r="F5534">
        <v>10984</v>
      </c>
      <c r="G5534">
        <v>242</v>
      </c>
    </row>
    <row r="5535" spans="1:7">
      <c r="A5535" s="2">
        <v>43993</v>
      </c>
      <c r="B5535" s="2">
        <f t="shared" si="172"/>
        <v>44012</v>
      </c>
      <c r="C5535" s="3">
        <f t="shared" si="173"/>
        <v>1</v>
      </c>
      <c r="D5535" t="s">
        <v>28</v>
      </c>
      <c r="E5535">
        <v>21</v>
      </c>
      <c r="F5535">
        <v>12128</v>
      </c>
      <c r="G5535">
        <v>513</v>
      </c>
    </row>
    <row r="5536" spans="1:7">
      <c r="A5536" s="2">
        <v>43993</v>
      </c>
      <c r="B5536" s="2">
        <f t="shared" si="172"/>
        <v>44012</v>
      </c>
      <c r="C5536" s="3">
        <f t="shared" si="173"/>
        <v>1</v>
      </c>
      <c r="D5536" t="s">
        <v>40</v>
      </c>
      <c r="E5536">
        <v>22</v>
      </c>
      <c r="F5536">
        <v>44585</v>
      </c>
      <c r="G5536">
        <v>2987</v>
      </c>
    </row>
    <row r="5537" spans="1:7">
      <c r="A5537" s="2">
        <v>43993</v>
      </c>
      <c r="B5537" s="2">
        <f t="shared" si="172"/>
        <v>44012</v>
      </c>
      <c r="C5537" s="3">
        <f t="shared" si="173"/>
        <v>1</v>
      </c>
      <c r="D5537" t="s">
        <v>51</v>
      </c>
      <c r="E5537">
        <v>23</v>
      </c>
      <c r="F5537">
        <v>2667</v>
      </c>
      <c r="G5537">
        <v>100</v>
      </c>
    </row>
    <row r="5538" spans="1:7">
      <c r="A5538" s="2">
        <v>43993</v>
      </c>
      <c r="B5538" s="2">
        <f t="shared" si="172"/>
        <v>44012</v>
      </c>
      <c r="C5538" s="3">
        <f t="shared" si="173"/>
        <v>1</v>
      </c>
      <c r="D5538" t="s">
        <v>23</v>
      </c>
      <c r="E5538">
        <v>24</v>
      </c>
      <c r="F5538">
        <v>60823</v>
      </c>
      <c r="G5538">
        <v>2875</v>
      </c>
    </row>
    <row r="5539" spans="1:7">
      <c r="A5539" s="2">
        <v>43993</v>
      </c>
      <c r="B5539" s="2">
        <f t="shared" si="172"/>
        <v>44012</v>
      </c>
      <c r="C5539" s="3">
        <f t="shared" si="173"/>
        <v>1</v>
      </c>
      <c r="D5539" t="s">
        <v>9</v>
      </c>
      <c r="E5539">
        <v>25</v>
      </c>
      <c r="F5539">
        <v>104667</v>
      </c>
      <c r="G5539">
        <v>7492</v>
      </c>
    </row>
    <row r="5540" spans="1:7">
      <c r="A5540" s="2">
        <v>43993</v>
      </c>
      <c r="B5540" s="2">
        <f t="shared" si="172"/>
        <v>44012</v>
      </c>
      <c r="C5540" s="3">
        <f t="shared" si="173"/>
        <v>1</v>
      </c>
      <c r="D5540" t="s">
        <v>42</v>
      </c>
      <c r="E5540">
        <v>26</v>
      </c>
      <c r="F5540">
        <v>65627</v>
      </c>
      <c r="G5540">
        <v>5985</v>
      </c>
    </row>
    <row r="5541" spans="1:7">
      <c r="A5541" s="2">
        <v>43993</v>
      </c>
      <c r="B5541" s="2">
        <f t="shared" si="172"/>
        <v>44012</v>
      </c>
      <c r="C5541" s="3">
        <f t="shared" si="173"/>
        <v>1</v>
      </c>
      <c r="D5541" t="s">
        <v>29</v>
      </c>
      <c r="E5541">
        <v>27</v>
      </c>
      <c r="F5541">
        <v>29347</v>
      </c>
      <c r="G5541">
        <v>1280</v>
      </c>
    </row>
    <row r="5542" spans="1:7">
      <c r="A5542" s="2">
        <v>43993</v>
      </c>
      <c r="B5542" s="2">
        <f t="shared" si="172"/>
        <v>44012</v>
      </c>
      <c r="C5542" s="3">
        <f t="shared" si="173"/>
        <v>1</v>
      </c>
      <c r="D5542" t="s">
        <v>46</v>
      </c>
      <c r="E5542">
        <v>28</v>
      </c>
      <c r="F5542">
        <v>18483</v>
      </c>
      <c r="G5542">
        <v>868</v>
      </c>
    </row>
    <row r="5543" spans="1:7">
      <c r="A5543" s="2">
        <v>43993</v>
      </c>
      <c r="B5543" s="2">
        <f t="shared" si="172"/>
        <v>44012</v>
      </c>
      <c r="C5543" s="3">
        <f t="shared" si="173"/>
        <v>1</v>
      </c>
      <c r="D5543" t="s">
        <v>35</v>
      </c>
      <c r="E5543">
        <v>29</v>
      </c>
      <c r="F5543">
        <v>15924</v>
      </c>
      <c r="G5543">
        <v>873</v>
      </c>
    </row>
    <row r="5544" spans="1:7">
      <c r="A5544" s="2">
        <v>43993</v>
      </c>
      <c r="B5544" s="2">
        <f t="shared" si="172"/>
        <v>44012</v>
      </c>
      <c r="C5544" s="3">
        <f t="shared" si="173"/>
        <v>1</v>
      </c>
      <c r="D5544" t="s">
        <v>54</v>
      </c>
      <c r="E5544">
        <v>30</v>
      </c>
      <c r="F5544">
        <v>563</v>
      </c>
      <c r="G5544">
        <v>18</v>
      </c>
    </row>
    <row r="5545" spans="1:7">
      <c r="A5545" s="2">
        <v>43993</v>
      </c>
      <c r="B5545" s="2">
        <f t="shared" si="172"/>
        <v>44012</v>
      </c>
      <c r="C5545" s="3">
        <f t="shared" si="173"/>
        <v>1</v>
      </c>
      <c r="D5545" t="s">
        <v>12</v>
      </c>
      <c r="E5545">
        <v>31</v>
      </c>
      <c r="F5545">
        <v>16315</v>
      </c>
      <c r="G5545">
        <v>217</v>
      </c>
    </row>
    <row r="5546" spans="1:7">
      <c r="A5546" s="2">
        <v>43993</v>
      </c>
      <c r="B5546" s="2">
        <f t="shared" si="172"/>
        <v>44012</v>
      </c>
      <c r="C5546" s="3">
        <f t="shared" si="173"/>
        <v>1</v>
      </c>
      <c r="D5546" t="s">
        <v>24</v>
      </c>
      <c r="E5546">
        <v>32</v>
      </c>
      <c r="F5546">
        <v>10464</v>
      </c>
      <c r="G5546">
        <v>460</v>
      </c>
    </row>
    <row r="5547" spans="1:7">
      <c r="A5547" s="2">
        <v>43993</v>
      </c>
      <c r="B5547" s="2">
        <f t="shared" si="172"/>
        <v>44012</v>
      </c>
      <c r="C5547" s="3">
        <f t="shared" si="173"/>
        <v>1</v>
      </c>
      <c r="D5547" t="s">
        <v>19</v>
      </c>
      <c r="E5547">
        <v>33</v>
      </c>
      <c r="F5547">
        <v>5209</v>
      </c>
      <c r="G5547">
        <v>308</v>
      </c>
    </row>
    <row r="5548" spans="1:7">
      <c r="A5548" s="2">
        <v>43993</v>
      </c>
      <c r="B5548" s="2">
        <f t="shared" si="172"/>
        <v>44012</v>
      </c>
      <c r="C5548" s="3">
        <f t="shared" si="173"/>
        <v>1</v>
      </c>
      <c r="D5548" t="s">
        <v>21</v>
      </c>
      <c r="E5548">
        <v>34</v>
      </c>
      <c r="F5548">
        <v>165816</v>
      </c>
      <c r="G5548">
        <v>12443</v>
      </c>
    </row>
    <row r="5549" spans="1:7">
      <c r="A5549" s="2">
        <v>43993</v>
      </c>
      <c r="B5549" s="2">
        <f t="shared" si="172"/>
        <v>44012</v>
      </c>
      <c r="C5549" s="3">
        <f t="shared" si="173"/>
        <v>1</v>
      </c>
      <c r="D5549" t="s">
        <v>47</v>
      </c>
      <c r="E5549">
        <v>35</v>
      </c>
      <c r="F5549">
        <v>9368</v>
      </c>
      <c r="G5549">
        <v>421</v>
      </c>
    </row>
    <row r="5550" spans="1:7">
      <c r="A5550" s="2">
        <v>43993</v>
      </c>
      <c r="B5550" s="2">
        <f t="shared" si="172"/>
        <v>44012</v>
      </c>
      <c r="C5550" s="3">
        <f t="shared" si="173"/>
        <v>1</v>
      </c>
      <c r="D5550" t="s">
        <v>16</v>
      </c>
      <c r="E5550">
        <v>36</v>
      </c>
      <c r="F5550">
        <v>385669</v>
      </c>
      <c r="G5550">
        <v>30431</v>
      </c>
    </row>
    <row r="5551" spans="1:7">
      <c r="A5551" s="2">
        <v>43993</v>
      </c>
      <c r="B5551" s="2">
        <f t="shared" si="172"/>
        <v>44012</v>
      </c>
      <c r="C5551" s="3">
        <f t="shared" si="173"/>
        <v>1</v>
      </c>
      <c r="D5551" t="s">
        <v>20</v>
      </c>
      <c r="E5551">
        <v>37</v>
      </c>
      <c r="F5551">
        <v>39735</v>
      </c>
      <c r="G5551">
        <v>1114</v>
      </c>
    </row>
    <row r="5552" spans="1:7">
      <c r="A5552" s="2">
        <v>43993</v>
      </c>
      <c r="B5552" s="2">
        <f t="shared" si="172"/>
        <v>44012</v>
      </c>
      <c r="C5552" s="3">
        <f t="shared" si="173"/>
        <v>1</v>
      </c>
      <c r="D5552" t="s">
        <v>48</v>
      </c>
      <c r="E5552">
        <v>38</v>
      </c>
      <c r="F5552">
        <v>2983</v>
      </c>
      <c r="G5552">
        <v>77</v>
      </c>
    </row>
    <row r="5553" spans="1:7">
      <c r="A5553" s="2">
        <v>43993</v>
      </c>
      <c r="B5553" s="2">
        <f t="shared" si="172"/>
        <v>44012</v>
      </c>
      <c r="C5553" s="3">
        <f t="shared" si="173"/>
        <v>1</v>
      </c>
      <c r="D5553" t="s">
        <v>59</v>
      </c>
      <c r="E5553">
        <v>69</v>
      </c>
      <c r="F5553">
        <v>30</v>
      </c>
      <c r="G5553">
        <v>2</v>
      </c>
    </row>
    <row r="5554" spans="1:7">
      <c r="A5554" s="2">
        <v>43993</v>
      </c>
      <c r="B5554" s="2">
        <f t="shared" si="172"/>
        <v>44012</v>
      </c>
      <c r="C5554" s="3">
        <f t="shared" si="173"/>
        <v>1</v>
      </c>
      <c r="D5554" t="s">
        <v>41</v>
      </c>
      <c r="E5554">
        <v>39</v>
      </c>
      <c r="F5554">
        <v>40004</v>
      </c>
      <c r="G5554">
        <v>2490</v>
      </c>
    </row>
    <row r="5555" spans="1:7">
      <c r="A5555" s="2">
        <v>43993</v>
      </c>
      <c r="B5555" s="2">
        <f t="shared" si="172"/>
        <v>44012</v>
      </c>
      <c r="C5555" s="3">
        <f t="shared" si="173"/>
        <v>1</v>
      </c>
      <c r="D5555" t="s">
        <v>30</v>
      </c>
      <c r="E5555">
        <v>40</v>
      </c>
      <c r="F5555">
        <v>7626</v>
      </c>
      <c r="G5555">
        <v>357</v>
      </c>
    </row>
    <row r="5556" spans="1:7">
      <c r="A5556" s="2">
        <v>43993</v>
      </c>
      <c r="B5556" s="2">
        <f t="shared" si="172"/>
        <v>44012</v>
      </c>
      <c r="C5556" s="3">
        <f t="shared" si="173"/>
        <v>1</v>
      </c>
      <c r="D5556" t="s">
        <v>14</v>
      </c>
      <c r="E5556">
        <v>41</v>
      </c>
      <c r="F5556">
        <v>5252</v>
      </c>
      <c r="G5556">
        <v>171</v>
      </c>
    </row>
    <row r="5557" spans="1:7">
      <c r="A5557" s="2">
        <v>43993</v>
      </c>
      <c r="B5557" s="2">
        <f t="shared" si="172"/>
        <v>44012</v>
      </c>
      <c r="C5557" s="3">
        <f t="shared" si="173"/>
        <v>1</v>
      </c>
      <c r="D5557" t="s">
        <v>31</v>
      </c>
      <c r="E5557">
        <v>42</v>
      </c>
      <c r="F5557">
        <v>81944</v>
      </c>
      <c r="G5557">
        <v>6187</v>
      </c>
    </row>
    <row r="5558" spans="1:7">
      <c r="A5558" s="2">
        <v>43993</v>
      </c>
      <c r="B5558" s="2">
        <f t="shared" si="172"/>
        <v>44012</v>
      </c>
      <c r="C5558" s="3">
        <f t="shared" si="173"/>
        <v>1</v>
      </c>
      <c r="D5558" t="s">
        <v>55</v>
      </c>
      <c r="E5558">
        <v>72</v>
      </c>
      <c r="F5558">
        <v>5352</v>
      </c>
      <c r="G5558">
        <v>144</v>
      </c>
    </row>
    <row r="5559" spans="1:7">
      <c r="A5559" s="2">
        <v>43993</v>
      </c>
      <c r="B5559" s="2">
        <f t="shared" si="172"/>
        <v>44012</v>
      </c>
      <c r="C5559" s="3">
        <f t="shared" si="173"/>
        <v>1</v>
      </c>
      <c r="D5559" t="s">
        <v>17</v>
      </c>
      <c r="E5559">
        <v>44</v>
      </c>
      <c r="F5559">
        <v>15862</v>
      </c>
      <c r="G5559">
        <v>823</v>
      </c>
    </row>
    <row r="5560" spans="1:7">
      <c r="A5560" s="2">
        <v>43993</v>
      </c>
      <c r="B5560" s="2">
        <f t="shared" si="172"/>
        <v>44012</v>
      </c>
      <c r="C5560" s="3">
        <f t="shared" si="173"/>
        <v>1</v>
      </c>
      <c r="D5560" t="s">
        <v>32</v>
      </c>
      <c r="E5560">
        <v>45</v>
      </c>
      <c r="F5560">
        <v>16441</v>
      </c>
      <c r="G5560">
        <v>588</v>
      </c>
    </row>
    <row r="5561" spans="1:7">
      <c r="A5561" s="2">
        <v>43993</v>
      </c>
      <c r="B5561" s="2">
        <f t="shared" si="172"/>
        <v>44012</v>
      </c>
      <c r="C5561" s="3">
        <f t="shared" si="173"/>
        <v>1</v>
      </c>
      <c r="D5561" t="s">
        <v>43</v>
      </c>
      <c r="E5561">
        <v>46</v>
      </c>
      <c r="F5561">
        <v>5665</v>
      </c>
      <c r="G5561">
        <v>73</v>
      </c>
    </row>
    <row r="5562" spans="1:7">
      <c r="A5562" s="2">
        <v>43993</v>
      </c>
      <c r="B5562" s="2">
        <f t="shared" si="172"/>
        <v>44012</v>
      </c>
      <c r="C5562" s="3">
        <f t="shared" si="173"/>
        <v>1</v>
      </c>
      <c r="D5562" t="s">
        <v>25</v>
      </c>
      <c r="E5562">
        <v>47</v>
      </c>
      <c r="F5562">
        <v>28766</v>
      </c>
      <c r="G5562">
        <v>441</v>
      </c>
    </row>
    <row r="5563" spans="1:7">
      <c r="A5563" s="2">
        <v>43993</v>
      </c>
      <c r="B5563" s="2">
        <f t="shared" si="172"/>
        <v>44012</v>
      </c>
      <c r="C5563" s="3">
        <f t="shared" si="173"/>
        <v>1</v>
      </c>
      <c r="D5563" t="s">
        <v>11</v>
      </c>
      <c r="E5563">
        <v>48</v>
      </c>
      <c r="F5563">
        <v>83772</v>
      </c>
      <c r="G5563">
        <v>1942</v>
      </c>
    </row>
    <row r="5564" spans="1:7">
      <c r="A5564" s="2">
        <v>43993</v>
      </c>
      <c r="B5564" s="2">
        <f t="shared" si="172"/>
        <v>44012</v>
      </c>
      <c r="C5564" s="3">
        <f t="shared" si="173"/>
        <v>1</v>
      </c>
      <c r="D5564" t="s">
        <v>13</v>
      </c>
      <c r="E5564">
        <v>49</v>
      </c>
      <c r="F5564">
        <v>13366</v>
      </c>
      <c r="G5564">
        <v>131</v>
      </c>
    </row>
    <row r="5565" spans="1:7">
      <c r="A5565" s="2">
        <v>43993</v>
      </c>
      <c r="B5565" s="2">
        <f t="shared" si="172"/>
        <v>44012</v>
      </c>
      <c r="C5565" s="3">
        <f t="shared" si="173"/>
        <v>1</v>
      </c>
      <c r="D5565" t="s">
        <v>36</v>
      </c>
      <c r="E5565">
        <v>50</v>
      </c>
      <c r="F5565">
        <v>1110</v>
      </c>
      <c r="G5565">
        <v>55</v>
      </c>
    </row>
    <row r="5566" spans="1:7">
      <c r="A5566" s="2">
        <v>43993</v>
      </c>
      <c r="B5566" s="2">
        <f t="shared" si="172"/>
        <v>44012</v>
      </c>
      <c r="C5566" s="3">
        <f t="shared" si="173"/>
        <v>1</v>
      </c>
      <c r="D5566" t="s">
        <v>56</v>
      </c>
      <c r="E5566">
        <v>78</v>
      </c>
      <c r="F5566">
        <v>72</v>
      </c>
      <c r="G5566">
        <v>6</v>
      </c>
    </row>
    <row r="5567" spans="1:7">
      <c r="A5567" s="2">
        <v>43993</v>
      </c>
      <c r="B5567" s="2">
        <f t="shared" si="172"/>
        <v>44012</v>
      </c>
      <c r="C5567" s="3">
        <f t="shared" si="173"/>
        <v>1</v>
      </c>
      <c r="D5567" t="s">
        <v>37</v>
      </c>
      <c r="E5567">
        <v>51</v>
      </c>
      <c r="F5567">
        <v>52647</v>
      </c>
      <c r="G5567">
        <v>1520</v>
      </c>
    </row>
    <row r="5568" spans="1:7">
      <c r="A5568" s="2">
        <v>43993</v>
      </c>
      <c r="B5568" s="2">
        <f t="shared" si="172"/>
        <v>44012</v>
      </c>
      <c r="C5568" s="3">
        <f t="shared" si="173"/>
        <v>1</v>
      </c>
      <c r="D5568" t="s">
        <v>5</v>
      </c>
      <c r="E5568">
        <v>53</v>
      </c>
      <c r="F5568">
        <v>26172</v>
      </c>
      <c r="G5568">
        <v>1198</v>
      </c>
    </row>
    <row r="5569" spans="1:7">
      <c r="A5569" s="2">
        <v>43993</v>
      </c>
      <c r="B5569" s="2">
        <f t="shared" si="172"/>
        <v>44012</v>
      </c>
      <c r="C5569" s="3">
        <f t="shared" si="173"/>
        <v>1</v>
      </c>
      <c r="D5569" t="s">
        <v>58</v>
      </c>
      <c r="E5569">
        <v>54</v>
      </c>
      <c r="F5569">
        <v>2217</v>
      </c>
      <c r="G5569">
        <v>86</v>
      </c>
    </row>
    <row r="5570" spans="1:7">
      <c r="A5570" s="2">
        <v>43993</v>
      </c>
      <c r="B5570" s="2">
        <f t="shared" si="172"/>
        <v>44012</v>
      </c>
      <c r="C5570" s="3">
        <f t="shared" si="173"/>
        <v>1</v>
      </c>
      <c r="D5570" t="s">
        <v>10</v>
      </c>
      <c r="E5570">
        <v>55</v>
      </c>
      <c r="F5570">
        <v>24411</v>
      </c>
      <c r="G5570">
        <v>691</v>
      </c>
    </row>
    <row r="5571" spans="1:7">
      <c r="A5571" s="2">
        <v>43993</v>
      </c>
      <c r="B5571" s="2">
        <f t="shared" si="172"/>
        <v>44012</v>
      </c>
      <c r="C5571" s="3">
        <f t="shared" si="173"/>
        <v>1</v>
      </c>
      <c r="D5571" t="s">
        <v>49</v>
      </c>
      <c r="E5571">
        <v>56</v>
      </c>
      <c r="F5571">
        <v>1009</v>
      </c>
      <c r="G5571">
        <v>18</v>
      </c>
    </row>
    <row r="5572" spans="1:7">
      <c r="A5572" s="2">
        <v>43994</v>
      </c>
      <c r="B5572" s="2">
        <f t="shared" ref="B5572:B5635" si="174">EOMONTH(A5572,0)</f>
        <v>44012</v>
      </c>
      <c r="C5572" s="3">
        <f t="shared" ref="C5572:C5635" si="175">IF(A5572=B5572,0,1)</f>
        <v>1</v>
      </c>
      <c r="D5572" t="s">
        <v>52</v>
      </c>
      <c r="E5572">
        <v>1</v>
      </c>
      <c r="F5572">
        <v>23710</v>
      </c>
      <c r="G5572">
        <v>769</v>
      </c>
    </row>
    <row r="5573" spans="1:7">
      <c r="A5573" s="2">
        <v>43994</v>
      </c>
      <c r="B5573" s="2">
        <f t="shared" si="174"/>
        <v>44012</v>
      </c>
      <c r="C5573" s="3">
        <f t="shared" si="175"/>
        <v>1</v>
      </c>
      <c r="D5573" t="s">
        <v>50</v>
      </c>
      <c r="E5573">
        <v>2</v>
      </c>
      <c r="F5573">
        <v>688</v>
      </c>
      <c r="G5573">
        <v>10</v>
      </c>
    </row>
    <row r="5574" spans="1:7">
      <c r="A5574" s="2">
        <v>43994</v>
      </c>
      <c r="B5574" s="2">
        <f t="shared" si="174"/>
        <v>44012</v>
      </c>
      <c r="C5574" s="3">
        <f t="shared" si="175"/>
        <v>1</v>
      </c>
      <c r="D5574" t="s">
        <v>8</v>
      </c>
      <c r="E5574">
        <v>4</v>
      </c>
      <c r="F5574">
        <v>33167</v>
      </c>
      <c r="G5574">
        <v>1157</v>
      </c>
    </row>
    <row r="5575" spans="1:7">
      <c r="A5575" s="2">
        <v>43994</v>
      </c>
      <c r="B5575" s="2">
        <f t="shared" si="174"/>
        <v>44012</v>
      </c>
      <c r="C5575" s="3">
        <f t="shared" si="175"/>
        <v>1</v>
      </c>
      <c r="D5575" t="s">
        <v>44</v>
      </c>
      <c r="E5575">
        <v>5</v>
      </c>
      <c r="F5575">
        <v>11547</v>
      </c>
      <c r="G5575">
        <v>176</v>
      </c>
    </row>
    <row r="5576" spans="1:7">
      <c r="A5576" s="2">
        <v>43994</v>
      </c>
      <c r="B5576" s="2">
        <f t="shared" si="174"/>
        <v>44012</v>
      </c>
      <c r="C5576" s="3">
        <f t="shared" si="175"/>
        <v>1</v>
      </c>
      <c r="D5576" t="s">
        <v>7</v>
      </c>
      <c r="E5576">
        <v>6</v>
      </c>
      <c r="F5576">
        <v>147285</v>
      </c>
      <c r="G5576">
        <v>4986</v>
      </c>
    </row>
    <row r="5577" spans="1:7">
      <c r="A5577" s="2">
        <v>43994</v>
      </c>
      <c r="B5577" s="2">
        <f t="shared" si="174"/>
        <v>44012</v>
      </c>
      <c r="C5577" s="3">
        <f t="shared" si="175"/>
        <v>1</v>
      </c>
      <c r="D5577" t="s">
        <v>22</v>
      </c>
      <c r="E5577">
        <v>8</v>
      </c>
      <c r="F5577">
        <v>28807</v>
      </c>
      <c r="G5577">
        <v>1595</v>
      </c>
    </row>
    <row r="5578" spans="1:7">
      <c r="A5578" s="2">
        <v>43994</v>
      </c>
      <c r="B5578" s="2">
        <f t="shared" si="174"/>
        <v>44012</v>
      </c>
      <c r="C5578" s="3">
        <f t="shared" si="175"/>
        <v>1</v>
      </c>
      <c r="D5578" t="s">
        <v>38</v>
      </c>
      <c r="E5578">
        <v>9</v>
      </c>
      <c r="F5578">
        <v>44689</v>
      </c>
      <c r="G5578">
        <v>4159</v>
      </c>
    </row>
    <row r="5579" spans="1:7">
      <c r="A5579" s="2">
        <v>43994</v>
      </c>
      <c r="B5579" s="2">
        <f t="shared" si="174"/>
        <v>44012</v>
      </c>
      <c r="C5579" s="3">
        <f t="shared" si="175"/>
        <v>1</v>
      </c>
      <c r="D5579" t="s">
        <v>45</v>
      </c>
      <c r="E5579">
        <v>10</v>
      </c>
      <c r="F5579">
        <v>10173</v>
      </c>
      <c r="G5579">
        <v>414</v>
      </c>
    </row>
    <row r="5580" spans="1:7">
      <c r="A5580" s="2">
        <v>43994</v>
      </c>
      <c r="B5580" s="2">
        <f t="shared" si="174"/>
        <v>44012</v>
      </c>
      <c r="C5580" s="3">
        <f t="shared" si="175"/>
        <v>1</v>
      </c>
      <c r="D5580" t="s">
        <v>33</v>
      </c>
      <c r="E5580">
        <v>11</v>
      </c>
      <c r="F5580">
        <v>9654</v>
      </c>
      <c r="G5580">
        <v>506</v>
      </c>
    </row>
    <row r="5581" spans="1:7">
      <c r="A5581" s="2">
        <v>43994</v>
      </c>
      <c r="B5581" s="2">
        <f t="shared" si="174"/>
        <v>44012</v>
      </c>
      <c r="C5581" s="3">
        <f t="shared" si="175"/>
        <v>1</v>
      </c>
      <c r="D5581" t="s">
        <v>15</v>
      </c>
      <c r="E5581">
        <v>12</v>
      </c>
      <c r="F5581">
        <v>70963</v>
      </c>
      <c r="G5581">
        <v>2876</v>
      </c>
    </row>
    <row r="5582" spans="1:7">
      <c r="A5582" s="2">
        <v>43994</v>
      </c>
      <c r="B5582" s="2">
        <f t="shared" si="174"/>
        <v>44012</v>
      </c>
      <c r="C5582" s="3">
        <f t="shared" si="175"/>
        <v>1</v>
      </c>
      <c r="D5582" t="s">
        <v>18</v>
      </c>
      <c r="E5582">
        <v>13</v>
      </c>
      <c r="F5582">
        <v>53201</v>
      </c>
      <c r="G5582">
        <v>2384</v>
      </c>
    </row>
    <row r="5583" spans="1:7">
      <c r="A5583" s="2">
        <v>43994</v>
      </c>
      <c r="B5583" s="2">
        <f t="shared" si="174"/>
        <v>44012</v>
      </c>
      <c r="C5583" s="3">
        <f t="shared" si="175"/>
        <v>1</v>
      </c>
      <c r="D5583" t="s">
        <v>57</v>
      </c>
      <c r="E5583">
        <v>66</v>
      </c>
      <c r="F5583">
        <v>1153</v>
      </c>
      <c r="G5583">
        <v>6</v>
      </c>
    </row>
    <row r="5584" spans="1:7">
      <c r="A5584" s="2">
        <v>43994</v>
      </c>
      <c r="B5584" s="2">
        <f t="shared" si="174"/>
        <v>44012</v>
      </c>
      <c r="C5584" s="3">
        <f t="shared" si="175"/>
        <v>1</v>
      </c>
      <c r="D5584" t="s">
        <v>26</v>
      </c>
      <c r="E5584">
        <v>15</v>
      </c>
      <c r="F5584">
        <v>694</v>
      </c>
      <c r="G5584">
        <v>17</v>
      </c>
    </row>
    <row r="5585" spans="1:7">
      <c r="A5585" s="2">
        <v>43994</v>
      </c>
      <c r="B5585" s="2">
        <f t="shared" si="174"/>
        <v>44012</v>
      </c>
      <c r="C5585" s="3">
        <f t="shared" si="175"/>
        <v>1</v>
      </c>
      <c r="D5585" t="s">
        <v>53</v>
      </c>
      <c r="E5585">
        <v>16</v>
      </c>
      <c r="F5585">
        <v>3354</v>
      </c>
      <c r="G5585">
        <v>87</v>
      </c>
    </row>
    <row r="5586" spans="1:7">
      <c r="A5586" s="2">
        <v>43994</v>
      </c>
      <c r="B5586" s="2">
        <f t="shared" si="174"/>
        <v>44012</v>
      </c>
      <c r="C5586" s="3">
        <f t="shared" si="175"/>
        <v>1</v>
      </c>
      <c r="D5586" t="s">
        <v>6</v>
      </c>
      <c r="E5586">
        <v>17</v>
      </c>
      <c r="F5586">
        <v>132489</v>
      </c>
      <c r="G5586">
        <v>6469</v>
      </c>
    </row>
    <row r="5587" spans="1:7">
      <c r="A5587" s="2">
        <v>43994</v>
      </c>
      <c r="B5587" s="2">
        <f t="shared" si="174"/>
        <v>44012</v>
      </c>
      <c r="C5587" s="3">
        <f t="shared" si="175"/>
        <v>1</v>
      </c>
      <c r="D5587" t="s">
        <v>27</v>
      </c>
      <c r="E5587">
        <v>18</v>
      </c>
      <c r="F5587">
        <v>40114</v>
      </c>
      <c r="G5587">
        <v>2396</v>
      </c>
    </row>
    <row r="5588" spans="1:7">
      <c r="A5588" s="2">
        <v>43994</v>
      </c>
      <c r="B5588" s="2">
        <f t="shared" si="174"/>
        <v>44012</v>
      </c>
      <c r="C5588" s="3">
        <f t="shared" si="175"/>
        <v>1</v>
      </c>
      <c r="D5588" t="s">
        <v>39</v>
      </c>
      <c r="E5588">
        <v>19</v>
      </c>
      <c r="F5588">
        <v>23455</v>
      </c>
      <c r="G5588">
        <v>650</v>
      </c>
    </row>
    <row r="5589" spans="1:7">
      <c r="A5589" s="2">
        <v>43994</v>
      </c>
      <c r="B5589" s="2">
        <f t="shared" si="174"/>
        <v>44012</v>
      </c>
      <c r="C5589" s="3">
        <f t="shared" si="175"/>
        <v>1</v>
      </c>
      <c r="D5589" t="s">
        <v>34</v>
      </c>
      <c r="E5589">
        <v>20</v>
      </c>
      <c r="F5589">
        <v>11152</v>
      </c>
      <c r="G5589">
        <v>243</v>
      </c>
    </row>
    <row r="5590" spans="1:7">
      <c r="A5590" s="2">
        <v>43994</v>
      </c>
      <c r="B5590" s="2">
        <f t="shared" si="174"/>
        <v>44012</v>
      </c>
      <c r="C5590" s="3">
        <f t="shared" si="175"/>
        <v>1</v>
      </c>
      <c r="D5590" t="s">
        <v>28</v>
      </c>
      <c r="E5590">
        <v>21</v>
      </c>
      <c r="F5590">
        <v>12352</v>
      </c>
      <c r="G5590">
        <v>525</v>
      </c>
    </row>
    <row r="5591" spans="1:7">
      <c r="A5591" s="2">
        <v>43994</v>
      </c>
      <c r="B5591" s="2">
        <f t="shared" si="174"/>
        <v>44012</v>
      </c>
      <c r="C5591" s="3">
        <f t="shared" si="175"/>
        <v>1</v>
      </c>
      <c r="D5591" t="s">
        <v>40</v>
      </c>
      <c r="E5591">
        <v>22</v>
      </c>
      <c r="F5591">
        <v>45108</v>
      </c>
      <c r="G5591">
        <v>2996</v>
      </c>
    </row>
    <row r="5592" spans="1:7">
      <c r="A5592" s="2">
        <v>43994</v>
      </c>
      <c r="B5592" s="2">
        <f t="shared" si="174"/>
        <v>44012</v>
      </c>
      <c r="C5592" s="3">
        <f t="shared" si="175"/>
        <v>1</v>
      </c>
      <c r="D5592" t="s">
        <v>51</v>
      </c>
      <c r="E5592">
        <v>23</v>
      </c>
      <c r="F5592">
        <v>2721</v>
      </c>
      <c r="G5592">
        <v>100</v>
      </c>
    </row>
    <row r="5593" spans="1:7">
      <c r="A5593" s="2">
        <v>43994</v>
      </c>
      <c r="B5593" s="2">
        <f t="shared" si="174"/>
        <v>44012</v>
      </c>
      <c r="C5593" s="3">
        <f t="shared" si="175"/>
        <v>1</v>
      </c>
      <c r="D5593" t="s">
        <v>23</v>
      </c>
      <c r="E5593">
        <v>24</v>
      </c>
      <c r="F5593">
        <v>61262</v>
      </c>
      <c r="G5593">
        <v>2900</v>
      </c>
    </row>
    <row r="5594" spans="1:7">
      <c r="A5594" s="2">
        <v>43994</v>
      </c>
      <c r="B5594" s="2">
        <f t="shared" si="174"/>
        <v>44012</v>
      </c>
      <c r="C5594" s="3">
        <f t="shared" si="175"/>
        <v>1</v>
      </c>
      <c r="D5594" t="s">
        <v>9</v>
      </c>
      <c r="E5594">
        <v>25</v>
      </c>
      <c r="F5594">
        <v>105059</v>
      </c>
      <c r="G5594">
        <v>7538</v>
      </c>
    </row>
    <row r="5595" spans="1:7">
      <c r="A5595" s="2">
        <v>43994</v>
      </c>
      <c r="B5595" s="2">
        <f t="shared" si="174"/>
        <v>44012</v>
      </c>
      <c r="C5595" s="3">
        <f t="shared" si="175"/>
        <v>1</v>
      </c>
      <c r="D5595" t="s">
        <v>42</v>
      </c>
      <c r="E5595">
        <v>26</v>
      </c>
      <c r="F5595">
        <v>65881</v>
      </c>
      <c r="G5595">
        <v>5994</v>
      </c>
    </row>
    <row r="5596" spans="1:7">
      <c r="A5596" s="2">
        <v>43994</v>
      </c>
      <c r="B5596" s="2">
        <f t="shared" si="174"/>
        <v>44012</v>
      </c>
      <c r="C5596" s="3">
        <f t="shared" si="175"/>
        <v>1</v>
      </c>
      <c r="D5596" t="s">
        <v>29</v>
      </c>
      <c r="E5596">
        <v>27</v>
      </c>
      <c r="F5596">
        <v>29826</v>
      </c>
      <c r="G5596">
        <v>1305</v>
      </c>
    </row>
    <row r="5597" spans="1:7">
      <c r="A5597" s="2">
        <v>43994</v>
      </c>
      <c r="B5597" s="2">
        <f t="shared" si="174"/>
        <v>44012</v>
      </c>
      <c r="C5597" s="3">
        <f t="shared" si="175"/>
        <v>1</v>
      </c>
      <c r="D5597" t="s">
        <v>46</v>
      </c>
      <c r="E5597">
        <v>28</v>
      </c>
      <c r="F5597">
        <v>19091</v>
      </c>
      <c r="G5597">
        <v>881</v>
      </c>
    </row>
    <row r="5598" spans="1:7">
      <c r="A5598" s="2">
        <v>43994</v>
      </c>
      <c r="B5598" s="2">
        <f t="shared" si="174"/>
        <v>44012</v>
      </c>
      <c r="C5598" s="3">
        <f t="shared" si="175"/>
        <v>1</v>
      </c>
      <c r="D5598" t="s">
        <v>35</v>
      </c>
      <c r="E5598">
        <v>29</v>
      </c>
      <c r="F5598">
        <v>16111</v>
      </c>
      <c r="G5598">
        <v>884</v>
      </c>
    </row>
    <row r="5599" spans="1:7">
      <c r="A5599" s="2">
        <v>43994</v>
      </c>
      <c r="B5599" s="2">
        <f t="shared" si="174"/>
        <v>44012</v>
      </c>
      <c r="C5599" s="3">
        <f t="shared" si="175"/>
        <v>1</v>
      </c>
      <c r="D5599" t="s">
        <v>54</v>
      </c>
      <c r="E5599">
        <v>30</v>
      </c>
      <c r="F5599">
        <v>573</v>
      </c>
      <c r="G5599">
        <v>18</v>
      </c>
    </row>
    <row r="5600" spans="1:7">
      <c r="A5600" s="2">
        <v>43994</v>
      </c>
      <c r="B5600" s="2">
        <f t="shared" si="174"/>
        <v>44012</v>
      </c>
      <c r="C5600" s="3">
        <f t="shared" si="175"/>
        <v>1</v>
      </c>
      <c r="D5600" t="s">
        <v>12</v>
      </c>
      <c r="E5600">
        <v>31</v>
      </c>
      <c r="F5600">
        <v>16513</v>
      </c>
      <c r="G5600">
        <v>221</v>
      </c>
    </row>
    <row r="5601" spans="1:7">
      <c r="A5601" s="2">
        <v>43994</v>
      </c>
      <c r="B5601" s="2">
        <f t="shared" si="174"/>
        <v>44012</v>
      </c>
      <c r="C5601" s="3">
        <f t="shared" si="175"/>
        <v>1</v>
      </c>
      <c r="D5601" t="s">
        <v>24</v>
      </c>
      <c r="E5601">
        <v>32</v>
      </c>
      <c r="F5601">
        <v>10704</v>
      </c>
      <c r="G5601">
        <v>462</v>
      </c>
    </row>
    <row r="5602" spans="1:7">
      <c r="A5602" s="2">
        <v>43994</v>
      </c>
      <c r="B5602" s="2">
        <f t="shared" si="174"/>
        <v>44012</v>
      </c>
      <c r="C5602" s="3">
        <f t="shared" si="175"/>
        <v>1</v>
      </c>
      <c r="D5602" t="s">
        <v>19</v>
      </c>
      <c r="E5602">
        <v>33</v>
      </c>
      <c r="F5602">
        <v>5251</v>
      </c>
      <c r="G5602">
        <v>315</v>
      </c>
    </row>
    <row r="5603" spans="1:7">
      <c r="A5603" s="2">
        <v>43994</v>
      </c>
      <c r="B5603" s="2">
        <f t="shared" si="174"/>
        <v>44012</v>
      </c>
      <c r="C5603" s="3">
        <f t="shared" si="175"/>
        <v>1</v>
      </c>
      <c r="D5603" t="s">
        <v>21</v>
      </c>
      <c r="E5603">
        <v>34</v>
      </c>
      <c r="F5603">
        <v>166164</v>
      </c>
      <c r="G5603">
        <v>12489</v>
      </c>
    </row>
    <row r="5604" spans="1:7">
      <c r="A5604" s="2">
        <v>43994</v>
      </c>
      <c r="B5604" s="2">
        <f t="shared" si="174"/>
        <v>44012</v>
      </c>
      <c r="C5604" s="3">
        <f t="shared" si="175"/>
        <v>1</v>
      </c>
      <c r="D5604" t="s">
        <v>47</v>
      </c>
      <c r="E5604">
        <v>35</v>
      </c>
      <c r="F5604">
        <v>9526</v>
      </c>
      <c r="G5604">
        <v>426</v>
      </c>
    </row>
    <row r="5605" spans="1:7">
      <c r="A5605" s="2">
        <v>43994</v>
      </c>
      <c r="B5605" s="2">
        <f t="shared" si="174"/>
        <v>44012</v>
      </c>
      <c r="C5605" s="3">
        <f t="shared" si="175"/>
        <v>1</v>
      </c>
      <c r="D5605" t="s">
        <v>16</v>
      </c>
      <c r="E5605">
        <v>36</v>
      </c>
      <c r="F5605">
        <v>386490</v>
      </c>
      <c r="G5605">
        <v>30511</v>
      </c>
    </row>
    <row r="5606" spans="1:7">
      <c r="A5606" s="2">
        <v>43994</v>
      </c>
      <c r="B5606" s="2">
        <f t="shared" si="174"/>
        <v>44012</v>
      </c>
      <c r="C5606" s="3">
        <f t="shared" si="175"/>
        <v>1</v>
      </c>
      <c r="D5606" t="s">
        <v>20</v>
      </c>
      <c r="E5606">
        <v>37</v>
      </c>
      <c r="F5606">
        <v>41467</v>
      </c>
      <c r="G5606">
        <v>1128</v>
      </c>
    </row>
    <row r="5607" spans="1:7">
      <c r="A5607" s="2">
        <v>43994</v>
      </c>
      <c r="B5607" s="2">
        <f t="shared" si="174"/>
        <v>44012</v>
      </c>
      <c r="C5607" s="3">
        <f t="shared" si="175"/>
        <v>1</v>
      </c>
      <c r="D5607" t="s">
        <v>48</v>
      </c>
      <c r="E5607">
        <v>38</v>
      </c>
      <c r="F5607">
        <v>3019</v>
      </c>
      <c r="G5607">
        <v>77</v>
      </c>
    </row>
    <row r="5608" spans="1:7">
      <c r="A5608" s="2">
        <v>43994</v>
      </c>
      <c r="B5608" s="2">
        <f t="shared" si="174"/>
        <v>44012</v>
      </c>
      <c r="C5608" s="3">
        <f t="shared" si="175"/>
        <v>1</v>
      </c>
      <c r="D5608" t="s">
        <v>59</v>
      </c>
      <c r="E5608">
        <v>69</v>
      </c>
      <c r="F5608">
        <v>30</v>
      </c>
      <c r="G5608">
        <v>2</v>
      </c>
    </row>
    <row r="5609" spans="1:7">
      <c r="A5609" s="2">
        <v>43994</v>
      </c>
      <c r="B5609" s="2">
        <f t="shared" si="174"/>
        <v>44012</v>
      </c>
      <c r="C5609" s="3">
        <f t="shared" si="175"/>
        <v>1</v>
      </c>
      <c r="D5609" t="s">
        <v>41</v>
      </c>
      <c r="E5609">
        <v>39</v>
      </c>
      <c r="F5609">
        <v>40424</v>
      </c>
      <c r="G5609">
        <v>2508</v>
      </c>
    </row>
    <row r="5610" spans="1:7">
      <c r="A5610" s="2">
        <v>43994</v>
      </c>
      <c r="B5610" s="2">
        <f t="shared" si="174"/>
        <v>44012</v>
      </c>
      <c r="C5610" s="3">
        <f t="shared" si="175"/>
        <v>1</v>
      </c>
      <c r="D5610" t="s">
        <v>30</v>
      </c>
      <c r="E5610">
        <v>40</v>
      </c>
      <c r="F5610">
        <v>7848</v>
      </c>
      <c r="G5610">
        <v>359</v>
      </c>
    </row>
    <row r="5611" spans="1:7">
      <c r="A5611" s="2">
        <v>43994</v>
      </c>
      <c r="B5611" s="2">
        <f t="shared" si="174"/>
        <v>44012</v>
      </c>
      <c r="C5611" s="3">
        <f t="shared" si="175"/>
        <v>1</v>
      </c>
      <c r="D5611" t="s">
        <v>14</v>
      </c>
      <c r="E5611">
        <v>41</v>
      </c>
      <c r="F5611">
        <v>5388</v>
      </c>
      <c r="G5611">
        <v>174</v>
      </c>
    </row>
    <row r="5612" spans="1:7">
      <c r="A5612" s="2">
        <v>43994</v>
      </c>
      <c r="B5612" s="2">
        <f t="shared" si="174"/>
        <v>44012</v>
      </c>
      <c r="C5612" s="3">
        <f t="shared" si="175"/>
        <v>1</v>
      </c>
      <c r="D5612" t="s">
        <v>31</v>
      </c>
      <c r="E5612">
        <v>42</v>
      </c>
      <c r="F5612">
        <v>82578</v>
      </c>
      <c r="G5612">
        <v>6229</v>
      </c>
    </row>
    <row r="5613" spans="1:7">
      <c r="A5613" s="2">
        <v>43994</v>
      </c>
      <c r="B5613" s="2">
        <f t="shared" si="174"/>
        <v>44012</v>
      </c>
      <c r="C5613" s="3">
        <f t="shared" si="175"/>
        <v>1</v>
      </c>
      <c r="D5613" t="s">
        <v>55</v>
      </c>
      <c r="E5613">
        <v>72</v>
      </c>
      <c r="F5613">
        <v>5536</v>
      </c>
      <c r="G5613">
        <v>146</v>
      </c>
    </row>
    <row r="5614" spans="1:7">
      <c r="A5614" s="2">
        <v>43994</v>
      </c>
      <c r="B5614" s="2">
        <f t="shared" si="174"/>
        <v>44012</v>
      </c>
      <c r="C5614" s="3">
        <f t="shared" si="175"/>
        <v>1</v>
      </c>
      <c r="D5614" t="s">
        <v>17</v>
      </c>
      <c r="E5614">
        <v>44</v>
      </c>
      <c r="F5614">
        <v>15947</v>
      </c>
      <c r="G5614">
        <v>833</v>
      </c>
    </row>
    <row r="5615" spans="1:7">
      <c r="A5615" s="2">
        <v>43994</v>
      </c>
      <c r="B5615" s="2">
        <f t="shared" si="174"/>
        <v>44012</v>
      </c>
      <c r="C5615" s="3">
        <f t="shared" si="175"/>
        <v>1</v>
      </c>
      <c r="D5615" t="s">
        <v>32</v>
      </c>
      <c r="E5615">
        <v>45</v>
      </c>
      <c r="F5615">
        <v>17170</v>
      </c>
      <c r="G5615">
        <v>593</v>
      </c>
    </row>
    <row r="5616" spans="1:7">
      <c r="A5616" s="2">
        <v>43994</v>
      </c>
      <c r="B5616" s="2">
        <f t="shared" si="174"/>
        <v>44012</v>
      </c>
      <c r="C5616" s="3">
        <f t="shared" si="175"/>
        <v>1</v>
      </c>
      <c r="D5616" t="s">
        <v>43</v>
      </c>
      <c r="E5616">
        <v>46</v>
      </c>
      <c r="F5616">
        <v>5742</v>
      </c>
      <c r="G5616">
        <v>74</v>
      </c>
    </row>
    <row r="5617" spans="1:7">
      <c r="A5617" s="2">
        <v>43994</v>
      </c>
      <c r="B5617" s="2">
        <f t="shared" si="174"/>
        <v>44012</v>
      </c>
      <c r="C5617" s="3">
        <f t="shared" si="175"/>
        <v>1</v>
      </c>
      <c r="D5617" t="s">
        <v>25</v>
      </c>
      <c r="E5617">
        <v>47</v>
      </c>
      <c r="F5617">
        <v>29218</v>
      </c>
      <c r="G5617">
        <v>461</v>
      </c>
    </row>
    <row r="5618" spans="1:7">
      <c r="A5618" s="2">
        <v>43994</v>
      </c>
      <c r="B5618" s="2">
        <f t="shared" si="174"/>
        <v>44012</v>
      </c>
      <c r="C5618" s="3">
        <f t="shared" si="175"/>
        <v>1</v>
      </c>
      <c r="D5618" t="s">
        <v>11</v>
      </c>
      <c r="E5618">
        <v>48</v>
      </c>
      <c r="F5618">
        <v>86031</v>
      </c>
      <c r="G5618">
        <v>1965</v>
      </c>
    </row>
    <row r="5619" spans="1:7">
      <c r="A5619" s="2">
        <v>43994</v>
      </c>
      <c r="B5619" s="2">
        <f t="shared" si="174"/>
        <v>44012</v>
      </c>
      <c r="C5619" s="3">
        <f t="shared" si="175"/>
        <v>1</v>
      </c>
      <c r="D5619" t="s">
        <v>13</v>
      </c>
      <c r="E5619">
        <v>49</v>
      </c>
      <c r="F5619">
        <v>13681</v>
      </c>
      <c r="G5619">
        <v>139</v>
      </c>
    </row>
    <row r="5620" spans="1:7">
      <c r="A5620" s="2">
        <v>43994</v>
      </c>
      <c r="B5620" s="2">
        <f t="shared" si="174"/>
        <v>44012</v>
      </c>
      <c r="C5620" s="3">
        <f t="shared" si="175"/>
        <v>1</v>
      </c>
      <c r="D5620" t="s">
        <v>36</v>
      </c>
      <c r="E5620">
        <v>50</v>
      </c>
      <c r="F5620">
        <v>1119</v>
      </c>
      <c r="G5620">
        <v>55</v>
      </c>
    </row>
    <row r="5621" spans="1:7">
      <c r="A5621" s="2">
        <v>43994</v>
      </c>
      <c r="B5621" s="2">
        <f t="shared" si="174"/>
        <v>44012</v>
      </c>
      <c r="C5621" s="3">
        <f t="shared" si="175"/>
        <v>1</v>
      </c>
      <c r="D5621" t="s">
        <v>56</v>
      </c>
      <c r="E5621">
        <v>78</v>
      </c>
      <c r="F5621">
        <v>72</v>
      </c>
      <c r="G5621">
        <v>6</v>
      </c>
    </row>
    <row r="5622" spans="1:7">
      <c r="A5622" s="2">
        <v>43994</v>
      </c>
      <c r="B5622" s="2">
        <f t="shared" si="174"/>
        <v>44012</v>
      </c>
      <c r="C5622" s="3">
        <f t="shared" si="175"/>
        <v>1</v>
      </c>
      <c r="D5622" t="s">
        <v>37</v>
      </c>
      <c r="E5622">
        <v>51</v>
      </c>
      <c r="F5622">
        <v>53211</v>
      </c>
      <c r="G5622">
        <v>1534</v>
      </c>
    </row>
    <row r="5623" spans="1:7">
      <c r="A5623" s="2">
        <v>43994</v>
      </c>
      <c r="B5623" s="2">
        <f t="shared" si="174"/>
        <v>44012</v>
      </c>
      <c r="C5623" s="3">
        <f t="shared" si="175"/>
        <v>1</v>
      </c>
      <c r="D5623" t="s">
        <v>5</v>
      </c>
      <c r="E5623">
        <v>53</v>
      </c>
      <c r="F5623">
        <v>26576</v>
      </c>
      <c r="G5623">
        <v>1207</v>
      </c>
    </row>
    <row r="5624" spans="1:7">
      <c r="A5624" s="2">
        <v>43994</v>
      </c>
      <c r="B5624" s="2">
        <f t="shared" si="174"/>
        <v>44012</v>
      </c>
      <c r="C5624" s="3">
        <f t="shared" si="175"/>
        <v>1</v>
      </c>
      <c r="D5624" t="s">
        <v>58</v>
      </c>
      <c r="E5624">
        <v>54</v>
      </c>
      <c r="F5624">
        <v>2249</v>
      </c>
      <c r="G5624">
        <v>88</v>
      </c>
    </row>
    <row r="5625" spans="1:7">
      <c r="A5625" s="2">
        <v>43994</v>
      </c>
      <c r="B5625" s="2">
        <f t="shared" si="174"/>
        <v>44012</v>
      </c>
      <c r="C5625" s="3">
        <f t="shared" si="175"/>
        <v>1</v>
      </c>
      <c r="D5625" t="s">
        <v>10</v>
      </c>
      <c r="E5625">
        <v>55</v>
      </c>
      <c r="F5625">
        <v>24733</v>
      </c>
      <c r="G5625">
        <v>698</v>
      </c>
    </row>
    <row r="5626" spans="1:7">
      <c r="A5626" s="2">
        <v>43994</v>
      </c>
      <c r="B5626" s="2">
        <f t="shared" si="174"/>
        <v>44012</v>
      </c>
      <c r="C5626" s="3">
        <f t="shared" si="175"/>
        <v>1</v>
      </c>
      <c r="D5626" t="s">
        <v>49</v>
      </c>
      <c r="E5626">
        <v>56</v>
      </c>
      <c r="F5626">
        <v>1027</v>
      </c>
      <c r="G5626">
        <v>18</v>
      </c>
    </row>
    <row r="5627" spans="1:7">
      <c r="A5627" s="2">
        <v>43995</v>
      </c>
      <c r="B5627" s="2">
        <f t="shared" si="174"/>
        <v>44012</v>
      </c>
      <c r="C5627" s="3">
        <f t="shared" si="175"/>
        <v>1</v>
      </c>
      <c r="D5627" t="s">
        <v>52</v>
      </c>
      <c r="E5627">
        <v>1</v>
      </c>
      <c r="F5627">
        <v>24601</v>
      </c>
      <c r="G5627">
        <v>773</v>
      </c>
    </row>
    <row r="5628" spans="1:7">
      <c r="A5628" s="2">
        <v>43995</v>
      </c>
      <c r="B5628" s="2">
        <f t="shared" si="174"/>
        <v>44012</v>
      </c>
      <c r="C5628" s="3">
        <f t="shared" si="175"/>
        <v>1</v>
      </c>
      <c r="D5628" t="s">
        <v>50</v>
      </c>
      <c r="E5628">
        <v>2</v>
      </c>
      <c r="F5628">
        <v>722</v>
      </c>
      <c r="G5628">
        <v>10</v>
      </c>
    </row>
    <row r="5629" spans="1:7">
      <c r="A5629" s="2">
        <v>43995</v>
      </c>
      <c r="B5629" s="2">
        <f t="shared" si="174"/>
        <v>44012</v>
      </c>
      <c r="C5629" s="3">
        <f t="shared" si="175"/>
        <v>1</v>
      </c>
      <c r="D5629" t="s">
        <v>8</v>
      </c>
      <c r="E5629">
        <v>4</v>
      </c>
      <c r="F5629">
        <v>34773</v>
      </c>
      <c r="G5629">
        <v>1190</v>
      </c>
    </row>
    <row r="5630" spans="1:7">
      <c r="A5630" s="2">
        <v>43995</v>
      </c>
      <c r="B5630" s="2">
        <f t="shared" si="174"/>
        <v>44012</v>
      </c>
      <c r="C5630" s="3">
        <f t="shared" si="175"/>
        <v>1</v>
      </c>
      <c r="D5630" t="s">
        <v>44</v>
      </c>
      <c r="E5630">
        <v>5</v>
      </c>
      <c r="F5630">
        <v>12095</v>
      </c>
      <c r="G5630">
        <v>177</v>
      </c>
    </row>
    <row r="5631" spans="1:7">
      <c r="A5631" s="2">
        <v>43995</v>
      </c>
      <c r="B5631" s="2">
        <f t="shared" si="174"/>
        <v>44012</v>
      </c>
      <c r="C5631" s="3">
        <f t="shared" si="175"/>
        <v>1</v>
      </c>
      <c r="D5631" t="s">
        <v>7</v>
      </c>
      <c r="E5631">
        <v>6</v>
      </c>
      <c r="F5631">
        <v>150434</v>
      </c>
      <c r="G5631">
        <v>5059</v>
      </c>
    </row>
    <row r="5632" spans="1:7">
      <c r="A5632" s="2">
        <v>43995</v>
      </c>
      <c r="B5632" s="2">
        <f t="shared" si="174"/>
        <v>44012</v>
      </c>
      <c r="C5632" s="3">
        <f t="shared" si="175"/>
        <v>1</v>
      </c>
      <c r="D5632" t="s">
        <v>22</v>
      </c>
      <c r="E5632">
        <v>8</v>
      </c>
      <c r="F5632">
        <v>29002</v>
      </c>
      <c r="G5632">
        <v>1598</v>
      </c>
    </row>
    <row r="5633" spans="1:7">
      <c r="A5633" s="2">
        <v>43995</v>
      </c>
      <c r="B5633" s="2">
        <f t="shared" si="174"/>
        <v>44012</v>
      </c>
      <c r="C5633" s="3">
        <f t="shared" si="175"/>
        <v>1</v>
      </c>
      <c r="D5633" t="s">
        <v>38</v>
      </c>
      <c r="E5633">
        <v>9</v>
      </c>
      <c r="F5633">
        <v>44994</v>
      </c>
      <c r="G5633">
        <v>4186</v>
      </c>
    </row>
    <row r="5634" spans="1:7">
      <c r="A5634" s="2">
        <v>43995</v>
      </c>
      <c r="B5634" s="2">
        <f t="shared" si="174"/>
        <v>44012</v>
      </c>
      <c r="C5634" s="3">
        <f t="shared" si="175"/>
        <v>1</v>
      </c>
      <c r="D5634" t="s">
        <v>45</v>
      </c>
      <c r="E5634">
        <v>10</v>
      </c>
      <c r="F5634">
        <v>10229</v>
      </c>
      <c r="G5634">
        <v>419</v>
      </c>
    </row>
    <row r="5635" spans="1:7">
      <c r="A5635" s="2">
        <v>43995</v>
      </c>
      <c r="B5635" s="2">
        <f t="shared" si="174"/>
        <v>44012</v>
      </c>
      <c r="C5635" s="3">
        <f t="shared" si="175"/>
        <v>1</v>
      </c>
      <c r="D5635" t="s">
        <v>33</v>
      </c>
      <c r="E5635">
        <v>11</v>
      </c>
      <c r="F5635">
        <v>9709</v>
      </c>
      <c r="G5635">
        <v>511</v>
      </c>
    </row>
    <row r="5636" spans="1:7">
      <c r="A5636" s="2">
        <v>43995</v>
      </c>
      <c r="B5636" s="2">
        <f t="shared" ref="B5636:B5699" si="176">EOMONTH(A5636,0)</f>
        <v>44012</v>
      </c>
      <c r="C5636" s="3">
        <f t="shared" ref="C5636:C5699" si="177">IF(A5636=B5636,0,1)</f>
        <v>1</v>
      </c>
      <c r="D5636" t="s">
        <v>15</v>
      </c>
      <c r="E5636">
        <v>12</v>
      </c>
      <c r="F5636">
        <v>73544</v>
      </c>
      <c r="G5636">
        <v>2924</v>
      </c>
    </row>
    <row r="5637" spans="1:7">
      <c r="A5637" s="2">
        <v>43995</v>
      </c>
      <c r="B5637" s="2">
        <f t="shared" si="176"/>
        <v>44012</v>
      </c>
      <c r="C5637" s="3">
        <f t="shared" si="177"/>
        <v>1</v>
      </c>
      <c r="D5637" t="s">
        <v>18</v>
      </c>
      <c r="E5637">
        <v>13</v>
      </c>
      <c r="F5637">
        <v>54178</v>
      </c>
      <c r="G5637">
        <v>2411</v>
      </c>
    </row>
    <row r="5638" spans="1:7">
      <c r="A5638" s="2">
        <v>43995</v>
      </c>
      <c r="B5638" s="2">
        <f t="shared" si="176"/>
        <v>44012</v>
      </c>
      <c r="C5638" s="3">
        <f t="shared" si="177"/>
        <v>1</v>
      </c>
      <c r="D5638" t="s">
        <v>57</v>
      </c>
      <c r="E5638">
        <v>66</v>
      </c>
      <c r="F5638">
        <v>1154</v>
      </c>
      <c r="G5638">
        <v>6</v>
      </c>
    </row>
    <row r="5639" spans="1:7">
      <c r="A5639" s="2">
        <v>43995</v>
      </c>
      <c r="B5639" s="2">
        <f t="shared" si="176"/>
        <v>44012</v>
      </c>
      <c r="C5639" s="3">
        <f t="shared" si="177"/>
        <v>1</v>
      </c>
      <c r="D5639" t="s">
        <v>26</v>
      </c>
      <c r="E5639">
        <v>15</v>
      </c>
      <c r="F5639">
        <v>711</v>
      </c>
      <c r="G5639">
        <v>17</v>
      </c>
    </row>
    <row r="5640" spans="1:7">
      <c r="A5640" s="2">
        <v>43995</v>
      </c>
      <c r="B5640" s="2">
        <f t="shared" si="176"/>
        <v>44012</v>
      </c>
      <c r="C5640" s="3">
        <f t="shared" si="177"/>
        <v>1</v>
      </c>
      <c r="D5640" t="s">
        <v>53</v>
      </c>
      <c r="E5640">
        <v>16</v>
      </c>
      <c r="F5640">
        <v>3399</v>
      </c>
      <c r="G5640">
        <v>87</v>
      </c>
    </row>
    <row r="5641" spans="1:7">
      <c r="A5641" s="2">
        <v>43995</v>
      </c>
      <c r="B5641" s="2">
        <f t="shared" si="176"/>
        <v>44012</v>
      </c>
      <c r="C5641" s="3">
        <f t="shared" si="177"/>
        <v>1</v>
      </c>
      <c r="D5641" t="s">
        <v>6</v>
      </c>
      <c r="E5641">
        <v>17</v>
      </c>
      <c r="F5641">
        <v>133117</v>
      </c>
      <c r="G5641">
        <v>6491</v>
      </c>
    </row>
    <row r="5642" spans="1:7">
      <c r="A5642" s="2">
        <v>43995</v>
      </c>
      <c r="B5642" s="2">
        <f t="shared" si="176"/>
        <v>44012</v>
      </c>
      <c r="C5642" s="3">
        <f t="shared" si="177"/>
        <v>1</v>
      </c>
      <c r="D5642" t="s">
        <v>27</v>
      </c>
      <c r="E5642">
        <v>18</v>
      </c>
      <c r="F5642">
        <v>40535</v>
      </c>
      <c r="G5642">
        <v>2413</v>
      </c>
    </row>
    <row r="5643" spans="1:7">
      <c r="A5643" s="2">
        <v>43995</v>
      </c>
      <c r="B5643" s="2">
        <f t="shared" si="176"/>
        <v>44012</v>
      </c>
      <c r="C5643" s="3">
        <f t="shared" si="177"/>
        <v>1</v>
      </c>
      <c r="D5643" t="s">
        <v>39</v>
      </c>
      <c r="E5643">
        <v>19</v>
      </c>
      <c r="F5643">
        <v>23792</v>
      </c>
      <c r="G5643">
        <v>651</v>
      </c>
    </row>
    <row r="5644" spans="1:7">
      <c r="A5644" s="2">
        <v>43995</v>
      </c>
      <c r="B5644" s="2">
        <f t="shared" si="176"/>
        <v>44012</v>
      </c>
      <c r="C5644" s="3">
        <f t="shared" si="177"/>
        <v>1</v>
      </c>
      <c r="D5644" t="s">
        <v>34</v>
      </c>
      <c r="E5644">
        <v>20</v>
      </c>
      <c r="F5644">
        <v>11195</v>
      </c>
      <c r="G5644">
        <v>244</v>
      </c>
    </row>
    <row r="5645" spans="1:7">
      <c r="A5645" s="2">
        <v>43995</v>
      </c>
      <c r="B5645" s="2">
        <f t="shared" si="176"/>
        <v>44012</v>
      </c>
      <c r="C5645" s="3">
        <f t="shared" si="177"/>
        <v>1</v>
      </c>
      <c r="D5645" t="s">
        <v>28</v>
      </c>
      <c r="E5645">
        <v>21</v>
      </c>
      <c r="F5645">
        <v>12605</v>
      </c>
      <c r="G5645">
        <v>527</v>
      </c>
    </row>
    <row r="5646" spans="1:7">
      <c r="A5646" s="2">
        <v>43995</v>
      </c>
      <c r="B5646" s="2">
        <f t="shared" si="176"/>
        <v>44012</v>
      </c>
      <c r="C5646" s="3">
        <f t="shared" si="177"/>
        <v>1</v>
      </c>
      <c r="D5646" t="s">
        <v>40</v>
      </c>
      <c r="E5646">
        <v>22</v>
      </c>
      <c r="F5646">
        <v>46396</v>
      </c>
      <c r="G5646">
        <v>3004</v>
      </c>
    </row>
    <row r="5647" spans="1:7">
      <c r="A5647" s="2">
        <v>43995</v>
      </c>
      <c r="B5647" s="2">
        <f t="shared" si="176"/>
        <v>44012</v>
      </c>
      <c r="C5647" s="3">
        <f t="shared" si="177"/>
        <v>1</v>
      </c>
      <c r="D5647" t="s">
        <v>51</v>
      </c>
      <c r="E5647">
        <v>23</v>
      </c>
      <c r="F5647">
        <v>2757</v>
      </c>
      <c r="G5647">
        <v>100</v>
      </c>
    </row>
    <row r="5648" spans="1:7">
      <c r="A5648" s="2">
        <v>43995</v>
      </c>
      <c r="B5648" s="2">
        <f t="shared" si="176"/>
        <v>44012</v>
      </c>
      <c r="C5648" s="3">
        <f t="shared" si="177"/>
        <v>1</v>
      </c>
      <c r="D5648" t="s">
        <v>23</v>
      </c>
      <c r="E5648">
        <v>24</v>
      </c>
      <c r="F5648">
        <v>61935</v>
      </c>
      <c r="G5648">
        <v>2926</v>
      </c>
    </row>
    <row r="5649" spans="1:7">
      <c r="A5649" s="2">
        <v>43995</v>
      </c>
      <c r="B5649" s="2">
        <f t="shared" si="176"/>
        <v>44012</v>
      </c>
      <c r="C5649" s="3">
        <f t="shared" si="177"/>
        <v>1</v>
      </c>
      <c r="D5649" t="s">
        <v>9</v>
      </c>
      <c r="E5649">
        <v>25</v>
      </c>
      <c r="F5649">
        <v>105395</v>
      </c>
      <c r="G5649">
        <v>7576</v>
      </c>
    </row>
    <row r="5650" spans="1:7">
      <c r="A5650" s="2">
        <v>43995</v>
      </c>
      <c r="B5650" s="2">
        <f t="shared" si="176"/>
        <v>44012</v>
      </c>
      <c r="C5650" s="3">
        <f t="shared" si="177"/>
        <v>1</v>
      </c>
      <c r="D5650" t="s">
        <v>42</v>
      </c>
      <c r="E5650">
        <v>26</v>
      </c>
      <c r="F5650">
        <v>66024</v>
      </c>
      <c r="G5650">
        <v>6017</v>
      </c>
    </row>
    <row r="5651" spans="1:7">
      <c r="A5651" s="2">
        <v>43995</v>
      </c>
      <c r="B5651" s="2">
        <f t="shared" si="176"/>
        <v>44012</v>
      </c>
      <c r="C5651" s="3">
        <f t="shared" si="177"/>
        <v>1</v>
      </c>
      <c r="D5651" t="s">
        <v>29</v>
      </c>
      <c r="E5651">
        <v>27</v>
      </c>
      <c r="F5651">
        <v>30203</v>
      </c>
      <c r="G5651">
        <v>1314</v>
      </c>
    </row>
    <row r="5652" spans="1:7">
      <c r="A5652" s="2">
        <v>43995</v>
      </c>
      <c r="B5652" s="2">
        <f t="shared" si="176"/>
        <v>44012</v>
      </c>
      <c r="C5652" s="3">
        <f t="shared" si="177"/>
        <v>1</v>
      </c>
      <c r="D5652" t="s">
        <v>46</v>
      </c>
      <c r="E5652">
        <v>28</v>
      </c>
      <c r="F5652">
        <v>19348</v>
      </c>
      <c r="G5652">
        <v>889</v>
      </c>
    </row>
    <row r="5653" spans="1:7">
      <c r="A5653" s="2">
        <v>43995</v>
      </c>
      <c r="B5653" s="2">
        <f t="shared" si="176"/>
        <v>44012</v>
      </c>
      <c r="C5653" s="3">
        <f t="shared" si="177"/>
        <v>1</v>
      </c>
      <c r="D5653" t="s">
        <v>35</v>
      </c>
      <c r="E5653">
        <v>29</v>
      </c>
      <c r="F5653">
        <v>16327</v>
      </c>
      <c r="G5653">
        <v>890</v>
      </c>
    </row>
    <row r="5654" spans="1:7">
      <c r="A5654" s="2">
        <v>43995</v>
      </c>
      <c r="B5654" s="2">
        <f t="shared" si="176"/>
        <v>44012</v>
      </c>
      <c r="C5654" s="3">
        <f t="shared" si="177"/>
        <v>1</v>
      </c>
      <c r="D5654" t="s">
        <v>54</v>
      </c>
      <c r="E5654">
        <v>30</v>
      </c>
      <c r="F5654">
        <v>588</v>
      </c>
      <c r="G5654">
        <v>18</v>
      </c>
    </row>
    <row r="5655" spans="1:7">
      <c r="A5655" s="2">
        <v>43995</v>
      </c>
      <c r="B5655" s="2">
        <f t="shared" si="176"/>
        <v>44012</v>
      </c>
      <c r="C5655" s="3">
        <f t="shared" si="177"/>
        <v>1</v>
      </c>
      <c r="D5655" t="s">
        <v>12</v>
      </c>
      <c r="E5655">
        <v>31</v>
      </c>
      <c r="F5655">
        <v>16634</v>
      </c>
      <c r="G5655">
        <v>221</v>
      </c>
    </row>
    <row r="5656" spans="1:7">
      <c r="A5656" s="2">
        <v>43995</v>
      </c>
      <c r="B5656" s="2">
        <f t="shared" si="176"/>
        <v>44012</v>
      </c>
      <c r="C5656" s="3">
        <f t="shared" si="177"/>
        <v>1</v>
      </c>
      <c r="D5656" t="s">
        <v>24</v>
      </c>
      <c r="E5656">
        <v>32</v>
      </c>
      <c r="F5656">
        <v>10992</v>
      </c>
      <c r="G5656">
        <v>463</v>
      </c>
    </row>
    <row r="5657" spans="1:7">
      <c r="A5657" s="2">
        <v>43995</v>
      </c>
      <c r="B5657" s="2">
        <f t="shared" si="176"/>
        <v>44012</v>
      </c>
      <c r="C5657" s="3">
        <f t="shared" si="177"/>
        <v>1</v>
      </c>
      <c r="D5657" t="s">
        <v>19</v>
      </c>
      <c r="E5657">
        <v>33</v>
      </c>
      <c r="F5657">
        <v>5299</v>
      </c>
      <c r="G5657">
        <v>318</v>
      </c>
    </row>
    <row r="5658" spans="1:7">
      <c r="A5658" s="2">
        <v>43995</v>
      </c>
      <c r="B5658" s="2">
        <f t="shared" si="176"/>
        <v>44012</v>
      </c>
      <c r="C5658" s="3">
        <f t="shared" si="177"/>
        <v>1</v>
      </c>
      <c r="D5658" t="s">
        <v>21</v>
      </c>
      <c r="E5658">
        <v>34</v>
      </c>
      <c r="F5658">
        <v>166605</v>
      </c>
      <c r="G5658">
        <v>12589</v>
      </c>
    </row>
    <row r="5659" spans="1:7">
      <c r="A5659" s="2">
        <v>43995</v>
      </c>
      <c r="B5659" s="2">
        <f t="shared" si="176"/>
        <v>44012</v>
      </c>
      <c r="C5659" s="3">
        <f t="shared" si="177"/>
        <v>1</v>
      </c>
      <c r="D5659" t="s">
        <v>47</v>
      </c>
      <c r="E5659">
        <v>35</v>
      </c>
      <c r="F5659">
        <v>9621</v>
      </c>
      <c r="G5659">
        <v>431</v>
      </c>
    </row>
    <row r="5660" spans="1:7">
      <c r="A5660" s="2">
        <v>43995</v>
      </c>
      <c r="B5660" s="2">
        <f t="shared" si="176"/>
        <v>44012</v>
      </c>
      <c r="C5660" s="3">
        <f t="shared" si="177"/>
        <v>1</v>
      </c>
      <c r="D5660" t="s">
        <v>16</v>
      </c>
      <c r="E5660">
        <v>36</v>
      </c>
      <c r="F5660">
        <v>387402</v>
      </c>
      <c r="G5660">
        <v>30565</v>
      </c>
    </row>
    <row r="5661" spans="1:7">
      <c r="A5661" s="2">
        <v>43995</v>
      </c>
      <c r="B5661" s="2">
        <f t="shared" si="176"/>
        <v>44012</v>
      </c>
      <c r="C5661" s="3">
        <f t="shared" si="177"/>
        <v>1</v>
      </c>
      <c r="D5661" t="s">
        <v>20</v>
      </c>
      <c r="E5661">
        <v>37</v>
      </c>
      <c r="F5661">
        <v>42911</v>
      </c>
      <c r="G5661">
        <v>1135</v>
      </c>
    </row>
    <row r="5662" spans="1:7">
      <c r="A5662" s="2">
        <v>43995</v>
      </c>
      <c r="B5662" s="2">
        <f t="shared" si="176"/>
        <v>44012</v>
      </c>
      <c r="C5662" s="3">
        <f t="shared" si="177"/>
        <v>1</v>
      </c>
      <c r="D5662" t="s">
        <v>48</v>
      </c>
      <c r="E5662">
        <v>38</v>
      </c>
      <c r="F5662">
        <v>3061</v>
      </c>
      <c r="G5662">
        <v>77</v>
      </c>
    </row>
    <row r="5663" spans="1:7">
      <c r="A5663" s="2">
        <v>43995</v>
      </c>
      <c r="B5663" s="2">
        <f t="shared" si="176"/>
        <v>44012</v>
      </c>
      <c r="C5663" s="3">
        <f t="shared" si="177"/>
        <v>1</v>
      </c>
      <c r="D5663" t="s">
        <v>59</v>
      </c>
      <c r="E5663">
        <v>69</v>
      </c>
      <c r="F5663">
        <v>30</v>
      </c>
      <c r="G5663">
        <v>2</v>
      </c>
    </row>
    <row r="5664" spans="1:7">
      <c r="A5664" s="2">
        <v>43995</v>
      </c>
      <c r="B5664" s="2">
        <f t="shared" si="176"/>
        <v>44012</v>
      </c>
      <c r="C5664" s="3">
        <f t="shared" si="177"/>
        <v>1</v>
      </c>
      <c r="D5664" t="s">
        <v>41</v>
      </c>
      <c r="E5664">
        <v>39</v>
      </c>
      <c r="F5664">
        <v>40848</v>
      </c>
      <c r="G5664">
        <v>2554</v>
      </c>
    </row>
    <row r="5665" spans="1:7">
      <c r="A5665" s="2">
        <v>43995</v>
      </c>
      <c r="B5665" s="2">
        <f t="shared" si="176"/>
        <v>44012</v>
      </c>
      <c r="C5665" s="3">
        <f t="shared" si="177"/>
        <v>1</v>
      </c>
      <c r="D5665" t="s">
        <v>30</v>
      </c>
      <c r="E5665">
        <v>40</v>
      </c>
      <c r="F5665">
        <v>8073</v>
      </c>
      <c r="G5665">
        <v>359</v>
      </c>
    </row>
    <row r="5666" spans="1:7">
      <c r="A5666" s="2">
        <v>43995</v>
      </c>
      <c r="B5666" s="2">
        <f t="shared" si="176"/>
        <v>44012</v>
      </c>
      <c r="C5666" s="3">
        <f t="shared" si="177"/>
        <v>1</v>
      </c>
      <c r="D5666" t="s">
        <v>14</v>
      </c>
      <c r="E5666">
        <v>41</v>
      </c>
      <c r="F5666">
        <v>5543</v>
      </c>
      <c r="G5666">
        <v>175</v>
      </c>
    </row>
    <row r="5667" spans="1:7">
      <c r="A5667" s="2">
        <v>43995</v>
      </c>
      <c r="B5667" s="2">
        <f t="shared" si="176"/>
        <v>44012</v>
      </c>
      <c r="C5667" s="3">
        <f t="shared" si="177"/>
        <v>1</v>
      </c>
      <c r="D5667" t="s">
        <v>31</v>
      </c>
      <c r="E5667">
        <v>42</v>
      </c>
      <c r="F5667">
        <v>82988</v>
      </c>
      <c r="G5667">
        <v>6264</v>
      </c>
    </row>
    <row r="5668" spans="1:7">
      <c r="A5668" s="2">
        <v>43995</v>
      </c>
      <c r="B5668" s="2">
        <f t="shared" si="176"/>
        <v>44012</v>
      </c>
      <c r="C5668" s="3">
        <f t="shared" si="177"/>
        <v>1</v>
      </c>
      <c r="D5668" t="s">
        <v>55</v>
      </c>
      <c r="E5668">
        <v>72</v>
      </c>
      <c r="F5668">
        <v>5690</v>
      </c>
      <c r="G5668">
        <v>146</v>
      </c>
    </row>
    <row r="5669" spans="1:7">
      <c r="A5669" s="2">
        <v>43995</v>
      </c>
      <c r="B5669" s="2">
        <f t="shared" si="176"/>
        <v>44012</v>
      </c>
      <c r="C5669" s="3">
        <f t="shared" si="177"/>
        <v>1</v>
      </c>
      <c r="D5669" t="s">
        <v>17</v>
      </c>
      <c r="E5669">
        <v>44</v>
      </c>
      <c r="F5669">
        <v>15947</v>
      </c>
      <c r="G5669">
        <v>833</v>
      </c>
    </row>
    <row r="5670" spans="1:7">
      <c r="A5670" s="2">
        <v>43995</v>
      </c>
      <c r="B5670" s="2">
        <f t="shared" si="176"/>
        <v>44012</v>
      </c>
      <c r="C5670" s="3">
        <f t="shared" si="177"/>
        <v>1</v>
      </c>
      <c r="D5670" t="s">
        <v>32</v>
      </c>
      <c r="E5670">
        <v>45</v>
      </c>
      <c r="F5670">
        <v>17955</v>
      </c>
      <c r="G5670">
        <v>599</v>
      </c>
    </row>
    <row r="5671" spans="1:7">
      <c r="A5671" s="2">
        <v>43995</v>
      </c>
      <c r="B5671" s="2">
        <f t="shared" si="176"/>
        <v>44012</v>
      </c>
      <c r="C5671" s="3">
        <f t="shared" si="177"/>
        <v>1</v>
      </c>
      <c r="D5671" t="s">
        <v>43</v>
      </c>
      <c r="E5671">
        <v>46</v>
      </c>
      <c r="F5671">
        <v>5833</v>
      </c>
      <c r="G5671">
        <v>75</v>
      </c>
    </row>
    <row r="5672" spans="1:7">
      <c r="A5672" s="2">
        <v>43995</v>
      </c>
      <c r="B5672" s="2">
        <f t="shared" si="176"/>
        <v>44012</v>
      </c>
      <c r="C5672" s="3">
        <f t="shared" si="177"/>
        <v>1</v>
      </c>
      <c r="D5672" t="s">
        <v>25</v>
      </c>
      <c r="E5672">
        <v>47</v>
      </c>
      <c r="F5672">
        <v>29616</v>
      </c>
      <c r="G5672">
        <v>465</v>
      </c>
    </row>
    <row r="5673" spans="1:7">
      <c r="A5673" s="2">
        <v>43995</v>
      </c>
      <c r="B5673" s="2">
        <f t="shared" si="176"/>
        <v>44012</v>
      </c>
      <c r="C5673" s="3">
        <f t="shared" si="177"/>
        <v>1</v>
      </c>
      <c r="D5673" t="s">
        <v>11</v>
      </c>
      <c r="E5673">
        <v>48</v>
      </c>
      <c r="F5673">
        <v>88120</v>
      </c>
      <c r="G5673">
        <v>1989</v>
      </c>
    </row>
    <row r="5674" spans="1:7">
      <c r="A5674" s="2">
        <v>43995</v>
      </c>
      <c r="B5674" s="2">
        <f t="shared" si="176"/>
        <v>44012</v>
      </c>
      <c r="C5674" s="3">
        <f t="shared" si="177"/>
        <v>1</v>
      </c>
      <c r="D5674" t="s">
        <v>13</v>
      </c>
      <c r="E5674">
        <v>49</v>
      </c>
      <c r="F5674">
        <v>14061</v>
      </c>
      <c r="G5674">
        <v>139</v>
      </c>
    </row>
    <row r="5675" spans="1:7">
      <c r="A5675" s="2">
        <v>43995</v>
      </c>
      <c r="B5675" s="2">
        <f t="shared" si="176"/>
        <v>44012</v>
      </c>
      <c r="C5675" s="3">
        <f t="shared" si="177"/>
        <v>1</v>
      </c>
      <c r="D5675" t="s">
        <v>36</v>
      </c>
      <c r="E5675">
        <v>50</v>
      </c>
      <c r="F5675">
        <v>1125</v>
      </c>
      <c r="G5675">
        <v>55</v>
      </c>
    </row>
    <row r="5676" spans="1:7">
      <c r="A5676" s="2">
        <v>43995</v>
      </c>
      <c r="B5676" s="2">
        <f t="shared" si="176"/>
        <v>44012</v>
      </c>
      <c r="C5676" s="3">
        <f t="shared" si="177"/>
        <v>1</v>
      </c>
      <c r="D5676" t="s">
        <v>56</v>
      </c>
      <c r="E5676">
        <v>78</v>
      </c>
      <c r="F5676">
        <v>72</v>
      </c>
      <c r="G5676">
        <v>6</v>
      </c>
    </row>
    <row r="5677" spans="1:7">
      <c r="A5677" s="2">
        <v>43995</v>
      </c>
      <c r="B5677" s="2">
        <f t="shared" si="176"/>
        <v>44012</v>
      </c>
      <c r="C5677" s="3">
        <f t="shared" si="177"/>
        <v>1</v>
      </c>
      <c r="D5677" t="s">
        <v>37</v>
      </c>
      <c r="E5677">
        <v>51</v>
      </c>
      <c r="F5677">
        <v>53869</v>
      </c>
      <c r="G5677">
        <v>1541</v>
      </c>
    </row>
    <row r="5678" spans="1:7">
      <c r="A5678" s="2">
        <v>43995</v>
      </c>
      <c r="B5678" s="2">
        <f t="shared" si="176"/>
        <v>44012</v>
      </c>
      <c r="C5678" s="3">
        <f t="shared" si="177"/>
        <v>1</v>
      </c>
      <c r="D5678" t="s">
        <v>5</v>
      </c>
      <c r="E5678">
        <v>53</v>
      </c>
      <c r="F5678">
        <v>26920</v>
      </c>
      <c r="G5678">
        <v>1216</v>
      </c>
    </row>
    <row r="5679" spans="1:7">
      <c r="A5679" s="2">
        <v>43995</v>
      </c>
      <c r="B5679" s="2">
        <f t="shared" si="176"/>
        <v>44012</v>
      </c>
      <c r="C5679" s="3">
        <f t="shared" si="177"/>
        <v>1</v>
      </c>
      <c r="D5679" t="s">
        <v>58</v>
      </c>
      <c r="E5679">
        <v>54</v>
      </c>
      <c r="F5679">
        <v>2274</v>
      </c>
      <c r="G5679">
        <v>88</v>
      </c>
    </row>
    <row r="5680" spans="1:7">
      <c r="A5680" s="2">
        <v>43995</v>
      </c>
      <c r="B5680" s="2">
        <f t="shared" si="176"/>
        <v>44012</v>
      </c>
      <c r="C5680" s="3">
        <f t="shared" si="177"/>
        <v>1</v>
      </c>
      <c r="D5680" t="s">
        <v>10</v>
      </c>
      <c r="E5680">
        <v>55</v>
      </c>
      <c r="F5680">
        <v>25026</v>
      </c>
      <c r="G5680">
        <v>700</v>
      </c>
    </row>
    <row r="5681" spans="1:7">
      <c r="A5681" s="2">
        <v>43995</v>
      </c>
      <c r="B5681" s="2">
        <f t="shared" si="176"/>
        <v>44012</v>
      </c>
      <c r="C5681" s="3">
        <f t="shared" si="177"/>
        <v>1</v>
      </c>
      <c r="D5681" t="s">
        <v>49</v>
      </c>
      <c r="E5681">
        <v>56</v>
      </c>
      <c r="F5681">
        <v>1050</v>
      </c>
      <c r="G5681">
        <v>18</v>
      </c>
    </row>
    <row r="5682" spans="1:7">
      <c r="A5682" s="2">
        <v>43996</v>
      </c>
      <c r="B5682" s="2">
        <f t="shared" si="176"/>
        <v>44012</v>
      </c>
      <c r="C5682" s="3">
        <f t="shared" si="177"/>
        <v>1</v>
      </c>
      <c r="D5682" t="s">
        <v>52</v>
      </c>
      <c r="E5682">
        <v>1</v>
      </c>
      <c r="F5682">
        <v>25615</v>
      </c>
      <c r="G5682">
        <v>773</v>
      </c>
    </row>
    <row r="5683" spans="1:7">
      <c r="A5683" s="2">
        <v>43996</v>
      </c>
      <c r="B5683" s="2">
        <f t="shared" si="176"/>
        <v>44012</v>
      </c>
      <c r="C5683" s="3">
        <f t="shared" si="177"/>
        <v>1</v>
      </c>
      <c r="D5683" t="s">
        <v>50</v>
      </c>
      <c r="E5683">
        <v>2</v>
      </c>
      <c r="F5683">
        <v>734</v>
      </c>
      <c r="G5683">
        <v>10</v>
      </c>
    </row>
    <row r="5684" spans="1:7">
      <c r="A5684" s="2">
        <v>43996</v>
      </c>
      <c r="B5684" s="2">
        <f t="shared" si="176"/>
        <v>44012</v>
      </c>
      <c r="C5684" s="3">
        <f t="shared" si="177"/>
        <v>1</v>
      </c>
      <c r="D5684" t="s">
        <v>8</v>
      </c>
      <c r="E5684">
        <v>4</v>
      </c>
      <c r="F5684">
        <v>35953</v>
      </c>
      <c r="G5684">
        <v>1194</v>
      </c>
    </row>
    <row r="5685" spans="1:7">
      <c r="A5685" s="2">
        <v>43996</v>
      </c>
      <c r="B5685" s="2">
        <f t="shared" si="176"/>
        <v>44012</v>
      </c>
      <c r="C5685" s="3">
        <f t="shared" si="177"/>
        <v>1</v>
      </c>
      <c r="D5685" t="s">
        <v>44</v>
      </c>
      <c r="E5685">
        <v>5</v>
      </c>
      <c r="F5685">
        <v>12501</v>
      </c>
      <c r="G5685">
        <v>179</v>
      </c>
    </row>
    <row r="5686" spans="1:7">
      <c r="A5686" s="2">
        <v>43996</v>
      </c>
      <c r="B5686" s="2">
        <f t="shared" si="176"/>
        <v>44012</v>
      </c>
      <c r="C5686" s="3">
        <f t="shared" si="177"/>
        <v>1</v>
      </c>
      <c r="D5686" t="s">
        <v>7</v>
      </c>
      <c r="E5686">
        <v>6</v>
      </c>
      <c r="F5686">
        <v>152953</v>
      </c>
      <c r="G5686">
        <v>5089</v>
      </c>
    </row>
    <row r="5687" spans="1:7">
      <c r="A5687" s="2">
        <v>43996</v>
      </c>
      <c r="B5687" s="2">
        <f t="shared" si="176"/>
        <v>44012</v>
      </c>
      <c r="C5687" s="3">
        <f t="shared" si="177"/>
        <v>1</v>
      </c>
      <c r="D5687" t="s">
        <v>22</v>
      </c>
      <c r="E5687">
        <v>8</v>
      </c>
      <c r="F5687">
        <v>29115</v>
      </c>
      <c r="G5687">
        <v>1599</v>
      </c>
    </row>
    <row r="5688" spans="1:7">
      <c r="A5688" s="2">
        <v>43996</v>
      </c>
      <c r="B5688" s="2">
        <f t="shared" si="176"/>
        <v>44012</v>
      </c>
      <c r="C5688" s="3">
        <f t="shared" si="177"/>
        <v>1</v>
      </c>
      <c r="D5688" t="s">
        <v>38</v>
      </c>
      <c r="E5688">
        <v>9</v>
      </c>
      <c r="F5688">
        <v>45088</v>
      </c>
      <c r="G5688">
        <v>4201</v>
      </c>
    </row>
    <row r="5689" spans="1:7">
      <c r="A5689" s="2">
        <v>43996</v>
      </c>
      <c r="B5689" s="2">
        <f t="shared" si="176"/>
        <v>44012</v>
      </c>
      <c r="C5689" s="3">
        <f t="shared" si="177"/>
        <v>1</v>
      </c>
      <c r="D5689" t="s">
        <v>45</v>
      </c>
      <c r="E5689">
        <v>10</v>
      </c>
      <c r="F5689">
        <v>10264</v>
      </c>
      <c r="G5689">
        <v>422</v>
      </c>
    </row>
    <row r="5690" spans="1:7">
      <c r="A5690" s="2">
        <v>43996</v>
      </c>
      <c r="B5690" s="2">
        <f t="shared" si="176"/>
        <v>44012</v>
      </c>
      <c r="C5690" s="3">
        <f t="shared" si="177"/>
        <v>1</v>
      </c>
      <c r="D5690" t="s">
        <v>33</v>
      </c>
      <c r="E5690">
        <v>11</v>
      </c>
      <c r="F5690">
        <v>9767</v>
      </c>
      <c r="G5690">
        <v>515</v>
      </c>
    </row>
    <row r="5691" spans="1:7">
      <c r="A5691" s="2">
        <v>43996</v>
      </c>
      <c r="B5691" s="2">
        <f t="shared" si="176"/>
        <v>44012</v>
      </c>
      <c r="C5691" s="3">
        <f t="shared" si="177"/>
        <v>1</v>
      </c>
      <c r="D5691" t="s">
        <v>15</v>
      </c>
      <c r="E5691">
        <v>12</v>
      </c>
      <c r="F5691">
        <v>75560</v>
      </c>
      <c r="G5691">
        <v>2930</v>
      </c>
    </row>
    <row r="5692" spans="1:7">
      <c r="A5692" s="2">
        <v>43996</v>
      </c>
      <c r="B5692" s="2">
        <f t="shared" si="176"/>
        <v>44012</v>
      </c>
      <c r="C5692" s="3">
        <f t="shared" si="177"/>
        <v>1</v>
      </c>
      <c r="D5692" t="s">
        <v>18</v>
      </c>
      <c r="E5692">
        <v>13</v>
      </c>
      <c r="F5692">
        <v>54874</v>
      </c>
      <c r="G5692">
        <v>2416</v>
      </c>
    </row>
    <row r="5693" spans="1:7">
      <c r="A5693" s="2">
        <v>43996</v>
      </c>
      <c r="B5693" s="2">
        <f t="shared" si="176"/>
        <v>44012</v>
      </c>
      <c r="C5693" s="3">
        <f t="shared" si="177"/>
        <v>1</v>
      </c>
      <c r="D5693" t="s">
        <v>57</v>
      </c>
      <c r="E5693">
        <v>66</v>
      </c>
      <c r="F5693">
        <v>1154</v>
      </c>
      <c r="G5693">
        <v>6</v>
      </c>
    </row>
    <row r="5694" spans="1:7">
      <c r="A5694" s="2">
        <v>43996</v>
      </c>
      <c r="B5694" s="2">
        <f t="shared" si="176"/>
        <v>44012</v>
      </c>
      <c r="C5694" s="3">
        <f t="shared" si="177"/>
        <v>1</v>
      </c>
      <c r="D5694" t="s">
        <v>26</v>
      </c>
      <c r="E5694">
        <v>15</v>
      </c>
      <c r="F5694">
        <v>716</v>
      </c>
      <c r="G5694">
        <v>17</v>
      </c>
    </row>
    <row r="5695" spans="1:7">
      <c r="A5695" s="2">
        <v>43996</v>
      </c>
      <c r="B5695" s="2">
        <f t="shared" si="176"/>
        <v>44012</v>
      </c>
      <c r="C5695" s="3">
        <f t="shared" si="177"/>
        <v>1</v>
      </c>
      <c r="D5695" t="s">
        <v>53</v>
      </c>
      <c r="E5695">
        <v>16</v>
      </c>
      <c r="F5695">
        <v>3413</v>
      </c>
      <c r="G5695">
        <v>88</v>
      </c>
    </row>
    <row r="5696" spans="1:7">
      <c r="A5696" s="2">
        <v>43996</v>
      </c>
      <c r="B5696" s="2">
        <f t="shared" si="176"/>
        <v>44012</v>
      </c>
      <c r="C5696" s="3">
        <f t="shared" si="177"/>
        <v>1</v>
      </c>
      <c r="D5696" t="s">
        <v>6</v>
      </c>
      <c r="E5696">
        <v>17</v>
      </c>
      <c r="F5696">
        <v>133719</v>
      </c>
      <c r="G5696">
        <v>6512</v>
      </c>
    </row>
    <row r="5697" spans="1:7">
      <c r="A5697" s="2">
        <v>43996</v>
      </c>
      <c r="B5697" s="2">
        <f t="shared" si="176"/>
        <v>44012</v>
      </c>
      <c r="C5697" s="3">
        <f t="shared" si="177"/>
        <v>1</v>
      </c>
      <c r="D5697" t="s">
        <v>27</v>
      </c>
      <c r="E5697">
        <v>18</v>
      </c>
      <c r="F5697">
        <v>40901</v>
      </c>
      <c r="G5697">
        <v>2422</v>
      </c>
    </row>
    <row r="5698" spans="1:7">
      <c r="A5698" s="2">
        <v>43996</v>
      </c>
      <c r="B5698" s="2">
        <f t="shared" si="176"/>
        <v>44012</v>
      </c>
      <c r="C5698" s="3">
        <f t="shared" si="177"/>
        <v>1</v>
      </c>
      <c r="D5698" t="s">
        <v>39</v>
      </c>
      <c r="E5698">
        <v>19</v>
      </c>
      <c r="F5698">
        <v>23959</v>
      </c>
      <c r="G5698">
        <v>652</v>
      </c>
    </row>
    <row r="5699" spans="1:7">
      <c r="A5699" s="2">
        <v>43996</v>
      </c>
      <c r="B5699" s="2">
        <f t="shared" si="176"/>
        <v>44012</v>
      </c>
      <c r="C5699" s="3">
        <f t="shared" si="177"/>
        <v>1</v>
      </c>
      <c r="D5699" t="s">
        <v>34</v>
      </c>
      <c r="E5699">
        <v>20</v>
      </c>
      <c r="F5699">
        <v>11247</v>
      </c>
      <c r="G5699">
        <v>244</v>
      </c>
    </row>
    <row r="5700" spans="1:7">
      <c r="A5700" s="2">
        <v>43996</v>
      </c>
      <c r="B5700" s="2">
        <f t="shared" ref="B5700:B5763" si="178">EOMONTH(A5700,0)</f>
        <v>44012</v>
      </c>
      <c r="C5700" s="3">
        <f t="shared" ref="C5700:C5763" si="179">IF(A5700=B5700,0,1)</f>
        <v>1</v>
      </c>
      <c r="D5700" t="s">
        <v>28</v>
      </c>
      <c r="E5700">
        <v>21</v>
      </c>
      <c r="F5700">
        <v>12652</v>
      </c>
      <c r="G5700">
        <v>527</v>
      </c>
    </row>
    <row r="5701" spans="1:7">
      <c r="A5701" s="2">
        <v>43996</v>
      </c>
      <c r="B5701" s="2">
        <f t="shared" si="178"/>
        <v>44012</v>
      </c>
      <c r="C5701" s="3">
        <f t="shared" si="179"/>
        <v>1</v>
      </c>
      <c r="D5701" t="s">
        <v>40</v>
      </c>
      <c r="E5701">
        <v>22</v>
      </c>
      <c r="F5701">
        <v>46732</v>
      </c>
      <c r="G5701">
        <v>3014</v>
      </c>
    </row>
    <row r="5702" spans="1:7">
      <c r="A5702" s="2">
        <v>43996</v>
      </c>
      <c r="B5702" s="2">
        <f t="shared" si="178"/>
        <v>44012</v>
      </c>
      <c r="C5702" s="3">
        <f t="shared" si="179"/>
        <v>1</v>
      </c>
      <c r="D5702" t="s">
        <v>51</v>
      </c>
      <c r="E5702">
        <v>23</v>
      </c>
      <c r="F5702">
        <v>2793</v>
      </c>
      <c r="G5702">
        <v>100</v>
      </c>
    </row>
    <row r="5703" spans="1:7">
      <c r="A5703" s="2">
        <v>43996</v>
      </c>
      <c r="B5703" s="2">
        <f t="shared" si="178"/>
        <v>44012</v>
      </c>
      <c r="C5703" s="3">
        <f t="shared" si="179"/>
        <v>1</v>
      </c>
      <c r="D5703" t="s">
        <v>23</v>
      </c>
      <c r="E5703">
        <v>24</v>
      </c>
      <c r="F5703">
        <v>62328</v>
      </c>
      <c r="G5703">
        <v>2939</v>
      </c>
    </row>
    <row r="5704" spans="1:7">
      <c r="A5704" s="2">
        <v>43996</v>
      </c>
      <c r="B5704" s="2">
        <f t="shared" si="178"/>
        <v>44012</v>
      </c>
      <c r="C5704" s="3">
        <f t="shared" si="179"/>
        <v>1</v>
      </c>
      <c r="D5704" t="s">
        <v>9</v>
      </c>
      <c r="E5704">
        <v>25</v>
      </c>
      <c r="F5704">
        <v>105603</v>
      </c>
      <c r="G5704">
        <v>7624</v>
      </c>
    </row>
    <row r="5705" spans="1:7">
      <c r="A5705" s="2">
        <v>43996</v>
      </c>
      <c r="B5705" s="2">
        <f t="shared" si="178"/>
        <v>44012</v>
      </c>
      <c r="C5705" s="3">
        <f t="shared" si="179"/>
        <v>1</v>
      </c>
      <c r="D5705" t="s">
        <v>42</v>
      </c>
      <c r="E5705">
        <v>26</v>
      </c>
      <c r="F5705">
        <v>66246</v>
      </c>
      <c r="G5705">
        <v>6020</v>
      </c>
    </row>
    <row r="5706" spans="1:7">
      <c r="A5706" s="2">
        <v>43996</v>
      </c>
      <c r="B5706" s="2">
        <f t="shared" si="178"/>
        <v>44012</v>
      </c>
      <c r="C5706" s="3">
        <f t="shared" si="179"/>
        <v>1</v>
      </c>
      <c r="D5706" t="s">
        <v>29</v>
      </c>
      <c r="E5706">
        <v>27</v>
      </c>
      <c r="F5706">
        <v>30502</v>
      </c>
      <c r="G5706">
        <v>1329</v>
      </c>
    </row>
    <row r="5707" spans="1:7">
      <c r="A5707" s="2">
        <v>43996</v>
      </c>
      <c r="B5707" s="2">
        <f t="shared" si="178"/>
        <v>44012</v>
      </c>
      <c r="C5707" s="3">
        <f t="shared" si="179"/>
        <v>1</v>
      </c>
      <c r="D5707" t="s">
        <v>46</v>
      </c>
      <c r="E5707">
        <v>28</v>
      </c>
      <c r="F5707">
        <v>19516</v>
      </c>
      <c r="G5707">
        <v>891</v>
      </c>
    </row>
    <row r="5708" spans="1:7">
      <c r="A5708" s="2">
        <v>43996</v>
      </c>
      <c r="B5708" s="2">
        <f t="shared" si="178"/>
        <v>44012</v>
      </c>
      <c r="C5708" s="3">
        <f t="shared" si="179"/>
        <v>1</v>
      </c>
      <c r="D5708" t="s">
        <v>35</v>
      </c>
      <c r="E5708">
        <v>29</v>
      </c>
      <c r="F5708">
        <v>16384</v>
      </c>
      <c r="G5708">
        <v>890</v>
      </c>
    </row>
    <row r="5709" spans="1:7">
      <c r="A5709" s="2">
        <v>43996</v>
      </c>
      <c r="B5709" s="2">
        <f t="shared" si="178"/>
        <v>44012</v>
      </c>
      <c r="C5709" s="3">
        <f t="shared" si="179"/>
        <v>1</v>
      </c>
      <c r="D5709" t="s">
        <v>54</v>
      </c>
      <c r="E5709">
        <v>30</v>
      </c>
      <c r="F5709">
        <v>601</v>
      </c>
      <c r="G5709">
        <v>19</v>
      </c>
    </row>
    <row r="5710" spans="1:7">
      <c r="A5710" s="2">
        <v>43996</v>
      </c>
      <c r="B5710" s="2">
        <f t="shared" si="178"/>
        <v>44012</v>
      </c>
      <c r="C5710" s="3">
        <f t="shared" si="179"/>
        <v>1</v>
      </c>
      <c r="D5710" t="s">
        <v>12</v>
      </c>
      <c r="E5710">
        <v>31</v>
      </c>
      <c r="F5710">
        <v>16735</v>
      </c>
      <c r="G5710">
        <v>221</v>
      </c>
    </row>
    <row r="5711" spans="1:7">
      <c r="A5711" s="2">
        <v>43996</v>
      </c>
      <c r="B5711" s="2">
        <f t="shared" si="178"/>
        <v>44012</v>
      </c>
      <c r="C5711" s="3">
        <f t="shared" si="179"/>
        <v>1</v>
      </c>
      <c r="D5711" t="s">
        <v>24</v>
      </c>
      <c r="E5711">
        <v>32</v>
      </c>
      <c r="F5711">
        <v>11199</v>
      </c>
      <c r="G5711">
        <v>464</v>
      </c>
    </row>
    <row r="5712" spans="1:7">
      <c r="A5712" s="2">
        <v>43996</v>
      </c>
      <c r="B5712" s="2">
        <f t="shared" si="178"/>
        <v>44012</v>
      </c>
      <c r="C5712" s="3">
        <f t="shared" si="179"/>
        <v>1</v>
      </c>
      <c r="D5712" t="s">
        <v>19</v>
      </c>
      <c r="E5712">
        <v>33</v>
      </c>
      <c r="F5712">
        <v>5318</v>
      </c>
      <c r="G5712">
        <v>320</v>
      </c>
    </row>
    <row r="5713" spans="1:7">
      <c r="A5713" s="2">
        <v>43996</v>
      </c>
      <c r="B5713" s="2">
        <f t="shared" si="178"/>
        <v>44012</v>
      </c>
      <c r="C5713" s="3">
        <f t="shared" si="179"/>
        <v>1</v>
      </c>
      <c r="D5713" t="s">
        <v>21</v>
      </c>
      <c r="E5713">
        <v>34</v>
      </c>
      <c r="F5713">
        <v>166881</v>
      </c>
      <c r="G5713">
        <v>12625</v>
      </c>
    </row>
    <row r="5714" spans="1:7">
      <c r="A5714" s="2">
        <v>43996</v>
      </c>
      <c r="B5714" s="2">
        <f t="shared" si="178"/>
        <v>44012</v>
      </c>
      <c r="C5714" s="3">
        <f t="shared" si="179"/>
        <v>1</v>
      </c>
      <c r="D5714" t="s">
        <v>47</v>
      </c>
      <c r="E5714">
        <v>35</v>
      </c>
      <c r="F5714">
        <v>9723</v>
      </c>
      <c r="G5714">
        <v>435</v>
      </c>
    </row>
    <row r="5715" spans="1:7">
      <c r="A5715" s="2">
        <v>43996</v>
      </c>
      <c r="B5715" s="2">
        <f t="shared" si="178"/>
        <v>44012</v>
      </c>
      <c r="C5715" s="3">
        <f t="shared" si="179"/>
        <v>1</v>
      </c>
      <c r="D5715" t="s">
        <v>16</v>
      </c>
      <c r="E5715">
        <v>36</v>
      </c>
      <c r="F5715">
        <v>388096</v>
      </c>
      <c r="G5715">
        <v>30605</v>
      </c>
    </row>
    <row r="5716" spans="1:7">
      <c r="A5716" s="2">
        <v>43996</v>
      </c>
      <c r="B5716" s="2">
        <f t="shared" si="178"/>
        <v>44012</v>
      </c>
      <c r="C5716" s="3">
        <f t="shared" si="179"/>
        <v>1</v>
      </c>
      <c r="D5716" t="s">
        <v>20</v>
      </c>
      <c r="E5716">
        <v>37</v>
      </c>
      <c r="F5716">
        <v>44199</v>
      </c>
      <c r="G5716">
        <v>1139</v>
      </c>
    </row>
    <row r="5717" spans="1:7">
      <c r="A5717" s="2">
        <v>43996</v>
      </c>
      <c r="B5717" s="2">
        <f t="shared" si="178"/>
        <v>44012</v>
      </c>
      <c r="C5717" s="3">
        <f t="shared" si="179"/>
        <v>1</v>
      </c>
      <c r="D5717" t="s">
        <v>48</v>
      </c>
      <c r="E5717">
        <v>38</v>
      </c>
      <c r="F5717">
        <v>3083</v>
      </c>
      <c r="G5717">
        <v>77</v>
      </c>
    </row>
    <row r="5718" spans="1:7">
      <c r="A5718" s="2">
        <v>43996</v>
      </c>
      <c r="B5718" s="2">
        <f t="shared" si="178"/>
        <v>44012</v>
      </c>
      <c r="C5718" s="3">
        <f t="shared" si="179"/>
        <v>1</v>
      </c>
      <c r="D5718" t="s">
        <v>59</v>
      </c>
      <c r="E5718">
        <v>69</v>
      </c>
      <c r="F5718">
        <v>30</v>
      </c>
      <c r="G5718">
        <v>2</v>
      </c>
    </row>
    <row r="5719" spans="1:7">
      <c r="A5719" s="2">
        <v>43996</v>
      </c>
      <c r="B5719" s="2">
        <f t="shared" si="178"/>
        <v>44012</v>
      </c>
      <c r="C5719" s="3">
        <f t="shared" si="179"/>
        <v>1</v>
      </c>
      <c r="D5719" t="s">
        <v>41</v>
      </c>
      <c r="E5719">
        <v>39</v>
      </c>
      <c r="F5719">
        <v>41148</v>
      </c>
      <c r="G5719">
        <v>2557</v>
      </c>
    </row>
    <row r="5720" spans="1:7">
      <c r="A5720" s="2">
        <v>43996</v>
      </c>
      <c r="B5720" s="2">
        <f t="shared" si="178"/>
        <v>44012</v>
      </c>
      <c r="C5720" s="3">
        <f t="shared" si="179"/>
        <v>1</v>
      </c>
      <c r="D5720" t="s">
        <v>30</v>
      </c>
      <c r="E5720">
        <v>40</v>
      </c>
      <c r="F5720">
        <v>8231</v>
      </c>
      <c r="G5720">
        <v>359</v>
      </c>
    </row>
    <row r="5721" spans="1:7">
      <c r="A5721" s="2">
        <v>43996</v>
      </c>
      <c r="B5721" s="2">
        <f t="shared" si="178"/>
        <v>44012</v>
      </c>
      <c r="C5721" s="3">
        <f t="shared" si="179"/>
        <v>1</v>
      </c>
      <c r="D5721" t="s">
        <v>14</v>
      </c>
      <c r="E5721">
        <v>41</v>
      </c>
      <c r="F5721">
        <v>5644</v>
      </c>
      <c r="G5721">
        <v>176</v>
      </c>
    </row>
    <row r="5722" spans="1:7">
      <c r="A5722" s="2">
        <v>43996</v>
      </c>
      <c r="B5722" s="2">
        <f t="shared" si="178"/>
        <v>44012</v>
      </c>
      <c r="C5722" s="3">
        <f t="shared" si="179"/>
        <v>1</v>
      </c>
      <c r="D5722" t="s">
        <v>31</v>
      </c>
      <c r="E5722">
        <v>42</v>
      </c>
      <c r="F5722">
        <v>83301</v>
      </c>
      <c r="G5722">
        <v>6275</v>
      </c>
    </row>
    <row r="5723" spans="1:7">
      <c r="A5723" s="2">
        <v>43996</v>
      </c>
      <c r="B5723" s="2">
        <f t="shared" si="178"/>
        <v>44012</v>
      </c>
      <c r="C5723" s="3">
        <f t="shared" si="179"/>
        <v>1</v>
      </c>
      <c r="D5723" t="s">
        <v>55</v>
      </c>
      <c r="E5723">
        <v>72</v>
      </c>
      <c r="F5723">
        <v>5811</v>
      </c>
      <c r="G5723">
        <v>147</v>
      </c>
    </row>
    <row r="5724" spans="1:7">
      <c r="A5724" s="2">
        <v>43996</v>
      </c>
      <c r="B5724" s="2">
        <f t="shared" si="178"/>
        <v>44012</v>
      </c>
      <c r="C5724" s="3">
        <f t="shared" si="179"/>
        <v>1</v>
      </c>
      <c r="D5724" t="s">
        <v>17</v>
      </c>
      <c r="E5724">
        <v>44</v>
      </c>
      <c r="F5724">
        <v>15947</v>
      </c>
      <c r="G5724">
        <v>833</v>
      </c>
    </row>
    <row r="5725" spans="1:7">
      <c r="A5725" s="2">
        <v>43996</v>
      </c>
      <c r="B5725" s="2">
        <f t="shared" si="178"/>
        <v>44012</v>
      </c>
      <c r="C5725" s="3">
        <f t="shared" si="179"/>
        <v>1</v>
      </c>
      <c r="D5725" t="s">
        <v>32</v>
      </c>
      <c r="E5725">
        <v>45</v>
      </c>
      <c r="F5725">
        <v>18796</v>
      </c>
      <c r="G5725">
        <v>600</v>
      </c>
    </row>
    <row r="5726" spans="1:7">
      <c r="A5726" s="2">
        <v>43996</v>
      </c>
      <c r="B5726" s="2">
        <f t="shared" si="178"/>
        <v>44012</v>
      </c>
      <c r="C5726" s="3">
        <f t="shared" si="179"/>
        <v>1</v>
      </c>
      <c r="D5726" t="s">
        <v>43</v>
      </c>
      <c r="E5726">
        <v>46</v>
      </c>
      <c r="F5726">
        <v>5898</v>
      </c>
      <c r="G5726">
        <v>75</v>
      </c>
    </row>
    <row r="5727" spans="1:7">
      <c r="A5727" s="2">
        <v>43996</v>
      </c>
      <c r="B5727" s="2">
        <f t="shared" si="178"/>
        <v>44012</v>
      </c>
      <c r="C5727" s="3">
        <f t="shared" si="179"/>
        <v>1</v>
      </c>
      <c r="D5727" t="s">
        <v>25</v>
      </c>
      <c r="E5727">
        <v>47</v>
      </c>
      <c r="F5727">
        <v>30174</v>
      </c>
      <c r="G5727">
        <v>467</v>
      </c>
    </row>
    <row r="5728" spans="1:7">
      <c r="A5728" s="2">
        <v>43996</v>
      </c>
      <c r="B5728" s="2">
        <f t="shared" si="178"/>
        <v>44012</v>
      </c>
      <c r="C5728" s="3">
        <f t="shared" si="179"/>
        <v>1</v>
      </c>
      <c r="D5728" t="s">
        <v>11</v>
      </c>
      <c r="E5728">
        <v>48</v>
      </c>
      <c r="F5728">
        <v>89542</v>
      </c>
      <c r="G5728">
        <v>1995</v>
      </c>
    </row>
    <row r="5729" spans="1:7">
      <c r="A5729" s="2">
        <v>43996</v>
      </c>
      <c r="B5729" s="2">
        <f t="shared" si="178"/>
        <v>44012</v>
      </c>
      <c r="C5729" s="3">
        <f t="shared" si="179"/>
        <v>1</v>
      </c>
      <c r="D5729" t="s">
        <v>13</v>
      </c>
      <c r="E5729">
        <v>49</v>
      </c>
      <c r="F5729">
        <v>14313</v>
      </c>
      <c r="G5729">
        <v>139</v>
      </c>
    </row>
    <row r="5730" spans="1:7">
      <c r="A5730" s="2">
        <v>43996</v>
      </c>
      <c r="B5730" s="2">
        <f t="shared" si="178"/>
        <v>44012</v>
      </c>
      <c r="C5730" s="3">
        <f t="shared" si="179"/>
        <v>1</v>
      </c>
      <c r="D5730" t="s">
        <v>36</v>
      </c>
      <c r="E5730">
        <v>50</v>
      </c>
      <c r="F5730">
        <v>1127</v>
      </c>
      <c r="G5730">
        <v>55</v>
      </c>
    </row>
    <row r="5731" spans="1:7">
      <c r="A5731" s="2">
        <v>43996</v>
      </c>
      <c r="B5731" s="2">
        <f t="shared" si="178"/>
        <v>44012</v>
      </c>
      <c r="C5731" s="3">
        <f t="shared" si="179"/>
        <v>1</v>
      </c>
      <c r="D5731" t="s">
        <v>56</v>
      </c>
      <c r="E5731">
        <v>78</v>
      </c>
      <c r="F5731">
        <v>73</v>
      </c>
      <c r="G5731">
        <v>6</v>
      </c>
    </row>
    <row r="5732" spans="1:7">
      <c r="A5732" s="2">
        <v>43996</v>
      </c>
      <c r="B5732" s="2">
        <f t="shared" si="178"/>
        <v>44012</v>
      </c>
      <c r="C5732" s="3">
        <f t="shared" si="179"/>
        <v>1</v>
      </c>
      <c r="D5732" t="s">
        <v>37</v>
      </c>
      <c r="E5732">
        <v>51</v>
      </c>
      <c r="F5732">
        <v>54506</v>
      </c>
      <c r="G5732">
        <v>1546</v>
      </c>
    </row>
    <row r="5733" spans="1:7">
      <c r="A5733" s="2">
        <v>43996</v>
      </c>
      <c r="B5733" s="2">
        <f t="shared" si="178"/>
        <v>44012</v>
      </c>
      <c r="C5733" s="3">
        <f t="shared" si="179"/>
        <v>1</v>
      </c>
      <c r="D5733" t="s">
        <v>5</v>
      </c>
      <c r="E5733">
        <v>53</v>
      </c>
      <c r="F5733">
        <v>27135</v>
      </c>
      <c r="G5733">
        <v>1220</v>
      </c>
    </row>
    <row r="5734" spans="1:7">
      <c r="A5734" s="2">
        <v>43996</v>
      </c>
      <c r="B5734" s="2">
        <f t="shared" si="178"/>
        <v>44012</v>
      </c>
      <c r="C5734" s="3">
        <f t="shared" si="179"/>
        <v>1</v>
      </c>
      <c r="D5734" t="s">
        <v>58</v>
      </c>
      <c r="E5734">
        <v>54</v>
      </c>
      <c r="F5734">
        <v>2290</v>
      </c>
      <c r="G5734">
        <v>88</v>
      </c>
    </row>
    <row r="5735" spans="1:7">
      <c r="A5735" s="2">
        <v>43996</v>
      </c>
      <c r="B5735" s="2">
        <f t="shared" si="178"/>
        <v>44012</v>
      </c>
      <c r="C5735" s="3">
        <f t="shared" si="179"/>
        <v>1</v>
      </c>
      <c r="D5735" t="s">
        <v>10</v>
      </c>
      <c r="E5735">
        <v>55</v>
      </c>
      <c r="F5735">
        <v>25307</v>
      </c>
      <c r="G5735">
        <v>702</v>
      </c>
    </row>
    <row r="5736" spans="1:7">
      <c r="A5736" s="2">
        <v>43996</v>
      </c>
      <c r="B5736" s="2">
        <f t="shared" si="178"/>
        <v>44012</v>
      </c>
      <c r="C5736" s="3">
        <f t="shared" si="179"/>
        <v>1</v>
      </c>
      <c r="D5736" t="s">
        <v>49</v>
      </c>
      <c r="E5736">
        <v>56</v>
      </c>
      <c r="F5736">
        <v>1060</v>
      </c>
      <c r="G5736">
        <v>18</v>
      </c>
    </row>
    <row r="5737" spans="1:7">
      <c r="A5737" s="2">
        <v>43997</v>
      </c>
      <c r="B5737" s="2">
        <f t="shared" si="178"/>
        <v>44012</v>
      </c>
      <c r="C5737" s="3">
        <f t="shared" si="179"/>
        <v>1</v>
      </c>
      <c r="D5737" t="s">
        <v>52</v>
      </c>
      <c r="E5737">
        <v>1</v>
      </c>
      <c r="F5737">
        <v>26272</v>
      </c>
      <c r="G5737">
        <v>774</v>
      </c>
    </row>
    <row r="5738" spans="1:7">
      <c r="A5738" s="2">
        <v>43997</v>
      </c>
      <c r="B5738" s="2">
        <f t="shared" si="178"/>
        <v>44012</v>
      </c>
      <c r="C5738" s="3">
        <f t="shared" si="179"/>
        <v>1</v>
      </c>
      <c r="D5738" t="s">
        <v>50</v>
      </c>
      <c r="E5738">
        <v>2</v>
      </c>
      <c r="F5738">
        <v>738</v>
      </c>
      <c r="G5738">
        <v>10</v>
      </c>
    </row>
    <row r="5739" spans="1:7">
      <c r="A5739" s="2">
        <v>43997</v>
      </c>
      <c r="B5739" s="2">
        <f t="shared" si="178"/>
        <v>44012</v>
      </c>
      <c r="C5739" s="3">
        <f t="shared" si="179"/>
        <v>1</v>
      </c>
      <c r="D5739" t="s">
        <v>8</v>
      </c>
      <c r="E5739">
        <v>4</v>
      </c>
      <c r="F5739">
        <v>37005</v>
      </c>
      <c r="G5739">
        <v>1204</v>
      </c>
    </row>
    <row r="5740" spans="1:7">
      <c r="A5740" s="2">
        <v>43997</v>
      </c>
      <c r="B5740" s="2">
        <f t="shared" si="178"/>
        <v>44012</v>
      </c>
      <c r="C5740" s="3">
        <f t="shared" si="179"/>
        <v>1</v>
      </c>
      <c r="D5740" t="s">
        <v>44</v>
      </c>
      <c r="E5740">
        <v>5</v>
      </c>
      <c r="F5740">
        <v>12917</v>
      </c>
      <c r="G5740">
        <v>182</v>
      </c>
    </row>
    <row r="5741" spans="1:7">
      <c r="A5741" s="2">
        <v>43997</v>
      </c>
      <c r="B5741" s="2">
        <f t="shared" si="178"/>
        <v>44012</v>
      </c>
      <c r="C5741" s="3">
        <f t="shared" si="179"/>
        <v>1</v>
      </c>
      <c r="D5741" t="s">
        <v>7</v>
      </c>
      <c r="E5741">
        <v>6</v>
      </c>
      <c r="F5741">
        <v>155662</v>
      </c>
      <c r="G5741">
        <v>5120</v>
      </c>
    </row>
    <row r="5742" spans="1:7">
      <c r="A5742" s="2">
        <v>43997</v>
      </c>
      <c r="B5742" s="2">
        <f t="shared" si="178"/>
        <v>44012</v>
      </c>
      <c r="C5742" s="3">
        <f t="shared" si="179"/>
        <v>1</v>
      </c>
      <c r="D5742" t="s">
        <v>22</v>
      </c>
      <c r="E5742">
        <v>8</v>
      </c>
      <c r="F5742">
        <v>29284</v>
      </c>
      <c r="G5742">
        <v>1605</v>
      </c>
    </row>
    <row r="5743" spans="1:7">
      <c r="A5743" s="2">
        <v>43997</v>
      </c>
      <c r="B5743" s="2">
        <f t="shared" si="178"/>
        <v>44012</v>
      </c>
      <c r="C5743" s="3">
        <f t="shared" si="179"/>
        <v>1</v>
      </c>
      <c r="D5743" t="s">
        <v>38</v>
      </c>
      <c r="E5743">
        <v>9</v>
      </c>
      <c r="F5743">
        <v>45235</v>
      </c>
      <c r="G5743">
        <v>4204</v>
      </c>
    </row>
    <row r="5744" spans="1:7">
      <c r="A5744" s="2">
        <v>43997</v>
      </c>
      <c r="B5744" s="2">
        <f t="shared" si="178"/>
        <v>44012</v>
      </c>
      <c r="C5744" s="3">
        <f t="shared" si="179"/>
        <v>1</v>
      </c>
      <c r="D5744" t="s">
        <v>45</v>
      </c>
      <c r="E5744">
        <v>10</v>
      </c>
      <c r="F5744">
        <v>10340</v>
      </c>
      <c r="G5744">
        <v>423</v>
      </c>
    </row>
    <row r="5745" spans="1:7">
      <c r="A5745" s="2">
        <v>43997</v>
      </c>
      <c r="B5745" s="2">
        <f t="shared" si="178"/>
        <v>44012</v>
      </c>
      <c r="C5745" s="3">
        <f t="shared" si="179"/>
        <v>1</v>
      </c>
      <c r="D5745" t="s">
        <v>33</v>
      </c>
      <c r="E5745">
        <v>11</v>
      </c>
      <c r="F5745">
        <v>9799</v>
      </c>
      <c r="G5745">
        <v>515</v>
      </c>
    </row>
    <row r="5746" spans="1:7">
      <c r="A5746" s="2">
        <v>43997</v>
      </c>
      <c r="B5746" s="2">
        <f t="shared" si="178"/>
        <v>44012</v>
      </c>
      <c r="C5746" s="3">
        <f t="shared" si="179"/>
        <v>1</v>
      </c>
      <c r="D5746" t="s">
        <v>15</v>
      </c>
      <c r="E5746">
        <v>12</v>
      </c>
      <c r="F5746">
        <v>77318</v>
      </c>
      <c r="G5746">
        <v>2937</v>
      </c>
    </row>
    <row r="5747" spans="1:7">
      <c r="A5747" s="2">
        <v>43997</v>
      </c>
      <c r="B5747" s="2">
        <f t="shared" si="178"/>
        <v>44012</v>
      </c>
      <c r="C5747" s="3">
        <f t="shared" si="179"/>
        <v>1</v>
      </c>
      <c r="D5747" t="s">
        <v>18</v>
      </c>
      <c r="E5747">
        <v>13</v>
      </c>
      <c r="F5747">
        <v>55505</v>
      </c>
      <c r="G5747">
        <v>2457</v>
      </c>
    </row>
    <row r="5748" spans="1:7">
      <c r="A5748" s="2">
        <v>43997</v>
      </c>
      <c r="B5748" s="2">
        <f t="shared" si="178"/>
        <v>44012</v>
      </c>
      <c r="C5748" s="3">
        <f t="shared" si="179"/>
        <v>1</v>
      </c>
      <c r="D5748" t="s">
        <v>57</v>
      </c>
      <c r="E5748">
        <v>66</v>
      </c>
      <c r="F5748">
        <v>1155</v>
      </c>
      <c r="G5748">
        <v>6</v>
      </c>
    </row>
    <row r="5749" spans="1:7">
      <c r="A5749" s="2">
        <v>43997</v>
      </c>
      <c r="B5749" s="2">
        <f t="shared" si="178"/>
        <v>44012</v>
      </c>
      <c r="C5749" s="3">
        <f t="shared" si="179"/>
        <v>1</v>
      </c>
      <c r="D5749" t="s">
        <v>26</v>
      </c>
      <c r="E5749">
        <v>15</v>
      </c>
      <c r="F5749">
        <v>724</v>
      </c>
      <c r="G5749">
        <v>17</v>
      </c>
    </row>
    <row r="5750" spans="1:7">
      <c r="A5750" s="2">
        <v>43997</v>
      </c>
      <c r="B5750" s="2">
        <f t="shared" si="178"/>
        <v>44012</v>
      </c>
      <c r="C5750" s="3">
        <f t="shared" si="179"/>
        <v>1</v>
      </c>
      <c r="D5750" t="s">
        <v>53</v>
      </c>
      <c r="E5750">
        <v>16</v>
      </c>
      <c r="F5750">
        <v>3472</v>
      </c>
      <c r="G5750">
        <v>89</v>
      </c>
    </row>
    <row r="5751" spans="1:7">
      <c r="A5751" s="2">
        <v>43997</v>
      </c>
      <c r="B5751" s="2">
        <f t="shared" si="178"/>
        <v>44012</v>
      </c>
      <c r="C5751" s="3">
        <f t="shared" si="179"/>
        <v>1</v>
      </c>
      <c r="D5751" t="s">
        <v>6</v>
      </c>
      <c r="E5751">
        <v>17</v>
      </c>
      <c r="F5751">
        <v>134247</v>
      </c>
      <c r="G5751">
        <v>6543</v>
      </c>
    </row>
    <row r="5752" spans="1:7">
      <c r="A5752" s="2">
        <v>43997</v>
      </c>
      <c r="B5752" s="2">
        <f t="shared" si="178"/>
        <v>44012</v>
      </c>
      <c r="C5752" s="3">
        <f t="shared" si="179"/>
        <v>1</v>
      </c>
      <c r="D5752" t="s">
        <v>27</v>
      </c>
      <c r="E5752">
        <v>18</v>
      </c>
      <c r="F5752">
        <v>41422</v>
      </c>
      <c r="G5752">
        <v>2433</v>
      </c>
    </row>
    <row r="5753" spans="1:7">
      <c r="A5753" s="2">
        <v>43997</v>
      </c>
      <c r="B5753" s="2">
        <f t="shared" si="178"/>
        <v>44012</v>
      </c>
      <c r="C5753" s="3">
        <f t="shared" si="179"/>
        <v>1</v>
      </c>
      <c r="D5753" t="s">
        <v>39</v>
      </c>
      <c r="E5753">
        <v>19</v>
      </c>
      <c r="F5753">
        <v>24110</v>
      </c>
      <c r="G5753">
        <v>661</v>
      </c>
    </row>
    <row r="5754" spans="1:7">
      <c r="A5754" s="2">
        <v>43997</v>
      </c>
      <c r="B5754" s="2">
        <f t="shared" si="178"/>
        <v>44012</v>
      </c>
      <c r="C5754" s="3">
        <f t="shared" si="179"/>
        <v>1</v>
      </c>
      <c r="D5754" t="s">
        <v>34</v>
      </c>
      <c r="E5754">
        <v>20</v>
      </c>
      <c r="F5754">
        <v>11516</v>
      </c>
      <c r="G5754">
        <v>246</v>
      </c>
    </row>
    <row r="5755" spans="1:7">
      <c r="A5755" s="2">
        <v>43997</v>
      </c>
      <c r="B5755" s="2">
        <f t="shared" si="178"/>
        <v>44012</v>
      </c>
      <c r="C5755" s="3">
        <f t="shared" si="179"/>
        <v>1</v>
      </c>
      <c r="D5755" t="s">
        <v>28</v>
      </c>
      <c r="E5755">
        <v>21</v>
      </c>
      <c r="F5755">
        <v>12863</v>
      </c>
      <c r="G5755">
        <v>524</v>
      </c>
    </row>
    <row r="5756" spans="1:7">
      <c r="A5756" s="2">
        <v>43997</v>
      </c>
      <c r="B5756" s="2">
        <f t="shared" si="178"/>
        <v>44012</v>
      </c>
      <c r="C5756" s="3">
        <f t="shared" si="179"/>
        <v>1</v>
      </c>
      <c r="D5756" t="s">
        <v>40</v>
      </c>
      <c r="E5756">
        <v>22</v>
      </c>
      <c r="F5756">
        <v>47284</v>
      </c>
      <c r="G5756">
        <v>3018</v>
      </c>
    </row>
    <row r="5757" spans="1:7">
      <c r="A5757" s="2">
        <v>43997</v>
      </c>
      <c r="B5757" s="2">
        <f t="shared" si="178"/>
        <v>44012</v>
      </c>
      <c r="C5757" s="3">
        <f t="shared" si="179"/>
        <v>1</v>
      </c>
      <c r="D5757" t="s">
        <v>51</v>
      </c>
      <c r="E5757">
        <v>23</v>
      </c>
      <c r="F5757">
        <v>2810</v>
      </c>
      <c r="G5757">
        <v>101</v>
      </c>
    </row>
    <row r="5758" spans="1:7">
      <c r="A5758" s="2">
        <v>43997</v>
      </c>
      <c r="B5758" s="2">
        <f t="shared" si="178"/>
        <v>44012</v>
      </c>
      <c r="C5758" s="3">
        <f t="shared" si="179"/>
        <v>1</v>
      </c>
      <c r="D5758" t="s">
        <v>23</v>
      </c>
      <c r="E5758">
        <v>24</v>
      </c>
      <c r="F5758">
        <v>62653</v>
      </c>
      <c r="G5758">
        <v>2947</v>
      </c>
    </row>
    <row r="5759" spans="1:7">
      <c r="A5759" s="2">
        <v>43997</v>
      </c>
      <c r="B5759" s="2">
        <f t="shared" si="178"/>
        <v>44012</v>
      </c>
      <c r="C5759" s="3">
        <f t="shared" si="179"/>
        <v>1</v>
      </c>
      <c r="D5759" t="s">
        <v>9</v>
      </c>
      <c r="E5759">
        <v>25</v>
      </c>
      <c r="F5759">
        <v>105690</v>
      </c>
      <c r="G5759">
        <v>7646</v>
      </c>
    </row>
    <row r="5760" spans="1:7">
      <c r="A5760" s="2">
        <v>43997</v>
      </c>
      <c r="B5760" s="2">
        <f t="shared" si="178"/>
        <v>44012</v>
      </c>
      <c r="C5760" s="3">
        <f t="shared" si="179"/>
        <v>1</v>
      </c>
      <c r="D5760" t="s">
        <v>42</v>
      </c>
      <c r="E5760">
        <v>26</v>
      </c>
      <c r="F5760">
        <v>66302</v>
      </c>
      <c r="G5760">
        <v>6025</v>
      </c>
    </row>
    <row r="5761" spans="1:7">
      <c r="A5761" s="2">
        <v>43997</v>
      </c>
      <c r="B5761" s="2">
        <f t="shared" si="178"/>
        <v>44012</v>
      </c>
      <c r="C5761" s="3">
        <f t="shared" si="179"/>
        <v>1</v>
      </c>
      <c r="D5761" t="s">
        <v>29</v>
      </c>
      <c r="E5761">
        <v>27</v>
      </c>
      <c r="F5761">
        <v>30724</v>
      </c>
      <c r="G5761">
        <v>1335</v>
      </c>
    </row>
    <row r="5762" spans="1:7">
      <c r="A5762" s="2">
        <v>43997</v>
      </c>
      <c r="B5762" s="2">
        <f t="shared" si="178"/>
        <v>44012</v>
      </c>
      <c r="C5762" s="3">
        <f t="shared" si="179"/>
        <v>1</v>
      </c>
      <c r="D5762" t="s">
        <v>46</v>
      </c>
      <c r="E5762">
        <v>28</v>
      </c>
      <c r="F5762">
        <v>19799</v>
      </c>
      <c r="G5762">
        <v>895</v>
      </c>
    </row>
    <row r="5763" spans="1:7">
      <c r="A5763" s="2">
        <v>43997</v>
      </c>
      <c r="B5763" s="2">
        <f t="shared" si="178"/>
        <v>44012</v>
      </c>
      <c r="C5763" s="3">
        <f t="shared" si="179"/>
        <v>1</v>
      </c>
      <c r="D5763" t="s">
        <v>35</v>
      </c>
      <c r="E5763">
        <v>29</v>
      </c>
      <c r="F5763">
        <v>16712</v>
      </c>
      <c r="G5763">
        <v>895</v>
      </c>
    </row>
    <row r="5764" spans="1:7">
      <c r="A5764" s="2">
        <v>43997</v>
      </c>
      <c r="B5764" s="2">
        <f t="shared" ref="B5764:B5827" si="180">EOMONTH(A5764,0)</f>
        <v>44012</v>
      </c>
      <c r="C5764" s="3">
        <f t="shared" ref="C5764:C5827" si="181">IF(A5764=B5764,0,1)</f>
        <v>1</v>
      </c>
      <c r="D5764" t="s">
        <v>54</v>
      </c>
      <c r="E5764">
        <v>30</v>
      </c>
      <c r="F5764">
        <v>609</v>
      </c>
      <c r="G5764">
        <v>19</v>
      </c>
    </row>
    <row r="5765" spans="1:7">
      <c r="A5765" s="2">
        <v>43997</v>
      </c>
      <c r="B5765" s="2">
        <f t="shared" si="180"/>
        <v>44012</v>
      </c>
      <c r="C5765" s="3">
        <f t="shared" si="181"/>
        <v>1</v>
      </c>
      <c r="D5765" t="s">
        <v>12</v>
      </c>
      <c r="E5765">
        <v>31</v>
      </c>
      <c r="F5765">
        <v>16860</v>
      </c>
      <c r="G5765">
        <v>226</v>
      </c>
    </row>
    <row r="5766" spans="1:7">
      <c r="A5766" s="2">
        <v>43997</v>
      </c>
      <c r="B5766" s="2">
        <f t="shared" si="180"/>
        <v>44012</v>
      </c>
      <c r="C5766" s="3">
        <f t="shared" si="181"/>
        <v>1</v>
      </c>
      <c r="D5766" t="s">
        <v>24</v>
      </c>
      <c r="E5766">
        <v>32</v>
      </c>
      <c r="F5766">
        <v>11316</v>
      </c>
      <c r="G5766">
        <v>466</v>
      </c>
    </row>
    <row r="5767" spans="1:7">
      <c r="A5767" s="2">
        <v>43997</v>
      </c>
      <c r="B5767" s="2">
        <f t="shared" si="180"/>
        <v>44012</v>
      </c>
      <c r="C5767" s="3">
        <f t="shared" si="181"/>
        <v>1</v>
      </c>
      <c r="D5767" t="s">
        <v>19</v>
      </c>
      <c r="E5767">
        <v>33</v>
      </c>
      <c r="F5767">
        <v>5345</v>
      </c>
      <c r="G5767">
        <v>320</v>
      </c>
    </row>
    <row r="5768" spans="1:7">
      <c r="A5768" s="2">
        <v>43997</v>
      </c>
      <c r="B5768" s="2">
        <f t="shared" si="180"/>
        <v>44012</v>
      </c>
      <c r="C5768" s="3">
        <f t="shared" si="181"/>
        <v>1</v>
      </c>
      <c r="D5768" t="s">
        <v>21</v>
      </c>
      <c r="E5768">
        <v>34</v>
      </c>
      <c r="F5768">
        <v>167103</v>
      </c>
      <c r="G5768">
        <v>12676</v>
      </c>
    </row>
    <row r="5769" spans="1:7">
      <c r="A5769" s="2">
        <v>43997</v>
      </c>
      <c r="B5769" s="2">
        <f t="shared" si="180"/>
        <v>44012</v>
      </c>
      <c r="C5769" s="3">
        <f t="shared" si="181"/>
        <v>1</v>
      </c>
      <c r="D5769" t="s">
        <v>47</v>
      </c>
      <c r="E5769">
        <v>35</v>
      </c>
      <c r="F5769">
        <v>9845</v>
      </c>
      <c r="G5769">
        <v>440</v>
      </c>
    </row>
    <row r="5770" spans="1:7">
      <c r="A5770" s="2">
        <v>43997</v>
      </c>
      <c r="B5770" s="2">
        <f t="shared" si="180"/>
        <v>44012</v>
      </c>
      <c r="C5770" s="3">
        <f t="shared" si="181"/>
        <v>1</v>
      </c>
      <c r="D5770" t="s">
        <v>16</v>
      </c>
      <c r="E5770">
        <v>36</v>
      </c>
      <c r="F5770">
        <v>388719</v>
      </c>
      <c r="G5770">
        <v>30645</v>
      </c>
    </row>
    <row r="5771" spans="1:7">
      <c r="A5771" s="2">
        <v>43997</v>
      </c>
      <c r="B5771" s="2">
        <f t="shared" si="180"/>
        <v>44012</v>
      </c>
      <c r="C5771" s="3">
        <f t="shared" si="181"/>
        <v>1</v>
      </c>
      <c r="D5771" t="s">
        <v>20</v>
      </c>
      <c r="E5771">
        <v>37</v>
      </c>
      <c r="F5771">
        <v>45257</v>
      </c>
      <c r="G5771">
        <v>1156</v>
      </c>
    </row>
    <row r="5772" spans="1:7">
      <c r="A5772" s="2">
        <v>43997</v>
      </c>
      <c r="B5772" s="2">
        <f t="shared" si="180"/>
        <v>44012</v>
      </c>
      <c r="C5772" s="3">
        <f t="shared" si="181"/>
        <v>1</v>
      </c>
      <c r="D5772" t="s">
        <v>48</v>
      </c>
      <c r="E5772">
        <v>38</v>
      </c>
      <c r="F5772">
        <v>3104</v>
      </c>
      <c r="G5772">
        <v>77</v>
      </c>
    </row>
    <row r="5773" spans="1:7">
      <c r="A5773" s="2">
        <v>43997</v>
      </c>
      <c r="B5773" s="2">
        <f t="shared" si="180"/>
        <v>44012</v>
      </c>
      <c r="C5773" s="3">
        <f t="shared" si="181"/>
        <v>1</v>
      </c>
      <c r="D5773" t="s">
        <v>59</v>
      </c>
      <c r="E5773">
        <v>69</v>
      </c>
      <c r="F5773">
        <v>30</v>
      </c>
      <c r="G5773">
        <v>2</v>
      </c>
    </row>
    <row r="5774" spans="1:7">
      <c r="A5774" s="2">
        <v>43997</v>
      </c>
      <c r="B5774" s="2">
        <f t="shared" si="180"/>
        <v>44012</v>
      </c>
      <c r="C5774" s="3">
        <f t="shared" si="181"/>
        <v>1</v>
      </c>
      <c r="D5774" t="s">
        <v>41</v>
      </c>
      <c r="E5774">
        <v>39</v>
      </c>
      <c r="F5774">
        <v>41576</v>
      </c>
      <c r="G5774">
        <v>2573</v>
      </c>
    </row>
    <row r="5775" spans="1:7">
      <c r="A5775" s="2">
        <v>43997</v>
      </c>
      <c r="B5775" s="2">
        <f t="shared" si="180"/>
        <v>44012</v>
      </c>
      <c r="C5775" s="3">
        <f t="shared" si="181"/>
        <v>1</v>
      </c>
      <c r="D5775" t="s">
        <v>30</v>
      </c>
      <c r="E5775">
        <v>40</v>
      </c>
      <c r="F5775">
        <v>8417</v>
      </c>
      <c r="G5775">
        <v>359</v>
      </c>
    </row>
    <row r="5776" spans="1:7">
      <c r="A5776" s="2">
        <v>43997</v>
      </c>
      <c r="B5776" s="2">
        <f t="shared" si="180"/>
        <v>44012</v>
      </c>
      <c r="C5776" s="3">
        <f t="shared" si="181"/>
        <v>1</v>
      </c>
      <c r="D5776" t="s">
        <v>14</v>
      </c>
      <c r="E5776">
        <v>41</v>
      </c>
      <c r="F5776">
        <v>5831</v>
      </c>
      <c r="G5776">
        <v>180</v>
      </c>
    </row>
    <row r="5777" spans="1:7">
      <c r="A5777" s="2">
        <v>43997</v>
      </c>
      <c r="B5777" s="2">
        <f t="shared" si="180"/>
        <v>44012</v>
      </c>
      <c r="C5777" s="3">
        <f t="shared" si="181"/>
        <v>1</v>
      </c>
      <c r="D5777" t="s">
        <v>31</v>
      </c>
      <c r="E5777">
        <v>42</v>
      </c>
      <c r="F5777">
        <v>83687</v>
      </c>
      <c r="G5777">
        <v>6307</v>
      </c>
    </row>
    <row r="5778" spans="1:7">
      <c r="A5778" s="2">
        <v>43997</v>
      </c>
      <c r="B5778" s="2">
        <f t="shared" si="180"/>
        <v>44012</v>
      </c>
      <c r="C5778" s="3">
        <f t="shared" si="181"/>
        <v>1</v>
      </c>
      <c r="D5778" t="s">
        <v>55</v>
      </c>
      <c r="E5778">
        <v>72</v>
      </c>
      <c r="F5778">
        <v>5890</v>
      </c>
      <c r="G5778">
        <v>147</v>
      </c>
    </row>
    <row r="5779" spans="1:7">
      <c r="A5779" s="2">
        <v>43997</v>
      </c>
      <c r="B5779" s="2">
        <f t="shared" si="180"/>
        <v>44012</v>
      </c>
      <c r="C5779" s="3">
        <f t="shared" si="181"/>
        <v>1</v>
      </c>
      <c r="D5779" t="s">
        <v>17</v>
      </c>
      <c r="E5779">
        <v>44</v>
      </c>
      <c r="F5779">
        <v>16093</v>
      </c>
      <c r="G5779">
        <v>851</v>
      </c>
    </row>
    <row r="5780" spans="1:7">
      <c r="A5780" s="2">
        <v>43997</v>
      </c>
      <c r="B5780" s="2">
        <f t="shared" si="180"/>
        <v>44012</v>
      </c>
      <c r="C5780" s="3">
        <f t="shared" si="181"/>
        <v>1</v>
      </c>
      <c r="D5780" t="s">
        <v>32</v>
      </c>
      <c r="E5780">
        <v>45</v>
      </c>
      <c r="F5780">
        <v>19381</v>
      </c>
      <c r="G5780">
        <v>602</v>
      </c>
    </row>
    <row r="5781" spans="1:7">
      <c r="A5781" s="2">
        <v>43997</v>
      </c>
      <c r="B5781" s="2">
        <f t="shared" si="180"/>
        <v>44012</v>
      </c>
      <c r="C5781" s="3">
        <f t="shared" si="181"/>
        <v>1</v>
      </c>
      <c r="D5781" t="s">
        <v>43</v>
      </c>
      <c r="E5781">
        <v>46</v>
      </c>
      <c r="F5781">
        <v>5928</v>
      </c>
      <c r="G5781">
        <v>75</v>
      </c>
    </row>
    <row r="5782" spans="1:7">
      <c r="A5782" s="2">
        <v>43997</v>
      </c>
      <c r="B5782" s="2">
        <f t="shared" si="180"/>
        <v>44012</v>
      </c>
      <c r="C5782" s="3">
        <f t="shared" si="181"/>
        <v>1</v>
      </c>
      <c r="D5782" t="s">
        <v>25</v>
      </c>
      <c r="E5782">
        <v>47</v>
      </c>
      <c r="F5782">
        <v>30945</v>
      </c>
      <c r="G5782">
        <v>477</v>
      </c>
    </row>
    <row r="5783" spans="1:7">
      <c r="A5783" s="2">
        <v>43997</v>
      </c>
      <c r="B5783" s="2">
        <f t="shared" si="180"/>
        <v>44012</v>
      </c>
      <c r="C5783" s="3">
        <f t="shared" si="181"/>
        <v>1</v>
      </c>
      <c r="D5783" t="s">
        <v>11</v>
      </c>
      <c r="E5783">
        <v>48</v>
      </c>
      <c r="F5783">
        <v>91726</v>
      </c>
      <c r="G5783">
        <v>2018</v>
      </c>
    </row>
    <row r="5784" spans="1:7">
      <c r="A5784" s="2">
        <v>43997</v>
      </c>
      <c r="B5784" s="2">
        <f t="shared" si="180"/>
        <v>44012</v>
      </c>
      <c r="C5784" s="3">
        <f t="shared" si="181"/>
        <v>1</v>
      </c>
      <c r="D5784" t="s">
        <v>13</v>
      </c>
      <c r="E5784">
        <v>49</v>
      </c>
      <c r="F5784">
        <v>14757</v>
      </c>
      <c r="G5784">
        <v>143</v>
      </c>
    </row>
    <row r="5785" spans="1:7">
      <c r="A5785" s="2">
        <v>43997</v>
      </c>
      <c r="B5785" s="2">
        <f t="shared" si="180"/>
        <v>44012</v>
      </c>
      <c r="C5785" s="3">
        <f t="shared" si="181"/>
        <v>1</v>
      </c>
      <c r="D5785" t="s">
        <v>36</v>
      </c>
      <c r="E5785">
        <v>50</v>
      </c>
      <c r="F5785">
        <v>1130</v>
      </c>
      <c r="G5785">
        <v>55</v>
      </c>
    </row>
    <row r="5786" spans="1:7">
      <c r="A5786" s="2">
        <v>43997</v>
      </c>
      <c r="B5786" s="2">
        <f t="shared" si="180"/>
        <v>44012</v>
      </c>
      <c r="C5786" s="3">
        <f t="shared" si="181"/>
        <v>1</v>
      </c>
      <c r="D5786" t="s">
        <v>56</v>
      </c>
      <c r="E5786">
        <v>78</v>
      </c>
      <c r="F5786">
        <v>73</v>
      </c>
      <c r="G5786">
        <v>6</v>
      </c>
    </row>
    <row r="5787" spans="1:7">
      <c r="A5787" s="2">
        <v>43997</v>
      </c>
      <c r="B5787" s="2">
        <f t="shared" si="180"/>
        <v>44012</v>
      </c>
      <c r="C5787" s="3">
        <f t="shared" si="181"/>
        <v>1</v>
      </c>
      <c r="D5787" t="s">
        <v>37</v>
      </c>
      <c r="E5787">
        <v>51</v>
      </c>
      <c r="F5787">
        <v>54886</v>
      </c>
      <c r="G5787">
        <v>1552</v>
      </c>
    </row>
    <row r="5788" spans="1:7">
      <c r="A5788" s="2">
        <v>43997</v>
      </c>
      <c r="B5788" s="2">
        <f t="shared" si="180"/>
        <v>44012</v>
      </c>
      <c r="C5788" s="3">
        <f t="shared" si="181"/>
        <v>1</v>
      </c>
      <c r="D5788" t="s">
        <v>5</v>
      </c>
      <c r="E5788">
        <v>53</v>
      </c>
      <c r="F5788">
        <v>27577</v>
      </c>
      <c r="G5788">
        <v>1223</v>
      </c>
    </row>
    <row r="5789" spans="1:7">
      <c r="A5789" s="2">
        <v>43997</v>
      </c>
      <c r="B5789" s="2">
        <f t="shared" si="180"/>
        <v>44012</v>
      </c>
      <c r="C5789" s="3">
        <f t="shared" si="181"/>
        <v>1</v>
      </c>
      <c r="D5789" t="s">
        <v>58</v>
      </c>
      <c r="E5789">
        <v>54</v>
      </c>
      <c r="F5789">
        <v>2322</v>
      </c>
      <c r="G5789">
        <v>88</v>
      </c>
    </row>
    <row r="5790" spans="1:7">
      <c r="A5790" s="2">
        <v>43997</v>
      </c>
      <c r="B5790" s="2">
        <f t="shared" si="180"/>
        <v>44012</v>
      </c>
      <c r="C5790" s="3">
        <f t="shared" si="181"/>
        <v>1</v>
      </c>
      <c r="D5790" t="s">
        <v>10</v>
      </c>
      <c r="E5790">
        <v>55</v>
      </c>
      <c r="F5790">
        <v>25530</v>
      </c>
      <c r="G5790">
        <v>703</v>
      </c>
    </row>
    <row r="5791" spans="1:7">
      <c r="A5791" s="2">
        <v>43997</v>
      </c>
      <c r="B5791" s="2">
        <f t="shared" si="180"/>
        <v>44012</v>
      </c>
      <c r="C5791" s="3">
        <f t="shared" si="181"/>
        <v>1</v>
      </c>
      <c r="D5791" t="s">
        <v>49</v>
      </c>
      <c r="E5791">
        <v>56</v>
      </c>
      <c r="F5791">
        <v>1079</v>
      </c>
      <c r="G5791">
        <v>18</v>
      </c>
    </row>
    <row r="5792" spans="1:7">
      <c r="A5792" s="2">
        <v>43998</v>
      </c>
      <c r="B5792" s="2">
        <f t="shared" si="180"/>
        <v>44012</v>
      </c>
      <c r="C5792" s="3">
        <f t="shared" si="181"/>
        <v>1</v>
      </c>
      <c r="D5792" t="s">
        <v>52</v>
      </c>
      <c r="E5792">
        <v>1</v>
      </c>
      <c r="F5792">
        <v>26912</v>
      </c>
      <c r="G5792">
        <v>785</v>
      </c>
    </row>
    <row r="5793" spans="1:7">
      <c r="A5793" s="2">
        <v>43998</v>
      </c>
      <c r="B5793" s="2">
        <f t="shared" si="180"/>
        <v>44012</v>
      </c>
      <c r="C5793" s="3">
        <f t="shared" si="181"/>
        <v>1</v>
      </c>
      <c r="D5793" t="s">
        <v>50</v>
      </c>
      <c r="E5793">
        <v>2</v>
      </c>
      <c r="F5793">
        <v>751</v>
      </c>
      <c r="G5793">
        <v>10</v>
      </c>
    </row>
    <row r="5794" spans="1:7">
      <c r="A5794" s="2">
        <v>43998</v>
      </c>
      <c r="B5794" s="2">
        <f t="shared" si="180"/>
        <v>44012</v>
      </c>
      <c r="C5794" s="3">
        <f t="shared" si="181"/>
        <v>1</v>
      </c>
      <c r="D5794" t="s">
        <v>8</v>
      </c>
      <c r="E5794">
        <v>4</v>
      </c>
      <c r="F5794">
        <v>39298</v>
      </c>
      <c r="G5794">
        <v>1228</v>
      </c>
    </row>
    <row r="5795" spans="1:7">
      <c r="A5795" s="2">
        <v>43998</v>
      </c>
      <c r="B5795" s="2">
        <f t="shared" si="180"/>
        <v>44012</v>
      </c>
      <c r="C5795" s="3">
        <f t="shared" si="181"/>
        <v>1</v>
      </c>
      <c r="D5795" t="s">
        <v>44</v>
      </c>
      <c r="E5795">
        <v>5</v>
      </c>
      <c r="F5795">
        <v>13191</v>
      </c>
      <c r="G5795">
        <v>188</v>
      </c>
    </row>
    <row r="5796" spans="1:7">
      <c r="A5796" s="2">
        <v>43998</v>
      </c>
      <c r="B5796" s="2">
        <f t="shared" si="180"/>
        <v>44012</v>
      </c>
      <c r="C5796" s="3">
        <f t="shared" si="181"/>
        <v>1</v>
      </c>
      <c r="D5796" t="s">
        <v>7</v>
      </c>
      <c r="E5796">
        <v>6</v>
      </c>
      <c r="F5796">
        <v>159131</v>
      </c>
      <c r="G5796">
        <v>5202</v>
      </c>
    </row>
    <row r="5797" spans="1:7">
      <c r="A5797" s="2">
        <v>43998</v>
      </c>
      <c r="B5797" s="2">
        <f t="shared" si="180"/>
        <v>44012</v>
      </c>
      <c r="C5797" s="3">
        <f t="shared" si="181"/>
        <v>1</v>
      </c>
      <c r="D5797" t="s">
        <v>22</v>
      </c>
      <c r="E5797">
        <v>8</v>
      </c>
      <c r="F5797">
        <v>29427</v>
      </c>
      <c r="G5797">
        <v>1617</v>
      </c>
    </row>
    <row r="5798" spans="1:7">
      <c r="A5798" s="2">
        <v>43998</v>
      </c>
      <c r="B5798" s="2">
        <f t="shared" si="180"/>
        <v>44012</v>
      </c>
      <c r="C5798" s="3">
        <f t="shared" si="181"/>
        <v>1</v>
      </c>
      <c r="D5798" t="s">
        <v>38</v>
      </c>
      <c r="E5798">
        <v>9</v>
      </c>
      <c r="F5798">
        <v>45349</v>
      </c>
      <c r="G5798">
        <v>4210</v>
      </c>
    </row>
    <row r="5799" spans="1:7">
      <c r="A5799" s="2">
        <v>43998</v>
      </c>
      <c r="B5799" s="2">
        <f t="shared" si="180"/>
        <v>44012</v>
      </c>
      <c r="C5799" s="3">
        <f t="shared" si="181"/>
        <v>1</v>
      </c>
      <c r="D5799" t="s">
        <v>45</v>
      </c>
      <c r="E5799">
        <v>10</v>
      </c>
      <c r="F5799">
        <v>10403</v>
      </c>
      <c r="G5799">
        <v>424</v>
      </c>
    </row>
    <row r="5800" spans="1:7">
      <c r="A5800" s="2">
        <v>43998</v>
      </c>
      <c r="B5800" s="2">
        <f t="shared" si="180"/>
        <v>44012</v>
      </c>
      <c r="C5800" s="3">
        <f t="shared" si="181"/>
        <v>1</v>
      </c>
      <c r="D5800" t="s">
        <v>33</v>
      </c>
      <c r="E5800">
        <v>11</v>
      </c>
      <c r="F5800">
        <v>9818</v>
      </c>
      <c r="G5800">
        <v>520</v>
      </c>
    </row>
    <row r="5801" spans="1:7">
      <c r="A5801" s="2">
        <v>43998</v>
      </c>
      <c r="B5801" s="2">
        <f t="shared" si="180"/>
        <v>44012</v>
      </c>
      <c r="C5801" s="3">
        <f t="shared" si="181"/>
        <v>1</v>
      </c>
      <c r="D5801" t="s">
        <v>15</v>
      </c>
      <c r="E5801">
        <v>12</v>
      </c>
      <c r="F5801">
        <v>80101</v>
      </c>
      <c r="G5801">
        <v>2992</v>
      </c>
    </row>
    <row r="5802" spans="1:7">
      <c r="A5802" s="2">
        <v>43998</v>
      </c>
      <c r="B5802" s="2">
        <f t="shared" si="180"/>
        <v>44012</v>
      </c>
      <c r="C5802" s="3">
        <f t="shared" si="181"/>
        <v>1</v>
      </c>
      <c r="D5802" t="s">
        <v>18</v>
      </c>
      <c r="E5802">
        <v>13</v>
      </c>
      <c r="F5802">
        <v>56302</v>
      </c>
      <c r="G5802">
        <v>2492</v>
      </c>
    </row>
    <row r="5803" spans="1:7">
      <c r="A5803" s="2">
        <v>43998</v>
      </c>
      <c r="B5803" s="2">
        <f t="shared" si="180"/>
        <v>44012</v>
      </c>
      <c r="C5803" s="3">
        <f t="shared" si="181"/>
        <v>1</v>
      </c>
      <c r="D5803" t="s">
        <v>57</v>
      </c>
      <c r="E5803">
        <v>66</v>
      </c>
      <c r="F5803">
        <v>1155</v>
      </c>
      <c r="G5803">
        <v>6</v>
      </c>
    </row>
    <row r="5804" spans="1:7">
      <c r="A5804" s="2">
        <v>43998</v>
      </c>
      <c r="B5804" s="2">
        <f t="shared" si="180"/>
        <v>44012</v>
      </c>
      <c r="C5804" s="3">
        <f t="shared" si="181"/>
        <v>1</v>
      </c>
      <c r="D5804" t="s">
        <v>26</v>
      </c>
      <c r="E5804">
        <v>15</v>
      </c>
      <c r="F5804">
        <v>728</v>
      </c>
      <c r="G5804">
        <v>17</v>
      </c>
    </row>
    <row r="5805" spans="1:7">
      <c r="A5805" s="2">
        <v>43998</v>
      </c>
      <c r="B5805" s="2">
        <f t="shared" si="180"/>
        <v>44012</v>
      </c>
      <c r="C5805" s="3">
        <f t="shared" si="181"/>
        <v>1</v>
      </c>
      <c r="D5805" t="s">
        <v>53</v>
      </c>
      <c r="E5805">
        <v>16</v>
      </c>
      <c r="F5805">
        <v>3543</v>
      </c>
      <c r="G5805">
        <v>89</v>
      </c>
    </row>
    <row r="5806" spans="1:7">
      <c r="A5806" s="2">
        <v>43998</v>
      </c>
      <c r="B5806" s="2">
        <f t="shared" si="180"/>
        <v>44012</v>
      </c>
      <c r="C5806" s="3">
        <f t="shared" si="181"/>
        <v>1</v>
      </c>
      <c r="D5806" t="s">
        <v>6</v>
      </c>
      <c r="E5806">
        <v>17</v>
      </c>
      <c r="F5806">
        <v>134866</v>
      </c>
      <c r="G5806">
        <v>6608</v>
      </c>
    </row>
    <row r="5807" spans="1:7">
      <c r="A5807" s="2">
        <v>43998</v>
      </c>
      <c r="B5807" s="2">
        <f t="shared" si="180"/>
        <v>44012</v>
      </c>
      <c r="C5807" s="3">
        <f t="shared" si="181"/>
        <v>1</v>
      </c>
      <c r="D5807" t="s">
        <v>27</v>
      </c>
      <c r="E5807">
        <v>18</v>
      </c>
      <c r="F5807">
        <v>41780</v>
      </c>
      <c r="G5807">
        <v>2447</v>
      </c>
    </row>
    <row r="5808" spans="1:7">
      <c r="A5808" s="2">
        <v>43998</v>
      </c>
      <c r="B5808" s="2">
        <f t="shared" si="180"/>
        <v>44012</v>
      </c>
      <c r="C5808" s="3">
        <f t="shared" si="181"/>
        <v>1</v>
      </c>
      <c r="D5808" t="s">
        <v>39</v>
      </c>
      <c r="E5808">
        <v>19</v>
      </c>
      <c r="F5808">
        <v>24263</v>
      </c>
      <c r="G5808">
        <v>670</v>
      </c>
    </row>
    <row r="5809" spans="1:7">
      <c r="A5809" s="2">
        <v>43998</v>
      </c>
      <c r="B5809" s="2">
        <f t="shared" si="180"/>
        <v>44012</v>
      </c>
      <c r="C5809" s="3">
        <f t="shared" si="181"/>
        <v>1</v>
      </c>
      <c r="D5809" t="s">
        <v>34</v>
      </c>
      <c r="E5809">
        <v>20</v>
      </c>
      <c r="F5809">
        <v>11569</v>
      </c>
      <c r="G5809">
        <v>246</v>
      </c>
    </row>
    <row r="5810" spans="1:7">
      <c r="A5810" s="2">
        <v>43998</v>
      </c>
      <c r="B5810" s="2">
        <f t="shared" si="180"/>
        <v>44012</v>
      </c>
      <c r="C5810" s="3">
        <f t="shared" si="181"/>
        <v>1</v>
      </c>
      <c r="D5810" t="s">
        <v>28</v>
      </c>
      <c r="E5810">
        <v>21</v>
      </c>
      <c r="F5810">
        <v>12899</v>
      </c>
      <c r="G5810">
        <v>530</v>
      </c>
    </row>
    <row r="5811" spans="1:7">
      <c r="A5811" s="2">
        <v>43998</v>
      </c>
      <c r="B5811" s="2">
        <f t="shared" si="180"/>
        <v>44012</v>
      </c>
      <c r="C5811" s="3">
        <f t="shared" si="181"/>
        <v>1</v>
      </c>
      <c r="D5811" t="s">
        <v>40</v>
      </c>
      <c r="E5811">
        <v>22</v>
      </c>
      <c r="F5811">
        <v>47818</v>
      </c>
      <c r="G5811">
        <v>3042</v>
      </c>
    </row>
    <row r="5812" spans="1:7">
      <c r="A5812" s="2">
        <v>43998</v>
      </c>
      <c r="B5812" s="2">
        <f t="shared" si="180"/>
        <v>44012</v>
      </c>
      <c r="C5812" s="3">
        <f t="shared" si="181"/>
        <v>1</v>
      </c>
      <c r="D5812" t="s">
        <v>51</v>
      </c>
      <c r="E5812">
        <v>23</v>
      </c>
      <c r="F5812">
        <v>2819</v>
      </c>
      <c r="G5812">
        <v>101</v>
      </c>
    </row>
    <row r="5813" spans="1:7">
      <c r="A5813" s="2">
        <v>43998</v>
      </c>
      <c r="B5813" s="2">
        <f t="shared" si="180"/>
        <v>44012</v>
      </c>
      <c r="C5813" s="3">
        <f t="shared" si="181"/>
        <v>1</v>
      </c>
      <c r="D5813" t="s">
        <v>23</v>
      </c>
      <c r="E5813">
        <v>24</v>
      </c>
      <c r="F5813">
        <v>63004</v>
      </c>
      <c r="G5813">
        <v>2982</v>
      </c>
    </row>
    <row r="5814" spans="1:7">
      <c r="A5814" s="2">
        <v>43998</v>
      </c>
      <c r="B5814" s="2">
        <f t="shared" si="180"/>
        <v>44012</v>
      </c>
      <c r="C5814" s="3">
        <f t="shared" si="181"/>
        <v>1</v>
      </c>
      <c r="D5814" t="s">
        <v>9</v>
      </c>
      <c r="E5814">
        <v>25</v>
      </c>
      <c r="F5814">
        <v>105885</v>
      </c>
      <c r="G5814">
        <v>7664</v>
      </c>
    </row>
    <row r="5815" spans="1:7">
      <c r="A5815" s="2">
        <v>43998</v>
      </c>
      <c r="B5815" s="2">
        <f t="shared" si="180"/>
        <v>44012</v>
      </c>
      <c r="C5815" s="3">
        <f t="shared" si="181"/>
        <v>1</v>
      </c>
      <c r="D5815" t="s">
        <v>42</v>
      </c>
      <c r="E5815">
        <v>26</v>
      </c>
      <c r="F5815">
        <v>66466</v>
      </c>
      <c r="G5815">
        <v>6039</v>
      </c>
    </row>
    <row r="5816" spans="1:7">
      <c r="A5816" s="2">
        <v>43998</v>
      </c>
      <c r="B5816" s="2">
        <f t="shared" si="180"/>
        <v>44012</v>
      </c>
      <c r="C5816" s="3">
        <f t="shared" si="181"/>
        <v>1</v>
      </c>
      <c r="D5816" t="s">
        <v>29</v>
      </c>
      <c r="E5816">
        <v>27</v>
      </c>
      <c r="F5816">
        <v>30913</v>
      </c>
      <c r="G5816">
        <v>1344</v>
      </c>
    </row>
    <row r="5817" spans="1:7">
      <c r="A5817" s="2">
        <v>43998</v>
      </c>
      <c r="B5817" s="2">
        <f t="shared" si="180"/>
        <v>44012</v>
      </c>
      <c r="C5817" s="3">
        <f t="shared" si="181"/>
        <v>1</v>
      </c>
      <c r="D5817" t="s">
        <v>46</v>
      </c>
      <c r="E5817">
        <v>28</v>
      </c>
      <c r="F5817">
        <v>20152</v>
      </c>
      <c r="G5817">
        <v>915</v>
      </c>
    </row>
    <row r="5818" spans="1:7">
      <c r="A5818" s="2">
        <v>43998</v>
      </c>
      <c r="B5818" s="2">
        <f t="shared" si="180"/>
        <v>44012</v>
      </c>
      <c r="C5818" s="3">
        <f t="shared" si="181"/>
        <v>1</v>
      </c>
      <c r="D5818" t="s">
        <v>35</v>
      </c>
      <c r="E5818">
        <v>29</v>
      </c>
      <c r="F5818">
        <v>16930</v>
      </c>
      <c r="G5818">
        <v>903</v>
      </c>
    </row>
    <row r="5819" spans="1:7">
      <c r="A5819" s="2">
        <v>43998</v>
      </c>
      <c r="B5819" s="2">
        <f t="shared" si="180"/>
        <v>44012</v>
      </c>
      <c r="C5819" s="3">
        <f t="shared" si="181"/>
        <v>1</v>
      </c>
      <c r="D5819" t="s">
        <v>54</v>
      </c>
      <c r="E5819">
        <v>30</v>
      </c>
      <c r="F5819">
        <v>614</v>
      </c>
      <c r="G5819">
        <v>19</v>
      </c>
    </row>
    <row r="5820" spans="1:7">
      <c r="A5820" s="2">
        <v>43998</v>
      </c>
      <c r="B5820" s="2">
        <f t="shared" si="180"/>
        <v>44012</v>
      </c>
      <c r="C5820" s="3">
        <f t="shared" si="181"/>
        <v>1</v>
      </c>
      <c r="D5820" t="s">
        <v>12</v>
      </c>
      <c r="E5820">
        <v>31</v>
      </c>
      <c r="F5820">
        <v>17031</v>
      </c>
      <c r="G5820">
        <v>236</v>
      </c>
    </row>
    <row r="5821" spans="1:7">
      <c r="A5821" s="2">
        <v>43998</v>
      </c>
      <c r="B5821" s="2">
        <f t="shared" si="180"/>
        <v>44012</v>
      </c>
      <c r="C5821" s="3">
        <f t="shared" si="181"/>
        <v>1</v>
      </c>
      <c r="D5821" t="s">
        <v>24</v>
      </c>
      <c r="E5821">
        <v>32</v>
      </c>
      <c r="F5821">
        <v>11673</v>
      </c>
      <c r="G5821">
        <v>467</v>
      </c>
    </row>
    <row r="5822" spans="1:7">
      <c r="A5822" s="2">
        <v>43998</v>
      </c>
      <c r="B5822" s="2">
        <f t="shared" si="180"/>
        <v>44012</v>
      </c>
      <c r="C5822" s="3">
        <f t="shared" si="181"/>
        <v>1</v>
      </c>
      <c r="D5822" t="s">
        <v>19</v>
      </c>
      <c r="E5822">
        <v>33</v>
      </c>
      <c r="F5822">
        <v>5364</v>
      </c>
      <c r="G5822">
        <v>326</v>
      </c>
    </row>
    <row r="5823" spans="1:7">
      <c r="A5823" s="2">
        <v>43998</v>
      </c>
      <c r="B5823" s="2">
        <f t="shared" si="180"/>
        <v>44012</v>
      </c>
      <c r="C5823" s="3">
        <f t="shared" si="181"/>
        <v>1</v>
      </c>
      <c r="D5823" t="s">
        <v>21</v>
      </c>
      <c r="E5823">
        <v>34</v>
      </c>
      <c r="F5823">
        <v>167426</v>
      </c>
      <c r="G5823">
        <v>12727</v>
      </c>
    </row>
    <row r="5824" spans="1:7">
      <c r="A5824" s="2">
        <v>43998</v>
      </c>
      <c r="B5824" s="2">
        <f t="shared" si="180"/>
        <v>44012</v>
      </c>
      <c r="C5824" s="3">
        <f t="shared" si="181"/>
        <v>1</v>
      </c>
      <c r="D5824" t="s">
        <v>47</v>
      </c>
      <c r="E5824">
        <v>35</v>
      </c>
      <c r="F5824">
        <v>9933</v>
      </c>
      <c r="G5824">
        <v>447</v>
      </c>
    </row>
    <row r="5825" spans="1:7">
      <c r="A5825" s="2">
        <v>43998</v>
      </c>
      <c r="B5825" s="2">
        <f t="shared" si="180"/>
        <v>44012</v>
      </c>
      <c r="C5825" s="3">
        <f t="shared" si="181"/>
        <v>1</v>
      </c>
      <c r="D5825" t="s">
        <v>16</v>
      </c>
      <c r="E5825">
        <v>36</v>
      </c>
      <c r="F5825">
        <v>389349</v>
      </c>
      <c r="G5825">
        <v>30683</v>
      </c>
    </row>
    <row r="5826" spans="1:7">
      <c r="A5826" s="2">
        <v>43998</v>
      </c>
      <c r="B5826" s="2">
        <f t="shared" si="180"/>
        <v>44012</v>
      </c>
      <c r="C5826" s="3">
        <f t="shared" si="181"/>
        <v>1</v>
      </c>
      <c r="D5826" t="s">
        <v>20</v>
      </c>
      <c r="E5826">
        <v>37</v>
      </c>
      <c r="F5826">
        <v>46105</v>
      </c>
      <c r="G5826">
        <v>1185</v>
      </c>
    </row>
    <row r="5827" spans="1:7">
      <c r="A5827" s="2">
        <v>43998</v>
      </c>
      <c r="B5827" s="2">
        <f t="shared" si="180"/>
        <v>44012</v>
      </c>
      <c r="C5827" s="3">
        <f t="shared" si="181"/>
        <v>1</v>
      </c>
      <c r="D5827" t="s">
        <v>48</v>
      </c>
      <c r="E5827">
        <v>38</v>
      </c>
      <c r="F5827">
        <v>3127</v>
      </c>
      <c r="G5827">
        <v>77</v>
      </c>
    </row>
    <row r="5828" spans="1:7">
      <c r="A5828" s="2">
        <v>43998</v>
      </c>
      <c r="B5828" s="2">
        <f t="shared" ref="B5828:B5891" si="182">EOMONTH(A5828,0)</f>
        <v>44012</v>
      </c>
      <c r="C5828" s="3">
        <f t="shared" ref="C5828:C5891" si="183">IF(A5828=B5828,0,1)</f>
        <v>1</v>
      </c>
      <c r="D5828" t="s">
        <v>59</v>
      </c>
      <c r="E5828">
        <v>69</v>
      </c>
      <c r="F5828">
        <v>30</v>
      </c>
      <c r="G5828">
        <v>2</v>
      </c>
    </row>
    <row r="5829" spans="1:7">
      <c r="A5829" s="2">
        <v>43998</v>
      </c>
      <c r="B5829" s="2">
        <f t="shared" si="182"/>
        <v>44012</v>
      </c>
      <c r="C5829" s="3">
        <f t="shared" si="183"/>
        <v>1</v>
      </c>
      <c r="D5829" t="s">
        <v>41</v>
      </c>
      <c r="E5829">
        <v>39</v>
      </c>
      <c r="F5829">
        <v>42010</v>
      </c>
      <c r="G5829">
        <v>2597</v>
      </c>
    </row>
    <row r="5830" spans="1:7">
      <c r="A5830" s="2">
        <v>43998</v>
      </c>
      <c r="B5830" s="2">
        <f t="shared" si="182"/>
        <v>44012</v>
      </c>
      <c r="C5830" s="3">
        <f t="shared" si="183"/>
        <v>1</v>
      </c>
      <c r="D5830" t="s">
        <v>30</v>
      </c>
      <c r="E5830">
        <v>40</v>
      </c>
      <c r="F5830">
        <v>8645</v>
      </c>
      <c r="G5830">
        <v>363</v>
      </c>
    </row>
    <row r="5831" spans="1:7">
      <c r="A5831" s="2">
        <v>43998</v>
      </c>
      <c r="B5831" s="2">
        <f t="shared" si="182"/>
        <v>44012</v>
      </c>
      <c r="C5831" s="3">
        <f t="shared" si="183"/>
        <v>1</v>
      </c>
      <c r="D5831" t="s">
        <v>14</v>
      </c>
      <c r="E5831">
        <v>41</v>
      </c>
      <c r="F5831">
        <v>6111</v>
      </c>
      <c r="G5831">
        <v>182</v>
      </c>
    </row>
    <row r="5832" spans="1:7">
      <c r="A5832" s="2">
        <v>43998</v>
      </c>
      <c r="B5832" s="2">
        <f t="shared" si="182"/>
        <v>44012</v>
      </c>
      <c r="C5832" s="3">
        <f t="shared" si="183"/>
        <v>1</v>
      </c>
      <c r="D5832" t="s">
        <v>31</v>
      </c>
      <c r="E5832">
        <v>42</v>
      </c>
      <c r="F5832">
        <v>84077</v>
      </c>
      <c r="G5832">
        <v>6337</v>
      </c>
    </row>
    <row r="5833" spans="1:7">
      <c r="A5833" s="2">
        <v>43998</v>
      </c>
      <c r="B5833" s="2">
        <f t="shared" si="182"/>
        <v>44012</v>
      </c>
      <c r="C5833" s="3">
        <f t="shared" si="183"/>
        <v>1</v>
      </c>
      <c r="D5833" t="s">
        <v>55</v>
      </c>
      <c r="E5833">
        <v>72</v>
      </c>
      <c r="F5833">
        <v>5951</v>
      </c>
      <c r="G5833">
        <v>147</v>
      </c>
    </row>
    <row r="5834" spans="1:7">
      <c r="A5834" s="2">
        <v>43998</v>
      </c>
      <c r="B5834" s="2">
        <f t="shared" si="182"/>
        <v>44012</v>
      </c>
      <c r="C5834" s="3">
        <f t="shared" si="183"/>
        <v>1</v>
      </c>
      <c r="D5834" t="s">
        <v>17</v>
      </c>
      <c r="E5834">
        <v>44</v>
      </c>
      <c r="F5834">
        <v>16164</v>
      </c>
      <c r="G5834">
        <v>865</v>
      </c>
    </row>
    <row r="5835" spans="1:7">
      <c r="A5835" s="2">
        <v>43998</v>
      </c>
      <c r="B5835" s="2">
        <f t="shared" si="182"/>
        <v>44012</v>
      </c>
      <c r="C5835" s="3">
        <f t="shared" si="183"/>
        <v>1</v>
      </c>
      <c r="D5835" t="s">
        <v>32</v>
      </c>
      <c r="E5835">
        <v>45</v>
      </c>
      <c r="F5835">
        <v>19995</v>
      </c>
      <c r="G5835">
        <v>607</v>
      </c>
    </row>
    <row r="5836" spans="1:7">
      <c r="A5836" s="2">
        <v>43998</v>
      </c>
      <c r="B5836" s="2">
        <f t="shared" si="182"/>
        <v>44012</v>
      </c>
      <c r="C5836" s="3">
        <f t="shared" si="183"/>
        <v>1</v>
      </c>
      <c r="D5836" t="s">
        <v>43</v>
      </c>
      <c r="E5836">
        <v>46</v>
      </c>
      <c r="F5836">
        <v>5966</v>
      </c>
      <c r="G5836">
        <v>77</v>
      </c>
    </row>
    <row r="5837" spans="1:7">
      <c r="A5837" s="2">
        <v>43998</v>
      </c>
      <c r="B5837" s="2">
        <f t="shared" si="182"/>
        <v>44012</v>
      </c>
      <c r="C5837" s="3">
        <f t="shared" si="183"/>
        <v>1</v>
      </c>
      <c r="D5837" t="s">
        <v>25</v>
      </c>
      <c r="E5837">
        <v>47</v>
      </c>
      <c r="F5837">
        <v>31623</v>
      </c>
      <c r="G5837">
        <v>487</v>
      </c>
    </row>
    <row r="5838" spans="1:7">
      <c r="A5838" s="2">
        <v>43998</v>
      </c>
      <c r="B5838" s="2">
        <f t="shared" si="182"/>
        <v>44012</v>
      </c>
      <c r="C5838" s="3">
        <f t="shared" si="183"/>
        <v>1</v>
      </c>
      <c r="D5838" t="s">
        <v>11</v>
      </c>
      <c r="E5838">
        <v>48</v>
      </c>
      <c r="F5838">
        <v>95973</v>
      </c>
      <c r="G5838">
        <v>2057</v>
      </c>
    </row>
    <row r="5839" spans="1:7">
      <c r="A5839" s="2">
        <v>43998</v>
      </c>
      <c r="B5839" s="2">
        <f t="shared" si="182"/>
        <v>44012</v>
      </c>
      <c r="C5839" s="3">
        <f t="shared" si="183"/>
        <v>1</v>
      </c>
      <c r="D5839" t="s">
        <v>13</v>
      </c>
      <c r="E5839">
        <v>49</v>
      </c>
      <c r="F5839">
        <v>15077</v>
      </c>
      <c r="G5839">
        <v>145</v>
      </c>
    </row>
    <row r="5840" spans="1:7">
      <c r="A5840" s="2">
        <v>43998</v>
      </c>
      <c r="B5840" s="2">
        <f t="shared" si="182"/>
        <v>44012</v>
      </c>
      <c r="C5840" s="3">
        <f t="shared" si="183"/>
        <v>1</v>
      </c>
      <c r="D5840" t="s">
        <v>36</v>
      </c>
      <c r="E5840">
        <v>50</v>
      </c>
      <c r="F5840">
        <v>1130</v>
      </c>
      <c r="G5840">
        <v>55</v>
      </c>
    </row>
    <row r="5841" spans="1:7">
      <c r="A5841" s="2">
        <v>43998</v>
      </c>
      <c r="B5841" s="2">
        <f t="shared" si="182"/>
        <v>44012</v>
      </c>
      <c r="C5841" s="3">
        <f t="shared" si="183"/>
        <v>1</v>
      </c>
      <c r="D5841" t="s">
        <v>56</v>
      </c>
      <c r="E5841">
        <v>78</v>
      </c>
      <c r="F5841">
        <v>73</v>
      </c>
      <c r="G5841">
        <v>6</v>
      </c>
    </row>
    <row r="5842" spans="1:7">
      <c r="A5842" s="2">
        <v>43998</v>
      </c>
      <c r="B5842" s="2">
        <f t="shared" si="182"/>
        <v>44012</v>
      </c>
      <c r="C5842" s="3">
        <f t="shared" si="183"/>
        <v>1</v>
      </c>
      <c r="D5842" t="s">
        <v>37</v>
      </c>
      <c r="E5842">
        <v>51</v>
      </c>
      <c r="F5842">
        <v>55331</v>
      </c>
      <c r="G5842">
        <v>1570</v>
      </c>
    </row>
    <row r="5843" spans="1:7">
      <c r="A5843" s="2">
        <v>43998</v>
      </c>
      <c r="B5843" s="2">
        <f t="shared" si="182"/>
        <v>44012</v>
      </c>
      <c r="C5843" s="3">
        <f t="shared" si="183"/>
        <v>1</v>
      </c>
      <c r="D5843" t="s">
        <v>5</v>
      </c>
      <c r="E5843">
        <v>53</v>
      </c>
      <c r="F5843">
        <v>27949</v>
      </c>
      <c r="G5843">
        <v>1234</v>
      </c>
    </row>
    <row r="5844" spans="1:7">
      <c r="A5844" s="2">
        <v>43998</v>
      </c>
      <c r="B5844" s="2">
        <f t="shared" si="182"/>
        <v>44012</v>
      </c>
      <c r="C5844" s="3">
        <f t="shared" si="183"/>
        <v>1</v>
      </c>
      <c r="D5844" t="s">
        <v>58</v>
      </c>
      <c r="E5844">
        <v>54</v>
      </c>
      <c r="F5844">
        <v>2341</v>
      </c>
      <c r="G5844">
        <v>88</v>
      </c>
    </row>
    <row r="5845" spans="1:7">
      <c r="A5845" s="2">
        <v>43998</v>
      </c>
      <c r="B5845" s="2">
        <f t="shared" si="182"/>
        <v>44012</v>
      </c>
      <c r="C5845" s="3">
        <f t="shared" si="183"/>
        <v>1</v>
      </c>
      <c r="D5845" t="s">
        <v>10</v>
      </c>
      <c r="E5845">
        <v>55</v>
      </c>
      <c r="F5845">
        <v>25829</v>
      </c>
      <c r="G5845">
        <v>710</v>
      </c>
    </row>
    <row r="5846" spans="1:7">
      <c r="A5846" s="2">
        <v>43998</v>
      </c>
      <c r="B5846" s="2">
        <f t="shared" si="182"/>
        <v>44012</v>
      </c>
      <c r="C5846" s="3">
        <f t="shared" si="183"/>
        <v>1</v>
      </c>
      <c r="D5846" t="s">
        <v>49</v>
      </c>
      <c r="E5846">
        <v>56</v>
      </c>
      <c r="F5846">
        <v>1089</v>
      </c>
      <c r="G5846">
        <v>18</v>
      </c>
    </row>
    <row r="5847" spans="1:7">
      <c r="A5847" s="2">
        <v>43999</v>
      </c>
      <c r="B5847" s="2">
        <f t="shared" si="182"/>
        <v>44012</v>
      </c>
      <c r="C5847" s="3">
        <f t="shared" si="183"/>
        <v>1</v>
      </c>
      <c r="D5847" t="s">
        <v>52</v>
      </c>
      <c r="E5847">
        <v>1</v>
      </c>
      <c r="F5847">
        <v>27312</v>
      </c>
      <c r="G5847">
        <v>790</v>
      </c>
    </row>
    <row r="5848" spans="1:7">
      <c r="A5848" s="2">
        <v>43999</v>
      </c>
      <c r="B5848" s="2">
        <f t="shared" si="182"/>
        <v>44012</v>
      </c>
      <c r="C5848" s="3">
        <f t="shared" si="183"/>
        <v>1</v>
      </c>
      <c r="D5848" t="s">
        <v>50</v>
      </c>
      <c r="E5848">
        <v>2</v>
      </c>
      <c r="F5848">
        <v>776</v>
      </c>
      <c r="G5848">
        <v>10</v>
      </c>
    </row>
    <row r="5849" spans="1:7">
      <c r="A5849" s="2">
        <v>43999</v>
      </c>
      <c r="B5849" s="2">
        <f t="shared" si="182"/>
        <v>44012</v>
      </c>
      <c r="C5849" s="3">
        <f t="shared" si="183"/>
        <v>1</v>
      </c>
      <c r="D5849" t="s">
        <v>8</v>
      </c>
      <c r="E5849">
        <v>4</v>
      </c>
      <c r="F5849">
        <v>41159</v>
      </c>
      <c r="G5849">
        <v>1252</v>
      </c>
    </row>
    <row r="5850" spans="1:7">
      <c r="A5850" s="2">
        <v>43999</v>
      </c>
      <c r="B5850" s="2">
        <f t="shared" si="182"/>
        <v>44012</v>
      </c>
      <c r="C5850" s="3">
        <f t="shared" si="183"/>
        <v>1</v>
      </c>
      <c r="D5850" t="s">
        <v>44</v>
      </c>
      <c r="E5850">
        <v>5</v>
      </c>
      <c r="F5850">
        <v>13606</v>
      </c>
      <c r="G5850">
        <v>197</v>
      </c>
    </row>
    <row r="5851" spans="1:7">
      <c r="A5851" s="2">
        <v>43999</v>
      </c>
      <c r="B5851" s="2">
        <f t="shared" si="182"/>
        <v>44012</v>
      </c>
      <c r="C5851" s="3">
        <f t="shared" si="183"/>
        <v>1</v>
      </c>
      <c r="D5851" t="s">
        <v>7</v>
      </c>
      <c r="E5851">
        <v>6</v>
      </c>
      <c r="F5851">
        <v>163381</v>
      </c>
      <c r="G5851">
        <v>5283</v>
      </c>
    </row>
    <row r="5852" spans="1:7">
      <c r="A5852" s="2">
        <v>43999</v>
      </c>
      <c r="B5852" s="2">
        <f t="shared" si="182"/>
        <v>44012</v>
      </c>
      <c r="C5852" s="3">
        <f t="shared" si="183"/>
        <v>1</v>
      </c>
      <c r="D5852" t="s">
        <v>22</v>
      </c>
      <c r="E5852">
        <v>8</v>
      </c>
      <c r="F5852">
        <v>29658</v>
      </c>
      <c r="G5852">
        <v>1631</v>
      </c>
    </row>
    <row r="5853" spans="1:7">
      <c r="A5853" s="2">
        <v>43999</v>
      </c>
      <c r="B5853" s="2">
        <f t="shared" si="182"/>
        <v>44012</v>
      </c>
      <c r="C5853" s="3">
        <f t="shared" si="183"/>
        <v>1</v>
      </c>
      <c r="D5853" t="s">
        <v>38</v>
      </c>
      <c r="E5853">
        <v>9</v>
      </c>
      <c r="F5853">
        <v>45429</v>
      </c>
      <c r="G5853">
        <v>4219</v>
      </c>
    </row>
    <row r="5854" spans="1:7">
      <c r="A5854" s="2">
        <v>43999</v>
      </c>
      <c r="B5854" s="2">
        <f t="shared" si="182"/>
        <v>44012</v>
      </c>
      <c r="C5854" s="3">
        <f t="shared" si="183"/>
        <v>1</v>
      </c>
      <c r="D5854" t="s">
        <v>45</v>
      </c>
      <c r="E5854">
        <v>10</v>
      </c>
      <c r="F5854">
        <v>10444</v>
      </c>
      <c r="G5854">
        <v>426</v>
      </c>
    </row>
    <row r="5855" spans="1:7">
      <c r="A5855" s="2">
        <v>43999</v>
      </c>
      <c r="B5855" s="2">
        <f t="shared" si="182"/>
        <v>44012</v>
      </c>
      <c r="C5855" s="3">
        <f t="shared" si="183"/>
        <v>1</v>
      </c>
      <c r="D5855" t="s">
        <v>33</v>
      </c>
      <c r="E5855">
        <v>11</v>
      </c>
      <c r="F5855">
        <v>9847</v>
      </c>
      <c r="G5855">
        <v>523</v>
      </c>
    </row>
    <row r="5856" spans="1:7">
      <c r="A5856" s="2">
        <v>43999</v>
      </c>
      <c r="B5856" s="2">
        <f t="shared" si="182"/>
        <v>44012</v>
      </c>
      <c r="C5856" s="3">
        <f t="shared" si="183"/>
        <v>1</v>
      </c>
      <c r="D5856" t="s">
        <v>15</v>
      </c>
      <c r="E5856">
        <v>12</v>
      </c>
      <c r="F5856">
        <v>82711</v>
      </c>
      <c r="G5856">
        <v>3017</v>
      </c>
    </row>
    <row r="5857" spans="1:7">
      <c r="A5857" s="2">
        <v>43999</v>
      </c>
      <c r="B5857" s="2">
        <f t="shared" si="182"/>
        <v>44012</v>
      </c>
      <c r="C5857" s="3">
        <f t="shared" si="183"/>
        <v>1</v>
      </c>
      <c r="D5857" t="s">
        <v>18</v>
      </c>
      <c r="E5857">
        <v>13</v>
      </c>
      <c r="F5857">
        <v>57217</v>
      </c>
      <c r="G5857">
        <v>2536</v>
      </c>
    </row>
    <row r="5858" spans="1:7">
      <c r="A5858" s="2">
        <v>43999</v>
      </c>
      <c r="B5858" s="2">
        <f t="shared" si="182"/>
        <v>44012</v>
      </c>
      <c r="C5858" s="3">
        <f t="shared" si="183"/>
        <v>1</v>
      </c>
      <c r="D5858" t="s">
        <v>57</v>
      </c>
      <c r="E5858">
        <v>66</v>
      </c>
      <c r="F5858">
        <v>1157</v>
      </c>
      <c r="G5858">
        <v>6</v>
      </c>
    </row>
    <row r="5859" spans="1:7">
      <c r="A5859" s="2">
        <v>43999</v>
      </c>
      <c r="B5859" s="2">
        <f t="shared" si="182"/>
        <v>44012</v>
      </c>
      <c r="C5859" s="3">
        <f t="shared" si="183"/>
        <v>1</v>
      </c>
      <c r="D5859" t="s">
        <v>26</v>
      </c>
      <c r="E5859">
        <v>15</v>
      </c>
      <c r="F5859">
        <v>732</v>
      </c>
      <c r="G5859">
        <v>17</v>
      </c>
    </row>
    <row r="5860" spans="1:7">
      <c r="A5860" s="2">
        <v>43999</v>
      </c>
      <c r="B5860" s="2">
        <f t="shared" si="182"/>
        <v>44012</v>
      </c>
      <c r="C5860" s="3">
        <f t="shared" si="183"/>
        <v>1</v>
      </c>
      <c r="D5860" t="s">
        <v>53</v>
      </c>
      <c r="E5860">
        <v>16</v>
      </c>
      <c r="F5860">
        <v>3634</v>
      </c>
      <c r="G5860">
        <v>89</v>
      </c>
    </row>
    <row r="5861" spans="1:7">
      <c r="A5861" s="2">
        <v>43999</v>
      </c>
      <c r="B5861" s="2">
        <f t="shared" si="182"/>
        <v>44012</v>
      </c>
      <c r="C5861" s="3">
        <f t="shared" si="183"/>
        <v>1</v>
      </c>
      <c r="D5861" t="s">
        <v>6</v>
      </c>
      <c r="E5861">
        <v>17</v>
      </c>
      <c r="F5861">
        <v>135416</v>
      </c>
      <c r="G5861">
        <v>6687</v>
      </c>
    </row>
    <row r="5862" spans="1:7">
      <c r="A5862" s="2">
        <v>43999</v>
      </c>
      <c r="B5862" s="2">
        <f t="shared" si="182"/>
        <v>44012</v>
      </c>
      <c r="C5862" s="3">
        <f t="shared" si="183"/>
        <v>1</v>
      </c>
      <c r="D5862" t="s">
        <v>27</v>
      </c>
      <c r="E5862">
        <v>18</v>
      </c>
      <c r="F5862">
        <v>42036</v>
      </c>
      <c r="G5862">
        <v>2475</v>
      </c>
    </row>
    <row r="5863" spans="1:7">
      <c r="A5863" s="2">
        <v>43999</v>
      </c>
      <c r="B5863" s="2">
        <f t="shared" si="182"/>
        <v>44012</v>
      </c>
      <c r="C5863" s="3">
        <f t="shared" si="183"/>
        <v>1</v>
      </c>
      <c r="D5863" t="s">
        <v>39</v>
      </c>
      <c r="E5863">
        <v>19</v>
      </c>
      <c r="F5863">
        <v>24616</v>
      </c>
      <c r="G5863">
        <v>677</v>
      </c>
    </row>
    <row r="5864" spans="1:7">
      <c r="A5864" s="2">
        <v>43999</v>
      </c>
      <c r="B5864" s="2">
        <f t="shared" si="182"/>
        <v>44012</v>
      </c>
      <c r="C5864" s="3">
        <f t="shared" si="183"/>
        <v>1</v>
      </c>
      <c r="D5864" t="s">
        <v>34</v>
      </c>
      <c r="E5864">
        <v>20</v>
      </c>
      <c r="F5864">
        <v>11801</v>
      </c>
      <c r="G5864">
        <v>248</v>
      </c>
    </row>
    <row r="5865" spans="1:7">
      <c r="A5865" s="2">
        <v>43999</v>
      </c>
      <c r="B5865" s="2">
        <f t="shared" si="182"/>
        <v>44012</v>
      </c>
      <c r="C5865" s="3">
        <f t="shared" si="183"/>
        <v>1</v>
      </c>
      <c r="D5865" t="s">
        <v>28</v>
      </c>
      <c r="E5865">
        <v>21</v>
      </c>
      <c r="F5865">
        <v>13190</v>
      </c>
      <c r="G5865">
        <v>536</v>
      </c>
    </row>
    <row r="5866" spans="1:7">
      <c r="A5866" s="2">
        <v>43999</v>
      </c>
      <c r="B5866" s="2">
        <f t="shared" si="182"/>
        <v>44012</v>
      </c>
      <c r="C5866" s="3">
        <f t="shared" si="183"/>
        <v>1</v>
      </c>
      <c r="D5866" t="s">
        <v>40</v>
      </c>
      <c r="E5866">
        <v>22</v>
      </c>
      <c r="F5866">
        <v>48746</v>
      </c>
      <c r="G5866">
        <v>3062</v>
      </c>
    </row>
    <row r="5867" spans="1:7">
      <c r="A5867" s="2">
        <v>43999</v>
      </c>
      <c r="B5867" s="2">
        <f t="shared" si="182"/>
        <v>44012</v>
      </c>
      <c r="C5867" s="3">
        <f t="shared" si="183"/>
        <v>1</v>
      </c>
      <c r="D5867" t="s">
        <v>51</v>
      </c>
      <c r="E5867">
        <v>23</v>
      </c>
      <c r="F5867">
        <v>2836</v>
      </c>
      <c r="G5867">
        <v>102</v>
      </c>
    </row>
    <row r="5868" spans="1:7">
      <c r="A5868" s="2">
        <v>43999</v>
      </c>
      <c r="B5868" s="2">
        <f t="shared" si="182"/>
        <v>44012</v>
      </c>
      <c r="C5868" s="3">
        <f t="shared" si="183"/>
        <v>1</v>
      </c>
      <c r="D5868" t="s">
        <v>23</v>
      </c>
      <c r="E5868">
        <v>24</v>
      </c>
      <c r="F5868">
        <v>63565</v>
      </c>
      <c r="G5868">
        <v>2996</v>
      </c>
    </row>
    <row r="5869" spans="1:7">
      <c r="A5869" s="2">
        <v>43999</v>
      </c>
      <c r="B5869" s="2">
        <f t="shared" si="182"/>
        <v>44012</v>
      </c>
      <c r="C5869" s="3">
        <f t="shared" si="183"/>
        <v>1</v>
      </c>
      <c r="D5869" t="s">
        <v>9</v>
      </c>
      <c r="E5869">
        <v>25</v>
      </c>
      <c r="F5869">
        <v>106151</v>
      </c>
      <c r="G5869">
        <v>7733</v>
      </c>
    </row>
    <row r="5870" spans="1:7">
      <c r="A5870" s="2">
        <v>43999</v>
      </c>
      <c r="B5870" s="2">
        <f t="shared" si="182"/>
        <v>44012</v>
      </c>
      <c r="C5870" s="3">
        <f t="shared" si="183"/>
        <v>1</v>
      </c>
      <c r="D5870" t="s">
        <v>42</v>
      </c>
      <c r="E5870">
        <v>26</v>
      </c>
      <c r="F5870">
        <v>66694</v>
      </c>
      <c r="G5870">
        <v>6041</v>
      </c>
    </row>
    <row r="5871" spans="1:7">
      <c r="A5871" s="2">
        <v>43999</v>
      </c>
      <c r="B5871" s="2">
        <f t="shared" si="182"/>
        <v>44012</v>
      </c>
      <c r="C5871" s="3">
        <f t="shared" si="183"/>
        <v>1</v>
      </c>
      <c r="D5871" t="s">
        <v>29</v>
      </c>
      <c r="E5871">
        <v>27</v>
      </c>
      <c r="F5871">
        <v>31328</v>
      </c>
      <c r="G5871">
        <v>1357</v>
      </c>
    </row>
    <row r="5872" spans="1:7">
      <c r="A5872" s="2">
        <v>43999</v>
      </c>
      <c r="B5872" s="2">
        <f t="shared" si="182"/>
        <v>44012</v>
      </c>
      <c r="C5872" s="3">
        <f t="shared" si="183"/>
        <v>1</v>
      </c>
      <c r="D5872" t="s">
        <v>46</v>
      </c>
      <c r="E5872">
        <v>28</v>
      </c>
      <c r="F5872">
        <v>20641</v>
      </c>
      <c r="G5872">
        <v>938</v>
      </c>
    </row>
    <row r="5873" spans="1:7">
      <c r="A5873" s="2">
        <v>43999</v>
      </c>
      <c r="B5873" s="2">
        <f t="shared" si="182"/>
        <v>44012</v>
      </c>
      <c r="C5873" s="3">
        <f t="shared" si="183"/>
        <v>1</v>
      </c>
      <c r="D5873" t="s">
        <v>35</v>
      </c>
      <c r="E5873">
        <v>29</v>
      </c>
      <c r="F5873">
        <v>17151</v>
      </c>
      <c r="G5873">
        <v>924</v>
      </c>
    </row>
    <row r="5874" spans="1:7">
      <c r="A5874" s="2">
        <v>43999</v>
      </c>
      <c r="B5874" s="2">
        <f t="shared" si="182"/>
        <v>44012</v>
      </c>
      <c r="C5874" s="3">
        <f t="shared" si="183"/>
        <v>1</v>
      </c>
      <c r="D5874" t="s">
        <v>54</v>
      </c>
      <c r="E5874">
        <v>30</v>
      </c>
      <c r="F5874">
        <v>630</v>
      </c>
      <c r="G5874">
        <v>20</v>
      </c>
    </row>
    <row r="5875" spans="1:7">
      <c r="A5875" s="2">
        <v>43999</v>
      </c>
      <c r="B5875" s="2">
        <f t="shared" si="182"/>
        <v>44012</v>
      </c>
      <c r="C5875" s="3">
        <f t="shared" si="183"/>
        <v>1</v>
      </c>
      <c r="D5875" t="s">
        <v>12</v>
      </c>
      <c r="E5875">
        <v>31</v>
      </c>
      <c r="F5875">
        <v>17226</v>
      </c>
      <c r="G5875">
        <v>239</v>
      </c>
    </row>
    <row r="5876" spans="1:7">
      <c r="A5876" s="2">
        <v>43999</v>
      </c>
      <c r="B5876" s="2">
        <f t="shared" si="182"/>
        <v>44012</v>
      </c>
      <c r="C5876" s="3">
        <f t="shared" si="183"/>
        <v>1</v>
      </c>
      <c r="D5876" t="s">
        <v>24</v>
      </c>
      <c r="E5876">
        <v>32</v>
      </c>
      <c r="F5876">
        <v>11852</v>
      </c>
      <c r="G5876">
        <v>473</v>
      </c>
    </row>
    <row r="5877" spans="1:7">
      <c r="A5877" s="2">
        <v>43999</v>
      </c>
      <c r="B5877" s="2">
        <f t="shared" si="182"/>
        <v>44012</v>
      </c>
      <c r="C5877" s="3">
        <f t="shared" si="183"/>
        <v>1</v>
      </c>
      <c r="D5877" t="s">
        <v>19</v>
      </c>
      <c r="E5877">
        <v>33</v>
      </c>
      <c r="F5877">
        <v>5436</v>
      </c>
      <c r="G5877">
        <v>330</v>
      </c>
    </row>
    <row r="5878" spans="1:7">
      <c r="A5878" s="2">
        <v>43999</v>
      </c>
      <c r="B5878" s="2">
        <f t="shared" si="182"/>
        <v>44012</v>
      </c>
      <c r="C5878" s="3">
        <f t="shared" si="183"/>
        <v>1</v>
      </c>
      <c r="D5878" t="s">
        <v>21</v>
      </c>
      <c r="E5878">
        <v>34</v>
      </c>
      <c r="F5878">
        <v>167703</v>
      </c>
      <c r="G5878">
        <v>12769</v>
      </c>
    </row>
    <row r="5879" spans="1:7">
      <c r="A5879" s="2">
        <v>43999</v>
      </c>
      <c r="B5879" s="2">
        <f t="shared" si="182"/>
        <v>44012</v>
      </c>
      <c r="C5879" s="3">
        <f t="shared" si="183"/>
        <v>1</v>
      </c>
      <c r="D5879" t="s">
        <v>47</v>
      </c>
      <c r="E5879">
        <v>35</v>
      </c>
      <c r="F5879">
        <v>10065</v>
      </c>
      <c r="G5879">
        <v>452</v>
      </c>
    </row>
    <row r="5880" spans="1:7">
      <c r="A5880" s="2">
        <v>43999</v>
      </c>
      <c r="B5880" s="2">
        <f t="shared" si="182"/>
        <v>44012</v>
      </c>
      <c r="C5880" s="3">
        <f t="shared" si="183"/>
        <v>1</v>
      </c>
      <c r="D5880" t="s">
        <v>16</v>
      </c>
      <c r="E5880">
        <v>36</v>
      </c>
      <c r="F5880">
        <v>389910</v>
      </c>
      <c r="G5880">
        <v>30722</v>
      </c>
    </row>
    <row r="5881" spans="1:7">
      <c r="A5881" s="2">
        <v>43999</v>
      </c>
      <c r="B5881" s="2">
        <f t="shared" si="182"/>
        <v>44012</v>
      </c>
      <c r="C5881" s="3">
        <f t="shared" si="183"/>
        <v>1</v>
      </c>
      <c r="D5881" t="s">
        <v>20</v>
      </c>
      <c r="E5881">
        <v>37</v>
      </c>
      <c r="F5881">
        <v>47142</v>
      </c>
      <c r="G5881">
        <v>1198</v>
      </c>
    </row>
    <row r="5882" spans="1:7">
      <c r="A5882" s="2">
        <v>43999</v>
      </c>
      <c r="B5882" s="2">
        <f t="shared" si="182"/>
        <v>44012</v>
      </c>
      <c r="C5882" s="3">
        <f t="shared" si="183"/>
        <v>1</v>
      </c>
      <c r="D5882" t="s">
        <v>48</v>
      </c>
      <c r="E5882">
        <v>38</v>
      </c>
      <c r="F5882">
        <v>3170</v>
      </c>
      <c r="G5882">
        <v>78</v>
      </c>
    </row>
    <row r="5883" spans="1:7">
      <c r="A5883" s="2">
        <v>43999</v>
      </c>
      <c r="B5883" s="2">
        <f t="shared" si="182"/>
        <v>44012</v>
      </c>
      <c r="C5883" s="3">
        <f t="shared" si="183"/>
        <v>1</v>
      </c>
      <c r="D5883" t="s">
        <v>59</v>
      </c>
      <c r="E5883">
        <v>69</v>
      </c>
      <c r="F5883">
        <v>30</v>
      </c>
      <c r="G5883">
        <v>2</v>
      </c>
    </row>
    <row r="5884" spans="1:7">
      <c r="A5884" s="2">
        <v>43999</v>
      </c>
      <c r="B5884" s="2">
        <f t="shared" si="182"/>
        <v>44012</v>
      </c>
      <c r="C5884" s="3">
        <f t="shared" si="183"/>
        <v>1</v>
      </c>
      <c r="D5884" t="s">
        <v>41</v>
      </c>
      <c r="E5884">
        <v>39</v>
      </c>
      <c r="F5884">
        <v>42422</v>
      </c>
      <c r="G5884">
        <v>2611</v>
      </c>
    </row>
    <row r="5885" spans="1:7">
      <c r="A5885" s="2">
        <v>43999</v>
      </c>
      <c r="B5885" s="2">
        <f t="shared" si="182"/>
        <v>44012</v>
      </c>
      <c r="C5885" s="3">
        <f t="shared" si="183"/>
        <v>1</v>
      </c>
      <c r="D5885" t="s">
        <v>30</v>
      </c>
      <c r="E5885">
        <v>40</v>
      </c>
      <c r="F5885">
        <v>8903</v>
      </c>
      <c r="G5885">
        <v>364</v>
      </c>
    </row>
    <row r="5886" spans="1:7">
      <c r="A5886" s="2">
        <v>43999</v>
      </c>
      <c r="B5886" s="2">
        <f t="shared" si="182"/>
        <v>44012</v>
      </c>
      <c r="C5886" s="3">
        <f t="shared" si="183"/>
        <v>1</v>
      </c>
      <c r="D5886" t="s">
        <v>14</v>
      </c>
      <c r="E5886">
        <v>41</v>
      </c>
      <c r="F5886">
        <v>6235</v>
      </c>
      <c r="G5886">
        <v>183</v>
      </c>
    </row>
    <row r="5887" spans="1:7">
      <c r="A5887" s="2">
        <v>43999</v>
      </c>
      <c r="B5887" s="2">
        <f t="shared" si="182"/>
        <v>44012</v>
      </c>
      <c r="C5887" s="3">
        <f t="shared" si="183"/>
        <v>1</v>
      </c>
      <c r="D5887" t="s">
        <v>31</v>
      </c>
      <c r="E5887">
        <v>42</v>
      </c>
      <c r="F5887">
        <v>84387</v>
      </c>
      <c r="G5887">
        <v>6376</v>
      </c>
    </row>
    <row r="5888" spans="1:7">
      <c r="A5888" s="2">
        <v>43999</v>
      </c>
      <c r="B5888" s="2">
        <f t="shared" si="182"/>
        <v>44012</v>
      </c>
      <c r="C5888" s="3">
        <f t="shared" si="183"/>
        <v>1</v>
      </c>
      <c r="D5888" t="s">
        <v>55</v>
      </c>
      <c r="E5888">
        <v>72</v>
      </c>
      <c r="F5888">
        <v>6003</v>
      </c>
      <c r="G5888">
        <v>147</v>
      </c>
    </row>
    <row r="5889" spans="1:7">
      <c r="A5889" s="2">
        <v>43999</v>
      </c>
      <c r="B5889" s="2">
        <f t="shared" si="182"/>
        <v>44012</v>
      </c>
      <c r="C5889" s="3">
        <f t="shared" si="183"/>
        <v>1</v>
      </c>
      <c r="D5889" t="s">
        <v>17</v>
      </c>
      <c r="E5889">
        <v>44</v>
      </c>
      <c r="F5889">
        <v>16213</v>
      </c>
      <c r="G5889">
        <v>876</v>
      </c>
    </row>
    <row r="5890" spans="1:7">
      <c r="A5890" s="2">
        <v>43999</v>
      </c>
      <c r="B5890" s="2">
        <f t="shared" si="182"/>
        <v>44012</v>
      </c>
      <c r="C5890" s="3">
        <f t="shared" si="183"/>
        <v>1</v>
      </c>
      <c r="D5890" t="s">
        <v>32</v>
      </c>
      <c r="E5890">
        <v>45</v>
      </c>
      <c r="F5890">
        <v>20556</v>
      </c>
      <c r="G5890">
        <v>617</v>
      </c>
    </row>
    <row r="5891" spans="1:7">
      <c r="A5891" s="2">
        <v>43999</v>
      </c>
      <c r="B5891" s="2">
        <f t="shared" si="182"/>
        <v>44012</v>
      </c>
      <c r="C5891" s="3">
        <f t="shared" si="183"/>
        <v>1</v>
      </c>
      <c r="D5891" t="s">
        <v>43</v>
      </c>
      <c r="E5891">
        <v>46</v>
      </c>
      <c r="F5891">
        <v>6050</v>
      </c>
      <c r="G5891">
        <v>78</v>
      </c>
    </row>
    <row r="5892" spans="1:7">
      <c r="A5892" s="2">
        <v>43999</v>
      </c>
      <c r="B5892" s="2">
        <f t="shared" ref="B5892:B5955" si="184">EOMONTH(A5892,0)</f>
        <v>44012</v>
      </c>
      <c r="C5892" s="3">
        <f t="shared" ref="C5892:C5955" si="185">IF(A5892=B5892,0,1)</f>
        <v>1</v>
      </c>
      <c r="D5892" t="s">
        <v>25</v>
      </c>
      <c r="E5892">
        <v>47</v>
      </c>
      <c r="F5892">
        <v>32112</v>
      </c>
      <c r="G5892">
        <v>493</v>
      </c>
    </row>
    <row r="5893" spans="1:7">
      <c r="A5893" s="2">
        <v>43999</v>
      </c>
      <c r="B5893" s="2">
        <f t="shared" si="184"/>
        <v>44012</v>
      </c>
      <c r="C5893" s="3">
        <f t="shared" si="185"/>
        <v>1</v>
      </c>
      <c r="D5893" t="s">
        <v>11</v>
      </c>
      <c r="E5893">
        <v>48</v>
      </c>
      <c r="F5893">
        <v>99466</v>
      </c>
      <c r="G5893">
        <v>2099</v>
      </c>
    </row>
    <row r="5894" spans="1:7">
      <c r="A5894" s="2">
        <v>43999</v>
      </c>
      <c r="B5894" s="2">
        <f t="shared" si="184"/>
        <v>44012</v>
      </c>
      <c r="C5894" s="3">
        <f t="shared" si="185"/>
        <v>1</v>
      </c>
      <c r="D5894" t="s">
        <v>13</v>
      </c>
      <c r="E5894">
        <v>49</v>
      </c>
      <c r="F5894">
        <v>15464</v>
      </c>
      <c r="G5894">
        <v>149</v>
      </c>
    </row>
    <row r="5895" spans="1:7">
      <c r="A5895" s="2">
        <v>43999</v>
      </c>
      <c r="B5895" s="2">
        <f t="shared" si="184"/>
        <v>44012</v>
      </c>
      <c r="C5895" s="3">
        <f t="shared" si="185"/>
        <v>1</v>
      </c>
      <c r="D5895" t="s">
        <v>36</v>
      </c>
      <c r="E5895">
        <v>50</v>
      </c>
      <c r="F5895">
        <v>1130</v>
      </c>
      <c r="G5895">
        <v>55</v>
      </c>
    </row>
    <row r="5896" spans="1:7">
      <c r="A5896" s="2">
        <v>43999</v>
      </c>
      <c r="B5896" s="2">
        <f t="shared" si="184"/>
        <v>44012</v>
      </c>
      <c r="C5896" s="3">
        <f t="shared" si="185"/>
        <v>1</v>
      </c>
      <c r="D5896" t="s">
        <v>56</v>
      </c>
      <c r="E5896">
        <v>78</v>
      </c>
      <c r="F5896">
        <v>73</v>
      </c>
      <c r="G5896">
        <v>6</v>
      </c>
    </row>
    <row r="5897" spans="1:7">
      <c r="A5897" s="2">
        <v>43999</v>
      </c>
      <c r="B5897" s="2">
        <f t="shared" si="184"/>
        <v>44012</v>
      </c>
      <c r="C5897" s="3">
        <f t="shared" si="185"/>
        <v>1</v>
      </c>
      <c r="D5897" t="s">
        <v>37</v>
      </c>
      <c r="E5897">
        <v>51</v>
      </c>
      <c r="F5897">
        <v>55775</v>
      </c>
      <c r="G5897">
        <v>1583</v>
      </c>
    </row>
    <row r="5898" spans="1:7">
      <c r="A5898" s="2">
        <v>43999</v>
      </c>
      <c r="B5898" s="2">
        <f t="shared" si="184"/>
        <v>44012</v>
      </c>
      <c r="C5898" s="3">
        <f t="shared" si="185"/>
        <v>1</v>
      </c>
      <c r="D5898" t="s">
        <v>5</v>
      </c>
      <c r="E5898">
        <v>53</v>
      </c>
      <c r="F5898">
        <v>28270</v>
      </c>
      <c r="G5898">
        <v>1229</v>
      </c>
    </row>
    <row r="5899" spans="1:7">
      <c r="A5899" s="2">
        <v>43999</v>
      </c>
      <c r="B5899" s="2">
        <f t="shared" si="184"/>
        <v>44012</v>
      </c>
      <c r="C5899" s="3">
        <f t="shared" si="185"/>
        <v>1</v>
      </c>
      <c r="D5899" t="s">
        <v>58</v>
      </c>
      <c r="E5899">
        <v>54</v>
      </c>
      <c r="F5899">
        <v>2376</v>
      </c>
      <c r="G5899">
        <v>88</v>
      </c>
    </row>
    <row r="5900" spans="1:7">
      <c r="A5900" s="2">
        <v>43999</v>
      </c>
      <c r="B5900" s="2">
        <f t="shared" si="184"/>
        <v>44012</v>
      </c>
      <c r="C5900" s="3">
        <f t="shared" si="185"/>
        <v>1</v>
      </c>
      <c r="D5900" t="s">
        <v>10</v>
      </c>
      <c r="E5900">
        <v>55</v>
      </c>
      <c r="F5900">
        <v>26167</v>
      </c>
      <c r="G5900">
        <v>719</v>
      </c>
    </row>
    <row r="5901" spans="1:7">
      <c r="A5901" s="2">
        <v>43999</v>
      </c>
      <c r="B5901" s="2">
        <f t="shared" si="184"/>
        <v>44012</v>
      </c>
      <c r="C5901" s="3">
        <f t="shared" si="185"/>
        <v>1</v>
      </c>
      <c r="D5901" t="s">
        <v>49</v>
      </c>
      <c r="E5901">
        <v>56</v>
      </c>
      <c r="F5901">
        <v>1114</v>
      </c>
      <c r="G5901">
        <v>18</v>
      </c>
    </row>
    <row r="5902" spans="1:7">
      <c r="A5902" s="2">
        <v>44000</v>
      </c>
      <c r="B5902" s="2">
        <f t="shared" si="184"/>
        <v>44012</v>
      </c>
      <c r="C5902" s="3">
        <f t="shared" si="185"/>
        <v>1</v>
      </c>
      <c r="D5902" t="s">
        <v>52</v>
      </c>
      <c r="E5902">
        <v>1</v>
      </c>
      <c r="F5902">
        <v>28206</v>
      </c>
      <c r="G5902">
        <v>810</v>
      </c>
    </row>
    <row r="5903" spans="1:7">
      <c r="A5903" s="2">
        <v>44000</v>
      </c>
      <c r="B5903" s="2">
        <f t="shared" si="184"/>
        <v>44012</v>
      </c>
      <c r="C5903" s="3">
        <f t="shared" si="185"/>
        <v>1</v>
      </c>
      <c r="D5903" t="s">
        <v>50</v>
      </c>
      <c r="E5903">
        <v>2</v>
      </c>
      <c r="F5903">
        <v>795</v>
      </c>
      <c r="G5903">
        <v>10</v>
      </c>
    </row>
    <row r="5904" spans="1:7">
      <c r="A5904" s="2">
        <v>44000</v>
      </c>
      <c r="B5904" s="2">
        <f t="shared" si="184"/>
        <v>44012</v>
      </c>
      <c r="C5904" s="3">
        <f t="shared" si="185"/>
        <v>1</v>
      </c>
      <c r="D5904" t="s">
        <v>8</v>
      </c>
      <c r="E5904">
        <v>4</v>
      </c>
      <c r="F5904">
        <v>43731</v>
      </c>
      <c r="G5904">
        <v>1287</v>
      </c>
    </row>
    <row r="5905" spans="1:7">
      <c r="A5905" s="2">
        <v>44000</v>
      </c>
      <c r="B5905" s="2">
        <f t="shared" si="184"/>
        <v>44012</v>
      </c>
      <c r="C5905" s="3">
        <f t="shared" si="185"/>
        <v>1</v>
      </c>
      <c r="D5905" t="s">
        <v>44</v>
      </c>
      <c r="E5905">
        <v>5</v>
      </c>
      <c r="F5905">
        <v>13928</v>
      </c>
      <c r="G5905">
        <v>208</v>
      </c>
    </row>
    <row r="5906" spans="1:7">
      <c r="A5906" s="2">
        <v>44000</v>
      </c>
      <c r="B5906" s="2">
        <f t="shared" si="184"/>
        <v>44012</v>
      </c>
      <c r="C5906" s="3">
        <f t="shared" si="185"/>
        <v>1</v>
      </c>
      <c r="D5906" t="s">
        <v>7</v>
      </c>
      <c r="E5906">
        <v>6</v>
      </c>
      <c r="F5906">
        <v>167135</v>
      </c>
      <c r="G5906">
        <v>5359</v>
      </c>
    </row>
    <row r="5907" spans="1:7">
      <c r="A5907" s="2">
        <v>44000</v>
      </c>
      <c r="B5907" s="2">
        <f t="shared" si="184"/>
        <v>44012</v>
      </c>
      <c r="C5907" s="3">
        <f t="shared" si="185"/>
        <v>1</v>
      </c>
      <c r="D5907" t="s">
        <v>22</v>
      </c>
      <c r="E5907">
        <v>8</v>
      </c>
      <c r="F5907">
        <v>29886</v>
      </c>
      <c r="G5907">
        <v>1638</v>
      </c>
    </row>
    <row r="5908" spans="1:7">
      <c r="A5908" s="2">
        <v>44000</v>
      </c>
      <c r="B5908" s="2">
        <f t="shared" si="184"/>
        <v>44012</v>
      </c>
      <c r="C5908" s="3">
        <f t="shared" si="185"/>
        <v>1</v>
      </c>
      <c r="D5908" t="s">
        <v>38</v>
      </c>
      <c r="E5908">
        <v>9</v>
      </c>
      <c r="F5908">
        <v>45440</v>
      </c>
      <c r="G5908">
        <v>4226</v>
      </c>
    </row>
    <row r="5909" spans="1:7">
      <c r="A5909" s="2">
        <v>44000</v>
      </c>
      <c r="B5909" s="2">
        <f t="shared" si="184"/>
        <v>44012</v>
      </c>
      <c r="C5909" s="3">
        <f t="shared" si="185"/>
        <v>1</v>
      </c>
      <c r="D5909" t="s">
        <v>45</v>
      </c>
      <c r="E5909">
        <v>10</v>
      </c>
      <c r="F5909">
        <v>10499</v>
      </c>
      <c r="G5909">
        <v>431</v>
      </c>
    </row>
    <row r="5910" spans="1:7">
      <c r="A5910" s="2">
        <v>44000</v>
      </c>
      <c r="B5910" s="2">
        <f t="shared" si="184"/>
        <v>44012</v>
      </c>
      <c r="C5910" s="3">
        <f t="shared" si="185"/>
        <v>1</v>
      </c>
      <c r="D5910" t="s">
        <v>33</v>
      </c>
      <c r="E5910">
        <v>11</v>
      </c>
      <c r="F5910">
        <v>9903</v>
      </c>
      <c r="G5910">
        <v>527</v>
      </c>
    </row>
    <row r="5911" spans="1:7">
      <c r="A5911" s="2">
        <v>44000</v>
      </c>
      <c r="B5911" s="2">
        <f t="shared" si="184"/>
        <v>44012</v>
      </c>
      <c r="C5911" s="3">
        <f t="shared" si="185"/>
        <v>1</v>
      </c>
      <c r="D5911" t="s">
        <v>15</v>
      </c>
      <c r="E5911">
        <v>12</v>
      </c>
      <c r="F5911">
        <v>85918</v>
      </c>
      <c r="G5911">
        <v>3060</v>
      </c>
    </row>
    <row r="5912" spans="1:7">
      <c r="A5912" s="2">
        <v>44000</v>
      </c>
      <c r="B5912" s="2">
        <f t="shared" si="184"/>
        <v>44012</v>
      </c>
      <c r="C5912" s="3">
        <f t="shared" si="185"/>
        <v>1</v>
      </c>
      <c r="D5912" t="s">
        <v>18</v>
      </c>
      <c r="E5912">
        <v>13</v>
      </c>
      <c r="F5912">
        <v>58040</v>
      </c>
      <c r="G5912">
        <v>2565</v>
      </c>
    </row>
    <row r="5913" spans="1:7">
      <c r="A5913" s="2">
        <v>44000</v>
      </c>
      <c r="B5913" s="2">
        <f t="shared" si="184"/>
        <v>44012</v>
      </c>
      <c r="C5913" s="3">
        <f t="shared" si="185"/>
        <v>1</v>
      </c>
      <c r="D5913" t="s">
        <v>57</v>
      </c>
      <c r="E5913">
        <v>66</v>
      </c>
      <c r="F5913">
        <v>1162</v>
      </c>
      <c r="G5913">
        <v>6</v>
      </c>
    </row>
    <row r="5914" spans="1:7">
      <c r="A5914" s="2">
        <v>44000</v>
      </c>
      <c r="B5914" s="2">
        <f t="shared" si="184"/>
        <v>44012</v>
      </c>
      <c r="C5914" s="3">
        <f t="shared" si="185"/>
        <v>1</v>
      </c>
      <c r="D5914" t="s">
        <v>26</v>
      </c>
      <c r="E5914">
        <v>15</v>
      </c>
      <c r="F5914">
        <v>750</v>
      </c>
      <c r="G5914">
        <v>17</v>
      </c>
    </row>
    <row r="5915" spans="1:7">
      <c r="A5915" s="2">
        <v>44000</v>
      </c>
      <c r="B5915" s="2">
        <f t="shared" si="184"/>
        <v>44012</v>
      </c>
      <c r="C5915" s="3">
        <f t="shared" si="185"/>
        <v>1</v>
      </c>
      <c r="D5915" t="s">
        <v>53</v>
      </c>
      <c r="E5915">
        <v>16</v>
      </c>
      <c r="F5915">
        <v>3744</v>
      </c>
      <c r="G5915">
        <v>90</v>
      </c>
    </row>
    <row r="5916" spans="1:7">
      <c r="A5916" s="2">
        <v>44000</v>
      </c>
      <c r="B5916" s="2">
        <f t="shared" si="184"/>
        <v>44012</v>
      </c>
      <c r="C5916" s="3">
        <f t="shared" si="185"/>
        <v>1</v>
      </c>
      <c r="D5916" t="s">
        <v>6</v>
      </c>
      <c r="E5916">
        <v>17</v>
      </c>
      <c r="F5916">
        <v>136081</v>
      </c>
      <c r="G5916">
        <v>6737</v>
      </c>
    </row>
    <row r="5917" spans="1:7">
      <c r="A5917" s="2">
        <v>44000</v>
      </c>
      <c r="B5917" s="2">
        <f t="shared" si="184"/>
        <v>44012</v>
      </c>
      <c r="C5917" s="3">
        <f t="shared" si="185"/>
        <v>1</v>
      </c>
      <c r="D5917" t="s">
        <v>27</v>
      </c>
      <c r="E5917">
        <v>18</v>
      </c>
      <c r="F5917">
        <v>42480</v>
      </c>
      <c r="G5917">
        <v>2491</v>
      </c>
    </row>
    <row r="5918" spans="1:7">
      <c r="A5918" s="2">
        <v>44000</v>
      </c>
      <c r="B5918" s="2">
        <f t="shared" si="184"/>
        <v>44012</v>
      </c>
      <c r="C5918" s="3">
        <f t="shared" si="185"/>
        <v>1</v>
      </c>
      <c r="D5918" t="s">
        <v>39</v>
      </c>
      <c r="E5918">
        <v>19</v>
      </c>
      <c r="F5918">
        <v>24959</v>
      </c>
      <c r="G5918">
        <v>680</v>
      </c>
    </row>
    <row r="5919" spans="1:7">
      <c r="A5919" s="2">
        <v>44000</v>
      </c>
      <c r="B5919" s="2">
        <f t="shared" si="184"/>
        <v>44012</v>
      </c>
      <c r="C5919" s="3">
        <f t="shared" si="185"/>
        <v>1</v>
      </c>
      <c r="D5919" t="s">
        <v>34</v>
      </c>
      <c r="E5919">
        <v>20</v>
      </c>
      <c r="F5919">
        <v>11886</v>
      </c>
      <c r="G5919">
        <v>252</v>
      </c>
    </row>
    <row r="5920" spans="1:7">
      <c r="A5920" s="2">
        <v>44000</v>
      </c>
      <c r="B5920" s="2">
        <f t="shared" si="184"/>
        <v>44012</v>
      </c>
      <c r="C5920" s="3">
        <f t="shared" si="185"/>
        <v>1</v>
      </c>
      <c r="D5920" t="s">
        <v>28</v>
      </c>
      <c r="E5920">
        <v>21</v>
      </c>
      <c r="F5920">
        <v>13391</v>
      </c>
      <c r="G5920">
        <v>540</v>
      </c>
    </row>
    <row r="5921" spans="1:7">
      <c r="A5921" s="2">
        <v>44000</v>
      </c>
      <c r="B5921" s="2">
        <f t="shared" si="184"/>
        <v>44012</v>
      </c>
      <c r="C5921" s="3">
        <f t="shared" si="185"/>
        <v>1</v>
      </c>
      <c r="D5921" t="s">
        <v>40</v>
      </c>
      <c r="E5921">
        <v>22</v>
      </c>
      <c r="F5921">
        <v>49506</v>
      </c>
      <c r="G5921">
        <v>3069</v>
      </c>
    </row>
    <row r="5922" spans="1:7">
      <c r="A5922" s="2">
        <v>44000</v>
      </c>
      <c r="B5922" s="2">
        <f t="shared" si="184"/>
        <v>44012</v>
      </c>
      <c r="C5922" s="3">
        <f t="shared" si="185"/>
        <v>1</v>
      </c>
      <c r="D5922" t="s">
        <v>51</v>
      </c>
      <c r="E5922">
        <v>23</v>
      </c>
      <c r="F5922">
        <v>2878</v>
      </c>
      <c r="G5922">
        <v>102</v>
      </c>
    </row>
    <row r="5923" spans="1:7">
      <c r="A5923" s="2">
        <v>44000</v>
      </c>
      <c r="B5923" s="2">
        <f t="shared" si="184"/>
        <v>44012</v>
      </c>
      <c r="C5923" s="3">
        <f t="shared" si="185"/>
        <v>1</v>
      </c>
      <c r="D5923" t="s">
        <v>23</v>
      </c>
      <c r="E5923">
        <v>24</v>
      </c>
      <c r="F5923">
        <v>63839</v>
      </c>
      <c r="G5923">
        <v>3016</v>
      </c>
    </row>
    <row r="5924" spans="1:7">
      <c r="A5924" s="2">
        <v>44000</v>
      </c>
      <c r="B5924" s="2">
        <f t="shared" si="184"/>
        <v>44012</v>
      </c>
      <c r="C5924" s="3">
        <f t="shared" si="185"/>
        <v>1</v>
      </c>
      <c r="D5924" t="s">
        <v>9</v>
      </c>
      <c r="E5924">
        <v>25</v>
      </c>
      <c r="F5924">
        <v>106422</v>
      </c>
      <c r="G5924">
        <v>7769</v>
      </c>
    </row>
    <row r="5925" spans="1:7">
      <c r="A5925" s="2">
        <v>44000</v>
      </c>
      <c r="B5925" s="2">
        <f t="shared" si="184"/>
        <v>44012</v>
      </c>
      <c r="C5925" s="3">
        <f t="shared" si="185"/>
        <v>1</v>
      </c>
      <c r="D5925" t="s">
        <v>42</v>
      </c>
      <c r="E5925">
        <v>26</v>
      </c>
      <c r="F5925">
        <v>66980</v>
      </c>
      <c r="G5925">
        <v>6064</v>
      </c>
    </row>
    <row r="5926" spans="1:7">
      <c r="A5926" s="2">
        <v>44000</v>
      </c>
      <c r="B5926" s="2">
        <f t="shared" si="184"/>
        <v>44012</v>
      </c>
      <c r="C5926" s="3">
        <f t="shared" si="185"/>
        <v>1</v>
      </c>
      <c r="D5926" t="s">
        <v>29</v>
      </c>
      <c r="E5926">
        <v>27</v>
      </c>
      <c r="F5926">
        <v>31707</v>
      </c>
      <c r="G5926">
        <v>1376</v>
      </c>
    </row>
    <row r="5927" spans="1:7">
      <c r="A5927" s="2">
        <v>44000</v>
      </c>
      <c r="B5927" s="2">
        <f t="shared" si="184"/>
        <v>44012</v>
      </c>
      <c r="C5927" s="3">
        <f t="shared" si="185"/>
        <v>1</v>
      </c>
      <c r="D5927" t="s">
        <v>46</v>
      </c>
      <c r="E5927">
        <v>28</v>
      </c>
      <c r="F5927">
        <v>21022</v>
      </c>
      <c r="G5927">
        <v>943</v>
      </c>
    </row>
    <row r="5928" spans="1:7">
      <c r="A5928" s="2">
        <v>44000</v>
      </c>
      <c r="B5928" s="2">
        <f t="shared" si="184"/>
        <v>44012</v>
      </c>
      <c r="C5928" s="3">
        <f t="shared" si="185"/>
        <v>1</v>
      </c>
      <c r="D5928" t="s">
        <v>35</v>
      </c>
      <c r="E5928">
        <v>29</v>
      </c>
      <c r="F5928">
        <v>17488</v>
      </c>
      <c r="G5928">
        <v>963</v>
      </c>
    </row>
    <row r="5929" spans="1:7">
      <c r="A5929" s="2">
        <v>44000</v>
      </c>
      <c r="B5929" s="2">
        <f t="shared" si="184"/>
        <v>44012</v>
      </c>
      <c r="C5929" s="3">
        <f t="shared" si="185"/>
        <v>1</v>
      </c>
      <c r="D5929" t="s">
        <v>54</v>
      </c>
      <c r="E5929">
        <v>30</v>
      </c>
      <c r="F5929">
        <v>655</v>
      </c>
      <c r="G5929">
        <v>20</v>
      </c>
    </row>
    <row r="5930" spans="1:7">
      <c r="A5930" s="2">
        <v>44000</v>
      </c>
      <c r="B5930" s="2">
        <f t="shared" si="184"/>
        <v>44012</v>
      </c>
      <c r="C5930" s="3">
        <f t="shared" si="185"/>
        <v>1</v>
      </c>
      <c r="D5930" t="s">
        <v>12</v>
      </c>
      <c r="E5930">
        <v>31</v>
      </c>
      <c r="F5930">
        <v>17415</v>
      </c>
      <c r="G5930">
        <v>244</v>
      </c>
    </row>
    <row r="5931" spans="1:7">
      <c r="A5931" s="2">
        <v>44000</v>
      </c>
      <c r="B5931" s="2">
        <f t="shared" si="184"/>
        <v>44012</v>
      </c>
      <c r="C5931" s="3">
        <f t="shared" si="185"/>
        <v>1</v>
      </c>
      <c r="D5931" t="s">
        <v>24</v>
      </c>
      <c r="E5931">
        <v>32</v>
      </c>
      <c r="F5931">
        <v>12164</v>
      </c>
      <c r="G5931">
        <v>475</v>
      </c>
    </row>
    <row r="5932" spans="1:7">
      <c r="A5932" s="2">
        <v>44000</v>
      </c>
      <c r="B5932" s="2">
        <f t="shared" si="184"/>
        <v>44012</v>
      </c>
      <c r="C5932" s="3">
        <f t="shared" si="185"/>
        <v>1</v>
      </c>
      <c r="D5932" t="s">
        <v>19</v>
      </c>
      <c r="E5932">
        <v>33</v>
      </c>
      <c r="F5932">
        <v>5450</v>
      </c>
      <c r="G5932">
        <v>331</v>
      </c>
    </row>
    <row r="5933" spans="1:7">
      <c r="A5933" s="2">
        <v>44000</v>
      </c>
      <c r="B5933" s="2">
        <f t="shared" si="184"/>
        <v>44012</v>
      </c>
      <c r="C5933" s="3">
        <f t="shared" si="185"/>
        <v>1</v>
      </c>
      <c r="D5933" t="s">
        <v>21</v>
      </c>
      <c r="E5933">
        <v>34</v>
      </c>
      <c r="F5933">
        <v>168107</v>
      </c>
      <c r="G5933">
        <v>12800</v>
      </c>
    </row>
    <row r="5934" spans="1:7">
      <c r="A5934" s="2">
        <v>44000</v>
      </c>
      <c r="B5934" s="2">
        <f t="shared" si="184"/>
        <v>44012</v>
      </c>
      <c r="C5934" s="3">
        <f t="shared" si="185"/>
        <v>1</v>
      </c>
      <c r="D5934" t="s">
        <v>47</v>
      </c>
      <c r="E5934">
        <v>35</v>
      </c>
      <c r="F5934">
        <v>10153</v>
      </c>
      <c r="G5934">
        <v>456</v>
      </c>
    </row>
    <row r="5935" spans="1:7">
      <c r="A5935" s="2">
        <v>44000</v>
      </c>
      <c r="B5935" s="2">
        <f t="shared" si="184"/>
        <v>44012</v>
      </c>
      <c r="C5935" s="3">
        <f t="shared" si="185"/>
        <v>1</v>
      </c>
      <c r="D5935" t="s">
        <v>16</v>
      </c>
      <c r="E5935">
        <v>36</v>
      </c>
      <c r="F5935">
        <v>390536</v>
      </c>
      <c r="G5935">
        <v>30767</v>
      </c>
    </row>
    <row r="5936" spans="1:7">
      <c r="A5936" s="2">
        <v>44000</v>
      </c>
      <c r="B5936" s="2">
        <f t="shared" si="184"/>
        <v>44012</v>
      </c>
      <c r="C5936" s="3">
        <f t="shared" si="185"/>
        <v>1</v>
      </c>
      <c r="D5936" t="s">
        <v>20</v>
      </c>
      <c r="E5936">
        <v>37</v>
      </c>
      <c r="F5936">
        <v>48426</v>
      </c>
      <c r="G5936">
        <v>1209</v>
      </c>
    </row>
    <row r="5937" spans="1:7">
      <c r="A5937" s="2">
        <v>44000</v>
      </c>
      <c r="B5937" s="2">
        <f t="shared" si="184"/>
        <v>44012</v>
      </c>
      <c r="C5937" s="3">
        <f t="shared" si="185"/>
        <v>1</v>
      </c>
      <c r="D5937" t="s">
        <v>48</v>
      </c>
      <c r="E5937">
        <v>38</v>
      </c>
      <c r="F5937">
        <v>3199</v>
      </c>
      <c r="G5937">
        <v>81</v>
      </c>
    </row>
    <row r="5938" spans="1:7">
      <c r="A5938" s="2">
        <v>44000</v>
      </c>
      <c r="B5938" s="2">
        <f t="shared" si="184"/>
        <v>44012</v>
      </c>
      <c r="C5938" s="3">
        <f t="shared" si="185"/>
        <v>1</v>
      </c>
      <c r="D5938" t="s">
        <v>59</v>
      </c>
      <c r="E5938">
        <v>69</v>
      </c>
      <c r="F5938">
        <v>30</v>
      </c>
      <c r="G5938">
        <v>2</v>
      </c>
    </row>
    <row r="5939" spans="1:7">
      <c r="A5939" s="2">
        <v>44000</v>
      </c>
      <c r="B5939" s="2">
        <f t="shared" si="184"/>
        <v>44012</v>
      </c>
      <c r="C5939" s="3">
        <f t="shared" si="185"/>
        <v>1</v>
      </c>
      <c r="D5939" t="s">
        <v>41</v>
      </c>
      <c r="E5939">
        <v>39</v>
      </c>
      <c r="F5939">
        <v>43122</v>
      </c>
      <c r="G5939">
        <v>2633</v>
      </c>
    </row>
    <row r="5940" spans="1:7">
      <c r="A5940" s="2">
        <v>44000</v>
      </c>
      <c r="B5940" s="2">
        <f t="shared" si="184"/>
        <v>44012</v>
      </c>
      <c r="C5940" s="3">
        <f t="shared" si="185"/>
        <v>1</v>
      </c>
      <c r="D5940" t="s">
        <v>30</v>
      </c>
      <c r="E5940">
        <v>40</v>
      </c>
      <c r="F5940">
        <v>9354</v>
      </c>
      <c r="G5940">
        <v>366</v>
      </c>
    </row>
    <row r="5941" spans="1:7">
      <c r="A5941" s="2">
        <v>44000</v>
      </c>
      <c r="B5941" s="2">
        <f t="shared" si="184"/>
        <v>44012</v>
      </c>
      <c r="C5941" s="3">
        <f t="shared" si="185"/>
        <v>1</v>
      </c>
      <c r="D5941" t="s">
        <v>14</v>
      </c>
      <c r="E5941">
        <v>41</v>
      </c>
      <c r="F5941">
        <v>6390</v>
      </c>
      <c r="G5941">
        <v>187</v>
      </c>
    </row>
    <row r="5942" spans="1:7">
      <c r="A5942" s="2">
        <v>44000</v>
      </c>
      <c r="B5942" s="2">
        <f t="shared" si="184"/>
        <v>44012</v>
      </c>
      <c r="C5942" s="3">
        <f t="shared" si="185"/>
        <v>1</v>
      </c>
      <c r="D5942" t="s">
        <v>31</v>
      </c>
      <c r="E5942">
        <v>42</v>
      </c>
      <c r="F5942">
        <v>84780</v>
      </c>
      <c r="G5942">
        <v>6417</v>
      </c>
    </row>
    <row r="5943" spans="1:7">
      <c r="A5943" s="2">
        <v>44000</v>
      </c>
      <c r="B5943" s="2">
        <f t="shared" si="184"/>
        <v>44012</v>
      </c>
      <c r="C5943" s="3">
        <f t="shared" si="185"/>
        <v>1</v>
      </c>
      <c r="D5943" t="s">
        <v>55</v>
      </c>
      <c r="E5943">
        <v>72</v>
      </c>
      <c r="F5943">
        <v>6111</v>
      </c>
      <c r="G5943">
        <v>147</v>
      </c>
    </row>
    <row r="5944" spans="1:7">
      <c r="A5944" s="2">
        <v>44000</v>
      </c>
      <c r="B5944" s="2">
        <f t="shared" si="184"/>
        <v>44012</v>
      </c>
      <c r="C5944" s="3">
        <f t="shared" si="185"/>
        <v>1</v>
      </c>
      <c r="D5944" t="s">
        <v>17</v>
      </c>
      <c r="E5944">
        <v>44</v>
      </c>
      <c r="F5944">
        <v>16269</v>
      </c>
      <c r="G5944">
        <v>885</v>
      </c>
    </row>
    <row r="5945" spans="1:7">
      <c r="A5945" s="2">
        <v>44000</v>
      </c>
      <c r="B5945" s="2">
        <f t="shared" si="184"/>
        <v>44012</v>
      </c>
      <c r="C5945" s="3">
        <f t="shared" si="185"/>
        <v>1</v>
      </c>
      <c r="D5945" t="s">
        <v>32</v>
      </c>
      <c r="E5945">
        <v>45</v>
      </c>
      <c r="F5945">
        <v>21548</v>
      </c>
      <c r="G5945">
        <v>621</v>
      </c>
    </row>
    <row r="5946" spans="1:7">
      <c r="A5946" s="2">
        <v>44000</v>
      </c>
      <c r="B5946" s="2">
        <f t="shared" si="184"/>
        <v>44012</v>
      </c>
      <c r="C5946" s="3">
        <f t="shared" si="185"/>
        <v>1</v>
      </c>
      <c r="D5946" t="s">
        <v>43</v>
      </c>
      <c r="E5946">
        <v>46</v>
      </c>
      <c r="F5946">
        <v>6109</v>
      </c>
      <c r="G5946">
        <v>78</v>
      </c>
    </row>
    <row r="5947" spans="1:7">
      <c r="A5947" s="2">
        <v>44000</v>
      </c>
      <c r="B5947" s="2">
        <f t="shared" si="184"/>
        <v>44012</v>
      </c>
      <c r="C5947" s="3">
        <f t="shared" si="185"/>
        <v>1</v>
      </c>
      <c r="D5947" t="s">
        <v>25</v>
      </c>
      <c r="E5947">
        <v>47</v>
      </c>
      <c r="F5947">
        <v>32604</v>
      </c>
      <c r="G5947">
        <v>504</v>
      </c>
    </row>
    <row r="5948" spans="1:7">
      <c r="A5948" s="2">
        <v>44000</v>
      </c>
      <c r="B5948" s="2">
        <f t="shared" si="184"/>
        <v>44012</v>
      </c>
      <c r="C5948" s="3">
        <f t="shared" si="185"/>
        <v>1</v>
      </c>
      <c r="D5948" t="s">
        <v>11</v>
      </c>
      <c r="E5948">
        <v>48</v>
      </c>
      <c r="F5948">
        <v>102677</v>
      </c>
      <c r="G5948">
        <v>2137</v>
      </c>
    </row>
    <row r="5949" spans="1:7">
      <c r="A5949" s="2">
        <v>44000</v>
      </c>
      <c r="B5949" s="2">
        <f t="shared" si="184"/>
        <v>44012</v>
      </c>
      <c r="C5949" s="3">
        <f t="shared" si="185"/>
        <v>1</v>
      </c>
      <c r="D5949" t="s">
        <v>13</v>
      </c>
      <c r="E5949">
        <v>49</v>
      </c>
      <c r="F5949">
        <v>16015</v>
      </c>
      <c r="G5949">
        <v>152</v>
      </c>
    </row>
    <row r="5950" spans="1:7">
      <c r="A5950" s="2">
        <v>44000</v>
      </c>
      <c r="B5950" s="2">
        <f t="shared" si="184"/>
        <v>44012</v>
      </c>
      <c r="C5950" s="3">
        <f t="shared" si="185"/>
        <v>1</v>
      </c>
      <c r="D5950" t="s">
        <v>36</v>
      </c>
      <c r="E5950">
        <v>50</v>
      </c>
      <c r="F5950">
        <v>1135</v>
      </c>
      <c r="G5950">
        <v>56</v>
      </c>
    </row>
    <row r="5951" spans="1:7">
      <c r="A5951" s="2">
        <v>44000</v>
      </c>
      <c r="B5951" s="2">
        <f t="shared" si="184"/>
        <v>44012</v>
      </c>
      <c r="C5951" s="3">
        <f t="shared" si="185"/>
        <v>1</v>
      </c>
      <c r="D5951" t="s">
        <v>56</v>
      </c>
      <c r="E5951">
        <v>78</v>
      </c>
      <c r="F5951">
        <v>74</v>
      </c>
      <c r="G5951">
        <v>6</v>
      </c>
    </row>
    <row r="5952" spans="1:7">
      <c r="A5952" s="2">
        <v>44000</v>
      </c>
      <c r="B5952" s="2">
        <f t="shared" si="184"/>
        <v>44012</v>
      </c>
      <c r="C5952" s="3">
        <f t="shared" si="185"/>
        <v>1</v>
      </c>
      <c r="D5952" t="s">
        <v>37</v>
      </c>
      <c r="E5952">
        <v>51</v>
      </c>
      <c r="F5952">
        <v>56238</v>
      </c>
      <c r="G5952">
        <v>1586</v>
      </c>
    </row>
    <row r="5953" spans="1:7">
      <c r="A5953" s="2">
        <v>44000</v>
      </c>
      <c r="B5953" s="2">
        <f t="shared" si="184"/>
        <v>44012</v>
      </c>
      <c r="C5953" s="3">
        <f t="shared" si="185"/>
        <v>1</v>
      </c>
      <c r="D5953" t="s">
        <v>5</v>
      </c>
      <c r="E5953">
        <v>53</v>
      </c>
      <c r="F5953">
        <v>28663</v>
      </c>
      <c r="G5953">
        <v>1246</v>
      </c>
    </row>
    <row r="5954" spans="1:7">
      <c r="A5954" s="2">
        <v>44000</v>
      </c>
      <c r="B5954" s="2">
        <f t="shared" si="184"/>
        <v>44012</v>
      </c>
      <c r="C5954" s="3">
        <f t="shared" si="185"/>
        <v>1</v>
      </c>
      <c r="D5954" t="s">
        <v>58</v>
      </c>
      <c r="E5954">
        <v>54</v>
      </c>
      <c r="F5954">
        <v>2418</v>
      </c>
      <c r="G5954">
        <v>88</v>
      </c>
    </row>
    <row r="5955" spans="1:7">
      <c r="A5955" s="2">
        <v>44000</v>
      </c>
      <c r="B5955" s="2">
        <f t="shared" si="184"/>
        <v>44012</v>
      </c>
      <c r="C5955" s="3">
        <f t="shared" si="185"/>
        <v>1</v>
      </c>
      <c r="D5955" t="s">
        <v>10</v>
      </c>
      <c r="E5955">
        <v>55</v>
      </c>
      <c r="F5955">
        <v>26611</v>
      </c>
      <c r="G5955">
        <v>725</v>
      </c>
    </row>
    <row r="5956" spans="1:7">
      <c r="A5956" s="2">
        <v>44000</v>
      </c>
      <c r="B5956" s="2">
        <f t="shared" ref="B5956:B6019" si="186">EOMONTH(A5956,0)</f>
        <v>44012</v>
      </c>
      <c r="C5956" s="3">
        <f t="shared" ref="C5956:C6019" si="187">IF(A5956=B5956,0,1)</f>
        <v>1</v>
      </c>
      <c r="D5956" t="s">
        <v>49</v>
      </c>
      <c r="E5956">
        <v>56</v>
      </c>
      <c r="F5956">
        <v>1144</v>
      </c>
      <c r="G5956">
        <v>18</v>
      </c>
    </row>
    <row r="5957" spans="1:7">
      <c r="A5957" s="2">
        <v>44001</v>
      </c>
      <c r="B5957" s="2">
        <f t="shared" si="186"/>
        <v>44012</v>
      </c>
      <c r="C5957" s="3">
        <f t="shared" si="187"/>
        <v>1</v>
      </c>
      <c r="D5957" t="s">
        <v>52</v>
      </c>
      <c r="E5957">
        <v>1</v>
      </c>
      <c r="F5957">
        <v>29002</v>
      </c>
      <c r="G5957">
        <v>822</v>
      </c>
    </row>
    <row r="5958" spans="1:7">
      <c r="A5958" s="2">
        <v>44001</v>
      </c>
      <c r="B5958" s="2">
        <f t="shared" si="186"/>
        <v>44012</v>
      </c>
      <c r="C5958" s="3">
        <f t="shared" si="187"/>
        <v>1</v>
      </c>
      <c r="D5958" t="s">
        <v>50</v>
      </c>
      <c r="E5958">
        <v>2</v>
      </c>
      <c r="F5958">
        <v>821</v>
      </c>
      <c r="G5958">
        <v>10</v>
      </c>
    </row>
    <row r="5959" spans="1:7">
      <c r="A5959" s="2">
        <v>44001</v>
      </c>
      <c r="B5959" s="2">
        <f t="shared" si="186"/>
        <v>44012</v>
      </c>
      <c r="C5959" s="3">
        <f t="shared" si="187"/>
        <v>1</v>
      </c>
      <c r="D5959" t="s">
        <v>8</v>
      </c>
      <c r="E5959">
        <v>4</v>
      </c>
      <c r="F5959">
        <v>46914</v>
      </c>
      <c r="G5959">
        <v>1322</v>
      </c>
    </row>
    <row r="5960" spans="1:7">
      <c r="A5960" s="2">
        <v>44001</v>
      </c>
      <c r="B5960" s="2">
        <f t="shared" si="186"/>
        <v>44012</v>
      </c>
      <c r="C5960" s="3">
        <f t="shared" si="187"/>
        <v>1</v>
      </c>
      <c r="D5960" t="s">
        <v>44</v>
      </c>
      <c r="E5960">
        <v>5</v>
      </c>
      <c r="F5960">
        <v>14631</v>
      </c>
      <c r="G5960">
        <v>214</v>
      </c>
    </row>
    <row r="5961" spans="1:7">
      <c r="A5961" s="2">
        <v>44001</v>
      </c>
      <c r="B5961" s="2">
        <f t="shared" si="186"/>
        <v>44012</v>
      </c>
      <c r="C5961" s="3">
        <f t="shared" si="187"/>
        <v>1</v>
      </c>
      <c r="D5961" t="s">
        <v>7</v>
      </c>
      <c r="E5961">
        <v>6</v>
      </c>
      <c r="F5961">
        <v>170843</v>
      </c>
      <c r="G5961">
        <v>5425</v>
      </c>
    </row>
    <row r="5962" spans="1:7">
      <c r="A5962" s="2">
        <v>44001</v>
      </c>
      <c r="B5962" s="2">
        <f t="shared" si="186"/>
        <v>44012</v>
      </c>
      <c r="C5962" s="3">
        <f t="shared" si="187"/>
        <v>1</v>
      </c>
      <c r="D5962" t="s">
        <v>22</v>
      </c>
      <c r="E5962">
        <v>8</v>
      </c>
      <c r="F5962">
        <v>30172</v>
      </c>
      <c r="G5962">
        <v>1643</v>
      </c>
    </row>
    <row r="5963" spans="1:7">
      <c r="A5963" s="2">
        <v>44001</v>
      </c>
      <c r="B5963" s="2">
        <f t="shared" si="186"/>
        <v>44012</v>
      </c>
      <c r="C5963" s="3">
        <f t="shared" si="187"/>
        <v>1</v>
      </c>
      <c r="D5963" t="s">
        <v>38</v>
      </c>
      <c r="E5963">
        <v>9</v>
      </c>
      <c r="F5963">
        <v>45557</v>
      </c>
      <c r="G5963">
        <v>4238</v>
      </c>
    </row>
    <row r="5964" spans="1:7">
      <c r="A5964" s="2">
        <v>44001</v>
      </c>
      <c r="B5964" s="2">
        <f t="shared" si="186"/>
        <v>44012</v>
      </c>
      <c r="C5964" s="3">
        <f t="shared" si="187"/>
        <v>1</v>
      </c>
      <c r="D5964" t="s">
        <v>45</v>
      </c>
      <c r="E5964">
        <v>10</v>
      </c>
      <c r="F5964">
        <v>10611</v>
      </c>
      <c r="G5964">
        <v>433</v>
      </c>
    </row>
    <row r="5965" spans="1:7">
      <c r="A5965" s="2">
        <v>44001</v>
      </c>
      <c r="B5965" s="2">
        <f t="shared" si="186"/>
        <v>44012</v>
      </c>
      <c r="C5965" s="3">
        <f t="shared" si="187"/>
        <v>1</v>
      </c>
      <c r="D5965" t="s">
        <v>33</v>
      </c>
      <c r="E5965">
        <v>11</v>
      </c>
      <c r="F5965">
        <v>9952</v>
      </c>
      <c r="G5965">
        <v>530</v>
      </c>
    </row>
    <row r="5966" spans="1:7">
      <c r="A5966" s="2">
        <v>44001</v>
      </c>
      <c r="B5966" s="2">
        <f t="shared" si="186"/>
        <v>44012</v>
      </c>
      <c r="C5966" s="3">
        <f t="shared" si="187"/>
        <v>1</v>
      </c>
      <c r="D5966" t="s">
        <v>15</v>
      </c>
      <c r="E5966">
        <v>12</v>
      </c>
      <c r="F5966">
        <v>89740</v>
      </c>
      <c r="G5966">
        <v>3103</v>
      </c>
    </row>
    <row r="5967" spans="1:7">
      <c r="A5967" s="2">
        <v>44001</v>
      </c>
      <c r="B5967" s="2">
        <f t="shared" si="186"/>
        <v>44012</v>
      </c>
      <c r="C5967" s="3">
        <f t="shared" si="187"/>
        <v>1</v>
      </c>
      <c r="D5967" t="s">
        <v>18</v>
      </c>
      <c r="E5967">
        <v>13</v>
      </c>
      <c r="F5967">
        <v>59117</v>
      </c>
      <c r="G5967">
        <v>2596</v>
      </c>
    </row>
    <row r="5968" spans="1:7">
      <c r="A5968" s="2">
        <v>44001</v>
      </c>
      <c r="B5968" s="2">
        <f t="shared" si="186"/>
        <v>44012</v>
      </c>
      <c r="C5968" s="3">
        <f t="shared" si="187"/>
        <v>1</v>
      </c>
      <c r="D5968" t="s">
        <v>57</v>
      </c>
      <c r="E5968">
        <v>66</v>
      </c>
      <c r="F5968">
        <v>1169</v>
      </c>
      <c r="G5968">
        <v>6</v>
      </c>
    </row>
    <row r="5969" spans="1:7">
      <c r="A5969" s="2">
        <v>44001</v>
      </c>
      <c r="B5969" s="2">
        <f t="shared" si="186"/>
        <v>44012</v>
      </c>
      <c r="C5969" s="3">
        <f t="shared" si="187"/>
        <v>1</v>
      </c>
      <c r="D5969" t="s">
        <v>26</v>
      </c>
      <c r="E5969">
        <v>15</v>
      </c>
      <c r="F5969">
        <v>777</v>
      </c>
      <c r="G5969">
        <v>17</v>
      </c>
    </row>
    <row r="5970" spans="1:7">
      <c r="A5970" s="2">
        <v>44001</v>
      </c>
      <c r="B5970" s="2">
        <f t="shared" si="186"/>
        <v>44012</v>
      </c>
      <c r="C5970" s="3">
        <f t="shared" si="187"/>
        <v>1</v>
      </c>
      <c r="D5970" t="s">
        <v>53</v>
      </c>
      <c r="E5970">
        <v>16</v>
      </c>
      <c r="F5970">
        <v>3871</v>
      </c>
      <c r="G5970">
        <v>90</v>
      </c>
    </row>
    <row r="5971" spans="1:7">
      <c r="A5971" s="2">
        <v>44001</v>
      </c>
      <c r="B5971" s="2">
        <f t="shared" si="186"/>
        <v>44012</v>
      </c>
      <c r="C5971" s="3">
        <f t="shared" si="187"/>
        <v>1</v>
      </c>
      <c r="D5971" t="s">
        <v>6</v>
      </c>
      <c r="E5971">
        <v>17</v>
      </c>
      <c r="F5971">
        <v>136917</v>
      </c>
      <c r="G5971">
        <v>6801</v>
      </c>
    </row>
    <row r="5972" spans="1:7">
      <c r="A5972" s="2">
        <v>44001</v>
      </c>
      <c r="B5972" s="2">
        <f t="shared" si="186"/>
        <v>44012</v>
      </c>
      <c r="C5972" s="3">
        <f t="shared" si="187"/>
        <v>1</v>
      </c>
      <c r="D5972" t="s">
        <v>27</v>
      </c>
      <c r="E5972">
        <v>18</v>
      </c>
      <c r="F5972">
        <v>42801</v>
      </c>
      <c r="G5972">
        <v>2516</v>
      </c>
    </row>
    <row r="5973" spans="1:7">
      <c r="A5973" s="2">
        <v>44001</v>
      </c>
      <c r="B5973" s="2">
        <f t="shared" si="186"/>
        <v>44012</v>
      </c>
      <c r="C5973" s="3">
        <f t="shared" si="187"/>
        <v>1</v>
      </c>
      <c r="D5973" t="s">
        <v>39</v>
      </c>
      <c r="E5973">
        <v>19</v>
      </c>
      <c r="F5973">
        <v>25424</v>
      </c>
      <c r="G5973">
        <v>681</v>
      </c>
    </row>
    <row r="5974" spans="1:7">
      <c r="A5974" s="2">
        <v>44001</v>
      </c>
      <c r="B5974" s="2">
        <f t="shared" si="186"/>
        <v>44012</v>
      </c>
      <c r="C5974" s="3">
        <f t="shared" si="187"/>
        <v>1</v>
      </c>
      <c r="D5974" t="s">
        <v>34</v>
      </c>
      <c r="E5974">
        <v>20</v>
      </c>
      <c r="F5974">
        <v>12168</v>
      </c>
      <c r="G5974">
        <v>254</v>
      </c>
    </row>
    <row r="5975" spans="1:7">
      <c r="A5975" s="2">
        <v>44001</v>
      </c>
      <c r="B5975" s="2">
        <f t="shared" si="186"/>
        <v>44012</v>
      </c>
      <c r="C5975" s="3">
        <f t="shared" si="187"/>
        <v>1</v>
      </c>
      <c r="D5975" t="s">
        <v>28</v>
      </c>
      <c r="E5975">
        <v>21</v>
      </c>
      <c r="F5975">
        <v>13629</v>
      </c>
      <c r="G5975">
        <v>542</v>
      </c>
    </row>
    <row r="5976" spans="1:7">
      <c r="A5976" s="2">
        <v>44001</v>
      </c>
      <c r="B5976" s="2">
        <f t="shared" si="186"/>
        <v>44012</v>
      </c>
      <c r="C5976" s="3">
        <f t="shared" si="187"/>
        <v>1</v>
      </c>
      <c r="D5976" t="s">
        <v>40</v>
      </c>
      <c r="E5976">
        <v>22</v>
      </c>
      <c r="F5976">
        <v>48627</v>
      </c>
      <c r="G5976">
        <v>3084</v>
      </c>
    </row>
    <row r="5977" spans="1:7">
      <c r="A5977" s="2">
        <v>44001</v>
      </c>
      <c r="B5977" s="2">
        <f t="shared" si="186"/>
        <v>44012</v>
      </c>
      <c r="C5977" s="3">
        <f t="shared" si="187"/>
        <v>1</v>
      </c>
      <c r="D5977" t="s">
        <v>51</v>
      </c>
      <c r="E5977">
        <v>23</v>
      </c>
      <c r="F5977">
        <v>2913</v>
      </c>
      <c r="G5977">
        <v>102</v>
      </c>
    </row>
    <row r="5978" spans="1:7">
      <c r="A5978" s="2">
        <v>44001</v>
      </c>
      <c r="B5978" s="2">
        <f t="shared" si="186"/>
        <v>44012</v>
      </c>
      <c r="C5978" s="3">
        <f t="shared" si="187"/>
        <v>1</v>
      </c>
      <c r="D5978" t="s">
        <v>23</v>
      </c>
      <c r="E5978">
        <v>24</v>
      </c>
      <c r="F5978">
        <v>64150</v>
      </c>
      <c r="G5978">
        <v>3030</v>
      </c>
    </row>
    <row r="5979" spans="1:7">
      <c r="A5979" s="2">
        <v>44001</v>
      </c>
      <c r="B5979" s="2">
        <f t="shared" si="186"/>
        <v>44012</v>
      </c>
      <c r="C5979" s="3">
        <f t="shared" si="187"/>
        <v>1</v>
      </c>
      <c r="D5979" t="s">
        <v>9</v>
      </c>
      <c r="E5979">
        <v>25</v>
      </c>
      <c r="F5979">
        <v>106650</v>
      </c>
      <c r="G5979">
        <v>7799</v>
      </c>
    </row>
    <row r="5980" spans="1:7">
      <c r="A5980" s="2">
        <v>44001</v>
      </c>
      <c r="B5980" s="2">
        <f t="shared" si="186"/>
        <v>44012</v>
      </c>
      <c r="C5980" s="3">
        <f t="shared" si="187"/>
        <v>1</v>
      </c>
      <c r="D5980" t="s">
        <v>42</v>
      </c>
      <c r="E5980">
        <v>26</v>
      </c>
      <c r="F5980">
        <v>67300</v>
      </c>
      <c r="G5980">
        <v>6071</v>
      </c>
    </row>
    <row r="5981" spans="1:7">
      <c r="A5981" s="2">
        <v>44001</v>
      </c>
      <c r="B5981" s="2">
        <f t="shared" si="186"/>
        <v>44012</v>
      </c>
      <c r="C5981" s="3">
        <f t="shared" si="187"/>
        <v>1</v>
      </c>
      <c r="D5981" t="s">
        <v>29</v>
      </c>
      <c r="E5981">
        <v>27</v>
      </c>
      <c r="F5981">
        <v>32063</v>
      </c>
      <c r="G5981">
        <v>1393</v>
      </c>
    </row>
    <row r="5982" spans="1:7">
      <c r="A5982" s="2">
        <v>44001</v>
      </c>
      <c r="B5982" s="2">
        <f t="shared" si="186"/>
        <v>44012</v>
      </c>
      <c r="C5982" s="3">
        <f t="shared" si="187"/>
        <v>1</v>
      </c>
      <c r="D5982" t="s">
        <v>46</v>
      </c>
      <c r="E5982">
        <v>28</v>
      </c>
      <c r="F5982">
        <v>21022</v>
      </c>
      <c r="G5982">
        <v>943</v>
      </c>
    </row>
    <row r="5983" spans="1:7">
      <c r="A5983" s="2">
        <v>44001</v>
      </c>
      <c r="B5983" s="2">
        <f t="shared" si="186"/>
        <v>44012</v>
      </c>
      <c r="C5983" s="3">
        <f t="shared" si="187"/>
        <v>1</v>
      </c>
      <c r="D5983" t="s">
        <v>35</v>
      </c>
      <c r="E5983">
        <v>29</v>
      </c>
      <c r="F5983">
        <v>17780</v>
      </c>
      <c r="G5983">
        <v>973</v>
      </c>
    </row>
    <row r="5984" spans="1:7">
      <c r="A5984" s="2">
        <v>44001</v>
      </c>
      <c r="B5984" s="2">
        <f t="shared" si="186"/>
        <v>44012</v>
      </c>
      <c r="C5984" s="3">
        <f t="shared" si="187"/>
        <v>1</v>
      </c>
      <c r="D5984" t="s">
        <v>54</v>
      </c>
      <c r="E5984">
        <v>30</v>
      </c>
      <c r="F5984">
        <v>666</v>
      </c>
      <c r="G5984">
        <v>20</v>
      </c>
    </row>
    <row r="5985" spans="1:7">
      <c r="A5985" s="2">
        <v>44001</v>
      </c>
      <c r="B5985" s="2">
        <f t="shared" si="186"/>
        <v>44012</v>
      </c>
      <c r="C5985" s="3">
        <f t="shared" si="187"/>
        <v>1</v>
      </c>
      <c r="D5985" t="s">
        <v>12</v>
      </c>
      <c r="E5985">
        <v>31</v>
      </c>
      <c r="F5985">
        <v>17591</v>
      </c>
      <c r="G5985">
        <v>249</v>
      </c>
    </row>
    <row r="5986" spans="1:7">
      <c r="A5986" s="2">
        <v>44001</v>
      </c>
      <c r="B5986" s="2">
        <f t="shared" si="186"/>
        <v>44012</v>
      </c>
      <c r="C5986" s="3">
        <f t="shared" si="187"/>
        <v>1</v>
      </c>
      <c r="D5986" t="s">
        <v>24</v>
      </c>
      <c r="E5986">
        <v>32</v>
      </c>
      <c r="F5986">
        <v>12525</v>
      </c>
      <c r="G5986">
        <v>479</v>
      </c>
    </row>
    <row r="5987" spans="1:7">
      <c r="A5987" s="2">
        <v>44001</v>
      </c>
      <c r="B5987" s="2">
        <f t="shared" si="186"/>
        <v>44012</v>
      </c>
      <c r="C5987" s="3">
        <f t="shared" si="187"/>
        <v>1</v>
      </c>
      <c r="D5987" t="s">
        <v>19</v>
      </c>
      <c r="E5987">
        <v>33</v>
      </c>
      <c r="F5987">
        <v>5486</v>
      </c>
      <c r="G5987">
        <v>337</v>
      </c>
    </row>
    <row r="5988" spans="1:7">
      <c r="A5988" s="2">
        <v>44001</v>
      </c>
      <c r="B5988" s="2">
        <f t="shared" si="186"/>
        <v>44012</v>
      </c>
      <c r="C5988" s="3">
        <f t="shared" si="187"/>
        <v>1</v>
      </c>
      <c r="D5988" t="s">
        <v>21</v>
      </c>
      <c r="E5988">
        <v>34</v>
      </c>
      <c r="F5988">
        <v>168496</v>
      </c>
      <c r="G5988">
        <v>12835</v>
      </c>
    </row>
    <row r="5989" spans="1:7">
      <c r="A5989" s="2">
        <v>44001</v>
      </c>
      <c r="B5989" s="2">
        <f t="shared" si="186"/>
        <v>44012</v>
      </c>
      <c r="C5989" s="3">
        <f t="shared" si="187"/>
        <v>1</v>
      </c>
      <c r="D5989" t="s">
        <v>47</v>
      </c>
      <c r="E5989">
        <v>35</v>
      </c>
      <c r="F5989">
        <v>10260</v>
      </c>
      <c r="G5989">
        <v>464</v>
      </c>
    </row>
    <row r="5990" spans="1:7">
      <c r="A5990" s="2">
        <v>44001</v>
      </c>
      <c r="B5990" s="2">
        <f t="shared" si="186"/>
        <v>44012</v>
      </c>
      <c r="C5990" s="3">
        <f t="shared" si="187"/>
        <v>1</v>
      </c>
      <c r="D5990" t="s">
        <v>16</v>
      </c>
      <c r="E5990">
        <v>36</v>
      </c>
      <c r="F5990">
        <v>391330</v>
      </c>
      <c r="G5990">
        <v>30816</v>
      </c>
    </row>
    <row r="5991" spans="1:7">
      <c r="A5991" s="2">
        <v>44001</v>
      </c>
      <c r="B5991" s="2">
        <f t="shared" si="186"/>
        <v>44012</v>
      </c>
      <c r="C5991" s="3">
        <f t="shared" si="187"/>
        <v>1</v>
      </c>
      <c r="D5991" t="s">
        <v>20</v>
      </c>
      <c r="E5991">
        <v>37</v>
      </c>
      <c r="F5991">
        <v>50014</v>
      </c>
      <c r="G5991">
        <v>1223</v>
      </c>
    </row>
    <row r="5992" spans="1:7">
      <c r="A5992" s="2">
        <v>44001</v>
      </c>
      <c r="B5992" s="2">
        <f t="shared" si="186"/>
        <v>44012</v>
      </c>
      <c r="C5992" s="3">
        <f t="shared" si="187"/>
        <v>1</v>
      </c>
      <c r="D5992" t="s">
        <v>48</v>
      </c>
      <c r="E5992">
        <v>38</v>
      </c>
      <c r="F5992">
        <v>3232</v>
      </c>
      <c r="G5992">
        <v>82</v>
      </c>
    </row>
    <row r="5993" spans="1:7">
      <c r="A5993" s="2">
        <v>44001</v>
      </c>
      <c r="B5993" s="2">
        <f t="shared" si="186"/>
        <v>44012</v>
      </c>
      <c r="C5993" s="3">
        <f t="shared" si="187"/>
        <v>1</v>
      </c>
      <c r="D5993" t="s">
        <v>59</v>
      </c>
      <c r="E5993">
        <v>69</v>
      </c>
      <c r="F5993">
        <v>30</v>
      </c>
      <c r="G5993">
        <v>2</v>
      </c>
    </row>
    <row r="5994" spans="1:7">
      <c r="A5994" s="2">
        <v>44001</v>
      </c>
      <c r="B5994" s="2">
        <f t="shared" si="186"/>
        <v>44012</v>
      </c>
      <c r="C5994" s="3">
        <f t="shared" si="187"/>
        <v>1</v>
      </c>
      <c r="D5994" t="s">
        <v>41</v>
      </c>
      <c r="E5994">
        <v>39</v>
      </c>
      <c r="F5994">
        <v>43731</v>
      </c>
      <c r="G5994">
        <v>2667</v>
      </c>
    </row>
    <row r="5995" spans="1:7">
      <c r="A5995" s="2">
        <v>44001</v>
      </c>
      <c r="B5995" s="2">
        <f t="shared" si="186"/>
        <v>44012</v>
      </c>
      <c r="C5995" s="3">
        <f t="shared" si="187"/>
        <v>1</v>
      </c>
      <c r="D5995" t="s">
        <v>30</v>
      </c>
      <c r="E5995">
        <v>40</v>
      </c>
      <c r="F5995">
        <v>9706</v>
      </c>
      <c r="G5995">
        <v>367</v>
      </c>
    </row>
    <row r="5996" spans="1:7">
      <c r="A5996" s="2">
        <v>44001</v>
      </c>
      <c r="B5996" s="2">
        <f t="shared" si="186"/>
        <v>44012</v>
      </c>
      <c r="C5996" s="3">
        <f t="shared" si="187"/>
        <v>1</v>
      </c>
      <c r="D5996" t="s">
        <v>14</v>
      </c>
      <c r="E5996">
        <v>41</v>
      </c>
      <c r="F5996">
        <v>6592</v>
      </c>
      <c r="G5996">
        <v>188</v>
      </c>
    </row>
    <row r="5997" spans="1:7">
      <c r="A5997" s="2">
        <v>44001</v>
      </c>
      <c r="B5997" s="2">
        <f t="shared" si="186"/>
        <v>44012</v>
      </c>
      <c r="C5997" s="3">
        <f t="shared" si="187"/>
        <v>1</v>
      </c>
      <c r="D5997" t="s">
        <v>31</v>
      </c>
      <c r="E5997">
        <v>42</v>
      </c>
      <c r="F5997">
        <v>85288</v>
      </c>
      <c r="G5997">
        <v>6446</v>
      </c>
    </row>
    <row r="5998" spans="1:7">
      <c r="A5998" s="2">
        <v>44001</v>
      </c>
      <c r="B5998" s="2">
        <f t="shared" si="186"/>
        <v>44012</v>
      </c>
      <c r="C5998" s="3">
        <f t="shared" si="187"/>
        <v>1</v>
      </c>
      <c r="D5998" t="s">
        <v>55</v>
      </c>
      <c r="E5998">
        <v>72</v>
      </c>
      <c r="F5998">
        <v>6195</v>
      </c>
      <c r="G5998">
        <v>147</v>
      </c>
    </row>
    <row r="5999" spans="1:7">
      <c r="A5999" s="2">
        <v>44001</v>
      </c>
      <c r="B5999" s="2">
        <f t="shared" si="186"/>
        <v>44012</v>
      </c>
      <c r="C5999" s="3">
        <f t="shared" si="187"/>
        <v>1</v>
      </c>
      <c r="D5999" t="s">
        <v>17</v>
      </c>
      <c r="E5999">
        <v>44</v>
      </c>
      <c r="F5999">
        <v>16337</v>
      </c>
      <c r="G5999">
        <v>894</v>
      </c>
    </row>
    <row r="6000" spans="1:7">
      <c r="A6000" s="2">
        <v>44001</v>
      </c>
      <c r="B6000" s="2">
        <f t="shared" si="186"/>
        <v>44012</v>
      </c>
      <c r="C6000" s="3">
        <f t="shared" si="187"/>
        <v>1</v>
      </c>
      <c r="D6000" t="s">
        <v>32</v>
      </c>
      <c r="E6000">
        <v>45</v>
      </c>
      <c r="F6000">
        <v>22631</v>
      </c>
      <c r="G6000">
        <v>639</v>
      </c>
    </row>
    <row r="6001" spans="1:7">
      <c r="A6001" s="2">
        <v>44001</v>
      </c>
      <c r="B6001" s="2">
        <f t="shared" si="186"/>
        <v>44012</v>
      </c>
      <c r="C6001" s="3">
        <f t="shared" si="187"/>
        <v>1</v>
      </c>
      <c r="D6001" t="s">
        <v>43</v>
      </c>
      <c r="E6001">
        <v>46</v>
      </c>
      <c r="F6001">
        <v>6158</v>
      </c>
      <c r="G6001">
        <v>81</v>
      </c>
    </row>
    <row r="6002" spans="1:7">
      <c r="A6002" s="2">
        <v>44001</v>
      </c>
      <c r="B6002" s="2">
        <f t="shared" si="186"/>
        <v>44012</v>
      </c>
      <c r="C6002" s="3">
        <f t="shared" si="187"/>
        <v>1</v>
      </c>
      <c r="D6002" t="s">
        <v>25</v>
      </c>
      <c r="E6002">
        <v>47</v>
      </c>
      <c r="F6002">
        <v>33603</v>
      </c>
      <c r="G6002">
        <v>508</v>
      </c>
    </row>
    <row r="6003" spans="1:7">
      <c r="A6003" s="2">
        <v>44001</v>
      </c>
      <c r="B6003" s="2">
        <f t="shared" si="186"/>
        <v>44012</v>
      </c>
      <c r="C6003" s="3">
        <f t="shared" si="187"/>
        <v>1</v>
      </c>
      <c r="D6003" t="s">
        <v>11</v>
      </c>
      <c r="E6003">
        <v>48</v>
      </c>
      <c r="F6003">
        <v>107322</v>
      </c>
      <c r="G6003">
        <v>2168</v>
      </c>
    </row>
    <row r="6004" spans="1:7">
      <c r="A6004" s="2">
        <v>44001</v>
      </c>
      <c r="B6004" s="2">
        <f t="shared" si="186"/>
        <v>44012</v>
      </c>
      <c r="C6004" s="3">
        <f t="shared" si="187"/>
        <v>1</v>
      </c>
      <c r="D6004" t="s">
        <v>13</v>
      </c>
      <c r="E6004">
        <v>49</v>
      </c>
      <c r="F6004">
        <v>16585</v>
      </c>
      <c r="G6004">
        <v>155</v>
      </c>
    </row>
    <row r="6005" spans="1:7">
      <c r="A6005" s="2">
        <v>44001</v>
      </c>
      <c r="B6005" s="2">
        <f t="shared" si="186"/>
        <v>44012</v>
      </c>
      <c r="C6005" s="3">
        <f t="shared" si="187"/>
        <v>1</v>
      </c>
      <c r="D6005" t="s">
        <v>36</v>
      </c>
      <c r="E6005">
        <v>50</v>
      </c>
      <c r="F6005">
        <v>1144</v>
      </c>
      <c r="G6005">
        <v>56</v>
      </c>
    </row>
    <row r="6006" spans="1:7">
      <c r="A6006" s="2">
        <v>44001</v>
      </c>
      <c r="B6006" s="2">
        <f t="shared" si="186"/>
        <v>44012</v>
      </c>
      <c r="C6006" s="3">
        <f t="shared" si="187"/>
        <v>1</v>
      </c>
      <c r="D6006" t="s">
        <v>56</v>
      </c>
      <c r="E6006">
        <v>78</v>
      </c>
      <c r="F6006">
        <v>74</v>
      </c>
      <c r="G6006">
        <v>6</v>
      </c>
    </row>
    <row r="6007" spans="1:7">
      <c r="A6007" s="2">
        <v>44001</v>
      </c>
      <c r="B6007" s="2">
        <f t="shared" si="186"/>
        <v>44012</v>
      </c>
      <c r="C6007" s="3">
        <f t="shared" si="187"/>
        <v>1</v>
      </c>
      <c r="D6007" t="s">
        <v>37</v>
      </c>
      <c r="E6007">
        <v>51</v>
      </c>
      <c r="F6007">
        <v>56793</v>
      </c>
      <c r="G6007">
        <v>1602</v>
      </c>
    </row>
    <row r="6008" spans="1:7">
      <c r="A6008" s="2">
        <v>44001</v>
      </c>
      <c r="B6008" s="2">
        <f t="shared" si="186"/>
        <v>44012</v>
      </c>
      <c r="C6008" s="3">
        <f t="shared" si="187"/>
        <v>1</v>
      </c>
      <c r="D6008" t="s">
        <v>5</v>
      </c>
      <c r="E6008">
        <v>53</v>
      </c>
      <c r="F6008">
        <v>29045</v>
      </c>
      <c r="G6008">
        <v>1258</v>
      </c>
    </row>
    <row r="6009" spans="1:7">
      <c r="A6009" s="2">
        <v>44001</v>
      </c>
      <c r="B6009" s="2">
        <f t="shared" si="186"/>
        <v>44012</v>
      </c>
      <c r="C6009" s="3">
        <f t="shared" si="187"/>
        <v>1</v>
      </c>
      <c r="D6009" t="s">
        <v>58</v>
      </c>
      <c r="E6009">
        <v>54</v>
      </c>
      <c r="F6009">
        <v>2468</v>
      </c>
      <c r="G6009">
        <v>88</v>
      </c>
    </row>
    <row r="6010" spans="1:7">
      <c r="A6010" s="2">
        <v>44001</v>
      </c>
      <c r="B6010" s="2">
        <f t="shared" si="186"/>
        <v>44012</v>
      </c>
      <c r="C6010" s="3">
        <f t="shared" si="187"/>
        <v>1</v>
      </c>
      <c r="D6010" t="s">
        <v>10</v>
      </c>
      <c r="E6010">
        <v>55</v>
      </c>
      <c r="F6010">
        <v>26913</v>
      </c>
      <c r="G6010">
        <v>736</v>
      </c>
    </row>
    <row r="6011" spans="1:7">
      <c r="A6011" s="2">
        <v>44001</v>
      </c>
      <c r="B6011" s="2">
        <f t="shared" si="186"/>
        <v>44012</v>
      </c>
      <c r="C6011" s="3">
        <f t="shared" si="187"/>
        <v>1</v>
      </c>
      <c r="D6011" t="s">
        <v>49</v>
      </c>
      <c r="E6011">
        <v>56</v>
      </c>
      <c r="F6011">
        <v>1173</v>
      </c>
      <c r="G6011">
        <v>20</v>
      </c>
    </row>
    <row r="6012" spans="1:7">
      <c r="A6012" s="2">
        <v>44002</v>
      </c>
      <c r="B6012" s="2">
        <f t="shared" si="186"/>
        <v>44012</v>
      </c>
      <c r="C6012" s="3">
        <f t="shared" si="187"/>
        <v>1</v>
      </c>
      <c r="D6012" t="s">
        <v>52</v>
      </c>
      <c r="E6012">
        <v>1</v>
      </c>
      <c r="F6012">
        <v>29549</v>
      </c>
      <c r="G6012">
        <v>838</v>
      </c>
    </row>
    <row r="6013" spans="1:7">
      <c r="A6013" s="2">
        <v>44002</v>
      </c>
      <c r="B6013" s="2">
        <f t="shared" si="186"/>
        <v>44012</v>
      </c>
      <c r="C6013" s="3">
        <f t="shared" si="187"/>
        <v>1</v>
      </c>
      <c r="D6013" t="s">
        <v>50</v>
      </c>
      <c r="E6013">
        <v>2</v>
      </c>
      <c r="F6013">
        <v>845</v>
      </c>
      <c r="G6013">
        <v>10</v>
      </c>
    </row>
    <row r="6014" spans="1:7">
      <c r="A6014" s="2">
        <v>44002</v>
      </c>
      <c r="B6014" s="2">
        <f t="shared" si="186"/>
        <v>44012</v>
      </c>
      <c r="C6014" s="3">
        <f t="shared" si="187"/>
        <v>1</v>
      </c>
      <c r="D6014" t="s">
        <v>8</v>
      </c>
      <c r="E6014">
        <v>4</v>
      </c>
      <c r="F6014">
        <v>50198</v>
      </c>
      <c r="G6014">
        <v>1347</v>
      </c>
    </row>
    <row r="6015" spans="1:7">
      <c r="A6015" s="2">
        <v>44002</v>
      </c>
      <c r="B6015" s="2">
        <f t="shared" si="186"/>
        <v>44012</v>
      </c>
      <c r="C6015" s="3">
        <f t="shared" si="187"/>
        <v>1</v>
      </c>
      <c r="D6015" t="s">
        <v>44</v>
      </c>
      <c r="E6015">
        <v>5</v>
      </c>
      <c r="F6015">
        <v>15142</v>
      </c>
      <c r="G6015">
        <v>224</v>
      </c>
    </row>
    <row r="6016" spans="1:7">
      <c r="A6016" s="2">
        <v>44002</v>
      </c>
      <c r="B6016" s="2">
        <f t="shared" si="186"/>
        <v>44012</v>
      </c>
      <c r="C6016" s="3">
        <f t="shared" si="187"/>
        <v>1</v>
      </c>
      <c r="D6016" t="s">
        <v>7</v>
      </c>
      <c r="E6016">
        <v>6</v>
      </c>
      <c r="F6016">
        <v>174854</v>
      </c>
      <c r="G6016">
        <v>5495</v>
      </c>
    </row>
    <row r="6017" spans="1:7">
      <c r="A6017" s="2">
        <v>44002</v>
      </c>
      <c r="B6017" s="2">
        <f t="shared" si="186"/>
        <v>44012</v>
      </c>
      <c r="C6017" s="3">
        <f t="shared" si="187"/>
        <v>1</v>
      </c>
      <c r="D6017" t="s">
        <v>22</v>
      </c>
      <c r="E6017">
        <v>8</v>
      </c>
      <c r="F6017">
        <v>30334</v>
      </c>
      <c r="G6017">
        <v>1647</v>
      </c>
    </row>
    <row r="6018" spans="1:7">
      <c r="A6018" s="2">
        <v>44002</v>
      </c>
      <c r="B6018" s="2">
        <f t="shared" si="186"/>
        <v>44012</v>
      </c>
      <c r="C6018" s="3">
        <f t="shared" si="187"/>
        <v>1</v>
      </c>
      <c r="D6018" t="s">
        <v>38</v>
      </c>
      <c r="E6018">
        <v>9</v>
      </c>
      <c r="F6018">
        <v>45715</v>
      </c>
      <c r="G6018">
        <v>4251</v>
      </c>
    </row>
    <row r="6019" spans="1:7">
      <c r="A6019" s="2">
        <v>44002</v>
      </c>
      <c r="B6019" s="2">
        <f t="shared" si="186"/>
        <v>44012</v>
      </c>
      <c r="C6019" s="3">
        <f t="shared" si="187"/>
        <v>1</v>
      </c>
      <c r="D6019" t="s">
        <v>45</v>
      </c>
      <c r="E6019">
        <v>10</v>
      </c>
      <c r="F6019">
        <v>10681</v>
      </c>
      <c r="G6019">
        <v>434</v>
      </c>
    </row>
    <row r="6020" spans="1:7">
      <c r="A6020" s="2">
        <v>44002</v>
      </c>
      <c r="B6020" s="2">
        <f t="shared" ref="B6020:B6083" si="188">EOMONTH(A6020,0)</f>
        <v>44012</v>
      </c>
      <c r="C6020" s="3">
        <f t="shared" ref="C6020:C6083" si="189">IF(A6020=B6020,0,1)</f>
        <v>1</v>
      </c>
      <c r="D6020" t="s">
        <v>33</v>
      </c>
      <c r="E6020">
        <v>11</v>
      </c>
      <c r="F6020">
        <v>9984</v>
      </c>
      <c r="G6020">
        <v>531</v>
      </c>
    </row>
    <row r="6021" spans="1:7">
      <c r="A6021" s="2">
        <v>44002</v>
      </c>
      <c r="B6021" s="2">
        <f t="shared" si="188"/>
        <v>44012</v>
      </c>
      <c r="C6021" s="3">
        <f t="shared" si="189"/>
        <v>1</v>
      </c>
      <c r="D6021" t="s">
        <v>15</v>
      </c>
      <c r="E6021">
        <v>12</v>
      </c>
      <c r="F6021">
        <v>93789</v>
      </c>
      <c r="G6021">
        <v>3143</v>
      </c>
    </row>
    <row r="6022" spans="1:7">
      <c r="A6022" s="2">
        <v>44002</v>
      </c>
      <c r="B6022" s="2">
        <f t="shared" si="188"/>
        <v>44012</v>
      </c>
      <c r="C6022" s="3">
        <f t="shared" si="189"/>
        <v>1</v>
      </c>
      <c r="D6022" t="s">
        <v>18</v>
      </c>
      <c r="E6022">
        <v>13</v>
      </c>
      <c r="F6022">
        <v>60669</v>
      </c>
      <c r="G6022">
        <v>2602</v>
      </c>
    </row>
    <row r="6023" spans="1:7">
      <c r="A6023" s="2">
        <v>44002</v>
      </c>
      <c r="B6023" s="2">
        <f t="shared" si="188"/>
        <v>44012</v>
      </c>
      <c r="C6023" s="3">
        <f t="shared" si="189"/>
        <v>1</v>
      </c>
      <c r="D6023" t="s">
        <v>57</v>
      </c>
      <c r="E6023">
        <v>66</v>
      </c>
      <c r="F6023">
        <v>1191</v>
      </c>
      <c r="G6023">
        <v>6</v>
      </c>
    </row>
    <row r="6024" spans="1:7">
      <c r="A6024" s="2">
        <v>44002</v>
      </c>
      <c r="B6024" s="2">
        <f t="shared" si="188"/>
        <v>44012</v>
      </c>
      <c r="C6024" s="3">
        <f t="shared" si="189"/>
        <v>1</v>
      </c>
      <c r="D6024" t="s">
        <v>26</v>
      </c>
      <c r="E6024">
        <v>15</v>
      </c>
      <c r="F6024">
        <v>791</v>
      </c>
      <c r="G6024">
        <v>17</v>
      </c>
    </row>
    <row r="6025" spans="1:7">
      <c r="A6025" s="2">
        <v>44002</v>
      </c>
      <c r="B6025" s="2">
        <f t="shared" si="188"/>
        <v>44012</v>
      </c>
      <c r="C6025" s="3">
        <f t="shared" si="189"/>
        <v>1</v>
      </c>
      <c r="D6025" t="s">
        <v>53</v>
      </c>
      <c r="E6025">
        <v>16</v>
      </c>
      <c r="F6025">
        <v>4006</v>
      </c>
      <c r="G6025">
        <v>90</v>
      </c>
    </row>
    <row r="6026" spans="1:7">
      <c r="A6026" s="2">
        <v>44002</v>
      </c>
      <c r="B6026" s="2">
        <f t="shared" si="188"/>
        <v>44012</v>
      </c>
      <c r="C6026" s="3">
        <f t="shared" si="189"/>
        <v>1</v>
      </c>
      <c r="D6026" t="s">
        <v>6</v>
      </c>
      <c r="E6026">
        <v>17</v>
      </c>
      <c r="F6026">
        <v>137535</v>
      </c>
      <c r="G6026">
        <v>6846</v>
      </c>
    </row>
    <row r="6027" spans="1:7">
      <c r="A6027" s="2">
        <v>44002</v>
      </c>
      <c r="B6027" s="2">
        <f t="shared" si="188"/>
        <v>44012</v>
      </c>
      <c r="C6027" s="3">
        <f t="shared" si="189"/>
        <v>1</v>
      </c>
      <c r="D6027" t="s">
        <v>27</v>
      </c>
      <c r="E6027">
        <v>18</v>
      </c>
      <c r="F6027">
        <v>43135</v>
      </c>
      <c r="G6027">
        <v>2536</v>
      </c>
    </row>
    <row r="6028" spans="1:7">
      <c r="A6028" s="2">
        <v>44002</v>
      </c>
      <c r="B6028" s="2">
        <f t="shared" si="188"/>
        <v>44012</v>
      </c>
      <c r="C6028" s="3">
        <f t="shared" si="189"/>
        <v>1</v>
      </c>
      <c r="D6028" t="s">
        <v>39</v>
      </c>
      <c r="E6028">
        <v>19</v>
      </c>
      <c r="F6028">
        <v>25552</v>
      </c>
      <c r="G6028">
        <v>685</v>
      </c>
    </row>
    <row r="6029" spans="1:7">
      <c r="A6029" s="2">
        <v>44002</v>
      </c>
      <c r="B6029" s="2">
        <f t="shared" si="188"/>
        <v>44012</v>
      </c>
      <c r="C6029" s="3">
        <f t="shared" si="189"/>
        <v>1</v>
      </c>
      <c r="D6029" t="s">
        <v>34</v>
      </c>
      <c r="E6029">
        <v>20</v>
      </c>
      <c r="F6029">
        <v>12218</v>
      </c>
      <c r="G6029">
        <v>257</v>
      </c>
    </row>
    <row r="6030" spans="1:7">
      <c r="A6030" s="2">
        <v>44002</v>
      </c>
      <c r="B6030" s="2">
        <f t="shared" si="188"/>
        <v>44012</v>
      </c>
      <c r="C6030" s="3">
        <f t="shared" si="189"/>
        <v>1</v>
      </c>
      <c r="D6030" t="s">
        <v>28</v>
      </c>
      <c r="E6030">
        <v>21</v>
      </c>
      <c r="F6030">
        <v>13800</v>
      </c>
      <c r="G6030">
        <v>542</v>
      </c>
    </row>
    <row r="6031" spans="1:7">
      <c r="A6031" s="2">
        <v>44002</v>
      </c>
      <c r="B6031" s="2">
        <f t="shared" si="188"/>
        <v>44012</v>
      </c>
      <c r="C6031" s="3">
        <f t="shared" si="189"/>
        <v>1</v>
      </c>
      <c r="D6031" t="s">
        <v>40</v>
      </c>
      <c r="E6031">
        <v>22</v>
      </c>
      <c r="F6031">
        <v>49497</v>
      </c>
      <c r="G6031">
        <v>3104</v>
      </c>
    </row>
    <row r="6032" spans="1:7">
      <c r="A6032" s="2">
        <v>44002</v>
      </c>
      <c r="B6032" s="2">
        <f t="shared" si="188"/>
        <v>44012</v>
      </c>
      <c r="C6032" s="3">
        <f t="shared" si="189"/>
        <v>1</v>
      </c>
      <c r="D6032" t="s">
        <v>51</v>
      </c>
      <c r="E6032">
        <v>23</v>
      </c>
      <c r="F6032">
        <v>2938</v>
      </c>
      <c r="G6032">
        <v>102</v>
      </c>
    </row>
    <row r="6033" spans="1:7">
      <c r="A6033" s="2">
        <v>44002</v>
      </c>
      <c r="B6033" s="2">
        <f t="shared" si="188"/>
        <v>44012</v>
      </c>
      <c r="C6033" s="3">
        <f t="shared" si="189"/>
        <v>1</v>
      </c>
      <c r="D6033" t="s">
        <v>23</v>
      </c>
      <c r="E6033">
        <v>24</v>
      </c>
      <c r="F6033">
        <v>64565</v>
      </c>
      <c r="G6033">
        <v>3052</v>
      </c>
    </row>
    <row r="6034" spans="1:7">
      <c r="A6034" s="2">
        <v>44002</v>
      </c>
      <c r="B6034" s="2">
        <f t="shared" si="188"/>
        <v>44012</v>
      </c>
      <c r="C6034" s="3">
        <f t="shared" si="189"/>
        <v>1</v>
      </c>
      <c r="D6034" t="s">
        <v>9</v>
      </c>
      <c r="E6034">
        <v>25</v>
      </c>
      <c r="F6034">
        <v>106936</v>
      </c>
      <c r="G6034">
        <v>7827</v>
      </c>
    </row>
    <row r="6035" spans="1:7">
      <c r="A6035" s="2">
        <v>44002</v>
      </c>
      <c r="B6035" s="2">
        <f t="shared" si="188"/>
        <v>44012</v>
      </c>
      <c r="C6035" s="3">
        <f t="shared" si="189"/>
        <v>1</v>
      </c>
      <c r="D6035" t="s">
        <v>42</v>
      </c>
      <c r="E6035">
        <v>26</v>
      </c>
      <c r="F6035">
        <v>67721</v>
      </c>
      <c r="G6035">
        <v>6091</v>
      </c>
    </row>
    <row r="6036" spans="1:7">
      <c r="A6036" s="2">
        <v>44002</v>
      </c>
      <c r="B6036" s="2">
        <f t="shared" si="188"/>
        <v>44012</v>
      </c>
      <c r="C6036" s="3">
        <f t="shared" si="189"/>
        <v>1</v>
      </c>
      <c r="D6036" t="s">
        <v>29</v>
      </c>
      <c r="E6036">
        <v>27</v>
      </c>
      <c r="F6036">
        <v>32499</v>
      </c>
      <c r="G6036">
        <v>1404</v>
      </c>
    </row>
    <row r="6037" spans="1:7">
      <c r="A6037" s="2">
        <v>44002</v>
      </c>
      <c r="B6037" s="2">
        <f t="shared" si="188"/>
        <v>44012</v>
      </c>
      <c r="C6037" s="3">
        <f t="shared" si="189"/>
        <v>1</v>
      </c>
      <c r="D6037" t="s">
        <v>46</v>
      </c>
      <c r="E6037">
        <v>28</v>
      </c>
      <c r="F6037">
        <v>21022</v>
      </c>
      <c r="G6037">
        <v>943</v>
      </c>
    </row>
    <row r="6038" spans="1:7">
      <c r="A6038" s="2">
        <v>44002</v>
      </c>
      <c r="B6038" s="2">
        <f t="shared" si="188"/>
        <v>44012</v>
      </c>
      <c r="C6038" s="3">
        <f t="shared" si="189"/>
        <v>1</v>
      </c>
      <c r="D6038" t="s">
        <v>35</v>
      </c>
      <c r="E6038">
        <v>29</v>
      </c>
      <c r="F6038">
        <v>18155</v>
      </c>
      <c r="G6038">
        <v>975</v>
      </c>
    </row>
    <row r="6039" spans="1:7">
      <c r="A6039" s="2">
        <v>44002</v>
      </c>
      <c r="B6039" s="2">
        <f t="shared" si="188"/>
        <v>44012</v>
      </c>
      <c r="C6039" s="3">
        <f t="shared" si="189"/>
        <v>1</v>
      </c>
      <c r="D6039" t="s">
        <v>54</v>
      </c>
      <c r="E6039">
        <v>30</v>
      </c>
      <c r="F6039">
        <v>698</v>
      </c>
      <c r="G6039">
        <v>20</v>
      </c>
    </row>
    <row r="6040" spans="1:7">
      <c r="A6040" s="2">
        <v>44002</v>
      </c>
      <c r="B6040" s="2">
        <f t="shared" si="188"/>
        <v>44012</v>
      </c>
      <c r="C6040" s="3">
        <f t="shared" si="189"/>
        <v>1</v>
      </c>
      <c r="D6040" t="s">
        <v>12</v>
      </c>
      <c r="E6040">
        <v>31</v>
      </c>
      <c r="F6040">
        <v>17707</v>
      </c>
      <c r="G6040">
        <v>249</v>
      </c>
    </row>
    <row r="6041" spans="1:7">
      <c r="A6041" s="2">
        <v>44002</v>
      </c>
      <c r="B6041" s="2">
        <f t="shared" si="188"/>
        <v>44012</v>
      </c>
      <c r="C6041" s="3">
        <f t="shared" si="189"/>
        <v>1</v>
      </c>
      <c r="D6041" t="s">
        <v>24</v>
      </c>
      <c r="E6041">
        <v>32</v>
      </c>
      <c r="F6041">
        <v>12977</v>
      </c>
      <c r="G6041">
        <v>486</v>
      </c>
    </row>
    <row r="6042" spans="1:7">
      <c r="A6042" s="2">
        <v>44002</v>
      </c>
      <c r="B6042" s="2">
        <f t="shared" si="188"/>
        <v>44012</v>
      </c>
      <c r="C6042" s="3">
        <f t="shared" si="189"/>
        <v>1</v>
      </c>
      <c r="D6042" t="s">
        <v>19</v>
      </c>
      <c r="E6042">
        <v>33</v>
      </c>
      <c r="F6042">
        <v>5518</v>
      </c>
      <c r="G6042">
        <v>339</v>
      </c>
    </row>
    <row r="6043" spans="1:7">
      <c r="A6043" s="2">
        <v>44002</v>
      </c>
      <c r="B6043" s="2">
        <f t="shared" si="188"/>
        <v>44012</v>
      </c>
      <c r="C6043" s="3">
        <f t="shared" si="189"/>
        <v>1</v>
      </c>
      <c r="D6043" t="s">
        <v>21</v>
      </c>
      <c r="E6043">
        <v>34</v>
      </c>
      <c r="F6043">
        <v>168834</v>
      </c>
      <c r="G6043">
        <v>12857</v>
      </c>
    </row>
    <row r="6044" spans="1:7">
      <c r="A6044" s="2">
        <v>44002</v>
      </c>
      <c r="B6044" s="2">
        <f t="shared" si="188"/>
        <v>44012</v>
      </c>
      <c r="C6044" s="3">
        <f t="shared" si="189"/>
        <v>1</v>
      </c>
      <c r="D6044" t="s">
        <v>47</v>
      </c>
      <c r="E6044">
        <v>35</v>
      </c>
      <c r="F6044">
        <v>10430</v>
      </c>
      <c r="G6044">
        <v>466</v>
      </c>
    </row>
    <row r="6045" spans="1:7">
      <c r="A6045" s="2">
        <v>44002</v>
      </c>
      <c r="B6045" s="2">
        <f t="shared" si="188"/>
        <v>44012</v>
      </c>
      <c r="C6045" s="3">
        <f t="shared" si="189"/>
        <v>1</v>
      </c>
      <c r="D6045" t="s">
        <v>16</v>
      </c>
      <c r="E6045">
        <v>36</v>
      </c>
      <c r="F6045">
        <v>392037</v>
      </c>
      <c r="G6045">
        <v>30839</v>
      </c>
    </row>
    <row r="6046" spans="1:7">
      <c r="A6046" s="2">
        <v>44002</v>
      </c>
      <c r="B6046" s="2">
        <f t="shared" si="188"/>
        <v>44012</v>
      </c>
      <c r="C6046" s="3">
        <f t="shared" si="189"/>
        <v>1</v>
      </c>
      <c r="D6046" t="s">
        <v>20</v>
      </c>
      <c r="E6046">
        <v>37</v>
      </c>
      <c r="F6046">
        <v>51640</v>
      </c>
      <c r="G6046">
        <v>1239</v>
      </c>
    </row>
    <row r="6047" spans="1:7">
      <c r="A6047" s="2">
        <v>44002</v>
      </c>
      <c r="B6047" s="2">
        <f t="shared" si="188"/>
        <v>44012</v>
      </c>
      <c r="C6047" s="3">
        <f t="shared" si="189"/>
        <v>1</v>
      </c>
      <c r="D6047" t="s">
        <v>48</v>
      </c>
      <c r="E6047">
        <v>38</v>
      </c>
      <c r="F6047">
        <v>3257</v>
      </c>
      <c r="G6047">
        <v>82</v>
      </c>
    </row>
    <row r="6048" spans="1:7">
      <c r="A6048" s="2">
        <v>44002</v>
      </c>
      <c r="B6048" s="2">
        <f t="shared" si="188"/>
        <v>44012</v>
      </c>
      <c r="C6048" s="3">
        <f t="shared" si="189"/>
        <v>1</v>
      </c>
      <c r="D6048" t="s">
        <v>59</v>
      </c>
      <c r="E6048">
        <v>69</v>
      </c>
      <c r="F6048">
        <v>30</v>
      </c>
      <c r="G6048">
        <v>2</v>
      </c>
    </row>
    <row r="6049" spans="1:7">
      <c r="A6049" s="2">
        <v>44002</v>
      </c>
      <c r="B6049" s="2">
        <f t="shared" si="188"/>
        <v>44012</v>
      </c>
      <c r="C6049" s="3">
        <f t="shared" si="189"/>
        <v>1</v>
      </c>
      <c r="D6049" t="s">
        <v>41</v>
      </c>
      <c r="E6049">
        <v>39</v>
      </c>
      <c r="F6049">
        <v>44262</v>
      </c>
      <c r="G6049">
        <v>2697</v>
      </c>
    </row>
    <row r="6050" spans="1:7">
      <c r="A6050" s="2">
        <v>44002</v>
      </c>
      <c r="B6050" s="2">
        <f t="shared" si="188"/>
        <v>44012</v>
      </c>
      <c r="C6050" s="3">
        <f t="shared" si="189"/>
        <v>1</v>
      </c>
      <c r="D6050" t="s">
        <v>30</v>
      </c>
      <c r="E6050">
        <v>40</v>
      </c>
      <c r="F6050">
        <v>10037</v>
      </c>
      <c r="G6050">
        <v>368</v>
      </c>
    </row>
    <row r="6051" spans="1:7">
      <c r="A6051" s="2">
        <v>44002</v>
      </c>
      <c r="B6051" s="2">
        <f t="shared" si="188"/>
        <v>44012</v>
      </c>
      <c r="C6051" s="3">
        <f t="shared" si="189"/>
        <v>1</v>
      </c>
      <c r="D6051" t="s">
        <v>14</v>
      </c>
      <c r="E6051">
        <v>41</v>
      </c>
      <c r="F6051">
        <v>6682</v>
      </c>
      <c r="G6051">
        <v>188</v>
      </c>
    </row>
    <row r="6052" spans="1:7">
      <c r="A6052" s="2">
        <v>44002</v>
      </c>
      <c r="B6052" s="2">
        <f t="shared" si="188"/>
        <v>44012</v>
      </c>
      <c r="C6052" s="3">
        <f t="shared" si="189"/>
        <v>1</v>
      </c>
      <c r="D6052" t="s">
        <v>31</v>
      </c>
      <c r="E6052">
        <v>42</v>
      </c>
      <c r="F6052">
        <v>85678</v>
      </c>
      <c r="G6052">
        <v>6467</v>
      </c>
    </row>
    <row r="6053" spans="1:7">
      <c r="A6053" s="2">
        <v>44002</v>
      </c>
      <c r="B6053" s="2">
        <f t="shared" si="188"/>
        <v>44012</v>
      </c>
      <c r="C6053" s="3">
        <f t="shared" si="189"/>
        <v>1</v>
      </c>
      <c r="D6053" t="s">
        <v>55</v>
      </c>
      <c r="E6053">
        <v>72</v>
      </c>
      <c r="F6053">
        <v>6463</v>
      </c>
      <c r="G6053">
        <v>147</v>
      </c>
    </row>
    <row r="6054" spans="1:7">
      <c r="A6054" s="2">
        <v>44002</v>
      </c>
      <c r="B6054" s="2">
        <f t="shared" si="188"/>
        <v>44012</v>
      </c>
      <c r="C6054" s="3">
        <f t="shared" si="189"/>
        <v>1</v>
      </c>
      <c r="D6054" t="s">
        <v>17</v>
      </c>
      <c r="E6054">
        <v>44</v>
      </c>
      <c r="F6054">
        <v>16337</v>
      </c>
      <c r="G6054">
        <v>894</v>
      </c>
    </row>
    <row r="6055" spans="1:7">
      <c r="A6055" s="2">
        <v>44002</v>
      </c>
      <c r="B6055" s="2">
        <f t="shared" si="188"/>
        <v>44012</v>
      </c>
      <c r="C6055" s="3">
        <f t="shared" si="189"/>
        <v>1</v>
      </c>
      <c r="D6055" t="s">
        <v>32</v>
      </c>
      <c r="E6055">
        <v>45</v>
      </c>
      <c r="F6055">
        <v>23786</v>
      </c>
      <c r="G6055">
        <v>644</v>
      </c>
    </row>
    <row r="6056" spans="1:7">
      <c r="A6056" s="2">
        <v>44002</v>
      </c>
      <c r="B6056" s="2">
        <f t="shared" si="188"/>
        <v>44012</v>
      </c>
      <c r="C6056" s="3">
        <f t="shared" si="189"/>
        <v>1</v>
      </c>
      <c r="D6056" t="s">
        <v>43</v>
      </c>
      <c r="E6056">
        <v>46</v>
      </c>
      <c r="F6056">
        <v>6225</v>
      </c>
      <c r="G6056">
        <v>81</v>
      </c>
    </row>
    <row r="6057" spans="1:7">
      <c r="A6057" s="2">
        <v>44002</v>
      </c>
      <c r="B6057" s="2">
        <f t="shared" si="188"/>
        <v>44012</v>
      </c>
      <c r="C6057" s="3">
        <f t="shared" si="189"/>
        <v>1</v>
      </c>
      <c r="D6057" t="s">
        <v>25</v>
      </c>
      <c r="E6057">
        <v>47</v>
      </c>
      <c r="F6057">
        <v>34223</v>
      </c>
      <c r="G6057">
        <v>516</v>
      </c>
    </row>
    <row r="6058" spans="1:7">
      <c r="A6058" s="2">
        <v>44002</v>
      </c>
      <c r="B6058" s="2">
        <f t="shared" si="188"/>
        <v>44012</v>
      </c>
      <c r="C6058" s="3">
        <f t="shared" si="189"/>
        <v>1</v>
      </c>
      <c r="D6058" t="s">
        <v>11</v>
      </c>
      <c r="E6058">
        <v>48</v>
      </c>
      <c r="F6058">
        <v>111594</v>
      </c>
      <c r="G6058">
        <v>2186</v>
      </c>
    </row>
    <row r="6059" spans="1:7">
      <c r="A6059" s="2">
        <v>44002</v>
      </c>
      <c r="B6059" s="2">
        <f t="shared" si="188"/>
        <v>44012</v>
      </c>
      <c r="C6059" s="3">
        <f t="shared" si="189"/>
        <v>1</v>
      </c>
      <c r="D6059" t="s">
        <v>13</v>
      </c>
      <c r="E6059">
        <v>49</v>
      </c>
      <c r="F6059">
        <v>17173</v>
      </c>
      <c r="G6059">
        <v>155</v>
      </c>
    </row>
    <row r="6060" spans="1:7">
      <c r="A6060" s="2">
        <v>44002</v>
      </c>
      <c r="B6060" s="2">
        <f t="shared" si="188"/>
        <v>44012</v>
      </c>
      <c r="C6060" s="3">
        <f t="shared" si="189"/>
        <v>1</v>
      </c>
      <c r="D6060" t="s">
        <v>36</v>
      </c>
      <c r="E6060">
        <v>50</v>
      </c>
      <c r="F6060">
        <v>1147</v>
      </c>
      <c r="G6060">
        <v>56</v>
      </c>
    </row>
    <row r="6061" spans="1:7">
      <c r="A6061" s="2">
        <v>44002</v>
      </c>
      <c r="B6061" s="2">
        <f t="shared" si="188"/>
        <v>44012</v>
      </c>
      <c r="C6061" s="3">
        <f t="shared" si="189"/>
        <v>1</v>
      </c>
      <c r="D6061" t="s">
        <v>56</v>
      </c>
      <c r="E6061">
        <v>78</v>
      </c>
      <c r="F6061">
        <v>76</v>
      </c>
      <c r="G6061">
        <v>6</v>
      </c>
    </row>
    <row r="6062" spans="1:7">
      <c r="A6062" s="2">
        <v>44002</v>
      </c>
      <c r="B6062" s="2">
        <f t="shared" si="188"/>
        <v>44012</v>
      </c>
      <c r="C6062" s="3">
        <f t="shared" si="189"/>
        <v>1</v>
      </c>
      <c r="D6062" t="s">
        <v>37</v>
      </c>
      <c r="E6062">
        <v>51</v>
      </c>
      <c r="F6062">
        <v>57443</v>
      </c>
      <c r="G6062">
        <v>1607</v>
      </c>
    </row>
    <row r="6063" spans="1:7">
      <c r="A6063" s="2">
        <v>44002</v>
      </c>
      <c r="B6063" s="2">
        <f t="shared" si="188"/>
        <v>44012</v>
      </c>
      <c r="C6063" s="3">
        <f t="shared" si="189"/>
        <v>1</v>
      </c>
      <c r="D6063" t="s">
        <v>5</v>
      </c>
      <c r="E6063">
        <v>53</v>
      </c>
      <c r="F6063">
        <v>29466</v>
      </c>
      <c r="G6063">
        <v>1268</v>
      </c>
    </row>
    <row r="6064" spans="1:7">
      <c r="A6064" s="2">
        <v>44002</v>
      </c>
      <c r="B6064" s="2">
        <f t="shared" si="188"/>
        <v>44012</v>
      </c>
      <c r="C6064" s="3">
        <f t="shared" si="189"/>
        <v>1</v>
      </c>
      <c r="D6064" t="s">
        <v>58</v>
      </c>
      <c r="E6064">
        <v>54</v>
      </c>
      <c r="F6064">
        <v>2500</v>
      </c>
      <c r="G6064">
        <v>88</v>
      </c>
    </row>
    <row r="6065" spans="1:7">
      <c r="A6065" s="2">
        <v>44002</v>
      </c>
      <c r="B6065" s="2">
        <f t="shared" si="188"/>
        <v>44012</v>
      </c>
      <c r="C6065" s="3">
        <f t="shared" si="189"/>
        <v>1</v>
      </c>
      <c r="D6065" t="s">
        <v>10</v>
      </c>
      <c r="E6065">
        <v>55</v>
      </c>
      <c r="F6065">
        <v>27314</v>
      </c>
      <c r="G6065">
        <v>751</v>
      </c>
    </row>
    <row r="6066" spans="1:7">
      <c r="A6066" s="2">
        <v>44002</v>
      </c>
      <c r="B6066" s="2">
        <f t="shared" si="188"/>
        <v>44012</v>
      </c>
      <c r="C6066" s="3">
        <f t="shared" si="189"/>
        <v>1</v>
      </c>
      <c r="D6066" t="s">
        <v>49</v>
      </c>
      <c r="E6066">
        <v>56</v>
      </c>
      <c r="F6066">
        <v>1179</v>
      </c>
      <c r="G6066">
        <v>20</v>
      </c>
    </row>
    <row r="6067" spans="1:7">
      <c r="A6067" s="2">
        <v>44003</v>
      </c>
      <c r="B6067" s="2">
        <f t="shared" si="188"/>
        <v>44012</v>
      </c>
      <c r="C6067" s="3">
        <f t="shared" si="189"/>
        <v>1</v>
      </c>
      <c r="D6067" t="s">
        <v>52</v>
      </c>
      <c r="E6067">
        <v>1</v>
      </c>
      <c r="F6067">
        <v>30021</v>
      </c>
      <c r="G6067">
        <v>839</v>
      </c>
    </row>
    <row r="6068" spans="1:7">
      <c r="A6068" s="2">
        <v>44003</v>
      </c>
      <c r="B6068" s="2">
        <f t="shared" si="188"/>
        <v>44012</v>
      </c>
      <c r="C6068" s="3">
        <f t="shared" si="189"/>
        <v>1</v>
      </c>
      <c r="D6068" t="s">
        <v>50</v>
      </c>
      <c r="E6068">
        <v>2</v>
      </c>
      <c r="F6068">
        <v>859</v>
      </c>
      <c r="G6068">
        <v>10</v>
      </c>
    </row>
    <row r="6069" spans="1:7">
      <c r="A6069" s="2">
        <v>44003</v>
      </c>
      <c r="B6069" s="2">
        <f t="shared" si="188"/>
        <v>44012</v>
      </c>
      <c r="C6069" s="3">
        <f t="shared" si="189"/>
        <v>1</v>
      </c>
      <c r="D6069" t="s">
        <v>8</v>
      </c>
      <c r="E6069">
        <v>4</v>
      </c>
      <c r="F6069">
        <v>52666</v>
      </c>
      <c r="G6069">
        <v>1350</v>
      </c>
    </row>
    <row r="6070" spans="1:7">
      <c r="A6070" s="2">
        <v>44003</v>
      </c>
      <c r="B6070" s="2">
        <f t="shared" si="188"/>
        <v>44012</v>
      </c>
      <c r="C6070" s="3">
        <f t="shared" si="189"/>
        <v>1</v>
      </c>
      <c r="D6070" t="s">
        <v>44</v>
      </c>
      <c r="E6070">
        <v>5</v>
      </c>
      <c r="F6070">
        <v>15561</v>
      </c>
      <c r="G6070">
        <v>225</v>
      </c>
    </row>
    <row r="6071" spans="1:7">
      <c r="A6071" s="2">
        <v>44003</v>
      </c>
      <c r="B6071" s="2">
        <f t="shared" si="188"/>
        <v>44012</v>
      </c>
      <c r="C6071" s="3">
        <f t="shared" si="189"/>
        <v>1</v>
      </c>
      <c r="D6071" t="s">
        <v>7</v>
      </c>
      <c r="E6071">
        <v>6</v>
      </c>
      <c r="F6071">
        <v>178807</v>
      </c>
      <c r="G6071">
        <v>5517</v>
      </c>
    </row>
    <row r="6072" spans="1:7">
      <c r="A6072" s="2">
        <v>44003</v>
      </c>
      <c r="B6072" s="2">
        <f t="shared" si="188"/>
        <v>44012</v>
      </c>
      <c r="C6072" s="3">
        <f t="shared" si="189"/>
        <v>1</v>
      </c>
      <c r="D6072" t="s">
        <v>22</v>
      </c>
      <c r="E6072">
        <v>8</v>
      </c>
      <c r="F6072">
        <v>30524</v>
      </c>
      <c r="G6072">
        <v>1647</v>
      </c>
    </row>
    <row r="6073" spans="1:7">
      <c r="A6073" s="2">
        <v>44003</v>
      </c>
      <c r="B6073" s="2">
        <f t="shared" si="188"/>
        <v>44012</v>
      </c>
      <c r="C6073" s="3">
        <f t="shared" si="189"/>
        <v>1</v>
      </c>
      <c r="D6073" t="s">
        <v>38</v>
      </c>
      <c r="E6073">
        <v>9</v>
      </c>
      <c r="F6073">
        <v>45755</v>
      </c>
      <c r="G6073">
        <v>4260</v>
      </c>
    </row>
    <row r="6074" spans="1:7">
      <c r="A6074" s="2">
        <v>44003</v>
      </c>
      <c r="B6074" s="2">
        <f t="shared" si="188"/>
        <v>44012</v>
      </c>
      <c r="C6074" s="3">
        <f t="shared" si="189"/>
        <v>1</v>
      </c>
      <c r="D6074" t="s">
        <v>45</v>
      </c>
      <c r="E6074">
        <v>10</v>
      </c>
      <c r="F6074">
        <v>10775</v>
      </c>
      <c r="G6074">
        <v>435</v>
      </c>
    </row>
    <row r="6075" spans="1:7">
      <c r="A6075" s="2">
        <v>44003</v>
      </c>
      <c r="B6075" s="2">
        <f t="shared" si="188"/>
        <v>44012</v>
      </c>
      <c r="C6075" s="3">
        <f t="shared" si="189"/>
        <v>1</v>
      </c>
      <c r="D6075" t="s">
        <v>33</v>
      </c>
      <c r="E6075">
        <v>11</v>
      </c>
      <c r="F6075">
        <v>10020</v>
      </c>
      <c r="G6075">
        <v>533</v>
      </c>
    </row>
    <row r="6076" spans="1:7">
      <c r="A6076" s="2">
        <v>44003</v>
      </c>
      <c r="B6076" s="2">
        <f t="shared" si="188"/>
        <v>44012</v>
      </c>
      <c r="C6076" s="3">
        <f t="shared" si="189"/>
        <v>1</v>
      </c>
      <c r="D6076" t="s">
        <v>15</v>
      </c>
      <c r="E6076">
        <v>12</v>
      </c>
      <c r="F6076">
        <v>97283</v>
      </c>
      <c r="G6076">
        <v>3160</v>
      </c>
    </row>
    <row r="6077" spans="1:7">
      <c r="A6077" s="2">
        <v>44003</v>
      </c>
      <c r="B6077" s="2">
        <f t="shared" si="188"/>
        <v>44012</v>
      </c>
      <c r="C6077" s="3">
        <f t="shared" si="189"/>
        <v>1</v>
      </c>
      <c r="D6077" t="s">
        <v>18</v>
      </c>
      <c r="E6077">
        <v>13</v>
      </c>
      <c r="F6077">
        <v>61493</v>
      </c>
      <c r="G6077">
        <v>2603</v>
      </c>
    </row>
    <row r="6078" spans="1:7">
      <c r="A6078" s="2">
        <v>44003</v>
      </c>
      <c r="B6078" s="2">
        <f t="shared" si="188"/>
        <v>44012</v>
      </c>
      <c r="C6078" s="3">
        <f t="shared" si="189"/>
        <v>1</v>
      </c>
      <c r="D6078" t="s">
        <v>57</v>
      </c>
      <c r="E6078">
        <v>66</v>
      </c>
      <c r="F6078">
        <v>1191</v>
      </c>
      <c r="G6078">
        <v>6</v>
      </c>
    </row>
    <row r="6079" spans="1:7">
      <c r="A6079" s="2">
        <v>44003</v>
      </c>
      <c r="B6079" s="2">
        <f t="shared" si="188"/>
        <v>44012</v>
      </c>
      <c r="C6079" s="3">
        <f t="shared" si="189"/>
        <v>1</v>
      </c>
      <c r="D6079" t="s">
        <v>26</v>
      </c>
      <c r="E6079">
        <v>15</v>
      </c>
      <c r="F6079">
        <v>802</v>
      </c>
      <c r="G6079">
        <v>17</v>
      </c>
    </row>
    <row r="6080" spans="1:7">
      <c r="A6080" s="2">
        <v>44003</v>
      </c>
      <c r="B6080" s="2">
        <f t="shared" si="188"/>
        <v>44012</v>
      </c>
      <c r="C6080" s="3">
        <f t="shared" si="189"/>
        <v>1</v>
      </c>
      <c r="D6080" t="s">
        <v>53</v>
      </c>
      <c r="E6080">
        <v>16</v>
      </c>
      <c r="F6080">
        <v>4025</v>
      </c>
      <c r="G6080">
        <v>90</v>
      </c>
    </row>
    <row r="6081" spans="1:7">
      <c r="A6081" s="2">
        <v>44003</v>
      </c>
      <c r="B6081" s="2">
        <f t="shared" si="188"/>
        <v>44012</v>
      </c>
      <c r="C6081" s="3">
        <f t="shared" si="189"/>
        <v>1</v>
      </c>
      <c r="D6081" t="s">
        <v>6</v>
      </c>
      <c r="E6081">
        <v>17</v>
      </c>
      <c r="F6081">
        <v>138154</v>
      </c>
      <c r="G6081">
        <v>6865</v>
      </c>
    </row>
    <row r="6082" spans="1:7">
      <c r="A6082" s="2">
        <v>44003</v>
      </c>
      <c r="B6082" s="2">
        <f t="shared" si="188"/>
        <v>44012</v>
      </c>
      <c r="C6082" s="3">
        <f t="shared" si="189"/>
        <v>1</v>
      </c>
      <c r="D6082" t="s">
        <v>27</v>
      </c>
      <c r="E6082">
        <v>18</v>
      </c>
      <c r="F6082">
        <v>43496</v>
      </c>
      <c r="G6082">
        <v>2540</v>
      </c>
    </row>
    <row r="6083" spans="1:7">
      <c r="A6083" s="2">
        <v>44003</v>
      </c>
      <c r="B6083" s="2">
        <f t="shared" si="188"/>
        <v>44012</v>
      </c>
      <c r="C6083" s="3">
        <f t="shared" si="189"/>
        <v>1</v>
      </c>
      <c r="D6083" t="s">
        <v>39</v>
      </c>
      <c r="E6083">
        <v>19</v>
      </c>
      <c r="F6083">
        <v>26020</v>
      </c>
      <c r="G6083">
        <v>686</v>
      </c>
    </row>
    <row r="6084" spans="1:7">
      <c r="A6084" s="2">
        <v>44003</v>
      </c>
      <c r="B6084" s="2">
        <f t="shared" ref="B6084:B6147" si="190">EOMONTH(A6084,0)</f>
        <v>44012</v>
      </c>
      <c r="C6084" s="3">
        <f t="shared" ref="C6084:C6147" si="191">IF(A6084=B6084,0,1)</f>
        <v>1</v>
      </c>
      <c r="D6084" t="s">
        <v>34</v>
      </c>
      <c r="E6084">
        <v>20</v>
      </c>
      <c r="F6084">
        <v>12258</v>
      </c>
      <c r="G6084">
        <v>258</v>
      </c>
    </row>
    <row r="6085" spans="1:7">
      <c r="A6085" s="2">
        <v>44003</v>
      </c>
      <c r="B6085" s="2">
        <f t="shared" si="190"/>
        <v>44012</v>
      </c>
      <c r="C6085" s="3">
        <f t="shared" si="191"/>
        <v>1</v>
      </c>
      <c r="D6085" t="s">
        <v>28</v>
      </c>
      <c r="E6085">
        <v>21</v>
      </c>
      <c r="F6085">
        <v>13919</v>
      </c>
      <c r="G6085">
        <v>544</v>
      </c>
    </row>
    <row r="6086" spans="1:7">
      <c r="A6086" s="2">
        <v>44003</v>
      </c>
      <c r="B6086" s="2">
        <f t="shared" si="190"/>
        <v>44012</v>
      </c>
      <c r="C6086" s="3">
        <f t="shared" si="191"/>
        <v>1</v>
      </c>
      <c r="D6086" t="s">
        <v>40</v>
      </c>
      <c r="E6086">
        <v>22</v>
      </c>
      <c r="F6086">
        <v>49890</v>
      </c>
      <c r="G6086">
        <v>3105</v>
      </c>
    </row>
    <row r="6087" spans="1:7">
      <c r="A6087" s="2">
        <v>44003</v>
      </c>
      <c r="B6087" s="2">
        <f t="shared" si="190"/>
        <v>44012</v>
      </c>
      <c r="C6087" s="3">
        <f t="shared" si="191"/>
        <v>1</v>
      </c>
      <c r="D6087" t="s">
        <v>51</v>
      </c>
      <c r="E6087">
        <v>23</v>
      </c>
      <c r="F6087">
        <v>2957</v>
      </c>
      <c r="G6087">
        <v>102</v>
      </c>
    </row>
    <row r="6088" spans="1:7">
      <c r="A6088" s="2">
        <v>44003</v>
      </c>
      <c r="B6088" s="2">
        <f t="shared" si="190"/>
        <v>44012</v>
      </c>
      <c r="C6088" s="3">
        <f t="shared" si="191"/>
        <v>1</v>
      </c>
      <c r="D6088" t="s">
        <v>23</v>
      </c>
      <c r="E6088">
        <v>24</v>
      </c>
      <c r="F6088">
        <v>64903</v>
      </c>
      <c r="G6088">
        <v>3066</v>
      </c>
    </row>
    <row r="6089" spans="1:7">
      <c r="A6089" s="2">
        <v>44003</v>
      </c>
      <c r="B6089" s="2">
        <f t="shared" si="190"/>
        <v>44012</v>
      </c>
      <c r="C6089" s="3">
        <f t="shared" si="191"/>
        <v>1</v>
      </c>
      <c r="D6089" t="s">
        <v>9</v>
      </c>
      <c r="E6089">
        <v>25</v>
      </c>
      <c r="F6089">
        <v>107061</v>
      </c>
      <c r="G6089">
        <v>7857</v>
      </c>
    </row>
    <row r="6090" spans="1:7">
      <c r="A6090" s="2">
        <v>44003</v>
      </c>
      <c r="B6090" s="2">
        <f t="shared" si="190"/>
        <v>44012</v>
      </c>
      <c r="C6090" s="3">
        <f t="shared" si="191"/>
        <v>1</v>
      </c>
      <c r="D6090" t="s">
        <v>42</v>
      </c>
      <c r="E6090">
        <v>26</v>
      </c>
      <c r="F6090">
        <v>67873</v>
      </c>
      <c r="G6090">
        <v>6094</v>
      </c>
    </row>
    <row r="6091" spans="1:7">
      <c r="A6091" s="2">
        <v>44003</v>
      </c>
      <c r="B6091" s="2">
        <f t="shared" si="190"/>
        <v>44012</v>
      </c>
      <c r="C6091" s="3">
        <f t="shared" si="191"/>
        <v>1</v>
      </c>
      <c r="D6091" t="s">
        <v>29</v>
      </c>
      <c r="E6091">
        <v>27</v>
      </c>
      <c r="F6091">
        <v>32952</v>
      </c>
      <c r="G6091">
        <v>1412</v>
      </c>
    </row>
    <row r="6092" spans="1:7">
      <c r="A6092" s="2">
        <v>44003</v>
      </c>
      <c r="B6092" s="2">
        <f t="shared" si="190"/>
        <v>44012</v>
      </c>
      <c r="C6092" s="3">
        <f t="shared" si="191"/>
        <v>1</v>
      </c>
      <c r="D6092" t="s">
        <v>46</v>
      </c>
      <c r="E6092">
        <v>28</v>
      </c>
      <c r="F6092">
        <v>21022</v>
      </c>
      <c r="G6092">
        <v>943</v>
      </c>
    </row>
    <row r="6093" spans="1:7">
      <c r="A6093" s="2">
        <v>44003</v>
      </c>
      <c r="B6093" s="2">
        <f t="shared" si="190"/>
        <v>44012</v>
      </c>
      <c r="C6093" s="3">
        <f t="shared" si="191"/>
        <v>1</v>
      </c>
      <c r="D6093" t="s">
        <v>35</v>
      </c>
      <c r="E6093">
        <v>29</v>
      </c>
      <c r="F6093">
        <v>18552</v>
      </c>
      <c r="G6093">
        <v>975</v>
      </c>
    </row>
    <row r="6094" spans="1:7">
      <c r="A6094" s="2">
        <v>44003</v>
      </c>
      <c r="B6094" s="2">
        <f t="shared" si="190"/>
        <v>44012</v>
      </c>
      <c r="C6094" s="3">
        <f t="shared" si="191"/>
        <v>1</v>
      </c>
      <c r="D6094" t="s">
        <v>54</v>
      </c>
      <c r="E6094">
        <v>30</v>
      </c>
      <c r="F6094">
        <v>717</v>
      </c>
      <c r="G6094">
        <v>20</v>
      </c>
    </row>
    <row r="6095" spans="1:7">
      <c r="A6095" s="2">
        <v>44003</v>
      </c>
      <c r="B6095" s="2">
        <f t="shared" si="190"/>
        <v>44012</v>
      </c>
      <c r="C6095" s="3">
        <f t="shared" si="191"/>
        <v>1</v>
      </c>
      <c r="D6095" t="s">
        <v>12</v>
      </c>
      <c r="E6095">
        <v>31</v>
      </c>
      <c r="F6095">
        <v>17810</v>
      </c>
      <c r="G6095">
        <v>252</v>
      </c>
    </row>
    <row r="6096" spans="1:7">
      <c r="A6096" s="2">
        <v>44003</v>
      </c>
      <c r="B6096" s="2">
        <f t="shared" si="190"/>
        <v>44012</v>
      </c>
      <c r="C6096" s="3">
        <f t="shared" si="191"/>
        <v>1</v>
      </c>
      <c r="D6096" t="s">
        <v>24</v>
      </c>
      <c r="E6096">
        <v>32</v>
      </c>
      <c r="F6096">
        <v>13236</v>
      </c>
      <c r="G6096">
        <v>487</v>
      </c>
    </row>
    <row r="6097" spans="1:7">
      <c r="A6097" s="2">
        <v>44003</v>
      </c>
      <c r="B6097" s="2">
        <f t="shared" si="190"/>
        <v>44012</v>
      </c>
      <c r="C6097" s="3">
        <f t="shared" si="191"/>
        <v>1</v>
      </c>
      <c r="D6097" t="s">
        <v>19</v>
      </c>
      <c r="E6097">
        <v>33</v>
      </c>
      <c r="F6097">
        <v>5544</v>
      </c>
      <c r="G6097">
        <v>339</v>
      </c>
    </row>
    <row r="6098" spans="1:7">
      <c r="A6098" s="2">
        <v>44003</v>
      </c>
      <c r="B6098" s="2">
        <f t="shared" si="190"/>
        <v>44012</v>
      </c>
      <c r="C6098" s="3">
        <f t="shared" si="191"/>
        <v>1</v>
      </c>
      <c r="D6098" t="s">
        <v>21</v>
      </c>
      <c r="E6098">
        <v>34</v>
      </c>
      <c r="F6098">
        <v>169142</v>
      </c>
      <c r="G6098">
        <v>12870</v>
      </c>
    </row>
    <row r="6099" spans="1:7">
      <c r="A6099" s="2">
        <v>44003</v>
      </c>
      <c r="B6099" s="2">
        <f t="shared" si="190"/>
        <v>44012</v>
      </c>
      <c r="C6099" s="3">
        <f t="shared" si="191"/>
        <v>1</v>
      </c>
      <c r="D6099" t="s">
        <v>47</v>
      </c>
      <c r="E6099">
        <v>35</v>
      </c>
      <c r="F6099">
        <v>10565</v>
      </c>
      <c r="G6099">
        <v>469</v>
      </c>
    </row>
    <row r="6100" spans="1:7">
      <c r="A6100" s="2">
        <v>44003</v>
      </c>
      <c r="B6100" s="2">
        <f t="shared" si="190"/>
        <v>44012</v>
      </c>
      <c r="C6100" s="3">
        <f t="shared" si="191"/>
        <v>1</v>
      </c>
      <c r="D6100" t="s">
        <v>16</v>
      </c>
      <c r="E6100">
        <v>36</v>
      </c>
      <c r="F6100">
        <v>392702</v>
      </c>
      <c r="G6100">
        <v>30884</v>
      </c>
    </row>
    <row r="6101" spans="1:7">
      <c r="A6101" s="2">
        <v>44003</v>
      </c>
      <c r="B6101" s="2">
        <f t="shared" si="190"/>
        <v>44012</v>
      </c>
      <c r="C6101" s="3">
        <f t="shared" si="191"/>
        <v>1</v>
      </c>
      <c r="D6101" t="s">
        <v>20</v>
      </c>
      <c r="E6101">
        <v>37</v>
      </c>
      <c r="F6101">
        <v>52854</v>
      </c>
      <c r="G6101">
        <v>1245</v>
      </c>
    </row>
    <row r="6102" spans="1:7">
      <c r="A6102" s="2">
        <v>44003</v>
      </c>
      <c r="B6102" s="2">
        <f t="shared" si="190"/>
        <v>44012</v>
      </c>
      <c r="C6102" s="3">
        <f t="shared" si="191"/>
        <v>1</v>
      </c>
      <c r="D6102" t="s">
        <v>48</v>
      </c>
      <c r="E6102">
        <v>38</v>
      </c>
      <c r="F6102">
        <v>3294</v>
      </c>
      <c r="G6102">
        <v>83</v>
      </c>
    </row>
    <row r="6103" spans="1:7">
      <c r="A6103" s="2">
        <v>44003</v>
      </c>
      <c r="B6103" s="2">
        <f t="shared" si="190"/>
        <v>44012</v>
      </c>
      <c r="C6103" s="3">
        <f t="shared" si="191"/>
        <v>1</v>
      </c>
      <c r="D6103" t="s">
        <v>59</v>
      </c>
      <c r="E6103">
        <v>69</v>
      </c>
      <c r="F6103">
        <v>30</v>
      </c>
      <c r="G6103">
        <v>2</v>
      </c>
    </row>
    <row r="6104" spans="1:7">
      <c r="A6104" s="2">
        <v>44003</v>
      </c>
      <c r="B6104" s="2">
        <f t="shared" si="190"/>
        <v>44012</v>
      </c>
      <c r="C6104" s="3">
        <f t="shared" si="191"/>
        <v>1</v>
      </c>
      <c r="D6104" t="s">
        <v>41</v>
      </c>
      <c r="E6104">
        <v>39</v>
      </c>
      <c r="F6104">
        <v>44808</v>
      </c>
      <c r="G6104">
        <v>2700</v>
      </c>
    </row>
    <row r="6105" spans="1:7">
      <c r="A6105" s="2">
        <v>44003</v>
      </c>
      <c r="B6105" s="2">
        <f t="shared" si="190"/>
        <v>44012</v>
      </c>
      <c r="C6105" s="3">
        <f t="shared" si="191"/>
        <v>1</v>
      </c>
      <c r="D6105" t="s">
        <v>30</v>
      </c>
      <c r="E6105">
        <v>40</v>
      </c>
      <c r="F6105">
        <v>10515</v>
      </c>
      <c r="G6105">
        <v>369</v>
      </c>
    </row>
    <row r="6106" spans="1:7">
      <c r="A6106" s="2">
        <v>44003</v>
      </c>
      <c r="B6106" s="2">
        <f t="shared" si="190"/>
        <v>44012</v>
      </c>
      <c r="C6106" s="3">
        <f t="shared" si="191"/>
        <v>1</v>
      </c>
      <c r="D6106" t="s">
        <v>14</v>
      </c>
      <c r="E6106">
        <v>41</v>
      </c>
      <c r="F6106">
        <v>6945</v>
      </c>
      <c r="G6106">
        <v>190</v>
      </c>
    </row>
    <row r="6107" spans="1:7">
      <c r="A6107" s="2">
        <v>44003</v>
      </c>
      <c r="B6107" s="2">
        <f t="shared" si="190"/>
        <v>44012</v>
      </c>
      <c r="C6107" s="3">
        <f t="shared" si="191"/>
        <v>1</v>
      </c>
      <c r="D6107" t="s">
        <v>31</v>
      </c>
      <c r="E6107">
        <v>42</v>
      </c>
      <c r="F6107">
        <v>86024</v>
      </c>
      <c r="G6107">
        <v>6472</v>
      </c>
    </row>
    <row r="6108" spans="1:7">
      <c r="A6108" s="2">
        <v>44003</v>
      </c>
      <c r="B6108" s="2">
        <f t="shared" si="190"/>
        <v>44012</v>
      </c>
      <c r="C6108" s="3">
        <f t="shared" si="191"/>
        <v>1</v>
      </c>
      <c r="D6108" t="s">
        <v>55</v>
      </c>
      <c r="E6108">
        <v>72</v>
      </c>
      <c r="F6108">
        <v>6525</v>
      </c>
      <c r="G6108">
        <v>149</v>
      </c>
    </row>
    <row r="6109" spans="1:7">
      <c r="A6109" s="2">
        <v>44003</v>
      </c>
      <c r="B6109" s="2">
        <f t="shared" si="190"/>
        <v>44012</v>
      </c>
      <c r="C6109" s="3">
        <f t="shared" si="191"/>
        <v>1</v>
      </c>
      <c r="D6109" t="s">
        <v>17</v>
      </c>
      <c r="E6109">
        <v>44</v>
      </c>
      <c r="F6109">
        <v>16337</v>
      </c>
      <c r="G6109">
        <v>894</v>
      </c>
    </row>
    <row r="6110" spans="1:7">
      <c r="A6110" s="2">
        <v>44003</v>
      </c>
      <c r="B6110" s="2">
        <f t="shared" si="190"/>
        <v>44012</v>
      </c>
      <c r="C6110" s="3">
        <f t="shared" si="191"/>
        <v>1</v>
      </c>
      <c r="D6110" t="s">
        <v>32</v>
      </c>
      <c r="E6110">
        <v>45</v>
      </c>
      <c r="F6110">
        <v>24693</v>
      </c>
      <c r="G6110">
        <v>653</v>
      </c>
    </row>
    <row r="6111" spans="1:7">
      <c r="A6111" s="2">
        <v>44003</v>
      </c>
      <c r="B6111" s="2">
        <f t="shared" si="190"/>
        <v>44012</v>
      </c>
      <c r="C6111" s="3">
        <f t="shared" si="191"/>
        <v>1</v>
      </c>
      <c r="D6111" t="s">
        <v>43</v>
      </c>
      <c r="E6111">
        <v>46</v>
      </c>
      <c r="F6111">
        <v>6297</v>
      </c>
      <c r="G6111">
        <v>81</v>
      </c>
    </row>
    <row r="6112" spans="1:7">
      <c r="A6112" s="2">
        <v>44003</v>
      </c>
      <c r="B6112" s="2">
        <f t="shared" si="190"/>
        <v>44012</v>
      </c>
      <c r="C6112" s="3">
        <f t="shared" si="191"/>
        <v>1</v>
      </c>
      <c r="D6112" t="s">
        <v>25</v>
      </c>
      <c r="E6112">
        <v>47</v>
      </c>
      <c r="F6112">
        <v>34719</v>
      </c>
      <c r="G6112">
        <v>519</v>
      </c>
    </row>
    <row r="6113" spans="1:7">
      <c r="A6113" s="2">
        <v>44003</v>
      </c>
      <c r="B6113" s="2">
        <f t="shared" si="190"/>
        <v>44012</v>
      </c>
      <c r="C6113" s="3">
        <f t="shared" si="191"/>
        <v>1</v>
      </c>
      <c r="D6113" t="s">
        <v>11</v>
      </c>
      <c r="E6113">
        <v>48</v>
      </c>
      <c r="F6113">
        <v>114886</v>
      </c>
      <c r="G6113">
        <v>2195</v>
      </c>
    </row>
    <row r="6114" spans="1:7">
      <c r="A6114" s="2">
        <v>44003</v>
      </c>
      <c r="B6114" s="2">
        <f t="shared" si="190"/>
        <v>44012</v>
      </c>
      <c r="C6114" s="3">
        <f t="shared" si="191"/>
        <v>1</v>
      </c>
      <c r="D6114" t="s">
        <v>13</v>
      </c>
      <c r="E6114">
        <v>49</v>
      </c>
      <c r="F6114">
        <v>17567</v>
      </c>
      <c r="G6114">
        <v>158</v>
      </c>
    </row>
    <row r="6115" spans="1:7">
      <c r="A6115" s="2">
        <v>44003</v>
      </c>
      <c r="B6115" s="2">
        <f t="shared" si="190"/>
        <v>44012</v>
      </c>
      <c r="C6115" s="3">
        <f t="shared" si="191"/>
        <v>1</v>
      </c>
      <c r="D6115" t="s">
        <v>36</v>
      </c>
      <c r="E6115">
        <v>50</v>
      </c>
      <c r="F6115">
        <v>1159</v>
      </c>
      <c r="G6115">
        <v>56</v>
      </c>
    </row>
    <row r="6116" spans="1:7">
      <c r="A6116" s="2">
        <v>44003</v>
      </c>
      <c r="B6116" s="2">
        <f t="shared" si="190"/>
        <v>44012</v>
      </c>
      <c r="C6116" s="3">
        <f t="shared" si="191"/>
        <v>1</v>
      </c>
      <c r="D6116" t="s">
        <v>56</v>
      </c>
      <c r="E6116">
        <v>78</v>
      </c>
      <c r="F6116">
        <v>76</v>
      </c>
      <c r="G6116">
        <v>6</v>
      </c>
    </row>
    <row r="6117" spans="1:7">
      <c r="A6117" s="2">
        <v>44003</v>
      </c>
      <c r="B6117" s="2">
        <f t="shared" si="190"/>
        <v>44012</v>
      </c>
      <c r="C6117" s="3">
        <f t="shared" si="191"/>
        <v>1</v>
      </c>
      <c r="D6117" t="s">
        <v>37</v>
      </c>
      <c r="E6117">
        <v>51</v>
      </c>
      <c r="F6117">
        <v>57994</v>
      </c>
      <c r="G6117">
        <v>1611</v>
      </c>
    </row>
    <row r="6118" spans="1:7">
      <c r="A6118" s="2">
        <v>44003</v>
      </c>
      <c r="B6118" s="2">
        <f t="shared" si="190"/>
        <v>44012</v>
      </c>
      <c r="C6118" s="3">
        <f t="shared" si="191"/>
        <v>1</v>
      </c>
      <c r="D6118" t="s">
        <v>5</v>
      </c>
      <c r="E6118">
        <v>53</v>
      </c>
      <c r="F6118">
        <v>29797</v>
      </c>
      <c r="G6118">
        <v>1271</v>
      </c>
    </row>
    <row r="6119" spans="1:7">
      <c r="A6119" s="2">
        <v>44003</v>
      </c>
      <c r="B6119" s="2">
        <f t="shared" si="190"/>
        <v>44012</v>
      </c>
      <c r="C6119" s="3">
        <f t="shared" si="191"/>
        <v>1</v>
      </c>
      <c r="D6119" t="s">
        <v>58</v>
      </c>
      <c r="E6119">
        <v>54</v>
      </c>
      <c r="F6119">
        <v>2543</v>
      </c>
      <c r="G6119">
        <v>89</v>
      </c>
    </row>
    <row r="6120" spans="1:7">
      <c r="A6120" s="2">
        <v>44003</v>
      </c>
      <c r="B6120" s="2">
        <f t="shared" si="190"/>
        <v>44012</v>
      </c>
      <c r="C6120" s="3">
        <f t="shared" si="191"/>
        <v>1</v>
      </c>
      <c r="D6120" t="s">
        <v>10</v>
      </c>
      <c r="E6120">
        <v>55</v>
      </c>
      <c r="F6120">
        <v>27598</v>
      </c>
      <c r="G6120">
        <v>751</v>
      </c>
    </row>
    <row r="6121" spans="1:7">
      <c r="A6121" s="2">
        <v>44003</v>
      </c>
      <c r="B6121" s="2">
        <f t="shared" si="190"/>
        <v>44012</v>
      </c>
      <c r="C6121" s="3">
        <f t="shared" si="191"/>
        <v>1</v>
      </c>
      <c r="D6121" t="s">
        <v>49</v>
      </c>
      <c r="E6121">
        <v>56</v>
      </c>
      <c r="F6121">
        <v>1197</v>
      </c>
      <c r="G6121">
        <v>20</v>
      </c>
    </row>
    <row r="6122" spans="1:7">
      <c r="A6122" s="2">
        <v>44004</v>
      </c>
      <c r="B6122" s="2">
        <f t="shared" si="190"/>
        <v>44012</v>
      </c>
      <c r="C6122" s="3">
        <f t="shared" si="191"/>
        <v>1</v>
      </c>
      <c r="D6122" t="s">
        <v>52</v>
      </c>
      <c r="E6122">
        <v>1</v>
      </c>
      <c r="F6122">
        <v>30454</v>
      </c>
      <c r="G6122">
        <v>841</v>
      </c>
    </row>
    <row r="6123" spans="1:7">
      <c r="A6123" s="2">
        <v>44004</v>
      </c>
      <c r="B6123" s="2">
        <f t="shared" si="190"/>
        <v>44012</v>
      </c>
      <c r="C6123" s="3">
        <f t="shared" si="191"/>
        <v>1</v>
      </c>
      <c r="D6123" t="s">
        <v>50</v>
      </c>
      <c r="E6123">
        <v>2</v>
      </c>
      <c r="F6123">
        <v>869</v>
      </c>
      <c r="G6123">
        <v>10</v>
      </c>
    </row>
    <row r="6124" spans="1:7">
      <c r="A6124" s="2">
        <v>44004</v>
      </c>
      <c r="B6124" s="2">
        <f t="shared" si="190"/>
        <v>44012</v>
      </c>
      <c r="C6124" s="3">
        <f t="shared" si="191"/>
        <v>1</v>
      </c>
      <c r="D6124" t="s">
        <v>8</v>
      </c>
      <c r="E6124">
        <v>4</v>
      </c>
      <c r="F6124">
        <v>54767</v>
      </c>
      <c r="G6124">
        <v>1354</v>
      </c>
    </row>
    <row r="6125" spans="1:7">
      <c r="A6125" s="2">
        <v>44004</v>
      </c>
      <c r="B6125" s="2">
        <f t="shared" si="190"/>
        <v>44012</v>
      </c>
      <c r="C6125" s="3">
        <f t="shared" si="191"/>
        <v>1</v>
      </c>
      <c r="D6125" t="s">
        <v>44</v>
      </c>
      <c r="E6125">
        <v>5</v>
      </c>
      <c r="F6125">
        <v>16083</v>
      </c>
      <c r="G6125">
        <v>227</v>
      </c>
    </row>
    <row r="6126" spans="1:7">
      <c r="A6126" s="2">
        <v>44004</v>
      </c>
      <c r="B6126" s="2">
        <f t="shared" si="190"/>
        <v>44012</v>
      </c>
      <c r="C6126" s="3">
        <f t="shared" si="191"/>
        <v>1</v>
      </c>
      <c r="D6126" t="s">
        <v>7</v>
      </c>
      <c r="E6126">
        <v>6</v>
      </c>
      <c r="F6126">
        <v>184620</v>
      </c>
      <c r="G6126">
        <v>5561</v>
      </c>
    </row>
    <row r="6127" spans="1:7">
      <c r="A6127" s="2">
        <v>44004</v>
      </c>
      <c r="B6127" s="2">
        <f t="shared" si="190"/>
        <v>44012</v>
      </c>
      <c r="C6127" s="3">
        <f t="shared" si="191"/>
        <v>1</v>
      </c>
      <c r="D6127" t="s">
        <v>22</v>
      </c>
      <c r="E6127">
        <v>8</v>
      </c>
      <c r="F6127">
        <v>30689</v>
      </c>
      <c r="G6127">
        <v>1651</v>
      </c>
    </row>
    <row r="6128" spans="1:7">
      <c r="A6128" s="2">
        <v>44004</v>
      </c>
      <c r="B6128" s="2">
        <f t="shared" si="190"/>
        <v>44012</v>
      </c>
      <c r="C6128" s="3">
        <f t="shared" si="191"/>
        <v>1</v>
      </c>
      <c r="D6128" t="s">
        <v>38</v>
      </c>
      <c r="E6128">
        <v>9</v>
      </c>
      <c r="F6128">
        <v>45782</v>
      </c>
      <c r="G6128">
        <v>4263</v>
      </c>
    </row>
    <row r="6129" spans="1:7">
      <c r="A6129" s="2">
        <v>44004</v>
      </c>
      <c r="B6129" s="2">
        <f t="shared" si="190"/>
        <v>44012</v>
      </c>
      <c r="C6129" s="3">
        <f t="shared" si="191"/>
        <v>1</v>
      </c>
      <c r="D6129" t="s">
        <v>45</v>
      </c>
      <c r="E6129">
        <v>10</v>
      </c>
      <c r="F6129">
        <v>10820</v>
      </c>
      <c r="G6129">
        <v>435</v>
      </c>
    </row>
    <row r="6130" spans="1:7">
      <c r="A6130" s="2">
        <v>44004</v>
      </c>
      <c r="B6130" s="2">
        <f t="shared" si="190"/>
        <v>44012</v>
      </c>
      <c r="C6130" s="3">
        <f t="shared" si="191"/>
        <v>1</v>
      </c>
      <c r="D6130" t="s">
        <v>33</v>
      </c>
      <c r="E6130">
        <v>11</v>
      </c>
      <c r="F6130">
        <v>10058</v>
      </c>
      <c r="G6130">
        <v>535</v>
      </c>
    </row>
    <row r="6131" spans="1:7">
      <c r="A6131" s="2">
        <v>44004</v>
      </c>
      <c r="B6131" s="2">
        <f t="shared" si="190"/>
        <v>44012</v>
      </c>
      <c r="C6131" s="3">
        <f t="shared" si="191"/>
        <v>1</v>
      </c>
      <c r="D6131" t="s">
        <v>15</v>
      </c>
      <c r="E6131">
        <v>12</v>
      </c>
      <c r="F6131">
        <v>100209</v>
      </c>
      <c r="G6131">
        <v>3172</v>
      </c>
    </row>
    <row r="6132" spans="1:7">
      <c r="A6132" s="2">
        <v>44004</v>
      </c>
      <c r="B6132" s="2">
        <f t="shared" si="190"/>
        <v>44012</v>
      </c>
      <c r="C6132" s="3">
        <f t="shared" si="191"/>
        <v>1</v>
      </c>
      <c r="D6132" t="s">
        <v>18</v>
      </c>
      <c r="E6132">
        <v>13</v>
      </c>
      <c r="F6132">
        <v>62705</v>
      </c>
      <c r="G6132">
        <v>2607</v>
      </c>
    </row>
    <row r="6133" spans="1:7">
      <c r="A6133" s="2">
        <v>44004</v>
      </c>
      <c r="B6133" s="2">
        <f t="shared" si="190"/>
        <v>44012</v>
      </c>
      <c r="C6133" s="3">
        <f t="shared" si="191"/>
        <v>1</v>
      </c>
      <c r="D6133" t="s">
        <v>57</v>
      </c>
      <c r="E6133">
        <v>66</v>
      </c>
      <c r="F6133">
        <v>1191</v>
      </c>
      <c r="G6133">
        <v>6</v>
      </c>
    </row>
    <row r="6134" spans="1:7">
      <c r="A6134" s="2">
        <v>44004</v>
      </c>
      <c r="B6134" s="2">
        <f t="shared" si="190"/>
        <v>44012</v>
      </c>
      <c r="C6134" s="3">
        <f t="shared" si="191"/>
        <v>1</v>
      </c>
      <c r="D6134" t="s">
        <v>26</v>
      </c>
      <c r="E6134">
        <v>15</v>
      </c>
      <c r="F6134">
        <v>804</v>
      </c>
      <c r="G6134">
        <v>17</v>
      </c>
    </row>
    <row r="6135" spans="1:7">
      <c r="A6135" s="2">
        <v>44004</v>
      </c>
      <c r="B6135" s="2">
        <f t="shared" si="190"/>
        <v>44012</v>
      </c>
      <c r="C6135" s="3">
        <f t="shared" si="191"/>
        <v>1</v>
      </c>
      <c r="D6135" t="s">
        <v>53</v>
      </c>
      <c r="E6135">
        <v>16</v>
      </c>
      <c r="F6135">
        <v>4267</v>
      </c>
      <c r="G6135">
        <v>90</v>
      </c>
    </row>
    <row r="6136" spans="1:7">
      <c r="A6136" s="2">
        <v>44004</v>
      </c>
      <c r="B6136" s="2">
        <f t="shared" si="190"/>
        <v>44012</v>
      </c>
      <c r="C6136" s="3">
        <f t="shared" si="191"/>
        <v>1</v>
      </c>
      <c r="D6136" t="s">
        <v>6</v>
      </c>
      <c r="E6136">
        <v>17</v>
      </c>
      <c r="F6136">
        <v>138615</v>
      </c>
      <c r="G6136">
        <v>6889</v>
      </c>
    </row>
    <row r="6137" spans="1:7">
      <c r="A6137" s="2">
        <v>44004</v>
      </c>
      <c r="B6137" s="2">
        <f t="shared" si="190"/>
        <v>44012</v>
      </c>
      <c r="C6137" s="3">
        <f t="shared" si="191"/>
        <v>1</v>
      </c>
      <c r="D6137" t="s">
        <v>27</v>
      </c>
      <c r="E6137">
        <v>18</v>
      </c>
      <c r="F6137">
        <v>43709</v>
      </c>
      <c r="G6137">
        <v>2553</v>
      </c>
    </row>
    <row r="6138" spans="1:7">
      <c r="A6138" s="2">
        <v>44004</v>
      </c>
      <c r="B6138" s="2">
        <f t="shared" si="190"/>
        <v>44012</v>
      </c>
      <c r="C6138" s="3">
        <f t="shared" si="191"/>
        <v>1</v>
      </c>
      <c r="D6138" t="s">
        <v>39</v>
      </c>
      <c r="E6138">
        <v>19</v>
      </c>
      <c r="F6138">
        <v>26217</v>
      </c>
      <c r="G6138">
        <v>687</v>
      </c>
    </row>
    <row r="6139" spans="1:7">
      <c r="A6139" s="2">
        <v>44004</v>
      </c>
      <c r="B6139" s="2">
        <f t="shared" si="190"/>
        <v>44012</v>
      </c>
      <c r="C6139" s="3">
        <f t="shared" si="191"/>
        <v>1</v>
      </c>
      <c r="D6139" t="s">
        <v>34</v>
      </c>
      <c r="E6139">
        <v>20</v>
      </c>
      <c r="F6139">
        <v>12576</v>
      </c>
      <c r="G6139">
        <v>260</v>
      </c>
    </row>
    <row r="6140" spans="1:7">
      <c r="A6140" s="2">
        <v>44004</v>
      </c>
      <c r="B6140" s="2">
        <f t="shared" si="190"/>
        <v>44012</v>
      </c>
      <c r="C6140" s="3">
        <f t="shared" si="191"/>
        <v>1</v>
      </c>
      <c r="D6140" t="s">
        <v>28</v>
      </c>
      <c r="E6140">
        <v>21</v>
      </c>
      <c r="F6140">
        <v>14073</v>
      </c>
      <c r="G6140">
        <v>549</v>
      </c>
    </row>
    <row r="6141" spans="1:7">
      <c r="A6141" s="2">
        <v>44004</v>
      </c>
      <c r="B6141" s="2">
        <f t="shared" si="190"/>
        <v>44012</v>
      </c>
      <c r="C6141" s="3">
        <f t="shared" si="191"/>
        <v>1</v>
      </c>
      <c r="D6141" t="s">
        <v>40</v>
      </c>
      <c r="E6141">
        <v>22</v>
      </c>
      <c r="F6141">
        <v>50352</v>
      </c>
      <c r="G6141">
        <v>3117</v>
      </c>
    </row>
    <row r="6142" spans="1:7">
      <c r="A6142" s="2">
        <v>44004</v>
      </c>
      <c r="B6142" s="2">
        <f t="shared" si="190"/>
        <v>44012</v>
      </c>
      <c r="C6142" s="3">
        <f t="shared" si="191"/>
        <v>1</v>
      </c>
      <c r="D6142" t="s">
        <v>51</v>
      </c>
      <c r="E6142">
        <v>23</v>
      </c>
      <c r="F6142">
        <v>2971</v>
      </c>
      <c r="G6142">
        <v>102</v>
      </c>
    </row>
    <row r="6143" spans="1:7">
      <c r="A6143" s="2">
        <v>44004</v>
      </c>
      <c r="B6143" s="2">
        <f t="shared" si="190"/>
        <v>44012</v>
      </c>
      <c r="C6143" s="3">
        <f t="shared" si="191"/>
        <v>1</v>
      </c>
      <c r="D6143" t="s">
        <v>23</v>
      </c>
      <c r="E6143">
        <v>24</v>
      </c>
      <c r="F6143">
        <v>65202</v>
      </c>
      <c r="G6143">
        <v>3074</v>
      </c>
    </row>
    <row r="6144" spans="1:7">
      <c r="A6144" s="2">
        <v>44004</v>
      </c>
      <c r="B6144" s="2">
        <f t="shared" si="190"/>
        <v>44012</v>
      </c>
      <c r="C6144" s="3">
        <f t="shared" si="191"/>
        <v>1</v>
      </c>
      <c r="D6144" t="s">
        <v>9</v>
      </c>
      <c r="E6144">
        <v>25</v>
      </c>
      <c r="F6144">
        <v>107210</v>
      </c>
      <c r="G6144">
        <v>7873</v>
      </c>
    </row>
    <row r="6145" spans="1:7">
      <c r="A6145" s="2">
        <v>44004</v>
      </c>
      <c r="B6145" s="2">
        <f t="shared" si="190"/>
        <v>44012</v>
      </c>
      <c r="C6145" s="3">
        <f t="shared" si="191"/>
        <v>1</v>
      </c>
      <c r="D6145" t="s">
        <v>42</v>
      </c>
      <c r="E6145">
        <v>26</v>
      </c>
      <c r="F6145">
        <v>68144</v>
      </c>
      <c r="G6145">
        <v>6101</v>
      </c>
    </row>
    <row r="6146" spans="1:7">
      <c r="A6146" s="2">
        <v>44004</v>
      </c>
      <c r="B6146" s="2">
        <f t="shared" si="190"/>
        <v>44012</v>
      </c>
      <c r="C6146" s="3">
        <f t="shared" si="191"/>
        <v>1</v>
      </c>
      <c r="D6146" t="s">
        <v>29</v>
      </c>
      <c r="E6146">
        <v>27</v>
      </c>
      <c r="F6146">
        <v>33259</v>
      </c>
      <c r="G6146">
        <v>1416</v>
      </c>
    </row>
    <row r="6147" spans="1:7">
      <c r="A6147" s="2">
        <v>44004</v>
      </c>
      <c r="B6147" s="2">
        <f t="shared" si="190"/>
        <v>44012</v>
      </c>
      <c r="C6147" s="3">
        <f t="shared" si="191"/>
        <v>1</v>
      </c>
      <c r="D6147" t="s">
        <v>46</v>
      </c>
      <c r="E6147">
        <v>28</v>
      </c>
      <c r="F6147">
        <v>22287</v>
      </c>
      <c r="G6147">
        <v>978</v>
      </c>
    </row>
    <row r="6148" spans="1:7">
      <c r="A6148" s="2">
        <v>44004</v>
      </c>
      <c r="B6148" s="2">
        <f t="shared" ref="B6148:B6211" si="192">EOMONTH(A6148,0)</f>
        <v>44012</v>
      </c>
      <c r="C6148" s="3">
        <f t="shared" ref="C6148:C6211" si="193">IF(A6148=B6148,0,1)</f>
        <v>1</v>
      </c>
      <c r="D6148" t="s">
        <v>35</v>
      </c>
      <c r="E6148">
        <v>29</v>
      </c>
      <c r="F6148">
        <v>18733</v>
      </c>
      <c r="G6148">
        <v>980</v>
      </c>
    </row>
    <row r="6149" spans="1:7">
      <c r="A6149" s="2">
        <v>44004</v>
      </c>
      <c r="B6149" s="2">
        <f t="shared" si="192"/>
        <v>44012</v>
      </c>
      <c r="C6149" s="3">
        <f t="shared" si="193"/>
        <v>1</v>
      </c>
      <c r="D6149" t="s">
        <v>54</v>
      </c>
      <c r="E6149">
        <v>30</v>
      </c>
      <c r="F6149">
        <v>734</v>
      </c>
      <c r="G6149">
        <v>21</v>
      </c>
    </row>
    <row r="6150" spans="1:7">
      <c r="A6150" s="2">
        <v>44004</v>
      </c>
      <c r="B6150" s="2">
        <f t="shared" si="192"/>
        <v>44012</v>
      </c>
      <c r="C6150" s="3">
        <f t="shared" si="193"/>
        <v>1</v>
      </c>
      <c r="D6150" t="s">
        <v>12</v>
      </c>
      <c r="E6150">
        <v>31</v>
      </c>
      <c r="F6150">
        <v>17957</v>
      </c>
      <c r="G6150">
        <v>255</v>
      </c>
    </row>
    <row r="6151" spans="1:7">
      <c r="A6151" s="2">
        <v>44004</v>
      </c>
      <c r="B6151" s="2">
        <f t="shared" si="192"/>
        <v>44012</v>
      </c>
      <c r="C6151" s="3">
        <f t="shared" si="193"/>
        <v>1</v>
      </c>
      <c r="D6151" t="s">
        <v>24</v>
      </c>
      <c r="E6151">
        <v>32</v>
      </c>
      <c r="F6151">
        <v>13575</v>
      </c>
      <c r="G6151">
        <v>490</v>
      </c>
    </row>
    <row r="6152" spans="1:7">
      <c r="A6152" s="2">
        <v>44004</v>
      </c>
      <c r="B6152" s="2">
        <f t="shared" si="192"/>
        <v>44012</v>
      </c>
      <c r="C6152" s="3">
        <f t="shared" si="193"/>
        <v>1</v>
      </c>
      <c r="D6152" t="s">
        <v>19</v>
      </c>
      <c r="E6152">
        <v>33</v>
      </c>
      <c r="F6152">
        <v>5558</v>
      </c>
      <c r="G6152">
        <v>339</v>
      </c>
    </row>
    <row r="6153" spans="1:7">
      <c r="A6153" s="2">
        <v>44004</v>
      </c>
      <c r="B6153" s="2">
        <f t="shared" si="192"/>
        <v>44012</v>
      </c>
      <c r="C6153" s="3">
        <f t="shared" si="193"/>
        <v>1</v>
      </c>
      <c r="D6153" t="s">
        <v>21</v>
      </c>
      <c r="E6153">
        <v>34</v>
      </c>
      <c r="F6153">
        <v>169415</v>
      </c>
      <c r="G6153">
        <v>12895</v>
      </c>
    </row>
    <row r="6154" spans="1:7">
      <c r="A6154" s="2">
        <v>44004</v>
      </c>
      <c r="B6154" s="2">
        <f t="shared" si="192"/>
        <v>44012</v>
      </c>
      <c r="C6154" s="3">
        <f t="shared" si="193"/>
        <v>1</v>
      </c>
      <c r="D6154" t="s">
        <v>47</v>
      </c>
      <c r="E6154">
        <v>35</v>
      </c>
      <c r="F6154">
        <v>10694</v>
      </c>
      <c r="G6154">
        <v>469</v>
      </c>
    </row>
    <row r="6155" spans="1:7">
      <c r="A6155" s="2">
        <v>44004</v>
      </c>
      <c r="B6155" s="2">
        <f t="shared" si="192"/>
        <v>44012</v>
      </c>
      <c r="C6155" s="3">
        <f t="shared" si="193"/>
        <v>1</v>
      </c>
      <c r="D6155" t="s">
        <v>16</v>
      </c>
      <c r="E6155">
        <v>36</v>
      </c>
      <c r="F6155">
        <v>393257</v>
      </c>
      <c r="G6155">
        <v>30934</v>
      </c>
    </row>
    <row r="6156" spans="1:7">
      <c r="A6156" s="2">
        <v>44004</v>
      </c>
      <c r="B6156" s="2">
        <f t="shared" si="192"/>
        <v>44012</v>
      </c>
      <c r="C6156" s="3">
        <f t="shared" si="193"/>
        <v>1</v>
      </c>
      <c r="D6156" t="s">
        <v>20</v>
      </c>
      <c r="E6156">
        <v>37</v>
      </c>
      <c r="F6156">
        <v>53840</v>
      </c>
      <c r="G6156">
        <v>1250</v>
      </c>
    </row>
    <row r="6157" spans="1:7">
      <c r="A6157" s="2">
        <v>44004</v>
      </c>
      <c r="B6157" s="2">
        <f t="shared" si="192"/>
        <v>44012</v>
      </c>
      <c r="C6157" s="3">
        <f t="shared" si="193"/>
        <v>1</v>
      </c>
      <c r="D6157" t="s">
        <v>48</v>
      </c>
      <c r="E6157">
        <v>38</v>
      </c>
      <c r="F6157">
        <v>3319</v>
      </c>
      <c r="G6157">
        <v>83</v>
      </c>
    </row>
    <row r="6158" spans="1:7">
      <c r="A6158" s="2">
        <v>44004</v>
      </c>
      <c r="B6158" s="2">
        <f t="shared" si="192"/>
        <v>44012</v>
      </c>
      <c r="C6158" s="3">
        <f t="shared" si="193"/>
        <v>1</v>
      </c>
      <c r="D6158" t="s">
        <v>59</v>
      </c>
      <c r="E6158">
        <v>69</v>
      </c>
      <c r="F6158">
        <v>30</v>
      </c>
      <c r="G6158">
        <v>2</v>
      </c>
    </row>
    <row r="6159" spans="1:7">
      <c r="A6159" s="2">
        <v>44004</v>
      </c>
      <c r="B6159" s="2">
        <f t="shared" si="192"/>
        <v>44012</v>
      </c>
      <c r="C6159" s="3">
        <f t="shared" si="193"/>
        <v>1</v>
      </c>
      <c r="D6159" t="s">
        <v>41</v>
      </c>
      <c r="E6159">
        <v>39</v>
      </c>
      <c r="F6159">
        <v>45537</v>
      </c>
      <c r="G6159">
        <v>2704</v>
      </c>
    </row>
    <row r="6160" spans="1:7">
      <c r="A6160" s="2">
        <v>44004</v>
      </c>
      <c r="B6160" s="2">
        <f t="shared" si="192"/>
        <v>44012</v>
      </c>
      <c r="C6160" s="3">
        <f t="shared" si="193"/>
        <v>1</v>
      </c>
      <c r="D6160" t="s">
        <v>30</v>
      </c>
      <c r="E6160">
        <v>40</v>
      </c>
      <c r="F6160">
        <v>10733</v>
      </c>
      <c r="G6160">
        <v>369</v>
      </c>
    </row>
    <row r="6161" spans="1:7">
      <c r="A6161" s="2">
        <v>44004</v>
      </c>
      <c r="B6161" s="2">
        <f t="shared" si="192"/>
        <v>44012</v>
      </c>
      <c r="C6161" s="3">
        <f t="shared" si="193"/>
        <v>1</v>
      </c>
      <c r="D6161" t="s">
        <v>14</v>
      </c>
      <c r="E6161">
        <v>41</v>
      </c>
      <c r="F6161">
        <v>7115</v>
      </c>
      <c r="G6161">
        <v>192</v>
      </c>
    </row>
    <row r="6162" spans="1:7">
      <c r="A6162" s="2">
        <v>44004</v>
      </c>
      <c r="B6162" s="2">
        <f t="shared" si="192"/>
        <v>44012</v>
      </c>
      <c r="C6162" s="3">
        <f t="shared" si="193"/>
        <v>1</v>
      </c>
      <c r="D6162" t="s">
        <v>31</v>
      </c>
      <c r="E6162">
        <v>42</v>
      </c>
      <c r="F6162">
        <v>86666</v>
      </c>
      <c r="G6162">
        <v>6475</v>
      </c>
    </row>
    <row r="6163" spans="1:7">
      <c r="A6163" s="2">
        <v>44004</v>
      </c>
      <c r="B6163" s="2">
        <f t="shared" si="192"/>
        <v>44012</v>
      </c>
      <c r="C6163" s="3">
        <f t="shared" si="193"/>
        <v>1</v>
      </c>
      <c r="D6163" t="s">
        <v>55</v>
      </c>
      <c r="E6163">
        <v>72</v>
      </c>
      <c r="F6163">
        <v>6564</v>
      </c>
      <c r="G6163">
        <v>149</v>
      </c>
    </row>
    <row r="6164" spans="1:7">
      <c r="A6164" s="2">
        <v>44004</v>
      </c>
      <c r="B6164" s="2">
        <f t="shared" si="192"/>
        <v>44012</v>
      </c>
      <c r="C6164" s="3">
        <f t="shared" si="193"/>
        <v>1</v>
      </c>
      <c r="D6164" t="s">
        <v>17</v>
      </c>
      <c r="E6164">
        <v>44</v>
      </c>
      <c r="F6164">
        <v>16459</v>
      </c>
      <c r="G6164">
        <v>903</v>
      </c>
    </row>
    <row r="6165" spans="1:7">
      <c r="A6165" s="2">
        <v>44004</v>
      </c>
      <c r="B6165" s="2">
        <f t="shared" si="192"/>
        <v>44012</v>
      </c>
      <c r="C6165" s="3">
        <f t="shared" si="193"/>
        <v>1</v>
      </c>
      <c r="D6165" t="s">
        <v>32</v>
      </c>
      <c r="E6165">
        <v>45</v>
      </c>
      <c r="F6165">
        <v>25701</v>
      </c>
      <c r="G6165">
        <v>659</v>
      </c>
    </row>
    <row r="6166" spans="1:7">
      <c r="A6166" s="2">
        <v>44004</v>
      </c>
      <c r="B6166" s="2">
        <f t="shared" si="192"/>
        <v>44012</v>
      </c>
      <c r="C6166" s="3">
        <f t="shared" si="193"/>
        <v>1</v>
      </c>
      <c r="D6166" t="s">
        <v>43</v>
      </c>
      <c r="E6166">
        <v>46</v>
      </c>
      <c r="F6166">
        <v>6326</v>
      </c>
      <c r="G6166">
        <v>81</v>
      </c>
    </row>
    <row r="6167" spans="1:7">
      <c r="A6167" s="2">
        <v>44004</v>
      </c>
      <c r="B6167" s="2">
        <f t="shared" si="192"/>
        <v>44012</v>
      </c>
      <c r="C6167" s="3">
        <f t="shared" si="193"/>
        <v>1</v>
      </c>
      <c r="D6167" t="s">
        <v>25</v>
      </c>
      <c r="E6167">
        <v>47</v>
      </c>
      <c r="F6167">
        <v>35255</v>
      </c>
      <c r="G6167">
        <v>525</v>
      </c>
    </row>
    <row r="6168" spans="1:7">
      <c r="A6168" s="2">
        <v>44004</v>
      </c>
      <c r="B6168" s="2">
        <f t="shared" si="192"/>
        <v>44012</v>
      </c>
      <c r="C6168" s="3">
        <f t="shared" si="193"/>
        <v>1</v>
      </c>
      <c r="D6168" t="s">
        <v>11</v>
      </c>
      <c r="E6168">
        <v>48</v>
      </c>
      <c r="F6168">
        <v>119646</v>
      </c>
      <c r="G6168">
        <v>2213</v>
      </c>
    </row>
    <row r="6169" spans="1:7">
      <c r="A6169" s="2">
        <v>44004</v>
      </c>
      <c r="B6169" s="2">
        <f t="shared" si="192"/>
        <v>44012</v>
      </c>
      <c r="C6169" s="3">
        <f t="shared" si="193"/>
        <v>1</v>
      </c>
      <c r="D6169" t="s">
        <v>13</v>
      </c>
      <c r="E6169">
        <v>49</v>
      </c>
      <c r="F6169">
        <v>18035</v>
      </c>
      <c r="G6169">
        <v>158</v>
      </c>
    </row>
    <row r="6170" spans="1:7">
      <c r="A6170" s="2">
        <v>44004</v>
      </c>
      <c r="B6170" s="2">
        <f t="shared" si="192"/>
        <v>44012</v>
      </c>
      <c r="C6170" s="3">
        <f t="shared" si="193"/>
        <v>1</v>
      </c>
      <c r="D6170" t="s">
        <v>36</v>
      </c>
      <c r="E6170">
        <v>50</v>
      </c>
      <c r="F6170">
        <v>1163</v>
      </c>
      <c r="G6170">
        <v>56</v>
      </c>
    </row>
    <row r="6171" spans="1:7">
      <c r="A6171" s="2">
        <v>44004</v>
      </c>
      <c r="B6171" s="2">
        <f t="shared" si="192"/>
        <v>44012</v>
      </c>
      <c r="C6171" s="3">
        <f t="shared" si="193"/>
        <v>1</v>
      </c>
      <c r="D6171" t="s">
        <v>56</v>
      </c>
      <c r="E6171">
        <v>78</v>
      </c>
      <c r="F6171">
        <v>76</v>
      </c>
      <c r="G6171">
        <v>6</v>
      </c>
    </row>
    <row r="6172" spans="1:7">
      <c r="A6172" s="2">
        <v>44004</v>
      </c>
      <c r="B6172" s="2">
        <f t="shared" si="192"/>
        <v>44012</v>
      </c>
      <c r="C6172" s="3">
        <f t="shared" si="193"/>
        <v>1</v>
      </c>
      <c r="D6172" t="s">
        <v>37</v>
      </c>
      <c r="E6172">
        <v>51</v>
      </c>
      <c r="F6172">
        <v>58465</v>
      </c>
      <c r="G6172">
        <v>1620</v>
      </c>
    </row>
    <row r="6173" spans="1:7">
      <c r="A6173" s="2">
        <v>44004</v>
      </c>
      <c r="B6173" s="2">
        <f t="shared" si="192"/>
        <v>44012</v>
      </c>
      <c r="C6173" s="3">
        <f t="shared" si="193"/>
        <v>1</v>
      </c>
      <c r="D6173" t="s">
        <v>5</v>
      </c>
      <c r="E6173">
        <v>53</v>
      </c>
      <c r="F6173">
        <v>30443</v>
      </c>
      <c r="G6173">
        <v>1277</v>
      </c>
    </row>
    <row r="6174" spans="1:7">
      <c r="A6174" s="2">
        <v>44004</v>
      </c>
      <c r="B6174" s="2">
        <f t="shared" si="192"/>
        <v>44012</v>
      </c>
      <c r="C6174" s="3">
        <f t="shared" si="193"/>
        <v>1</v>
      </c>
      <c r="D6174" t="s">
        <v>58</v>
      </c>
      <c r="E6174">
        <v>54</v>
      </c>
      <c r="F6174">
        <v>2571</v>
      </c>
      <c r="G6174">
        <v>90</v>
      </c>
    </row>
    <row r="6175" spans="1:7">
      <c r="A6175" s="2">
        <v>44004</v>
      </c>
      <c r="B6175" s="2">
        <f t="shared" si="192"/>
        <v>44012</v>
      </c>
      <c r="C6175" s="3">
        <f t="shared" si="193"/>
        <v>1</v>
      </c>
      <c r="D6175" t="s">
        <v>10</v>
      </c>
      <c r="E6175">
        <v>55</v>
      </c>
      <c r="F6175">
        <v>27849</v>
      </c>
      <c r="G6175">
        <v>751</v>
      </c>
    </row>
    <row r="6176" spans="1:7">
      <c r="A6176" s="2">
        <v>44004</v>
      </c>
      <c r="B6176" s="2">
        <f t="shared" si="192"/>
        <v>44012</v>
      </c>
      <c r="C6176" s="3">
        <f t="shared" si="193"/>
        <v>1</v>
      </c>
      <c r="D6176" t="s">
        <v>49</v>
      </c>
      <c r="E6176">
        <v>56</v>
      </c>
      <c r="F6176">
        <v>1230</v>
      </c>
      <c r="G6176">
        <v>20</v>
      </c>
    </row>
    <row r="6177" spans="1:7">
      <c r="A6177" s="2">
        <v>44005</v>
      </c>
      <c r="B6177" s="2">
        <f t="shared" si="192"/>
        <v>44012</v>
      </c>
      <c r="C6177" s="3">
        <f t="shared" si="193"/>
        <v>1</v>
      </c>
      <c r="D6177" t="s">
        <v>52</v>
      </c>
      <c r="E6177">
        <v>1</v>
      </c>
      <c r="F6177">
        <v>31097</v>
      </c>
      <c r="G6177">
        <v>864</v>
      </c>
    </row>
    <row r="6178" spans="1:7">
      <c r="A6178" s="2">
        <v>44005</v>
      </c>
      <c r="B6178" s="2">
        <f t="shared" si="192"/>
        <v>44012</v>
      </c>
      <c r="C6178" s="3">
        <f t="shared" si="193"/>
        <v>1</v>
      </c>
      <c r="D6178" t="s">
        <v>50</v>
      </c>
      <c r="E6178">
        <v>2</v>
      </c>
      <c r="F6178">
        <v>905</v>
      </c>
      <c r="G6178">
        <v>10</v>
      </c>
    </row>
    <row r="6179" spans="1:7">
      <c r="A6179" s="2">
        <v>44005</v>
      </c>
      <c r="B6179" s="2">
        <f t="shared" si="192"/>
        <v>44012</v>
      </c>
      <c r="C6179" s="3">
        <f t="shared" si="193"/>
        <v>1</v>
      </c>
      <c r="D6179" t="s">
        <v>8</v>
      </c>
      <c r="E6179">
        <v>4</v>
      </c>
      <c r="F6179">
        <v>58397</v>
      </c>
      <c r="G6179">
        <v>1398</v>
      </c>
    </row>
    <row r="6180" spans="1:7">
      <c r="A6180" s="2">
        <v>44005</v>
      </c>
      <c r="B6180" s="2">
        <f t="shared" si="192"/>
        <v>44012</v>
      </c>
      <c r="C6180" s="3">
        <f t="shared" si="193"/>
        <v>1</v>
      </c>
      <c r="D6180" t="s">
        <v>44</v>
      </c>
      <c r="E6180">
        <v>5</v>
      </c>
      <c r="F6180">
        <v>16678</v>
      </c>
      <c r="G6180">
        <v>237</v>
      </c>
    </row>
    <row r="6181" spans="1:7">
      <c r="A6181" s="2">
        <v>44005</v>
      </c>
      <c r="B6181" s="2">
        <f t="shared" si="192"/>
        <v>44012</v>
      </c>
      <c r="C6181" s="3">
        <f t="shared" si="193"/>
        <v>1</v>
      </c>
      <c r="D6181" t="s">
        <v>7</v>
      </c>
      <c r="E6181">
        <v>6</v>
      </c>
      <c r="F6181">
        <v>191039</v>
      </c>
      <c r="G6181">
        <v>5637</v>
      </c>
    </row>
    <row r="6182" spans="1:7">
      <c r="A6182" s="2">
        <v>44005</v>
      </c>
      <c r="B6182" s="2">
        <f t="shared" si="192"/>
        <v>44012</v>
      </c>
      <c r="C6182" s="3">
        <f t="shared" si="193"/>
        <v>1</v>
      </c>
      <c r="D6182" t="s">
        <v>22</v>
      </c>
      <c r="E6182">
        <v>8</v>
      </c>
      <c r="F6182">
        <v>30877</v>
      </c>
      <c r="G6182">
        <v>1665</v>
      </c>
    </row>
    <row r="6183" spans="1:7">
      <c r="A6183" s="2">
        <v>44005</v>
      </c>
      <c r="B6183" s="2">
        <f t="shared" si="192"/>
        <v>44012</v>
      </c>
      <c r="C6183" s="3">
        <f t="shared" si="193"/>
        <v>1</v>
      </c>
      <c r="D6183" t="s">
        <v>38</v>
      </c>
      <c r="E6183">
        <v>9</v>
      </c>
      <c r="F6183">
        <v>45899</v>
      </c>
      <c r="G6183">
        <v>4277</v>
      </c>
    </row>
    <row r="6184" spans="1:7">
      <c r="A6184" s="2">
        <v>44005</v>
      </c>
      <c r="B6184" s="2">
        <f t="shared" si="192"/>
        <v>44012</v>
      </c>
      <c r="C6184" s="3">
        <f t="shared" si="193"/>
        <v>1</v>
      </c>
      <c r="D6184" t="s">
        <v>45</v>
      </c>
      <c r="E6184">
        <v>10</v>
      </c>
      <c r="F6184">
        <v>10847</v>
      </c>
      <c r="G6184">
        <v>504</v>
      </c>
    </row>
    <row r="6185" spans="1:7">
      <c r="A6185" s="2">
        <v>44005</v>
      </c>
      <c r="B6185" s="2">
        <f t="shared" si="192"/>
        <v>44012</v>
      </c>
      <c r="C6185" s="3">
        <f t="shared" si="193"/>
        <v>1</v>
      </c>
      <c r="D6185" t="s">
        <v>33</v>
      </c>
      <c r="E6185">
        <v>11</v>
      </c>
      <c r="F6185">
        <v>10094</v>
      </c>
      <c r="G6185">
        <v>537</v>
      </c>
    </row>
    <row r="6186" spans="1:7">
      <c r="A6186" s="2">
        <v>44005</v>
      </c>
      <c r="B6186" s="2">
        <f t="shared" si="192"/>
        <v>44012</v>
      </c>
      <c r="C6186" s="3">
        <f t="shared" si="193"/>
        <v>1</v>
      </c>
      <c r="D6186" t="s">
        <v>15</v>
      </c>
      <c r="E6186">
        <v>12</v>
      </c>
      <c r="F6186">
        <v>103495</v>
      </c>
      <c r="G6186">
        <v>3237</v>
      </c>
    </row>
    <row r="6187" spans="1:7">
      <c r="A6187" s="2">
        <v>44005</v>
      </c>
      <c r="B6187" s="2">
        <f t="shared" si="192"/>
        <v>44012</v>
      </c>
      <c r="C6187" s="3">
        <f t="shared" si="193"/>
        <v>1</v>
      </c>
      <c r="D6187" t="s">
        <v>18</v>
      </c>
      <c r="E6187">
        <v>13</v>
      </c>
      <c r="F6187">
        <v>64577</v>
      </c>
      <c r="G6187">
        <v>2646</v>
      </c>
    </row>
    <row r="6188" spans="1:7">
      <c r="A6188" s="2">
        <v>44005</v>
      </c>
      <c r="B6188" s="2">
        <f t="shared" si="192"/>
        <v>44012</v>
      </c>
      <c r="C6188" s="3">
        <f t="shared" si="193"/>
        <v>1</v>
      </c>
      <c r="D6188" t="s">
        <v>57</v>
      </c>
      <c r="E6188">
        <v>66</v>
      </c>
      <c r="F6188">
        <v>1194</v>
      </c>
      <c r="G6188">
        <v>6</v>
      </c>
    </row>
    <row r="6189" spans="1:7">
      <c r="A6189" s="2">
        <v>44005</v>
      </c>
      <c r="B6189" s="2">
        <f t="shared" si="192"/>
        <v>44012</v>
      </c>
      <c r="C6189" s="3">
        <f t="shared" si="193"/>
        <v>1</v>
      </c>
      <c r="D6189" t="s">
        <v>26</v>
      </c>
      <c r="E6189">
        <v>15</v>
      </c>
      <c r="F6189">
        <v>807</v>
      </c>
      <c r="G6189">
        <v>17</v>
      </c>
    </row>
    <row r="6190" spans="1:7">
      <c r="A6190" s="2">
        <v>44005</v>
      </c>
      <c r="B6190" s="2">
        <f t="shared" si="192"/>
        <v>44012</v>
      </c>
      <c r="C6190" s="3">
        <f t="shared" si="193"/>
        <v>1</v>
      </c>
      <c r="D6190" t="s">
        <v>53</v>
      </c>
      <c r="E6190">
        <v>16</v>
      </c>
      <c r="F6190">
        <v>4412</v>
      </c>
      <c r="G6190">
        <v>90</v>
      </c>
    </row>
    <row r="6191" spans="1:7">
      <c r="A6191" s="2">
        <v>44005</v>
      </c>
      <c r="B6191" s="2">
        <f t="shared" si="192"/>
        <v>44012</v>
      </c>
      <c r="C6191" s="3">
        <f t="shared" si="193"/>
        <v>1</v>
      </c>
      <c r="D6191" t="s">
        <v>6</v>
      </c>
      <c r="E6191">
        <v>17</v>
      </c>
      <c r="F6191">
        <v>139282</v>
      </c>
      <c r="G6191">
        <v>6925</v>
      </c>
    </row>
    <row r="6192" spans="1:7">
      <c r="A6192" s="2">
        <v>44005</v>
      </c>
      <c r="B6192" s="2">
        <f t="shared" si="192"/>
        <v>44012</v>
      </c>
      <c r="C6192" s="3">
        <f t="shared" si="193"/>
        <v>1</v>
      </c>
      <c r="D6192" t="s">
        <v>27</v>
      </c>
      <c r="E6192">
        <v>18</v>
      </c>
      <c r="F6192">
        <v>43967</v>
      </c>
      <c r="G6192">
        <v>2569</v>
      </c>
    </row>
    <row r="6193" spans="1:7">
      <c r="A6193" s="2">
        <v>44005</v>
      </c>
      <c r="B6193" s="2">
        <f t="shared" si="192"/>
        <v>44012</v>
      </c>
      <c r="C6193" s="3">
        <f t="shared" si="193"/>
        <v>1</v>
      </c>
      <c r="D6193" t="s">
        <v>39</v>
      </c>
      <c r="E6193">
        <v>19</v>
      </c>
      <c r="F6193">
        <v>26470</v>
      </c>
      <c r="G6193">
        <v>690</v>
      </c>
    </row>
    <row r="6194" spans="1:7">
      <c r="A6194" s="2">
        <v>44005</v>
      </c>
      <c r="B6194" s="2">
        <f t="shared" si="192"/>
        <v>44012</v>
      </c>
      <c r="C6194" s="3">
        <f t="shared" si="193"/>
        <v>1</v>
      </c>
      <c r="D6194" t="s">
        <v>34</v>
      </c>
      <c r="E6194">
        <v>20</v>
      </c>
      <c r="F6194">
        <v>12659</v>
      </c>
      <c r="G6194">
        <v>261</v>
      </c>
    </row>
    <row r="6195" spans="1:7">
      <c r="A6195" s="2">
        <v>44005</v>
      </c>
      <c r="B6195" s="2">
        <f t="shared" si="192"/>
        <v>44012</v>
      </c>
      <c r="C6195" s="3">
        <f t="shared" si="193"/>
        <v>1</v>
      </c>
      <c r="D6195" t="s">
        <v>28</v>
      </c>
      <c r="E6195">
        <v>21</v>
      </c>
      <c r="F6195">
        <v>14323</v>
      </c>
      <c r="G6195">
        <v>559</v>
      </c>
    </row>
    <row r="6196" spans="1:7">
      <c r="A6196" s="2">
        <v>44005</v>
      </c>
      <c r="B6196" s="2">
        <f t="shared" si="192"/>
        <v>44012</v>
      </c>
      <c r="C6196" s="3">
        <f t="shared" si="193"/>
        <v>1</v>
      </c>
      <c r="D6196" t="s">
        <v>40</v>
      </c>
      <c r="E6196">
        <v>22</v>
      </c>
      <c r="F6196">
        <v>51708</v>
      </c>
      <c r="G6196">
        <v>3134</v>
      </c>
    </row>
    <row r="6197" spans="1:7">
      <c r="A6197" s="2">
        <v>44005</v>
      </c>
      <c r="B6197" s="2">
        <f t="shared" si="192"/>
        <v>44012</v>
      </c>
      <c r="C6197" s="3">
        <f t="shared" si="193"/>
        <v>1</v>
      </c>
      <c r="D6197" t="s">
        <v>51</v>
      </c>
      <c r="E6197">
        <v>23</v>
      </c>
      <c r="F6197">
        <v>2994</v>
      </c>
      <c r="G6197">
        <v>102</v>
      </c>
    </row>
    <row r="6198" spans="1:7">
      <c r="A6198" s="2">
        <v>44005</v>
      </c>
      <c r="B6198" s="2">
        <f t="shared" si="192"/>
        <v>44012</v>
      </c>
      <c r="C6198" s="3">
        <f t="shared" si="193"/>
        <v>1</v>
      </c>
      <c r="D6198" t="s">
        <v>23</v>
      </c>
      <c r="E6198">
        <v>24</v>
      </c>
      <c r="F6198">
        <v>65602</v>
      </c>
      <c r="G6198">
        <v>3092</v>
      </c>
    </row>
    <row r="6199" spans="1:7">
      <c r="A6199" s="2">
        <v>44005</v>
      </c>
      <c r="B6199" s="2">
        <f t="shared" si="192"/>
        <v>44012</v>
      </c>
      <c r="C6199" s="3">
        <f t="shared" si="193"/>
        <v>1</v>
      </c>
      <c r="D6199" t="s">
        <v>9</v>
      </c>
      <c r="E6199">
        <v>25</v>
      </c>
      <c r="F6199">
        <v>107439</v>
      </c>
      <c r="G6199">
        <v>7889</v>
      </c>
    </row>
    <row r="6200" spans="1:7">
      <c r="A6200" s="2">
        <v>44005</v>
      </c>
      <c r="B6200" s="2">
        <f t="shared" si="192"/>
        <v>44012</v>
      </c>
      <c r="C6200" s="3">
        <f t="shared" si="193"/>
        <v>1</v>
      </c>
      <c r="D6200" t="s">
        <v>42</v>
      </c>
      <c r="E6200">
        <v>26</v>
      </c>
      <c r="F6200">
        <v>68373</v>
      </c>
      <c r="G6200">
        <v>6113</v>
      </c>
    </row>
    <row r="6201" spans="1:7">
      <c r="A6201" s="2">
        <v>44005</v>
      </c>
      <c r="B6201" s="2">
        <f t="shared" si="192"/>
        <v>44012</v>
      </c>
      <c r="C6201" s="3">
        <f t="shared" si="193"/>
        <v>1</v>
      </c>
      <c r="D6201" t="s">
        <v>29</v>
      </c>
      <c r="E6201">
        <v>27</v>
      </c>
      <c r="F6201">
        <v>33501</v>
      </c>
      <c r="G6201">
        <v>1425</v>
      </c>
    </row>
    <row r="6202" spans="1:7">
      <c r="A6202" s="2">
        <v>44005</v>
      </c>
      <c r="B6202" s="2">
        <f t="shared" si="192"/>
        <v>44012</v>
      </c>
      <c r="C6202" s="3">
        <f t="shared" si="193"/>
        <v>1</v>
      </c>
      <c r="D6202" t="s">
        <v>46</v>
      </c>
      <c r="E6202">
        <v>28</v>
      </c>
      <c r="F6202">
        <v>22898</v>
      </c>
      <c r="G6202">
        <v>989</v>
      </c>
    </row>
    <row r="6203" spans="1:7">
      <c r="A6203" s="2">
        <v>44005</v>
      </c>
      <c r="B6203" s="2">
        <f t="shared" si="192"/>
        <v>44012</v>
      </c>
      <c r="C6203" s="3">
        <f t="shared" si="193"/>
        <v>1</v>
      </c>
      <c r="D6203" t="s">
        <v>35</v>
      </c>
      <c r="E6203">
        <v>29</v>
      </c>
      <c r="F6203">
        <v>19148</v>
      </c>
      <c r="G6203">
        <v>993</v>
      </c>
    </row>
    <row r="6204" spans="1:7">
      <c r="A6204" s="2">
        <v>44005</v>
      </c>
      <c r="B6204" s="2">
        <f t="shared" si="192"/>
        <v>44012</v>
      </c>
      <c r="C6204" s="3">
        <f t="shared" si="193"/>
        <v>1</v>
      </c>
      <c r="D6204" t="s">
        <v>54</v>
      </c>
      <c r="E6204">
        <v>30</v>
      </c>
      <c r="F6204">
        <v>743</v>
      </c>
      <c r="G6204">
        <v>21</v>
      </c>
    </row>
    <row r="6205" spans="1:7">
      <c r="A6205" s="2">
        <v>44005</v>
      </c>
      <c r="B6205" s="2">
        <f t="shared" si="192"/>
        <v>44012</v>
      </c>
      <c r="C6205" s="3">
        <f t="shared" si="193"/>
        <v>1</v>
      </c>
      <c r="D6205" t="s">
        <v>12</v>
      </c>
      <c r="E6205">
        <v>31</v>
      </c>
      <c r="F6205">
        <v>18091</v>
      </c>
      <c r="G6205">
        <v>262</v>
      </c>
    </row>
    <row r="6206" spans="1:7">
      <c r="A6206" s="2">
        <v>44005</v>
      </c>
      <c r="B6206" s="2">
        <f t="shared" si="192"/>
        <v>44012</v>
      </c>
      <c r="C6206" s="3">
        <f t="shared" si="193"/>
        <v>1</v>
      </c>
      <c r="D6206" t="s">
        <v>24</v>
      </c>
      <c r="E6206">
        <v>32</v>
      </c>
      <c r="F6206">
        <v>14058</v>
      </c>
      <c r="G6206">
        <v>492</v>
      </c>
    </row>
    <row r="6207" spans="1:7">
      <c r="A6207" s="2">
        <v>44005</v>
      </c>
      <c r="B6207" s="2">
        <f t="shared" si="192"/>
        <v>44012</v>
      </c>
      <c r="C6207" s="3">
        <f t="shared" si="193"/>
        <v>1</v>
      </c>
      <c r="D6207" t="s">
        <v>19</v>
      </c>
      <c r="E6207">
        <v>33</v>
      </c>
      <c r="F6207">
        <v>5571</v>
      </c>
      <c r="G6207">
        <v>343</v>
      </c>
    </row>
    <row r="6208" spans="1:7">
      <c r="A6208" s="2">
        <v>44005</v>
      </c>
      <c r="B6208" s="2">
        <f t="shared" si="192"/>
        <v>44012</v>
      </c>
      <c r="C6208" s="3">
        <f t="shared" si="193"/>
        <v>1</v>
      </c>
      <c r="D6208" t="s">
        <v>21</v>
      </c>
      <c r="E6208">
        <v>34</v>
      </c>
      <c r="F6208">
        <v>169734</v>
      </c>
      <c r="G6208">
        <v>12949</v>
      </c>
    </row>
    <row r="6209" spans="1:7">
      <c r="A6209" s="2">
        <v>44005</v>
      </c>
      <c r="B6209" s="2">
        <f t="shared" si="192"/>
        <v>44012</v>
      </c>
      <c r="C6209" s="3">
        <f t="shared" si="193"/>
        <v>1</v>
      </c>
      <c r="D6209" t="s">
        <v>47</v>
      </c>
      <c r="E6209">
        <v>35</v>
      </c>
      <c r="F6209">
        <v>10838</v>
      </c>
      <c r="G6209">
        <v>476</v>
      </c>
    </row>
    <row r="6210" spans="1:7">
      <c r="A6210" s="2">
        <v>44005</v>
      </c>
      <c r="B6210" s="2">
        <f t="shared" si="192"/>
        <v>44012</v>
      </c>
      <c r="C6210" s="3">
        <f t="shared" si="193"/>
        <v>1</v>
      </c>
      <c r="D6210" t="s">
        <v>16</v>
      </c>
      <c r="E6210">
        <v>36</v>
      </c>
      <c r="F6210">
        <v>393855</v>
      </c>
      <c r="G6210">
        <v>30970</v>
      </c>
    </row>
    <row r="6211" spans="1:7">
      <c r="A6211" s="2">
        <v>44005</v>
      </c>
      <c r="B6211" s="2">
        <f t="shared" si="192"/>
        <v>44012</v>
      </c>
      <c r="C6211" s="3">
        <f t="shared" si="193"/>
        <v>1</v>
      </c>
      <c r="D6211" t="s">
        <v>20</v>
      </c>
      <c r="E6211">
        <v>37</v>
      </c>
      <c r="F6211">
        <v>54826</v>
      </c>
      <c r="G6211">
        <v>1276</v>
      </c>
    </row>
    <row r="6212" spans="1:7">
      <c r="A6212" s="2">
        <v>44005</v>
      </c>
      <c r="B6212" s="2">
        <f t="shared" ref="B6212:B6275" si="194">EOMONTH(A6212,0)</f>
        <v>44012</v>
      </c>
      <c r="C6212" s="3">
        <f t="shared" ref="C6212:C6275" si="195">IF(A6212=B6212,0,1)</f>
        <v>1</v>
      </c>
      <c r="D6212" t="s">
        <v>48</v>
      </c>
      <c r="E6212">
        <v>38</v>
      </c>
      <c r="F6212">
        <v>3326</v>
      </c>
      <c r="G6212">
        <v>84</v>
      </c>
    </row>
    <row r="6213" spans="1:7">
      <c r="A6213" s="2">
        <v>44005</v>
      </c>
      <c r="B6213" s="2">
        <f t="shared" si="194"/>
        <v>44012</v>
      </c>
      <c r="C6213" s="3">
        <f t="shared" si="195"/>
        <v>1</v>
      </c>
      <c r="D6213" t="s">
        <v>59</v>
      </c>
      <c r="E6213">
        <v>69</v>
      </c>
      <c r="F6213">
        <v>30</v>
      </c>
      <c r="G6213">
        <v>2</v>
      </c>
    </row>
    <row r="6214" spans="1:7">
      <c r="A6214" s="2">
        <v>44005</v>
      </c>
      <c r="B6214" s="2">
        <f t="shared" si="194"/>
        <v>44012</v>
      </c>
      <c r="C6214" s="3">
        <f t="shared" si="195"/>
        <v>1</v>
      </c>
      <c r="D6214" t="s">
        <v>41</v>
      </c>
      <c r="E6214">
        <v>39</v>
      </c>
      <c r="F6214">
        <v>46127</v>
      </c>
      <c r="G6214">
        <v>2735</v>
      </c>
    </row>
    <row r="6215" spans="1:7">
      <c r="A6215" s="2">
        <v>44005</v>
      </c>
      <c r="B6215" s="2">
        <f t="shared" si="194"/>
        <v>44012</v>
      </c>
      <c r="C6215" s="3">
        <f t="shared" si="195"/>
        <v>1</v>
      </c>
      <c r="D6215" t="s">
        <v>30</v>
      </c>
      <c r="E6215">
        <v>40</v>
      </c>
      <c r="F6215">
        <v>11028</v>
      </c>
      <c r="G6215">
        <v>371</v>
      </c>
    </row>
    <row r="6216" spans="1:7">
      <c r="A6216" s="2">
        <v>44005</v>
      </c>
      <c r="B6216" s="2">
        <f t="shared" si="194"/>
        <v>44012</v>
      </c>
      <c r="C6216" s="3">
        <f t="shared" si="195"/>
        <v>1</v>
      </c>
      <c r="D6216" t="s">
        <v>14</v>
      </c>
      <c r="E6216">
        <v>41</v>
      </c>
      <c r="F6216">
        <v>7317</v>
      </c>
      <c r="G6216">
        <v>192</v>
      </c>
    </row>
    <row r="6217" spans="1:7">
      <c r="A6217" s="2">
        <v>44005</v>
      </c>
      <c r="B6217" s="2">
        <f t="shared" si="194"/>
        <v>44012</v>
      </c>
      <c r="C6217" s="3">
        <f t="shared" si="195"/>
        <v>1</v>
      </c>
      <c r="D6217" t="s">
        <v>31</v>
      </c>
      <c r="E6217">
        <v>42</v>
      </c>
      <c r="F6217">
        <v>87283</v>
      </c>
      <c r="G6217">
        <v>6511</v>
      </c>
    </row>
    <row r="6218" spans="1:7">
      <c r="A6218" s="2">
        <v>44005</v>
      </c>
      <c r="B6218" s="2">
        <f t="shared" si="194"/>
        <v>44012</v>
      </c>
      <c r="C6218" s="3">
        <f t="shared" si="195"/>
        <v>1</v>
      </c>
      <c r="D6218" t="s">
        <v>55</v>
      </c>
      <c r="E6218">
        <v>72</v>
      </c>
      <c r="F6218">
        <v>6685</v>
      </c>
      <c r="G6218">
        <v>149</v>
      </c>
    </row>
    <row r="6219" spans="1:7">
      <c r="A6219" s="2">
        <v>44005</v>
      </c>
      <c r="B6219" s="2">
        <f t="shared" si="194"/>
        <v>44012</v>
      </c>
      <c r="C6219" s="3">
        <f t="shared" si="195"/>
        <v>1</v>
      </c>
      <c r="D6219" t="s">
        <v>17</v>
      </c>
      <c r="E6219">
        <v>44</v>
      </c>
      <c r="F6219">
        <v>16533</v>
      </c>
      <c r="G6219">
        <v>906</v>
      </c>
    </row>
    <row r="6220" spans="1:7">
      <c r="A6220" s="2">
        <v>44005</v>
      </c>
      <c r="B6220" s="2">
        <f t="shared" si="194"/>
        <v>44012</v>
      </c>
      <c r="C6220" s="3">
        <f t="shared" si="195"/>
        <v>1</v>
      </c>
      <c r="D6220" t="s">
        <v>32</v>
      </c>
      <c r="E6220">
        <v>45</v>
      </c>
      <c r="F6220">
        <v>26613</v>
      </c>
      <c r="G6220">
        <v>673</v>
      </c>
    </row>
    <row r="6221" spans="1:7">
      <c r="A6221" s="2">
        <v>44005</v>
      </c>
      <c r="B6221" s="2">
        <f t="shared" si="194"/>
        <v>44012</v>
      </c>
      <c r="C6221" s="3">
        <f t="shared" si="195"/>
        <v>1</v>
      </c>
      <c r="D6221" t="s">
        <v>43</v>
      </c>
      <c r="E6221">
        <v>46</v>
      </c>
      <c r="F6221">
        <v>6353</v>
      </c>
      <c r="G6221">
        <v>83</v>
      </c>
    </row>
    <row r="6222" spans="1:7">
      <c r="A6222" s="2">
        <v>44005</v>
      </c>
      <c r="B6222" s="2">
        <f t="shared" si="194"/>
        <v>44012</v>
      </c>
      <c r="C6222" s="3">
        <f t="shared" si="195"/>
        <v>1</v>
      </c>
      <c r="D6222" t="s">
        <v>25</v>
      </c>
      <c r="E6222">
        <v>47</v>
      </c>
      <c r="F6222">
        <v>36018</v>
      </c>
      <c r="G6222">
        <v>535</v>
      </c>
    </row>
    <row r="6223" spans="1:7">
      <c r="A6223" s="2">
        <v>44005</v>
      </c>
      <c r="B6223" s="2">
        <f t="shared" si="194"/>
        <v>44012</v>
      </c>
      <c r="C6223" s="3">
        <f t="shared" si="195"/>
        <v>1</v>
      </c>
      <c r="D6223" t="s">
        <v>11</v>
      </c>
      <c r="E6223">
        <v>48</v>
      </c>
      <c r="F6223">
        <v>124726</v>
      </c>
      <c r="G6223">
        <v>2246</v>
      </c>
    </row>
    <row r="6224" spans="1:7">
      <c r="A6224" s="2">
        <v>44005</v>
      </c>
      <c r="B6224" s="2">
        <f t="shared" si="194"/>
        <v>44012</v>
      </c>
      <c r="C6224" s="3">
        <f t="shared" si="195"/>
        <v>1</v>
      </c>
      <c r="D6224" t="s">
        <v>13</v>
      </c>
      <c r="E6224">
        <v>49</v>
      </c>
      <c r="F6224">
        <v>18454</v>
      </c>
      <c r="G6224">
        <v>163</v>
      </c>
    </row>
    <row r="6225" spans="1:7">
      <c r="A6225" s="2">
        <v>44005</v>
      </c>
      <c r="B6225" s="2">
        <f t="shared" si="194"/>
        <v>44012</v>
      </c>
      <c r="C6225" s="3">
        <f t="shared" si="195"/>
        <v>1</v>
      </c>
      <c r="D6225" t="s">
        <v>36</v>
      </c>
      <c r="E6225">
        <v>50</v>
      </c>
      <c r="F6225">
        <v>1164</v>
      </c>
      <c r="G6225">
        <v>56</v>
      </c>
    </row>
    <row r="6226" spans="1:7">
      <c r="A6226" s="2">
        <v>44005</v>
      </c>
      <c r="B6226" s="2">
        <f t="shared" si="194"/>
        <v>44012</v>
      </c>
      <c r="C6226" s="3">
        <f t="shared" si="195"/>
        <v>1</v>
      </c>
      <c r="D6226" t="s">
        <v>56</v>
      </c>
      <c r="E6226">
        <v>78</v>
      </c>
      <c r="F6226">
        <v>78</v>
      </c>
      <c r="G6226">
        <v>6</v>
      </c>
    </row>
    <row r="6227" spans="1:7">
      <c r="A6227" s="2">
        <v>44005</v>
      </c>
      <c r="B6227" s="2">
        <f t="shared" si="194"/>
        <v>44012</v>
      </c>
      <c r="C6227" s="3">
        <f t="shared" si="195"/>
        <v>1</v>
      </c>
      <c r="D6227" t="s">
        <v>37</v>
      </c>
      <c r="E6227">
        <v>51</v>
      </c>
      <c r="F6227">
        <v>58994</v>
      </c>
      <c r="G6227">
        <v>1645</v>
      </c>
    </row>
    <row r="6228" spans="1:7">
      <c r="A6228" s="2">
        <v>44005</v>
      </c>
      <c r="B6228" s="2">
        <f t="shared" si="194"/>
        <v>44012</v>
      </c>
      <c r="C6228" s="3">
        <f t="shared" si="195"/>
        <v>1</v>
      </c>
      <c r="D6228" t="s">
        <v>5</v>
      </c>
      <c r="E6228">
        <v>53</v>
      </c>
      <c r="F6228">
        <v>30778</v>
      </c>
      <c r="G6228">
        <v>1285</v>
      </c>
    </row>
    <row r="6229" spans="1:7">
      <c r="A6229" s="2">
        <v>44005</v>
      </c>
      <c r="B6229" s="2">
        <f t="shared" si="194"/>
        <v>44012</v>
      </c>
      <c r="C6229" s="3">
        <f t="shared" si="195"/>
        <v>1</v>
      </c>
      <c r="D6229" t="s">
        <v>58</v>
      </c>
      <c r="E6229">
        <v>54</v>
      </c>
      <c r="F6229">
        <v>2593</v>
      </c>
      <c r="G6229">
        <v>92</v>
      </c>
    </row>
    <row r="6230" spans="1:7">
      <c r="A6230" s="2">
        <v>44005</v>
      </c>
      <c r="B6230" s="2">
        <f t="shared" si="194"/>
        <v>44012</v>
      </c>
      <c r="C6230" s="3">
        <f t="shared" si="195"/>
        <v>1</v>
      </c>
      <c r="D6230" t="s">
        <v>10</v>
      </c>
      <c r="E6230">
        <v>55</v>
      </c>
      <c r="F6230">
        <v>28187</v>
      </c>
      <c r="G6230">
        <v>758</v>
      </c>
    </row>
    <row r="6231" spans="1:7">
      <c r="A6231" s="2">
        <v>44005</v>
      </c>
      <c r="B6231" s="2">
        <f t="shared" si="194"/>
        <v>44012</v>
      </c>
      <c r="C6231" s="3">
        <f t="shared" si="195"/>
        <v>1</v>
      </c>
      <c r="D6231" t="s">
        <v>49</v>
      </c>
      <c r="E6231">
        <v>56</v>
      </c>
      <c r="F6231">
        <v>1254</v>
      </c>
      <c r="G6231">
        <v>20</v>
      </c>
    </row>
    <row r="6232" spans="1:7">
      <c r="A6232" s="2">
        <v>44006</v>
      </c>
      <c r="B6232" s="2">
        <f t="shared" si="194"/>
        <v>44012</v>
      </c>
      <c r="C6232" s="3">
        <f t="shared" si="195"/>
        <v>1</v>
      </c>
      <c r="D6232" t="s">
        <v>52</v>
      </c>
      <c r="E6232">
        <v>1</v>
      </c>
      <c r="F6232">
        <v>32064</v>
      </c>
      <c r="G6232">
        <v>891</v>
      </c>
    </row>
    <row r="6233" spans="1:7">
      <c r="A6233" s="2">
        <v>44006</v>
      </c>
      <c r="B6233" s="2">
        <f t="shared" si="194"/>
        <v>44012</v>
      </c>
      <c r="C6233" s="3">
        <f t="shared" si="195"/>
        <v>1</v>
      </c>
      <c r="D6233" t="s">
        <v>50</v>
      </c>
      <c r="E6233">
        <v>2</v>
      </c>
      <c r="F6233">
        <v>926</v>
      </c>
      <c r="G6233">
        <v>10</v>
      </c>
    </row>
    <row r="6234" spans="1:7">
      <c r="A6234" s="2">
        <v>44006</v>
      </c>
      <c r="B6234" s="2">
        <f t="shared" si="194"/>
        <v>44012</v>
      </c>
      <c r="C6234" s="3">
        <f t="shared" si="195"/>
        <v>1</v>
      </c>
      <c r="D6234" t="s">
        <v>8</v>
      </c>
      <c r="E6234">
        <v>4</v>
      </c>
      <c r="F6234">
        <v>60207</v>
      </c>
      <c r="G6234">
        <v>1467</v>
      </c>
    </row>
    <row r="6235" spans="1:7">
      <c r="A6235" s="2">
        <v>44006</v>
      </c>
      <c r="B6235" s="2">
        <f t="shared" si="194"/>
        <v>44012</v>
      </c>
      <c r="C6235" s="3">
        <f t="shared" si="195"/>
        <v>1</v>
      </c>
      <c r="D6235" t="s">
        <v>44</v>
      </c>
      <c r="E6235">
        <v>5</v>
      </c>
      <c r="F6235">
        <v>17375</v>
      </c>
      <c r="G6235">
        <v>240</v>
      </c>
    </row>
    <row r="6236" spans="1:7">
      <c r="A6236" s="2">
        <v>44006</v>
      </c>
      <c r="B6236" s="2">
        <f t="shared" si="194"/>
        <v>44012</v>
      </c>
      <c r="C6236" s="3">
        <f t="shared" si="195"/>
        <v>1</v>
      </c>
      <c r="D6236" t="s">
        <v>7</v>
      </c>
      <c r="E6236">
        <v>6</v>
      </c>
      <c r="F6236">
        <v>195889</v>
      </c>
      <c r="G6236">
        <v>5728</v>
      </c>
    </row>
    <row r="6237" spans="1:7">
      <c r="A6237" s="2">
        <v>44006</v>
      </c>
      <c r="B6237" s="2">
        <f t="shared" si="194"/>
        <v>44012</v>
      </c>
      <c r="C6237" s="3">
        <f t="shared" si="195"/>
        <v>1</v>
      </c>
      <c r="D6237" t="s">
        <v>22</v>
      </c>
      <c r="E6237">
        <v>8</v>
      </c>
      <c r="F6237">
        <v>31139</v>
      </c>
      <c r="G6237">
        <v>1667</v>
      </c>
    </row>
    <row r="6238" spans="1:7">
      <c r="A6238" s="2">
        <v>44006</v>
      </c>
      <c r="B6238" s="2">
        <f t="shared" si="194"/>
        <v>44012</v>
      </c>
      <c r="C6238" s="3">
        <f t="shared" si="195"/>
        <v>1</v>
      </c>
      <c r="D6238" t="s">
        <v>38</v>
      </c>
      <c r="E6238">
        <v>9</v>
      </c>
      <c r="F6238">
        <v>45913</v>
      </c>
      <c r="G6238">
        <v>4287</v>
      </c>
    </row>
    <row r="6239" spans="1:7">
      <c r="A6239" s="2">
        <v>44006</v>
      </c>
      <c r="B6239" s="2">
        <f t="shared" si="194"/>
        <v>44012</v>
      </c>
      <c r="C6239" s="3">
        <f t="shared" si="195"/>
        <v>1</v>
      </c>
      <c r="D6239" t="s">
        <v>45</v>
      </c>
      <c r="E6239">
        <v>10</v>
      </c>
      <c r="F6239">
        <v>10889</v>
      </c>
      <c r="G6239">
        <v>505</v>
      </c>
    </row>
    <row r="6240" spans="1:7">
      <c r="A6240" s="2">
        <v>44006</v>
      </c>
      <c r="B6240" s="2">
        <f t="shared" si="194"/>
        <v>44012</v>
      </c>
      <c r="C6240" s="3">
        <f t="shared" si="195"/>
        <v>1</v>
      </c>
      <c r="D6240" t="s">
        <v>33</v>
      </c>
      <c r="E6240">
        <v>11</v>
      </c>
      <c r="F6240">
        <v>10128</v>
      </c>
      <c r="G6240">
        <v>541</v>
      </c>
    </row>
    <row r="6241" spans="1:7">
      <c r="A6241" s="2">
        <v>44006</v>
      </c>
      <c r="B6241" s="2">
        <f t="shared" si="194"/>
        <v>44012</v>
      </c>
      <c r="C6241" s="3">
        <f t="shared" si="195"/>
        <v>1</v>
      </c>
      <c r="D6241" t="s">
        <v>15</v>
      </c>
      <c r="E6241">
        <v>12</v>
      </c>
      <c r="F6241">
        <v>109006</v>
      </c>
      <c r="G6241">
        <v>3280</v>
      </c>
    </row>
    <row r="6242" spans="1:7">
      <c r="A6242" s="2">
        <v>44006</v>
      </c>
      <c r="B6242" s="2">
        <f t="shared" si="194"/>
        <v>44012</v>
      </c>
      <c r="C6242" s="3">
        <f t="shared" si="195"/>
        <v>1</v>
      </c>
      <c r="D6242" t="s">
        <v>18</v>
      </c>
      <c r="E6242">
        <v>13</v>
      </c>
      <c r="F6242">
        <v>66290</v>
      </c>
      <c r="G6242">
        <v>2658</v>
      </c>
    </row>
    <row r="6243" spans="1:7">
      <c r="A6243" s="2">
        <v>44006</v>
      </c>
      <c r="B6243" s="2">
        <f t="shared" si="194"/>
        <v>44012</v>
      </c>
      <c r="C6243" s="3">
        <f t="shared" si="195"/>
        <v>1</v>
      </c>
      <c r="D6243" t="s">
        <v>57</v>
      </c>
      <c r="E6243">
        <v>66</v>
      </c>
      <c r="F6243">
        <v>1200</v>
      </c>
      <c r="G6243">
        <v>6</v>
      </c>
    </row>
    <row r="6244" spans="1:7">
      <c r="A6244" s="2">
        <v>44006</v>
      </c>
      <c r="B6244" s="2">
        <f t="shared" si="194"/>
        <v>44012</v>
      </c>
      <c r="C6244" s="3">
        <f t="shared" si="195"/>
        <v>1</v>
      </c>
      <c r="D6244" t="s">
        <v>26</v>
      </c>
      <c r="E6244">
        <v>15</v>
      </c>
      <c r="F6244">
        <v>821</v>
      </c>
      <c r="G6244">
        <v>17</v>
      </c>
    </row>
    <row r="6245" spans="1:7">
      <c r="A6245" s="2">
        <v>44006</v>
      </c>
      <c r="B6245" s="2">
        <f t="shared" si="194"/>
        <v>44012</v>
      </c>
      <c r="C6245" s="3">
        <f t="shared" si="195"/>
        <v>1</v>
      </c>
      <c r="D6245" t="s">
        <v>53</v>
      </c>
      <c r="E6245">
        <v>16</v>
      </c>
      <c r="F6245">
        <v>4650</v>
      </c>
      <c r="G6245">
        <v>91</v>
      </c>
    </row>
    <row r="6246" spans="1:7">
      <c r="A6246" s="2">
        <v>44006</v>
      </c>
      <c r="B6246" s="2">
        <f t="shared" si="194"/>
        <v>44012</v>
      </c>
      <c r="C6246" s="3">
        <f t="shared" si="195"/>
        <v>1</v>
      </c>
      <c r="D6246" t="s">
        <v>6</v>
      </c>
      <c r="E6246">
        <v>17</v>
      </c>
      <c r="F6246">
        <v>140025</v>
      </c>
      <c r="G6246">
        <v>6986</v>
      </c>
    </row>
    <row r="6247" spans="1:7">
      <c r="A6247" s="2">
        <v>44006</v>
      </c>
      <c r="B6247" s="2">
        <f t="shared" si="194"/>
        <v>44012</v>
      </c>
      <c r="C6247" s="3">
        <f t="shared" si="195"/>
        <v>1</v>
      </c>
      <c r="D6247" t="s">
        <v>27</v>
      </c>
      <c r="E6247">
        <v>18</v>
      </c>
      <c r="F6247">
        <v>44260</v>
      </c>
      <c r="G6247">
        <v>2578</v>
      </c>
    </row>
    <row r="6248" spans="1:7">
      <c r="A6248" s="2">
        <v>44006</v>
      </c>
      <c r="B6248" s="2">
        <f t="shared" si="194"/>
        <v>44012</v>
      </c>
      <c r="C6248" s="3">
        <f t="shared" si="195"/>
        <v>1</v>
      </c>
      <c r="D6248" t="s">
        <v>39</v>
      </c>
      <c r="E6248">
        <v>19</v>
      </c>
      <c r="F6248">
        <v>26897</v>
      </c>
      <c r="G6248">
        <v>694</v>
      </c>
    </row>
    <row r="6249" spans="1:7">
      <c r="A6249" s="2">
        <v>44006</v>
      </c>
      <c r="B6249" s="2">
        <f t="shared" si="194"/>
        <v>44012</v>
      </c>
      <c r="C6249" s="3">
        <f t="shared" si="195"/>
        <v>1</v>
      </c>
      <c r="D6249" t="s">
        <v>34</v>
      </c>
      <c r="E6249">
        <v>20</v>
      </c>
      <c r="F6249">
        <v>13110</v>
      </c>
      <c r="G6249">
        <v>262</v>
      </c>
    </row>
    <row r="6250" spans="1:7">
      <c r="A6250" s="2">
        <v>44006</v>
      </c>
      <c r="B6250" s="2">
        <f t="shared" si="194"/>
        <v>44012</v>
      </c>
      <c r="C6250" s="3">
        <f t="shared" si="195"/>
        <v>1</v>
      </c>
      <c r="D6250" t="s">
        <v>28</v>
      </c>
      <c r="E6250">
        <v>21</v>
      </c>
      <c r="F6250">
        <v>14522</v>
      </c>
      <c r="G6250">
        <v>561</v>
      </c>
    </row>
    <row r="6251" spans="1:7">
      <c r="A6251" s="2">
        <v>44006</v>
      </c>
      <c r="B6251" s="2">
        <f t="shared" si="194"/>
        <v>44012</v>
      </c>
      <c r="C6251" s="3">
        <f t="shared" si="195"/>
        <v>1</v>
      </c>
      <c r="D6251" t="s">
        <v>40</v>
      </c>
      <c r="E6251">
        <v>22</v>
      </c>
      <c r="F6251">
        <v>52590</v>
      </c>
      <c r="G6251">
        <v>3152</v>
      </c>
    </row>
    <row r="6252" spans="1:7">
      <c r="A6252" s="2">
        <v>44006</v>
      </c>
      <c r="B6252" s="2">
        <f t="shared" si="194"/>
        <v>44012</v>
      </c>
      <c r="C6252" s="3">
        <f t="shared" si="195"/>
        <v>1</v>
      </c>
      <c r="D6252" t="s">
        <v>51</v>
      </c>
      <c r="E6252">
        <v>23</v>
      </c>
      <c r="F6252">
        <v>3017</v>
      </c>
      <c r="G6252">
        <v>103</v>
      </c>
    </row>
    <row r="6253" spans="1:7">
      <c r="A6253" s="2">
        <v>44006</v>
      </c>
      <c r="B6253" s="2">
        <f t="shared" si="194"/>
        <v>44012</v>
      </c>
      <c r="C6253" s="3">
        <f t="shared" si="195"/>
        <v>1</v>
      </c>
      <c r="D6253" t="s">
        <v>23</v>
      </c>
      <c r="E6253">
        <v>24</v>
      </c>
      <c r="F6253">
        <v>65934</v>
      </c>
      <c r="G6253">
        <v>3108</v>
      </c>
    </row>
    <row r="6254" spans="1:7">
      <c r="A6254" s="2">
        <v>44006</v>
      </c>
      <c r="B6254" s="2">
        <f t="shared" si="194"/>
        <v>44012</v>
      </c>
      <c r="C6254" s="3">
        <f t="shared" si="195"/>
        <v>1</v>
      </c>
      <c r="D6254" t="s">
        <v>9</v>
      </c>
      <c r="E6254">
        <v>25</v>
      </c>
      <c r="F6254">
        <v>107611</v>
      </c>
      <c r="G6254">
        <v>7937</v>
      </c>
    </row>
    <row r="6255" spans="1:7">
      <c r="A6255" s="2">
        <v>44006</v>
      </c>
      <c r="B6255" s="2">
        <f t="shared" si="194"/>
        <v>44012</v>
      </c>
      <c r="C6255" s="3">
        <f t="shared" si="195"/>
        <v>1</v>
      </c>
      <c r="D6255" t="s">
        <v>42</v>
      </c>
      <c r="E6255">
        <v>26</v>
      </c>
      <c r="F6255">
        <v>68711</v>
      </c>
      <c r="G6255">
        <v>6118</v>
      </c>
    </row>
    <row r="6256" spans="1:7">
      <c r="A6256" s="2">
        <v>44006</v>
      </c>
      <c r="B6256" s="2">
        <f t="shared" si="194"/>
        <v>44012</v>
      </c>
      <c r="C6256" s="3">
        <f t="shared" si="195"/>
        <v>1</v>
      </c>
      <c r="D6256" t="s">
        <v>29</v>
      </c>
      <c r="E6256">
        <v>27</v>
      </c>
      <c r="F6256">
        <v>33798</v>
      </c>
      <c r="G6256">
        <v>1432</v>
      </c>
    </row>
    <row r="6257" spans="1:7">
      <c r="A6257" s="2">
        <v>44006</v>
      </c>
      <c r="B6257" s="2">
        <f t="shared" si="194"/>
        <v>44012</v>
      </c>
      <c r="C6257" s="3">
        <f t="shared" si="195"/>
        <v>1</v>
      </c>
      <c r="D6257" t="s">
        <v>46</v>
      </c>
      <c r="E6257">
        <v>28</v>
      </c>
      <c r="F6257">
        <v>23424</v>
      </c>
      <c r="G6257">
        <v>1011</v>
      </c>
    </row>
    <row r="6258" spans="1:7">
      <c r="A6258" s="2">
        <v>44006</v>
      </c>
      <c r="B6258" s="2">
        <f t="shared" si="194"/>
        <v>44012</v>
      </c>
      <c r="C6258" s="3">
        <f t="shared" si="195"/>
        <v>1</v>
      </c>
      <c r="D6258" t="s">
        <v>35</v>
      </c>
      <c r="E6258">
        <v>29</v>
      </c>
      <c r="F6258">
        <v>19478</v>
      </c>
      <c r="G6258">
        <v>1001</v>
      </c>
    </row>
    <row r="6259" spans="1:7">
      <c r="A6259" s="2">
        <v>44006</v>
      </c>
      <c r="B6259" s="2">
        <f t="shared" si="194"/>
        <v>44012</v>
      </c>
      <c r="C6259" s="3">
        <f t="shared" si="195"/>
        <v>1</v>
      </c>
      <c r="D6259" t="s">
        <v>54</v>
      </c>
      <c r="E6259">
        <v>30</v>
      </c>
      <c r="F6259">
        <v>766</v>
      </c>
      <c r="G6259">
        <v>21</v>
      </c>
    </row>
    <row r="6260" spans="1:7">
      <c r="A6260" s="2">
        <v>44006</v>
      </c>
      <c r="B6260" s="2">
        <f t="shared" si="194"/>
        <v>44012</v>
      </c>
      <c r="C6260" s="3">
        <f t="shared" si="195"/>
        <v>1</v>
      </c>
      <c r="D6260" t="s">
        <v>12</v>
      </c>
      <c r="E6260">
        <v>31</v>
      </c>
      <c r="F6260">
        <v>18220</v>
      </c>
      <c r="G6260">
        <v>263</v>
      </c>
    </row>
    <row r="6261" spans="1:7">
      <c r="A6261" s="2">
        <v>44006</v>
      </c>
      <c r="B6261" s="2">
        <f t="shared" si="194"/>
        <v>44012</v>
      </c>
      <c r="C6261" s="3">
        <f t="shared" si="195"/>
        <v>1</v>
      </c>
      <c r="D6261" t="s">
        <v>24</v>
      </c>
      <c r="E6261">
        <v>32</v>
      </c>
      <c r="F6261">
        <v>14460</v>
      </c>
      <c r="G6261">
        <v>494</v>
      </c>
    </row>
    <row r="6262" spans="1:7">
      <c r="A6262" s="2">
        <v>44006</v>
      </c>
      <c r="B6262" s="2">
        <f t="shared" si="194"/>
        <v>44012</v>
      </c>
      <c r="C6262" s="3">
        <f t="shared" si="195"/>
        <v>1</v>
      </c>
      <c r="D6262" t="s">
        <v>19</v>
      </c>
      <c r="E6262">
        <v>33</v>
      </c>
      <c r="F6262">
        <v>5598</v>
      </c>
      <c r="G6262">
        <v>347</v>
      </c>
    </row>
    <row r="6263" spans="1:7">
      <c r="A6263" s="2">
        <v>44006</v>
      </c>
      <c r="B6263" s="2">
        <f t="shared" si="194"/>
        <v>44012</v>
      </c>
      <c r="C6263" s="3">
        <f t="shared" si="195"/>
        <v>1</v>
      </c>
      <c r="D6263" t="s">
        <v>21</v>
      </c>
      <c r="E6263">
        <v>34</v>
      </c>
      <c r="F6263">
        <v>169892</v>
      </c>
      <c r="G6263">
        <v>12995</v>
      </c>
    </row>
    <row r="6264" spans="1:7">
      <c r="A6264" s="2">
        <v>44006</v>
      </c>
      <c r="B6264" s="2">
        <f t="shared" si="194"/>
        <v>44012</v>
      </c>
      <c r="C6264" s="3">
        <f t="shared" si="195"/>
        <v>1</v>
      </c>
      <c r="D6264" t="s">
        <v>47</v>
      </c>
      <c r="E6264">
        <v>35</v>
      </c>
      <c r="F6264">
        <v>10990</v>
      </c>
      <c r="G6264">
        <v>480</v>
      </c>
    </row>
    <row r="6265" spans="1:7">
      <c r="A6265" s="2">
        <v>44006</v>
      </c>
      <c r="B6265" s="2">
        <f t="shared" si="194"/>
        <v>44012</v>
      </c>
      <c r="C6265" s="3">
        <f t="shared" si="195"/>
        <v>1</v>
      </c>
      <c r="D6265" t="s">
        <v>16</v>
      </c>
      <c r="E6265">
        <v>36</v>
      </c>
      <c r="F6265">
        <v>394430</v>
      </c>
      <c r="G6265">
        <v>31001</v>
      </c>
    </row>
    <row r="6266" spans="1:7">
      <c r="A6266" s="2">
        <v>44006</v>
      </c>
      <c r="B6266" s="2">
        <f t="shared" si="194"/>
        <v>44012</v>
      </c>
      <c r="C6266" s="3">
        <f t="shared" si="195"/>
        <v>1</v>
      </c>
      <c r="D6266" t="s">
        <v>20</v>
      </c>
      <c r="E6266">
        <v>37</v>
      </c>
      <c r="F6266">
        <v>56263</v>
      </c>
      <c r="G6266">
        <v>1295</v>
      </c>
    </row>
    <row r="6267" spans="1:7">
      <c r="A6267" s="2">
        <v>44006</v>
      </c>
      <c r="B6267" s="2">
        <f t="shared" si="194"/>
        <v>44012</v>
      </c>
      <c r="C6267" s="3">
        <f t="shared" si="195"/>
        <v>1</v>
      </c>
      <c r="D6267" t="s">
        <v>48</v>
      </c>
      <c r="E6267">
        <v>38</v>
      </c>
      <c r="F6267">
        <v>3370</v>
      </c>
      <c r="G6267">
        <v>86</v>
      </c>
    </row>
    <row r="6268" spans="1:7">
      <c r="A6268" s="2">
        <v>44006</v>
      </c>
      <c r="B6268" s="2">
        <f t="shared" si="194"/>
        <v>44012</v>
      </c>
      <c r="C6268" s="3">
        <f t="shared" si="195"/>
        <v>1</v>
      </c>
      <c r="D6268" t="s">
        <v>59</v>
      </c>
      <c r="E6268">
        <v>69</v>
      </c>
      <c r="F6268">
        <v>30</v>
      </c>
      <c r="G6268">
        <v>2</v>
      </c>
    </row>
    <row r="6269" spans="1:7">
      <c r="A6269" s="2">
        <v>44006</v>
      </c>
      <c r="B6269" s="2">
        <f t="shared" si="194"/>
        <v>44012</v>
      </c>
      <c r="C6269" s="3">
        <f t="shared" si="195"/>
        <v>1</v>
      </c>
      <c r="D6269" t="s">
        <v>41</v>
      </c>
      <c r="E6269">
        <v>39</v>
      </c>
      <c r="F6269">
        <v>46759</v>
      </c>
      <c r="G6269">
        <v>2755</v>
      </c>
    </row>
    <row r="6270" spans="1:7">
      <c r="A6270" s="2">
        <v>44006</v>
      </c>
      <c r="B6270" s="2">
        <f t="shared" si="194"/>
        <v>44012</v>
      </c>
      <c r="C6270" s="3">
        <f t="shared" si="195"/>
        <v>1</v>
      </c>
      <c r="D6270" t="s">
        <v>30</v>
      </c>
      <c r="E6270">
        <v>40</v>
      </c>
      <c r="F6270">
        <v>11509</v>
      </c>
      <c r="G6270">
        <v>372</v>
      </c>
    </row>
    <row r="6271" spans="1:7">
      <c r="A6271" s="2">
        <v>44006</v>
      </c>
      <c r="B6271" s="2">
        <f t="shared" si="194"/>
        <v>44012</v>
      </c>
      <c r="C6271" s="3">
        <f t="shared" si="195"/>
        <v>1</v>
      </c>
      <c r="D6271" t="s">
        <v>14</v>
      </c>
      <c r="E6271">
        <v>41</v>
      </c>
      <c r="F6271">
        <v>7462</v>
      </c>
      <c r="G6271">
        <v>195</v>
      </c>
    </row>
    <row r="6272" spans="1:7">
      <c r="A6272" s="2">
        <v>44006</v>
      </c>
      <c r="B6272" s="2">
        <f t="shared" si="194"/>
        <v>44012</v>
      </c>
      <c r="C6272" s="3">
        <f t="shared" si="195"/>
        <v>1</v>
      </c>
      <c r="D6272" t="s">
        <v>31</v>
      </c>
      <c r="E6272">
        <v>42</v>
      </c>
      <c r="F6272">
        <v>87775</v>
      </c>
      <c r="G6272">
        <v>6568</v>
      </c>
    </row>
    <row r="6273" spans="1:7">
      <c r="A6273" s="2">
        <v>44006</v>
      </c>
      <c r="B6273" s="2">
        <f t="shared" si="194"/>
        <v>44012</v>
      </c>
      <c r="C6273" s="3">
        <f t="shared" si="195"/>
        <v>1</v>
      </c>
      <c r="D6273" t="s">
        <v>55</v>
      </c>
      <c r="E6273">
        <v>72</v>
      </c>
      <c r="F6273">
        <v>6820</v>
      </c>
      <c r="G6273">
        <v>149</v>
      </c>
    </row>
    <row r="6274" spans="1:7">
      <c r="A6274" s="2">
        <v>44006</v>
      </c>
      <c r="B6274" s="2">
        <f t="shared" si="194"/>
        <v>44012</v>
      </c>
      <c r="C6274" s="3">
        <f t="shared" si="195"/>
        <v>1</v>
      </c>
      <c r="D6274" t="s">
        <v>17</v>
      </c>
      <c r="E6274">
        <v>44</v>
      </c>
      <c r="F6274">
        <v>16606</v>
      </c>
      <c r="G6274">
        <v>912</v>
      </c>
    </row>
    <row r="6275" spans="1:7">
      <c r="A6275" s="2">
        <v>44006</v>
      </c>
      <c r="B6275" s="2">
        <f t="shared" si="194"/>
        <v>44012</v>
      </c>
      <c r="C6275" s="3">
        <f t="shared" si="195"/>
        <v>1</v>
      </c>
      <c r="D6275" t="s">
        <v>32</v>
      </c>
      <c r="E6275">
        <v>45</v>
      </c>
      <c r="F6275">
        <v>27897</v>
      </c>
      <c r="G6275">
        <v>683</v>
      </c>
    </row>
    <row r="6276" spans="1:7">
      <c r="A6276" s="2">
        <v>44006</v>
      </c>
      <c r="B6276" s="2">
        <f t="shared" ref="B6276:B6339" si="196">EOMONTH(A6276,0)</f>
        <v>44012</v>
      </c>
      <c r="C6276" s="3">
        <f t="shared" ref="C6276:C6339" si="197">IF(A6276=B6276,0,1)</f>
        <v>1</v>
      </c>
      <c r="D6276" t="s">
        <v>43</v>
      </c>
      <c r="E6276">
        <v>46</v>
      </c>
      <c r="F6276">
        <v>6419</v>
      </c>
      <c r="G6276">
        <v>84</v>
      </c>
    </row>
    <row r="6277" spans="1:7">
      <c r="A6277" s="2">
        <v>44006</v>
      </c>
      <c r="B6277" s="2">
        <f t="shared" si="196"/>
        <v>44012</v>
      </c>
      <c r="C6277" s="3">
        <f t="shared" si="197"/>
        <v>1</v>
      </c>
      <c r="D6277" t="s">
        <v>25</v>
      </c>
      <c r="E6277">
        <v>47</v>
      </c>
      <c r="F6277">
        <v>36822</v>
      </c>
      <c r="G6277">
        <v>548</v>
      </c>
    </row>
    <row r="6278" spans="1:7">
      <c r="A6278" s="2">
        <v>44006</v>
      </c>
      <c r="B6278" s="2">
        <f t="shared" si="196"/>
        <v>44012</v>
      </c>
      <c r="C6278" s="3">
        <f t="shared" si="197"/>
        <v>1</v>
      </c>
      <c r="D6278" t="s">
        <v>11</v>
      </c>
      <c r="E6278">
        <v>48</v>
      </c>
      <c r="F6278">
        <v>131310</v>
      </c>
      <c r="G6278">
        <v>2292</v>
      </c>
    </row>
    <row r="6279" spans="1:7">
      <c r="A6279" s="2">
        <v>44006</v>
      </c>
      <c r="B6279" s="2">
        <f t="shared" si="196"/>
        <v>44012</v>
      </c>
      <c r="C6279" s="3">
        <f t="shared" si="197"/>
        <v>1</v>
      </c>
      <c r="D6279" t="s">
        <v>13</v>
      </c>
      <c r="E6279">
        <v>49</v>
      </c>
      <c r="F6279">
        <v>18915</v>
      </c>
      <c r="G6279">
        <v>163</v>
      </c>
    </row>
    <row r="6280" spans="1:7">
      <c r="A6280" s="2">
        <v>44006</v>
      </c>
      <c r="B6280" s="2">
        <f t="shared" si="196"/>
        <v>44012</v>
      </c>
      <c r="C6280" s="3">
        <f t="shared" si="197"/>
        <v>1</v>
      </c>
      <c r="D6280" t="s">
        <v>36</v>
      </c>
      <c r="E6280">
        <v>50</v>
      </c>
      <c r="F6280">
        <v>1184</v>
      </c>
      <c r="G6280">
        <v>56</v>
      </c>
    </row>
    <row r="6281" spans="1:7">
      <c r="A6281" s="2">
        <v>44006</v>
      </c>
      <c r="B6281" s="2">
        <f t="shared" si="196"/>
        <v>44012</v>
      </c>
      <c r="C6281" s="3">
        <f t="shared" si="197"/>
        <v>1</v>
      </c>
      <c r="D6281" t="s">
        <v>56</v>
      </c>
      <c r="E6281">
        <v>78</v>
      </c>
      <c r="F6281">
        <v>80</v>
      </c>
      <c r="G6281">
        <v>6</v>
      </c>
    </row>
    <row r="6282" spans="1:7">
      <c r="A6282" s="2">
        <v>44006</v>
      </c>
      <c r="B6282" s="2">
        <f t="shared" si="196"/>
        <v>44012</v>
      </c>
      <c r="C6282" s="3">
        <f t="shared" si="197"/>
        <v>1</v>
      </c>
      <c r="D6282" t="s">
        <v>37</v>
      </c>
      <c r="E6282">
        <v>51</v>
      </c>
      <c r="F6282">
        <v>59514</v>
      </c>
      <c r="G6282">
        <v>1661</v>
      </c>
    </row>
    <row r="6283" spans="1:7">
      <c r="A6283" s="2">
        <v>44006</v>
      </c>
      <c r="B6283" s="2">
        <f t="shared" si="196"/>
        <v>44012</v>
      </c>
      <c r="C6283" s="3">
        <f t="shared" si="197"/>
        <v>1</v>
      </c>
      <c r="D6283" t="s">
        <v>5</v>
      </c>
      <c r="E6283">
        <v>53</v>
      </c>
      <c r="F6283">
        <v>31400</v>
      </c>
      <c r="G6283">
        <v>1294</v>
      </c>
    </row>
    <row r="6284" spans="1:7">
      <c r="A6284" s="2">
        <v>44006</v>
      </c>
      <c r="B6284" s="2">
        <f t="shared" si="196"/>
        <v>44012</v>
      </c>
      <c r="C6284" s="3">
        <f t="shared" si="197"/>
        <v>1</v>
      </c>
      <c r="D6284" t="s">
        <v>58</v>
      </c>
      <c r="E6284">
        <v>54</v>
      </c>
      <c r="F6284">
        <v>2629</v>
      </c>
      <c r="G6284">
        <v>92</v>
      </c>
    </row>
    <row r="6285" spans="1:7">
      <c r="A6285" s="2">
        <v>44006</v>
      </c>
      <c r="B6285" s="2">
        <f t="shared" si="196"/>
        <v>44012</v>
      </c>
      <c r="C6285" s="3">
        <f t="shared" si="197"/>
        <v>1</v>
      </c>
      <c r="D6285" t="s">
        <v>10</v>
      </c>
      <c r="E6285">
        <v>55</v>
      </c>
      <c r="F6285">
        <v>28652</v>
      </c>
      <c r="G6285">
        <v>769</v>
      </c>
    </row>
    <row r="6286" spans="1:7">
      <c r="A6286" s="2">
        <v>44006</v>
      </c>
      <c r="B6286" s="2">
        <f t="shared" si="196"/>
        <v>44012</v>
      </c>
      <c r="C6286" s="3">
        <f t="shared" si="197"/>
        <v>1</v>
      </c>
      <c r="D6286" t="s">
        <v>49</v>
      </c>
      <c r="E6286">
        <v>56</v>
      </c>
      <c r="F6286">
        <v>1282</v>
      </c>
      <c r="G6286">
        <v>20</v>
      </c>
    </row>
    <row r="6287" spans="1:7">
      <c r="A6287" s="2">
        <v>44007</v>
      </c>
      <c r="B6287" s="2">
        <f t="shared" si="196"/>
        <v>44012</v>
      </c>
      <c r="C6287" s="3">
        <f t="shared" si="197"/>
        <v>1</v>
      </c>
      <c r="D6287" t="s">
        <v>52</v>
      </c>
      <c r="E6287">
        <v>1</v>
      </c>
      <c r="F6287">
        <v>33206</v>
      </c>
      <c r="G6287">
        <v>896</v>
      </c>
    </row>
    <row r="6288" spans="1:7">
      <c r="A6288" s="2">
        <v>44007</v>
      </c>
      <c r="B6288" s="2">
        <f t="shared" si="196"/>
        <v>44012</v>
      </c>
      <c r="C6288" s="3">
        <f t="shared" si="197"/>
        <v>1</v>
      </c>
      <c r="D6288" t="s">
        <v>50</v>
      </c>
      <c r="E6288">
        <v>2</v>
      </c>
      <c r="F6288">
        <v>971</v>
      </c>
      <c r="G6288">
        <v>10</v>
      </c>
    </row>
    <row r="6289" spans="1:7">
      <c r="A6289" s="2">
        <v>44007</v>
      </c>
      <c r="B6289" s="2">
        <f t="shared" si="196"/>
        <v>44012</v>
      </c>
      <c r="C6289" s="3">
        <f t="shared" si="197"/>
        <v>1</v>
      </c>
      <c r="D6289" t="s">
        <v>8</v>
      </c>
      <c r="E6289">
        <v>4</v>
      </c>
      <c r="F6289">
        <v>63297</v>
      </c>
      <c r="G6289">
        <v>1495</v>
      </c>
    </row>
    <row r="6290" spans="1:7">
      <c r="A6290" s="2">
        <v>44007</v>
      </c>
      <c r="B6290" s="2">
        <f t="shared" si="196"/>
        <v>44012</v>
      </c>
      <c r="C6290" s="3">
        <f t="shared" si="197"/>
        <v>1</v>
      </c>
      <c r="D6290" t="s">
        <v>44</v>
      </c>
      <c r="E6290">
        <v>5</v>
      </c>
      <c r="F6290">
        <v>18062</v>
      </c>
      <c r="G6290">
        <v>240</v>
      </c>
    </row>
    <row r="6291" spans="1:7">
      <c r="A6291" s="2">
        <v>44007</v>
      </c>
      <c r="B6291" s="2">
        <f t="shared" si="196"/>
        <v>44012</v>
      </c>
      <c r="C6291" s="3">
        <f t="shared" si="197"/>
        <v>1</v>
      </c>
      <c r="D6291" t="s">
        <v>7</v>
      </c>
      <c r="E6291">
        <v>6</v>
      </c>
      <c r="F6291">
        <v>201413</v>
      </c>
      <c r="G6291">
        <v>5810</v>
      </c>
    </row>
    <row r="6292" spans="1:7">
      <c r="A6292" s="2">
        <v>44007</v>
      </c>
      <c r="B6292" s="2">
        <f t="shared" si="196"/>
        <v>44012</v>
      </c>
      <c r="C6292" s="3">
        <f t="shared" si="197"/>
        <v>1</v>
      </c>
      <c r="D6292" t="s">
        <v>22</v>
      </c>
      <c r="E6292">
        <v>8</v>
      </c>
      <c r="F6292">
        <v>31463</v>
      </c>
      <c r="G6292">
        <v>1669</v>
      </c>
    </row>
    <row r="6293" spans="1:7">
      <c r="A6293" s="2">
        <v>44007</v>
      </c>
      <c r="B6293" s="2">
        <f t="shared" si="196"/>
        <v>44012</v>
      </c>
      <c r="C6293" s="3">
        <f t="shared" si="197"/>
        <v>1</v>
      </c>
      <c r="D6293" t="s">
        <v>38</v>
      </c>
      <c r="E6293">
        <v>9</v>
      </c>
      <c r="F6293">
        <v>45994</v>
      </c>
      <c r="G6293">
        <v>4298</v>
      </c>
    </row>
    <row r="6294" spans="1:7">
      <c r="A6294" s="2">
        <v>44007</v>
      </c>
      <c r="B6294" s="2">
        <f t="shared" si="196"/>
        <v>44012</v>
      </c>
      <c r="C6294" s="3">
        <f t="shared" si="197"/>
        <v>1</v>
      </c>
      <c r="D6294" t="s">
        <v>45</v>
      </c>
      <c r="E6294">
        <v>10</v>
      </c>
      <c r="F6294">
        <v>10980</v>
      </c>
      <c r="G6294">
        <v>507</v>
      </c>
    </row>
    <row r="6295" spans="1:7">
      <c r="A6295" s="2">
        <v>44007</v>
      </c>
      <c r="B6295" s="2">
        <f t="shared" si="196"/>
        <v>44012</v>
      </c>
      <c r="C6295" s="3">
        <f t="shared" si="197"/>
        <v>1</v>
      </c>
      <c r="D6295" t="s">
        <v>33</v>
      </c>
      <c r="E6295">
        <v>11</v>
      </c>
      <c r="F6295">
        <v>10159</v>
      </c>
      <c r="G6295">
        <v>543</v>
      </c>
    </row>
    <row r="6296" spans="1:7">
      <c r="A6296" s="2">
        <v>44007</v>
      </c>
      <c r="B6296" s="2">
        <f t="shared" si="196"/>
        <v>44012</v>
      </c>
      <c r="C6296" s="3">
        <f t="shared" si="197"/>
        <v>1</v>
      </c>
      <c r="D6296" t="s">
        <v>15</v>
      </c>
      <c r="E6296">
        <v>12</v>
      </c>
      <c r="F6296">
        <v>114010</v>
      </c>
      <c r="G6296">
        <v>3326</v>
      </c>
    </row>
    <row r="6297" spans="1:7">
      <c r="A6297" s="2">
        <v>44007</v>
      </c>
      <c r="B6297" s="2">
        <f t="shared" si="196"/>
        <v>44012</v>
      </c>
      <c r="C6297" s="3">
        <f t="shared" si="197"/>
        <v>1</v>
      </c>
      <c r="D6297" t="s">
        <v>18</v>
      </c>
      <c r="E6297">
        <v>13</v>
      </c>
      <c r="F6297">
        <v>67796</v>
      </c>
      <c r="G6297">
        <v>2704</v>
      </c>
    </row>
    <row r="6298" spans="1:7">
      <c r="A6298" s="2">
        <v>44007</v>
      </c>
      <c r="B6298" s="2">
        <f t="shared" si="196"/>
        <v>44012</v>
      </c>
      <c r="C6298" s="3">
        <f t="shared" si="197"/>
        <v>1</v>
      </c>
      <c r="D6298" t="s">
        <v>57</v>
      </c>
      <c r="E6298">
        <v>66</v>
      </c>
      <c r="F6298">
        <v>1214</v>
      </c>
      <c r="G6298">
        <v>6</v>
      </c>
    </row>
    <row r="6299" spans="1:7">
      <c r="A6299" s="2">
        <v>44007</v>
      </c>
      <c r="B6299" s="2">
        <f t="shared" si="196"/>
        <v>44012</v>
      </c>
      <c r="C6299" s="3">
        <f t="shared" si="197"/>
        <v>1</v>
      </c>
      <c r="D6299" t="s">
        <v>26</v>
      </c>
      <c r="E6299">
        <v>15</v>
      </c>
      <c r="F6299">
        <v>836</v>
      </c>
      <c r="G6299">
        <v>17</v>
      </c>
    </row>
    <row r="6300" spans="1:7">
      <c r="A6300" s="2">
        <v>44007</v>
      </c>
      <c r="B6300" s="2">
        <f t="shared" si="196"/>
        <v>44012</v>
      </c>
      <c r="C6300" s="3">
        <f t="shared" si="197"/>
        <v>1</v>
      </c>
      <c r="D6300" t="s">
        <v>53</v>
      </c>
      <c r="E6300">
        <v>16</v>
      </c>
      <c r="F6300">
        <v>4869</v>
      </c>
      <c r="G6300">
        <v>91</v>
      </c>
    </row>
    <row r="6301" spans="1:7">
      <c r="A6301" s="2">
        <v>44007</v>
      </c>
      <c r="B6301" s="2">
        <f t="shared" si="196"/>
        <v>44012</v>
      </c>
      <c r="C6301" s="3">
        <f t="shared" si="197"/>
        <v>1</v>
      </c>
      <c r="D6301" t="s">
        <v>6</v>
      </c>
      <c r="E6301">
        <v>17</v>
      </c>
      <c r="F6301">
        <v>140935</v>
      </c>
      <c r="G6301">
        <v>7024</v>
      </c>
    </row>
    <row r="6302" spans="1:7">
      <c r="A6302" s="2">
        <v>44007</v>
      </c>
      <c r="B6302" s="2">
        <f t="shared" si="196"/>
        <v>44012</v>
      </c>
      <c r="C6302" s="3">
        <f t="shared" si="197"/>
        <v>1</v>
      </c>
      <c r="D6302" t="s">
        <v>27</v>
      </c>
      <c r="E6302">
        <v>18</v>
      </c>
      <c r="F6302">
        <v>44779</v>
      </c>
      <c r="G6302">
        <v>2586</v>
      </c>
    </row>
    <row r="6303" spans="1:7">
      <c r="A6303" s="2">
        <v>44007</v>
      </c>
      <c r="B6303" s="2">
        <f t="shared" si="196"/>
        <v>44012</v>
      </c>
      <c r="C6303" s="3">
        <f t="shared" si="197"/>
        <v>1</v>
      </c>
      <c r="D6303" t="s">
        <v>39</v>
      </c>
      <c r="E6303">
        <v>19</v>
      </c>
      <c r="F6303">
        <v>27384</v>
      </c>
      <c r="G6303">
        <v>702</v>
      </c>
    </row>
    <row r="6304" spans="1:7">
      <c r="A6304" s="2">
        <v>44007</v>
      </c>
      <c r="B6304" s="2">
        <f t="shared" si="196"/>
        <v>44012</v>
      </c>
      <c r="C6304" s="3">
        <f t="shared" si="197"/>
        <v>1</v>
      </c>
      <c r="D6304" t="s">
        <v>34</v>
      </c>
      <c r="E6304">
        <v>20</v>
      </c>
      <c r="F6304">
        <v>13207</v>
      </c>
      <c r="G6304">
        <v>263</v>
      </c>
    </row>
    <row r="6305" spans="1:7">
      <c r="A6305" s="2">
        <v>44007</v>
      </c>
      <c r="B6305" s="2">
        <f t="shared" si="196"/>
        <v>44012</v>
      </c>
      <c r="C6305" s="3">
        <f t="shared" si="197"/>
        <v>1</v>
      </c>
      <c r="D6305" t="s">
        <v>28</v>
      </c>
      <c r="E6305">
        <v>21</v>
      </c>
      <c r="F6305">
        <v>14793</v>
      </c>
      <c r="G6305">
        <v>569</v>
      </c>
    </row>
    <row r="6306" spans="1:7">
      <c r="A6306" s="2">
        <v>44007</v>
      </c>
      <c r="B6306" s="2">
        <f t="shared" si="196"/>
        <v>44012</v>
      </c>
      <c r="C6306" s="3">
        <f t="shared" si="197"/>
        <v>1</v>
      </c>
      <c r="D6306" t="s">
        <v>40</v>
      </c>
      <c r="E6306">
        <v>22</v>
      </c>
      <c r="F6306">
        <v>53528</v>
      </c>
      <c r="G6306">
        <v>3164</v>
      </c>
    </row>
    <row r="6307" spans="1:7">
      <c r="A6307" s="2">
        <v>44007</v>
      </c>
      <c r="B6307" s="2">
        <f t="shared" si="196"/>
        <v>44012</v>
      </c>
      <c r="C6307" s="3">
        <f t="shared" si="197"/>
        <v>1</v>
      </c>
      <c r="D6307" t="s">
        <v>51</v>
      </c>
      <c r="E6307">
        <v>23</v>
      </c>
      <c r="F6307">
        <v>3070</v>
      </c>
      <c r="G6307">
        <v>103</v>
      </c>
    </row>
    <row r="6308" spans="1:7">
      <c r="A6308" s="2">
        <v>44007</v>
      </c>
      <c r="B6308" s="2">
        <f t="shared" si="196"/>
        <v>44012</v>
      </c>
      <c r="C6308" s="3">
        <f t="shared" si="197"/>
        <v>1</v>
      </c>
      <c r="D6308" t="s">
        <v>23</v>
      </c>
      <c r="E6308">
        <v>24</v>
      </c>
      <c r="F6308">
        <v>66397</v>
      </c>
      <c r="G6308">
        <v>3129</v>
      </c>
    </row>
    <row r="6309" spans="1:7">
      <c r="A6309" s="2">
        <v>44007</v>
      </c>
      <c r="B6309" s="2">
        <f t="shared" si="196"/>
        <v>44012</v>
      </c>
      <c r="C6309" s="3">
        <f t="shared" si="197"/>
        <v>1</v>
      </c>
      <c r="D6309" t="s">
        <v>9</v>
      </c>
      <c r="E6309">
        <v>25</v>
      </c>
      <c r="F6309">
        <v>107837</v>
      </c>
      <c r="G6309">
        <v>7962</v>
      </c>
    </row>
    <row r="6310" spans="1:7">
      <c r="A6310" s="2">
        <v>44007</v>
      </c>
      <c r="B6310" s="2">
        <f t="shared" si="196"/>
        <v>44012</v>
      </c>
      <c r="C6310" s="3">
        <f t="shared" si="197"/>
        <v>1</v>
      </c>
      <c r="D6310" t="s">
        <v>42</v>
      </c>
      <c r="E6310">
        <v>26</v>
      </c>
      <c r="F6310">
        <v>69159</v>
      </c>
      <c r="G6310">
        <v>6137</v>
      </c>
    </row>
    <row r="6311" spans="1:7">
      <c r="A6311" s="2">
        <v>44007</v>
      </c>
      <c r="B6311" s="2">
        <f t="shared" si="196"/>
        <v>44012</v>
      </c>
      <c r="C6311" s="3">
        <f t="shared" si="197"/>
        <v>1</v>
      </c>
      <c r="D6311" t="s">
        <v>29</v>
      </c>
      <c r="E6311">
        <v>27</v>
      </c>
      <c r="F6311">
        <v>34158</v>
      </c>
      <c r="G6311">
        <v>1441</v>
      </c>
    </row>
    <row r="6312" spans="1:7">
      <c r="A6312" s="2">
        <v>44007</v>
      </c>
      <c r="B6312" s="2">
        <f t="shared" si="196"/>
        <v>44012</v>
      </c>
      <c r="C6312" s="3">
        <f t="shared" si="197"/>
        <v>1</v>
      </c>
      <c r="D6312" t="s">
        <v>46</v>
      </c>
      <c r="E6312">
        <v>28</v>
      </c>
      <c r="F6312">
        <v>24516</v>
      </c>
      <c r="G6312">
        <v>1016</v>
      </c>
    </row>
    <row r="6313" spans="1:7">
      <c r="A6313" s="2">
        <v>44007</v>
      </c>
      <c r="B6313" s="2">
        <f t="shared" si="196"/>
        <v>44012</v>
      </c>
      <c r="C6313" s="3">
        <f t="shared" si="197"/>
        <v>1</v>
      </c>
      <c r="D6313" t="s">
        <v>35</v>
      </c>
      <c r="E6313">
        <v>29</v>
      </c>
      <c r="F6313">
        <v>20076</v>
      </c>
      <c r="G6313">
        <v>1006</v>
      </c>
    </row>
    <row r="6314" spans="1:7">
      <c r="A6314" s="2">
        <v>44007</v>
      </c>
      <c r="B6314" s="2">
        <f t="shared" si="196"/>
        <v>44012</v>
      </c>
      <c r="C6314" s="3">
        <f t="shared" si="197"/>
        <v>1</v>
      </c>
      <c r="D6314" t="s">
        <v>54</v>
      </c>
      <c r="E6314">
        <v>30</v>
      </c>
      <c r="F6314">
        <v>803</v>
      </c>
      <c r="G6314">
        <v>21</v>
      </c>
    </row>
    <row r="6315" spans="1:7">
      <c r="A6315" s="2">
        <v>44007</v>
      </c>
      <c r="B6315" s="2">
        <f t="shared" si="196"/>
        <v>44012</v>
      </c>
      <c r="C6315" s="3">
        <f t="shared" si="197"/>
        <v>1</v>
      </c>
      <c r="D6315" t="s">
        <v>12</v>
      </c>
      <c r="E6315">
        <v>31</v>
      </c>
      <c r="F6315">
        <v>18346</v>
      </c>
      <c r="G6315">
        <v>266</v>
      </c>
    </row>
    <row r="6316" spans="1:7">
      <c r="A6316" s="2">
        <v>44007</v>
      </c>
      <c r="B6316" s="2">
        <f t="shared" si="196"/>
        <v>44012</v>
      </c>
      <c r="C6316" s="3">
        <f t="shared" si="197"/>
        <v>1</v>
      </c>
      <c r="D6316" t="s">
        <v>24</v>
      </c>
      <c r="E6316">
        <v>32</v>
      </c>
      <c r="F6316">
        <v>14911</v>
      </c>
      <c r="G6316">
        <v>495</v>
      </c>
    </row>
    <row r="6317" spans="1:7">
      <c r="A6317" s="2">
        <v>44007</v>
      </c>
      <c r="B6317" s="2">
        <f t="shared" si="196"/>
        <v>44012</v>
      </c>
      <c r="C6317" s="3">
        <f t="shared" si="197"/>
        <v>1</v>
      </c>
      <c r="D6317" t="s">
        <v>19</v>
      </c>
      <c r="E6317">
        <v>33</v>
      </c>
      <c r="F6317">
        <v>5638</v>
      </c>
      <c r="G6317">
        <v>357</v>
      </c>
    </row>
    <row r="6318" spans="1:7">
      <c r="A6318" s="2">
        <v>44007</v>
      </c>
      <c r="B6318" s="2">
        <f t="shared" si="196"/>
        <v>44012</v>
      </c>
      <c r="C6318" s="3">
        <f t="shared" si="197"/>
        <v>1</v>
      </c>
      <c r="D6318" t="s">
        <v>21</v>
      </c>
      <c r="E6318">
        <v>34</v>
      </c>
      <c r="F6318">
        <v>172050</v>
      </c>
      <c r="G6318">
        <v>14872</v>
      </c>
    </row>
    <row r="6319" spans="1:7">
      <c r="A6319" s="2">
        <v>44007</v>
      </c>
      <c r="B6319" s="2">
        <f t="shared" si="196"/>
        <v>44012</v>
      </c>
      <c r="C6319" s="3">
        <f t="shared" si="197"/>
        <v>1</v>
      </c>
      <c r="D6319" t="s">
        <v>47</v>
      </c>
      <c r="E6319">
        <v>35</v>
      </c>
      <c r="F6319">
        <v>11192</v>
      </c>
      <c r="G6319">
        <v>485</v>
      </c>
    </row>
    <row r="6320" spans="1:7">
      <c r="A6320" s="2">
        <v>44007</v>
      </c>
      <c r="B6320" s="2">
        <f t="shared" si="196"/>
        <v>44012</v>
      </c>
      <c r="C6320" s="3">
        <f t="shared" si="197"/>
        <v>1</v>
      </c>
      <c r="D6320" t="s">
        <v>16</v>
      </c>
      <c r="E6320">
        <v>36</v>
      </c>
      <c r="F6320">
        <v>395168</v>
      </c>
      <c r="G6320">
        <v>31029</v>
      </c>
    </row>
    <row r="6321" spans="1:7">
      <c r="A6321" s="2">
        <v>44007</v>
      </c>
      <c r="B6321" s="2">
        <f t="shared" si="196"/>
        <v>44012</v>
      </c>
      <c r="C6321" s="3">
        <f t="shared" si="197"/>
        <v>1</v>
      </c>
      <c r="D6321" t="s">
        <v>20</v>
      </c>
      <c r="E6321">
        <v>37</v>
      </c>
      <c r="F6321">
        <v>57540</v>
      </c>
      <c r="G6321">
        <v>1305</v>
      </c>
    </row>
    <row r="6322" spans="1:7">
      <c r="A6322" s="2">
        <v>44007</v>
      </c>
      <c r="B6322" s="2">
        <f t="shared" si="196"/>
        <v>44012</v>
      </c>
      <c r="C6322" s="3">
        <f t="shared" si="197"/>
        <v>1</v>
      </c>
      <c r="D6322" t="s">
        <v>48</v>
      </c>
      <c r="E6322">
        <v>38</v>
      </c>
      <c r="F6322">
        <v>3402</v>
      </c>
      <c r="G6322">
        <v>87</v>
      </c>
    </row>
    <row r="6323" spans="1:7">
      <c r="A6323" s="2">
        <v>44007</v>
      </c>
      <c r="B6323" s="2">
        <f t="shared" si="196"/>
        <v>44012</v>
      </c>
      <c r="C6323" s="3">
        <f t="shared" si="197"/>
        <v>1</v>
      </c>
      <c r="D6323" t="s">
        <v>59</v>
      </c>
      <c r="E6323">
        <v>69</v>
      </c>
      <c r="F6323">
        <v>30</v>
      </c>
      <c r="G6323">
        <v>2</v>
      </c>
    </row>
    <row r="6324" spans="1:7">
      <c r="A6324" s="2">
        <v>44007</v>
      </c>
      <c r="B6324" s="2">
        <f t="shared" si="196"/>
        <v>44012</v>
      </c>
      <c r="C6324" s="3">
        <f t="shared" si="197"/>
        <v>1</v>
      </c>
      <c r="D6324" t="s">
        <v>41</v>
      </c>
      <c r="E6324">
        <v>39</v>
      </c>
      <c r="F6324">
        <v>47651</v>
      </c>
      <c r="G6324">
        <v>2772</v>
      </c>
    </row>
    <row r="6325" spans="1:7">
      <c r="A6325" s="2">
        <v>44007</v>
      </c>
      <c r="B6325" s="2">
        <f t="shared" si="196"/>
        <v>44012</v>
      </c>
      <c r="C6325" s="3">
        <f t="shared" si="197"/>
        <v>1</v>
      </c>
      <c r="D6325" t="s">
        <v>30</v>
      </c>
      <c r="E6325">
        <v>40</v>
      </c>
      <c r="F6325">
        <v>11947</v>
      </c>
      <c r="G6325">
        <v>375</v>
      </c>
    </row>
    <row r="6326" spans="1:7">
      <c r="A6326" s="2">
        <v>44007</v>
      </c>
      <c r="B6326" s="2">
        <f t="shared" si="196"/>
        <v>44012</v>
      </c>
      <c r="C6326" s="3">
        <f t="shared" si="197"/>
        <v>1</v>
      </c>
      <c r="D6326" t="s">
        <v>14</v>
      </c>
      <c r="E6326">
        <v>41</v>
      </c>
      <c r="F6326">
        <v>7605</v>
      </c>
      <c r="G6326">
        <v>199</v>
      </c>
    </row>
    <row r="6327" spans="1:7">
      <c r="A6327" s="2">
        <v>44007</v>
      </c>
      <c r="B6327" s="2">
        <f t="shared" si="196"/>
        <v>44012</v>
      </c>
      <c r="C6327" s="3">
        <f t="shared" si="197"/>
        <v>1</v>
      </c>
      <c r="D6327" t="s">
        <v>31</v>
      </c>
      <c r="E6327">
        <v>42</v>
      </c>
      <c r="F6327">
        <v>88230</v>
      </c>
      <c r="G6327">
        <v>6602</v>
      </c>
    </row>
    <row r="6328" spans="1:7">
      <c r="A6328" s="2">
        <v>44007</v>
      </c>
      <c r="B6328" s="2">
        <f t="shared" si="196"/>
        <v>44012</v>
      </c>
      <c r="C6328" s="3">
        <f t="shared" si="197"/>
        <v>1</v>
      </c>
      <c r="D6328" t="s">
        <v>55</v>
      </c>
      <c r="E6328">
        <v>72</v>
      </c>
      <c r="F6328">
        <v>6877</v>
      </c>
      <c r="G6328">
        <v>151</v>
      </c>
    </row>
    <row r="6329" spans="1:7">
      <c r="A6329" s="2">
        <v>44007</v>
      </c>
      <c r="B6329" s="2">
        <f t="shared" si="196"/>
        <v>44012</v>
      </c>
      <c r="C6329" s="3">
        <f t="shared" si="197"/>
        <v>1</v>
      </c>
      <c r="D6329" t="s">
        <v>17</v>
      </c>
      <c r="E6329">
        <v>44</v>
      </c>
      <c r="F6329">
        <v>16640</v>
      </c>
      <c r="G6329">
        <v>920</v>
      </c>
    </row>
    <row r="6330" spans="1:7">
      <c r="A6330" s="2">
        <v>44007</v>
      </c>
      <c r="B6330" s="2">
        <f t="shared" si="196"/>
        <v>44012</v>
      </c>
      <c r="C6330" s="3">
        <f t="shared" si="197"/>
        <v>1</v>
      </c>
      <c r="D6330" t="s">
        <v>32</v>
      </c>
      <c r="E6330">
        <v>45</v>
      </c>
      <c r="F6330">
        <v>29022</v>
      </c>
      <c r="G6330">
        <v>693</v>
      </c>
    </row>
    <row r="6331" spans="1:7">
      <c r="A6331" s="2">
        <v>44007</v>
      </c>
      <c r="B6331" s="2">
        <f t="shared" si="196"/>
        <v>44012</v>
      </c>
      <c r="C6331" s="3">
        <f t="shared" si="197"/>
        <v>1</v>
      </c>
      <c r="D6331" t="s">
        <v>43</v>
      </c>
      <c r="E6331">
        <v>46</v>
      </c>
      <c r="F6331">
        <v>6479</v>
      </c>
      <c r="G6331">
        <v>87</v>
      </c>
    </row>
    <row r="6332" spans="1:7">
      <c r="A6332" s="2">
        <v>44007</v>
      </c>
      <c r="B6332" s="2">
        <f t="shared" si="196"/>
        <v>44012</v>
      </c>
      <c r="C6332" s="3">
        <f t="shared" si="197"/>
        <v>1</v>
      </c>
      <c r="D6332" t="s">
        <v>25</v>
      </c>
      <c r="E6332">
        <v>47</v>
      </c>
      <c r="F6332">
        <v>37695</v>
      </c>
      <c r="G6332">
        <v>558</v>
      </c>
    </row>
    <row r="6333" spans="1:7">
      <c r="A6333" s="2">
        <v>44007</v>
      </c>
      <c r="B6333" s="2">
        <f t="shared" si="196"/>
        <v>44012</v>
      </c>
      <c r="C6333" s="3">
        <f t="shared" si="197"/>
        <v>1</v>
      </c>
      <c r="D6333" t="s">
        <v>11</v>
      </c>
      <c r="E6333">
        <v>48</v>
      </c>
      <c r="F6333">
        <v>136783</v>
      </c>
      <c r="G6333">
        <v>2321</v>
      </c>
    </row>
    <row r="6334" spans="1:7">
      <c r="A6334" s="2">
        <v>44007</v>
      </c>
      <c r="B6334" s="2">
        <f t="shared" si="196"/>
        <v>44012</v>
      </c>
      <c r="C6334" s="3">
        <f t="shared" si="197"/>
        <v>1</v>
      </c>
      <c r="D6334" t="s">
        <v>13</v>
      </c>
      <c r="E6334">
        <v>49</v>
      </c>
      <c r="F6334">
        <v>19544</v>
      </c>
      <c r="G6334">
        <v>164</v>
      </c>
    </row>
    <row r="6335" spans="1:7">
      <c r="A6335" s="2">
        <v>44007</v>
      </c>
      <c r="B6335" s="2">
        <f t="shared" si="196"/>
        <v>44012</v>
      </c>
      <c r="C6335" s="3">
        <f t="shared" si="197"/>
        <v>1</v>
      </c>
      <c r="D6335" t="s">
        <v>36</v>
      </c>
      <c r="E6335">
        <v>50</v>
      </c>
      <c r="F6335">
        <v>1191</v>
      </c>
      <c r="G6335">
        <v>56</v>
      </c>
    </row>
    <row r="6336" spans="1:7">
      <c r="A6336" s="2">
        <v>44007</v>
      </c>
      <c r="B6336" s="2">
        <f t="shared" si="196"/>
        <v>44012</v>
      </c>
      <c r="C6336" s="3">
        <f t="shared" si="197"/>
        <v>1</v>
      </c>
      <c r="D6336" t="s">
        <v>56</v>
      </c>
      <c r="E6336">
        <v>78</v>
      </c>
      <c r="F6336">
        <v>81</v>
      </c>
      <c r="G6336">
        <v>6</v>
      </c>
    </row>
    <row r="6337" spans="1:7">
      <c r="A6337" s="2">
        <v>44007</v>
      </c>
      <c r="B6337" s="2">
        <f t="shared" si="196"/>
        <v>44012</v>
      </c>
      <c r="C6337" s="3">
        <f t="shared" si="197"/>
        <v>1</v>
      </c>
      <c r="D6337" t="s">
        <v>37</v>
      </c>
      <c r="E6337">
        <v>51</v>
      </c>
      <c r="F6337">
        <v>59946</v>
      </c>
      <c r="G6337">
        <v>1675</v>
      </c>
    </row>
    <row r="6338" spans="1:7">
      <c r="A6338" s="2">
        <v>44007</v>
      </c>
      <c r="B6338" s="2">
        <f t="shared" si="196"/>
        <v>44012</v>
      </c>
      <c r="C6338" s="3">
        <f t="shared" si="197"/>
        <v>1</v>
      </c>
      <c r="D6338" t="s">
        <v>5</v>
      </c>
      <c r="E6338">
        <v>53</v>
      </c>
      <c r="F6338">
        <v>31998</v>
      </c>
      <c r="G6338">
        <v>1301</v>
      </c>
    </row>
    <row r="6339" spans="1:7">
      <c r="A6339" s="2">
        <v>44007</v>
      </c>
      <c r="B6339" s="2">
        <f t="shared" si="196"/>
        <v>44012</v>
      </c>
      <c r="C6339" s="3">
        <f t="shared" si="197"/>
        <v>1</v>
      </c>
      <c r="D6339" t="s">
        <v>58</v>
      </c>
      <c r="E6339">
        <v>54</v>
      </c>
      <c r="F6339">
        <v>2693</v>
      </c>
      <c r="G6339">
        <v>92</v>
      </c>
    </row>
    <row r="6340" spans="1:7">
      <c r="A6340" s="2">
        <v>44007</v>
      </c>
      <c r="B6340" s="2">
        <f t="shared" ref="B6340:B6403" si="198">EOMONTH(A6340,0)</f>
        <v>44012</v>
      </c>
      <c r="C6340" s="3">
        <f t="shared" ref="C6340:C6403" si="199">IF(A6340=B6340,0,1)</f>
        <v>1</v>
      </c>
      <c r="D6340" t="s">
        <v>10</v>
      </c>
      <c r="E6340">
        <v>55</v>
      </c>
      <c r="F6340">
        <v>29204</v>
      </c>
      <c r="G6340">
        <v>775</v>
      </c>
    </row>
    <row r="6341" spans="1:7">
      <c r="A6341" s="2">
        <v>44007</v>
      </c>
      <c r="B6341" s="2">
        <f t="shared" si="198"/>
        <v>44012</v>
      </c>
      <c r="C6341" s="3">
        <f t="shared" si="199"/>
        <v>1</v>
      </c>
      <c r="D6341" t="s">
        <v>49</v>
      </c>
      <c r="E6341">
        <v>56</v>
      </c>
      <c r="F6341">
        <v>1326</v>
      </c>
      <c r="G6341">
        <v>20</v>
      </c>
    </row>
    <row r="6342" spans="1:7">
      <c r="A6342" s="2">
        <v>44008</v>
      </c>
      <c r="B6342" s="2">
        <f t="shared" si="198"/>
        <v>44012</v>
      </c>
      <c r="C6342" s="3">
        <f t="shared" si="199"/>
        <v>1</v>
      </c>
      <c r="D6342" t="s">
        <v>52</v>
      </c>
      <c r="E6342">
        <v>1</v>
      </c>
      <c r="F6342">
        <v>34183</v>
      </c>
      <c r="G6342">
        <v>907</v>
      </c>
    </row>
    <row r="6343" spans="1:7">
      <c r="A6343" s="2">
        <v>44008</v>
      </c>
      <c r="B6343" s="2">
        <f t="shared" si="198"/>
        <v>44012</v>
      </c>
      <c r="C6343" s="3">
        <f t="shared" si="199"/>
        <v>1</v>
      </c>
      <c r="D6343" t="s">
        <v>50</v>
      </c>
      <c r="E6343">
        <v>2</v>
      </c>
      <c r="F6343">
        <v>1001</v>
      </c>
      <c r="G6343">
        <v>12</v>
      </c>
    </row>
    <row r="6344" spans="1:7">
      <c r="A6344" s="2">
        <v>44008</v>
      </c>
      <c r="B6344" s="2">
        <f t="shared" si="198"/>
        <v>44012</v>
      </c>
      <c r="C6344" s="3">
        <f t="shared" si="199"/>
        <v>1</v>
      </c>
      <c r="D6344" t="s">
        <v>8</v>
      </c>
      <c r="E6344">
        <v>4</v>
      </c>
      <c r="F6344">
        <v>66676</v>
      </c>
      <c r="G6344">
        <v>1537</v>
      </c>
    </row>
    <row r="6345" spans="1:7">
      <c r="A6345" s="2">
        <v>44008</v>
      </c>
      <c r="B6345" s="2">
        <f t="shared" si="198"/>
        <v>44012</v>
      </c>
      <c r="C6345" s="3">
        <f t="shared" si="199"/>
        <v>1</v>
      </c>
      <c r="D6345" t="s">
        <v>44</v>
      </c>
      <c r="E6345">
        <v>5</v>
      </c>
      <c r="F6345">
        <v>18740</v>
      </c>
      <c r="G6345">
        <v>249</v>
      </c>
    </row>
    <row r="6346" spans="1:7">
      <c r="A6346" s="2">
        <v>44008</v>
      </c>
      <c r="B6346" s="2">
        <f t="shared" si="198"/>
        <v>44012</v>
      </c>
      <c r="C6346" s="3">
        <f t="shared" si="199"/>
        <v>1</v>
      </c>
      <c r="D6346" t="s">
        <v>7</v>
      </c>
      <c r="E6346">
        <v>6</v>
      </c>
      <c r="F6346">
        <v>207027</v>
      </c>
      <c r="G6346">
        <v>5872</v>
      </c>
    </row>
    <row r="6347" spans="1:7">
      <c r="A6347" s="2">
        <v>44008</v>
      </c>
      <c r="B6347" s="2">
        <f t="shared" si="198"/>
        <v>44012</v>
      </c>
      <c r="C6347" s="3">
        <f t="shared" si="199"/>
        <v>1</v>
      </c>
      <c r="D6347" t="s">
        <v>22</v>
      </c>
      <c r="E6347">
        <v>8</v>
      </c>
      <c r="F6347">
        <v>31780</v>
      </c>
      <c r="G6347">
        <v>1673</v>
      </c>
    </row>
    <row r="6348" spans="1:7">
      <c r="A6348" s="2">
        <v>44008</v>
      </c>
      <c r="B6348" s="2">
        <f t="shared" si="198"/>
        <v>44012</v>
      </c>
      <c r="C6348" s="3">
        <f t="shared" si="199"/>
        <v>1</v>
      </c>
      <c r="D6348" t="s">
        <v>38</v>
      </c>
      <c r="E6348">
        <v>9</v>
      </c>
      <c r="F6348">
        <v>46059</v>
      </c>
      <c r="G6348">
        <v>4307</v>
      </c>
    </row>
    <row r="6349" spans="1:7">
      <c r="A6349" s="2">
        <v>44008</v>
      </c>
      <c r="B6349" s="2">
        <f t="shared" si="198"/>
        <v>44012</v>
      </c>
      <c r="C6349" s="3">
        <f t="shared" si="199"/>
        <v>1</v>
      </c>
      <c r="D6349" t="s">
        <v>45</v>
      </c>
      <c r="E6349">
        <v>10</v>
      </c>
      <c r="F6349">
        <v>11017</v>
      </c>
      <c r="G6349">
        <v>507</v>
      </c>
    </row>
    <row r="6350" spans="1:7">
      <c r="A6350" s="2">
        <v>44008</v>
      </c>
      <c r="B6350" s="2">
        <f t="shared" si="198"/>
        <v>44012</v>
      </c>
      <c r="C6350" s="3">
        <f t="shared" si="199"/>
        <v>1</v>
      </c>
      <c r="D6350" t="s">
        <v>33</v>
      </c>
      <c r="E6350">
        <v>11</v>
      </c>
      <c r="F6350">
        <v>10185</v>
      </c>
      <c r="G6350">
        <v>546</v>
      </c>
    </row>
    <row r="6351" spans="1:7">
      <c r="A6351" s="2">
        <v>44008</v>
      </c>
      <c r="B6351" s="2">
        <f t="shared" si="198"/>
        <v>44012</v>
      </c>
      <c r="C6351" s="3">
        <f t="shared" si="199"/>
        <v>1</v>
      </c>
      <c r="D6351" t="s">
        <v>15</v>
      </c>
      <c r="E6351">
        <v>12</v>
      </c>
      <c r="F6351">
        <v>122952</v>
      </c>
      <c r="G6351">
        <v>3365</v>
      </c>
    </row>
    <row r="6352" spans="1:7">
      <c r="A6352" s="2">
        <v>44008</v>
      </c>
      <c r="B6352" s="2">
        <f t="shared" si="198"/>
        <v>44012</v>
      </c>
      <c r="C6352" s="3">
        <f t="shared" si="199"/>
        <v>1</v>
      </c>
      <c r="D6352" t="s">
        <v>18</v>
      </c>
      <c r="E6352">
        <v>13</v>
      </c>
      <c r="F6352">
        <v>69542</v>
      </c>
      <c r="G6352">
        <v>2727</v>
      </c>
    </row>
    <row r="6353" spans="1:7">
      <c r="A6353" s="2">
        <v>44008</v>
      </c>
      <c r="B6353" s="2">
        <f t="shared" si="198"/>
        <v>44012</v>
      </c>
      <c r="C6353" s="3">
        <f t="shared" si="199"/>
        <v>1</v>
      </c>
      <c r="D6353" t="s">
        <v>57</v>
      </c>
      <c r="E6353">
        <v>66</v>
      </c>
      <c r="F6353">
        <v>1217</v>
      </c>
      <c r="G6353">
        <v>6</v>
      </c>
    </row>
    <row r="6354" spans="1:7">
      <c r="A6354" s="2">
        <v>44008</v>
      </c>
      <c r="B6354" s="2">
        <f t="shared" si="198"/>
        <v>44012</v>
      </c>
      <c r="C6354" s="3">
        <f t="shared" si="199"/>
        <v>1</v>
      </c>
      <c r="D6354" t="s">
        <v>26</v>
      </c>
      <c r="E6354">
        <v>15</v>
      </c>
      <c r="F6354">
        <v>850</v>
      </c>
      <c r="G6354">
        <v>17</v>
      </c>
    </row>
    <row r="6355" spans="1:7">
      <c r="A6355" s="2">
        <v>44008</v>
      </c>
      <c r="B6355" s="2">
        <f t="shared" si="198"/>
        <v>44012</v>
      </c>
      <c r="C6355" s="3">
        <f t="shared" si="199"/>
        <v>1</v>
      </c>
      <c r="D6355" t="s">
        <v>53</v>
      </c>
      <c r="E6355">
        <v>16</v>
      </c>
      <c r="F6355">
        <v>5149</v>
      </c>
      <c r="G6355">
        <v>91</v>
      </c>
    </row>
    <row r="6356" spans="1:7">
      <c r="A6356" s="2">
        <v>44008</v>
      </c>
      <c r="B6356" s="2">
        <f t="shared" si="198"/>
        <v>44012</v>
      </c>
      <c r="C6356" s="3">
        <f t="shared" si="199"/>
        <v>1</v>
      </c>
      <c r="D6356" t="s">
        <v>6</v>
      </c>
      <c r="E6356">
        <v>17</v>
      </c>
      <c r="F6356">
        <v>141812</v>
      </c>
      <c r="G6356">
        <v>7059</v>
      </c>
    </row>
    <row r="6357" spans="1:7">
      <c r="A6357" s="2">
        <v>44008</v>
      </c>
      <c r="B6357" s="2">
        <f t="shared" si="198"/>
        <v>44012</v>
      </c>
      <c r="C6357" s="3">
        <f t="shared" si="199"/>
        <v>1</v>
      </c>
      <c r="D6357" t="s">
        <v>27</v>
      </c>
      <c r="E6357">
        <v>18</v>
      </c>
      <c r="F6357">
        <v>45269</v>
      </c>
      <c r="G6357">
        <v>2595</v>
      </c>
    </row>
    <row r="6358" spans="1:7">
      <c r="A6358" s="2">
        <v>44008</v>
      </c>
      <c r="B6358" s="2">
        <f t="shared" si="198"/>
        <v>44012</v>
      </c>
      <c r="C6358" s="3">
        <f t="shared" si="199"/>
        <v>1</v>
      </c>
      <c r="D6358" t="s">
        <v>39</v>
      </c>
      <c r="E6358">
        <v>19</v>
      </c>
      <c r="F6358">
        <v>27828</v>
      </c>
      <c r="G6358">
        <v>704</v>
      </c>
    </row>
    <row r="6359" spans="1:7">
      <c r="A6359" s="2">
        <v>44008</v>
      </c>
      <c r="B6359" s="2">
        <f t="shared" si="198"/>
        <v>44012</v>
      </c>
      <c r="C6359" s="3">
        <f t="shared" si="199"/>
        <v>1</v>
      </c>
      <c r="D6359" t="s">
        <v>34</v>
      </c>
      <c r="E6359">
        <v>20</v>
      </c>
      <c r="F6359">
        <v>13729</v>
      </c>
      <c r="G6359">
        <v>266</v>
      </c>
    </row>
    <row r="6360" spans="1:7">
      <c r="A6360" s="2">
        <v>44008</v>
      </c>
      <c r="B6360" s="2">
        <f t="shared" si="198"/>
        <v>44012</v>
      </c>
      <c r="C6360" s="3">
        <f t="shared" si="199"/>
        <v>1</v>
      </c>
      <c r="D6360" t="s">
        <v>28</v>
      </c>
      <c r="E6360">
        <v>21</v>
      </c>
      <c r="F6360">
        <v>15033</v>
      </c>
      <c r="G6360">
        <v>575</v>
      </c>
    </row>
    <row r="6361" spans="1:7">
      <c r="A6361" s="2">
        <v>44008</v>
      </c>
      <c r="B6361" s="2">
        <f t="shared" si="198"/>
        <v>44012</v>
      </c>
      <c r="C6361" s="3">
        <f t="shared" si="199"/>
        <v>1</v>
      </c>
      <c r="D6361" t="s">
        <v>40</v>
      </c>
      <c r="E6361">
        <v>22</v>
      </c>
      <c r="F6361">
        <v>54882</v>
      </c>
      <c r="G6361">
        <v>3190</v>
      </c>
    </row>
    <row r="6362" spans="1:7">
      <c r="A6362" s="2">
        <v>44008</v>
      </c>
      <c r="B6362" s="2">
        <f t="shared" si="198"/>
        <v>44012</v>
      </c>
      <c r="C6362" s="3">
        <f t="shared" si="199"/>
        <v>1</v>
      </c>
      <c r="D6362" t="s">
        <v>51</v>
      </c>
      <c r="E6362">
        <v>23</v>
      </c>
      <c r="F6362">
        <v>3102</v>
      </c>
      <c r="G6362">
        <v>103</v>
      </c>
    </row>
    <row r="6363" spans="1:7">
      <c r="A6363" s="2">
        <v>44008</v>
      </c>
      <c r="B6363" s="2">
        <f t="shared" si="198"/>
        <v>44012</v>
      </c>
      <c r="C6363" s="3">
        <f t="shared" si="199"/>
        <v>1</v>
      </c>
      <c r="D6363" t="s">
        <v>23</v>
      </c>
      <c r="E6363">
        <v>24</v>
      </c>
      <c r="F6363">
        <v>66704</v>
      </c>
      <c r="G6363">
        <v>3142</v>
      </c>
    </row>
    <row r="6364" spans="1:7">
      <c r="A6364" s="2">
        <v>44008</v>
      </c>
      <c r="B6364" s="2">
        <f t="shared" si="198"/>
        <v>44012</v>
      </c>
      <c r="C6364" s="3">
        <f t="shared" si="199"/>
        <v>1</v>
      </c>
      <c r="D6364" t="s">
        <v>9</v>
      </c>
      <c r="E6364">
        <v>25</v>
      </c>
      <c r="F6364">
        <v>108070</v>
      </c>
      <c r="G6364">
        <v>8012</v>
      </c>
    </row>
    <row r="6365" spans="1:7">
      <c r="A6365" s="2">
        <v>44008</v>
      </c>
      <c r="B6365" s="2">
        <f t="shared" si="198"/>
        <v>44012</v>
      </c>
      <c r="C6365" s="3">
        <f t="shared" si="199"/>
        <v>1</v>
      </c>
      <c r="D6365" t="s">
        <v>42</v>
      </c>
      <c r="E6365">
        <v>26</v>
      </c>
      <c r="F6365">
        <v>69473</v>
      </c>
      <c r="G6365">
        <v>6138</v>
      </c>
    </row>
    <row r="6366" spans="1:7">
      <c r="A6366" s="2">
        <v>44008</v>
      </c>
      <c r="B6366" s="2">
        <f t="shared" si="198"/>
        <v>44012</v>
      </c>
      <c r="C6366" s="3">
        <f t="shared" si="199"/>
        <v>1</v>
      </c>
      <c r="D6366" t="s">
        <v>29</v>
      </c>
      <c r="E6366">
        <v>27</v>
      </c>
      <c r="F6366">
        <v>34651</v>
      </c>
      <c r="G6366">
        <v>1446</v>
      </c>
    </row>
    <row r="6367" spans="1:7">
      <c r="A6367" s="2">
        <v>44008</v>
      </c>
      <c r="B6367" s="2">
        <f t="shared" si="198"/>
        <v>44012</v>
      </c>
      <c r="C6367" s="3">
        <f t="shared" si="199"/>
        <v>1</v>
      </c>
      <c r="D6367" t="s">
        <v>46</v>
      </c>
      <c r="E6367">
        <v>28</v>
      </c>
      <c r="F6367">
        <v>25066</v>
      </c>
      <c r="G6367">
        <v>1022</v>
      </c>
    </row>
    <row r="6368" spans="1:7">
      <c r="A6368" s="2">
        <v>44008</v>
      </c>
      <c r="B6368" s="2">
        <f t="shared" si="198"/>
        <v>44012</v>
      </c>
      <c r="C6368" s="3">
        <f t="shared" si="199"/>
        <v>1</v>
      </c>
      <c r="D6368" t="s">
        <v>35</v>
      </c>
      <c r="E6368">
        <v>29</v>
      </c>
      <c r="F6368">
        <v>20567</v>
      </c>
      <c r="G6368">
        <v>1019</v>
      </c>
    </row>
    <row r="6369" spans="1:7">
      <c r="A6369" s="2">
        <v>44008</v>
      </c>
      <c r="B6369" s="2">
        <f t="shared" si="198"/>
        <v>44012</v>
      </c>
      <c r="C6369" s="3">
        <f t="shared" si="199"/>
        <v>1</v>
      </c>
      <c r="D6369" t="s">
        <v>54</v>
      </c>
      <c r="E6369">
        <v>30</v>
      </c>
      <c r="F6369">
        <v>829</v>
      </c>
      <c r="G6369">
        <v>22</v>
      </c>
    </row>
    <row r="6370" spans="1:7">
      <c r="A6370" s="2">
        <v>44008</v>
      </c>
      <c r="B6370" s="2">
        <f t="shared" si="198"/>
        <v>44012</v>
      </c>
      <c r="C6370" s="3">
        <f t="shared" si="199"/>
        <v>1</v>
      </c>
      <c r="D6370" t="s">
        <v>12</v>
      </c>
      <c r="E6370">
        <v>31</v>
      </c>
      <c r="F6370">
        <v>18524</v>
      </c>
      <c r="G6370">
        <v>270</v>
      </c>
    </row>
    <row r="6371" spans="1:7">
      <c r="A6371" s="2">
        <v>44008</v>
      </c>
      <c r="B6371" s="2">
        <f t="shared" si="198"/>
        <v>44012</v>
      </c>
      <c r="C6371" s="3">
        <f t="shared" si="199"/>
        <v>1</v>
      </c>
      <c r="D6371" t="s">
        <v>24</v>
      </c>
      <c r="E6371">
        <v>32</v>
      </c>
      <c r="F6371">
        <v>15359</v>
      </c>
      <c r="G6371">
        <v>498</v>
      </c>
    </row>
    <row r="6372" spans="1:7">
      <c r="A6372" s="2">
        <v>44008</v>
      </c>
      <c r="B6372" s="2">
        <f t="shared" si="198"/>
        <v>44012</v>
      </c>
      <c r="C6372" s="3">
        <f t="shared" si="199"/>
        <v>1</v>
      </c>
      <c r="D6372" t="s">
        <v>19</v>
      </c>
      <c r="E6372">
        <v>33</v>
      </c>
      <c r="F6372">
        <v>5671</v>
      </c>
      <c r="G6372">
        <v>365</v>
      </c>
    </row>
    <row r="6373" spans="1:7">
      <c r="A6373" s="2">
        <v>44008</v>
      </c>
      <c r="B6373" s="2">
        <f t="shared" si="198"/>
        <v>44012</v>
      </c>
      <c r="C6373" s="3">
        <f t="shared" si="199"/>
        <v>1</v>
      </c>
      <c r="D6373" t="s">
        <v>21</v>
      </c>
      <c r="E6373">
        <v>34</v>
      </c>
      <c r="F6373">
        <v>172438</v>
      </c>
      <c r="G6373">
        <v>14914</v>
      </c>
    </row>
    <row r="6374" spans="1:7">
      <c r="A6374" s="2">
        <v>44008</v>
      </c>
      <c r="B6374" s="2">
        <f t="shared" si="198"/>
        <v>44012</v>
      </c>
      <c r="C6374" s="3">
        <f t="shared" si="199"/>
        <v>1</v>
      </c>
      <c r="D6374" t="s">
        <v>47</v>
      </c>
      <c r="E6374">
        <v>35</v>
      </c>
      <c r="F6374">
        <v>11408</v>
      </c>
      <c r="G6374">
        <v>489</v>
      </c>
    </row>
    <row r="6375" spans="1:7">
      <c r="A6375" s="2">
        <v>44008</v>
      </c>
      <c r="B6375" s="2">
        <f t="shared" si="198"/>
        <v>44012</v>
      </c>
      <c r="C6375" s="3">
        <f t="shared" si="199"/>
        <v>1</v>
      </c>
      <c r="D6375" t="s">
        <v>16</v>
      </c>
      <c r="E6375">
        <v>36</v>
      </c>
      <c r="F6375">
        <v>395972</v>
      </c>
      <c r="G6375">
        <v>31075</v>
      </c>
    </row>
    <row r="6376" spans="1:7">
      <c r="A6376" s="2">
        <v>44008</v>
      </c>
      <c r="B6376" s="2">
        <f t="shared" si="198"/>
        <v>44012</v>
      </c>
      <c r="C6376" s="3">
        <f t="shared" si="199"/>
        <v>1</v>
      </c>
      <c r="D6376" t="s">
        <v>20</v>
      </c>
      <c r="E6376">
        <v>37</v>
      </c>
      <c r="F6376">
        <v>59257</v>
      </c>
      <c r="G6376">
        <v>1319</v>
      </c>
    </row>
    <row r="6377" spans="1:7">
      <c r="A6377" s="2">
        <v>44008</v>
      </c>
      <c r="B6377" s="2">
        <f t="shared" si="198"/>
        <v>44012</v>
      </c>
      <c r="C6377" s="3">
        <f t="shared" si="199"/>
        <v>1</v>
      </c>
      <c r="D6377" t="s">
        <v>48</v>
      </c>
      <c r="E6377">
        <v>38</v>
      </c>
      <c r="F6377">
        <v>3430</v>
      </c>
      <c r="G6377">
        <v>87</v>
      </c>
    </row>
    <row r="6378" spans="1:7">
      <c r="A6378" s="2">
        <v>44008</v>
      </c>
      <c r="B6378" s="2">
        <f t="shared" si="198"/>
        <v>44012</v>
      </c>
      <c r="C6378" s="3">
        <f t="shared" si="199"/>
        <v>1</v>
      </c>
      <c r="D6378" t="s">
        <v>59</v>
      </c>
      <c r="E6378">
        <v>69</v>
      </c>
      <c r="F6378">
        <v>30</v>
      </c>
      <c r="G6378">
        <v>2</v>
      </c>
    </row>
    <row r="6379" spans="1:7">
      <c r="A6379" s="2">
        <v>44008</v>
      </c>
      <c r="B6379" s="2">
        <f t="shared" si="198"/>
        <v>44012</v>
      </c>
      <c r="C6379" s="3">
        <f t="shared" si="199"/>
        <v>1</v>
      </c>
      <c r="D6379" t="s">
        <v>41</v>
      </c>
      <c r="E6379">
        <v>39</v>
      </c>
      <c r="F6379">
        <v>48638</v>
      </c>
      <c r="G6379">
        <v>2788</v>
      </c>
    </row>
    <row r="6380" spans="1:7">
      <c r="A6380" s="2">
        <v>44008</v>
      </c>
      <c r="B6380" s="2">
        <f t="shared" si="198"/>
        <v>44012</v>
      </c>
      <c r="C6380" s="3">
        <f t="shared" si="199"/>
        <v>1</v>
      </c>
      <c r="D6380" t="s">
        <v>30</v>
      </c>
      <c r="E6380">
        <v>40</v>
      </c>
      <c r="F6380">
        <v>12343</v>
      </c>
      <c r="G6380">
        <v>377</v>
      </c>
    </row>
    <row r="6381" spans="1:7">
      <c r="A6381" s="2">
        <v>44008</v>
      </c>
      <c r="B6381" s="2">
        <f t="shared" si="198"/>
        <v>44012</v>
      </c>
      <c r="C6381" s="3">
        <f t="shared" si="199"/>
        <v>1</v>
      </c>
      <c r="D6381" t="s">
        <v>14</v>
      </c>
      <c r="E6381">
        <v>41</v>
      </c>
      <c r="F6381">
        <v>8008</v>
      </c>
      <c r="G6381">
        <v>204</v>
      </c>
    </row>
    <row r="6382" spans="1:7">
      <c r="A6382" s="2">
        <v>44008</v>
      </c>
      <c r="B6382" s="2">
        <f t="shared" si="198"/>
        <v>44012</v>
      </c>
      <c r="C6382" s="3">
        <f t="shared" si="199"/>
        <v>1</v>
      </c>
      <c r="D6382" t="s">
        <v>31</v>
      </c>
      <c r="E6382">
        <v>42</v>
      </c>
      <c r="F6382">
        <v>88950</v>
      </c>
      <c r="G6382">
        <v>6625</v>
      </c>
    </row>
    <row r="6383" spans="1:7">
      <c r="A6383" s="2">
        <v>44008</v>
      </c>
      <c r="B6383" s="2">
        <f t="shared" si="198"/>
        <v>44012</v>
      </c>
      <c r="C6383" s="3">
        <f t="shared" si="199"/>
        <v>1</v>
      </c>
      <c r="D6383" t="s">
        <v>55</v>
      </c>
      <c r="E6383">
        <v>72</v>
      </c>
      <c r="F6383">
        <v>6922</v>
      </c>
      <c r="G6383">
        <v>151</v>
      </c>
    </row>
    <row r="6384" spans="1:7">
      <c r="A6384" s="2">
        <v>44008</v>
      </c>
      <c r="B6384" s="2">
        <f t="shared" si="198"/>
        <v>44012</v>
      </c>
      <c r="C6384" s="3">
        <f t="shared" si="199"/>
        <v>1</v>
      </c>
      <c r="D6384" t="s">
        <v>17</v>
      </c>
      <c r="E6384">
        <v>44</v>
      </c>
      <c r="F6384">
        <v>16661</v>
      </c>
      <c r="G6384">
        <v>927</v>
      </c>
    </row>
    <row r="6385" spans="1:7">
      <c r="A6385" s="2">
        <v>44008</v>
      </c>
      <c r="B6385" s="2">
        <f t="shared" si="198"/>
        <v>44012</v>
      </c>
      <c r="C6385" s="3">
        <f t="shared" si="199"/>
        <v>1</v>
      </c>
      <c r="D6385" t="s">
        <v>32</v>
      </c>
      <c r="E6385">
        <v>45</v>
      </c>
      <c r="F6385">
        <v>30335</v>
      </c>
      <c r="G6385">
        <v>694</v>
      </c>
    </row>
    <row r="6386" spans="1:7">
      <c r="A6386" s="2">
        <v>44008</v>
      </c>
      <c r="B6386" s="2">
        <f t="shared" si="198"/>
        <v>44012</v>
      </c>
      <c r="C6386" s="3">
        <f t="shared" si="199"/>
        <v>1</v>
      </c>
      <c r="D6386" t="s">
        <v>43</v>
      </c>
      <c r="E6386">
        <v>46</v>
      </c>
      <c r="F6386">
        <v>6535</v>
      </c>
      <c r="G6386">
        <v>88</v>
      </c>
    </row>
    <row r="6387" spans="1:7">
      <c r="A6387" s="2">
        <v>44008</v>
      </c>
      <c r="B6387" s="2">
        <f t="shared" si="198"/>
        <v>44012</v>
      </c>
      <c r="C6387" s="3">
        <f t="shared" si="199"/>
        <v>1</v>
      </c>
      <c r="D6387" t="s">
        <v>25</v>
      </c>
      <c r="E6387">
        <v>47</v>
      </c>
      <c r="F6387">
        <v>38802</v>
      </c>
      <c r="G6387">
        <v>569</v>
      </c>
    </row>
    <row r="6388" spans="1:7">
      <c r="A6388" s="2">
        <v>44008</v>
      </c>
      <c r="B6388" s="2">
        <f t="shared" si="198"/>
        <v>44012</v>
      </c>
      <c r="C6388" s="3">
        <f t="shared" si="199"/>
        <v>1</v>
      </c>
      <c r="D6388" t="s">
        <v>11</v>
      </c>
      <c r="E6388">
        <v>48</v>
      </c>
      <c r="F6388">
        <v>142582</v>
      </c>
      <c r="G6388">
        <v>2362</v>
      </c>
    </row>
    <row r="6389" spans="1:7">
      <c r="A6389" s="2">
        <v>44008</v>
      </c>
      <c r="B6389" s="2">
        <f t="shared" si="198"/>
        <v>44012</v>
      </c>
      <c r="C6389" s="3">
        <f t="shared" si="199"/>
        <v>1</v>
      </c>
      <c r="D6389" t="s">
        <v>13</v>
      </c>
      <c r="E6389">
        <v>49</v>
      </c>
      <c r="F6389">
        <v>20218</v>
      </c>
      <c r="G6389">
        <v>166</v>
      </c>
    </row>
    <row r="6390" spans="1:7">
      <c r="A6390" s="2">
        <v>44008</v>
      </c>
      <c r="B6390" s="2">
        <f t="shared" si="198"/>
        <v>44012</v>
      </c>
      <c r="C6390" s="3">
        <f t="shared" si="199"/>
        <v>1</v>
      </c>
      <c r="D6390" t="s">
        <v>36</v>
      </c>
      <c r="E6390">
        <v>50</v>
      </c>
      <c r="F6390">
        <v>1198</v>
      </c>
      <c r="G6390">
        <v>56</v>
      </c>
    </row>
    <row r="6391" spans="1:7">
      <c r="A6391" s="2">
        <v>44008</v>
      </c>
      <c r="B6391" s="2">
        <f t="shared" si="198"/>
        <v>44012</v>
      </c>
      <c r="C6391" s="3">
        <f t="shared" si="199"/>
        <v>1</v>
      </c>
      <c r="D6391" t="s">
        <v>56</v>
      </c>
      <c r="E6391">
        <v>78</v>
      </c>
      <c r="F6391">
        <v>81</v>
      </c>
      <c r="G6391">
        <v>6</v>
      </c>
    </row>
    <row r="6392" spans="1:7">
      <c r="A6392" s="2">
        <v>44008</v>
      </c>
      <c r="B6392" s="2">
        <f t="shared" si="198"/>
        <v>44012</v>
      </c>
      <c r="C6392" s="3">
        <f t="shared" si="199"/>
        <v>1</v>
      </c>
      <c r="D6392" t="s">
        <v>37</v>
      </c>
      <c r="E6392">
        <v>51</v>
      </c>
      <c r="F6392">
        <v>60570</v>
      </c>
      <c r="G6392">
        <v>1700</v>
      </c>
    </row>
    <row r="6393" spans="1:7">
      <c r="A6393" s="2">
        <v>44008</v>
      </c>
      <c r="B6393" s="2">
        <f t="shared" si="198"/>
        <v>44012</v>
      </c>
      <c r="C6393" s="3">
        <f t="shared" si="199"/>
        <v>1</v>
      </c>
      <c r="D6393" t="s">
        <v>5</v>
      </c>
      <c r="E6393">
        <v>53</v>
      </c>
      <c r="F6393">
        <v>32489</v>
      </c>
      <c r="G6393">
        <v>1305</v>
      </c>
    </row>
    <row r="6394" spans="1:7">
      <c r="A6394" s="2">
        <v>44008</v>
      </c>
      <c r="B6394" s="2">
        <f t="shared" si="198"/>
        <v>44012</v>
      </c>
      <c r="C6394" s="3">
        <f t="shared" si="199"/>
        <v>1</v>
      </c>
      <c r="D6394" t="s">
        <v>58</v>
      </c>
      <c r="E6394">
        <v>54</v>
      </c>
      <c r="F6394">
        <v>2729</v>
      </c>
      <c r="G6394">
        <v>92</v>
      </c>
    </row>
    <row r="6395" spans="1:7">
      <c r="A6395" s="2">
        <v>44008</v>
      </c>
      <c r="B6395" s="2">
        <f t="shared" si="198"/>
        <v>44012</v>
      </c>
      <c r="C6395" s="3">
        <f t="shared" si="199"/>
        <v>1</v>
      </c>
      <c r="D6395" t="s">
        <v>10</v>
      </c>
      <c r="E6395">
        <v>55</v>
      </c>
      <c r="F6395">
        <v>29718</v>
      </c>
      <c r="G6395">
        <v>775</v>
      </c>
    </row>
    <row r="6396" spans="1:7">
      <c r="A6396" s="2">
        <v>44008</v>
      </c>
      <c r="B6396" s="2">
        <f t="shared" si="198"/>
        <v>44012</v>
      </c>
      <c r="C6396" s="3">
        <f t="shared" si="199"/>
        <v>1</v>
      </c>
      <c r="D6396" t="s">
        <v>49</v>
      </c>
      <c r="E6396">
        <v>56</v>
      </c>
      <c r="F6396">
        <v>1368</v>
      </c>
      <c r="G6396">
        <v>20</v>
      </c>
    </row>
    <row r="6397" spans="1:7">
      <c r="A6397" s="2">
        <v>44009</v>
      </c>
      <c r="B6397" s="2">
        <f t="shared" si="198"/>
        <v>44012</v>
      </c>
      <c r="C6397" s="3">
        <f t="shared" si="199"/>
        <v>1</v>
      </c>
      <c r="D6397" t="s">
        <v>52</v>
      </c>
      <c r="E6397">
        <v>1</v>
      </c>
      <c r="F6397">
        <v>35083</v>
      </c>
      <c r="G6397">
        <v>919</v>
      </c>
    </row>
    <row r="6398" spans="1:7">
      <c r="A6398" s="2">
        <v>44009</v>
      </c>
      <c r="B6398" s="2">
        <f t="shared" si="198"/>
        <v>44012</v>
      </c>
      <c r="C6398" s="3">
        <f t="shared" si="199"/>
        <v>1</v>
      </c>
      <c r="D6398" t="s">
        <v>50</v>
      </c>
      <c r="E6398">
        <v>2</v>
      </c>
      <c r="F6398">
        <v>1027</v>
      </c>
      <c r="G6398">
        <v>12</v>
      </c>
    </row>
    <row r="6399" spans="1:7">
      <c r="A6399" s="2">
        <v>44009</v>
      </c>
      <c r="B6399" s="2">
        <f t="shared" si="198"/>
        <v>44012</v>
      </c>
      <c r="C6399" s="3">
        <f t="shared" si="199"/>
        <v>1</v>
      </c>
      <c r="D6399" t="s">
        <v>8</v>
      </c>
      <c r="E6399">
        <v>4</v>
      </c>
      <c r="F6399">
        <v>70152</v>
      </c>
      <c r="G6399">
        <v>1581</v>
      </c>
    </row>
    <row r="6400" spans="1:7">
      <c r="A6400" s="2">
        <v>44009</v>
      </c>
      <c r="B6400" s="2">
        <f t="shared" si="198"/>
        <v>44012</v>
      </c>
      <c r="C6400" s="3">
        <f t="shared" si="199"/>
        <v>1</v>
      </c>
      <c r="D6400" t="s">
        <v>44</v>
      </c>
      <c r="E6400">
        <v>5</v>
      </c>
      <c r="F6400">
        <v>19310</v>
      </c>
      <c r="G6400">
        <v>259</v>
      </c>
    </row>
    <row r="6401" spans="1:7">
      <c r="A6401" s="2">
        <v>44009</v>
      </c>
      <c r="B6401" s="2">
        <f t="shared" si="198"/>
        <v>44012</v>
      </c>
      <c r="C6401" s="3">
        <f t="shared" si="199"/>
        <v>1</v>
      </c>
      <c r="D6401" t="s">
        <v>7</v>
      </c>
      <c r="E6401">
        <v>6</v>
      </c>
      <c r="F6401">
        <v>211453</v>
      </c>
      <c r="G6401">
        <v>5902</v>
      </c>
    </row>
    <row r="6402" spans="1:7">
      <c r="A6402" s="2">
        <v>44009</v>
      </c>
      <c r="B6402" s="2">
        <f t="shared" si="198"/>
        <v>44012</v>
      </c>
      <c r="C6402" s="3">
        <f t="shared" si="199"/>
        <v>1</v>
      </c>
      <c r="D6402" t="s">
        <v>22</v>
      </c>
      <c r="E6402">
        <v>8</v>
      </c>
      <c r="F6402">
        <v>32006</v>
      </c>
      <c r="G6402">
        <v>1674</v>
      </c>
    </row>
    <row r="6403" spans="1:7">
      <c r="A6403" s="2">
        <v>44009</v>
      </c>
      <c r="B6403" s="2">
        <f t="shared" si="198"/>
        <v>44012</v>
      </c>
      <c r="C6403" s="3">
        <f t="shared" si="199"/>
        <v>1</v>
      </c>
      <c r="D6403" t="s">
        <v>38</v>
      </c>
      <c r="E6403">
        <v>9</v>
      </c>
      <c r="F6403">
        <v>46206</v>
      </c>
      <c r="G6403">
        <v>4311</v>
      </c>
    </row>
    <row r="6404" spans="1:7">
      <c r="A6404" s="2">
        <v>44009</v>
      </c>
      <c r="B6404" s="2">
        <f t="shared" ref="B6404:B6467" si="200">EOMONTH(A6404,0)</f>
        <v>44012</v>
      </c>
      <c r="C6404" s="3">
        <f t="shared" ref="C6404:C6467" si="201">IF(A6404=B6404,0,1)</f>
        <v>1</v>
      </c>
      <c r="D6404" t="s">
        <v>45</v>
      </c>
      <c r="E6404">
        <v>10</v>
      </c>
      <c r="F6404">
        <v>11091</v>
      </c>
      <c r="G6404">
        <v>507</v>
      </c>
    </row>
    <row r="6405" spans="1:7">
      <c r="A6405" s="2">
        <v>44009</v>
      </c>
      <c r="B6405" s="2">
        <f t="shared" si="200"/>
        <v>44012</v>
      </c>
      <c r="C6405" s="3">
        <f t="shared" si="201"/>
        <v>1</v>
      </c>
      <c r="D6405" t="s">
        <v>33</v>
      </c>
      <c r="E6405">
        <v>11</v>
      </c>
      <c r="F6405">
        <v>10216</v>
      </c>
      <c r="G6405">
        <v>548</v>
      </c>
    </row>
    <row r="6406" spans="1:7">
      <c r="A6406" s="2">
        <v>44009</v>
      </c>
      <c r="B6406" s="2">
        <f t="shared" si="200"/>
        <v>44012</v>
      </c>
      <c r="C6406" s="3">
        <f t="shared" si="201"/>
        <v>1</v>
      </c>
      <c r="D6406" t="s">
        <v>15</v>
      </c>
      <c r="E6406">
        <v>12</v>
      </c>
      <c r="F6406">
        <v>132537</v>
      </c>
      <c r="G6406">
        <v>3389</v>
      </c>
    </row>
    <row r="6407" spans="1:7">
      <c r="A6407" s="2">
        <v>44009</v>
      </c>
      <c r="B6407" s="2">
        <f t="shared" si="200"/>
        <v>44012</v>
      </c>
      <c r="C6407" s="3">
        <f t="shared" si="201"/>
        <v>1</v>
      </c>
      <c r="D6407" t="s">
        <v>18</v>
      </c>
      <c r="E6407">
        <v>13</v>
      </c>
      <c r="F6407">
        <v>71066</v>
      </c>
      <c r="G6407">
        <v>2733</v>
      </c>
    </row>
    <row r="6408" spans="1:7">
      <c r="A6408" s="2">
        <v>44009</v>
      </c>
      <c r="B6408" s="2">
        <f t="shared" si="200"/>
        <v>44012</v>
      </c>
      <c r="C6408" s="3">
        <f t="shared" si="201"/>
        <v>1</v>
      </c>
      <c r="D6408" t="s">
        <v>57</v>
      </c>
      <c r="E6408">
        <v>66</v>
      </c>
      <c r="F6408">
        <v>1217</v>
      </c>
      <c r="G6408">
        <v>6</v>
      </c>
    </row>
    <row r="6409" spans="1:7">
      <c r="A6409" s="2">
        <v>44009</v>
      </c>
      <c r="B6409" s="2">
        <f t="shared" si="200"/>
        <v>44012</v>
      </c>
      <c r="C6409" s="3">
        <f t="shared" si="201"/>
        <v>1</v>
      </c>
      <c r="D6409" t="s">
        <v>26</v>
      </c>
      <c r="E6409">
        <v>15</v>
      </c>
      <c r="F6409">
        <v>856</v>
      </c>
      <c r="G6409">
        <v>18</v>
      </c>
    </row>
    <row r="6410" spans="1:7">
      <c r="A6410" s="2">
        <v>44009</v>
      </c>
      <c r="B6410" s="2">
        <f t="shared" si="200"/>
        <v>44012</v>
      </c>
      <c r="C6410" s="3">
        <f t="shared" si="201"/>
        <v>1</v>
      </c>
      <c r="D6410" t="s">
        <v>53</v>
      </c>
      <c r="E6410">
        <v>16</v>
      </c>
      <c r="F6410">
        <v>5319</v>
      </c>
      <c r="G6410">
        <v>92</v>
      </c>
    </row>
    <row r="6411" spans="1:7">
      <c r="A6411" s="2">
        <v>44009</v>
      </c>
      <c r="B6411" s="2">
        <f t="shared" si="200"/>
        <v>44012</v>
      </c>
      <c r="C6411" s="3">
        <f t="shared" si="201"/>
        <v>1</v>
      </c>
      <c r="D6411" t="s">
        <v>6</v>
      </c>
      <c r="E6411">
        <v>17</v>
      </c>
      <c r="F6411">
        <v>142536</v>
      </c>
      <c r="G6411">
        <v>7083</v>
      </c>
    </row>
    <row r="6412" spans="1:7">
      <c r="A6412" s="2">
        <v>44009</v>
      </c>
      <c r="B6412" s="2">
        <f t="shared" si="200"/>
        <v>44012</v>
      </c>
      <c r="C6412" s="3">
        <f t="shared" si="201"/>
        <v>1</v>
      </c>
      <c r="D6412" t="s">
        <v>27</v>
      </c>
      <c r="E6412">
        <v>18</v>
      </c>
      <c r="F6412">
        <v>45707</v>
      </c>
      <c r="G6412">
        <v>2616</v>
      </c>
    </row>
    <row r="6413" spans="1:7">
      <c r="A6413" s="2">
        <v>44009</v>
      </c>
      <c r="B6413" s="2">
        <f t="shared" si="200"/>
        <v>44012</v>
      </c>
      <c r="C6413" s="3">
        <f t="shared" si="201"/>
        <v>1</v>
      </c>
      <c r="D6413" t="s">
        <v>39</v>
      </c>
      <c r="E6413">
        <v>19</v>
      </c>
      <c r="F6413">
        <v>28203</v>
      </c>
      <c r="G6413">
        <v>704</v>
      </c>
    </row>
    <row r="6414" spans="1:7">
      <c r="A6414" s="2">
        <v>44009</v>
      </c>
      <c r="B6414" s="2">
        <f t="shared" si="200"/>
        <v>44012</v>
      </c>
      <c r="C6414" s="3">
        <f t="shared" si="201"/>
        <v>1</v>
      </c>
      <c r="D6414" t="s">
        <v>34</v>
      </c>
      <c r="E6414">
        <v>20</v>
      </c>
      <c r="F6414">
        <v>13767</v>
      </c>
      <c r="G6414">
        <v>269</v>
      </c>
    </row>
    <row r="6415" spans="1:7">
      <c r="A6415" s="2">
        <v>44009</v>
      </c>
      <c r="B6415" s="2">
        <f t="shared" si="200"/>
        <v>44012</v>
      </c>
      <c r="C6415" s="3">
        <f t="shared" si="201"/>
        <v>1</v>
      </c>
      <c r="D6415" t="s">
        <v>28</v>
      </c>
      <c r="E6415">
        <v>21</v>
      </c>
      <c r="F6415">
        <v>15337</v>
      </c>
      <c r="G6415">
        <v>575</v>
      </c>
    </row>
    <row r="6416" spans="1:7">
      <c r="A6416" s="2">
        <v>44009</v>
      </c>
      <c r="B6416" s="2">
        <f t="shared" si="200"/>
        <v>44012</v>
      </c>
      <c r="C6416" s="3">
        <f t="shared" si="201"/>
        <v>1</v>
      </c>
      <c r="D6416" t="s">
        <v>40</v>
      </c>
      <c r="E6416">
        <v>22</v>
      </c>
      <c r="F6416">
        <v>54882</v>
      </c>
      <c r="G6416">
        <v>3190</v>
      </c>
    </row>
    <row r="6417" spans="1:7">
      <c r="A6417" s="2">
        <v>44009</v>
      </c>
      <c r="B6417" s="2">
        <f t="shared" si="200"/>
        <v>44012</v>
      </c>
      <c r="C6417" s="3">
        <f t="shared" si="201"/>
        <v>1</v>
      </c>
      <c r="D6417" t="s">
        <v>51</v>
      </c>
      <c r="E6417">
        <v>23</v>
      </c>
      <c r="F6417">
        <v>3154</v>
      </c>
      <c r="G6417">
        <v>104</v>
      </c>
    </row>
    <row r="6418" spans="1:7">
      <c r="A6418" s="2">
        <v>44009</v>
      </c>
      <c r="B6418" s="2">
        <f t="shared" si="200"/>
        <v>44012</v>
      </c>
      <c r="C6418" s="3">
        <f t="shared" si="201"/>
        <v>1</v>
      </c>
      <c r="D6418" t="s">
        <v>23</v>
      </c>
      <c r="E6418">
        <v>24</v>
      </c>
      <c r="F6418">
        <v>67032</v>
      </c>
      <c r="G6418">
        <v>3157</v>
      </c>
    </row>
    <row r="6419" spans="1:7">
      <c r="A6419" s="2">
        <v>44009</v>
      </c>
      <c r="B6419" s="2">
        <f t="shared" si="200"/>
        <v>44012</v>
      </c>
      <c r="C6419" s="3">
        <f t="shared" si="201"/>
        <v>1</v>
      </c>
      <c r="D6419" t="s">
        <v>9</v>
      </c>
      <c r="E6419">
        <v>25</v>
      </c>
      <c r="F6419">
        <v>108443</v>
      </c>
      <c r="G6419">
        <v>8040</v>
      </c>
    </row>
    <row r="6420" spans="1:7">
      <c r="A6420" s="2">
        <v>44009</v>
      </c>
      <c r="B6420" s="2">
        <f t="shared" si="200"/>
        <v>44012</v>
      </c>
      <c r="C6420" s="3">
        <f t="shared" si="201"/>
        <v>1</v>
      </c>
      <c r="D6420" t="s">
        <v>42</v>
      </c>
      <c r="E6420">
        <v>26</v>
      </c>
      <c r="F6420">
        <v>69802</v>
      </c>
      <c r="G6420">
        <v>6157</v>
      </c>
    </row>
    <row r="6421" spans="1:7">
      <c r="A6421" s="2">
        <v>44009</v>
      </c>
      <c r="B6421" s="2">
        <f t="shared" si="200"/>
        <v>44012</v>
      </c>
      <c r="C6421" s="3">
        <f t="shared" si="201"/>
        <v>1</v>
      </c>
      <c r="D6421" t="s">
        <v>29</v>
      </c>
      <c r="E6421">
        <v>27</v>
      </c>
      <c r="F6421">
        <v>35068</v>
      </c>
      <c r="G6421">
        <v>1452</v>
      </c>
    </row>
    <row r="6422" spans="1:7">
      <c r="A6422" s="2">
        <v>44009</v>
      </c>
      <c r="B6422" s="2">
        <f t="shared" si="200"/>
        <v>44012</v>
      </c>
      <c r="C6422" s="3">
        <f t="shared" si="201"/>
        <v>1</v>
      </c>
      <c r="D6422" t="s">
        <v>46</v>
      </c>
      <c r="E6422">
        <v>28</v>
      </c>
      <c r="F6422">
        <v>25531</v>
      </c>
      <c r="G6422">
        <v>1035</v>
      </c>
    </row>
    <row r="6423" spans="1:7">
      <c r="A6423" s="2">
        <v>44009</v>
      </c>
      <c r="B6423" s="2">
        <f t="shared" si="200"/>
        <v>44012</v>
      </c>
      <c r="C6423" s="3">
        <f t="shared" si="201"/>
        <v>1</v>
      </c>
      <c r="D6423" t="s">
        <v>35</v>
      </c>
      <c r="E6423">
        <v>29</v>
      </c>
      <c r="F6423">
        <v>20909</v>
      </c>
      <c r="G6423">
        <v>1021</v>
      </c>
    </row>
    <row r="6424" spans="1:7">
      <c r="A6424" s="2">
        <v>44009</v>
      </c>
      <c r="B6424" s="2">
        <f t="shared" si="200"/>
        <v>44012</v>
      </c>
      <c r="C6424" s="3">
        <f t="shared" si="201"/>
        <v>1</v>
      </c>
      <c r="D6424" t="s">
        <v>54</v>
      </c>
      <c r="E6424">
        <v>30</v>
      </c>
      <c r="F6424">
        <v>852</v>
      </c>
      <c r="G6424">
        <v>22</v>
      </c>
    </row>
    <row r="6425" spans="1:7">
      <c r="A6425" s="2">
        <v>44009</v>
      </c>
      <c r="B6425" s="2">
        <f t="shared" si="200"/>
        <v>44012</v>
      </c>
      <c r="C6425" s="3">
        <f t="shared" si="201"/>
        <v>1</v>
      </c>
      <c r="D6425" t="s">
        <v>12</v>
      </c>
      <c r="E6425">
        <v>31</v>
      </c>
      <c r="F6425">
        <v>18775</v>
      </c>
      <c r="G6425">
        <v>271</v>
      </c>
    </row>
    <row r="6426" spans="1:7">
      <c r="A6426" s="2">
        <v>44009</v>
      </c>
      <c r="B6426" s="2">
        <f t="shared" si="200"/>
        <v>44012</v>
      </c>
      <c r="C6426" s="3">
        <f t="shared" si="201"/>
        <v>1</v>
      </c>
      <c r="D6426" t="s">
        <v>24</v>
      </c>
      <c r="E6426">
        <v>32</v>
      </c>
      <c r="F6426">
        <v>16400</v>
      </c>
      <c r="G6426">
        <v>500</v>
      </c>
    </row>
    <row r="6427" spans="1:7">
      <c r="A6427" s="2">
        <v>44009</v>
      </c>
      <c r="B6427" s="2">
        <f t="shared" si="200"/>
        <v>44012</v>
      </c>
      <c r="C6427" s="3">
        <f t="shared" si="201"/>
        <v>1</v>
      </c>
      <c r="D6427" t="s">
        <v>19</v>
      </c>
      <c r="E6427">
        <v>33</v>
      </c>
      <c r="F6427">
        <v>5717</v>
      </c>
      <c r="G6427">
        <v>367</v>
      </c>
    </row>
    <row r="6428" spans="1:7">
      <c r="A6428" s="2">
        <v>44009</v>
      </c>
      <c r="B6428" s="2">
        <f t="shared" si="200"/>
        <v>44012</v>
      </c>
      <c r="C6428" s="3">
        <f t="shared" si="201"/>
        <v>1</v>
      </c>
      <c r="D6428" t="s">
        <v>21</v>
      </c>
      <c r="E6428">
        <v>34</v>
      </c>
      <c r="F6428">
        <v>172727</v>
      </c>
      <c r="G6428">
        <v>14948</v>
      </c>
    </row>
    <row r="6429" spans="1:7">
      <c r="A6429" s="2">
        <v>44009</v>
      </c>
      <c r="B6429" s="2">
        <f t="shared" si="200"/>
        <v>44012</v>
      </c>
      <c r="C6429" s="3">
        <f t="shared" si="201"/>
        <v>1</v>
      </c>
      <c r="D6429" t="s">
        <v>47</v>
      </c>
      <c r="E6429">
        <v>35</v>
      </c>
      <c r="F6429">
        <v>11619</v>
      </c>
      <c r="G6429">
        <v>491</v>
      </c>
    </row>
    <row r="6430" spans="1:7">
      <c r="A6430" s="2">
        <v>44009</v>
      </c>
      <c r="B6430" s="2">
        <f t="shared" si="200"/>
        <v>44012</v>
      </c>
      <c r="C6430" s="3">
        <f t="shared" si="201"/>
        <v>1</v>
      </c>
      <c r="D6430" t="s">
        <v>16</v>
      </c>
      <c r="E6430">
        <v>36</v>
      </c>
      <c r="F6430">
        <v>396669</v>
      </c>
      <c r="G6430">
        <v>31105</v>
      </c>
    </row>
    <row r="6431" spans="1:7">
      <c r="A6431" s="2">
        <v>44009</v>
      </c>
      <c r="B6431" s="2">
        <f t="shared" si="200"/>
        <v>44012</v>
      </c>
      <c r="C6431" s="3">
        <f t="shared" si="201"/>
        <v>1</v>
      </c>
      <c r="D6431" t="s">
        <v>20</v>
      </c>
      <c r="E6431">
        <v>37</v>
      </c>
      <c r="F6431">
        <v>60709</v>
      </c>
      <c r="G6431">
        <v>1334</v>
      </c>
    </row>
    <row r="6432" spans="1:7">
      <c r="A6432" s="2">
        <v>44009</v>
      </c>
      <c r="B6432" s="2">
        <f t="shared" si="200"/>
        <v>44012</v>
      </c>
      <c r="C6432" s="3">
        <f t="shared" si="201"/>
        <v>1</v>
      </c>
      <c r="D6432" t="s">
        <v>48</v>
      </c>
      <c r="E6432">
        <v>38</v>
      </c>
      <c r="F6432">
        <v>3467</v>
      </c>
      <c r="G6432">
        <v>87</v>
      </c>
    </row>
    <row r="6433" spans="1:7">
      <c r="A6433" s="2">
        <v>44009</v>
      </c>
      <c r="B6433" s="2">
        <f t="shared" si="200"/>
        <v>44012</v>
      </c>
      <c r="C6433" s="3">
        <f t="shared" si="201"/>
        <v>1</v>
      </c>
      <c r="D6433" t="s">
        <v>59</v>
      </c>
      <c r="E6433">
        <v>69</v>
      </c>
      <c r="F6433">
        <v>30</v>
      </c>
      <c r="G6433">
        <v>2</v>
      </c>
    </row>
    <row r="6434" spans="1:7">
      <c r="A6434" s="2">
        <v>44009</v>
      </c>
      <c r="B6434" s="2">
        <f t="shared" si="200"/>
        <v>44012</v>
      </c>
      <c r="C6434" s="3">
        <f t="shared" si="201"/>
        <v>1</v>
      </c>
      <c r="D6434" t="s">
        <v>41</v>
      </c>
      <c r="E6434">
        <v>39</v>
      </c>
      <c r="F6434">
        <v>49455</v>
      </c>
      <c r="G6434">
        <v>2804</v>
      </c>
    </row>
    <row r="6435" spans="1:7">
      <c r="A6435" s="2">
        <v>44009</v>
      </c>
      <c r="B6435" s="2">
        <f t="shared" si="200"/>
        <v>44012</v>
      </c>
      <c r="C6435" s="3">
        <f t="shared" si="201"/>
        <v>1</v>
      </c>
      <c r="D6435" t="s">
        <v>30</v>
      </c>
      <c r="E6435">
        <v>40</v>
      </c>
      <c r="F6435">
        <v>12642</v>
      </c>
      <c r="G6435">
        <v>384</v>
      </c>
    </row>
    <row r="6436" spans="1:7">
      <c r="A6436" s="2">
        <v>44009</v>
      </c>
      <c r="B6436" s="2">
        <f t="shared" si="200"/>
        <v>44012</v>
      </c>
      <c r="C6436" s="3">
        <f t="shared" si="201"/>
        <v>1</v>
      </c>
      <c r="D6436" t="s">
        <v>14</v>
      </c>
      <c r="E6436">
        <v>41</v>
      </c>
      <c r="F6436">
        <v>8110</v>
      </c>
      <c r="G6436">
        <v>204</v>
      </c>
    </row>
    <row r="6437" spans="1:7">
      <c r="A6437" s="2">
        <v>44009</v>
      </c>
      <c r="B6437" s="2">
        <f t="shared" si="200"/>
        <v>44012</v>
      </c>
      <c r="C6437" s="3">
        <f t="shared" si="201"/>
        <v>1</v>
      </c>
      <c r="D6437" t="s">
        <v>31</v>
      </c>
      <c r="E6437">
        <v>42</v>
      </c>
      <c r="F6437">
        <v>89400</v>
      </c>
      <c r="G6437">
        <v>6652</v>
      </c>
    </row>
    <row r="6438" spans="1:7">
      <c r="A6438" s="2">
        <v>44009</v>
      </c>
      <c r="B6438" s="2">
        <f t="shared" si="200"/>
        <v>44012</v>
      </c>
      <c r="C6438" s="3">
        <f t="shared" si="201"/>
        <v>1</v>
      </c>
      <c r="D6438" t="s">
        <v>55</v>
      </c>
      <c r="E6438">
        <v>72</v>
      </c>
      <c r="F6438">
        <v>7066</v>
      </c>
      <c r="G6438">
        <v>152</v>
      </c>
    </row>
    <row r="6439" spans="1:7">
      <c r="A6439" s="2">
        <v>44009</v>
      </c>
      <c r="B6439" s="2">
        <f t="shared" si="200"/>
        <v>44012</v>
      </c>
      <c r="C6439" s="3">
        <f t="shared" si="201"/>
        <v>1</v>
      </c>
      <c r="D6439" t="s">
        <v>17</v>
      </c>
      <c r="E6439">
        <v>44</v>
      </c>
      <c r="F6439">
        <v>16661</v>
      </c>
      <c r="G6439">
        <v>927</v>
      </c>
    </row>
    <row r="6440" spans="1:7">
      <c r="A6440" s="2">
        <v>44009</v>
      </c>
      <c r="B6440" s="2">
        <f t="shared" si="200"/>
        <v>44012</v>
      </c>
      <c r="C6440" s="3">
        <f t="shared" si="201"/>
        <v>1</v>
      </c>
      <c r="D6440" t="s">
        <v>32</v>
      </c>
      <c r="E6440">
        <v>45</v>
      </c>
      <c r="F6440">
        <v>31939</v>
      </c>
      <c r="G6440">
        <v>711</v>
      </c>
    </row>
    <row r="6441" spans="1:7">
      <c r="A6441" s="2">
        <v>44009</v>
      </c>
      <c r="B6441" s="2">
        <f t="shared" si="200"/>
        <v>44012</v>
      </c>
      <c r="C6441" s="3">
        <f t="shared" si="201"/>
        <v>1</v>
      </c>
      <c r="D6441" t="s">
        <v>43</v>
      </c>
      <c r="E6441">
        <v>46</v>
      </c>
      <c r="F6441">
        <v>6626</v>
      </c>
      <c r="G6441">
        <v>91</v>
      </c>
    </row>
    <row r="6442" spans="1:7">
      <c r="A6442" s="2">
        <v>44009</v>
      </c>
      <c r="B6442" s="2">
        <f t="shared" si="200"/>
        <v>44012</v>
      </c>
      <c r="C6442" s="3">
        <f t="shared" si="201"/>
        <v>1</v>
      </c>
      <c r="D6442" t="s">
        <v>25</v>
      </c>
      <c r="E6442">
        <v>47</v>
      </c>
      <c r="F6442">
        <v>39813</v>
      </c>
      <c r="G6442">
        <v>577</v>
      </c>
    </row>
    <row r="6443" spans="1:7">
      <c r="A6443" s="2">
        <v>44009</v>
      </c>
      <c r="B6443" s="2">
        <f t="shared" si="200"/>
        <v>44012</v>
      </c>
      <c r="C6443" s="3">
        <f t="shared" si="201"/>
        <v>1</v>
      </c>
      <c r="D6443" t="s">
        <v>11</v>
      </c>
      <c r="E6443">
        <v>48</v>
      </c>
      <c r="F6443">
        <v>148639</v>
      </c>
      <c r="G6443">
        <v>2398</v>
      </c>
    </row>
    <row r="6444" spans="1:7">
      <c r="A6444" s="2">
        <v>44009</v>
      </c>
      <c r="B6444" s="2">
        <f t="shared" si="200"/>
        <v>44012</v>
      </c>
      <c r="C6444" s="3">
        <f t="shared" si="201"/>
        <v>1</v>
      </c>
      <c r="D6444" t="s">
        <v>13</v>
      </c>
      <c r="E6444">
        <v>49</v>
      </c>
      <c r="F6444">
        <v>20735</v>
      </c>
      <c r="G6444">
        <v>167</v>
      </c>
    </row>
    <row r="6445" spans="1:7">
      <c r="A6445" s="2">
        <v>44009</v>
      </c>
      <c r="B6445" s="2">
        <f t="shared" si="200"/>
        <v>44012</v>
      </c>
      <c r="C6445" s="3">
        <f t="shared" si="201"/>
        <v>1</v>
      </c>
      <c r="D6445" t="s">
        <v>36</v>
      </c>
      <c r="E6445">
        <v>50</v>
      </c>
      <c r="F6445">
        <v>1200</v>
      </c>
      <c r="G6445">
        <v>56</v>
      </c>
    </row>
    <row r="6446" spans="1:7">
      <c r="A6446" s="2">
        <v>44009</v>
      </c>
      <c r="B6446" s="2">
        <f t="shared" si="200"/>
        <v>44012</v>
      </c>
      <c r="C6446" s="3">
        <f t="shared" si="201"/>
        <v>1</v>
      </c>
      <c r="D6446" t="s">
        <v>56</v>
      </c>
      <c r="E6446">
        <v>78</v>
      </c>
      <c r="F6446">
        <v>81</v>
      </c>
      <c r="G6446">
        <v>6</v>
      </c>
    </row>
    <row r="6447" spans="1:7">
      <c r="A6447" s="2">
        <v>44009</v>
      </c>
      <c r="B6447" s="2">
        <f t="shared" si="200"/>
        <v>44012</v>
      </c>
      <c r="C6447" s="3">
        <f t="shared" si="201"/>
        <v>1</v>
      </c>
      <c r="D6447" t="s">
        <v>37</v>
      </c>
      <c r="E6447">
        <v>51</v>
      </c>
      <c r="F6447">
        <v>61247</v>
      </c>
      <c r="G6447">
        <v>1724</v>
      </c>
    </row>
    <row r="6448" spans="1:7">
      <c r="A6448" s="2">
        <v>44009</v>
      </c>
      <c r="B6448" s="2">
        <f t="shared" si="200"/>
        <v>44012</v>
      </c>
      <c r="C6448" s="3">
        <f t="shared" si="201"/>
        <v>1</v>
      </c>
      <c r="D6448" t="s">
        <v>5</v>
      </c>
      <c r="E6448">
        <v>53</v>
      </c>
      <c r="F6448">
        <v>33031</v>
      </c>
      <c r="G6448">
        <v>1311</v>
      </c>
    </row>
    <row r="6449" spans="1:7">
      <c r="A6449" s="2">
        <v>44009</v>
      </c>
      <c r="B6449" s="2">
        <f t="shared" si="200"/>
        <v>44012</v>
      </c>
      <c r="C6449" s="3">
        <f t="shared" si="201"/>
        <v>1</v>
      </c>
      <c r="D6449" t="s">
        <v>58</v>
      </c>
      <c r="E6449">
        <v>54</v>
      </c>
      <c r="F6449">
        <v>2781</v>
      </c>
      <c r="G6449">
        <v>93</v>
      </c>
    </row>
    <row r="6450" spans="1:7">
      <c r="A6450" s="2">
        <v>44009</v>
      </c>
      <c r="B6450" s="2">
        <f t="shared" si="200"/>
        <v>44012</v>
      </c>
      <c r="C6450" s="3">
        <f t="shared" si="201"/>
        <v>1</v>
      </c>
      <c r="D6450" t="s">
        <v>10</v>
      </c>
      <c r="E6450">
        <v>55</v>
      </c>
      <c r="F6450">
        <v>30235</v>
      </c>
      <c r="G6450">
        <v>786</v>
      </c>
    </row>
    <row r="6451" spans="1:7">
      <c r="A6451" s="2">
        <v>44009</v>
      </c>
      <c r="B6451" s="2">
        <f t="shared" si="200"/>
        <v>44012</v>
      </c>
      <c r="C6451" s="3">
        <f t="shared" si="201"/>
        <v>1</v>
      </c>
      <c r="D6451" t="s">
        <v>49</v>
      </c>
      <c r="E6451">
        <v>56</v>
      </c>
      <c r="F6451">
        <v>1392</v>
      </c>
      <c r="G6451">
        <v>20</v>
      </c>
    </row>
    <row r="6452" spans="1:7">
      <c r="A6452" s="2">
        <v>44010</v>
      </c>
      <c r="B6452" s="2">
        <f t="shared" si="200"/>
        <v>44012</v>
      </c>
      <c r="C6452" s="3">
        <f t="shared" si="201"/>
        <v>1</v>
      </c>
      <c r="D6452" t="s">
        <v>52</v>
      </c>
      <c r="E6452">
        <v>1</v>
      </c>
      <c r="F6452">
        <v>35441</v>
      </c>
      <c r="G6452">
        <v>919</v>
      </c>
    </row>
    <row r="6453" spans="1:7">
      <c r="A6453" s="2">
        <v>44010</v>
      </c>
      <c r="B6453" s="2">
        <f t="shared" si="200"/>
        <v>44012</v>
      </c>
      <c r="C6453" s="3">
        <f t="shared" si="201"/>
        <v>1</v>
      </c>
      <c r="D6453" t="s">
        <v>50</v>
      </c>
      <c r="E6453">
        <v>2</v>
      </c>
      <c r="F6453">
        <v>1060</v>
      </c>
      <c r="G6453">
        <v>12</v>
      </c>
    </row>
    <row r="6454" spans="1:7">
      <c r="A6454" s="2">
        <v>44010</v>
      </c>
      <c r="B6454" s="2">
        <f t="shared" si="200"/>
        <v>44012</v>
      </c>
      <c r="C6454" s="3">
        <f t="shared" si="201"/>
        <v>1</v>
      </c>
      <c r="D6454" t="s">
        <v>8</v>
      </c>
      <c r="E6454">
        <v>4</v>
      </c>
      <c r="F6454">
        <v>73961</v>
      </c>
      <c r="G6454">
        <v>1594</v>
      </c>
    </row>
    <row r="6455" spans="1:7">
      <c r="A6455" s="2">
        <v>44010</v>
      </c>
      <c r="B6455" s="2">
        <f t="shared" si="200"/>
        <v>44012</v>
      </c>
      <c r="C6455" s="3">
        <f t="shared" si="201"/>
        <v>1</v>
      </c>
      <c r="D6455" t="s">
        <v>44</v>
      </c>
      <c r="E6455">
        <v>5</v>
      </c>
      <c r="F6455">
        <v>19818</v>
      </c>
      <c r="G6455">
        <v>264</v>
      </c>
    </row>
    <row r="6456" spans="1:7">
      <c r="A6456" s="2">
        <v>44010</v>
      </c>
      <c r="B6456" s="2">
        <f t="shared" si="200"/>
        <v>44012</v>
      </c>
      <c r="C6456" s="3">
        <f t="shared" si="201"/>
        <v>1</v>
      </c>
      <c r="D6456" t="s">
        <v>7</v>
      </c>
      <c r="E6456">
        <v>6</v>
      </c>
      <c r="F6456">
        <v>216955</v>
      </c>
      <c r="G6456">
        <v>5937</v>
      </c>
    </row>
    <row r="6457" spans="1:7">
      <c r="A6457" s="2">
        <v>44010</v>
      </c>
      <c r="B6457" s="2">
        <f t="shared" si="200"/>
        <v>44012</v>
      </c>
      <c r="C6457" s="3">
        <f t="shared" si="201"/>
        <v>1</v>
      </c>
      <c r="D6457" t="s">
        <v>22</v>
      </c>
      <c r="E6457">
        <v>8</v>
      </c>
      <c r="F6457">
        <v>32290</v>
      </c>
      <c r="G6457">
        <v>1676</v>
      </c>
    </row>
    <row r="6458" spans="1:7">
      <c r="A6458" s="2">
        <v>44010</v>
      </c>
      <c r="B6458" s="2">
        <f t="shared" si="200"/>
        <v>44012</v>
      </c>
      <c r="C6458" s="3">
        <f t="shared" si="201"/>
        <v>1</v>
      </c>
      <c r="D6458" t="s">
        <v>38</v>
      </c>
      <c r="E6458">
        <v>9</v>
      </c>
      <c r="F6458">
        <v>46303</v>
      </c>
      <c r="G6458">
        <v>4316</v>
      </c>
    </row>
    <row r="6459" spans="1:7">
      <c r="A6459" s="2">
        <v>44010</v>
      </c>
      <c r="B6459" s="2">
        <f t="shared" si="200"/>
        <v>44012</v>
      </c>
      <c r="C6459" s="3">
        <f t="shared" si="201"/>
        <v>1</v>
      </c>
      <c r="D6459" t="s">
        <v>45</v>
      </c>
      <c r="E6459">
        <v>10</v>
      </c>
      <c r="F6459">
        <v>11226</v>
      </c>
      <c r="G6459">
        <v>507</v>
      </c>
    </row>
    <row r="6460" spans="1:7">
      <c r="A6460" s="2">
        <v>44010</v>
      </c>
      <c r="B6460" s="2">
        <f t="shared" si="200"/>
        <v>44012</v>
      </c>
      <c r="C6460" s="3">
        <f t="shared" si="201"/>
        <v>1</v>
      </c>
      <c r="D6460" t="s">
        <v>33</v>
      </c>
      <c r="E6460">
        <v>11</v>
      </c>
      <c r="F6460">
        <v>10248</v>
      </c>
      <c r="G6460">
        <v>550</v>
      </c>
    </row>
    <row r="6461" spans="1:7">
      <c r="A6461" s="2">
        <v>44010</v>
      </c>
      <c r="B6461" s="2">
        <f t="shared" si="200"/>
        <v>44012</v>
      </c>
      <c r="C6461" s="3">
        <f t="shared" si="201"/>
        <v>1</v>
      </c>
      <c r="D6461" t="s">
        <v>15</v>
      </c>
      <c r="E6461">
        <v>12</v>
      </c>
      <c r="F6461">
        <v>141067</v>
      </c>
      <c r="G6461">
        <v>3418</v>
      </c>
    </row>
    <row r="6462" spans="1:7">
      <c r="A6462" s="2">
        <v>44010</v>
      </c>
      <c r="B6462" s="2">
        <f t="shared" si="200"/>
        <v>44012</v>
      </c>
      <c r="C6462" s="3">
        <f t="shared" si="201"/>
        <v>1</v>
      </c>
      <c r="D6462" t="s">
        <v>18</v>
      </c>
      <c r="E6462">
        <v>13</v>
      </c>
      <c r="F6462">
        <v>72800</v>
      </c>
      <c r="G6462">
        <v>2735</v>
      </c>
    </row>
    <row r="6463" spans="1:7">
      <c r="A6463" s="2">
        <v>44010</v>
      </c>
      <c r="B6463" s="2">
        <f t="shared" si="200"/>
        <v>44012</v>
      </c>
      <c r="C6463" s="3">
        <f t="shared" si="201"/>
        <v>1</v>
      </c>
      <c r="D6463" t="s">
        <v>57</v>
      </c>
      <c r="E6463">
        <v>66</v>
      </c>
      <c r="F6463">
        <v>1217</v>
      </c>
      <c r="G6463">
        <v>6</v>
      </c>
    </row>
    <row r="6464" spans="1:7">
      <c r="A6464" s="2">
        <v>44010</v>
      </c>
      <c r="B6464" s="2">
        <f t="shared" si="200"/>
        <v>44012</v>
      </c>
      <c r="C6464" s="3">
        <f t="shared" si="201"/>
        <v>1</v>
      </c>
      <c r="D6464" t="s">
        <v>26</v>
      </c>
      <c r="E6464">
        <v>15</v>
      </c>
      <c r="F6464">
        <v>883</v>
      </c>
      <c r="G6464">
        <v>18</v>
      </c>
    </row>
    <row r="6465" spans="1:7">
      <c r="A6465" s="2">
        <v>44010</v>
      </c>
      <c r="B6465" s="2">
        <f t="shared" si="200"/>
        <v>44012</v>
      </c>
      <c r="C6465" s="3">
        <f t="shared" si="201"/>
        <v>1</v>
      </c>
      <c r="D6465" t="s">
        <v>53</v>
      </c>
      <c r="E6465">
        <v>16</v>
      </c>
      <c r="F6465">
        <v>5543</v>
      </c>
      <c r="G6465">
        <v>91</v>
      </c>
    </row>
    <row r="6466" spans="1:7">
      <c r="A6466" s="2">
        <v>44010</v>
      </c>
      <c r="B6466" s="2">
        <f t="shared" si="200"/>
        <v>44012</v>
      </c>
      <c r="C6466" s="3">
        <f t="shared" si="201"/>
        <v>1</v>
      </c>
      <c r="D6466" t="s">
        <v>6</v>
      </c>
      <c r="E6466">
        <v>17</v>
      </c>
      <c r="F6466">
        <v>143117</v>
      </c>
      <c r="G6466">
        <v>7098</v>
      </c>
    </row>
    <row r="6467" spans="1:7">
      <c r="A6467" s="2">
        <v>44010</v>
      </c>
      <c r="B6467" s="2">
        <f t="shared" si="200"/>
        <v>44012</v>
      </c>
      <c r="C6467" s="3">
        <f t="shared" si="201"/>
        <v>1</v>
      </c>
      <c r="D6467" t="s">
        <v>27</v>
      </c>
      <c r="E6467">
        <v>18</v>
      </c>
      <c r="F6467">
        <v>46071</v>
      </c>
      <c r="G6467">
        <v>2619</v>
      </c>
    </row>
    <row r="6468" spans="1:7">
      <c r="A6468" s="2">
        <v>44010</v>
      </c>
      <c r="B6468" s="2">
        <f t="shared" ref="B6468:B6531" si="202">EOMONTH(A6468,0)</f>
        <v>44012</v>
      </c>
      <c r="C6468" s="3">
        <f t="shared" ref="C6468:C6531" si="203">IF(A6468=B6468,0,1)</f>
        <v>1</v>
      </c>
      <c r="D6468" t="s">
        <v>39</v>
      </c>
      <c r="E6468">
        <v>19</v>
      </c>
      <c r="F6468">
        <v>28520</v>
      </c>
      <c r="G6468">
        <v>706</v>
      </c>
    </row>
    <row r="6469" spans="1:7">
      <c r="A6469" s="2">
        <v>44010</v>
      </c>
      <c r="B6469" s="2">
        <f t="shared" si="202"/>
        <v>44012</v>
      </c>
      <c r="C6469" s="3">
        <f t="shared" si="203"/>
        <v>1</v>
      </c>
      <c r="D6469" t="s">
        <v>34</v>
      </c>
      <c r="E6469">
        <v>20</v>
      </c>
      <c r="F6469">
        <v>14016</v>
      </c>
      <c r="G6469">
        <v>272</v>
      </c>
    </row>
    <row r="6470" spans="1:7">
      <c r="A6470" s="2">
        <v>44010</v>
      </c>
      <c r="B6470" s="2">
        <f t="shared" si="202"/>
        <v>44012</v>
      </c>
      <c r="C6470" s="3">
        <f t="shared" si="203"/>
        <v>1</v>
      </c>
      <c r="D6470" t="s">
        <v>28</v>
      </c>
      <c r="E6470">
        <v>21</v>
      </c>
      <c r="F6470">
        <v>15480</v>
      </c>
      <c r="G6470">
        <v>577</v>
      </c>
    </row>
    <row r="6471" spans="1:7">
      <c r="A6471" s="2">
        <v>44010</v>
      </c>
      <c r="B6471" s="2">
        <f t="shared" si="202"/>
        <v>44012</v>
      </c>
      <c r="C6471" s="3">
        <f t="shared" si="203"/>
        <v>1</v>
      </c>
      <c r="D6471" t="s">
        <v>40</v>
      </c>
      <c r="E6471">
        <v>22</v>
      </c>
      <c r="F6471">
        <v>56349</v>
      </c>
      <c r="G6471">
        <v>3199</v>
      </c>
    </row>
    <row r="6472" spans="1:7">
      <c r="A6472" s="2">
        <v>44010</v>
      </c>
      <c r="B6472" s="2">
        <f t="shared" si="202"/>
        <v>44012</v>
      </c>
      <c r="C6472" s="3">
        <f t="shared" si="203"/>
        <v>1</v>
      </c>
      <c r="D6472" t="s">
        <v>51</v>
      </c>
      <c r="E6472">
        <v>23</v>
      </c>
      <c r="F6472">
        <v>3191</v>
      </c>
      <c r="G6472">
        <v>104</v>
      </c>
    </row>
    <row r="6473" spans="1:7">
      <c r="A6473" s="2">
        <v>44010</v>
      </c>
      <c r="B6473" s="2">
        <f t="shared" si="202"/>
        <v>44012</v>
      </c>
      <c r="C6473" s="3">
        <f t="shared" si="203"/>
        <v>1</v>
      </c>
      <c r="D6473" t="s">
        <v>23</v>
      </c>
      <c r="E6473">
        <v>24</v>
      </c>
      <c r="F6473">
        <v>67360</v>
      </c>
      <c r="G6473">
        <v>3168</v>
      </c>
    </row>
    <row r="6474" spans="1:7">
      <c r="A6474" s="2">
        <v>44010</v>
      </c>
      <c r="B6474" s="2">
        <f t="shared" si="202"/>
        <v>44012</v>
      </c>
      <c r="C6474" s="3">
        <f t="shared" si="203"/>
        <v>1</v>
      </c>
      <c r="D6474" t="s">
        <v>9</v>
      </c>
      <c r="E6474">
        <v>25</v>
      </c>
      <c r="F6474">
        <v>108667</v>
      </c>
      <c r="G6474">
        <v>8060</v>
      </c>
    </row>
    <row r="6475" spans="1:7">
      <c r="A6475" s="2">
        <v>44010</v>
      </c>
      <c r="B6475" s="2">
        <f t="shared" si="202"/>
        <v>44012</v>
      </c>
      <c r="C6475" s="3">
        <f t="shared" si="203"/>
        <v>1</v>
      </c>
      <c r="D6475" t="s">
        <v>42</v>
      </c>
      <c r="E6475">
        <v>26</v>
      </c>
      <c r="F6475">
        <v>70042</v>
      </c>
      <c r="G6475">
        <v>6161</v>
      </c>
    </row>
    <row r="6476" spans="1:7">
      <c r="A6476" s="2">
        <v>44010</v>
      </c>
      <c r="B6476" s="2">
        <f t="shared" si="202"/>
        <v>44012</v>
      </c>
      <c r="C6476" s="3">
        <f t="shared" si="203"/>
        <v>1</v>
      </c>
      <c r="D6476" t="s">
        <v>29</v>
      </c>
      <c r="E6476">
        <v>27</v>
      </c>
      <c r="F6476">
        <v>35584</v>
      </c>
      <c r="G6476">
        <v>1460</v>
      </c>
    </row>
    <row r="6477" spans="1:7">
      <c r="A6477" s="2">
        <v>44010</v>
      </c>
      <c r="B6477" s="2">
        <f t="shared" si="202"/>
        <v>44012</v>
      </c>
      <c r="C6477" s="3">
        <f t="shared" si="203"/>
        <v>1</v>
      </c>
      <c r="D6477" t="s">
        <v>46</v>
      </c>
      <c r="E6477">
        <v>28</v>
      </c>
      <c r="F6477">
        <v>25899</v>
      </c>
      <c r="G6477">
        <v>1039</v>
      </c>
    </row>
    <row r="6478" spans="1:7">
      <c r="A6478" s="2">
        <v>44010</v>
      </c>
      <c r="B6478" s="2">
        <f t="shared" si="202"/>
        <v>44012</v>
      </c>
      <c r="C6478" s="3">
        <f t="shared" si="203"/>
        <v>1</v>
      </c>
      <c r="D6478" t="s">
        <v>35</v>
      </c>
      <c r="E6478">
        <v>29</v>
      </c>
      <c r="F6478">
        <v>21254</v>
      </c>
      <c r="G6478">
        <v>1023</v>
      </c>
    </row>
    <row r="6479" spans="1:7">
      <c r="A6479" s="2">
        <v>44010</v>
      </c>
      <c r="B6479" s="2">
        <f t="shared" si="202"/>
        <v>44012</v>
      </c>
      <c r="C6479" s="3">
        <f t="shared" si="203"/>
        <v>1</v>
      </c>
      <c r="D6479" t="s">
        <v>54</v>
      </c>
      <c r="E6479">
        <v>30</v>
      </c>
      <c r="F6479">
        <v>863</v>
      </c>
      <c r="G6479">
        <v>22</v>
      </c>
    </row>
    <row r="6480" spans="1:7">
      <c r="A6480" s="2">
        <v>44010</v>
      </c>
      <c r="B6480" s="2">
        <f t="shared" si="202"/>
        <v>44012</v>
      </c>
      <c r="C6480" s="3">
        <f t="shared" si="203"/>
        <v>1</v>
      </c>
      <c r="D6480" t="s">
        <v>12</v>
      </c>
      <c r="E6480">
        <v>31</v>
      </c>
      <c r="F6480">
        <v>18900</v>
      </c>
      <c r="G6480">
        <v>271</v>
      </c>
    </row>
    <row r="6481" spans="1:7">
      <c r="A6481" s="2">
        <v>44010</v>
      </c>
      <c r="B6481" s="2">
        <f t="shared" si="202"/>
        <v>44012</v>
      </c>
      <c r="C6481" s="3">
        <f t="shared" si="203"/>
        <v>1</v>
      </c>
      <c r="D6481" t="s">
        <v>24</v>
      </c>
      <c r="E6481">
        <v>32</v>
      </c>
      <c r="F6481">
        <v>17187</v>
      </c>
      <c r="G6481">
        <v>500</v>
      </c>
    </row>
    <row r="6482" spans="1:7">
      <c r="A6482" s="2">
        <v>44010</v>
      </c>
      <c r="B6482" s="2">
        <f t="shared" si="202"/>
        <v>44012</v>
      </c>
      <c r="C6482" s="3">
        <f t="shared" si="203"/>
        <v>1</v>
      </c>
      <c r="D6482" t="s">
        <v>19</v>
      </c>
      <c r="E6482">
        <v>33</v>
      </c>
      <c r="F6482">
        <v>5747</v>
      </c>
      <c r="G6482">
        <v>367</v>
      </c>
    </row>
    <row r="6483" spans="1:7">
      <c r="A6483" s="2">
        <v>44010</v>
      </c>
      <c r="B6483" s="2">
        <f t="shared" si="202"/>
        <v>44012</v>
      </c>
      <c r="C6483" s="3">
        <f t="shared" si="203"/>
        <v>1</v>
      </c>
      <c r="D6483" t="s">
        <v>21</v>
      </c>
      <c r="E6483">
        <v>34</v>
      </c>
      <c r="F6483">
        <v>173036</v>
      </c>
      <c r="G6483">
        <v>14975</v>
      </c>
    </row>
    <row r="6484" spans="1:7">
      <c r="A6484" s="2">
        <v>44010</v>
      </c>
      <c r="B6484" s="2">
        <f t="shared" si="202"/>
        <v>44012</v>
      </c>
      <c r="C6484" s="3">
        <f t="shared" si="203"/>
        <v>1</v>
      </c>
      <c r="D6484" t="s">
        <v>47</v>
      </c>
      <c r="E6484">
        <v>35</v>
      </c>
      <c r="F6484">
        <v>11809</v>
      </c>
      <c r="G6484">
        <v>492</v>
      </c>
    </row>
    <row r="6485" spans="1:7">
      <c r="A6485" s="2">
        <v>44010</v>
      </c>
      <c r="B6485" s="2">
        <f t="shared" si="202"/>
        <v>44012</v>
      </c>
      <c r="C6485" s="3">
        <f t="shared" si="203"/>
        <v>1</v>
      </c>
      <c r="D6485" t="s">
        <v>16</v>
      </c>
      <c r="E6485">
        <v>36</v>
      </c>
      <c r="F6485">
        <v>397293</v>
      </c>
      <c r="G6485">
        <v>31137</v>
      </c>
    </row>
    <row r="6486" spans="1:7">
      <c r="A6486" s="2">
        <v>44010</v>
      </c>
      <c r="B6486" s="2">
        <f t="shared" si="202"/>
        <v>44012</v>
      </c>
      <c r="C6486" s="3">
        <f t="shared" si="203"/>
        <v>1</v>
      </c>
      <c r="D6486" t="s">
        <v>20</v>
      </c>
      <c r="E6486">
        <v>37</v>
      </c>
      <c r="F6486">
        <v>62178</v>
      </c>
      <c r="G6486">
        <v>1338</v>
      </c>
    </row>
    <row r="6487" spans="1:7">
      <c r="A6487" s="2">
        <v>44010</v>
      </c>
      <c r="B6487" s="2">
        <f t="shared" si="202"/>
        <v>44012</v>
      </c>
      <c r="C6487" s="3">
        <f t="shared" si="203"/>
        <v>1</v>
      </c>
      <c r="D6487" t="s">
        <v>48</v>
      </c>
      <c r="E6487">
        <v>38</v>
      </c>
      <c r="F6487">
        <v>3504</v>
      </c>
      <c r="G6487">
        <v>88</v>
      </c>
    </row>
    <row r="6488" spans="1:7">
      <c r="A6488" s="2">
        <v>44010</v>
      </c>
      <c r="B6488" s="2">
        <f t="shared" si="202"/>
        <v>44012</v>
      </c>
      <c r="C6488" s="3">
        <f t="shared" si="203"/>
        <v>1</v>
      </c>
      <c r="D6488" t="s">
        <v>59</v>
      </c>
      <c r="E6488">
        <v>69</v>
      </c>
      <c r="F6488">
        <v>30</v>
      </c>
      <c r="G6488">
        <v>2</v>
      </c>
    </row>
    <row r="6489" spans="1:7">
      <c r="A6489" s="2">
        <v>44010</v>
      </c>
      <c r="B6489" s="2">
        <f t="shared" si="202"/>
        <v>44012</v>
      </c>
      <c r="C6489" s="3">
        <f t="shared" si="203"/>
        <v>1</v>
      </c>
      <c r="D6489" t="s">
        <v>41</v>
      </c>
      <c r="E6489">
        <v>39</v>
      </c>
      <c r="F6489">
        <v>50309</v>
      </c>
      <c r="G6489">
        <v>2807</v>
      </c>
    </row>
    <row r="6490" spans="1:7">
      <c r="A6490" s="2">
        <v>44010</v>
      </c>
      <c r="B6490" s="2">
        <f t="shared" si="202"/>
        <v>44012</v>
      </c>
      <c r="C6490" s="3">
        <f t="shared" si="203"/>
        <v>1</v>
      </c>
      <c r="D6490" t="s">
        <v>30</v>
      </c>
      <c r="E6490">
        <v>40</v>
      </c>
      <c r="F6490">
        <v>12944</v>
      </c>
      <c r="G6490">
        <v>385</v>
      </c>
    </row>
    <row r="6491" spans="1:7">
      <c r="A6491" s="2">
        <v>44010</v>
      </c>
      <c r="B6491" s="2">
        <f t="shared" si="202"/>
        <v>44012</v>
      </c>
      <c r="C6491" s="3">
        <f t="shared" si="203"/>
        <v>1</v>
      </c>
      <c r="D6491" t="s">
        <v>14</v>
      </c>
      <c r="E6491">
        <v>41</v>
      </c>
      <c r="F6491">
        <v>8348</v>
      </c>
      <c r="G6491">
        <v>204</v>
      </c>
    </row>
    <row r="6492" spans="1:7">
      <c r="A6492" s="2">
        <v>44010</v>
      </c>
      <c r="B6492" s="2">
        <f t="shared" si="202"/>
        <v>44012</v>
      </c>
      <c r="C6492" s="3">
        <f t="shared" si="203"/>
        <v>1</v>
      </c>
      <c r="D6492" t="s">
        <v>31</v>
      </c>
      <c r="E6492">
        <v>42</v>
      </c>
      <c r="F6492">
        <v>89785</v>
      </c>
      <c r="G6492">
        <v>6655</v>
      </c>
    </row>
    <row r="6493" spans="1:7">
      <c r="A6493" s="2">
        <v>44010</v>
      </c>
      <c r="B6493" s="2">
        <f t="shared" si="202"/>
        <v>44012</v>
      </c>
      <c r="C6493" s="3">
        <f t="shared" si="203"/>
        <v>1</v>
      </c>
      <c r="D6493" t="s">
        <v>55</v>
      </c>
      <c r="E6493">
        <v>72</v>
      </c>
      <c r="F6493">
        <v>7189</v>
      </c>
      <c r="G6493">
        <v>153</v>
      </c>
    </row>
    <row r="6494" spans="1:7">
      <c r="A6494" s="2">
        <v>44010</v>
      </c>
      <c r="B6494" s="2">
        <f t="shared" si="202"/>
        <v>44012</v>
      </c>
      <c r="C6494" s="3">
        <f t="shared" si="203"/>
        <v>1</v>
      </c>
      <c r="D6494" t="s">
        <v>17</v>
      </c>
      <c r="E6494">
        <v>44</v>
      </c>
      <c r="F6494">
        <v>16661</v>
      </c>
      <c r="G6494">
        <v>927</v>
      </c>
    </row>
    <row r="6495" spans="1:7">
      <c r="A6495" s="2">
        <v>44010</v>
      </c>
      <c r="B6495" s="2">
        <f t="shared" si="202"/>
        <v>44012</v>
      </c>
      <c r="C6495" s="3">
        <f t="shared" si="203"/>
        <v>1</v>
      </c>
      <c r="D6495" t="s">
        <v>32</v>
      </c>
      <c r="E6495">
        <v>45</v>
      </c>
      <c r="F6495">
        <v>33320</v>
      </c>
      <c r="G6495">
        <v>716</v>
      </c>
    </row>
    <row r="6496" spans="1:7">
      <c r="A6496" s="2">
        <v>44010</v>
      </c>
      <c r="B6496" s="2">
        <f t="shared" si="202"/>
        <v>44012</v>
      </c>
      <c r="C6496" s="3">
        <f t="shared" si="203"/>
        <v>1</v>
      </c>
      <c r="D6496" t="s">
        <v>43</v>
      </c>
      <c r="E6496">
        <v>46</v>
      </c>
      <c r="F6496">
        <v>6681</v>
      </c>
      <c r="G6496">
        <v>91</v>
      </c>
    </row>
    <row r="6497" spans="1:7">
      <c r="A6497" s="2">
        <v>44010</v>
      </c>
      <c r="B6497" s="2">
        <f t="shared" si="202"/>
        <v>44012</v>
      </c>
      <c r="C6497" s="3">
        <f t="shared" si="203"/>
        <v>1</v>
      </c>
      <c r="D6497" t="s">
        <v>25</v>
      </c>
      <c r="E6497">
        <v>47</v>
      </c>
      <c r="F6497">
        <v>39945</v>
      </c>
      <c r="G6497">
        <v>577</v>
      </c>
    </row>
    <row r="6498" spans="1:7">
      <c r="A6498" s="2">
        <v>44010</v>
      </c>
      <c r="B6498" s="2">
        <f t="shared" si="202"/>
        <v>44012</v>
      </c>
      <c r="C6498" s="3">
        <f t="shared" si="203"/>
        <v>1</v>
      </c>
      <c r="D6498" t="s">
        <v>11</v>
      </c>
      <c r="E6498">
        <v>48</v>
      </c>
      <c r="F6498">
        <v>152866</v>
      </c>
      <c r="G6498">
        <v>2408</v>
      </c>
    </row>
    <row r="6499" spans="1:7">
      <c r="A6499" s="2">
        <v>44010</v>
      </c>
      <c r="B6499" s="2">
        <f t="shared" si="202"/>
        <v>44012</v>
      </c>
      <c r="C6499" s="3">
        <f t="shared" si="203"/>
        <v>1</v>
      </c>
      <c r="D6499" t="s">
        <v>13</v>
      </c>
      <c r="E6499">
        <v>49</v>
      </c>
      <c r="F6499">
        <v>21155</v>
      </c>
      <c r="G6499">
        <v>167</v>
      </c>
    </row>
    <row r="6500" spans="1:7">
      <c r="A6500" s="2">
        <v>44010</v>
      </c>
      <c r="B6500" s="2">
        <f t="shared" si="202"/>
        <v>44012</v>
      </c>
      <c r="C6500" s="3">
        <f t="shared" si="203"/>
        <v>1</v>
      </c>
      <c r="D6500" t="s">
        <v>36</v>
      </c>
      <c r="E6500">
        <v>50</v>
      </c>
      <c r="F6500">
        <v>1202</v>
      </c>
      <c r="G6500">
        <v>56</v>
      </c>
    </row>
    <row r="6501" spans="1:7">
      <c r="A6501" s="2">
        <v>44010</v>
      </c>
      <c r="B6501" s="2">
        <f t="shared" si="202"/>
        <v>44012</v>
      </c>
      <c r="C6501" s="3">
        <f t="shared" si="203"/>
        <v>1</v>
      </c>
      <c r="D6501" t="s">
        <v>56</v>
      </c>
      <c r="E6501">
        <v>78</v>
      </c>
      <c r="F6501">
        <v>81</v>
      </c>
      <c r="G6501">
        <v>6</v>
      </c>
    </row>
    <row r="6502" spans="1:7">
      <c r="A6502" s="2">
        <v>44010</v>
      </c>
      <c r="B6502" s="2">
        <f t="shared" si="202"/>
        <v>44012</v>
      </c>
      <c r="C6502" s="3">
        <f t="shared" si="203"/>
        <v>1</v>
      </c>
      <c r="D6502" t="s">
        <v>37</v>
      </c>
      <c r="E6502">
        <v>51</v>
      </c>
      <c r="F6502">
        <v>61736</v>
      </c>
      <c r="G6502">
        <v>1732</v>
      </c>
    </row>
    <row r="6503" spans="1:7">
      <c r="A6503" s="2">
        <v>44010</v>
      </c>
      <c r="B6503" s="2">
        <f t="shared" si="202"/>
        <v>44012</v>
      </c>
      <c r="C6503" s="3">
        <f t="shared" si="203"/>
        <v>1</v>
      </c>
      <c r="D6503" t="s">
        <v>5</v>
      </c>
      <c r="E6503">
        <v>53</v>
      </c>
      <c r="F6503">
        <v>33341</v>
      </c>
      <c r="G6503">
        <v>1311</v>
      </c>
    </row>
    <row r="6504" spans="1:7">
      <c r="A6504" s="2">
        <v>44010</v>
      </c>
      <c r="B6504" s="2">
        <f t="shared" si="202"/>
        <v>44012</v>
      </c>
      <c r="C6504" s="3">
        <f t="shared" si="203"/>
        <v>1</v>
      </c>
      <c r="D6504" t="s">
        <v>58</v>
      </c>
      <c r="E6504">
        <v>54</v>
      </c>
      <c r="F6504">
        <v>2831</v>
      </c>
      <c r="G6504">
        <v>93</v>
      </c>
    </row>
    <row r="6505" spans="1:7">
      <c r="A6505" s="2">
        <v>44010</v>
      </c>
      <c r="B6505" s="2">
        <f t="shared" si="202"/>
        <v>44012</v>
      </c>
      <c r="C6505" s="3">
        <f t="shared" si="203"/>
        <v>1</v>
      </c>
      <c r="D6505" t="s">
        <v>10</v>
      </c>
      <c r="E6505">
        <v>55</v>
      </c>
      <c r="F6505">
        <v>30716</v>
      </c>
      <c r="G6505">
        <v>786</v>
      </c>
    </row>
    <row r="6506" spans="1:7">
      <c r="A6506" s="2">
        <v>44010</v>
      </c>
      <c r="B6506" s="2">
        <f t="shared" si="202"/>
        <v>44012</v>
      </c>
      <c r="C6506" s="3">
        <f t="shared" si="203"/>
        <v>1</v>
      </c>
      <c r="D6506" t="s">
        <v>49</v>
      </c>
      <c r="E6506">
        <v>56</v>
      </c>
      <c r="F6506">
        <v>1417</v>
      </c>
      <c r="G6506">
        <v>20</v>
      </c>
    </row>
    <row r="6507" spans="1:7">
      <c r="A6507" s="2">
        <v>44011</v>
      </c>
      <c r="B6507" s="2">
        <f t="shared" si="202"/>
        <v>44012</v>
      </c>
      <c r="C6507" s="3">
        <f t="shared" si="203"/>
        <v>1</v>
      </c>
      <c r="D6507" t="s">
        <v>52</v>
      </c>
      <c r="E6507">
        <v>1</v>
      </c>
      <c r="F6507">
        <v>37175</v>
      </c>
      <c r="G6507">
        <v>929</v>
      </c>
    </row>
    <row r="6508" spans="1:7">
      <c r="A6508" s="2">
        <v>44011</v>
      </c>
      <c r="B6508" s="2">
        <f t="shared" si="202"/>
        <v>44012</v>
      </c>
      <c r="C6508" s="3">
        <f t="shared" si="203"/>
        <v>1</v>
      </c>
      <c r="D6508" t="s">
        <v>50</v>
      </c>
      <c r="E6508">
        <v>2</v>
      </c>
      <c r="F6508">
        <v>1085</v>
      </c>
      <c r="G6508">
        <v>12</v>
      </c>
    </row>
    <row r="6509" spans="1:7">
      <c r="A6509" s="2">
        <v>44011</v>
      </c>
      <c r="B6509" s="2">
        <f t="shared" si="202"/>
        <v>44012</v>
      </c>
      <c r="C6509" s="3">
        <f t="shared" si="203"/>
        <v>1</v>
      </c>
      <c r="D6509" t="s">
        <v>8</v>
      </c>
      <c r="E6509">
        <v>4</v>
      </c>
      <c r="F6509">
        <v>74602</v>
      </c>
      <c r="G6509">
        <v>1598</v>
      </c>
    </row>
    <row r="6510" spans="1:7">
      <c r="A6510" s="2">
        <v>44011</v>
      </c>
      <c r="B6510" s="2">
        <f t="shared" si="202"/>
        <v>44012</v>
      </c>
      <c r="C6510" s="3">
        <f t="shared" si="203"/>
        <v>1</v>
      </c>
      <c r="D6510" t="s">
        <v>44</v>
      </c>
      <c r="E6510">
        <v>5</v>
      </c>
      <c r="F6510">
        <v>20257</v>
      </c>
      <c r="G6510">
        <v>265</v>
      </c>
    </row>
    <row r="6511" spans="1:7">
      <c r="A6511" s="2">
        <v>44011</v>
      </c>
      <c r="B6511" s="2">
        <f t="shared" si="202"/>
        <v>44012</v>
      </c>
      <c r="C6511" s="3">
        <f t="shared" si="203"/>
        <v>1</v>
      </c>
      <c r="D6511" t="s">
        <v>7</v>
      </c>
      <c r="E6511">
        <v>6</v>
      </c>
      <c r="F6511">
        <v>223995</v>
      </c>
      <c r="G6511">
        <v>5979</v>
      </c>
    </row>
    <row r="6512" spans="1:7">
      <c r="A6512" s="2">
        <v>44011</v>
      </c>
      <c r="B6512" s="2">
        <f t="shared" si="202"/>
        <v>44012</v>
      </c>
      <c r="C6512" s="3">
        <f t="shared" si="203"/>
        <v>1</v>
      </c>
      <c r="D6512" t="s">
        <v>22</v>
      </c>
      <c r="E6512">
        <v>8</v>
      </c>
      <c r="F6512">
        <v>32495</v>
      </c>
      <c r="G6512">
        <v>1682</v>
      </c>
    </row>
    <row r="6513" spans="1:7">
      <c r="A6513" s="2">
        <v>44011</v>
      </c>
      <c r="B6513" s="2">
        <f t="shared" si="202"/>
        <v>44012</v>
      </c>
      <c r="C6513" s="3">
        <f t="shared" si="203"/>
        <v>1</v>
      </c>
      <c r="D6513" t="s">
        <v>38</v>
      </c>
      <c r="E6513">
        <v>9</v>
      </c>
      <c r="F6513">
        <v>46362</v>
      </c>
      <c r="G6513">
        <v>4320</v>
      </c>
    </row>
    <row r="6514" spans="1:7">
      <c r="A6514" s="2">
        <v>44011</v>
      </c>
      <c r="B6514" s="2">
        <f t="shared" si="202"/>
        <v>44012</v>
      </c>
      <c r="C6514" s="3">
        <f t="shared" si="203"/>
        <v>1</v>
      </c>
      <c r="D6514" t="s">
        <v>45</v>
      </c>
      <c r="E6514">
        <v>10</v>
      </c>
      <c r="F6514">
        <v>11376</v>
      </c>
      <c r="G6514">
        <v>507</v>
      </c>
    </row>
    <row r="6515" spans="1:7">
      <c r="A6515" s="2">
        <v>44011</v>
      </c>
      <c r="B6515" s="2">
        <f t="shared" si="202"/>
        <v>44012</v>
      </c>
      <c r="C6515" s="3">
        <f t="shared" si="203"/>
        <v>1</v>
      </c>
      <c r="D6515" t="s">
        <v>33</v>
      </c>
      <c r="E6515">
        <v>11</v>
      </c>
      <c r="F6515">
        <v>10292</v>
      </c>
      <c r="G6515">
        <v>551</v>
      </c>
    </row>
    <row r="6516" spans="1:7">
      <c r="A6516" s="2">
        <v>44011</v>
      </c>
      <c r="B6516" s="2">
        <f t="shared" si="202"/>
        <v>44012</v>
      </c>
      <c r="C6516" s="3">
        <f t="shared" si="203"/>
        <v>1</v>
      </c>
      <c r="D6516" t="s">
        <v>15</v>
      </c>
      <c r="E6516">
        <v>12</v>
      </c>
      <c r="F6516">
        <v>146333</v>
      </c>
      <c r="G6516">
        <v>3446</v>
      </c>
    </row>
    <row r="6517" spans="1:7">
      <c r="A6517" s="2">
        <v>44011</v>
      </c>
      <c r="B6517" s="2">
        <f t="shared" si="202"/>
        <v>44012</v>
      </c>
      <c r="C6517" s="3">
        <f t="shared" si="203"/>
        <v>1</v>
      </c>
      <c r="D6517" t="s">
        <v>18</v>
      </c>
      <c r="E6517">
        <v>13</v>
      </c>
      <c r="F6517">
        <v>74816</v>
      </c>
      <c r="G6517">
        <v>2739</v>
      </c>
    </row>
    <row r="6518" spans="1:7">
      <c r="A6518" s="2">
        <v>44011</v>
      </c>
      <c r="B6518" s="2">
        <f t="shared" si="202"/>
        <v>44012</v>
      </c>
      <c r="C6518" s="3">
        <f t="shared" si="203"/>
        <v>1</v>
      </c>
      <c r="D6518" t="s">
        <v>57</v>
      </c>
      <c r="E6518">
        <v>66</v>
      </c>
      <c r="F6518">
        <v>1224</v>
      </c>
      <c r="G6518">
        <v>6</v>
      </c>
    </row>
    <row r="6519" spans="1:7">
      <c r="A6519" s="2">
        <v>44011</v>
      </c>
      <c r="B6519" s="2">
        <f t="shared" si="202"/>
        <v>44012</v>
      </c>
      <c r="C6519" s="3">
        <f t="shared" si="203"/>
        <v>1</v>
      </c>
      <c r="D6519" t="s">
        <v>26</v>
      </c>
      <c r="E6519">
        <v>15</v>
      </c>
      <c r="F6519">
        <v>884</v>
      </c>
      <c r="G6519">
        <v>18</v>
      </c>
    </row>
    <row r="6520" spans="1:7">
      <c r="A6520" s="2">
        <v>44011</v>
      </c>
      <c r="B6520" s="2">
        <f t="shared" si="202"/>
        <v>44012</v>
      </c>
      <c r="C6520" s="3">
        <f t="shared" si="203"/>
        <v>1</v>
      </c>
      <c r="D6520" t="s">
        <v>53</v>
      </c>
      <c r="E6520">
        <v>16</v>
      </c>
      <c r="F6520">
        <v>5770</v>
      </c>
      <c r="G6520">
        <v>91</v>
      </c>
    </row>
    <row r="6521" spans="1:7">
      <c r="A6521" s="2">
        <v>44011</v>
      </c>
      <c r="B6521" s="2">
        <f t="shared" si="202"/>
        <v>44012</v>
      </c>
      <c r="C6521" s="3">
        <f t="shared" si="203"/>
        <v>1</v>
      </c>
      <c r="D6521" t="s">
        <v>6</v>
      </c>
      <c r="E6521">
        <v>17</v>
      </c>
      <c r="F6521">
        <v>143885</v>
      </c>
      <c r="G6521">
        <v>7115</v>
      </c>
    </row>
    <row r="6522" spans="1:7">
      <c r="A6522" s="2">
        <v>44011</v>
      </c>
      <c r="B6522" s="2">
        <f t="shared" si="202"/>
        <v>44012</v>
      </c>
      <c r="C6522" s="3">
        <f t="shared" si="203"/>
        <v>1</v>
      </c>
      <c r="D6522" t="s">
        <v>27</v>
      </c>
      <c r="E6522">
        <v>18</v>
      </c>
      <c r="F6522">
        <v>46370</v>
      </c>
      <c r="G6522">
        <v>2624</v>
      </c>
    </row>
    <row r="6523" spans="1:7">
      <c r="A6523" s="2">
        <v>44011</v>
      </c>
      <c r="B6523" s="2">
        <f t="shared" si="202"/>
        <v>44012</v>
      </c>
      <c r="C6523" s="3">
        <f t="shared" si="203"/>
        <v>1</v>
      </c>
      <c r="D6523" t="s">
        <v>39</v>
      </c>
      <c r="E6523">
        <v>19</v>
      </c>
      <c r="F6523">
        <v>28874</v>
      </c>
      <c r="G6523">
        <v>712</v>
      </c>
    </row>
    <row r="6524" spans="1:7">
      <c r="A6524" s="2">
        <v>44011</v>
      </c>
      <c r="B6524" s="2">
        <f t="shared" si="202"/>
        <v>44012</v>
      </c>
      <c r="C6524" s="3">
        <f t="shared" si="203"/>
        <v>1</v>
      </c>
      <c r="D6524" t="s">
        <v>34</v>
      </c>
      <c r="E6524">
        <v>20</v>
      </c>
      <c r="F6524">
        <v>14568</v>
      </c>
      <c r="G6524">
        <v>276</v>
      </c>
    </row>
    <row r="6525" spans="1:7">
      <c r="A6525" s="2">
        <v>44011</v>
      </c>
      <c r="B6525" s="2">
        <f t="shared" si="202"/>
        <v>44012</v>
      </c>
      <c r="C6525" s="3">
        <f t="shared" si="203"/>
        <v>1</v>
      </c>
      <c r="D6525" t="s">
        <v>28</v>
      </c>
      <c r="E6525">
        <v>21</v>
      </c>
      <c r="F6525">
        <v>15657</v>
      </c>
      <c r="G6525">
        <v>584</v>
      </c>
    </row>
    <row r="6526" spans="1:7">
      <c r="A6526" s="2">
        <v>44011</v>
      </c>
      <c r="B6526" s="2">
        <f t="shared" si="202"/>
        <v>44012</v>
      </c>
      <c r="C6526" s="3">
        <f t="shared" si="203"/>
        <v>1</v>
      </c>
      <c r="D6526" t="s">
        <v>40</v>
      </c>
      <c r="E6526">
        <v>22</v>
      </c>
      <c r="F6526">
        <v>57189</v>
      </c>
      <c r="G6526">
        <v>3199</v>
      </c>
    </row>
    <row r="6527" spans="1:7">
      <c r="A6527" s="2">
        <v>44011</v>
      </c>
      <c r="B6527" s="2">
        <f t="shared" si="202"/>
        <v>44012</v>
      </c>
      <c r="C6527" s="3">
        <f t="shared" si="203"/>
        <v>1</v>
      </c>
      <c r="D6527" t="s">
        <v>51</v>
      </c>
      <c r="E6527">
        <v>23</v>
      </c>
      <c r="F6527">
        <v>3219</v>
      </c>
      <c r="G6527">
        <v>105</v>
      </c>
    </row>
    <row r="6528" spans="1:7">
      <c r="A6528" s="2">
        <v>44011</v>
      </c>
      <c r="B6528" s="2">
        <f t="shared" si="202"/>
        <v>44012</v>
      </c>
      <c r="C6528" s="3">
        <f t="shared" si="203"/>
        <v>1</v>
      </c>
      <c r="D6528" t="s">
        <v>23</v>
      </c>
      <c r="E6528">
        <v>24</v>
      </c>
      <c r="F6528">
        <v>67837</v>
      </c>
      <c r="G6528">
        <v>3175</v>
      </c>
    </row>
    <row r="6529" spans="1:7">
      <c r="A6529" s="2">
        <v>44011</v>
      </c>
      <c r="B6529" s="2">
        <f t="shared" si="202"/>
        <v>44012</v>
      </c>
      <c r="C6529" s="3">
        <f t="shared" si="203"/>
        <v>1</v>
      </c>
      <c r="D6529" t="s">
        <v>9</v>
      </c>
      <c r="E6529">
        <v>25</v>
      </c>
      <c r="F6529">
        <v>108768</v>
      </c>
      <c r="G6529">
        <v>8095</v>
      </c>
    </row>
    <row r="6530" spans="1:7">
      <c r="A6530" s="2">
        <v>44011</v>
      </c>
      <c r="B6530" s="2">
        <f t="shared" si="202"/>
        <v>44012</v>
      </c>
      <c r="C6530" s="3">
        <f t="shared" si="203"/>
        <v>1</v>
      </c>
      <c r="D6530" t="s">
        <v>42</v>
      </c>
      <c r="E6530">
        <v>26</v>
      </c>
      <c r="F6530">
        <v>70356</v>
      </c>
      <c r="G6530">
        <v>6165</v>
      </c>
    </row>
    <row r="6531" spans="1:7">
      <c r="A6531" s="2">
        <v>44011</v>
      </c>
      <c r="B6531" s="2">
        <f t="shared" si="202"/>
        <v>44012</v>
      </c>
      <c r="C6531" s="3">
        <f t="shared" si="203"/>
        <v>1</v>
      </c>
      <c r="D6531" t="s">
        <v>29</v>
      </c>
      <c r="E6531">
        <v>27</v>
      </c>
      <c r="F6531">
        <v>35896</v>
      </c>
      <c r="G6531">
        <v>1470</v>
      </c>
    </row>
    <row r="6532" spans="1:7">
      <c r="A6532" s="2">
        <v>44011</v>
      </c>
      <c r="B6532" s="2">
        <f t="shared" ref="B6532:B6595" si="204">EOMONTH(A6532,0)</f>
        <v>44012</v>
      </c>
      <c r="C6532" s="3">
        <f t="shared" ref="C6532:C6595" si="205">IF(A6532=B6532,0,1)</f>
        <v>1</v>
      </c>
      <c r="D6532" t="s">
        <v>46</v>
      </c>
      <c r="E6532">
        <v>28</v>
      </c>
      <c r="F6532">
        <v>26568</v>
      </c>
      <c r="G6532">
        <v>1059</v>
      </c>
    </row>
    <row r="6533" spans="1:7">
      <c r="A6533" s="2">
        <v>44011</v>
      </c>
      <c r="B6533" s="2">
        <f t="shared" si="204"/>
        <v>44012</v>
      </c>
      <c r="C6533" s="3">
        <f t="shared" si="205"/>
        <v>1</v>
      </c>
      <c r="D6533" t="s">
        <v>35</v>
      </c>
      <c r="E6533">
        <v>29</v>
      </c>
      <c r="F6533">
        <v>21748</v>
      </c>
      <c r="G6533">
        <v>1026</v>
      </c>
    </row>
    <row r="6534" spans="1:7">
      <c r="A6534" s="2">
        <v>44011</v>
      </c>
      <c r="B6534" s="2">
        <f t="shared" si="204"/>
        <v>44012</v>
      </c>
      <c r="C6534" s="3">
        <f t="shared" si="205"/>
        <v>1</v>
      </c>
      <c r="D6534" t="s">
        <v>54</v>
      </c>
      <c r="E6534">
        <v>30</v>
      </c>
      <c r="F6534">
        <v>919</v>
      </c>
      <c r="G6534">
        <v>22</v>
      </c>
    </row>
    <row r="6535" spans="1:7">
      <c r="A6535" s="2">
        <v>44011</v>
      </c>
      <c r="B6535" s="2">
        <f t="shared" si="204"/>
        <v>44012</v>
      </c>
      <c r="C6535" s="3">
        <f t="shared" si="205"/>
        <v>1</v>
      </c>
      <c r="D6535" t="s">
        <v>12</v>
      </c>
      <c r="E6535">
        <v>31</v>
      </c>
      <c r="F6535">
        <v>19064</v>
      </c>
      <c r="G6535">
        <v>273</v>
      </c>
    </row>
    <row r="6536" spans="1:7">
      <c r="A6536" s="2">
        <v>44011</v>
      </c>
      <c r="B6536" s="2">
        <f t="shared" si="204"/>
        <v>44012</v>
      </c>
      <c r="C6536" s="3">
        <f t="shared" si="205"/>
        <v>1</v>
      </c>
      <c r="D6536" t="s">
        <v>24</v>
      </c>
      <c r="E6536">
        <v>32</v>
      </c>
      <c r="F6536">
        <v>17971</v>
      </c>
      <c r="G6536">
        <v>505</v>
      </c>
    </row>
    <row r="6537" spans="1:7">
      <c r="A6537" s="2">
        <v>44011</v>
      </c>
      <c r="B6537" s="2">
        <f t="shared" si="204"/>
        <v>44012</v>
      </c>
      <c r="C6537" s="3">
        <f t="shared" si="205"/>
        <v>1</v>
      </c>
      <c r="D6537" t="s">
        <v>19</v>
      </c>
      <c r="E6537">
        <v>33</v>
      </c>
      <c r="F6537">
        <v>5760</v>
      </c>
      <c r="G6537">
        <v>367</v>
      </c>
    </row>
    <row r="6538" spans="1:7">
      <c r="A6538" s="2">
        <v>44011</v>
      </c>
      <c r="B6538" s="2">
        <f t="shared" si="204"/>
        <v>44012</v>
      </c>
      <c r="C6538" s="3">
        <f t="shared" si="205"/>
        <v>1</v>
      </c>
      <c r="D6538" t="s">
        <v>21</v>
      </c>
      <c r="E6538">
        <v>34</v>
      </c>
      <c r="F6538">
        <v>173126</v>
      </c>
      <c r="G6538">
        <v>14992</v>
      </c>
    </row>
    <row r="6539" spans="1:7">
      <c r="A6539" s="2">
        <v>44011</v>
      </c>
      <c r="B6539" s="2">
        <f t="shared" si="204"/>
        <v>44012</v>
      </c>
      <c r="C6539" s="3">
        <f t="shared" si="205"/>
        <v>1</v>
      </c>
      <c r="D6539" t="s">
        <v>47</v>
      </c>
      <c r="E6539">
        <v>35</v>
      </c>
      <c r="F6539">
        <v>11982</v>
      </c>
      <c r="G6539">
        <v>493</v>
      </c>
    </row>
    <row r="6540" spans="1:7">
      <c r="A6540" s="2">
        <v>44011</v>
      </c>
      <c r="B6540" s="2">
        <f t="shared" si="204"/>
        <v>44012</v>
      </c>
      <c r="C6540" s="3">
        <f t="shared" si="205"/>
        <v>1</v>
      </c>
      <c r="D6540" t="s">
        <v>16</v>
      </c>
      <c r="E6540">
        <v>36</v>
      </c>
      <c r="F6540">
        <v>397684</v>
      </c>
      <c r="G6540">
        <v>31143</v>
      </c>
    </row>
    <row r="6541" spans="1:7">
      <c r="A6541" s="2">
        <v>44011</v>
      </c>
      <c r="B6541" s="2">
        <f t="shared" si="204"/>
        <v>44012</v>
      </c>
      <c r="C6541" s="3">
        <f t="shared" si="205"/>
        <v>1</v>
      </c>
      <c r="D6541" t="s">
        <v>20</v>
      </c>
      <c r="E6541">
        <v>37</v>
      </c>
      <c r="F6541">
        <v>63692</v>
      </c>
      <c r="G6541">
        <v>1341</v>
      </c>
    </row>
    <row r="6542" spans="1:7">
      <c r="A6542" s="2">
        <v>44011</v>
      </c>
      <c r="B6542" s="2">
        <f t="shared" si="204"/>
        <v>44012</v>
      </c>
      <c r="C6542" s="3">
        <f t="shared" si="205"/>
        <v>1</v>
      </c>
      <c r="D6542" t="s">
        <v>48</v>
      </c>
      <c r="E6542">
        <v>38</v>
      </c>
      <c r="F6542">
        <v>3548</v>
      </c>
      <c r="G6542">
        <v>88</v>
      </c>
    </row>
    <row r="6543" spans="1:7">
      <c r="A6543" s="2">
        <v>44011</v>
      </c>
      <c r="B6543" s="2">
        <f t="shared" si="204"/>
        <v>44012</v>
      </c>
      <c r="C6543" s="3">
        <f t="shared" si="205"/>
        <v>1</v>
      </c>
      <c r="D6543" t="s">
        <v>59</v>
      </c>
      <c r="E6543">
        <v>69</v>
      </c>
      <c r="F6543">
        <v>30</v>
      </c>
      <c r="G6543">
        <v>2</v>
      </c>
    </row>
    <row r="6544" spans="1:7">
      <c r="A6544" s="2">
        <v>44011</v>
      </c>
      <c r="B6544" s="2">
        <f t="shared" si="204"/>
        <v>44012</v>
      </c>
      <c r="C6544" s="3">
        <f t="shared" si="205"/>
        <v>1</v>
      </c>
      <c r="D6544" t="s">
        <v>41</v>
      </c>
      <c r="E6544">
        <v>39</v>
      </c>
      <c r="F6544">
        <v>51046</v>
      </c>
      <c r="G6544">
        <v>2818</v>
      </c>
    </row>
    <row r="6545" spans="1:7">
      <c r="A6545" s="2">
        <v>44011</v>
      </c>
      <c r="B6545" s="2">
        <f t="shared" si="204"/>
        <v>44012</v>
      </c>
      <c r="C6545" s="3">
        <f t="shared" si="205"/>
        <v>1</v>
      </c>
      <c r="D6545" t="s">
        <v>30</v>
      </c>
      <c r="E6545">
        <v>40</v>
      </c>
      <c r="F6545">
        <v>13172</v>
      </c>
      <c r="G6545">
        <v>385</v>
      </c>
    </row>
    <row r="6546" spans="1:7">
      <c r="A6546" s="2">
        <v>44011</v>
      </c>
      <c r="B6546" s="2">
        <f t="shared" si="204"/>
        <v>44012</v>
      </c>
      <c r="C6546" s="3">
        <f t="shared" si="205"/>
        <v>1</v>
      </c>
      <c r="D6546" t="s">
        <v>14</v>
      </c>
      <c r="E6546">
        <v>41</v>
      </c>
      <c r="F6546">
        <v>8509</v>
      </c>
      <c r="G6546">
        <v>207</v>
      </c>
    </row>
    <row r="6547" spans="1:7">
      <c r="A6547" s="2">
        <v>44011</v>
      </c>
      <c r="B6547" s="2">
        <f t="shared" si="204"/>
        <v>44012</v>
      </c>
      <c r="C6547" s="3">
        <f t="shared" si="205"/>
        <v>1</v>
      </c>
      <c r="D6547" t="s">
        <v>31</v>
      </c>
      <c r="E6547">
        <v>42</v>
      </c>
      <c r="F6547">
        <v>90553</v>
      </c>
      <c r="G6547">
        <v>6663</v>
      </c>
    </row>
    <row r="6548" spans="1:7">
      <c r="A6548" s="2">
        <v>44011</v>
      </c>
      <c r="B6548" s="2">
        <f t="shared" si="204"/>
        <v>44012</v>
      </c>
      <c r="C6548" s="3">
        <f t="shared" si="205"/>
        <v>1</v>
      </c>
      <c r="D6548" t="s">
        <v>55</v>
      </c>
      <c r="E6548">
        <v>72</v>
      </c>
      <c r="F6548">
        <v>7250</v>
      </c>
      <c r="G6548">
        <v>153</v>
      </c>
    </row>
    <row r="6549" spans="1:7">
      <c r="A6549" s="2">
        <v>44011</v>
      </c>
      <c r="B6549" s="2">
        <f t="shared" si="204"/>
        <v>44012</v>
      </c>
      <c r="C6549" s="3">
        <f t="shared" si="205"/>
        <v>1</v>
      </c>
      <c r="D6549" t="s">
        <v>17</v>
      </c>
      <c r="E6549">
        <v>44</v>
      </c>
      <c r="F6549">
        <v>16764</v>
      </c>
      <c r="G6549">
        <v>946</v>
      </c>
    </row>
    <row r="6550" spans="1:7">
      <c r="A6550" s="2">
        <v>44011</v>
      </c>
      <c r="B6550" s="2">
        <f t="shared" si="204"/>
        <v>44012</v>
      </c>
      <c r="C6550" s="3">
        <f t="shared" si="205"/>
        <v>1</v>
      </c>
      <c r="D6550" t="s">
        <v>32</v>
      </c>
      <c r="E6550">
        <v>45</v>
      </c>
      <c r="F6550">
        <v>34644</v>
      </c>
      <c r="G6550">
        <v>720</v>
      </c>
    </row>
    <row r="6551" spans="1:7">
      <c r="A6551" s="2">
        <v>44011</v>
      </c>
      <c r="B6551" s="2">
        <f t="shared" si="204"/>
        <v>44012</v>
      </c>
      <c r="C6551" s="3">
        <f t="shared" si="205"/>
        <v>1</v>
      </c>
      <c r="D6551" t="s">
        <v>43</v>
      </c>
      <c r="E6551">
        <v>46</v>
      </c>
      <c r="F6551">
        <v>6716</v>
      </c>
      <c r="G6551">
        <v>91</v>
      </c>
    </row>
    <row r="6552" spans="1:7">
      <c r="A6552" s="2">
        <v>44011</v>
      </c>
      <c r="B6552" s="2">
        <f t="shared" si="204"/>
        <v>44012</v>
      </c>
      <c r="C6552" s="3">
        <f t="shared" si="205"/>
        <v>1</v>
      </c>
      <c r="D6552" t="s">
        <v>25</v>
      </c>
      <c r="E6552">
        <v>47</v>
      </c>
      <c r="F6552">
        <v>41388</v>
      </c>
      <c r="G6552">
        <v>585</v>
      </c>
    </row>
    <row r="6553" spans="1:7">
      <c r="A6553" s="2">
        <v>44011</v>
      </c>
      <c r="B6553" s="2">
        <f t="shared" si="204"/>
        <v>44012</v>
      </c>
      <c r="C6553" s="3">
        <f t="shared" si="205"/>
        <v>1</v>
      </c>
      <c r="D6553" t="s">
        <v>11</v>
      </c>
      <c r="E6553">
        <v>48</v>
      </c>
      <c r="F6553">
        <v>158756</v>
      </c>
      <c r="G6553">
        <v>2430</v>
      </c>
    </row>
    <row r="6554" spans="1:7">
      <c r="A6554" s="2">
        <v>44011</v>
      </c>
      <c r="B6554" s="2">
        <f t="shared" si="204"/>
        <v>44012</v>
      </c>
      <c r="C6554" s="3">
        <f t="shared" si="205"/>
        <v>1</v>
      </c>
      <c r="D6554" t="s">
        <v>13</v>
      </c>
      <c r="E6554">
        <v>49</v>
      </c>
      <c r="F6554">
        <v>21818</v>
      </c>
      <c r="G6554">
        <v>168</v>
      </c>
    </row>
    <row r="6555" spans="1:7">
      <c r="A6555" s="2">
        <v>44011</v>
      </c>
      <c r="B6555" s="2">
        <f t="shared" si="204"/>
        <v>44012</v>
      </c>
      <c r="C6555" s="3">
        <f t="shared" si="205"/>
        <v>1</v>
      </c>
      <c r="D6555" t="s">
        <v>36</v>
      </c>
      <c r="E6555">
        <v>50</v>
      </c>
      <c r="F6555">
        <v>1208</v>
      </c>
      <c r="G6555">
        <v>56</v>
      </c>
    </row>
    <row r="6556" spans="1:7">
      <c r="A6556" s="2">
        <v>44011</v>
      </c>
      <c r="B6556" s="2">
        <f t="shared" si="204"/>
        <v>44012</v>
      </c>
      <c r="C6556" s="3">
        <f t="shared" si="205"/>
        <v>1</v>
      </c>
      <c r="D6556" t="s">
        <v>56</v>
      </c>
      <c r="E6556">
        <v>78</v>
      </c>
      <c r="F6556">
        <v>84</v>
      </c>
      <c r="G6556">
        <v>6</v>
      </c>
    </row>
    <row r="6557" spans="1:7">
      <c r="A6557" s="2">
        <v>44011</v>
      </c>
      <c r="B6557" s="2">
        <f t="shared" si="204"/>
        <v>44012</v>
      </c>
      <c r="C6557" s="3">
        <f t="shared" si="205"/>
        <v>1</v>
      </c>
      <c r="D6557" t="s">
        <v>37</v>
      </c>
      <c r="E6557">
        <v>51</v>
      </c>
      <c r="F6557">
        <v>62189</v>
      </c>
      <c r="G6557">
        <v>1740</v>
      </c>
    </row>
    <row r="6558" spans="1:7">
      <c r="A6558" s="2">
        <v>44011</v>
      </c>
      <c r="B6558" s="2">
        <f t="shared" si="204"/>
        <v>44012</v>
      </c>
      <c r="C6558" s="3">
        <f t="shared" si="205"/>
        <v>1</v>
      </c>
      <c r="D6558" t="s">
        <v>5</v>
      </c>
      <c r="E6558">
        <v>53</v>
      </c>
      <c r="F6558">
        <v>34036</v>
      </c>
      <c r="G6558">
        <v>1321</v>
      </c>
    </row>
    <row r="6559" spans="1:7">
      <c r="A6559" s="2">
        <v>44011</v>
      </c>
      <c r="B6559" s="2">
        <f t="shared" si="204"/>
        <v>44012</v>
      </c>
      <c r="C6559" s="3">
        <f t="shared" si="205"/>
        <v>1</v>
      </c>
      <c r="D6559" t="s">
        <v>58</v>
      </c>
      <c r="E6559">
        <v>54</v>
      </c>
      <c r="F6559">
        <v>2869</v>
      </c>
      <c r="G6559">
        <v>93</v>
      </c>
    </row>
    <row r="6560" spans="1:7">
      <c r="A6560" s="2">
        <v>44011</v>
      </c>
      <c r="B6560" s="2">
        <f t="shared" si="204"/>
        <v>44012</v>
      </c>
      <c r="C6560" s="3">
        <f t="shared" si="205"/>
        <v>1</v>
      </c>
      <c r="D6560" t="s">
        <v>10</v>
      </c>
      <c r="E6560">
        <v>55</v>
      </c>
      <c r="F6560">
        <v>31103</v>
      </c>
      <c r="G6560">
        <v>786</v>
      </c>
    </row>
    <row r="6561" spans="1:7">
      <c r="A6561" s="2">
        <v>44011</v>
      </c>
      <c r="B6561" s="2">
        <f t="shared" si="204"/>
        <v>44012</v>
      </c>
      <c r="C6561" s="3">
        <f t="shared" si="205"/>
        <v>1</v>
      </c>
      <c r="D6561" t="s">
        <v>49</v>
      </c>
      <c r="E6561">
        <v>56</v>
      </c>
      <c r="F6561">
        <v>1450</v>
      </c>
      <c r="G6561">
        <v>20</v>
      </c>
    </row>
    <row r="6562" spans="1:7">
      <c r="A6562" s="2">
        <v>44012</v>
      </c>
      <c r="B6562" s="2">
        <f t="shared" si="204"/>
        <v>44012</v>
      </c>
      <c r="C6562" s="3">
        <f t="shared" si="205"/>
        <v>0</v>
      </c>
      <c r="D6562" t="s">
        <v>52</v>
      </c>
      <c r="E6562">
        <v>1</v>
      </c>
      <c r="F6562">
        <v>38045</v>
      </c>
      <c r="G6562">
        <v>950</v>
      </c>
    </row>
    <row r="6563" spans="1:7">
      <c r="A6563" s="2">
        <v>44012</v>
      </c>
      <c r="B6563" s="2">
        <f t="shared" si="204"/>
        <v>44012</v>
      </c>
      <c r="C6563" s="3">
        <f t="shared" si="205"/>
        <v>0</v>
      </c>
      <c r="D6563" t="s">
        <v>50</v>
      </c>
      <c r="E6563">
        <v>2</v>
      </c>
      <c r="F6563">
        <v>1132</v>
      </c>
      <c r="G6563">
        <v>12</v>
      </c>
    </row>
    <row r="6564" spans="1:7">
      <c r="A6564" s="2">
        <v>44012</v>
      </c>
      <c r="B6564" s="2">
        <f t="shared" si="204"/>
        <v>44012</v>
      </c>
      <c r="C6564" s="3">
        <f t="shared" si="205"/>
        <v>0</v>
      </c>
      <c r="D6564" t="s">
        <v>8</v>
      </c>
      <c r="E6564">
        <v>4</v>
      </c>
      <c r="F6564">
        <v>79399</v>
      </c>
      <c r="G6564">
        <v>1645</v>
      </c>
    </row>
    <row r="6565" spans="1:7">
      <c r="A6565" s="2">
        <v>44012</v>
      </c>
      <c r="B6565" s="2">
        <f t="shared" si="204"/>
        <v>44012</v>
      </c>
      <c r="C6565" s="3">
        <f t="shared" si="205"/>
        <v>0</v>
      </c>
      <c r="D6565" t="s">
        <v>44</v>
      </c>
      <c r="E6565">
        <v>5</v>
      </c>
      <c r="F6565">
        <v>20777</v>
      </c>
      <c r="G6565">
        <v>270</v>
      </c>
    </row>
    <row r="6566" spans="1:7">
      <c r="A6566" s="2">
        <v>44012</v>
      </c>
      <c r="B6566" s="2">
        <f t="shared" si="204"/>
        <v>44012</v>
      </c>
      <c r="C6566" s="3">
        <f t="shared" si="205"/>
        <v>0</v>
      </c>
      <c r="D6566" t="s">
        <v>7</v>
      </c>
      <c r="E6566">
        <v>6</v>
      </c>
      <c r="F6566">
        <v>232153</v>
      </c>
      <c r="G6566">
        <v>6083</v>
      </c>
    </row>
    <row r="6567" spans="1:7">
      <c r="A6567" s="2">
        <v>44012</v>
      </c>
      <c r="B6567" s="2">
        <f t="shared" si="204"/>
        <v>44012</v>
      </c>
      <c r="C6567" s="3">
        <f t="shared" si="205"/>
        <v>0</v>
      </c>
      <c r="D6567" t="s">
        <v>22</v>
      </c>
      <c r="E6567">
        <v>8</v>
      </c>
      <c r="F6567">
        <v>32698</v>
      </c>
      <c r="G6567">
        <v>1690</v>
      </c>
    </row>
    <row r="6568" spans="1:7">
      <c r="A6568" s="2">
        <v>44012</v>
      </c>
      <c r="B6568" s="2">
        <f t="shared" si="204"/>
        <v>44012</v>
      </c>
      <c r="C6568" s="3">
        <f t="shared" si="205"/>
        <v>0</v>
      </c>
      <c r="D6568" t="s">
        <v>38</v>
      </c>
      <c r="E6568">
        <v>9</v>
      </c>
      <c r="F6568">
        <v>46514</v>
      </c>
      <c r="G6568">
        <v>4322</v>
      </c>
    </row>
    <row r="6569" spans="1:7">
      <c r="A6569" s="2">
        <v>44012</v>
      </c>
      <c r="B6569" s="2">
        <f t="shared" si="204"/>
        <v>44012</v>
      </c>
      <c r="C6569" s="3">
        <f t="shared" si="205"/>
        <v>0</v>
      </c>
      <c r="D6569" t="s">
        <v>45</v>
      </c>
      <c r="E6569">
        <v>10</v>
      </c>
      <c r="F6569">
        <v>11474</v>
      </c>
      <c r="G6569">
        <v>509</v>
      </c>
    </row>
    <row r="6570" spans="1:7">
      <c r="A6570" s="2">
        <v>44012</v>
      </c>
      <c r="B6570" s="2">
        <f t="shared" si="204"/>
        <v>44012</v>
      </c>
      <c r="C6570" s="3">
        <f t="shared" si="205"/>
        <v>0</v>
      </c>
      <c r="D6570" t="s">
        <v>33</v>
      </c>
      <c r="E6570">
        <v>11</v>
      </c>
      <c r="F6570">
        <v>10327</v>
      </c>
      <c r="G6570">
        <v>551</v>
      </c>
    </row>
    <row r="6571" spans="1:7">
      <c r="A6571" s="2">
        <v>44012</v>
      </c>
      <c r="B6571" s="2">
        <f t="shared" si="204"/>
        <v>44012</v>
      </c>
      <c r="C6571" s="3">
        <f t="shared" si="205"/>
        <v>0</v>
      </c>
      <c r="D6571" t="s">
        <v>15</v>
      </c>
      <c r="E6571">
        <v>12</v>
      </c>
      <c r="F6571">
        <v>152426</v>
      </c>
      <c r="G6571">
        <v>3504</v>
      </c>
    </row>
    <row r="6572" spans="1:7">
      <c r="A6572" s="2">
        <v>44012</v>
      </c>
      <c r="B6572" s="2">
        <f t="shared" si="204"/>
        <v>44012</v>
      </c>
      <c r="C6572" s="3">
        <f t="shared" si="205"/>
        <v>0</v>
      </c>
      <c r="D6572" t="s">
        <v>18</v>
      </c>
      <c r="E6572">
        <v>13</v>
      </c>
      <c r="F6572">
        <v>77280</v>
      </c>
      <c r="G6572">
        <v>2758</v>
      </c>
    </row>
    <row r="6573" spans="1:7">
      <c r="A6573" s="2">
        <v>44012</v>
      </c>
      <c r="B6573" s="2">
        <f t="shared" si="204"/>
        <v>44012</v>
      </c>
      <c r="C6573" s="3">
        <f t="shared" si="205"/>
        <v>0</v>
      </c>
      <c r="D6573" t="s">
        <v>57</v>
      </c>
      <c r="E6573">
        <v>66</v>
      </c>
      <c r="F6573">
        <v>1228</v>
      </c>
      <c r="G6573">
        <v>6</v>
      </c>
    </row>
    <row r="6574" spans="1:7">
      <c r="A6574" s="2">
        <v>44012</v>
      </c>
      <c r="B6574" s="2">
        <f t="shared" si="204"/>
        <v>44012</v>
      </c>
      <c r="C6574" s="3">
        <f t="shared" si="205"/>
        <v>0</v>
      </c>
      <c r="D6574" t="s">
        <v>26</v>
      </c>
      <c r="E6574">
        <v>15</v>
      </c>
      <c r="F6574">
        <v>901</v>
      </c>
      <c r="G6574">
        <v>18</v>
      </c>
    </row>
    <row r="6575" spans="1:7">
      <c r="A6575" s="2">
        <v>44012</v>
      </c>
      <c r="B6575" s="2">
        <f t="shared" si="204"/>
        <v>44012</v>
      </c>
      <c r="C6575" s="3">
        <f t="shared" si="205"/>
        <v>0</v>
      </c>
      <c r="D6575" t="s">
        <v>53</v>
      </c>
      <c r="E6575">
        <v>16</v>
      </c>
      <c r="F6575">
        <v>6124</v>
      </c>
      <c r="G6575">
        <v>92</v>
      </c>
    </row>
    <row r="6576" spans="1:7">
      <c r="A6576" s="2">
        <v>44012</v>
      </c>
      <c r="B6576" s="2">
        <f t="shared" si="204"/>
        <v>44012</v>
      </c>
      <c r="C6576" s="3">
        <f t="shared" si="205"/>
        <v>0</v>
      </c>
      <c r="D6576" t="s">
        <v>6</v>
      </c>
      <c r="E6576">
        <v>17</v>
      </c>
      <c r="F6576">
        <v>144661</v>
      </c>
      <c r="G6576">
        <v>7136</v>
      </c>
    </row>
    <row r="6577" spans="1:7">
      <c r="A6577" s="2">
        <v>44012</v>
      </c>
      <c r="B6577" s="2">
        <f t="shared" si="204"/>
        <v>44012</v>
      </c>
      <c r="C6577" s="3">
        <f t="shared" si="205"/>
        <v>0</v>
      </c>
      <c r="D6577" t="s">
        <v>27</v>
      </c>
      <c r="E6577">
        <v>18</v>
      </c>
      <c r="F6577">
        <v>46740</v>
      </c>
      <c r="G6577">
        <v>2640</v>
      </c>
    </row>
    <row r="6578" spans="1:7">
      <c r="A6578" s="2">
        <v>44012</v>
      </c>
      <c r="B6578" s="2">
        <f t="shared" si="204"/>
        <v>44012</v>
      </c>
      <c r="C6578" s="3">
        <f t="shared" si="205"/>
        <v>0</v>
      </c>
      <c r="D6578" t="s">
        <v>39</v>
      </c>
      <c r="E6578">
        <v>19</v>
      </c>
      <c r="F6578">
        <v>29152</v>
      </c>
      <c r="G6578">
        <v>717</v>
      </c>
    </row>
    <row r="6579" spans="1:7">
      <c r="A6579" s="2">
        <v>44012</v>
      </c>
      <c r="B6579" s="2">
        <f t="shared" si="204"/>
        <v>44012</v>
      </c>
      <c r="C6579" s="3">
        <f t="shared" si="205"/>
        <v>0</v>
      </c>
      <c r="D6579" t="s">
        <v>34</v>
      </c>
      <c r="E6579">
        <v>20</v>
      </c>
      <c r="F6579">
        <v>14629</v>
      </c>
      <c r="G6579">
        <v>276</v>
      </c>
    </row>
    <row r="6580" spans="1:7">
      <c r="A6580" s="2">
        <v>44012</v>
      </c>
      <c r="B6580" s="2">
        <f t="shared" si="204"/>
        <v>44012</v>
      </c>
      <c r="C6580" s="3">
        <f t="shared" si="205"/>
        <v>0</v>
      </c>
      <c r="D6580" t="s">
        <v>28</v>
      </c>
      <c r="E6580">
        <v>21</v>
      </c>
      <c r="F6580">
        <v>15916</v>
      </c>
      <c r="G6580">
        <v>588</v>
      </c>
    </row>
    <row r="6581" spans="1:7">
      <c r="A6581" s="2">
        <v>44012</v>
      </c>
      <c r="B6581" s="2">
        <f t="shared" si="204"/>
        <v>44012</v>
      </c>
      <c r="C6581" s="3">
        <f t="shared" si="205"/>
        <v>0</v>
      </c>
      <c r="D6581" t="s">
        <v>40</v>
      </c>
      <c r="E6581">
        <v>22</v>
      </c>
      <c r="F6581">
        <v>58203</v>
      </c>
      <c r="G6581">
        <v>3221</v>
      </c>
    </row>
    <row r="6582" spans="1:7">
      <c r="A6582" s="2">
        <v>44012</v>
      </c>
      <c r="B6582" s="2">
        <f t="shared" si="204"/>
        <v>44012</v>
      </c>
      <c r="C6582" s="3">
        <f t="shared" si="205"/>
        <v>0</v>
      </c>
      <c r="D6582" t="s">
        <v>51</v>
      </c>
      <c r="E6582">
        <v>23</v>
      </c>
      <c r="F6582">
        <v>3253</v>
      </c>
      <c r="G6582">
        <v>105</v>
      </c>
    </row>
    <row r="6583" spans="1:7">
      <c r="A6583" s="2">
        <v>44012</v>
      </c>
      <c r="B6583" s="2">
        <f t="shared" si="204"/>
        <v>44012</v>
      </c>
      <c r="C6583" s="3">
        <f t="shared" si="205"/>
        <v>0</v>
      </c>
      <c r="D6583" t="s">
        <v>23</v>
      </c>
      <c r="E6583">
        <v>24</v>
      </c>
      <c r="F6583">
        <v>68152</v>
      </c>
      <c r="G6583">
        <v>3190</v>
      </c>
    </row>
    <row r="6584" spans="1:7">
      <c r="A6584" s="2">
        <v>44012</v>
      </c>
      <c r="B6584" s="2">
        <f t="shared" si="204"/>
        <v>44012</v>
      </c>
      <c r="C6584" s="3">
        <f t="shared" si="205"/>
        <v>0</v>
      </c>
      <c r="D6584" t="s">
        <v>9</v>
      </c>
      <c r="E6584">
        <v>25</v>
      </c>
      <c r="F6584">
        <v>108882</v>
      </c>
      <c r="G6584">
        <v>8054</v>
      </c>
    </row>
    <row r="6585" spans="1:7">
      <c r="A6585" s="2">
        <v>44012</v>
      </c>
      <c r="B6585" s="2">
        <f t="shared" si="204"/>
        <v>44012</v>
      </c>
      <c r="C6585" s="3">
        <f t="shared" si="205"/>
        <v>0</v>
      </c>
      <c r="D6585" t="s">
        <v>42</v>
      </c>
      <c r="E6585">
        <v>26</v>
      </c>
      <c r="F6585">
        <v>70850</v>
      </c>
      <c r="G6585">
        <v>6197</v>
      </c>
    </row>
    <row r="6586" spans="1:7">
      <c r="A6586" s="2">
        <v>44012</v>
      </c>
      <c r="B6586" s="2">
        <f t="shared" si="204"/>
        <v>44012</v>
      </c>
      <c r="C6586" s="3">
        <f t="shared" si="205"/>
        <v>0</v>
      </c>
      <c r="D6586" t="s">
        <v>29</v>
      </c>
      <c r="E6586">
        <v>27</v>
      </c>
      <c r="F6586">
        <v>36338</v>
      </c>
      <c r="G6586">
        <v>1476</v>
      </c>
    </row>
    <row r="6587" spans="1:7">
      <c r="A6587" s="2">
        <v>44012</v>
      </c>
      <c r="B6587" s="2">
        <f t="shared" si="204"/>
        <v>44012</v>
      </c>
      <c r="C6587" s="3">
        <f t="shared" si="205"/>
        <v>0</v>
      </c>
      <c r="D6587" t="s">
        <v>46</v>
      </c>
      <c r="E6587">
        <v>28</v>
      </c>
      <c r="F6587">
        <v>27248</v>
      </c>
      <c r="G6587">
        <v>1073</v>
      </c>
    </row>
    <row r="6588" spans="1:7">
      <c r="A6588" s="2">
        <v>44012</v>
      </c>
      <c r="B6588" s="2">
        <f t="shared" si="204"/>
        <v>44012</v>
      </c>
      <c r="C6588" s="3">
        <f t="shared" si="205"/>
        <v>0</v>
      </c>
      <c r="D6588" t="s">
        <v>35</v>
      </c>
      <c r="E6588">
        <v>29</v>
      </c>
      <c r="F6588">
        <v>22275</v>
      </c>
      <c r="G6588">
        <v>1037</v>
      </c>
    </row>
    <row r="6589" spans="1:7">
      <c r="A6589" s="2">
        <v>44012</v>
      </c>
      <c r="B6589" s="2">
        <f t="shared" si="204"/>
        <v>44012</v>
      </c>
      <c r="C6589" s="3">
        <f t="shared" si="205"/>
        <v>0</v>
      </c>
      <c r="D6589" t="s">
        <v>54</v>
      </c>
      <c r="E6589">
        <v>30</v>
      </c>
      <c r="F6589">
        <v>967</v>
      </c>
      <c r="G6589">
        <v>22</v>
      </c>
    </row>
    <row r="6590" spans="1:7">
      <c r="A6590" s="2">
        <v>44012</v>
      </c>
      <c r="B6590" s="2">
        <f t="shared" si="204"/>
        <v>44012</v>
      </c>
      <c r="C6590" s="3">
        <f t="shared" si="205"/>
        <v>0</v>
      </c>
      <c r="D6590" t="s">
        <v>12</v>
      </c>
      <c r="E6590">
        <v>31</v>
      </c>
      <c r="F6590">
        <v>19194</v>
      </c>
      <c r="G6590">
        <v>279</v>
      </c>
    </row>
    <row r="6591" spans="1:7">
      <c r="A6591" s="2">
        <v>44012</v>
      </c>
      <c r="B6591" s="2">
        <f t="shared" si="204"/>
        <v>44012</v>
      </c>
      <c r="C6591" s="3">
        <f t="shared" si="205"/>
        <v>0</v>
      </c>
      <c r="D6591" t="s">
        <v>24</v>
      </c>
      <c r="E6591">
        <v>32</v>
      </c>
      <c r="F6591">
        <v>18582</v>
      </c>
      <c r="G6591">
        <v>507</v>
      </c>
    </row>
    <row r="6592" spans="1:7">
      <c r="A6592" s="2">
        <v>44012</v>
      </c>
      <c r="B6592" s="2">
        <f t="shared" si="204"/>
        <v>44012</v>
      </c>
      <c r="C6592" s="3">
        <f t="shared" si="205"/>
        <v>0</v>
      </c>
      <c r="D6592" t="s">
        <v>19</v>
      </c>
      <c r="E6592">
        <v>33</v>
      </c>
      <c r="F6592">
        <v>5782</v>
      </c>
      <c r="G6592">
        <v>371</v>
      </c>
    </row>
    <row r="6593" spans="1:7">
      <c r="A6593" s="2">
        <v>44012</v>
      </c>
      <c r="B6593" s="2">
        <f t="shared" si="204"/>
        <v>44012</v>
      </c>
      <c r="C6593" s="3">
        <f t="shared" si="205"/>
        <v>0</v>
      </c>
      <c r="D6593" t="s">
        <v>21</v>
      </c>
      <c r="E6593">
        <v>34</v>
      </c>
      <c r="F6593">
        <v>173521</v>
      </c>
      <c r="G6593">
        <v>15035</v>
      </c>
    </row>
    <row r="6594" spans="1:7">
      <c r="A6594" s="2">
        <v>44012</v>
      </c>
      <c r="B6594" s="2">
        <f t="shared" si="204"/>
        <v>44012</v>
      </c>
      <c r="C6594" s="3">
        <f t="shared" si="205"/>
        <v>0</v>
      </c>
      <c r="D6594" t="s">
        <v>47</v>
      </c>
      <c r="E6594">
        <v>35</v>
      </c>
      <c r="F6594">
        <v>12147</v>
      </c>
      <c r="G6594">
        <v>497</v>
      </c>
    </row>
    <row r="6595" spans="1:7">
      <c r="A6595" s="2">
        <v>44012</v>
      </c>
      <c r="B6595" s="2">
        <f t="shared" si="204"/>
        <v>44012</v>
      </c>
      <c r="C6595" s="3">
        <f t="shared" si="205"/>
        <v>0</v>
      </c>
      <c r="D6595" t="s">
        <v>16</v>
      </c>
      <c r="E6595">
        <v>36</v>
      </c>
      <c r="F6595">
        <v>398142</v>
      </c>
      <c r="G6595">
        <v>31776</v>
      </c>
    </row>
    <row r="6596" spans="1:7">
      <c r="A6596" s="2">
        <v>44012</v>
      </c>
      <c r="B6596" s="2">
        <f t="shared" ref="B6596:B6659" si="206">EOMONTH(A6596,0)</f>
        <v>44012</v>
      </c>
      <c r="C6596" s="3">
        <f t="shared" ref="C6596:C6659" si="207">IF(A6596=B6596,0,1)</f>
        <v>0</v>
      </c>
      <c r="D6596" t="s">
        <v>20</v>
      </c>
      <c r="E6596">
        <v>37</v>
      </c>
      <c r="F6596">
        <v>65064</v>
      </c>
      <c r="G6596">
        <v>1362</v>
      </c>
    </row>
    <row r="6597" spans="1:7">
      <c r="A6597" s="2">
        <v>44012</v>
      </c>
      <c r="B6597" s="2">
        <f t="shared" si="206"/>
        <v>44012</v>
      </c>
      <c r="C6597" s="3">
        <f t="shared" si="207"/>
        <v>0</v>
      </c>
      <c r="D6597" t="s">
        <v>48</v>
      </c>
      <c r="E6597">
        <v>38</v>
      </c>
      <c r="F6597">
        <v>3585</v>
      </c>
      <c r="G6597">
        <v>88</v>
      </c>
    </row>
    <row r="6598" spans="1:7">
      <c r="A6598" s="2">
        <v>44012</v>
      </c>
      <c r="B6598" s="2">
        <f t="shared" si="206"/>
        <v>44012</v>
      </c>
      <c r="C6598" s="3">
        <f t="shared" si="207"/>
        <v>0</v>
      </c>
      <c r="D6598" t="s">
        <v>59</v>
      </c>
      <c r="E6598">
        <v>69</v>
      </c>
      <c r="F6598">
        <v>30</v>
      </c>
      <c r="G6598">
        <v>2</v>
      </c>
    </row>
    <row r="6599" spans="1:7">
      <c r="A6599" s="2">
        <v>44012</v>
      </c>
      <c r="B6599" s="2">
        <f t="shared" si="206"/>
        <v>44012</v>
      </c>
      <c r="C6599" s="3">
        <f t="shared" si="207"/>
        <v>0</v>
      </c>
      <c r="D6599" t="s">
        <v>41</v>
      </c>
      <c r="E6599">
        <v>39</v>
      </c>
      <c r="F6599">
        <v>51789</v>
      </c>
      <c r="G6599">
        <v>2863</v>
      </c>
    </row>
    <row r="6600" spans="1:7">
      <c r="A6600" s="2">
        <v>44012</v>
      </c>
      <c r="B6600" s="2">
        <f t="shared" si="206"/>
        <v>44012</v>
      </c>
      <c r="C6600" s="3">
        <f t="shared" si="207"/>
        <v>0</v>
      </c>
      <c r="D6600" t="s">
        <v>30</v>
      </c>
      <c r="E6600">
        <v>40</v>
      </c>
      <c r="F6600">
        <v>13757</v>
      </c>
      <c r="G6600">
        <v>387</v>
      </c>
    </row>
    <row r="6601" spans="1:7">
      <c r="A6601" s="2">
        <v>44012</v>
      </c>
      <c r="B6601" s="2">
        <f t="shared" si="206"/>
        <v>44012</v>
      </c>
      <c r="C6601" s="3">
        <f t="shared" si="207"/>
        <v>0</v>
      </c>
      <c r="D6601" t="s">
        <v>14</v>
      </c>
      <c r="E6601">
        <v>41</v>
      </c>
      <c r="F6601">
        <v>8695</v>
      </c>
      <c r="G6601">
        <v>210</v>
      </c>
    </row>
    <row r="6602" spans="1:7">
      <c r="A6602" s="2">
        <v>44012</v>
      </c>
      <c r="B6602" s="2">
        <f t="shared" si="206"/>
        <v>44012</v>
      </c>
      <c r="C6602" s="3">
        <f t="shared" si="207"/>
        <v>0</v>
      </c>
      <c r="D6602" t="s">
        <v>31</v>
      </c>
      <c r="E6602">
        <v>42</v>
      </c>
      <c r="F6602">
        <v>91226</v>
      </c>
      <c r="G6602">
        <v>6695</v>
      </c>
    </row>
    <row r="6603" spans="1:7">
      <c r="A6603" s="2">
        <v>44012</v>
      </c>
      <c r="B6603" s="2">
        <f t="shared" si="206"/>
        <v>44012</v>
      </c>
      <c r="C6603" s="3">
        <f t="shared" si="207"/>
        <v>0</v>
      </c>
      <c r="D6603" t="s">
        <v>55</v>
      </c>
      <c r="E6603">
        <v>72</v>
      </c>
      <c r="F6603">
        <v>7465</v>
      </c>
      <c r="G6603">
        <v>153</v>
      </c>
    </row>
    <row r="6604" spans="1:7">
      <c r="A6604" s="2">
        <v>44012</v>
      </c>
      <c r="B6604" s="2">
        <f t="shared" si="206"/>
        <v>44012</v>
      </c>
      <c r="C6604" s="3">
        <f t="shared" si="207"/>
        <v>0</v>
      </c>
      <c r="D6604" t="s">
        <v>17</v>
      </c>
      <c r="E6604">
        <v>44</v>
      </c>
      <c r="F6604">
        <v>16813</v>
      </c>
      <c r="G6604">
        <v>950</v>
      </c>
    </row>
    <row r="6605" spans="1:7">
      <c r="A6605" s="2">
        <v>44012</v>
      </c>
      <c r="B6605" s="2">
        <f t="shared" si="206"/>
        <v>44012</v>
      </c>
      <c r="C6605" s="3">
        <f t="shared" si="207"/>
        <v>0</v>
      </c>
      <c r="D6605" t="s">
        <v>32</v>
      </c>
      <c r="E6605">
        <v>45</v>
      </c>
      <c r="F6605">
        <v>36399</v>
      </c>
      <c r="G6605">
        <v>739</v>
      </c>
    </row>
    <row r="6606" spans="1:7">
      <c r="A6606" s="2">
        <v>44012</v>
      </c>
      <c r="B6606" s="2">
        <f t="shared" si="206"/>
        <v>44012</v>
      </c>
      <c r="C6606" s="3">
        <f t="shared" si="207"/>
        <v>0</v>
      </c>
      <c r="D6606" t="s">
        <v>43</v>
      </c>
      <c r="E6606">
        <v>46</v>
      </c>
      <c r="F6606">
        <v>6764</v>
      </c>
      <c r="G6606">
        <v>91</v>
      </c>
    </row>
    <row r="6607" spans="1:7">
      <c r="A6607" s="2">
        <v>44012</v>
      </c>
      <c r="B6607" s="2">
        <f t="shared" si="206"/>
        <v>44012</v>
      </c>
      <c r="C6607" s="3">
        <f t="shared" si="207"/>
        <v>0</v>
      </c>
      <c r="D6607" t="s">
        <v>25</v>
      </c>
      <c r="E6607">
        <v>47</v>
      </c>
      <c r="F6607">
        <v>42815</v>
      </c>
      <c r="G6607">
        <v>597</v>
      </c>
    </row>
    <row r="6608" spans="1:7">
      <c r="A6608" s="2">
        <v>44012</v>
      </c>
      <c r="B6608" s="2">
        <f t="shared" si="206"/>
        <v>44012</v>
      </c>
      <c r="C6608" s="3">
        <f t="shared" si="207"/>
        <v>0</v>
      </c>
      <c r="D6608" t="s">
        <v>11</v>
      </c>
      <c r="E6608">
        <v>48</v>
      </c>
      <c r="F6608">
        <v>166703</v>
      </c>
      <c r="G6608">
        <v>2482</v>
      </c>
    </row>
    <row r="6609" spans="1:7">
      <c r="A6609" s="2">
        <v>44012</v>
      </c>
      <c r="B6609" s="2">
        <f t="shared" si="206"/>
        <v>44012</v>
      </c>
      <c r="C6609" s="3">
        <f t="shared" si="207"/>
        <v>0</v>
      </c>
      <c r="D6609" t="s">
        <v>13</v>
      </c>
      <c r="E6609">
        <v>49</v>
      </c>
      <c r="F6609">
        <v>22364</v>
      </c>
      <c r="G6609">
        <v>172</v>
      </c>
    </row>
    <row r="6610" spans="1:7">
      <c r="A6610" s="2">
        <v>44012</v>
      </c>
      <c r="B6610" s="2">
        <f t="shared" si="206"/>
        <v>44012</v>
      </c>
      <c r="C6610" s="3">
        <f t="shared" si="207"/>
        <v>0</v>
      </c>
      <c r="D6610" t="s">
        <v>36</v>
      </c>
      <c r="E6610">
        <v>50</v>
      </c>
      <c r="F6610">
        <v>1208</v>
      </c>
      <c r="G6610">
        <v>56</v>
      </c>
    </row>
    <row r="6611" spans="1:7">
      <c r="A6611" s="2">
        <v>44012</v>
      </c>
      <c r="B6611" s="2">
        <f t="shared" si="206"/>
        <v>44012</v>
      </c>
      <c r="C6611" s="3">
        <f t="shared" si="207"/>
        <v>0</v>
      </c>
      <c r="D6611" t="s">
        <v>56</v>
      </c>
      <c r="E6611">
        <v>78</v>
      </c>
      <c r="F6611">
        <v>90</v>
      </c>
      <c r="G6611">
        <v>6</v>
      </c>
    </row>
    <row r="6612" spans="1:7">
      <c r="A6612" s="2">
        <v>44012</v>
      </c>
      <c r="B6612" s="2">
        <f t="shared" si="206"/>
        <v>44012</v>
      </c>
      <c r="C6612" s="3">
        <f t="shared" si="207"/>
        <v>0</v>
      </c>
      <c r="D6612" t="s">
        <v>37</v>
      </c>
      <c r="E6612">
        <v>51</v>
      </c>
      <c r="F6612">
        <v>62787</v>
      </c>
      <c r="G6612">
        <v>1763</v>
      </c>
    </row>
    <row r="6613" spans="1:7">
      <c r="A6613" s="2">
        <v>44012</v>
      </c>
      <c r="B6613" s="2">
        <f t="shared" si="206"/>
        <v>44012</v>
      </c>
      <c r="C6613" s="3">
        <f t="shared" si="207"/>
        <v>0</v>
      </c>
      <c r="D6613" t="s">
        <v>5</v>
      </c>
      <c r="E6613">
        <v>53</v>
      </c>
      <c r="F6613">
        <v>34541</v>
      </c>
      <c r="G6613">
        <v>1333</v>
      </c>
    </row>
    <row r="6614" spans="1:7">
      <c r="A6614" s="2">
        <v>44012</v>
      </c>
      <c r="B6614" s="2">
        <f t="shared" si="206"/>
        <v>44012</v>
      </c>
      <c r="C6614" s="3">
        <f t="shared" si="207"/>
        <v>0</v>
      </c>
      <c r="D6614" t="s">
        <v>58</v>
      </c>
      <c r="E6614">
        <v>54</v>
      </c>
      <c r="F6614">
        <v>2904</v>
      </c>
      <c r="G6614">
        <v>93</v>
      </c>
    </row>
    <row r="6615" spans="1:7">
      <c r="A6615" s="2">
        <v>44012</v>
      </c>
      <c r="B6615" s="2">
        <f t="shared" si="206"/>
        <v>44012</v>
      </c>
      <c r="C6615" s="3">
        <f t="shared" si="207"/>
        <v>0</v>
      </c>
      <c r="D6615" t="s">
        <v>10</v>
      </c>
      <c r="E6615">
        <v>55</v>
      </c>
      <c r="F6615">
        <v>31723</v>
      </c>
      <c r="G6615">
        <v>793</v>
      </c>
    </row>
    <row r="6616" spans="1:7">
      <c r="A6616" s="2">
        <v>44012</v>
      </c>
      <c r="B6616" s="2">
        <f t="shared" si="206"/>
        <v>44012</v>
      </c>
      <c r="C6616" s="3">
        <f t="shared" si="207"/>
        <v>0</v>
      </c>
      <c r="D6616" t="s">
        <v>49</v>
      </c>
      <c r="E6616">
        <v>56</v>
      </c>
      <c r="F6616">
        <v>1487</v>
      </c>
      <c r="G6616">
        <v>20</v>
      </c>
    </row>
    <row r="6617" spans="1:7">
      <c r="A6617" s="2">
        <v>44013</v>
      </c>
      <c r="B6617" s="2">
        <f t="shared" si="206"/>
        <v>44043</v>
      </c>
      <c r="C6617" s="3">
        <f t="shared" si="207"/>
        <v>1</v>
      </c>
      <c r="D6617" t="s">
        <v>52</v>
      </c>
      <c r="E6617">
        <v>1</v>
      </c>
      <c r="F6617">
        <v>38962</v>
      </c>
      <c r="G6617">
        <v>972</v>
      </c>
    </row>
    <row r="6618" spans="1:7">
      <c r="A6618" s="2">
        <v>44013</v>
      </c>
      <c r="B6618" s="2">
        <f t="shared" si="206"/>
        <v>44043</v>
      </c>
      <c r="C6618" s="3">
        <f t="shared" si="207"/>
        <v>1</v>
      </c>
      <c r="D6618" t="s">
        <v>50</v>
      </c>
      <c r="E6618">
        <v>2</v>
      </c>
      <c r="F6618">
        <v>1174</v>
      </c>
      <c r="G6618">
        <v>12</v>
      </c>
    </row>
    <row r="6619" spans="1:7">
      <c r="A6619" s="2">
        <v>44013</v>
      </c>
      <c r="B6619" s="2">
        <f t="shared" si="206"/>
        <v>44043</v>
      </c>
      <c r="C6619" s="3">
        <f t="shared" si="207"/>
        <v>1</v>
      </c>
      <c r="D6619" t="s">
        <v>8</v>
      </c>
      <c r="E6619">
        <v>4</v>
      </c>
      <c r="F6619">
        <v>84152</v>
      </c>
      <c r="G6619">
        <v>1726</v>
      </c>
    </row>
    <row r="6620" spans="1:7">
      <c r="A6620" s="2">
        <v>44013</v>
      </c>
      <c r="B6620" s="2">
        <f t="shared" si="206"/>
        <v>44043</v>
      </c>
      <c r="C6620" s="3">
        <f t="shared" si="207"/>
        <v>1</v>
      </c>
      <c r="D6620" t="s">
        <v>44</v>
      </c>
      <c r="E6620">
        <v>5</v>
      </c>
      <c r="F6620">
        <v>21197</v>
      </c>
      <c r="G6620">
        <v>277</v>
      </c>
    </row>
    <row r="6621" spans="1:7">
      <c r="A6621" s="2">
        <v>44013</v>
      </c>
      <c r="B6621" s="2">
        <f t="shared" si="206"/>
        <v>44043</v>
      </c>
      <c r="C6621" s="3">
        <f t="shared" si="207"/>
        <v>1</v>
      </c>
      <c r="D6621" t="s">
        <v>7</v>
      </c>
      <c r="E6621">
        <v>6</v>
      </c>
      <c r="F6621">
        <v>239764</v>
      </c>
      <c r="G6621">
        <v>6168</v>
      </c>
    </row>
    <row r="6622" spans="1:7">
      <c r="A6622" s="2">
        <v>44013</v>
      </c>
      <c r="B6622" s="2">
        <f t="shared" si="206"/>
        <v>44043</v>
      </c>
      <c r="C6622" s="3">
        <f t="shared" si="207"/>
        <v>1</v>
      </c>
      <c r="D6622" t="s">
        <v>22</v>
      </c>
      <c r="E6622">
        <v>8</v>
      </c>
      <c r="F6622">
        <v>33012</v>
      </c>
      <c r="G6622">
        <v>1697</v>
      </c>
    </row>
    <row r="6623" spans="1:7">
      <c r="A6623" s="2">
        <v>44013</v>
      </c>
      <c r="B6623" s="2">
        <f t="shared" si="206"/>
        <v>44043</v>
      </c>
      <c r="C6623" s="3">
        <f t="shared" si="207"/>
        <v>1</v>
      </c>
      <c r="D6623" t="s">
        <v>38</v>
      </c>
      <c r="E6623">
        <v>9</v>
      </c>
      <c r="F6623">
        <v>46572</v>
      </c>
      <c r="G6623">
        <v>4324</v>
      </c>
    </row>
    <row r="6624" spans="1:7">
      <c r="A6624" s="2">
        <v>44013</v>
      </c>
      <c r="B6624" s="2">
        <f t="shared" si="206"/>
        <v>44043</v>
      </c>
      <c r="C6624" s="3">
        <f t="shared" si="207"/>
        <v>1</v>
      </c>
      <c r="D6624" t="s">
        <v>45</v>
      </c>
      <c r="E6624">
        <v>10</v>
      </c>
      <c r="F6624">
        <v>11510</v>
      </c>
      <c r="G6624">
        <v>509</v>
      </c>
    </row>
    <row r="6625" spans="1:7">
      <c r="A6625" s="2">
        <v>44013</v>
      </c>
      <c r="B6625" s="2">
        <f t="shared" si="206"/>
        <v>44043</v>
      </c>
      <c r="C6625" s="3">
        <f t="shared" si="207"/>
        <v>1</v>
      </c>
      <c r="D6625" t="s">
        <v>33</v>
      </c>
      <c r="E6625">
        <v>11</v>
      </c>
      <c r="F6625">
        <v>10365</v>
      </c>
      <c r="G6625">
        <v>553</v>
      </c>
    </row>
    <row r="6626" spans="1:7">
      <c r="A6626" s="2">
        <v>44013</v>
      </c>
      <c r="B6626" s="2">
        <f t="shared" si="206"/>
        <v>44043</v>
      </c>
      <c r="C6626" s="3">
        <f t="shared" si="207"/>
        <v>1</v>
      </c>
      <c r="D6626" t="s">
        <v>15</v>
      </c>
      <c r="E6626">
        <v>12</v>
      </c>
      <c r="F6626">
        <v>158989</v>
      </c>
      <c r="G6626">
        <v>3549</v>
      </c>
    </row>
    <row r="6627" spans="1:7">
      <c r="A6627" s="2">
        <v>44013</v>
      </c>
      <c r="B6627" s="2">
        <f t="shared" si="206"/>
        <v>44043</v>
      </c>
      <c r="C6627" s="3">
        <f t="shared" si="207"/>
        <v>1</v>
      </c>
      <c r="D6627" t="s">
        <v>18</v>
      </c>
      <c r="E6627">
        <v>13</v>
      </c>
      <c r="F6627">
        <v>79589</v>
      </c>
      <c r="G6627">
        <v>2779</v>
      </c>
    </row>
    <row r="6628" spans="1:7">
      <c r="A6628" s="2">
        <v>44013</v>
      </c>
      <c r="B6628" s="2">
        <f t="shared" si="206"/>
        <v>44043</v>
      </c>
      <c r="C6628" s="3">
        <f t="shared" si="207"/>
        <v>1</v>
      </c>
      <c r="D6628" t="s">
        <v>57</v>
      </c>
      <c r="E6628">
        <v>66</v>
      </c>
      <c r="F6628">
        <v>1240</v>
      </c>
      <c r="G6628">
        <v>6</v>
      </c>
    </row>
    <row r="6629" spans="1:7">
      <c r="A6629" s="2">
        <v>44013</v>
      </c>
      <c r="B6629" s="2">
        <f t="shared" si="206"/>
        <v>44043</v>
      </c>
      <c r="C6629" s="3">
        <f t="shared" si="207"/>
        <v>1</v>
      </c>
      <c r="D6629" t="s">
        <v>26</v>
      </c>
      <c r="E6629">
        <v>15</v>
      </c>
      <c r="F6629">
        <v>909</v>
      </c>
      <c r="G6629">
        <v>18</v>
      </c>
    </row>
    <row r="6630" spans="1:7">
      <c r="A6630" s="2">
        <v>44013</v>
      </c>
      <c r="B6630" s="2">
        <f t="shared" si="206"/>
        <v>44043</v>
      </c>
      <c r="C6630" s="3">
        <f t="shared" si="207"/>
        <v>1</v>
      </c>
      <c r="D6630" t="s">
        <v>53</v>
      </c>
      <c r="E6630">
        <v>16</v>
      </c>
      <c r="F6630">
        <v>6379</v>
      </c>
      <c r="G6630">
        <v>92</v>
      </c>
    </row>
    <row r="6631" spans="1:7">
      <c r="A6631" s="2">
        <v>44013</v>
      </c>
      <c r="B6631" s="2">
        <f t="shared" si="206"/>
        <v>44043</v>
      </c>
      <c r="C6631" s="3">
        <f t="shared" si="207"/>
        <v>1</v>
      </c>
      <c r="D6631" t="s">
        <v>6</v>
      </c>
      <c r="E6631">
        <v>17</v>
      </c>
      <c r="F6631">
        <v>145541</v>
      </c>
      <c r="G6631">
        <v>7160</v>
      </c>
    </row>
    <row r="6632" spans="1:7">
      <c r="A6632" s="2">
        <v>44013</v>
      </c>
      <c r="B6632" s="2">
        <f t="shared" si="206"/>
        <v>44043</v>
      </c>
      <c r="C6632" s="3">
        <f t="shared" si="207"/>
        <v>1</v>
      </c>
      <c r="D6632" t="s">
        <v>27</v>
      </c>
      <c r="E6632">
        <v>18</v>
      </c>
      <c r="F6632">
        <v>47116</v>
      </c>
      <c r="G6632">
        <v>2650</v>
      </c>
    </row>
    <row r="6633" spans="1:7">
      <c r="A6633" s="2">
        <v>44013</v>
      </c>
      <c r="B6633" s="2">
        <f t="shared" si="206"/>
        <v>44043</v>
      </c>
      <c r="C6633" s="3">
        <f t="shared" si="207"/>
        <v>1</v>
      </c>
      <c r="D6633" t="s">
        <v>39</v>
      </c>
      <c r="E6633">
        <v>19</v>
      </c>
      <c r="F6633">
        <v>29618</v>
      </c>
      <c r="G6633">
        <v>717</v>
      </c>
    </row>
    <row r="6634" spans="1:7">
      <c r="A6634" s="2">
        <v>44013</v>
      </c>
      <c r="B6634" s="2">
        <f t="shared" si="206"/>
        <v>44043</v>
      </c>
      <c r="C6634" s="3">
        <f t="shared" si="207"/>
        <v>1</v>
      </c>
      <c r="D6634" t="s">
        <v>34</v>
      </c>
      <c r="E6634">
        <v>20</v>
      </c>
      <c r="F6634">
        <v>15142</v>
      </c>
      <c r="G6634">
        <v>280</v>
      </c>
    </row>
    <row r="6635" spans="1:7">
      <c r="A6635" s="2">
        <v>44013</v>
      </c>
      <c r="B6635" s="2">
        <f t="shared" si="206"/>
        <v>44043</v>
      </c>
      <c r="C6635" s="3">
        <f t="shared" si="207"/>
        <v>1</v>
      </c>
      <c r="D6635" t="s">
        <v>28</v>
      </c>
      <c r="E6635">
        <v>21</v>
      </c>
      <c r="F6635">
        <v>16114</v>
      </c>
      <c r="G6635">
        <v>597</v>
      </c>
    </row>
    <row r="6636" spans="1:7">
      <c r="A6636" s="2">
        <v>44013</v>
      </c>
      <c r="B6636" s="2">
        <f t="shared" si="206"/>
        <v>44043</v>
      </c>
      <c r="C6636" s="3">
        <f t="shared" si="207"/>
        <v>1</v>
      </c>
      <c r="D6636" t="s">
        <v>40</v>
      </c>
      <c r="E6636">
        <v>22</v>
      </c>
      <c r="F6636">
        <v>60286</v>
      </c>
      <c r="G6636">
        <v>3238</v>
      </c>
    </row>
    <row r="6637" spans="1:7">
      <c r="A6637" s="2">
        <v>44013</v>
      </c>
      <c r="B6637" s="2">
        <f t="shared" si="206"/>
        <v>44043</v>
      </c>
      <c r="C6637" s="3">
        <f t="shared" si="207"/>
        <v>1</v>
      </c>
      <c r="D6637" t="s">
        <v>51</v>
      </c>
      <c r="E6637">
        <v>23</v>
      </c>
      <c r="F6637">
        <v>3294</v>
      </c>
      <c r="G6637">
        <v>105</v>
      </c>
    </row>
    <row r="6638" spans="1:7">
      <c r="A6638" s="2">
        <v>44013</v>
      </c>
      <c r="B6638" s="2">
        <f t="shared" si="206"/>
        <v>44043</v>
      </c>
      <c r="C6638" s="3">
        <f t="shared" si="207"/>
        <v>1</v>
      </c>
      <c r="D6638" t="s">
        <v>23</v>
      </c>
      <c r="E6638">
        <v>24</v>
      </c>
      <c r="F6638">
        <v>68502</v>
      </c>
      <c r="G6638">
        <v>3205</v>
      </c>
    </row>
    <row r="6639" spans="1:7">
      <c r="A6639" s="2">
        <v>44013</v>
      </c>
      <c r="B6639" s="2">
        <f t="shared" si="206"/>
        <v>44043</v>
      </c>
      <c r="C6639" s="3">
        <f t="shared" si="207"/>
        <v>1</v>
      </c>
      <c r="D6639" t="s">
        <v>9</v>
      </c>
      <c r="E6639">
        <v>25</v>
      </c>
      <c r="F6639">
        <v>109143</v>
      </c>
      <c r="G6639">
        <v>8081</v>
      </c>
    </row>
    <row r="6640" spans="1:7">
      <c r="A6640" s="2">
        <v>44013</v>
      </c>
      <c r="B6640" s="2">
        <f t="shared" si="206"/>
        <v>44043</v>
      </c>
      <c r="C6640" s="3">
        <f t="shared" si="207"/>
        <v>1</v>
      </c>
      <c r="D6640" t="s">
        <v>42</v>
      </c>
      <c r="E6640">
        <v>26</v>
      </c>
      <c r="F6640">
        <v>71279</v>
      </c>
      <c r="G6640">
        <v>6202</v>
      </c>
    </row>
    <row r="6641" spans="1:7">
      <c r="A6641" s="2">
        <v>44013</v>
      </c>
      <c r="B6641" s="2">
        <f t="shared" si="206"/>
        <v>44043</v>
      </c>
      <c r="C6641" s="3">
        <f t="shared" si="207"/>
        <v>1</v>
      </c>
      <c r="D6641" t="s">
        <v>29</v>
      </c>
      <c r="E6641">
        <v>27</v>
      </c>
      <c r="F6641">
        <v>36753</v>
      </c>
      <c r="G6641">
        <v>1482</v>
      </c>
    </row>
    <row r="6642" spans="1:7">
      <c r="A6642" s="2">
        <v>44013</v>
      </c>
      <c r="B6642" s="2">
        <f t="shared" si="206"/>
        <v>44043</v>
      </c>
      <c r="C6642" s="3">
        <f t="shared" si="207"/>
        <v>1</v>
      </c>
      <c r="D6642" t="s">
        <v>46</v>
      </c>
      <c r="E6642">
        <v>28</v>
      </c>
      <c r="F6642">
        <v>27900</v>
      </c>
      <c r="G6642">
        <v>1082</v>
      </c>
    </row>
    <row r="6643" spans="1:7">
      <c r="A6643" s="2">
        <v>44013</v>
      </c>
      <c r="B6643" s="2">
        <f t="shared" si="206"/>
        <v>44043</v>
      </c>
      <c r="C6643" s="3">
        <f t="shared" si="207"/>
        <v>1</v>
      </c>
      <c r="D6643" t="s">
        <v>35</v>
      </c>
      <c r="E6643">
        <v>29</v>
      </c>
      <c r="F6643">
        <v>22595</v>
      </c>
      <c r="G6643">
        <v>1049</v>
      </c>
    </row>
    <row r="6644" spans="1:7">
      <c r="A6644" s="2">
        <v>44013</v>
      </c>
      <c r="B6644" s="2">
        <f t="shared" si="206"/>
        <v>44043</v>
      </c>
      <c r="C6644" s="3">
        <f t="shared" si="207"/>
        <v>1</v>
      </c>
      <c r="D6644" t="s">
        <v>54</v>
      </c>
      <c r="E6644">
        <v>30</v>
      </c>
      <c r="F6644">
        <v>1016</v>
      </c>
      <c r="G6644">
        <v>22</v>
      </c>
    </row>
    <row r="6645" spans="1:7">
      <c r="A6645" s="2">
        <v>44013</v>
      </c>
      <c r="B6645" s="2">
        <f t="shared" si="206"/>
        <v>44043</v>
      </c>
      <c r="C6645" s="3">
        <f t="shared" si="207"/>
        <v>1</v>
      </c>
      <c r="D6645" t="s">
        <v>12</v>
      </c>
      <c r="E6645">
        <v>31</v>
      </c>
      <c r="F6645">
        <v>19325</v>
      </c>
      <c r="G6645">
        <v>282</v>
      </c>
    </row>
    <row r="6646" spans="1:7">
      <c r="A6646" s="2">
        <v>44013</v>
      </c>
      <c r="B6646" s="2">
        <f t="shared" si="206"/>
        <v>44043</v>
      </c>
      <c r="C6646" s="3">
        <f t="shared" si="207"/>
        <v>1</v>
      </c>
      <c r="D6646" t="s">
        <v>24</v>
      </c>
      <c r="E6646">
        <v>32</v>
      </c>
      <c r="F6646">
        <v>19151</v>
      </c>
      <c r="G6646">
        <v>512</v>
      </c>
    </row>
    <row r="6647" spans="1:7">
      <c r="A6647" s="2">
        <v>44013</v>
      </c>
      <c r="B6647" s="2">
        <f t="shared" si="206"/>
        <v>44043</v>
      </c>
      <c r="C6647" s="3">
        <f t="shared" si="207"/>
        <v>1</v>
      </c>
      <c r="D6647" t="s">
        <v>19</v>
      </c>
      <c r="E6647">
        <v>33</v>
      </c>
      <c r="F6647">
        <v>5802</v>
      </c>
      <c r="G6647">
        <v>373</v>
      </c>
    </row>
    <row r="6648" spans="1:7">
      <c r="A6648" s="2">
        <v>44013</v>
      </c>
      <c r="B6648" s="2">
        <f t="shared" si="206"/>
        <v>44043</v>
      </c>
      <c r="C6648" s="3">
        <f t="shared" si="207"/>
        <v>1</v>
      </c>
      <c r="D6648" t="s">
        <v>21</v>
      </c>
      <c r="E6648">
        <v>34</v>
      </c>
      <c r="F6648">
        <v>173782</v>
      </c>
      <c r="G6648">
        <v>15078</v>
      </c>
    </row>
    <row r="6649" spans="1:7">
      <c r="A6649" s="2">
        <v>44013</v>
      </c>
      <c r="B6649" s="2">
        <f t="shared" si="206"/>
        <v>44043</v>
      </c>
      <c r="C6649" s="3">
        <f t="shared" si="207"/>
        <v>1</v>
      </c>
      <c r="D6649" t="s">
        <v>47</v>
      </c>
      <c r="E6649">
        <v>35</v>
      </c>
      <c r="F6649">
        <v>12276</v>
      </c>
      <c r="G6649">
        <v>500</v>
      </c>
    </row>
    <row r="6650" spans="1:7">
      <c r="A6650" s="2">
        <v>44013</v>
      </c>
      <c r="B6650" s="2">
        <f t="shared" si="206"/>
        <v>44043</v>
      </c>
      <c r="C6650" s="3">
        <f t="shared" si="207"/>
        <v>1</v>
      </c>
      <c r="D6650" t="s">
        <v>16</v>
      </c>
      <c r="E6650">
        <v>36</v>
      </c>
      <c r="F6650">
        <v>398770</v>
      </c>
      <c r="G6650">
        <v>31791</v>
      </c>
    </row>
    <row r="6651" spans="1:7">
      <c r="A6651" s="2">
        <v>44013</v>
      </c>
      <c r="B6651" s="2">
        <f t="shared" si="206"/>
        <v>44043</v>
      </c>
      <c r="C6651" s="3">
        <f t="shared" si="207"/>
        <v>1</v>
      </c>
      <c r="D6651" t="s">
        <v>20</v>
      </c>
      <c r="E6651">
        <v>37</v>
      </c>
      <c r="F6651">
        <v>66815</v>
      </c>
      <c r="G6651">
        <v>1389</v>
      </c>
    </row>
    <row r="6652" spans="1:7">
      <c r="A6652" s="2">
        <v>44013</v>
      </c>
      <c r="B6652" s="2">
        <f t="shared" si="206"/>
        <v>44043</v>
      </c>
      <c r="C6652" s="3">
        <f t="shared" si="207"/>
        <v>1</v>
      </c>
      <c r="D6652" t="s">
        <v>48</v>
      </c>
      <c r="E6652">
        <v>38</v>
      </c>
      <c r="F6652">
        <v>3624</v>
      </c>
      <c r="G6652">
        <v>89</v>
      </c>
    </row>
    <row r="6653" spans="1:7">
      <c r="A6653" s="2">
        <v>44013</v>
      </c>
      <c r="B6653" s="2">
        <f t="shared" si="206"/>
        <v>44043</v>
      </c>
      <c r="C6653" s="3">
        <f t="shared" si="207"/>
        <v>1</v>
      </c>
      <c r="D6653" t="s">
        <v>59</v>
      </c>
      <c r="E6653">
        <v>69</v>
      </c>
      <c r="F6653">
        <v>30</v>
      </c>
      <c r="G6653">
        <v>2</v>
      </c>
    </row>
    <row r="6654" spans="1:7">
      <c r="A6654" s="2">
        <v>44013</v>
      </c>
      <c r="B6654" s="2">
        <f t="shared" si="206"/>
        <v>44043</v>
      </c>
      <c r="C6654" s="3">
        <f t="shared" si="207"/>
        <v>1</v>
      </c>
      <c r="D6654" t="s">
        <v>41</v>
      </c>
      <c r="E6654">
        <v>39</v>
      </c>
      <c r="F6654">
        <v>52865</v>
      </c>
      <c r="G6654">
        <v>2876</v>
      </c>
    </row>
    <row r="6655" spans="1:7">
      <c r="A6655" s="2">
        <v>44013</v>
      </c>
      <c r="B6655" s="2">
        <f t="shared" si="206"/>
        <v>44043</v>
      </c>
      <c r="C6655" s="3">
        <f t="shared" si="207"/>
        <v>1</v>
      </c>
      <c r="D6655" t="s">
        <v>30</v>
      </c>
      <c r="E6655">
        <v>40</v>
      </c>
      <c r="F6655">
        <v>14112</v>
      </c>
      <c r="G6655">
        <v>389</v>
      </c>
    </row>
    <row r="6656" spans="1:7">
      <c r="A6656" s="2">
        <v>44013</v>
      </c>
      <c r="B6656" s="2">
        <f t="shared" si="206"/>
        <v>44043</v>
      </c>
      <c r="C6656" s="3">
        <f t="shared" si="207"/>
        <v>1</v>
      </c>
      <c r="D6656" t="s">
        <v>14</v>
      </c>
      <c r="E6656">
        <v>41</v>
      </c>
      <c r="F6656">
        <v>9019</v>
      </c>
      <c r="G6656">
        <v>211</v>
      </c>
    </row>
    <row r="6657" spans="1:7">
      <c r="A6657" s="2">
        <v>44013</v>
      </c>
      <c r="B6657" s="2">
        <f t="shared" si="206"/>
        <v>44043</v>
      </c>
      <c r="C6657" s="3">
        <f t="shared" si="207"/>
        <v>1</v>
      </c>
      <c r="D6657" t="s">
        <v>31</v>
      </c>
      <c r="E6657">
        <v>42</v>
      </c>
      <c r="F6657">
        <v>91864</v>
      </c>
      <c r="G6657">
        <v>6704</v>
      </c>
    </row>
    <row r="6658" spans="1:7">
      <c r="A6658" s="2">
        <v>44013</v>
      </c>
      <c r="B6658" s="2">
        <f t="shared" si="206"/>
        <v>44043</v>
      </c>
      <c r="C6658" s="3">
        <f t="shared" si="207"/>
        <v>1</v>
      </c>
      <c r="D6658" t="s">
        <v>55</v>
      </c>
      <c r="E6658">
        <v>72</v>
      </c>
      <c r="F6658">
        <v>7537</v>
      </c>
      <c r="G6658">
        <v>153</v>
      </c>
    </row>
    <row r="6659" spans="1:7">
      <c r="A6659" s="2">
        <v>44013</v>
      </c>
      <c r="B6659" s="2">
        <f t="shared" si="206"/>
        <v>44043</v>
      </c>
      <c r="C6659" s="3">
        <f t="shared" si="207"/>
        <v>1</v>
      </c>
      <c r="D6659" t="s">
        <v>17</v>
      </c>
      <c r="E6659">
        <v>44</v>
      </c>
      <c r="F6659">
        <v>16853</v>
      </c>
      <c r="G6659">
        <v>956</v>
      </c>
    </row>
    <row r="6660" spans="1:7">
      <c r="A6660" s="2">
        <v>44013</v>
      </c>
      <c r="B6660" s="2">
        <f t="shared" ref="B6660:B6723" si="208">EOMONTH(A6660,0)</f>
        <v>44043</v>
      </c>
      <c r="C6660" s="3">
        <f t="shared" ref="C6660:C6723" si="209">IF(A6660=B6660,0,1)</f>
        <v>1</v>
      </c>
      <c r="D6660" t="s">
        <v>32</v>
      </c>
      <c r="E6660">
        <v>45</v>
      </c>
      <c r="F6660">
        <v>37919</v>
      </c>
      <c r="G6660">
        <v>766</v>
      </c>
    </row>
    <row r="6661" spans="1:7">
      <c r="A6661" s="2">
        <v>44013</v>
      </c>
      <c r="B6661" s="2">
        <f t="shared" si="208"/>
        <v>44043</v>
      </c>
      <c r="C6661" s="3">
        <f t="shared" si="209"/>
        <v>1</v>
      </c>
      <c r="D6661" t="s">
        <v>43</v>
      </c>
      <c r="E6661">
        <v>46</v>
      </c>
      <c r="F6661">
        <v>6826</v>
      </c>
      <c r="G6661">
        <v>93</v>
      </c>
    </row>
    <row r="6662" spans="1:7">
      <c r="A6662" s="2">
        <v>44013</v>
      </c>
      <c r="B6662" s="2">
        <f t="shared" si="208"/>
        <v>44043</v>
      </c>
      <c r="C6662" s="3">
        <f t="shared" si="209"/>
        <v>1</v>
      </c>
      <c r="D6662" t="s">
        <v>25</v>
      </c>
      <c r="E6662">
        <v>47</v>
      </c>
      <c r="F6662">
        <v>44360</v>
      </c>
      <c r="G6662">
        <v>602</v>
      </c>
    </row>
    <row r="6663" spans="1:7">
      <c r="A6663" s="2">
        <v>44013</v>
      </c>
      <c r="B6663" s="2">
        <f t="shared" si="208"/>
        <v>44043</v>
      </c>
      <c r="C6663" s="3">
        <f t="shared" si="209"/>
        <v>1</v>
      </c>
      <c r="D6663" t="s">
        <v>11</v>
      </c>
      <c r="E6663">
        <v>48</v>
      </c>
      <c r="F6663">
        <v>174826</v>
      </c>
      <c r="G6663">
        <v>2518</v>
      </c>
    </row>
    <row r="6664" spans="1:7">
      <c r="A6664" s="2">
        <v>44013</v>
      </c>
      <c r="B6664" s="2">
        <f t="shared" si="208"/>
        <v>44043</v>
      </c>
      <c r="C6664" s="3">
        <f t="shared" si="209"/>
        <v>1</v>
      </c>
      <c r="D6664" t="s">
        <v>13</v>
      </c>
      <c r="E6664">
        <v>49</v>
      </c>
      <c r="F6664">
        <v>22864</v>
      </c>
      <c r="G6664">
        <v>173</v>
      </c>
    </row>
    <row r="6665" spans="1:7">
      <c r="A6665" s="2">
        <v>44013</v>
      </c>
      <c r="B6665" s="2">
        <f t="shared" si="208"/>
        <v>44043</v>
      </c>
      <c r="C6665" s="3">
        <f t="shared" si="209"/>
        <v>1</v>
      </c>
      <c r="D6665" t="s">
        <v>36</v>
      </c>
      <c r="E6665">
        <v>50</v>
      </c>
      <c r="F6665">
        <v>1210</v>
      </c>
      <c r="G6665">
        <v>56</v>
      </c>
    </row>
    <row r="6666" spans="1:7">
      <c r="A6666" s="2">
        <v>44013</v>
      </c>
      <c r="B6666" s="2">
        <f t="shared" si="208"/>
        <v>44043</v>
      </c>
      <c r="C6666" s="3">
        <f t="shared" si="209"/>
        <v>1</v>
      </c>
      <c r="D6666" t="s">
        <v>56</v>
      </c>
      <c r="E6666">
        <v>78</v>
      </c>
      <c r="F6666">
        <v>92</v>
      </c>
      <c r="G6666">
        <v>6</v>
      </c>
    </row>
    <row r="6667" spans="1:7">
      <c r="A6667" s="2">
        <v>44013</v>
      </c>
      <c r="B6667" s="2">
        <f t="shared" si="208"/>
        <v>44043</v>
      </c>
      <c r="C6667" s="3">
        <f t="shared" si="209"/>
        <v>1</v>
      </c>
      <c r="D6667" t="s">
        <v>37</v>
      </c>
      <c r="E6667">
        <v>51</v>
      </c>
      <c r="F6667">
        <v>63203</v>
      </c>
      <c r="G6667">
        <v>1786</v>
      </c>
    </row>
    <row r="6668" spans="1:7">
      <c r="A6668" s="2">
        <v>44013</v>
      </c>
      <c r="B6668" s="2">
        <f t="shared" si="208"/>
        <v>44043</v>
      </c>
      <c r="C6668" s="3">
        <f t="shared" si="209"/>
        <v>1</v>
      </c>
      <c r="D6668" t="s">
        <v>5</v>
      </c>
      <c r="E6668">
        <v>53</v>
      </c>
      <c r="F6668">
        <v>35258</v>
      </c>
      <c r="G6668">
        <v>1340</v>
      </c>
    </row>
    <row r="6669" spans="1:7">
      <c r="A6669" s="2">
        <v>44013</v>
      </c>
      <c r="B6669" s="2">
        <f t="shared" si="208"/>
        <v>44043</v>
      </c>
      <c r="C6669" s="3">
        <f t="shared" si="209"/>
        <v>1</v>
      </c>
      <c r="D6669" t="s">
        <v>58</v>
      </c>
      <c r="E6669">
        <v>54</v>
      </c>
      <c r="F6669">
        <v>2979</v>
      </c>
      <c r="G6669">
        <v>93</v>
      </c>
    </row>
    <row r="6670" spans="1:7">
      <c r="A6670" s="2">
        <v>44013</v>
      </c>
      <c r="B6670" s="2">
        <f t="shared" si="208"/>
        <v>44043</v>
      </c>
      <c r="C6670" s="3">
        <f t="shared" si="209"/>
        <v>1</v>
      </c>
      <c r="D6670" t="s">
        <v>10</v>
      </c>
      <c r="E6670">
        <v>55</v>
      </c>
      <c r="F6670">
        <v>32307</v>
      </c>
      <c r="G6670">
        <v>794</v>
      </c>
    </row>
    <row r="6671" spans="1:7">
      <c r="A6671" s="2">
        <v>44013</v>
      </c>
      <c r="B6671" s="2">
        <f t="shared" si="208"/>
        <v>44043</v>
      </c>
      <c r="C6671" s="3">
        <f t="shared" si="209"/>
        <v>1</v>
      </c>
      <c r="D6671" t="s">
        <v>49</v>
      </c>
      <c r="E6671">
        <v>56</v>
      </c>
      <c r="F6671">
        <v>1514</v>
      </c>
      <c r="G6671">
        <v>20</v>
      </c>
    </row>
    <row r="6672" spans="1:7">
      <c r="A6672" s="2">
        <v>44014</v>
      </c>
      <c r="B6672" s="2">
        <f t="shared" si="208"/>
        <v>44043</v>
      </c>
      <c r="C6672" s="3">
        <f t="shared" si="209"/>
        <v>1</v>
      </c>
      <c r="D6672" t="s">
        <v>52</v>
      </c>
      <c r="E6672">
        <v>1</v>
      </c>
      <c r="F6672">
        <v>40111</v>
      </c>
      <c r="G6672">
        <v>985</v>
      </c>
    </row>
    <row r="6673" spans="1:7">
      <c r="A6673" s="2">
        <v>44014</v>
      </c>
      <c r="B6673" s="2">
        <f t="shared" si="208"/>
        <v>44043</v>
      </c>
      <c r="C6673" s="3">
        <f t="shared" si="209"/>
        <v>1</v>
      </c>
      <c r="D6673" t="s">
        <v>50</v>
      </c>
      <c r="E6673">
        <v>2</v>
      </c>
      <c r="F6673">
        <v>1224</v>
      </c>
      <c r="G6673">
        <v>12</v>
      </c>
    </row>
    <row r="6674" spans="1:7">
      <c r="A6674" s="2">
        <v>44014</v>
      </c>
      <c r="B6674" s="2">
        <f t="shared" si="208"/>
        <v>44043</v>
      </c>
      <c r="C6674" s="3">
        <f t="shared" si="209"/>
        <v>1</v>
      </c>
      <c r="D6674" t="s">
        <v>8</v>
      </c>
      <c r="E6674">
        <v>4</v>
      </c>
      <c r="F6674">
        <v>87495</v>
      </c>
      <c r="G6674">
        <v>1766</v>
      </c>
    </row>
    <row r="6675" spans="1:7">
      <c r="A6675" s="2">
        <v>44014</v>
      </c>
      <c r="B6675" s="2">
        <f t="shared" si="208"/>
        <v>44043</v>
      </c>
      <c r="C6675" s="3">
        <f t="shared" si="209"/>
        <v>1</v>
      </c>
      <c r="D6675" t="s">
        <v>44</v>
      </c>
      <c r="E6675">
        <v>5</v>
      </c>
      <c r="F6675">
        <v>22075</v>
      </c>
      <c r="G6675">
        <v>279</v>
      </c>
    </row>
    <row r="6676" spans="1:7">
      <c r="A6676" s="2">
        <v>44014</v>
      </c>
      <c r="B6676" s="2">
        <f t="shared" si="208"/>
        <v>44043</v>
      </c>
      <c r="C6676" s="3">
        <f t="shared" si="209"/>
        <v>1</v>
      </c>
      <c r="D6676" t="s">
        <v>7</v>
      </c>
      <c r="E6676">
        <v>6</v>
      </c>
      <c r="F6676">
        <v>248198</v>
      </c>
      <c r="G6676">
        <v>6263</v>
      </c>
    </row>
    <row r="6677" spans="1:7">
      <c r="A6677" s="2">
        <v>44014</v>
      </c>
      <c r="B6677" s="2">
        <f t="shared" si="208"/>
        <v>44043</v>
      </c>
      <c r="C6677" s="3">
        <f t="shared" si="209"/>
        <v>1</v>
      </c>
      <c r="D6677" t="s">
        <v>22</v>
      </c>
      <c r="E6677">
        <v>8</v>
      </c>
      <c r="F6677">
        <v>33335</v>
      </c>
      <c r="G6677">
        <v>1701</v>
      </c>
    </row>
    <row r="6678" spans="1:7">
      <c r="A6678" s="2">
        <v>44014</v>
      </c>
      <c r="B6678" s="2">
        <f t="shared" si="208"/>
        <v>44043</v>
      </c>
      <c r="C6678" s="3">
        <f t="shared" si="209"/>
        <v>1</v>
      </c>
      <c r="D6678" t="s">
        <v>38</v>
      </c>
      <c r="E6678">
        <v>9</v>
      </c>
      <c r="F6678">
        <v>46646</v>
      </c>
      <c r="G6678">
        <v>4326</v>
      </c>
    </row>
    <row r="6679" spans="1:7">
      <c r="A6679" s="2">
        <v>44014</v>
      </c>
      <c r="B6679" s="2">
        <f t="shared" si="208"/>
        <v>44043</v>
      </c>
      <c r="C6679" s="3">
        <f t="shared" si="209"/>
        <v>1</v>
      </c>
      <c r="D6679" t="s">
        <v>45</v>
      </c>
      <c r="E6679">
        <v>10</v>
      </c>
      <c r="F6679">
        <v>11731</v>
      </c>
      <c r="G6679">
        <v>510</v>
      </c>
    </row>
    <row r="6680" spans="1:7">
      <c r="A6680" s="2">
        <v>44014</v>
      </c>
      <c r="B6680" s="2">
        <f t="shared" si="208"/>
        <v>44043</v>
      </c>
      <c r="C6680" s="3">
        <f t="shared" si="209"/>
        <v>1</v>
      </c>
      <c r="D6680" t="s">
        <v>33</v>
      </c>
      <c r="E6680">
        <v>11</v>
      </c>
      <c r="F6680">
        <v>10390</v>
      </c>
      <c r="G6680">
        <v>554</v>
      </c>
    </row>
    <row r="6681" spans="1:7">
      <c r="A6681" s="2">
        <v>44014</v>
      </c>
      <c r="B6681" s="2">
        <f t="shared" si="208"/>
        <v>44043</v>
      </c>
      <c r="C6681" s="3">
        <f t="shared" si="209"/>
        <v>1</v>
      </c>
      <c r="D6681" t="s">
        <v>15</v>
      </c>
      <c r="E6681">
        <v>12</v>
      </c>
      <c r="F6681">
        <v>169098</v>
      </c>
      <c r="G6681">
        <v>3616</v>
      </c>
    </row>
    <row r="6682" spans="1:7">
      <c r="A6682" s="2">
        <v>44014</v>
      </c>
      <c r="B6682" s="2">
        <f t="shared" si="208"/>
        <v>44043</v>
      </c>
      <c r="C6682" s="3">
        <f t="shared" si="209"/>
        <v>1</v>
      </c>
      <c r="D6682" t="s">
        <v>18</v>
      </c>
      <c r="E6682">
        <v>13</v>
      </c>
      <c r="F6682">
        <v>82475</v>
      </c>
      <c r="G6682">
        <v>2801</v>
      </c>
    </row>
    <row r="6683" spans="1:7">
      <c r="A6683" s="2">
        <v>44014</v>
      </c>
      <c r="B6683" s="2">
        <f t="shared" si="208"/>
        <v>44043</v>
      </c>
      <c r="C6683" s="3">
        <f t="shared" si="209"/>
        <v>1</v>
      </c>
      <c r="D6683" t="s">
        <v>57</v>
      </c>
      <c r="E6683">
        <v>66</v>
      </c>
      <c r="F6683">
        <v>1249</v>
      </c>
      <c r="G6683">
        <v>6</v>
      </c>
    </row>
    <row r="6684" spans="1:7">
      <c r="A6684" s="2">
        <v>44014</v>
      </c>
      <c r="B6684" s="2">
        <f t="shared" si="208"/>
        <v>44043</v>
      </c>
      <c r="C6684" s="3">
        <f t="shared" si="209"/>
        <v>1</v>
      </c>
      <c r="D6684" t="s">
        <v>26</v>
      </c>
      <c r="E6684">
        <v>15</v>
      </c>
      <c r="F6684">
        <v>929</v>
      </c>
      <c r="G6684">
        <v>18</v>
      </c>
    </row>
    <row r="6685" spans="1:7">
      <c r="A6685" s="2">
        <v>44014</v>
      </c>
      <c r="B6685" s="2">
        <f t="shared" si="208"/>
        <v>44043</v>
      </c>
      <c r="C6685" s="3">
        <f t="shared" si="209"/>
        <v>1</v>
      </c>
      <c r="D6685" t="s">
        <v>53</v>
      </c>
      <c r="E6685">
        <v>16</v>
      </c>
      <c r="F6685">
        <v>6688</v>
      </c>
      <c r="G6685">
        <v>93</v>
      </c>
    </row>
    <row r="6686" spans="1:7">
      <c r="A6686" s="2">
        <v>44014</v>
      </c>
      <c r="B6686" s="2">
        <f t="shared" si="208"/>
        <v>44043</v>
      </c>
      <c r="C6686" s="3">
        <f t="shared" si="209"/>
        <v>1</v>
      </c>
      <c r="D6686" t="s">
        <v>6</v>
      </c>
      <c r="E6686">
        <v>17</v>
      </c>
      <c r="F6686">
        <v>146407</v>
      </c>
      <c r="G6686">
        <v>7197</v>
      </c>
    </row>
    <row r="6687" spans="1:7">
      <c r="A6687" s="2">
        <v>44014</v>
      </c>
      <c r="B6687" s="2">
        <f t="shared" si="208"/>
        <v>44043</v>
      </c>
      <c r="C6687" s="3">
        <f t="shared" si="209"/>
        <v>1</v>
      </c>
      <c r="D6687" t="s">
        <v>27</v>
      </c>
      <c r="E6687">
        <v>18</v>
      </c>
      <c r="F6687">
        <v>47553</v>
      </c>
      <c r="G6687">
        <v>2662</v>
      </c>
    </row>
    <row r="6688" spans="1:7">
      <c r="A6688" s="2">
        <v>44014</v>
      </c>
      <c r="B6688" s="2">
        <f t="shared" si="208"/>
        <v>44043</v>
      </c>
      <c r="C6688" s="3">
        <f t="shared" si="209"/>
        <v>1</v>
      </c>
      <c r="D6688" t="s">
        <v>39</v>
      </c>
      <c r="E6688">
        <v>19</v>
      </c>
      <c r="F6688">
        <v>30259</v>
      </c>
      <c r="G6688">
        <v>719</v>
      </c>
    </row>
    <row r="6689" spans="1:7">
      <c r="A6689" s="2">
        <v>44014</v>
      </c>
      <c r="B6689" s="2">
        <f t="shared" si="208"/>
        <v>44043</v>
      </c>
      <c r="C6689" s="3">
        <f t="shared" si="209"/>
        <v>1</v>
      </c>
      <c r="D6689" t="s">
        <v>34</v>
      </c>
      <c r="E6689">
        <v>20</v>
      </c>
      <c r="F6689">
        <v>15226</v>
      </c>
      <c r="G6689">
        <v>282</v>
      </c>
    </row>
    <row r="6690" spans="1:7">
      <c r="A6690" s="2">
        <v>44014</v>
      </c>
      <c r="B6690" s="2">
        <f t="shared" si="208"/>
        <v>44043</v>
      </c>
      <c r="C6690" s="3">
        <f t="shared" si="209"/>
        <v>1</v>
      </c>
      <c r="D6690" t="s">
        <v>28</v>
      </c>
      <c r="E6690">
        <v>21</v>
      </c>
      <c r="F6690">
        <v>16370</v>
      </c>
      <c r="G6690">
        <v>605</v>
      </c>
    </row>
    <row r="6691" spans="1:7">
      <c r="A6691" s="2">
        <v>44014</v>
      </c>
      <c r="B6691" s="2">
        <f t="shared" si="208"/>
        <v>44043</v>
      </c>
      <c r="C6691" s="3">
        <f t="shared" si="209"/>
        <v>1</v>
      </c>
      <c r="D6691" t="s">
        <v>40</v>
      </c>
      <c r="E6691">
        <v>22</v>
      </c>
      <c r="F6691">
        <v>61669</v>
      </c>
      <c r="G6691">
        <v>3255</v>
      </c>
    </row>
    <row r="6692" spans="1:7">
      <c r="A6692" s="2">
        <v>44014</v>
      </c>
      <c r="B6692" s="2">
        <f t="shared" si="208"/>
        <v>44043</v>
      </c>
      <c r="C6692" s="3">
        <f t="shared" si="209"/>
        <v>1</v>
      </c>
      <c r="D6692" t="s">
        <v>51</v>
      </c>
      <c r="E6692">
        <v>23</v>
      </c>
      <c r="F6692">
        <v>3328</v>
      </c>
      <c r="G6692">
        <v>105</v>
      </c>
    </row>
    <row r="6693" spans="1:7">
      <c r="A6693" s="2">
        <v>44014</v>
      </c>
      <c r="B6693" s="2">
        <f t="shared" si="208"/>
        <v>44043</v>
      </c>
      <c r="C6693" s="3">
        <f t="shared" si="209"/>
        <v>1</v>
      </c>
      <c r="D6693" t="s">
        <v>23</v>
      </c>
      <c r="E6693">
        <v>24</v>
      </c>
      <c r="F6693">
        <v>69015</v>
      </c>
      <c r="G6693">
        <v>3212</v>
      </c>
    </row>
    <row r="6694" spans="1:7">
      <c r="A6694" s="2">
        <v>44014</v>
      </c>
      <c r="B6694" s="2">
        <f t="shared" si="208"/>
        <v>44043</v>
      </c>
      <c r="C6694" s="3">
        <f t="shared" si="209"/>
        <v>1</v>
      </c>
      <c r="D6694" t="s">
        <v>9</v>
      </c>
      <c r="E6694">
        <v>25</v>
      </c>
      <c r="F6694">
        <v>109338</v>
      </c>
      <c r="G6694">
        <v>8132</v>
      </c>
    </row>
    <row r="6695" spans="1:7">
      <c r="A6695" s="2">
        <v>44014</v>
      </c>
      <c r="B6695" s="2">
        <f t="shared" si="208"/>
        <v>44043</v>
      </c>
      <c r="C6695" s="3">
        <f t="shared" si="209"/>
        <v>1</v>
      </c>
      <c r="D6695" t="s">
        <v>42</v>
      </c>
      <c r="E6695">
        <v>26</v>
      </c>
      <c r="F6695">
        <v>71853</v>
      </c>
      <c r="G6695">
        <v>6216</v>
      </c>
    </row>
    <row r="6696" spans="1:7">
      <c r="A6696" s="2">
        <v>44014</v>
      </c>
      <c r="B6696" s="2">
        <f t="shared" si="208"/>
        <v>44043</v>
      </c>
      <c r="C6696" s="3">
        <f t="shared" si="209"/>
        <v>1</v>
      </c>
      <c r="D6696" t="s">
        <v>29</v>
      </c>
      <c r="E6696">
        <v>27</v>
      </c>
      <c r="F6696">
        <v>37247</v>
      </c>
      <c r="G6696">
        <v>1495</v>
      </c>
    </row>
    <row r="6697" spans="1:7">
      <c r="A6697" s="2">
        <v>44014</v>
      </c>
      <c r="B6697" s="2">
        <f t="shared" si="208"/>
        <v>44043</v>
      </c>
      <c r="C6697" s="3">
        <f t="shared" si="209"/>
        <v>1</v>
      </c>
      <c r="D6697" t="s">
        <v>46</v>
      </c>
      <c r="E6697">
        <v>28</v>
      </c>
      <c r="F6697">
        <v>28770</v>
      </c>
      <c r="G6697">
        <v>1092</v>
      </c>
    </row>
    <row r="6698" spans="1:7">
      <c r="A6698" s="2">
        <v>44014</v>
      </c>
      <c r="B6698" s="2">
        <f t="shared" si="208"/>
        <v>44043</v>
      </c>
      <c r="C6698" s="3">
        <f t="shared" si="209"/>
        <v>1</v>
      </c>
      <c r="D6698" t="s">
        <v>35</v>
      </c>
      <c r="E6698">
        <v>29</v>
      </c>
      <c r="F6698">
        <v>23085</v>
      </c>
      <c r="G6698">
        <v>1056</v>
      </c>
    </row>
    <row r="6699" spans="1:7">
      <c r="A6699" s="2">
        <v>44014</v>
      </c>
      <c r="B6699" s="2">
        <f t="shared" si="208"/>
        <v>44043</v>
      </c>
      <c r="C6699" s="3">
        <f t="shared" si="209"/>
        <v>1</v>
      </c>
      <c r="D6699" t="s">
        <v>54</v>
      </c>
      <c r="E6699">
        <v>30</v>
      </c>
      <c r="F6699">
        <v>1083</v>
      </c>
      <c r="G6699">
        <v>22</v>
      </c>
    </row>
    <row r="6700" spans="1:7">
      <c r="A6700" s="2">
        <v>44014</v>
      </c>
      <c r="B6700" s="2">
        <f t="shared" si="208"/>
        <v>44043</v>
      </c>
      <c r="C6700" s="3">
        <f t="shared" si="209"/>
        <v>1</v>
      </c>
      <c r="D6700" t="s">
        <v>12</v>
      </c>
      <c r="E6700">
        <v>31</v>
      </c>
      <c r="F6700">
        <v>19476</v>
      </c>
      <c r="G6700">
        <v>284</v>
      </c>
    </row>
    <row r="6701" spans="1:7">
      <c r="A6701" s="2">
        <v>44014</v>
      </c>
      <c r="B6701" s="2">
        <f t="shared" si="208"/>
        <v>44043</v>
      </c>
      <c r="C6701" s="3">
        <f t="shared" si="209"/>
        <v>1</v>
      </c>
      <c r="D6701" t="s">
        <v>24</v>
      </c>
      <c r="E6701">
        <v>32</v>
      </c>
      <c r="F6701">
        <v>19871</v>
      </c>
      <c r="G6701">
        <v>525</v>
      </c>
    </row>
    <row r="6702" spans="1:7">
      <c r="A6702" s="2">
        <v>44014</v>
      </c>
      <c r="B6702" s="2">
        <f t="shared" si="208"/>
        <v>44043</v>
      </c>
      <c r="C6702" s="3">
        <f t="shared" si="209"/>
        <v>1</v>
      </c>
      <c r="D6702" t="s">
        <v>19</v>
      </c>
      <c r="E6702">
        <v>33</v>
      </c>
      <c r="F6702">
        <v>5822</v>
      </c>
      <c r="G6702">
        <v>375</v>
      </c>
    </row>
    <row r="6703" spans="1:7">
      <c r="A6703" s="2">
        <v>44014</v>
      </c>
      <c r="B6703" s="2">
        <f t="shared" si="208"/>
        <v>44043</v>
      </c>
      <c r="C6703" s="3">
        <f t="shared" si="209"/>
        <v>1</v>
      </c>
      <c r="D6703" t="s">
        <v>21</v>
      </c>
      <c r="E6703">
        <v>34</v>
      </c>
      <c r="F6703">
        <v>174212</v>
      </c>
      <c r="G6703">
        <v>15107</v>
      </c>
    </row>
    <row r="6704" spans="1:7">
      <c r="A6704" s="2">
        <v>44014</v>
      </c>
      <c r="B6704" s="2">
        <f t="shared" si="208"/>
        <v>44043</v>
      </c>
      <c r="C6704" s="3">
        <f t="shared" si="209"/>
        <v>1</v>
      </c>
      <c r="D6704" t="s">
        <v>47</v>
      </c>
      <c r="E6704">
        <v>35</v>
      </c>
      <c r="F6704">
        <v>12520</v>
      </c>
      <c r="G6704">
        <v>503</v>
      </c>
    </row>
    <row r="6705" spans="1:7">
      <c r="A6705" s="2">
        <v>44014</v>
      </c>
      <c r="B6705" s="2">
        <f t="shared" si="208"/>
        <v>44043</v>
      </c>
      <c r="C6705" s="3">
        <f t="shared" si="209"/>
        <v>1</v>
      </c>
      <c r="D6705" t="s">
        <v>16</v>
      </c>
      <c r="E6705">
        <v>36</v>
      </c>
      <c r="F6705">
        <v>399642</v>
      </c>
      <c r="G6705">
        <v>31814</v>
      </c>
    </row>
    <row r="6706" spans="1:7">
      <c r="A6706" s="2">
        <v>44014</v>
      </c>
      <c r="B6706" s="2">
        <f t="shared" si="208"/>
        <v>44043</v>
      </c>
      <c r="C6706" s="3">
        <f t="shared" si="209"/>
        <v>1</v>
      </c>
      <c r="D6706" t="s">
        <v>20</v>
      </c>
      <c r="E6706">
        <v>37</v>
      </c>
      <c r="F6706">
        <v>68512</v>
      </c>
      <c r="G6706">
        <v>1402</v>
      </c>
    </row>
    <row r="6707" spans="1:7">
      <c r="A6707" s="2">
        <v>44014</v>
      </c>
      <c r="B6707" s="2">
        <f t="shared" si="208"/>
        <v>44043</v>
      </c>
      <c r="C6707" s="3">
        <f t="shared" si="209"/>
        <v>1</v>
      </c>
      <c r="D6707" t="s">
        <v>48</v>
      </c>
      <c r="E6707">
        <v>38</v>
      </c>
      <c r="F6707">
        <v>3666</v>
      </c>
      <c r="G6707">
        <v>89</v>
      </c>
    </row>
    <row r="6708" spans="1:7">
      <c r="A6708" s="2">
        <v>44014</v>
      </c>
      <c r="B6708" s="2">
        <f t="shared" si="208"/>
        <v>44043</v>
      </c>
      <c r="C6708" s="3">
        <f t="shared" si="209"/>
        <v>1</v>
      </c>
      <c r="D6708" t="s">
        <v>59</v>
      </c>
      <c r="E6708">
        <v>69</v>
      </c>
      <c r="F6708">
        <v>30</v>
      </c>
      <c r="G6708">
        <v>2</v>
      </c>
    </row>
    <row r="6709" spans="1:7">
      <c r="A6709" s="2">
        <v>44014</v>
      </c>
      <c r="B6709" s="2">
        <f t="shared" si="208"/>
        <v>44043</v>
      </c>
      <c r="C6709" s="3">
        <f t="shared" si="209"/>
        <v>1</v>
      </c>
      <c r="D6709" t="s">
        <v>41</v>
      </c>
      <c r="E6709">
        <v>39</v>
      </c>
      <c r="F6709">
        <v>54166</v>
      </c>
      <c r="G6709">
        <v>2903</v>
      </c>
    </row>
    <row r="6710" spans="1:7">
      <c r="A6710" s="2">
        <v>44014</v>
      </c>
      <c r="B6710" s="2">
        <f t="shared" si="208"/>
        <v>44043</v>
      </c>
      <c r="C6710" s="3">
        <f t="shared" si="209"/>
        <v>1</v>
      </c>
      <c r="D6710" t="s">
        <v>30</v>
      </c>
      <c r="E6710">
        <v>40</v>
      </c>
      <c r="F6710">
        <v>14539</v>
      </c>
      <c r="G6710">
        <v>395</v>
      </c>
    </row>
    <row r="6711" spans="1:7">
      <c r="A6711" s="2">
        <v>44014</v>
      </c>
      <c r="B6711" s="2">
        <f t="shared" si="208"/>
        <v>44043</v>
      </c>
      <c r="C6711" s="3">
        <f t="shared" si="209"/>
        <v>1</v>
      </c>
      <c r="D6711" t="s">
        <v>14</v>
      </c>
      <c r="E6711">
        <v>41</v>
      </c>
      <c r="F6711">
        <v>9344</v>
      </c>
      <c r="G6711">
        <v>212</v>
      </c>
    </row>
    <row r="6712" spans="1:7">
      <c r="A6712" s="2">
        <v>44014</v>
      </c>
      <c r="B6712" s="2">
        <f t="shared" si="208"/>
        <v>44043</v>
      </c>
      <c r="C6712" s="3">
        <f t="shared" si="209"/>
        <v>1</v>
      </c>
      <c r="D6712" t="s">
        <v>31</v>
      </c>
      <c r="E6712">
        <v>42</v>
      </c>
      <c r="F6712">
        <v>92703</v>
      </c>
      <c r="G6712">
        <v>6758</v>
      </c>
    </row>
    <row r="6713" spans="1:7">
      <c r="A6713" s="2">
        <v>44014</v>
      </c>
      <c r="B6713" s="2">
        <f t="shared" si="208"/>
        <v>44043</v>
      </c>
      <c r="C6713" s="3">
        <f t="shared" si="209"/>
        <v>1</v>
      </c>
      <c r="D6713" t="s">
        <v>55</v>
      </c>
      <c r="E6713">
        <v>72</v>
      </c>
      <c r="F6713">
        <v>7608</v>
      </c>
      <c r="G6713">
        <v>153</v>
      </c>
    </row>
    <row r="6714" spans="1:7">
      <c r="A6714" s="2">
        <v>44014</v>
      </c>
      <c r="B6714" s="2">
        <f t="shared" si="208"/>
        <v>44043</v>
      </c>
      <c r="C6714" s="3">
        <f t="shared" si="209"/>
        <v>1</v>
      </c>
      <c r="D6714" t="s">
        <v>17</v>
      </c>
      <c r="E6714">
        <v>44</v>
      </c>
      <c r="F6714">
        <v>16941</v>
      </c>
      <c r="G6714">
        <v>959</v>
      </c>
    </row>
    <row r="6715" spans="1:7">
      <c r="A6715" s="2">
        <v>44014</v>
      </c>
      <c r="B6715" s="2">
        <f t="shared" si="208"/>
        <v>44043</v>
      </c>
      <c r="C6715" s="3">
        <f t="shared" si="209"/>
        <v>1</v>
      </c>
      <c r="D6715" t="s">
        <v>32</v>
      </c>
      <c r="E6715">
        <v>45</v>
      </c>
      <c r="F6715">
        <v>39701</v>
      </c>
      <c r="G6715">
        <v>784</v>
      </c>
    </row>
    <row r="6716" spans="1:7">
      <c r="A6716" s="2">
        <v>44014</v>
      </c>
      <c r="B6716" s="2">
        <f t="shared" si="208"/>
        <v>44043</v>
      </c>
      <c r="C6716" s="3">
        <f t="shared" si="209"/>
        <v>1</v>
      </c>
      <c r="D6716" t="s">
        <v>43</v>
      </c>
      <c r="E6716">
        <v>46</v>
      </c>
      <c r="F6716">
        <v>6893</v>
      </c>
      <c r="G6716">
        <v>97</v>
      </c>
    </row>
    <row r="6717" spans="1:7">
      <c r="A6717" s="2">
        <v>44014</v>
      </c>
      <c r="B6717" s="2">
        <f t="shared" si="208"/>
        <v>44043</v>
      </c>
      <c r="C6717" s="3">
        <f t="shared" si="209"/>
        <v>1</v>
      </c>
      <c r="D6717" t="s">
        <v>25</v>
      </c>
      <c r="E6717">
        <v>47</v>
      </c>
      <c r="F6717">
        <v>46176</v>
      </c>
      <c r="G6717">
        <v>612</v>
      </c>
    </row>
    <row r="6718" spans="1:7">
      <c r="A6718" s="2">
        <v>44014</v>
      </c>
      <c r="B6718" s="2">
        <f t="shared" si="208"/>
        <v>44043</v>
      </c>
      <c r="C6718" s="3">
        <f t="shared" si="209"/>
        <v>1</v>
      </c>
      <c r="D6718" t="s">
        <v>11</v>
      </c>
      <c r="E6718">
        <v>48</v>
      </c>
      <c r="F6718">
        <v>182260</v>
      </c>
      <c r="G6718">
        <v>2562</v>
      </c>
    </row>
    <row r="6719" spans="1:7">
      <c r="A6719" s="2">
        <v>44014</v>
      </c>
      <c r="B6719" s="2">
        <f t="shared" si="208"/>
        <v>44043</v>
      </c>
      <c r="C6719" s="3">
        <f t="shared" si="209"/>
        <v>1</v>
      </c>
      <c r="D6719" t="s">
        <v>13</v>
      </c>
      <c r="E6719">
        <v>49</v>
      </c>
      <c r="F6719">
        <v>23466</v>
      </c>
      <c r="G6719">
        <v>176</v>
      </c>
    </row>
    <row r="6720" spans="1:7">
      <c r="A6720" s="2">
        <v>44014</v>
      </c>
      <c r="B6720" s="2">
        <f t="shared" si="208"/>
        <v>44043</v>
      </c>
      <c r="C6720" s="3">
        <f t="shared" si="209"/>
        <v>1</v>
      </c>
      <c r="D6720" t="s">
        <v>36</v>
      </c>
      <c r="E6720">
        <v>50</v>
      </c>
      <c r="F6720">
        <v>1227</v>
      </c>
      <c r="G6720">
        <v>56</v>
      </c>
    </row>
    <row r="6721" spans="1:7">
      <c r="A6721" s="2">
        <v>44014</v>
      </c>
      <c r="B6721" s="2">
        <f t="shared" si="208"/>
        <v>44043</v>
      </c>
      <c r="C6721" s="3">
        <f t="shared" si="209"/>
        <v>1</v>
      </c>
      <c r="D6721" t="s">
        <v>56</v>
      </c>
      <c r="E6721">
        <v>78</v>
      </c>
      <c r="F6721">
        <v>98</v>
      </c>
      <c r="G6721">
        <v>6</v>
      </c>
    </row>
    <row r="6722" spans="1:7">
      <c r="A6722" s="2">
        <v>44014</v>
      </c>
      <c r="B6722" s="2">
        <f t="shared" si="208"/>
        <v>44043</v>
      </c>
      <c r="C6722" s="3">
        <f t="shared" si="209"/>
        <v>1</v>
      </c>
      <c r="D6722" t="s">
        <v>37</v>
      </c>
      <c r="E6722">
        <v>51</v>
      </c>
      <c r="F6722">
        <v>63735</v>
      </c>
      <c r="G6722">
        <v>1816</v>
      </c>
    </row>
    <row r="6723" spans="1:7">
      <c r="A6723" s="2">
        <v>44014</v>
      </c>
      <c r="B6723" s="2">
        <f t="shared" si="208"/>
        <v>44043</v>
      </c>
      <c r="C6723" s="3">
        <f t="shared" si="209"/>
        <v>1</v>
      </c>
      <c r="D6723" t="s">
        <v>5</v>
      </c>
      <c r="E6723">
        <v>53</v>
      </c>
      <c r="F6723">
        <v>35921</v>
      </c>
      <c r="G6723">
        <v>1343</v>
      </c>
    </row>
    <row r="6724" spans="1:7">
      <c r="A6724" s="2">
        <v>44014</v>
      </c>
      <c r="B6724" s="2">
        <f t="shared" ref="B6724:B6787" si="210">EOMONTH(A6724,0)</f>
        <v>44043</v>
      </c>
      <c r="C6724" s="3">
        <f t="shared" ref="C6724:C6787" si="211">IF(A6724=B6724,0,1)</f>
        <v>1</v>
      </c>
      <c r="D6724" t="s">
        <v>58</v>
      </c>
      <c r="E6724">
        <v>54</v>
      </c>
      <c r="F6724">
        <v>3053</v>
      </c>
      <c r="G6724">
        <v>93</v>
      </c>
    </row>
    <row r="6725" spans="1:7">
      <c r="A6725" s="2">
        <v>44014</v>
      </c>
      <c r="B6725" s="2">
        <f t="shared" si="210"/>
        <v>44043</v>
      </c>
      <c r="C6725" s="3">
        <f t="shared" si="211"/>
        <v>1</v>
      </c>
      <c r="D6725" t="s">
        <v>10</v>
      </c>
      <c r="E6725">
        <v>55</v>
      </c>
      <c r="F6725">
        <v>32876</v>
      </c>
      <c r="G6725">
        <v>801</v>
      </c>
    </row>
    <row r="6726" spans="1:7">
      <c r="A6726" s="2">
        <v>44014</v>
      </c>
      <c r="B6726" s="2">
        <f t="shared" si="210"/>
        <v>44043</v>
      </c>
      <c r="C6726" s="3">
        <f t="shared" si="211"/>
        <v>1</v>
      </c>
      <c r="D6726" t="s">
        <v>49</v>
      </c>
      <c r="E6726">
        <v>56</v>
      </c>
      <c r="F6726">
        <v>1550</v>
      </c>
      <c r="G6726">
        <v>20</v>
      </c>
    </row>
    <row r="6727" spans="1:7">
      <c r="A6727" s="2">
        <v>44015</v>
      </c>
      <c r="B6727" s="2">
        <f t="shared" si="210"/>
        <v>44043</v>
      </c>
      <c r="C6727" s="3">
        <f t="shared" si="211"/>
        <v>1</v>
      </c>
      <c r="D6727" t="s">
        <v>52</v>
      </c>
      <c r="E6727">
        <v>1</v>
      </c>
      <c r="F6727">
        <v>41865</v>
      </c>
      <c r="G6727">
        <v>1006</v>
      </c>
    </row>
    <row r="6728" spans="1:7">
      <c r="A6728" s="2">
        <v>44015</v>
      </c>
      <c r="B6728" s="2">
        <f t="shared" si="210"/>
        <v>44043</v>
      </c>
      <c r="C6728" s="3">
        <f t="shared" si="211"/>
        <v>1</v>
      </c>
      <c r="D6728" t="s">
        <v>50</v>
      </c>
      <c r="E6728">
        <v>2</v>
      </c>
      <c r="F6728">
        <v>1284</v>
      </c>
      <c r="G6728">
        <v>13</v>
      </c>
    </row>
    <row r="6729" spans="1:7">
      <c r="A6729" s="2">
        <v>44015</v>
      </c>
      <c r="B6729" s="2">
        <f t="shared" si="210"/>
        <v>44043</v>
      </c>
      <c r="C6729" s="3">
        <f t="shared" si="211"/>
        <v>1</v>
      </c>
      <c r="D6729" t="s">
        <v>8</v>
      </c>
      <c r="E6729">
        <v>4</v>
      </c>
      <c r="F6729">
        <v>91894</v>
      </c>
      <c r="G6729">
        <v>1802</v>
      </c>
    </row>
    <row r="6730" spans="1:7">
      <c r="A6730" s="2">
        <v>44015</v>
      </c>
      <c r="B6730" s="2">
        <f t="shared" si="210"/>
        <v>44043</v>
      </c>
      <c r="C6730" s="3">
        <f t="shared" si="211"/>
        <v>1</v>
      </c>
      <c r="D6730" t="s">
        <v>44</v>
      </c>
      <c r="E6730">
        <v>5</v>
      </c>
      <c r="F6730">
        <v>22622</v>
      </c>
      <c r="G6730">
        <v>281</v>
      </c>
    </row>
    <row r="6731" spans="1:7">
      <c r="A6731" s="2">
        <v>44015</v>
      </c>
      <c r="B6731" s="2">
        <f t="shared" si="210"/>
        <v>44043</v>
      </c>
      <c r="C6731" s="3">
        <f t="shared" si="211"/>
        <v>1</v>
      </c>
      <c r="D6731" t="s">
        <v>7</v>
      </c>
      <c r="E6731">
        <v>6</v>
      </c>
      <c r="F6731">
        <v>256298</v>
      </c>
      <c r="G6731">
        <v>6315</v>
      </c>
    </row>
    <row r="6732" spans="1:7">
      <c r="A6732" s="2">
        <v>44015</v>
      </c>
      <c r="B6732" s="2">
        <f t="shared" si="210"/>
        <v>44043</v>
      </c>
      <c r="C6732" s="3">
        <f t="shared" si="211"/>
        <v>1</v>
      </c>
      <c r="D6732" t="s">
        <v>22</v>
      </c>
      <c r="E6732">
        <v>8</v>
      </c>
      <c r="F6732">
        <v>33607</v>
      </c>
      <c r="G6732">
        <v>1701</v>
      </c>
    </row>
    <row r="6733" spans="1:7">
      <c r="A6733" s="2">
        <v>44015</v>
      </c>
      <c r="B6733" s="2">
        <f t="shared" si="210"/>
        <v>44043</v>
      </c>
      <c r="C6733" s="3">
        <f t="shared" si="211"/>
        <v>1</v>
      </c>
      <c r="D6733" t="s">
        <v>38</v>
      </c>
      <c r="E6733">
        <v>9</v>
      </c>
      <c r="F6733">
        <v>46717</v>
      </c>
      <c r="G6733">
        <v>4335</v>
      </c>
    </row>
    <row r="6734" spans="1:7">
      <c r="A6734" s="2">
        <v>44015</v>
      </c>
      <c r="B6734" s="2">
        <f t="shared" si="210"/>
        <v>44043</v>
      </c>
      <c r="C6734" s="3">
        <f t="shared" si="211"/>
        <v>1</v>
      </c>
      <c r="D6734" t="s">
        <v>45</v>
      </c>
      <c r="E6734">
        <v>10</v>
      </c>
      <c r="F6734">
        <v>11923</v>
      </c>
      <c r="G6734">
        <v>512</v>
      </c>
    </row>
    <row r="6735" spans="1:7">
      <c r="A6735" s="2">
        <v>44015</v>
      </c>
      <c r="B6735" s="2">
        <f t="shared" si="210"/>
        <v>44043</v>
      </c>
      <c r="C6735" s="3">
        <f t="shared" si="211"/>
        <v>1</v>
      </c>
      <c r="D6735" t="s">
        <v>33</v>
      </c>
      <c r="E6735">
        <v>11</v>
      </c>
      <c r="F6735">
        <v>10435</v>
      </c>
      <c r="G6735">
        <v>555</v>
      </c>
    </row>
    <row r="6736" spans="1:7">
      <c r="A6736" s="2">
        <v>44015</v>
      </c>
      <c r="B6736" s="2">
        <f t="shared" si="210"/>
        <v>44043</v>
      </c>
      <c r="C6736" s="3">
        <f t="shared" si="211"/>
        <v>1</v>
      </c>
      <c r="D6736" t="s">
        <v>15</v>
      </c>
      <c r="E6736">
        <v>12</v>
      </c>
      <c r="F6736">
        <v>178586</v>
      </c>
      <c r="G6736">
        <v>3683</v>
      </c>
    </row>
    <row r="6737" spans="1:7">
      <c r="A6737" s="2">
        <v>44015</v>
      </c>
      <c r="B6737" s="2">
        <f t="shared" si="210"/>
        <v>44043</v>
      </c>
      <c r="C6737" s="3">
        <f t="shared" si="211"/>
        <v>1</v>
      </c>
      <c r="D6737" t="s">
        <v>18</v>
      </c>
      <c r="E6737">
        <v>13</v>
      </c>
      <c r="F6737">
        <v>85079</v>
      </c>
      <c r="G6737">
        <v>2808</v>
      </c>
    </row>
    <row r="6738" spans="1:7">
      <c r="A6738" s="2">
        <v>44015</v>
      </c>
      <c r="B6738" s="2">
        <f t="shared" si="210"/>
        <v>44043</v>
      </c>
      <c r="C6738" s="3">
        <f t="shared" si="211"/>
        <v>1</v>
      </c>
      <c r="D6738" t="s">
        <v>57</v>
      </c>
      <c r="E6738">
        <v>66</v>
      </c>
      <c r="F6738">
        <v>1255</v>
      </c>
      <c r="G6738">
        <v>6</v>
      </c>
    </row>
    <row r="6739" spans="1:7">
      <c r="A6739" s="2">
        <v>44015</v>
      </c>
      <c r="B6739" s="2">
        <f t="shared" si="210"/>
        <v>44043</v>
      </c>
      <c r="C6739" s="3">
        <f t="shared" si="211"/>
        <v>1</v>
      </c>
      <c r="D6739" t="s">
        <v>26</v>
      </c>
      <c r="E6739">
        <v>15</v>
      </c>
      <c r="F6739">
        <v>957</v>
      </c>
      <c r="G6739">
        <v>19</v>
      </c>
    </row>
    <row r="6740" spans="1:7">
      <c r="A6740" s="2">
        <v>44015</v>
      </c>
      <c r="B6740" s="2">
        <f t="shared" si="210"/>
        <v>44043</v>
      </c>
      <c r="C6740" s="3">
        <f t="shared" si="211"/>
        <v>1</v>
      </c>
      <c r="D6740" t="s">
        <v>53</v>
      </c>
      <c r="E6740">
        <v>16</v>
      </c>
      <c r="F6740">
        <v>7034</v>
      </c>
      <c r="G6740">
        <v>94</v>
      </c>
    </row>
    <row r="6741" spans="1:7">
      <c r="A6741" s="2">
        <v>44015</v>
      </c>
      <c r="B6741" s="2">
        <f t="shared" si="210"/>
        <v>44043</v>
      </c>
      <c r="C6741" s="3">
        <f t="shared" si="211"/>
        <v>1</v>
      </c>
      <c r="D6741" t="s">
        <v>6</v>
      </c>
      <c r="E6741">
        <v>17</v>
      </c>
      <c r="F6741">
        <v>147293</v>
      </c>
      <c r="G6741">
        <v>7222</v>
      </c>
    </row>
    <row r="6742" spans="1:7">
      <c r="A6742" s="2">
        <v>44015</v>
      </c>
      <c r="B6742" s="2">
        <f t="shared" si="210"/>
        <v>44043</v>
      </c>
      <c r="C6742" s="3">
        <f t="shared" si="211"/>
        <v>1</v>
      </c>
      <c r="D6742" t="s">
        <v>27</v>
      </c>
      <c r="E6742">
        <v>18</v>
      </c>
      <c r="F6742">
        <v>48099</v>
      </c>
      <c r="G6742">
        <v>2682</v>
      </c>
    </row>
    <row r="6743" spans="1:7">
      <c r="A6743" s="2">
        <v>44015</v>
      </c>
      <c r="B6743" s="2">
        <f t="shared" si="210"/>
        <v>44043</v>
      </c>
      <c r="C6743" s="3">
        <f t="shared" si="211"/>
        <v>1</v>
      </c>
      <c r="D6743" t="s">
        <v>39</v>
      </c>
      <c r="E6743">
        <v>19</v>
      </c>
      <c r="F6743">
        <v>30631</v>
      </c>
      <c r="G6743">
        <v>721</v>
      </c>
    </row>
    <row r="6744" spans="1:7">
      <c r="A6744" s="2">
        <v>44015</v>
      </c>
      <c r="B6744" s="2">
        <f t="shared" si="210"/>
        <v>44043</v>
      </c>
      <c r="C6744" s="3">
        <f t="shared" si="211"/>
        <v>1</v>
      </c>
      <c r="D6744" t="s">
        <v>34</v>
      </c>
      <c r="E6744">
        <v>20</v>
      </c>
      <c r="F6744">
        <v>16015</v>
      </c>
      <c r="G6744">
        <v>283</v>
      </c>
    </row>
    <row r="6745" spans="1:7">
      <c r="A6745" s="2">
        <v>44015</v>
      </c>
      <c r="B6745" s="2">
        <f t="shared" si="210"/>
        <v>44043</v>
      </c>
      <c r="C6745" s="3">
        <f t="shared" si="211"/>
        <v>1</v>
      </c>
      <c r="D6745" t="s">
        <v>28</v>
      </c>
      <c r="E6745">
        <v>21</v>
      </c>
      <c r="F6745">
        <v>16655</v>
      </c>
      <c r="G6745">
        <v>608</v>
      </c>
    </row>
    <row r="6746" spans="1:7">
      <c r="A6746" s="2">
        <v>44015</v>
      </c>
      <c r="B6746" s="2">
        <f t="shared" si="210"/>
        <v>44043</v>
      </c>
      <c r="C6746" s="3">
        <f t="shared" si="211"/>
        <v>1</v>
      </c>
      <c r="D6746" t="s">
        <v>40</v>
      </c>
      <c r="E6746">
        <v>22</v>
      </c>
      <c r="F6746">
        <v>63397</v>
      </c>
      <c r="G6746">
        <v>3278</v>
      </c>
    </row>
    <row r="6747" spans="1:7">
      <c r="A6747" s="2">
        <v>44015</v>
      </c>
      <c r="B6747" s="2">
        <f t="shared" si="210"/>
        <v>44043</v>
      </c>
      <c r="C6747" s="3">
        <f t="shared" si="211"/>
        <v>1</v>
      </c>
      <c r="D6747" t="s">
        <v>51</v>
      </c>
      <c r="E6747">
        <v>23</v>
      </c>
      <c r="F6747">
        <v>3373</v>
      </c>
      <c r="G6747">
        <v>105</v>
      </c>
    </row>
    <row r="6748" spans="1:7">
      <c r="A6748" s="2">
        <v>44015</v>
      </c>
      <c r="B6748" s="2">
        <f t="shared" si="210"/>
        <v>44043</v>
      </c>
      <c r="C6748" s="3">
        <f t="shared" si="211"/>
        <v>1</v>
      </c>
      <c r="D6748" t="s">
        <v>23</v>
      </c>
      <c r="E6748">
        <v>24</v>
      </c>
      <c r="F6748">
        <v>69422</v>
      </c>
      <c r="G6748">
        <v>3223</v>
      </c>
    </row>
    <row r="6749" spans="1:7">
      <c r="A6749" s="2">
        <v>44015</v>
      </c>
      <c r="B6749" s="2">
        <f t="shared" si="210"/>
        <v>44043</v>
      </c>
      <c r="C6749" s="3">
        <f t="shared" si="211"/>
        <v>1</v>
      </c>
      <c r="D6749" t="s">
        <v>9</v>
      </c>
      <c r="E6749">
        <v>25</v>
      </c>
      <c r="F6749">
        <v>109628</v>
      </c>
      <c r="G6749">
        <v>8149</v>
      </c>
    </row>
    <row r="6750" spans="1:7">
      <c r="A6750" s="2">
        <v>44015</v>
      </c>
      <c r="B6750" s="2">
        <f t="shared" si="210"/>
        <v>44043</v>
      </c>
      <c r="C6750" s="3">
        <f t="shared" si="211"/>
        <v>1</v>
      </c>
      <c r="D6750" t="s">
        <v>42</v>
      </c>
      <c r="E6750">
        <v>26</v>
      </c>
      <c r="F6750">
        <v>72306</v>
      </c>
      <c r="G6750">
        <v>6219</v>
      </c>
    </row>
    <row r="6751" spans="1:7">
      <c r="A6751" s="2">
        <v>44015</v>
      </c>
      <c r="B6751" s="2">
        <f t="shared" si="210"/>
        <v>44043</v>
      </c>
      <c r="C6751" s="3">
        <f t="shared" si="211"/>
        <v>1</v>
      </c>
      <c r="D6751" t="s">
        <v>29</v>
      </c>
      <c r="E6751">
        <v>27</v>
      </c>
      <c r="F6751">
        <v>37661</v>
      </c>
      <c r="G6751">
        <v>1503</v>
      </c>
    </row>
    <row r="6752" spans="1:7">
      <c r="A6752" s="2">
        <v>44015</v>
      </c>
      <c r="B6752" s="2">
        <f t="shared" si="210"/>
        <v>44043</v>
      </c>
      <c r="C6752" s="3">
        <f t="shared" si="211"/>
        <v>1</v>
      </c>
      <c r="D6752" t="s">
        <v>46</v>
      </c>
      <c r="E6752">
        <v>28</v>
      </c>
      <c r="F6752">
        <v>29684</v>
      </c>
      <c r="G6752">
        <v>1103</v>
      </c>
    </row>
    <row r="6753" spans="1:7">
      <c r="A6753" s="2">
        <v>44015</v>
      </c>
      <c r="B6753" s="2">
        <f t="shared" si="210"/>
        <v>44043</v>
      </c>
      <c r="C6753" s="3">
        <f t="shared" si="211"/>
        <v>1</v>
      </c>
      <c r="D6753" t="s">
        <v>35</v>
      </c>
      <c r="E6753">
        <v>29</v>
      </c>
      <c r="F6753">
        <v>23620</v>
      </c>
      <c r="G6753">
        <v>1060</v>
      </c>
    </row>
    <row r="6754" spans="1:7">
      <c r="A6754" s="2">
        <v>44015</v>
      </c>
      <c r="B6754" s="2">
        <f t="shared" si="210"/>
        <v>44043</v>
      </c>
      <c r="C6754" s="3">
        <f t="shared" si="211"/>
        <v>1</v>
      </c>
      <c r="D6754" t="s">
        <v>54</v>
      </c>
      <c r="E6754">
        <v>30</v>
      </c>
      <c r="F6754">
        <v>1128</v>
      </c>
      <c r="G6754">
        <v>23</v>
      </c>
    </row>
    <row r="6755" spans="1:7">
      <c r="A6755" s="2">
        <v>44015</v>
      </c>
      <c r="B6755" s="2">
        <f t="shared" si="210"/>
        <v>44043</v>
      </c>
      <c r="C6755" s="3">
        <f t="shared" si="211"/>
        <v>1</v>
      </c>
      <c r="D6755" t="s">
        <v>12</v>
      </c>
      <c r="E6755">
        <v>31</v>
      </c>
      <c r="F6755">
        <v>19660</v>
      </c>
      <c r="G6755">
        <v>285</v>
      </c>
    </row>
    <row r="6756" spans="1:7">
      <c r="A6756" s="2">
        <v>44015</v>
      </c>
      <c r="B6756" s="2">
        <f t="shared" si="210"/>
        <v>44043</v>
      </c>
      <c r="C6756" s="3">
        <f t="shared" si="211"/>
        <v>1</v>
      </c>
      <c r="D6756" t="s">
        <v>24</v>
      </c>
      <c r="E6756">
        <v>32</v>
      </c>
      <c r="F6756">
        <v>20878</v>
      </c>
      <c r="G6756">
        <v>530</v>
      </c>
    </row>
    <row r="6757" spans="1:7">
      <c r="A6757" s="2">
        <v>44015</v>
      </c>
      <c r="B6757" s="2">
        <f t="shared" si="210"/>
        <v>44043</v>
      </c>
      <c r="C6757" s="3">
        <f t="shared" si="211"/>
        <v>1</v>
      </c>
      <c r="D6757" t="s">
        <v>19</v>
      </c>
      <c r="E6757">
        <v>33</v>
      </c>
      <c r="F6757">
        <v>5857</v>
      </c>
      <c r="G6757">
        <v>376</v>
      </c>
    </row>
    <row r="6758" spans="1:7">
      <c r="A6758" s="2">
        <v>44015</v>
      </c>
      <c r="B6758" s="2">
        <f t="shared" si="210"/>
        <v>44043</v>
      </c>
      <c r="C6758" s="3">
        <f t="shared" si="211"/>
        <v>1</v>
      </c>
      <c r="D6758" t="s">
        <v>21</v>
      </c>
      <c r="E6758">
        <v>34</v>
      </c>
      <c r="F6758">
        <v>174598</v>
      </c>
      <c r="G6758">
        <v>15164</v>
      </c>
    </row>
    <row r="6759" spans="1:7">
      <c r="A6759" s="2">
        <v>44015</v>
      </c>
      <c r="B6759" s="2">
        <f t="shared" si="210"/>
        <v>44043</v>
      </c>
      <c r="C6759" s="3">
        <f t="shared" si="211"/>
        <v>1</v>
      </c>
      <c r="D6759" t="s">
        <v>47</v>
      </c>
      <c r="E6759">
        <v>35</v>
      </c>
      <c r="F6759">
        <v>12776</v>
      </c>
      <c r="G6759">
        <v>511</v>
      </c>
    </row>
    <row r="6760" spans="1:7">
      <c r="A6760" s="2">
        <v>44015</v>
      </c>
      <c r="B6760" s="2">
        <f t="shared" si="210"/>
        <v>44043</v>
      </c>
      <c r="C6760" s="3">
        <f t="shared" si="211"/>
        <v>1</v>
      </c>
      <c r="D6760" t="s">
        <v>16</v>
      </c>
      <c r="E6760">
        <v>36</v>
      </c>
      <c r="F6760">
        <v>400561</v>
      </c>
      <c r="G6760">
        <v>31836</v>
      </c>
    </row>
    <row r="6761" spans="1:7">
      <c r="A6761" s="2">
        <v>44015</v>
      </c>
      <c r="B6761" s="2">
        <f t="shared" si="210"/>
        <v>44043</v>
      </c>
      <c r="C6761" s="3">
        <f t="shared" si="211"/>
        <v>1</v>
      </c>
      <c r="D6761" t="s">
        <v>20</v>
      </c>
      <c r="E6761">
        <v>37</v>
      </c>
      <c r="F6761">
        <v>70451</v>
      </c>
      <c r="G6761">
        <v>1413</v>
      </c>
    </row>
    <row r="6762" spans="1:7">
      <c r="A6762" s="2">
        <v>44015</v>
      </c>
      <c r="B6762" s="2">
        <f t="shared" si="210"/>
        <v>44043</v>
      </c>
      <c r="C6762" s="3">
        <f t="shared" si="211"/>
        <v>1</v>
      </c>
      <c r="D6762" t="s">
        <v>48</v>
      </c>
      <c r="E6762">
        <v>38</v>
      </c>
      <c r="F6762">
        <v>3731</v>
      </c>
      <c r="G6762">
        <v>89</v>
      </c>
    </row>
    <row r="6763" spans="1:7">
      <c r="A6763" s="2">
        <v>44015</v>
      </c>
      <c r="B6763" s="2">
        <f t="shared" si="210"/>
        <v>44043</v>
      </c>
      <c r="C6763" s="3">
        <f t="shared" si="211"/>
        <v>1</v>
      </c>
      <c r="D6763" t="s">
        <v>59</v>
      </c>
      <c r="E6763">
        <v>69</v>
      </c>
      <c r="F6763">
        <v>31</v>
      </c>
      <c r="G6763">
        <v>2</v>
      </c>
    </row>
    <row r="6764" spans="1:7">
      <c r="A6764" s="2">
        <v>44015</v>
      </c>
      <c r="B6764" s="2">
        <f t="shared" si="210"/>
        <v>44043</v>
      </c>
      <c r="C6764" s="3">
        <f t="shared" si="211"/>
        <v>1</v>
      </c>
      <c r="D6764" t="s">
        <v>41</v>
      </c>
      <c r="E6764">
        <v>39</v>
      </c>
      <c r="F6764">
        <v>55257</v>
      </c>
      <c r="G6764">
        <v>2903</v>
      </c>
    </row>
    <row r="6765" spans="1:7">
      <c r="A6765" s="2">
        <v>44015</v>
      </c>
      <c r="B6765" s="2">
        <f t="shared" si="210"/>
        <v>44043</v>
      </c>
      <c r="C6765" s="3">
        <f t="shared" si="211"/>
        <v>1</v>
      </c>
      <c r="D6765" t="s">
        <v>30</v>
      </c>
      <c r="E6765">
        <v>40</v>
      </c>
      <c r="F6765">
        <v>15065</v>
      </c>
      <c r="G6765">
        <v>398</v>
      </c>
    </row>
    <row r="6766" spans="1:7">
      <c r="A6766" s="2">
        <v>44015</v>
      </c>
      <c r="B6766" s="2">
        <f t="shared" si="210"/>
        <v>44043</v>
      </c>
      <c r="C6766" s="3">
        <f t="shared" si="211"/>
        <v>1</v>
      </c>
      <c r="D6766" t="s">
        <v>14</v>
      </c>
      <c r="E6766">
        <v>41</v>
      </c>
      <c r="F6766">
        <v>9643</v>
      </c>
      <c r="G6766">
        <v>215</v>
      </c>
    </row>
    <row r="6767" spans="1:7">
      <c r="A6767" s="2">
        <v>44015</v>
      </c>
      <c r="B6767" s="2">
        <f t="shared" si="210"/>
        <v>44043</v>
      </c>
      <c r="C6767" s="3">
        <f t="shared" si="211"/>
        <v>1</v>
      </c>
      <c r="D6767" t="s">
        <v>31</v>
      </c>
      <c r="E6767">
        <v>42</v>
      </c>
      <c r="F6767">
        <v>93418</v>
      </c>
      <c r="G6767">
        <v>6790</v>
      </c>
    </row>
    <row r="6768" spans="1:7">
      <c r="A6768" s="2">
        <v>44015</v>
      </c>
      <c r="B6768" s="2">
        <f t="shared" si="210"/>
        <v>44043</v>
      </c>
      <c r="C6768" s="3">
        <f t="shared" si="211"/>
        <v>1</v>
      </c>
      <c r="D6768" t="s">
        <v>55</v>
      </c>
      <c r="E6768">
        <v>72</v>
      </c>
      <c r="F6768">
        <v>7683</v>
      </c>
      <c r="G6768">
        <v>154</v>
      </c>
    </row>
    <row r="6769" spans="1:7">
      <c r="A6769" s="2">
        <v>44015</v>
      </c>
      <c r="B6769" s="2">
        <f t="shared" si="210"/>
        <v>44043</v>
      </c>
      <c r="C6769" s="3">
        <f t="shared" si="211"/>
        <v>1</v>
      </c>
      <c r="D6769" t="s">
        <v>17</v>
      </c>
      <c r="E6769">
        <v>44</v>
      </c>
      <c r="F6769">
        <v>16991</v>
      </c>
      <c r="G6769">
        <v>960</v>
      </c>
    </row>
    <row r="6770" spans="1:7">
      <c r="A6770" s="2">
        <v>44015</v>
      </c>
      <c r="B6770" s="2">
        <f t="shared" si="210"/>
        <v>44043</v>
      </c>
      <c r="C6770" s="3">
        <f t="shared" si="211"/>
        <v>1</v>
      </c>
      <c r="D6770" t="s">
        <v>32</v>
      </c>
      <c r="E6770">
        <v>45</v>
      </c>
      <c r="F6770">
        <v>41532</v>
      </c>
      <c r="G6770">
        <v>793</v>
      </c>
    </row>
    <row r="6771" spans="1:7">
      <c r="A6771" s="2">
        <v>44015</v>
      </c>
      <c r="B6771" s="2">
        <f t="shared" si="210"/>
        <v>44043</v>
      </c>
      <c r="C6771" s="3">
        <f t="shared" si="211"/>
        <v>1</v>
      </c>
      <c r="D6771" t="s">
        <v>43</v>
      </c>
      <c r="E6771">
        <v>46</v>
      </c>
      <c r="F6771">
        <v>6978</v>
      </c>
      <c r="G6771">
        <v>97</v>
      </c>
    </row>
    <row r="6772" spans="1:7">
      <c r="A6772" s="2">
        <v>44015</v>
      </c>
      <c r="B6772" s="2">
        <f t="shared" si="210"/>
        <v>44043</v>
      </c>
      <c r="C6772" s="3">
        <f t="shared" si="211"/>
        <v>1</v>
      </c>
      <c r="D6772" t="s">
        <v>25</v>
      </c>
      <c r="E6772">
        <v>47</v>
      </c>
      <c r="F6772">
        <v>47882</v>
      </c>
      <c r="G6772">
        <v>626</v>
      </c>
    </row>
    <row r="6773" spans="1:7">
      <c r="A6773" s="2">
        <v>44015</v>
      </c>
      <c r="B6773" s="2">
        <f t="shared" si="210"/>
        <v>44043</v>
      </c>
      <c r="C6773" s="3">
        <f t="shared" si="211"/>
        <v>1</v>
      </c>
      <c r="D6773" t="s">
        <v>11</v>
      </c>
      <c r="E6773">
        <v>48</v>
      </c>
      <c r="F6773">
        <v>190049</v>
      </c>
      <c r="G6773">
        <v>2609</v>
      </c>
    </row>
    <row r="6774" spans="1:7">
      <c r="A6774" s="2">
        <v>44015</v>
      </c>
      <c r="B6774" s="2">
        <f t="shared" si="210"/>
        <v>44043</v>
      </c>
      <c r="C6774" s="3">
        <f t="shared" si="211"/>
        <v>1</v>
      </c>
      <c r="D6774" t="s">
        <v>13</v>
      </c>
      <c r="E6774">
        <v>49</v>
      </c>
      <c r="F6774">
        <v>24070</v>
      </c>
      <c r="G6774">
        <v>181</v>
      </c>
    </row>
    <row r="6775" spans="1:7">
      <c r="A6775" s="2">
        <v>44015</v>
      </c>
      <c r="B6775" s="2">
        <f t="shared" si="210"/>
        <v>44043</v>
      </c>
      <c r="C6775" s="3">
        <f t="shared" si="211"/>
        <v>1</v>
      </c>
      <c r="D6775" t="s">
        <v>36</v>
      </c>
      <c r="E6775">
        <v>50</v>
      </c>
      <c r="F6775">
        <v>1236</v>
      </c>
      <c r="G6775">
        <v>56</v>
      </c>
    </row>
    <row r="6776" spans="1:7">
      <c r="A6776" s="2">
        <v>44015</v>
      </c>
      <c r="B6776" s="2">
        <f t="shared" si="210"/>
        <v>44043</v>
      </c>
      <c r="C6776" s="3">
        <f t="shared" si="211"/>
        <v>1</v>
      </c>
      <c r="D6776" t="s">
        <v>56</v>
      </c>
      <c r="E6776">
        <v>78</v>
      </c>
      <c r="F6776">
        <v>111</v>
      </c>
      <c r="G6776">
        <v>6</v>
      </c>
    </row>
    <row r="6777" spans="1:7">
      <c r="A6777" s="2">
        <v>44015</v>
      </c>
      <c r="B6777" s="2">
        <f t="shared" si="210"/>
        <v>44043</v>
      </c>
      <c r="C6777" s="3">
        <f t="shared" si="211"/>
        <v>1</v>
      </c>
      <c r="D6777" t="s">
        <v>37</v>
      </c>
      <c r="E6777">
        <v>51</v>
      </c>
      <c r="F6777">
        <v>64393</v>
      </c>
      <c r="G6777">
        <v>1845</v>
      </c>
    </row>
    <row r="6778" spans="1:7">
      <c r="A6778" s="2">
        <v>44015</v>
      </c>
      <c r="B6778" s="2">
        <f t="shared" si="210"/>
        <v>44043</v>
      </c>
      <c r="C6778" s="3">
        <f t="shared" si="211"/>
        <v>1</v>
      </c>
      <c r="D6778" t="s">
        <v>5</v>
      </c>
      <c r="E6778">
        <v>53</v>
      </c>
      <c r="F6778">
        <v>36417</v>
      </c>
      <c r="G6778">
        <v>1353</v>
      </c>
    </row>
    <row r="6779" spans="1:7">
      <c r="A6779" s="2">
        <v>44015</v>
      </c>
      <c r="B6779" s="2">
        <f t="shared" si="210"/>
        <v>44043</v>
      </c>
      <c r="C6779" s="3">
        <f t="shared" si="211"/>
        <v>1</v>
      </c>
      <c r="D6779" t="s">
        <v>58</v>
      </c>
      <c r="E6779">
        <v>54</v>
      </c>
      <c r="F6779">
        <v>3126</v>
      </c>
      <c r="G6779">
        <v>93</v>
      </c>
    </row>
    <row r="6780" spans="1:7">
      <c r="A6780" s="2">
        <v>44015</v>
      </c>
      <c r="B6780" s="2">
        <f t="shared" si="210"/>
        <v>44043</v>
      </c>
      <c r="C6780" s="3">
        <f t="shared" si="211"/>
        <v>1</v>
      </c>
      <c r="D6780" t="s">
        <v>10</v>
      </c>
      <c r="E6780">
        <v>55</v>
      </c>
      <c r="F6780">
        <v>33565</v>
      </c>
      <c r="G6780">
        <v>804</v>
      </c>
    </row>
    <row r="6781" spans="1:7">
      <c r="A6781" s="2">
        <v>44015</v>
      </c>
      <c r="B6781" s="2">
        <f t="shared" si="210"/>
        <v>44043</v>
      </c>
      <c r="C6781" s="3">
        <f t="shared" si="211"/>
        <v>1</v>
      </c>
      <c r="D6781" t="s">
        <v>49</v>
      </c>
      <c r="E6781">
        <v>56</v>
      </c>
      <c r="F6781">
        <v>1582</v>
      </c>
      <c r="G6781">
        <v>20</v>
      </c>
    </row>
    <row r="6782" spans="1:7">
      <c r="A6782" s="2">
        <v>44016</v>
      </c>
      <c r="B6782" s="2">
        <f t="shared" si="210"/>
        <v>44043</v>
      </c>
      <c r="C6782" s="3">
        <f t="shared" si="211"/>
        <v>1</v>
      </c>
      <c r="D6782" t="s">
        <v>52</v>
      </c>
      <c r="E6782">
        <v>1</v>
      </c>
      <c r="F6782">
        <v>42862</v>
      </c>
      <c r="G6782">
        <v>1007</v>
      </c>
    </row>
    <row r="6783" spans="1:7">
      <c r="A6783" s="2">
        <v>44016</v>
      </c>
      <c r="B6783" s="2">
        <f t="shared" si="210"/>
        <v>44043</v>
      </c>
      <c r="C6783" s="3">
        <f t="shared" si="211"/>
        <v>1</v>
      </c>
      <c r="D6783" t="s">
        <v>50</v>
      </c>
      <c r="E6783">
        <v>2</v>
      </c>
      <c r="F6783">
        <v>1339</v>
      </c>
      <c r="G6783">
        <v>14</v>
      </c>
    </row>
    <row r="6784" spans="1:7">
      <c r="A6784" s="2">
        <v>44016</v>
      </c>
      <c r="B6784" s="2">
        <f t="shared" si="210"/>
        <v>44043</v>
      </c>
      <c r="C6784" s="3">
        <f t="shared" si="211"/>
        <v>1</v>
      </c>
      <c r="D6784" t="s">
        <v>8</v>
      </c>
      <c r="E6784">
        <v>4</v>
      </c>
      <c r="F6784">
        <v>94616</v>
      </c>
      <c r="G6784">
        <v>1821</v>
      </c>
    </row>
    <row r="6785" spans="1:7">
      <c r="A6785" s="2">
        <v>44016</v>
      </c>
      <c r="B6785" s="2">
        <f t="shared" si="210"/>
        <v>44043</v>
      </c>
      <c r="C6785" s="3">
        <f t="shared" si="211"/>
        <v>1</v>
      </c>
      <c r="D6785" t="s">
        <v>44</v>
      </c>
      <c r="E6785">
        <v>5</v>
      </c>
      <c r="F6785">
        <v>23209</v>
      </c>
      <c r="G6785">
        <v>286</v>
      </c>
    </row>
    <row r="6786" spans="1:7">
      <c r="A6786" s="2">
        <v>44016</v>
      </c>
      <c r="B6786" s="2">
        <f t="shared" si="210"/>
        <v>44043</v>
      </c>
      <c r="C6786" s="3">
        <f t="shared" si="211"/>
        <v>1</v>
      </c>
      <c r="D6786" t="s">
        <v>7</v>
      </c>
      <c r="E6786">
        <v>6</v>
      </c>
      <c r="F6786">
        <v>265176</v>
      </c>
      <c r="G6786">
        <v>6329</v>
      </c>
    </row>
    <row r="6787" spans="1:7">
      <c r="A6787" s="2">
        <v>44016</v>
      </c>
      <c r="B6787" s="2">
        <f t="shared" si="210"/>
        <v>44043</v>
      </c>
      <c r="C6787" s="3">
        <f t="shared" si="211"/>
        <v>1</v>
      </c>
      <c r="D6787" t="s">
        <v>22</v>
      </c>
      <c r="E6787">
        <v>8</v>
      </c>
      <c r="F6787">
        <v>33900</v>
      </c>
      <c r="G6787">
        <v>1703</v>
      </c>
    </row>
    <row r="6788" spans="1:7">
      <c r="A6788" s="2">
        <v>44016</v>
      </c>
      <c r="B6788" s="2">
        <f t="shared" ref="B6788:B6851" si="212">EOMONTH(A6788,0)</f>
        <v>44043</v>
      </c>
      <c r="C6788" s="3">
        <f t="shared" ref="C6788:C6851" si="213">IF(A6788=B6788,0,1)</f>
        <v>1</v>
      </c>
      <c r="D6788" t="s">
        <v>38</v>
      </c>
      <c r="E6788">
        <v>9</v>
      </c>
      <c r="F6788">
        <v>46717</v>
      </c>
      <c r="G6788">
        <v>4335</v>
      </c>
    </row>
    <row r="6789" spans="1:7">
      <c r="A6789" s="2">
        <v>44016</v>
      </c>
      <c r="B6789" s="2">
        <f t="shared" si="212"/>
        <v>44043</v>
      </c>
      <c r="C6789" s="3">
        <f t="shared" si="213"/>
        <v>1</v>
      </c>
      <c r="D6789" t="s">
        <v>45</v>
      </c>
      <c r="E6789">
        <v>10</v>
      </c>
      <c r="F6789">
        <v>11996</v>
      </c>
      <c r="G6789">
        <v>512</v>
      </c>
    </row>
    <row r="6790" spans="1:7">
      <c r="A6790" s="2">
        <v>44016</v>
      </c>
      <c r="B6790" s="2">
        <f t="shared" si="212"/>
        <v>44043</v>
      </c>
      <c r="C6790" s="3">
        <f t="shared" si="213"/>
        <v>1</v>
      </c>
      <c r="D6790" t="s">
        <v>33</v>
      </c>
      <c r="E6790">
        <v>11</v>
      </c>
      <c r="F6790">
        <v>10447</v>
      </c>
      <c r="G6790">
        <v>557</v>
      </c>
    </row>
    <row r="6791" spans="1:7">
      <c r="A6791" s="2">
        <v>44016</v>
      </c>
      <c r="B6791" s="2">
        <f t="shared" si="212"/>
        <v>44043</v>
      </c>
      <c r="C6791" s="3">
        <f t="shared" si="213"/>
        <v>1</v>
      </c>
      <c r="D6791" t="s">
        <v>15</v>
      </c>
      <c r="E6791">
        <v>12</v>
      </c>
      <c r="F6791">
        <v>190044</v>
      </c>
      <c r="G6791">
        <v>3701</v>
      </c>
    </row>
    <row r="6792" spans="1:7">
      <c r="A6792" s="2">
        <v>44016</v>
      </c>
      <c r="B6792" s="2">
        <f t="shared" si="212"/>
        <v>44043</v>
      </c>
      <c r="C6792" s="3">
        <f t="shared" si="213"/>
        <v>1</v>
      </c>
      <c r="D6792" t="s">
        <v>18</v>
      </c>
      <c r="E6792">
        <v>13</v>
      </c>
      <c r="F6792">
        <v>87592</v>
      </c>
      <c r="G6792">
        <v>2809</v>
      </c>
    </row>
    <row r="6793" spans="1:7">
      <c r="A6793" s="2">
        <v>44016</v>
      </c>
      <c r="B6793" s="2">
        <f t="shared" si="212"/>
        <v>44043</v>
      </c>
      <c r="C6793" s="3">
        <f t="shared" si="213"/>
        <v>1</v>
      </c>
      <c r="D6793" t="s">
        <v>57</v>
      </c>
      <c r="E6793">
        <v>66</v>
      </c>
      <c r="F6793">
        <v>1257</v>
      </c>
      <c r="G6793">
        <v>6</v>
      </c>
    </row>
    <row r="6794" spans="1:7">
      <c r="A6794" s="2">
        <v>44016</v>
      </c>
      <c r="B6794" s="2">
        <f t="shared" si="212"/>
        <v>44043</v>
      </c>
      <c r="C6794" s="3">
        <f t="shared" si="213"/>
        <v>1</v>
      </c>
      <c r="D6794" t="s">
        <v>26</v>
      </c>
      <c r="E6794">
        <v>15</v>
      </c>
      <c r="F6794">
        <v>981</v>
      </c>
      <c r="G6794">
        <v>19</v>
      </c>
    </row>
    <row r="6795" spans="1:7">
      <c r="A6795" s="2">
        <v>44016</v>
      </c>
      <c r="B6795" s="2">
        <f t="shared" si="212"/>
        <v>44043</v>
      </c>
      <c r="C6795" s="3">
        <f t="shared" si="213"/>
        <v>1</v>
      </c>
      <c r="D6795" t="s">
        <v>53</v>
      </c>
      <c r="E6795">
        <v>16</v>
      </c>
      <c r="F6795">
        <v>7431</v>
      </c>
      <c r="G6795">
        <v>94</v>
      </c>
    </row>
    <row r="6796" spans="1:7">
      <c r="A6796" s="2">
        <v>44016</v>
      </c>
      <c r="B6796" s="2">
        <f t="shared" si="212"/>
        <v>44043</v>
      </c>
      <c r="C6796" s="3">
        <f t="shared" si="213"/>
        <v>1</v>
      </c>
      <c r="D6796" t="s">
        <v>6</v>
      </c>
      <c r="E6796">
        <v>17</v>
      </c>
      <c r="F6796">
        <v>148151</v>
      </c>
      <c r="G6796">
        <v>7234</v>
      </c>
    </row>
    <row r="6797" spans="1:7">
      <c r="A6797" s="2">
        <v>44016</v>
      </c>
      <c r="B6797" s="2">
        <f t="shared" si="212"/>
        <v>44043</v>
      </c>
      <c r="C6797" s="3">
        <f t="shared" si="213"/>
        <v>1</v>
      </c>
      <c r="D6797" t="s">
        <v>27</v>
      </c>
      <c r="E6797">
        <v>18</v>
      </c>
      <c r="F6797">
        <v>48628</v>
      </c>
      <c r="G6797">
        <v>2687</v>
      </c>
    </row>
    <row r="6798" spans="1:7">
      <c r="A6798" s="2">
        <v>44016</v>
      </c>
      <c r="B6798" s="2">
        <f t="shared" si="212"/>
        <v>44043</v>
      </c>
      <c r="C6798" s="3">
        <f t="shared" si="213"/>
        <v>1</v>
      </c>
      <c r="D6798" t="s">
        <v>39</v>
      </c>
      <c r="E6798">
        <v>19</v>
      </c>
      <c r="F6798">
        <v>31167</v>
      </c>
      <c r="G6798">
        <v>721</v>
      </c>
    </row>
    <row r="6799" spans="1:7">
      <c r="A6799" s="2">
        <v>44016</v>
      </c>
      <c r="B6799" s="2">
        <f t="shared" si="212"/>
        <v>44043</v>
      </c>
      <c r="C6799" s="3">
        <f t="shared" si="213"/>
        <v>1</v>
      </c>
      <c r="D6799" t="s">
        <v>34</v>
      </c>
      <c r="E6799">
        <v>20</v>
      </c>
      <c r="F6799">
        <v>16165</v>
      </c>
      <c r="G6799">
        <v>284</v>
      </c>
    </row>
    <row r="6800" spans="1:7">
      <c r="A6800" s="2">
        <v>44016</v>
      </c>
      <c r="B6800" s="2">
        <f t="shared" si="212"/>
        <v>44043</v>
      </c>
      <c r="C6800" s="3">
        <f t="shared" si="213"/>
        <v>1</v>
      </c>
      <c r="D6800" t="s">
        <v>28</v>
      </c>
      <c r="E6800">
        <v>21</v>
      </c>
      <c r="F6800">
        <v>16709</v>
      </c>
      <c r="G6800">
        <v>608</v>
      </c>
    </row>
    <row r="6801" spans="1:7">
      <c r="A6801" s="2">
        <v>44016</v>
      </c>
      <c r="B6801" s="2">
        <f t="shared" si="212"/>
        <v>44043</v>
      </c>
      <c r="C6801" s="3">
        <f t="shared" si="213"/>
        <v>1</v>
      </c>
      <c r="D6801" t="s">
        <v>40</v>
      </c>
      <c r="E6801">
        <v>22</v>
      </c>
      <c r="F6801">
        <v>63397</v>
      </c>
      <c r="G6801">
        <v>3278</v>
      </c>
    </row>
    <row r="6802" spans="1:7">
      <c r="A6802" s="2">
        <v>44016</v>
      </c>
      <c r="B6802" s="2">
        <f t="shared" si="212"/>
        <v>44043</v>
      </c>
      <c r="C6802" s="3">
        <f t="shared" si="213"/>
        <v>1</v>
      </c>
      <c r="D6802" t="s">
        <v>51</v>
      </c>
      <c r="E6802">
        <v>23</v>
      </c>
      <c r="F6802">
        <v>3397</v>
      </c>
      <c r="G6802">
        <v>107</v>
      </c>
    </row>
    <row r="6803" spans="1:7">
      <c r="A6803" s="2">
        <v>44016</v>
      </c>
      <c r="B6803" s="2">
        <f t="shared" si="212"/>
        <v>44043</v>
      </c>
      <c r="C6803" s="3">
        <f t="shared" si="213"/>
        <v>1</v>
      </c>
      <c r="D6803" t="s">
        <v>23</v>
      </c>
      <c r="E6803">
        <v>24</v>
      </c>
      <c r="F6803">
        <v>69724</v>
      </c>
      <c r="G6803">
        <v>3236</v>
      </c>
    </row>
    <row r="6804" spans="1:7">
      <c r="A6804" s="2">
        <v>44016</v>
      </c>
      <c r="B6804" s="2">
        <f t="shared" si="212"/>
        <v>44043</v>
      </c>
      <c r="C6804" s="3">
        <f t="shared" si="213"/>
        <v>1</v>
      </c>
      <c r="D6804" t="s">
        <v>9</v>
      </c>
      <c r="E6804">
        <v>25</v>
      </c>
      <c r="F6804">
        <v>109838</v>
      </c>
      <c r="G6804">
        <v>8172</v>
      </c>
    </row>
    <row r="6805" spans="1:7">
      <c r="A6805" s="2">
        <v>44016</v>
      </c>
      <c r="B6805" s="2">
        <f t="shared" si="212"/>
        <v>44043</v>
      </c>
      <c r="C6805" s="3">
        <f t="shared" si="213"/>
        <v>1</v>
      </c>
      <c r="D6805" t="s">
        <v>42</v>
      </c>
      <c r="E6805">
        <v>26</v>
      </c>
      <c r="F6805">
        <v>72702</v>
      </c>
      <c r="G6805">
        <v>6222</v>
      </c>
    </row>
    <row r="6806" spans="1:7">
      <c r="A6806" s="2">
        <v>44016</v>
      </c>
      <c r="B6806" s="2">
        <f t="shared" si="212"/>
        <v>44043</v>
      </c>
      <c r="C6806" s="3">
        <f t="shared" si="213"/>
        <v>1</v>
      </c>
      <c r="D6806" t="s">
        <v>29</v>
      </c>
      <c r="E6806">
        <v>27</v>
      </c>
      <c r="F6806">
        <v>37661</v>
      </c>
      <c r="G6806">
        <v>1503</v>
      </c>
    </row>
    <row r="6807" spans="1:7">
      <c r="A6807" s="2">
        <v>44016</v>
      </c>
      <c r="B6807" s="2">
        <f t="shared" si="212"/>
        <v>44043</v>
      </c>
      <c r="C6807" s="3">
        <f t="shared" si="213"/>
        <v>1</v>
      </c>
      <c r="D6807" t="s">
        <v>46</v>
      </c>
      <c r="E6807">
        <v>28</v>
      </c>
      <c r="F6807">
        <v>30674</v>
      </c>
      <c r="G6807">
        <v>1107</v>
      </c>
    </row>
    <row r="6808" spans="1:7">
      <c r="A6808" s="2">
        <v>44016</v>
      </c>
      <c r="B6808" s="2">
        <f t="shared" si="212"/>
        <v>44043</v>
      </c>
      <c r="C6808" s="3">
        <f t="shared" si="213"/>
        <v>1</v>
      </c>
      <c r="D6808" t="s">
        <v>35</v>
      </c>
      <c r="E6808">
        <v>29</v>
      </c>
      <c r="F6808">
        <v>24061</v>
      </c>
      <c r="G6808">
        <v>1062</v>
      </c>
    </row>
    <row r="6809" spans="1:7">
      <c r="A6809" s="2">
        <v>44016</v>
      </c>
      <c r="B6809" s="2">
        <f t="shared" si="212"/>
        <v>44043</v>
      </c>
      <c r="C6809" s="3">
        <f t="shared" si="213"/>
        <v>1</v>
      </c>
      <c r="D6809" t="s">
        <v>54</v>
      </c>
      <c r="E6809">
        <v>30</v>
      </c>
      <c r="F6809">
        <v>1167</v>
      </c>
      <c r="G6809">
        <v>23</v>
      </c>
    </row>
    <row r="6810" spans="1:7">
      <c r="A6810" s="2">
        <v>44016</v>
      </c>
      <c r="B6810" s="2">
        <f t="shared" si="212"/>
        <v>44043</v>
      </c>
      <c r="C6810" s="3">
        <f t="shared" si="213"/>
        <v>1</v>
      </c>
      <c r="D6810" t="s">
        <v>12</v>
      </c>
      <c r="E6810">
        <v>31</v>
      </c>
      <c r="F6810">
        <v>19826</v>
      </c>
      <c r="G6810">
        <v>285</v>
      </c>
    </row>
    <row r="6811" spans="1:7">
      <c r="A6811" s="2">
        <v>44016</v>
      </c>
      <c r="B6811" s="2">
        <f t="shared" si="212"/>
        <v>44043</v>
      </c>
      <c r="C6811" s="3">
        <f t="shared" si="213"/>
        <v>1</v>
      </c>
      <c r="D6811" t="s">
        <v>24</v>
      </c>
      <c r="E6811">
        <v>32</v>
      </c>
      <c r="F6811">
        <v>21671</v>
      </c>
      <c r="G6811">
        <v>530</v>
      </c>
    </row>
    <row r="6812" spans="1:7">
      <c r="A6812" s="2">
        <v>44016</v>
      </c>
      <c r="B6812" s="2">
        <f t="shared" si="212"/>
        <v>44043</v>
      </c>
      <c r="C6812" s="3">
        <f t="shared" si="213"/>
        <v>1</v>
      </c>
      <c r="D6812" t="s">
        <v>19</v>
      </c>
      <c r="E6812">
        <v>33</v>
      </c>
      <c r="F6812">
        <v>5871</v>
      </c>
      <c r="G6812">
        <v>380</v>
      </c>
    </row>
    <row r="6813" spans="1:7">
      <c r="A6813" s="2">
        <v>44016</v>
      </c>
      <c r="B6813" s="2">
        <f t="shared" si="212"/>
        <v>44043</v>
      </c>
      <c r="C6813" s="3">
        <f t="shared" si="213"/>
        <v>1</v>
      </c>
      <c r="D6813" t="s">
        <v>21</v>
      </c>
      <c r="E6813">
        <v>34</v>
      </c>
      <c r="F6813">
        <v>174889</v>
      </c>
      <c r="G6813">
        <v>15189</v>
      </c>
    </row>
    <row r="6814" spans="1:7">
      <c r="A6814" s="2">
        <v>44016</v>
      </c>
      <c r="B6814" s="2">
        <f t="shared" si="212"/>
        <v>44043</v>
      </c>
      <c r="C6814" s="3">
        <f t="shared" si="213"/>
        <v>1</v>
      </c>
      <c r="D6814" t="s">
        <v>47</v>
      </c>
      <c r="E6814">
        <v>35</v>
      </c>
      <c r="F6814">
        <v>13063</v>
      </c>
      <c r="G6814">
        <v>513</v>
      </c>
    </row>
    <row r="6815" spans="1:7">
      <c r="A6815" s="2">
        <v>44016</v>
      </c>
      <c r="B6815" s="2">
        <f t="shared" si="212"/>
        <v>44043</v>
      </c>
      <c r="C6815" s="3">
        <f t="shared" si="213"/>
        <v>1</v>
      </c>
      <c r="D6815" t="s">
        <v>16</v>
      </c>
      <c r="E6815">
        <v>36</v>
      </c>
      <c r="F6815">
        <v>401286</v>
      </c>
      <c r="G6815">
        <v>31860</v>
      </c>
    </row>
    <row r="6816" spans="1:7">
      <c r="A6816" s="2">
        <v>44016</v>
      </c>
      <c r="B6816" s="2">
        <f t="shared" si="212"/>
        <v>44043</v>
      </c>
      <c r="C6816" s="3">
        <f t="shared" si="213"/>
        <v>1</v>
      </c>
      <c r="D6816" t="s">
        <v>20</v>
      </c>
      <c r="E6816">
        <v>37</v>
      </c>
      <c r="F6816">
        <v>71735</v>
      </c>
      <c r="G6816">
        <v>1414</v>
      </c>
    </row>
    <row r="6817" spans="1:7">
      <c r="A6817" s="2">
        <v>44016</v>
      </c>
      <c r="B6817" s="2">
        <f t="shared" si="212"/>
        <v>44043</v>
      </c>
      <c r="C6817" s="3">
        <f t="shared" si="213"/>
        <v>1</v>
      </c>
      <c r="D6817" t="s">
        <v>48</v>
      </c>
      <c r="E6817">
        <v>38</v>
      </c>
      <c r="F6817">
        <v>3788</v>
      </c>
      <c r="G6817">
        <v>89</v>
      </c>
    </row>
    <row r="6818" spans="1:7">
      <c r="A6818" s="2">
        <v>44016</v>
      </c>
      <c r="B6818" s="2">
        <f t="shared" si="212"/>
        <v>44043</v>
      </c>
      <c r="C6818" s="3">
        <f t="shared" si="213"/>
        <v>1</v>
      </c>
      <c r="D6818" t="s">
        <v>59</v>
      </c>
      <c r="E6818">
        <v>69</v>
      </c>
      <c r="F6818">
        <v>31</v>
      </c>
      <c r="G6818">
        <v>2</v>
      </c>
    </row>
    <row r="6819" spans="1:7">
      <c r="A6819" s="2">
        <v>44016</v>
      </c>
      <c r="B6819" s="2">
        <f t="shared" si="212"/>
        <v>44043</v>
      </c>
      <c r="C6819" s="3">
        <f t="shared" si="213"/>
        <v>1</v>
      </c>
      <c r="D6819" t="s">
        <v>41</v>
      </c>
      <c r="E6819">
        <v>39</v>
      </c>
      <c r="F6819">
        <v>56183</v>
      </c>
      <c r="G6819">
        <v>2907</v>
      </c>
    </row>
    <row r="6820" spans="1:7">
      <c r="A6820" s="2">
        <v>44016</v>
      </c>
      <c r="B6820" s="2">
        <f t="shared" si="212"/>
        <v>44043</v>
      </c>
      <c r="C6820" s="3">
        <f t="shared" si="213"/>
        <v>1</v>
      </c>
      <c r="D6820" t="s">
        <v>30</v>
      </c>
      <c r="E6820">
        <v>40</v>
      </c>
      <c r="F6820">
        <v>15645</v>
      </c>
      <c r="G6820">
        <v>398</v>
      </c>
    </row>
    <row r="6821" spans="1:7">
      <c r="A6821" s="2">
        <v>44016</v>
      </c>
      <c r="B6821" s="2">
        <f t="shared" si="212"/>
        <v>44043</v>
      </c>
      <c r="C6821" s="3">
        <f t="shared" si="213"/>
        <v>1</v>
      </c>
      <c r="D6821" t="s">
        <v>14</v>
      </c>
      <c r="E6821">
        <v>41</v>
      </c>
      <c r="F6821">
        <v>9937</v>
      </c>
      <c r="G6821">
        <v>216</v>
      </c>
    </row>
    <row r="6822" spans="1:7">
      <c r="A6822" s="2">
        <v>44016</v>
      </c>
      <c r="B6822" s="2">
        <f t="shared" si="212"/>
        <v>44043</v>
      </c>
      <c r="C6822" s="3">
        <f t="shared" si="213"/>
        <v>1</v>
      </c>
      <c r="D6822" t="s">
        <v>31</v>
      </c>
      <c r="E6822">
        <v>42</v>
      </c>
      <c r="F6822">
        <v>93922</v>
      </c>
      <c r="G6822">
        <v>6793</v>
      </c>
    </row>
    <row r="6823" spans="1:7">
      <c r="A6823" s="2">
        <v>44016</v>
      </c>
      <c r="B6823" s="2">
        <f t="shared" si="212"/>
        <v>44043</v>
      </c>
      <c r="C6823" s="3">
        <f t="shared" si="213"/>
        <v>1</v>
      </c>
      <c r="D6823" t="s">
        <v>55</v>
      </c>
      <c r="E6823">
        <v>72</v>
      </c>
      <c r="F6823">
        <v>7787</v>
      </c>
      <c r="G6823">
        <v>155</v>
      </c>
    </row>
    <row r="6824" spans="1:7">
      <c r="A6824" s="2">
        <v>44016</v>
      </c>
      <c r="B6824" s="2">
        <f t="shared" si="212"/>
        <v>44043</v>
      </c>
      <c r="C6824" s="3">
        <f t="shared" si="213"/>
        <v>1</v>
      </c>
      <c r="D6824" t="s">
        <v>17</v>
      </c>
      <c r="E6824">
        <v>44</v>
      </c>
      <c r="F6824">
        <v>16991</v>
      </c>
      <c r="G6824">
        <v>960</v>
      </c>
    </row>
    <row r="6825" spans="1:7">
      <c r="A6825" s="2">
        <v>44016</v>
      </c>
      <c r="B6825" s="2">
        <f t="shared" si="212"/>
        <v>44043</v>
      </c>
      <c r="C6825" s="3">
        <f t="shared" si="213"/>
        <v>1</v>
      </c>
      <c r="D6825" t="s">
        <v>32</v>
      </c>
      <c r="E6825">
        <v>45</v>
      </c>
      <c r="F6825">
        <v>43386</v>
      </c>
      <c r="G6825">
        <v>813</v>
      </c>
    </row>
    <row r="6826" spans="1:7">
      <c r="A6826" s="2">
        <v>44016</v>
      </c>
      <c r="B6826" s="2">
        <f t="shared" si="212"/>
        <v>44043</v>
      </c>
      <c r="C6826" s="3">
        <f t="shared" si="213"/>
        <v>1</v>
      </c>
      <c r="D6826" t="s">
        <v>43</v>
      </c>
      <c r="E6826">
        <v>46</v>
      </c>
      <c r="F6826">
        <v>7028</v>
      </c>
      <c r="G6826">
        <v>97</v>
      </c>
    </row>
    <row r="6827" spans="1:7">
      <c r="A6827" s="2">
        <v>44016</v>
      </c>
      <c r="B6827" s="2">
        <f t="shared" si="212"/>
        <v>44043</v>
      </c>
      <c r="C6827" s="3">
        <f t="shared" si="213"/>
        <v>1</v>
      </c>
      <c r="D6827" t="s">
        <v>25</v>
      </c>
      <c r="E6827">
        <v>47</v>
      </c>
      <c r="F6827">
        <v>49232</v>
      </c>
      <c r="G6827">
        <v>630</v>
      </c>
    </row>
    <row r="6828" spans="1:7">
      <c r="A6828" s="2">
        <v>44016</v>
      </c>
      <c r="B6828" s="2">
        <f t="shared" si="212"/>
        <v>44043</v>
      </c>
      <c r="C6828" s="3">
        <f t="shared" si="213"/>
        <v>1</v>
      </c>
      <c r="D6828" t="s">
        <v>11</v>
      </c>
      <c r="E6828">
        <v>48</v>
      </c>
      <c r="F6828">
        <v>195707</v>
      </c>
      <c r="G6828">
        <v>2646</v>
      </c>
    </row>
    <row r="6829" spans="1:7">
      <c r="A6829" s="2">
        <v>44016</v>
      </c>
      <c r="B6829" s="2">
        <f t="shared" si="212"/>
        <v>44043</v>
      </c>
      <c r="C6829" s="3">
        <f t="shared" si="213"/>
        <v>1</v>
      </c>
      <c r="D6829" t="s">
        <v>13</v>
      </c>
      <c r="E6829">
        <v>49</v>
      </c>
      <c r="F6829">
        <v>24717</v>
      </c>
      <c r="G6829">
        <v>181</v>
      </c>
    </row>
    <row r="6830" spans="1:7">
      <c r="A6830" s="2">
        <v>44016</v>
      </c>
      <c r="B6830" s="2">
        <f t="shared" si="212"/>
        <v>44043</v>
      </c>
      <c r="C6830" s="3">
        <f t="shared" si="213"/>
        <v>1</v>
      </c>
      <c r="D6830" t="s">
        <v>36</v>
      </c>
      <c r="E6830">
        <v>50</v>
      </c>
      <c r="F6830">
        <v>1238</v>
      </c>
      <c r="G6830">
        <v>56</v>
      </c>
    </row>
    <row r="6831" spans="1:7">
      <c r="A6831" s="2">
        <v>44016</v>
      </c>
      <c r="B6831" s="2">
        <f t="shared" si="212"/>
        <v>44043</v>
      </c>
      <c r="C6831" s="3">
        <f t="shared" si="213"/>
        <v>1</v>
      </c>
      <c r="D6831" t="s">
        <v>56</v>
      </c>
      <c r="E6831">
        <v>78</v>
      </c>
      <c r="F6831">
        <v>112</v>
      </c>
      <c r="G6831">
        <v>6</v>
      </c>
    </row>
    <row r="6832" spans="1:7">
      <c r="A6832" s="2">
        <v>44016</v>
      </c>
      <c r="B6832" s="2">
        <f t="shared" si="212"/>
        <v>44043</v>
      </c>
      <c r="C6832" s="3">
        <f t="shared" si="213"/>
        <v>1</v>
      </c>
      <c r="D6832" t="s">
        <v>37</v>
      </c>
      <c r="E6832">
        <v>51</v>
      </c>
      <c r="F6832">
        <v>65109</v>
      </c>
      <c r="G6832">
        <v>1849</v>
      </c>
    </row>
    <row r="6833" spans="1:7">
      <c r="A6833" s="2">
        <v>44016</v>
      </c>
      <c r="B6833" s="2">
        <f t="shared" si="212"/>
        <v>44043</v>
      </c>
      <c r="C6833" s="3">
        <f t="shared" si="213"/>
        <v>1</v>
      </c>
      <c r="D6833" t="s">
        <v>5</v>
      </c>
      <c r="E6833">
        <v>53</v>
      </c>
      <c r="F6833">
        <v>36799</v>
      </c>
      <c r="G6833">
        <v>1355</v>
      </c>
    </row>
    <row r="6834" spans="1:7">
      <c r="A6834" s="2">
        <v>44016</v>
      </c>
      <c r="B6834" s="2">
        <f t="shared" si="212"/>
        <v>44043</v>
      </c>
      <c r="C6834" s="3">
        <f t="shared" si="213"/>
        <v>1</v>
      </c>
      <c r="D6834" t="s">
        <v>58</v>
      </c>
      <c r="E6834">
        <v>54</v>
      </c>
      <c r="F6834">
        <v>3205</v>
      </c>
      <c r="G6834">
        <v>94</v>
      </c>
    </row>
    <row r="6835" spans="1:7">
      <c r="A6835" s="2">
        <v>44016</v>
      </c>
      <c r="B6835" s="2">
        <f t="shared" si="212"/>
        <v>44043</v>
      </c>
      <c r="C6835" s="3">
        <f t="shared" si="213"/>
        <v>1</v>
      </c>
      <c r="D6835" t="s">
        <v>10</v>
      </c>
      <c r="E6835">
        <v>55</v>
      </c>
      <c r="F6835">
        <v>34243</v>
      </c>
      <c r="G6835">
        <v>804</v>
      </c>
    </row>
    <row r="6836" spans="1:7">
      <c r="A6836" s="2">
        <v>44016</v>
      </c>
      <c r="B6836" s="2">
        <f t="shared" si="212"/>
        <v>44043</v>
      </c>
      <c r="C6836" s="3">
        <f t="shared" si="213"/>
        <v>1</v>
      </c>
      <c r="D6836" t="s">
        <v>49</v>
      </c>
      <c r="E6836">
        <v>56</v>
      </c>
      <c r="F6836">
        <v>1606</v>
      </c>
      <c r="G6836">
        <v>20</v>
      </c>
    </row>
    <row r="6837" spans="1:7">
      <c r="A6837" s="2">
        <v>44017</v>
      </c>
      <c r="B6837" s="2">
        <f t="shared" si="212"/>
        <v>44043</v>
      </c>
      <c r="C6837" s="3">
        <f t="shared" si="213"/>
        <v>1</v>
      </c>
      <c r="D6837" t="s">
        <v>52</v>
      </c>
      <c r="E6837">
        <v>1</v>
      </c>
      <c r="F6837">
        <v>43953</v>
      </c>
      <c r="G6837">
        <v>1007</v>
      </c>
    </row>
    <row r="6838" spans="1:7">
      <c r="A6838" s="2">
        <v>44017</v>
      </c>
      <c r="B6838" s="2">
        <f t="shared" si="212"/>
        <v>44043</v>
      </c>
      <c r="C6838" s="3">
        <f t="shared" si="213"/>
        <v>1</v>
      </c>
      <c r="D6838" t="s">
        <v>50</v>
      </c>
      <c r="E6838">
        <v>2</v>
      </c>
      <c r="F6838">
        <v>1371</v>
      </c>
      <c r="G6838">
        <v>14</v>
      </c>
    </row>
    <row r="6839" spans="1:7">
      <c r="A6839" s="2">
        <v>44017</v>
      </c>
      <c r="B6839" s="2">
        <f t="shared" si="212"/>
        <v>44043</v>
      </c>
      <c r="C6839" s="3">
        <f t="shared" si="213"/>
        <v>1</v>
      </c>
      <c r="D6839" t="s">
        <v>8</v>
      </c>
      <c r="E6839">
        <v>4</v>
      </c>
      <c r="F6839">
        <v>98126</v>
      </c>
      <c r="G6839">
        <v>1829</v>
      </c>
    </row>
    <row r="6840" spans="1:7">
      <c r="A6840" s="2">
        <v>44017</v>
      </c>
      <c r="B6840" s="2">
        <f t="shared" si="212"/>
        <v>44043</v>
      </c>
      <c r="C6840" s="3">
        <f t="shared" si="213"/>
        <v>1</v>
      </c>
      <c r="D6840" t="s">
        <v>44</v>
      </c>
      <c r="E6840">
        <v>5</v>
      </c>
      <c r="F6840">
        <v>23814</v>
      </c>
      <c r="G6840">
        <v>287</v>
      </c>
    </row>
    <row r="6841" spans="1:7">
      <c r="A6841" s="2">
        <v>44017</v>
      </c>
      <c r="B6841" s="2">
        <f t="shared" si="212"/>
        <v>44043</v>
      </c>
      <c r="C6841" s="3">
        <f t="shared" si="213"/>
        <v>1</v>
      </c>
      <c r="D6841" t="s">
        <v>7</v>
      </c>
      <c r="E6841">
        <v>6</v>
      </c>
      <c r="F6841">
        <v>271587</v>
      </c>
      <c r="G6841">
        <v>6369</v>
      </c>
    </row>
    <row r="6842" spans="1:7">
      <c r="A6842" s="2">
        <v>44017</v>
      </c>
      <c r="B6842" s="2">
        <f t="shared" si="212"/>
        <v>44043</v>
      </c>
      <c r="C6842" s="3">
        <f t="shared" si="213"/>
        <v>1</v>
      </c>
      <c r="D6842" t="s">
        <v>22</v>
      </c>
      <c r="E6842">
        <v>8</v>
      </c>
      <c r="F6842">
        <v>34100</v>
      </c>
      <c r="G6842">
        <v>1703</v>
      </c>
    </row>
    <row r="6843" spans="1:7">
      <c r="A6843" s="2">
        <v>44017</v>
      </c>
      <c r="B6843" s="2">
        <f t="shared" si="212"/>
        <v>44043</v>
      </c>
      <c r="C6843" s="3">
        <f t="shared" si="213"/>
        <v>1</v>
      </c>
      <c r="D6843" t="s">
        <v>38</v>
      </c>
      <c r="E6843">
        <v>9</v>
      </c>
      <c r="F6843">
        <v>46717</v>
      </c>
      <c r="G6843">
        <v>4335</v>
      </c>
    </row>
    <row r="6844" spans="1:7">
      <c r="A6844" s="2">
        <v>44017</v>
      </c>
      <c r="B6844" s="2">
        <f t="shared" si="212"/>
        <v>44043</v>
      </c>
      <c r="C6844" s="3">
        <f t="shared" si="213"/>
        <v>1</v>
      </c>
      <c r="D6844" t="s">
        <v>45</v>
      </c>
      <c r="E6844">
        <v>10</v>
      </c>
      <c r="F6844">
        <v>12128</v>
      </c>
      <c r="G6844">
        <v>512</v>
      </c>
    </row>
    <row r="6845" spans="1:7">
      <c r="A6845" s="2">
        <v>44017</v>
      </c>
      <c r="B6845" s="2">
        <f t="shared" si="212"/>
        <v>44043</v>
      </c>
      <c r="C6845" s="3">
        <f t="shared" si="213"/>
        <v>1</v>
      </c>
      <c r="D6845" t="s">
        <v>33</v>
      </c>
      <c r="E6845">
        <v>11</v>
      </c>
      <c r="F6845">
        <v>10482</v>
      </c>
      <c r="G6845">
        <v>559</v>
      </c>
    </row>
    <row r="6846" spans="1:7">
      <c r="A6846" s="2">
        <v>44017</v>
      </c>
      <c r="B6846" s="2">
        <f t="shared" si="212"/>
        <v>44043</v>
      </c>
      <c r="C6846" s="3">
        <f t="shared" si="213"/>
        <v>1</v>
      </c>
      <c r="D6846" t="s">
        <v>15</v>
      </c>
      <c r="E6846">
        <v>12</v>
      </c>
      <c r="F6846">
        <v>200103</v>
      </c>
      <c r="G6846">
        <v>3730</v>
      </c>
    </row>
    <row r="6847" spans="1:7">
      <c r="A6847" s="2">
        <v>44017</v>
      </c>
      <c r="B6847" s="2">
        <f t="shared" si="212"/>
        <v>44043</v>
      </c>
      <c r="C6847" s="3">
        <f t="shared" si="213"/>
        <v>1</v>
      </c>
      <c r="D6847" t="s">
        <v>18</v>
      </c>
      <c r="E6847">
        <v>13</v>
      </c>
      <c r="F6847">
        <v>89489</v>
      </c>
      <c r="G6847">
        <v>2812</v>
      </c>
    </row>
    <row r="6848" spans="1:7">
      <c r="A6848" s="2">
        <v>44017</v>
      </c>
      <c r="B6848" s="2">
        <f t="shared" si="212"/>
        <v>44043</v>
      </c>
      <c r="C6848" s="3">
        <f t="shared" si="213"/>
        <v>1</v>
      </c>
      <c r="D6848" t="s">
        <v>57</v>
      </c>
      <c r="E6848">
        <v>66</v>
      </c>
      <c r="F6848">
        <v>1257</v>
      </c>
      <c r="G6848">
        <v>6</v>
      </c>
    </row>
    <row r="6849" spans="1:7">
      <c r="A6849" s="2">
        <v>44017</v>
      </c>
      <c r="B6849" s="2">
        <f t="shared" si="212"/>
        <v>44043</v>
      </c>
      <c r="C6849" s="3">
        <f t="shared" si="213"/>
        <v>1</v>
      </c>
      <c r="D6849" t="s">
        <v>26</v>
      </c>
      <c r="E6849">
        <v>15</v>
      </c>
      <c r="F6849">
        <v>1005</v>
      </c>
      <c r="G6849">
        <v>19</v>
      </c>
    </row>
    <row r="6850" spans="1:7">
      <c r="A6850" s="2">
        <v>44017</v>
      </c>
      <c r="B6850" s="2">
        <f t="shared" si="212"/>
        <v>44043</v>
      </c>
      <c r="C6850" s="3">
        <f t="shared" si="213"/>
        <v>1</v>
      </c>
      <c r="D6850" t="s">
        <v>53</v>
      </c>
      <c r="E6850">
        <v>16</v>
      </c>
      <c r="F6850">
        <v>7799</v>
      </c>
      <c r="G6850">
        <v>94</v>
      </c>
    </row>
    <row r="6851" spans="1:7">
      <c r="A6851" s="2">
        <v>44017</v>
      </c>
      <c r="B6851" s="2">
        <f t="shared" si="212"/>
        <v>44043</v>
      </c>
      <c r="C6851" s="3">
        <f t="shared" si="213"/>
        <v>1</v>
      </c>
      <c r="D6851" t="s">
        <v>6</v>
      </c>
      <c r="E6851">
        <v>17</v>
      </c>
      <c r="F6851">
        <v>148730</v>
      </c>
      <c r="G6851">
        <v>7241</v>
      </c>
    </row>
    <row r="6852" spans="1:7">
      <c r="A6852" s="2">
        <v>44017</v>
      </c>
      <c r="B6852" s="2">
        <f t="shared" ref="B6852:B6915" si="214">EOMONTH(A6852,0)</f>
        <v>44043</v>
      </c>
      <c r="C6852" s="3">
        <f t="shared" ref="C6852:C6915" si="215">IF(A6852=B6852,0,1)</f>
        <v>1</v>
      </c>
      <c r="D6852" t="s">
        <v>27</v>
      </c>
      <c r="E6852">
        <v>18</v>
      </c>
      <c r="F6852">
        <v>49203</v>
      </c>
      <c r="G6852">
        <v>2693</v>
      </c>
    </row>
    <row r="6853" spans="1:7">
      <c r="A6853" s="2">
        <v>44017</v>
      </c>
      <c r="B6853" s="2">
        <f t="shared" si="214"/>
        <v>44043</v>
      </c>
      <c r="C6853" s="3">
        <f t="shared" si="215"/>
        <v>1</v>
      </c>
      <c r="D6853" t="s">
        <v>39</v>
      </c>
      <c r="E6853">
        <v>19</v>
      </c>
      <c r="F6853">
        <v>31612</v>
      </c>
      <c r="G6853">
        <v>721</v>
      </c>
    </row>
    <row r="6854" spans="1:7">
      <c r="A6854" s="2">
        <v>44017</v>
      </c>
      <c r="B6854" s="2">
        <f t="shared" si="214"/>
        <v>44043</v>
      </c>
      <c r="C6854" s="3">
        <f t="shared" si="215"/>
        <v>1</v>
      </c>
      <c r="D6854" t="s">
        <v>34</v>
      </c>
      <c r="E6854">
        <v>20</v>
      </c>
      <c r="F6854">
        <v>16289</v>
      </c>
      <c r="G6854">
        <v>287</v>
      </c>
    </row>
    <row r="6855" spans="1:7">
      <c r="A6855" s="2">
        <v>44017</v>
      </c>
      <c r="B6855" s="2">
        <f t="shared" si="214"/>
        <v>44043</v>
      </c>
      <c r="C6855" s="3">
        <f t="shared" si="215"/>
        <v>1</v>
      </c>
      <c r="D6855" t="s">
        <v>28</v>
      </c>
      <c r="E6855">
        <v>21</v>
      </c>
      <c r="F6855">
        <v>16712</v>
      </c>
      <c r="G6855">
        <v>608</v>
      </c>
    </row>
    <row r="6856" spans="1:7">
      <c r="A6856" s="2">
        <v>44017</v>
      </c>
      <c r="B6856" s="2">
        <f t="shared" si="214"/>
        <v>44043</v>
      </c>
      <c r="C6856" s="3">
        <f t="shared" si="215"/>
        <v>1</v>
      </c>
      <c r="D6856" t="s">
        <v>40</v>
      </c>
      <c r="E6856">
        <v>22</v>
      </c>
      <c r="F6856">
        <v>65334</v>
      </c>
      <c r="G6856">
        <v>3288</v>
      </c>
    </row>
    <row r="6857" spans="1:7">
      <c r="A6857" s="2">
        <v>44017</v>
      </c>
      <c r="B6857" s="2">
        <f t="shared" si="214"/>
        <v>44043</v>
      </c>
      <c r="C6857" s="3">
        <f t="shared" si="215"/>
        <v>1</v>
      </c>
      <c r="D6857" t="s">
        <v>51</v>
      </c>
      <c r="E6857">
        <v>23</v>
      </c>
      <c r="F6857">
        <v>3415</v>
      </c>
      <c r="G6857">
        <v>109</v>
      </c>
    </row>
    <row r="6858" spans="1:7">
      <c r="A6858" s="2">
        <v>44017</v>
      </c>
      <c r="B6858" s="2">
        <f t="shared" si="214"/>
        <v>44043</v>
      </c>
      <c r="C6858" s="3">
        <f t="shared" si="215"/>
        <v>1</v>
      </c>
      <c r="D6858" t="s">
        <v>23</v>
      </c>
      <c r="E6858">
        <v>24</v>
      </c>
      <c r="F6858">
        <v>69957</v>
      </c>
      <c r="G6858">
        <v>3243</v>
      </c>
    </row>
    <row r="6859" spans="1:7">
      <c r="A6859" s="2">
        <v>44017</v>
      </c>
      <c r="B6859" s="2">
        <f t="shared" si="214"/>
        <v>44043</v>
      </c>
      <c r="C6859" s="3">
        <f t="shared" si="215"/>
        <v>1</v>
      </c>
      <c r="D6859" t="s">
        <v>9</v>
      </c>
      <c r="E6859">
        <v>25</v>
      </c>
      <c r="F6859">
        <v>109974</v>
      </c>
      <c r="G6859">
        <v>8183</v>
      </c>
    </row>
    <row r="6860" spans="1:7">
      <c r="A6860" s="2">
        <v>44017</v>
      </c>
      <c r="B6860" s="2">
        <f t="shared" si="214"/>
        <v>44043</v>
      </c>
      <c r="C6860" s="3">
        <f t="shared" si="215"/>
        <v>1</v>
      </c>
      <c r="D6860" t="s">
        <v>42</v>
      </c>
      <c r="E6860">
        <v>26</v>
      </c>
      <c r="F6860">
        <v>73027</v>
      </c>
      <c r="G6860">
        <v>6222</v>
      </c>
    </row>
    <row r="6861" spans="1:7">
      <c r="A6861" s="2">
        <v>44017</v>
      </c>
      <c r="B6861" s="2">
        <f t="shared" si="214"/>
        <v>44043</v>
      </c>
      <c r="C6861" s="3">
        <f t="shared" si="215"/>
        <v>1</v>
      </c>
      <c r="D6861" t="s">
        <v>29</v>
      </c>
      <c r="E6861">
        <v>27</v>
      </c>
      <c r="F6861">
        <v>38173</v>
      </c>
      <c r="G6861">
        <v>1508</v>
      </c>
    </row>
    <row r="6862" spans="1:7">
      <c r="A6862" s="2">
        <v>44017</v>
      </c>
      <c r="B6862" s="2">
        <f t="shared" si="214"/>
        <v>44043</v>
      </c>
      <c r="C6862" s="3">
        <f t="shared" si="215"/>
        <v>1</v>
      </c>
      <c r="D6862" t="s">
        <v>46</v>
      </c>
      <c r="E6862">
        <v>28</v>
      </c>
      <c r="F6862">
        <v>30900</v>
      </c>
      <c r="G6862">
        <v>1111</v>
      </c>
    </row>
    <row r="6863" spans="1:7">
      <c r="A6863" s="2">
        <v>44017</v>
      </c>
      <c r="B6863" s="2">
        <f t="shared" si="214"/>
        <v>44043</v>
      </c>
      <c r="C6863" s="3">
        <f t="shared" si="215"/>
        <v>1</v>
      </c>
      <c r="D6863" t="s">
        <v>35</v>
      </c>
      <c r="E6863">
        <v>29</v>
      </c>
      <c r="F6863">
        <v>24334</v>
      </c>
      <c r="G6863">
        <v>1062</v>
      </c>
    </row>
    <row r="6864" spans="1:7">
      <c r="A6864" s="2">
        <v>44017</v>
      </c>
      <c r="B6864" s="2">
        <f t="shared" si="214"/>
        <v>44043</v>
      </c>
      <c r="C6864" s="3">
        <f t="shared" si="215"/>
        <v>1</v>
      </c>
      <c r="D6864" t="s">
        <v>54</v>
      </c>
      <c r="E6864">
        <v>30</v>
      </c>
      <c r="F6864">
        <v>1212</v>
      </c>
      <c r="G6864">
        <v>23</v>
      </c>
    </row>
    <row r="6865" spans="1:7">
      <c r="A6865" s="2">
        <v>44017</v>
      </c>
      <c r="B6865" s="2">
        <f t="shared" si="214"/>
        <v>44043</v>
      </c>
      <c r="C6865" s="3">
        <f t="shared" si="215"/>
        <v>1</v>
      </c>
      <c r="D6865" t="s">
        <v>12</v>
      </c>
      <c r="E6865">
        <v>31</v>
      </c>
      <c r="F6865">
        <v>19937</v>
      </c>
      <c r="G6865">
        <v>285</v>
      </c>
    </row>
    <row r="6866" spans="1:7">
      <c r="A6866" s="2">
        <v>44017</v>
      </c>
      <c r="B6866" s="2">
        <f t="shared" si="214"/>
        <v>44043</v>
      </c>
      <c r="C6866" s="3">
        <f t="shared" si="215"/>
        <v>1</v>
      </c>
      <c r="D6866" t="s">
        <v>24</v>
      </c>
      <c r="E6866">
        <v>32</v>
      </c>
      <c r="F6866">
        <v>22518</v>
      </c>
      <c r="G6866">
        <v>537</v>
      </c>
    </row>
    <row r="6867" spans="1:7">
      <c r="A6867" s="2">
        <v>44017</v>
      </c>
      <c r="B6867" s="2">
        <f t="shared" si="214"/>
        <v>44043</v>
      </c>
      <c r="C6867" s="3">
        <f t="shared" si="215"/>
        <v>1</v>
      </c>
      <c r="D6867" t="s">
        <v>19</v>
      </c>
      <c r="E6867">
        <v>33</v>
      </c>
      <c r="F6867">
        <v>5897</v>
      </c>
      <c r="G6867">
        <v>381</v>
      </c>
    </row>
    <row r="6868" spans="1:7">
      <c r="A6868" s="2">
        <v>44017</v>
      </c>
      <c r="B6868" s="2">
        <f t="shared" si="214"/>
        <v>44043</v>
      </c>
      <c r="C6868" s="3">
        <f t="shared" si="215"/>
        <v>1</v>
      </c>
      <c r="D6868" t="s">
        <v>21</v>
      </c>
      <c r="E6868">
        <v>34</v>
      </c>
      <c r="F6868">
        <v>175258</v>
      </c>
      <c r="G6868">
        <v>15211</v>
      </c>
    </row>
    <row r="6869" spans="1:7">
      <c r="A6869" s="2">
        <v>44017</v>
      </c>
      <c r="B6869" s="2">
        <f t="shared" si="214"/>
        <v>44043</v>
      </c>
      <c r="C6869" s="3">
        <f t="shared" si="215"/>
        <v>1</v>
      </c>
      <c r="D6869" t="s">
        <v>47</v>
      </c>
      <c r="E6869">
        <v>35</v>
      </c>
      <c r="F6869">
        <v>13256</v>
      </c>
      <c r="G6869">
        <v>513</v>
      </c>
    </row>
    <row r="6870" spans="1:7">
      <c r="A6870" s="2">
        <v>44017</v>
      </c>
      <c r="B6870" s="2">
        <f t="shared" si="214"/>
        <v>44043</v>
      </c>
      <c r="C6870" s="3">
        <f t="shared" si="215"/>
        <v>1</v>
      </c>
      <c r="D6870" t="s">
        <v>16</v>
      </c>
      <c r="E6870">
        <v>36</v>
      </c>
      <c r="F6870">
        <v>401822</v>
      </c>
      <c r="G6870">
        <v>31895</v>
      </c>
    </row>
    <row r="6871" spans="1:7">
      <c r="A6871" s="2">
        <v>44017</v>
      </c>
      <c r="B6871" s="2">
        <f t="shared" si="214"/>
        <v>44043</v>
      </c>
      <c r="C6871" s="3">
        <f t="shared" si="215"/>
        <v>1</v>
      </c>
      <c r="D6871" t="s">
        <v>20</v>
      </c>
      <c r="E6871">
        <v>37</v>
      </c>
      <c r="F6871">
        <v>73096</v>
      </c>
      <c r="G6871">
        <v>1414</v>
      </c>
    </row>
    <row r="6872" spans="1:7">
      <c r="A6872" s="2">
        <v>44017</v>
      </c>
      <c r="B6872" s="2">
        <f t="shared" si="214"/>
        <v>44043</v>
      </c>
      <c r="C6872" s="3">
        <f t="shared" si="215"/>
        <v>1</v>
      </c>
      <c r="D6872" t="s">
        <v>48</v>
      </c>
      <c r="E6872">
        <v>38</v>
      </c>
      <c r="F6872">
        <v>3825</v>
      </c>
      <c r="G6872">
        <v>89</v>
      </c>
    </row>
    <row r="6873" spans="1:7">
      <c r="A6873" s="2">
        <v>44017</v>
      </c>
      <c r="B6873" s="2">
        <f t="shared" si="214"/>
        <v>44043</v>
      </c>
      <c r="C6873" s="3">
        <f t="shared" si="215"/>
        <v>1</v>
      </c>
      <c r="D6873" t="s">
        <v>59</v>
      </c>
      <c r="E6873">
        <v>69</v>
      </c>
      <c r="F6873">
        <v>31</v>
      </c>
      <c r="G6873">
        <v>2</v>
      </c>
    </row>
    <row r="6874" spans="1:7">
      <c r="A6874" s="2">
        <v>44017</v>
      </c>
      <c r="B6874" s="2">
        <f t="shared" si="214"/>
        <v>44043</v>
      </c>
      <c r="C6874" s="3">
        <f t="shared" si="215"/>
        <v>1</v>
      </c>
      <c r="D6874" t="s">
        <v>41</v>
      </c>
      <c r="E6874">
        <v>39</v>
      </c>
      <c r="F6874">
        <v>57151</v>
      </c>
      <c r="G6874">
        <v>2911</v>
      </c>
    </row>
    <row r="6875" spans="1:7">
      <c r="A6875" s="2">
        <v>44017</v>
      </c>
      <c r="B6875" s="2">
        <f t="shared" si="214"/>
        <v>44043</v>
      </c>
      <c r="C6875" s="3">
        <f t="shared" si="215"/>
        <v>1</v>
      </c>
      <c r="D6875" t="s">
        <v>30</v>
      </c>
      <c r="E6875">
        <v>40</v>
      </c>
      <c r="F6875">
        <v>15928</v>
      </c>
      <c r="G6875">
        <v>398</v>
      </c>
    </row>
    <row r="6876" spans="1:7">
      <c r="A6876" s="2">
        <v>44017</v>
      </c>
      <c r="B6876" s="2">
        <f t="shared" si="214"/>
        <v>44043</v>
      </c>
      <c r="C6876" s="3">
        <f t="shared" si="215"/>
        <v>1</v>
      </c>
      <c r="D6876" t="s">
        <v>14</v>
      </c>
      <c r="E6876">
        <v>41</v>
      </c>
      <c r="F6876">
        <v>10237</v>
      </c>
      <c r="G6876">
        <v>218</v>
      </c>
    </row>
    <row r="6877" spans="1:7">
      <c r="A6877" s="2">
        <v>44017</v>
      </c>
      <c r="B6877" s="2">
        <f t="shared" si="214"/>
        <v>44043</v>
      </c>
      <c r="C6877" s="3">
        <f t="shared" si="215"/>
        <v>1</v>
      </c>
      <c r="D6877" t="s">
        <v>31</v>
      </c>
      <c r="E6877">
        <v>42</v>
      </c>
      <c r="F6877">
        <v>94403</v>
      </c>
      <c r="G6877">
        <v>6797</v>
      </c>
    </row>
    <row r="6878" spans="1:7">
      <c r="A6878" s="2">
        <v>44017</v>
      </c>
      <c r="B6878" s="2">
        <f t="shared" si="214"/>
        <v>44043</v>
      </c>
      <c r="C6878" s="3">
        <f t="shared" si="215"/>
        <v>1</v>
      </c>
      <c r="D6878" t="s">
        <v>55</v>
      </c>
      <c r="E6878">
        <v>72</v>
      </c>
      <c r="F6878">
        <v>7916</v>
      </c>
      <c r="G6878">
        <v>155</v>
      </c>
    </row>
    <row r="6879" spans="1:7">
      <c r="A6879" s="2">
        <v>44017</v>
      </c>
      <c r="B6879" s="2">
        <f t="shared" si="214"/>
        <v>44043</v>
      </c>
      <c r="C6879" s="3">
        <f t="shared" si="215"/>
        <v>1</v>
      </c>
      <c r="D6879" t="s">
        <v>17</v>
      </c>
      <c r="E6879">
        <v>44</v>
      </c>
      <c r="F6879">
        <v>16991</v>
      </c>
      <c r="G6879">
        <v>960</v>
      </c>
    </row>
    <row r="6880" spans="1:7">
      <c r="A6880" s="2">
        <v>44017</v>
      </c>
      <c r="B6880" s="2">
        <f t="shared" si="214"/>
        <v>44043</v>
      </c>
      <c r="C6880" s="3">
        <f t="shared" si="215"/>
        <v>1</v>
      </c>
      <c r="D6880" t="s">
        <v>32</v>
      </c>
      <c r="E6880">
        <v>45</v>
      </c>
      <c r="F6880">
        <v>44847</v>
      </c>
      <c r="G6880">
        <v>820</v>
      </c>
    </row>
    <row r="6881" spans="1:7">
      <c r="A6881" s="2">
        <v>44017</v>
      </c>
      <c r="B6881" s="2">
        <f t="shared" si="214"/>
        <v>44043</v>
      </c>
      <c r="C6881" s="3">
        <f t="shared" si="215"/>
        <v>1</v>
      </c>
      <c r="D6881" t="s">
        <v>43</v>
      </c>
      <c r="E6881">
        <v>46</v>
      </c>
      <c r="F6881">
        <v>7063</v>
      </c>
      <c r="G6881">
        <v>97</v>
      </c>
    </row>
    <row r="6882" spans="1:7">
      <c r="A6882" s="2">
        <v>44017</v>
      </c>
      <c r="B6882" s="2">
        <f t="shared" si="214"/>
        <v>44043</v>
      </c>
      <c r="C6882" s="3">
        <f t="shared" si="215"/>
        <v>1</v>
      </c>
      <c r="D6882" t="s">
        <v>25</v>
      </c>
      <c r="E6882">
        <v>47</v>
      </c>
      <c r="F6882">
        <v>50365</v>
      </c>
      <c r="G6882">
        <v>639</v>
      </c>
    </row>
    <row r="6883" spans="1:7">
      <c r="A6883" s="2">
        <v>44017</v>
      </c>
      <c r="B6883" s="2">
        <f t="shared" si="214"/>
        <v>44043</v>
      </c>
      <c r="C6883" s="3">
        <f t="shared" si="215"/>
        <v>1</v>
      </c>
      <c r="D6883" t="s">
        <v>11</v>
      </c>
      <c r="E6883">
        <v>48</v>
      </c>
      <c r="F6883">
        <v>200137</v>
      </c>
      <c r="G6883">
        <v>2666</v>
      </c>
    </row>
    <row r="6884" spans="1:7">
      <c r="A6884" s="2">
        <v>44017</v>
      </c>
      <c r="B6884" s="2">
        <f t="shared" si="214"/>
        <v>44043</v>
      </c>
      <c r="C6884" s="3">
        <f t="shared" si="215"/>
        <v>1</v>
      </c>
      <c r="D6884" t="s">
        <v>13</v>
      </c>
      <c r="E6884">
        <v>49</v>
      </c>
      <c r="F6884">
        <v>25005</v>
      </c>
      <c r="G6884">
        <v>184</v>
      </c>
    </row>
    <row r="6885" spans="1:7">
      <c r="A6885" s="2">
        <v>44017</v>
      </c>
      <c r="B6885" s="2">
        <f t="shared" si="214"/>
        <v>44043</v>
      </c>
      <c r="C6885" s="3">
        <f t="shared" si="215"/>
        <v>1</v>
      </c>
      <c r="D6885" t="s">
        <v>36</v>
      </c>
      <c r="E6885">
        <v>50</v>
      </c>
      <c r="F6885">
        <v>1249</v>
      </c>
      <c r="G6885">
        <v>56</v>
      </c>
    </row>
    <row r="6886" spans="1:7">
      <c r="A6886" s="2">
        <v>44017</v>
      </c>
      <c r="B6886" s="2">
        <f t="shared" si="214"/>
        <v>44043</v>
      </c>
      <c r="C6886" s="3">
        <f t="shared" si="215"/>
        <v>1</v>
      </c>
      <c r="D6886" t="s">
        <v>56</v>
      </c>
      <c r="E6886">
        <v>78</v>
      </c>
      <c r="F6886">
        <v>112</v>
      </c>
      <c r="G6886">
        <v>6</v>
      </c>
    </row>
    <row r="6887" spans="1:7">
      <c r="A6887" s="2">
        <v>44017</v>
      </c>
      <c r="B6887" s="2">
        <f t="shared" si="214"/>
        <v>44043</v>
      </c>
      <c r="C6887" s="3">
        <f t="shared" si="215"/>
        <v>1</v>
      </c>
      <c r="D6887" t="s">
        <v>37</v>
      </c>
      <c r="E6887">
        <v>51</v>
      </c>
      <c r="F6887">
        <v>65748</v>
      </c>
      <c r="G6887">
        <v>1853</v>
      </c>
    </row>
    <row r="6888" spans="1:7">
      <c r="A6888" s="2">
        <v>44017</v>
      </c>
      <c r="B6888" s="2">
        <f t="shared" si="214"/>
        <v>44043</v>
      </c>
      <c r="C6888" s="3">
        <f t="shared" si="215"/>
        <v>1</v>
      </c>
      <c r="D6888" t="s">
        <v>5</v>
      </c>
      <c r="E6888">
        <v>53</v>
      </c>
      <c r="F6888">
        <v>37468</v>
      </c>
      <c r="G6888">
        <v>1360</v>
      </c>
    </row>
    <row r="6889" spans="1:7">
      <c r="A6889" s="2">
        <v>44017</v>
      </c>
      <c r="B6889" s="2">
        <f t="shared" si="214"/>
        <v>44043</v>
      </c>
      <c r="C6889" s="3">
        <f t="shared" si="215"/>
        <v>1</v>
      </c>
      <c r="D6889" t="s">
        <v>58</v>
      </c>
      <c r="E6889">
        <v>54</v>
      </c>
      <c r="F6889">
        <v>3335</v>
      </c>
      <c r="G6889">
        <v>95</v>
      </c>
    </row>
    <row r="6890" spans="1:7">
      <c r="A6890" s="2">
        <v>44017</v>
      </c>
      <c r="B6890" s="2">
        <f t="shared" si="214"/>
        <v>44043</v>
      </c>
      <c r="C6890" s="3">
        <f t="shared" si="215"/>
        <v>1</v>
      </c>
      <c r="D6890" t="s">
        <v>10</v>
      </c>
      <c r="E6890">
        <v>55</v>
      </c>
      <c r="F6890">
        <v>34750</v>
      </c>
      <c r="G6890">
        <v>804</v>
      </c>
    </row>
    <row r="6891" spans="1:7">
      <c r="A6891" s="2">
        <v>44017</v>
      </c>
      <c r="B6891" s="2">
        <f t="shared" si="214"/>
        <v>44043</v>
      </c>
      <c r="C6891" s="3">
        <f t="shared" si="215"/>
        <v>1</v>
      </c>
      <c r="D6891" t="s">
        <v>49</v>
      </c>
      <c r="E6891">
        <v>56</v>
      </c>
      <c r="F6891">
        <v>1634</v>
      </c>
      <c r="G6891">
        <v>20</v>
      </c>
    </row>
    <row r="6892" spans="1:7">
      <c r="A6892" s="2">
        <v>44018</v>
      </c>
      <c r="B6892" s="2">
        <f t="shared" si="214"/>
        <v>44043</v>
      </c>
      <c r="C6892" s="3">
        <f t="shared" si="215"/>
        <v>1</v>
      </c>
      <c r="D6892" t="s">
        <v>52</v>
      </c>
      <c r="E6892">
        <v>1</v>
      </c>
      <c r="F6892">
        <v>44878</v>
      </c>
      <c r="G6892">
        <v>1007</v>
      </c>
    </row>
    <row r="6893" spans="1:7">
      <c r="A6893" s="2">
        <v>44018</v>
      </c>
      <c r="B6893" s="2">
        <f t="shared" si="214"/>
        <v>44043</v>
      </c>
      <c r="C6893" s="3">
        <f t="shared" si="215"/>
        <v>1</v>
      </c>
      <c r="D6893" t="s">
        <v>50</v>
      </c>
      <c r="E6893">
        <v>2</v>
      </c>
      <c r="F6893">
        <v>1401</v>
      </c>
      <c r="G6893">
        <v>14</v>
      </c>
    </row>
    <row r="6894" spans="1:7">
      <c r="A6894" s="2">
        <v>44018</v>
      </c>
      <c r="B6894" s="2">
        <f t="shared" si="214"/>
        <v>44043</v>
      </c>
      <c r="C6894" s="3">
        <f t="shared" si="215"/>
        <v>1</v>
      </c>
      <c r="D6894" t="s">
        <v>8</v>
      </c>
      <c r="E6894">
        <v>4</v>
      </c>
      <c r="F6894">
        <v>101542</v>
      </c>
      <c r="G6894">
        <v>1832</v>
      </c>
    </row>
    <row r="6895" spans="1:7">
      <c r="A6895" s="2">
        <v>44018</v>
      </c>
      <c r="B6895" s="2">
        <f t="shared" si="214"/>
        <v>44043</v>
      </c>
      <c r="C6895" s="3">
        <f t="shared" si="215"/>
        <v>1</v>
      </c>
      <c r="D6895" t="s">
        <v>44</v>
      </c>
      <c r="E6895">
        <v>5</v>
      </c>
      <c r="F6895">
        <v>24253</v>
      </c>
      <c r="G6895">
        <v>292</v>
      </c>
    </row>
    <row r="6896" spans="1:7">
      <c r="A6896" s="2">
        <v>44018</v>
      </c>
      <c r="B6896" s="2">
        <f t="shared" si="214"/>
        <v>44043</v>
      </c>
      <c r="C6896" s="3">
        <f t="shared" si="215"/>
        <v>1</v>
      </c>
      <c r="D6896" t="s">
        <v>7</v>
      </c>
      <c r="E6896">
        <v>6</v>
      </c>
      <c r="F6896">
        <v>277869</v>
      </c>
      <c r="G6896">
        <v>6452</v>
      </c>
    </row>
    <row r="6897" spans="1:7">
      <c r="A6897" s="2">
        <v>44018</v>
      </c>
      <c r="B6897" s="2">
        <f t="shared" si="214"/>
        <v>44043</v>
      </c>
      <c r="C6897" s="3">
        <f t="shared" si="215"/>
        <v>1</v>
      </c>
      <c r="D6897" t="s">
        <v>22</v>
      </c>
      <c r="E6897">
        <v>8</v>
      </c>
      <c r="F6897">
        <v>34316</v>
      </c>
      <c r="G6897">
        <v>1704</v>
      </c>
    </row>
    <row r="6898" spans="1:7">
      <c r="A6898" s="2">
        <v>44018</v>
      </c>
      <c r="B6898" s="2">
        <f t="shared" si="214"/>
        <v>44043</v>
      </c>
      <c r="C6898" s="3">
        <f t="shared" si="215"/>
        <v>1</v>
      </c>
      <c r="D6898" t="s">
        <v>38</v>
      </c>
      <c r="E6898">
        <v>9</v>
      </c>
      <c r="F6898">
        <v>46976</v>
      </c>
      <c r="G6898">
        <v>4338</v>
      </c>
    </row>
    <row r="6899" spans="1:7">
      <c r="A6899" s="2">
        <v>44018</v>
      </c>
      <c r="B6899" s="2">
        <f t="shared" si="214"/>
        <v>44043</v>
      </c>
      <c r="C6899" s="3">
        <f t="shared" si="215"/>
        <v>1</v>
      </c>
      <c r="D6899" t="s">
        <v>45</v>
      </c>
      <c r="E6899">
        <v>10</v>
      </c>
      <c r="F6899">
        <v>12293</v>
      </c>
      <c r="G6899">
        <v>512</v>
      </c>
    </row>
    <row r="6900" spans="1:7">
      <c r="A6900" s="2">
        <v>44018</v>
      </c>
      <c r="B6900" s="2">
        <f t="shared" si="214"/>
        <v>44043</v>
      </c>
      <c r="C6900" s="3">
        <f t="shared" si="215"/>
        <v>1</v>
      </c>
      <c r="D6900" t="s">
        <v>33</v>
      </c>
      <c r="E6900">
        <v>11</v>
      </c>
      <c r="F6900">
        <v>10515</v>
      </c>
      <c r="G6900">
        <v>561</v>
      </c>
    </row>
    <row r="6901" spans="1:7">
      <c r="A6901" s="2">
        <v>44018</v>
      </c>
      <c r="B6901" s="2">
        <f t="shared" si="214"/>
        <v>44043</v>
      </c>
      <c r="C6901" s="3">
        <f t="shared" si="215"/>
        <v>1</v>
      </c>
      <c r="D6901" t="s">
        <v>15</v>
      </c>
      <c r="E6901">
        <v>12</v>
      </c>
      <c r="F6901">
        <v>206439</v>
      </c>
      <c r="G6901">
        <v>3777</v>
      </c>
    </row>
    <row r="6902" spans="1:7">
      <c r="A6902" s="2">
        <v>44018</v>
      </c>
      <c r="B6902" s="2">
        <f t="shared" si="214"/>
        <v>44043</v>
      </c>
      <c r="C6902" s="3">
        <f t="shared" si="215"/>
        <v>1</v>
      </c>
      <c r="D6902" t="s">
        <v>18</v>
      </c>
      <c r="E6902">
        <v>13</v>
      </c>
      <c r="F6902">
        <v>91015</v>
      </c>
      <c r="G6902">
        <v>2829</v>
      </c>
    </row>
    <row r="6903" spans="1:7">
      <c r="A6903" s="2">
        <v>44018</v>
      </c>
      <c r="B6903" s="2">
        <f t="shared" si="214"/>
        <v>44043</v>
      </c>
      <c r="C6903" s="3">
        <f t="shared" si="215"/>
        <v>1</v>
      </c>
      <c r="D6903" t="s">
        <v>57</v>
      </c>
      <c r="E6903">
        <v>66</v>
      </c>
      <c r="F6903">
        <v>1270</v>
      </c>
      <c r="G6903">
        <v>6</v>
      </c>
    </row>
    <row r="6904" spans="1:7">
      <c r="A6904" s="2">
        <v>44018</v>
      </c>
      <c r="B6904" s="2">
        <f t="shared" si="214"/>
        <v>44043</v>
      </c>
      <c r="C6904" s="3">
        <f t="shared" si="215"/>
        <v>1</v>
      </c>
      <c r="D6904" t="s">
        <v>26</v>
      </c>
      <c r="E6904">
        <v>15</v>
      </c>
      <c r="F6904">
        <v>1012</v>
      </c>
      <c r="G6904">
        <v>19</v>
      </c>
    </row>
    <row r="6905" spans="1:7">
      <c r="A6905" s="2">
        <v>44018</v>
      </c>
      <c r="B6905" s="2">
        <f t="shared" si="214"/>
        <v>44043</v>
      </c>
      <c r="C6905" s="3">
        <f t="shared" si="215"/>
        <v>1</v>
      </c>
      <c r="D6905" t="s">
        <v>53</v>
      </c>
      <c r="E6905">
        <v>16</v>
      </c>
      <c r="F6905">
        <v>8222</v>
      </c>
      <c r="G6905">
        <v>94</v>
      </c>
    </row>
    <row r="6906" spans="1:7">
      <c r="A6906" s="2">
        <v>44018</v>
      </c>
      <c r="B6906" s="2">
        <f t="shared" si="214"/>
        <v>44043</v>
      </c>
      <c r="C6906" s="3">
        <f t="shared" si="215"/>
        <v>1</v>
      </c>
      <c r="D6906" t="s">
        <v>6</v>
      </c>
      <c r="E6906">
        <v>17</v>
      </c>
      <c r="F6906">
        <v>149428</v>
      </c>
      <c r="G6906">
        <v>7250</v>
      </c>
    </row>
    <row r="6907" spans="1:7">
      <c r="A6907" s="2">
        <v>44018</v>
      </c>
      <c r="B6907" s="2">
        <f t="shared" si="214"/>
        <v>44043</v>
      </c>
      <c r="C6907" s="3">
        <f t="shared" si="215"/>
        <v>1</v>
      </c>
      <c r="D6907" t="s">
        <v>27</v>
      </c>
      <c r="E6907">
        <v>18</v>
      </c>
      <c r="F6907">
        <v>49560</v>
      </c>
      <c r="G6907">
        <v>2698</v>
      </c>
    </row>
    <row r="6908" spans="1:7">
      <c r="A6908" s="2">
        <v>44018</v>
      </c>
      <c r="B6908" s="2">
        <f t="shared" si="214"/>
        <v>44043</v>
      </c>
      <c r="C6908" s="3">
        <f t="shared" si="215"/>
        <v>1</v>
      </c>
      <c r="D6908" t="s">
        <v>39</v>
      </c>
      <c r="E6908">
        <v>19</v>
      </c>
      <c r="F6908">
        <v>31764</v>
      </c>
      <c r="G6908">
        <v>725</v>
      </c>
    </row>
    <row r="6909" spans="1:7">
      <c r="A6909" s="2">
        <v>44018</v>
      </c>
      <c r="B6909" s="2">
        <f t="shared" si="214"/>
        <v>44043</v>
      </c>
      <c r="C6909" s="3">
        <f t="shared" si="215"/>
        <v>1</v>
      </c>
      <c r="D6909" t="s">
        <v>34</v>
      </c>
      <c r="E6909">
        <v>20</v>
      </c>
      <c r="F6909">
        <v>17082</v>
      </c>
      <c r="G6909">
        <v>288</v>
      </c>
    </row>
    <row r="6910" spans="1:7">
      <c r="A6910" s="2">
        <v>44018</v>
      </c>
      <c r="B6910" s="2">
        <f t="shared" si="214"/>
        <v>44043</v>
      </c>
      <c r="C6910" s="3">
        <f t="shared" si="215"/>
        <v>1</v>
      </c>
      <c r="D6910" t="s">
        <v>28</v>
      </c>
      <c r="E6910">
        <v>21</v>
      </c>
      <c r="F6910">
        <v>17464</v>
      </c>
      <c r="G6910">
        <v>621</v>
      </c>
    </row>
    <row r="6911" spans="1:7">
      <c r="A6911" s="2">
        <v>44018</v>
      </c>
      <c r="B6911" s="2">
        <f t="shared" si="214"/>
        <v>44043</v>
      </c>
      <c r="C6911" s="3">
        <f t="shared" si="215"/>
        <v>1</v>
      </c>
      <c r="D6911" t="s">
        <v>40</v>
      </c>
      <c r="E6911">
        <v>22</v>
      </c>
      <c r="F6911">
        <v>66435</v>
      </c>
      <c r="G6911">
        <v>3296</v>
      </c>
    </row>
    <row r="6912" spans="1:7">
      <c r="A6912" s="2">
        <v>44018</v>
      </c>
      <c r="B6912" s="2">
        <f t="shared" si="214"/>
        <v>44043</v>
      </c>
      <c r="C6912" s="3">
        <f t="shared" si="215"/>
        <v>1</v>
      </c>
      <c r="D6912" t="s">
        <v>51</v>
      </c>
      <c r="E6912">
        <v>23</v>
      </c>
      <c r="F6912">
        <v>3423</v>
      </c>
      <c r="G6912">
        <v>109</v>
      </c>
    </row>
    <row r="6913" spans="1:7">
      <c r="A6913" s="2">
        <v>44018</v>
      </c>
      <c r="B6913" s="2">
        <f t="shared" si="214"/>
        <v>44043</v>
      </c>
      <c r="C6913" s="3">
        <f t="shared" si="215"/>
        <v>1</v>
      </c>
      <c r="D6913" t="s">
        <v>23</v>
      </c>
      <c r="E6913">
        <v>24</v>
      </c>
      <c r="F6913">
        <v>70497</v>
      </c>
      <c r="G6913">
        <v>3246</v>
      </c>
    </row>
    <row r="6914" spans="1:7">
      <c r="A6914" s="2">
        <v>44018</v>
      </c>
      <c r="B6914" s="2">
        <f t="shared" si="214"/>
        <v>44043</v>
      </c>
      <c r="C6914" s="3">
        <f t="shared" si="215"/>
        <v>1</v>
      </c>
      <c r="D6914" t="s">
        <v>9</v>
      </c>
      <c r="E6914">
        <v>25</v>
      </c>
      <c r="F6914">
        <v>110137</v>
      </c>
      <c r="G6914">
        <v>8198</v>
      </c>
    </row>
    <row r="6915" spans="1:7">
      <c r="A6915" s="2">
        <v>44018</v>
      </c>
      <c r="B6915" s="2">
        <f t="shared" si="214"/>
        <v>44043</v>
      </c>
      <c r="C6915" s="3">
        <f t="shared" si="215"/>
        <v>1</v>
      </c>
      <c r="D6915" t="s">
        <v>42</v>
      </c>
      <c r="E6915">
        <v>26</v>
      </c>
      <c r="F6915">
        <v>73403</v>
      </c>
      <c r="G6915">
        <v>6225</v>
      </c>
    </row>
    <row r="6916" spans="1:7">
      <c r="A6916" s="2">
        <v>44018</v>
      </c>
      <c r="B6916" s="2">
        <f t="shared" ref="B6916:B6979" si="216">EOMONTH(A6916,0)</f>
        <v>44043</v>
      </c>
      <c r="C6916" s="3">
        <f t="shared" ref="C6916:C6979" si="217">IF(A6916=B6916,0,1)</f>
        <v>1</v>
      </c>
      <c r="D6916" t="s">
        <v>29</v>
      </c>
      <c r="E6916">
        <v>27</v>
      </c>
      <c r="F6916">
        <v>38606</v>
      </c>
      <c r="G6916">
        <v>1511</v>
      </c>
    </row>
    <row r="6917" spans="1:7">
      <c r="A6917" s="2">
        <v>44018</v>
      </c>
      <c r="B6917" s="2">
        <f t="shared" si="216"/>
        <v>44043</v>
      </c>
      <c r="C6917" s="3">
        <f t="shared" si="217"/>
        <v>1</v>
      </c>
      <c r="D6917" t="s">
        <v>46</v>
      </c>
      <c r="E6917">
        <v>28</v>
      </c>
      <c r="F6917">
        <v>31257</v>
      </c>
      <c r="G6917">
        <v>1114</v>
      </c>
    </row>
    <row r="6918" spans="1:7">
      <c r="A6918" s="2">
        <v>44018</v>
      </c>
      <c r="B6918" s="2">
        <f t="shared" si="216"/>
        <v>44043</v>
      </c>
      <c r="C6918" s="3">
        <f t="shared" si="217"/>
        <v>1</v>
      </c>
      <c r="D6918" t="s">
        <v>35</v>
      </c>
      <c r="E6918">
        <v>29</v>
      </c>
      <c r="F6918">
        <v>24850</v>
      </c>
      <c r="G6918">
        <v>1068</v>
      </c>
    </row>
    <row r="6919" spans="1:7">
      <c r="A6919" s="2">
        <v>44018</v>
      </c>
      <c r="B6919" s="2">
        <f t="shared" si="216"/>
        <v>44043</v>
      </c>
      <c r="C6919" s="3">
        <f t="shared" si="217"/>
        <v>1</v>
      </c>
      <c r="D6919" t="s">
        <v>54</v>
      </c>
      <c r="E6919">
        <v>30</v>
      </c>
      <c r="F6919">
        <v>1249</v>
      </c>
      <c r="G6919">
        <v>23</v>
      </c>
    </row>
    <row r="6920" spans="1:7">
      <c r="A6920" s="2">
        <v>44018</v>
      </c>
      <c r="B6920" s="2">
        <f t="shared" si="216"/>
        <v>44043</v>
      </c>
      <c r="C6920" s="3">
        <f t="shared" si="217"/>
        <v>1</v>
      </c>
      <c r="D6920" t="s">
        <v>12</v>
      </c>
      <c r="E6920">
        <v>31</v>
      </c>
      <c r="F6920">
        <v>20052</v>
      </c>
      <c r="G6920">
        <v>286</v>
      </c>
    </row>
    <row r="6921" spans="1:7">
      <c r="A6921" s="2">
        <v>44018</v>
      </c>
      <c r="B6921" s="2">
        <f t="shared" si="216"/>
        <v>44043</v>
      </c>
      <c r="C6921" s="3">
        <f t="shared" si="217"/>
        <v>1</v>
      </c>
      <c r="D6921" t="s">
        <v>24</v>
      </c>
      <c r="E6921">
        <v>32</v>
      </c>
      <c r="F6921">
        <v>22930</v>
      </c>
      <c r="G6921">
        <v>537</v>
      </c>
    </row>
    <row r="6922" spans="1:7">
      <c r="A6922" s="2">
        <v>44018</v>
      </c>
      <c r="B6922" s="2">
        <f t="shared" si="216"/>
        <v>44043</v>
      </c>
      <c r="C6922" s="3">
        <f t="shared" si="217"/>
        <v>1</v>
      </c>
      <c r="D6922" t="s">
        <v>19</v>
      </c>
      <c r="E6922">
        <v>33</v>
      </c>
      <c r="F6922">
        <v>5914</v>
      </c>
      <c r="G6922">
        <v>382</v>
      </c>
    </row>
    <row r="6923" spans="1:7">
      <c r="A6923" s="2">
        <v>44018</v>
      </c>
      <c r="B6923" s="2">
        <f t="shared" si="216"/>
        <v>44043</v>
      </c>
      <c r="C6923" s="3">
        <f t="shared" si="217"/>
        <v>1</v>
      </c>
      <c r="D6923" t="s">
        <v>21</v>
      </c>
      <c r="E6923">
        <v>34</v>
      </c>
      <c r="F6923">
        <v>175467</v>
      </c>
      <c r="G6923">
        <v>15229</v>
      </c>
    </row>
    <row r="6924" spans="1:7">
      <c r="A6924" s="2">
        <v>44018</v>
      </c>
      <c r="B6924" s="2">
        <f t="shared" si="216"/>
        <v>44043</v>
      </c>
      <c r="C6924" s="3">
        <f t="shared" si="217"/>
        <v>1</v>
      </c>
      <c r="D6924" t="s">
        <v>47</v>
      </c>
      <c r="E6924">
        <v>35</v>
      </c>
      <c r="F6924">
        <v>13507</v>
      </c>
      <c r="G6924">
        <v>515</v>
      </c>
    </row>
    <row r="6925" spans="1:7">
      <c r="A6925" s="2">
        <v>44018</v>
      </c>
      <c r="B6925" s="2">
        <f t="shared" si="216"/>
        <v>44043</v>
      </c>
      <c r="C6925" s="3">
        <f t="shared" si="217"/>
        <v>1</v>
      </c>
      <c r="D6925" t="s">
        <v>16</v>
      </c>
      <c r="E6925">
        <v>36</v>
      </c>
      <c r="F6925">
        <v>402338</v>
      </c>
      <c r="G6925">
        <v>31911</v>
      </c>
    </row>
    <row r="6926" spans="1:7">
      <c r="A6926" s="2">
        <v>44018</v>
      </c>
      <c r="B6926" s="2">
        <f t="shared" si="216"/>
        <v>44043</v>
      </c>
      <c r="C6926" s="3">
        <f t="shared" si="217"/>
        <v>1</v>
      </c>
      <c r="D6926" t="s">
        <v>20</v>
      </c>
      <c r="E6926">
        <v>37</v>
      </c>
      <c r="F6926">
        <v>74933</v>
      </c>
      <c r="G6926">
        <v>1424</v>
      </c>
    </row>
    <row r="6927" spans="1:7">
      <c r="A6927" s="2">
        <v>44018</v>
      </c>
      <c r="B6927" s="2">
        <f t="shared" si="216"/>
        <v>44043</v>
      </c>
      <c r="C6927" s="3">
        <f t="shared" si="217"/>
        <v>1</v>
      </c>
      <c r="D6927" t="s">
        <v>48</v>
      </c>
      <c r="E6927">
        <v>38</v>
      </c>
      <c r="F6927">
        <v>3858</v>
      </c>
      <c r="G6927">
        <v>89</v>
      </c>
    </row>
    <row r="6928" spans="1:7">
      <c r="A6928" s="2">
        <v>44018</v>
      </c>
      <c r="B6928" s="2">
        <f t="shared" si="216"/>
        <v>44043</v>
      </c>
      <c r="C6928" s="3">
        <f t="shared" si="217"/>
        <v>1</v>
      </c>
      <c r="D6928" t="s">
        <v>59</v>
      </c>
      <c r="E6928">
        <v>69</v>
      </c>
      <c r="F6928">
        <v>31</v>
      </c>
      <c r="G6928">
        <v>2</v>
      </c>
    </row>
    <row r="6929" spans="1:7">
      <c r="A6929" s="2">
        <v>44018</v>
      </c>
      <c r="B6929" s="2">
        <f t="shared" si="216"/>
        <v>44043</v>
      </c>
      <c r="C6929" s="3">
        <f t="shared" si="217"/>
        <v>1</v>
      </c>
      <c r="D6929" t="s">
        <v>41</v>
      </c>
      <c r="E6929">
        <v>39</v>
      </c>
      <c r="F6929">
        <v>57956</v>
      </c>
      <c r="G6929">
        <v>2927</v>
      </c>
    </row>
    <row r="6930" spans="1:7">
      <c r="A6930" s="2">
        <v>44018</v>
      </c>
      <c r="B6930" s="2">
        <f t="shared" si="216"/>
        <v>44043</v>
      </c>
      <c r="C6930" s="3">
        <f t="shared" si="217"/>
        <v>1</v>
      </c>
      <c r="D6930" t="s">
        <v>30</v>
      </c>
      <c r="E6930">
        <v>40</v>
      </c>
      <c r="F6930">
        <v>16362</v>
      </c>
      <c r="G6930">
        <v>399</v>
      </c>
    </row>
    <row r="6931" spans="1:7">
      <c r="A6931" s="2">
        <v>44018</v>
      </c>
      <c r="B6931" s="2">
        <f t="shared" si="216"/>
        <v>44043</v>
      </c>
      <c r="C6931" s="3">
        <f t="shared" si="217"/>
        <v>1</v>
      </c>
      <c r="D6931" t="s">
        <v>14</v>
      </c>
      <c r="E6931">
        <v>41</v>
      </c>
      <c r="F6931">
        <v>10413</v>
      </c>
      <c r="G6931">
        <v>218</v>
      </c>
    </row>
    <row r="6932" spans="1:7">
      <c r="A6932" s="2">
        <v>44018</v>
      </c>
      <c r="B6932" s="2">
        <f t="shared" si="216"/>
        <v>44043</v>
      </c>
      <c r="C6932" s="3">
        <f t="shared" si="217"/>
        <v>1</v>
      </c>
      <c r="D6932" t="s">
        <v>31</v>
      </c>
      <c r="E6932">
        <v>42</v>
      </c>
      <c r="F6932">
        <v>95187</v>
      </c>
      <c r="G6932">
        <v>6798</v>
      </c>
    </row>
    <row r="6933" spans="1:7">
      <c r="A6933" s="2">
        <v>44018</v>
      </c>
      <c r="B6933" s="2">
        <f t="shared" si="216"/>
        <v>44043</v>
      </c>
      <c r="C6933" s="3">
        <f t="shared" si="217"/>
        <v>1</v>
      </c>
      <c r="D6933" t="s">
        <v>55</v>
      </c>
      <c r="E6933">
        <v>72</v>
      </c>
      <c r="F6933">
        <v>8585</v>
      </c>
      <c r="G6933">
        <v>155</v>
      </c>
    </row>
    <row r="6934" spans="1:7">
      <c r="A6934" s="2">
        <v>44018</v>
      </c>
      <c r="B6934" s="2">
        <f t="shared" si="216"/>
        <v>44043</v>
      </c>
      <c r="C6934" s="3">
        <f t="shared" si="217"/>
        <v>1</v>
      </c>
      <c r="D6934" t="s">
        <v>17</v>
      </c>
      <c r="E6934">
        <v>44</v>
      </c>
      <c r="F6934">
        <v>16991</v>
      </c>
      <c r="G6934">
        <v>960</v>
      </c>
    </row>
    <row r="6935" spans="1:7">
      <c r="A6935" s="2">
        <v>44018</v>
      </c>
      <c r="B6935" s="2">
        <f t="shared" si="216"/>
        <v>44043</v>
      </c>
      <c r="C6935" s="3">
        <f t="shared" si="217"/>
        <v>1</v>
      </c>
      <c r="D6935" t="s">
        <v>32</v>
      </c>
      <c r="E6935">
        <v>45</v>
      </c>
      <c r="F6935">
        <v>46380</v>
      </c>
      <c r="G6935">
        <v>827</v>
      </c>
    </row>
    <row r="6936" spans="1:7">
      <c r="A6936" s="2">
        <v>44018</v>
      </c>
      <c r="B6936" s="2">
        <f t="shared" si="216"/>
        <v>44043</v>
      </c>
      <c r="C6936" s="3">
        <f t="shared" si="217"/>
        <v>1</v>
      </c>
      <c r="D6936" t="s">
        <v>43</v>
      </c>
      <c r="E6936">
        <v>46</v>
      </c>
      <c r="F6936">
        <v>7105</v>
      </c>
      <c r="G6936">
        <v>97</v>
      </c>
    </row>
    <row r="6937" spans="1:7">
      <c r="A6937" s="2">
        <v>44018</v>
      </c>
      <c r="B6937" s="2">
        <f t="shared" si="216"/>
        <v>44043</v>
      </c>
      <c r="C6937" s="3">
        <f t="shared" si="217"/>
        <v>1</v>
      </c>
      <c r="D6937" t="s">
        <v>25</v>
      </c>
      <c r="E6937">
        <v>47</v>
      </c>
      <c r="F6937">
        <v>51509</v>
      </c>
      <c r="G6937">
        <v>646</v>
      </c>
    </row>
    <row r="6938" spans="1:7">
      <c r="A6938" s="2">
        <v>44018</v>
      </c>
      <c r="B6938" s="2">
        <f t="shared" si="216"/>
        <v>44043</v>
      </c>
      <c r="C6938" s="3">
        <f t="shared" si="217"/>
        <v>1</v>
      </c>
      <c r="D6938" t="s">
        <v>11</v>
      </c>
      <c r="E6938">
        <v>48</v>
      </c>
      <c r="F6938">
        <v>209350</v>
      </c>
      <c r="G6938">
        <v>2726</v>
      </c>
    </row>
    <row r="6939" spans="1:7">
      <c r="A6939" s="2">
        <v>44018</v>
      </c>
      <c r="B6939" s="2">
        <f t="shared" si="216"/>
        <v>44043</v>
      </c>
      <c r="C6939" s="3">
        <f t="shared" si="217"/>
        <v>1</v>
      </c>
      <c r="D6939" t="s">
        <v>13</v>
      </c>
      <c r="E6939">
        <v>49</v>
      </c>
      <c r="F6939">
        <v>25653</v>
      </c>
      <c r="G6939">
        <v>190</v>
      </c>
    </row>
    <row r="6940" spans="1:7">
      <c r="A6940" s="2">
        <v>44018</v>
      </c>
      <c r="B6940" s="2">
        <f t="shared" si="216"/>
        <v>44043</v>
      </c>
      <c r="C6940" s="3">
        <f t="shared" si="217"/>
        <v>1</v>
      </c>
      <c r="D6940" t="s">
        <v>36</v>
      </c>
      <c r="E6940">
        <v>50</v>
      </c>
      <c r="F6940">
        <v>1251</v>
      </c>
      <c r="G6940">
        <v>56</v>
      </c>
    </row>
    <row r="6941" spans="1:7">
      <c r="A6941" s="2">
        <v>44018</v>
      </c>
      <c r="B6941" s="2">
        <f t="shared" si="216"/>
        <v>44043</v>
      </c>
      <c r="C6941" s="3">
        <f t="shared" si="217"/>
        <v>1</v>
      </c>
      <c r="D6941" t="s">
        <v>56</v>
      </c>
      <c r="E6941">
        <v>78</v>
      </c>
      <c r="F6941">
        <v>116</v>
      </c>
      <c r="G6941">
        <v>6</v>
      </c>
    </row>
    <row r="6942" spans="1:7">
      <c r="A6942" s="2">
        <v>44018</v>
      </c>
      <c r="B6942" s="2">
        <f t="shared" si="216"/>
        <v>44043</v>
      </c>
      <c r="C6942" s="3">
        <f t="shared" si="217"/>
        <v>1</v>
      </c>
      <c r="D6942" t="s">
        <v>37</v>
      </c>
      <c r="E6942">
        <v>51</v>
      </c>
      <c r="F6942">
        <v>66102</v>
      </c>
      <c r="G6942">
        <v>1853</v>
      </c>
    </row>
    <row r="6943" spans="1:7">
      <c r="A6943" s="2">
        <v>44018</v>
      </c>
      <c r="B6943" s="2">
        <f t="shared" si="216"/>
        <v>44043</v>
      </c>
      <c r="C6943" s="3">
        <f t="shared" si="217"/>
        <v>1</v>
      </c>
      <c r="D6943" t="s">
        <v>5</v>
      </c>
      <c r="E6943">
        <v>53</v>
      </c>
      <c r="F6943">
        <v>38517</v>
      </c>
      <c r="G6943">
        <v>1370</v>
      </c>
    </row>
    <row r="6944" spans="1:7">
      <c r="A6944" s="2">
        <v>44018</v>
      </c>
      <c r="B6944" s="2">
        <f t="shared" si="216"/>
        <v>44043</v>
      </c>
      <c r="C6944" s="3">
        <f t="shared" si="217"/>
        <v>1</v>
      </c>
      <c r="D6944" t="s">
        <v>58</v>
      </c>
      <c r="E6944">
        <v>54</v>
      </c>
      <c r="F6944">
        <v>3442</v>
      </c>
      <c r="G6944">
        <v>95</v>
      </c>
    </row>
    <row r="6945" spans="1:7">
      <c r="A6945" s="2">
        <v>44018</v>
      </c>
      <c r="B6945" s="2">
        <f t="shared" si="216"/>
        <v>44043</v>
      </c>
      <c r="C6945" s="3">
        <f t="shared" si="217"/>
        <v>1</v>
      </c>
      <c r="D6945" t="s">
        <v>10</v>
      </c>
      <c r="E6945">
        <v>55</v>
      </c>
      <c r="F6945">
        <v>35318</v>
      </c>
      <c r="G6945">
        <v>805</v>
      </c>
    </row>
    <row r="6946" spans="1:7">
      <c r="A6946" s="2">
        <v>44018</v>
      </c>
      <c r="B6946" s="2">
        <f t="shared" si="216"/>
        <v>44043</v>
      </c>
      <c r="C6946" s="3">
        <f t="shared" si="217"/>
        <v>1</v>
      </c>
      <c r="D6946" t="s">
        <v>49</v>
      </c>
      <c r="E6946">
        <v>56</v>
      </c>
      <c r="F6946">
        <v>1675</v>
      </c>
      <c r="G6946">
        <v>20</v>
      </c>
    </row>
    <row r="6947" spans="1:7">
      <c r="A6947" s="2">
        <v>44019</v>
      </c>
      <c r="B6947" s="2">
        <f t="shared" si="216"/>
        <v>44043</v>
      </c>
      <c r="C6947" s="3">
        <f t="shared" si="217"/>
        <v>1</v>
      </c>
      <c r="D6947" t="s">
        <v>52</v>
      </c>
      <c r="E6947">
        <v>1</v>
      </c>
      <c r="F6947">
        <v>45785</v>
      </c>
      <c r="G6947">
        <v>1033</v>
      </c>
    </row>
    <row r="6948" spans="1:7">
      <c r="A6948" s="2">
        <v>44019</v>
      </c>
      <c r="B6948" s="2">
        <f t="shared" si="216"/>
        <v>44043</v>
      </c>
      <c r="C6948" s="3">
        <f t="shared" si="217"/>
        <v>1</v>
      </c>
      <c r="D6948" t="s">
        <v>50</v>
      </c>
      <c r="E6948">
        <v>2</v>
      </c>
      <c r="F6948">
        <v>1423</v>
      </c>
      <c r="G6948">
        <v>15</v>
      </c>
    </row>
    <row r="6949" spans="1:7">
      <c r="A6949" s="2">
        <v>44019</v>
      </c>
      <c r="B6949" s="2">
        <f t="shared" si="216"/>
        <v>44043</v>
      </c>
      <c r="C6949" s="3">
        <f t="shared" si="217"/>
        <v>1</v>
      </c>
      <c r="D6949" t="s">
        <v>8</v>
      </c>
      <c r="E6949">
        <v>4</v>
      </c>
      <c r="F6949">
        <v>105159</v>
      </c>
      <c r="G6949">
        <v>1933</v>
      </c>
    </row>
    <row r="6950" spans="1:7">
      <c r="A6950" s="2">
        <v>44019</v>
      </c>
      <c r="B6950" s="2">
        <f t="shared" si="216"/>
        <v>44043</v>
      </c>
      <c r="C6950" s="3">
        <f t="shared" si="217"/>
        <v>1</v>
      </c>
      <c r="D6950" t="s">
        <v>44</v>
      </c>
      <c r="E6950">
        <v>5</v>
      </c>
      <c r="F6950">
        <v>24512</v>
      </c>
      <c r="G6950">
        <v>301</v>
      </c>
    </row>
    <row r="6951" spans="1:7">
      <c r="A6951" s="2">
        <v>44019</v>
      </c>
      <c r="B6951" s="2">
        <f t="shared" si="216"/>
        <v>44043</v>
      </c>
      <c r="C6951" s="3">
        <f t="shared" si="217"/>
        <v>1</v>
      </c>
      <c r="D6951" t="s">
        <v>7</v>
      </c>
      <c r="E6951">
        <v>6</v>
      </c>
      <c r="F6951">
        <v>287766</v>
      </c>
      <c r="G6951">
        <v>6563</v>
      </c>
    </row>
    <row r="6952" spans="1:7">
      <c r="A6952" s="2">
        <v>44019</v>
      </c>
      <c r="B6952" s="2">
        <f t="shared" si="216"/>
        <v>44043</v>
      </c>
      <c r="C6952" s="3">
        <f t="shared" si="217"/>
        <v>1</v>
      </c>
      <c r="D6952" t="s">
        <v>22</v>
      </c>
      <c r="E6952">
        <v>8</v>
      </c>
      <c r="F6952">
        <v>34717</v>
      </c>
      <c r="G6952">
        <v>1709</v>
      </c>
    </row>
    <row r="6953" spans="1:7">
      <c r="A6953" s="2">
        <v>44019</v>
      </c>
      <c r="B6953" s="2">
        <f t="shared" si="216"/>
        <v>44043</v>
      </c>
      <c r="C6953" s="3">
        <f t="shared" si="217"/>
        <v>1</v>
      </c>
      <c r="D6953" t="s">
        <v>38</v>
      </c>
      <c r="E6953">
        <v>9</v>
      </c>
      <c r="F6953">
        <v>47033</v>
      </c>
      <c r="G6953">
        <v>4338</v>
      </c>
    </row>
    <row r="6954" spans="1:7">
      <c r="A6954" s="2">
        <v>44019</v>
      </c>
      <c r="B6954" s="2">
        <f t="shared" si="216"/>
        <v>44043</v>
      </c>
      <c r="C6954" s="3">
        <f t="shared" si="217"/>
        <v>1</v>
      </c>
      <c r="D6954" t="s">
        <v>45</v>
      </c>
      <c r="E6954">
        <v>10</v>
      </c>
      <c r="F6954">
        <v>12414</v>
      </c>
      <c r="G6954">
        <v>514</v>
      </c>
    </row>
    <row r="6955" spans="1:7">
      <c r="A6955" s="2">
        <v>44019</v>
      </c>
      <c r="B6955" s="2">
        <f t="shared" si="216"/>
        <v>44043</v>
      </c>
      <c r="C6955" s="3">
        <f t="shared" si="217"/>
        <v>1</v>
      </c>
      <c r="D6955" t="s">
        <v>33</v>
      </c>
      <c r="E6955">
        <v>11</v>
      </c>
      <c r="F6955">
        <v>10569</v>
      </c>
      <c r="G6955">
        <v>561</v>
      </c>
    </row>
    <row r="6956" spans="1:7">
      <c r="A6956" s="2">
        <v>44019</v>
      </c>
      <c r="B6956" s="2">
        <f t="shared" si="216"/>
        <v>44043</v>
      </c>
      <c r="C6956" s="3">
        <f t="shared" si="217"/>
        <v>1</v>
      </c>
      <c r="D6956" t="s">
        <v>15</v>
      </c>
      <c r="E6956">
        <v>12</v>
      </c>
      <c r="F6956">
        <v>213786</v>
      </c>
      <c r="G6956">
        <v>3840</v>
      </c>
    </row>
    <row r="6957" spans="1:7">
      <c r="A6957" s="2">
        <v>44019</v>
      </c>
      <c r="B6957" s="2">
        <f t="shared" si="216"/>
        <v>44043</v>
      </c>
      <c r="C6957" s="3">
        <f t="shared" si="217"/>
        <v>1</v>
      </c>
      <c r="D6957" t="s">
        <v>18</v>
      </c>
      <c r="E6957">
        <v>13</v>
      </c>
      <c r="F6957">
        <v>93707</v>
      </c>
      <c r="G6957">
        <v>2850</v>
      </c>
    </row>
    <row r="6958" spans="1:7">
      <c r="A6958" s="2">
        <v>44019</v>
      </c>
      <c r="B6958" s="2">
        <f t="shared" si="216"/>
        <v>44043</v>
      </c>
      <c r="C6958" s="3">
        <f t="shared" si="217"/>
        <v>1</v>
      </c>
      <c r="D6958" t="s">
        <v>57</v>
      </c>
      <c r="E6958">
        <v>66</v>
      </c>
      <c r="F6958">
        <v>1272</v>
      </c>
      <c r="G6958">
        <v>6</v>
      </c>
    </row>
    <row r="6959" spans="1:7">
      <c r="A6959" s="2">
        <v>44019</v>
      </c>
      <c r="B6959" s="2">
        <f t="shared" si="216"/>
        <v>44043</v>
      </c>
      <c r="C6959" s="3">
        <f t="shared" si="217"/>
        <v>1</v>
      </c>
      <c r="D6959" t="s">
        <v>26</v>
      </c>
      <c r="E6959">
        <v>15</v>
      </c>
      <c r="F6959">
        <v>1053</v>
      </c>
      <c r="G6959">
        <v>19</v>
      </c>
    </row>
    <row r="6960" spans="1:7">
      <c r="A6960" s="2">
        <v>44019</v>
      </c>
      <c r="B6960" s="2">
        <f t="shared" si="216"/>
        <v>44043</v>
      </c>
      <c r="C6960" s="3">
        <f t="shared" si="217"/>
        <v>1</v>
      </c>
      <c r="D6960" t="s">
        <v>53</v>
      </c>
      <c r="E6960">
        <v>16</v>
      </c>
      <c r="F6960">
        <v>8582</v>
      </c>
      <c r="G6960">
        <v>94</v>
      </c>
    </row>
    <row r="6961" spans="1:7">
      <c r="A6961" s="2">
        <v>44019</v>
      </c>
      <c r="B6961" s="2">
        <f t="shared" si="216"/>
        <v>44043</v>
      </c>
      <c r="C6961" s="3">
        <f t="shared" si="217"/>
        <v>1</v>
      </c>
      <c r="D6961" t="s">
        <v>6</v>
      </c>
      <c r="E6961">
        <v>17</v>
      </c>
      <c r="F6961">
        <v>150110</v>
      </c>
      <c r="G6961">
        <v>7281</v>
      </c>
    </row>
    <row r="6962" spans="1:7">
      <c r="A6962" s="2">
        <v>44019</v>
      </c>
      <c r="B6962" s="2">
        <f t="shared" si="216"/>
        <v>44043</v>
      </c>
      <c r="C6962" s="3">
        <f t="shared" si="217"/>
        <v>1</v>
      </c>
      <c r="D6962" t="s">
        <v>27</v>
      </c>
      <c r="E6962">
        <v>18</v>
      </c>
      <c r="F6962">
        <v>49859</v>
      </c>
      <c r="G6962">
        <v>2717</v>
      </c>
    </row>
    <row r="6963" spans="1:7">
      <c r="A6963" s="2">
        <v>44019</v>
      </c>
      <c r="B6963" s="2">
        <f t="shared" si="216"/>
        <v>44043</v>
      </c>
      <c r="C6963" s="3">
        <f t="shared" si="217"/>
        <v>1</v>
      </c>
      <c r="D6963" t="s">
        <v>39</v>
      </c>
      <c r="E6963">
        <v>19</v>
      </c>
      <c r="F6963">
        <v>32153</v>
      </c>
      <c r="G6963">
        <v>732</v>
      </c>
    </row>
    <row r="6964" spans="1:7">
      <c r="A6964" s="2">
        <v>44019</v>
      </c>
      <c r="B6964" s="2">
        <f t="shared" si="216"/>
        <v>44043</v>
      </c>
      <c r="C6964" s="3">
        <f t="shared" si="217"/>
        <v>1</v>
      </c>
      <c r="D6964" t="s">
        <v>34</v>
      </c>
      <c r="E6964">
        <v>20</v>
      </c>
      <c r="F6964">
        <v>17157</v>
      </c>
      <c r="G6964">
        <v>290</v>
      </c>
    </row>
    <row r="6965" spans="1:7">
      <c r="A6965" s="2">
        <v>44019</v>
      </c>
      <c r="B6965" s="2">
        <f t="shared" si="216"/>
        <v>44043</v>
      </c>
      <c r="C6965" s="3">
        <f t="shared" si="217"/>
        <v>1</v>
      </c>
      <c r="D6965" t="s">
        <v>28</v>
      </c>
      <c r="E6965">
        <v>21</v>
      </c>
      <c r="F6965">
        <v>17820</v>
      </c>
      <c r="G6965">
        <v>630</v>
      </c>
    </row>
    <row r="6966" spans="1:7">
      <c r="A6966" s="2">
        <v>44019</v>
      </c>
      <c r="B6966" s="2">
        <f t="shared" si="216"/>
        <v>44043</v>
      </c>
      <c r="C6966" s="3">
        <f t="shared" si="217"/>
        <v>1</v>
      </c>
      <c r="D6966" t="s">
        <v>40</v>
      </c>
      <c r="E6966">
        <v>22</v>
      </c>
      <c r="F6966">
        <v>68371</v>
      </c>
      <c r="G6966">
        <v>3319</v>
      </c>
    </row>
    <row r="6967" spans="1:7">
      <c r="A6967" s="2">
        <v>44019</v>
      </c>
      <c r="B6967" s="2">
        <f t="shared" si="216"/>
        <v>44043</v>
      </c>
      <c r="C6967" s="3">
        <f t="shared" si="217"/>
        <v>1</v>
      </c>
      <c r="D6967" t="s">
        <v>51</v>
      </c>
      <c r="E6967">
        <v>23</v>
      </c>
      <c r="F6967">
        <v>3440</v>
      </c>
      <c r="G6967">
        <v>110</v>
      </c>
    </row>
    <row r="6968" spans="1:7">
      <c r="A6968" s="2">
        <v>44019</v>
      </c>
      <c r="B6968" s="2">
        <f t="shared" si="216"/>
        <v>44043</v>
      </c>
      <c r="C6968" s="3">
        <f t="shared" si="217"/>
        <v>1</v>
      </c>
      <c r="D6968" t="s">
        <v>23</v>
      </c>
      <c r="E6968">
        <v>24</v>
      </c>
      <c r="F6968">
        <v>70986</v>
      </c>
      <c r="G6968">
        <v>3266</v>
      </c>
    </row>
    <row r="6969" spans="1:7">
      <c r="A6969" s="2">
        <v>44019</v>
      </c>
      <c r="B6969" s="2">
        <f t="shared" si="216"/>
        <v>44043</v>
      </c>
      <c r="C6969" s="3">
        <f t="shared" si="217"/>
        <v>1</v>
      </c>
      <c r="D6969" t="s">
        <v>9</v>
      </c>
      <c r="E6969">
        <v>25</v>
      </c>
      <c r="F6969">
        <v>110338</v>
      </c>
      <c r="G6969">
        <v>8213</v>
      </c>
    </row>
    <row r="6970" spans="1:7">
      <c r="A6970" s="2">
        <v>44019</v>
      </c>
      <c r="B6970" s="2">
        <f t="shared" si="216"/>
        <v>44043</v>
      </c>
      <c r="C6970" s="3">
        <f t="shared" si="217"/>
        <v>1</v>
      </c>
      <c r="D6970" t="s">
        <v>42</v>
      </c>
      <c r="E6970">
        <v>26</v>
      </c>
      <c r="F6970">
        <v>74011</v>
      </c>
      <c r="G6970">
        <v>6256</v>
      </c>
    </row>
    <row r="6971" spans="1:7">
      <c r="A6971" s="2">
        <v>44019</v>
      </c>
      <c r="B6971" s="2">
        <f t="shared" si="216"/>
        <v>44043</v>
      </c>
      <c r="C6971" s="3">
        <f t="shared" si="217"/>
        <v>1</v>
      </c>
      <c r="D6971" t="s">
        <v>29</v>
      </c>
      <c r="E6971">
        <v>27</v>
      </c>
      <c r="F6971">
        <v>39170</v>
      </c>
      <c r="G6971">
        <v>1514</v>
      </c>
    </row>
    <row r="6972" spans="1:7">
      <c r="A6972" s="2">
        <v>44019</v>
      </c>
      <c r="B6972" s="2">
        <f t="shared" si="216"/>
        <v>44043</v>
      </c>
      <c r="C6972" s="3">
        <f t="shared" si="217"/>
        <v>1</v>
      </c>
      <c r="D6972" t="s">
        <v>46</v>
      </c>
      <c r="E6972">
        <v>28</v>
      </c>
      <c r="F6972">
        <v>32214</v>
      </c>
      <c r="G6972">
        <v>1158</v>
      </c>
    </row>
    <row r="6973" spans="1:7">
      <c r="A6973" s="2">
        <v>44019</v>
      </c>
      <c r="B6973" s="2">
        <f t="shared" si="216"/>
        <v>44043</v>
      </c>
      <c r="C6973" s="3">
        <f t="shared" si="217"/>
        <v>1</v>
      </c>
      <c r="D6973" t="s">
        <v>35</v>
      </c>
      <c r="E6973">
        <v>29</v>
      </c>
      <c r="F6973">
        <v>25566</v>
      </c>
      <c r="G6973">
        <v>1083</v>
      </c>
    </row>
    <row r="6974" spans="1:7">
      <c r="A6974" s="2">
        <v>44019</v>
      </c>
      <c r="B6974" s="2">
        <f t="shared" si="216"/>
        <v>44043</v>
      </c>
      <c r="C6974" s="3">
        <f t="shared" si="217"/>
        <v>1</v>
      </c>
      <c r="D6974" t="s">
        <v>54</v>
      </c>
      <c r="E6974">
        <v>30</v>
      </c>
      <c r="F6974">
        <v>1327</v>
      </c>
      <c r="G6974">
        <v>23</v>
      </c>
    </row>
    <row r="6975" spans="1:7">
      <c r="A6975" s="2">
        <v>44019</v>
      </c>
      <c r="B6975" s="2">
        <f t="shared" si="216"/>
        <v>44043</v>
      </c>
      <c r="C6975" s="3">
        <f t="shared" si="217"/>
        <v>1</v>
      </c>
      <c r="D6975" t="s">
        <v>12</v>
      </c>
      <c r="E6975">
        <v>31</v>
      </c>
      <c r="F6975">
        <v>20205</v>
      </c>
      <c r="G6975">
        <v>287</v>
      </c>
    </row>
    <row r="6976" spans="1:7">
      <c r="A6976" s="2">
        <v>44019</v>
      </c>
      <c r="B6976" s="2">
        <f t="shared" si="216"/>
        <v>44043</v>
      </c>
      <c r="C6976" s="3">
        <f t="shared" si="217"/>
        <v>1</v>
      </c>
      <c r="D6976" t="s">
        <v>24</v>
      </c>
      <c r="E6976">
        <v>32</v>
      </c>
      <c r="F6976">
        <v>23848</v>
      </c>
      <c r="G6976">
        <v>549</v>
      </c>
    </row>
    <row r="6977" spans="1:7">
      <c r="A6977" s="2">
        <v>44019</v>
      </c>
      <c r="B6977" s="2">
        <f t="shared" si="216"/>
        <v>44043</v>
      </c>
      <c r="C6977" s="3">
        <f t="shared" si="217"/>
        <v>1</v>
      </c>
      <c r="D6977" t="s">
        <v>19</v>
      </c>
      <c r="E6977">
        <v>33</v>
      </c>
      <c r="F6977">
        <v>5932</v>
      </c>
      <c r="G6977">
        <v>384</v>
      </c>
    </row>
    <row r="6978" spans="1:7">
      <c r="A6978" s="2">
        <v>44019</v>
      </c>
      <c r="B6978" s="2">
        <f t="shared" si="216"/>
        <v>44043</v>
      </c>
      <c r="C6978" s="3">
        <f t="shared" si="217"/>
        <v>1</v>
      </c>
      <c r="D6978" t="s">
        <v>21</v>
      </c>
      <c r="E6978">
        <v>34</v>
      </c>
      <c r="F6978">
        <v>175734</v>
      </c>
      <c r="G6978">
        <v>15281</v>
      </c>
    </row>
    <row r="6979" spans="1:7">
      <c r="A6979" s="2">
        <v>44019</v>
      </c>
      <c r="B6979" s="2">
        <f t="shared" si="216"/>
        <v>44043</v>
      </c>
      <c r="C6979" s="3">
        <f t="shared" si="217"/>
        <v>1</v>
      </c>
      <c r="D6979" t="s">
        <v>47</v>
      </c>
      <c r="E6979">
        <v>35</v>
      </c>
      <c r="F6979">
        <v>13727</v>
      </c>
      <c r="G6979">
        <v>519</v>
      </c>
    </row>
    <row r="6980" spans="1:7">
      <c r="A6980" s="2">
        <v>44019</v>
      </c>
      <c r="B6980" s="2">
        <f t="shared" ref="B6980:B7043" si="218">EOMONTH(A6980,0)</f>
        <v>44043</v>
      </c>
      <c r="C6980" s="3">
        <f t="shared" ref="C6980:C7043" si="219">IF(A6980=B6980,0,1)</f>
        <v>1</v>
      </c>
      <c r="D6980" t="s">
        <v>16</v>
      </c>
      <c r="E6980">
        <v>36</v>
      </c>
      <c r="F6980">
        <v>402928</v>
      </c>
      <c r="G6980">
        <v>31934</v>
      </c>
    </row>
    <row r="6981" spans="1:7">
      <c r="A6981" s="2">
        <v>44019</v>
      </c>
      <c r="B6981" s="2">
        <f t="shared" si="218"/>
        <v>44043</v>
      </c>
      <c r="C6981" s="3">
        <f t="shared" si="219"/>
        <v>1</v>
      </c>
      <c r="D6981" t="s">
        <v>20</v>
      </c>
      <c r="E6981">
        <v>37</v>
      </c>
      <c r="F6981">
        <v>76188</v>
      </c>
      <c r="G6981">
        <v>1446</v>
      </c>
    </row>
    <row r="6982" spans="1:7">
      <c r="A6982" s="2">
        <v>44019</v>
      </c>
      <c r="B6982" s="2">
        <f t="shared" si="218"/>
        <v>44043</v>
      </c>
      <c r="C6982" s="3">
        <f t="shared" si="219"/>
        <v>1</v>
      </c>
      <c r="D6982" t="s">
        <v>48</v>
      </c>
      <c r="E6982">
        <v>38</v>
      </c>
      <c r="F6982">
        <v>3903</v>
      </c>
      <c r="G6982">
        <v>89</v>
      </c>
    </row>
    <row r="6983" spans="1:7">
      <c r="A6983" s="2">
        <v>44019</v>
      </c>
      <c r="B6983" s="2">
        <f t="shared" si="218"/>
        <v>44043</v>
      </c>
      <c r="C6983" s="3">
        <f t="shared" si="219"/>
        <v>1</v>
      </c>
      <c r="D6983" t="s">
        <v>59</v>
      </c>
      <c r="E6983">
        <v>69</v>
      </c>
      <c r="F6983">
        <v>31</v>
      </c>
      <c r="G6983">
        <v>2</v>
      </c>
    </row>
    <row r="6984" spans="1:7">
      <c r="A6984" s="2">
        <v>44019</v>
      </c>
      <c r="B6984" s="2">
        <f t="shared" si="218"/>
        <v>44043</v>
      </c>
      <c r="C6984" s="3">
        <f t="shared" si="219"/>
        <v>1</v>
      </c>
      <c r="D6984" t="s">
        <v>41</v>
      </c>
      <c r="E6984">
        <v>39</v>
      </c>
      <c r="F6984">
        <v>58904</v>
      </c>
      <c r="G6984">
        <v>2970</v>
      </c>
    </row>
    <row r="6985" spans="1:7">
      <c r="A6985" s="2">
        <v>44019</v>
      </c>
      <c r="B6985" s="2">
        <f t="shared" si="218"/>
        <v>44043</v>
      </c>
      <c r="C6985" s="3">
        <f t="shared" si="219"/>
        <v>1</v>
      </c>
      <c r="D6985" t="s">
        <v>30</v>
      </c>
      <c r="E6985">
        <v>40</v>
      </c>
      <c r="F6985">
        <v>17220</v>
      </c>
      <c r="G6985">
        <v>404</v>
      </c>
    </row>
    <row r="6986" spans="1:7">
      <c r="A6986" s="2">
        <v>44019</v>
      </c>
      <c r="B6986" s="2">
        <f t="shared" si="218"/>
        <v>44043</v>
      </c>
      <c r="C6986" s="3">
        <f t="shared" si="219"/>
        <v>1</v>
      </c>
      <c r="D6986" t="s">
        <v>14</v>
      </c>
      <c r="E6986">
        <v>41</v>
      </c>
      <c r="F6986">
        <v>10654</v>
      </c>
      <c r="G6986">
        <v>224</v>
      </c>
    </row>
    <row r="6987" spans="1:7">
      <c r="A6987" s="2">
        <v>44019</v>
      </c>
      <c r="B6987" s="2">
        <f t="shared" si="218"/>
        <v>44043</v>
      </c>
      <c r="C6987" s="3">
        <f t="shared" si="219"/>
        <v>1</v>
      </c>
      <c r="D6987" t="s">
        <v>31</v>
      </c>
      <c r="E6987">
        <v>42</v>
      </c>
      <c r="F6987">
        <v>95986</v>
      </c>
      <c r="G6987">
        <v>6835</v>
      </c>
    </row>
    <row r="6988" spans="1:7">
      <c r="A6988" s="2">
        <v>44019</v>
      </c>
      <c r="B6988" s="2">
        <f t="shared" si="218"/>
        <v>44043</v>
      </c>
      <c r="C6988" s="3">
        <f t="shared" si="219"/>
        <v>1</v>
      </c>
      <c r="D6988" t="s">
        <v>55</v>
      </c>
      <c r="E6988">
        <v>72</v>
      </c>
      <c r="F6988">
        <v>8714</v>
      </c>
      <c r="G6988">
        <v>157</v>
      </c>
    </row>
    <row r="6989" spans="1:7">
      <c r="A6989" s="2">
        <v>44019</v>
      </c>
      <c r="B6989" s="2">
        <f t="shared" si="218"/>
        <v>44043</v>
      </c>
      <c r="C6989" s="3">
        <f t="shared" si="219"/>
        <v>1</v>
      </c>
      <c r="D6989" t="s">
        <v>17</v>
      </c>
      <c r="E6989">
        <v>44</v>
      </c>
      <c r="F6989">
        <v>17154</v>
      </c>
      <c r="G6989">
        <v>969</v>
      </c>
    </row>
    <row r="6990" spans="1:7">
      <c r="A6990" s="2">
        <v>44019</v>
      </c>
      <c r="B6990" s="2">
        <f t="shared" si="218"/>
        <v>44043</v>
      </c>
      <c r="C6990" s="3">
        <f t="shared" si="219"/>
        <v>1</v>
      </c>
      <c r="D6990" t="s">
        <v>32</v>
      </c>
      <c r="E6990">
        <v>45</v>
      </c>
      <c r="F6990">
        <v>47352</v>
      </c>
      <c r="G6990">
        <v>846</v>
      </c>
    </row>
    <row r="6991" spans="1:7">
      <c r="A6991" s="2">
        <v>44019</v>
      </c>
      <c r="B6991" s="2">
        <f t="shared" si="218"/>
        <v>44043</v>
      </c>
      <c r="C6991" s="3">
        <f t="shared" si="219"/>
        <v>1</v>
      </c>
      <c r="D6991" t="s">
        <v>43</v>
      </c>
      <c r="E6991">
        <v>46</v>
      </c>
      <c r="F6991">
        <v>7163</v>
      </c>
      <c r="G6991">
        <v>98</v>
      </c>
    </row>
    <row r="6992" spans="1:7">
      <c r="A6992" s="2">
        <v>44019</v>
      </c>
      <c r="B6992" s="2">
        <f t="shared" si="218"/>
        <v>44043</v>
      </c>
      <c r="C6992" s="3">
        <f t="shared" si="219"/>
        <v>1</v>
      </c>
      <c r="D6992" t="s">
        <v>25</v>
      </c>
      <c r="E6992">
        <v>47</v>
      </c>
      <c r="F6992">
        <v>52643</v>
      </c>
      <c r="G6992">
        <v>657</v>
      </c>
    </row>
    <row r="6993" spans="1:7">
      <c r="A6993" s="2">
        <v>44019</v>
      </c>
      <c r="B6993" s="2">
        <f t="shared" si="218"/>
        <v>44043</v>
      </c>
      <c r="C6993" s="3">
        <f t="shared" si="219"/>
        <v>1</v>
      </c>
      <c r="D6993" t="s">
        <v>11</v>
      </c>
      <c r="E6993">
        <v>48</v>
      </c>
      <c r="F6993">
        <v>219164</v>
      </c>
      <c r="G6993">
        <v>2816</v>
      </c>
    </row>
    <row r="6994" spans="1:7">
      <c r="A6994" s="2">
        <v>44019</v>
      </c>
      <c r="B6994" s="2">
        <f t="shared" si="218"/>
        <v>44043</v>
      </c>
      <c r="C6994" s="3">
        <f t="shared" si="219"/>
        <v>1</v>
      </c>
      <c r="D6994" t="s">
        <v>13</v>
      </c>
      <c r="E6994">
        <v>49</v>
      </c>
      <c r="F6994">
        <v>26203</v>
      </c>
      <c r="G6994">
        <v>194</v>
      </c>
    </row>
    <row r="6995" spans="1:7">
      <c r="A6995" s="2">
        <v>44019</v>
      </c>
      <c r="B6995" s="2">
        <f t="shared" si="218"/>
        <v>44043</v>
      </c>
      <c r="C6995" s="3">
        <f t="shared" si="219"/>
        <v>1</v>
      </c>
      <c r="D6995" t="s">
        <v>36</v>
      </c>
      <c r="E6995">
        <v>50</v>
      </c>
      <c r="F6995">
        <v>1254</v>
      </c>
      <c r="G6995">
        <v>56</v>
      </c>
    </row>
    <row r="6996" spans="1:7">
      <c r="A6996" s="2">
        <v>44019</v>
      </c>
      <c r="B6996" s="2">
        <f t="shared" si="218"/>
        <v>44043</v>
      </c>
      <c r="C6996" s="3">
        <f t="shared" si="219"/>
        <v>1</v>
      </c>
      <c r="D6996" t="s">
        <v>56</v>
      </c>
      <c r="E6996">
        <v>78</v>
      </c>
      <c r="F6996">
        <v>122</v>
      </c>
      <c r="G6996">
        <v>6</v>
      </c>
    </row>
    <row r="6997" spans="1:7">
      <c r="A6997" s="2">
        <v>44019</v>
      </c>
      <c r="B6997" s="2">
        <f t="shared" si="218"/>
        <v>44043</v>
      </c>
      <c r="C6997" s="3">
        <f t="shared" si="219"/>
        <v>1</v>
      </c>
      <c r="D6997" t="s">
        <v>37</v>
      </c>
      <c r="E6997">
        <v>51</v>
      </c>
      <c r="F6997">
        <v>66740</v>
      </c>
      <c r="G6997">
        <v>1881</v>
      </c>
    </row>
    <row r="6998" spans="1:7">
      <c r="A6998" s="2">
        <v>44019</v>
      </c>
      <c r="B6998" s="2">
        <f t="shared" si="218"/>
        <v>44043</v>
      </c>
      <c r="C6998" s="3">
        <f t="shared" si="219"/>
        <v>1</v>
      </c>
      <c r="D6998" t="s">
        <v>5</v>
      </c>
      <c r="E6998">
        <v>53</v>
      </c>
      <c r="F6998">
        <v>39063</v>
      </c>
      <c r="G6998">
        <v>1385</v>
      </c>
    </row>
    <row r="6999" spans="1:7">
      <c r="A6999" s="2">
        <v>44019</v>
      </c>
      <c r="B6999" s="2">
        <f t="shared" si="218"/>
        <v>44043</v>
      </c>
      <c r="C6999" s="3">
        <f t="shared" si="219"/>
        <v>1</v>
      </c>
      <c r="D6999" t="s">
        <v>58</v>
      </c>
      <c r="E6999">
        <v>54</v>
      </c>
      <c r="F6999">
        <v>3505</v>
      </c>
      <c r="G6999">
        <v>95</v>
      </c>
    </row>
    <row r="7000" spans="1:7">
      <c r="A7000" s="2">
        <v>44019</v>
      </c>
      <c r="B7000" s="2">
        <f t="shared" si="218"/>
        <v>44043</v>
      </c>
      <c r="C7000" s="3">
        <f t="shared" si="219"/>
        <v>1</v>
      </c>
      <c r="D7000" t="s">
        <v>10</v>
      </c>
      <c r="E7000">
        <v>55</v>
      </c>
      <c r="F7000">
        <v>35834</v>
      </c>
      <c r="G7000">
        <v>817</v>
      </c>
    </row>
    <row r="7001" spans="1:7">
      <c r="A7001" s="2">
        <v>44019</v>
      </c>
      <c r="B7001" s="2">
        <f t="shared" si="218"/>
        <v>44043</v>
      </c>
      <c r="C7001" s="3">
        <f t="shared" si="219"/>
        <v>1</v>
      </c>
      <c r="D7001" t="s">
        <v>49</v>
      </c>
      <c r="E7001">
        <v>56</v>
      </c>
      <c r="F7001">
        <v>1711</v>
      </c>
      <c r="G7001">
        <v>21</v>
      </c>
    </row>
    <row r="7002" spans="1:7">
      <c r="A7002" s="2">
        <v>44020</v>
      </c>
      <c r="B7002" s="2">
        <f t="shared" si="218"/>
        <v>44043</v>
      </c>
      <c r="C7002" s="3">
        <f t="shared" si="219"/>
        <v>1</v>
      </c>
      <c r="D7002" t="s">
        <v>52</v>
      </c>
      <c r="E7002">
        <v>1</v>
      </c>
      <c r="F7002">
        <v>46962</v>
      </c>
      <c r="G7002">
        <v>1058</v>
      </c>
    </row>
    <row r="7003" spans="1:7">
      <c r="A7003" s="2">
        <v>44020</v>
      </c>
      <c r="B7003" s="2">
        <f t="shared" si="218"/>
        <v>44043</v>
      </c>
      <c r="C7003" s="3">
        <f t="shared" si="219"/>
        <v>1</v>
      </c>
      <c r="D7003" t="s">
        <v>50</v>
      </c>
      <c r="E7003">
        <v>2</v>
      </c>
      <c r="F7003">
        <v>1472</v>
      </c>
      <c r="G7003">
        <v>15</v>
      </c>
    </row>
    <row r="7004" spans="1:7">
      <c r="A7004" s="2">
        <v>44020</v>
      </c>
      <c r="B7004" s="2">
        <f t="shared" si="218"/>
        <v>44043</v>
      </c>
      <c r="C7004" s="3">
        <f t="shared" si="219"/>
        <v>1</v>
      </c>
      <c r="D7004" t="s">
        <v>8</v>
      </c>
      <c r="E7004">
        <v>4</v>
      </c>
      <c r="F7004">
        <v>108710</v>
      </c>
      <c r="G7004">
        <v>1973</v>
      </c>
    </row>
    <row r="7005" spans="1:7">
      <c r="A7005" s="2">
        <v>44020</v>
      </c>
      <c r="B7005" s="2">
        <f t="shared" si="218"/>
        <v>44043</v>
      </c>
      <c r="C7005" s="3">
        <f t="shared" si="219"/>
        <v>1</v>
      </c>
      <c r="D7005" t="s">
        <v>44</v>
      </c>
      <c r="E7005">
        <v>5</v>
      </c>
      <c r="F7005">
        <v>25246</v>
      </c>
      <c r="G7005">
        <v>305</v>
      </c>
    </row>
    <row r="7006" spans="1:7">
      <c r="A7006" s="2">
        <v>44020</v>
      </c>
      <c r="B7006" s="2">
        <f t="shared" si="218"/>
        <v>44043</v>
      </c>
      <c r="C7006" s="3">
        <f t="shared" si="219"/>
        <v>1</v>
      </c>
      <c r="D7006" t="s">
        <v>7</v>
      </c>
      <c r="E7006">
        <v>6</v>
      </c>
      <c r="F7006">
        <v>296304</v>
      </c>
      <c r="G7006">
        <v>6708</v>
      </c>
    </row>
    <row r="7007" spans="1:7">
      <c r="A7007" s="2">
        <v>44020</v>
      </c>
      <c r="B7007" s="2">
        <f t="shared" si="218"/>
        <v>44043</v>
      </c>
      <c r="C7007" s="3">
        <f t="shared" si="219"/>
        <v>1</v>
      </c>
      <c r="D7007" t="s">
        <v>22</v>
      </c>
      <c r="E7007">
        <v>8</v>
      </c>
      <c r="F7007">
        <v>35185</v>
      </c>
      <c r="G7007">
        <v>1707</v>
      </c>
    </row>
    <row r="7008" spans="1:7">
      <c r="A7008" s="2">
        <v>44020</v>
      </c>
      <c r="B7008" s="2">
        <f t="shared" si="218"/>
        <v>44043</v>
      </c>
      <c r="C7008" s="3">
        <f t="shared" si="219"/>
        <v>1</v>
      </c>
      <c r="D7008" t="s">
        <v>38</v>
      </c>
      <c r="E7008">
        <v>9</v>
      </c>
      <c r="F7008">
        <v>47108</v>
      </c>
      <c r="G7008">
        <v>4343</v>
      </c>
    </row>
    <row r="7009" spans="1:7">
      <c r="A7009" s="2">
        <v>44020</v>
      </c>
      <c r="B7009" s="2">
        <f t="shared" si="218"/>
        <v>44043</v>
      </c>
      <c r="C7009" s="3">
        <f t="shared" si="219"/>
        <v>1</v>
      </c>
      <c r="D7009" t="s">
        <v>45</v>
      </c>
      <c r="E7009">
        <v>10</v>
      </c>
      <c r="F7009">
        <v>12462</v>
      </c>
      <c r="G7009">
        <v>515</v>
      </c>
    </row>
    <row r="7010" spans="1:7">
      <c r="A7010" s="2">
        <v>44020</v>
      </c>
      <c r="B7010" s="2">
        <f t="shared" si="218"/>
        <v>44043</v>
      </c>
      <c r="C7010" s="3">
        <f t="shared" si="219"/>
        <v>1</v>
      </c>
      <c r="D7010" t="s">
        <v>33</v>
      </c>
      <c r="E7010">
        <v>11</v>
      </c>
      <c r="F7010">
        <v>10642</v>
      </c>
      <c r="G7010">
        <v>564</v>
      </c>
    </row>
    <row r="7011" spans="1:7">
      <c r="A7011" s="2">
        <v>44020</v>
      </c>
      <c r="B7011" s="2">
        <f t="shared" si="218"/>
        <v>44043</v>
      </c>
      <c r="C7011" s="3">
        <f t="shared" si="219"/>
        <v>1</v>
      </c>
      <c r="D7011" t="s">
        <v>15</v>
      </c>
      <c r="E7011">
        <v>12</v>
      </c>
      <c r="F7011">
        <v>223775</v>
      </c>
      <c r="G7011">
        <v>3888</v>
      </c>
    </row>
    <row r="7012" spans="1:7">
      <c r="A7012" s="2">
        <v>44020</v>
      </c>
      <c r="B7012" s="2">
        <f t="shared" si="218"/>
        <v>44043</v>
      </c>
      <c r="C7012" s="3">
        <f t="shared" si="219"/>
        <v>1</v>
      </c>
      <c r="D7012" t="s">
        <v>18</v>
      </c>
      <c r="E7012">
        <v>13</v>
      </c>
      <c r="F7012">
        <v>96538</v>
      </c>
      <c r="G7012">
        <v>2871</v>
      </c>
    </row>
    <row r="7013" spans="1:7">
      <c r="A7013" s="2">
        <v>44020</v>
      </c>
      <c r="B7013" s="2">
        <f t="shared" si="218"/>
        <v>44043</v>
      </c>
      <c r="C7013" s="3">
        <f t="shared" si="219"/>
        <v>1</v>
      </c>
      <c r="D7013" t="s">
        <v>57</v>
      </c>
      <c r="E7013">
        <v>66</v>
      </c>
      <c r="F7013">
        <v>1276</v>
      </c>
      <c r="G7013">
        <v>6</v>
      </c>
    </row>
    <row r="7014" spans="1:7">
      <c r="A7014" s="2">
        <v>44020</v>
      </c>
      <c r="B7014" s="2">
        <f t="shared" si="218"/>
        <v>44043</v>
      </c>
      <c r="C7014" s="3">
        <f t="shared" si="219"/>
        <v>1</v>
      </c>
      <c r="D7014" t="s">
        <v>26</v>
      </c>
      <c r="E7014">
        <v>15</v>
      </c>
      <c r="F7014">
        <v>1076</v>
      </c>
      <c r="G7014">
        <v>19</v>
      </c>
    </row>
    <row r="7015" spans="1:7">
      <c r="A7015" s="2">
        <v>44020</v>
      </c>
      <c r="B7015" s="2">
        <f t="shared" si="218"/>
        <v>44043</v>
      </c>
      <c r="C7015" s="3">
        <f t="shared" si="219"/>
        <v>1</v>
      </c>
      <c r="D7015" t="s">
        <v>53</v>
      </c>
      <c r="E7015">
        <v>16</v>
      </c>
      <c r="F7015">
        <v>9004</v>
      </c>
      <c r="G7015">
        <v>98</v>
      </c>
    </row>
    <row r="7016" spans="1:7">
      <c r="A7016" s="2">
        <v>44020</v>
      </c>
      <c r="B7016" s="2">
        <f t="shared" si="218"/>
        <v>44043</v>
      </c>
      <c r="C7016" s="3">
        <f t="shared" si="219"/>
        <v>1</v>
      </c>
      <c r="D7016" t="s">
        <v>6</v>
      </c>
      <c r="E7016">
        <v>17</v>
      </c>
      <c r="F7016">
        <v>151055</v>
      </c>
      <c r="G7016">
        <v>7315</v>
      </c>
    </row>
    <row r="7017" spans="1:7">
      <c r="A7017" s="2">
        <v>44020</v>
      </c>
      <c r="B7017" s="2">
        <f t="shared" si="218"/>
        <v>44043</v>
      </c>
      <c r="C7017" s="3">
        <f t="shared" si="219"/>
        <v>1</v>
      </c>
      <c r="D7017" t="s">
        <v>27</v>
      </c>
      <c r="E7017">
        <v>18</v>
      </c>
      <c r="F7017">
        <v>50309</v>
      </c>
      <c r="G7017">
        <v>2732</v>
      </c>
    </row>
    <row r="7018" spans="1:7">
      <c r="A7018" s="2">
        <v>44020</v>
      </c>
      <c r="B7018" s="2">
        <f t="shared" si="218"/>
        <v>44043</v>
      </c>
      <c r="C7018" s="3">
        <f t="shared" si="219"/>
        <v>1</v>
      </c>
      <c r="D7018" t="s">
        <v>39</v>
      </c>
      <c r="E7018">
        <v>19</v>
      </c>
      <c r="F7018">
        <v>32716</v>
      </c>
      <c r="G7018">
        <v>739</v>
      </c>
    </row>
    <row r="7019" spans="1:7">
      <c r="A7019" s="2">
        <v>44020</v>
      </c>
      <c r="B7019" s="2">
        <f t="shared" si="218"/>
        <v>44043</v>
      </c>
      <c r="C7019" s="3">
        <f t="shared" si="219"/>
        <v>1</v>
      </c>
      <c r="D7019" t="s">
        <v>34</v>
      </c>
      <c r="E7019">
        <v>20</v>
      </c>
      <c r="F7019">
        <v>17807</v>
      </c>
      <c r="G7019">
        <v>291</v>
      </c>
    </row>
    <row r="7020" spans="1:7">
      <c r="A7020" s="2">
        <v>44020</v>
      </c>
      <c r="B7020" s="2">
        <f t="shared" si="218"/>
        <v>44043</v>
      </c>
      <c r="C7020" s="3">
        <f t="shared" si="219"/>
        <v>1</v>
      </c>
      <c r="D7020" t="s">
        <v>28</v>
      </c>
      <c r="E7020">
        <v>21</v>
      </c>
      <c r="F7020">
        <v>18204</v>
      </c>
      <c r="G7020">
        <v>634</v>
      </c>
    </row>
    <row r="7021" spans="1:7">
      <c r="A7021" s="2">
        <v>44020</v>
      </c>
      <c r="B7021" s="2">
        <f t="shared" si="218"/>
        <v>44043</v>
      </c>
      <c r="C7021" s="3">
        <f t="shared" si="219"/>
        <v>1</v>
      </c>
      <c r="D7021" t="s">
        <v>40</v>
      </c>
      <c r="E7021">
        <v>22</v>
      </c>
      <c r="F7021">
        <v>70259</v>
      </c>
      <c r="G7021">
        <v>3339</v>
      </c>
    </row>
    <row r="7022" spans="1:7">
      <c r="A7022" s="2">
        <v>44020</v>
      </c>
      <c r="B7022" s="2">
        <f t="shared" si="218"/>
        <v>44043</v>
      </c>
      <c r="C7022" s="3">
        <f t="shared" si="219"/>
        <v>1</v>
      </c>
      <c r="D7022" t="s">
        <v>51</v>
      </c>
      <c r="E7022">
        <v>23</v>
      </c>
      <c r="F7022">
        <v>3460</v>
      </c>
      <c r="G7022">
        <v>110</v>
      </c>
    </row>
    <row r="7023" spans="1:7">
      <c r="A7023" s="2">
        <v>44020</v>
      </c>
      <c r="B7023" s="2">
        <f t="shared" si="218"/>
        <v>44043</v>
      </c>
      <c r="C7023" s="3">
        <f t="shared" si="219"/>
        <v>1</v>
      </c>
      <c r="D7023" t="s">
        <v>23</v>
      </c>
      <c r="E7023">
        <v>24</v>
      </c>
      <c r="F7023">
        <v>71455</v>
      </c>
      <c r="G7023">
        <v>3275</v>
      </c>
    </row>
    <row r="7024" spans="1:7">
      <c r="A7024" s="2">
        <v>44020</v>
      </c>
      <c r="B7024" s="2">
        <f t="shared" si="218"/>
        <v>44043</v>
      </c>
      <c r="C7024" s="3">
        <f t="shared" si="219"/>
        <v>1</v>
      </c>
      <c r="D7024" t="s">
        <v>9</v>
      </c>
      <c r="E7024">
        <v>25</v>
      </c>
      <c r="F7024">
        <v>110602</v>
      </c>
      <c r="G7024">
        <v>8243</v>
      </c>
    </row>
    <row r="7025" spans="1:7">
      <c r="A7025" s="2">
        <v>44020</v>
      </c>
      <c r="B7025" s="2">
        <f t="shared" si="218"/>
        <v>44043</v>
      </c>
      <c r="C7025" s="3">
        <f t="shared" si="219"/>
        <v>1</v>
      </c>
      <c r="D7025" t="s">
        <v>42</v>
      </c>
      <c r="E7025">
        <v>26</v>
      </c>
      <c r="F7025">
        <v>74660</v>
      </c>
      <c r="G7025">
        <v>6266</v>
      </c>
    </row>
    <row r="7026" spans="1:7">
      <c r="A7026" s="2">
        <v>44020</v>
      </c>
      <c r="B7026" s="2">
        <f t="shared" si="218"/>
        <v>44043</v>
      </c>
      <c r="C7026" s="3">
        <f t="shared" si="219"/>
        <v>1</v>
      </c>
      <c r="D7026" t="s">
        <v>29</v>
      </c>
      <c r="E7026">
        <v>27</v>
      </c>
      <c r="F7026">
        <v>39627</v>
      </c>
      <c r="G7026">
        <v>1523</v>
      </c>
    </row>
    <row r="7027" spans="1:7">
      <c r="A7027" s="2">
        <v>44020</v>
      </c>
      <c r="B7027" s="2">
        <f t="shared" si="218"/>
        <v>44043</v>
      </c>
      <c r="C7027" s="3">
        <f t="shared" si="219"/>
        <v>1</v>
      </c>
      <c r="D7027" t="s">
        <v>46</v>
      </c>
      <c r="E7027">
        <v>28</v>
      </c>
      <c r="F7027">
        <v>32888</v>
      </c>
      <c r="G7027">
        <v>1188</v>
      </c>
    </row>
    <row r="7028" spans="1:7">
      <c r="A7028" s="2">
        <v>44020</v>
      </c>
      <c r="B7028" s="2">
        <f t="shared" si="218"/>
        <v>44043</v>
      </c>
      <c r="C7028" s="3">
        <f t="shared" si="219"/>
        <v>1</v>
      </c>
      <c r="D7028" t="s">
        <v>35</v>
      </c>
      <c r="E7028">
        <v>29</v>
      </c>
      <c r="F7028">
        <v>26343</v>
      </c>
      <c r="G7028">
        <v>1089</v>
      </c>
    </row>
    <row r="7029" spans="1:7">
      <c r="A7029" s="2">
        <v>44020</v>
      </c>
      <c r="B7029" s="2">
        <f t="shared" si="218"/>
        <v>44043</v>
      </c>
      <c r="C7029" s="3">
        <f t="shared" si="219"/>
        <v>1</v>
      </c>
      <c r="D7029" t="s">
        <v>54</v>
      </c>
      <c r="E7029">
        <v>30</v>
      </c>
      <c r="F7029">
        <v>1371</v>
      </c>
      <c r="G7029">
        <v>23</v>
      </c>
    </row>
    <row r="7030" spans="1:7">
      <c r="A7030" s="2">
        <v>44020</v>
      </c>
      <c r="B7030" s="2">
        <f t="shared" si="218"/>
        <v>44043</v>
      </c>
      <c r="C7030" s="3">
        <f t="shared" si="219"/>
        <v>1</v>
      </c>
      <c r="D7030" t="s">
        <v>12</v>
      </c>
      <c r="E7030">
        <v>31</v>
      </c>
      <c r="F7030">
        <v>20437</v>
      </c>
      <c r="G7030">
        <v>291</v>
      </c>
    </row>
    <row r="7031" spans="1:7">
      <c r="A7031" s="2">
        <v>44020</v>
      </c>
      <c r="B7031" s="2">
        <f t="shared" si="218"/>
        <v>44043</v>
      </c>
      <c r="C7031" s="3">
        <f t="shared" si="219"/>
        <v>1</v>
      </c>
      <c r="D7031" t="s">
        <v>24</v>
      </c>
      <c r="E7031">
        <v>32</v>
      </c>
      <c r="F7031">
        <v>24378</v>
      </c>
      <c r="G7031">
        <v>556</v>
      </c>
    </row>
    <row r="7032" spans="1:7">
      <c r="A7032" s="2">
        <v>44020</v>
      </c>
      <c r="B7032" s="2">
        <f t="shared" si="218"/>
        <v>44043</v>
      </c>
      <c r="C7032" s="3">
        <f t="shared" si="219"/>
        <v>1</v>
      </c>
      <c r="D7032" t="s">
        <v>19</v>
      </c>
      <c r="E7032">
        <v>33</v>
      </c>
      <c r="F7032">
        <v>5952</v>
      </c>
      <c r="G7032">
        <v>386</v>
      </c>
    </row>
    <row r="7033" spans="1:7">
      <c r="A7033" s="2">
        <v>44020</v>
      </c>
      <c r="B7033" s="2">
        <f t="shared" si="218"/>
        <v>44043</v>
      </c>
      <c r="C7033" s="3">
        <f t="shared" si="219"/>
        <v>1</v>
      </c>
      <c r="D7033" t="s">
        <v>21</v>
      </c>
      <c r="E7033">
        <v>34</v>
      </c>
      <c r="F7033">
        <v>175986</v>
      </c>
      <c r="G7033">
        <v>15423</v>
      </c>
    </row>
    <row r="7034" spans="1:7">
      <c r="A7034" s="2">
        <v>44020</v>
      </c>
      <c r="B7034" s="2">
        <f t="shared" si="218"/>
        <v>44043</v>
      </c>
      <c r="C7034" s="3">
        <f t="shared" si="219"/>
        <v>1</v>
      </c>
      <c r="D7034" t="s">
        <v>47</v>
      </c>
      <c r="E7034">
        <v>35</v>
      </c>
      <c r="F7034">
        <v>14017</v>
      </c>
      <c r="G7034">
        <v>527</v>
      </c>
    </row>
    <row r="7035" spans="1:7">
      <c r="A7035" s="2">
        <v>44020</v>
      </c>
      <c r="B7035" s="2">
        <f t="shared" si="218"/>
        <v>44043</v>
      </c>
      <c r="C7035" s="3">
        <f t="shared" si="219"/>
        <v>1</v>
      </c>
      <c r="D7035" t="s">
        <v>16</v>
      </c>
      <c r="E7035">
        <v>36</v>
      </c>
      <c r="F7035">
        <v>403619</v>
      </c>
      <c r="G7035">
        <v>31945</v>
      </c>
    </row>
    <row r="7036" spans="1:7">
      <c r="A7036" s="2">
        <v>44020</v>
      </c>
      <c r="B7036" s="2">
        <f t="shared" si="218"/>
        <v>44043</v>
      </c>
      <c r="C7036" s="3">
        <f t="shared" si="219"/>
        <v>1</v>
      </c>
      <c r="D7036" t="s">
        <v>20</v>
      </c>
      <c r="E7036">
        <v>37</v>
      </c>
      <c r="F7036">
        <v>77661</v>
      </c>
      <c r="G7036">
        <v>1470</v>
      </c>
    </row>
    <row r="7037" spans="1:7">
      <c r="A7037" s="2">
        <v>44020</v>
      </c>
      <c r="B7037" s="2">
        <f t="shared" si="218"/>
        <v>44043</v>
      </c>
      <c r="C7037" s="3">
        <f t="shared" si="219"/>
        <v>1</v>
      </c>
      <c r="D7037" t="s">
        <v>48</v>
      </c>
      <c r="E7037">
        <v>38</v>
      </c>
      <c r="F7037">
        <v>3975</v>
      </c>
      <c r="G7037">
        <v>89</v>
      </c>
    </row>
    <row r="7038" spans="1:7">
      <c r="A7038" s="2">
        <v>44020</v>
      </c>
      <c r="B7038" s="2">
        <f t="shared" si="218"/>
        <v>44043</v>
      </c>
      <c r="C7038" s="3">
        <f t="shared" si="219"/>
        <v>1</v>
      </c>
      <c r="D7038" t="s">
        <v>59</v>
      </c>
      <c r="E7038">
        <v>69</v>
      </c>
      <c r="F7038">
        <v>31</v>
      </c>
      <c r="G7038">
        <v>2</v>
      </c>
    </row>
    <row r="7039" spans="1:7">
      <c r="A7039" s="2">
        <v>44020</v>
      </c>
      <c r="B7039" s="2">
        <f t="shared" si="218"/>
        <v>44043</v>
      </c>
      <c r="C7039" s="3">
        <f t="shared" si="219"/>
        <v>1</v>
      </c>
      <c r="D7039" t="s">
        <v>41</v>
      </c>
      <c r="E7039">
        <v>39</v>
      </c>
      <c r="F7039">
        <v>60181</v>
      </c>
      <c r="G7039">
        <v>2991</v>
      </c>
    </row>
    <row r="7040" spans="1:7">
      <c r="A7040" s="2">
        <v>44020</v>
      </c>
      <c r="B7040" s="2">
        <f t="shared" si="218"/>
        <v>44043</v>
      </c>
      <c r="C7040" s="3">
        <f t="shared" si="219"/>
        <v>1</v>
      </c>
      <c r="D7040" t="s">
        <v>30</v>
      </c>
      <c r="E7040">
        <v>40</v>
      </c>
      <c r="F7040">
        <v>17893</v>
      </c>
      <c r="G7040">
        <v>407</v>
      </c>
    </row>
    <row r="7041" spans="1:7">
      <c r="A7041" s="2">
        <v>44020</v>
      </c>
      <c r="B7041" s="2">
        <f t="shared" si="218"/>
        <v>44043</v>
      </c>
      <c r="C7041" s="3">
        <f t="shared" si="219"/>
        <v>1</v>
      </c>
      <c r="D7041" t="s">
        <v>14</v>
      </c>
      <c r="E7041">
        <v>41</v>
      </c>
      <c r="F7041">
        <v>10872</v>
      </c>
      <c r="G7041">
        <v>228</v>
      </c>
    </row>
    <row r="7042" spans="1:7">
      <c r="A7042" s="2">
        <v>44020</v>
      </c>
      <c r="B7042" s="2">
        <f t="shared" si="218"/>
        <v>44043</v>
      </c>
      <c r="C7042" s="3">
        <f t="shared" si="219"/>
        <v>1</v>
      </c>
      <c r="D7042" t="s">
        <v>31</v>
      </c>
      <c r="E7042">
        <v>42</v>
      </c>
      <c r="F7042">
        <v>96817</v>
      </c>
      <c r="G7042">
        <v>6864</v>
      </c>
    </row>
    <row r="7043" spans="1:7">
      <c r="A7043" s="2">
        <v>44020</v>
      </c>
      <c r="B7043" s="2">
        <f t="shared" si="218"/>
        <v>44043</v>
      </c>
      <c r="C7043" s="3">
        <f t="shared" si="219"/>
        <v>1</v>
      </c>
      <c r="D7043" t="s">
        <v>55</v>
      </c>
      <c r="E7043">
        <v>72</v>
      </c>
      <c r="F7043">
        <v>8745</v>
      </c>
      <c r="G7043">
        <v>159</v>
      </c>
    </row>
    <row r="7044" spans="1:7">
      <c r="A7044" s="2">
        <v>44020</v>
      </c>
      <c r="B7044" s="2">
        <f t="shared" ref="B7044:B7107" si="220">EOMONTH(A7044,0)</f>
        <v>44043</v>
      </c>
      <c r="C7044" s="3">
        <f t="shared" ref="C7044:C7107" si="221">IF(A7044=B7044,0,1)</f>
        <v>1</v>
      </c>
      <c r="D7044" t="s">
        <v>17</v>
      </c>
      <c r="E7044">
        <v>44</v>
      </c>
      <c r="F7044">
        <v>17204</v>
      </c>
      <c r="G7044">
        <v>971</v>
      </c>
    </row>
    <row r="7045" spans="1:7">
      <c r="A7045" s="2">
        <v>44020</v>
      </c>
      <c r="B7045" s="2">
        <f t="shared" si="220"/>
        <v>44043</v>
      </c>
      <c r="C7045" s="3">
        <f t="shared" si="221"/>
        <v>1</v>
      </c>
      <c r="D7045" t="s">
        <v>32</v>
      </c>
      <c r="E7045">
        <v>45</v>
      </c>
      <c r="F7045">
        <v>48909</v>
      </c>
      <c r="G7045">
        <v>884</v>
      </c>
    </row>
    <row r="7046" spans="1:7">
      <c r="A7046" s="2">
        <v>44020</v>
      </c>
      <c r="B7046" s="2">
        <f t="shared" si="220"/>
        <v>44043</v>
      </c>
      <c r="C7046" s="3">
        <f t="shared" si="221"/>
        <v>1</v>
      </c>
      <c r="D7046" t="s">
        <v>43</v>
      </c>
      <c r="E7046">
        <v>46</v>
      </c>
      <c r="F7046">
        <v>7242</v>
      </c>
      <c r="G7046">
        <v>98</v>
      </c>
    </row>
    <row r="7047" spans="1:7">
      <c r="A7047" s="2">
        <v>44020</v>
      </c>
      <c r="B7047" s="2">
        <f t="shared" si="220"/>
        <v>44043</v>
      </c>
      <c r="C7047" s="3">
        <f t="shared" si="221"/>
        <v>1</v>
      </c>
      <c r="D7047" t="s">
        <v>25</v>
      </c>
      <c r="E7047">
        <v>47</v>
      </c>
      <c r="F7047">
        <v>54756</v>
      </c>
      <c r="G7047">
        <v>678</v>
      </c>
    </row>
    <row r="7048" spans="1:7">
      <c r="A7048" s="2">
        <v>44020</v>
      </c>
      <c r="B7048" s="2">
        <f t="shared" si="220"/>
        <v>44043</v>
      </c>
      <c r="C7048" s="3">
        <f t="shared" si="221"/>
        <v>1</v>
      </c>
      <c r="D7048" t="s">
        <v>11</v>
      </c>
      <c r="E7048">
        <v>48</v>
      </c>
      <c r="F7048">
        <v>229116</v>
      </c>
      <c r="G7048">
        <v>2935</v>
      </c>
    </row>
    <row r="7049" spans="1:7">
      <c r="A7049" s="2">
        <v>44020</v>
      </c>
      <c r="B7049" s="2">
        <f t="shared" si="220"/>
        <v>44043</v>
      </c>
      <c r="C7049" s="3">
        <f t="shared" si="221"/>
        <v>1</v>
      </c>
      <c r="D7049" t="s">
        <v>13</v>
      </c>
      <c r="E7049">
        <v>49</v>
      </c>
      <c r="F7049">
        <v>26921</v>
      </c>
      <c r="G7049">
        <v>201</v>
      </c>
    </row>
    <row r="7050" spans="1:7">
      <c r="A7050" s="2">
        <v>44020</v>
      </c>
      <c r="B7050" s="2">
        <f t="shared" si="220"/>
        <v>44043</v>
      </c>
      <c r="C7050" s="3">
        <f t="shared" si="221"/>
        <v>1</v>
      </c>
      <c r="D7050" t="s">
        <v>36</v>
      </c>
      <c r="E7050">
        <v>50</v>
      </c>
      <c r="F7050">
        <v>1256</v>
      </c>
      <c r="G7050">
        <v>56</v>
      </c>
    </row>
    <row r="7051" spans="1:7">
      <c r="A7051" s="2">
        <v>44020</v>
      </c>
      <c r="B7051" s="2">
        <f t="shared" si="220"/>
        <v>44043</v>
      </c>
      <c r="C7051" s="3">
        <f t="shared" si="221"/>
        <v>1</v>
      </c>
      <c r="D7051" t="s">
        <v>56</v>
      </c>
      <c r="E7051">
        <v>78</v>
      </c>
      <c r="F7051">
        <v>144</v>
      </c>
      <c r="G7051">
        <v>6</v>
      </c>
    </row>
    <row r="7052" spans="1:7">
      <c r="A7052" s="2">
        <v>44020</v>
      </c>
      <c r="B7052" s="2">
        <f t="shared" si="220"/>
        <v>44043</v>
      </c>
      <c r="C7052" s="3">
        <f t="shared" si="221"/>
        <v>1</v>
      </c>
      <c r="D7052" t="s">
        <v>37</v>
      </c>
      <c r="E7052">
        <v>51</v>
      </c>
      <c r="F7052">
        <v>67375</v>
      </c>
      <c r="G7052">
        <v>1905</v>
      </c>
    </row>
    <row r="7053" spans="1:7">
      <c r="A7053" s="2">
        <v>44020</v>
      </c>
      <c r="B7053" s="2">
        <f t="shared" si="220"/>
        <v>44043</v>
      </c>
      <c r="C7053" s="3">
        <f t="shared" si="221"/>
        <v>1</v>
      </c>
      <c r="D7053" t="s">
        <v>5</v>
      </c>
      <c r="E7053">
        <v>53</v>
      </c>
      <c r="F7053">
        <v>39661</v>
      </c>
      <c r="G7053">
        <v>1395</v>
      </c>
    </row>
    <row r="7054" spans="1:7">
      <c r="A7054" s="2">
        <v>44020</v>
      </c>
      <c r="B7054" s="2">
        <f t="shared" si="220"/>
        <v>44043</v>
      </c>
      <c r="C7054" s="3">
        <f t="shared" si="221"/>
        <v>1</v>
      </c>
      <c r="D7054" t="s">
        <v>58</v>
      </c>
      <c r="E7054">
        <v>54</v>
      </c>
      <c r="F7054">
        <v>3707</v>
      </c>
      <c r="G7054">
        <v>95</v>
      </c>
    </row>
    <row r="7055" spans="1:7">
      <c r="A7055" s="2">
        <v>44020</v>
      </c>
      <c r="B7055" s="2">
        <f t="shared" si="220"/>
        <v>44043</v>
      </c>
      <c r="C7055" s="3">
        <f t="shared" si="221"/>
        <v>1</v>
      </c>
      <c r="D7055" t="s">
        <v>10</v>
      </c>
      <c r="E7055">
        <v>55</v>
      </c>
      <c r="F7055">
        <v>36526</v>
      </c>
      <c r="G7055">
        <v>818</v>
      </c>
    </row>
    <row r="7056" spans="1:7">
      <c r="A7056" s="2">
        <v>44020</v>
      </c>
      <c r="B7056" s="2">
        <f t="shared" si="220"/>
        <v>44043</v>
      </c>
      <c r="C7056" s="3">
        <f t="shared" si="221"/>
        <v>1</v>
      </c>
      <c r="D7056" t="s">
        <v>49</v>
      </c>
      <c r="E7056">
        <v>56</v>
      </c>
      <c r="F7056">
        <v>1740</v>
      </c>
      <c r="G7056">
        <v>21</v>
      </c>
    </row>
    <row r="7057" spans="1:7">
      <c r="A7057" s="2">
        <v>44021</v>
      </c>
      <c r="B7057" s="2">
        <f t="shared" si="220"/>
        <v>44043</v>
      </c>
      <c r="C7057" s="3">
        <f t="shared" si="221"/>
        <v>1</v>
      </c>
      <c r="D7057" t="s">
        <v>52</v>
      </c>
      <c r="E7057">
        <v>1</v>
      </c>
      <c r="F7057">
        <v>49174</v>
      </c>
      <c r="G7057">
        <v>1068</v>
      </c>
    </row>
    <row r="7058" spans="1:7">
      <c r="A7058" s="2">
        <v>44021</v>
      </c>
      <c r="B7058" s="2">
        <f t="shared" si="220"/>
        <v>44043</v>
      </c>
      <c r="C7058" s="3">
        <f t="shared" si="221"/>
        <v>1</v>
      </c>
      <c r="D7058" t="s">
        <v>50</v>
      </c>
      <c r="E7058">
        <v>2</v>
      </c>
      <c r="F7058">
        <v>1521</v>
      </c>
      <c r="G7058">
        <v>15</v>
      </c>
    </row>
    <row r="7059" spans="1:7">
      <c r="A7059" s="2">
        <v>44021</v>
      </c>
      <c r="B7059" s="2">
        <f t="shared" si="220"/>
        <v>44043</v>
      </c>
      <c r="C7059" s="3">
        <f t="shared" si="221"/>
        <v>1</v>
      </c>
      <c r="D7059" t="s">
        <v>8</v>
      </c>
      <c r="E7059">
        <v>4</v>
      </c>
      <c r="F7059">
        <v>112783</v>
      </c>
      <c r="G7059">
        <v>2047</v>
      </c>
    </row>
    <row r="7060" spans="1:7">
      <c r="A7060" s="2">
        <v>44021</v>
      </c>
      <c r="B7060" s="2">
        <f t="shared" si="220"/>
        <v>44043</v>
      </c>
      <c r="C7060" s="3">
        <f t="shared" si="221"/>
        <v>1</v>
      </c>
      <c r="D7060" t="s">
        <v>44</v>
      </c>
      <c r="E7060">
        <v>5</v>
      </c>
      <c r="F7060">
        <v>26052</v>
      </c>
      <c r="G7060">
        <v>309</v>
      </c>
    </row>
    <row r="7061" spans="1:7">
      <c r="A7061" s="2">
        <v>44021</v>
      </c>
      <c r="B7061" s="2">
        <f t="shared" si="220"/>
        <v>44043</v>
      </c>
      <c r="C7061" s="3">
        <f t="shared" si="221"/>
        <v>1</v>
      </c>
      <c r="D7061" t="s">
        <v>7</v>
      </c>
      <c r="E7061">
        <v>6</v>
      </c>
      <c r="F7061">
        <v>303516</v>
      </c>
      <c r="G7061">
        <v>6825</v>
      </c>
    </row>
    <row r="7062" spans="1:7">
      <c r="A7062" s="2">
        <v>44021</v>
      </c>
      <c r="B7062" s="2">
        <f t="shared" si="220"/>
        <v>44043</v>
      </c>
      <c r="C7062" s="3">
        <f t="shared" si="221"/>
        <v>1</v>
      </c>
      <c r="D7062" t="s">
        <v>22</v>
      </c>
      <c r="E7062">
        <v>8</v>
      </c>
      <c r="F7062">
        <v>35604</v>
      </c>
      <c r="G7062">
        <v>1707</v>
      </c>
    </row>
    <row r="7063" spans="1:7">
      <c r="A7063" s="2">
        <v>44021</v>
      </c>
      <c r="B7063" s="2">
        <f t="shared" si="220"/>
        <v>44043</v>
      </c>
      <c r="C7063" s="3">
        <f t="shared" si="221"/>
        <v>1</v>
      </c>
      <c r="D7063" t="s">
        <v>38</v>
      </c>
      <c r="E7063">
        <v>9</v>
      </c>
      <c r="F7063">
        <v>47209</v>
      </c>
      <c r="G7063">
        <v>4348</v>
      </c>
    </row>
    <row r="7064" spans="1:7">
      <c r="A7064" s="2">
        <v>44021</v>
      </c>
      <c r="B7064" s="2">
        <f t="shared" si="220"/>
        <v>44043</v>
      </c>
      <c r="C7064" s="3">
        <f t="shared" si="221"/>
        <v>1</v>
      </c>
      <c r="D7064" t="s">
        <v>45</v>
      </c>
      <c r="E7064">
        <v>10</v>
      </c>
      <c r="F7064">
        <v>12531</v>
      </c>
      <c r="G7064">
        <v>517</v>
      </c>
    </row>
    <row r="7065" spans="1:7">
      <c r="A7065" s="2">
        <v>44021</v>
      </c>
      <c r="B7065" s="2">
        <f t="shared" si="220"/>
        <v>44043</v>
      </c>
      <c r="C7065" s="3">
        <f t="shared" si="221"/>
        <v>1</v>
      </c>
      <c r="D7065" t="s">
        <v>33</v>
      </c>
      <c r="E7065">
        <v>11</v>
      </c>
      <c r="F7065">
        <v>10679</v>
      </c>
      <c r="G7065">
        <v>568</v>
      </c>
    </row>
    <row r="7066" spans="1:7">
      <c r="A7066" s="2">
        <v>44021</v>
      </c>
      <c r="B7066" s="2">
        <f t="shared" si="220"/>
        <v>44043</v>
      </c>
      <c r="C7066" s="3">
        <f t="shared" si="221"/>
        <v>1</v>
      </c>
      <c r="D7066" t="s">
        <v>15</v>
      </c>
      <c r="E7066">
        <v>12</v>
      </c>
      <c r="F7066">
        <v>232710</v>
      </c>
      <c r="G7066">
        <v>4008</v>
      </c>
    </row>
    <row r="7067" spans="1:7">
      <c r="A7067" s="2">
        <v>44021</v>
      </c>
      <c r="B7067" s="2">
        <f t="shared" si="220"/>
        <v>44043</v>
      </c>
      <c r="C7067" s="3">
        <f t="shared" si="221"/>
        <v>1</v>
      </c>
      <c r="D7067" t="s">
        <v>18</v>
      </c>
      <c r="E7067">
        <v>13</v>
      </c>
      <c r="F7067">
        <v>98693</v>
      </c>
      <c r="G7067">
        <v>2880</v>
      </c>
    </row>
    <row r="7068" spans="1:7">
      <c r="A7068" s="2">
        <v>44021</v>
      </c>
      <c r="B7068" s="2">
        <f t="shared" si="220"/>
        <v>44043</v>
      </c>
      <c r="C7068" s="3">
        <f t="shared" si="221"/>
        <v>1</v>
      </c>
      <c r="D7068" t="s">
        <v>57</v>
      </c>
      <c r="E7068">
        <v>66</v>
      </c>
      <c r="F7068">
        <v>1278</v>
      </c>
      <c r="G7068">
        <v>6</v>
      </c>
    </row>
    <row r="7069" spans="1:7">
      <c r="A7069" s="2">
        <v>44021</v>
      </c>
      <c r="B7069" s="2">
        <f t="shared" si="220"/>
        <v>44043</v>
      </c>
      <c r="C7069" s="3">
        <f t="shared" si="221"/>
        <v>1</v>
      </c>
      <c r="D7069" t="s">
        <v>26</v>
      </c>
      <c r="E7069">
        <v>15</v>
      </c>
      <c r="F7069">
        <v>1112</v>
      </c>
      <c r="G7069">
        <v>19</v>
      </c>
    </row>
    <row r="7070" spans="1:7">
      <c r="A7070" s="2">
        <v>44021</v>
      </c>
      <c r="B7070" s="2">
        <f t="shared" si="220"/>
        <v>44043</v>
      </c>
      <c r="C7070" s="3">
        <f t="shared" si="221"/>
        <v>1</v>
      </c>
      <c r="D7070" t="s">
        <v>53</v>
      </c>
      <c r="E7070">
        <v>16</v>
      </c>
      <c r="F7070">
        <v>9598</v>
      </c>
      <c r="G7070">
        <v>101</v>
      </c>
    </row>
    <row r="7071" spans="1:7">
      <c r="A7071" s="2">
        <v>44021</v>
      </c>
      <c r="B7071" s="2">
        <f t="shared" si="220"/>
        <v>44043</v>
      </c>
      <c r="C7071" s="3">
        <f t="shared" si="221"/>
        <v>1</v>
      </c>
      <c r="D7071" t="s">
        <v>6</v>
      </c>
      <c r="E7071">
        <v>17</v>
      </c>
      <c r="F7071">
        <v>152188</v>
      </c>
      <c r="G7071">
        <v>7333</v>
      </c>
    </row>
    <row r="7072" spans="1:7">
      <c r="A7072" s="2">
        <v>44021</v>
      </c>
      <c r="B7072" s="2">
        <f t="shared" si="220"/>
        <v>44043</v>
      </c>
      <c r="C7072" s="3">
        <f t="shared" si="221"/>
        <v>1</v>
      </c>
      <c r="D7072" t="s">
        <v>27</v>
      </c>
      <c r="E7072">
        <v>18</v>
      </c>
      <c r="F7072">
        <v>50829</v>
      </c>
      <c r="G7072">
        <v>2739</v>
      </c>
    </row>
    <row r="7073" spans="1:7">
      <c r="A7073" s="2">
        <v>44021</v>
      </c>
      <c r="B7073" s="2">
        <f t="shared" si="220"/>
        <v>44043</v>
      </c>
      <c r="C7073" s="3">
        <f t="shared" si="221"/>
        <v>1</v>
      </c>
      <c r="D7073" t="s">
        <v>39</v>
      </c>
      <c r="E7073">
        <v>19</v>
      </c>
      <c r="F7073">
        <v>33316</v>
      </c>
      <c r="G7073">
        <v>742</v>
      </c>
    </row>
    <row r="7074" spans="1:7">
      <c r="A7074" s="2">
        <v>44021</v>
      </c>
      <c r="B7074" s="2">
        <f t="shared" si="220"/>
        <v>44043</v>
      </c>
      <c r="C7074" s="3">
        <f t="shared" si="221"/>
        <v>1</v>
      </c>
      <c r="D7074" t="s">
        <v>34</v>
      </c>
      <c r="E7074">
        <v>20</v>
      </c>
      <c r="F7074">
        <v>18031</v>
      </c>
      <c r="G7074">
        <v>294</v>
      </c>
    </row>
    <row r="7075" spans="1:7">
      <c r="A7075" s="2">
        <v>44021</v>
      </c>
      <c r="B7075" s="2">
        <f t="shared" si="220"/>
        <v>44043</v>
      </c>
      <c r="C7075" s="3">
        <f t="shared" si="221"/>
        <v>1</v>
      </c>
      <c r="D7075" t="s">
        <v>28</v>
      </c>
      <c r="E7075">
        <v>21</v>
      </c>
      <c r="F7075">
        <v>18576</v>
      </c>
      <c r="G7075">
        <v>640</v>
      </c>
    </row>
    <row r="7076" spans="1:7">
      <c r="A7076" s="2">
        <v>44021</v>
      </c>
      <c r="B7076" s="2">
        <f t="shared" si="220"/>
        <v>44043</v>
      </c>
      <c r="C7076" s="3">
        <f t="shared" si="221"/>
        <v>1</v>
      </c>
      <c r="D7076" t="s">
        <v>40</v>
      </c>
      <c r="E7076">
        <v>22</v>
      </c>
      <c r="F7076">
        <v>72102</v>
      </c>
      <c r="G7076">
        <v>3355</v>
      </c>
    </row>
    <row r="7077" spans="1:7">
      <c r="A7077" s="2">
        <v>44021</v>
      </c>
      <c r="B7077" s="2">
        <f t="shared" si="220"/>
        <v>44043</v>
      </c>
      <c r="C7077" s="3">
        <f t="shared" si="221"/>
        <v>1</v>
      </c>
      <c r="D7077" t="s">
        <v>51</v>
      </c>
      <c r="E7077">
        <v>23</v>
      </c>
      <c r="F7077">
        <v>3486</v>
      </c>
      <c r="G7077">
        <v>111</v>
      </c>
    </row>
    <row r="7078" spans="1:7">
      <c r="A7078" s="2">
        <v>44021</v>
      </c>
      <c r="B7078" s="2">
        <f t="shared" si="220"/>
        <v>44043</v>
      </c>
      <c r="C7078" s="3">
        <f t="shared" si="221"/>
        <v>1</v>
      </c>
      <c r="D7078" t="s">
        <v>23</v>
      </c>
      <c r="E7078">
        <v>24</v>
      </c>
      <c r="F7078">
        <v>72037</v>
      </c>
      <c r="G7078">
        <v>3288</v>
      </c>
    </row>
    <row r="7079" spans="1:7">
      <c r="A7079" s="2">
        <v>44021</v>
      </c>
      <c r="B7079" s="2">
        <f t="shared" si="220"/>
        <v>44043</v>
      </c>
      <c r="C7079" s="3">
        <f t="shared" si="221"/>
        <v>1</v>
      </c>
      <c r="D7079" t="s">
        <v>9</v>
      </c>
      <c r="E7079">
        <v>25</v>
      </c>
      <c r="F7079">
        <v>110897</v>
      </c>
      <c r="G7079">
        <v>8268</v>
      </c>
    </row>
    <row r="7080" spans="1:7">
      <c r="A7080" s="2">
        <v>44021</v>
      </c>
      <c r="B7080" s="2">
        <f t="shared" si="220"/>
        <v>44043</v>
      </c>
      <c r="C7080" s="3">
        <f t="shared" si="221"/>
        <v>1</v>
      </c>
      <c r="D7080" t="s">
        <v>42</v>
      </c>
      <c r="E7080">
        <v>26</v>
      </c>
      <c r="F7080">
        <v>75247</v>
      </c>
      <c r="G7080">
        <v>6275</v>
      </c>
    </row>
    <row r="7081" spans="1:7">
      <c r="A7081" s="2">
        <v>44021</v>
      </c>
      <c r="B7081" s="2">
        <f t="shared" si="220"/>
        <v>44043</v>
      </c>
      <c r="C7081" s="3">
        <f t="shared" si="221"/>
        <v>1</v>
      </c>
      <c r="D7081" t="s">
        <v>29</v>
      </c>
      <c r="E7081">
        <v>27</v>
      </c>
      <c r="F7081">
        <v>40201</v>
      </c>
      <c r="G7081">
        <v>1528</v>
      </c>
    </row>
    <row r="7082" spans="1:7">
      <c r="A7082" s="2">
        <v>44021</v>
      </c>
      <c r="B7082" s="2">
        <f t="shared" si="220"/>
        <v>44043</v>
      </c>
      <c r="C7082" s="3">
        <f t="shared" si="221"/>
        <v>1</v>
      </c>
      <c r="D7082" t="s">
        <v>46</v>
      </c>
      <c r="E7082">
        <v>28</v>
      </c>
      <c r="F7082">
        <v>33591</v>
      </c>
      <c r="G7082">
        <v>1204</v>
      </c>
    </row>
    <row r="7083" spans="1:7">
      <c r="A7083" s="2">
        <v>44021</v>
      </c>
      <c r="B7083" s="2">
        <f t="shared" si="220"/>
        <v>44043</v>
      </c>
      <c r="C7083" s="3">
        <f t="shared" si="221"/>
        <v>1</v>
      </c>
      <c r="D7083" t="s">
        <v>35</v>
      </c>
      <c r="E7083">
        <v>29</v>
      </c>
      <c r="F7083">
        <v>27301</v>
      </c>
      <c r="G7083">
        <v>1095</v>
      </c>
    </row>
    <row r="7084" spans="1:7">
      <c r="A7084" s="2">
        <v>44021</v>
      </c>
      <c r="B7084" s="2">
        <f t="shared" si="220"/>
        <v>44043</v>
      </c>
      <c r="C7084" s="3">
        <f t="shared" si="221"/>
        <v>1</v>
      </c>
      <c r="D7084" t="s">
        <v>54</v>
      </c>
      <c r="E7084">
        <v>30</v>
      </c>
      <c r="F7084">
        <v>1466</v>
      </c>
      <c r="G7084">
        <v>25</v>
      </c>
    </row>
    <row r="7085" spans="1:7">
      <c r="A7085" s="2">
        <v>44021</v>
      </c>
      <c r="B7085" s="2">
        <f t="shared" si="220"/>
        <v>44043</v>
      </c>
      <c r="C7085" s="3">
        <f t="shared" si="221"/>
        <v>1</v>
      </c>
      <c r="D7085" t="s">
        <v>12</v>
      </c>
      <c r="E7085">
        <v>31</v>
      </c>
      <c r="F7085">
        <v>20658</v>
      </c>
      <c r="G7085">
        <v>294</v>
      </c>
    </row>
    <row r="7086" spans="1:7">
      <c r="A7086" s="2">
        <v>44021</v>
      </c>
      <c r="B7086" s="2">
        <f t="shared" si="220"/>
        <v>44043</v>
      </c>
      <c r="C7086" s="3">
        <f t="shared" si="221"/>
        <v>1</v>
      </c>
      <c r="D7086" t="s">
        <v>24</v>
      </c>
      <c r="E7086">
        <v>32</v>
      </c>
      <c r="F7086">
        <v>25055</v>
      </c>
      <c r="G7086">
        <v>574</v>
      </c>
    </row>
    <row r="7087" spans="1:7">
      <c r="A7087" s="2">
        <v>44021</v>
      </c>
      <c r="B7087" s="2">
        <f t="shared" si="220"/>
        <v>44043</v>
      </c>
      <c r="C7087" s="3">
        <f t="shared" si="221"/>
        <v>1</v>
      </c>
      <c r="D7087" t="s">
        <v>19</v>
      </c>
      <c r="E7087">
        <v>33</v>
      </c>
      <c r="F7087">
        <v>5973</v>
      </c>
      <c r="G7087">
        <v>387</v>
      </c>
    </row>
    <row r="7088" spans="1:7">
      <c r="A7088" s="2">
        <v>44021</v>
      </c>
      <c r="B7088" s="2">
        <f t="shared" si="220"/>
        <v>44043</v>
      </c>
      <c r="C7088" s="3">
        <f t="shared" si="221"/>
        <v>1</v>
      </c>
      <c r="D7088" t="s">
        <v>21</v>
      </c>
      <c r="E7088">
        <v>34</v>
      </c>
      <c r="F7088">
        <v>176217</v>
      </c>
      <c r="G7088">
        <v>15448</v>
      </c>
    </row>
    <row r="7089" spans="1:7">
      <c r="A7089" s="2">
        <v>44021</v>
      </c>
      <c r="B7089" s="2">
        <f t="shared" si="220"/>
        <v>44043</v>
      </c>
      <c r="C7089" s="3">
        <f t="shared" si="221"/>
        <v>1</v>
      </c>
      <c r="D7089" t="s">
        <v>47</v>
      </c>
      <c r="E7089">
        <v>35</v>
      </c>
      <c r="F7089">
        <v>14251</v>
      </c>
      <c r="G7089">
        <v>533</v>
      </c>
    </row>
    <row r="7090" spans="1:7">
      <c r="A7090" s="2">
        <v>44021</v>
      </c>
      <c r="B7090" s="2">
        <f t="shared" si="220"/>
        <v>44043</v>
      </c>
      <c r="C7090" s="3">
        <f t="shared" si="221"/>
        <v>1</v>
      </c>
      <c r="D7090" t="s">
        <v>16</v>
      </c>
      <c r="E7090">
        <v>36</v>
      </c>
      <c r="F7090">
        <v>404207</v>
      </c>
      <c r="G7090">
        <v>31979</v>
      </c>
    </row>
    <row r="7091" spans="1:7">
      <c r="A7091" s="2">
        <v>44021</v>
      </c>
      <c r="B7091" s="2">
        <f t="shared" si="220"/>
        <v>44043</v>
      </c>
      <c r="C7091" s="3">
        <f t="shared" si="221"/>
        <v>1</v>
      </c>
      <c r="D7091" t="s">
        <v>20</v>
      </c>
      <c r="E7091">
        <v>37</v>
      </c>
      <c r="F7091">
        <v>79564</v>
      </c>
      <c r="G7091">
        <v>1487</v>
      </c>
    </row>
    <row r="7092" spans="1:7">
      <c r="A7092" s="2">
        <v>44021</v>
      </c>
      <c r="B7092" s="2">
        <f t="shared" si="220"/>
        <v>44043</v>
      </c>
      <c r="C7092" s="3">
        <f t="shared" si="221"/>
        <v>1</v>
      </c>
      <c r="D7092" t="s">
        <v>48</v>
      </c>
      <c r="E7092">
        <v>38</v>
      </c>
      <c r="F7092">
        <v>4074</v>
      </c>
      <c r="G7092">
        <v>89</v>
      </c>
    </row>
    <row r="7093" spans="1:7">
      <c r="A7093" s="2">
        <v>44021</v>
      </c>
      <c r="B7093" s="2">
        <f t="shared" si="220"/>
        <v>44043</v>
      </c>
      <c r="C7093" s="3">
        <f t="shared" si="221"/>
        <v>1</v>
      </c>
      <c r="D7093" t="s">
        <v>59</v>
      </c>
      <c r="E7093">
        <v>69</v>
      </c>
      <c r="F7093">
        <v>31</v>
      </c>
      <c r="G7093">
        <v>2</v>
      </c>
    </row>
    <row r="7094" spans="1:7">
      <c r="A7094" s="2">
        <v>44021</v>
      </c>
      <c r="B7094" s="2">
        <f t="shared" si="220"/>
        <v>44043</v>
      </c>
      <c r="C7094" s="3">
        <f t="shared" si="221"/>
        <v>1</v>
      </c>
      <c r="D7094" t="s">
        <v>41</v>
      </c>
      <c r="E7094">
        <v>39</v>
      </c>
      <c r="F7094">
        <v>61331</v>
      </c>
      <c r="G7094">
        <v>3006</v>
      </c>
    </row>
    <row r="7095" spans="1:7">
      <c r="A7095" s="2">
        <v>44021</v>
      </c>
      <c r="B7095" s="2">
        <f t="shared" si="220"/>
        <v>44043</v>
      </c>
      <c r="C7095" s="3">
        <f t="shared" si="221"/>
        <v>1</v>
      </c>
      <c r="D7095" t="s">
        <v>30</v>
      </c>
      <c r="E7095">
        <v>40</v>
      </c>
      <c r="F7095">
        <v>18496</v>
      </c>
      <c r="G7095">
        <v>410</v>
      </c>
    </row>
    <row r="7096" spans="1:7">
      <c r="A7096" s="2">
        <v>44021</v>
      </c>
      <c r="B7096" s="2">
        <f t="shared" si="220"/>
        <v>44043</v>
      </c>
      <c r="C7096" s="3">
        <f t="shared" si="221"/>
        <v>1</v>
      </c>
      <c r="D7096" t="s">
        <v>14</v>
      </c>
      <c r="E7096">
        <v>41</v>
      </c>
      <c r="F7096">
        <v>11247</v>
      </c>
      <c r="G7096">
        <v>233</v>
      </c>
    </row>
    <row r="7097" spans="1:7">
      <c r="A7097" s="2">
        <v>44021</v>
      </c>
      <c r="B7097" s="2">
        <f t="shared" si="220"/>
        <v>44043</v>
      </c>
      <c r="C7097" s="3">
        <f t="shared" si="221"/>
        <v>1</v>
      </c>
      <c r="D7097" t="s">
        <v>31</v>
      </c>
      <c r="E7097">
        <v>42</v>
      </c>
      <c r="F7097">
        <v>97634</v>
      </c>
      <c r="G7097">
        <v>6895</v>
      </c>
    </row>
    <row r="7098" spans="1:7">
      <c r="A7098" s="2">
        <v>44021</v>
      </c>
      <c r="B7098" s="2">
        <f t="shared" si="220"/>
        <v>44043</v>
      </c>
      <c r="C7098" s="3">
        <f t="shared" si="221"/>
        <v>1</v>
      </c>
      <c r="D7098" t="s">
        <v>55</v>
      </c>
      <c r="E7098">
        <v>72</v>
      </c>
      <c r="F7098">
        <v>8862</v>
      </c>
      <c r="G7098">
        <v>159</v>
      </c>
    </row>
    <row r="7099" spans="1:7">
      <c r="A7099" s="2">
        <v>44021</v>
      </c>
      <c r="B7099" s="2">
        <f t="shared" si="220"/>
        <v>44043</v>
      </c>
      <c r="C7099" s="3">
        <f t="shared" si="221"/>
        <v>1</v>
      </c>
      <c r="D7099" t="s">
        <v>17</v>
      </c>
      <c r="E7099">
        <v>44</v>
      </c>
      <c r="F7099">
        <v>17243</v>
      </c>
      <c r="G7099">
        <v>974</v>
      </c>
    </row>
    <row r="7100" spans="1:7">
      <c r="A7100" s="2">
        <v>44021</v>
      </c>
      <c r="B7100" s="2">
        <f t="shared" si="220"/>
        <v>44043</v>
      </c>
      <c r="C7100" s="3">
        <f t="shared" si="221"/>
        <v>1</v>
      </c>
      <c r="D7100" t="s">
        <v>32</v>
      </c>
      <c r="E7100">
        <v>45</v>
      </c>
      <c r="F7100">
        <v>50691</v>
      </c>
      <c r="G7100">
        <v>905</v>
      </c>
    </row>
    <row r="7101" spans="1:7">
      <c r="A7101" s="2">
        <v>44021</v>
      </c>
      <c r="B7101" s="2">
        <f t="shared" si="220"/>
        <v>44043</v>
      </c>
      <c r="C7101" s="3">
        <f t="shared" si="221"/>
        <v>1</v>
      </c>
      <c r="D7101" t="s">
        <v>43</v>
      </c>
      <c r="E7101">
        <v>46</v>
      </c>
      <c r="F7101">
        <v>7336</v>
      </c>
      <c r="G7101">
        <v>101</v>
      </c>
    </row>
    <row r="7102" spans="1:7">
      <c r="A7102" s="2">
        <v>44021</v>
      </c>
      <c r="B7102" s="2">
        <f t="shared" si="220"/>
        <v>44043</v>
      </c>
      <c r="C7102" s="3">
        <f t="shared" si="221"/>
        <v>1</v>
      </c>
      <c r="D7102" t="s">
        <v>25</v>
      </c>
      <c r="E7102">
        <v>47</v>
      </c>
      <c r="F7102">
        <v>56531</v>
      </c>
      <c r="G7102">
        <v>700</v>
      </c>
    </row>
    <row r="7103" spans="1:7">
      <c r="A7103" s="2">
        <v>44021</v>
      </c>
      <c r="B7103" s="2">
        <f t="shared" si="220"/>
        <v>44043</v>
      </c>
      <c r="C7103" s="3">
        <f t="shared" si="221"/>
        <v>1</v>
      </c>
      <c r="D7103" t="s">
        <v>11</v>
      </c>
      <c r="E7103">
        <v>48</v>
      </c>
      <c r="F7103">
        <v>240025</v>
      </c>
      <c r="G7103">
        <v>3037</v>
      </c>
    </row>
    <row r="7104" spans="1:7">
      <c r="A7104" s="2">
        <v>44021</v>
      </c>
      <c r="B7104" s="2">
        <f t="shared" si="220"/>
        <v>44043</v>
      </c>
      <c r="C7104" s="3">
        <f t="shared" si="221"/>
        <v>1</v>
      </c>
      <c r="D7104" t="s">
        <v>13</v>
      </c>
      <c r="E7104">
        <v>49</v>
      </c>
      <c r="F7104">
        <v>27632</v>
      </c>
      <c r="G7104">
        <v>205</v>
      </c>
    </row>
    <row r="7105" spans="1:7">
      <c r="A7105" s="2">
        <v>44021</v>
      </c>
      <c r="B7105" s="2">
        <f t="shared" si="220"/>
        <v>44043</v>
      </c>
      <c r="C7105" s="3">
        <f t="shared" si="221"/>
        <v>1</v>
      </c>
      <c r="D7105" t="s">
        <v>36</v>
      </c>
      <c r="E7105">
        <v>50</v>
      </c>
      <c r="F7105">
        <v>1272</v>
      </c>
      <c r="G7105">
        <v>56</v>
      </c>
    </row>
    <row r="7106" spans="1:7">
      <c r="A7106" s="2">
        <v>44021</v>
      </c>
      <c r="B7106" s="2">
        <f t="shared" si="220"/>
        <v>44043</v>
      </c>
      <c r="C7106" s="3">
        <f t="shared" si="221"/>
        <v>1</v>
      </c>
      <c r="D7106" t="s">
        <v>56</v>
      </c>
      <c r="E7106">
        <v>78</v>
      </c>
      <c r="F7106">
        <v>153</v>
      </c>
      <c r="G7106">
        <v>6</v>
      </c>
    </row>
    <row r="7107" spans="1:7">
      <c r="A7107" s="2">
        <v>44021</v>
      </c>
      <c r="B7107" s="2">
        <f t="shared" si="220"/>
        <v>44043</v>
      </c>
      <c r="C7107" s="3">
        <f t="shared" si="221"/>
        <v>1</v>
      </c>
      <c r="D7107" t="s">
        <v>37</v>
      </c>
      <c r="E7107">
        <v>51</v>
      </c>
      <c r="F7107">
        <v>67988</v>
      </c>
      <c r="G7107">
        <v>1937</v>
      </c>
    </row>
    <row r="7108" spans="1:7">
      <c r="A7108" s="2">
        <v>44021</v>
      </c>
      <c r="B7108" s="2">
        <f t="shared" ref="B7108:B7171" si="222">EOMONTH(A7108,0)</f>
        <v>44043</v>
      </c>
      <c r="C7108" s="3">
        <f t="shared" ref="C7108:C7171" si="223">IF(A7108=B7108,0,1)</f>
        <v>1</v>
      </c>
      <c r="D7108" t="s">
        <v>5</v>
      </c>
      <c r="E7108">
        <v>53</v>
      </c>
      <c r="F7108">
        <v>40369</v>
      </c>
      <c r="G7108">
        <v>1410</v>
      </c>
    </row>
    <row r="7109" spans="1:7">
      <c r="A7109" s="2">
        <v>44021</v>
      </c>
      <c r="B7109" s="2">
        <f t="shared" si="222"/>
        <v>44043</v>
      </c>
      <c r="C7109" s="3">
        <f t="shared" si="223"/>
        <v>1</v>
      </c>
      <c r="D7109" t="s">
        <v>58</v>
      </c>
      <c r="E7109">
        <v>54</v>
      </c>
      <c r="F7109">
        <v>3826</v>
      </c>
      <c r="G7109">
        <v>95</v>
      </c>
    </row>
    <row r="7110" spans="1:7">
      <c r="A7110" s="2">
        <v>44021</v>
      </c>
      <c r="B7110" s="2">
        <f t="shared" si="222"/>
        <v>44043</v>
      </c>
      <c r="C7110" s="3">
        <f t="shared" si="223"/>
        <v>1</v>
      </c>
      <c r="D7110" t="s">
        <v>10</v>
      </c>
      <c r="E7110">
        <v>55</v>
      </c>
      <c r="F7110">
        <v>37358</v>
      </c>
      <c r="G7110">
        <v>821</v>
      </c>
    </row>
    <row r="7111" spans="1:7">
      <c r="A7111" s="2">
        <v>44021</v>
      </c>
      <c r="B7111" s="2">
        <f t="shared" si="222"/>
        <v>44043</v>
      </c>
      <c r="C7111" s="3">
        <f t="shared" si="223"/>
        <v>1</v>
      </c>
      <c r="D7111" t="s">
        <v>49</v>
      </c>
      <c r="E7111">
        <v>56</v>
      </c>
      <c r="F7111">
        <v>1774</v>
      </c>
      <c r="G7111">
        <v>21</v>
      </c>
    </row>
    <row r="7112" spans="1:7">
      <c r="A7112" s="2">
        <v>44022</v>
      </c>
      <c r="B7112" s="2">
        <f t="shared" si="222"/>
        <v>44043</v>
      </c>
      <c r="C7112" s="3">
        <f t="shared" si="223"/>
        <v>1</v>
      </c>
      <c r="D7112" t="s">
        <v>52</v>
      </c>
      <c r="E7112">
        <v>1</v>
      </c>
      <c r="F7112">
        <v>50508</v>
      </c>
      <c r="G7112">
        <v>1104</v>
      </c>
    </row>
    <row r="7113" spans="1:7">
      <c r="A7113" s="2">
        <v>44022</v>
      </c>
      <c r="B7113" s="2">
        <f t="shared" si="222"/>
        <v>44043</v>
      </c>
      <c r="C7113" s="3">
        <f t="shared" si="223"/>
        <v>1</v>
      </c>
      <c r="D7113" t="s">
        <v>50</v>
      </c>
      <c r="E7113">
        <v>2</v>
      </c>
      <c r="F7113">
        <v>1579</v>
      </c>
      <c r="G7113">
        <v>15</v>
      </c>
    </row>
    <row r="7114" spans="1:7">
      <c r="A7114" s="2">
        <v>44022</v>
      </c>
      <c r="B7114" s="2">
        <f t="shared" si="222"/>
        <v>44043</v>
      </c>
      <c r="C7114" s="3">
        <f t="shared" si="223"/>
        <v>1</v>
      </c>
      <c r="D7114" t="s">
        <v>8</v>
      </c>
      <c r="E7114">
        <v>4</v>
      </c>
      <c r="F7114">
        <v>116947</v>
      </c>
      <c r="G7114">
        <v>2093</v>
      </c>
    </row>
    <row r="7115" spans="1:7">
      <c r="A7115" s="2">
        <v>44022</v>
      </c>
      <c r="B7115" s="2">
        <f t="shared" si="222"/>
        <v>44043</v>
      </c>
      <c r="C7115" s="3">
        <f t="shared" si="223"/>
        <v>1</v>
      </c>
      <c r="D7115" t="s">
        <v>44</v>
      </c>
      <c r="E7115">
        <v>5</v>
      </c>
      <c r="F7115">
        <v>26803</v>
      </c>
      <c r="G7115">
        <v>313</v>
      </c>
    </row>
    <row r="7116" spans="1:7">
      <c r="A7116" s="2">
        <v>44022</v>
      </c>
      <c r="B7116" s="2">
        <f t="shared" si="222"/>
        <v>44043</v>
      </c>
      <c r="C7116" s="3">
        <f t="shared" si="223"/>
        <v>1</v>
      </c>
      <c r="D7116" t="s">
        <v>7</v>
      </c>
      <c r="E7116">
        <v>6</v>
      </c>
      <c r="F7116">
        <v>311505</v>
      </c>
      <c r="G7116">
        <v>6936</v>
      </c>
    </row>
    <row r="7117" spans="1:7">
      <c r="A7117" s="2">
        <v>44022</v>
      </c>
      <c r="B7117" s="2">
        <f t="shared" si="222"/>
        <v>44043</v>
      </c>
      <c r="C7117" s="3">
        <f t="shared" si="223"/>
        <v>1</v>
      </c>
      <c r="D7117" t="s">
        <v>22</v>
      </c>
      <c r="E7117">
        <v>8</v>
      </c>
      <c r="F7117">
        <v>36210</v>
      </c>
      <c r="G7117">
        <v>1724</v>
      </c>
    </row>
    <row r="7118" spans="1:7">
      <c r="A7118" s="2">
        <v>44022</v>
      </c>
      <c r="B7118" s="2">
        <f t="shared" si="222"/>
        <v>44043</v>
      </c>
      <c r="C7118" s="3">
        <f t="shared" si="223"/>
        <v>1</v>
      </c>
      <c r="D7118" t="s">
        <v>38</v>
      </c>
      <c r="E7118">
        <v>9</v>
      </c>
      <c r="F7118">
        <v>47287</v>
      </c>
      <c r="G7118">
        <v>4348</v>
      </c>
    </row>
    <row r="7119" spans="1:7">
      <c r="A7119" s="2">
        <v>44022</v>
      </c>
      <c r="B7119" s="2">
        <f t="shared" si="222"/>
        <v>44043</v>
      </c>
      <c r="C7119" s="3">
        <f t="shared" si="223"/>
        <v>1</v>
      </c>
      <c r="D7119" t="s">
        <v>45</v>
      </c>
      <c r="E7119">
        <v>10</v>
      </c>
      <c r="F7119">
        <v>12652</v>
      </c>
      <c r="G7119">
        <v>517</v>
      </c>
    </row>
    <row r="7120" spans="1:7">
      <c r="A7120" s="2">
        <v>44022</v>
      </c>
      <c r="B7120" s="2">
        <f t="shared" si="222"/>
        <v>44043</v>
      </c>
      <c r="C7120" s="3">
        <f t="shared" si="223"/>
        <v>1</v>
      </c>
      <c r="D7120" t="s">
        <v>33</v>
      </c>
      <c r="E7120">
        <v>11</v>
      </c>
      <c r="F7120">
        <v>10743</v>
      </c>
      <c r="G7120">
        <v>568</v>
      </c>
    </row>
    <row r="7121" spans="1:7">
      <c r="A7121" s="2">
        <v>44022</v>
      </c>
      <c r="B7121" s="2">
        <f t="shared" si="222"/>
        <v>44043</v>
      </c>
      <c r="C7121" s="3">
        <f t="shared" si="223"/>
        <v>1</v>
      </c>
      <c r="D7121" t="s">
        <v>15</v>
      </c>
      <c r="E7121">
        <v>12</v>
      </c>
      <c r="F7121">
        <v>244143</v>
      </c>
      <c r="G7121">
        <v>4101</v>
      </c>
    </row>
    <row r="7122" spans="1:7">
      <c r="A7122" s="2">
        <v>44022</v>
      </c>
      <c r="B7122" s="2">
        <f t="shared" si="222"/>
        <v>44043</v>
      </c>
      <c r="C7122" s="3">
        <f t="shared" si="223"/>
        <v>1</v>
      </c>
      <c r="D7122" t="s">
        <v>18</v>
      </c>
      <c r="E7122">
        <v>13</v>
      </c>
      <c r="F7122">
        <v>103597</v>
      </c>
      <c r="G7122">
        <v>2915</v>
      </c>
    </row>
    <row r="7123" spans="1:7">
      <c r="A7123" s="2">
        <v>44022</v>
      </c>
      <c r="B7123" s="2">
        <f t="shared" si="222"/>
        <v>44043</v>
      </c>
      <c r="C7123" s="3">
        <f t="shared" si="223"/>
        <v>1</v>
      </c>
      <c r="D7123" t="s">
        <v>57</v>
      </c>
      <c r="E7123">
        <v>66</v>
      </c>
      <c r="F7123">
        <v>1279</v>
      </c>
      <c r="G7123">
        <v>6</v>
      </c>
    </row>
    <row r="7124" spans="1:7">
      <c r="A7124" s="2">
        <v>44022</v>
      </c>
      <c r="B7124" s="2">
        <f t="shared" si="222"/>
        <v>44043</v>
      </c>
      <c r="C7124" s="3">
        <f t="shared" si="223"/>
        <v>1</v>
      </c>
      <c r="D7124" t="s">
        <v>26</v>
      </c>
      <c r="E7124">
        <v>15</v>
      </c>
      <c r="F7124">
        <v>1139</v>
      </c>
      <c r="G7124">
        <v>19</v>
      </c>
    </row>
    <row r="7125" spans="1:7">
      <c r="A7125" s="2">
        <v>44022</v>
      </c>
      <c r="B7125" s="2">
        <f t="shared" si="222"/>
        <v>44043</v>
      </c>
      <c r="C7125" s="3">
        <f t="shared" si="223"/>
        <v>1</v>
      </c>
      <c r="D7125" t="s">
        <v>53</v>
      </c>
      <c r="E7125">
        <v>16</v>
      </c>
      <c r="F7125">
        <v>10073</v>
      </c>
      <c r="G7125">
        <v>101</v>
      </c>
    </row>
    <row r="7126" spans="1:7">
      <c r="A7126" s="2">
        <v>44022</v>
      </c>
      <c r="B7126" s="2">
        <f t="shared" si="222"/>
        <v>44043</v>
      </c>
      <c r="C7126" s="3">
        <f t="shared" si="223"/>
        <v>1</v>
      </c>
      <c r="D7126" t="s">
        <v>6</v>
      </c>
      <c r="E7126">
        <v>17</v>
      </c>
      <c r="F7126">
        <v>153406</v>
      </c>
      <c r="G7126">
        <v>7349</v>
      </c>
    </row>
    <row r="7127" spans="1:7">
      <c r="A7127" s="2">
        <v>44022</v>
      </c>
      <c r="B7127" s="2">
        <f t="shared" si="222"/>
        <v>44043</v>
      </c>
      <c r="C7127" s="3">
        <f t="shared" si="223"/>
        <v>1</v>
      </c>
      <c r="D7127" t="s">
        <v>27</v>
      </c>
      <c r="E7127">
        <v>18</v>
      </c>
      <c r="F7127">
        <v>51567</v>
      </c>
      <c r="G7127">
        <v>2748</v>
      </c>
    </row>
    <row r="7128" spans="1:7">
      <c r="A7128" s="2">
        <v>44022</v>
      </c>
      <c r="B7128" s="2">
        <f t="shared" si="222"/>
        <v>44043</v>
      </c>
      <c r="C7128" s="3">
        <f t="shared" si="223"/>
        <v>1</v>
      </c>
      <c r="D7128" t="s">
        <v>39</v>
      </c>
      <c r="E7128">
        <v>19</v>
      </c>
      <c r="F7128">
        <v>34232</v>
      </c>
      <c r="G7128">
        <v>748</v>
      </c>
    </row>
    <row r="7129" spans="1:7">
      <c r="A7129" s="2">
        <v>44022</v>
      </c>
      <c r="B7129" s="2">
        <f t="shared" si="222"/>
        <v>44043</v>
      </c>
      <c r="C7129" s="3">
        <f t="shared" si="223"/>
        <v>1</v>
      </c>
      <c r="D7129" t="s">
        <v>34</v>
      </c>
      <c r="E7129">
        <v>20</v>
      </c>
      <c r="F7129">
        <v>18799</v>
      </c>
      <c r="G7129">
        <v>294</v>
      </c>
    </row>
    <row r="7130" spans="1:7">
      <c r="A7130" s="2">
        <v>44022</v>
      </c>
      <c r="B7130" s="2">
        <f t="shared" si="222"/>
        <v>44043</v>
      </c>
      <c r="C7130" s="3">
        <f t="shared" si="223"/>
        <v>1</v>
      </c>
      <c r="D7130" t="s">
        <v>28</v>
      </c>
      <c r="E7130">
        <v>21</v>
      </c>
      <c r="F7130">
        <v>19076</v>
      </c>
      <c r="G7130">
        <v>647</v>
      </c>
    </row>
    <row r="7131" spans="1:7">
      <c r="A7131" s="2">
        <v>44022</v>
      </c>
      <c r="B7131" s="2">
        <f t="shared" si="222"/>
        <v>44043</v>
      </c>
      <c r="C7131" s="3">
        <f t="shared" si="223"/>
        <v>1</v>
      </c>
      <c r="D7131" t="s">
        <v>40</v>
      </c>
      <c r="E7131">
        <v>22</v>
      </c>
      <c r="F7131">
        <v>74744</v>
      </c>
      <c r="G7131">
        <v>3380</v>
      </c>
    </row>
    <row r="7132" spans="1:7">
      <c r="A7132" s="2">
        <v>44022</v>
      </c>
      <c r="B7132" s="2">
        <f t="shared" si="222"/>
        <v>44043</v>
      </c>
      <c r="C7132" s="3">
        <f t="shared" si="223"/>
        <v>1</v>
      </c>
      <c r="D7132" t="s">
        <v>51</v>
      </c>
      <c r="E7132">
        <v>23</v>
      </c>
      <c r="F7132">
        <v>3499</v>
      </c>
      <c r="G7132">
        <v>111</v>
      </c>
    </row>
    <row r="7133" spans="1:7">
      <c r="A7133" s="2">
        <v>44022</v>
      </c>
      <c r="B7133" s="2">
        <f t="shared" si="222"/>
        <v>44043</v>
      </c>
      <c r="C7133" s="3">
        <f t="shared" si="223"/>
        <v>1</v>
      </c>
      <c r="D7133" t="s">
        <v>23</v>
      </c>
      <c r="E7133">
        <v>24</v>
      </c>
      <c r="F7133">
        <v>72503</v>
      </c>
      <c r="G7133">
        <v>3303</v>
      </c>
    </row>
    <row r="7134" spans="1:7">
      <c r="A7134" s="2">
        <v>44022</v>
      </c>
      <c r="B7134" s="2">
        <f t="shared" si="222"/>
        <v>44043</v>
      </c>
      <c r="C7134" s="3">
        <f t="shared" si="223"/>
        <v>1</v>
      </c>
      <c r="D7134" t="s">
        <v>9</v>
      </c>
      <c r="E7134">
        <v>25</v>
      </c>
      <c r="F7134">
        <v>111110</v>
      </c>
      <c r="G7134">
        <v>8296</v>
      </c>
    </row>
    <row r="7135" spans="1:7">
      <c r="A7135" s="2">
        <v>44022</v>
      </c>
      <c r="B7135" s="2">
        <f t="shared" si="222"/>
        <v>44043</v>
      </c>
      <c r="C7135" s="3">
        <f t="shared" si="223"/>
        <v>1</v>
      </c>
      <c r="D7135" t="s">
        <v>42</v>
      </c>
      <c r="E7135">
        <v>26</v>
      </c>
      <c r="F7135">
        <v>75871</v>
      </c>
      <c r="G7135">
        <v>6288</v>
      </c>
    </row>
    <row r="7136" spans="1:7">
      <c r="A7136" s="2">
        <v>44022</v>
      </c>
      <c r="B7136" s="2">
        <f t="shared" si="222"/>
        <v>44043</v>
      </c>
      <c r="C7136" s="3">
        <f t="shared" si="223"/>
        <v>1</v>
      </c>
      <c r="D7136" t="s">
        <v>29</v>
      </c>
      <c r="E7136">
        <v>27</v>
      </c>
      <c r="F7136">
        <v>40805</v>
      </c>
      <c r="G7136">
        <v>1533</v>
      </c>
    </row>
    <row r="7137" spans="1:7">
      <c r="A7137" s="2">
        <v>44022</v>
      </c>
      <c r="B7137" s="2">
        <f t="shared" si="222"/>
        <v>44043</v>
      </c>
      <c r="C7137" s="3">
        <f t="shared" si="223"/>
        <v>1</v>
      </c>
      <c r="D7137" t="s">
        <v>46</v>
      </c>
      <c r="E7137">
        <v>28</v>
      </c>
      <c r="F7137">
        <v>34622</v>
      </c>
      <c r="G7137">
        <v>1215</v>
      </c>
    </row>
    <row r="7138" spans="1:7">
      <c r="A7138" s="2">
        <v>44022</v>
      </c>
      <c r="B7138" s="2">
        <f t="shared" si="222"/>
        <v>44043</v>
      </c>
      <c r="C7138" s="3">
        <f t="shared" si="223"/>
        <v>1</v>
      </c>
      <c r="D7138" t="s">
        <v>35</v>
      </c>
      <c r="E7138">
        <v>29</v>
      </c>
      <c r="F7138">
        <v>28060</v>
      </c>
      <c r="G7138">
        <v>1107</v>
      </c>
    </row>
    <row r="7139" spans="1:7">
      <c r="A7139" s="2">
        <v>44022</v>
      </c>
      <c r="B7139" s="2">
        <f t="shared" si="222"/>
        <v>44043</v>
      </c>
      <c r="C7139" s="3">
        <f t="shared" si="223"/>
        <v>1</v>
      </c>
      <c r="D7139" t="s">
        <v>54</v>
      </c>
      <c r="E7139">
        <v>30</v>
      </c>
      <c r="F7139">
        <v>1593</v>
      </c>
      <c r="G7139">
        <v>28</v>
      </c>
    </row>
    <row r="7140" spans="1:7">
      <c r="A7140" s="2">
        <v>44022</v>
      </c>
      <c r="B7140" s="2">
        <f t="shared" si="222"/>
        <v>44043</v>
      </c>
      <c r="C7140" s="3">
        <f t="shared" si="223"/>
        <v>1</v>
      </c>
      <c r="D7140" t="s">
        <v>12</v>
      </c>
      <c r="E7140">
        <v>31</v>
      </c>
      <c r="F7140">
        <v>20834</v>
      </c>
      <c r="G7140">
        <v>294</v>
      </c>
    </row>
    <row r="7141" spans="1:7">
      <c r="A7141" s="2">
        <v>44022</v>
      </c>
      <c r="B7141" s="2">
        <f t="shared" si="222"/>
        <v>44043</v>
      </c>
      <c r="C7141" s="3">
        <f t="shared" si="223"/>
        <v>1</v>
      </c>
      <c r="D7141" t="s">
        <v>24</v>
      </c>
      <c r="E7141">
        <v>32</v>
      </c>
      <c r="F7141">
        <v>25961</v>
      </c>
      <c r="G7141">
        <v>581</v>
      </c>
    </row>
    <row r="7142" spans="1:7">
      <c r="A7142" s="2">
        <v>44022</v>
      </c>
      <c r="B7142" s="2">
        <f t="shared" si="222"/>
        <v>44043</v>
      </c>
      <c r="C7142" s="3">
        <f t="shared" si="223"/>
        <v>1</v>
      </c>
      <c r="D7142" t="s">
        <v>19</v>
      </c>
      <c r="E7142">
        <v>33</v>
      </c>
      <c r="F7142">
        <v>5991</v>
      </c>
      <c r="G7142">
        <v>390</v>
      </c>
    </row>
    <row r="7143" spans="1:7">
      <c r="A7143" s="2">
        <v>44022</v>
      </c>
      <c r="B7143" s="2">
        <f t="shared" si="222"/>
        <v>44043</v>
      </c>
      <c r="C7143" s="3">
        <f t="shared" si="223"/>
        <v>1</v>
      </c>
      <c r="D7143" t="s">
        <v>21</v>
      </c>
      <c r="E7143">
        <v>34</v>
      </c>
      <c r="F7143">
        <v>176575</v>
      </c>
      <c r="G7143">
        <v>15479</v>
      </c>
    </row>
    <row r="7144" spans="1:7">
      <c r="A7144" s="2">
        <v>44022</v>
      </c>
      <c r="B7144" s="2">
        <f t="shared" si="222"/>
        <v>44043</v>
      </c>
      <c r="C7144" s="3">
        <f t="shared" si="223"/>
        <v>1</v>
      </c>
      <c r="D7144" t="s">
        <v>47</v>
      </c>
      <c r="E7144">
        <v>35</v>
      </c>
      <c r="F7144">
        <v>14549</v>
      </c>
      <c r="G7144">
        <v>539</v>
      </c>
    </row>
    <row r="7145" spans="1:7">
      <c r="A7145" s="2">
        <v>44022</v>
      </c>
      <c r="B7145" s="2">
        <f t="shared" si="222"/>
        <v>44043</v>
      </c>
      <c r="C7145" s="3">
        <f t="shared" si="223"/>
        <v>1</v>
      </c>
      <c r="D7145" t="s">
        <v>16</v>
      </c>
      <c r="E7145">
        <v>36</v>
      </c>
      <c r="F7145">
        <v>404997</v>
      </c>
      <c r="G7145">
        <v>32004</v>
      </c>
    </row>
    <row r="7146" spans="1:7">
      <c r="A7146" s="2">
        <v>44022</v>
      </c>
      <c r="B7146" s="2">
        <f t="shared" si="222"/>
        <v>44043</v>
      </c>
      <c r="C7146" s="3">
        <f t="shared" si="223"/>
        <v>1</v>
      </c>
      <c r="D7146" t="s">
        <v>20</v>
      </c>
      <c r="E7146">
        <v>37</v>
      </c>
      <c r="F7146">
        <v>81737</v>
      </c>
      <c r="G7146">
        <v>1503</v>
      </c>
    </row>
    <row r="7147" spans="1:7">
      <c r="A7147" s="2">
        <v>44022</v>
      </c>
      <c r="B7147" s="2">
        <f t="shared" si="222"/>
        <v>44043</v>
      </c>
      <c r="C7147" s="3">
        <f t="shared" si="223"/>
        <v>1</v>
      </c>
      <c r="D7147" t="s">
        <v>48</v>
      </c>
      <c r="E7147">
        <v>38</v>
      </c>
      <c r="F7147">
        <v>4158</v>
      </c>
      <c r="G7147">
        <v>89</v>
      </c>
    </row>
    <row r="7148" spans="1:7">
      <c r="A7148" s="2">
        <v>44022</v>
      </c>
      <c r="B7148" s="2">
        <f t="shared" si="222"/>
        <v>44043</v>
      </c>
      <c r="C7148" s="3">
        <f t="shared" si="223"/>
        <v>1</v>
      </c>
      <c r="D7148" t="s">
        <v>59</v>
      </c>
      <c r="E7148">
        <v>69</v>
      </c>
      <c r="F7148">
        <v>31</v>
      </c>
      <c r="G7148">
        <v>2</v>
      </c>
    </row>
    <row r="7149" spans="1:7">
      <c r="A7149" s="2">
        <v>44022</v>
      </c>
      <c r="B7149" s="2">
        <f t="shared" si="222"/>
        <v>44043</v>
      </c>
      <c r="C7149" s="3">
        <f t="shared" si="223"/>
        <v>1</v>
      </c>
      <c r="D7149" t="s">
        <v>41</v>
      </c>
      <c r="E7149">
        <v>39</v>
      </c>
      <c r="F7149">
        <v>62856</v>
      </c>
      <c r="G7149">
        <v>3032</v>
      </c>
    </row>
    <row r="7150" spans="1:7">
      <c r="A7150" s="2">
        <v>44022</v>
      </c>
      <c r="B7150" s="2">
        <f t="shared" si="222"/>
        <v>44043</v>
      </c>
      <c r="C7150" s="3">
        <f t="shared" si="223"/>
        <v>1</v>
      </c>
      <c r="D7150" t="s">
        <v>30</v>
      </c>
      <c r="E7150">
        <v>40</v>
      </c>
      <c r="F7150">
        <v>19092</v>
      </c>
      <c r="G7150">
        <v>416</v>
      </c>
    </row>
    <row r="7151" spans="1:7">
      <c r="A7151" s="2">
        <v>44022</v>
      </c>
      <c r="B7151" s="2">
        <f t="shared" si="222"/>
        <v>44043</v>
      </c>
      <c r="C7151" s="3">
        <f t="shared" si="223"/>
        <v>1</v>
      </c>
      <c r="D7151" t="s">
        <v>14</v>
      </c>
      <c r="E7151">
        <v>41</v>
      </c>
      <c r="F7151">
        <v>11501</v>
      </c>
      <c r="G7151">
        <v>235</v>
      </c>
    </row>
    <row r="7152" spans="1:7">
      <c r="A7152" s="2">
        <v>44022</v>
      </c>
      <c r="B7152" s="2">
        <f t="shared" si="222"/>
        <v>44043</v>
      </c>
      <c r="C7152" s="3">
        <f t="shared" si="223"/>
        <v>1</v>
      </c>
      <c r="D7152" t="s">
        <v>31</v>
      </c>
      <c r="E7152">
        <v>42</v>
      </c>
      <c r="F7152">
        <v>98574</v>
      </c>
      <c r="G7152">
        <v>6929</v>
      </c>
    </row>
    <row r="7153" spans="1:7">
      <c r="A7153" s="2">
        <v>44022</v>
      </c>
      <c r="B7153" s="2">
        <f t="shared" si="222"/>
        <v>44043</v>
      </c>
      <c r="C7153" s="3">
        <f t="shared" si="223"/>
        <v>1</v>
      </c>
      <c r="D7153" t="s">
        <v>55</v>
      </c>
      <c r="E7153">
        <v>72</v>
      </c>
      <c r="F7153">
        <v>9137</v>
      </c>
      <c r="G7153">
        <v>159</v>
      </c>
    </row>
    <row r="7154" spans="1:7">
      <c r="A7154" s="2">
        <v>44022</v>
      </c>
      <c r="B7154" s="2">
        <f t="shared" si="222"/>
        <v>44043</v>
      </c>
      <c r="C7154" s="3">
        <f t="shared" si="223"/>
        <v>1</v>
      </c>
      <c r="D7154" t="s">
        <v>17</v>
      </c>
      <c r="E7154">
        <v>44</v>
      </c>
      <c r="F7154">
        <v>17312</v>
      </c>
      <c r="G7154">
        <v>976</v>
      </c>
    </row>
    <row r="7155" spans="1:7">
      <c r="A7155" s="2">
        <v>44022</v>
      </c>
      <c r="B7155" s="2">
        <f t="shared" si="222"/>
        <v>44043</v>
      </c>
      <c r="C7155" s="3">
        <f t="shared" si="223"/>
        <v>1</v>
      </c>
      <c r="D7155" t="s">
        <v>32</v>
      </c>
      <c r="E7155">
        <v>45</v>
      </c>
      <c r="F7155">
        <v>52419</v>
      </c>
      <c r="G7155">
        <v>929</v>
      </c>
    </row>
    <row r="7156" spans="1:7">
      <c r="A7156" s="2">
        <v>44022</v>
      </c>
      <c r="B7156" s="2">
        <f t="shared" si="222"/>
        <v>44043</v>
      </c>
      <c r="C7156" s="3">
        <f t="shared" si="223"/>
        <v>1</v>
      </c>
      <c r="D7156" t="s">
        <v>43</v>
      </c>
      <c r="E7156">
        <v>46</v>
      </c>
      <c r="F7156">
        <v>7401</v>
      </c>
      <c r="G7156">
        <v>107</v>
      </c>
    </row>
    <row r="7157" spans="1:7">
      <c r="A7157" s="2">
        <v>44022</v>
      </c>
      <c r="B7157" s="2">
        <f t="shared" si="222"/>
        <v>44043</v>
      </c>
      <c r="C7157" s="3">
        <f t="shared" si="223"/>
        <v>1</v>
      </c>
      <c r="D7157" t="s">
        <v>25</v>
      </c>
      <c r="E7157">
        <v>47</v>
      </c>
      <c r="F7157">
        <v>58224</v>
      </c>
      <c r="G7157">
        <v>713</v>
      </c>
    </row>
    <row r="7158" spans="1:7">
      <c r="A7158" s="2">
        <v>44022</v>
      </c>
      <c r="B7158" s="2">
        <f t="shared" si="222"/>
        <v>44043</v>
      </c>
      <c r="C7158" s="3">
        <f t="shared" si="223"/>
        <v>1</v>
      </c>
      <c r="D7158" t="s">
        <v>11</v>
      </c>
      <c r="E7158">
        <v>48</v>
      </c>
      <c r="F7158">
        <v>249948</v>
      </c>
      <c r="G7158">
        <v>3129</v>
      </c>
    </row>
    <row r="7159" spans="1:7">
      <c r="A7159" s="2">
        <v>44022</v>
      </c>
      <c r="B7159" s="2">
        <f t="shared" si="222"/>
        <v>44043</v>
      </c>
      <c r="C7159" s="3">
        <f t="shared" si="223"/>
        <v>1</v>
      </c>
      <c r="D7159" t="s">
        <v>13</v>
      </c>
      <c r="E7159">
        <v>49</v>
      </c>
      <c r="F7159">
        <v>28452</v>
      </c>
      <c r="G7159">
        <v>207</v>
      </c>
    </row>
    <row r="7160" spans="1:7">
      <c r="A7160" s="2">
        <v>44022</v>
      </c>
      <c r="B7160" s="2">
        <f t="shared" si="222"/>
        <v>44043</v>
      </c>
      <c r="C7160" s="3">
        <f t="shared" si="223"/>
        <v>1</v>
      </c>
      <c r="D7160" t="s">
        <v>36</v>
      </c>
      <c r="E7160">
        <v>50</v>
      </c>
      <c r="F7160">
        <v>1277</v>
      </c>
      <c r="G7160">
        <v>56</v>
      </c>
    </row>
    <row r="7161" spans="1:7">
      <c r="A7161" s="2">
        <v>44022</v>
      </c>
      <c r="B7161" s="2">
        <f t="shared" si="222"/>
        <v>44043</v>
      </c>
      <c r="C7161" s="3">
        <f t="shared" si="223"/>
        <v>1</v>
      </c>
      <c r="D7161" t="s">
        <v>56</v>
      </c>
      <c r="E7161">
        <v>78</v>
      </c>
      <c r="F7161">
        <v>167</v>
      </c>
      <c r="G7161">
        <v>6</v>
      </c>
    </row>
    <row r="7162" spans="1:7">
      <c r="A7162" s="2">
        <v>44022</v>
      </c>
      <c r="B7162" s="2">
        <f t="shared" si="222"/>
        <v>44043</v>
      </c>
      <c r="C7162" s="3">
        <f t="shared" si="223"/>
        <v>1</v>
      </c>
      <c r="D7162" t="s">
        <v>37</v>
      </c>
      <c r="E7162">
        <v>51</v>
      </c>
      <c r="F7162">
        <v>68931</v>
      </c>
      <c r="G7162">
        <v>1958</v>
      </c>
    </row>
    <row r="7163" spans="1:7">
      <c r="A7163" s="2">
        <v>44022</v>
      </c>
      <c r="B7163" s="2">
        <f t="shared" si="222"/>
        <v>44043</v>
      </c>
      <c r="C7163" s="3">
        <f t="shared" si="223"/>
        <v>1</v>
      </c>
      <c r="D7163" t="s">
        <v>5</v>
      </c>
      <c r="E7163">
        <v>53</v>
      </c>
      <c r="F7163">
        <v>41090</v>
      </c>
      <c r="G7163">
        <v>1426</v>
      </c>
    </row>
    <row r="7164" spans="1:7">
      <c r="A7164" s="2">
        <v>44022</v>
      </c>
      <c r="B7164" s="2">
        <f t="shared" si="222"/>
        <v>44043</v>
      </c>
      <c r="C7164" s="3">
        <f t="shared" si="223"/>
        <v>1</v>
      </c>
      <c r="D7164" t="s">
        <v>58</v>
      </c>
      <c r="E7164">
        <v>54</v>
      </c>
      <c r="F7164">
        <v>3983</v>
      </c>
      <c r="G7164">
        <v>95</v>
      </c>
    </row>
    <row r="7165" spans="1:7">
      <c r="A7165" s="2">
        <v>44022</v>
      </c>
      <c r="B7165" s="2">
        <f t="shared" si="222"/>
        <v>44043</v>
      </c>
      <c r="C7165" s="3">
        <f t="shared" si="223"/>
        <v>1</v>
      </c>
      <c r="D7165" t="s">
        <v>10</v>
      </c>
      <c r="E7165">
        <v>55</v>
      </c>
      <c r="F7165">
        <v>38414</v>
      </c>
      <c r="G7165">
        <v>825</v>
      </c>
    </row>
    <row r="7166" spans="1:7">
      <c r="A7166" s="2">
        <v>44022</v>
      </c>
      <c r="B7166" s="2">
        <f t="shared" si="222"/>
        <v>44043</v>
      </c>
      <c r="C7166" s="3">
        <f t="shared" si="223"/>
        <v>1</v>
      </c>
      <c r="D7166" t="s">
        <v>49</v>
      </c>
      <c r="E7166">
        <v>56</v>
      </c>
      <c r="F7166">
        <v>1790</v>
      </c>
      <c r="G7166">
        <v>21</v>
      </c>
    </row>
    <row r="7167" spans="1:7">
      <c r="A7167" s="2">
        <v>44023</v>
      </c>
      <c r="B7167" s="2">
        <f t="shared" si="222"/>
        <v>44043</v>
      </c>
      <c r="C7167" s="3">
        <f t="shared" si="223"/>
        <v>1</v>
      </c>
      <c r="D7167" t="s">
        <v>52</v>
      </c>
      <c r="E7167">
        <v>1</v>
      </c>
      <c r="F7167">
        <v>51947</v>
      </c>
      <c r="G7167">
        <v>1114</v>
      </c>
    </row>
    <row r="7168" spans="1:7">
      <c r="A7168" s="2">
        <v>44023</v>
      </c>
      <c r="B7168" s="2">
        <f t="shared" si="222"/>
        <v>44043</v>
      </c>
      <c r="C7168" s="3">
        <f t="shared" si="223"/>
        <v>1</v>
      </c>
      <c r="D7168" t="s">
        <v>50</v>
      </c>
      <c r="E7168">
        <v>2</v>
      </c>
      <c r="F7168">
        <v>1656</v>
      </c>
      <c r="G7168">
        <v>15</v>
      </c>
    </row>
    <row r="7169" spans="1:7">
      <c r="A7169" s="2">
        <v>44023</v>
      </c>
      <c r="B7169" s="2">
        <f t="shared" si="222"/>
        <v>44043</v>
      </c>
      <c r="C7169" s="3">
        <f t="shared" si="223"/>
        <v>1</v>
      </c>
      <c r="D7169" t="s">
        <v>8</v>
      </c>
      <c r="E7169">
        <v>4</v>
      </c>
      <c r="F7169">
        <v>119991</v>
      </c>
      <c r="G7169">
        <v>2158</v>
      </c>
    </row>
    <row r="7170" spans="1:7">
      <c r="A7170" s="2">
        <v>44023</v>
      </c>
      <c r="B7170" s="2">
        <f t="shared" si="222"/>
        <v>44043</v>
      </c>
      <c r="C7170" s="3">
        <f t="shared" si="223"/>
        <v>1</v>
      </c>
      <c r="D7170" t="s">
        <v>44</v>
      </c>
      <c r="E7170">
        <v>5</v>
      </c>
      <c r="F7170">
        <v>27864</v>
      </c>
      <c r="G7170">
        <v>319</v>
      </c>
    </row>
    <row r="7171" spans="1:7">
      <c r="A7171" s="2">
        <v>44023</v>
      </c>
      <c r="B7171" s="2">
        <f t="shared" si="222"/>
        <v>44043</v>
      </c>
      <c r="C7171" s="3">
        <f t="shared" si="223"/>
        <v>1</v>
      </c>
      <c r="D7171" t="s">
        <v>7</v>
      </c>
      <c r="E7171">
        <v>6</v>
      </c>
      <c r="F7171">
        <v>320030</v>
      </c>
      <c r="G7171">
        <v>7012</v>
      </c>
    </row>
    <row r="7172" spans="1:7">
      <c r="A7172" s="2">
        <v>44023</v>
      </c>
      <c r="B7172" s="2">
        <f t="shared" ref="B7172:B7235" si="224">EOMONTH(A7172,0)</f>
        <v>44043</v>
      </c>
      <c r="C7172" s="3">
        <f t="shared" ref="C7172:C7235" si="225">IF(A7172=B7172,0,1)</f>
        <v>1</v>
      </c>
      <c r="D7172" t="s">
        <v>22</v>
      </c>
      <c r="E7172">
        <v>8</v>
      </c>
      <c r="F7172">
        <v>36633</v>
      </c>
      <c r="G7172">
        <v>1725</v>
      </c>
    </row>
    <row r="7173" spans="1:7">
      <c r="A7173" s="2">
        <v>44023</v>
      </c>
      <c r="B7173" s="2">
        <f t="shared" si="224"/>
        <v>44043</v>
      </c>
      <c r="C7173" s="3">
        <f t="shared" si="225"/>
        <v>1</v>
      </c>
      <c r="D7173" t="s">
        <v>38</v>
      </c>
      <c r="E7173">
        <v>9</v>
      </c>
      <c r="F7173">
        <v>47287</v>
      </c>
      <c r="G7173">
        <v>4348</v>
      </c>
    </row>
    <row r="7174" spans="1:7">
      <c r="A7174" s="2">
        <v>44023</v>
      </c>
      <c r="B7174" s="2">
        <f t="shared" si="224"/>
        <v>44043</v>
      </c>
      <c r="C7174" s="3">
        <f t="shared" si="225"/>
        <v>1</v>
      </c>
      <c r="D7174" t="s">
        <v>45</v>
      </c>
      <c r="E7174">
        <v>10</v>
      </c>
      <c r="F7174">
        <v>12743</v>
      </c>
      <c r="G7174">
        <v>517</v>
      </c>
    </row>
    <row r="7175" spans="1:7">
      <c r="A7175" s="2">
        <v>44023</v>
      </c>
      <c r="B7175" s="2">
        <f t="shared" si="224"/>
        <v>44043</v>
      </c>
      <c r="C7175" s="3">
        <f t="shared" si="225"/>
        <v>1</v>
      </c>
      <c r="D7175" t="s">
        <v>33</v>
      </c>
      <c r="E7175">
        <v>11</v>
      </c>
      <c r="F7175">
        <v>10801</v>
      </c>
      <c r="G7175">
        <v>568</v>
      </c>
    </row>
    <row r="7176" spans="1:7">
      <c r="A7176" s="2">
        <v>44023</v>
      </c>
      <c r="B7176" s="2">
        <f t="shared" si="224"/>
        <v>44043</v>
      </c>
      <c r="C7176" s="3">
        <f t="shared" si="225"/>
        <v>1</v>
      </c>
      <c r="D7176" t="s">
        <v>15</v>
      </c>
      <c r="E7176">
        <v>12</v>
      </c>
      <c r="F7176">
        <v>254503</v>
      </c>
      <c r="G7176">
        <v>4196</v>
      </c>
    </row>
    <row r="7177" spans="1:7">
      <c r="A7177" s="2">
        <v>44023</v>
      </c>
      <c r="B7177" s="2">
        <f t="shared" si="224"/>
        <v>44043</v>
      </c>
      <c r="C7177" s="3">
        <f t="shared" si="225"/>
        <v>1</v>
      </c>
      <c r="D7177" t="s">
        <v>18</v>
      </c>
      <c r="E7177">
        <v>13</v>
      </c>
      <c r="F7177">
        <v>106574</v>
      </c>
      <c r="G7177">
        <v>2946</v>
      </c>
    </row>
    <row r="7178" spans="1:7">
      <c r="A7178" s="2">
        <v>44023</v>
      </c>
      <c r="B7178" s="2">
        <f t="shared" si="224"/>
        <v>44043</v>
      </c>
      <c r="C7178" s="3">
        <f t="shared" si="225"/>
        <v>1</v>
      </c>
      <c r="D7178" t="s">
        <v>57</v>
      </c>
      <c r="E7178">
        <v>66</v>
      </c>
      <c r="F7178">
        <v>1281</v>
      </c>
      <c r="G7178">
        <v>6</v>
      </c>
    </row>
    <row r="7179" spans="1:7">
      <c r="A7179" s="2">
        <v>44023</v>
      </c>
      <c r="B7179" s="2">
        <f t="shared" si="224"/>
        <v>44043</v>
      </c>
      <c r="C7179" s="3">
        <f t="shared" si="225"/>
        <v>1</v>
      </c>
      <c r="D7179" t="s">
        <v>26</v>
      </c>
      <c r="E7179">
        <v>15</v>
      </c>
      <c r="F7179">
        <v>1181</v>
      </c>
      <c r="G7179">
        <v>19</v>
      </c>
    </row>
    <row r="7180" spans="1:7">
      <c r="A7180" s="2">
        <v>44023</v>
      </c>
      <c r="B7180" s="2">
        <f t="shared" si="224"/>
        <v>44043</v>
      </c>
      <c r="C7180" s="3">
        <f t="shared" si="225"/>
        <v>1</v>
      </c>
      <c r="D7180" t="s">
        <v>53</v>
      </c>
      <c r="E7180">
        <v>16</v>
      </c>
      <c r="F7180">
        <v>10584</v>
      </c>
      <c r="G7180">
        <v>102</v>
      </c>
    </row>
    <row r="7181" spans="1:7">
      <c r="A7181" s="2">
        <v>44023</v>
      </c>
      <c r="B7181" s="2">
        <f t="shared" si="224"/>
        <v>44043</v>
      </c>
      <c r="C7181" s="3">
        <f t="shared" si="225"/>
        <v>1</v>
      </c>
      <c r="D7181" t="s">
        <v>6</v>
      </c>
      <c r="E7181">
        <v>17</v>
      </c>
      <c r="F7181">
        <v>154530</v>
      </c>
      <c r="G7181">
        <v>7372</v>
      </c>
    </row>
    <row r="7182" spans="1:7">
      <c r="A7182" s="2">
        <v>44023</v>
      </c>
      <c r="B7182" s="2">
        <f t="shared" si="224"/>
        <v>44043</v>
      </c>
      <c r="C7182" s="3">
        <f t="shared" si="225"/>
        <v>1</v>
      </c>
      <c r="D7182" t="s">
        <v>27</v>
      </c>
      <c r="E7182">
        <v>18</v>
      </c>
      <c r="F7182">
        <v>52358</v>
      </c>
      <c r="G7182">
        <v>2756</v>
      </c>
    </row>
    <row r="7183" spans="1:7">
      <c r="A7183" s="2">
        <v>44023</v>
      </c>
      <c r="B7183" s="2">
        <f t="shared" si="224"/>
        <v>44043</v>
      </c>
      <c r="C7183" s="3">
        <f t="shared" si="225"/>
        <v>1</v>
      </c>
      <c r="D7183" t="s">
        <v>39</v>
      </c>
      <c r="E7183">
        <v>19</v>
      </c>
      <c r="F7183">
        <v>34695</v>
      </c>
      <c r="G7183">
        <v>748</v>
      </c>
    </row>
    <row r="7184" spans="1:7">
      <c r="A7184" s="2">
        <v>44023</v>
      </c>
      <c r="B7184" s="2">
        <f t="shared" si="224"/>
        <v>44043</v>
      </c>
      <c r="C7184" s="3">
        <f t="shared" si="225"/>
        <v>1</v>
      </c>
      <c r="D7184" t="s">
        <v>34</v>
      </c>
      <c r="E7184">
        <v>20</v>
      </c>
      <c r="F7184">
        <v>18983</v>
      </c>
      <c r="G7184">
        <v>294</v>
      </c>
    </row>
    <row r="7185" spans="1:7">
      <c r="A7185" s="2">
        <v>44023</v>
      </c>
      <c r="B7185" s="2">
        <f t="shared" si="224"/>
        <v>44043</v>
      </c>
      <c r="C7185" s="3">
        <f t="shared" si="225"/>
        <v>1</v>
      </c>
      <c r="D7185" t="s">
        <v>28</v>
      </c>
      <c r="E7185">
        <v>21</v>
      </c>
      <c r="F7185">
        <v>19530</v>
      </c>
      <c r="G7185">
        <v>647</v>
      </c>
    </row>
    <row r="7186" spans="1:7">
      <c r="A7186" s="2">
        <v>44023</v>
      </c>
      <c r="B7186" s="2">
        <f t="shared" si="224"/>
        <v>44043</v>
      </c>
      <c r="C7186" s="3">
        <f t="shared" si="225"/>
        <v>1</v>
      </c>
      <c r="D7186" t="s">
        <v>40</v>
      </c>
      <c r="E7186">
        <v>22</v>
      </c>
      <c r="F7186">
        <v>76911</v>
      </c>
      <c r="G7186">
        <v>3403</v>
      </c>
    </row>
    <row r="7187" spans="1:7">
      <c r="A7187" s="2">
        <v>44023</v>
      </c>
      <c r="B7187" s="2">
        <f t="shared" si="224"/>
        <v>44043</v>
      </c>
      <c r="C7187" s="3">
        <f t="shared" si="225"/>
        <v>1</v>
      </c>
      <c r="D7187" t="s">
        <v>51</v>
      </c>
      <c r="E7187">
        <v>23</v>
      </c>
      <c r="F7187">
        <v>3520</v>
      </c>
      <c r="G7187">
        <v>112</v>
      </c>
    </row>
    <row r="7188" spans="1:7">
      <c r="A7188" s="2">
        <v>44023</v>
      </c>
      <c r="B7188" s="2">
        <f t="shared" si="224"/>
        <v>44043</v>
      </c>
      <c r="C7188" s="3">
        <f t="shared" si="225"/>
        <v>1</v>
      </c>
      <c r="D7188" t="s">
        <v>23</v>
      </c>
      <c r="E7188">
        <v>24</v>
      </c>
      <c r="F7188">
        <v>73060</v>
      </c>
      <c r="G7188">
        <v>3310</v>
      </c>
    </row>
    <row r="7189" spans="1:7">
      <c r="A7189" s="2">
        <v>44023</v>
      </c>
      <c r="B7189" s="2">
        <f t="shared" si="224"/>
        <v>44043</v>
      </c>
      <c r="C7189" s="3">
        <f t="shared" si="225"/>
        <v>1</v>
      </c>
      <c r="D7189" t="s">
        <v>9</v>
      </c>
      <c r="E7189">
        <v>25</v>
      </c>
      <c r="F7189">
        <v>111398</v>
      </c>
      <c r="G7189">
        <v>8310</v>
      </c>
    </row>
    <row r="7190" spans="1:7">
      <c r="A7190" s="2">
        <v>44023</v>
      </c>
      <c r="B7190" s="2">
        <f t="shared" si="224"/>
        <v>44043</v>
      </c>
      <c r="C7190" s="3">
        <f t="shared" si="225"/>
        <v>1</v>
      </c>
      <c r="D7190" t="s">
        <v>42</v>
      </c>
      <c r="E7190">
        <v>26</v>
      </c>
      <c r="F7190">
        <v>76499</v>
      </c>
      <c r="G7190">
        <v>6316</v>
      </c>
    </row>
    <row r="7191" spans="1:7">
      <c r="A7191" s="2">
        <v>44023</v>
      </c>
      <c r="B7191" s="2">
        <f t="shared" si="224"/>
        <v>44043</v>
      </c>
      <c r="C7191" s="3">
        <f t="shared" si="225"/>
        <v>1</v>
      </c>
      <c r="D7191" t="s">
        <v>29</v>
      </c>
      <c r="E7191">
        <v>27</v>
      </c>
      <c r="F7191">
        <v>41609</v>
      </c>
      <c r="G7191">
        <v>1537</v>
      </c>
    </row>
    <row r="7192" spans="1:7">
      <c r="A7192" s="2">
        <v>44023</v>
      </c>
      <c r="B7192" s="2">
        <f t="shared" si="224"/>
        <v>44043</v>
      </c>
      <c r="C7192" s="3">
        <f t="shared" si="225"/>
        <v>1</v>
      </c>
      <c r="D7192" t="s">
        <v>46</v>
      </c>
      <c r="E7192">
        <v>28</v>
      </c>
      <c r="F7192">
        <v>35419</v>
      </c>
      <c r="G7192">
        <v>1230</v>
      </c>
    </row>
    <row r="7193" spans="1:7">
      <c r="A7193" s="2">
        <v>44023</v>
      </c>
      <c r="B7193" s="2">
        <f t="shared" si="224"/>
        <v>44043</v>
      </c>
      <c r="C7193" s="3">
        <f t="shared" si="225"/>
        <v>1</v>
      </c>
      <c r="D7193" t="s">
        <v>35</v>
      </c>
      <c r="E7193">
        <v>29</v>
      </c>
      <c r="F7193">
        <v>28649</v>
      </c>
      <c r="G7193">
        <v>1112</v>
      </c>
    </row>
    <row r="7194" spans="1:7">
      <c r="A7194" s="2">
        <v>44023</v>
      </c>
      <c r="B7194" s="2">
        <f t="shared" si="224"/>
        <v>44043</v>
      </c>
      <c r="C7194" s="3">
        <f t="shared" si="225"/>
        <v>1</v>
      </c>
      <c r="D7194" t="s">
        <v>54</v>
      </c>
      <c r="E7194">
        <v>30</v>
      </c>
      <c r="F7194">
        <v>1677</v>
      </c>
      <c r="G7194">
        <v>29</v>
      </c>
    </row>
    <row r="7195" spans="1:7">
      <c r="A7195" s="2">
        <v>44023</v>
      </c>
      <c r="B7195" s="2">
        <f t="shared" si="224"/>
        <v>44043</v>
      </c>
      <c r="C7195" s="3">
        <f t="shared" si="225"/>
        <v>1</v>
      </c>
      <c r="D7195" t="s">
        <v>12</v>
      </c>
      <c r="E7195">
        <v>31</v>
      </c>
      <c r="F7195">
        <v>21035</v>
      </c>
      <c r="G7195">
        <v>296</v>
      </c>
    </row>
    <row r="7196" spans="1:7">
      <c r="A7196" s="2">
        <v>44023</v>
      </c>
      <c r="B7196" s="2">
        <f t="shared" si="224"/>
        <v>44043</v>
      </c>
      <c r="C7196" s="3">
        <f t="shared" si="225"/>
        <v>1</v>
      </c>
      <c r="D7196" t="s">
        <v>24</v>
      </c>
      <c r="E7196">
        <v>32</v>
      </c>
      <c r="F7196">
        <v>26912</v>
      </c>
      <c r="G7196">
        <v>592</v>
      </c>
    </row>
    <row r="7197" spans="1:7">
      <c r="A7197" s="2">
        <v>44023</v>
      </c>
      <c r="B7197" s="2">
        <f t="shared" si="224"/>
        <v>44043</v>
      </c>
      <c r="C7197" s="3">
        <f t="shared" si="225"/>
        <v>1</v>
      </c>
      <c r="D7197" t="s">
        <v>19</v>
      </c>
      <c r="E7197">
        <v>33</v>
      </c>
      <c r="F7197">
        <v>6024</v>
      </c>
      <c r="G7197">
        <v>391</v>
      </c>
    </row>
    <row r="7198" spans="1:7">
      <c r="A7198" s="2">
        <v>44023</v>
      </c>
      <c r="B7198" s="2">
        <f t="shared" si="224"/>
        <v>44043</v>
      </c>
      <c r="C7198" s="3">
        <f t="shared" si="225"/>
        <v>1</v>
      </c>
      <c r="D7198" t="s">
        <v>21</v>
      </c>
      <c r="E7198">
        <v>34</v>
      </c>
      <c r="F7198">
        <v>176906</v>
      </c>
      <c r="G7198">
        <v>15525</v>
      </c>
    </row>
    <row r="7199" spans="1:7">
      <c r="A7199" s="2">
        <v>44023</v>
      </c>
      <c r="B7199" s="2">
        <f t="shared" si="224"/>
        <v>44043</v>
      </c>
      <c r="C7199" s="3">
        <f t="shared" si="225"/>
        <v>1</v>
      </c>
      <c r="D7199" t="s">
        <v>47</v>
      </c>
      <c r="E7199">
        <v>35</v>
      </c>
      <c r="F7199">
        <v>14773</v>
      </c>
      <c r="G7199">
        <v>543</v>
      </c>
    </row>
    <row r="7200" spans="1:7">
      <c r="A7200" s="2">
        <v>44023</v>
      </c>
      <c r="B7200" s="2">
        <f t="shared" si="224"/>
        <v>44043</v>
      </c>
      <c r="C7200" s="3">
        <f t="shared" si="225"/>
        <v>1</v>
      </c>
      <c r="D7200" t="s">
        <v>16</v>
      </c>
      <c r="E7200">
        <v>36</v>
      </c>
      <c r="F7200">
        <v>405724</v>
      </c>
      <c r="G7200">
        <v>32019</v>
      </c>
    </row>
    <row r="7201" spans="1:7">
      <c r="A7201" s="2">
        <v>44023</v>
      </c>
      <c r="B7201" s="2">
        <f t="shared" si="224"/>
        <v>44043</v>
      </c>
      <c r="C7201" s="3">
        <f t="shared" si="225"/>
        <v>1</v>
      </c>
      <c r="D7201" t="s">
        <v>20</v>
      </c>
      <c r="E7201">
        <v>37</v>
      </c>
      <c r="F7201">
        <v>83996</v>
      </c>
      <c r="G7201">
        <v>1520</v>
      </c>
    </row>
    <row r="7202" spans="1:7">
      <c r="A7202" s="2">
        <v>44023</v>
      </c>
      <c r="B7202" s="2">
        <f t="shared" si="224"/>
        <v>44043</v>
      </c>
      <c r="C7202" s="3">
        <f t="shared" si="225"/>
        <v>1</v>
      </c>
      <c r="D7202" t="s">
        <v>48</v>
      </c>
      <c r="E7202">
        <v>38</v>
      </c>
      <c r="F7202">
        <v>4247</v>
      </c>
      <c r="G7202">
        <v>91</v>
      </c>
    </row>
    <row r="7203" spans="1:7">
      <c r="A7203" s="2">
        <v>44023</v>
      </c>
      <c r="B7203" s="2">
        <f t="shared" si="224"/>
        <v>44043</v>
      </c>
      <c r="C7203" s="3">
        <f t="shared" si="225"/>
        <v>1</v>
      </c>
      <c r="D7203" t="s">
        <v>59</v>
      </c>
      <c r="E7203">
        <v>69</v>
      </c>
      <c r="F7203">
        <v>33</v>
      </c>
      <c r="G7203">
        <v>2</v>
      </c>
    </row>
    <row r="7204" spans="1:7">
      <c r="A7204" s="2">
        <v>44023</v>
      </c>
      <c r="B7204" s="2">
        <f t="shared" si="224"/>
        <v>44043</v>
      </c>
      <c r="C7204" s="3">
        <f t="shared" si="225"/>
        <v>1</v>
      </c>
      <c r="D7204" t="s">
        <v>41</v>
      </c>
      <c r="E7204">
        <v>39</v>
      </c>
      <c r="F7204">
        <v>64214</v>
      </c>
      <c r="G7204">
        <v>3036</v>
      </c>
    </row>
    <row r="7205" spans="1:7">
      <c r="A7205" s="2">
        <v>44023</v>
      </c>
      <c r="B7205" s="2">
        <f t="shared" si="224"/>
        <v>44043</v>
      </c>
      <c r="C7205" s="3">
        <f t="shared" si="225"/>
        <v>1</v>
      </c>
      <c r="D7205" t="s">
        <v>30</v>
      </c>
      <c r="E7205">
        <v>40</v>
      </c>
      <c r="F7205">
        <v>19779</v>
      </c>
      <c r="G7205">
        <v>421</v>
      </c>
    </row>
    <row r="7206" spans="1:7">
      <c r="A7206" s="2">
        <v>44023</v>
      </c>
      <c r="B7206" s="2">
        <f t="shared" si="224"/>
        <v>44043</v>
      </c>
      <c r="C7206" s="3">
        <f t="shared" si="225"/>
        <v>1</v>
      </c>
      <c r="D7206" t="s">
        <v>14</v>
      </c>
      <c r="E7206">
        <v>41</v>
      </c>
      <c r="F7206">
        <v>11851</v>
      </c>
      <c r="G7206">
        <v>235</v>
      </c>
    </row>
    <row r="7207" spans="1:7">
      <c r="A7207" s="2">
        <v>44023</v>
      </c>
      <c r="B7207" s="2">
        <f t="shared" si="224"/>
        <v>44043</v>
      </c>
      <c r="C7207" s="3">
        <f t="shared" si="225"/>
        <v>1</v>
      </c>
      <c r="D7207" t="s">
        <v>31</v>
      </c>
      <c r="E7207">
        <v>42</v>
      </c>
      <c r="F7207">
        <v>99252</v>
      </c>
      <c r="G7207">
        <v>6945</v>
      </c>
    </row>
    <row r="7208" spans="1:7">
      <c r="A7208" s="2">
        <v>44023</v>
      </c>
      <c r="B7208" s="2">
        <f t="shared" si="224"/>
        <v>44043</v>
      </c>
      <c r="C7208" s="3">
        <f t="shared" si="225"/>
        <v>1</v>
      </c>
      <c r="D7208" t="s">
        <v>55</v>
      </c>
      <c r="E7208">
        <v>72</v>
      </c>
      <c r="F7208">
        <v>9366</v>
      </c>
      <c r="G7208">
        <v>167</v>
      </c>
    </row>
    <row r="7209" spans="1:7">
      <c r="A7209" s="2">
        <v>44023</v>
      </c>
      <c r="B7209" s="2">
        <f t="shared" si="224"/>
        <v>44043</v>
      </c>
      <c r="C7209" s="3">
        <f t="shared" si="225"/>
        <v>1</v>
      </c>
      <c r="D7209" t="s">
        <v>17</v>
      </c>
      <c r="E7209">
        <v>44</v>
      </c>
      <c r="F7209">
        <v>17312</v>
      </c>
      <c r="G7209">
        <v>976</v>
      </c>
    </row>
    <row r="7210" spans="1:7">
      <c r="A7210" s="2">
        <v>44023</v>
      </c>
      <c r="B7210" s="2">
        <f t="shared" si="224"/>
        <v>44043</v>
      </c>
      <c r="C7210" s="3">
        <f t="shared" si="225"/>
        <v>1</v>
      </c>
      <c r="D7210" t="s">
        <v>32</v>
      </c>
      <c r="E7210">
        <v>45</v>
      </c>
      <c r="F7210">
        <v>54699</v>
      </c>
      <c r="G7210">
        <v>951</v>
      </c>
    </row>
    <row r="7211" spans="1:7">
      <c r="A7211" s="2">
        <v>44023</v>
      </c>
      <c r="B7211" s="2">
        <f t="shared" si="224"/>
        <v>44043</v>
      </c>
      <c r="C7211" s="3">
        <f t="shared" si="225"/>
        <v>1</v>
      </c>
      <c r="D7211" t="s">
        <v>43</v>
      </c>
      <c r="E7211">
        <v>46</v>
      </c>
      <c r="F7211">
        <v>7454</v>
      </c>
      <c r="G7211">
        <v>109</v>
      </c>
    </row>
    <row r="7212" spans="1:7">
      <c r="A7212" s="2">
        <v>44023</v>
      </c>
      <c r="B7212" s="2">
        <f t="shared" si="224"/>
        <v>44043</v>
      </c>
      <c r="C7212" s="3">
        <f t="shared" si="225"/>
        <v>1</v>
      </c>
      <c r="D7212" t="s">
        <v>25</v>
      </c>
      <c r="E7212">
        <v>47</v>
      </c>
      <c r="F7212">
        <v>59981</v>
      </c>
      <c r="G7212">
        <v>728</v>
      </c>
    </row>
    <row r="7213" spans="1:7">
      <c r="A7213" s="2">
        <v>44023</v>
      </c>
      <c r="B7213" s="2">
        <f t="shared" si="224"/>
        <v>44043</v>
      </c>
      <c r="C7213" s="3">
        <f t="shared" si="225"/>
        <v>1</v>
      </c>
      <c r="D7213" t="s">
        <v>11</v>
      </c>
      <c r="E7213">
        <v>48</v>
      </c>
      <c r="F7213">
        <v>258280</v>
      </c>
      <c r="G7213">
        <v>3206</v>
      </c>
    </row>
    <row r="7214" spans="1:7">
      <c r="A7214" s="2">
        <v>44023</v>
      </c>
      <c r="B7214" s="2">
        <f t="shared" si="224"/>
        <v>44043</v>
      </c>
      <c r="C7214" s="3">
        <f t="shared" si="225"/>
        <v>1</v>
      </c>
      <c r="D7214" t="s">
        <v>13</v>
      </c>
      <c r="E7214">
        <v>49</v>
      </c>
      <c r="F7214">
        <v>29071</v>
      </c>
      <c r="G7214">
        <v>212</v>
      </c>
    </row>
    <row r="7215" spans="1:7">
      <c r="A7215" s="2">
        <v>44023</v>
      </c>
      <c r="B7215" s="2">
        <f t="shared" si="224"/>
        <v>44043</v>
      </c>
      <c r="C7215" s="3">
        <f t="shared" si="225"/>
        <v>1</v>
      </c>
      <c r="D7215" t="s">
        <v>36</v>
      </c>
      <c r="E7215">
        <v>50</v>
      </c>
      <c r="F7215">
        <v>1283</v>
      </c>
      <c r="G7215">
        <v>56</v>
      </c>
    </row>
    <row r="7216" spans="1:7">
      <c r="A7216" s="2">
        <v>44023</v>
      </c>
      <c r="B7216" s="2">
        <f t="shared" si="224"/>
        <v>44043</v>
      </c>
      <c r="C7216" s="3">
        <f t="shared" si="225"/>
        <v>1</v>
      </c>
      <c r="D7216" t="s">
        <v>56</v>
      </c>
      <c r="E7216">
        <v>78</v>
      </c>
      <c r="F7216">
        <v>181</v>
      </c>
      <c r="G7216">
        <v>6</v>
      </c>
    </row>
    <row r="7217" spans="1:7">
      <c r="A7217" s="2">
        <v>44023</v>
      </c>
      <c r="B7217" s="2">
        <f t="shared" si="224"/>
        <v>44043</v>
      </c>
      <c r="C7217" s="3">
        <f t="shared" si="225"/>
        <v>1</v>
      </c>
      <c r="D7217" t="s">
        <v>37</v>
      </c>
      <c r="E7217">
        <v>51</v>
      </c>
      <c r="F7217">
        <v>69782</v>
      </c>
      <c r="G7217">
        <v>1962</v>
      </c>
    </row>
    <row r="7218" spans="1:7">
      <c r="A7218" s="2">
        <v>44023</v>
      </c>
      <c r="B7218" s="2">
        <f t="shared" si="224"/>
        <v>44043</v>
      </c>
      <c r="C7218" s="3">
        <f t="shared" si="225"/>
        <v>1</v>
      </c>
      <c r="D7218" t="s">
        <v>5</v>
      </c>
      <c r="E7218">
        <v>53</v>
      </c>
      <c r="F7218">
        <v>41326</v>
      </c>
      <c r="G7218">
        <v>1426</v>
      </c>
    </row>
    <row r="7219" spans="1:7">
      <c r="A7219" s="2">
        <v>44023</v>
      </c>
      <c r="B7219" s="2">
        <f t="shared" si="224"/>
        <v>44043</v>
      </c>
      <c r="C7219" s="3">
        <f t="shared" si="225"/>
        <v>1</v>
      </c>
      <c r="D7219" t="s">
        <v>58</v>
      </c>
      <c r="E7219">
        <v>54</v>
      </c>
      <c r="F7219">
        <v>4146</v>
      </c>
      <c r="G7219">
        <v>96</v>
      </c>
    </row>
    <row r="7220" spans="1:7">
      <c r="A7220" s="2">
        <v>44023</v>
      </c>
      <c r="B7220" s="2">
        <f t="shared" si="224"/>
        <v>44043</v>
      </c>
      <c r="C7220" s="3">
        <f t="shared" si="225"/>
        <v>1</v>
      </c>
      <c r="D7220" t="s">
        <v>10</v>
      </c>
      <c r="E7220">
        <v>55</v>
      </c>
      <c r="F7220">
        <v>39095</v>
      </c>
      <c r="G7220">
        <v>829</v>
      </c>
    </row>
    <row r="7221" spans="1:7">
      <c r="A7221" s="2">
        <v>44023</v>
      </c>
      <c r="B7221" s="2">
        <f t="shared" si="224"/>
        <v>44043</v>
      </c>
      <c r="C7221" s="3">
        <f t="shared" si="225"/>
        <v>1</v>
      </c>
      <c r="D7221" t="s">
        <v>49</v>
      </c>
      <c r="E7221">
        <v>56</v>
      </c>
      <c r="F7221">
        <v>1839</v>
      </c>
      <c r="G7221">
        <v>21</v>
      </c>
    </row>
    <row r="7222" spans="1:7">
      <c r="A7222" s="2">
        <v>44024</v>
      </c>
      <c r="B7222" s="2">
        <f t="shared" si="224"/>
        <v>44043</v>
      </c>
      <c r="C7222" s="3">
        <f t="shared" si="225"/>
        <v>1</v>
      </c>
      <c r="D7222" t="s">
        <v>52</v>
      </c>
      <c r="E7222">
        <v>1</v>
      </c>
      <c r="F7222">
        <v>53587</v>
      </c>
      <c r="G7222">
        <v>1121</v>
      </c>
    </row>
    <row r="7223" spans="1:7">
      <c r="A7223" s="2">
        <v>44024</v>
      </c>
      <c r="B7223" s="2">
        <f t="shared" si="224"/>
        <v>44043</v>
      </c>
      <c r="C7223" s="3">
        <f t="shared" si="225"/>
        <v>1</v>
      </c>
      <c r="D7223" t="s">
        <v>50</v>
      </c>
      <c r="E7223">
        <v>2</v>
      </c>
      <c r="F7223">
        <v>1772</v>
      </c>
      <c r="G7223">
        <v>15</v>
      </c>
    </row>
    <row r="7224" spans="1:7">
      <c r="A7224" s="2">
        <v>44024</v>
      </c>
      <c r="B7224" s="2">
        <f t="shared" si="224"/>
        <v>44043</v>
      </c>
      <c r="C7224" s="3">
        <f t="shared" si="225"/>
        <v>1</v>
      </c>
      <c r="D7224" t="s">
        <v>8</v>
      </c>
      <c r="E7224">
        <v>4</v>
      </c>
      <c r="F7224">
        <v>122479</v>
      </c>
      <c r="G7224">
        <v>2239</v>
      </c>
    </row>
    <row r="7225" spans="1:7">
      <c r="A7225" s="2">
        <v>44024</v>
      </c>
      <c r="B7225" s="2">
        <f t="shared" si="224"/>
        <v>44043</v>
      </c>
      <c r="C7225" s="3">
        <f t="shared" si="225"/>
        <v>1</v>
      </c>
      <c r="D7225" t="s">
        <v>44</v>
      </c>
      <c r="E7225">
        <v>5</v>
      </c>
      <c r="F7225">
        <v>28367</v>
      </c>
      <c r="G7225">
        <v>321</v>
      </c>
    </row>
    <row r="7226" spans="1:7">
      <c r="A7226" s="2">
        <v>44024</v>
      </c>
      <c r="B7226" s="2">
        <f t="shared" si="224"/>
        <v>44043</v>
      </c>
      <c r="C7226" s="3">
        <f t="shared" si="225"/>
        <v>1</v>
      </c>
      <c r="D7226" t="s">
        <v>7</v>
      </c>
      <c r="E7226">
        <v>6</v>
      </c>
      <c r="F7226">
        <v>327676</v>
      </c>
      <c r="G7226">
        <v>7042</v>
      </c>
    </row>
    <row r="7227" spans="1:7">
      <c r="A7227" s="2">
        <v>44024</v>
      </c>
      <c r="B7227" s="2">
        <f t="shared" si="224"/>
        <v>44043</v>
      </c>
      <c r="C7227" s="3">
        <f t="shared" si="225"/>
        <v>1</v>
      </c>
      <c r="D7227" t="s">
        <v>22</v>
      </c>
      <c r="E7227">
        <v>8</v>
      </c>
      <c r="F7227">
        <v>36933</v>
      </c>
      <c r="G7227">
        <v>1726</v>
      </c>
    </row>
    <row r="7228" spans="1:7">
      <c r="A7228" s="2">
        <v>44024</v>
      </c>
      <c r="B7228" s="2">
        <f t="shared" si="224"/>
        <v>44043</v>
      </c>
      <c r="C7228" s="3">
        <f t="shared" si="225"/>
        <v>1</v>
      </c>
      <c r="D7228" t="s">
        <v>38</v>
      </c>
      <c r="E7228">
        <v>9</v>
      </c>
      <c r="F7228">
        <v>47287</v>
      </c>
      <c r="G7228">
        <v>4348</v>
      </c>
    </row>
    <row r="7229" spans="1:7">
      <c r="A7229" s="2">
        <v>44024</v>
      </c>
      <c r="B7229" s="2">
        <f t="shared" si="224"/>
        <v>44043</v>
      </c>
      <c r="C7229" s="3">
        <f t="shared" si="225"/>
        <v>1</v>
      </c>
      <c r="D7229" t="s">
        <v>45</v>
      </c>
      <c r="E7229">
        <v>10</v>
      </c>
      <c r="F7229">
        <v>12804</v>
      </c>
      <c r="G7229">
        <v>517</v>
      </c>
    </row>
    <row r="7230" spans="1:7">
      <c r="A7230" s="2">
        <v>44024</v>
      </c>
      <c r="B7230" s="2">
        <f t="shared" si="224"/>
        <v>44043</v>
      </c>
      <c r="C7230" s="3">
        <f t="shared" si="225"/>
        <v>1</v>
      </c>
      <c r="D7230" t="s">
        <v>33</v>
      </c>
      <c r="E7230">
        <v>11</v>
      </c>
      <c r="F7230">
        <v>10847</v>
      </c>
      <c r="G7230">
        <v>568</v>
      </c>
    </row>
    <row r="7231" spans="1:7">
      <c r="A7231" s="2">
        <v>44024</v>
      </c>
      <c r="B7231" s="2">
        <f t="shared" si="224"/>
        <v>44043</v>
      </c>
      <c r="C7231" s="3">
        <f t="shared" si="225"/>
        <v>1</v>
      </c>
      <c r="D7231" t="s">
        <v>15</v>
      </c>
      <c r="E7231">
        <v>12</v>
      </c>
      <c r="F7231">
        <v>269803</v>
      </c>
      <c r="G7231">
        <v>4241</v>
      </c>
    </row>
    <row r="7232" spans="1:7">
      <c r="A7232" s="2">
        <v>44024</v>
      </c>
      <c r="B7232" s="2">
        <f t="shared" si="224"/>
        <v>44043</v>
      </c>
      <c r="C7232" s="3">
        <f t="shared" si="225"/>
        <v>1</v>
      </c>
      <c r="D7232" t="s">
        <v>18</v>
      </c>
      <c r="E7232">
        <v>13</v>
      </c>
      <c r="F7232">
        <v>108389</v>
      </c>
      <c r="G7232">
        <v>2951</v>
      </c>
    </row>
    <row r="7233" spans="1:7">
      <c r="A7233" s="2">
        <v>44024</v>
      </c>
      <c r="B7233" s="2">
        <f t="shared" si="224"/>
        <v>44043</v>
      </c>
      <c r="C7233" s="3">
        <f t="shared" si="225"/>
        <v>1</v>
      </c>
      <c r="D7233" t="s">
        <v>57</v>
      </c>
      <c r="E7233">
        <v>66</v>
      </c>
      <c r="F7233">
        <v>1281</v>
      </c>
      <c r="G7233">
        <v>6</v>
      </c>
    </row>
    <row r="7234" spans="1:7">
      <c r="A7234" s="2">
        <v>44024</v>
      </c>
      <c r="B7234" s="2">
        <f t="shared" si="224"/>
        <v>44043</v>
      </c>
      <c r="C7234" s="3">
        <f t="shared" si="225"/>
        <v>1</v>
      </c>
      <c r="D7234" t="s">
        <v>26</v>
      </c>
      <c r="E7234">
        <v>15</v>
      </c>
      <c r="F7234">
        <v>1201</v>
      </c>
      <c r="G7234">
        <v>19</v>
      </c>
    </row>
    <row r="7235" spans="1:7">
      <c r="A7235" s="2">
        <v>44024</v>
      </c>
      <c r="B7235" s="2">
        <f t="shared" si="224"/>
        <v>44043</v>
      </c>
      <c r="C7235" s="3">
        <f t="shared" si="225"/>
        <v>1</v>
      </c>
      <c r="D7235" t="s">
        <v>53</v>
      </c>
      <c r="E7235">
        <v>16</v>
      </c>
      <c r="F7235">
        <v>10971</v>
      </c>
      <c r="G7235">
        <v>102</v>
      </c>
    </row>
    <row r="7236" spans="1:7">
      <c r="A7236" s="2">
        <v>44024</v>
      </c>
      <c r="B7236" s="2">
        <f t="shared" ref="B7236:B7299" si="226">EOMONTH(A7236,0)</f>
        <v>44043</v>
      </c>
      <c r="C7236" s="3">
        <f t="shared" ref="C7236:C7299" si="227">IF(A7236=B7236,0,1)</f>
        <v>1</v>
      </c>
      <c r="D7236" t="s">
        <v>6</v>
      </c>
      <c r="E7236">
        <v>17</v>
      </c>
      <c r="F7236">
        <v>155355</v>
      </c>
      <c r="G7236">
        <v>7391</v>
      </c>
    </row>
    <row r="7237" spans="1:7">
      <c r="A7237" s="2">
        <v>44024</v>
      </c>
      <c r="B7237" s="2">
        <f t="shared" si="226"/>
        <v>44043</v>
      </c>
      <c r="C7237" s="3">
        <f t="shared" si="227"/>
        <v>1</v>
      </c>
      <c r="D7237" t="s">
        <v>27</v>
      </c>
      <c r="E7237">
        <v>18</v>
      </c>
      <c r="F7237">
        <v>52892</v>
      </c>
      <c r="G7237">
        <v>2760</v>
      </c>
    </row>
    <row r="7238" spans="1:7">
      <c r="A7238" s="2">
        <v>44024</v>
      </c>
      <c r="B7238" s="2">
        <f t="shared" si="226"/>
        <v>44043</v>
      </c>
      <c r="C7238" s="3">
        <f t="shared" si="227"/>
        <v>1</v>
      </c>
      <c r="D7238" t="s">
        <v>39</v>
      </c>
      <c r="E7238">
        <v>19</v>
      </c>
      <c r="F7238">
        <v>35410</v>
      </c>
      <c r="G7238">
        <v>752</v>
      </c>
    </row>
    <row r="7239" spans="1:7">
      <c r="A7239" s="2">
        <v>44024</v>
      </c>
      <c r="B7239" s="2">
        <f t="shared" si="226"/>
        <v>44043</v>
      </c>
      <c r="C7239" s="3">
        <f t="shared" si="227"/>
        <v>1</v>
      </c>
      <c r="D7239" t="s">
        <v>34</v>
      </c>
      <c r="E7239">
        <v>20</v>
      </c>
      <c r="F7239">
        <v>19295</v>
      </c>
      <c r="G7239">
        <v>300</v>
      </c>
    </row>
    <row r="7240" spans="1:7">
      <c r="A7240" s="2">
        <v>44024</v>
      </c>
      <c r="B7240" s="2">
        <f t="shared" si="226"/>
        <v>44043</v>
      </c>
      <c r="C7240" s="3">
        <f t="shared" si="227"/>
        <v>1</v>
      </c>
      <c r="D7240" t="s">
        <v>28</v>
      </c>
      <c r="E7240">
        <v>21</v>
      </c>
      <c r="F7240">
        <v>19762</v>
      </c>
      <c r="G7240">
        <v>649</v>
      </c>
    </row>
    <row r="7241" spans="1:7">
      <c r="A7241" s="2">
        <v>44024</v>
      </c>
      <c r="B7241" s="2">
        <f t="shared" si="226"/>
        <v>44043</v>
      </c>
      <c r="C7241" s="3">
        <f t="shared" si="227"/>
        <v>1</v>
      </c>
      <c r="D7241" t="s">
        <v>40</v>
      </c>
      <c r="E7241">
        <v>22</v>
      </c>
      <c r="F7241">
        <v>78230</v>
      </c>
      <c r="G7241">
        <v>3416</v>
      </c>
    </row>
    <row r="7242" spans="1:7">
      <c r="A7242" s="2">
        <v>44024</v>
      </c>
      <c r="B7242" s="2">
        <f t="shared" si="226"/>
        <v>44043</v>
      </c>
      <c r="C7242" s="3">
        <f t="shared" si="227"/>
        <v>1</v>
      </c>
      <c r="D7242" t="s">
        <v>51</v>
      </c>
      <c r="E7242">
        <v>23</v>
      </c>
      <c r="F7242">
        <v>3539</v>
      </c>
      <c r="G7242">
        <v>114</v>
      </c>
    </row>
    <row r="7243" spans="1:7">
      <c r="A7243" s="2">
        <v>44024</v>
      </c>
      <c r="B7243" s="2">
        <f t="shared" si="226"/>
        <v>44043</v>
      </c>
      <c r="C7243" s="3">
        <f t="shared" si="227"/>
        <v>1</v>
      </c>
      <c r="D7243" t="s">
        <v>23</v>
      </c>
      <c r="E7243">
        <v>24</v>
      </c>
      <c r="F7243">
        <v>73705</v>
      </c>
      <c r="G7243">
        <v>3319</v>
      </c>
    </row>
    <row r="7244" spans="1:7">
      <c r="A7244" s="2">
        <v>44024</v>
      </c>
      <c r="B7244" s="2">
        <f t="shared" si="226"/>
        <v>44043</v>
      </c>
      <c r="C7244" s="3">
        <f t="shared" si="227"/>
        <v>1</v>
      </c>
      <c r="D7244" t="s">
        <v>9</v>
      </c>
      <c r="E7244">
        <v>25</v>
      </c>
      <c r="F7244">
        <v>111597</v>
      </c>
      <c r="G7244">
        <v>8325</v>
      </c>
    </row>
    <row r="7245" spans="1:7">
      <c r="A7245" s="2">
        <v>44024</v>
      </c>
      <c r="B7245" s="2">
        <f t="shared" si="226"/>
        <v>44043</v>
      </c>
      <c r="C7245" s="3">
        <f t="shared" si="227"/>
        <v>1</v>
      </c>
      <c r="D7245" t="s">
        <v>42</v>
      </c>
      <c r="E7245">
        <v>26</v>
      </c>
      <c r="F7245">
        <v>76936</v>
      </c>
      <c r="G7245">
        <v>6317</v>
      </c>
    </row>
    <row r="7246" spans="1:7">
      <c r="A7246" s="2">
        <v>44024</v>
      </c>
      <c r="B7246" s="2">
        <f t="shared" si="226"/>
        <v>44043</v>
      </c>
      <c r="C7246" s="3">
        <f t="shared" si="227"/>
        <v>1</v>
      </c>
      <c r="D7246" t="s">
        <v>29</v>
      </c>
      <c r="E7246">
        <v>27</v>
      </c>
      <c r="F7246">
        <v>42319</v>
      </c>
      <c r="G7246">
        <v>1540</v>
      </c>
    </row>
    <row r="7247" spans="1:7">
      <c r="A7247" s="2">
        <v>44024</v>
      </c>
      <c r="B7247" s="2">
        <f t="shared" si="226"/>
        <v>44043</v>
      </c>
      <c r="C7247" s="3">
        <f t="shared" si="227"/>
        <v>1</v>
      </c>
      <c r="D7247" t="s">
        <v>46</v>
      </c>
      <c r="E7247">
        <v>28</v>
      </c>
      <c r="F7247">
        <v>36287</v>
      </c>
      <c r="G7247">
        <v>1249</v>
      </c>
    </row>
    <row r="7248" spans="1:7">
      <c r="A7248" s="2">
        <v>44024</v>
      </c>
      <c r="B7248" s="2">
        <f t="shared" si="226"/>
        <v>44043</v>
      </c>
      <c r="C7248" s="3">
        <f t="shared" si="227"/>
        <v>1</v>
      </c>
      <c r="D7248" t="s">
        <v>35</v>
      </c>
      <c r="E7248">
        <v>29</v>
      </c>
      <c r="F7248">
        <v>29173</v>
      </c>
      <c r="G7248">
        <v>1113</v>
      </c>
    </row>
    <row r="7249" spans="1:7">
      <c r="A7249" s="2">
        <v>44024</v>
      </c>
      <c r="B7249" s="2">
        <f t="shared" si="226"/>
        <v>44043</v>
      </c>
      <c r="C7249" s="3">
        <f t="shared" si="227"/>
        <v>1</v>
      </c>
      <c r="D7249" t="s">
        <v>54</v>
      </c>
      <c r="E7249">
        <v>30</v>
      </c>
      <c r="F7249">
        <v>1758</v>
      </c>
      <c r="G7249">
        <v>29</v>
      </c>
    </row>
    <row r="7250" spans="1:7">
      <c r="A7250" s="2">
        <v>44024</v>
      </c>
      <c r="B7250" s="2">
        <f t="shared" si="226"/>
        <v>44043</v>
      </c>
      <c r="C7250" s="3">
        <f t="shared" si="227"/>
        <v>1</v>
      </c>
      <c r="D7250" t="s">
        <v>12</v>
      </c>
      <c r="E7250">
        <v>31</v>
      </c>
      <c r="F7250">
        <v>21214</v>
      </c>
      <c r="G7250">
        <v>296</v>
      </c>
    </row>
    <row r="7251" spans="1:7">
      <c r="A7251" s="2">
        <v>44024</v>
      </c>
      <c r="B7251" s="2">
        <f t="shared" si="226"/>
        <v>44043</v>
      </c>
      <c r="C7251" s="3">
        <f t="shared" si="227"/>
        <v>1</v>
      </c>
      <c r="D7251" t="s">
        <v>24</v>
      </c>
      <c r="E7251">
        <v>32</v>
      </c>
      <c r="F7251">
        <v>27745</v>
      </c>
      <c r="G7251">
        <v>593</v>
      </c>
    </row>
    <row r="7252" spans="1:7">
      <c r="A7252" s="2">
        <v>44024</v>
      </c>
      <c r="B7252" s="2">
        <f t="shared" si="226"/>
        <v>44043</v>
      </c>
      <c r="C7252" s="3">
        <f t="shared" si="227"/>
        <v>1</v>
      </c>
      <c r="D7252" t="s">
        <v>19</v>
      </c>
      <c r="E7252">
        <v>33</v>
      </c>
      <c r="F7252">
        <v>6054</v>
      </c>
      <c r="G7252">
        <v>391</v>
      </c>
    </row>
    <row r="7253" spans="1:7">
      <c r="A7253" s="2">
        <v>44024</v>
      </c>
      <c r="B7253" s="2">
        <f t="shared" si="226"/>
        <v>44043</v>
      </c>
      <c r="C7253" s="3">
        <f t="shared" si="227"/>
        <v>1</v>
      </c>
      <c r="D7253" t="s">
        <v>21</v>
      </c>
      <c r="E7253">
        <v>34</v>
      </c>
      <c r="F7253">
        <v>177245</v>
      </c>
      <c r="G7253">
        <v>15525</v>
      </c>
    </row>
    <row r="7254" spans="1:7">
      <c r="A7254" s="2">
        <v>44024</v>
      </c>
      <c r="B7254" s="2">
        <f t="shared" si="226"/>
        <v>44043</v>
      </c>
      <c r="C7254" s="3">
        <f t="shared" si="227"/>
        <v>1</v>
      </c>
      <c r="D7254" t="s">
        <v>47</v>
      </c>
      <c r="E7254">
        <v>35</v>
      </c>
      <c r="F7254">
        <v>15028</v>
      </c>
      <c r="G7254">
        <v>545</v>
      </c>
    </row>
    <row r="7255" spans="1:7">
      <c r="A7255" s="2">
        <v>44024</v>
      </c>
      <c r="B7255" s="2">
        <f t="shared" si="226"/>
        <v>44043</v>
      </c>
      <c r="C7255" s="3">
        <f t="shared" si="227"/>
        <v>1</v>
      </c>
      <c r="D7255" t="s">
        <v>16</v>
      </c>
      <c r="E7255">
        <v>36</v>
      </c>
      <c r="F7255">
        <v>406403</v>
      </c>
      <c r="G7255">
        <v>32029</v>
      </c>
    </row>
    <row r="7256" spans="1:7">
      <c r="A7256" s="2">
        <v>44024</v>
      </c>
      <c r="B7256" s="2">
        <f t="shared" si="226"/>
        <v>44043</v>
      </c>
      <c r="C7256" s="3">
        <f t="shared" si="227"/>
        <v>1</v>
      </c>
      <c r="D7256" t="s">
        <v>20</v>
      </c>
      <c r="E7256">
        <v>37</v>
      </c>
      <c r="F7256">
        <v>85831</v>
      </c>
      <c r="G7256">
        <v>1532</v>
      </c>
    </row>
    <row r="7257" spans="1:7">
      <c r="A7257" s="2">
        <v>44024</v>
      </c>
      <c r="B7257" s="2">
        <f t="shared" si="226"/>
        <v>44043</v>
      </c>
      <c r="C7257" s="3">
        <f t="shared" si="227"/>
        <v>1</v>
      </c>
      <c r="D7257" t="s">
        <v>48</v>
      </c>
      <c r="E7257">
        <v>38</v>
      </c>
      <c r="F7257">
        <v>4338</v>
      </c>
      <c r="G7257">
        <v>91</v>
      </c>
    </row>
    <row r="7258" spans="1:7">
      <c r="A7258" s="2">
        <v>44024</v>
      </c>
      <c r="B7258" s="2">
        <f t="shared" si="226"/>
        <v>44043</v>
      </c>
      <c r="C7258" s="3">
        <f t="shared" si="227"/>
        <v>1</v>
      </c>
      <c r="D7258" t="s">
        <v>59</v>
      </c>
      <c r="E7258">
        <v>69</v>
      </c>
      <c r="F7258">
        <v>33</v>
      </c>
      <c r="G7258">
        <v>2</v>
      </c>
    </row>
    <row r="7259" spans="1:7">
      <c r="A7259" s="2">
        <v>44024</v>
      </c>
      <c r="B7259" s="2">
        <f t="shared" si="226"/>
        <v>44043</v>
      </c>
      <c r="C7259" s="3">
        <f t="shared" si="227"/>
        <v>1</v>
      </c>
      <c r="D7259" t="s">
        <v>41</v>
      </c>
      <c r="E7259">
        <v>39</v>
      </c>
      <c r="F7259">
        <v>65592</v>
      </c>
      <c r="G7259">
        <v>3058</v>
      </c>
    </row>
    <row r="7260" spans="1:7">
      <c r="A7260" s="2">
        <v>44024</v>
      </c>
      <c r="B7260" s="2">
        <f t="shared" si="226"/>
        <v>44043</v>
      </c>
      <c r="C7260" s="3">
        <f t="shared" si="227"/>
        <v>1</v>
      </c>
      <c r="D7260" t="s">
        <v>30</v>
      </c>
      <c r="E7260">
        <v>40</v>
      </c>
      <c r="F7260">
        <v>20235</v>
      </c>
      <c r="G7260">
        <v>422</v>
      </c>
    </row>
    <row r="7261" spans="1:7">
      <c r="A7261" s="2">
        <v>44024</v>
      </c>
      <c r="B7261" s="2">
        <f t="shared" si="226"/>
        <v>44043</v>
      </c>
      <c r="C7261" s="3">
        <f t="shared" si="227"/>
        <v>1</v>
      </c>
      <c r="D7261" t="s">
        <v>14</v>
      </c>
      <c r="E7261">
        <v>41</v>
      </c>
      <c r="F7261">
        <v>12170</v>
      </c>
      <c r="G7261">
        <v>237</v>
      </c>
    </row>
    <row r="7262" spans="1:7">
      <c r="A7262" s="2">
        <v>44024</v>
      </c>
      <c r="B7262" s="2">
        <f t="shared" si="226"/>
        <v>44043</v>
      </c>
      <c r="C7262" s="3">
        <f t="shared" si="227"/>
        <v>1</v>
      </c>
      <c r="D7262" t="s">
        <v>31</v>
      </c>
      <c r="E7262">
        <v>42</v>
      </c>
      <c r="F7262">
        <v>99794</v>
      </c>
      <c r="G7262">
        <v>6950</v>
      </c>
    </row>
    <row r="7263" spans="1:7">
      <c r="A7263" s="2">
        <v>44024</v>
      </c>
      <c r="B7263" s="2">
        <f t="shared" si="226"/>
        <v>44043</v>
      </c>
      <c r="C7263" s="3">
        <f t="shared" si="227"/>
        <v>1</v>
      </c>
      <c r="D7263" t="s">
        <v>55</v>
      </c>
      <c r="E7263">
        <v>72</v>
      </c>
      <c r="F7263">
        <v>9654</v>
      </c>
      <c r="G7263">
        <v>167</v>
      </c>
    </row>
    <row r="7264" spans="1:7">
      <c r="A7264" s="2">
        <v>44024</v>
      </c>
      <c r="B7264" s="2">
        <f t="shared" si="226"/>
        <v>44043</v>
      </c>
      <c r="C7264" s="3">
        <f t="shared" si="227"/>
        <v>1</v>
      </c>
      <c r="D7264" t="s">
        <v>17</v>
      </c>
      <c r="E7264">
        <v>44</v>
      </c>
      <c r="F7264">
        <v>17312</v>
      </c>
      <c r="G7264">
        <v>976</v>
      </c>
    </row>
    <row r="7265" spans="1:7">
      <c r="A7265" s="2">
        <v>44024</v>
      </c>
      <c r="B7265" s="2">
        <f t="shared" si="226"/>
        <v>44043</v>
      </c>
      <c r="C7265" s="3">
        <f t="shared" si="227"/>
        <v>1</v>
      </c>
      <c r="D7265" t="s">
        <v>32</v>
      </c>
      <c r="E7265">
        <v>45</v>
      </c>
      <c r="F7265">
        <v>56648</v>
      </c>
      <c r="G7265">
        <v>961</v>
      </c>
    </row>
    <row r="7266" spans="1:7">
      <c r="A7266" s="2">
        <v>44024</v>
      </c>
      <c r="B7266" s="2">
        <f t="shared" si="226"/>
        <v>44043</v>
      </c>
      <c r="C7266" s="3">
        <f t="shared" si="227"/>
        <v>1</v>
      </c>
      <c r="D7266" t="s">
        <v>43</v>
      </c>
      <c r="E7266">
        <v>46</v>
      </c>
      <c r="F7266">
        <v>7499</v>
      </c>
      <c r="G7266">
        <v>109</v>
      </c>
    </row>
    <row r="7267" spans="1:7">
      <c r="A7267" s="2">
        <v>44024</v>
      </c>
      <c r="B7267" s="2">
        <f t="shared" si="226"/>
        <v>44043</v>
      </c>
      <c r="C7267" s="3">
        <f t="shared" si="227"/>
        <v>1</v>
      </c>
      <c r="D7267" t="s">
        <v>25</v>
      </c>
      <c r="E7267">
        <v>47</v>
      </c>
      <c r="F7267">
        <v>61106</v>
      </c>
      <c r="G7267">
        <v>731</v>
      </c>
    </row>
    <row r="7268" spans="1:7">
      <c r="A7268" s="2">
        <v>44024</v>
      </c>
      <c r="B7268" s="2">
        <f t="shared" si="226"/>
        <v>44043</v>
      </c>
      <c r="C7268" s="3">
        <f t="shared" si="227"/>
        <v>1</v>
      </c>
      <c r="D7268" t="s">
        <v>11</v>
      </c>
      <c r="E7268">
        <v>48</v>
      </c>
      <c r="F7268">
        <v>264811</v>
      </c>
      <c r="G7268">
        <v>3246</v>
      </c>
    </row>
    <row r="7269" spans="1:7">
      <c r="A7269" s="2">
        <v>44024</v>
      </c>
      <c r="B7269" s="2">
        <f t="shared" si="226"/>
        <v>44043</v>
      </c>
      <c r="C7269" s="3">
        <f t="shared" si="227"/>
        <v>1</v>
      </c>
      <c r="D7269" t="s">
        <v>13</v>
      </c>
      <c r="E7269">
        <v>49</v>
      </c>
      <c r="F7269">
        <v>29552</v>
      </c>
      <c r="G7269">
        <v>215</v>
      </c>
    </row>
    <row r="7270" spans="1:7">
      <c r="A7270" s="2">
        <v>44024</v>
      </c>
      <c r="B7270" s="2">
        <f t="shared" si="226"/>
        <v>44043</v>
      </c>
      <c r="C7270" s="3">
        <f t="shared" si="227"/>
        <v>1</v>
      </c>
      <c r="D7270" t="s">
        <v>36</v>
      </c>
      <c r="E7270">
        <v>50</v>
      </c>
      <c r="F7270">
        <v>1296</v>
      </c>
      <c r="G7270">
        <v>56</v>
      </c>
    </row>
    <row r="7271" spans="1:7">
      <c r="A7271" s="2">
        <v>44024</v>
      </c>
      <c r="B7271" s="2">
        <f t="shared" si="226"/>
        <v>44043</v>
      </c>
      <c r="C7271" s="3">
        <f t="shared" si="227"/>
        <v>1</v>
      </c>
      <c r="D7271" t="s">
        <v>56</v>
      </c>
      <c r="E7271">
        <v>78</v>
      </c>
      <c r="F7271">
        <v>206</v>
      </c>
      <c r="G7271">
        <v>6</v>
      </c>
    </row>
    <row r="7272" spans="1:7">
      <c r="A7272" s="2">
        <v>44024</v>
      </c>
      <c r="B7272" s="2">
        <f t="shared" si="226"/>
        <v>44043</v>
      </c>
      <c r="C7272" s="3">
        <f t="shared" si="227"/>
        <v>1</v>
      </c>
      <c r="D7272" t="s">
        <v>37</v>
      </c>
      <c r="E7272">
        <v>51</v>
      </c>
      <c r="F7272">
        <v>70670</v>
      </c>
      <c r="G7272">
        <v>1966</v>
      </c>
    </row>
    <row r="7273" spans="1:7">
      <c r="A7273" s="2">
        <v>44024</v>
      </c>
      <c r="B7273" s="2">
        <f t="shared" si="226"/>
        <v>44043</v>
      </c>
      <c r="C7273" s="3">
        <f t="shared" si="227"/>
        <v>1</v>
      </c>
      <c r="D7273" t="s">
        <v>5</v>
      </c>
      <c r="E7273">
        <v>53</v>
      </c>
      <c r="F7273">
        <v>42181</v>
      </c>
      <c r="G7273">
        <v>1438</v>
      </c>
    </row>
    <row r="7274" spans="1:7">
      <c r="A7274" s="2">
        <v>44024</v>
      </c>
      <c r="B7274" s="2">
        <f t="shared" si="226"/>
        <v>44043</v>
      </c>
      <c r="C7274" s="3">
        <f t="shared" si="227"/>
        <v>1</v>
      </c>
      <c r="D7274" t="s">
        <v>58</v>
      </c>
      <c r="E7274">
        <v>54</v>
      </c>
      <c r="F7274">
        <v>4244</v>
      </c>
      <c r="G7274">
        <v>96</v>
      </c>
    </row>
    <row r="7275" spans="1:7">
      <c r="A7275" s="2">
        <v>44024</v>
      </c>
      <c r="B7275" s="2">
        <f t="shared" si="226"/>
        <v>44043</v>
      </c>
      <c r="C7275" s="3">
        <f t="shared" si="227"/>
        <v>1</v>
      </c>
      <c r="D7275" t="s">
        <v>10</v>
      </c>
      <c r="E7275">
        <v>55</v>
      </c>
      <c r="F7275">
        <v>39901</v>
      </c>
      <c r="G7275">
        <v>828</v>
      </c>
    </row>
    <row r="7276" spans="1:7">
      <c r="A7276" s="2">
        <v>44024</v>
      </c>
      <c r="B7276" s="2">
        <f t="shared" si="226"/>
        <v>44043</v>
      </c>
      <c r="C7276" s="3">
        <f t="shared" si="227"/>
        <v>1</v>
      </c>
      <c r="D7276" t="s">
        <v>49</v>
      </c>
      <c r="E7276">
        <v>56</v>
      </c>
      <c r="F7276">
        <v>1862</v>
      </c>
      <c r="G7276">
        <v>21</v>
      </c>
    </row>
    <row r="7277" spans="1:7">
      <c r="A7277" s="2">
        <v>44025</v>
      </c>
      <c r="B7277" s="2">
        <f t="shared" si="226"/>
        <v>44043</v>
      </c>
      <c r="C7277" s="3">
        <f t="shared" si="227"/>
        <v>1</v>
      </c>
      <c r="D7277" t="s">
        <v>52</v>
      </c>
      <c r="E7277">
        <v>1</v>
      </c>
      <c r="F7277">
        <v>55545</v>
      </c>
      <c r="G7277">
        <v>1124</v>
      </c>
    </row>
    <row r="7278" spans="1:7">
      <c r="A7278" s="2">
        <v>44025</v>
      </c>
      <c r="B7278" s="2">
        <f t="shared" si="226"/>
        <v>44043</v>
      </c>
      <c r="C7278" s="3">
        <f t="shared" si="227"/>
        <v>1</v>
      </c>
      <c r="D7278" t="s">
        <v>50</v>
      </c>
      <c r="E7278">
        <v>2</v>
      </c>
      <c r="F7278">
        <v>1843</v>
      </c>
      <c r="G7278">
        <v>15</v>
      </c>
    </row>
    <row r="7279" spans="1:7">
      <c r="A7279" s="2">
        <v>44025</v>
      </c>
      <c r="B7279" s="2">
        <f t="shared" si="226"/>
        <v>44043</v>
      </c>
      <c r="C7279" s="3">
        <f t="shared" si="227"/>
        <v>1</v>
      </c>
      <c r="D7279" t="s">
        <v>8</v>
      </c>
      <c r="E7279">
        <v>4</v>
      </c>
      <c r="F7279">
        <v>123917</v>
      </c>
      <c r="G7279">
        <v>2250</v>
      </c>
    </row>
    <row r="7280" spans="1:7">
      <c r="A7280" s="2">
        <v>44025</v>
      </c>
      <c r="B7280" s="2">
        <f t="shared" si="226"/>
        <v>44043</v>
      </c>
      <c r="C7280" s="3">
        <f t="shared" si="227"/>
        <v>1</v>
      </c>
      <c r="D7280" t="s">
        <v>44</v>
      </c>
      <c r="E7280">
        <v>5</v>
      </c>
      <c r="F7280">
        <v>28939</v>
      </c>
      <c r="G7280">
        <v>323</v>
      </c>
    </row>
    <row r="7281" spans="1:7">
      <c r="A7281" s="2">
        <v>44025</v>
      </c>
      <c r="B7281" s="2">
        <f t="shared" si="226"/>
        <v>44043</v>
      </c>
      <c r="C7281" s="3">
        <f t="shared" si="227"/>
        <v>1</v>
      </c>
      <c r="D7281" t="s">
        <v>7</v>
      </c>
      <c r="E7281">
        <v>6</v>
      </c>
      <c r="F7281">
        <v>336206</v>
      </c>
      <c r="G7281">
        <v>7086</v>
      </c>
    </row>
    <row r="7282" spans="1:7">
      <c r="A7282" s="2">
        <v>44025</v>
      </c>
      <c r="B7282" s="2">
        <f t="shared" si="226"/>
        <v>44043</v>
      </c>
      <c r="C7282" s="3">
        <f t="shared" si="227"/>
        <v>1</v>
      </c>
      <c r="D7282" t="s">
        <v>22</v>
      </c>
      <c r="E7282">
        <v>8</v>
      </c>
      <c r="F7282">
        <v>37303</v>
      </c>
      <c r="G7282">
        <v>1728</v>
      </c>
    </row>
    <row r="7283" spans="1:7">
      <c r="A7283" s="2">
        <v>44025</v>
      </c>
      <c r="B7283" s="2">
        <f t="shared" si="226"/>
        <v>44043</v>
      </c>
      <c r="C7283" s="3">
        <f t="shared" si="227"/>
        <v>1</v>
      </c>
      <c r="D7283" t="s">
        <v>38</v>
      </c>
      <c r="E7283">
        <v>9</v>
      </c>
      <c r="F7283">
        <v>47510</v>
      </c>
      <c r="G7283">
        <v>4371</v>
      </c>
    </row>
    <row r="7284" spans="1:7">
      <c r="A7284" s="2">
        <v>44025</v>
      </c>
      <c r="B7284" s="2">
        <f t="shared" si="226"/>
        <v>44043</v>
      </c>
      <c r="C7284" s="3">
        <f t="shared" si="227"/>
        <v>1</v>
      </c>
      <c r="D7284" t="s">
        <v>45</v>
      </c>
      <c r="E7284">
        <v>10</v>
      </c>
      <c r="F7284">
        <v>12879</v>
      </c>
      <c r="G7284">
        <v>517</v>
      </c>
    </row>
    <row r="7285" spans="1:7">
      <c r="A7285" s="2">
        <v>44025</v>
      </c>
      <c r="B7285" s="2">
        <f t="shared" si="226"/>
        <v>44043</v>
      </c>
      <c r="C7285" s="3">
        <f t="shared" si="227"/>
        <v>1</v>
      </c>
      <c r="D7285" t="s">
        <v>33</v>
      </c>
      <c r="E7285">
        <v>11</v>
      </c>
      <c r="F7285">
        <v>10906</v>
      </c>
      <c r="G7285">
        <v>568</v>
      </c>
    </row>
    <row r="7286" spans="1:7">
      <c r="A7286" s="2">
        <v>44025</v>
      </c>
      <c r="B7286" s="2">
        <f t="shared" si="226"/>
        <v>44043</v>
      </c>
      <c r="C7286" s="3">
        <f t="shared" si="227"/>
        <v>1</v>
      </c>
      <c r="D7286" t="s">
        <v>15</v>
      </c>
      <c r="E7286">
        <v>12</v>
      </c>
      <c r="F7286">
        <v>282427</v>
      </c>
      <c r="G7286">
        <v>4276</v>
      </c>
    </row>
    <row r="7287" spans="1:7">
      <c r="A7287" s="2">
        <v>44025</v>
      </c>
      <c r="B7287" s="2">
        <f t="shared" si="226"/>
        <v>44043</v>
      </c>
      <c r="C7287" s="3">
        <f t="shared" si="227"/>
        <v>1</v>
      </c>
      <c r="D7287" t="s">
        <v>18</v>
      </c>
      <c r="E7287">
        <v>13</v>
      </c>
      <c r="F7287">
        <v>111937</v>
      </c>
      <c r="G7287">
        <v>2972</v>
      </c>
    </row>
    <row r="7288" spans="1:7">
      <c r="A7288" s="2">
        <v>44025</v>
      </c>
      <c r="B7288" s="2">
        <f t="shared" si="226"/>
        <v>44043</v>
      </c>
      <c r="C7288" s="3">
        <f t="shared" si="227"/>
        <v>1</v>
      </c>
      <c r="D7288" t="s">
        <v>57</v>
      </c>
      <c r="E7288">
        <v>66</v>
      </c>
      <c r="F7288">
        <v>1281</v>
      </c>
      <c r="G7288">
        <v>6</v>
      </c>
    </row>
    <row r="7289" spans="1:7">
      <c r="A7289" s="2">
        <v>44025</v>
      </c>
      <c r="B7289" s="2">
        <f t="shared" si="226"/>
        <v>44043</v>
      </c>
      <c r="C7289" s="3">
        <f t="shared" si="227"/>
        <v>1</v>
      </c>
      <c r="D7289" t="s">
        <v>26</v>
      </c>
      <c r="E7289">
        <v>15</v>
      </c>
      <c r="F7289">
        <v>1222</v>
      </c>
      <c r="G7289">
        <v>21</v>
      </c>
    </row>
    <row r="7290" spans="1:7">
      <c r="A7290" s="2">
        <v>44025</v>
      </c>
      <c r="B7290" s="2">
        <f t="shared" si="226"/>
        <v>44043</v>
      </c>
      <c r="C7290" s="3">
        <f t="shared" si="227"/>
        <v>1</v>
      </c>
      <c r="D7290" t="s">
        <v>53</v>
      </c>
      <c r="E7290">
        <v>16</v>
      </c>
      <c r="F7290">
        <v>11531</v>
      </c>
      <c r="G7290">
        <v>102</v>
      </c>
    </row>
    <row r="7291" spans="1:7">
      <c r="A7291" s="2">
        <v>44025</v>
      </c>
      <c r="B7291" s="2">
        <f t="shared" si="226"/>
        <v>44043</v>
      </c>
      <c r="C7291" s="3">
        <f t="shared" si="227"/>
        <v>1</v>
      </c>
      <c r="D7291" t="s">
        <v>6</v>
      </c>
      <c r="E7291">
        <v>17</v>
      </c>
      <c r="F7291">
        <v>156288</v>
      </c>
      <c r="G7291">
        <v>7398</v>
      </c>
    </row>
    <row r="7292" spans="1:7">
      <c r="A7292" s="2">
        <v>44025</v>
      </c>
      <c r="B7292" s="2">
        <f t="shared" si="226"/>
        <v>44043</v>
      </c>
      <c r="C7292" s="3">
        <f t="shared" si="227"/>
        <v>1</v>
      </c>
      <c r="D7292" t="s">
        <v>27</v>
      </c>
      <c r="E7292">
        <v>18</v>
      </c>
      <c r="F7292">
        <v>53327</v>
      </c>
      <c r="G7292">
        <v>2762</v>
      </c>
    </row>
    <row r="7293" spans="1:7">
      <c r="A7293" s="2">
        <v>44025</v>
      </c>
      <c r="B7293" s="2">
        <f t="shared" si="226"/>
        <v>44043</v>
      </c>
      <c r="C7293" s="3">
        <f t="shared" si="227"/>
        <v>1</v>
      </c>
      <c r="D7293" t="s">
        <v>39</v>
      </c>
      <c r="E7293">
        <v>19</v>
      </c>
      <c r="F7293">
        <v>35631</v>
      </c>
      <c r="G7293">
        <v>755</v>
      </c>
    </row>
    <row r="7294" spans="1:7">
      <c r="A7294" s="2">
        <v>44025</v>
      </c>
      <c r="B7294" s="2">
        <f t="shared" si="226"/>
        <v>44043</v>
      </c>
      <c r="C7294" s="3">
        <f t="shared" si="227"/>
        <v>1</v>
      </c>
      <c r="D7294" t="s">
        <v>34</v>
      </c>
      <c r="E7294">
        <v>20</v>
      </c>
      <c r="F7294">
        <v>20265</v>
      </c>
      <c r="G7294">
        <v>301</v>
      </c>
    </row>
    <row r="7295" spans="1:7">
      <c r="A7295" s="2">
        <v>44025</v>
      </c>
      <c r="B7295" s="2">
        <f t="shared" si="226"/>
        <v>44043</v>
      </c>
      <c r="C7295" s="3">
        <f t="shared" si="227"/>
        <v>1</v>
      </c>
      <c r="D7295" t="s">
        <v>28</v>
      </c>
      <c r="E7295">
        <v>21</v>
      </c>
      <c r="F7295">
        <v>20127</v>
      </c>
      <c r="G7295">
        <v>656</v>
      </c>
    </row>
    <row r="7296" spans="1:7">
      <c r="A7296" s="2">
        <v>44025</v>
      </c>
      <c r="B7296" s="2">
        <f t="shared" si="226"/>
        <v>44043</v>
      </c>
      <c r="C7296" s="3">
        <f t="shared" si="227"/>
        <v>1</v>
      </c>
      <c r="D7296" t="s">
        <v>40</v>
      </c>
      <c r="E7296">
        <v>22</v>
      </c>
      <c r="F7296">
        <v>79935</v>
      </c>
      <c r="G7296">
        <v>3423</v>
      </c>
    </row>
    <row r="7297" spans="1:7">
      <c r="A7297" s="2">
        <v>44025</v>
      </c>
      <c r="B7297" s="2">
        <f t="shared" si="226"/>
        <v>44043</v>
      </c>
      <c r="C7297" s="3">
        <f t="shared" si="227"/>
        <v>1</v>
      </c>
      <c r="D7297" t="s">
        <v>51</v>
      </c>
      <c r="E7297">
        <v>23</v>
      </c>
      <c r="F7297">
        <v>3558</v>
      </c>
      <c r="G7297">
        <v>114</v>
      </c>
    </row>
    <row r="7298" spans="1:7">
      <c r="A7298" s="2">
        <v>44025</v>
      </c>
      <c r="B7298" s="2">
        <f t="shared" si="226"/>
        <v>44043</v>
      </c>
      <c r="C7298" s="3">
        <f t="shared" si="227"/>
        <v>1</v>
      </c>
      <c r="D7298" t="s">
        <v>23</v>
      </c>
      <c r="E7298">
        <v>24</v>
      </c>
      <c r="F7298">
        <v>74124</v>
      </c>
      <c r="G7298">
        <v>3325</v>
      </c>
    </row>
    <row r="7299" spans="1:7">
      <c r="A7299" s="2">
        <v>44025</v>
      </c>
      <c r="B7299" s="2">
        <f t="shared" si="226"/>
        <v>44043</v>
      </c>
      <c r="C7299" s="3">
        <f t="shared" si="227"/>
        <v>1</v>
      </c>
      <c r="D7299" t="s">
        <v>9</v>
      </c>
      <c r="E7299">
        <v>25</v>
      </c>
      <c r="F7299">
        <v>111827</v>
      </c>
      <c r="G7299">
        <v>8330</v>
      </c>
    </row>
    <row r="7300" spans="1:7">
      <c r="A7300" s="2">
        <v>44025</v>
      </c>
      <c r="B7300" s="2">
        <f t="shared" ref="B7300:B7363" si="228">EOMONTH(A7300,0)</f>
        <v>44043</v>
      </c>
      <c r="C7300" s="3">
        <f t="shared" ref="C7300:C7363" si="229">IF(A7300=B7300,0,1)</f>
        <v>1</v>
      </c>
      <c r="D7300" t="s">
        <v>42</v>
      </c>
      <c r="E7300">
        <v>26</v>
      </c>
      <c r="F7300">
        <v>77354</v>
      </c>
      <c r="G7300">
        <v>6324</v>
      </c>
    </row>
    <row r="7301" spans="1:7">
      <c r="A7301" s="2">
        <v>44025</v>
      </c>
      <c r="B7301" s="2">
        <f t="shared" si="228"/>
        <v>44043</v>
      </c>
      <c r="C7301" s="3">
        <f t="shared" si="229"/>
        <v>1</v>
      </c>
      <c r="D7301" t="s">
        <v>29</v>
      </c>
      <c r="E7301">
        <v>27</v>
      </c>
      <c r="F7301">
        <v>42810</v>
      </c>
      <c r="G7301">
        <v>1542</v>
      </c>
    </row>
    <row r="7302" spans="1:7">
      <c r="A7302" s="2">
        <v>44025</v>
      </c>
      <c r="B7302" s="2">
        <f t="shared" si="228"/>
        <v>44043</v>
      </c>
      <c r="C7302" s="3">
        <f t="shared" si="229"/>
        <v>1</v>
      </c>
      <c r="D7302" t="s">
        <v>46</v>
      </c>
      <c r="E7302">
        <v>28</v>
      </c>
      <c r="F7302">
        <v>36680</v>
      </c>
      <c r="G7302">
        <v>1250</v>
      </c>
    </row>
    <row r="7303" spans="1:7">
      <c r="A7303" s="2">
        <v>44025</v>
      </c>
      <c r="B7303" s="2">
        <f t="shared" si="228"/>
        <v>44043</v>
      </c>
      <c r="C7303" s="3">
        <f t="shared" si="229"/>
        <v>1</v>
      </c>
      <c r="D7303" t="s">
        <v>35</v>
      </c>
      <c r="E7303">
        <v>29</v>
      </c>
      <c r="F7303">
        <v>29781</v>
      </c>
      <c r="G7303">
        <v>1126</v>
      </c>
    </row>
    <row r="7304" spans="1:7">
      <c r="A7304" s="2">
        <v>44025</v>
      </c>
      <c r="B7304" s="2">
        <f t="shared" si="228"/>
        <v>44043</v>
      </c>
      <c r="C7304" s="3">
        <f t="shared" si="229"/>
        <v>1</v>
      </c>
      <c r="D7304" t="s">
        <v>54</v>
      </c>
      <c r="E7304">
        <v>30</v>
      </c>
      <c r="F7304">
        <v>1908</v>
      </c>
      <c r="G7304">
        <v>32</v>
      </c>
    </row>
    <row r="7305" spans="1:7">
      <c r="A7305" s="2">
        <v>44025</v>
      </c>
      <c r="B7305" s="2">
        <f t="shared" si="228"/>
        <v>44043</v>
      </c>
      <c r="C7305" s="3">
        <f t="shared" si="229"/>
        <v>1</v>
      </c>
      <c r="D7305" t="s">
        <v>12</v>
      </c>
      <c r="E7305">
        <v>31</v>
      </c>
      <c r="F7305">
        <v>21444</v>
      </c>
      <c r="G7305">
        <v>298</v>
      </c>
    </row>
    <row r="7306" spans="1:7">
      <c r="A7306" s="2">
        <v>44025</v>
      </c>
      <c r="B7306" s="2">
        <f t="shared" si="228"/>
        <v>44043</v>
      </c>
      <c r="C7306" s="3">
        <f t="shared" si="229"/>
        <v>1</v>
      </c>
      <c r="D7306" t="s">
        <v>24</v>
      </c>
      <c r="E7306">
        <v>32</v>
      </c>
      <c r="F7306">
        <v>28597</v>
      </c>
      <c r="G7306">
        <v>596</v>
      </c>
    </row>
    <row r="7307" spans="1:7">
      <c r="A7307" s="2">
        <v>44025</v>
      </c>
      <c r="B7307" s="2">
        <f t="shared" si="228"/>
        <v>44043</v>
      </c>
      <c r="C7307" s="3">
        <f t="shared" si="229"/>
        <v>1</v>
      </c>
      <c r="D7307" t="s">
        <v>19</v>
      </c>
      <c r="E7307">
        <v>33</v>
      </c>
      <c r="F7307">
        <v>6068</v>
      </c>
      <c r="G7307">
        <v>391</v>
      </c>
    </row>
    <row r="7308" spans="1:7">
      <c r="A7308" s="2">
        <v>44025</v>
      </c>
      <c r="B7308" s="2">
        <f t="shared" si="228"/>
        <v>44043</v>
      </c>
      <c r="C7308" s="3">
        <f t="shared" si="229"/>
        <v>1</v>
      </c>
      <c r="D7308" t="s">
        <v>21</v>
      </c>
      <c r="E7308">
        <v>34</v>
      </c>
      <c r="F7308">
        <v>177469</v>
      </c>
      <c r="G7308">
        <v>15560</v>
      </c>
    </row>
    <row r="7309" spans="1:7">
      <c r="A7309" s="2">
        <v>44025</v>
      </c>
      <c r="B7309" s="2">
        <f t="shared" si="228"/>
        <v>44043</v>
      </c>
      <c r="C7309" s="3">
        <f t="shared" si="229"/>
        <v>1</v>
      </c>
      <c r="D7309" t="s">
        <v>47</v>
      </c>
      <c r="E7309">
        <v>35</v>
      </c>
      <c r="F7309">
        <v>15291</v>
      </c>
      <c r="G7309">
        <v>548</v>
      </c>
    </row>
    <row r="7310" spans="1:7">
      <c r="A7310" s="2">
        <v>44025</v>
      </c>
      <c r="B7310" s="2">
        <f t="shared" si="228"/>
        <v>44043</v>
      </c>
      <c r="C7310" s="3">
        <f t="shared" si="229"/>
        <v>1</v>
      </c>
      <c r="D7310" t="s">
        <v>16</v>
      </c>
      <c r="E7310">
        <v>36</v>
      </c>
      <c r="F7310">
        <v>406962</v>
      </c>
      <c r="G7310">
        <v>32075</v>
      </c>
    </row>
    <row r="7311" spans="1:7">
      <c r="A7311" s="2">
        <v>44025</v>
      </c>
      <c r="B7311" s="2">
        <f t="shared" si="228"/>
        <v>44043</v>
      </c>
      <c r="C7311" s="3">
        <f t="shared" si="229"/>
        <v>1</v>
      </c>
      <c r="D7311" t="s">
        <v>20</v>
      </c>
      <c r="E7311">
        <v>37</v>
      </c>
      <c r="F7311">
        <v>87653</v>
      </c>
      <c r="G7311">
        <v>1547</v>
      </c>
    </row>
    <row r="7312" spans="1:7">
      <c r="A7312" s="2">
        <v>44025</v>
      </c>
      <c r="B7312" s="2">
        <f t="shared" si="228"/>
        <v>44043</v>
      </c>
      <c r="C7312" s="3">
        <f t="shared" si="229"/>
        <v>1</v>
      </c>
      <c r="D7312" t="s">
        <v>48</v>
      </c>
      <c r="E7312">
        <v>38</v>
      </c>
      <c r="F7312">
        <v>4446</v>
      </c>
      <c r="G7312">
        <v>91</v>
      </c>
    </row>
    <row r="7313" spans="1:7">
      <c r="A7313" s="2">
        <v>44025</v>
      </c>
      <c r="B7313" s="2">
        <f t="shared" si="228"/>
        <v>44043</v>
      </c>
      <c r="C7313" s="3">
        <f t="shared" si="229"/>
        <v>1</v>
      </c>
      <c r="D7313" t="s">
        <v>59</v>
      </c>
      <c r="E7313">
        <v>69</v>
      </c>
      <c r="F7313">
        <v>33</v>
      </c>
      <c r="G7313">
        <v>2</v>
      </c>
    </row>
    <row r="7314" spans="1:7">
      <c r="A7314" s="2">
        <v>44025</v>
      </c>
      <c r="B7314" s="2">
        <f t="shared" si="228"/>
        <v>44043</v>
      </c>
      <c r="C7314" s="3">
        <f t="shared" si="229"/>
        <v>1</v>
      </c>
      <c r="D7314" t="s">
        <v>41</v>
      </c>
      <c r="E7314">
        <v>39</v>
      </c>
      <c r="F7314">
        <v>66853</v>
      </c>
      <c r="G7314">
        <v>3064</v>
      </c>
    </row>
    <row r="7315" spans="1:7">
      <c r="A7315" s="2">
        <v>44025</v>
      </c>
      <c r="B7315" s="2">
        <f t="shared" si="228"/>
        <v>44043</v>
      </c>
      <c r="C7315" s="3">
        <f t="shared" si="229"/>
        <v>1</v>
      </c>
      <c r="D7315" t="s">
        <v>30</v>
      </c>
      <c r="E7315">
        <v>40</v>
      </c>
      <c r="F7315">
        <v>20745</v>
      </c>
      <c r="G7315">
        <v>424</v>
      </c>
    </row>
    <row r="7316" spans="1:7">
      <c r="A7316" s="2">
        <v>44025</v>
      </c>
      <c r="B7316" s="2">
        <f t="shared" si="228"/>
        <v>44043</v>
      </c>
      <c r="C7316" s="3">
        <f t="shared" si="229"/>
        <v>1</v>
      </c>
      <c r="D7316" t="s">
        <v>14</v>
      </c>
      <c r="E7316">
        <v>41</v>
      </c>
      <c r="F7316">
        <v>12511</v>
      </c>
      <c r="G7316">
        <v>240</v>
      </c>
    </row>
    <row r="7317" spans="1:7">
      <c r="A7317" s="2">
        <v>44025</v>
      </c>
      <c r="B7317" s="2">
        <f t="shared" si="228"/>
        <v>44043</v>
      </c>
      <c r="C7317" s="3">
        <f t="shared" si="229"/>
        <v>1</v>
      </c>
      <c r="D7317" t="s">
        <v>31</v>
      </c>
      <c r="E7317">
        <v>42</v>
      </c>
      <c r="F7317">
        <v>100378</v>
      </c>
      <c r="G7317">
        <v>6955</v>
      </c>
    </row>
    <row r="7318" spans="1:7">
      <c r="A7318" s="2">
        <v>44025</v>
      </c>
      <c r="B7318" s="2">
        <f t="shared" si="228"/>
        <v>44043</v>
      </c>
      <c r="C7318" s="3">
        <f t="shared" si="229"/>
        <v>1</v>
      </c>
      <c r="D7318" t="s">
        <v>55</v>
      </c>
      <c r="E7318">
        <v>72</v>
      </c>
      <c r="F7318">
        <v>10010</v>
      </c>
      <c r="G7318">
        <v>167</v>
      </c>
    </row>
    <row r="7319" spans="1:7">
      <c r="A7319" s="2">
        <v>44025</v>
      </c>
      <c r="B7319" s="2">
        <f t="shared" si="228"/>
        <v>44043</v>
      </c>
      <c r="C7319" s="3">
        <f t="shared" si="229"/>
        <v>1</v>
      </c>
      <c r="D7319" t="s">
        <v>17</v>
      </c>
      <c r="E7319">
        <v>44</v>
      </c>
      <c r="F7319">
        <v>17487</v>
      </c>
      <c r="G7319">
        <v>984</v>
      </c>
    </row>
    <row r="7320" spans="1:7">
      <c r="A7320" s="2">
        <v>44025</v>
      </c>
      <c r="B7320" s="2">
        <f t="shared" si="228"/>
        <v>44043</v>
      </c>
      <c r="C7320" s="3">
        <f t="shared" si="229"/>
        <v>1</v>
      </c>
      <c r="D7320" t="s">
        <v>32</v>
      </c>
      <c r="E7320">
        <v>45</v>
      </c>
      <c r="F7320">
        <v>58168</v>
      </c>
      <c r="G7320">
        <v>972</v>
      </c>
    </row>
    <row r="7321" spans="1:7">
      <c r="A7321" s="2">
        <v>44025</v>
      </c>
      <c r="B7321" s="2">
        <f t="shared" si="228"/>
        <v>44043</v>
      </c>
      <c r="C7321" s="3">
        <f t="shared" si="229"/>
        <v>1</v>
      </c>
      <c r="D7321" t="s">
        <v>43</v>
      </c>
      <c r="E7321">
        <v>46</v>
      </c>
      <c r="F7321">
        <v>7524</v>
      </c>
      <c r="G7321">
        <v>109</v>
      </c>
    </row>
    <row r="7322" spans="1:7">
      <c r="A7322" s="2">
        <v>44025</v>
      </c>
      <c r="B7322" s="2">
        <f t="shared" si="228"/>
        <v>44043</v>
      </c>
      <c r="C7322" s="3">
        <f t="shared" si="229"/>
        <v>1</v>
      </c>
      <c r="D7322" t="s">
        <v>25</v>
      </c>
      <c r="E7322">
        <v>47</v>
      </c>
      <c r="F7322">
        <v>63615</v>
      </c>
      <c r="G7322">
        <v>738</v>
      </c>
    </row>
    <row r="7323" spans="1:7">
      <c r="A7323" s="2">
        <v>44025</v>
      </c>
      <c r="B7323" s="2">
        <f t="shared" si="228"/>
        <v>44043</v>
      </c>
      <c r="C7323" s="3">
        <f t="shared" si="229"/>
        <v>1</v>
      </c>
      <c r="D7323" t="s">
        <v>11</v>
      </c>
      <c r="E7323">
        <v>48</v>
      </c>
      <c r="F7323">
        <v>273732</v>
      </c>
      <c r="G7323">
        <v>3313</v>
      </c>
    </row>
    <row r="7324" spans="1:7">
      <c r="A7324" s="2">
        <v>44025</v>
      </c>
      <c r="B7324" s="2">
        <f t="shared" si="228"/>
        <v>44043</v>
      </c>
      <c r="C7324" s="3">
        <f t="shared" si="229"/>
        <v>1</v>
      </c>
      <c r="D7324" t="s">
        <v>13</v>
      </c>
      <c r="E7324">
        <v>49</v>
      </c>
      <c r="F7324">
        <v>30282</v>
      </c>
      <c r="G7324">
        <v>216</v>
      </c>
    </row>
    <row r="7325" spans="1:7">
      <c r="A7325" s="2">
        <v>44025</v>
      </c>
      <c r="B7325" s="2">
        <f t="shared" si="228"/>
        <v>44043</v>
      </c>
      <c r="C7325" s="3">
        <f t="shared" si="229"/>
        <v>1</v>
      </c>
      <c r="D7325" t="s">
        <v>36</v>
      </c>
      <c r="E7325">
        <v>50</v>
      </c>
      <c r="F7325">
        <v>1301</v>
      </c>
      <c r="G7325">
        <v>56</v>
      </c>
    </row>
    <row r="7326" spans="1:7">
      <c r="A7326" s="2">
        <v>44025</v>
      </c>
      <c r="B7326" s="2">
        <f t="shared" si="228"/>
        <v>44043</v>
      </c>
      <c r="C7326" s="3">
        <f t="shared" si="229"/>
        <v>1</v>
      </c>
      <c r="D7326" t="s">
        <v>56</v>
      </c>
      <c r="E7326">
        <v>78</v>
      </c>
      <c r="F7326">
        <v>217</v>
      </c>
      <c r="G7326">
        <v>6</v>
      </c>
    </row>
    <row r="7327" spans="1:7">
      <c r="A7327" s="2">
        <v>44025</v>
      </c>
      <c r="B7327" s="2">
        <f t="shared" si="228"/>
        <v>44043</v>
      </c>
      <c r="C7327" s="3">
        <f t="shared" si="229"/>
        <v>1</v>
      </c>
      <c r="D7327" t="s">
        <v>37</v>
      </c>
      <c r="E7327">
        <v>51</v>
      </c>
      <c r="F7327">
        <v>71642</v>
      </c>
      <c r="G7327">
        <v>1968</v>
      </c>
    </row>
    <row r="7328" spans="1:7">
      <c r="A7328" s="2">
        <v>44025</v>
      </c>
      <c r="B7328" s="2">
        <f t="shared" si="228"/>
        <v>44043</v>
      </c>
      <c r="C7328" s="3">
        <f t="shared" si="229"/>
        <v>1</v>
      </c>
      <c r="D7328" t="s">
        <v>5</v>
      </c>
      <c r="E7328">
        <v>53</v>
      </c>
      <c r="F7328">
        <v>43538</v>
      </c>
      <c r="G7328">
        <v>1439</v>
      </c>
    </row>
    <row r="7329" spans="1:7">
      <c r="A7329" s="2">
        <v>44025</v>
      </c>
      <c r="B7329" s="2">
        <f t="shared" si="228"/>
        <v>44043</v>
      </c>
      <c r="C7329" s="3">
        <f t="shared" si="229"/>
        <v>1</v>
      </c>
      <c r="D7329" t="s">
        <v>58</v>
      </c>
      <c r="E7329">
        <v>54</v>
      </c>
      <c r="F7329">
        <v>4313</v>
      </c>
      <c r="G7329">
        <v>97</v>
      </c>
    </row>
    <row r="7330" spans="1:7">
      <c r="A7330" s="2">
        <v>44025</v>
      </c>
      <c r="B7330" s="2">
        <f t="shared" si="228"/>
        <v>44043</v>
      </c>
      <c r="C7330" s="3">
        <f t="shared" si="229"/>
        <v>1</v>
      </c>
      <c r="D7330" t="s">
        <v>10</v>
      </c>
      <c r="E7330">
        <v>55</v>
      </c>
      <c r="F7330">
        <v>40603</v>
      </c>
      <c r="G7330">
        <v>828</v>
      </c>
    </row>
    <row r="7331" spans="1:7">
      <c r="A7331" s="2">
        <v>44025</v>
      </c>
      <c r="B7331" s="2">
        <f t="shared" si="228"/>
        <v>44043</v>
      </c>
      <c r="C7331" s="3">
        <f t="shared" si="229"/>
        <v>1</v>
      </c>
      <c r="D7331" t="s">
        <v>49</v>
      </c>
      <c r="E7331">
        <v>56</v>
      </c>
      <c r="F7331">
        <v>1903</v>
      </c>
      <c r="G7331">
        <v>21</v>
      </c>
    </row>
    <row r="7332" spans="1:7">
      <c r="A7332" s="2">
        <v>44026</v>
      </c>
      <c r="B7332" s="2">
        <f t="shared" si="228"/>
        <v>44043</v>
      </c>
      <c r="C7332" s="3">
        <f t="shared" si="229"/>
        <v>1</v>
      </c>
      <c r="D7332" t="s">
        <v>52</v>
      </c>
      <c r="E7332">
        <v>1</v>
      </c>
      <c r="F7332">
        <v>57255</v>
      </c>
      <c r="G7332">
        <v>1164</v>
      </c>
    </row>
    <row r="7333" spans="1:7">
      <c r="A7333" s="2">
        <v>44026</v>
      </c>
      <c r="B7333" s="2">
        <f t="shared" si="228"/>
        <v>44043</v>
      </c>
      <c r="C7333" s="3">
        <f t="shared" si="229"/>
        <v>1</v>
      </c>
      <c r="D7333" t="s">
        <v>50</v>
      </c>
      <c r="E7333">
        <v>2</v>
      </c>
      <c r="F7333">
        <v>1897</v>
      </c>
      <c r="G7333">
        <v>15</v>
      </c>
    </row>
    <row r="7334" spans="1:7">
      <c r="A7334" s="2">
        <v>44026</v>
      </c>
      <c r="B7334" s="2">
        <f t="shared" si="228"/>
        <v>44043</v>
      </c>
      <c r="C7334" s="3">
        <f t="shared" si="229"/>
        <v>1</v>
      </c>
      <c r="D7334" t="s">
        <v>8</v>
      </c>
      <c r="E7334">
        <v>4</v>
      </c>
      <c r="F7334">
        <v>128126</v>
      </c>
      <c r="G7334">
        <v>2341</v>
      </c>
    </row>
    <row r="7335" spans="1:7">
      <c r="A7335" s="2">
        <v>44026</v>
      </c>
      <c r="B7335" s="2">
        <f t="shared" si="228"/>
        <v>44043</v>
      </c>
      <c r="C7335" s="3">
        <f t="shared" si="229"/>
        <v>1</v>
      </c>
      <c r="D7335" t="s">
        <v>44</v>
      </c>
      <c r="E7335">
        <v>5</v>
      </c>
      <c r="F7335">
        <v>29733</v>
      </c>
      <c r="G7335">
        <v>331</v>
      </c>
    </row>
    <row r="7336" spans="1:7">
      <c r="A7336" s="2">
        <v>44026</v>
      </c>
      <c r="B7336" s="2">
        <f t="shared" si="228"/>
        <v>44043</v>
      </c>
      <c r="C7336" s="3">
        <f t="shared" si="229"/>
        <v>1</v>
      </c>
      <c r="D7336" t="s">
        <v>7</v>
      </c>
      <c r="E7336">
        <v>6</v>
      </c>
      <c r="F7336">
        <v>346593</v>
      </c>
      <c r="G7336">
        <v>7227</v>
      </c>
    </row>
    <row r="7337" spans="1:7">
      <c r="A7337" s="2">
        <v>44026</v>
      </c>
      <c r="B7337" s="2">
        <f t="shared" si="228"/>
        <v>44043</v>
      </c>
      <c r="C7337" s="3">
        <f t="shared" si="229"/>
        <v>1</v>
      </c>
      <c r="D7337" t="s">
        <v>22</v>
      </c>
      <c r="E7337">
        <v>8</v>
      </c>
      <c r="F7337">
        <v>37761</v>
      </c>
      <c r="G7337">
        <v>1739</v>
      </c>
    </row>
    <row r="7338" spans="1:7">
      <c r="A7338" s="2">
        <v>44026</v>
      </c>
      <c r="B7338" s="2">
        <f t="shared" si="228"/>
        <v>44043</v>
      </c>
      <c r="C7338" s="3">
        <f t="shared" si="229"/>
        <v>1</v>
      </c>
      <c r="D7338" t="s">
        <v>38</v>
      </c>
      <c r="E7338">
        <v>9</v>
      </c>
      <c r="F7338">
        <v>47530</v>
      </c>
      <c r="G7338">
        <v>4372</v>
      </c>
    </row>
    <row r="7339" spans="1:7">
      <c r="A7339" s="2">
        <v>44026</v>
      </c>
      <c r="B7339" s="2">
        <f t="shared" si="228"/>
        <v>44043</v>
      </c>
      <c r="C7339" s="3">
        <f t="shared" si="229"/>
        <v>1</v>
      </c>
      <c r="D7339" t="s">
        <v>45</v>
      </c>
      <c r="E7339">
        <v>10</v>
      </c>
      <c r="F7339">
        <v>12969</v>
      </c>
      <c r="G7339">
        <v>518</v>
      </c>
    </row>
    <row r="7340" spans="1:7">
      <c r="A7340" s="2">
        <v>44026</v>
      </c>
      <c r="B7340" s="2">
        <f t="shared" si="228"/>
        <v>44043</v>
      </c>
      <c r="C7340" s="3">
        <f t="shared" si="229"/>
        <v>1</v>
      </c>
      <c r="D7340" t="s">
        <v>33</v>
      </c>
      <c r="E7340">
        <v>11</v>
      </c>
      <c r="F7340">
        <v>10946</v>
      </c>
      <c r="G7340">
        <v>568</v>
      </c>
    </row>
    <row r="7341" spans="1:7">
      <c r="A7341" s="2">
        <v>44026</v>
      </c>
      <c r="B7341" s="2">
        <f t="shared" si="228"/>
        <v>44043</v>
      </c>
      <c r="C7341" s="3">
        <f t="shared" si="229"/>
        <v>1</v>
      </c>
      <c r="D7341" t="s">
        <v>15</v>
      </c>
      <c r="E7341">
        <v>12</v>
      </c>
      <c r="F7341">
        <v>291621</v>
      </c>
      <c r="G7341">
        <v>4408</v>
      </c>
    </row>
    <row r="7342" spans="1:7">
      <c r="A7342" s="2">
        <v>44026</v>
      </c>
      <c r="B7342" s="2">
        <f t="shared" si="228"/>
        <v>44043</v>
      </c>
      <c r="C7342" s="3">
        <f t="shared" si="229"/>
        <v>1</v>
      </c>
      <c r="D7342" t="s">
        <v>18</v>
      </c>
      <c r="E7342">
        <v>13</v>
      </c>
      <c r="F7342">
        <v>114579</v>
      </c>
      <c r="G7342">
        <v>2996</v>
      </c>
    </row>
    <row r="7343" spans="1:7">
      <c r="A7343" s="2">
        <v>44026</v>
      </c>
      <c r="B7343" s="2">
        <f t="shared" si="228"/>
        <v>44043</v>
      </c>
      <c r="C7343" s="3">
        <f t="shared" si="229"/>
        <v>1</v>
      </c>
      <c r="D7343" t="s">
        <v>57</v>
      </c>
      <c r="E7343">
        <v>66</v>
      </c>
      <c r="F7343">
        <v>1281</v>
      </c>
      <c r="G7343">
        <v>6</v>
      </c>
    </row>
    <row r="7344" spans="1:7">
      <c r="A7344" s="2">
        <v>44026</v>
      </c>
      <c r="B7344" s="2">
        <f t="shared" si="228"/>
        <v>44043</v>
      </c>
      <c r="C7344" s="3">
        <f t="shared" si="229"/>
        <v>1</v>
      </c>
      <c r="D7344" t="s">
        <v>26</v>
      </c>
      <c r="E7344">
        <v>15</v>
      </c>
      <c r="F7344">
        <v>1243</v>
      </c>
      <c r="G7344">
        <v>21</v>
      </c>
    </row>
    <row r="7345" spans="1:7">
      <c r="A7345" s="2">
        <v>44026</v>
      </c>
      <c r="B7345" s="2">
        <f t="shared" si="228"/>
        <v>44043</v>
      </c>
      <c r="C7345" s="3">
        <f t="shared" si="229"/>
        <v>1</v>
      </c>
      <c r="D7345" t="s">
        <v>53</v>
      </c>
      <c r="E7345">
        <v>16</v>
      </c>
      <c r="F7345">
        <v>11962</v>
      </c>
      <c r="G7345">
        <v>103</v>
      </c>
    </row>
    <row r="7346" spans="1:7">
      <c r="A7346" s="2">
        <v>44026</v>
      </c>
      <c r="B7346" s="2">
        <f t="shared" si="228"/>
        <v>44043</v>
      </c>
      <c r="C7346" s="3">
        <f t="shared" si="229"/>
        <v>1</v>
      </c>
      <c r="D7346" t="s">
        <v>6</v>
      </c>
      <c r="E7346">
        <v>17</v>
      </c>
      <c r="F7346">
        <v>157055</v>
      </c>
      <c r="G7346">
        <v>7425</v>
      </c>
    </row>
    <row r="7347" spans="1:7">
      <c r="A7347" s="2">
        <v>44026</v>
      </c>
      <c r="B7347" s="2">
        <f t="shared" si="228"/>
        <v>44043</v>
      </c>
      <c r="C7347" s="3">
        <f t="shared" si="229"/>
        <v>1</v>
      </c>
      <c r="D7347" t="s">
        <v>27</v>
      </c>
      <c r="E7347">
        <v>18</v>
      </c>
      <c r="F7347">
        <v>54001</v>
      </c>
      <c r="G7347">
        <v>2775</v>
      </c>
    </row>
    <row r="7348" spans="1:7">
      <c r="A7348" s="2">
        <v>44026</v>
      </c>
      <c r="B7348" s="2">
        <f t="shared" si="228"/>
        <v>44043</v>
      </c>
      <c r="C7348" s="3">
        <f t="shared" si="229"/>
        <v>1</v>
      </c>
      <c r="D7348" t="s">
        <v>39</v>
      </c>
      <c r="E7348">
        <v>19</v>
      </c>
      <c r="F7348">
        <v>35942</v>
      </c>
      <c r="G7348">
        <v>759</v>
      </c>
    </row>
    <row r="7349" spans="1:7">
      <c r="A7349" s="2">
        <v>44026</v>
      </c>
      <c r="B7349" s="2">
        <f t="shared" si="228"/>
        <v>44043</v>
      </c>
      <c r="C7349" s="3">
        <f t="shared" si="229"/>
        <v>1</v>
      </c>
      <c r="D7349" t="s">
        <v>34</v>
      </c>
      <c r="E7349">
        <v>20</v>
      </c>
      <c r="F7349">
        <v>20347</v>
      </c>
      <c r="G7349">
        <v>303</v>
      </c>
    </row>
    <row r="7350" spans="1:7">
      <c r="A7350" s="2">
        <v>44026</v>
      </c>
      <c r="B7350" s="2">
        <f t="shared" si="228"/>
        <v>44043</v>
      </c>
      <c r="C7350" s="3">
        <f t="shared" si="229"/>
        <v>1</v>
      </c>
      <c r="D7350" t="s">
        <v>28</v>
      </c>
      <c r="E7350">
        <v>21</v>
      </c>
      <c r="F7350">
        <v>20702</v>
      </c>
      <c r="G7350">
        <v>665</v>
      </c>
    </row>
    <row r="7351" spans="1:7">
      <c r="A7351" s="2">
        <v>44026</v>
      </c>
      <c r="B7351" s="2">
        <f t="shared" si="228"/>
        <v>44043</v>
      </c>
      <c r="C7351" s="3">
        <f t="shared" si="229"/>
        <v>1</v>
      </c>
      <c r="D7351" t="s">
        <v>40</v>
      </c>
      <c r="E7351">
        <v>22</v>
      </c>
      <c r="F7351">
        <v>82150</v>
      </c>
      <c r="G7351">
        <v>3445</v>
      </c>
    </row>
    <row r="7352" spans="1:7">
      <c r="A7352" s="2">
        <v>44026</v>
      </c>
      <c r="B7352" s="2">
        <f t="shared" si="228"/>
        <v>44043</v>
      </c>
      <c r="C7352" s="3">
        <f t="shared" si="229"/>
        <v>1</v>
      </c>
      <c r="D7352" t="s">
        <v>51</v>
      </c>
      <c r="E7352">
        <v>23</v>
      </c>
      <c r="F7352">
        <v>3566</v>
      </c>
      <c r="G7352">
        <v>114</v>
      </c>
    </row>
    <row r="7353" spans="1:7">
      <c r="A7353" s="2">
        <v>44026</v>
      </c>
      <c r="B7353" s="2">
        <f t="shared" si="228"/>
        <v>44043</v>
      </c>
      <c r="C7353" s="3">
        <f t="shared" si="229"/>
        <v>1</v>
      </c>
      <c r="D7353" t="s">
        <v>23</v>
      </c>
      <c r="E7353">
        <v>24</v>
      </c>
      <c r="F7353">
        <v>74836</v>
      </c>
      <c r="G7353">
        <v>3334</v>
      </c>
    </row>
    <row r="7354" spans="1:7">
      <c r="A7354" s="2">
        <v>44026</v>
      </c>
      <c r="B7354" s="2">
        <f t="shared" si="228"/>
        <v>44043</v>
      </c>
      <c r="C7354" s="3">
        <f t="shared" si="229"/>
        <v>1</v>
      </c>
      <c r="D7354" t="s">
        <v>9</v>
      </c>
      <c r="E7354">
        <v>25</v>
      </c>
      <c r="F7354">
        <v>112130</v>
      </c>
      <c r="G7354">
        <v>8340</v>
      </c>
    </row>
    <row r="7355" spans="1:7">
      <c r="A7355" s="2">
        <v>44026</v>
      </c>
      <c r="B7355" s="2">
        <f t="shared" si="228"/>
        <v>44043</v>
      </c>
      <c r="C7355" s="3">
        <f t="shared" si="229"/>
        <v>1</v>
      </c>
      <c r="D7355" t="s">
        <v>42</v>
      </c>
      <c r="E7355">
        <v>26</v>
      </c>
      <c r="F7355">
        <v>78045</v>
      </c>
      <c r="G7355">
        <v>6330</v>
      </c>
    </row>
    <row r="7356" spans="1:7">
      <c r="A7356" s="2">
        <v>44026</v>
      </c>
      <c r="B7356" s="2">
        <f t="shared" si="228"/>
        <v>44043</v>
      </c>
      <c r="C7356" s="3">
        <f t="shared" si="229"/>
        <v>1</v>
      </c>
      <c r="D7356" t="s">
        <v>29</v>
      </c>
      <c r="E7356">
        <v>27</v>
      </c>
      <c r="F7356">
        <v>43208</v>
      </c>
      <c r="G7356">
        <v>1548</v>
      </c>
    </row>
    <row r="7357" spans="1:7">
      <c r="A7357" s="2">
        <v>44026</v>
      </c>
      <c r="B7357" s="2">
        <f t="shared" si="228"/>
        <v>44043</v>
      </c>
      <c r="C7357" s="3">
        <f t="shared" si="229"/>
        <v>1</v>
      </c>
      <c r="D7357" t="s">
        <v>46</v>
      </c>
      <c r="E7357">
        <v>28</v>
      </c>
      <c r="F7357">
        <v>37542</v>
      </c>
      <c r="G7357">
        <v>1272</v>
      </c>
    </row>
    <row r="7358" spans="1:7">
      <c r="A7358" s="2">
        <v>44026</v>
      </c>
      <c r="B7358" s="2">
        <f t="shared" si="228"/>
        <v>44043</v>
      </c>
      <c r="C7358" s="3">
        <f t="shared" si="229"/>
        <v>1</v>
      </c>
      <c r="D7358" t="s">
        <v>35</v>
      </c>
      <c r="E7358">
        <v>29</v>
      </c>
      <c r="F7358">
        <v>30817</v>
      </c>
      <c r="G7358">
        <v>1136</v>
      </c>
    </row>
    <row r="7359" spans="1:7">
      <c r="A7359" s="2">
        <v>44026</v>
      </c>
      <c r="B7359" s="2">
        <f t="shared" si="228"/>
        <v>44043</v>
      </c>
      <c r="C7359" s="3">
        <f t="shared" si="229"/>
        <v>1</v>
      </c>
      <c r="D7359" t="s">
        <v>54</v>
      </c>
      <c r="E7359">
        <v>30</v>
      </c>
      <c r="F7359">
        <v>2038</v>
      </c>
      <c r="G7359">
        <v>34</v>
      </c>
    </row>
    <row r="7360" spans="1:7">
      <c r="A7360" s="2">
        <v>44026</v>
      </c>
      <c r="B7360" s="2">
        <f t="shared" si="228"/>
        <v>44043</v>
      </c>
      <c r="C7360" s="3">
        <f t="shared" si="229"/>
        <v>1</v>
      </c>
      <c r="D7360" t="s">
        <v>12</v>
      </c>
      <c r="E7360">
        <v>31</v>
      </c>
      <c r="F7360">
        <v>21717</v>
      </c>
      <c r="G7360">
        <v>299</v>
      </c>
    </row>
    <row r="7361" spans="1:7">
      <c r="A7361" s="2">
        <v>44026</v>
      </c>
      <c r="B7361" s="2">
        <f t="shared" si="228"/>
        <v>44043</v>
      </c>
      <c r="C7361" s="3">
        <f t="shared" si="229"/>
        <v>1</v>
      </c>
      <c r="D7361" t="s">
        <v>24</v>
      </c>
      <c r="E7361">
        <v>32</v>
      </c>
      <c r="F7361">
        <v>29669</v>
      </c>
      <c r="G7361">
        <v>613</v>
      </c>
    </row>
    <row r="7362" spans="1:7">
      <c r="A7362" s="2">
        <v>44026</v>
      </c>
      <c r="B7362" s="2">
        <f t="shared" si="228"/>
        <v>44043</v>
      </c>
      <c r="C7362" s="3">
        <f t="shared" si="229"/>
        <v>1</v>
      </c>
      <c r="D7362" t="s">
        <v>19</v>
      </c>
      <c r="E7362">
        <v>33</v>
      </c>
      <c r="F7362">
        <v>6091</v>
      </c>
      <c r="G7362">
        <v>392</v>
      </c>
    </row>
    <row r="7363" spans="1:7">
      <c r="A7363" s="2">
        <v>44026</v>
      </c>
      <c r="B7363" s="2">
        <f t="shared" si="228"/>
        <v>44043</v>
      </c>
      <c r="C7363" s="3">
        <f t="shared" si="229"/>
        <v>1</v>
      </c>
      <c r="D7363" t="s">
        <v>21</v>
      </c>
      <c r="E7363">
        <v>34</v>
      </c>
      <c r="F7363">
        <v>177862</v>
      </c>
      <c r="G7363">
        <v>15582</v>
      </c>
    </row>
    <row r="7364" spans="1:7">
      <c r="A7364" s="2">
        <v>44026</v>
      </c>
      <c r="B7364" s="2">
        <f t="shared" ref="B7364:B7427" si="230">EOMONTH(A7364,0)</f>
        <v>44043</v>
      </c>
      <c r="C7364" s="3">
        <f t="shared" ref="C7364:C7427" si="231">IF(A7364=B7364,0,1)</f>
        <v>1</v>
      </c>
      <c r="D7364" t="s">
        <v>47</v>
      </c>
      <c r="E7364">
        <v>35</v>
      </c>
      <c r="F7364">
        <v>15514</v>
      </c>
      <c r="G7364">
        <v>551</v>
      </c>
    </row>
    <row r="7365" spans="1:7">
      <c r="A7365" s="2">
        <v>44026</v>
      </c>
      <c r="B7365" s="2">
        <f t="shared" si="230"/>
        <v>44043</v>
      </c>
      <c r="C7365" s="3">
        <f t="shared" si="231"/>
        <v>1</v>
      </c>
      <c r="D7365" t="s">
        <v>16</v>
      </c>
      <c r="E7365">
        <v>36</v>
      </c>
      <c r="F7365">
        <v>407875</v>
      </c>
      <c r="G7365">
        <v>32092</v>
      </c>
    </row>
    <row r="7366" spans="1:7">
      <c r="A7366" s="2">
        <v>44026</v>
      </c>
      <c r="B7366" s="2">
        <f t="shared" si="230"/>
        <v>44043</v>
      </c>
      <c r="C7366" s="3">
        <f t="shared" si="231"/>
        <v>1</v>
      </c>
      <c r="D7366" t="s">
        <v>20</v>
      </c>
      <c r="E7366">
        <v>37</v>
      </c>
      <c r="F7366">
        <v>89767</v>
      </c>
      <c r="G7366">
        <v>1582</v>
      </c>
    </row>
    <row r="7367" spans="1:7">
      <c r="A7367" s="2">
        <v>44026</v>
      </c>
      <c r="B7367" s="2">
        <f t="shared" si="230"/>
        <v>44043</v>
      </c>
      <c r="C7367" s="3">
        <f t="shared" si="231"/>
        <v>1</v>
      </c>
      <c r="D7367" t="s">
        <v>48</v>
      </c>
      <c r="E7367">
        <v>38</v>
      </c>
      <c r="F7367">
        <v>4497</v>
      </c>
      <c r="G7367">
        <v>92</v>
      </c>
    </row>
    <row r="7368" spans="1:7">
      <c r="A7368" s="2">
        <v>44026</v>
      </c>
      <c r="B7368" s="2">
        <f t="shared" si="230"/>
        <v>44043</v>
      </c>
      <c r="C7368" s="3">
        <f t="shared" si="231"/>
        <v>1</v>
      </c>
      <c r="D7368" t="s">
        <v>59</v>
      </c>
      <c r="E7368">
        <v>69</v>
      </c>
      <c r="F7368">
        <v>36</v>
      </c>
      <c r="G7368">
        <v>2</v>
      </c>
    </row>
    <row r="7369" spans="1:7">
      <c r="A7369" s="2">
        <v>44026</v>
      </c>
      <c r="B7369" s="2">
        <f t="shared" si="230"/>
        <v>44043</v>
      </c>
      <c r="C7369" s="3">
        <f t="shared" si="231"/>
        <v>1</v>
      </c>
      <c r="D7369" t="s">
        <v>41</v>
      </c>
      <c r="E7369">
        <v>39</v>
      </c>
      <c r="F7369">
        <v>67995</v>
      </c>
      <c r="G7369">
        <v>3069</v>
      </c>
    </row>
    <row r="7370" spans="1:7">
      <c r="A7370" s="2">
        <v>44026</v>
      </c>
      <c r="B7370" s="2">
        <f t="shared" si="230"/>
        <v>44043</v>
      </c>
      <c r="C7370" s="3">
        <f t="shared" si="231"/>
        <v>1</v>
      </c>
      <c r="D7370" t="s">
        <v>30</v>
      </c>
      <c r="E7370">
        <v>40</v>
      </c>
      <c r="F7370">
        <v>21738</v>
      </c>
      <c r="G7370">
        <v>428</v>
      </c>
    </row>
    <row r="7371" spans="1:7">
      <c r="A7371" s="2">
        <v>44026</v>
      </c>
      <c r="B7371" s="2">
        <f t="shared" si="230"/>
        <v>44043</v>
      </c>
      <c r="C7371" s="3">
        <f t="shared" si="231"/>
        <v>1</v>
      </c>
      <c r="D7371" t="s">
        <v>14</v>
      </c>
      <c r="E7371">
        <v>41</v>
      </c>
      <c r="F7371">
        <v>12834</v>
      </c>
      <c r="G7371">
        <v>247</v>
      </c>
    </row>
    <row r="7372" spans="1:7">
      <c r="A7372" s="2">
        <v>44026</v>
      </c>
      <c r="B7372" s="2">
        <f t="shared" si="230"/>
        <v>44043</v>
      </c>
      <c r="C7372" s="3">
        <f t="shared" si="231"/>
        <v>1</v>
      </c>
      <c r="D7372" t="s">
        <v>31</v>
      </c>
      <c r="E7372">
        <v>42</v>
      </c>
      <c r="F7372">
        <v>101360</v>
      </c>
      <c r="G7372">
        <v>6973</v>
      </c>
    </row>
    <row r="7373" spans="1:7">
      <c r="A7373" s="2">
        <v>44026</v>
      </c>
      <c r="B7373" s="2">
        <f t="shared" si="230"/>
        <v>44043</v>
      </c>
      <c r="C7373" s="3">
        <f t="shared" si="231"/>
        <v>1</v>
      </c>
      <c r="D7373" t="s">
        <v>55</v>
      </c>
      <c r="E7373">
        <v>72</v>
      </c>
      <c r="F7373">
        <v>10123</v>
      </c>
      <c r="G7373">
        <v>169</v>
      </c>
    </row>
    <row r="7374" spans="1:7">
      <c r="A7374" s="2">
        <v>44026</v>
      </c>
      <c r="B7374" s="2">
        <f t="shared" si="230"/>
        <v>44043</v>
      </c>
      <c r="C7374" s="3">
        <f t="shared" si="231"/>
        <v>1</v>
      </c>
      <c r="D7374" t="s">
        <v>17</v>
      </c>
      <c r="E7374">
        <v>44</v>
      </c>
      <c r="F7374">
        <v>17588</v>
      </c>
      <c r="G7374">
        <v>985</v>
      </c>
    </row>
    <row r="7375" spans="1:7">
      <c r="A7375" s="2">
        <v>44026</v>
      </c>
      <c r="B7375" s="2">
        <f t="shared" si="230"/>
        <v>44043</v>
      </c>
      <c r="C7375" s="3">
        <f t="shared" si="231"/>
        <v>1</v>
      </c>
      <c r="D7375" t="s">
        <v>32</v>
      </c>
      <c r="E7375">
        <v>45</v>
      </c>
      <c r="F7375">
        <v>60389</v>
      </c>
      <c r="G7375">
        <v>993</v>
      </c>
    </row>
    <row r="7376" spans="1:7">
      <c r="A7376" s="2">
        <v>44026</v>
      </c>
      <c r="B7376" s="2">
        <f t="shared" si="230"/>
        <v>44043</v>
      </c>
      <c r="C7376" s="3">
        <f t="shared" si="231"/>
        <v>1</v>
      </c>
      <c r="D7376" t="s">
        <v>43</v>
      </c>
      <c r="E7376">
        <v>46</v>
      </c>
      <c r="F7376">
        <v>7572</v>
      </c>
      <c r="G7376">
        <v>109</v>
      </c>
    </row>
    <row r="7377" spans="1:7">
      <c r="A7377" s="2">
        <v>44026</v>
      </c>
      <c r="B7377" s="2">
        <f t="shared" si="230"/>
        <v>44043</v>
      </c>
      <c r="C7377" s="3">
        <f t="shared" si="231"/>
        <v>1</v>
      </c>
      <c r="D7377" t="s">
        <v>25</v>
      </c>
      <c r="E7377">
        <v>47</v>
      </c>
      <c r="F7377">
        <v>65412</v>
      </c>
      <c r="G7377">
        <v>757</v>
      </c>
    </row>
    <row r="7378" spans="1:7">
      <c r="A7378" s="2">
        <v>44026</v>
      </c>
      <c r="B7378" s="2">
        <f t="shared" si="230"/>
        <v>44043</v>
      </c>
      <c r="C7378" s="3">
        <f t="shared" si="231"/>
        <v>1</v>
      </c>
      <c r="D7378" t="s">
        <v>11</v>
      </c>
      <c r="E7378">
        <v>48</v>
      </c>
      <c r="F7378">
        <v>284638</v>
      </c>
      <c r="G7378">
        <v>3449</v>
      </c>
    </row>
    <row r="7379" spans="1:7">
      <c r="A7379" s="2">
        <v>44026</v>
      </c>
      <c r="B7379" s="2">
        <f t="shared" si="230"/>
        <v>44043</v>
      </c>
      <c r="C7379" s="3">
        <f t="shared" si="231"/>
        <v>1</v>
      </c>
      <c r="D7379" t="s">
        <v>13</v>
      </c>
      <c r="E7379">
        <v>49</v>
      </c>
      <c r="F7379">
        <v>30774</v>
      </c>
      <c r="G7379">
        <v>226</v>
      </c>
    </row>
    <row r="7380" spans="1:7">
      <c r="A7380" s="2">
        <v>44026</v>
      </c>
      <c r="B7380" s="2">
        <f t="shared" si="230"/>
        <v>44043</v>
      </c>
      <c r="C7380" s="3">
        <f t="shared" si="231"/>
        <v>1</v>
      </c>
      <c r="D7380" t="s">
        <v>36</v>
      </c>
      <c r="E7380">
        <v>50</v>
      </c>
      <c r="F7380">
        <v>1305</v>
      </c>
      <c r="G7380">
        <v>56</v>
      </c>
    </row>
    <row r="7381" spans="1:7">
      <c r="A7381" s="2">
        <v>44026</v>
      </c>
      <c r="B7381" s="2">
        <f t="shared" si="230"/>
        <v>44043</v>
      </c>
      <c r="C7381" s="3">
        <f t="shared" si="231"/>
        <v>1</v>
      </c>
      <c r="D7381" t="s">
        <v>56</v>
      </c>
      <c r="E7381">
        <v>78</v>
      </c>
      <c r="F7381">
        <v>243</v>
      </c>
      <c r="G7381">
        <v>6</v>
      </c>
    </row>
    <row r="7382" spans="1:7">
      <c r="A7382" s="2">
        <v>44026</v>
      </c>
      <c r="B7382" s="2">
        <f t="shared" si="230"/>
        <v>44043</v>
      </c>
      <c r="C7382" s="3">
        <f t="shared" si="231"/>
        <v>1</v>
      </c>
      <c r="D7382" t="s">
        <v>37</v>
      </c>
      <c r="E7382">
        <v>51</v>
      </c>
      <c r="F7382">
        <v>72443</v>
      </c>
      <c r="G7382">
        <v>1977</v>
      </c>
    </row>
    <row r="7383" spans="1:7">
      <c r="A7383" s="2">
        <v>44026</v>
      </c>
      <c r="B7383" s="2">
        <f t="shared" si="230"/>
        <v>44043</v>
      </c>
      <c r="C7383" s="3">
        <f t="shared" si="231"/>
        <v>1</v>
      </c>
      <c r="D7383" t="s">
        <v>5</v>
      </c>
      <c r="E7383">
        <v>53</v>
      </c>
      <c r="F7383">
        <v>44257</v>
      </c>
      <c r="G7383">
        <v>1465</v>
      </c>
    </row>
    <row r="7384" spans="1:7">
      <c r="A7384" s="2">
        <v>44026</v>
      </c>
      <c r="B7384" s="2">
        <f t="shared" si="230"/>
        <v>44043</v>
      </c>
      <c r="C7384" s="3">
        <f t="shared" si="231"/>
        <v>1</v>
      </c>
      <c r="D7384" t="s">
        <v>58</v>
      </c>
      <c r="E7384">
        <v>54</v>
      </c>
      <c r="F7384">
        <v>4407</v>
      </c>
      <c r="G7384">
        <v>97</v>
      </c>
    </row>
    <row r="7385" spans="1:7">
      <c r="A7385" s="2">
        <v>44026</v>
      </c>
      <c r="B7385" s="2">
        <f t="shared" si="230"/>
        <v>44043</v>
      </c>
      <c r="C7385" s="3">
        <f t="shared" si="231"/>
        <v>1</v>
      </c>
      <c r="D7385" t="s">
        <v>10</v>
      </c>
      <c r="E7385">
        <v>55</v>
      </c>
      <c r="F7385">
        <v>41516</v>
      </c>
      <c r="G7385">
        <v>834</v>
      </c>
    </row>
    <row r="7386" spans="1:7">
      <c r="A7386" s="2">
        <v>44026</v>
      </c>
      <c r="B7386" s="2">
        <f t="shared" si="230"/>
        <v>44043</v>
      </c>
      <c r="C7386" s="3">
        <f t="shared" si="231"/>
        <v>1</v>
      </c>
      <c r="D7386" t="s">
        <v>49</v>
      </c>
      <c r="E7386">
        <v>56</v>
      </c>
      <c r="F7386">
        <v>1951</v>
      </c>
      <c r="G7386">
        <v>22</v>
      </c>
    </row>
    <row r="7387" spans="1:7">
      <c r="A7387" s="2">
        <v>44027</v>
      </c>
      <c r="B7387" s="2">
        <f t="shared" si="230"/>
        <v>44043</v>
      </c>
      <c r="C7387" s="3">
        <f t="shared" si="231"/>
        <v>1</v>
      </c>
      <c r="D7387" t="s">
        <v>52</v>
      </c>
      <c r="E7387">
        <v>1</v>
      </c>
      <c r="F7387">
        <v>59067</v>
      </c>
      <c r="G7387">
        <v>1211</v>
      </c>
    </row>
    <row r="7388" spans="1:7">
      <c r="A7388" s="2">
        <v>44027</v>
      </c>
      <c r="B7388" s="2">
        <f t="shared" si="230"/>
        <v>44043</v>
      </c>
      <c r="C7388" s="3">
        <f t="shared" si="231"/>
        <v>1</v>
      </c>
      <c r="D7388" t="s">
        <v>50</v>
      </c>
      <c r="E7388">
        <v>2</v>
      </c>
      <c r="F7388">
        <v>1958</v>
      </c>
      <c r="G7388">
        <v>15</v>
      </c>
    </row>
    <row r="7389" spans="1:7">
      <c r="A7389" s="2">
        <v>44027</v>
      </c>
      <c r="B7389" s="2">
        <f t="shared" si="230"/>
        <v>44043</v>
      </c>
      <c r="C7389" s="3">
        <f t="shared" si="231"/>
        <v>1</v>
      </c>
      <c r="D7389" t="s">
        <v>8</v>
      </c>
      <c r="E7389">
        <v>4</v>
      </c>
      <c r="F7389">
        <v>131411</v>
      </c>
      <c r="G7389">
        <v>2442</v>
      </c>
    </row>
    <row r="7390" spans="1:7">
      <c r="A7390" s="2">
        <v>44027</v>
      </c>
      <c r="B7390" s="2">
        <f t="shared" si="230"/>
        <v>44043</v>
      </c>
      <c r="C7390" s="3">
        <f t="shared" si="231"/>
        <v>1</v>
      </c>
      <c r="D7390" t="s">
        <v>44</v>
      </c>
      <c r="E7390">
        <v>5</v>
      </c>
      <c r="F7390">
        <v>30297</v>
      </c>
      <c r="G7390">
        <v>335</v>
      </c>
    </row>
    <row r="7391" spans="1:7">
      <c r="A7391" s="2">
        <v>44027</v>
      </c>
      <c r="B7391" s="2">
        <f t="shared" si="230"/>
        <v>44043</v>
      </c>
      <c r="C7391" s="3">
        <f t="shared" si="231"/>
        <v>1</v>
      </c>
      <c r="D7391" t="s">
        <v>7</v>
      </c>
      <c r="E7391">
        <v>6</v>
      </c>
      <c r="F7391">
        <v>355497</v>
      </c>
      <c r="G7391">
        <v>7368</v>
      </c>
    </row>
    <row r="7392" spans="1:7">
      <c r="A7392" s="2">
        <v>44027</v>
      </c>
      <c r="B7392" s="2">
        <f t="shared" si="230"/>
        <v>44043</v>
      </c>
      <c r="C7392" s="3">
        <f t="shared" si="231"/>
        <v>1</v>
      </c>
      <c r="D7392" t="s">
        <v>22</v>
      </c>
      <c r="E7392">
        <v>8</v>
      </c>
      <c r="F7392">
        <v>38240</v>
      </c>
      <c r="G7392">
        <v>1745</v>
      </c>
    </row>
    <row r="7393" spans="1:7">
      <c r="A7393" s="2">
        <v>44027</v>
      </c>
      <c r="B7393" s="2">
        <f t="shared" si="230"/>
        <v>44043</v>
      </c>
      <c r="C7393" s="3">
        <f t="shared" si="231"/>
        <v>1</v>
      </c>
      <c r="D7393" t="s">
        <v>38</v>
      </c>
      <c r="E7393">
        <v>9</v>
      </c>
      <c r="F7393">
        <v>47636</v>
      </c>
      <c r="G7393">
        <v>4380</v>
      </c>
    </row>
    <row r="7394" spans="1:7">
      <c r="A7394" s="2">
        <v>44027</v>
      </c>
      <c r="B7394" s="2">
        <f t="shared" si="230"/>
        <v>44043</v>
      </c>
      <c r="C7394" s="3">
        <f t="shared" si="231"/>
        <v>1</v>
      </c>
      <c r="D7394" t="s">
        <v>45</v>
      </c>
      <c r="E7394">
        <v>10</v>
      </c>
      <c r="F7394">
        <v>13050</v>
      </c>
      <c r="G7394">
        <v>521</v>
      </c>
    </row>
    <row r="7395" spans="1:7">
      <c r="A7395" s="2">
        <v>44027</v>
      </c>
      <c r="B7395" s="2">
        <f t="shared" si="230"/>
        <v>44043</v>
      </c>
      <c r="C7395" s="3">
        <f t="shared" si="231"/>
        <v>1</v>
      </c>
      <c r="D7395" t="s">
        <v>33</v>
      </c>
      <c r="E7395">
        <v>11</v>
      </c>
      <c r="F7395">
        <v>11026</v>
      </c>
      <c r="G7395">
        <v>571</v>
      </c>
    </row>
    <row r="7396" spans="1:7">
      <c r="A7396" s="2">
        <v>44027</v>
      </c>
      <c r="B7396" s="2">
        <f t="shared" si="230"/>
        <v>44043</v>
      </c>
      <c r="C7396" s="3">
        <f t="shared" si="231"/>
        <v>1</v>
      </c>
      <c r="D7396" t="s">
        <v>15</v>
      </c>
      <c r="E7396">
        <v>12</v>
      </c>
      <c r="F7396">
        <v>301802</v>
      </c>
      <c r="G7396">
        <v>4520</v>
      </c>
    </row>
    <row r="7397" spans="1:7">
      <c r="A7397" s="2">
        <v>44027</v>
      </c>
      <c r="B7397" s="2">
        <f t="shared" si="230"/>
        <v>44043</v>
      </c>
      <c r="C7397" s="3">
        <f t="shared" si="231"/>
        <v>1</v>
      </c>
      <c r="D7397" t="s">
        <v>18</v>
      </c>
      <c r="E7397">
        <v>13</v>
      </c>
      <c r="F7397">
        <v>118147</v>
      </c>
      <c r="G7397">
        <v>3030</v>
      </c>
    </row>
    <row r="7398" spans="1:7">
      <c r="A7398" s="2">
        <v>44027</v>
      </c>
      <c r="B7398" s="2">
        <f t="shared" si="230"/>
        <v>44043</v>
      </c>
      <c r="C7398" s="3">
        <f t="shared" si="231"/>
        <v>1</v>
      </c>
      <c r="D7398" t="s">
        <v>57</v>
      </c>
      <c r="E7398">
        <v>66</v>
      </c>
      <c r="F7398">
        <v>1282</v>
      </c>
      <c r="G7398">
        <v>6</v>
      </c>
    </row>
    <row r="7399" spans="1:7">
      <c r="A7399" s="2">
        <v>44027</v>
      </c>
      <c r="B7399" s="2">
        <f t="shared" si="230"/>
        <v>44043</v>
      </c>
      <c r="C7399" s="3">
        <f t="shared" si="231"/>
        <v>1</v>
      </c>
      <c r="D7399" t="s">
        <v>26</v>
      </c>
      <c r="E7399">
        <v>15</v>
      </c>
      <c r="F7399">
        <v>1271</v>
      </c>
      <c r="G7399">
        <v>21</v>
      </c>
    </row>
    <row r="7400" spans="1:7">
      <c r="A7400" s="2">
        <v>44027</v>
      </c>
      <c r="B7400" s="2">
        <f t="shared" si="230"/>
        <v>44043</v>
      </c>
      <c r="C7400" s="3">
        <f t="shared" si="231"/>
        <v>1</v>
      </c>
      <c r="D7400" t="s">
        <v>53</v>
      </c>
      <c r="E7400">
        <v>16</v>
      </c>
      <c r="F7400">
        <v>12599</v>
      </c>
      <c r="G7400">
        <v>111</v>
      </c>
    </row>
    <row r="7401" spans="1:7">
      <c r="A7401" s="2">
        <v>44027</v>
      </c>
      <c r="B7401" s="2">
        <f t="shared" si="230"/>
        <v>44043</v>
      </c>
      <c r="C7401" s="3">
        <f t="shared" si="231"/>
        <v>1</v>
      </c>
      <c r="D7401" t="s">
        <v>6</v>
      </c>
      <c r="E7401">
        <v>17</v>
      </c>
      <c r="F7401">
        <v>158451</v>
      </c>
      <c r="G7401">
        <v>7435</v>
      </c>
    </row>
    <row r="7402" spans="1:7">
      <c r="A7402" s="2">
        <v>44027</v>
      </c>
      <c r="B7402" s="2">
        <f t="shared" si="230"/>
        <v>44043</v>
      </c>
      <c r="C7402" s="3">
        <f t="shared" si="231"/>
        <v>1</v>
      </c>
      <c r="D7402" t="s">
        <v>27</v>
      </c>
      <c r="E7402">
        <v>18</v>
      </c>
      <c r="F7402">
        <v>54698</v>
      </c>
      <c r="G7402">
        <v>2785</v>
      </c>
    </row>
    <row r="7403" spans="1:7">
      <c r="A7403" s="2">
        <v>44027</v>
      </c>
      <c r="B7403" s="2">
        <f t="shared" si="230"/>
        <v>44043</v>
      </c>
      <c r="C7403" s="3">
        <f t="shared" si="231"/>
        <v>1</v>
      </c>
      <c r="D7403" t="s">
        <v>39</v>
      </c>
      <c r="E7403">
        <v>19</v>
      </c>
      <c r="F7403">
        <v>36536</v>
      </c>
      <c r="G7403">
        <v>777</v>
      </c>
    </row>
    <row r="7404" spans="1:7">
      <c r="A7404" s="2">
        <v>44027</v>
      </c>
      <c r="B7404" s="2">
        <f t="shared" si="230"/>
        <v>44043</v>
      </c>
      <c r="C7404" s="3">
        <f t="shared" si="231"/>
        <v>1</v>
      </c>
      <c r="D7404" t="s">
        <v>34</v>
      </c>
      <c r="E7404">
        <v>20</v>
      </c>
      <c r="F7404">
        <v>21157</v>
      </c>
      <c r="G7404">
        <v>308</v>
      </c>
    </row>
    <row r="7405" spans="1:7">
      <c r="A7405" s="2">
        <v>44027</v>
      </c>
      <c r="B7405" s="2">
        <f t="shared" si="230"/>
        <v>44043</v>
      </c>
      <c r="C7405" s="3">
        <f t="shared" si="231"/>
        <v>1</v>
      </c>
      <c r="D7405" t="s">
        <v>28</v>
      </c>
      <c r="E7405">
        <v>21</v>
      </c>
      <c r="F7405">
        <v>21148</v>
      </c>
      <c r="G7405">
        <v>668</v>
      </c>
    </row>
    <row r="7406" spans="1:7">
      <c r="A7406" s="2">
        <v>44027</v>
      </c>
      <c r="B7406" s="2">
        <f t="shared" si="230"/>
        <v>44043</v>
      </c>
      <c r="C7406" s="3">
        <f t="shared" si="231"/>
        <v>1</v>
      </c>
      <c r="D7406" t="s">
        <v>40</v>
      </c>
      <c r="E7406">
        <v>22</v>
      </c>
      <c r="F7406">
        <v>84241</v>
      </c>
      <c r="G7406">
        <v>3461</v>
      </c>
    </row>
    <row r="7407" spans="1:7">
      <c r="A7407" s="2">
        <v>44027</v>
      </c>
      <c r="B7407" s="2">
        <f t="shared" si="230"/>
        <v>44043</v>
      </c>
      <c r="C7407" s="3">
        <f t="shared" si="231"/>
        <v>1</v>
      </c>
      <c r="D7407" t="s">
        <v>51</v>
      </c>
      <c r="E7407">
        <v>23</v>
      </c>
      <c r="F7407">
        <v>3578</v>
      </c>
      <c r="G7407">
        <v>114</v>
      </c>
    </row>
    <row r="7408" spans="1:7">
      <c r="A7408" s="2">
        <v>44027</v>
      </c>
      <c r="B7408" s="2">
        <f t="shared" si="230"/>
        <v>44043</v>
      </c>
      <c r="C7408" s="3">
        <f t="shared" si="231"/>
        <v>1</v>
      </c>
      <c r="D7408" t="s">
        <v>23</v>
      </c>
      <c r="E7408">
        <v>24</v>
      </c>
      <c r="F7408">
        <v>75576</v>
      </c>
      <c r="G7408">
        <v>3341</v>
      </c>
    </row>
    <row r="7409" spans="1:7">
      <c r="A7409" s="2">
        <v>44027</v>
      </c>
      <c r="B7409" s="2">
        <f t="shared" si="230"/>
        <v>44043</v>
      </c>
      <c r="C7409" s="3">
        <f t="shared" si="231"/>
        <v>1</v>
      </c>
      <c r="D7409" t="s">
        <v>9</v>
      </c>
      <c r="E7409">
        <v>25</v>
      </c>
      <c r="F7409">
        <v>112347</v>
      </c>
      <c r="G7409">
        <v>8368</v>
      </c>
    </row>
    <row r="7410" spans="1:7">
      <c r="A7410" s="2">
        <v>44027</v>
      </c>
      <c r="B7410" s="2">
        <f t="shared" si="230"/>
        <v>44043</v>
      </c>
      <c r="C7410" s="3">
        <f t="shared" si="231"/>
        <v>1</v>
      </c>
      <c r="D7410" t="s">
        <v>42</v>
      </c>
      <c r="E7410">
        <v>26</v>
      </c>
      <c r="F7410">
        <v>79081</v>
      </c>
      <c r="G7410">
        <v>6333</v>
      </c>
    </row>
    <row r="7411" spans="1:7">
      <c r="A7411" s="2">
        <v>44027</v>
      </c>
      <c r="B7411" s="2">
        <f t="shared" si="230"/>
        <v>44043</v>
      </c>
      <c r="C7411" s="3">
        <f t="shared" si="231"/>
        <v>1</v>
      </c>
      <c r="D7411" t="s">
        <v>29</v>
      </c>
      <c r="E7411">
        <v>27</v>
      </c>
      <c r="F7411">
        <v>43782</v>
      </c>
      <c r="G7411">
        <v>1558</v>
      </c>
    </row>
    <row r="7412" spans="1:7">
      <c r="A7412" s="2">
        <v>44027</v>
      </c>
      <c r="B7412" s="2">
        <f t="shared" si="230"/>
        <v>44043</v>
      </c>
      <c r="C7412" s="3">
        <f t="shared" si="231"/>
        <v>1</v>
      </c>
      <c r="D7412" t="s">
        <v>46</v>
      </c>
      <c r="E7412">
        <v>28</v>
      </c>
      <c r="F7412">
        <v>38567</v>
      </c>
      <c r="G7412">
        <v>1290</v>
      </c>
    </row>
    <row r="7413" spans="1:7">
      <c r="A7413" s="2">
        <v>44027</v>
      </c>
      <c r="B7413" s="2">
        <f t="shared" si="230"/>
        <v>44043</v>
      </c>
      <c r="C7413" s="3">
        <f t="shared" si="231"/>
        <v>1</v>
      </c>
      <c r="D7413" t="s">
        <v>35</v>
      </c>
      <c r="E7413">
        <v>29</v>
      </c>
      <c r="F7413">
        <v>31737</v>
      </c>
      <c r="G7413">
        <v>1141</v>
      </c>
    </row>
    <row r="7414" spans="1:7">
      <c r="A7414" s="2">
        <v>44027</v>
      </c>
      <c r="B7414" s="2">
        <f t="shared" si="230"/>
        <v>44043</v>
      </c>
      <c r="C7414" s="3">
        <f t="shared" si="231"/>
        <v>1</v>
      </c>
      <c r="D7414" t="s">
        <v>54</v>
      </c>
      <c r="E7414">
        <v>30</v>
      </c>
      <c r="F7414">
        <v>2149</v>
      </c>
      <c r="G7414">
        <v>34</v>
      </c>
    </row>
    <row r="7415" spans="1:7">
      <c r="A7415" s="2">
        <v>44027</v>
      </c>
      <c r="B7415" s="2">
        <f t="shared" si="230"/>
        <v>44043</v>
      </c>
      <c r="C7415" s="3">
        <f t="shared" si="231"/>
        <v>1</v>
      </c>
      <c r="D7415" t="s">
        <v>12</v>
      </c>
      <c r="E7415">
        <v>31</v>
      </c>
      <c r="F7415">
        <v>21979</v>
      </c>
      <c r="G7415">
        <v>302</v>
      </c>
    </row>
    <row r="7416" spans="1:7">
      <c r="A7416" s="2">
        <v>44027</v>
      </c>
      <c r="B7416" s="2">
        <f t="shared" si="230"/>
        <v>44043</v>
      </c>
      <c r="C7416" s="3">
        <f t="shared" si="231"/>
        <v>1</v>
      </c>
      <c r="D7416" t="s">
        <v>24</v>
      </c>
      <c r="E7416">
        <v>32</v>
      </c>
      <c r="F7416">
        <v>30587</v>
      </c>
      <c r="G7416">
        <v>619</v>
      </c>
    </row>
    <row r="7417" spans="1:7">
      <c r="A7417" s="2">
        <v>44027</v>
      </c>
      <c r="B7417" s="2">
        <f t="shared" si="230"/>
        <v>44043</v>
      </c>
      <c r="C7417" s="3">
        <f t="shared" si="231"/>
        <v>1</v>
      </c>
      <c r="D7417" t="s">
        <v>19</v>
      </c>
      <c r="E7417">
        <v>33</v>
      </c>
      <c r="F7417">
        <v>6113</v>
      </c>
      <c r="G7417">
        <v>394</v>
      </c>
    </row>
    <row r="7418" spans="1:7">
      <c r="A7418" s="2">
        <v>44027</v>
      </c>
      <c r="B7418" s="2">
        <f t="shared" si="230"/>
        <v>44043</v>
      </c>
      <c r="C7418" s="3">
        <f t="shared" si="231"/>
        <v>1</v>
      </c>
      <c r="D7418" t="s">
        <v>21</v>
      </c>
      <c r="E7418">
        <v>34</v>
      </c>
      <c r="F7418">
        <v>178252</v>
      </c>
      <c r="G7418">
        <v>15634</v>
      </c>
    </row>
    <row r="7419" spans="1:7">
      <c r="A7419" s="2">
        <v>44027</v>
      </c>
      <c r="B7419" s="2">
        <f t="shared" si="230"/>
        <v>44043</v>
      </c>
      <c r="C7419" s="3">
        <f t="shared" si="231"/>
        <v>1</v>
      </c>
      <c r="D7419" t="s">
        <v>47</v>
      </c>
      <c r="E7419">
        <v>35</v>
      </c>
      <c r="F7419">
        <v>15841</v>
      </c>
      <c r="G7419">
        <v>557</v>
      </c>
    </row>
    <row r="7420" spans="1:7">
      <c r="A7420" s="2">
        <v>44027</v>
      </c>
      <c r="B7420" s="2">
        <f t="shared" si="230"/>
        <v>44043</v>
      </c>
      <c r="C7420" s="3">
        <f t="shared" si="231"/>
        <v>1</v>
      </c>
      <c r="D7420" t="s">
        <v>16</v>
      </c>
      <c r="E7420">
        <v>36</v>
      </c>
      <c r="F7420">
        <v>408709</v>
      </c>
      <c r="G7420">
        <v>32115</v>
      </c>
    </row>
    <row r="7421" spans="1:7">
      <c r="A7421" s="2">
        <v>44027</v>
      </c>
      <c r="B7421" s="2">
        <f t="shared" si="230"/>
        <v>44043</v>
      </c>
      <c r="C7421" s="3">
        <f t="shared" si="231"/>
        <v>1</v>
      </c>
      <c r="D7421" t="s">
        <v>20</v>
      </c>
      <c r="E7421">
        <v>37</v>
      </c>
      <c r="F7421">
        <v>91573</v>
      </c>
      <c r="G7421">
        <v>1598</v>
      </c>
    </row>
    <row r="7422" spans="1:7">
      <c r="A7422" s="2">
        <v>44027</v>
      </c>
      <c r="B7422" s="2">
        <f t="shared" si="230"/>
        <v>44043</v>
      </c>
      <c r="C7422" s="3">
        <f t="shared" si="231"/>
        <v>1</v>
      </c>
      <c r="D7422" t="s">
        <v>48</v>
      </c>
      <c r="E7422">
        <v>38</v>
      </c>
      <c r="F7422">
        <v>4569</v>
      </c>
      <c r="G7422">
        <v>92</v>
      </c>
    </row>
    <row r="7423" spans="1:7">
      <c r="A7423" s="2">
        <v>44027</v>
      </c>
      <c r="B7423" s="2">
        <f t="shared" si="230"/>
        <v>44043</v>
      </c>
      <c r="C7423" s="3">
        <f t="shared" si="231"/>
        <v>1</v>
      </c>
      <c r="D7423" t="s">
        <v>59</v>
      </c>
      <c r="E7423">
        <v>69</v>
      </c>
      <c r="F7423">
        <v>36</v>
      </c>
      <c r="G7423">
        <v>2</v>
      </c>
    </row>
    <row r="7424" spans="1:7">
      <c r="A7424" s="2">
        <v>44027</v>
      </c>
      <c r="B7424" s="2">
        <f t="shared" si="230"/>
        <v>44043</v>
      </c>
      <c r="C7424" s="3">
        <f t="shared" si="231"/>
        <v>1</v>
      </c>
      <c r="D7424" t="s">
        <v>41</v>
      </c>
      <c r="E7424">
        <v>39</v>
      </c>
      <c r="F7424">
        <v>69311</v>
      </c>
      <c r="G7424">
        <v>3075</v>
      </c>
    </row>
    <row r="7425" spans="1:7">
      <c r="A7425" s="2">
        <v>44027</v>
      </c>
      <c r="B7425" s="2">
        <f t="shared" si="230"/>
        <v>44043</v>
      </c>
      <c r="C7425" s="3">
        <f t="shared" si="231"/>
        <v>1</v>
      </c>
      <c r="D7425" t="s">
        <v>30</v>
      </c>
      <c r="E7425">
        <v>40</v>
      </c>
      <c r="F7425">
        <v>22813</v>
      </c>
      <c r="G7425">
        <v>432</v>
      </c>
    </row>
    <row r="7426" spans="1:7">
      <c r="A7426" s="2">
        <v>44027</v>
      </c>
      <c r="B7426" s="2">
        <f t="shared" si="230"/>
        <v>44043</v>
      </c>
      <c r="C7426" s="3">
        <f t="shared" si="231"/>
        <v>1</v>
      </c>
      <c r="D7426" t="s">
        <v>14</v>
      </c>
      <c r="E7426">
        <v>41</v>
      </c>
      <c r="F7426">
        <v>13129</v>
      </c>
      <c r="G7426">
        <v>249</v>
      </c>
    </row>
    <row r="7427" spans="1:7">
      <c r="A7427" s="2">
        <v>44027</v>
      </c>
      <c r="B7427" s="2">
        <f t="shared" si="230"/>
        <v>44043</v>
      </c>
      <c r="C7427" s="3">
        <f t="shared" si="231"/>
        <v>1</v>
      </c>
      <c r="D7427" t="s">
        <v>31</v>
      </c>
      <c r="E7427">
        <v>42</v>
      </c>
      <c r="F7427">
        <v>102361</v>
      </c>
      <c r="G7427">
        <v>7011</v>
      </c>
    </row>
    <row r="7428" spans="1:7">
      <c r="A7428" s="2">
        <v>44027</v>
      </c>
      <c r="B7428" s="2">
        <f t="shared" ref="B7428:B7491" si="232">EOMONTH(A7428,0)</f>
        <v>44043</v>
      </c>
      <c r="C7428" s="3">
        <f t="shared" ref="C7428:C7491" si="233">IF(A7428=B7428,0,1)</f>
        <v>1</v>
      </c>
      <c r="D7428" t="s">
        <v>55</v>
      </c>
      <c r="E7428">
        <v>72</v>
      </c>
      <c r="F7428">
        <v>10379</v>
      </c>
      <c r="G7428">
        <v>171</v>
      </c>
    </row>
    <row r="7429" spans="1:7">
      <c r="A7429" s="2">
        <v>44027</v>
      </c>
      <c r="B7429" s="2">
        <f t="shared" si="232"/>
        <v>44043</v>
      </c>
      <c r="C7429" s="3">
        <f t="shared" si="233"/>
        <v>1</v>
      </c>
      <c r="D7429" t="s">
        <v>17</v>
      </c>
      <c r="E7429">
        <v>44</v>
      </c>
      <c r="F7429">
        <v>17640</v>
      </c>
      <c r="G7429">
        <v>987</v>
      </c>
    </row>
    <row r="7430" spans="1:7">
      <c r="A7430" s="2">
        <v>44027</v>
      </c>
      <c r="B7430" s="2">
        <f t="shared" si="232"/>
        <v>44043</v>
      </c>
      <c r="C7430" s="3">
        <f t="shared" si="233"/>
        <v>1</v>
      </c>
      <c r="D7430" t="s">
        <v>32</v>
      </c>
      <c r="E7430">
        <v>45</v>
      </c>
      <c r="F7430">
        <v>62245</v>
      </c>
      <c r="G7430">
        <v>998</v>
      </c>
    </row>
    <row r="7431" spans="1:7">
      <c r="A7431" s="2">
        <v>44027</v>
      </c>
      <c r="B7431" s="2">
        <f t="shared" si="232"/>
        <v>44043</v>
      </c>
      <c r="C7431" s="3">
        <f t="shared" si="233"/>
        <v>1</v>
      </c>
      <c r="D7431" t="s">
        <v>43</v>
      </c>
      <c r="E7431">
        <v>46</v>
      </c>
      <c r="F7431">
        <v>7652</v>
      </c>
      <c r="G7431">
        <v>111</v>
      </c>
    </row>
    <row r="7432" spans="1:7">
      <c r="A7432" s="2">
        <v>44027</v>
      </c>
      <c r="B7432" s="2">
        <f t="shared" si="232"/>
        <v>44043</v>
      </c>
      <c r="C7432" s="3">
        <f t="shared" si="233"/>
        <v>1</v>
      </c>
      <c r="D7432" t="s">
        <v>25</v>
      </c>
      <c r="E7432">
        <v>47</v>
      </c>
      <c r="F7432">
        <v>67515</v>
      </c>
      <c r="G7432">
        <v>773</v>
      </c>
    </row>
    <row r="7433" spans="1:7">
      <c r="A7433" s="2">
        <v>44027</v>
      </c>
      <c r="B7433" s="2">
        <f t="shared" si="232"/>
        <v>44043</v>
      </c>
      <c r="C7433" s="3">
        <f t="shared" si="233"/>
        <v>1</v>
      </c>
      <c r="D7433" t="s">
        <v>11</v>
      </c>
      <c r="E7433">
        <v>48</v>
      </c>
      <c r="F7433">
        <v>296478</v>
      </c>
      <c r="G7433">
        <v>3590</v>
      </c>
    </row>
    <row r="7434" spans="1:7">
      <c r="A7434" s="2">
        <v>44027</v>
      </c>
      <c r="B7434" s="2">
        <f t="shared" si="232"/>
        <v>44043</v>
      </c>
      <c r="C7434" s="3">
        <f t="shared" si="233"/>
        <v>1</v>
      </c>
      <c r="D7434" t="s">
        <v>13</v>
      </c>
      <c r="E7434">
        <v>49</v>
      </c>
      <c r="F7434">
        <v>31228</v>
      </c>
      <c r="G7434">
        <v>233</v>
      </c>
    </row>
    <row r="7435" spans="1:7">
      <c r="A7435" s="2">
        <v>44027</v>
      </c>
      <c r="B7435" s="2">
        <f t="shared" si="232"/>
        <v>44043</v>
      </c>
      <c r="C7435" s="3">
        <f t="shared" si="233"/>
        <v>1</v>
      </c>
      <c r="D7435" t="s">
        <v>36</v>
      </c>
      <c r="E7435">
        <v>50</v>
      </c>
      <c r="F7435">
        <v>1318</v>
      </c>
      <c r="G7435">
        <v>56</v>
      </c>
    </row>
    <row r="7436" spans="1:7">
      <c r="A7436" s="2">
        <v>44027</v>
      </c>
      <c r="B7436" s="2">
        <f t="shared" si="232"/>
        <v>44043</v>
      </c>
      <c r="C7436" s="3">
        <f t="shared" si="233"/>
        <v>1</v>
      </c>
      <c r="D7436" t="s">
        <v>56</v>
      </c>
      <c r="E7436">
        <v>78</v>
      </c>
      <c r="F7436">
        <v>249</v>
      </c>
      <c r="G7436">
        <v>6</v>
      </c>
    </row>
    <row r="7437" spans="1:7">
      <c r="A7437" s="2">
        <v>44027</v>
      </c>
      <c r="B7437" s="2">
        <f t="shared" si="232"/>
        <v>44043</v>
      </c>
      <c r="C7437" s="3">
        <f t="shared" si="233"/>
        <v>1</v>
      </c>
      <c r="D7437" t="s">
        <v>37</v>
      </c>
      <c r="E7437">
        <v>51</v>
      </c>
      <c r="F7437">
        <v>73527</v>
      </c>
      <c r="G7437">
        <v>1992</v>
      </c>
    </row>
    <row r="7438" spans="1:7">
      <c r="A7438" s="2">
        <v>44027</v>
      </c>
      <c r="B7438" s="2">
        <f t="shared" si="232"/>
        <v>44043</v>
      </c>
      <c r="C7438" s="3">
        <f t="shared" si="233"/>
        <v>1</v>
      </c>
      <c r="D7438" t="s">
        <v>5</v>
      </c>
      <c r="E7438">
        <v>53</v>
      </c>
      <c r="F7438">
        <v>45004</v>
      </c>
      <c r="G7438">
        <v>1486</v>
      </c>
    </row>
    <row r="7439" spans="1:7">
      <c r="A7439" s="2">
        <v>44027</v>
      </c>
      <c r="B7439" s="2">
        <f t="shared" si="232"/>
        <v>44043</v>
      </c>
      <c r="C7439" s="3">
        <f t="shared" si="233"/>
        <v>1</v>
      </c>
      <c r="D7439" t="s">
        <v>58</v>
      </c>
      <c r="E7439">
        <v>54</v>
      </c>
      <c r="F7439">
        <v>4557</v>
      </c>
      <c r="G7439">
        <v>98</v>
      </c>
    </row>
    <row r="7440" spans="1:7">
      <c r="A7440" s="2">
        <v>44027</v>
      </c>
      <c r="B7440" s="2">
        <f t="shared" si="232"/>
        <v>44043</v>
      </c>
      <c r="C7440" s="3">
        <f t="shared" si="233"/>
        <v>1</v>
      </c>
      <c r="D7440" t="s">
        <v>10</v>
      </c>
      <c r="E7440">
        <v>55</v>
      </c>
      <c r="F7440">
        <v>42409</v>
      </c>
      <c r="G7440">
        <v>835</v>
      </c>
    </row>
    <row r="7441" spans="1:7">
      <c r="A7441" s="2">
        <v>44027</v>
      </c>
      <c r="B7441" s="2">
        <f t="shared" si="232"/>
        <v>44043</v>
      </c>
      <c r="C7441" s="3">
        <f t="shared" si="233"/>
        <v>1</v>
      </c>
      <c r="D7441" t="s">
        <v>49</v>
      </c>
      <c r="E7441">
        <v>56</v>
      </c>
      <c r="F7441">
        <v>1985</v>
      </c>
      <c r="G7441">
        <v>22</v>
      </c>
    </row>
    <row r="7442" spans="1:7">
      <c r="A7442" s="2">
        <v>44028</v>
      </c>
      <c r="B7442" s="2">
        <f t="shared" si="232"/>
        <v>44043</v>
      </c>
      <c r="C7442" s="3">
        <f t="shared" si="233"/>
        <v>1</v>
      </c>
      <c r="D7442" t="s">
        <v>52</v>
      </c>
      <c r="E7442">
        <v>1</v>
      </c>
      <c r="F7442">
        <v>61088</v>
      </c>
      <c r="G7442">
        <v>1230</v>
      </c>
    </row>
    <row r="7443" spans="1:7">
      <c r="A7443" s="2">
        <v>44028</v>
      </c>
      <c r="B7443" s="2">
        <f t="shared" si="232"/>
        <v>44043</v>
      </c>
      <c r="C7443" s="3">
        <f t="shared" si="233"/>
        <v>1</v>
      </c>
      <c r="D7443" t="s">
        <v>50</v>
      </c>
      <c r="E7443">
        <v>2</v>
      </c>
      <c r="F7443">
        <v>2034</v>
      </c>
      <c r="G7443">
        <v>15</v>
      </c>
    </row>
    <row r="7444" spans="1:7">
      <c r="A7444" s="2">
        <v>44028</v>
      </c>
      <c r="B7444" s="2">
        <f t="shared" si="232"/>
        <v>44043</v>
      </c>
      <c r="C7444" s="3">
        <f t="shared" si="233"/>
        <v>1</v>
      </c>
      <c r="D7444" t="s">
        <v>8</v>
      </c>
      <c r="E7444">
        <v>4</v>
      </c>
      <c r="F7444">
        <v>134730</v>
      </c>
      <c r="G7444">
        <v>2506</v>
      </c>
    </row>
    <row r="7445" spans="1:7">
      <c r="A7445" s="2">
        <v>44028</v>
      </c>
      <c r="B7445" s="2">
        <f t="shared" si="232"/>
        <v>44043</v>
      </c>
      <c r="C7445" s="3">
        <f t="shared" si="233"/>
        <v>1</v>
      </c>
      <c r="D7445" t="s">
        <v>44</v>
      </c>
      <c r="E7445">
        <v>5</v>
      </c>
      <c r="F7445">
        <v>31114</v>
      </c>
      <c r="G7445">
        <v>341</v>
      </c>
    </row>
    <row r="7446" spans="1:7">
      <c r="A7446" s="2">
        <v>44028</v>
      </c>
      <c r="B7446" s="2">
        <f t="shared" si="232"/>
        <v>44043</v>
      </c>
      <c r="C7446" s="3">
        <f t="shared" si="233"/>
        <v>1</v>
      </c>
      <c r="D7446" t="s">
        <v>7</v>
      </c>
      <c r="E7446">
        <v>6</v>
      </c>
      <c r="F7446">
        <v>364761</v>
      </c>
      <c r="G7446">
        <v>7490</v>
      </c>
    </row>
    <row r="7447" spans="1:7">
      <c r="A7447" s="2">
        <v>44028</v>
      </c>
      <c r="B7447" s="2">
        <f t="shared" si="232"/>
        <v>44043</v>
      </c>
      <c r="C7447" s="3">
        <f t="shared" si="233"/>
        <v>1</v>
      </c>
      <c r="D7447" t="s">
        <v>22</v>
      </c>
      <c r="E7447">
        <v>8</v>
      </c>
      <c r="F7447">
        <v>38817</v>
      </c>
      <c r="G7447">
        <v>1746</v>
      </c>
    </row>
    <row r="7448" spans="1:7">
      <c r="A7448" s="2">
        <v>44028</v>
      </c>
      <c r="B7448" s="2">
        <f t="shared" si="232"/>
        <v>44043</v>
      </c>
      <c r="C7448" s="3">
        <f t="shared" si="233"/>
        <v>1</v>
      </c>
      <c r="D7448" t="s">
        <v>38</v>
      </c>
      <c r="E7448">
        <v>9</v>
      </c>
      <c r="F7448">
        <v>47750</v>
      </c>
      <c r="G7448">
        <v>4389</v>
      </c>
    </row>
    <row r="7449" spans="1:7">
      <c r="A7449" s="2">
        <v>44028</v>
      </c>
      <c r="B7449" s="2">
        <f t="shared" si="232"/>
        <v>44043</v>
      </c>
      <c r="C7449" s="3">
        <f t="shared" si="233"/>
        <v>1</v>
      </c>
      <c r="D7449" t="s">
        <v>45</v>
      </c>
      <c r="E7449">
        <v>10</v>
      </c>
      <c r="F7449">
        <v>13114</v>
      </c>
      <c r="G7449">
        <v>521</v>
      </c>
    </row>
    <row r="7450" spans="1:7">
      <c r="A7450" s="2">
        <v>44028</v>
      </c>
      <c r="B7450" s="2">
        <f t="shared" si="232"/>
        <v>44043</v>
      </c>
      <c r="C7450" s="3">
        <f t="shared" si="233"/>
        <v>1</v>
      </c>
      <c r="D7450" t="s">
        <v>33</v>
      </c>
      <c r="E7450">
        <v>11</v>
      </c>
      <c r="F7450">
        <v>11076</v>
      </c>
      <c r="G7450">
        <v>574</v>
      </c>
    </row>
    <row r="7451" spans="1:7">
      <c r="A7451" s="2">
        <v>44028</v>
      </c>
      <c r="B7451" s="2">
        <f t="shared" si="232"/>
        <v>44043</v>
      </c>
      <c r="C7451" s="3">
        <f t="shared" si="233"/>
        <v>1</v>
      </c>
      <c r="D7451" t="s">
        <v>15</v>
      </c>
      <c r="E7451">
        <v>12</v>
      </c>
      <c r="F7451">
        <v>315767</v>
      </c>
      <c r="G7451">
        <v>4676</v>
      </c>
    </row>
    <row r="7452" spans="1:7">
      <c r="A7452" s="2">
        <v>44028</v>
      </c>
      <c r="B7452" s="2">
        <f t="shared" si="232"/>
        <v>44043</v>
      </c>
      <c r="C7452" s="3">
        <f t="shared" si="233"/>
        <v>1</v>
      </c>
      <c r="D7452" t="s">
        <v>18</v>
      </c>
      <c r="E7452">
        <v>13</v>
      </c>
      <c r="F7452">
        <v>120848</v>
      </c>
      <c r="G7452">
        <v>3043</v>
      </c>
    </row>
    <row r="7453" spans="1:7">
      <c r="A7453" s="2">
        <v>44028</v>
      </c>
      <c r="B7453" s="2">
        <f t="shared" si="232"/>
        <v>44043</v>
      </c>
      <c r="C7453" s="3">
        <f t="shared" si="233"/>
        <v>1</v>
      </c>
      <c r="D7453" t="s">
        <v>57</v>
      </c>
      <c r="E7453">
        <v>66</v>
      </c>
      <c r="F7453">
        <v>1283</v>
      </c>
      <c r="G7453">
        <v>6</v>
      </c>
    </row>
    <row r="7454" spans="1:7">
      <c r="A7454" s="2">
        <v>44028</v>
      </c>
      <c r="B7454" s="2">
        <f t="shared" si="232"/>
        <v>44043</v>
      </c>
      <c r="C7454" s="3">
        <f t="shared" si="233"/>
        <v>1</v>
      </c>
      <c r="D7454" t="s">
        <v>26</v>
      </c>
      <c r="E7454">
        <v>15</v>
      </c>
      <c r="F7454">
        <v>1290</v>
      </c>
      <c r="G7454">
        <v>21</v>
      </c>
    </row>
    <row r="7455" spans="1:7">
      <c r="A7455" s="2">
        <v>44028</v>
      </c>
      <c r="B7455" s="2">
        <f t="shared" si="232"/>
        <v>44043</v>
      </c>
      <c r="C7455" s="3">
        <f t="shared" si="233"/>
        <v>1</v>
      </c>
      <c r="D7455" t="s">
        <v>53</v>
      </c>
      <c r="E7455">
        <v>16</v>
      </c>
      <c r="F7455">
        <v>13261</v>
      </c>
      <c r="G7455">
        <v>114</v>
      </c>
    </row>
    <row r="7456" spans="1:7">
      <c r="A7456" s="2">
        <v>44028</v>
      </c>
      <c r="B7456" s="2">
        <f t="shared" si="232"/>
        <v>44043</v>
      </c>
      <c r="C7456" s="3">
        <f t="shared" si="233"/>
        <v>1</v>
      </c>
      <c r="D7456" t="s">
        <v>6</v>
      </c>
      <c r="E7456">
        <v>17</v>
      </c>
      <c r="F7456">
        <v>159676</v>
      </c>
      <c r="G7456">
        <v>7457</v>
      </c>
    </row>
    <row r="7457" spans="1:7">
      <c r="A7457" s="2">
        <v>44028</v>
      </c>
      <c r="B7457" s="2">
        <f t="shared" si="232"/>
        <v>44043</v>
      </c>
      <c r="C7457" s="3">
        <f t="shared" si="233"/>
        <v>1</v>
      </c>
      <c r="D7457" t="s">
        <v>27</v>
      </c>
      <c r="E7457">
        <v>18</v>
      </c>
      <c r="F7457">
        <v>55413</v>
      </c>
      <c r="G7457">
        <v>2795</v>
      </c>
    </row>
    <row r="7458" spans="1:7">
      <c r="A7458" s="2">
        <v>44028</v>
      </c>
      <c r="B7458" s="2">
        <f t="shared" si="232"/>
        <v>44043</v>
      </c>
      <c r="C7458" s="3">
        <f t="shared" si="233"/>
        <v>1</v>
      </c>
      <c r="D7458" t="s">
        <v>39</v>
      </c>
      <c r="E7458">
        <v>19</v>
      </c>
      <c r="F7458">
        <v>37414</v>
      </c>
      <c r="G7458">
        <v>781</v>
      </c>
    </row>
    <row r="7459" spans="1:7">
      <c r="A7459" s="2">
        <v>44028</v>
      </c>
      <c r="B7459" s="2">
        <f t="shared" si="232"/>
        <v>44043</v>
      </c>
      <c r="C7459" s="3">
        <f t="shared" si="233"/>
        <v>1</v>
      </c>
      <c r="D7459" t="s">
        <v>34</v>
      </c>
      <c r="E7459">
        <v>20</v>
      </c>
      <c r="F7459">
        <v>21273</v>
      </c>
      <c r="G7459">
        <v>309</v>
      </c>
    </row>
    <row r="7460" spans="1:7">
      <c r="A7460" s="2">
        <v>44028</v>
      </c>
      <c r="B7460" s="2">
        <f t="shared" si="232"/>
        <v>44043</v>
      </c>
      <c r="C7460" s="3">
        <f t="shared" si="233"/>
        <v>1</v>
      </c>
      <c r="D7460" t="s">
        <v>28</v>
      </c>
      <c r="E7460">
        <v>21</v>
      </c>
      <c r="F7460">
        <v>21617</v>
      </c>
      <c r="G7460">
        <v>675</v>
      </c>
    </row>
    <row r="7461" spans="1:7">
      <c r="A7461" s="2">
        <v>44028</v>
      </c>
      <c r="B7461" s="2">
        <f t="shared" si="232"/>
        <v>44043</v>
      </c>
      <c r="C7461" s="3">
        <f t="shared" si="233"/>
        <v>1</v>
      </c>
      <c r="D7461" t="s">
        <v>40</v>
      </c>
      <c r="E7461">
        <v>22</v>
      </c>
      <c r="F7461">
        <v>86521</v>
      </c>
      <c r="G7461">
        <v>3485</v>
      </c>
    </row>
    <row r="7462" spans="1:7">
      <c r="A7462" s="2">
        <v>44028</v>
      </c>
      <c r="B7462" s="2">
        <f t="shared" si="232"/>
        <v>44043</v>
      </c>
      <c r="C7462" s="3">
        <f t="shared" si="233"/>
        <v>1</v>
      </c>
      <c r="D7462" t="s">
        <v>51</v>
      </c>
      <c r="E7462">
        <v>23</v>
      </c>
      <c r="F7462">
        <v>3598</v>
      </c>
      <c r="G7462">
        <v>114</v>
      </c>
    </row>
    <row r="7463" spans="1:7">
      <c r="A7463" s="2">
        <v>44028</v>
      </c>
      <c r="B7463" s="2">
        <f t="shared" si="232"/>
        <v>44043</v>
      </c>
      <c r="C7463" s="3">
        <f t="shared" si="233"/>
        <v>1</v>
      </c>
      <c r="D7463" t="s">
        <v>23</v>
      </c>
      <c r="E7463">
        <v>24</v>
      </c>
      <c r="F7463">
        <v>76237</v>
      </c>
      <c r="G7463">
        <v>3347</v>
      </c>
    </row>
    <row r="7464" spans="1:7">
      <c r="A7464" s="2">
        <v>44028</v>
      </c>
      <c r="B7464" s="2">
        <f t="shared" si="232"/>
        <v>44043</v>
      </c>
      <c r="C7464" s="3">
        <f t="shared" si="233"/>
        <v>1</v>
      </c>
      <c r="D7464" t="s">
        <v>9</v>
      </c>
      <c r="E7464">
        <v>25</v>
      </c>
      <c r="F7464">
        <v>112581</v>
      </c>
      <c r="G7464">
        <v>8380</v>
      </c>
    </row>
    <row r="7465" spans="1:7">
      <c r="A7465" s="2">
        <v>44028</v>
      </c>
      <c r="B7465" s="2">
        <f t="shared" si="232"/>
        <v>44043</v>
      </c>
      <c r="C7465" s="3">
        <f t="shared" si="233"/>
        <v>1</v>
      </c>
      <c r="D7465" t="s">
        <v>42</v>
      </c>
      <c r="E7465">
        <v>26</v>
      </c>
      <c r="F7465">
        <v>79977</v>
      </c>
      <c r="G7465">
        <v>6351</v>
      </c>
    </row>
    <row r="7466" spans="1:7">
      <c r="A7466" s="2">
        <v>44028</v>
      </c>
      <c r="B7466" s="2">
        <f t="shared" si="232"/>
        <v>44043</v>
      </c>
      <c r="C7466" s="3">
        <f t="shared" si="233"/>
        <v>1</v>
      </c>
      <c r="D7466" t="s">
        <v>29</v>
      </c>
      <c r="E7466">
        <v>27</v>
      </c>
      <c r="F7466">
        <v>44387</v>
      </c>
      <c r="G7466">
        <v>1566</v>
      </c>
    </row>
    <row r="7467" spans="1:7">
      <c r="A7467" s="2">
        <v>44028</v>
      </c>
      <c r="B7467" s="2">
        <f t="shared" si="232"/>
        <v>44043</v>
      </c>
      <c r="C7467" s="3">
        <f t="shared" si="233"/>
        <v>1</v>
      </c>
      <c r="D7467" t="s">
        <v>46</v>
      </c>
      <c r="E7467">
        <v>28</v>
      </c>
      <c r="F7467">
        <v>39797</v>
      </c>
      <c r="G7467">
        <v>1308</v>
      </c>
    </row>
    <row r="7468" spans="1:7">
      <c r="A7468" s="2">
        <v>44028</v>
      </c>
      <c r="B7468" s="2">
        <f t="shared" si="232"/>
        <v>44043</v>
      </c>
      <c r="C7468" s="3">
        <f t="shared" si="233"/>
        <v>1</v>
      </c>
      <c r="D7468" t="s">
        <v>35</v>
      </c>
      <c r="E7468">
        <v>29</v>
      </c>
      <c r="F7468">
        <v>32596</v>
      </c>
      <c r="G7468">
        <v>1145</v>
      </c>
    </row>
    <row r="7469" spans="1:7">
      <c r="A7469" s="2">
        <v>44028</v>
      </c>
      <c r="B7469" s="2">
        <f t="shared" si="232"/>
        <v>44043</v>
      </c>
      <c r="C7469" s="3">
        <f t="shared" si="233"/>
        <v>1</v>
      </c>
      <c r="D7469" t="s">
        <v>54</v>
      </c>
      <c r="E7469">
        <v>30</v>
      </c>
      <c r="F7469">
        <v>2265</v>
      </c>
      <c r="G7469">
        <v>35</v>
      </c>
    </row>
    <row r="7470" spans="1:7">
      <c r="A7470" s="2">
        <v>44028</v>
      </c>
      <c r="B7470" s="2">
        <f t="shared" si="232"/>
        <v>44043</v>
      </c>
      <c r="C7470" s="3">
        <f t="shared" si="233"/>
        <v>1</v>
      </c>
      <c r="D7470" t="s">
        <v>12</v>
      </c>
      <c r="E7470">
        <v>31</v>
      </c>
      <c r="F7470">
        <v>22178</v>
      </c>
      <c r="G7470">
        <v>307</v>
      </c>
    </row>
    <row r="7471" spans="1:7">
      <c r="A7471" s="2">
        <v>44028</v>
      </c>
      <c r="B7471" s="2">
        <f t="shared" si="232"/>
        <v>44043</v>
      </c>
      <c r="C7471" s="3">
        <f t="shared" si="233"/>
        <v>1</v>
      </c>
      <c r="D7471" t="s">
        <v>24</v>
      </c>
      <c r="E7471">
        <v>32</v>
      </c>
      <c r="F7471">
        <v>32024</v>
      </c>
      <c r="G7471">
        <v>627</v>
      </c>
    </row>
    <row r="7472" spans="1:7">
      <c r="A7472" s="2">
        <v>44028</v>
      </c>
      <c r="B7472" s="2">
        <f t="shared" si="232"/>
        <v>44043</v>
      </c>
      <c r="C7472" s="3">
        <f t="shared" si="233"/>
        <v>1</v>
      </c>
      <c r="D7472" t="s">
        <v>19</v>
      </c>
      <c r="E7472">
        <v>33</v>
      </c>
      <c r="F7472">
        <v>6139</v>
      </c>
      <c r="G7472">
        <v>395</v>
      </c>
    </row>
    <row r="7473" spans="1:7">
      <c r="A7473" s="2">
        <v>44028</v>
      </c>
      <c r="B7473" s="2">
        <f t="shared" si="232"/>
        <v>44043</v>
      </c>
      <c r="C7473" s="3">
        <f t="shared" si="233"/>
        <v>1</v>
      </c>
      <c r="D7473" t="s">
        <v>21</v>
      </c>
      <c r="E7473">
        <v>34</v>
      </c>
      <c r="F7473">
        <v>178475</v>
      </c>
      <c r="G7473">
        <v>15665</v>
      </c>
    </row>
    <row r="7474" spans="1:7">
      <c r="A7474" s="2">
        <v>44028</v>
      </c>
      <c r="B7474" s="2">
        <f t="shared" si="232"/>
        <v>44043</v>
      </c>
      <c r="C7474" s="3">
        <f t="shared" si="233"/>
        <v>1</v>
      </c>
      <c r="D7474" t="s">
        <v>47</v>
      </c>
      <c r="E7474">
        <v>35</v>
      </c>
      <c r="F7474">
        <v>16138</v>
      </c>
      <c r="G7474">
        <v>562</v>
      </c>
    </row>
    <row r="7475" spans="1:7">
      <c r="A7475" s="2">
        <v>44028</v>
      </c>
      <c r="B7475" s="2">
        <f t="shared" si="232"/>
        <v>44043</v>
      </c>
      <c r="C7475" s="3">
        <f t="shared" si="233"/>
        <v>1</v>
      </c>
      <c r="D7475" t="s">
        <v>16</v>
      </c>
      <c r="E7475">
        <v>36</v>
      </c>
      <c r="F7475">
        <v>409476</v>
      </c>
      <c r="G7475">
        <v>32133</v>
      </c>
    </row>
    <row r="7476" spans="1:7">
      <c r="A7476" s="2">
        <v>44028</v>
      </c>
      <c r="B7476" s="2">
        <f t="shared" si="232"/>
        <v>44043</v>
      </c>
      <c r="C7476" s="3">
        <f t="shared" si="233"/>
        <v>1</v>
      </c>
      <c r="D7476" t="s">
        <v>20</v>
      </c>
      <c r="E7476">
        <v>37</v>
      </c>
      <c r="F7476">
        <v>93657</v>
      </c>
      <c r="G7476">
        <v>1617</v>
      </c>
    </row>
    <row r="7477" spans="1:7">
      <c r="A7477" s="2">
        <v>44028</v>
      </c>
      <c r="B7477" s="2">
        <f t="shared" si="232"/>
        <v>44043</v>
      </c>
      <c r="C7477" s="3">
        <f t="shared" si="233"/>
        <v>1</v>
      </c>
      <c r="D7477" t="s">
        <v>48</v>
      </c>
      <c r="E7477">
        <v>38</v>
      </c>
      <c r="F7477">
        <v>4672</v>
      </c>
      <c r="G7477">
        <v>93</v>
      </c>
    </row>
    <row r="7478" spans="1:7">
      <c r="A7478" s="2">
        <v>44028</v>
      </c>
      <c r="B7478" s="2">
        <f t="shared" si="232"/>
        <v>44043</v>
      </c>
      <c r="C7478" s="3">
        <f t="shared" si="233"/>
        <v>1</v>
      </c>
      <c r="D7478" t="s">
        <v>59</v>
      </c>
      <c r="E7478">
        <v>69</v>
      </c>
      <c r="F7478">
        <v>37</v>
      </c>
      <c r="G7478">
        <v>2</v>
      </c>
    </row>
    <row r="7479" spans="1:7">
      <c r="A7479" s="2">
        <v>44028</v>
      </c>
      <c r="B7479" s="2">
        <f t="shared" si="232"/>
        <v>44043</v>
      </c>
      <c r="C7479" s="3">
        <f t="shared" si="233"/>
        <v>1</v>
      </c>
      <c r="D7479" t="s">
        <v>41</v>
      </c>
      <c r="E7479">
        <v>39</v>
      </c>
      <c r="F7479">
        <v>70601</v>
      </c>
      <c r="G7479">
        <v>3103</v>
      </c>
    </row>
    <row r="7480" spans="1:7">
      <c r="A7480" s="2">
        <v>44028</v>
      </c>
      <c r="B7480" s="2">
        <f t="shared" si="232"/>
        <v>44043</v>
      </c>
      <c r="C7480" s="3">
        <f t="shared" si="233"/>
        <v>1</v>
      </c>
      <c r="D7480" t="s">
        <v>30</v>
      </c>
      <c r="E7480">
        <v>40</v>
      </c>
      <c r="F7480">
        <v>23441</v>
      </c>
      <c r="G7480">
        <v>438</v>
      </c>
    </row>
    <row r="7481" spans="1:7">
      <c r="A7481" s="2">
        <v>44028</v>
      </c>
      <c r="B7481" s="2">
        <f t="shared" si="232"/>
        <v>44043</v>
      </c>
      <c r="C7481" s="3">
        <f t="shared" si="233"/>
        <v>1</v>
      </c>
      <c r="D7481" t="s">
        <v>14</v>
      </c>
      <c r="E7481">
        <v>41</v>
      </c>
      <c r="F7481">
        <v>13541</v>
      </c>
      <c r="G7481">
        <v>252</v>
      </c>
    </row>
    <row r="7482" spans="1:7">
      <c r="A7482" s="2">
        <v>44028</v>
      </c>
      <c r="B7482" s="2">
        <f t="shared" si="232"/>
        <v>44043</v>
      </c>
      <c r="C7482" s="3">
        <f t="shared" si="233"/>
        <v>1</v>
      </c>
      <c r="D7482" t="s">
        <v>31</v>
      </c>
      <c r="E7482">
        <v>42</v>
      </c>
      <c r="F7482">
        <v>103169</v>
      </c>
      <c r="G7482">
        <v>7039</v>
      </c>
    </row>
    <row r="7483" spans="1:7">
      <c r="A7483" s="2">
        <v>44028</v>
      </c>
      <c r="B7483" s="2">
        <f t="shared" si="232"/>
        <v>44043</v>
      </c>
      <c r="C7483" s="3">
        <f t="shared" si="233"/>
        <v>1</v>
      </c>
      <c r="D7483" t="s">
        <v>55</v>
      </c>
      <c r="E7483">
        <v>72</v>
      </c>
      <c r="F7483">
        <v>10574</v>
      </c>
      <c r="G7483">
        <v>172</v>
      </c>
    </row>
    <row r="7484" spans="1:7">
      <c r="A7484" s="2">
        <v>44028</v>
      </c>
      <c r="B7484" s="2">
        <f t="shared" si="232"/>
        <v>44043</v>
      </c>
      <c r="C7484" s="3">
        <f t="shared" si="233"/>
        <v>1</v>
      </c>
      <c r="D7484" t="s">
        <v>17</v>
      </c>
      <c r="E7484">
        <v>44</v>
      </c>
      <c r="F7484">
        <v>17711</v>
      </c>
      <c r="G7484">
        <v>988</v>
      </c>
    </row>
    <row r="7485" spans="1:7">
      <c r="A7485" s="2">
        <v>44028</v>
      </c>
      <c r="B7485" s="2">
        <f t="shared" si="232"/>
        <v>44043</v>
      </c>
      <c r="C7485" s="3">
        <f t="shared" si="233"/>
        <v>1</v>
      </c>
      <c r="D7485" t="s">
        <v>32</v>
      </c>
      <c r="E7485">
        <v>45</v>
      </c>
      <c r="F7485">
        <v>64083</v>
      </c>
      <c r="G7485">
        <v>1070</v>
      </c>
    </row>
    <row r="7486" spans="1:7">
      <c r="A7486" s="2">
        <v>44028</v>
      </c>
      <c r="B7486" s="2">
        <f t="shared" si="232"/>
        <v>44043</v>
      </c>
      <c r="C7486" s="3">
        <f t="shared" si="233"/>
        <v>1</v>
      </c>
      <c r="D7486" t="s">
        <v>43</v>
      </c>
      <c r="E7486">
        <v>46</v>
      </c>
      <c r="F7486">
        <v>7694</v>
      </c>
      <c r="G7486">
        <v>115</v>
      </c>
    </row>
    <row r="7487" spans="1:7">
      <c r="A7487" s="2">
        <v>44028</v>
      </c>
      <c r="B7487" s="2">
        <f t="shared" si="232"/>
        <v>44043</v>
      </c>
      <c r="C7487" s="3">
        <f t="shared" si="233"/>
        <v>1</v>
      </c>
      <c r="D7487" t="s">
        <v>25</v>
      </c>
      <c r="E7487">
        <v>47</v>
      </c>
      <c r="F7487">
        <v>69827</v>
      </c>
      <c r="G7487">
        <v>786</v>
      </c>
    </row>
    <row r="7488" spans="1:7">
      <c r="A7488" s="2">
        <v>44028</v>
      </c>
      <c r="B7488" s="2">
        <f t="shared" si="232"/>
        <v>44043</v>
      </c>
      <c r="C7488" s="3">
        <f t="shared" si="233"/>
        <v>1</v>
      </c>
      <c r="D7488" t="s">
        <v>11</v>
      </c>
      <c r="E7488">
        <v>48</v>
      </c>
      <c r="F7488">
        <v>311516</v>
      </c>
      <c r="G7488">
        <v>3744</v>
      </c>
    </row>
    <row r="7489" spans="1:7">
      <c r="A7489" s="2">
        <v>44028</v>
      </c>
      <c r="B7489" s="2">
        <f t="shared" si="232"/>
        <v>44043</v>
      </c>
      <c r="C7489" s="3">
        <f t="shared" si="233"/>
        <v>1</v>
      </c>
      <c r="D7489" t="s">
        <v>13</v>
      </c>
      <c r="E7489">
        <v>49</v>
      </c>
      <c r="F7489">
        <v>31908</v>
      </c>
      <c r="G7489">
        <v>234</v>
      </c>
    </row>
    <row r="7490" spans="1:7">
      <c r="A7490" s="2">
        <v>44028</v>
      </c>
      <c r="B7490" s="2">
        <f t="shared" si="232"/>
        <v>44043</v>
      </c>
      <c r="C7490" s="3">
        <f t="shared" si="233"/>
        <v>1</v>
      </c>
      <c r="D7490" t="s">
        <v>36</v>
      </c>
      <c r="E7490">
        <v>50</v>
      </c>
      <c r="F7490">
        <v>1325</v>
      </c>
      <c r="G7490">
        <v>56</v>
      </c>
    </row>
    <row r="7491" spans="1:7">
      <c r="A7491" s="2">
        <v>44028</v>
      </c>
      <c r="B7491" s="2">
        <f t="shared" si="232"/>
        <v>44043</v>
      </c>
      <c r="C7491" s="3">
        <f t="shared" si="233"/>
        <v>1</v>
      </c>
      <c r="D7491" t="s">
        <v>56</v>
      </c>
      <c r="E7491">
        <v>78</v>
      </c>
      <c r="F7491">
        <v>263</v>
      </c>
      <c r="G7491">
        <v>6</v>
      </c>
    </row>
    <row r="7492" spans="1:7">
      <c r="A7492" s="2">
        <v>44028</v>
      </c>
      <c r="B7492" s="2">
        <f t="shared" ref="B7492:B7555" si="234">EOMONTH(A7492,0)</f>
        <v>44043</v>
      </c>
      <c r="C7492" s="3">
        <f t="shared" ref="C7492:C7555" si="235">IF(A7492=B7492,0,1)</f>
        <v>1</v>
      </c>
      <c r="D7492" t="s">
        <v>37</v>
      </c>
      <c r="E7492">
        <v>51</v>
      </c>
      <c r="F7492">
        <v>74431</v>
      </c>
      <c r="G7492">
        <v>2007</v>
      </c>
    </row>
    <row r="7493" spans="1:7">
      <c r="A7493" s="2">
        <v>44028</v>
      </c>
      <c r="B7493" s="2">
        <f t="shared" si="234"/>
        <v>44043</v>
      </c>
      <c r="C7493" s="3">
        <f t="shared" si="235"/>
        <v>1</v>
      </c>
      <c r="D7493" t="s">
        <v>5</v>
      </c>
      <c r="E7493">
        <v>53</v>
      </c>
      <c r="F7493">
        <v>46268</v>
      </c>
      <c r="G7493">
        <v>1492</v>
      </c>
    </row>
    <row r="7494" spans="1:7">
      <c r="A7494" s="2">
        <v>44028</v>
      </c>
      <c r="B7494" s="2">
        <f t="shared" si="234"/>
        <v>44043</v>
      </c>
      <c r="C7494" s="3">
        <f t="shared" si="235"/>
        <v>1</v>
      </c>
      <c r="D7494" t="s">
        <v>58</v>
      </c>
      <c r="E7494">
        <v>54</v>
      </c>
      <c r="F7494">
        <v>4657</v>
      </c>
      <c r="G7494">
        <v>99</v>
      </c>
    </row>
    <row r="7495" spans="1:7">
      <c r="A7495" s="2">
        <v>44028</v>
      </c>
      <c r="B7495" s="2">
        <f t="shared" si="234"/>
        <v>44043</v>
      </c>
      <c r="C7495" s="3">
        <f t="shared" si="235"/>
        <v>1</v>
      </c>
      <c r="D7495" t="s">
        <v>10</v>
      </c>
      <c r="E7495">
        <v>55</v>
      </c>
      <c r="F7495">
        <v>43361</v>
      </c>
      <c r="G7495">
        <v>839</v>
      </c>
    </row>
    <row r="7496" spans="1:7">
      <c r="A7496" s="2">
        <v>44028</v>
      </c>
      <c r="B7496" s="2">
        <f t="shared" si="234"/>
        <v>44043</v>
      </c>
      <c r="C7496" s="3">
        <f t="shared" si="235"/>
        <v>1</v>
      </c>
      <c r="D7496" t="s">
        <v>49</v>
      </c>
      <c r="E7496">
        <v>56</v>
      </c>
      <c r="F7496">
        <v>2026</v>
      </c>
      <c r="G7496">
        <v>24</v>
      </c>
    </row>
    <row r="7497" spans="1:7">
      <c r="A7497" s="2">
        <v>44029</v>
      </c>
      <c r="B7497" s="2">
        <f t="shared" si="234"/>
        <v>44043</v>
      </c>
      <c r="C7497" s="3">
        <f t="shared" si="235"/>
        <v>1</v>
      </c>
      <c r="D7497" t="s">
        <v>52</v>
      </c>
      <c r="E7497">
        <v>1</v>
      </c>
      <c r="F7497">
        <v>63091</v>
      </c>
      <c r="G7497">
        <v>1265</v>
      </c>
    </row>
    <row r="7498" spans="1:7">
      <c r="A7498" s="2">
        <v>44029</v>
      </c>
      <c r="B7498" s="2">
        <f t="shared" si="234"/>
        <v>44043</v>
      </c>
      <c r="C7498" s="3">
        <f t="shared" si="235"/>
        <v>1</v>
      </c>
      <c r="D7498" t="s">
        <v>50</v>
      </c>
      <c r="E7498">
        <v>2</v>
      </c>
      <c r="F7498">
        <v>2083</v>
      </c>
      <c r="G7498">
        <v>15</v>
      </c>
    </row>
    <row r="7499" spans="1:7">
      <c r="A7499" s="2">
        <v>44029</v>
      </c>
      <c r="B7499" s="2">
        <f t="shared" si="234"/>
        <v>44043</v>
      </c>
      <c r="C7499" s="3">
        <f t="shared" si="235"/>
        <v>1</v>
      </c>
      <c r="D7499" t="s">
        <v>8</v>
      </c>
      <c r="E7499">
        <v>4</v>
      </c>
      <c r="F7499">
        <v>138575</v>
      </c>
      <c r="G7499">
        <v>2597</v>
      </c>
    </row>
    <row r="7500" spans="1:7">
      <c r="A7500" s="2">
        <v>44029</v>
      </c>
      <c r="B7500" s="2">
        <f t="shared" si="234"/>
        <v>44043</v>
      </c>
      <c r="C7500" s="3">
        <f t="shared" si="235"/>
        <v>1</v>
      </c>
      <c r="D7500" t="s">
        <v>44</v>
      </c>
      <c r="E7500">
        <v>5</v>
      </c>
      <c r="F7500">
        <v>31762</v>
      </c>
      <c r="G7500">
        <v>353</v>
      </c>
    </row>
    <row r="7501" spans="1:7">
      <c r="A7501" s="2">
        <v>44029</v>
      </c>
      <c r="B7501" s="2">
        <f t="shared" si="234"/>
        <v>44043</v>
      </c>
      <c r="C7501" s="3">
        <f t="shared" si="235"/>
        <v>1</v>
      </c>
      <c r="D7501" t="s">
        <v>7</v>
      </c>
      <c r="E7501">
        <v>6</v>
      </c>
      <c r="F7501">
        <v>374922</v>
      </c>
      <c r="G7501">
        <v>7607</v>
      </c>
    </row>
    <row r="7502" spans="1:7">
      <c r="A7502" s="2">
        <v>44029</v>
      </c>
      <c r="B7502" s="2">
        <f t="shared" si="234"/>
        <v>44043</v>
      </c>
      <c r="C7502" s="3">
        <f t="shared" si="235"/>
        <v>1</v>
      </c>
      <c r="D7502" t="s">
        <v>22</v>
      </c>
      <c r="E7502">
        <v>8</v>
      </c>
      <c r="F7502">
        <v>39409</v>
      </c>
      <c r="G7502">
        <v>1753</v>
      </c>
    </row>
    <row r="7503" spans="1:7">
      <c r="A7503" s="2">
        <v>44029</v>
      </c>
      <c r="B7503" s="2">
        <f t="shared" si="234"/>
        <v>44043</v>
      </c>
      <c r="C7503" s="3">
        <f t="shared" si="235"/>
        <v>1</v>
      </c>
      <c r="D7503" t="s">
        <v>38</v>
      </c>
      <c r="E7503">
        <v>9</v>
      </c>
      <c r="F7503">
        <v>47893</v>
      </c>
      <c r="G7503">
        <v>4396</v>
      </c>
    </row>
    <row r="7504" spans="1:7">
      <c r="A7504" s="2">
        <v>44029</v>
      </c>
      <c r="B7504" s="2">
        <f t="shared" si="234"/>
        <v>44043</v>
      </c>
      <c r="C7504" s="3">
        <f t="shared" si="235"/>
        <v>1</v>
      </c>
      <c r="D7504" t="s">
        <v>45</v>
      </c>
      <c r="E7504">
        <v>10</v>
      </c>
      <c r="F7504">
        <v>13337</v>
      </c>
      <c r="G7504">
        <v>521</v>
      </c>
    </row>
    <row r="7505" spans="1:7">
      <c r="A7505" s="2">
        <v>44029</v>
      </c>
      <c r="B7505" s="2">
        <f t="shared" si="234"/>
        <v>44043</v>
      </c>
      <c r="C7505" s="3">
        <f t="shared" si="235"/>
        <v>1</v>
      </c>
      <c r="D7505" t="s">
        <v>33</v>
      </c>
      <c r="E7505">
        <v>11</v>
      </c>
      <c r="F7505">
        <v>11115</v>
      </c>
      <c r="G7505">
        <v>577</v>
      </c>
    </row>
    <row r="7506" spans="1:7">
      <c r="A7506" s="2">
        <v>44029</v>
      </c>
      <c r="B7506" s="2">
        <f t="shared" si="234"/>
        <v>44043</v>
      </c>
      <c r="C7506" s="3">
        <f t="shared" si="235"/>
        <v>1</v>
      </c>
      <c r="D7506" t="s">
        <v>15</v>
      </c>
      <c r="E7506">
        <v>12</v>
      </c>
      <c r="F7506">
        <v>327233</v>
      </c>
      <c r="G7506">
        <v>4804</v>
      </c>
    </row>
    <row r="7507" spans="1:7">
      <c r="A7507" s="2">
        <v>44029</v>
      </c>
      <c r="B7507" s="2">
        <f t="shared" si="234"/>
        <v>44043</v>
      </c>
      <c r="C7507" s="3">
        <f t="shared" si="235"/>
        <v>1</v>
      </c>
      <c r="D7507" t="s">
        <v>18</v>
      </c>
      <c r="E7507">
        <v>13</v>
      </c>
      <c r="F7507">
        <v>124267</v>
      </c>
      <c r="G7507">
        <v>3071</v>
      </c>
    </row>
    <row r="7508" spans="1:7">
      <c r="A7508" s="2">
        <v>44029</v>
      </c>
      <c r="B7508" s="2">
        <f t="shared" si="234"/>
        <v>44043</v>
      </c>
      <c r="C7508" s="3">
        <f t="shared" si="235"/>
        <v>1</v>
      </c>
      <c r="D7508" t="s">
        <v>57</v>
      </c>
      <c r="E7508">
        <v>66</v>
      </c>
      <c r="F7508">
        <v>1283</v>
      </c>
      <c r="G7508">
        <v>6</v>
      </c>
    </row>
    <row r="7509" spans="1:7">
      <c r="A7509" s="2">
        <v>44029</v>
      </c>
      <c r="B7509" s="2">
        <f t="shared" si="234"/>
        <v>44043</v>
      </c>
      <c r="C7509" s="3">
        <f t="shared" si="235"/>
        <v>1</v>
      </c>
      <c r="D7509" t="s">
        <v>26</v>
      </c>
      <c r="E7509">
        <v>15</v>
      </c>
      <c r="F7509">
        <v>1312</v>
      </c>
      <c r="G7509">
        <v>22</v>
      </c>
    </row>
    <row r="7510" spans="1:7">
      <c r="A7510" s="2">
        <v>44029</v>
      </c>
      <c r="B7510" s="2">
        <f t="shared" si="234"/>
        <v>44043</v>
      </c>
      <c r="C7510" s="3">
        <f t="shared" si="235"/>
        <v>1</v>
      </c>
      <c r="D7510" t="s">
        <v>53</v>
      </c>
      <c r="E7510">
        <v>16</v>
      </c>
      <c r="F7510">
        <v>13879</v>
      </c>
      <c r="G7510">
        <v>119</v>
      </c>
    </row>
    <row r="7511" spans="1:7">
      <c r="A7511" s="2">
        <v>44029</v>
      </c>
      <c r="B7511" s="2">
        <f t="shared" si="234"/>
        <v>44043</v>
      </c>
      <c r="C7511" s="3">
        <f t="shared" si="235"/>
        <v>1</v>
      </c>
      <c r="D7511" t="s">
        <v>6</v>
      </c>
      <c r="E7511">
        <v>17</v>
      </c>
      <c r="F7511">
        <v>161042</v>
      </c>
      <c r="G7511">
        <v>7468</v>
      </c>
    </row>
    <row r="7512" spans="1:7">
      <c r="A7512" s="2">
        <v>44029</v>
      </c>
      <c r="B7512" s="2">
        <f t="shared" si="234"/>
        <v>44043</v>
      </c>
      <c r="C7512" s="3">
        <f t="shared" si="235"/>
        <v>1</v>
      </c>
      <c r="D7512" t="s">
        <v>27</v>
      </c>
      <c r="E7512">
        <v>18</v>
      </c>
      <c r="F7512">
        <v>56160</v>
      </c>
      <c r="G7512">
        <v>2803</v>
      </c>
    </row>
    <row r="7513" spans="1:7">
      <c r="A7513" s="2">
        <v>44029</v>
      </c>
      <c r="B7513" s="2">
        <f t="shared" si="234"/>
        <v>44043</v>
      </c>
      <c r="C7513" s="3">
        <f t="shared" si="235"/>
        <v>1</v>
      </c>
      <c r="D7513" t="s">
        <v>39</v>
      </c>
      <c r="E7513">
        <v>19</v>
      </c>
      <c r="F7513">
        <v>37903</v>
      </c>
      <c r="G7513">
        <v>785</v>
      </c>
    </row>
    <row r="7514" spans="1:7">
      <c r="A7514" s="2">
        <v>44029</v>
      </c>
      <c r="B7514" s="2">
        <f t="shared" si="234"/>
        <v>44043</v>
      </c>
      <c r="C7514" s="3">
        <f t="shared" si="235"/>
        <v>1</v>
      </c>
      <c r="D7514" t="s">
        <v>34</v>
      </c>
      <c r="E7514">
        <v>20</v>
      </c>
      <c r="F7514">
        <v>22199</v>
      </c>
      <c r="G7514">
        <v>310</v>
      </c>
    </row>
    <row r="7515" spans="1:7">
      <c r="A7515" s="2">
        <v>44029</v>
      </c>
      <c r="B7515" s="2">
        <f t="shared" si="234"/>
        <v>44043</v>
      </c>
      <c r="C7515" s="3">
        <f t="shared" si="235"/>
        <v>1</v>
      </c>
      <c r="D7515" t="s">
        <v>28</v>
      </c>
      <c r="E7515">
        <v>21</v>
      </c>
      <c r="F7515">
        <v>22162</v>
      </c>
      <c r="G7515">
        <v>687</v>
      </c>
    </row>
    <row r="7516" spans="1:7">
      <c r="A7516" s="2">
        <v>44029</v>
      </c>
      <c r="B7516" s="2">
        <f t="shared" si="234"/>
        <v>44043</v>
      </c>
      <c r="C7516" s="3">
        <f t="shared" si="235"/>
        <v>1</v>
      </c>
      <c r="D7516" t="s">
        <v>40</v>
      </c>
      <c r="E7516">
        <v>22</v>
      </c>
      <c r="F7516">
        <v>88700</v>
      </c>
      <c r="G7516">
        <v>3509</v>
      </c>
    </row>
    <row r="7517" spans="1:7">
      <c r="A7517" s="2">
        <v>44029</v>
      </c>
      <c r="B7517" s="2">
        <f t="shared" si="234"/>
        <v>44043</v>
      </c>
      <c r="C7517" s="3">
        <f t="shared" si="235"/>
        <v>1</v>
      </c>
      <c r="D7517" t="s">
        <v>51</v>
      </c>
      <c r="E7517">
        <v>23</v>
      </c>
      <c r="F7517">
        <v>3636</v>
      </c>
      <c r="G7517">
        <v>115</v>
      </c>
    </row>
    <row r="7518" spans="1:7">
      <c r="A7518" s="2">
        <v>44029</v>
      </c>
      <c r="B7518" s="2">
        <f t="shared" si="234"/>
        <v>44043</v>
      </c>
      <c r="C7518" s="3">
        <f t="shared" si="235"/>
        <v>1</v>
      </c>
      <c r="D7518" t="s">
        <v>23</v>
      </c>
      <c r="E7518">
        <v>24</v>
      </c>
      <c r="F7518">
        <v>76941</v>
      </c>
      <c r="G7518">
        <v>3359</v>
      </c>
    </row>
    <row r="7519" spans="1:7">
      <c r="A7519" s="2">
        <v>44029</v>
      </c>
      <c r="B7519" s="2">
        <f t="shared" si="234"/>
        <v>44043</v>
      </c>
      <c r="C7519" s="3">
        <f t="shared" si="235"/>
        <v>1</v>
      </c>
      <c r="D7519" t="s">
        <v>9</v>
      </c>
      <c r="E7519">
        <v>25</v>
      </c>
      <c r="F7519">
        <v>112879</v>
      </c>
      <c r="G7519">
        <v>8402</v>
      </c>
    </row>
    <row r="7520" spans="1:7">
      <c r="A7520" s="2">
        <v>44029</v>
      </c>
      <c r="B7520" s="2">
        <f t="shared" si="234"/>
        <v>44043</v>
      </c>
      <c r="C7520" s="3">
        <f t="shared" si="235"/>
        <v>1</v>
      </c>
      <c r="D7520" t="s">
        <v>42</v>
      </c>
      <c r="E7520">
        <v>26</v>
      </c>
      <c r="F7520">
        <v>80752</v>
      </c>
      <c r="G7520">
        <v>6358</v>
      </c>
    </row>
    <row r="7521" spans="1:7">
      <c r="A7521" s="2">
        <v>44029</v>
      </c>
      <c r="B7521" s="2">
        <f t="shared" si="234"/>
        <v>44043</v>
      </c>
      <c r="C7521" s="3">
        <f t="shared" si="235"/>
        <v>1</v>
      </c>
      <c r="D7521" t="s">
        <v>29</v>
      </c>
      <c r="E7521">
        <v>27</v>
      </c>
      <c r="F7521">
        <v>45053</v>
      </c>
      <c r="G7521">
        <v>1573</v>
      </c>
    </row>
    <row r="7522" spans="1:7">
      <c r="A7522" s="2">
        <v>44029</v>
      </c>
      <c r="B7522" s="2">
        <f t="shared" si="234"/>
        <v>44043</v>
      </c>
      <c r="C7522" s="3">
        <f t="shared" si="235"/>
        <v>1</v>
      </c>
      <c r="D7522" t="s">
        <v>46</v>
      </c>
      <c r="E7522">
        <v>28</v>
      </c>
      <c r="F7522">
        <v>40829</v>
      </c>
      <c r="G7522">
        <v>1332</v>
      </c>
    </row>
    <row r="7523" spans="1:7">
      <c r="A7523" s="2">
        <v>44029</v>
      </c>
      <c r="B7523" s="2">
        <f t="shared" si="234"/>
        <v>44043</v>
      </c>
      <c r="C7523" s="3">
        <f t="shared" si="235"/>
        <v>1</v>
      </c>
      <c r="D7523" t="s">
        <v>35</v>
      </c>
      <c r="E7523">
        <v>29</v>
      </c>
      <c r="F7523">
        <v>33536</v>
      </c>
      <c r="G7523">
        <v>1151</v>
      </c>
    </row>
    <row r="7524" spans="1:7">
      <c r="A7524" s="2">
        <v>44029</v>
      </c>
      <c r="B7524" s="2">
        <f t="shared" si="234"/>
        <v>44043</v>
      </c>
      <c r="C7524" s="3">
        <f t="shared" si="235"/>
        <v>1</v>
      </c>
      <c r="D7524" t="s">
        <v>54</v>
      </c>
      <c r="E7524">
        <v>30</v>
      </c>
      <c r="F7524">
        <v>2383</v>
      </c>
      <c r="G7524">
        <v>37</v>
      </c>
    </row>
    <row r="7525" spans="1:7">
      <c r="A7525" s="2">
        <v>44029</v>
      </c>
      <c r="B7525" s="2">
        <f t="shared" si="234"/>
        <v>44043</v>
      </c>
      <c r="C7525" s="3">
        <f t="shared" si="235"/>
        <v>1</v>
      </c>
      <c r="D7525" t="s">
        <v>12</v>
      </c>
      <c r="E7525">
        <v>31</v>
      </c>
      <c r="F7525">
        <v>22361</v>
      </c>
      <c r="G7525">
        <v>308</v>
      </c>
    </row>
    <row r="7526" spans="1:7">
      <c r="A7526" s="2">
        <v>44029</v>
      </c>
      <c r="B7526" s="2">
        <f t="shared" si="234"/>
        <v>44043</v>
      </c>
      <c r="C7526" s="3">
        <f t="shared" si="235"/>
        <v>1</v>
      </c>
      <c r="D7526" t="s">
        <v>24</v>
      </c>
      <c r="E7526">
        <v>32</v>
      </c>
      <c r="F7526">
        <v>33372</v>
      </c>
      <c r="G7526">
        <v>638</v>
      </c>
    </row>
    <row r="7527" spans="1:7">
      <c r="A7527" s="2">
        <v>44029</v>
      </c>
      <c r="B7527" s="2">
        <f t="shared" si="234"/>
        <v>44043</v>
      </c>
      <c r="C7527" s="3">
        <f t="shared" si="235"/>
        <v>1</v>
      </c>
      <c r="D7527" t="s">
        <v>19</v>
      </c>
      <c r="E7527">
        <v>33</v>
      </c>
      <c r="F7527">
        <v>6165</v>
      </c>
      <c r="G7527">
        <v>395</v>
      </c>
    </row>
    <row r="7528" spans="1:7">
      <c r="A7528" s="2">
        <v>44029</v>
      </c>
      <c r="B7528" s="2">
        <f t="shared" si="234"/>
        <v>44043</v>
      </c>
      <c r="C7528" s="3">
        <f t="shared" si="235"/>
        <v>1</v>
      </c>
      <c r="D7528" t="s">
        <v>21</v>
      </c>
      <c r="E7528">
        <v>34</v>
      </c>
      <c r="F7528">
        <v>178525</v>
      </c>
      <c r="G7528">
        <v>15684</v>
      </c>
    </row>
    <row r="7529" spans="1:7">
      <c r="A7529" s="2">
        <v>44029</v>
      </c>
      <c r="B7529" s="2">
        <f t="shared" si="234"/>
        <v>44043</v>
      </c>
      <c r="C7529" s="3">
        <f t="shared" si="235"/>
        <v>1</v>
      </c>
      <c r="D7529" t="s">
        <v>47</v>
      </c>
      <c r="E7529">
        <v>35</v>
      </c>
      <c r="F7529">
        <v>16456</v>
      </c>
      <c r="G7529">
        <v>565</v>
      </c>
    </row>
    <row r="7530" spans="1:7">
      <c r="A7530" s="2">
        <v>44029</v>
      </c>
      <c r="B7530" s="2">
        <f t="shared" si="234"/>
        <v>44043</v>
      </c>
      <c r="C7530" s="3">
        <f t="shared" si="235"/>
        <v>1</v>
      </c>
      <c r="D7530" t="s">
        <v>16</v>
      </c>
      <c r="E7530">
        <v>36</v>
      </c>
      <c r="F7530">
        <v>410254</v>
      </c>
      <c r="G7530">
        <v>32147</v>
      </c>
    </row>
    <row r="7531" spans="1:7">
      <c r="A7531" s="2">
        <v>44029</v>
      </c>
      <c r="B7531" s="2">
        <f t="shared" si="234"/>
        <v>44043</v>
      </c>
      <c r="C7531" s="3">
        <f t="shared" si="235"/>
        <v>1</v>
      </c>
      <c r="D7531" t="s">
        <v>20</v>
      </c>
      <c r="E7531">
        <v>37</v>
      </c>
      <c r="F7531">
        <v>95633</v>
      </c>
      <c r="G7531">
        <v>1638</v>
      </c>
    </row>
    <row r="7532" spans="1:7">
      <c r="A7532" s="2">
        <v>44029</v>
      </c>
      <c r="B7532" s="2">
        <f t="shared" si="234"/>
        <v>44043</v>
      </c>
      <c r="C7532" s="3">
        <f t="shared" si="235"/>
        <v>1</v>
      </c>
      <c r="D7532" t="s">
        <v>48</v>
      </c>
      <c r="E7532">
        <v>38</v>
      </c>
      <c r="F7532">
        <v>4796</v>
      </c>
      <c r="G7532">
        <v>94</v>
      </c>
    </row>
    <row r="7533" spans="1:7">
      <c r="A7533" s="2">
        <v>44029</v>
      </c>
      <c r="B7533" s="2">
        <f t="shared" si="234"/>
        <v>44043</v>
      </c>
      <c r="C7533" s="3">
        <f t="shared" si="235"/>
        <v>1</v>
      </c>
      <c r="D7533" t="s">
        <v>59</v>
      </c>
      <c r="E7533">
        <v>69</v>
      </c>
      <c r="F7533">
        <v>37</v>
      </c>
      <c r="G7533">
        <v>2</v>
      </c>
    </row>
    <row r="7534" spans="1:7">
      <c r="A7534" s="2">
        <v>44029</v>
      </c>
      <c r="B7534" s="2">
        <f t="shared" si="234"/>
        <v>44043</v>
      </c>
      <c r="C7534" s="3">
        <f t="shared" si="235"/>
        <v>1</v>
      </c>
      <c r="D7534" t="s">
        <v>41</v>
      </c>
      <c r="E7534">
        <v>39</v>
      </c>
      <c r="F7534">
        <v>72280</v>
      </c>
      <c r="G7534">
        <v>3112</v>
      </c>
    </row>
    <row r="7535" spans="1:7">
      <c r="A7535" s="2">
        <v>44029</v>
      </c>
      <c r="B7535" s="2">
        <f t="shared" si="234"/>
        <v>44043</v>
      </c>
      <c r="C7535" s="3">
        <f t="shared" si="235"/>
        <v>1</v>
      </c>
      <c r="D7535" t="s">
        <v>30</v>
      </c>
      <c r="E7535">
        <v>40</v>
      </c>
      <c r="F7535">
        <v>24140</v>
      </c>
      <c r="G7535">
        <v>445</v>
      </c>
    </row>
    <row r="7536" spans="1:7">
      <c r="A7536" s="2">
        <v>44029</v>
      </c>
      <c r="B7536" s="2">
        <f t="shared" si="234"/>
        <v>44043</v>
      </c>
      <c r="C7536" s="3">
        <f t="shared" si="235"/>
        <v>1</v>
      </c>
      <c r="D7536" t="s">
        <v>14</v>
      </c>
      <c r="E7536">
        <v>41</v>
      </c>
      <c r="F7536">
        <v>13842</v>
      </c>
      <c r="G7536">
        <v>256</v>
      </c>
    </row>
    <row r="7537" spans="1:7">
      <c r="A7537" s="2">
        <v>44029</v>
      </c>
      <c r="B7537" s="2">
        <f t="shared" si="234"/>
        <v>44043</v>
      </c>
      <c r="C7537" s="3">
        <f t="shared" si="235"/>
        <v>1</v>
      </c>
      <c r="D7537" t="s">
        <v>31</v>
      </c>
      <c r="E7537">
        <v>42</v>
      </c>
      <c r="F7537">
        <v>104172</v>
      </c>
      <c r="G7537">
        <v>7057</v>
      </c>
    </row>
    <row r="7538" spans="1:7">
      <c r="A7538" s="2">
        <v>44029</v>
      </c>
      <c r="B7538" s="2">
        <f t="shared" si="234"/>
        <v>44043</v>
      </c>
      <c r="C7538" s="3">
        <f t="shared" si="235"/>
        <v>1</v>
      </c>
      <c r="D7538" t="s">
        <v>55</v>
      </c>
      <c r="E7538">
        <v>72</v>
      </c>
      <c r="F7538">
        <v>11120</v>
      </c>
      <c r="G7538">
        <v>177</v>
      </c>
    </row>
    <row r="7539" spans="1:7">
      <c r="A7539" s="2">
        <v>44029</v>
      </c>
      <c r="B7539" s="2">
        <f t="shared" si="234"/>
        <v>44043</v>
      </c>
      <c r="C7539" s="3">
        <f t="shared" si="235"/>
        <v>1</v>
      </c>
      <c r="D7539" t="s">
        <v>17</v>
      </c>
      <c r="E7539">
        <v>44</v>
      </c>
      <c r="F7539">
        <v>17793</v>
      </c>
      <c r="G7539">
        <v>990</v>
      </c>
    </row>
    <row r="7540" spans="1:7">
      <c r="A7540" s="2">
        <v>44029</v>
      </c>
      <c r="B7540" s="2">
        <f t="shared" si="234"/>
        <v>44043</v>
      </c>
      <c r="C7540" s="3">
        <f t="shared" si="235"/>
        <v>1</v>
      </c>
      <c r="D7540" t="s">
        <v>32</v>
      </c>
      <c r="E7540">
        <v>45</v>
      </c>
      <c r="F7540">
        <v>66060</v>
      </c>
      <c r="G7540">
        <v>1096</v>
      </c>
    </row>
    <row r="7541" spans="1:7">
      <c r="A7541" s="2">
        <v>44029</v>
      </c>
      <c r="B7541" s="2">
        <f t="shared" si="234"/>
        <v>44043</v>
      </c>
      <c r="C7541" s="3">
        <f t="shared" si="235"/>
        <v>1</v>
      </c>
      <c r="D7541" t="s">
        <v>43</v>
      </c>
      <c r="E7541">
        <v>46</v>
      </c>
      <c r="F7541">
        <v>7789</v>
      </c>
      <c r="G7541">
        <v>116</v>
      </c>
    </row>
    <row r="7542" spans="1:7">
      <c r="A7542" s="2">
        <v>44029</v>
      </c>
      <c r="B7542" s="2">
        <f t="shared" si="234"/>
        <v>44043</v>
      </c>
      <c r="C7542" s="3">
        <f t="shared" si="235"/>
        <v>1</v>
      </c>
      <c r="D7542" t="s">
        <v>25</v>
      </c>
      <c r="E7542">
        <v>47</v>
      </c>
      <c r="F7542">
        <v>72072</v>
      </c>
      <c r="G7542">
        <v>805</v>
      </c>
    </row>
    <row r="7543" spans="1:7">
      <c r="A7543" s="2">
        <v>44029</v>
      </c>
      <c r="B7543" s="2">
        <f t="shared" si="234"/>
        <v>44043</v>
      </c>
      <c r="C7543" s="3">
        <f t="shared" si="235"/>
        <v>1</v>
      </c>
      <c r="D7543" t="s">
        <v>11</v>
      </c>
      <c r="E7543">
        <v>48</v>
      </c>
      <c r="F7543">
        <v>321254</v>
      </c>
      <c r="G7543">
        <v>3889</v>
      </c>
    </row>
    <row r="7544" spans="1:7">
      <c r="A7544" s="2">
        <v>44029</v>
      </c>
      <c r="B7544" s="2">
        <f t="shared" si="234"/>
        <v>44043</v>
      </c>
      <c r="C7544" s="3">
        <f t="shared" si="235"/>
        <v>1</v>
      </c>
      <c r="D7544" t="s">
        <v>13</v>
      </c>
      <c r="E7544">
        <v>49</v>
      </c>
      <c r="F7544">
        <v>32572</v>
      </c>
      <c r="G7544">
        <v>238</v>
      </c>
    </row>
    <row r="7545" spans="1:7">
      <c r="A7545" s="2">
        <v>44029</v>
      </c>
      <c r="B7545" s="2">
        <f t="shared" si="234"/>
        <v>44043</v>
      </c>
      <c r="C7545" s="3">
        <f t="shared" si="235"/>
        <v>1</v>
      </c>
      <c r="D7545" t="s">
        <v>36</v>
      </c>
      <c r="E7545">
        <v>50</v>
      </c>
      <c r="F7545">
        <v>1334</v>
      </c>
      <c r="G7545">
        <v>56</v>
      </c>
    </row>
    <row r="7546" spans="1:7">
      <c r="A7546" s="2">
        <v>44029</v>
      </c>
      <c r="B7546" s="2">
        <f t="shared" si="234"/>
        <v>44043</v>
      </c>
      <c r="C7546" s="3">
        <f t="shared" si="235"/>
        <v>1</v>
      </c>
      <c r="D7546" t="s">
        <v>56</v>
      </c>
      <c r="E7546">
        <v>78</v>
      </c>
      <c r="F7546">
        <v>283</v>
      </c>
      <c r="G7546">
        <v>6</v>
      </c>
    </row>
    <row r="7547" spans="1:7">
      <c r="A7547" s="2">
        <v>44029</v>
      </c>
      <c r="B7547" s="2">
        <f t="shared" si="234"/>
        <v>44043</v>
      </c>
      <c r="C7547" s="3">
        <f t="shared" si="235"/>
        <v>1</v>
      </c>
      <c r="D7547" t="s">
        <v>37</v>
      </c>
      <c r="E7547">
        <v>51</v>
      </c>
      <c r="F7547">
        <v>75433</v>
      </c>
      <c r="G7547">
        <v>2013</v>
      </c>
    </row>
    <row r="7548" spans="1:7">
      <c r="A7548" s="2">
        <v>44029</v>
      </c>
      <c r="B7548" s="2">
        <f t="shared" si="234"/>
        <v>44043</v>
      </c>
      <c r="C7548" s="3">
        <f t="shared" si="235"/>
        <v>1</v>
      </c>
      <c r="D7548" t="s">
        <v>5</v>
      </c>
      <c r="E7548">
        <v>53</v>
      </c>
      <c r="F7548">
        <v>47226</v>
      </c>
      <c r="G7548">
        <v>1498</v>
      </c>
    </row>
    <row r="7549" spans="1:7">
      <c r="A7549" s="2">
        <v>44029</v>
      </c>
      <c r="B7549" s="2">
        <f t="shared" si="234"/>
        <v>44043</v>
      </c>
      <c r="C7549" s="3">
        <f t="shared" si="235"/>
        <v>1</v>
      </c>
      <c r="D7549" t="s">
        <v>58</v>
      </c>
      <c r="E7549">
        <v>54</v>
      </c>
      <c r="F7549">
        <v>4783</v>
      </c>
      <c r="G7549">
        <v>100</v>
      </c>
    </row>
    <row r="7550" spans="1:7">
      <c r="A7550" s="2">
        <v>44029</v>
      </c>
      <c r="B7550" s="2">
        <f t="shared" si="234"/>
        <v>44043</v>
      </c>
      <c r="C7550" s="3">
        <f t="shared" si="235"/>
        <v>1</v>
      </c>
      <c r="D7550" t="s">
        <v>10</v>
      </c>
      <c r="E7550">
        <v>55</v>
      </c>
      <c r="F7550">
        <v>44243</v>
      </c>
      <c r="G7550">
        <v>842</v>
      </c>
    </row>
    <row r="7551" spans="1:7">
      <c r="A7551" s="2">
        <v>44029</v>
      </c>
      <c r="B7551" s="2">
        <f t="shared" si="234"/>
        <v>44043</v>
      </c>
      <c r="C7551" s="3">
        <f t="shared" si="235"/>
        <v>1</v>
      </c>
      <c r="D7551" t="s">
        <v>49</v>
      </c>
      <c r="E7551">
        <v>56</v>
      </c>
      <c r="F7551">
        <v>2069</v>
      </c>
      <c r="G7551">
        <v>24</v>
      </c>
    </row>
    <row r="7552" spans="1:7">
      <c r="A7552" s="2">
        <v>44030</v>
      </c>
      <c r="B7552" s="2">
        <f t="shared" si="234"/>
        <v>44043</v>
      </c>
      <c r="C7552" s="3">
        <f t="shared" si="235"/>
        <v>1</v>
      </c>
      <c r="D7552" t="s">
        <v>52</v>
      </c>
      <c r="E7552">
        <v>1</v>
      </c>
      <c r="F7552">
        <v>65234</v>
      </c>
      <c r="G7552">
        <v>1286</v>
      </c>
    </row>
    <row r="7553" spans="1:7">
      <c r="A7553" s="2">
        <v>44030</v>
      </c>
      <c r="B7553" s="2">
        <f t="shared" si="234"/>
        <v>44043</v>
      </c>
      <c r="C7553" s="3">
        <f t="shared" si="235"/>
        <v>1</v>
      </c>
      <c r="D7553" t="s">
        <v>50</v>
      </c>
      <c r="E7553">
        <v>2</v>
      </c>
      <c r="F7553">
        <v>2157</v>
      </c>
      <c r="G7553">
        <v>16</v>
      </c>
    </row>
    <row r="7554" spans="1:7">
      <c r="A7554" s="2">
        <v>44030</v>
      </c>
      <c r="B7554" s="2">
        <f t="shared" si="234"/>
        <v>44043</v>
      </c>
      <c r="C7554" s="3">
        <f t="shared" si="235"/>
        <v>1</v>
      </c>
      <c r="D7554" t="s">
        <v>8</v>
      </c>
      <c r="E7554">
        <v>4</v>
      </c>
      <c r="F7554">
        <v>141333</v>
      </c>
      <c r="G7554">
        <v>2733</v>
      </c>
    </row>
    <row r="7555" spans="1:7">
      <c r="A7555" s="2">
        <v>44030</v>
      </c>
      <c r="B7555" s="2">
        <f t="shared" si="234"/>
        <v>44043</v>
      </c>
      <c r="C7555" s="3">
        <f t="shared" si="235"/>
        <v>1</v>
      </c>
      <c r="D7555" t="s">
        <v>44</v>
      </c>
      <c r="E7555">
        <v>5</v>
      </c>
      <c r="F7555">
        <v>32533</v>
      </c>
      <c r="G7555">
        <v>357</v>
      </c>
    </row>
    <row r="7556" spans="1:7">
      <c r="A7556" s="2">
        <v>44030</v>
      </c>
      <c r="B7556" s="2">
        <f t="shared" ref="B7556:B7619" si="236">EOMONTH(A7556,0)</f>
        <v>44043</v>
      </c>
      <c r="C7556" s="3">
        <f t="shared" ref="C7556:C7619" si="237">IF(A7556=B7556,0,1)</f>
        <v>1</v>
      </c>
      <c r="D7556" t="s">
        <v>7</v>
      </c>
      <c r="E7556">
        <v>6</v>
      </c>
      <c r="F7556">
        <v>383194</v>
      </c>
      <c r="G7556">
        <v>7697</v>
      </c>
    </row>
    <row r="7557" spans="1:7">
      <c r="A7557" s="2">
        <v>44030</v>
      </c>
      <c r="B7557" s="2">
        <f t="shared" si="236"/>
        <v>44043</v>
      </c>
      <c r="C7557" s="3">
        <f t="shared" si="237"/>
        <v>1</v>
      </c>
      <c r="D7557" t="s">
        <v>22</v>
      </c>
      <c r="E7557">
        <v>8</v>
      </c>
      <c r="F7557">
        <v>39811</v>
      </c>
      <c r="G7557">
        <v>1753</v>
      </c>
    </row>
    <row r="7558" spans="1:7">
      <c r="A7558" s="2">
        <v>44030</v>
      </c>
      <c r="B7558" s="2">
        <f t="shared" si="236"/>
        <v>44043</v>
      </c>
      <c r="C7558" s="3">
        <f t="shared" si="237"/>
        <v>1</v>
      </c>
      <c r="D7558" t="s">
        <v>38</v>
      </c>
      <c r="E7558">
        <v>9</v>
      </c>
      <c r="F7558">
        <v>47893</v>
      </c>
      <c r="G7558">
        <v>4396</v>
      </c>
    </row>
    <row r="7559" spans="1:7">
      <c r="A7559" s="2">
        <v>44030</v>
      </c>
      <c r="B7559" s="2">
        <f t="shared" si="236"/>
        <v>44043</v>
      </c>
      <c r="C7559" s="3">
        <f t="shared" si="237"/>
        <v>1</v>
      </c>
      <c r="D7559" t="s">
        <v>45</v>
      </c>
      <c r="E7559">
        <v>10</v>
      </c>
      <c r="F7559">
        <v>13429</v>
      </c>
      <c r="G7559">
        <v>523</v>
      </c>
    </row>
    <row r="7560" spans="1:7">
      <c r="A7560" s="2">
        <v>44030</v>
      </c>
      <c r="B7560" s="2">
        <f t="shared" si="236"/>
        <v>44043</v>
      </c>
      <c r="C7560" s="3">
        <f t="shared" si="237"/>
        <v>1</v>
      </c>
      <c r="D7560" t="s">
        <v>33</v>
      </c>
      <c r="E7560">
        <v>11</v>
      </c>
      <c r="F7560">
        <v>11194</v>
      </c>
      <c r="G7560">
        <v>578</v>
      </c>
    </row>
    <row r="7561" spans="1:7">
      <c r="A7561" s="2">
        <v>44030</v>
      </c>
      <c r="B7561" s="2">
        <f t="shared" si="236"/>
        <v>44043</v>
      </c>
      <c r="C7561" s="3">
        <f t="shared" si="237"/>
        <v>1</v>
      </c>
      <c r="D7561" t="s">
        <v>15</v>
      </c>
      <c r="E7561">
        <v>12</v>
      </c>
      <c r="F7561">
        <v>337561</v>
      </c>
      <c r="G7561">
        <v>4894</v>
      </c>
    </row>
    <row r="7562" spans="1:7">
      <c r="A7562" s="2">
        <v>44030</v>
      </c>
      <c r="B7562" s="2">
        <f t="shared" si="236"/>
        <v>44043</v>
      </c>
      <c r="C7562" s="3">
        <f t="shared" si="237"/>
        <v>1</v>
      </c>
      <c r="D7562" t="s">
        <v>18</v>
      </c>
      <c r="E7562">
        <v>13</v>
      </c>
      <c r="F7562">
        <v>128341</v>
      </c>
      <c r="G7562">
        <v>3105</v>
      </c>
    </row>
    <row r="7563" spans="1:7">
      <c r="A7563" s="2">
        <v>44030</v>
      </c>
      <c r="B7563" s="2">
        <f t="shared" si="236"/>
        <v>44043</v>
      </c>
      <c r="C7563" s="3">
        <f t="shared" si="237"/>
        <v>1</v>
      </c>
      <c r="D7563" t="s">
        <v>57</v>
      </c>
      <c r="E7563">
        <v>66</v>
      </c>
      <c r="F7563">
        <v>1284</v>
      </c>
      <c r="G7563">
        <v>6</v>
      </c>
    </row>
    <row r="7564" spans="1:7">
      <c r="A7564" s="2">
        <v>44030</v>
      </c>
      <c r="B7564" s="2">
        <f t="shared" si="236"/>
        <v>44043</v>
      </c>
      <c r="C7564" s="3">
        <f t="shared" si="237"/>
        <v>1</v>
      </c>
      <c r="D7564" t="s">
        <v>26</v>
      </c>
      <c r="E7564">
        <v>15</v>
      </c>
      <c r="F7564">
        <v>1332</v>
      </c>
      <c r="G7564">
        <v>23</v>
      </c>
    </row>
    <row r="7565" spans="1:7">
      <c r="A7565" s="2">
        <v>44030</v>
      </c>
      <c r="B7565" s="2">
        <f t="shared" si="236"/>
        <v>44043</v>
      </c>
      <c r="C7565" s="3">
        <f t="shared" si="237"/>
        <v>1</v>
      </c>
      <c r="D7565" t="s">
        <v>53</v>
      </c>
      <c r="E7565">
        <v>16</v>
      </c>
      <c r="F7565">
        <v>14433</v>
      </c>
      <c r="G7565">
        <v>120</v>
      </c>
    </row>
    <row r="7566" spans="1:7">
      <c r="A7566" s="2">
        <v>44030</v>
      </c>
      <c r="B7566" s="2">
        <f t="shared" si="236"/>
        <v>44043</v>
      </c>
      <c r="C7566" s="3">
        <f t="shared" si="237"/>
        <v>1</v>
      </c>
      <c r="D7566" t="s">
        <v>6</v>
      </c>
      <c r="E7566">
        <v>17</v>
      </c>
      <c r="F7566">
        <v>162299</v>
      </c>
      <c r="G7566">
        <v>7486</v>
      </c>
    </row>
    <row r="7567" spans="1:7">
      <c r="A7567" s="2">
        <v>44030</v>
      </c>
      <c r="B7567" s="2">
        <f t="shared" si="236"/>
        <v>44043</v>
      </c>
      <c r="C7567" s="3">
        <f t="shared" si="237"/>
        <v>1</v>
      </c>
      <c r="D7567" t="s">
        <v>27</v>
      </c>
      <c r="E7567">
        <v>18</v>
      </c>
      <c r="F7567">
        <v>57045</v>
      </c>
      <c r="G7567">
        <v>2820</v>
      </c>
    </row>
    <row r="7568" spans="1:7">
      <c r="A7568" s="2">
        <v>44030</v>
      </c>
      <c r="B7568" s="2">
        <f t="shared" si="236"/>
        <v>44043</v>
      </c>
      <c r="C7568" s="3">
        <f t="shared" si="237"/>
        <v>1</v>
      </c>
      <c r="D7568" t="s">
        <v>39</v>
      </c>
      <c r="E7568">
        <v>19</v>
      </c>
      <c r="F7568">
        <v>38314</v>
      </c>
      <c r="G7568">
        <v>790</v>
      </c>
    </row>
    <row r="7569" spans="1:7">
      <c r="A7569" s="2">
        <v>44030</v>
      </c>
      <c r="B7569" s="2">
        <f t="shared" si="236"/>
        <v>44043</v>
      </c>
      <c r="C7569" s="3">
        <f t="shared" si="237"/>
        <v>1</v>
      </c>
      <c r="D7569" t="s">
        <v>34</v>
      </c>
      <c r="E7569">
        <v>20</v>
      </c>
      <c r="F7569">
        <v>22238</v>
      </c>
      <c r="G7569">
        <v>312</v>
      </c>
    </row>
    <row r="7570" spans="1:7">
      <c r="A7570" s="2">
        <v>44030</v>
      </c>
      <c r="B7570" s="2">
        <f t="shared" si="236"/>
        <v>44043</v>
      </c>
      <c r="C7570" s="3">
        <f t="shared" si="237"/>
        <v>1</v>
      </c>
      <c r="D7570" t="s">
        <v>28</v>
      </c>
      <c r="E7570">
        <v>21</v>
      </c>
      <c r="F7570">
        <v>22750</v>
      </c>
      <c r="G7570">
        <v>688</v>
      </c>
    </row>
    <row r="7571" spans="1:7">
      <c r="A7571" s="2">
        <v>44030</v>
      </c>
      <c r="B7571" s="2">
        <f t="shared" si="236"/>
        <v>44043</v>
      </c>
      <c r="C7571" s="3">
        <f t="shared" si="237"/>
        <v>1</v>
      </c>
      <c r="D7571" t="s">
        <v>40</v>
      </c>
      <c r="E7571">
        <v>22</v>
      </c>
      <c r="F7571">
        <v>88700</v>
      </c>
      <c r="G7571">
        <v>3509</v>
      </c>
    </row>
    <row r="7572" spans="1:7">
      <c r="A7572" s="2">
        <v>44030</v>
      </c>
      <c r="B7572" s="2">
        <f t="shared" si="236"/>
        <v>44043</v>
      </c>
      <c r="C7572" s="3">
        <f t="shared" si="237"/>
        <v>1</v>
      </c>
      <c r="D7572" t="s">
        <v>51</v>
      </c>
      <c r="E7572">
        <v>23</v>
      </c>
      <c r="F7572">
        <v>3646</v>
      </c>
      <c r="G7572">
        <v>117</v>
      </c>
    </row>
    <row r="7573" spans="1:7">
      <c r="A7573" s="2">
        <v>44030</v>
      </c>
      <c r="B7573" s="2">
        <f t="shared" si="236"/>
        <v>44043</v>
      </c>
      <c r="C7573" s="3">
        <f t="shared" si="237"/>
        <v>1</v>
      </c>
      <c r="D7573" t="s">
        <v>23</v>
      </c>
      <c r="E7573">
        <v>24</v>
      </c>
      <c r="F7573">
        <v>77773</v>
      </c>
      <c r="G7573">
        <v>3368</v>
      </c>
    </row>
    <row r="7574" spans="1:7">
      <c r="A7574" s="2">
        <v>44030</v>
      </c>
      <c r="B7574" s="2">
        <f t="shared" si="236"/>
        <v>44043</v>
      </c>
      <c r="C7574" s="3">
        <f t="shared" si="237"/>
        <v>1</v>
      </c>
      <c r="D7574" t="s">
        <v>9</v>
      </c>
      <c r="E7574">
        <v>25</v>
      </c>
      <c r="F7574">
        <v>113238</v>
      </c>
      <c r="G7574">
        <v>8419</v>
      </c>
    </row>
    <row r="7575" spans="1:7">
      <c r="A7575" s="2">
        <v>44030</v>
      </c>
      <c r="B7575" s="2">
        <f t="shared" si="236"/>
        <v>44043</v>
      </c>
      <c r="C7575" s="3">
        <f t="shared" si="237"/>
        <v>1</v>
      </c>
      <c r="D7575" t="s">
        <v>42</v>
      </c>
      <c r="E7575">
        <v>26</v>
      </c>
      <c r="F7575">
        <v>81384</v>
      </c>
      <c r="G7575">
        <v>6367</v>
      </c>
    </row>
    <row r="7576" spans="1:7">
      <c r="A7576" s="2">
        <v>44030</v>
      </c>
      <c r="B7576" s="2">
        <f t="shared" si="236"/>
        <v>44043</v>
      </c>
      <c r="C7576" s="3">
        <f t="shared" si="237"/>
        <v>1</v>
      </c>
      <c r="D7576" t="s">
        <v>29</v>
      </c>
      <c r="E7576">
        <v>27</v>
      </c>
      <c r="F7576">
        <v>45510</v>
      </c>
      <c r="G7576">
        <v>1578</v>
      </c>
    </row>
    <row r="7577" spans="1:7">
      <c r="A7577" s="2">
        <v>44030</v>
      </c>
      <c r="B7577" s="2">
        <f t="shared" si="236"/>
        <v>44043</v>
      </c>
      <c r="C7577" s="3">
        <f t="shared" si="237"/>
        <v>1</v>
      </c>
      <c r="D7577" t="s">
        <v>46</v>
      </c>
      <c r="E7577">
        <v>28</v>
      </c>
      <c r="F7577">
        <v>41846</v>
      </c>
      <c r="G7577">
        <v>1346</v>
      </c>
    </row>
    <row r="7578" spans="1:7">
      <c r="A7578" s="2">
        <v>44030</v>
      </c>
      <c r="B7578" s="2">
        <f t="shared" si="236"/>
        <v>44043</v>
      </c>
      <c r="C7578" s="3">
        <f t="shared" si="237"/>
        <v>1</v>
      </c>
      <c r="D7578" t="s">
        <v>35</v>
      </c>
      <c r="E7578">
        <v>29</v>
      </c>
      <c r="F7578">
        <v>34363</v>
      </c>
      <c r="G7578">
        <v>1158</v>
      </c>
    </row>
    <row r="7579" spans="1:7">
      <c r="A7579" s="2">
        <v>44030</v>
      </c>
      <c r="B7579" s="2">
        <f t="shared" si="236"/>
        <v>44043</v>
      </c>
      <c r="C7579" s="3">
        <f t="shared" si="237"/>
        <v>1</v>
      </c>
      <c r="D7579" t="s">
        <v>54</v>
      </c>
      <c r="E7579">
        <v>30</v>
      </c>
      <c r="F7579">
        <v>2471</v>
      </c>
      <c r="G7579">
        <v>37</v>
      </c>
    </row>
    <row r="7580" spans="1:7">
      <c r="A7580" s="2">
        <v>44030</v>
      </c>
      <c r="B7580" s="2">
        <f t="shared" si="236"/>
        <v>44043</v>
      </c>
      <c r="C7580" s="3">
        <f t="shared" si="237"/>
        <v>1</v>
      </c>
      <c r="D7580" t="s">
        <v>12</v>
      </c>
      <c r="E7580">
        <v>31</v>
      </c>
      <c r="F7580">
        <v>22545</v>
      </c>
      <c r="G7580">
        <v>308</v>
      </c>
    </row>
    <row r="7581" spans="1:7">
      <c r="A7581" s="2">
        <v>44030</v>
      </c>
      <c r="B7581" s="2">
        <f t="shared" si="236"/>
        <v>44043</v>
      </c>
      <c r="C7581" s="3">
        <f t="shared" si="237"/>
        <v>1</v>
      </c>
      <c r="D7581" t="s">
        <v>24</v>
      </c>
      <c r="E7581">
        <v>32</v>
      </c>
      <c r="F7581">
        <v>34606</v>
      </c>
      <c r="G7581">
        <v>647</v>
      </c>
    </row>
    <row r="7582" spans="1:7">
      <c r="A7582" s="2">
        <v>44030</v>
      </c>
      <c r="B7582" s="2">
        <f t="shared" si="236"/>
        <v>44043</v>
      </c>
      <c r="C7582" s="3">
        <f t="shared" si="237"/>
        <v>1</v>
      </c>
      <c r="D7582" t="s">
        <v>19</v>
      </c>
      <c r="E7582">
        <v>33</v>
      </c>
      <c r="F7582">
        <v>6188</v>
      </c>
      <c r="G7582">
        <v>396</v>
      </c>
    </row>
    <row r="7583" spans="1:7">
      <c r="A7583" s="2">
        <v>44030</v>
      </c>
      <c r="B7583" s="2">
        <f t="shared" si="236"/>
        <v>44043</v>
      </c>
      <c r="C7583" s="3">
        <f t="shared" si="237"/>
        <v>1</v>
      </c>
      <c r="D7583" t="s">
        <v>21</v>
      </c>
      <c r="E7583">
        <v>34</v>
      </c>
      <c r="F7583">
        <v>178788</v>
      </c>
      <c r="G7583">
        <v>15699</v>
      </c>
    </row>
    <row r="7584" spans="1:7">
      <c r="A7584" s="2">
        <v>44030</v>
      </c>
      <c r="B7584" s="2">
        <f t="shared" si="236"/>
        <v>44043</v>
      </c>
      <c r="C7584" s="3">
        <f t="shared" si="237"/>
        <v>1</v>
      </c>
      <c r="D7584" t="s">
        <v>47</v>
      </c>
      <c r="E7584">
        <v>35</v>
      </c>
      <c r="F7584">
        <v>16736</v>
      </c>
      <c r="G7584">
        <v>569</v>
      </c>
    </row>
    <row r="7585" spans="1:7">
      <c r="A7585" s="2">
        <v>44030</v>
      </c>
      <c r="B7585" s="2">
        <f t="shared" si="236"/>
        <v>44043</v>
      </c>
      <c r="C7585" s="3">
        <f t="shared" si="237"/>
        <v>1</v>
      </c>
      <c r="D7585" t="s">
        <v>16</v>
      </c>
      <c r="E7585">
        <v>36</v>
      </c>
      <c r="F7585">
        <v>411006</v>
      </c>
      <c r="G7585">
        <v>32167</v>
      </c>
    </row>
    <row r="7586" spans="1:7">
      <c r="A7586" s="2">
        <v>44030</v>
      </c>
      <c r="B7586" s="2">
        <f t="shared" si="236"/>
        <v>44043</v>
      </c>
      <c r="C7586" s="3">
        <f t="shared" si="237"/>
        <v>1</v>
      </c>
      <c r="D7586" t="s">
        <v>20</v>
      </c>
      <c r="E7586">
        <v>37</v>
      </c>
      <c r="F7586">
        <v>98067</v>
      </c>
      <c r="G7586">
        <v>1653</v>
      </c>
    </row>
    <row r="7587" spans="1:7">
      <c r="A7587" s="2">
        <v>44030</v>
      </c>
      <c r="B7587" s="2">
        <f t="shared" si="236"/>
        <v>44043</v>
      </c>
      <c r="C7587" s="3">
        <f t="shared" si="237"/>
        <v>1</v>
      </c>
      <c r="D7587" t="s">
        <v>48</v>
      </c>
      <c r="E7587">
        <v>38</v>
      </c>
      <c r="F7587">
        <v>4911</v>
      </c>
      <c r="G7587">
        <v>94</v>
      </c>
    </row>
    <row r="7588" spans="1:7">
      <c r="A7588" s="2">
        <v>44030</v>
      </c>
      <c r="B7588" s="2">
        <f t="shared" si="236"/>
        <v>44043</v>
      </c>
      <c r="C7588" s="3">
        <f t="shared" si="237"/>
        <v>1</v>
      </c>
      <c r="D7588" t="s">
        <v>59</v>
      </c>
      <c r="E7588">
        <v>69</v>
      </c>
      <c r="F7588">
        <v>37</v>
      </c>
      <c r="G7588">
        <v>2</v>
      </c>
    </row>
    <row r="7589" spans="1:7">
      <c r="A7589" s="2">
        <v>44030</v>
      </c>
      <c r="B7589" s="2">
        <f t="shared" si="236"/>
        <v>44043</v>
      </c>
      <c r="C7589" s="3">
        <f t="shared" si="237"/>
        <v>1</v>
      </c>
      <c r="D7589" t="s">
        <v>41</v>
      </c>
      <c r="E7589">
        <v>39</v>
      </c>
      <c r="F7589">
        <v>73822</v>
      </c>
      <c r="G7589">
        <v>3132</v>
      </c>
    </row>
    <row r="7590" spans="1:7">
      <c r="A7590" s="2">
        <v>44030</v>
      </c>
      <c r="B7590" s="2">
        <f t="shared" si="236"/>
        <v>44043</v>
      </c>
      <c r="C7590" s="3">
        <f t="shared" si="237"/>
        <v>1</v>
      </c>
      <c r="D7590" t="s">
        <v>30</v>
      </c>
      <c r="E7590">
        <v>40</v>
      </c>
      <c r="F7590">
        <v>25056</v>
      </c>
      <c r="G7590">
        <v>451</v>
      </c>
    </row>
    <row r="7591" spans="1:7">
      <c r="A7591" s="2">
        <v>44030</v>
      </c>
      <c r="B7591" s="2">
        <f t="shared" si="236"/>
        <v>44043</v>
      </c>
      <c r="C7591" s="3">
        <f t="shared" si="237"/>
        <v>1</v>
      </c>
      <c r="D7591" t="s">
        <v>14</v>
      </c>
      <c r="E7591">
        <v>41</v>
      </c>
      <c r="F7591">
        <v>14231</v>
      </c>
      <c r="G7591">
        <v>259</v>
      </c>
    </row>
    <row r="7592" spans="1:7">
      <c r="A7592" s="2">
        <v>44030</v>
      </c>
      <c r="B7592" s="2">
        <f t="shared" si="236"/>
        <v>44043</v>
      </c>
      <c r="C7592" s="3">
        <f t="shared" si="237"/>
        <v>1</v>
      </c>
      <c r="D7592" t="s">
        <v>31</v>
      </c>
      <c r="E7592">
        <v>42</v>
      </c>
      <c r="F7592">
        <v>104780</v>
      </c>
      <c r="G7592">
        <v>7068</v>
      </c>
    </row>
    <row r="7593" spans="1:7">
      <c r="A7593" s="2">
        <v>44030</v>
      </c>
      <c r="B7593" s="2">
        <f t="shared" si="236"/>
        <v>44043</v>
      </c>
      <c r="C7593" s="3">
        <f t="shared" si="237"/>
        <v>1</v>
      </c>
      <c r="D7593" t="s">
        <v>55</v>
      </c>
      <c r="E7593">
        <v>72</v>
      </c>
      <c r="F7593">
        <v>11453</v>
      </c>
      <c r="G7593">
        <v>178</v>
      </c>
    </row>
    <row r="7594" spans="1:7">
      <c r="A7594" s="2">
        <v>44030</v>
      </c>
      <c r="B7594" s="2">
        <f t="shared" si="236"/>
        <v>44043</v>
      </c>
      <c r="C7594" s="3">
        <f t="shared" si="237"/>
        <v>1</v>
      </c>
      <c r="D7594" t="s">
        <v>17</v>
      </c>
      <c r="E7594">
        <v>44</v>
      </c>
      <c r="F7594">
        <v>17793</v>
      </c>
      <c r="G7594">
        <v>990</v>
      </c>
    </row>
    <row r="7595" spans="1:7">
      <c r="A7595" s="2">
        <v>44030</v>
      </c>
      <c r="B7595" s="2">
        <f t="shared" si="236"/>
        <v>44043</v>
      </c>
      <c r="C7595" s="3">
        <f t="shared" si="237"/>
        <v>1</v>
      </c>
      <c r="D7595" t="s">
        <v>32</v>
      </c>
      <c r="E7595">
        <v>45</v>
      </c>
      <c r="F7595">
        <v>67612</v>
      </c>
      <c r="G7595">
        <v>1135</v>
      </c>
    </row>
    <row r="7596" spans="1:7">
      <c r="A7596" s="2">
        <v>44030</v>
      </c>
      <c r="B7596" s="2">
        <f t="shared" si="236"/>
        <v>44043</v>
      </c>
      <c r="C7596" s="3">
        <f t="shared" si="237"/>
        <v>1</v>
      </c>
      <c r="D7596" t="s">
        <v>43</v>
      </c>
      <c r="E7596">
        <v>46</v>
      </c>
      <c r="F7596">
        <v>7862</v>
      </c>
      <c r="G7596">
        <v>116</v>
      </c>
    </row>
    <row r="7597" spans="1:7">
      <c r="A7597" s="2">
        <v>44030</v>
      </c>
      <c r="B7597" s="2">
        <f t="shared" si="236"/>
        <v>44043</v>
      </c>
      <c r="C7597" s="3">
        <f t="shared" si="237"/>
        <v>1</v>
      </c>
      <c r="D7597" t="s">
        <v>25</v>
      </c>
      <c r="E7597">
        <v>47</v>
      </c>
      <c r="F7597">
        <v>74518</v>
      </c>
      <c r="G7597">
        <v>828</v>
      </c>
    </row>
    <row r="7598" spans="1:7">
      <c r="A7598" s="2">
        <v>44030</v>
      </c>
      <c r="B7598" s="2">
        <f t="shared" si="236"/>
        <v>44043</v>
      </c>
      <c r="C7598" s="3">
        <f t="shared" si="237"/>
        <v>1</v>
      </c>
      <c r="D7598" t="s">
        <v>11</v>
      </c>
      <c r="E7598">
        <v>48</v>
      </c>
      <c r="F7598">
        <v>330059</v>
      </c>
      <c r="G7598">
        <v>3972</v>
      </c>
    </row>
    <row r="7599" spans="1:7">
      <c r="A7599" s="2">
        <v>44030</v>
      </c>
      <c r="B7599" s="2">
        <f t="shared" si="236"/>
        <v>44043</v>
      </c>
      <c r="C7599" s="3">
        <f t="shared" si="237"/>
        <v>1</v>
      </c>
      <c r="D7599" t="s">
        <v>13</v>
      </c>
      <c r="E7599">
        <v>49</v>
      </c>
      <c r="F7599">
        <v>33430</v>
      </c>
      <c r="G7599">
        <v>243</v>
      </c>
    </row>
    <row r="7600" spans="1:7">
      <c r="A7600" s="2">
        <v>44030</v>
      </c>
      <c r="B7600" s="2">
        <f t="shared" si="236"/>
        <v>44043</v>
      </c>
      <c r="C7600" s="3">
        <f t="shared" si="237"/>
        <v>1</v>
      </c>
      <c r="D7600" t="s">
        <v>36</v>
      </c>
      <c r="E7600">
        <v>50</v>
      </c>
      <c r="F7600">
        <v>1338</v>
      </c>
      <c r="G7600">
        <v>56</v>
      </c>
    </row>
    <row r="7601" spans="1:7">
      <c r="A7601" s="2">
        <v>44030</v>
      </c>
      <c r="B7601" s="2">
        <f t="shared" si="236"/>
        <v>44043</v>
      </c>
      <c r="C7601" s="3">
        <f t="shared" si="237"/>
        <v>1</v>
      </c>
      <c r="D7601" t="s">
        <v>56</v>
      </c>
      <c r="E7601">
        <v>78</v>
      </c>
      <c r="F7601">
        <v>297</v>
      </c>
      <c r="G7601">
        <v>6</v>
      </c>
    </row>
    <row r="7602" spans="1:7">
      <c r="A7602" s="2">
        <v>44030</v>
      </c>
      <c r="B7602" s="2">
        <f t="shared" si="236"/>
        <v>44043</v>
      </c>
      <c r="C7602" s="3">
        <f t="shared" si="237"/>
        <v>1</v>
      </c>
      <c r="D7602" t="s">
        <v>37</v>
      </c>
      <c r="E7602">
        <v>51</v>
      </c>
      <c r="F7602">
        <v>76373</v>
      </c>
      <c r="G7602">
        <v>2025</v>
      </c>
    </row>
    <row r="7603" spans="1:7">
      <c r="A7603" s="2">
        <v>44030</v>
      </c>
      <c r="B7603" s="2">
        <f t="shared" si="236"/>
        <v>44043</v>
      </c>
      <c r="C7603" s="3">
        <f t="shared" si="237"/>
        <v>1</v>
      </c>
      <c r="D7603" t="s">
        <v>5</v>
      </c>
      <c r="E7603">
        <v>53</v>
      </c>
      <c r="F7603">
        <v>47889</v>
      </c>
      <c r="G7603">
        <v>1509</v>
      </c>
    </row>
    <row r="7604" spans="1:7">
      <c r="A7604" s="2">
        <v>44030</v>
      </c>
      <c r="B7604" s="2">
        <f t="shared" si="236"/>
        <v>44043</v>
      </c>
      <c r="C7604" s="3">
        <f t="shared" si="237"/>
        <v>1</v>
      </c>
      <c r="D7604" t="s">
        <v>58</v>
      </c>
      <c r="E7604">
        <v>54</v>
      </c>
      <c r="F7604">
        <v>4922</v>
      </c>
      <c r="G7604">
        <v>100</v>
      </c>
    </row>
    <row r="7605" spans="1:7">
      <c r="A7605" s="2">
        <v>44030</v>
      </c>
      <c r="B7605" s="2">
        <f t="shared" si="236"/>
        <v>44043</v>
      </c>
      <c r="C7605" s="3">
        <f t="shared" si="237"/>
        <v>1</v>
      </c>
      <c r="D7605" t="s">
        <v>10</v>
      </c>
      <c r="E7605">
        <v>55</v>
      </c>
      <c r="F7605">
        <v>45118</v>
      </c>
      <c r="G7605">
        <v>852</v>
      </c>
    </row>
    <row r="7606" spans="1:7">
      <c r="A7606" s="2">
        <v>44030</v>
      </c>
      <c r="B7606" s="2">
        <f t="shared" si="236"/>
        <v>44043</v>
      </c>
      <c r="C7606" s="3">
        <f t="shared" si="237"/>
        <v>1</v>
      </c>
      <c r="D7606" t="s">
        <v>49</v>
      </c>
      <c r="E7606">
        <v>56</v>
      </c>
      <c r="F7606">
        <v>2108</v>
      </c>
      <c r="G7606">
        <v>24</v>
      </c>
    </row>
    <row r="7607" spans="1:7">
      <c r="A7607" s="2">
        <v>44031</v>
      </c>
      <c r="B7607" s="2">
        <f t="shared" si="236"/>
        <v>44043</v>
      </c>
      <c r="C7607" s="3">
        <f t="shared" si="237"/>
        <v>1</v>
      </c>
      <c r="D7607" t="s">
        <v>52</v>
      </c>
      <c r="E7607">
        <v>1</v>
      </c>
      <c r="F7607">
        <v>67011</v>
      </c>
      <c r="G7607">
        <v>1287</v>
      </c>
    </row>
    <row r="7608" spans="1:7">
      <c r="A7608" s="2">
        <v>44031</v>
      </c>
      <c r="B7608" s="2">
        <f t="shared" si="236"/>
        <v>44043</v>
      </c>
      <c r="C7608" s="3">
        <f t="shared" si="237"/>
        <v>1</v>
      </c>
      <c r="D7608" t="s">
        <v>50</v>
      </c>
      <c r="E7608">
        <v>2</v>
      </c>
      <c r="F7608">
        <v>2275</v>
      </c>
      <c r="G7608">
        <v>16</v>
      </c>
    </row>
    <row r="7609" spans="1:7">
      <c r="A7609" s="2">
        <v>44031</v>
      </c>
      <c r="B7609" s="2">
        <f t="shared" si="236"/>
        <v>44043</v>
      </c>
      <c r="C7609" s="3">
        <f t="shared" si="237"/>
        <v>1</v>
      </c>
      <c r="D7609" t="s">
        <v>8</v>
      </c>
      <c r="E7609">
        <v>4</v>
      </c>
      <c r="F7609">
        <v>143644</v>
      </c>
      <c r="G7609">
        <v>2768</v>
      </c>
    </row>
    <row r="7610" spans="1:7">
      <c r="A7610" s="2">
        <v>44031</v>
      </c>
      <c r="B7610" s="2">
        <f t="shared" si="236"/>
        <v>44043</v>
      </c>
      <c r="C7610" s="3">
        <f t="shared" si="237"/>
        <v>1</v>
      </c>
      <c r="D7610" t="s">
        <v>44</v>
      </c>
      <c r="E7610">
        <v>5</v>
      </c>
      <c r="F7610">
        <v>33228</v>
      </c>
      <c r="G7610">
        <v>357</v>
      </c>
    </row>
    <row r="7611" spans="1:7">
      <c r="A7611" s="2">
        <v>44031</v>
      </c>
      <c r="B7611" s="2">
        <f t="shared" si="236"/>
        <v>44043</v>
      </c>
      <c r="C7611" s="3">
        <f t="shared" si="237"/>
        <v>1</v>
      </c>
      <c r="D7611" t="s">
        <v>7</v>
      </c>
      <c r="E7611">
        <v>6</v>
      </c>
      <c r="F7611">
        <v>391460</v>
      </c>
      <c r="G7611">
        <v>7710</v>
      </c>
    </row>
    <row r="7612" spans="1:7">
      <c r="A7612" s="2">
        <v>44031</v>
      </c>
      <c r="B7612" s="2">
        <f t="shared" si="236"/>
        <v>44043</v>
      </c>
      <c r="C7612" s="3">
        <f t="shared" si="237"/>
        <v>1</v>
      </c>
      <c r="D7612" t="s">
        <v>22</v>
      </c>
      <c r="E7612">
        <v>8</v>
      </c>
      <c r="F7612">
        <v>40182</v>
      </c>
      <c r="G7612">
        <v>1753</v>
      </c>
    </row>
    <row r="7613" spans="1:7">
      <c r="A7613" s="2">
        <v>44031</v>
      </c>
      <c r="B7613" s="2">
        <f t="shared" si="236"/>
        <v>44043</v>
      </c>
      <c r="C7613" s="3">
        <f t="shared" si="237"/>
        <v>1</v>
      </c>
      <c r="D7613" t="s">
        <v>38</v>
      </c>
      <c r="E7613">
        <v>9</v>
      </c>
      <c r="F7613">
        <v>47893</v>
      </c>
      <c r="G7613">
        <v>4396</v>
      </c>
    </row>
    <row r="7614" spans="1:7">
      <c r="A7614" s="2">
        <v>44031</v>
      </c>
      <c r="B7614" s="2">
        <f t="shared" si="236"/>
        <v>44043</v>
      </c>
      <c r="C7614" s="3">
        <f t="shared" si="237"/>
        <v>1</v>
      </c>
      <c r="D7614" t="s">
        <v>45</v>
      </c>
      <c r="E7614">
        <v>10</v>
      </c>
      <c r="F7614">
        <v>13519</v>
      </c>
      <c r="G7614">
        <v>523</v>
      </c>
    </row>
    <row r="7615" spans="1:7">
      <c r="A7615" s="2">
        <v>44031</v>
      </c>
      <c r="B7615" s="2">
        <f t="shared" si="236"/>
        <v>44043</v>
      </c>
      <c r="C7615" s="3">
        <f t="shared" si="237"/>
        <v>1</v>
      </c>
      <c r="D7615" t="s">
        <v>33</v>
      </c>
      <c r="E7615">
        <v>11</v>
      </c>
      <c r="F7615">
        <v>11261</v>
      </c>
      <c r="G7615">
        <v>578</v>
      </c>
    </row>
    <row r="7616" spans="1:7">
      <c r="A7616" s="2">
        <v>44031</v>
      </c>
      <c r="B7616" s="2">
        <f t="shared" si="236"/>
        <v>44043</v>
      </c>
      <c r="C7616" s="3">
        <f t="shared" si="237"/>
        <v>1</v>
      </c>
      <c r="D7616" t="s">
        <v>15</v>
      </c>
      <c r="E7616">
        <v>12</v>
      </c>
      <c r="F7616">
        <v>350039</v>
      </c>
      <c r="G7616">
        <v>4981</v>
      </c>
    </row>
    <row r="7617" spans="1:7">
      <c r="A7617" s="2">
        <v>44031</v>
      </c>
      <c r="B7617" s="2">
        <f t="shared" si="236"/>
        <v>44043</v>
      </c>
      <c r="C7617" s="3">
        <f t="shared" si="237"/>
        <v>1</v>
      </c>
      <c r="D7617" t="s">
        <v>18</v>
      </c>
      <c r="E7617">
        <v>13</v>
      </c>
      <c r="F7617">
        <v>130794</v>
      </c>
      <c r="G7617">
        <v>3110</v>
      </c>
    </row>
    <row r="7618" spans="1:7">
      <c r="A7618" s="2">
        <v>44031</v>
      </c>
      <c r="B7618" s="2">
        <f t="shared" si="236"/>
        <v>44043</v>
      </c>
      <c r="C7618" s="3">
        <f t="shared" si="237"/>
        <v>1</v>
      </c>
      <c r="D7618" t="s">
        <v>57</v>
      </c>
      <c r="E7618">
        <v>66</v>
      </c>
      <c r="F7618">
        <v>1284</v>
      </c>
      <c r="G7618">
        <v>6</v>
      </c>
    </row>
    <row r="7619" spans="1:7">
      <c r="A7619" s="2">
        <v>44031</v>
      </c>
      <c r="B7619" s="2">
        <f t="shared" si="236"/>
        <v>44043</v>
      </c>
      <c r="C7619" s="3">
        <f t="shared" si="237"/>
        <v>1</v>
      </c>
      <c r="D7619" t="s">
        <v>26</v>
      </c>
      <c r="E7619">
        <v>15</v>
      </c>
      <c r="F7619">
        <v>1359</v>
      </c>
      <c r="G7619">
        <v>23</v>
      </c>
    </row>
    <row r="7620" spans="1:7">
      <c r="A7620" s="2">
        <v>44031</v>
      </c>
      <c r="B7620" s="2">
        <f t="shared" ref="B7620:B7683" si="238">EOMONTH(A7620,0)</f>
        <v>44043</v>
      </c>
      <c r="C7620" s="3">
        <f t="shared" ref="C7620:C7683" si="239">IF(A7620=B7620,0,1)</f>
        <v>1</v>
      </c>
      <c r="D7620" t="s">
        <v>53</v>
      </c>
      <c r="E7620">
        <v>16</v>
      </c>
      <c r="F7620">
        <v>14960</v>
      </c>
      <c r="G7620">
        <v>120</v>
      </c>
    </row>
    <row r="7621" spans="1:7">
      <c r="A7621" s="2">
        <v>44031</v>
      </c>
      <c r="B7621" s="2">
        <f t="shared" si="238"/>
        <v>44043</v>
      </c>
      <c r="C7621" s="3">
        <f t="shared" si="239"/>
        <v>1</v>
      </c>
      <c r="D7621" t="s">
        <v>6</v>
      </c>
      <c r="E7621">
        <v>17</v>
      </c>
      <c r="F7621">
        <v>163284</v>
      </c>
      <c r="G7621">
        <v>7491</v>
      </c>
    </row>
    <row r="7622" spans="1:7">
      <c r="A7622" s="2">
        <v>44031</v>
      </c>
      <c r="B7622" s="2">
        <f t="shared" si="238"/>
        <v>44043</v>
      </c>
      <c r="C7622" s="3">
        <f t="shared" si="239"/>
        <v>1</v>
      </c>
      <c r="D7622" t="s">
        <v>27</v>
      </c>
      <c r="E7622">
        <v>18</v>
      </c>
      <c r="F7622">
        <v>57965</v>
      </c>
      <c r="G7622">
        <v>2822</v>
      </c>
    </row>
    <row r="7623" spans="1:7">
      <c r="A7623" s="2">
        <v>44031</v>
      </c>
      <c r="B7623" s="2">
        <f t="shared" si="238"/>
        <v>44043</v>
      </c>
      <c r="C7623" s="3">
        <f t="shared" si="239"/>
        <v>1</v>
      </c>
      <c r="D7623" t="s">
        <v>39</v>
      </c>
      <c r="E7623">
        <v>19</v>
      </c>
      <c r="F7623">
        <v>38813</v>
      </c>
      <c r="G7623">
        <v>793</v>
      </c>
    </row>
    <row r="7624" spans="1:7">
      <c r="A7624" s="2">
        <v>44031</v>
      </c>
      <c r="B7624" s="2">
        <f t="shared" si="238"/>
        <v>44043</v>
      </c>
      <c r="C7624" s="3">
        <f t="shared" si="239"/>
        <v>1</v>
      </c>
      <c r="D7624" t="s">
        <v>34</v>
      </c>
      <c r="E7624">
        <v>20</v>
      </c>
      <c r="F7624">
        <v>22459</v>
      </c>
      <c r="G7624">
        <v>313</v>
      </c>
    </row>
    <row r="7625" spans="1:7">
      <c r="A7625" s="2">
        <v>44031</v>
      </c>
      <c r="B7625" s="2">
        <f t="shared" si="238"/>
        <v>44043</v>
      </c>
      <c r="C7625" s="3">
        <f t="shared" si="239"/>
        <v>1</v>
      </c>
      <c r="D7625" t="s">
        <v>28</v>
      </c>
      <c r="E7625">
        <v>21</v>
      </c>
      <c r="F7625">
        <v>23600</v>
      </c>
      <c r="G7625">
        <v>691</v>
      </c>
    </row>
    <row r="7626" spans="1:7">
      <c r="A7626" s="2">
        <v>44031</v>
      </c>
      <c r="B7626" s="2">
        <f t="shared" si="238"/>
        <v>44043</v>
      </c>
      <c r="C7626" s="3">
        <f t="shared" si="239"/>
        <v>1</v>
      </c>
      <c r="D7626" t="s">
        <v>40</v>
      </c>
      <c r="E7626">
        <v>22</v>
      </c>
      <c r="F7626">
        <v>91816</v>
      </c>
      <c r="G7626">
        <v>3543</v>
      </c>
    </row>
    <row r="7627" spans="1:7">
      <c r="A7627" s="2">
        <v>44031</v>
      </c>
      <c r="B7627" s="2">
        <f t="shared" si="238"/>
        <v>44043</v>
      </c>
      <c r="C7627" s="3">
        <f t="shared" si="239"/>
        <v>1</v>
      </c>
      <c r="D7627" t="s">
        <v>51</v>
      </c>
      <c r="E7627">
        <v>23</v>
      </c>
      <c r="F7627">
        <v>3687</v>
      </c>
      <c r="G7627">
        <v>117</v>
      </c>
    </row>
    <row r="7628" spans="1:7">
      <c r="A7628" s="2">
        <v>44031</v>
      </c>
      <c r="B7628" s="2">
        <f t="shared" si="238"/>
        <v>44043</v>
      </c>
      <c r="C7628" s="3">
        <f t="shared" si="239"/>
        <v>1</v>
      </c>
      <c r="D7628" t="s">
        <v>23</v>
      </c>
      <c r="E7628">
        <v>24</v>
      </c>
      <c r="F7628">
        <v>78698</v>
      </c>
      <c r="G7628">
        <v>3377</v>
      </c>
    </row>
    <row r="7629" spans="1:7">
      <c r="A7629" s="2">
        <v>44031</v>
      </c>
      <c r="B7629" s="2">
        <f t="shared" si="238"/>
        <v>44043</v>
      </c>
      <c r="C7629" s="3">
        <f t="shared" si="239"/>
        <v>1</v>
      </c>
      <c r="D7629" t="s">
        <v>9</v>
      </c>
      <c r="E7629">
        <v>25</v>
      </c>
      <c r="F7629">
        <v>113534</v>
      </c>
      <c r="G7629">
        <v>8431</v>
      </c>
    </row>
    <row r="7630" spans="1:7">
      <c r="A7630" s="2">
        <v>44031</v>
      </c>
      <c r="B7630" s="2">
        <f t="shared" si="238"/>
        <v>44043</v>
      </c>
      <c r="C7630" s="3">
        <f t="shared" si="239"/>
        <v>1</v>
      </c>
      <c r="D7630" t="s">
        <v>42</v>
      </c>
      <c r="E7630">
        <v>26</v>
      </c>
      <c r="F7630">
        <v>81935</v>
      </c>
      <c r="G7630">
        <v>6369</v>
      </c>
    </row>
    <row r="7631" spans="1:7">
      <c r="A7631" s="2">
        <v>44031</v>
      </c>
      <c r="B7631" s="2">
        <f t="shared" si="238"/>
        <v>44043</v>
      </c>
      <c r="C7631" s="3">
        <f t="shared" si="239"/>
        <v>1</v>
      </c>
      <c r="D7631" t="s">
        <v>29</v>
      </c>
      <c r="E7631">
        <v>27</v>
      </c>
      <c r="F7631">
        <v>46244</v>
      </c>
      <c r="G7631">
        <v>1581</v>
      </c>
    </row>
    <row r="7632" spans="1:7">
      <c r="A7632" s="2">
        <v>44031</v>
      </c>
      <c r="B7632" s="2">
        <f t="shared" si="238"/>
        <v>44043</v>
      </c>
      <c r="C7632" s="3">
        <f t="shared" si="239"/>
        <v>1</v>
      </c>
      <c r="D7632" t="s">
        <v>46</v>
      </c>
      <c r="E7632">
        <v>28</v>
      </c>
      <c r="F7632">
        <v>42638</v>
      </c>
      <c r="G7632">
        <v>1355</v>
      </c>
    </row>
    <row r="7633" spans="1:7">
      <c r="A7633" s="2">
        <v>44031</v>
      </c>
      <c r="B7633" s="2">
        <f t="shared" si="238"/>
        <v>44043</v>
      </c>
      <c r="C7633" s="3">
        <f t="shared" si="239"/>
        <v>1</v>
      </c>
      <c r="D7633" t="s">
        <v>35</v>
      </c>
      <c r="E7633">
        <v>29</v>
      </c>
      <c r="F7633">
        <v>35154</v>
      </c>
      <c r="G7633">
        <v>1158</v>
      </c>
    </row>
    <row r="7634" spans="1:7">
      <c r="A7634" s="2">
        <v>44031</v>
      </c>
      <c r="B7634" s="2">
        <f t="shared" si="238"/>
        <v>44043</v>
      </c>
      <c r="C7634" s="3">
        <f t="shared" si="239"/>
        <v>1</v>
      </c>
      <c r="D7634" t="s">
        <v>54</v>
      </c>
      <c r="E7634">
        <v>30</v>
      </c>
      <c r="F7634">
        <v>2533</v>
      </c>
      <c r="G7634">
        <v>37</v>
      </c>
    </row>
    <row r="7635" spans="1:7">
      <c r="A7635" s="2">
        <v>44031</v>
      </c>
      <c r="B7635" s="2">
        <f t="shared" si="238"/>
        <v>44043</v>
      </c>
      <c r="C7635" s="3">
        <f t="shared" si="239"/>
        <v>1</v>
      </c>
      <c r="D7635" t="s">
        <v>12</v>
      </c>
      <c r="E7635">
        <v>31</v>
      </c>
      <c r="F7635">
        <v>22637</v>
      </c>
      <c r="G7635">
        <v>308</v>
      </c>
    </row>
    <row r="7636" spans="1:7">
      <c r="A7636" s="2">
        <v>44031</v>
      </c>
      <c r="B7636" s="2">
        <f t="shared" si="238"/>
        <v>44043</v>
      </c>
      <c r="C7636" s="3">
        <f t="shared" si="239"/>
        <v>1</v>
      </c>
      <c r="D7636" t="s">
        <v>24</v>
      </c>
      <c r="E7636">
        <v>32</v>
      </c>
      <c r="F7636">
        <v>35826</v>
      </c>
      <c r="G7636">
        <v>648</v>
      </c>
    </row>
    <row r="7637" spans="1:7">
      <c r="A7637" s="2">
        <v>44031</v>
      </c>
      <c r="B7637" s="2">
        <f t="shared" si="238"/>
        <v>44043</v>
      </c>
      <c r="C7637" s="3">
        <f t="shared" si="239"/>
        <v>1</v>
      </c>
      <c r="D7637" t="s">
        <v>19</v>
      </c>
      <c r="E7637">
        <v>33</v>
      </c>
      <c r="F7637">
        <v>6203</v>
      </c>
      <c r="G7637">
        <v>398</v>
      </c>
    </row>
    <row r="7638" spans="1:7">
      <c r="A7638" s="2">
        <v>44031</v>
      </c>
      <c r="B7638" s="2">
        <f t="shared" si="238"/>
        <v>44043</v>
      </c>
      <c r="C7638" s="3">
        <f t="shared" si="239"/>
        <v>1</v>
      </c>
      <c r="D7638" t="s">
        <v>21</v>
      </c>
      <c r="E7638">
        <v>34</v>
      </c>
      <c r="F7638">
        <v>178757</v>
      </c>
      <c r="G7638">
        <v>15706</v>
      </c>
    </row>
    <row r="7639" spans="1:7">
      <c r="A7639" s="2">
        <v>44031</v>
      </c>
      <c r="B7639" s="2">
        <f t="shared" si="238"/>
        <v>44043</v>
      </c>
      <c r="C7639" s="3">
        <f t="shared" si="239"/>
        <v>1</v>
      </c>
      <c r="D7639" t="s">
        <v>47</v>
      </c>
      <c r="E7639">
        <v>35</v>
      </c>
      <c r="F7639">
        <v>16971</v>
      </c>
      <c r="G7639">
        <v>571</v>
      </c>
    </row>
    <row r="7640" spans="1:7">
      <c r="A7640" s="2">
        <v>44031</v>
      </c>
      <c r="B7640" s="2">
        <f t="shared" si="238"/>
        <v>44043</v>
      </c>
      <c r="C7640" s="3">
        <f t="shared" si="239"/>
        <v>1</v>
      </c>
      <c r="D7640" t="s">
        <v>16</v>
      </c>
      <c r="E7640">
        <v>36</v>
      </c>
      <c r="F7640">
        <v>411515</v>
      </c>
      <c r="G7640">
        <v>32187</v>
      </c>
    </row>
    <row r="7641" spans="1:7">
      <c r="A7641" s="2">
        <v>44031</v>
      </c>
      <c r="B7641" s="2">
        <f t="shared" si="238"/>
        <v>44043</v>
      </c>
      <c r="C7641" s="3">
        <f t="shared" si="239"/>
        <v>1</v>
      </c>
      <c r="D7641" t="s">
        <v>20</v>
      </c>
      <c r="E7641">
        <v>37</v>
      </c>
      <c r="F7641">
        <v>99841</v>
      </c>
      <c r="G7641">
        <v>1661</v>
      </c>
    </row>
    <row r="7642" spans="1:7">
      <c r="A7642" s="2">
        <v>44031</v>
      </c>
      <c r="B7642" s="2">
        <f t="shared" si="238"/>
        <v>44043</v>
      </c>
      <c r="C7642" s="3">
        <f t="shared" si="239"/>
        <v>1</v>
      </c>
      <c r="D7642" t="s">
        <v>48</v>
      </c>
      <c r="E7642">
        <v>38</v>
      </c>
      <c r="F7642">
        <v>5023</v>
      </c>
      <c r="G7642">
        <v>96</v>
      </c>
    </row>
    <row r="7643" spans="1:7">
      <c r="A7643" s="2">
        <v>44031</v>
      </c>
      <c r="B7643" s="2">
        <f t="shared" si="238"/>
        <v>44043</v>
      </c>
      <c r="C7643" s="3">
        <f t="shared" si="239"/>
        <v>1</v>
      </c>
      <c r="D7643" t="s">
        <v>59</v>
      </c>
      <c r="E7643">
        <v>69</v>
      </c>
      <c r="F7643">
        <v>37</v>
      </c>
      <c r="G7643">
        <v>2</v>
      </c>
    </row>
    <row r="7644" spans="1:7">
      <c r="A7644" s="2">
        <v>44031</v>
      </c>
      <c r="B7644" s="2">
        <f t="shared" si="238"/>
        <v>44043</v>
      </c>
      <c r="C7644" s="3">
        <f t="shared" si="239"/>
        <v>1</v>
      </c>
      <c r="D7644" t="s">
        <v>41</v>
      </c>
      <c r="E7644">
        <v>39</v>
      </c>
      <c r="F7644">
        <v>74932</v>
      </c>
      <c r="G7644">
        <v>3174</v>
      </c>
    </row>
    <row r="7645" spans="1:7">
      <c r="A7645" s="2">
        <v>44031</v>
      </c>
      <c r="B7645" s="2">
        <f t="shared" si="238"/>
        <v>44043</v>
      </c>
      <c r="C7645" s="3">
        <f t="shared" si="239"/>
        <v>1</v>
      </c>
      <c r="D7645" t="s">
        <v>30</v>
      </c>
      <c r="E7645">
        <v>40</v>
      </c>
      <c r="F7645">
        <v>25265</v>
      </c>
      <c r="G7645">
        <v>451</v>
      </c>
    </row>
    <row r="7646" spans="1:7">
      <c r="A7646" s="2">
        <v>44031</v>
      </c>
      <c r="B7646" s="2">
        <f t="shared" si="238"/>
        <v>44043</v>
      </c>
      <c r="C7646" s="3">
        <f t="shared" si="239"/>
        <v>1</v>
      </c>
      <c r="D7646" t="s">
        <v>14</v>
      </c>
      <c r="E7646">
        <v>41</v>
      </c>
      <c r="F7646">
        <v>14586</v>
      </c>
      <c r="G7646">
        <v>262</v>
      </c>
    </row>
    <row r="7647" spans="1:7">
      <c r="A7647" s="2">
        <v>44031</v>
      </c>
      <c r="B7647" s="2">
        <f t="shared" si="238"/>
        <v>44043</v>
      </c>
      <c r="C7647" s="3">
        <f t="shared" si="239"/>
        <v>1</v>
      </c>
      <c r="D7647" t="s">
        <v>31</v>
      </c>
      <c r="E7647">
        <v>42</v>
      </c>
      <c r="F7647">
        <v>105384</v>
      </c>
      <c r="G7647">
        <v>7074</v>
      </c>
    </row>
    <row r="7648" spans="1:7">
      <c r="A7648" s="2">
        <v>44031</v>
      </c>
      <c r="B7648" s="2">
        <f t="shared" si="238"/>
        <v>44043</v>
      </c>
      <c r="C7648" s="3">
        <f t="shared" si="239"/>
        <v>1</v>
      </c>
      <c r="D7648" t="s">
        <v>55</v>
      </c>
      <c r="E7648">
        <v>72</v>
      </c>
      <c r="F7648">
        <v>12063</v>
      </c>
      <c r="G7648">
        <v>178</v>
      </c>
    </row>
    <row r="7649" spans="1:7">
      <c r="A7649" s="2">
        <v>44031</v>
      </c>
      <c r="B7649" s="2">
        <f t="shared" si="238"/>
        <v>44043</v>
      </c>
      <c r="C7649" s="3">
        <f t="shared" si="239"/>
        <v>1</v>
      </c>
      <c r="D7649" t="s">
        <v>17</v>
      </c>
      <c r="E7649">
        <v>44</v>
      </c>
      <c r="F7649">
        <v>17793</v>
      </c>
      <c r="G7649">
        <v>990</v>
      </c>
    </row>
    <row r="7650" spans="1:7">
      <c r="A7650" s="2">
        <v>44031</v>
      </c>
      <c r="B7650" s="2">
        <f t="shared" si="238"/>
        <v>44043</v>
      </c>
      <c r="C7650" s="3">
        <f t="shared" si="239"/>
        <v>1</v>
      </c>
      <c r="D7650" t="s">
        <v>32</v>
      </c>
      <c r="E7650">
        <v>45</v>
      </c>
      <c r="F7650">
        <v>69986</v>
      </c>
      <c r="G7650">
        <v>1155</v>
      </c>
    </row>
    <row r="7651" spans="1:7">
      <c r="A7651" s="2">
        <v>44031</v>
      </c>
      <c r="B7651" s="2">
        <f t="shared" si="238"/>
        <v>44043</v>
      </c>
      <c r="C7651" s="3">
        <f t="shared" si="239"/>
        <v>1</v>
      </c>
      <c r="D7651" t="s">
        <v>43</v>
      </c>
      <c r="E7651">
        <v>46</v>
      </c>
      <c r="F7651">
        <v>7906</v>
      </c>
      <c r="G7651">
        <v>118</v>
      </c>
    </row>
    <row r="7652" spans="1:7">
      <c r="A7652" s="2">
        <v>44031</v>
      </c>
      <c r="B7652" s="2">
        <f t="shared" si="238"/>
        <v>44043</v>
      </c>
      <c r="C7652" s="3">
        <f t="shared" si="239"/>
        <v>1</v>
      </c>
      <c r="D7652" t="s">
        <v>25</v>
      </c>
      <c r="E7652">
        <v>47</v>
      </c>
      <c r="F7652">
        <v>76180</v>
      </c>
      <c r="G7652">
        <v>834</v>
      </c>
    </row>
    <row r="7653" spans="1:7">
      <c r="A7653" s="2">
        <v>44031</v>
      </c>
      <c r="B7653" s="2">
        <f t="shared" si="238"/>
        <v>44043</v>
      </c>
      <c r="C7653" s="3">
        <f t="shared" si="239"/>
        <v>1</v>
      </c>
      <c r="D7653" t="s">
        <v>11</v>
      </c>
      <c r="E7653">
        <v>48</v>
      </c>
      <c r="F7653">
        <v>338036</v>
      </c>
      <c r="G7653">
        <v>4033</v>
      </c>
    </row>
    <row r="7654" spans="1:7">
      <c r="A7654" s="2">
        <v>44031</v>
      </c>
      <c r="B7654" s="2">
        <f t="shared" si="238"/>
        <v>44043</v>
      </c>
      <c r="C7654" s="3">
        <f t="shared" si="239"/>
        <v>1</v>
      </c>
      <c r="D7654" t="s">
        <v>13</v>
      </c>
      <c r="E7654">
        <v>49</v>
      </c>
      <c r="F7654">
        <v>34117</v>
      </c>
      <c r="G7654">
        <v>243</v>
      </c>
    </row>
    <row r="7655" spans="1:7">
      <c r="A7655" s="2">
        <v>44031</v>
      </c>
      <c r="B7655" s="2">
        <f t="shared" si="238"/>
        <v>44043</v>
      </c>
      <c r="C7655" s="3">
        <f t="shared" si="239"/>
        <v>1</v>
      </c>
      <c r="D7655" t="s">
        <v>36</v>
      </c>
      <c r="E7655">
        <v>50</v>
      </c>
      <c r="F7655">
        <v>1350</v>
      </c>
      <c r="G7655">
        <v>56</v>
      </c>
    </row>
    <row r="7656" spans="1:7">
      <c r="A7656" s="2">
        <v>44031</v>
      </c>
      <c r="B7656" s="2">
        <f t="shared" si="238"/>
        <v>44043</v>
      </c>
      <c r="C7656" s="3">
        <f t="shared" si="239"/>
        <v>1</v>
      </c>
      <c r="D7656" t="s">
        <v>56</v>
      </c>
      <c r="E7656">
        <v>78</v>
      </c>
      <c r="F7656">
        <v>297</v>
      </c>
      <c r="G7656">
        <v>6</v>
      </c>
    </row>
    <row r="7657" spans="1:7">
      <c r="A7657" s="2">
        <v>44031</v>
      </c>
      <c r="B7657" s="2">
        <f t="shared" si="238"/>
        <v>44043</v>
      </c>
      <c r="C7657" s="3">
        <f t="shared" si="239"/>
        <v>1</v>
      </c>
      <c r="D7657" t="s">
        <v>37</v>
      </c>
      <c r="E7657">
        <v>51</v>
      </c>
      <c r="F7657">
        <v>77430</v>
      </c>
      <c r="G7657">
        <v>2027</v>
      </c>
    </row>
    <row r="7658" spans="1:7">
      <c r="A7658" s="2">
        <v>44031</v>
      </c>
      <c r="B7658" s="2">
        <f t="shared" si="238"/>
        <v>44043</v>
      </c>
      <c r="C7658" s="3">
        <f t="shared" si="239"/>
        <v>1</v>
      </c>
      <c r="D7658" t="s">
        <v>5</v>
      </c>
      <c r="E7658">
        <v>53</v>
      </c>
      <c r="F7658">
        <v>48601</v>
      </c>
      <c r="G7658">
        <v>1512</v>
      </c>
    </row>
    <row r="7659" spans="1:7">
      <c r="A7659" s="2">
        <v>44031</v>
      </c>
      <c r="B7659" s="2">
        <f t="shared" si="238"/>
        <v>44043</v>
      </c>
      <c r="C7659" s="3">
        <f t="shared" si="239"/>
        <v>1</v>
      </c>
      <c r="D7659" t="s">
        <v>58</v>
      </c>
      <c r="E7659">
        <v>54</v>
      </c>
      <c r="F7659">
        <v>5042</v>
      </c>
      <c r="G7659">
        <v>100</v>
      </c>
    </row>
    <row r="7660" spans="1:7">
      <c r="A7660" s="2">
        <v>44031</v>
      </c>
      <c r="B7660" s="2">
        <f t="shared" si="238"/>
        <v>44043</v>
      </c>
      <c r="C7660" s="3">
        <f t="shared" si="239"/>
        <v>1</v>
      </c>
      <c r="D7660" t="s">
        <v>10</v>
      </c>
      <c r="E7660">
        <v>55</v>
      </c>
      <c r="F7660">
        <v>45953</v>
      </c>
      <c r="G7660">
        <v>853</v>
      </c>
    </row>
    <row r="7661" spans="1:7">
      <c r="A7661" s="2">
        <v>44031</v>
      </c>
      <c r="B7661" s="2">
        <f t="shared" si="238"/>
        <v>44043</v>
      </c>
      <c r="C7661" s="3">
        <f t="shared" si="239"/>
        <v>1</v>
      </c>
      <c r="D7661" t="s">
        <v>49</v>
      </c>
      <c r="E7661">
        <v>56</v>
      </c>
      <c r="F7661">
        <v>2126</v>
      </c>
      <c r="G7661">
        <v>24</v>
      </c>
    </row>
    <row r="7662" spans="1:7">
      <c r="A7662" s="2">
        <v>44032</v>
      </c>
      <c r="B7662" s="2">
        <f t="shared" si="238"/>
        <v>44043</v>
      </c>
      <c r="C7662" s="3">
        <f t="shared" si="239"/>
        <v>1</v>
      </c>
      <c r="D7662" t="s">
        <v>52</v>
      </c>
      <c r="E7662">
        <v>1</v>
      </c>
      <c r="F7662">
        <v>68891</v>
      </c>
      <c r="G7662">
        <v>1291</v>
      </c>
    </row>
    <row r="7663" spans="1:7">
      <c r="A7663" s="2">
        <v>44032</v>
      </c>
      <c r="B7663" s="2">
        <f t="shared" si="238"/>
        <v>44043</v>
      </c>
      <c r="C7663" s="3">
        <f t="shared" si="239"/>
        <v>1</v>
      </c>
      <c r="D7663" t="s">
        <v>50</v>
      </c>
      <c r="E7663">
        <v>2</v>
      </c>
      <c r="F7663">
        <v>2412</v>
      </c>
      <c r="G7663">
        <v>16</v>
      </c>
    </row>
    <row r="7664" spans="1:7">
      <c r="A7664" s="2">
        <v>44032</v>
      </c>
      <c r="B7664" s="2">
        <f t="shared" si="238"/>
        <v>44043</v>
      </c>
      <c r="C7664" s="3">
        <f t="shared" si="239"/>
        <v>1</v>
      </c>
      <c r="D7664" t="s">
        <v>8</v>
      </c>
      <c r="E7664">
        <v>4</v>
      </c>
      <c r="F7664">
        <v>145320</v>
      </c>
      <c r="G7664">
        <v>2795</v>
      </c>
    </row>
    <row r="7665" spans="1:7">
      <c r="A7665" s="2">
        <v>44032</v>
      </c>
      <c r="B7665" s="2">
        <f t="shared" si="238"/>
        <v>44043</v>
      </c>
      <c r="C7665" s="3">
        <f t="shared" si="239"/>
        <v>1</v>
      </c>
      <c r="D7665" t="s">
        <v>44</v>
      </c>
      <c r="E7665">
        <v>5</v>
      </c>
      <c r="F7665">
        <v>33927</v>
      </c>
      <c r="G7665">
        <v>363</v>
      </c>
    </row>
    <row r="7666" spans="1:7">
      <c r="A7666" s="2">
        <v>44032</v>
      </c>
      <c r="B7666" s="2">
        <f t="shared" si="238"/>
        <v>44043</v>
      </c>
      <c r="C7666" s="3">
        <f t="shared" si="239"/>
        <v>1</v>
      </c>
      <c r="D7666" t="s">
        <v>7</v>
      </c>
      <c r="E7666">
        <v>6</v>
      </c>
      <c r="F7666">
        <v>400195</v>
      </c>
      <c r="G7666">
        <v>7764</v>
      </c>
    </row>
    <row r="7667" spans="1:7">
      <c r="A7667" s="2">
        <v>44032</v>
      </c>
      <c r="B7667" s="2">
        <f t="shared" si="238"/>
        <v>44043</v>
      </c>
      <c r="C7667" s="3">
        <f t="shared" si="239"/>
        <v>1</v>
      </c>
      <c r="D7667" t="s">
        <v>22</v>
      </c>
      <c r="E7667">
        <v>8</v>
      </c>
      <c r="F7667">
        <v>40649</v>
      </c>
      <c r="G7667">
        <v>1759</v>
      </c>
    </row>
    <row r="7668" spans="1:7">
      <c r="A7668" s="2">
        <v>44032</v>
      </c>
      <c r="B7668" s="2">
        <f t="shared" si="238"/>
        <v>44043</v>
      </c>
      <c r="C7668" s="3">
        <f t="shared" si="239"/>
        <v>1</v>
      </c>
      <c r="D7668" t="s">
        <v>38</v>
      </c>
      <c r="E7668">
        <v>9</v>
      </c>
      <c r="F7668">
        <v>48055</v>
      </c>
      <c r="G7668">
        <v>4406</v>
      </c>
    </row>
    <row r="7669" spans="1:7">
      <c r="A7669" s="2">
        <v>44032</v>
      </c>
      <c r="B7669" s="2">
        <f t="shared" si="238"/>
        <v>44043</v>
      </c>
      <c r="C7669" s="3">
        <f t="shared" si="239"/>
        <v>1</v>
      </c>
      <c r="D7669" t="s">
        <v>45</v>
      </c>
      <c r="E7669">
        <v>10</v>
      </c>
      <c r="F7669">
        <v>13624</v>
      </c>
      <c r="G7669">
        <v>523</v>
      </c>
    </row>
    <row r="7670" spans="1:7">
      <c r="A7670" s="2">
        <v>44032</v>
      </c>
      <c r="B7670" s="2">
        <f t="shared" si="238"/>
        <v>44043</v>
      </c>
      <c r="C7670" s="3">
        <f t="shared" si="239"/>
        <v>1</v>
      </c>
      <c r="D7670" t="s">
        <v>33</v>
      </c>
      <c r="E7670">
        <v>11</v>
      </c>
      <c r="F7670">
        <v>11339</v>
      </c>
      <c r="G7670">
        <v>579</v>
      </c>
    </row>
    <row r="7671" spans="1:7">
      <c r="A7671" s="2">
        <v>44032</v>
      </c>
      <c r="B7671" s="2">
        <f t="shared" si="238"/>
        <v>44043</v>
      </c>
      <c r="C7671" s="3">
        <f t="shared" si="239"/>
        <v>1</v>
      </c>
      <c r="D7671" t="s">
        <v>15</v>
      </c>
      <c r="E7671">
        <v>12</v>
      </c>
      <c r="F7671">
        <v>360386</v>
      </c>
      <c r="G7671">
        <v>5071</v>
      </c>
    </row>
    <row r="7672" spans="1:7">
      <c r="A7672" s="2">
        <v>44032</v>
      </c>
      <c r="B7672" s="2">
        <f t="shared" si="238"/>
        <v>44043</v>
      </c>
      <c r="C7672" s="3">
        <f t="shared" si="239"/>
        <v>1</v>
      </c>
      <c r="D7672" t="s">
        <v>18</v>
      </c>
      <c r="E7672">
        <v>13</v>
      </c>
      <c r="F7672">
        <v>132788</v>
      </c>
      <c r="G7672">
        <v>3113</v>
      </c>
    </row>
    <row r="7673" spans="1:7">
      <c r="A7673" s="2">
        <v>44032</v>
      </c>
      <c r="B7673" s="2">
        <f t="shared" si="238"/>
        <v>44043</v>
      </c>
      <c r="C7673" s="3">
        <f t="shared" si="239"/>
        <v>1</v>
      </c>
      <c r="D7673" t="s">
        <v>57</v>
      </c>
      <c r="E7673">
        <v>66</v>
      </c>
      <c r="F7673">
        <v>1288</v>
      </c>
      <c r="G7673">
        <v>6</v>
      </c>
    </row>
    <row r="7674" spans="1:7">
      <c r="A7674" s="2">
        <v>44032</v>
      </c>
      <c r="B7674" s="2">
        <f t="shared" si="238"/>
        <v>44043</v>
      </c>
      <c r="C7674" s="3">
        <f t="shared" si="239"/>
        <v>1</v>
      </c>
      <c r="D7674" t="s">
        <v>26</v>
      </c>
      <c r="E7674">
        <v>15</v>
      </c>
      <c r="F7674">
        <v>1371</v>
      </c>
      <c r="G7674">
        <v>23</v>
      </c>
    </row>
    <row r="7675" spans="1:7">
      <c r="A7675" s="2">
        <v>44032</v>
      </c>
      <c r="B7675" s="2">
        <f t="shared" si="238"/>
        <v>44043</v>
      </c>
      <c r="C7675" s="3">
        <f t="shared" si="239"/>
        <v>1</v>
      </c>
      <c r="D7675" t="s">
        <v>53</v>
      </c>
      <c r="E7675">
        <v>16</v>
      </c>
      <c r="F7675">
        <v>15380</v>
      </c>
      <c r="G7675">
        <v>123</v>
      </c>
    </row>
    <row r="7676" spans="1:7">
      <c r="A7676" s="2">
        <v>44032</v>
      </c>
      <c r="B7676" s="2">
        <f t="shared" si="238"/>
        <v>44043</v>
      </c>
      <c r="C7676" s="3">
        <f t="shared" si="239"/>
        <v>1</v>
      </c>
      <c r="D7676" t="s">
        <v>6</v>
      </c>
      <c r="E7676">
        <v>17</v>
      </c>
      <c r="F7676">
        <v>164552</v>
      </c>
      <c r="G7676">
        <v>7500</v>
      </c>
    </row>
    <row r="7677" spans="1:7">
      <c r="A7677" s="2">
        <v>44032</v>
      </c>
      <c r="B7677" s="2">
        <f t="shared" si="238"/>
        <v>44043</v>
      </c>
      <c r="C7677" s="3">
        <f t="shared" si="239"/>
        <v>1</v>
      </c>
      <c r="D7677" t="s">
        <v>27</v>
      </c>
      <c r="E7677">
        <v>18</v>
      </c>
      <c r="F7677">
        <v>58607</v>
      </c>
      <c r="G7677">
        <v>2825</v>
      </c>
    </row>
    <row r="7678" spans="1:7">
      <c r="A7678" s="2">
        <v>44032</v>
      </c>
      <c r="B7678" s="2">
        <f t="shared" si="238"/>
        <v>44043</v>
      </c>
      <c r="C7678" s="3">
        <f t="shared" si="239"/>
        <v>1</v>
      </c>
      <c r="D7678" t="s">
        <v>39</v>
      </c>
      <c r="E7678">
        <v>19</v>
      </c>
      <c r="F7678">
        <v>39343</v>
      </c>
      <c r="G7678">
        <v>798</v>
      </c>
    </row>
    <row r="7679" spans="1:7">
      <c r="A7679" s="2">
        <v>44032</v>
      </c>
      <c r="B7679" s="2">
        <f t="shared" si="238"/>
        <v>44043</v>
      </c>
      <c r="C7679" s="3">
        <f t="shared" si="239"/>
        <v>1</v>
      </c>
      <c r="D7679" t="s">
        <v>34</v>
      </c>
      <c r="E7679">
        <v>20</v>
      </c>
      <c r="F7679">
        <v>23544</v>
      </c>
      <c r="G7679">
        <v>318</v>
      </c>
    </row>
    <row r="7680" spans="1:7">
      <c r="A7680" s="2">
        <v>44032</v>
      </c>
      <c r="B7680" s="2">
        <f t="shared" si="238"/>
        <v>44043</v>
      </c>
      <c r="C7680" s="3">
        <f t="shared" si="239"/>
        <v>1</v>
      </c>
      <c r="D7680" t="s">
        <v>28</v>
      </c>
      <c r="E7680">
        <v>21</v>
      </c>
      <c r="F7680">
        <v>23978</v>
      </c>
      <c r="G7680">
        <v>694</v>
      </c>
    </row>
    <row r="7681" spans="1:7">
      <c r="A7681" s="2">
        <v>44032</v>
      </c>
      <c r="B7681" s="2">
        <f t="shared" si="238"/>
        <v>44043</v>
      </c>
      <c r="C7681" s="3">
        <f t="shared" si="239"/>
        <v>1</v>
      </c>
      <c r="D7681" t="s">
        <v>40</v>
      </c>
      <c r="E7681">
        <v>22</v>
      </c>
      <c r="F7681">
        <v>95002</v>
      </c>
      <c r="G7681">
        <v>3572</v>
      </c>
    </row>
    <row r="7682" spans="1:7">
      <c r="A7682" s="2">
        <v>44032</v>
      </c>
      <c r="B7682" s="2">
        <f t="shared" si="238"/>
        <v>44043</v>
      </c>
      <c r="C7682" s="3">
        <f t="shared" si="239"/>
        <v>1</v>
      </c>
      <c r="D7682" t="s">
        <v>51</v>
      </c>
      <c r="E7682">
        <v>23</v>
      </c>
      <c r="F7682">
        <v>3711</v>
      </c>
      <c r="G7682">
        <v>117</v>
      </c>
    </row>
    <row r="7683" spans="1:7">
      <c r="A7683" s="2">
        <v>44032</v>
      </c>
      <c r="B7683" s="2">
        <f t="shared" si="238"/>
        <v>44043</v>
      </c>
      <c r="C7683" s="3">
        <f t="shared" si="239"/>
        <v>1</v>
      </c>
      <c r="D7683" t="s">
        <v>23</v>
      </c>
      <c r="E7683">
        <v>24</v>
      </c>
      <c r="F7683">
        <v>79251</v>
      </c>
      <c r="G7683">
        <v>3382</v>
      </c>
    </row>
    <row r="7684" spans="1:7">
      <c r="A7684" s="2">
        <v>44032</v>
      </c>
      <c r="B7684" s="2">
        <f t="shared" ref="B7684:B7747" si="240">EOMONTH(A7684,0)</f>
        <v>44043</v>
      </c>
      <c r="C7684" s="3">
        <f t="shared" ref="C7684:C7747" si="241">IF(A7684=B7684,0,1)</f>
        <v>1</v>
      </c>
      <c r="D7684" t="s">
        <v>9</v>
      </c>
      <c r="E7684">
        <v>25</v>
      </c>
      <c r="F7684">
        <v>113789</v>
      </c>
      <c r="G7684">
        <v>8433</v>
      </c>
    </row>
    <row r="7685" spans="1:7">
      <c r="A7685" s="2">
        <v>44032</v>
      </c>
      <c r="B7685" s="2">
        <f t="shared" si="240"/>
        <v>44043</v>
      </c>
      <c r="C7685" s="3">
        <f t="shared" si="241"/>
        <v>1</v>
      </c>
      <c r="D7685" t="s">
        <v>42</v>
      </c>
      <c r="E7685">
        <v>26</v>
      </c>
      <c r="F7685">
        <v>82486</v>
      </c>
      <c r="G7685">
        <v>6377</v>
      </c>
    </row>
    <row r="7686" spans="1:7">
      <c r="A7686" s="2">
        <v>44032</v>
      </c>
      <c r="B7686" s="2">
        <f t="shared" si="240"/>
        <v>44043</v>
      </c>
      <c r="C7686" s="3">
        <f t="shared" si="241"/>
        <v>1</v>
      </c>
      <c r="D7686" t="s">
        <v>29</v>
      </c>
      <c r="E7686">
        <v>27</v>
      </c>
      <c r="F7686">
        <v>47147</v>
      </c>
      <c r="G7686">
        <v>1585</v>
      </c>
    </row>
    <row r="7687" spans="1:7">
      <c r="A7687" s="2">
        <v>44032</v>
      </c>
      <c r="B7687" s="2">
        <f t="shared" si="240"/>
        <v>44043</v>
      </c>
      <c r="C7687" s="3">
        <f t="shared" si="241"/>
        <v>1</v>
      </c>
      <c r="D7687" t="s">
        <v>46</v>
      </c>
      <c r="E7687">
        <v>28</v>
      </c>
      <c r="F7687">
        <v>43889</v>
      </c>
      <c r="G7687">
        <v>1358</v>
      </c>
    </row>
    <row r="7688" spans="1:7">
      <c r="A7688" s="2">
        <v>44032</v>
      </c>
      <c r="B7688" s="2">
        <f t="shared" si="240"/>
        <v>44043</v>
      </c>
      <c r="C7688" s="3">
        <f t="shared" si="241"/>
        <v>1</v>
      </c>
      <c r="D7688" t="s">
        <v>35</v>
      </c>
      <c r="E7688">
        <v>29</v>
      </c>
      <c r="F7688">
        <v>36044</v>
      </c>
      <c r="G7688">
        <v>1164</v>
      </c>
    </row>
    <row r="7689" spans="1:7">
      <c r="A7689" s="2">
        <v>44032</v>
      </c>
      <c r="B7689" s="2">
        <f t="shared" si="240"/>
        <v>44043</v>
      </c>
      <c r="C7689" s="3">
        <f t="shared" si="241"/>
        <v>1</v>
      </c>
      <c r="D7689" t="s">
        <v>54</v>
      </c>
      <c r="E7689">
        <v>30</v>
      </c>
      <c r="F7689">
        <v>2640</v>
      </c>
      <c r="G7689">
        <v>39</v>
      </c>
    </row>
    <row r="7690" spans="1:7">
      <c r="A7690" s="2">
        <v>44032</v>
      </c>
      <c r="B7690" s="2">
        <f t="shared" si="240"/>
        <v>44043</v>
      </c>
      <c r="C7690" s="3">
        <f t="shared" si="241"/>
        <v>1</v>
      </c>
      <c r="D7690" t="s">
        <v>12</v>
      </c>
      <c r="E7690">
        <v>31</v>
      </c>
      <c r="F7690">
        <v>22847</v>
      </c>
      <c r="G7690">
        <v>313</v>
      </c>
    </row>
    <row r="7691" spans="1:7">
      <c r="A7691" s="2">
        <v>44032</v>
      </c>
      <c r="B7691" s="2">
        <f t="shared" si="240"/>
        <v>44043</v>
      </c>
      <c r="C7691" s="3">
        <f t="shared" si="241"/>
        <v>1</v>
      </c>
      <c r="D7691" t="s">
        <v>24</v>
      </c>
      <c r="E7691">
        <v>32</v>
      </c>
      <c r="F7691">
        <v>36805</v>
      </c>
      <c r="G7691">
        <v>650</v>
      </c>
    </row>
    <row r="7692" spans="1:7">
      <c r="A7692" s="2">
        <v>44032</v>
      </c>
      <c r="B7692" s="2">
        <f t="shared" si="240"/>
        <v>44043</v>
      </c>
      <c r="C7692" s="3">
        <f t="shared" si="241"/>
        <v>1</v>
      </c>
      <c r="D7692" t="s">
        <v>19</v>
      </c>
      <c r="E7692">
        <v>33</v>
      </c>
      <c r="F7692">
        <v>6249</v>
      </c>
      <c r="G7692">
        <v>398</v>
      </c>
    </row>
    <row r="7693" spans="1:7">
      <c r="A7693" s="2">
        <v>44032</v>
      </c>
      <c r="B7693" s="2">
        <f t="shared" si="240"/>
        <v>44043</v>
      </c>
      <c r="C7693" s="3">
        <f t="shared" si="241"/>
        <v>1</v>
      </c>
      <c r="D7693" t="s">
        <v>21</v>
      </c>
      <c r="E7693">
        <v>34</v>
      </c>
      <c r="F7693">
        <v>178937</v>
      </c>
      <c r="G7693">
        <v>15715</v>
      </c>
    </row>
    <row r="7694" spans="1:7">
      <c r="A7694" s="2">
        <v>44032</v>
      </c>
      <c r="B7694" s="2">
        <f t="shared" si="240"/>
        <v>44043</v>
      </c>
      <c r="C7694" s="3">
        <f t="shared" si="241"/>
        <v>1</v>
      </c>
      <c r="D7694" t="s">
        <v>47</v>
      </c>
      <c r="E7694">
        <v>35</v>
      </c>
      <c r="F7694">
        <v>17215</v>
      </c>
      <c r="G7694">
        <v>578</v>
      </c>
    </row>
    <row r="7695" spans="1:7">
      <c r="A7695" s="2">
        <v>44032</v>
      </c>
      <c r="B7695" s="2">
        <f t="shared" si="240"/>
        <v>44043</v>
      </c>
      <c r="C7695" s="3">
        <f t="shared" si="241"/>
        <v>1</v>
      </c>
      <c r="D7695" t="s">
        <v>16</v>
      </c>
      <c r="E7695">
        <v>36</v>
      </c>
      <c r="F7695">
        <v>412034</v>
      </c>
      <c r="G7695">
        <v>32203</v>
      </c>
    </row>
    <row r="7696" spans="1:7">
      <c r="A7696" s="2">
        <v>44032</v>
      </c>
      <c r="B7696" s="2">
        <f t="shared" si="240"/>
        <v>44043</v>
      </c>
      <c r="C7696" s="3">
        <f t="shared" si="241"/>
        <v>1</v>
      </c>
      <c r="D7696" t="s">
        <v>20</v>
      </c>
      <c r="E7696">
        <v>37</v>
      </c>
      <c r="F7696">
        <v>101176</v>
      </c>
      <c r="G7696">
        <v>1676</v>
      </c>
    </row>
    <row r="7697" spans="1:7">
      <c r="A7697" s="2">
        <v>44032</v>
      </c>
      <c r="B7697" s="2">
        <f t="shared" si="240"/>
        <v>44043</v>
      </c>
      <c r="C7697" s="3">
        <f t="shared" si="241"/>
        <v>1</v>
      </c>
      <c r="D7697" t="s">
        <v>48</v>
      </c>
      <c r="E7697">
        <v>38</v>
      </c>
      <c r="F7697">
        <v>5130</v>
      </c>
      <c r="G7697">
        <v>97</v>
      </c>
    </row>
    <row r="7698" spans="1:7">
      <c r="A7698" s="2">
        <v>44032</v>
      </c>
      <c r="B7698" s="2">
        <f t="shared" si="240"/>
        <v>44043</v>
      </c>
      <c r="C7698" s="3">
        <f t="shared" si="241"/>
        <v>1</v>
      </c>
      <c r="D7698" t="s">
        <v>59</v>
      </c>
      <c r="E7698">
        <v>69</v>
      </c>
      <c r="F7698">
        <v>37</v>
      </c>
      <c r="G7698">
        <v>2</v>
      </c>
    </row>
    <row r="7699" spans="1:7">
      <c r="A7699" s="2">
        <v>44032</v>
      </c>
      <c r="B7699" s="2">
        <f t="shared" si="240"/>
        <v>44043</v>
      </c>
      <c r="C7699" s="3">
        <f t="shared" si="241"/>
        <v>1</v>
      </c>
      <c r="D7699" t="s">
        <v>41</v>
      </c>
      <c r="E7699">
        <v>39</v>
      </c>
      <c r="F7699">
        <v>76168</v>
      </c>
      <c r="G7699">
        <v>3189</v>
      </c>
    </row>
    <row r="7700" spans="1:7">
      <c r="A7700" s="2">
        <v>44032</v>
      </c>
      <c r="B7700" s="2">
        <f t="shared" si="240"/>
        <v>44043</v>
      </c>
      <c r="C7700" s="3">
        <f t="shared" si="241"/>
        <v>1</v>
      </c>
      <c r="D7700" t="s">
        <v>30</v>
      </c>
      <c r="E7700">
        <v>40</v>
      </c>
      <c r="F7700">
        <v>25433</v>
      </c>
      <c r="G7700">
        <v>452</v>
      </c>
    </row>
    <row r="7701" spans="1:7">
      <c r="A7701" s="2">
        <v>44032</v>
      </c>
      <c r="B7701" s="2">
        <f t="shared" si="240"/>
        <v>44043</v>
      </c>
      <c r="C7701" s="3">
        <f t="shared" si="241"/>
        <v>1</v>
      </c>
      <c r="D7701" t="s">
        <v>14</v>
      </c>
      <c r="E7701">
        <v>41</v>
      </c>
      <c r="F7701">
        <v>14907</v>
      </c>
      <c r="G7701">
        <v>264</v>
      </c>
    </row>
    <row r="7702" spans="1:7">
      <c r="A7702" s="2">
        <v>44032</v>
      </c>
      <c r="B7702" s="2">
        <f t="shared" si="240"/>
        <v>44043</v>
      </c>
      <c r="C7702" s="3">
        <f t="shared" si="241"/>
        <v>1</v>
      </c>
      <c r="D7702" t="s">
        <v>31</v>
      </c>
      <c r="E7702">
        <v>42</v>
      </c>
      <c r="F7702">
        <v>106498</v>
      </c>
      <c r="G7702">
        <v>7076</v>
      </c>
    </row>
    <row r="7703" spans="1:7">
      <c r="A7703" s="2">
        <v>44032</v>
      </c>
      <c r="B7703" s="2">
        <f t="shared" si="240"/>
        <v>44043</v>
      </c>
      <c r="C7703" s="3">
        <f t="shared" si="241"/>
        <v>1</v>
      </c>
      <c r="D7703" t="s">
        <v>55</v>
      </c>
      <c r="E7703">
        <v>72</v>
      </c>
      <c r="F7703">
        <v>12461</v>
      </c>
      <c r="G7703">
        <v>180</v>
      </c>
    </row>
    <row r="7704" spans="1:7">
      <c r="A7704" s="2">
        <v>44032</v>
      </c>
      <c r="B7704" s="2">
        <f t="shared" si="240"/>
        <v>44043</v>
      </c>
      <c r="C7704" s="3">
        <f t="shared" si="241"/>
        <v>1</v>
      </c>
      <c r="D7704" t="s">
        <v>17</v>
      </c>
      <c r="E7704">
        <v>44</v>
      </c>
      <c r="F7704">
        <v>17904</v>
      </c>
      <c r="G7704">
        <v>995</v>
      </c>
    </row>
    <row r="7705" spans="1:7">
      <c r="A7705" s="2">
        <v>44032</v>
      </c>
      <c r="B7705" s="2">
        <f t="shared" si="240"/>
        <v>44043</v>
      </c>
      <c r="C7705" s="3">
        <f t="shared" si="241"/>
        <v>1</v>
      </c>
      <c r="D7705" t="s">
        <v>32</v>
      </c>
      <c r="E7705">
        <v>45</v>
      </c>
      <c r="F7705">
        <v>71445</v>
      </c>
      <c r="G7705">
        <v>1164</v>
      </c>
    </row>
    <row r="7706" spans="1:7">
      <c r="A7706" s="2">
        <v>44032</v>
      </c>
      <c r="B7706" s="2">
        <f t="shared" si="240"/>
        <v>44043</v>
      </c>
      <c r="C7706" s="3">
        <f t="shared" si="241"/>
        <v>1</v>
      </c>
      <c r="D7706" t="s">
        <v>43</v>
      </c>
      <c r="E7706">
        <v>46</v>
      </c>
      <c r="F7706">
        <v>7943</v>
      </c>
      <c r="G7706">
        <v>118</v>
      </c>
    </row>
    <row r="7707" spans="1:7">
      <c r="A7707" s="2">
        <v>44032</v>
      </c>
      <c r="B7707" s="2">
        <f t="shared" si="240"/>
        <v>44043</v>
      </c>
      <c r="C7707" s="3">
        <f t="shared" si="241"/>
        <v>1</v>
      </c>
      <c r="D7707" t="s">
        <v>25</v>
      </c>
      <c r="E7707">
        <v>47</v>
      </c>
      <c r="F7707">
        <v>77944</v>
      </c>
      <c r="G7707">
        <v>838</v>
      </c>
    </row>
    <row r="7708" spans="1:7">
      <c r="A7708" s="2">
        <v>44032</v>
      </c>
      <c r="B7708" s="2">
        <f t="shared" si="240"/>
        <v>44043</v>
      </c>
      <c r="C7708" s="3">
        <f t="shared" si="241"/>
        <v>1</v>
      </c>
      <c r="D7708" t="s">
        <v>11</v>
      </c>
      <c r="E7708">
        <v>48</v>
      </c>
      <c r="F7708">
        <v>345672</v>
      </c>
      <c r="G7708">
        <v>4160</v>
      </c>
    </row>
    <row r="7709" spans="1:7">
      <c r="A7709" s="2">
        <v>44032</v>
      </c>
      <c r="B7709" s="2">
        <f t="shared" si="240"/>
        <v>44043</v>
      </c>
      <c r="C7709" s="3">
        <f t="shared" si="241"/>
        <v>1</v>
      </c>
      <c r="D7709" t="s">
        <v>13</v>
      </c>
      <c r="E7709">
        <v>49</v>
      </c>
      <c r="F7709">
        <v>34526</v>
      </c>
      <c r="G7709">
        <v>249</v>
      </c>
    </row>
    <row r="7710" spans="1:7">
      <c r="A7710" s="2">
        <v>44032</v>
      </c>
      <c r="B7710" s="2">
        <f t="shared" si="240"/>
        <v>44043</v>
      </c>
      <c r="C7710" s="3">
        <f t="shared" si="241"/>
        <v>1</v>
      </c>
      <c r="D7710" t="s">
        <v>36</v>
      </c>
      <c r="E7710">
        <v>50</v>
      </c>
      <c r="F7710">
        <v>1360</v>
      </c>
      <c r="G7710">
        <v>56</v>
      </c>
    </row>
    <row r="7711" spans="1:7">
      <c r="A7711" s="2">
        <v>44032</v>
      </c>
      <c r="B7711" s="2">
        <f t="shared" si="240"/>
        <v>44043</v>
      </c>
      <c r="C7711" s="3">
        <f t="shared" si="241"/>
        <v>1</v>
      </c>
      <c r="D7711" t="s">
        <v>56</v>
      </c>
      <c r="E7711">
        <v>78</v>
      </c>
      <c r="F7711">
        <v>308</v>
      </c>
      <c r="G7711">
        <v>6</v>
      </c>
    </row>
    <row r="7712" spans="1:7">
      <c r="A7712" s="2">
        <v>44032</v>
      </c>
      <c r="B7712" s="2">
        <f t="shared" si="240"/>
        <v>44043</v>
      </c>
      <c r="C7712" s="3">
        <f t="shared" si="241"/>
        <v>1</v>
      </c>
      <c r="D7712" t="s">
        <v>37</v>
      </c>
      <c r="E7712">
        <v>51</v>
      </c>
      <c r="F7712">
        <v>78375</v>
      </c>
      <c r="G7712">
        <v>2031</v>
      </c>
    </row>
    <row r="7713" spans="1:7">
      <c r="A7713" s="2">
        <v>44032</v>
      </c>
      <c r="B7713" s="2">
        <f t="shared" si="240"/>
        <v>44043</v>
      </c>
      <c r="C7713" s="3">
        <f t="shared" si="241"/>
        <v>1</v>
      </c>
      <c r="D7713" t="s">
        <v>5</v>
      </c>
      <c r="E7713">
        <v>53</v>
      </c>
      <c r="F7713">
        <v>49949</v>
      </c>
      <c r="G7713">
        <v>1521</v>
      </c>
    </row>
    <row r="7714" spans="1:7">
      <c r="A7714" s="2">
        <v>44032</v>
      </c>
      <c r="B7714" s="2">
        <f t="shared" si="240"/>
        <v>44043</v>
      </c>
      <c r="C7714" s="3">
        <f t="shared" si="241"/>
        <v>1</v>
      </c>
      <c r="D7714" t="s">
        <v>58</v>
      </c>
      <c r="E7714">
        <v>54</v>
      </c>
      <c r="F7714">
        <v>5142</v>
      </c>
      <c r="G7714">
        <v>100</v>
      </c>
    </row>
    <row r="7715" spans="1:7">
      <c r="A7715" s="2">
        <v>44032</v>
      </c>
      <c r="B7715" s="2">
        <f t="shared" si="240"/>
        <v>44043</v>
      </c>
      <c r="C7715" s="3">
        <f t="shared" si="241"/>
        <v>1</v>
      </c>
      <c r="D7715" t="s">
        <v>10</v>
      </c>
      <c r="E7715">
        <v>55</v>
      </c>
      <c r="F7715">
        <v>46754</v>
      </c>
      <c r="G7715">
        <v>855</v>
      </c>
    </row>
    <row r="7716" spans="1:7">
      <c r="A7716" s="2">
        <v>44032</v>
      </c>
      <c r="B7716" s="2">
        <f t="shared" si="240"/>
        <v>44043</v>
      </c>
      <c r="C7716" s="3">
        <f t="shared" si="241"/>
        <v>1</v>
      </c>
      <c r="D7716" t="s">
        <v>49</v>
      </c>
      <c r="E7716">
        <v>56</v>
      </c>
      <c r="F7716">
        <v>2187</v>
      </c>
      <c r="G7716">
        <v>24</v>
      </c>
    </row>
    <row r="7717" spans="1:7">
      <c r="A7717" s="2">
        <v>44033</v>
      </c>
      <c r="B7717" s="2">
        <f t="shared" si="240"/>
        <v>44043</v>
      </c>
      <c r="C7717" s="3">
        <f t="shared" si="241"/>
        <v>1</v>
      </c>
      <c r="D7717" t="s">
        <v>52</v>
      </c>
      <c r="E7717">
        <v>1</v>
      </c>
      <c r="F7717">
        <v>70358</v>
      </c>
      <c r="G7717">
        <v>1303</v>
      </c>
    </row>
    <row r="7718" spans="1:7">
      <c r="A7718" s="2">
        <v>44033</v>
      </c>
      <c r="B7718" s="2">
        <f t="shared" si="240"/>
        <v>44043</v>
      </c>
      <c r="C7718" s="3">
        <f t="shared" si="241"/>
        <v>1</v>
      </c>
      <c r="D7718" t="s">
        <v>50</v>
      </c>
      <c r="E7718">
        <v>2</v>
      </c>
      <c r="F7718">
        <v>2523</v>
      </c>
      <c r="G7718">
        <v>16</v>
      </c>
    </row>
    <row r="7719" spans="1:7">
      <c r="A7719" s="2">
        <v>44033</v>
      </c>
      <c r="B7719" s="2">
        <f t="shared" si="240"/>
        <v>44043</v>
      </c>
      <c r="C7719" s="3">
        <f t="shared" si="241"/>
        <v>1</v>
      </c>
      <c r="D7719" t="s">
        <v>8</v>
      </c>
      <c r="E7719">
        <v>4</v>
      </c>
      <c r="F7719">
        <v>148730</v>
      </c>
      <c r="G7719">
        <v>2918</v>
      </c>
    </row>
    <row r="7720" spans="1:7">
      <c r="A7720" s="2">
        <v>44033</v>
      </c>
      <c r="B7720" s="2">
        <f t="shared" si="240"/>
        <v>44043</v>
      </c>
      <c r="C7720" s="3">
        <f t="shared" si="241"/>
        <v>1</v>
      </c>
      <c r="D7720" t="s">
        <v>44</v>
      </c>
      <c r="E7720">
        <v>5</v>
      </c>
      <c r="F7720">
        <v>34655</v>
      </c>
      <c r="G7720">
        <v>374</v>
      </c>
    </row>
    <row r="7721" spans="1:7">
      <c r="A7721" s="2">
        <v>44033</v>
      </c>
      <c r="B7721" s="2">
        <f t="shared" si="240"/>
        <v>44043</v>
      </c>
      <c r="C7721" s="3">
        <f t="shared" si="241"/>
        <v>1</v>
      </c>
      <c r="D7721" t="s">
        <v>7</v>
      </c>
      <c r="E7721">
        <v>6</v>
      </c>
      <c r="F7721">
        <v>410366</v>
      </c>
      <c r="G7721">
        <v>7883</v>
      </c>
    </row>
    <row r="7722" spans="1:7">
      <c r="A7722" s="2">
        <v>44033</v>
      </c>
      <c r="B7722" s="2">
        <f t="shared" si="240"/>
        <v>44043</v>
      </c>
      <c r="C7722" s="3">
        <f t="shared" si="241"/>
        <v>1</v>
      </c>
      <c r="D7722" t="s">
        <v>22</v>
      </c>
      <c r="E7722">
        <v>8</v>
      </c>
      <c r="F7722">
        <v>41152</v>
      </c>
      <c r="G7722">
        <v>1764</v>
      </c>
    </row>
    <row r="7723" spans="1:7">
      <c r="A7723" s="2">
        <v>44033</v>
      </c>
      <c r="B7723" s="2">
        <f t="shared" si="240"/>
        <v>44043</v>
      </c>
      <c r="C7723" s="3">
        <f t="shared" si="241"/>
        <v>1</v>
      </c>
      <c r="D7723" t="s">
        <v>38</v>
      </c>
      <c r="E7723">
        <v>9</v>
      </c>
      <c r="F7723">
        <v>48096</v>
      </c>
      <c r="G7723">
        <v>4406</v>
      </c>
    </row>
    <row r="7724" spans="1:7">
      <c r="A7724" s="2">
        <v>44033</v>
      </c>
      <c r="B7724" s="2">
        <f t="shared" si="240"/>
        <v>44043</v>
      </c>
      <c r="C7724" s="3">
        <f t="shared" si="241"/>
        <v>1</v>
      </c>
      <c r="D7724" t="s">
        <v>45</v>
      </c>
      <c r="E7724">
        <v>10</v>
      </c>
      <c r="F7724">
        <v>13746</v>
      </c>
      <c r="G7724">
        <v>525</v>
      </c>
    </row>
    <row r="7725" spans="1:7">
      <c r="A7725" s="2">
        <v>44033</v>
      </c>
      <c r="B7725" s="2">
        <f t="shared" si="240"/>
        <v>44043</v>
      </c>
      <c r="C7725" s="3">
        <f t="shared" si="241"/>
        <v>1</v>
      </c>
      <c r="D7725" t="s">
        <v>33</v>
      </c>
      <c r="E7725">
        <v>11</v>
      </c>
      <c r="F7725">
        <v>11427</v>
      </c>
      <c r="G7725">
        <v>580</v>
      </c>
    </row>
    <row r="7726" spans="1:7">
      <c r="A7726" s="2">
        <v>44033</v>
      </c>
      <c r="B7726" s="2">
        <f t="shared" si="240"/>
        <v>44043</v>
      </c>
      <c r="C7726" s="3">
        <f t="shared" si="241"/>
        <v>1</v>
      </c>
      <c r="D7726" t="s">
        <v>15</v>
      </c>
      <c r="E7726">
        <v>12</v>
      </c>
      <c r="F7726">
        <v>369826</v>
      </c>
      <c r="G7726">
        <v>5205</v>
      </c>
    </row>
    <row r="7727" spans="1:7">
      <c r="A7727" s="2">
        <v>44033</v>
      </c>
      <c r="B7727" s="2">
        <f t="shared" si="240"/>
        <v>44043</v>
      </c>
      <c r="C7727" s="3">
        <f t="shared" si="241"/>
        <v>1</v>
      </c>
      <c r="D7727" t="s">
        <v>18</v>
      </c>
      <c r="E7727">
        <v>13</v>
      </c>
      <c r="F7727">
        <v>135865</v>
      </c>
      <c r="G7727">
        <v>3186</v>
      </c>
    </row>
    <row r="7728" spans="1:7">
      <c r="A7728" s="2">
        <v>44033</v>
      </c>
      <c r="B7728" s="2">
        <f t="shared" si="240"/>
        <v>44043</v>
      </c>
      <c r="C7728" s="3">
        <f t="shared" si="241"/>
        <v>1</v>
      </c>
      <c r="D7728" t="s">
        <v>57</v>
      </c>
      <c r="E7728">
        <v>66</v>
      </c>
      <c r="F7728">
        <v>1296</v>
      </c>
      <c r="G7728">
        <v>6</v>
      </c>
    </row>
    <row r="7729" spans="1:7">
      <c r="A7729" s="2">
        <v>44033</v>
      </c>
      <c r="B7729" s="2">
        <f t="shared" si="240"/>
        <v>44043</v>
      </c>
      <c r="C7729" s="3">
        <f t="shared" si="241"/>
        <v>1</v>
      </c>
      <c r="D7729" t="s">
        <v>26</v>
      </c>
      <c r="E7729">
        <v>15</v>
      </c>
      <c r="F7729">
        <v>1396</v>
      </c>
      <c r="G7729">
        <v>23</v>
      </c>
    </row>
    <row r="7730" spans="1:7">
      <c r="A7730" s="2">
        <v>44033</v>
      </c>
      <c r="B7730" s="2">
        <f t="shared" si="240"/>
        <v>44043</v>
      </c>
      <c r="C7730" s="3">
        <f t="shared" si="241"/>
        <v>1</v>
      </c>
      <c r="D7730" t="s">
        <v>53</v>
      </c>
      <c r="E7730">
        <v>16</v>
      </c>
      <c r="F7730">
        <v>15899</v>
      </c>
      <c r="G7730">
        <v>127</v>
      </c>
    </row>
    <row r="7731" spans="1:7">
      <c r="A7731" s="2">
        <v>44033</v>
      </c>
      <c r="B7731" s="2">
        <f t="shared" si="240"/>
        <v>44043</v>
      </c>
      <c r="C7731" s="3">
        <f t="shared" si="241"/>
        <v>1</v>
      </c>
      <c r="D7731" t="s">
        <v>6</v>
      </c>
      <c r="E7731">
        <v>17</v>
      </c>
      <c r="F7731">
        <v>165534</v>
      </c>
      <c r="G7731">
        <v>7521</v>
      </c>
    </row>
    <row r="7732" spans="1:7">
      <c r="A7732" s="2">
        <v>44033</v>
      </c>
      <c r="B7732" s="2">
        <f t="shared" si="240"/>
        <v>44043</v>
      </c>
      <c r="C7732" s="3">
        <f t="shared" si="241"/>
        <v>1</v>
      </c>
      <c r="D7732" t="s">
        <v>27</v>
      </c>
      <c r="E7732">
        <v>18</v>
      </c>
      <c r="F7732">
        <v>59344</v>
      </c>
      <c r="G7732">
        <v>2846</v>
      </c>
    </row>
    <row r="7733" spans="1:7">
      <c r="A7733" s="2">
        <v>44033</v>
      </c>
      <c r="B7733" s="2">
        <f t="shared" si="240"/>
        <v>44043</v>
      </c>
      <c r="C7733" s="3">
        <f t="shared" si="241"/>
        <v>1</v>
      </c>
      <c r="D7733" t="s">
        <v>39</v>
      </c>
      <c r="E7733">
        <v>19</v>
      </c>
      <c r="F7733">
        <v>39721</v>
      </c>
      <c r="G7733">
        <v>808</v>
      </c>
    </row>
    <row r="7734" spans="1:7">
      <c r="A7734" s="2">
        <v>44033</v>
      </c>
      <c r="B7734" s="2">
        <f t="shared" si="240"/>
        <v>44043</v>
      </c>
      <c r="C7734" s="3">
        <f t="shared" si="241"/>
        <v>1</v>
      </c>
      <c r="D7734" t="s">
        <v>34</v>
      </c>
      <c r="E7734">
        <v>20</v>
      </c>
      <c r="F7734">
        <v>23606</v>
      </c>
      <c r="G7734">
        <v>319</v>
      </c>
    </row>
    <row r="7735" spans="1:7">
      <c r="A7735" s="2">
        <v>44033</v>
      </c>
      <c r="B7735" s="2">
        <f t="shared" si="240"/>
        <v>44043</v>
      </c>
      <c r="C7735" s="3">
        <f t="shared" si="241"/>
        <v>1</v>
      </c>
      <c r="D7735" t="s">
        <v>28</v>
      </c>
      <c r="E7735">
        <v>21</v>
      </c>
      <c r="F7735">
        <v>24638</v>
      </c>
      <c r="G7735">
        <v>695</v>
      </c>
    </row>
    <row r="7736" spans="1:7">
      <c r="A7736" s="2">
        <v>44033</v>
      </c>
      <c r="B7736" s="2">
        <f t="shared" si="240"/>
        <v>44043</v>
      </c>
      <c r="C7736" s="3">
        <f t="shared" si="241"/>
        <v>1</v>
      </c>
      <c r="D7736" t="s">
        <v>40</v>
      </c>
      <c r="E7736">
        <v>22</v>
      </c>
      <c r="F7736">
        <v>96693</v>
      </c>
      <c r="G7736">
        <v>3608</v>
      </c>
    </row>
    <row r="7737" spans="1:7">
      <c r="A7737" s="2">
        <v>44033</v>
      </c>
      <c r="B7737" s="2">
        <f t="shared" si="240"/>
        <v>44043</v>
      </c>
      <c r="C7737" s="3">
        <f t="shared" si="241"/>
        <v>1</v>
      </c>
      <c r="D7737" t="s">
        <v>51</v>
      </c>
      <c r="E7737">
        <v>23</v>
      </c>
      <c r="F7737">
        <v>3723</v>
      </c>
      <c r="G7737">
        <v>118</v>
      </c>
    </row>
    <row r="7738" spans="1:7">
      <c r="A7738" s="2">
        <v>44033</v>
      </c>
      <c r="B7738" s="2">
        <f t="shared" si="240"/>
        <v>44043</v>
      </c>
      <c r="C7738" s="3">
        <f t="shared" si="241"/>
        <v>1</v>
      </c>
      <c r="D7738" t="s">
        <v>23</v>
      </c>
      <c r="E7738">
        <v>24</v>
      </c>
      <c r="F7738">
        <v>80111</v>
      </c>
      <c r="G7738">
        <v>3402</v>
      </c>
    </row>
    <row r="7739" spans="1:7">
      <c r="A7739" s="2">
        <v>44033</v>
      </c>
      <c r="B7739" s="2">
        <f t="shared" si="240"/>
        <v>44043</v>
      </c>
      <c r="C7739" s="3">
        <f t="shared" si="241"/>
        <v>1</v>
      </c>
      <c r="D7739" t="s">
        <v>9</v>
      </c>
      <c r="E7739">
        <v>25</v>
      </c>
      <c r="F7739">
        <v>114033</v>
      </c>
      <c r="G7739">
        <v>8450</v>
      </c>
    </row>
    <row r="7740" spans="1:7">
      <c r="A7740" s="2">
        <v>44033</v>
      </c>
      <c r="B7740" s="2">
        <f t="shared" si="240"/>
        <v>44043</v>
      </c>
      <c r="C7740" s="3">
        <f t="shared" si="241"/>
        <v>1</v>
      </c>
      <c r="D7740" t="s">
        <v>42</v>
      </c>
      <c r="E7740">
        <v>26</v>
      </c>
      <c r="F7740">
        <v>83184</v>
      </c>
      <c r="G7740">
        <v>6385</v>
      </c>
    </row>
    <row r="7741" spans="1:7">
      <c r="A7741" s="2">
        <v>44033</v>
      </c>
      <c r="B7741" s="2">
        <f t="shared" si="240"/>
        <v>44043</v>
      </c>
      <c r="C7741" s="3">
        <f t="shared" si="241"/>
        <v>1</v>
      </c>
      <c r="D7741" t="s">
        <v>29</v>
      </c>
      <c r="E7741">
        <v>27</v>
      </c>
      <c r="F7741">
        <v>47497</v>
      </c>
      <c r="G7741">
        <v>1588</v>
      </c>
    </row>
    <row r="7742" spans="1:7">
      <c r="A7742" s="2">
        <v>44033</v>
      </c>
      <c r="B7742" s="2">
        <f t="shared" si="240"/>
        <v>44043</v>
      </c>
      <c r="C7742" s="3">
        <f t="shared" si="241"/>
        <v>1</v>
      </c>
      <c r="D7742" t="s">
        <v>46</v>
      </c>
      <c r="E7742">
        <v>28</v>
      </c>
      <c r="F7742">
        <v>45524</v>
      </c>
      <c r="G7742">
        <v>1389</v>
      </c>
    </row>
    <row r="7743" spans="1:7">
      <c r="A7743" s="2">
        <v>44033</v>
      </c>
      <c r="B7743" s="2">
        <f t="shared" si="240"/>
        <v>44043</v>
      </c>
      <c r="C7743" s="3">
        <f t="shared" si="241"/>
        <v>1</v>
      </c>
      <c r="D7743" t="s">
        <v>35</v>
      </c>
      <c r="E7743">
        <v>29</v>
      </c>
      <c r="F7743">
        <v>37248</v>
      </c>
      <c r="G7743">
        <v>1175</v>
      </c>
    </row>
    <row r="7744" spans="1:7">
      <c r="A7744" s="2">
        <v>44033</v>
      </c>
      <c r="B7744" s="2">
        <f t="shared" si="240"/>
        <v>44043</v>
      </c>
      <c r="C7744" s="3">
        <f t="shared" si="241"/>
        <v>1</v>
      </c>
      <c r="D7744" t="s">
        <v>54</v>
      </c>
      <c r="E7744">
        <v>30</v>
      </c>
      <c r="F7744">
        <v>2741</v>
      </c>
      <c r="G7744">
        <v>40</v>
      </c>
    </row>
    <row r="7745" spans="1:7">
      <c r="A7745" s="2">
        <v>44033</v>
      </c>
      <c r="B7745" s="2">
        <f t="shared" si="240"/>
        <v>44043</v>
      </c>
      <c r="C7745" s="3">
        <f t="shared" si="241"/>
        <v>1</v>
      </c>
      <c r="D7745" t="s">
        <v>12</v>
      </c>
      <c r="E7745">
        <v>31</v>
      </c>
      <c r="F7745">
        <v>23190</v>
      </c>
      <c r="G7745">
        <v>313</v>
      </c>
    </row>
    <row r="7746" spans="1:7">
      <c r="A7746" s="2">
        <v>44033</v>
      </c>
      <c r="B7746" s="2">
        <f t="shared" si="240"/>
        <v>44043</v>
      </c>
      <c r="C7746" s="3">
        <f t="shared" si="241"/>
        <v>1</v>
      </c>
      <c r="D7746" t="s">
        <v>24</v>
      </c>
      <c r="E7746">
        <v>32</v>
      </c>
      <c r="F7746">
        <v>37605</v>
      </c>
      <c r="G7746">
        <v>680</v>
      </c>
    </row>
    <row r="7747" spans="1:7">
      <c r="A7747" s="2">
        <v>44033</v>
      </c>
      <c r="B7747" s="2">
        <f t="shared" si="240"/>
        <v>44043</v>
      </c>
      <c r="C7747" s="3">
        <f t="shared" si="241"/>
        <v>1</v>
      </c>
      <c r="D7747" t="s">
        <v>19</v>
      </c>
      <c r="E7747">
        <v>33</v>
      </c>
      <c r="F7747">
        <v>6262</v>
      </c>
      <c r="G7747">
        <v>400</v>
      </c>
    </row>
    <row r="7748" spans="1:7">
      <c r="A7748" s="2">
        <v>44033</v>
      </c>
      <c r="B7748" s="2">
        <f t="shared" ref="B7748:B7811" si="242">EOMONTH(A7748,0)</f>
        <v>44043</v>
      </c>
      <c r="C7748" s="3">
        <f t="shared" ref="C7748:C7811" si="243">IF(A7748=B7748,0,1)</f>
        <v>1</v>
      </c>
      <c r="D7748" t="s">
        <v>21</v>
      </c>
      <c r="E7748">
        <v>34</v>
      </c>
      <c r="F7748">
        <v>179230</v>
      </c>
      <c r="G7748">
        <v>15737</v>
      </c>
    </row>
    <row r="7749" spans="1:7">
      <c r="A7749" s="2">
        <v>44033</v>
      </c>
      <c r="B7749" s="2">
        <f t="shared" si="242"/>
        <v>44043</v>
      </c>
      <c r="C7749" s="3">
        <f t="shared" si="243"/>
        <v>1</v>
      </c>
      <c r="D7749" t="s">
        <v>47</v>
      </c>
      <c r="E7749">
        <v>35</v>
      </c>
      <c r="F7749">
        <v>17517</v>
      </c>
      <c r="G7749">
        <v>588</v>
      </c>
    </row>
    <row r="7750" spans="1:7">
      <c r="A7750" s="2">
        <v>44033</v>
      </c>
      <c r="B7750" s="2">
        <f t="shared" si="242"/>
        <v>44043</v>
      </c>
      <c r="C7750" s="3">
        <f t="shared" si="243"/>
        <v>1</v>
      </c>
      <c r="D7750" t="s">
        <v>16</v>
      </c>
      <c r="E7750">
        <v>36</v>
      </c>
      <c r="F7750">
        <v>412889</v>
      </c>
      <c r="G7750">
        <v>32218</v>
      </c>
    </row>
    <row r="7751" spans="1:7">
      <c r="A7751" s="2">
        <v>44033</v>
      </c>
      <c r="B7751" s="2">
        <f t="shared" si="242"/>
        <v>44043</v>
      </c>
      <c r="C7751" s="3">
        <f t="shared" si="243"/>
        <v>1</v>
      </c>
      <c r="D7751" t="s">
        <v>20</v>
      </c>
      <c r="E7751">
        <v>37</v>
      </c>
      <c r="F7751">
        <v>103047</v>
      </c>
      <c r="G7751">
        <v>1702</v>
      </c>
    </row>
    <row r="7752" spans="1:7">
      <c r="A7752" s="2">
        <v>44033</v>
      </c>
      <c r="B7752" s="2">
        <f t="shared" si="242"/>
        <v>44043</v>
      </c>
      <c r="C7752" s="3">
        <f t="shared" si="243"/>
        <v>1</v>
      </c>
      <c r="D7752" t="s">
        <v>48</v>
      </c>
      <c r="E7752">
        <v>38</v>
      </c>
      <c r="F7752">
        <v>5211</v>
      </c>
      <c r="G7752">
        <v>98</v>
      </c>
    </row>
    <row r="7753" spans="1:7">
      <c r="A7753" s="2">
        <v>44033</v>
      </c>
      <c r="B7753" s="2">
        <f t="shared" si="242"/>
        <v>44043</v>
      </c>
      <c r="C7753" s="3">
        <f t="shared" si="243"/>
        <v>1</v>
      </c>
      <c r="D7753" t="s">
        <v>59</v>
      </c>
      <c r="E7753">
        <v>69</v>
      </c>
      <c r="F7753">
        <v>38</v>
      </c>
      <c r="G7753">
        <v>2</v>
      </c>
    </row>
    <row r="7754" spans="1:7">
      <c r="A7754" s="2">
        <v>44033</v>
      </c>
      <c r="B7754" s="2">
        <f t="shared" si="242"/>
        <v>44043</v>
      </c>
      <c r="C7754" s="3">
        <f t="shared" si="243"/>
        <v>1</v>
      </c>
      <c r="D7754" t="s">
        <v>41</v>
      </c>
      <c r="E7754">
        <v>39</v>
      </c>
      <c r="F7754">
        <v>77215</v>
      </c>
      <c r="G7754">
        <v>3219</v>
      </c>
    </row>
    <row r="7755" spans="1:7">
      <c r="A7755" s="2">
        <v>44033</v>
      </c>
      <c r="B7755" s="2">
        <f t="shared" si="242"/>
        <v>44043</v>
      </c>
      <c r="C7755" s="3">
        <f t="shared" si="243"/>
        <v>1</v>
      </c>
      <c r="D7755" t="s">
        <v>30</v>
      </c>
      <c r="E7755">
        <v>40</v>
      </c>
      <c r="F7755">
        <v>26326</v>
      </c>
      <c r="G7755">
        <v>461</v>
      </c>
    </row>
    <row r="7756" spans="1:7">
      <c r="A7756" s="2">
        <v>44033</v>
      </c>
      <c r="B7756" s="2">
        <f t="shared" si="242"/>
        <v>44043</v>
      </c>
      <c r="C7756" s="3">
        <f t="shared" si="243"/>
        <v>1</v>
      </c>
      <c r="D7756" t="s">
        <v>14</v>
      </c>
      <c r="E7756">
        <v>41</v>
      </c>
      <c r="F7756">
        <v>15257</v>
      </c>
      <c r="G7756">
        <v>272</v>
      </c>
    </row>
    <row r="7757" spans="1:7">
      <c r="A7757" s="2">
        <v>44033</v>
      </c>
      <c r="B7757" s="2">
        <f t="shared" si="242"/>
        <v>44043</v>
      </c>
      <c r="C7757" s="3">
        <f t="shared" si="243"/>
        <v>1</v>
      </c>
      <c r="D7757" t="s">
        <v>31</v>
      </c>
      <c r="E7757">
        <v>42</v>
      </c>
      <c r="F7757">
        <v>107460</v>
      </c>
      <c r="G7757">
        <v>7094</v>
      </c>
    </row>
    <row r="7758" spans="1:7">
      <c r="A7758" s="2">
        <v>44033</v>
      </c>
      <c r="B7758" s="2">
        <f t="shared" si="242"/>
        <v>44043</v>
      </c>
      <c r="C7758" s="3">
        <f t="shared" si="243"/>
        <v>1</v>
      </c>
      <c r="D7758" t="s">
        <v>55</v>
      </c>
      <c r="E7758">
        <v>72</v>
      </c>
      <c r="F7758">
        <v>12940</v>
      </c>
      <c r="G7758">
        <v>180</v>
      </c>
    </row>
    <row r="7759" spans="1:7">
      <c r="A7759" s="2">
        <v>44033</v>
      </c>
      <c r="B7759" s="2">
        <f t="shared" si="242"/>
        <v>44043</v>
      </c>
      <c r="C7759" s="3">
        <f t="shared" si="243"/>
        <v>1</v>
      </c>
      <c r="D7759" t="s">
        <v>17</v>
      </c>
      <c r="E7759">
        <v>44</v>
      </c>
      <c r="F7759">
        <v>17986</v>
      </c>
      <c r="G7759">
        <v>996</v>
      </c>
    </row>
    <row r="7760" spans="1:7">
      <c r="A7760" s="2">
        <v>44033</v>
      </c>
      <c r="B7760" s="2">
        <f t="shared" si="242"/>
        <v>44043</v>
      </c>
      <c r="C7760" s="3">
        <f t="shared" si="243"/>
        <v>1</v>
      </c>
      <c r="D7760" t="s">
        <v>32</v>
      </c>
      <c r="E7760">
        <v>45</v>
      </c>
      <c r="F7760">
        <v>73337</v>
      </c>
      <c r="G7760">
        <v>1221</v>
      </c>
    </row>
    <row r="7761" spans="1:7">
      <c r="A7761" s="2">
        <v>44033</v>
      </c>
      <c r="B7761" s="2">
        <f t="shared" si="242"/>
        <v>44043</v>
      </c>
      <c r="C7761" s="3">
        <f t="shared" si="243"/>
        <v>1</v>
      </c>
      <c r="D7761" t="s">
        <v>43</v>
      </c>
      <c r="E7761">
        <v>46</v>
      </c>
      <c r="F7761">
        <v>8019</v>
      </c>
      <c r="G7761">
        <v>118</v>
      </c>
    </row>
    <row r="7762" spans="1:7">
      <c r="A7762" s="2">
        <v>44033</v>
      </c>
      <c r="B7762" s="2">
        <f t="shared" si="242"/>
        <v>44043</v>
      </c>
      <c r="C7762" s="3">
        <f t="shared" si="243"/>
        <v>1</v>
      </c>
      <c r="D7762" t="s">
        <v>25</v>
      </c>
      <c r="E7762">
        <v>47</v>
      </c>
      <c r="F7762">
        <v>80026</v>
      </c>
      <c r="G7762">
        <v>863</v>
      </c>
    </row>
    <row r="7763" spans="1:7">
      <c r="A7763" s="2">
        <v>44033</v>
      </c>
      <c r="B7763" s="2">
        <f t="shared" si="242"/>
        <v>44043</v>
      </c>
      <c r="C7763" s="3">
        <f t="shared" si="243"/>
        <v>1</v>
      </c>
      <c r="D7763" t="s">
        <v>11</v>
      </c>
      <c r="E7763">
        <v>48</v>
      </c>
      <c r="F7763">
        <v>355594</v>
      </c>
      <c r="G7763">
        <v>4319</v>
      </c>
    </row>
    <row r="7764" spans="1:7">
      <c r="A7764" s="2">
        <v>44033</v>
      </c>
      <c r="B7764" s="2">
        <f t="shared" si="242"/>
        <v>44043</v>
      </c>
      <c r="C7764" s="3">
        <f t="shared" si="243"/>
        <v>1</v>
      </c>
      <c r="D7764" t="s">
        <v>13</v>
      </c>
      <c r="E7764">
        <v>49</v>
      </c>
      <c r="F7764">
        <v>35089</v>
      </c>
      <c r="G7764">
        <v>255</v>
      </c>
    </row>
    <row r="7765" spans="1:7">
      <c r="A7765" s="2">
        <v>44033</v>
      </c>
      <c r="B7765" s="2">
        <f t="shared" si="242"/>
        <v>44043</v>
      </c>
      <c r="C7765" s="3">
        <f t="shared" si="243"/>
        <v>1</v>
      </c>
      <c r="D7765" t="s">
        <v>36</v>
      </c>
      <c r="E7765">
        <v>50</v>
      </c>
      <c r="F7765">
        <v>1366</v>
      </c>
      <c r="G7765">
        <v>56</v>
      </c>
    </row>
    <row r="7766" spans="1:7">
      <c r="A7766" s="2">
        <v>44033</v>
      </c>
      <c r="B7766" s="2">
        <f t="shared" si="242"/>
        <v>44043</v>
      </c>
      <c r="C7766" s="3">
        <f t="shared" si="243"/>
        <v>1</v>
      </c>
      <c r="D7766" t="s">
        <v>56</v>
      </c>
      <c r="E7766">
        <v>78</v>
      </c>
      <c r="F7766">
        <v>308</v>
      </c>
      <c r="G7766">
        <v>6</v>
      </c>
    </row>
    <row r="7767" spans="1:7">
      <c r="A7767" s="2">
        <v>44033</v>
      </c>
      <c r="B7767" s="2">
        <f t="shared" si="242"/>
        <v>44043</v>
      </c>
      <c r="C7767" s="3">
        <f t="shared" si="243"/>
        <v>1</v>
      </c>
      <c r="D7767" t="s">
        <v>37</v>
      </c>
      <c r="E7767">
        <v>51</v>
      </c>
      <c r="F7767">
        <v>79371</v>
      </c>
      <c r="G7767">
        <v>2048</v>
      </c>
    </row>
    <row r="7768" spans="1:7">
      <c r="A7768" s="2">
        <v>44033</v>
      </c>
      <c r="B7768" s="2">
        <f t="shared" si="242"/>
        <v>44043</v>
      </c>
      <c r="C7768" s="3">
        <f t="shared" si="243"/>
        <v>1</v>
      </c>
      <c r="D7768" t="s">
        <v>5</v>
      </c>
      <c r="E7768">
        <v>53</v>
      </c>
      <c r="F7768">
        <v>50746</v>
      </c>
      <c r="G7768">
        <v>1531</v>
      </c>
    </row>
    <row r="7769" spans="1:7">
      <c r="A7769" s="2">
        <v>44033</v>
      </c>
      <c r="B7769" s="2">
        <f t="shared" si="242"/>
        <v>44043</v>
      </c>
      <c r="C7769" s="3">
        <f t="shared" si="243"/>
        <v>1</v>
      </c>
      <c r="D7769" t="s">
        <v>58</v>
      </c>
      <c r="E7769">
        <v>54</v>
      </c>
      <c r="F7769">
        <v>5199</v>
      </c>
      <c r="G7769">
        <v>101</v>
      </c>
    </row>
    <row r="7770" spans="1:7">
      <c r="A7770" s="2">
        <v>44033</v>
      </c>
      <c r="B7770" s="2">
        <f t="shared" si="242"/>
        <v>44043</v>
      </c>
      <c r="C7770" s="3">
        <f t="shared" si="243"/>
        <v>1</v>
      </c>
      <c r="D7770" t="s">
        <v>10</v>
      </c>
      <c r="E7770">
        <v>55</v>
      </c>
      <c r="F7770">
        <v>47893</v>
      </c>
      <c r="G7770">
        <v>868</v>
      </c>
    </row>
    <row r="7771" spans="1:7">
      <c r="A7771" s="2">
        <v>44033</v>
      </c>
      <c r="B7771" s="2">
        <f t="shared" si="242"/>
        <v>44043</v>
      </c>
      <c r="C7771" s="3">
        <f t="shared" si="243"/>
        <v>1</v>
      </c>
      <c r="D7771" t="s">
        <v>49</v>
      </c>
      <c r="E7771">
        <v>56</v>
      </c>
      <c r="F7771">
        <v>2238</v>
      </c>
      <c r="G7771">
        <v>25</v>
      </c>
    </row>
    <row r="7772" spans="1:7">
      <c r="A7772" s="2">
        <v>44034</v>
      </c>
      <c r="B7772" s="2">
        <f t="shared" si="242"/>
        <v>44043</v>
      </c>
      <c r="C7772" s="3">
        <f t="shared" si="243"/>
        <v>1</v>
      </c>
      <c r="D7772" t="s">
        <v>52</v>
      </c>
      <c r="E7772">
        <v>1</v>
      </c>
      <c r="F7772">
        <v>71813</v>
      </c>
      <c r="G7772">
        <v>1364</v>
      </c>
    </row>
    <row r="7773" spans="1:7">
      <c r="A7773" s="2">
        <v>44034</v>
      </c>
      <c r="B7773" s="2">
        <f t="shared" si="242"/>
        <v>44043</v>
      </c>
      <c r="C7773" s="3">
        <f t="shared" si="243"/>
        <v>1</v>
      </c>
      <c r="D7773" t="s">
        <v>50</v>
      </c>
      <c r="E7773">
        <v>2</v>
      </c>
      <c r="F7773">
        <v>2617</v>
      </c>
      <c r="G7773">
        <v>17</v>
      </c>
    </row>
    <row r="7774" spans="1:7">
      <c r="A7774" s="2">
        <v>44034</v>
      </c>
      <c r="B7774" s="2">
        <f t="shared" si="242"/>
        <v>44043</v>
      </c>
      <c r="C7774" s="3">
        <f t="shared" si="243"/>
        <v>1</v>
      </c>
      <c r="D7774" t="s">
        <v>8</v>
      </c>
      <c r="E7774">
        <v>4</v>
      </c>
      <c r="F7774">
        <v>150659</v>
      </c>
      <c r="G7774">
        <v>2976</v>
      </c>
    </row>
    <row r="7775" spans="1:7">
      <c r="A7775" s="2">
        <v>44034</v>
      </c>
      <c r="B7775" s="2">
        <f t="shared" si="242"/>
        <v>44043</v>
      </c>
      <c r="C7775" s="3">
        <f t="shared" si="243"/>
        <v>1</v>
      </c>
      <c r="D7775" t="s">
        <v>44</v>
      </c>
      <c r="E7775">
        <v>5</v>
      </c>
      <c r="F7775">
        <v>35246</v>
      </c>
      <c r="G7775">
        <v>380</v>
      </c>
    </row>
    <row r="7776" spans="1:7">
      <c r="A7776" s="2">
        <v>44034</v>
      </c>
      <c r="B7776" s="2">
        <f t="shared" si="242"/>
        <v>44043</v>
      </c>
      <c r="C7776" s="3">
        <f t="shared" si="243"/>
        <v>1</v>
      </c>
      <c r="D7776" t="s">
        <v>7</v>
      </c>
      <c r="E7776">
        <v>6</v>
      </c>
      <c r="F7776">
        <v>422528</v>
      </c>
      <c r="G7776">
        <v>8038</v>
      </c>
    </row>
    <row r="7777" spans="1:7">
      <c r="A7777" s="2">
        <v>44034</v>
      </c>
      <c r="B7777" s="2">
        <f t="shared" si="242"/>
        <v>44043</v>
      </c>
      <c r="C7777" s="3">
        <f t="shared" si="243"/>
        <v>1</v>
      </c>
      <c r="D7777" t="s">
        <v>22</v>
      </c>
      <c r="E7777">
        <v>8</v>
      </c>
      <c r="F7777">
        <v>41747</v>
      </c>
      <c r="G7777">
        <v>1772</v>
      </c>
    </row>
    <row r="7778" spans="1:7">
      <c r="A7778" s="2">
        <v>44034</v>
      </c>
      <c r="B7778" s="2">
        <f t="shared" si="242"/>
        <v>44043</v>
      </c>
      <c r="C7778" s="3">
        <f t="shared" si="243"/>
        <v>1</v>
      </c>
      <c r="D7778" t="s">
        <v>38</v>
      </c>
      <c r="E7778">
        <v>9</v>
      </c>
      <c r="F7778">
        <v>48223</v>
      </c>
      <c r="G7778">
        <v>4406</v>
      </c>
    </row>
    <row r="7779" spans="1:7">
      <c r="A7779" s="2">
        <v>44034</v>
      </c>
      <c r="B7779" s="2">
        <f t="shared" si="242"/>
        <v>44043</v>
      </c>
      <c r="C7779" s="3">
        <f t="shared" si="243"/>
        <v>1</v>
      </c>
      <c r="D7779" t="s">
        <v>45</v>
      </c>
      <c r="E7779">
        <v>10</v>
      </c>
      <c r="F7779">
        <v>13792</v>
      </c>
      <c r="G7779">
        <v>527</v>
      </c>
    </row>
    <row r="7780" spans="1:7">
      <c r="A7780" s="2">
        <v>44034</v>
      </c>
      <c r="B7780" s="2">
        <f t="shared" si="242"/>
        <v>44043</v>
      </c>
      <c r="C7780" s="3">
        <f t="shared" si="243"/>
        <v>1</v>
      </c>
      <c r="D7780" t="s">
        <v>33</v>
      </c>
      <c r="E7780">
        <v>11</v>
      </c>
      <c r="F7780">
        <v>11529</v>
      </c>
      <c r="G7780">
        <v>580</v>
      </c>
    </row>
    <row r="7781" spans="1:7">
      <c r="A7781" s="2">
        <v>44034</v>
      </c>
      <c r="B7781" s="2">
        <f t="shared" si="242"/>
        <v>44043</v>
      </c>
      <c r="C7781" s="3">
        <f t="shared" si="243"/>
        <v>1</v>
      </c>
      <c r="D7781" t="s">
        <v>15</v>
      </c>
      <c r="E7781">
        <v>12</v>
      </c>
      <c r="F7781">
        <v>379611</v>
      </c>
      <c r="G7781">
        <v>5344</v>
      </c>
    </row>
    <row r="7782" spans="1:7">
      <c r="A7782" s="2">
        <v>44034</v>
      </c>
      <c r="B7782" s="2">
        <f t="shared" si="242"/>
        <v>44043</v>
      </c>
      <c r="C7782" s="3">
        <f t="shared" si="243"/>
        <v>1</v>
      </c>
      <c r="D7782" t="s">
        <v>18</v>
      </c>
      <c r="E7782">
        <v>13</v>
      </c>
      <c r="F7782">
        <v>139120</v>
      </c>
      <c r="G7782">
        <v>3264</v>
      </c>
    </row>
    <row r="7783" spans="1:7">
      <c r="A7783" s="2">
        <v>44034</v>
      </c>
      <c r="B7783" s="2">
        <f t="shared" si="242"/>
        <v>44043</v>
      </c>
      <c r="C7783" s="3">
        <f t="shared" si="243"/>
        <v>1</v>
      </c>
      <c r="D7783" t="s">
        <v>57</v>
      </c>
      <c r="E7783">
        <v>66</v>
      </c>
      <c r="F7783">
        <v>1299</v>
      </c>
      <c r="G7783">
        <v>6</v>
      </c>
    </row>
    <row r="7784" spans="1:7">
      <c r="A7784" s="2">
        <v>44034</v>
      </c>
      <c r="B7784" s="2">
        <f t="shared" si="242"/>
        <v>44043</v>
      </c>
      <c r="C7784" s="3">
        <f t="shared" si="243"/>
        <v>1</v>
      </c>
      <c r="D7784" t="s">
        <v>26</v>
      </c>
      <c r="E7784">
        <v>15</v>
      </c>
      <c r="F7784">
        <v>1413</v>
      </c>
      <c r="G7784">
        <v>24</v>
      </c>
    </row>
    <row r="7785" spans="1:7">
      <c r="A7785" s="2">
        <v>44034</v>
      </c>
      <c r="B7785" s="2">
        <f t="shared" si="242"/>
        <v>44043</v>
      </c>
      <c r="C7785" s="3">
        <f t="shared" si="243"/>
        <v>1</v>
      </c>
      <c r="D7785" t="s">
        <v>53</v>
      </c>
      <c r="E7785">
        <v>16</v>
      </c>
      <c r="F7785">
        <v>16395</v>
      </c>
      <c r="G7785">
        <v>136</v>
      </c>
    </row>
    <row r="7786" spans="1:7">
      <c r="A7786" s="2">
        <v>44034</v>
      </c>
      <c r="B7786" s="2">
        <f t="shared" si="242"/>
        <v>44043</v>
      </c>
      <c r="C7786" s="3">
        <f t="shared" si="243"/>
        <v>1</v>
      </c>
      <c r="D7786" t="s">
        <v>6</v>
      </c>
      <c r="E7786">
        <v>17</v>
      </c>
      <c r="F7786">
        <v>167142</v>
      </c>
      <c r="G7786">
        <v>7544</v>
      </c>
    </row>
    <row r="7787" spans="1:7">
      <c r="A7787" s="2">
        <v>44034</v>
      </c>
      <c r="B7787" s="2">
        <f t="shared" si="242"/>
        <v>44043</v>
      </c>
      <c r="C7787" s="3">
        <f t="shared" si="243"/>
        <v>1</v>
      </c>
      <c r="D7787" t="s">
        <v>27</v>
      </c>
      <c r="E7787">
        <v>18</v>
      </c>
      <c r="F7787">
        <v>60126</v>
      </c>
      <c r="G7787">
        <v>2863</v>
      </c>
    </row>
    <row r="7788" spans="1:7">
      <c r="A7788" s="2">
        <v>44034</v>
      </c>
      <c r="B7788" s="2">
        <f t="shared" si="242"/>
        <v>44043</v>
      </c>
      <c r="C7788" s="3">
        <f t="shared" si="243"/>
        <v>1</v>
      </c>
      <c r="D7788" t="s">
        <v>39</v>
      </c>
      <c r="E7788">
        <v>19</v>
      </c>
      <c r="F7788">
        <v>40208</v>
      </c>
      <c r="G7788">
        <v>814</v>
      </c>
    </row>
    <row r="7789" spans="1:7">
      <c r="A7789" s="2">
        <v>44034</v>
      </c>
      <c r="B7789" s="2">
        <f t="shared" si="242"/>
        <v>44043</v>
      </c>
      <c r="C7789" s="3">
        <f t="shared" si="243"/>
        <v>1</v>
      </c>
      <c r="D7789" t="s">
        <v>34</v>
      </c>
      <c r="E7789">
        <v>20</v>
      </c>
      <c r="F7789">
        <v>24376</v>
      </c>
      <c r="G7789">
        <v>324</v>
      </c>
    </row>
    <row r="7790" spans="1:7">
      <c r="A7790" s="2">
        <v>44034</v>
      </c>
      <c r="B7790" s="2">
        <f t="shared" si="242"/>
        <v>44043</v>
      </c>
      <c r="C7790" s="3">
        <f t="shared" si="243"/>
        <v>1</v>
      </c>
      <c r="D7790" t="s">
        <v>28</v>
      </c>
      <c r="E7790">
        <v>21</v>
      </c>
      <c r="F7790">
        <v>25169</v>
      </c>
      <c r="G7790">
        <v>700</v>
      </c>
    </row>
    <row r="7791" spans="1:7">
      <c r="A7791" s="2">
        <v>44034</v>
      </c>
      <c r="B7791" s="2">
        <f t="shared" si="242"/>
        <v>44043</v>
      </c>
      <c r="C7791" s="3">
        <f t="shared" si="243"/>
        <v>1</v>
      </c>
      <c r="D7791" t="s">
        <v>40</v>
      </c>
      <c r="E7791">
        <v>22</v>
      </c>
      <c r="F7791">
        <v>99466</v>
      </c>
      <c r="G7791">
        <v>3670</v>
      </c>
    </row>
    <row r="7792" spans="1:7">
      <c r="A7792" s="2">
        <v>44034</v>
      </c>
      <c r="B7792" s="2">
        <f t="shared" si="242"/>
        <v>44043</v>
      </c>
      <c r="C7792" s="3">
        <f t="shared" si="243"/>
        <v>1</v>
      </c>
      <c r="D7792" t="s">
        <v>51</v>
      </c>
      <c r="E7792">
        <v>23</v>
      </c>
      <c r="F7792">
        <v>3723</v>
      </c>
      <c r="G7792">
        <v>118</v>
      </c>
    </row>
    <row r="7793" spans="1:7">
      <c r="A7793" s="2">
        <v>44034</v>
      </c>
      <c r="B7793" s="2">
        <f t="shared" si="242"/>
        <v>44043</v>
      </c>
      <c r="C7793" s="3">
        <f t="shared" si="243"/>
        <v>1</v>
      </c>
      <c r="D7793" t="s">
        <v>23</v>
      </c>
      <c r="E7793">
        <v>24</v>
      </c>
      <c r="F7793">
        <v>80738</v>
      </c>
      <c r="G7793">
        <v>3405</v>
      </c>
    </row>
    <row r="7794" spans="1:7">
      <c r="A7794" s="2">
        <v>44034</v>
      </c>
      <c r="B7794" s="2">
        <f t="shared" si="242"/>
        <v>44043</v>
      </c>
      <c r="C7794" s="3">
        <f t="shared" si="243"/>
        <v>1</v>
      </c>
      <c r="D7794" t="s">
        <v>9</v>
      </c>
      <c r="E7794">
        <v>25</v>
      </c>
      <c r="F7794">
        <v>114320</v>
      </c>
      <c r="G7794">
        <v>8468</v>
      </c>
    </row>
    <row r="7795" spans="1:7">
      <c r="A7795" s="2">
        <v>44034</v>
      </c>
      <c r="B7795" s="2">
        <f t="shared" si="242"/>
        <v>44043</v>
      </c>
      <c r="C7795" s="3">
        <f t="shared" si="243"/>
        <v>1</v>
      </c>
      <c r="D7795" t="s">
        <v>42</v>
      </c>
      <c r="E7795">
        <v>26</v>
      </c>
      <c r="F7795">
        <v>83891</v>
      </c>
      <c r="G7795">
        <v>6391</v>
      </c>
    </row>
    <row r="7796" spans="1:7">
      <c r="A7796" s="2">
        <v>44034</v>
      </c>
      <c r="B7796" s="2">
        <f t="shared" si="242"/>
        <v>44043</v>
      </c>
      <c r="C7796" s="3">
        <f t="shared" si="243"/>
        <v>1</v>
      </c>
      <c r="D7796" t="s">
        <v>29</v>
      </c>
      <c r="E7796">
        <v>27</v>
      </c>
      <c r="F7796">
        <v>48001</v>
      </c>
      <c r="G7796">
        <v>1592</v>
      </c>
    </row>
    <row r="7797" spans="1:7">
      <c r="A7797" s="2">
        <v>44034</v>
      </c>
      <c r="B7797" s="2">
        <f t="shared" si="242"/>
        <v>44043</v>
      </c>
      <c r="C7797" s="3">
        <f t="shared" si="243"/>
        <v>1</v>
      </c>
      <c r="D7797" t="s">
        <v>46</v>
      </c>
      <c r="E7797">
        <v>28</v>
      </c>
      <c r="F7797">
        <v>47071</v>
      </c>
      <c r="G7797">
        <v>1423</v>
      </c>
    </row>
    <row r="7798" spans="1:7">
      <c r="A7798" s="2">
        <v>44034</v>
      </c>
      <c r="B7798" s="2">
        <f t="shared" si="242"/>
        <v>44043</v>
      </c>
      <c r="C7798" s="3">
        <f t="shared" si="243"/>
        <v>1</v>
      </c>
      <c r="D7798" t="s">
        <v>35</v>
      </c>
      <c r="E7798">
        <v>29</v>
      </c>
      <c r="F7798">
        <v>38454</v>
      </c>
      <c r="G7798">
        <v>1196</v>
      </c>
    </row>
    <row r="7799" spans="1:7">
      <c r="A7799" s="2">
        <v>44034</v>
      </c>
      <c r="B7799" s="2">
        <f t="shared" si="242"/>
        <v>44043</v>
      </c>
      <c r="C7799" s="3">
        <f t="shared" si="243"/>
        <v>1</v>
      </c>
      <c r="D7799" t="s">
        <v>54</v>
      </c>
      <c r="E7799">
        <v>30</v>
      </c>
      <c r="F7799">
        <v>2840</v>
      </c>
      <c r="G7799">
        <v>42</v>
      </c>
    </row>
    <row r="7800" spans="1:7">
      <c r="A7800" s="2">
        <v>44034</v>
      </c>
      <c r="B7800" s="2">
        <f t="shared" si="242"/>
        <v>44043</v>
      </c>
      <c r="C7800" s="3">
        <f t="shared" si="243"/>
        <v>1</v>
      </c>
      <c r="D7800" t="s">
        <v>12</v>
      </c>
      <c r="E7800">
        <v>31</v>
      </c>
      <c r="F7800">
        <v>23486</v>
      </c>
      <c r="G7800">
        <v>314</v>
      </c>
    </row>
    <row r="7801" spans="1:7">
      <c r="A7801" s="2">
        <v>44034</v>
      </c>
      <c r="B7801" s="2">
        <f t="shared" si="242"/>
        <v>44043</v>
      </c>
      <c r="C7801" s="3">
        <f t="shared" si="243"/>
        <v>1</v>
      </c>
      <c r="D7801" t="s">
        <v>24</v>
      </c>
      <c r="E7801">
        <v>32</v>
      </c>
      <c r="F7801">
        <v>38759</v>
      </c>
      <c r="G7801">
        <v>705</v>
      </c>
    </row>
    <row r="7802" spans="1:7">
      <c r="A7802" s="2">
        <v>44034</v>
      </c>
      <c r="B7802" s="2">
        <f t="shared" si="242"/>
        <v>44043</v>
      </c>
      <c r="C7802" s="3">
        <f t="shared" si="243"/>
        <v>1</v>
      </c>
      <c r="D7802" t="s">
        <v>19</v>
      </c>
      <c r="E7802">
        <v>33</v>
      </c>
      <c r="F7802">
        <v>6295</v>
      </c>
      <c r="G7802">
        <v>402</v>
      </c>
    </row>
    <row r="7803" spans="1:7">
      <c r="A7803" s="2">
        <v>44034</v>
      </c>
      <c r="B7803" s="2">
        <f t="shared" si="242"/>
        <v>44043</v>
      </c>
      <c r="C7803" s="3">
        <f t="shared" si="243"/>
        <v>1</v>
      </c>
      <c r="D7803" t="s">
        <v>21</v>
      </c>
      <c r="E7803">
        <v>34</v>
      </c>
      <c r="F7803">
        <v>179565</v>
      </c>
      <c r="G7803">
        <v>15707</v>
      </c>
    </row>
    <row r="7804" spans="1:7">
      <c r="A7804" s="2">
        <v>44034</v>
      </c>
      <c r="B7804" s="2">
        <f t="shared" si="242"/>
        <v>44043</v>
      </c>
      <c r="C7804" s="3">
        <f t="shared" si="243"/>
        <v>1</v>
      </c>
      <c r="D7804" t="s">
        <v>47</v>
      </c>
      <c r="E7804">
        <v>35</v>
      </c>
      <c r="F7804">
        <v>17828</v>
      </c>
      <c r="G7804">
        <v>591</v>
      </c>
    </row>
    <row r="7805" spans="1:7">
      <c r="A7805" s="2">
        <v>44034</v>
      </c>
      <c r="B7805" s="2">
        <f t="shared" si="242"/>
        <v>44043</v>
      </c>
      <c r="C7805" s="3">
        <f t="shared" si="243"/>
        <v>1</v>
      </c>
      <c r="D7805" t="s">
        <v>16</v>
      </c>
      <c r="E7805">
        <v>36</v>
      </c>
      <c r="F7805">
        <v>413595</v>
      </c>
      <c r="G7805">
        <v>32228</v>
      </c>
    </row>
    <row r="7806" spans="1:7">
      <c r="A7806" s="2">
        <v>44034</v>
      </c>
      <c r="B7806" s="2">
        <f t="shared" si="242"/>
        <v>44043</v>
      </c>
      <c r="C7806" s="3">
        <f t="shared" si="243"/>
        <v>1</v>
      </c>
      <c r="D7806" t="s">
        <v>20</v>
      </c>
      <c r="E7806">
        <v>37</v>
      </c>
      <c r="F7806">
        <v>105138</v>
      </c>
      <c r="G7806">
        <v>1729</v>
      </c>
    </row>
    <row r="7807" spans="1:7">
      <c r="A7807" s="2">
        <v>44034</v>
      </c>
      <c r="B7807" s="2">
        <f t="shared" si="242"/>
        <v>44043</v>
      </c>
      <c r="C7807" s="3">
        <f t="shared" si="243"/>
        <v>1</v>
      </c>
      <c r="D7807" t="s">
        <v>48</v>
      </c>
      <c r="E7807">
        <v>38</v>
      </c>
      <c r="F7807">
        <v>5371</v>
      </c>
      <c r="G7807">
        <v>100</v>
      </c>
    </row>
    <row r="7808" spans="1:7">
      <c r="A7808" s="2">
        <v>44034</v>
      </c>
      <c r="B7808" s="2">
        <f t="shared" si="242"/>
        <v>44043</v>
      </c>
      <c r="C7808" s="3">
        <f t="shared" si="243"/>
        <v>1</v>
      </c>
      <c r="D7808" t="s">
        <v>59</v>
      </c>
      <c r="E7808">
        <v>69</v>
      </c>
      <c r="F7808">
        <v>38</v>
      </c>
      <c r="G7808">
        <v>2</v>
      </c>
    </row>
    <row r="7809" spans="1:7">
      <c r="A7809" s="2">
        <v>44034</v>
      </c>
      <c r="B7809" s="2">
        <f t="shared" si="242"/>
        <v>44043</v>
      </c>
      <c r="C7809" s="3">
        <f t="shared" si="243"/>
        <v>1</v>
      </c>
      <c r="D7809" t="s">
        <v>41</v>
      </c>
      <c r="E7809">
        <v>39</v>
      </c>
      <c r="F7809">
        <v>78742</v>
      </c>
      <c r="G7809">
        <v>3235</v>
      </c>
    </row>
    <row r="7810" spans="1:7">
      <c r="A7810" s="2">
        <v>44034</v>
      </c>
      <c r="B7810" s="2">
        <f t="shared" si="242"/>
        <v>44043</v>
      </c>
      <c r="C7810" s="3">
        <f t="shared" si="243"/>
        <v>1</v>
      </c>
      <c r="D7810" t="s">
        <v>30</v>
      </c>
      <c r="E7810">
        <v>40</v>
      </c>
      <c r="F7810">
        <v>27301</v>
      </c>
      <c r="G7810">
        <v>474</v>
      </c>
    </row>
    <row r="7811" spans="1:7">
      <c r="A7811" s="2">
        <v>44034</v>
      </c>
      <c r="B7811" s="2">
        <f t="shared" si="242"/>
        <v>44043</v>
      </c>
      <c r="C7811" s="3">
        <f t="shared" si="243"/>
        <v>1</v>
      </c>
      <c r="D7811" t="s">
        <v>14</v>
      </c>
      <c r="E7811">
        <v>41</v>
      </c>
      <c r="F7811">
        <v>15436</v>
      </c>
      <c r="G7811">
        <v>274</v>
      </c>
    </row>
    <row r="7812" spans="1:7">
      <c r="A7812" s="2">
        <v>44034</v>
      </c>
      <c r="B7812" s="2">
        <f t="shared" ref="B7812:B7875" si="244">EOMONTH(A7812,0)</f>
        <v>44043</v>
      </c>
      <c r="C7812" s="3">
        <f t="shared" ref="C7812:C7875" si="245">IF(A7812=B7812,0,1)</f>
        <v>1</v>
      </c>
      <c r="D7812" t="s">
        <v>31</v>
      </c>
      <c r="E7812">
        <v>42</v>
      </c>
      <c r="F7812">
        <v>108267</v>
      </c>
      <c r="G7812">
        <v>7125</v>
      </c>
    </row>
    <row r="7813" spans="1:7">
      <c r="A7813" s="2">
        <v>44034</v>
      </c>
      <c r="B7813" s="2">
        <f t="shared" si="244"/>
        <v>44043</v>
      </c>
      <c r="C7813" s="3">
        <f t="shared" si="245"/>
        <v>1</v>
      </c>
      <c r="D7813" t="s">
        <v>55</v>
      </c>
      <c r="E7813">
        <v>72</v>
      </c>
      <c r="F7813">
        <v>13038</v>
      </c>
      <c r="G7813">
        <v>185</v>
      </c>
    </row>
    <row r="7814" spans="1:7">
      <c r="A7814" s="2">
        <v>44034</v>
      </c>
      <c r="B7814" s="2">
        <f t="shared" si="244"/>
        <v>44043</v>
      </c>
      <c r="C7814" s="3">
        <f t="shared" si="245"/>
        <v>1</v>
      </c>
      <c r="D7814" t="s">
        <v>17</v>
      </c>
      <c r="E7814">
        <v>44</v>
      </c>
      <c r="F7814">
        <v>18062</v>
      </c>
      <c r="G7814">
        <v>997</v>
      </c>
    </row>
    <row r="7815" spans="1:7">
      <c r="A7815" s="2">
        <v>44034</v>
      </c>
      <c r="B7815" s="2">
        <f t="shared" si="244"/>
        <v>44043</v>
      </c>
      <c r="C7815" s="3">
        <f t="shared" si="245"/>
        <v>1</v>
      </c>
      <c r="D7815" t="s">
        <v>32</v>
      </c>
      <c r="E7815">
        <v>45</v>
      </c>
      <c r="F7815">
        <v>75042</v>
      </c>
      <c r="G7815">
        <v>1285</v>
      </c>
    </row>
    <row r="7816" spans="1:7">
      <c r="A7816" s="2">
        <v>44034</v>
      </c>
      <c r="B7816" s="2">
        <f t="shared" si="244"/>
        <v>44043</v>
      </c>
      <c r="C7816" s="3">
        <f t="shared" si="245"/>
        <v>1</v>
      </c>
      <c r="D7816" t="s">
        <v>43</v>
      </c>
      <c r="E7816">
        <v>46</v>
      </c>
      <c r="F7816">
        <v>8077</v>
      </c>
      <c r="G7816">
        <v>119</v>
      </c>
    </row>
    <row r="7817" spans="1:7">
      <c r="A7817" s="2">
        <v>44034</v>
      </c>
      <c r="B7817" s="2">
        <f t="shared" si="244"/>
        <v>44043</v>
      </c>
      <c r="C7817" s="3">
        <f t="shared" si="245"/>
        <v>1</v>
      </c>
      <c r="D7817" t="s">
        <v>25</v>
      </c>
      <c r="E7817">
        <v>47</v>
      </c>
      <c r="F7817">
        <v>82172</v>
      </c>
      <c r="G7817">
        <v>878</v>
      </c>
    </row>
    <row r="7818" spans="1:7">
      <c r="A7818" s="2">
        <v>44034</v>
      </c>
      <c r="B7818" s="2">
        <f t="shared" si="244"/>
        <v>44043</v>
      </c>
      <c r="C7818" s="3">
        <f t="shared" si="245"/>
        <v>1</v>
      </c>
      <c r="D7818" t="s">
        <v>11</v>
      </c>
      <c r="E7818">
        <v>48</v>
      </c>
      <c r="F7818">
        <v>366561</v>
      </c>
      <c r="G7818">
        <v>4522</v>
      </c>
    </row>
    <row r="7819" spans="1:7">
      <c r="A7819" s="2">
        <v>44034</v>
      </c>
      <c r="B7819" s="2">
        <f t="shared" si="244"/>
        <v>44043</v>
      </c>
      <c r="C7819" s="3">
        <f t="shared" si="245"/>
        <v>1</v>
      </c>
      <c r="D7819" t="s">
        <v>13</v>
      </c>
      <c r="E7819">
        <v>49</v>
      </c>
      <c r="F7819">
        <v>35677</v>
      </c>
      <c r="G7819">
        <v>262</v>
      </c>
    </row>
    <row r="7820" spans="1:7">
      <c r="A7820" s="2">
        <v>44034</v>
      </c>
      <c r="B7820" s="2">
        <f t="shared" si="244"/>
        <v>44043</v>
      </c>
      <c r="C7820" s="3">
        <f t="shared" si="245"/>
        <v>1</v>
      </c>
      <c r="D7820" t="s">
        <v>36</v>
      </c>
      <c r="E7820">
        <v>50</v>
      </c>
      <c r="F7820">
        <v>1366</v>
      </c>
      <c r="G7820">
        <v>56</v>
      </c>
    </row>
    <row r="7821" spans="1:7">
      <c r="A7821" s="2">
        <v>44034</v>
      </c>
      <c r="B7821" s="2">
        <f t="shared" si="244"/>
        <v>44043</v>
      </c>
      <c r="C7821" s="3">
        <f t="shared" si="245"/>
        <v>1</v>
      </c>
      <c r="D7821" t="s">
        <v>56</v>
      </c>
      <c r="E7821">
        <v>78</v>
      </c>
      <c r="F7821">
        <v>336</v>
      </c>
      <c r="G7821">
        <v>7</v>
      </c>
    </row>
    <row r="7822" spans="1:7">
      <c r="A7822" s="2">
        <v>44034</v>
      </c>
      <c r="B7822" s="2">
        <f t="shared" si="244"/>
        <v>44043</v>
      </c>
      <c r="C7822" s="3">
        <f t="shared" si="245"/>
        <v>1</v>
      </c>
      <c r="D7822" t="s">
        <v>37</v>
      </c>
      <c r="E7822">
        <v>51</v>
      </c>
      <c r="F7822">
        <v>80393</v>
      </c>
      <c r="G7822">
        <v>2051</v>
      </c>
    </row>
    <row r="7823" spans="1:7">
      <c r="A7823" s="2">
        <v>44034</v>
      </c>
      <c r="B7823" s="2">
        <f t="shared" si="244"/>
        <v>44043</v>
      </c>
      <c r="C7823" s="3">
        <f t="shared" si="245"/>
        <v>1</v>
      </c>
      <c r="D7823" t="s">
        <v>5</v>
      </c>
      <c r="E7823">
        <v>53</v>
      </c>
      <c r="F7823">
        <v>51442</v>
      </c>
      <c r="G7823">
        <v>1534</v>
      </c>
    </row>
    <row r="7824" spans="1:7">
      <c r="A7824" s="2">
        <v>44034</v>
      </c>
      <c r="B7824" s="2">
        <f t="shared" si="244"/>
        <v>44043</v>
      </c>
      <c r="C7824" s="3">
        <f t="shared" si="245"/>
        <v>1</v>
      </c>
      <c r="D7824" t="s">
        <v>58</v>
      </c>
      <c r="E7824">
        <v>54</v>
      </c>
      <c r="F7824">
        <v>5461</v>
      </c>
      <c r="G7824">
        <v>102</v>
      </c>
    </row>
    <row r="7825" spans="1:7">
      <c r="A7825" s="2">
        <v>44034</v>
      </c>
      <c r="B7825" s="2">
        <f t="shared" si="244"/>
        <v>44043</v>
      </c>
      <c r="C7825" s="3">
        <f t="shared" si="245"/>
        <v>1</v>
      </c>
      <c r="D7825" t="s">
        <v>10</v>
      </c>
      <c r="E7825">
        <v>55</v>
      </c>
      <c r="F7825">
        <v>48777</v>
      </c>
      <c r="G7825">
        <v>874</v>
      </c>
    </row>
    <row r="7826" spans="1:7">
      <c r="A7826" s="2">
        <v>44034</v>
      </c>
      <c r="B7826" s="2">
        <f t="shared" si="244"/>
        <v>44043</v>
      </c>
      <c r="C7826" s="3">
        <f t="shared" si="245"/>
        <v>1</v>
      </c>
      <c r="D7826" t="s">
        <v>49</v>
      </c>
      <c r="E7826">
        <v>56</v>
      </c>
      <c r="F7826">
        <v>2288</v>
      </c>
      <c r="G7826">
        <v>25</v>
      </c>
    </row>
    <row r="7827" spans="1:7">
      <c r="A7827" s="2">
        <v>44035</v>
      </c>
      <c r="B7827" s="2">
        <f t="shared" si="244"/>
        <v>44043</v>
      </c>
      <c r="C7827" s="3">
        <f t="shared" si="245"/>
        <v>1</v>
      </c>
      <c r="D7827" t="s">
        <v>52</v>
      </c>
      <c r="E7827">
        <v>1</v>
      </c>
      <c r="F7827">
        <v>74212</v>
      </c>
      <c r="G7827">
        <v>1397</v>
      </c>
    </row>
    <row r="7828" spans="1:7">
      <c r="A7828" s="2">
        <v>44035</v>
      </c>
      <c r="B7828" s="2">
        <f t="shared" si="244"/>
        <v>44043</v>
      </c>
      <c r="C7828" s="3">
        <f t="shared" si="245"/>
        <v>1</v>
      </c>
      <c r="D7828" t="s">
        <v>50</v>
      </c>
      <c r="E7828">
        <v>2</v>
      </c>
      <c r="F7828">
        <v>2682</v>
      </c>
      <c r="G7828">
        <v>17</v>
      </c>
    </row>
    <row r="7829" spans="1:7">
      <c r="A7829" s="2">
        <v>44035</v>
      </c>
      <c r="B7829" s="2">
        <f t="shared" si="244"/>
        <v>44043</v>
      </c>
      <c r="C7829" s="3">
        <f t="shared" si="245"/>
        <v>1</v>
      </c>
      <c r="D7829" t="s">
        <v>8</v>
      </c>
      <c r="E7829">
        <v>4</v>
      </c>
      <c r="F7829">
        <v>153029</v>
      </c>
      <c r="G7829">
        <v>3067</v>
      </c>
    </row>
    <row r="7830" spans="1:7">
      <c r="A7830" s="2">
        <v>44035</v>
      </c>
      <c r="B7830" s="2">
        <f t="shared" si="244"/>
        <v>44043</v>
      </c>
      <c r="C7830" s="3">
        <f t="shared" si="245"/>
        <v>1</v>
      </c>
      <c r="D7830" t="s">
        <v>44</v>
      </c>
      <c r="E7830">
        <v>5</v>
      </c>
      <c r="F7830">
        <v>36259</v>
      </c>
      <c r="G7830">
        <v>386</v>
      </c>
    </row>
    <row r="7831" spans="1:7">
      <c r="A7831" s="2">
        <v>44035</v>
      </c>
      <c r="B7831" s="2">
        <f t="shared" si="244"/>
        <v>44043</v>
      </c>
      <c r="C7831" s="3">
        <f t="shared" si="245"/>
        <v>1</v>
      </c>
      <c r="D7831" t="s">
        <v>7</v>
      </c>
      <c r="E7831">
        <v>6</v>
      </c>
      <c r="F7831">
        <v>433175</v>
      </c>
      <c r="G7831">
        <v>8190</v>
      </c>
    </row>
    <row r="7832" spans="1:7">
      <c r="A7832" s="2">
        <v>44035</v>
      </c>
      <c r="B7832" s="2">
        <f t="shared" si="244"/>
        <v>44043</v>
      </c>
      <c r="C7832" s="3">
        <f t="shared" si="245"/>
        <v>1</v>
      </c>
      <c r="D7832" t="s">
        <v>22</v>
      </c>
      <c r="E7832">
        <v>8</v>
      </c>
      <c r="F7832">
        <v>42409</v>
      </c>
      <c r="G7832">
        <v>1788</v>
      </c>
    </row>
    <row r="7833" spans="1:7">
      <c r="A7833" s="2">
        <v>44035</v>
      </c>
      <c r="B7833" s="2">
        <f t="shared" si="244"/>
        <v>44043</v>
      </c>
      <c r="C7833" s="3">
        <f t="shared" si="245"/>
        <v>1</v>
      </c>
      <c r="D7833" t="s">
        <v>38</v>
      </c>
      <c r="E7833">
        <v>9</v>
      </c>
      <c r="F7833">
        <v>48232</v>
      </c>
      <c r="G7833">
        <v>4410</v>
      </c>
    </row>
    <row r="7834" spans="1:7">
      <c r="A7834" s="2">
        <v>44035</v>
      </c>
      <c r="B7834" s="2">
        <f t="shared" si="244"/>
        <v>44043</v>
      </c>
      <c r="C7834" s="3">
        <f t="shared" si="245"/>
        <v>1</v>
      </c>
      <c r="D7834" t="s">
        <v>45</v>
      </c>
      <c r="E7834">
        <v>10</v>
      </c>
      <c r="F7834">
        <v>13924</v>
      </c>
      <c r="G7834">
        <v>529</v>
      </c>
    </row>
    <row r="7835" spans="1:7">
      <c r="A7835" s="2">
        <v>44035</v>
      </c>
      <c r="B7835" s="2">
        <f t="shared" si="244"/>
        <v>44043</v>
      </c>
      <c r="C7835" s="3">
        <f t="shared" si="245"/>
        <v>1</v>
      </c>
      <c r="D7835" t="s">
        <v>33</v>
      </c>
      <c r="E7835">
        <v>11</v>
      </c>
      <c r="F7835">
        <v>11571</v>
      </c>
      <c r="G7835">
        <v>581</v>
      </c>
    </row>
    <row r="7836" spans="1:7">
      <c r="A7836" s="2">
        <v>44035</v>
      </c>
      <c r="B7836" s="2">
        <f t="shared" si="244"/>
        <v>44043</v>
      </c>
      <c r="C7836" s="3">
        <f t="shared" si="245"/>
        <v>1</v>
      </c>
      <c r="D7836" t="s">
        <v>15</v>
      </c>
      <c r="E7836">
        <v>12</v>
      </c>
      <c r="F7836">
        <v>389860</v>
      </c>
      <c r="G7836">
        <v>5517</v>
      </c>
    </row>
    <row r="7837" spans="1:7">
      <c r="A7837" s="2">
        <v>44035</v>
      </c>
      <c r="B7837" s="2">
        <f t="shared" si="244"/>
        <v>44043</v>
      </c>
      <c r="C7837" s="3">
        <f t="shared" si="245"/>
        <v>1</v>
      </c>
      <c r="D7837" t="s">
        <v>18</v>
      </c>
      <c r="E7837">
        <v>13</v>
      </c>
      <c r="F7837">
        <v>143857</v>
      </c>
      <c r="G7837">
        <v>3288</v>
      </c>
    </row>
    <row r="7838" spans="1:7">
      <c r="A7838" s="2">
        <v>44035</v>
      </c>
      <c r="B7838" s="2">
        <f t="shared" si="244"/>
        <v>44043</v>
      </c>
      <c r="C7838" s="3">
        <f t="shared" si="245"/>
        <v>1</v>
      </c>
      <c r="D7838" t="s">
        <v>57</v>
      </c>
      <c r="E7838">
        <v>66</v>
      </c>
      <c r="F7838">
        <v>1301</v>
      </c>
      <c r="G7838">
        <v>6</v>
      </c>
    </row>
    <row r="7839" spans="1:7">
      <c r="A7839" s="2">
        <v>44035</v>
      </c>
      <c r="B7839" s="2">
        <f t="shared" si="244"/>
        <v>44043</v>
      </c>
      <c r="C7839" s="3">
        <f t="shared" si="245"/>
        <v>1</v>
      </c>
      <c r="D7839" t="s">
        <v>26</v>
      </c>
      <c r="E7839">
        <v>15</v>
      </c>
      <c r="F7839">
        <v>1468</v>
      </c>
      <c r="G7839">
        <v>25</v>
      </c>
    </row>
    <row r="7840" spans="1:7">
      <c r="A7840" s="2">
        <v>44035</v>
      </c>
      <c r="B7840" s="2">
        <f t="shared" si="244"/>
        <v>44043</v>
      </c>
      <c r="C7840" s="3">
        <f t="shared" si="245"/>
        <v>1</v>
      </c>
      <c r="D7840" t="s">
        <v>53</v>
      </c>
      <c r="E7840">
        <v>16</v>
      </c>
      <c r="F7840">
        <v>16862</v>
      </c>
      <c r="G7840">
        <v>142</v>
      </c>
    </row>
    <row r="7841" spans="1:7">
      <c r="A7841" s="2">
        <v>44035</v>
      </c>
      <c r="B7841" s="2">
        <f t="shared" si="244"/>
        <v>44043</v>
      </c>
      <c r="C7841" s="3">
        <f t="shared" si="245"/>
        <v>1</v>
      </c>
      <c r="D7841" t="s">
        <v>6</v>
      </c>
      <c r="E7841">
        <v>17</v>
      </c>
      <c r="F7841">
        <v>168766</v>
      </c>
      <c r="G7841">
        <v>7563</v>
      </c>
    </row>
    <row r="7842" spans="1:7">
      <c r="A7842" s="2">
        <v>44035</v>
      </c>
      <c r="B7842" s="2">
        <f t="shared" si="244"/>
        <v>44043</v>
      </c>
      <c r="C7842" s="3">
        <f t="shared" si="245"/>
        <v>1</v>
      </c>
      <c r="D7842" t="s">
        <v>27</v>
      </c>
      <c r="E7842">
        <v>18</v>
      </c>
      <c r="F7842">
        <v>61079</v>
      </c>
      <c r="G7842">
        <v>2880</v>
      </c>
    </row>
    <row r="7843" spans="1:7">
      <c r="A7843" s="2">
        <v>44035</v>
      </c>
      <c r="B7843" s="2">
        <f t="shared" si="244"/>
        <v>44043</v>
      </c>
      <c r="C7843" s="3">
        <f t="shared" si="245"/>
        <v>1</v>
      </c>
      <c r="D7843" t="s">
        <v>39</v>
      </c>
      <c r="E7843">
        <v>19</v>
      </c>
      <c r="F7843">
        <v>40796</v>
      </c>
      <c r="G7843">
        <v>820</v>
      </c>
    </row>
    <row r="7844" spans="1:7">
      <c r="A7844" s="2">
        <v>44035</v>
      </c>
      <c r="B7844" s="2">
        <f t="shared" si="244"/>
        <v>44043</v>
      </c>
      <c r="C7844" s="3">
        <f t="shared" si="245"/>
        <v>1</v>
      </c>
      <c r="D7844" t="s">
        <v>34</v>
      </c>
      <c r="E7844">
        <v>20</v>
      </c>
      <c r="F7844">
        <v>24518</v>
      </c>
      <c r="G7844">
        <v>326</v>
      </c>
    </row>
    <row r="7845" spans="1:7">
      <c r="A7845" s="2">
        <v>44035</v>
      </c>
      <c r="B7845" s="2">
        <f t="shared" si="244"/>
        <v>44043</v>
      </c>
      <c r="C7845" s="3">
        <f t="shared" si="245"/>
        <v>1</v>
      </c>
      <c r="D7845" t="s">
        <v>28</v>
      </c>
      <c r="E7845">
        <v>21</v>
      </c>
      <c r="F7845">
        <v>25828</v>
      </c>
      <c r="G7845">
        <v>706</v>
      </c>
    </row>
    <row r="7846" spans="1:7">
      <c r="A7846" s="2">
        <v>44035</v>
      </c>
      <c r="B7846" s="2">
        <f t="shared" si="244"/>
        <v>44043</v>
      </c>
      <c r="C7846" s="3">
        <f t="shared" si="245"/>
        <v>1</v>
      </c>
      <c r="D7846" t="s">
        <v>40</v>
      </c>
      <c r="E7846">
        <v>22</v>
      </c>
      <c r="F7846">
        <v>101762</v>
      </c>
      <c r="G7846">
        <v>3686</v>
      </c>
    </row>
    <row r="7847" spans="1:7">
      <c r="A7847" s="2">
        <v>44035</v>
      </c>
      <c r="B7847" s="2">
        <f t="shared" si="244"/>
        <v>44043</v>
      </c>
      <c r="C7847" s="3">
        <f t="shared" si="245"/>
        <v>1</v>
      </c>
      <c r="D7847" t="s">
        <v>51</v>
      </c>
      <c r="E7847">
        <v>23</v>
      </c>
      <c r="F7847">
        <v>3737</v>
      </c>
      <c r="G7847">
        <v>118</v>
      </c>
    </row>
    <row r="7848" spans="1:7">
      <c r="A7848" s="2">
        <v>44035</v>
      </c>
      <c r="B7848" s="2">
        <f t="shared" si="244"/>
        <v>44043</v>
      </c>
      <c r="C7848" s="3">
        <f t="shared" si="245"/>
        <v>1</v>
      </c>
      <c r="D7848" t="s">
        <v>23</v>
      </c>
      <c r="E7848">
        <v>24</v>
      </c>
      <c r="F7848">
        <v>81396</v>
      </c>
      <c r="G7848">
        <v>3409</v>
      </c>
    </row>
    <row r="7849" spans="1:7">
      <c r="A7849" s="2">
        <v>44035</v>
      </c>
      <c r="B7849" s="2">
        <f t="shared" si="244"/>
        <v>44043</v>
      </c>
      <c r="C7849" s="3">
        <f t="shared" si="245"/>
        <v>1</v>
      </c>
      <c r="D7849" t="s">
        <v>9</v>
      </c>
      <c r="E7849">
        <v>25</v>
      </c>
      <c r="F7849">
        <v>114647</v>
      </c>
      <c r="G7849">
        <v>8484</v>
      </c>
    </row>
    <row r="7850" spans="1:7">
      <c r="A7850" s="2">
        <v>44035</v>
      </c>
      <c r="B7850" s="2">
        <f t="shared" si="244"/>
        <v>44043</v>
      </c>
      <c r="C7850" s="3">
        <f t="shared" si="245"/>
        <v>1</v>
      </c>
      <c r="D7850" t="s">
        <v>42</v>
      </c>
      <c r="E7850">
        <v>26</v>
      </c>
      <c r="F7850">
        <v>84585</v>
      </c>
      <c r="G7850">
        <v>6397</v>
      </c>
    </row>
    <row r="7851" spans="1:7">
      <c r="A7851" s="2">
        <v>44035</v>
      </c>
      <c r="B7851" s="2">
        <f t="shared" si="244"/>
        <v>44043</v>
      </c>
      <c r="C7851" s="3">
        <f t="shared" si="245"/>
        <v>1</v>
      </c>
      <c r="D7851" t="s">
        <v>29</v>
      </c>
      <c r="E7851">
        <v>27</v>
      </c>
      <c r="F7851">
        <v>48761</v>
      </c>
      <c r="G7851">
        <v>1601</v>
      </c>
    </row>
    <row r="7852" spans="1:7">
      <c r="A7852" s="2">
        <v>44035</v>
      </c>
      <c r="B7852" s="2">
        <f t="shared" si="244"/>
        <v>44043</v>
      </c>
      <c r="C7852" s="3">
        <f t="shared" si="245"/>
        <v>1</v>
      </c>
      <c r="D7852" t="s">
        <v>46</v>
      </c>
      <c r="E7852">
        <v>28</v>
      </c>
      <c r="F7852">
        <v>48053</v>
      </c>
      <c r="G7852">
        <v>1436</v>
      </c>
    </row>
    <row r="7853" spans="1:7">
      <c r="A7853" s="2">
        <v>44035</v>
      </c>
      <c r="B7853" s="2">
        <f t="shared" si="244"/>
        <v>44043</v>
      </c>
      <c r="C7853" s="3">
        <f t="shared" si="245"/>
        <v>1</v>
      </c>
      <c r="D7853" t="s">
        <v>35</v>
      </c>
      <c r="E7853">
        <v>29</v>
      </c>
      <c r="F7853">
        <v>39923</v>
      </c>
      <c r="G7853">
        <v>1212</v>
      </c>
    </row>
    <row r="7854" spans="1:7">
      <c r="A7854" s="2">
        <v>44035</v>
      </c>
      <c r="B7854" s="2">
        <f t="shared" si="244"/>
        <v>44043</v>
      </c>
      <c r="C7854" s="3">
        <f t="shared" si="245"/>
        <v>1</v>
      </c>
      <c r="D7854" t="s">
        <v>54</v>
      </c>
      <c r="E7854">
        <v>30</v>
      </c>
      <c r="F7854">
        <v>2924</v>
      </c>
      <c r="G7854">
        <v>43</v>
      </c>
    </row>
    <row r="7855" spans="1:7">
      <c r="A7855" s="2">
        <v>44035</v>
      </c>
      <c r="B7855" s="2">
        <f t="shared" si="244"/>
        <v>44043</v>
      </c>
      <c r="C7855" s="3">
        <f t="shared" si="245"/>
        <v>1</v>
      </c>
      <c r="D7855" t="s">
        <v>12</v>
      </c>
      <c r="E7855">
        <v>31</v>
      </c>
      <c r="F7855">
        <v>23818</v>
      </c>
      <c r="G7855">
        <v>318</v>
      </c>
    </row>
    <row r="7856" spans="1:7">
      <c r="A7856" s="2">
        <v>44035</v>
      </c>
      <c r="B7856" s="2">
        <f t="shared" si="244"/>
        <v>44043</v>
      </c>
      <c r="C7856" s="3">
        <f t="shared" si="245"/>
        <v>1</v>
      </c>
      <c r="D7856" t="s">
        <v>24</v>
      </c>
      <c r="E7856">
        <v>32</v>
      </c>
      <c r="F7856">
        <v>40088</v>
      </c>
      <c r="G7856">
        <v>709</v>
      </c>
    </row>
    <row r="7857" spans="1:7">
      <c r="A7857" s="2">
        <v>44035</v>
      </c>
      <c r="B7857" s="2">
        <f t="shared" si="244"/>
        <v>44043</v>
      </c>
      <c r="C7857" s="3">
        <f t="shared" si="245"/>
        <v>1</v>
      </c>
      <c r="D7857" t="s">
        <v>19</v>
      </c>
      <c r="E7857">
        <v>33</v>
      </c>
      <c r="F7857">
        <v>6318</v>
      </c>
      <c r="G7857">
        <v>405</v>
      </c>
    </row>
    <row r="7858" spans="1:7">
      <c r="A7858" s="2">
        <v>44035</v>
      </c>
      <c r="B7858" s="2">
        <f t="shared" si="244"/>
        <v>44043</v>
      </c>
      <c r="C7858" s="3">
        <f t="shared" si="245"/>
        <v>1</v>
      </c>
      <c r="D7858" t="s">
        <v>21</v>
      </c>
      <c r="E7858">
        <v>34</v>
      </c>
      <c r="F7858">
        <v>179807</v>
      </c>
      <c r="G7858">
        <v>15730</v>
      </c>
    </row>
    <row r="7859" spans="1:7">
      <c r="A7859" s="2">
        <v>44035</v>
      </c>
      <c r="B7859" s="2">
        <f t="shared" si="244"/>
        <v>44043</v>
      </c>
      <c r="C7859" s="3">
        <f t="shared" si="245"/>
        <v>1</v>
      </c>
      <c r="D7859" t="s">
        <v>47</v>
      </c>
      <c r="E7859">
        <v>35</v>
      </c>
      <c r="F7859">
        <v>18163</v>
      </c>
      <c r="G7859">
        <v>596</v>
      </c>
    </row>
    <row r="7860" spans="1:7">
      <c r="A7860" s="2">
        <v>44035</v>
      </c>
      <c r="B7860" s="2">
        <f t="shared" si="244"/>
        <v>44043</v>
      </c>
      <c r="C7860" s="3">
        <f t="shared" si="245"/>
        <v>1</v>
      </c>
      <c r="D7860" t="s">
        <v>16</v>
      </c>
      <c r="E7860">
        <v>36</v>
      </c>
      <c r="F7860">
        <v>414405</v>
      </c>
      <c r="G7860">
        <v>32270</v>
      </c>
    </row>
    <row r="7861" spans="1:7">
      <c r="A7861" s="2">
        <v>44035</v>
      </c>
      <c r="B7861" s="2">
        <f t="shared" si="244"/>
        <v>44043</v>
      </c>
      <c r="C7861" s="3">
        <f t="shared" si="245"/>
        <v>1</v>
      </c>
      <c r="D7861" t="s">
        <v>20</v>
      </c>
      <c r="E7861">
        <v>37</v>
      </c>
      <c r="F7861">
        <v>107050</v>
      </c>
      <c r="G7861">
        <v>1754</v>
      </c>
    </row>
    <row r="7862" spans="1:7">
      <c r="A7862" s="2">
        <v>44035</v>
      </c>
      <c r="B7862" s="2">
        <f t="shared" si="244"/>
        <v>44043</v>
      </c>
      <c r="C7862" s="3">
        <f t="shared" si="245"/>
        <v>1</v>
      </c>
      <c r="D7862" t="s">
        <v>48</v>
      </c>
      <c r="E7862">
        <v>38</v>
      </c>
      <c r="F7862">
        <v>5497</v>
      </c>
      <c r="G7862">
        <v>101</v>
      </c>
    </row>
    <row r="7863" spans="1:7">
      <c r="A7863" s="2">
        <v>44035</v>
      </c>
      <c r="B7863" s="2">
        <f t="shared" si="244"/>
        <v>44043</v>
      </c>
      <c r="C7863" s="3">
        <f t="shared" si="245"/>
        <v>1</v>
      </c>
      <c r="D7863" t="s">
        <v>59</v>
      </c>
      <c r="E7863">
        <v>69</v>
      </c>
      <c r="F7863">
        <v>38</v>
      </c>
      <c r="G7863">
        <v>2</v>
      </c>
    </row>
    <row r="7864" spans="1:7">
      <c r="A7864" s="2">
        <v>44035</v>
      </c>
      <c r="B7864" s="2">
        <f t="shared" si="244"/>
        <v>44043</v>
      </c>
      <c r="C7864" s="3">
        <f t="shared" si="245"/>
        <v>1</v>
      </c>
      <c r="D7864" t="s">
        <v>41</v>
      </c>
      <c r="E7864">
        <v>39</v>
      </c>
      <c r="F7864">
        <v>80186</v>
      </c>
      <c r="G7864">
        <v>3256</v>
      </c>
    </row>
    <row r="7865" spans="1:7">
      <c r="A7865" s="2">
        <v>44035</v>
      </c>
      <c r="B7865" s="2">
        <f t="shared" si="244"/>
        <v>44043</v>
      </c>
      <c r="C7865" s="3">
        <f t="shared" si="245"/>
        <v>1</v>
      </c>
      <c r="D7865" t="s">
        <v>30</v>
      </c>
      <c r="E7865">
        <v>40</v>
      </c>
      <c r="F7865">
        <v>27969</v>
      </c>
      <c r="G7865">
        <v>477</v>
      </c>
    </row>
    <row r="7866" spans="1:7">
      <c r="A7866" s="2">
        <v>44035</v>
      </c>
      <c r="B7866" s="2">
        <f t="shared" si="244"/>
        <v>44043</v>
      </c>
      <c r="C7866" s="3">
        <f t="shared" si="245"/>
        <v>1</v>
      </c>
      <c r="D7866" t="s">
        <v>14</v>
      </c>
      <c r="E7866">
        <v>41</v>
      </c>
      <c r="F7866">
        <v>15765</v>
      </c>
      <c r="G7866">
        <v>277</v>
      </c>
    </row>
    <row r="7867" spans="1:7">
      <c r="A7867" s="2">
        <v>44035</v>
      </c>
      <c r="B7867" s="2">
        <f t="shared" si="244"/>
        <v>44043</v>
      </c>
      <c r="C7867" s="3">
        <f t="shared" si="245"/>
        <v>1</v>
      </c>
      <c r="D7867" t="s">
        <v>31</v>
      </c>
      <c r="E7867">
        <v>42</v>
      </c>
      <c r="F7867">
        <v>109153</v>
      </c>
      <c r="G7867">
        <v>7142</v>
      </c>
    </row>
    <row r="7868" spans="1:7">
      <c r="A7868" s="2">
        <v>44035</v>
      </c>
      <c r="B7868" s="2">
        <f t="shared" si="244"/>
        <v>44043</v>
      </c>
      <c r="C7868" s="3">
        <f t="shared" si="245"/>
        <v>1</v>
      </c>
      <c r="D7868" t="s">
        <v>55</v>
      </c>
      <c r="E7868">
        <v>72</v>
      </c>
      <c r="F7868">
        <v>13473</v>
      </c>
      <c r="G7868">
        <v>188</v>
      </c>
    </row>
    <row r="7869" spans="1:7">
      <c r="A7869" s="2">
        <v>44035</v>
      </c>
      <c r="B7869" s="2">
        <f t="shared" si="244"/>
        <v>44043</v>
      </c>
      <c r="C7869" s="3">
        <f t="shared" si="245"/>
        <v>1</v>
      </c>
      <c r="D7869" t="s">
        <v>17</v>
      </c>
      <c r="E7869">
        <v>44</v>
      </c>
      <c r="F7869">
        <v>18148</v>
      </c>
      <c r="G7869">
        <v>1001</v>
      </c>
    </row>
    <row r="7870" spans="1:7">
      <c r="A7870" s="2">
        <v>44035</v>
      </c>
      <c r="B7870" s="2">
        <f t="shared" si="244"/>
        <v>44043</v>
      </c>
      <c r="C7870" s="3">
        <f t="shared" si="245"/>
        <v>1</v>
      </c>
      <c r="D7870" t="s">
        <v>32</v>
      </c>
      <c r="E7870">
        <v>45</v>
      </c>
      <c r="F7870">
        <v>76606</v>
      </c>
      <c r="G7870">
        <v>1334</v>
      </c>
    </row>
    <row r="7871" spans="1:7">
      <c r="A7871" s="2">
        <v>44035</v>
      </c>
      <c r="B7871" s="2">
        <f t="shared" si="244"/>
        <v>44043</v>
      </c>
      <c r="C7871" s="3">
        <f t="shared" si="245"/>
        <v>1</v>
      </c>
      <c r="D7871" t="s">
        <v>43</v>
      </c>
      <c r="E7871">
        <v>46</v>
      </c>
      <c r="F7871">
        <v>8143</v>
      </c>
      <c r="G7871">
        <v>121</v>
      </c>
    </row>
    <row r="7872" spans="1:7">
      <c r="A7872" s="2">
        <v>44035</v>
      </c>
      <c r="B7872" s="2">
        <f t="shared" si="244"/>
        <v>44043</v>
      </c>
      <c r="C7872" s="3">
        <f t="shared" si="245"/>
        <v>1</v>
      </c>
      <c r="D7872" t="s">
        <v>25</v>
      </c>
      <c r="E7872">
        <v>47</v>
      </c>
      <c r="F7872">
        <v>84652</v>
      </c>
      <c r="G7872">
        <v>913</v>
      </c>
    </row>
    <row r="7873" spans="1:7">
      <c r="A7873" s="2">
        <v>44035</v>
      </c>
      <c r="B7873" s="2">
        <f t="shared" si="244"/>
        <v>44043</v>
      </c>
      <c r="C7873" s="3">
        <f t="shared" si="245"/>
        <v>1</v>
      </c>
      <c r="D7873" t="s">
        <v>11</v>
      </c>
      <c r="E7873">
        <v>48</v>
      </c>
      <c r="F7873">
        <v>376104</v>
      </c>
      <c r="G7873">
        <v>4714</v>
      </c>
    </row>
    <row r="7874" spans="1:7">
      <c r="A7874" s="2">
        <v>44035</v>
      </c>
      <c r="B7874" s="2">
        <f t="shared" si="244"/>
        <v>44043</v>
      </c>
      <c r="C7874" s="3">
        <f t="shared" si="245"/>
        <v>1</v>
      </c>
      <c r="D7874" t="s">
        <v>13</v>
      </c>
      <c r="E7874">
        <v>49</v>
      </c>
      <c r="F7874">
        <v>36178</v>
      </c>
      <c r="G7874">
        <v>271</v>
      </c>
    </row>
    <row r="7875" spans="1:7">
      <c r="A7875" s="2">
        <v>44035</v>
      </c>
      <c r="B7875" s="2">
        <f t="shared" si="244"/>
        <v>44043</v>
      </c>
      <c r="C7875" s="3">
        <f t="shared" si="245"/>
        <v>1</v>
      </c>
      <c r="D7875" t="s">
        <v>36</v>
      </c>
      <c r="E7875">
        <v>50</v>
      </c>
      <c r="F7875">
        <v>1377</v>
      </c>
      <c r="G7875">
        <v>56</v>
      </c>
    </row>
    <row r="7876" spans="1:7">
      <c r="A7876" s="2">
        <v>44035</v>
      </c>
      <c r="B7876" s="2">
        <f t="shared" ref="B7876:B7939" si="246">EOMONTH(A7876,0)</f>
        <v>44043</v>
      </c>
      <c r="C7876" s="3">
        <f t="shared" ref="C7876:C7939" si="247">IF(A7876=B7876,0,1)</f>
        <v>1</v>
      </c>
      <c r="D7876" t="s">
        <v>56</v>
      </c>
      <c r="E7876">
        <v>78</v>
      </c>
      <c r="F7876">
        <v>342</v>
      </c>
      <c r="G7876">
        <v>7</v>
      </c>
    </row>
    <row r="7877" spans="1:7">
      <c r="A7877" s="2">
        <v>44035</v>
      </c>
      <c r="B7877" s="2">
        <f t="shared" si="246"/>
        <v>44043</v>
      </c>
      <c r="C7877" s="3">
        <f t="shared" si="247"/>
        <v>1</v>
      </c>
      <c r="D7877" t="s">
        <v>37</v>
      </c>
      <c r="E7877">
        <v>51</v>
      </c>
      <c r="F7877">
        <v>81237</v>
      </c>
      <c r="G7877">
        <v>2054</v>
      </c>
    </row>
    <row r="7878" spans="1:7">
      <c r="A7878" s="2">
        <v>44035</v>
      </c>
      <c r="B7878" s="2">
        <f t="shared" si="246"/>
        <v>44043</v>
      </c>
      <c r="C7878" s="3">
        <f t="shared" si="247"/>
        <v>1</v>
      </c>
      <c r="D7878" t="s">
        <v>5</v>
      </c>
      <c r="E7878">
        <v>53</v>
      </c>
      <c r="F7878">
        <v>52255</v>
      </c>
      <c r="G7878">
        <v>1548</v>
      </c>
    </row>
    <row r="7879" spans="1:7">
      <c r="A7879" s="2">
        <v>44035</v>
      </c>
      <c r="B7879" s="2">
        <f t="shared" si="246"/>
        <v>44043</v>
      </c>
      <c r="C7879" s="3">
        <f t="shared" si="247"/>
        <v>1</v>
      </c>
      <c r="D7879" t="s">
        <v>58</v>
      </c>
      <c r="E7879">
        <v>54</v>
      </c>
      <c r="F7879">
        <v>5550</v>
      </c>
      <c r="G7879">
        <v>103</v>
      </c>
    </row>
    <row r="7880" spans="1:7">
      <c r="A7880" s="2">
        <v>44035</v>
      </c>
      <c r="B7880" s="2">
        <f t="shared" si="246"/>
        <v>44043</v>
      </c>
      <c r="C7880" s="3">
        <f t="shared" si="247"/>
        <v>1</v>
      </c>
      <c r="D7880" t="s">
        <v>10</v>
      </c>
      <c r="E7880">
        <v>55</v>
      </c>
      <c r="F7880">
        <v>49751</v>
      </c>
      <c r="G7880">
        <v>887</v>
      </c>
    </row>
    <row r="7881" spans="1:7">
      <c r="A7881" s="2">
        <v>44035</v>
      </c>
      <c r="B7881" s="2">
        <f t="shared" si="246"/>
        <v>44043</v>
      </c>
      <c r="C7881" s="3">
        <f t="shared" si="247"/>
        <v>1</v>
      </c>
      <c r="D7881" t="s">
        <v>49</v>
      </c>
      <c r="E7881">
        <v>56</v>
      </c>
      <c r="F7881">
        <v>2347</v>
      </c>
      <c r="G7881">
        <v>25</v>
      </c>
    </row>
    <row r="7882" spans="1:7">
      <c r="A7882" s="2">
        <v>44036</v>
      </c>
      <c r="B7882" s="2">
        <f t="shared" si="246"/>
        <v>44043</v>
      </c>
      <c r="C7882" s="3">
        <f t="shared" si="247"/>
        <v>1</v>
      </c>
      <c r="D7882" t="s">
        <v>52</v>
      </c>
      <c r="E7882">
        <v>1</v>
      </c>
      <c r="F7882">
        <v>76005</v>
      </c>
      <c r="G7882">
        <v>1438</v>
      </c>
    </row>
    <row r="7883" spans="1:7">
      <c r="A7883" s="2">
        <v>44036</v>
      </c>
      <c r="B7883" s="2">
        <f t="shared" si="246"/>
        <v>44043</v>
      </c>
      <c r="C7883" s="3">
        <f t="shared" si="247"/>
        <v>1</v>
      </c>
      <c r="D7883" t="s">
        <v>50</v>
      </c>
      <c r="E7883">
        <v>2</v>
      </c>
      <c r="F7883">
        <v>2746</v>
      </c>
      <c r="G7883">
        <v>17</v>
      </c>
    </row>
    <row r="7884" spans="1:7">
      <c r="A7884" s="2">
        <v>44036</v>
      </c>
      <c r="B7884" s="2">
        <f t="shared" si="246"/>
        <v>44043</v>
      </c>
      <c r="C7884" s="3">
        <f t="shared" si="247"/>
        <v>1</v>
      </c>
      <c r="D7884" t="s">
        <v>8</v>
      </c>
      <c r="E7884">
        <v>4</v>
      </c>
      <c r="F7884">
        <v>156392</v>
      </c>
      <c r="G7884">
        <v>3156</v>
      </c>
    </row>
    <row r="7885" spans="1:7">
      <c r="A7885" s="2">
        <v>44036</v>
      </c>
      <c r="B7885" s="2">
        <f t="shared" si="246"/>
        <v>44043</v>
      </c>
      <c r="C7885" s="3">
        <f t="shared" si="247"/>
        <v>1</v>
      </c>
      <c r="D7885" t="s">
        <v>44</v>
      </c>
      <c r="E7885">
        <v>5</v>
      </c>
      <c r="F7885">
        <v>37249</v>
      </c>
      <c r="G7885">
        <v>394</v>
      </c>
    </row>
    <row r="7886" spans="1:7">
      <c r="A7886" s="2">
        <v>44036</v>
      </c>
      <c r="B7886" s="2">
        <f t="shared" si="246"/>
        <v>44043</v>
      </c>
      <c r="C7886" s="3">
        <f t="shared" si="247"/>
        <v>1</v>
      </c>
      <c r="D7886" t="s">
        <v>7</v>
      </c>
      <c r="E7886">
        <v>6</v>
      </c>
      <c r="F7886">
        <v>443096</v>
      </c>
      <c r="G7886">
        <v>8325</v>
      </c>
    </row>
    <row r="7887" spans="1:7">
      <c r="A7887" s="2">
        <v>44036</v>
      </c>
      <c r="B7887" s="2">
        <f t="shared" si="246"/>
        <v>44043</v>
      </c>
      <c r="C7887" s="3">
        <f t="shared" si="247"/>
        <v>1</v>
      </c>
      <c r="D7887" t="s">
        <v>22</v>
      </c>
      <c r="E7887">
        <v>8</v>
      </c>
      <c r="F7887">
        <v>43098</v>
      </c>
      <c r="G7887">
        <v>1791</v>
      </c>
    </row>
    <row r="7888" spans="1:7">
      <c r="A7888" s="2">
        <v>44036</v>
      </c>
      <c r="B7888" s="2">
        <f t="shared" si="246"/>
        <v>44043</v>
      </c>
      <c r="C7888" s="3">
        <f t="shared" si="247"/>
        <v>1</v>
      </c>
      <c r="D7888" t="s">
        <v>38</v>
      </c>
      <c r="E7888">
        <v>9</v>
      </c>
      <c r="F7888">
        <v>48776</v>
      </c>
      <c r="G7888">
        <v>4413</v>
      </c>
    </row>
    <row r="7889" spans="1:7">
      <c r="A7889" s="2">
        <v>44036</v>
      </c>
      <c r="B7889" s="2">
        <f t="shared" si="246"/>
        <v>44043</v>
      </c>
      <c r="C7889" s="3">
        <f t="shared" si="247"/>
        <v>1</v>
      </c>
      <c r="D7889" t="s">
        <v>45</v>
      </c>
      <c r="E7889">
        <v>10</v>
      </c>
      <c r="F7889">
        <v>14202</v>
      </c>
      <c r="G7889">
        <v>578</v>
      </c>
    </row>
    <row r="7890" spans="1:7">
      <c r="A7890" s="2">
        <v>44036</v>
      </c>
      <c r="B7890" s="2">
        <f t="shared" si="246"/>
        <v>44043</v>
      </c>
      <c r="C7890" s="3">
        <f t="shared" si="247"/>
        <v>1</v>
      </c>
      <c r="D7890" t="s">
        <v>33</v>
      </c>
      <c r="E7890">
        <v>11</v>
      </c>
      <c r="F7890">
        <v>11649</v>
      </c>
      <c r="G7890">
        <v>581</v>
      </c>
    </row>
    <row r="7891" spans="1:7">
      <c r="A7891" s="2">
        <v>44036</v>
      </c>
      <c r="B7891" s="2">
        <f t="shared" si="246"/>
        <v>44043</v>
      </c>
      <c r="C7891" s="3">
        <f t="shared" si="247"/>
        <v>1</v>
      </c>
      <c r="D7891" t="s">
        <v>15</v>
      </c>
      <c r="E7891">
        <v>12</v>
      </c>
      <c r="F7891">
        <v>402304</v>
      </c>
      <c r="G7891">
        <v>5652</v>
      </c>
    </row>
    <row r="7892" spans="1:7">
      <c r="A7892" s="2">
        <v>44036</v>
      </c>
      <c r="B7892" s="2">
        <f t="shared" si="246"/>
        <v>44043</v>
      </c>
      <c r="C7892" s="3">
        <f t="shared" si="247"/>
        <v>1</v>
      </c>
      <c r="D7892" t="s">
        <v>18</v>
      </c>
      <c r="E7892">
        <v>13</v>
      </c>
      <c r="F7892">
        <v>147732</v>
      </c>
      <c r="G7892">
        <v>3368</v>
      </c>
    </row>
    <row r="7893" spans="1:7">
      <c r="A7893" s="2">
        <v>44036</v>
      </c>
      <c r="B7893" s="2">
        <f t="shared" si="246"/>
        <v>44043</v>
      </c>
      <c r="C7893" s="3">
        <f t="shared" si="247"/>
        <v>1</v>
      </c>
      <c r="D7893" t="s">
        <v>57</v>
      </c>
      <c r="E7893">
        <v>66</v>
      </c>
      <c r="F7893">
        <v>1306</v>
      </c>
      <c r="G7893">
        <v>6</v>
      </c>
    </row>
    <row r="7894" spans="1:7">
      <c r="A7894" s="2">
        <v>44036</v>
      </c>
      <c r="B7894" s="2">
        <f t="shared" si="246"/>
        <v>44043</v>
      </c>
      <c r="C7894" s="3">
        <f t="shared" si="247"/>
        <v>1</v>
      </c>
      <c r="D7894" t="s">
        <v>26</v>
      </c>
      <c r="E7894">
        <v>15</v>
      </c>
      <c r="F7894">
        <v>1526</v>
      </c>
      <c r="G7894">
        <v>25</v>
      </c>
    </row>
    <row r="7895" spans="1:7">
      <c r="A7895" s="2">
        <v>44036</v>
      </c>
      <c r="B7895" s="2">
        <f t="shared" si="246"/>
        <v>44043</v>
      </c>
      <c r="C7895" s="3">
        <f t="shared" si="247"/>
        <v>1</v>
      </c>
      <c r="D7895" t="s">
        <v>53</v>
      </c>
      <c r="E7895">
        <v>16</v>
      </c>
      <c r="F7895">
        <v>17411</v>
      </c>
      <c r="G7895">
        <v>148</v>
      </c>
    </row>
    <row r="7896" spans="1:7">
      <c r="A7896" s="2">
        <v>44036</v>
      </c>
      <c r="B7896" s="2">
        <f t="shared" si="246"/>
        <v>44043</v>
      </c>
      <c r="C7896" s="3">
        <f t="shared" si="247"/>
        <v>1</v>
      </c>
      <c r="D7896" t="s">
        <v>6</v>
      </c>
      <c r="E7896">
        <v>17</v>
      </c>
      <c r="F7896">
        <v>170376</v>
      </c>
      <c r="G7896">
        <v>7580</v>
      </c>
    </row>
    <row r="7897" spans="1:7">
      <c r="A7897" s="2">
        <v>44036</v>
      </c>
      <c r="B7897" s="2">
        <f t="shared" si="246"/>
        <v>44043</v>
      </c>
      <c r="C7897" s="3">
        <f t="shared" si="247"/>
        <v>1</v>
      </c>
      <c r="D7897" t="s">
        <v>27</v>
      </c>
      <c r="E7897">
        <v>18</v>
      </c>
      <c r="F7897">
        <v>62081</v>
      </c>
      <c r="G7897">
        <v>2884</v>
      </c>
    </row>
    <row r="7898" spans="1:7">
      <c r="A7898" s="2">
        <v>44036</v>
      </c>
      <c r="B7898" s="2">
        <f t="shared" si="246"/>
        <v>44043</v>
      </c>
      <c r="C7898" s="3">
        <f t="shared" si="247"/>
        <v>1</v>
      </c>
      <c r="D7898" t="s">
        <v>39</v>
      </c>
      <c r="E7898">
        <v>19</v>
      </c>
      <c r="F7898">
        <v>41434</v>
      </c>
      <c r="G7898">
        <v>826</v>
      </c>
    </row>
    <row r="7899" spans="1:7">
      <c r="A7899" s="2">
        <v>44036</v>
      </c>
      <c r="B7899" s="2">
        <f t="shared" si="246"/>
        <v>44043</v>
      </c>
      <c r="C7899" s="3">
        <f t="shared" si="247"/>
        <v>1</v>
      </c>
      <c r="D7899" t="s">
        <v>34</v>
      </c>
      <c r="E7899">
        <v>20</v>
      </c>
      <c r="F7899">
        <v>25403</v>
      </c>
      <c r="G7899">
        <v>330</v>
      </c>
    </row>
    <row r="7900" spans="1:7">
      <c r="A7900" s="2">
        <v>44036</v>
      </c>
      <c r="B7900" s="2">
        <f t="shared" si="246"/>
        <v>44043</v>
      </c>
      <c r="C7900" s="3">
        <f t="shared" si="247"/>
        <v>1</v>
      </c>
      <c r="D7900" t="s">
        <v>28</v>
      </c>
      <c r="E7900">
        <v>21</v>
      </c>
      <c r="F7900">
        <v>26628</v>
      </c>
      <c r="G7900">
        <v>715</v>
      </c>
    </row>
    <row r="7901" spans="1:7">
      <c r="A7901" s="2">
        <v>44036</v>
      </c>
      <c r="B7901" s="2">
        <f t="shared" si="246"/>
        <v>44043</v>
      </c>
      <c r="C7901" s="3">
        <f t="shared" si="247"/>
        <v>1</v>
      </c>
      <c r="D7901" t="s">
        <v>40</v>
      </c>
      <c r="E7901">
        <v>22</v>
      </c>
      <c r="F7901">
        <v>103846</v>
      </c>
      <c r="G7901">
        <v>3715</v>
      </c>
    </row>
    <row r="7902" spans="1:7">
      <c r="A7902" s="2">
        <v>44036</v>
      </c>
      <c r="B7902" s="2">
        <f t="shared" si="246"/>
        <v>44043</v>
      </c>
      <c r="C7902" s="3">
        <f t="shared" si="247"/>
        <v>1</v>
      </c>
      <c r="D7902" t="s">
        <v>51</v>
      </c>
      <c r="E7902">
        <v>23</v>
      </c>
      <c r="F7902">
        <v>3757</v>
      </c>
      <c r="G7902">
        <v>118</v>
      </c>
    </row>
    <row r="7903" spans="1:7">
      <c r="A7903" s="2">
        <v>44036</v>
      </c>
      <c r="B7903" s="2">
        <f t="shared" si="246"/>
        <v>44043</v>
      </c>
      <c r="C7903" s="3">
        <f t="shared" si="247"/>
        <v>1</v>
      </c>
      <c r="D7903" t="s">
        <v>23</v>
      </c>
      <c r="E7903">
        <v>24</v>
      </c>
      <c r="F7903">
        <v>82326</v>
      </c>
      <c r="G7903">
        <v>3422</v>
      </c>
    </row>
    <row r="7904" spans="1:7">
      <c r="A7904" s="2">
        <v>44036</v>
      </c>
      <c r="B7904" s="2">
        <f t="shared" si="246"/>
        <v>44043</v>
      </c>
      <c r="C7904" s="3">
        <f t="shared" si="247"/>
        <v>1</v>
      </c>
      <c r="D7904" t="s">
        <v>9</v>
      </c>
      <c r="E7904">
        <v>25</v>
      </c>
      <c r="F7904">
        <v>114985</v>
      </c>
      <c r="G7904">
        <v>8498</v>
      </c>
    </row>
    <row r="7905" spans="1:7">
      <c r="A7905" s="2">
        <v>44036</v>
      </c>
      <c r="B7905" s="2">
        <f t="shared" si="246"/>
        <v>44043</v>
      </c>
      <c r="C7905" s="3">
        <f t="shared" si="247"/>
        <v>1</v>
      </c>
      <c r="D7905" t="s">
        <v>42</v>
      </c>
      <c r="E7905">
        <v>26</v>
      </c>
      <c r="F7905">
        <v>85238</v>
      </c>
      <c r="G7905">
        <v>6402</v>
      </c>
    </row>
    <row r="7906" spans="1:7">
      <c r="A7906" s="2">
        <v>44036</v>
      </c>
      <c r="B7906" s="2">
        <f t="shared" si="246"/>
        <v>44043</v>
      </c>
      <c r="C7906" s="3">
        <f t="shared" si="247"/>
        <v>1</v>
      </c>
      <c r="D7906" t="s">
        <v>29</v>
      </c>
      <c r="E7906">
        <v>27</v>
      </c>
      <c r="F7906">
        <v>49528</v>
      </c>
      <c r="G7906">
        <v>1606</v>
      </c>
    </row>
    <row r="7907" spans="1:7">
      <c r="A7907" s="2">
        <v>44036</v>
      </c>
      <c r="B7907" s="2">
        <f t="shared" si="246"/>
        <v>44043</v>
      </c>
      <c r="C7907" s="3">
        <f t="shared" si="247"/>
        <v>1</v>
      </c>
      <c r="D7907" t="s">
        <v>46</v>
      </c>
      <c r="E7907">
        <v>28</v>
      </c>
      <c r="F7907">
        <v>49663</v>
      </c>
      <c r="G7907">
        <v>1463</v>
      </c>
    </row>
    <row r="7908" spans="1:7">
      <c r="A7908" s="2">
        <v>44036</v>
      </c>
      <c r="B7908" s="2">
        <f t="shared" si="246"/>
        <v>44043</v>
      </c>
      <c r="C7908" s="3">
        <f t="shared" si="247"/>
        <v>1</v>
      </c>
      <c r="D7908" t="s">
        <v>35</v>
      </c>
      <c r="E7908">
        <v>29</v>
      </c>
      <c r="F7908">
        <v>41224</v>
      </c>
      <c r="G7908">
        <v>1221</v>
      </c>
    </row>
    <row r="7909" spans="1:7">
      <c r="A7909" s="2">
        <v>44036</v>
      </c>
      <c r="B7909" s="2">
        <f t="shared" si="246"/>
        <v>44043</v>
      </c>
      <c r="C7909" s="3">
        <f t="shared" si="247"/>
        <v>1</v>
      </c>
      <c r="D7909" t="s">
        <v>54</v>
      </c>
      <c r="E7909">
        <v>30</v>
      </c>
      <c r="F7909">
        <v>3113</v>
      </c>
      <c r="G7909">
        <v>46</v>
      </c>
    </row>
    <row r="7910" spans="1:7">
      <c r="A7910" s="2">
        <v>44036</v>
      </c>
      <c r="B7910" s="2">
        <f t="shared" si="246"/>
        <v>44043</v>
      </c>
      <c r="C7910" s="3">
        <f t="shared" si="247"/>
        <v>1</v>
      </c>
      <c r="D7910" t="s">
        <v>12</v>
      </c>
      <c r="E7910">
        <v>31</v>
      </c>
      <c r="F7910">
        <v>24174</v>
      </c>
      <c r="G7910">
        <v>322</v>
      </c>
    </row>
    <row r="7911" spans="1:7">
      <c r="A7911" s="2">
        <v>44036</v>
      </c>
      <c r="B7911" s="2">
        <f t="shared" si="246"/>
        <v>44043</v>
      </c>
      <c r="C7911" s="3">
        <f t="shared" si="247"/>
        <v>1</v>
      </c>
      <c r="D7911" t="s">
        <v>24</v>
      </c>
      <c r="E7911">
        <v>32</v>
      </c>
      <c r="F7911">
        <v>41013</v>
      </c>
      <c r="G7911">
        <v>722</v>
      </c>
    </row>
    <row r="7912" spans="1:7">
      <c r="A7912" s="2">
        <v>44036</v>
      </c>
      <c r="B7912" s="2">
        <f t="shared" si="246"/>
        <v>44043</v>
      </c>
      <c r="C7912" s="3">
        <f t="shared" si="247"/>
        <v>1</v>
      </c>
      <c r="D7912" t="s">
        <v>19</v>
      </c>
      <c r="E7912">
        <v>33</v>
      </c>
      <c r="F7912">
        <v>6375</v>
      </c>
      <c r="G7912">
        <v>407</v>
      </c>
    </row>
    <row r="7913" spans="1:7">
      <c r="A7913" s="2">
        <v>44036</v>
      </c>
      <c r="B7913" s="2">
        <f t="shared" si="246"/>
        <v>44043</v>
      </c>
      <c r="C7913" s="3">
        <f t="shared" si="247"/>
        <v>1</v>
      </c>
      <c r="D7913" t="s">
        <v>21</v>
      </c>
      <c r="E7913">
        <v>34</v>
      </c>
      <c r="F7913">
        <v>180265</v>
      </c>
      <c r="G7913">
        <v>15765</v>
      </c>
    </row>
    <row r="7914" spans="1:7">
      <c r="A7914" s="2">
        <v>44036</v>
      </c>
      <c r="B7914" s="2">
        <f t="shared" si="246"/>
        <v>44043</v>
      </c>
      <c r="C7914" s="3">
        <f t="shared" si="247"/>
        <v>1</v>
      </c>
      <c r="D7914" t="s">
        <v>47</v>
      </c>
      <c r="E7914">
        <v>35</v>
      </c>
      <c r="F7914">
        <v>18475</v>
      </c>
      <c r="G7914">
        <v>601</v>
      </c>
    </row>
    <row r="7915" spans="1:7">
      <c r="A7915" s="2">
        <v>44036</v>
      </c>
      <c r="B7915" s="2">
        <f t="shared" si="246"/>
        <v>44043</v>
      </c>
      <c r="C7915" s="3">
        <f t="shared" si="247"/>
        <v>1</v>
      </c>
      <c r="D7915" t="s">
        <v>16</v>
      </c>
      <c r="E7915">
        <v>36</v>
      </c>
      <c r="F7915">
        <v>415163</v>
      </c>
      <c r="G7915">
        <v>32278</v>
      </c>
    </row>
    <row r="7916" spans="1:7">
      <c r="A7916" s="2">
        <v>44036</v>
      </c>
      <c r="B7916" s="2">
        <f t="shared" si="246"/>
        <v>44043</v>
      </c>
      <c r="C7916" s="3">
        <f t="shared" si="247"/>
        <v>1</v>
      </c>
      <c r="D7916" t="s">
        <v>20</v>
      </c>
      <c r="E7916">
        <v>37</v>
      </c>
      <c r="F7916">
        <v>109206</v>
      </c>
      <c r="G7916">
        <v>1769</v>
      </c>
    </row>
    <row r="7917" spans="1:7">
      <c r="A7917" s="2">
        <v>44036</v>
      </c>
      <c r="B7917" s="2">
        <f t="shared" si="246"/>
        <v>44043</v>
      </c>
      <c r="C7917" s="3">
        <f t="shared" si="247"/>
        <v>1</v>
      </c>
      <c r="D7917" t="s">
        <v>48</v>
      </c>
      <c r="E7917">
        <v>38</v>
      </c>
      <c r="F7917">
        <v>5618</v>
      </c>
      <c r="G7917">
        <v>103</v>
      </c>
    </row>
    <row r="7918" spans="1:7">
      <c r="A7918" s="2">
        <v>44036</v>
      </c>
      <c r="B7918" s="2">
        <f t="shared" si="246"/>
        <v>44043</v>
      </c>
      <c r="C7918" s="3">
        <f t="shared" si="247"/>
        <v>1</v>
      </c>
      <c r="D7918" t="s">
        <v>59</v>
      </c>
      <c r="E7918">
        <v>69</v>
      </c>
      <c r="F7918">
        <v>38</v>
      </c>
      <c r="G7918">
        <v>2</v>
      </c>
    </row>
    <row r="7919" spans="1:7">
      <c r="A7919" s="2">
        <v>44036</v>
      </c>
      <c r="B7919" s="2">
        <f t="shared" si="246"/>
        <v>44043</v>
      </c>
      <c r="C7919" s="3">
        <f t="shared" si="247"/>
        <v>1</v>
      </c>
      <c r="D7919" t="s">
        <v>41</v>
      </c>
      <c r="E7919">
        <v>39</v>
      </c>
      <c r="F7919">
        <v>81746</v>
      </c>
      <c r="G7919">
        <v>3297</v>
      </c>
    </row>
    <row r="7920" spans="1:7">
      <c r="A7920" s="2">
        <v>44036</v>
      </c>
      <c r="B7920" s="2">
        <f t="shared" si="246"/>
        <v>44043</v>
      </c>
      <c r="C7920" s="3">
        <f t="shared" si="247"/>
        <v>1</v>
      </c>
      <c r="D7920" t="s">
        <v>30</v>
      </c>
      <c r="E7920">
        <v>40</v>
      </c>
      <c r="F7920">
        <v>29116</v>
      </c>
      <c r="G7920">
        <v>484</v>
      </c>
    </row>
    <row r="7921" spans="1:7">
      <c r="A7921" s="2">
        <v>44036</v>
      </c>
      <c r="B7921" s="2">
        <f t="shared" si="246"/>
        <v>44043</v>
      </c>
      <c r="C7921" s="3">
        <f t="shared" si="247"/>
        <v>1</v>
      </c>
      <c r="D7921" t="s">
        <v>14</v>
      </c>
      <c r="E7921">
        <v>41</v>
      </c>
      <c r="F7921">
        <v>16172</v>
      </c>
      <c r="G7921">
        <v>285</v>
      </c>
    </row>
    <row r="7922" spans="1:7">
      <c r="A7922" s="2">
        <v>44036</v>
      </c>
      <c r="B7922" s="2">
        <f t="shared" si="246"/>
        <v>44043</v>
      </c>
      <c r="C7922" s="3">
        <f t="shared" si="247"/>
        <v>1</v>
      </c>
      <c r="D7922" t="s">
        <v>31</v>
      </c>
      <c r="E7922">
        <v>42</v>
      </c>
      <c r="F7922">
        <v>110342</v>
      </c>
      <c r="G7922">
        <v>7162</v>
      </c>
    </row>
    <row r="7923" spans="1:7">
      <c r="A7923" s="2">
        <v>44036</v>
      </c>
      <c r="B7923" s="2">
        <f t="shared" si="246"/>
        <v>44043</v>
      </c>
      <c r="C7923" s="3">
        <f t="shared" si="247"/>
        <v>1</v>
      </c>
      <c r="D7923" t="s">
        <v>55</v>
      </c>
      <c r="E7923">
        <v>72</v>
      </c>
      <c r="F7923">
        <v>13967</v>
      </c>
      <c r="G7923">
        <v>191</v>
      </c>
    </row>
    <row r="7924" spans="1:7">
      <c r="A7924" s="2">
        <v>44036</v>
      </c>
      <c r="B7924" s="2">
        <f t="shared" si="246"/>
        <v>44043</v>
      </c>
      <c r="C7924" s="3">
        <f t="shared" si="247"/>
        <v>1</v>
      </c>
      <c r="D7924" t="s">
        <v>17</v>
      </c>
      <c r="E7924">
        <v>44</v>
      </c>
      <c r="F7924">
        <v>18224</v>
      </c>
      <c r="G7924">
        <v>1002</v>
      </c>
    </row>
    <row r="7925" spans="1:7">
      <c r="A7925" s="2">
        <v>44036</v>
      </c>
      <c r="B7925" s="2">
        <f t="shared" si="246"/>
        <v>44043</v>
      </c>
      <c r="C7925" s="3">
        <f t="shared" si="247"/>
        <v>1</v>
      </c>
      <c r="D7925" t="s">
        <v>32</v>
      </c>
      <c r="E7925">
        <v>45</v>
      </c>
      <c r="F7925">
        <v>78607</v>
      </c>
      <c r="G7925">
        <v>1385</v>
      </c>
    </row>
    <row r="7926" spans="1:7">
      <c r="A7926" s="2">
        <v>44036</v>
      </c>
      <c r="B7926" s="2">
        <f t="shared" si="246"/>
        <v>44043</v>
      </c>
      <c r="C7926" s="3">
        <f t="shared" si="247"/>
        <v>1</v>
      </c>
      <c r="D7926" t="s">
        <v>43</v>
      </c>
      <c r="E7926">
        <v>46</v>
      </c>
      <c r="F7926">
        <v>8200</v>
      </c>
      <c r="G7926">
        <v>122</v>
      </c>
    </row>
    <row r="7927" spans="1:7">
      <c r="A7927" s="2">
        <v>44036</v>
      </c>
      <c r="B7927" s="2">
        <f t="shared" si="246"/>
        <v>44043</v>
      </c>
      <c r="C7927" s="3">
        <f t="shared" si="247"/>
        <v>1</v>
      </c>
      <c r="D7927" t="s">
        <v>25</v>
      </c>
      <c r="E7927">
        <v>47</v>
      </c>
      <c r="F7927">
        <v>86667</v>
      </c>
      <c r="G7927">
        <v>926</v>
      </c>
    </row>
    <row r="7928" spans="1:7">
      <c r="A7928" s="2">
        <v>44036</v>
      </c>
      <c r="B7928" s="2">
        <f t="shared" si="246"/>
        <v>44043</v>
      </c>
      <c r="C7928" s="3">
        <f t="shared" si="247"/>
        <v>1</v>
      </c>
      <c r="D7928" t="s">
        <v>11</v>
      </c>
      <c r="E7928">
        <v>48</v>
      </c>
      <c r="F7928">
        <v>383662</v>
      </c>
      <c r="G7928">
        <v>4876</v>
      </c>
    </row>
    <row r="7929" spans="1:7">
      <c r="A7929" s="2">
        <v>44036</v>
      </c>
      <c r="B7929" s="2">
        <f t="shared" si="246"/>
        <v>44043</v>
      </c>
      <c r="C7929" s="3">
        <f t="shared" si="247"/>
        <v>1</v>
      </c>
      <c r="D7929" t="s">
        <v>13</v>
      </c>
      <c r="E7929">
        <v>49</v>
      </c>
      <c r="F7929">
        <v>37063</v>
      </c>
      <c r="G7929">
        <v>277</v>
      </c>
    </row>
    <row r="7930" spans="1:7">
      <c r="A7930" s="2">
        <v>44036</v>
      </c>
      <c r="B7930" s="2">
        <f t="shared" si="246"/>
        <v>44043</v>
      </c>
      <c r="C7930" s="3">
        <f t="shared" si="247"/>
        <v>1</v>
      </c>
      <c r="D7930" t="s">
        <v>36</v>
      </c>
      <c r="E7930">
        <v>50</v>
      </c>
      <c r="F7930">
        <v>1385</v>
      </c>
      <c r="G7930">
        <v>56</v>
      </c>
    </row>
    <row r="7931" spans="1:7">
      <c r="A7931" s="2">
        <v>44036</v>
      </c>
      <c r="B7931" s="2">
        <f t="shared" si="246"/>
        <v>44043</v>
      </c>
      <c r="C7931" s="3">
        <f t="shared" si="247"/>
        <v>1</v>
      </c>
      <c r="D7931" t="s">
        <v>56</v>
      </c>
      <c r="E7931">
        <v>78</v>
      </c>
      <c r="F7931">
        <v>352</v>
      </c>
      <c r="G7931">
        <v>7</v>
      </c>
    </row>
    <row r="7932" spans="1:7">
      <c r="A7932" s="2">
        <v>44036</v>
      </c>
      <c r="B7932" s="2">
        <f t="shared" si="246"/>
        <v>44043</v>
      </c>
      <c r="C7932" s="3">
        <f t="shared" si="247"/>
        <v>1</v>
      </c>
      <c r="D7932" t="s">
        <v>37</v>
      </c>
      <c r="E7932">
        <v>51</v>
      </c>
      <c r="F7932">
        <v>82364</v>
      </c>
      <c r="G7932">
        <v>2067</v>
      </c>
    </row>
    <row r="7933" spans="1:7">
      <c r="A7933" s="2">
        <v>44036</v>
      </c>
      <c r="B7933" s="2">
        <f t="shared" si="246"/>
        <v>44043</v>
      </c>
      <c r="C7933" s="3">
        <f t="shared" si="247"/>
        <v>1</v>
      </c>
      <c r="D7933" t="s">
        <v>5</v>
      </c>
      <c r="E7933">
        <v>53</v>
      </c>
      <c r="F7933">
        <v>53278</v>
      </c>
      <c r="G7933">
        <v>1590</v>
      </c>
    </row>
    <row r="7934" spans="1:7">
      <c r="A7934" s="2">
        <v>44036</v>
      </c>
      <c r="B7934" s="2">
        <f t="shared" si="246"/>
        <v>44043</v>
      </c>
      <c r="C7934" s="3">
        <f t="shared" si="247"/>
        <v>1</v>
      </c>
      <c r="D7934" t="s">
        <v>58</v>
      </c>
      <c r="E7934">
        <v>54</v>
      </c>
      <c r="F7934">
        <v>5695</v>
      </c>
      <c r="G7934">
        <v>103</v>
      </c>
    </row>
    <row r="7935" spans="1:7">
      <c r="A7935" s="2">
        <v>44036</v>
      </c>
      <c r="B7935" s="2">
        <f t="shared" si="246"/>
        <v>44043</v>
      </c>
      <c r="C7935" s="3">
        <f t="shared" si="247"/>
        <v>1</v>
      </c>
      <c r="D7935" t="s">
        <v>10</v>
      </c>
      <c r="E7935">
        <v>55</v>
      </c>
      <c r="F7935">
        <v>50895</v>
      </c>
      <c r="G7935">
        <v>887</v>
      </c>
    </row>
    <row r="7936" spans="1:7">
      <c r="A7936" s="2">
        <v>44036</v>
      </c>
      <c r="B7936" s="2">
        <f t="shared" si="246"/>
        <v>44043</v>
      </c>
      <c r="C7936" s="3">
        <f t="shared" si="247"/>
        <v>1</v>
      </c>
      <c r="D7936" t="s">
        <v>49</v>
      </c>
      <c r="E7936">
        <v>56</v>
      </c>
      <c r="F7936">
        <v>2405</v>
      </c>
      <c r="G7936">
        <v>25</v>
      </c>
    </row>
    <row r="7937" spans="1:7">
      <c r="A7937" s="2">
        <v>44037</v>
      </c>
      <c r="B7937" s="2">
        <f t="shared" si="246"/>
        <v>44043</v>
      </c>
      <c r="C7937" s="3">
        <f t="shared" si="247"/>
        <v>1</v>
      </c>
      <c r="D7937" t="s">
        <v>52</v>
      </c>
      <c r="E7937">
        <v>1</v>
      </c>
      <c r="F7937">
        <v>78130</v>
      </c>
      <c r="G7937">
        <v>1456</v>
      </c>
    </row>
    <row r="7938" spans="1:7">
      <c r="A7938" s="2">
        <v>44037</v>
      </c>
      <c r="B7938" s="2">
        <f t="shared" si="246"/>
        <v>44043</v>
      </c>
      <c r="C7938" s="3">
        <f t="shared" si="247"/>
        <v>1</v>
      </c>
      <c r="D7938" t="s">
        <v>50</v>
      </c>
      <c r="E7938">
        <v>2</v>
      </c>
      <c r="F7938">
        <v>2866</v>
      </c>
      <c r="G7938">
        <v>18</v>
      </c>
    </row>
    <row r="7939" spans="1:7">
      <c r="A7939" s="2">
        <v>44037</v>
      </c>
      <c r="B7939" s="2">
        <f t="shared" si="246"/>
        <v>44043</v>
      </c>
      <c r="C7939" s="3">
        <f t="shared" si="247"/>
        <v>1</v>
      </c>
      <c r="D7939" t="s">
        <v>8</v>
      </c>
      <c r="E7939">
        <v>4</v>
      </c>
      <c r="F7939">
        <v>160055</v>
      </c>
      <c r="G7939">
        <v>3288</v>
      </c>
    </row>
    <row r="7940" spans="1:7">
      <c r="A7940" s="2">
        <v>44037</v>
      </c>
      <c r="B7940" s="2">
        <f t="shared" ref="B7940:B8003" si="248">EOMONTH(A7940,0)</f>
        <v>44043</v>
      </c>
      <c r="C7940" s="3">
        <f t="shared" ref="C7940:C8003" si="249">IF(A7940=B7940,0,1)</f>
        <v>1</v>
      </c>
      <c r="D7940" t="s">
        <v>44</v>
      </c>
      <c r="E7940">
        <v>5</v>
      </c>
      <c r="F7940">
        <v>37981</v>
      </c>
      <c r="G7940">
        <v>399</v>
      </c>
    </row>
    <row r="7941" spans="1:7">
      <c r="A7941" s="2">
        <v>44037</v>
      </c>
      <c r="B7941" s="2">
        <f t="shared" si="248"/>
        <v>44043</v>
      </c>
      <c r="C7941" s="3">
        <f t="shared" si="249"/>
        <v>1</v>
      </c>
      <c r="D7941" t="s">
        <v>7</v>
      </c>
      <c r="E7941">
        <v>6</v>
      </c>
      <c r="F7941">
        <v>453327</v>
      </c>
      <c r="G7941">
        <v>8428</v>
      </c>
    </row>
    <row r="7942" spans="1:7">
      <c r="A7942" s="2">
        <v>44037</v>
      </c>
      <c r="B7942" s="2">
        <f t="shared" si="248"/>
        <v>44043</v>
      </c>
      <c r="C7942" s="3">
        <f t="shared" si="249"/>
        <v>1</v>
      </c>
      <c r="D7942" t="s">
        <v>22</v>
      </c>
      <c r="E7942">
        <v>8</v>
      </c>
      <c r="F7942">
        <v>43847</v>
      </c>
      <c r="G7942">
        <v>1795</v>
      </c>
    </row>
    <row r="7943" spans="1:7">
      <c r="A7943" s="2">
        <v>44037</v>
      </c>
      <c r="B7943" s="2">
        <f t="shared" si="248"/>
        <v>44043</v>
      </c>
      <c r="C7943" s="3">
        <f t="shared" si="249"/>
        <v>1</v>
      </c>
      <c r="D7943" t="s">
        <v>38</v>
      </c>
      <c r="E7943">
        <v>9</v>
      </c>
      <c r="F7943">
        <v>48776</v>
      </c>
      <c r="G7943">
        <v>4413</v>
      </c>
    </row>
    <row r="7944" spans="1:7">
      <c r="A7944" s="2">
        <v>44037</v>
      </c>
      <c r="B7944" s="2">
        <f t="shared" si="248"/>
        <v>44043</v>
      </c>
      <c r="C7944" s="3">
        <f t="shared" si="249"/>
        <v>1</v>
      </c>
      <c r="D7944" t="s">
        <v>45</v>
      </c>
      <c r="E7944">
        <v>10</v>
      </c>
      <c r="F7944">
        <v>14175</v>
      </c>
      <c r="G7944">
        <v>579</v>
      </c>
    </row>
    <row r="7945" spans="1:7">
      <c r="A7945" s="2">
        <v>44037</v>
      </c>
      <c r="B7945" s="2">
        <f t="shared" si="248"/>
        <v>44043</v>
      </c>
      <c r="C7945" s="3">
        <f t="shared" si="249"/>
        <v>1</v>
      </c>
      <c r="D7945" t="s">
        <v>33</v>
      </c>
      <c r="E7945">
        <v>11</v>
      </c>
      <c r="F7945">
        <v>11717</v>
      </c>
      <c r="G7945">
        <v>581</v>
      </c>
    </row>
    <row r="7946" spans="1:7">
      <c r="A7946" s="2">
        <v>44037</v>
      </c>
      <c r="B7946" s="2">
        <f t="shared" si="248"/>
        <v>44043</v>
      </c>
      <c r="C7946" s="3">
        <f t="shared" si="249"/>
        <v>1</v>
      </c>
      <c r="D7946" t="s">
        <v>15</v>
      </c>
      <c r="E7946">
        <v>12</v>
      </c>
      <c r="F7946">
        <v>414503</v>
      </c>
      <c r="G7946">
        <v>5776</v>
      </c>
    </row>
    <row r="7947" spans="1:7">
      <c r="A7947" s="2">
        <v>44037</v>
      </c>
      <c r="B7947" s="2">
        <f t="shared" si="248"/>
        <v>44043</v>
      </c>
      <c r="C7947" s="3">
        <f t="shared" si="249"/>
        <v>1</v>
      </c>
      <c r="D7947" t="s">
        <v>18</v>
      </c>
      <c r="E7947">
        <v>13</v>
      </c>
      <c r="F7947">
        <v>151262</v>
      </c>
      <c r="G7947">
        <v>3421</v>
      </c>
    </row>
    <row r="7948" spans="1:7">
      <c r="A7948" s="2">
        <v>44037</v>
      </c>
      <c r="B7948" s="2">
        <f t="shared" si="248"/>
        <v>44043</v>
      </c>
      <c r="C7948" s="3">
        <f t="shared" si="249"/>
        <v>1</v>
      </c>
      <c r="D7948" t="s">
        <v>57</v>
      </c>
      <c r="E7948">
        <v>66</v>
      </c>
      <c r="F7948">
        <v>1306</v>
      </c>
      <c r="G7948">
        <v>6</v>
      </c>
    </row>
    <row r="7949" spans="1:7">
      <c r="A7949" s="2">
        <v>44037</v>
      </c>
      <c r="B7949" s="2">
        <f t="shared" si="248"/>
        <v>44043</v>
      </c>
      <c r="C7949" s="3">
        <f t="shared" si="249"/>
        <v>1</v>
      </c>
      <c r="D7949" t="s">
        <v>26</v>
      </c>
      <c r="E7949">
        <v>15</v>
      </c>
      <c r="F7949">
        <v>1597</v>
      </c>
      <c r="G7949">
        <v>25</v>
      </c>
    </row>
    <row r="7950" spans="1:7">
      <c r="A7950" s="2">
        <v>44037</v>
      </c>
      <c r="B7950" s="2">
        <f t="shared" si="248"/>
        <v>44043</v>
      </c>
      <c r="C7950" s="3">
        <f t="shared" si="249"/>
        <v>1</v>
      </c>
      <c r="D7950" t="s">
        <v>53</v>
      </c>
      <c r="E7950">
        <v>16</v>
      </c>
      <c r="F7950">
        <v>17920</v>
      </c>
      <c r="G7950">
        <v>150</v>
      </c>
    </row>
    <row r="7951" spans="1:7">
      <c r="A7951" s="2">
        <v>44037</v>
      </c>
      <c r="B7951" s="2">
        <f t="shared" si="248"/>
        <v>44043</v>
      </c>
      <c r="C7951" s="3">
        <f t="shared" si="249"/>
        <v>1</v>
      </c>
      <c r="D7951" t="s">
        <v>6</v>
      </c>
      <c r="E7951">
        <v>17</v>
      </c>
      <c r="F7951">
        <v>171669</v>
      </c>
      <c r="G7951">
        <v>7593</v>
      </c>
    </row>
    <row r="7952" spans="1:7">
      <c r="A7952" s="2">
        <v>44037</v>
      </c>
      <c r="B7952" s="2">
        <f t="shared" si="248"/>
        <v>44043</v>
      </c>
      <c r="C7952" s="3">
        <f t="shared" si="249"/>
        <v>1</v>
      </c>
      <c r="D7952" t="s">
        <v>27</v>
      </c>
      <c r="E7952">
        <v>18</v>
      </c>
      <c r="F7952">
        <v>63030</v>
      </c>
      <c r="G7952">
        <v>2895</v>
      </c>
    </row>
    <row r="7953" spans="1:7">
      <c r="A7953" s="2">
        <v>44037</v>
      </c>
      <c r="B7953" s="2">
        <f t="shared" si="248"/>
        <v>44043</v>
      </c>
      <c r="C7953" s="3">
        <f t="shared" si="249"/>
        <v>1</v>
      </c>
      <c r="D7953" t="s">
        <v>39</v>
      </c>
      <c r="E7953">
        <v>19</v>
      </c>
      <c r="F7953">
        <v>41886</v>
      </c>
      <c r="G7953">
        <v>826</v>
      </c>
    </row>
    <row r="7954" spans="1:7">
      <c r="A7954" s="2">
        <v>44037</v>
      </c>
      <c r="B7954" s="2">
        <f t="shared" si="248"/>
        <v>44043</v>
      </c>
      <c r="C7954" s="3">
        <f t="shared" si="249"/>
        <v>1</v>
      </c>
      <c r="D7954" t="s">
        <v>34</v>
      </c>
      <c r="E7954">
        <v>20</v>
      </c>
      <c r="F7954">
        <v>25464</v>
      </c>
      <c r="G7954">
        <v>333</v>
      </c>
    </row>
    <row r="7955" spans="1:7">
      <c r="A7955" s="2">
        <v>44037</v>
      </c>
      <c r="B7955" s="2">
        <f t="shared" si="248"/>
        <v>44043</v>
      </c>
      <c r="C7955" s="3">
        <f t="shared" si="249"/>
        <v>1</v>
      </c>
      <c r="D7955" t="s">
        <v>28</v>
      </c>
      <c r="E7955">
        <v>21</v>
      </c>
      <c r="F7955">
        <v>27395</v>
      </c>
      <c r="G7955">
        <v>717</v>
      </c>
    </row>
    <row r="7956" spans="1:7">
      <c r="A7956" s="2">
        <v>44037</v>
      </c>
      <c r="B7956" s="2">
        <f t="shared" si="248"/>
        <v>44043</v>
      </c>
      <c r="C7956" s="3">
        <f t="shared" si="249"/>
        <v>1</v>
      </c>
      <c r="D7956" t="s">
        <v>40</v>
      </c>
      <c r="E7956">
        <v>22</v>
      </c>
      <c r="F7956">
        <v>103846</v>
      </c>
      <c r="G7956">
        <v>3715</v>
      </c>
    </row>
    <row r="7957" spans="1:7">
      <c r="A7957" s="2">
        <v>44037</v>
      </c>
      <c r="B7957" s="2">
        <f t="shared" si="248"/>
        <v>44043</v>
      </c>
      <c r="C7957" s="3">
        <f t="shared" si="249"/>
        <v>1</v>
      </c>
      <c r="D7957" t="s">
        <v>51</v>
      </c>
      <c r="E7957">
        <v>23</v>
      </c>
      <c r="F7957">
        <v>3790</v>
      </c>
      <c r="G7957">
        <v>119</v>
      </c>
    </row>
    <row r="7958" spans="1:7">
      <c r="A7958" s="2">
        <v>44037</v>
      </c>
      <c r="B7958" s="2">
        <f t="shared" si="248"/>
        <v>44043</v>
      </c>
      <c r="C7958" s="3">
        <f t="shared" si="249"/>
        <v>1</v>
      </c>
      <c r="D7958" t="s">
        <v>23</v>
      </c>
      <c r="E7958">
        <v>24</v>
      </c>
      <c r="F7958">
        <v>83617</v>
      </c>
      <c r="G7958">
        <v>3433</v>
      </c>
    </row>
    <row r="7959" spans="1:7">
      <c r="A7959" s="2">
        <v>44037</v>
      </c>
      <c r="B7959" s="2">
        <f t="shared" si="248"/>
        <v>44043</v>
      </c>
      <c r="C7959" s="3">
        <f t="shared" si="249"/>
        <v>1</v>
      </c>
      <c r="D7959" t="s">
        <v>9</v>
      </c>
      <c r="E7959">
        <v>25</v>
      </c>
      <c r="F7959">
        <v>115268</v>
      </c>
      <c r="G7959">
        <v>8510</v>
      </c>
    </row>
    <row r="7960" spans="1:7">
      <c r="A7960" s="2">
        <v>44037</v>
      </c>
      <c r="B7960" s="2">
        <f t="shared" si="248"/>
        <v>44043</v>
      </c>
      <c r="C7960" s="3">
        <f t="shared" si="249"/>
        <v>1</v>
      </c>
      <c r="D7960" t="s">
        <v>42</v>
      </c>
      <c r="E7960">
        <v>26</v>
      </c>
      <c r="F7960">
        <v>85665</v>
      </c>
      <c r="G7960">
        <v>6402</v>
      </c>
    </row>
    <row r="7961" spans="1:7">
      <c r="A7961" s="2">
        <v>44037</v>
      </c>
      <c r="B7961" s="2">
        <f t="shared" si="248"/>
        <v>44043</v>
      </c>
      <c r="C7961" s="3">
        <f t="shared" si="249"/>
        <v>1</v>
      </c>
      <c r="D7961" t="s">
        <v>29</v>
      </c>
      <c r="E7961">
        <v>27</v>
      </c>
      <c r="F7961">
        <v>50331</v>
      </c>
      <c r="G7961">
        <v>1611</v>
      </c>
    </row>
    <row r="7962" spans="1:7">
      <c r="A7962" s="2">
        <v>44037</v>
      </c>
      <c r="B7962" s="2">
        <f t="shared" si="248"/>
        <v>44043</v>
      </c>
      <c r="C7962" s="3">
        <f t="shared" si="249"/>
        <v>1</v>
      </c>
      <c r="D7962" t="s">
        <v>46</v>
      </c>
      <c r="E7962">
        <v>28</v>
      </c>
      <c r="F7962">
        <v>51097</v>
      </c>
      <c r="G7962">
        <v>1480</v>
      </c>
    </row>
    <row r="7963" spans="1:7">
      <c r="A7963" s="2">
        <v>44037</v>
      </c>
      <c r="B7963" s="2">
        <f t="shared" si="248"/>
        <v>44043</v>
      </c>
      <c r="C7963" s="3">
        <f t="shared" si="249"/>
        <v>1</v>
      </c>
      <c r="D7963" t="s">
        <v>35</v>
      </c>
      <c r="E7963">
        <v>29</v>
      </c>
      <c r="F7963">
        <v>42310</v>
      </c>
      <c r="G7963">
        <v>1224</v>
      </c>
    </row>
    <row r="7964" spans="1:7">
      <c r="A7964" s="2">
        <v>44037</v>
      </c>
      <c r="B7964" s="2">
        <f t="shared" si="248"/>
        <v>44043</v>
      </c>
      <c r="C7964" s="3">
        <f t="shared" si="249"/>
        <v>1</v>
      </c>
      <c r="D7964" t="s">
        <v>54</v>
      </c>
      <c r="E7964">
        <v>30</v>
      </c>
      <c r="F7964">
        <v>3260</v>
      </c>
      <c r="G7964">
        <v>46</v>
      </c>
    </row>
    <row r="7965" spans="1:7">
      <c r="A7965" s="2">
        <v>44037</v>
      </c>
      <c r="B7965" s="2">
        <f t="shared" si="248"/>
        <v>44043</v>
      </c>
      <c r="C7965" s="3">
        <f t="shared" si="249"/>
        <v>1</v>
      </c>
      <c r="D7965" t="s">
        <v>12</v>
      </c>
      <c r="E7965">
        <v>31</v>
      </c>
      <c r="F7965">
        <v>24412</v>
      </c>
      <c r="G7965">
        <v>322</v>
      </c>
    </row>
    <row r="7966" spans="1:7">
      <c r="A7966" s="2">
        <v>44037</v>
      </c>
      <c r="B7966" s="2">
        <f t="shared" si="248"/>
        <v>44043</v>
      </c>
      <c r="C7966" s="3">
        <f t="shared" si="249"/>
        <v>1</v>
      </c>
      <c r="D7966" t="s">
        <v>24</v>
      </c>
      <c r="E7966">
        <v>32</v>
      </c>
      <c r="F7966">
        <v>41993</v>
      </c>
      <c r="G7966">
        <v>733</v>
      </c>
    </row>
    <row r="7967" spans="1:7">
      <c r="A7967" s="2">
        <v>44037</v>
      </c>
      <c r="B7967" s="2">
        <f t="shared" si="248"/>
        <v>44043</v>
      </c>
      <c r="C7967" s="3">
        <f t="shared" si="249"/>
        <v>1</v>
      </c>
      <c r="D7967" t="s">
        <v>19</v>
      </c>
      <c r="E7967">
        <v>33</v>
      </c>
      <c r="F7967">
        <v>6415</v>
      </c>
      <c r="G7967">
        <v>409</v>
      </c>
    </row>
    <row r="7968" spans="1:7">
      <c r="A7968" s="2">
        <v>44037</v>
      </c>
      <c r="B7968" s="2">
        <f t="shared" si="248"/>
        <v>44043</v>
      </c>
      <c r="C7968" s="3">
        <f t="shared" si="249"/>
        <v>1</v>
      </c>
      <c r="D7968" t="s">
        <v>21</v>
      </c>
      <c r="E7968">
        <v>34</v>
      </c>
      <c r="F7968">
        <v>180778</v>
      </c>
      <c r="G7968">
        <v>15776</v>
      </c>
    </row>
    <row r="7969" spans="1:7">
      <c r="A7969" s="2">
        <v>44037</v>
      </c>
      <c r="B7969" s="2">
        <f t="shared" si="248"/>
        <v>44043</v>
      </c>
      <c r="C7969" s="3">
        <f t="shared" si="249"/>
        <v>1</v>
      </c>
      <c r="D7969" t="s">
        <v>47</v>
      </c>
      <c r="E7969">
        <v>35</v>
      </c>
      <c r="F7969">
        <v>18788</v>
      </c>
      <c r="G7969">
        <v>607</v>
      </c>
    </row>
    <row r="7970" spans="1:7">
      <c r="A7970" s="2">
        <v>44037</v>
      </c>
      <c r="B7970" s="2">
        <f t="shared" si="248"/>
        <v>44043</v>
      </c>
      <c r="C7970" s="3">
        <f t="shared" si="249"/>
        <v>1</v>
      </c>
      <c r="D7970" t="s">
        <v>16</v>
      </c>
      <c r="E7970">
        <v>36</v>
      </c>
      <c r="F7970">
        <v>415911</v>
      </c>
      <c r="G7970">
        <v>32295</v>
      </c>
    </row>
    <row r="7971" spans="1:7">
      <c r="A7971" s="2">
        <v>44037</v>
      </c>
      <c r="B7971" s="2">
        <f t="shared" si="248"/>
        <v>44043</v>
      </c>
      <c r="C7971" s="3">
        <f t="shared" si="249"/>
        <v>1</v>
      </c>
      <c r="D7971" t="s">
        <v>20</v>
      </c>
      <c r="E7971">
        <v>37</v>
      </c>
      <c r="F7971">
        <v>111282</v>
      </c>
      <c r="G7971">
        <v>1801</v>
      </c>
    </row>
    <row r="7972" spans="1:7">
      <c r="A7972" s="2">
        <v>44037</v>
      </c>
      <c r="B7972" s="2">
        <f t="shared" si="248"/>
        <v>44043</v>
      </c>
      <c r="C7972" s="3">
        <f t="shared" si="249"/>
        <v>1</v>
      </c>
      <c r="D7972" t="s">
        <v>48</v>
      </c>
      <c r="E7972">
        <v>38</v>
      </c>
      <c r="F7972">
        <v>5740</v>
      </c>
      <c r="G7972">
        <v>103</v>
      </c>
    </row>
    <row r="7973" spans="1:7">
      <c r="A7973" s="2">
        <v>44037</v>
      </c>
      <c r="B7973" s="2">
        <f t="shared" si="248"/>
        <v>44043</v>
      </c>
      <c r="C7973" s="3">
        <f t="shared" si="249"/>
        <v>1</v>
      </c>
      <c r="D7973" t="s">
        <v>59</v>
      </c>
      <c r="E7973">
        <v>69</v>
      </c>
      <c r="F7973">
        <v>40</v>
      </c>
      <c r="G7973">
        <v>2</v>
      </c>
    </row>
    <row r="7974" spans="1:7">
      <c r="A7974" s="2">
        <v>44037</v>
      </c>
      <c r="B7974" s="2">
        <f t="shared" si="248"/>
        <v>44043</v>
      </c>
      <c r="C7974" s="3">
        <f t="shared" si="249"/>
        <v>1</v>
      </c>
      <c r="D7974" t="s">
        <v>41</v>
      </c>
      <c r="E7974">
        <v>39</v>
      </c>
      <c r="F7974">
        <v>83184</v>
      </c>
      <c r="G7974">
        <v>3297</v>
      </c>
    </row>
    <row r="7975" spans="1:7">
      <c r="A7975" s="2">
        <v>44037</v>
      </c>
      <c r="B7975" s="2">
        <f t="shared" si="248"/>
        <v>44043</v>
      </c>
      <c r="C7975" s="3">
        <f t="shared" si="249"/>
        <v>1</v>
      </c>
      <c r="D7975" t="s">
        <v>30</v>
      </c>
      <c r="E7975">
        <v>40</v>
      </c>
      <c r="F7975">
        <v>30081</v>
      </c>
      <c r="G7975">
        <v>496</v>
      </c>
    </row>
    <row r="7976" spans="1:7">
      <c r="A7976" s="2">
        <v>44037</v>
      </c>
      <c r="B7976" s="2">
        <f t="shared" si="248"/>
        <v>44043</v>
      </c>
      <c r="C7976" s="3">
        <f t="shared" si="249"/>
        <v>1</v>
      </c>
      <c r="D7976" t="s">
        <v>14</v>
      </c>
      <c r="E7976">
        <v>41</v>
      </c>
      <c r="F7976">
        <v>16492</v>
      </c>
      <c r="G7976">
        <v>286</v>
      </c>
    </row>
    <row r="7977" spans="1:7">
      <c r="A7977" s="2">
        <v>44037</v>
      </c>
      <c r="B7977" s="2">
        <f t="shared" si="248"/>
        <v>44043</v>
      </c>
      <c r="C7977" s="3">
        <f t="shared" si="249"/>
        <v>1</v>
      </c>
      <c r="D7977" t="s">
        <v>31</v>
      </c>
      <c r="E7977">
        <v>42</v>
      </c>
      <c r="F7977">
        <v>111121</v>
      </c>
      <c r="G7977">
        <v>7167</v>
      </c>
    </row>
    <row r="7978" spans="1:7">
      <c r="A7978" s="2">
        <v>44037</v>
      </c>
      <c r="B7978" s="2">
        <f t="shared" si="248"/>
        <v>44043</v>
      </c>
      <c r="C7978" s="3">
        <f t="shared" si="249"/>
        <v>1</v>
      </c>
      <c r="D7978" t="s">
        <v>55</v>
      </c>
      <c r="E7978">
        <v>72</v>
      </c>
      <c r="F7978">
        <v>14540</v>
      </c>
      <c r="G7978">
        <v>201</v>
      </c>
    </row>
    <row r="7979" spans="1:7">
      <c r="A7979" s="2">
        <v>44037</v>
      </c>
      <c r="B7979" s="2">
        <f t="shared" si="248"/>
        <v>44043</v>
      </c>
      <c r="C7979" s="3">
        <f t="shared" si="249"/>
        <v>1</v>
      </c>
      <c r="D7979" t="s">
        <v>17</v>
      </c>
      <c r="E7979">
        <v>44</v>
      </c>
      <c r="F7979">
        <v>18224</v>
      </c>
      <c r="G7979">
        <v>1002</v>
      </c>
    </row>
    <row r="7980" spans="1:7">
      <c r="A7980" s="2">
        <v>44037</v>
      </c>
      <c r="B7980" s="2">
        <f t="shared" si="248"/>
        <v>44043</v>
      </c>
      <c r="C7980" s="3">
        <f t="shared" si="249"/>
        <v>1</v>
      </c>
      <c r="D7980" t="s">
        <v>32</v>
      </c>
      <c r="E7980">
        <v>45</v>
      </c>
      <c r="F7980">
        <v>80008</v>
      </c>
      <c r="G7980">
        <v>1465</v>
      </c>
    </row>
    <row r="7981" spans="1:7">
      <c r="A7981" s="2">
        <v>44037</v>
      </c>
      <c r="B7981" s="2">
        <f t="shared" si="248"/>
        <v>44043</v>
      </c>
      <c r="C7981" s="3">
        <f t="shared" si="249"/>
        <v>1</v>
      </c>
      <c r="D7981" t="s">
        <v>43</v>
      </c>
      <c r="E7981">
        <v>46</v>
      </c>
      <c r="F7981">
        <v>8305</v>
      </c>
      <c r="G7981">
        <v>122</v>
      </c>
    </row>
    <row r="7982" spans="1:7">
      <c r="A7982" s="2">
        <v>44037</v>
      </c>
      <c r="B7982" s="2">
        <f t="shared" si="248"/>
        <v>44043</v>
      </c>
      <c r="C7982" s="3">
        <f t="shared" si="249"/>
        <v>1</v>
      </c>
      <c r="D7982" t="s">
        <v>25</v>
      </c>
      <c r="E7982">
        <v>47</v>
      </c>
      <c r="F7982">
        <v>88459</v>
      </c>
      <c r="G7982">
        <v>953</v>
      </c>
    </row>
    <row r="7983" spans="1:7">
      <c r="A7983" s="2">
        <v>44037</v>
      </c>
      <c r="B7983" s="2">
        <f t="shared" si="248"/>
        <v>44043</v>
      </c>
      <c r="C7983" s="3">
        <f t="shared" si="249"/>
        <v>1</v>
      </c>
      <c r="D7983" t="s">
        <v>11</v>
      </c>
      <c r="E7983">
        <v>48</v>
      </c>
      <c r="F7983">
        <v>391609</v>
      </c>
      <c r="G7983">
        <v>5002</v>
      </c>
    </row>
    <row r="7984" spans="1:7">
      <c r="A7984" s="2">
        <v>44037</v>
      </c>
      <c r="B7984" s="2">
        <f t="shared" si="248"/>
        <v>44043</v>
      </c>
      <c r="C7984" s="3">
        <f t="shared" si="249"/>
        <v>1</v>
      </c>
      <c r="D7984" t="s">
        <v>13</v>
      </c>
      <c r="E7984">
        <v>49</v>
      </c>
      <c r="F7984">
        <v>37623</v>
      </c>
      <c r="G7984">
        <v>278</v>
      </c>
    </row>
    <row r="7985" spans="1:7">
      <c r="A7985" s="2">
        <v>44037</v>
      </c>
      <c r="B7985" s="2">
        <f t="shared" si="248"/>
        <v>44043</v>
      </c>
      <c r="C7985" s="3">
        <f t="shared" si="249"/>
        <v>1</v>
      </c>
      <c r="D7985" t="s">
        <v>36</v>
      </c>
      <c r="E7985">
        <v>50</v>
      </c>
      <c r="F7985">
        <v>1396</v>
      </c>
      <c r="G7985">
        <v>56</v>
      </c>
    </row>
    <row r="7986" spans="1:7">
      <c r="A7986" s="2">
        <v>44037</v>
      </c>
      <c r="B7986" s="2">
        <f t="shared" si="248"/>
        <v>44043</v>
      </c>
      <c r="C7986" s="3">
        <f t="shared" si="249"/>
        <v>1</v>
      </c>
      <c r="D7986" t="s">
        <v>56</v>
      </c>
      <c r="E7986">
        <v>78</v>
      </c>
      <c r="F7986">
        <v>352</v>
      </c>
      <c r="G7986">
        <v>7</v>
      </c>
    </row>
    <row r="7987" spans="1:7">
      <c r="A7987" s="2">
        <v>44037</v>
      </c>
      <c r="B7987" s="2">
        <f t="shared" si="248"/>
        <v>44043</v>
      </c>
      <c r="C7987" s="3">
        <f t="shared" si="249"/>
        <v>1</v>
      </c>
      <c r="D7987" t="s">
        <v>37</v>
      </c>
      <c r="E7987">
        <v>51</v>
      </c>
      <c r="F7987">
        <v>83609</v>
      </c>
      <c r="G7987">
        <v>2075</v>
      </c>
    </row>
    <row r="7988" spans="1:7">
      <c r="A7988" s="2">
        <v>44037</v>
      </c>
      <c r="B7988" s="2">
        <f t="shared" si="248"/>
        <v>44043</v>
      </c>
      <c r="C7988" s="3">
        <f t="shared" si="249"/>
        <v>1</v>
      </c>
      <c r="D7988" t="s">
        <v>5</v>
      </c>
      <c r="E7988">
        <v>53</v>
      </c>
      <c r="F7988">
        <v>53883</v>
      </c>
      <c r="G7988">
        <v>1591</v>
      </c>
    </row>
    <row r="7989" spans="1:7">
      <c r="A7989" s="2">
        <v>44037</v>
      </c>
      <c r="B7989" s="2">
        <f t="shared" si="248"/>
        <v>44043</v>
      </c>
      <c r="C7989" s="3">
        <f t="shared" si="249"/>
        <v>1</v>
      </c>
      <c r="D7989" t="s">
        <v>58</v>
      </c>
      <c r="E7989">
        <v>54</v>
      </c>
      <c r="F7989">
        <v>5821</v>
      </c>
      <c r="G7989">
        <v>103</v>
      </c>
    </row>
    <row r="7990" spans="1:7">
      <c r="A7990" s="2">
        <v>44037</v>
      </c>
      <c r="B7990" s="2">
        <f t="shared" si="248"/>
        <v>44043</v>
      </c>
      <c r="C7990" s="3">
        <f t="shared" si="249"/>
        <v>1</v>
      </c>
      <c r="D7990" t="s">
        <v>10</v>
      </c>
      <c r="E7990">
        <v>55</v>
      </c>
      <c r="F7990">
        <v>51735</v>
      </c>
      <c r="G7990">
        <v>900</v>
      </c>
    </row>
    <row r="7991" spans="1:7">
      <c r="A7991" s="2">
        <v>44037</v>
      </c>
      <c r="B7991" s="2">
        <f t="shared" si="248"/>
        <v>44043</v>
      </c>
      <c r="C7991" s="3">
        <f t="shared" si="249"/>
        <v>1</v>
      </c>
      <c r="D7991" t="s">
        <v>49</v>
      </c>
      <c r="E7991">
        <v>56</v>
      </c>
      <c r="F7991">
        <v>2446</v>
      </c>
      <c r="G7991">
        <v>25</v>
      </c>
    </row>
    <row r="7992" spans="1:7">
      <c r="A7992" s="2">
        <v>44038</v>
      </c>
      <c r="B7992" s="2">
        <f t="shared" si="248"/>
        <v>44043</v>
      </c>
      <c r="C7992" s="3">
        <f t="shared" si="249"/>
        <v>1</v>
      </c>
      <c r="D7992" t="s">
        <v>52</v>
      </c>
      <c r="E7992">
        <v>1</v>
      </c>
      <c r="F7992">
        <v>79294</v>
      </c>
      <c r="G7992">
        <v>1473</v>
      </c>
    </row>
    <row r="7993" spans="1:7">
      <c r="A7993" s="2">
        <v>44038</v>
      </c>
      <c r="B7993" s="2">
        <f t="shared" si="248"/>
        <v>44043</v>
      </c>
      <c r="C7993" s="3">
        <f t="shared" si="249"/>
        <v>1</v>
      </c>
      <c r="D7993" t="s">
        <v>50</v>
      </c>
      <c r="E7993">
        <v>2</v>
      </c>
      <c r="F7993">
        <v>3100</v>
      </c>
      <c r="G7993">
        <v>18</v>
      </c>
    </row>
    <row r="7994" spans="1:7">
      <c r="A7994" s="2">
        <v>44038</v>
      </c>
      <c r="B7994" s="2">
        <f t="shared" si="248"/>
        <v>44043</v>
      </c>
      <c r="C7994" s="3">
        <f t="shared" si="249"/>
        <v>1</v>
      </c>
      <c r="D7994" t="s">
        <v>8</v>
      </c>
      <c r="E7994">
        <v>4</v>
      </c>
      <c r="F7994">
        <v>162041</v>
      </c>
      <c r="G7994">
        <v>3313</v>
      </c>
    </row>
    <row r="7995" spans="1:7">
      <c r="A7995" s="2">
        <v>44038</v>
      </c>
      <c r="B7995" s="2">
        <f t="shared" si="248"/>
        <v>44043</v>
      </c>
      <c r="C7995" s="3">
        <f t="shared" si="249"/>
        <v>1</v>
      </c>
      <c r="D7995" t="s">
        <v>44</v>
      </c>
      <c r="E7995">
        <v>5</v>
      </c>
      <c r="F7995">
        <v>38623</v>
      </c>
      <c r="G7995">
        <v>401</v>
      </c>
    </row>
    <row r="7996" spans="1:7">
      <c r="A7996" s="2">
        <v>44038</v>
      </c>
      <c r="B7996" s="2">
        <f t="shared" si="248"/>
        <v>44043</v>
      </c>
      <c r="C7996" s="3">
        <f t="shared" si="249"/>
        <v>1</v>
      </c>
      <c r="D7996" t="s">
        <v>7</v>
      </c>
      <c r="E7996">
        <v>6</v>
      </c>
      <c r="F7996">
        <v>459338</v>
      </c>
      <c r="G7996">
        <v>8451</v>
      </c>
    </row>
    <row r="7997" spans="1:7">
      <c r="A7997" s="2">
        <v>44038</v>
      </c>
      <c r="B7997" s="2">
        <f t="shared" si="248"/>
        <v>44043</v>
      </c>
      <c r="C7997" s="3">
        <f t="shared" si="249"/>
        <v>1</v>
      </c>
      <c r="D7997" t="s">
        <v>22</v>
      </c>
      <c r="E7997">
        <v>8</v>
      </c>
      <c r="F7997">
        <v>44364</v>
      </c>
      <c r="G7997">
        <v>1795</v>
      </c>
    </row>
    <row r="7998" spans="1:7">
      <c r="A7998" s="2">
        <v>44038</v>
      </c>
      <c r="B7998" s="2">
        <f t="shared" si="248"/>
        <v>44043</v>
      </c>
      <c r="C7998" s="3">
        <f t="shared" si="249"/>
        <v>1</v>
      </c>
      <c r="D7998" t="s">
        <v>38</v>
      </c>
      <c r="E7998">
        <v>9</v>
      </c>
      <c r="F7998">
        <v>48776</v>
      </c>
      <c r="G7998">
        <v>4413</v>
      </c>
    </row>
    <row r="7999" spans="1:7">
      <c r="A7999" s="2">
        <v>44038</v>
      </c>
      <c r="B7999" s="2">
        <f t="shared" si="248"/>
        <v>44043</v>
      </c>
      <c r="C7999" s="3">
        <f t="shared" si="249"/>
        <v>1</v>
      </c>
      <c r="D7999" t="s">
        <v>45</v>
      </c>
      <c r="E7999">
        <v>10</v>
      </c>
      <c r="F7999">
        <v>14290</v>
      </c>
      <c r="G7999">
        <v>579</v>
      </c>
    </row>
    <row r="8000" spans="1:7">
      <c r="A8000" s="2">
        <v>44038</v>
      </c>
      <c r="B8000" s="2">
        <f t="shared" si="248"/>
        <v>44043</v>
      </c>
      <c r="C8000" s="3">
        <f t="shared" si="249"/>
        <v>1</v>
      </c>
      <c r="D8000" t="s">
        <v>33</v>
      </c>
      <c r="E8000">
        <v>11</v>
      </c>
      <c r="F8000">
        <v>11780</v>
      </c>
      <c r="G8000">
        <v>581</v>
      </c>
    </row>
    <row r="8001" spans="1:7">
      <c r="A8001" s="2">
        <v>44038</v>
      </c>
      <c r="B8001" s="2">
        <f t="shared" si="248"/>
        <v>44043</v>
      </c>
      <c r="C8001" s="3">
        <f t="shared" si="249"/>
        <v>1</v>
      </c>
      <c r="D8001" t="s">
        <v>15</v>
      </c>
      <c r="E8001">
        <v>12</v>
      </c>
      <c r="F8001">
        <v>423847</v>
      </c>
      <c r="G8001">
        <v>5853</v>
      </c>
    </row>
    <row r="8002" spans="1:7">
      <c r="A8002" s="2">
        <v>44038</v>
      </c>
      <c r="B8002" s="2">
        <f t="shared" si="248"/>
        <v>44043</v>
      </c>
      <c r="C8002" s="3">
        <f t="shared" si="249"/>
        <v>1</v>
      </c>
      <c r="D8002" t="s">
        <v>18</v>
      </c>
      <c r="E8002">
        <v>13</v>
      </c>
      <c r="F8002">
        <v>153476</v>
      </c>
      <c r="G8002">
        <v>3424</v>
      </c>
    </row>
    <row r="8003" spans="1:7">
      <c r="A8003" s="2">
        <v>44038</v>
      </c>
      <c r="B8003" s="2">
        <f t="shared" si="248"/>
        <v>44043</v>
      </c>
      <c r="C8003" s="3">
        <f t="shared" si="249"/>
        <v>1</v>
      </c>
      <c r="D8003" t="s">
        <v>57</v>
      </c>
      <c r="E8003">
        <v>66</v>
      </c>
      <c r="F8003">
        <v>1306</v>
      </c>
      <c r="G8003">
        <v>6</v>
      </c>
    </row>
    <row r="8004" spans="1:7">
      <c r="A8004" s="2">
        <v>44038</v>
      </c>
      <c r="B8004" s="2">
        <f t="shared" ref="B8004:B8067" si="250">EOMONTH(A8004,0)</f>
        <v>44043</v>
      </c>
      <c r="C8004" s="3">
        <f t="shared" ref="C8004:C8067" si="251">IF(A8004=B8004,0,1)</f>
        <v>1</v>
      </c>
      <c r="D8004" t="s">
        <v>26</v>
      </c>
      <c r="E8004">
        <v>15</v>
      </c>
      <c r="F8004">
        <v>1660</v>
      </c>
      <c r="G8004">
        <v>25</v>
      </c>
    </row>
    <row r="8005" spans="1:7">
      <c r="A8005" s="2">
        <v>44038</v>
      </c>
      <c r="B8005" s="2">
        <f t="shared" si="250"/>
        <v>44043</v>
      </c>
      <c r="C8005" s="3">
        <f t="shared" si="251"/>
        <v>1</v>
      </c>
      <c r="D8005" t="s">
        <v>53</v>
      </c>
      <c r="E8005">
        <v>16</v>
      </c>
      <c r="F8005">
        <v>18262</v>
      </c>
      <c r="G8005">
        <v>150</v>
      </c>
    </row>
    <row r="8006" spans="1:7">
      <c r="A8006" s="2">
        <v>44038</v>
      </c>
      <c r="B8006" s="2">
        <f t="shared" si="250"/>
        <v>44043</v>
      </c>
      <c r="C8006" s="3">
        <f t="shared" si="251"/>
        <v>1</v>
      </c>
      <c r="D8006" t="s">
        <v>6</v>
      </c>
      <c r="E8006">
        <v>17</v>
      </c>
      <c r="F8006">
        <v>173079</v>
      </c>
      <c r="G8006">
        <v>7595</v>
      </c>
    </row>
    <row r="8007" spans="1:7">
      <c r="A8007" s="2">
        <v>44038</v>
      </c>
      <c r="B8007" s="2">
        <f t="shared" si="250"/>
        <v>44043</v>
      </c>
      <c r="C8007" s="3">
        <f t="shared" si="251"/>
        <v>1</v>
      </c>
      <c r="D8007" t="s">
        <v>27</v>
      </c>
      <c r="E8007">
        <v>18</v>
      </c>
      <c r="F8007">
        <v>63881</v>
      </c>
      <c r="G8007">
        <v>2903</v>
      </c>
    </row>
    <row r="8008" spans="1:7">
      <c r="A8008" s="2">
        <v>44038</v>
      </c>
      <c r="B8008" s="2">
        <f t="shared" si="250"/>
        <v>44043</v>
      </c>
      <c r="C8008" s="3">
        <f t="shared" si="251"/>
        <v>1</v>
      </c>
      <c r="D8008" t="s">
        <v>39</v>
      </c>
      <c r="E8008">
        <v>19</v>
      </c>
      <c r="F8008">
        <v>42357</v>
      </c>
      <c r="G8008">
        <v>829</v>
      </c>
    </row>
    <row r="8009" spans="1:7">
      <c r="A8009" s="2">
        <v>44038</v>
      </c>
      <c r="B8009" s="2">
        <f t="shared" si="250"/>
        <v>44043</v>
      </c>
      <c r="C8009" s="3">
        <f t="shared" si="251"/>
        <v>1</v>
      </c>
      <c r="D8009" t="s">
        <v>34</v>
      </c>
      <c r="E8009">
        <v>20</v>
      </c>
      <c r="F8009">
        <v>25649</v>
      </c>
      <c r="G8009">
        <v>335</v>
      </c>
    </row>
    <row r="8010" spans="1:7">
      <c r="A8010" s="2">
        <v>44038</v>
      </c>
      <c r="B8010" s="2">
        <f t="shared" si="250"/>
        <v>44043</v>
      </c>
      <c r="C8010" s="3">
        <f t="shared" si="251"/>
        <v>1</v>
      </c>
      <c r="D8010" t="s">
        <v>28</v>
      </c>
      <c r="E8010">
        <v>21</v>
      </c>
      <c r="F8010">
        <v>27682</v>
      </c>
      <c r="G8010">
        <v>718</v>
      </c>
    </row>
    <row r="8011" spans="1:7">
      <c r="A8011" s="2">
        <v>44038</v>
      </c>
      <c r="B8011" s="2">
        <f t="shared" si="250"/>
        <v>44043</v>
      </c>
      <c r="C8011" s="3">
        <f t="shared" si="251"/>
        <v>1</v>
      </c>
      <c r="D8011" t="s">
        <v>40</v>
      </c>
      <c r="E8011">
        <v>22</v>
      </c>
      <c r="F8011">
        <v>107686</v>
      </c>
      <c r="G8011">
        <v>3763</v>
      </c>
    </row>
    <row r="8012" spans="1:7">
      <c r="A8012" s="2">
        <v>44038</v>
      </c>
      <c r="B8012" s="2">
        <f t="shared" si="250"/>
        <v>44043</v>
      </c>
      <c r="C8012" s="3">
        <f t="shared" si="251"/>
        <v>1</v>
      </c>
      <c r="D8012" t="s">
        <v>51</v>
      </c>
      <c r="E8012">
        <v>23</v>
      </c>
      <c r="F8012">
        <v>3814</v>
      </c>
      <c r="G8012">
        <v>119</v>
      </c>
    </row>
    <row r="8013" spans="1:7">
      <c r="A8013" s="2">
        <v>44038</v>
      </c>
      <c r="B8013" s="2">
        <f t="shared" si="250"/>
        <v>44043</v>
      </c>
      <c r="C8013" s="3">
        <f t="shared" si="251"/>
        <v>1</v>
      </c>
      <c r="D8013" t="s">
        <v>23</v>
      </c>
      <c r="E8013">
        <v>24</v>
      </c>
      <c r="F8013">
        <v>84306</v>
      </c>
      <c r="G8013">
        <v>3440</v>
      </c>
    </row>
    <row r="8014" spans="1:7">
      <c r="A8014" s="2">
        <v>44038</v>
      </c>
      <c r="B8014" s="2">
        <f t="shared" si="250"/>
        <v>44043</v>
      </c>
      <c r="C8014" s="3">
        <f t="shared" si="251"/>
        <v>1</v>
      </c>
      <c r="D8014" t="s">
        <v>9</v>
      </c>
      <c r="E8014">
        <v>25</v>
      </c>
      <c r="F8014">
        <v>115637</v>
      </c>
      <c r="G8014">
        <v>8529</v>
      </c>
    </row>
    <row r="8015" spans="1:7">
      <c r="A8015" s="2">
        <v>44038</v>
      </c>
      <c r="B8015" s="2">
        <f t="shared" si="250"/>
        <v>44043</v>
      </c>
      <c r="C8015" s="3">
        <f t="shared" si="251"/>
        <v>1</v>
      </c>
      <c r="D8015" t="s">
        <v>42</v>
      </c>
      <c r="E8015">
        <v>26</v>
      </c>
      <c r="F8015">
        <v>86750</v>
      </c>
      <c r="G8015">
        <v>6402</v>
      </c>
    </row>
    <row r="8016" spans="1:7">
      <c r="A8016" s="2">
        <v>44038</v>
      </c>
      <c r="B8016" s="2">
        <f t="shared" si="250"/>
        <v>44043</v>
      </c>
      <c r="C8016" s="3">
        <f t="shared" si="251"/>
        <v>1</v>
      </c>
      <c r="D8016" t="s">
        <v>29</v>
      </c>
      <c r="E8016">
        <v>27</v>
      </c>
      <c r="F8016">
        <v>51193</v>
      </c>
      <c r="G8016">
        <v>1614</v>
      </c>
    </row>
    <row r="8017" spans="1:7">
      <c r="A8017" s="2">
        <v>44038</v>
      </c>
      <c r="B8017" s="2">
        <f t="shared" si="250"/>
        <v>44043</v>
      </c>
      <c r="C8017" s="3">
        <f t="shared" si="251"/>
        <v>1</v>
      </c>
      <c r="D8017" t="s">
        <v>46</v>
      </c>
      <c r="E8017">
        <v>28</v>
      </c>
      <c r="F8017">
        <v>52304</v>
      </c>
      <c r="G8017">
        <v>1495</v>
      </c>
    </row>
    <row r="8018" spans="1:7">
      <c r="A8018" s="2">
        <v>44038</v>
      </c>
      <c r="B8018" s="2">
        <f t="shared" si="250"/>
        <v>44043</v>
      </c>
      <c r="C8018" s="3">
        <f t="shared" si="251"/>
        <v>1</v>
      </c>
      <c r="D8018" t="s">
        <v>35</v>
      </c>
      <c r="E8018">
        <v>29</v>
      </c>
      <c r="F8018">
        <v>43477</v>
      </c>
      <c r="G8018">
        <v>1231</v>
      </c>
    </row>
    <row r="8019" spans="1:7">
      <c r="A8019" s="2">
        <v>44038</v>
      </c>
      <c r="B8019" s="2">
        <f t="shared" si="250"/>
        <v>44043</v>
      </c>
      <c r="C8019" s="3">
        <f t="shared" si="251"/>
        <v>1</v>
      </c>
      <c r="D8019" t="s">
        <v>54</v>
      </c>
      <c r="E8019">
        <v>30</v>
      </c>
      <c r="F8019">
        <v>3342</v>
      </c>
      <c r="G8019">
        <v>46</v>
      </c>
    </row>
    <row r="8020" spans="1:7">
      <c r="A8020" s="2">
        <v>44038</v>
      </c>
      <c r="B8020" s="2">
        <f t="shared" si="250"/>
        <v>44043</v>
      </c>
      <c r="C8020" s="3">
        <f t="shared" si="251"/>
        <v>1</v>
      </c>
      <c r="D8020" t="s">
        <v>12</v>
      </c>
      <c r="E8020">
        <v>31</v>
      </c>
      <c r="F8020">
        <v>24618</v>
      </c>
      <c r="G8020">
        <v>322</v>
      </c>
    </row>
    <row r="8021" spans="1:7">
      <c r="A8021" s="2">
        <v>44038</v>
      </c>
      <c r="B8021" s="2">
        <f t="shared" si="250"/>
        <v>44043</v>
      </c>
      <c r="C8021" s="3">
        <f t="shared" si="251"/>
        <v>1</v>
      </c>
      <c r="D8021" t="s">
        <v>24</v>
      </c>
      <c r="E8021">
        <v>32</v>
      </c>
      <c r="F8021">
        <v>42919</v>
      </c>
      <c r="G8021">
        <v>734</v>
      </c>
    </row>
    <row r="8022" spans="1:7">
      <c r="A8022" s="2">
        <v>44038</v>
      </c>
      <c r="B8022" s="2">
        <f t="shared" si="250"/>
        <v>44043</v>
      </c>
      <c r="C8022" s="3">
        <f t="shared" si="251"/>
        <v>1</v>
      </c>
      <c r="D8022" t="s">
        <v>19</v>
      </c>
      <c r="E8022">
        <v>33</v>
      </c>
      <c r="F8022">
        <v>6436</v>
      </c>
      <c r="G8022">
        <v>409</v>
      </c>
    </row>
    <row r="8023" spans="1:7">
      <c r="A8023" s="2">
        <v>44038</v>
      </c>
      <c r="B8023" s="2">
        <f t="shared" si="250"/>
        <v>44043</v>
      </c>
      <c r="C8023" s="3">
        <f t="shared" si="251"/>
        <v>1</v>
      </c>
      <c r="D8023" t="s">
        <v>21</v>
      </c>
      <c r="E8023">
        <v>34</v>
      </c>
      <c r="F8023">
        <v>181283</v>
      </c>
      <c r="G8023">
        <v>15787</v>
      </c>
    </row>
    <row r="8024" spans="1:7">
      <c r="A8024" s="2">
        <v>44038</v>
      </c>
      <c r="B8024" s="2">
        <f t="shared" si="250"/>
        <v>44043</v>
      </c>
      <c r="C8024" s="3">
        <f t="shared" si="251"/>
        <v>1</v>
      </c>
      <c r="D8024" t="s">
        <v>47</v>
      </c>
      <c r="E8024">
        <v>35</v>
      </c>
      <c r="F8024">
        <v>19053</v>
      </c>
      <c r="G8024">
        <v>614</v>
      </c>
    </row>
    <row r="8025" spans="1:7">
      <c r="A8025" s="2">
        <v>44038</v>
      </c>
      <c r="B8025" s="2">
        <f t="shared" si="250"/>
        <v>44043</v>
      </c>
      <c r="C8025" s="3">
        <f t="shared" si="251"/>
        <v>1</v>
      </c>
      <c r="D8025" t="s">
        <v>16</v>
      </c>
      <c r="E8025">
        <v>36</v>
      </c>
      <c r="F8025">
        <v>416443</v>
      </c>
      <c r="G8025">
        <v>32305</v>
      </c>
    </row>
    <row r="8026" spans="1:7">
      <c r="A8026" s="2">
        <v>44038</v>
      </c>
      <c r="B8026" s="2">
        <f t="shared" si="250"/>
        <v>44043</v>
      </c>
      <c r="C8026" s="3">
        <f t="shared" si="251"/>
        <v>1</v>
      </c>
      <c r="D8026" t="s">
        <v>20</v>
      </c>
      <c r="E8026">
        <v>37</v>
      </c>
      <c r="F8026">
        <v>112802</v>
      </c>
      <c r="G8026">
        <v>1807</v>
      </c>
    </row>
    <row r="8027" spans="1:7">
      <c r="A8027" s="2">
        <v>44038</v>
      </c>
      <c r="B8027" s="2">
        <f t="shared" si="250"/>
        <v>44043</v>
      </c>
      <c r="C8027" s="3">
        <f t="shared" si="251"/>
        <v>1</v>
      </c>
      <c r="D8027" t="s">
        <v>48</v>
      </c>
      <c r="E8027">
        <v>38</v>
      </c>
      <c r="F8027">
        <v>5880</v>
      </c>
      <c r="G8027">
        <v>103</v>
      </c>
    </row>
    <row r="8028" spans="1:7">
      <c r="A8028" s="2">
        <v>44038</v>
      </c>
      <c r="B8028" s="2">
        <f t="shared" si="250"/>
        <v>44043</v>
      </c>
      <c r="C8028" s="3">
        <f t="shared" si="251"/>
        <v>1</v>
      </c>
      <c r="D8028" t="s">
        <v>59</v>
      </c>
      <c r="E8028">
        <v>69</v>
      </c>
      <c r="F8028">
        <v>40</v>
      </c>
      <c r="G8028">
        <v>2</v>
      </c>
    </row>
    <row r="8029" spans="1:7">
      <c r="A8029" s="2">
        <v>44038</v>
      </c>
      <c r="B8029" s="2">
        <f t="shared" si="250"/>
        <v>44043</v>
      </c>
      <c r="C8029" s="3">
        <f t="shared" si="251"/>
        <v>1</v>
      </c>
      <c r="D8029" t="s">
        <v>41</v>
      </c>
      <c r="E8029">
        <v>39</v>
      </c>
      <c r="F8029">
        <v>84073</v>
      </c>
      <c r="G8029">
        <v>3307</v>
      </c>
    </row>
    <row r="8030" spans="1:7">
      <c r="A8030" s="2">
        <v>44038</v>
      </c>
      <c r="B8030" s="2">
        <f t="shared" si="250"/>
        <v>44043</v>
      </c>
      <c r="C8030" s="3">
        <f t="shared" si="251"/>
        <v>1</v>
      </c>
      <c r="D8030" t="s">
        <v>30</v>
      </c>
      <c r="E8030">
        <v>40</v>
      </c>
      <c r="F8030">
        <v>31285</v>
      </c>
      <c r="G8030">
        <v>496</v>
      </c>
    </row>
    <row r="8031" spans="1:7">
      <c r="A8031" s="2">
        <v>44038</v>
      </c>
      <c r="B8031" s="2">
        <f t="shared" si="250"/>
        <v>44043</v>
      </c>
      <c r="C8031" s="3">
        <f t="shared" si="251"/>
        <v>1</v>
      </c>
      <c r="D8031" t="s">
        <v>14</v>
      </c>
      <c r="E8031">
        <v>41</v>
      </c>
      <c r="F8031">
        <v>16764</v>
      </c>
      <c r="G8031">
        <v>291</v>
      </c>
    </row>
    <row r="8032" spans="1:7">
      <c r="A8032" s="2">
        <v>44038</v>
      </c>
      <c r="B8032" s="2">
        <f t="shared" si="250"/>
        <v>44043</v>
      </c>
      <c r="C8032" s="3">
        <f t="shared" si="251"/>
        <v>1</v>
      </c>
      <c r="D8032" t="s">
        <v>31</v>
      </c>
      <c r="E8032">
        <v>42</v>
      </c>
      <c r="F8032">
        <v>111773</v>
      </c>
      <c r="G8032">
        <v>7170</v>
      </c>
    </row>
    <row r="8033" spans="1:7">
      <c r="A8033" s="2">
        <v>44038</v>
      </c>
      <c r="B8033" s="2">
        <f t="shared" si="250"/>
        <v>44043</v>
      </c>
      <c r="C8033" s="3">
        <f t="shared" si="251"/>
        <v>1</v>
      </c>
      <c r="D8033" t="s">
        <v>55</v>
      </c>
      <c r="E8033">
        <v>72</v>
      </c>
      <c r="F8033">
        <v>15143</v>
      </c>
      <c r="G8033">
        <v>201</v>
      </c>
    </row>
    <row r="8034" spans="1:7">
      <c r="A8034" s="2">
        <v>44038</v>
      </c>
      <c r="B8034" s="2">
        <f t="shared" si="250"/>
        <v>44043</v>
      </c>
      <c r="C8034" s="3">
        <f t="shared" si="251"/>
        <v>1</v>
      </c>
      <c r="D8034" t="s">
        <v>17</v>
      </c>
      <c r="E8034">
        <v>44</v>
      </c>
      <c r="F8034">
        <v>18224</v>
      </c>
      <c r="G8034">
        <v>1002</v>
      </c>
    </row>
    <row r="8035" spans="1:7">
      <c r="A8035" s="2">
        <v>44038</v>
      </c>
      <c r="B8035" s="2">
        <f t="shared" si="250"/>
        <v>44043</v>
      </c>
      <c r="C8035" s="3">
        <f t="shared" si="251"/>
        <v>1</v>
      </c>
      <c r="D8035" t="s">
        <v>32</v>
      </c>
      <c r="E8035">
        <v>45</v>
      </c>
      <c r="F8035">
        <v>81199</v>
      </c>
      <c r="G8035">
        <v>1491</v>
      </c>
    </row>
    <row r="8036" spans="1:7">
      <c r="A8036" s="2">
        <v>44038</v>
      </c>
      <c r="B8036" s="2">
        <f t="shared" si="250"/>
        <v>44043</v>
      </c>
      <c r="C8036" s="3">
        <f t="shared" si="251"/>
        <v>1</v>
      </c>
      <c r="D8036" t="s">
        <v>43</v>
      </c>
      <c r="E8036">
        <v>46</v>
      </c>
      <c r="F8036">
        <v>8395</v>
      </c>
      <c r="G8036">
        <v>123</v>
      </c>
    </row>
    <row r="8037" spans="1:7">
      <c r="A8037" s="2">
        <v>44038</v>
      </c>
      <c r="B8037" s="2">
        <f t="shared" si="250"/>
        <v>44043</v>
      </c>
      <c r="C8037" s="3">
        <f t="shared" si="251"/>
        <v>1</v>
      </c>
      <c r="D8037" t="s">
        <v>25</v>
      </c>
      <c r="E8037">
        <v>47</v>
      </c>
      <c r="F8037">
        <v>91330</v>
      </c>
      <c r="G8037">
        <v>955</v>
      </c>
    </row>
    <row r="8038" spans="1:7">
      <c r="A8038" s="2">
        <v>44038</v>
      </c>
      <c r="B8038" s="2">
        <f t="shared" si="250"/>
        <v>44043</v>
      </c>
      <c r="C8038" s="3">
        <f t="shared" si="251"/>
        <v>1</v>
      </c>
      <c r="D8038" t="s">
        <v>11</v>
      </c>
      <c r="E8038">
        <v>48</v>
      </c>
      <c r="F8038">
        <v>395738</v>
      </c>
      <c r="G8038">
        <v>5090</v>
      </c>
    </row>
    <row r="8039" spans="1:7">
      <c r="A8039" s="2">
        <v>44038</v>
      </c>
      <c r="B8039" s="2">
        <f t="shared" si="250"/>
        <v>44043</v>
      </c>
      <c r="C8039" s="3">
        <f t="shared" si="251"/>
        <v>1</v>
      </c>
      <c r="D8039" t="s">
        <v>13</v>
      </c>
      <c r="E8039">
        <v>49</v>
      </c>
      <c r="F8039">
        <v>37973</v>
      </c>
      <c r="G8039">
        <v>278</v>
      </c>
    </row>
    <row r="8040" spans="1:7">
      <c r="A8040" s="2">
        <v>44038</v>
      </c>
      <c r="B8040" s="2">
        <f t="shared" si="250"/>
        <v>44043</v>
      </c>
      <c r="C8040" s="3">
        <f t="shared" si="251"/>
        <v>1</v>
      </c>
      <c r="D8040" t="s">
        <v>36</v>
      </c>
      <c r="E8040">
        <v>50</v>
      </c>
      <c r="F8040">
        <v>1400</v>
      </c>
      <c r="G8040">
        <v>56</v>
      </c>
    </row>
    <row r="8041" spans="1:7">
      <c r="A8041" s="2">
        <v>44038</v>
      </c>
      <c r="B8041" s="2">
        <f t="shared" si="250"/>
        <v>44043</v>
      </c>
      <c r="C8041" s="3">
        <f t="shared" si="251"/>
        <v>1</v>
      </c>
      <c r="D8041" t="s">
        <v>56</v>
      </c>
      <c r="E8041">
        <v>78</v>
      </c>
      <c r="F8041">
        <v>361</v>
      </c>
      <c r="G8041">
        <v>7</v>
      </c>
    </row>
    <row r="8042" spans="1:7">
      <c r="A8042" s="2">
        <v>44038</v>
      </c>
      <c r="B8042" s="2">
        <f t="shared" si="250"/>
        <v>44043</v>
      </c>
      <c r="C8042" s="3">
        <f t="shared" si="251"/>
        <v>1</v>
      </c>
      <c r="D8042" t="s">
        <v>37</v>
      </c>
      <c r="E8042">
        <v>51</v>
      </c>
      <c r="F8042">
        <v>84567</v>
      </c>
      <c r="G8042">
        <v>2078</v>
      </c>
    </row>
    <row r="8043" spans="1:7">
      <c r="A8043" s="2">
        <v>44038</v>
      </c>
      <c r="B8043" s="2">
        <f t="shared" si="250"/>
        <v>44043</v>
      </c>
      <c r="C8043" s="3">
        <f t="shared" si="251"/>
        <v>1</v>
      </c>
      <c r="D8043" t="s">
        <v>5</v>
      </c>
      <c r="E8043">
        <v>53</v>
      </c>
      <c r="F8043">
        <v>54421</v>
      </c>
      <c r="G8043">
        <v>1595</v>
      </c>
    </row>
    <row r="8044" spans="1:7">
      <c r="A8044" s="2">
        <v>44038</v>
      </c>
      <c r="B8044" s="2">
        <f t="shared" si="250"/>
        <v>44043</v>
      </c>
      <c r="C8044" s="3">
        <f t="shared" si="251"/>
        <v>1</v>
      </c>
      <c r="D8044" t="s">
        <v>58</v>
      </c>
      <c r="E8044">
        <v>54</v>
      </c>
      <c r="F8044">
        <v>5960</v>
      </c>
      <c r="G8044">
        <v>103</v>
      </c>
    </row>
    <row r="8045" spans="1:7">
      <c r="A8045" s="2">
        <v>44038</v>
      </c>
      <c r="B8045" s="2">
        <f t="shared" si="250"/>
        <v>44043</v>
      </c>
      <c r="C8045" s="3">
        <f t="shared" si="251"/>
        <v>1</v>
      </c>
      <c r="D8045" t="s">
        <v>10</v>
      </c>
      <c r="E8045">
        <v>55</v>
      </c>
      <c r="F8045">
        <v>52685</v>
      </c>
      <c r="G8045">
        <v>901</v>
      </c>
    </row>
    <row r="8046" spans="1:7">
      <c r="A8046" s="2">
        <v>44038</v>
      </c>
      <c r="B8046" s="2">
        <f t="shared" si="250"/>
        <v>44043</v>
      </c>
      <c r="C8046" s="3">
        <f t="shared" si="251"/>
        <v>1</v>
      </c>
      <c r="D8046" t="s">
        <v>49</v>
      </c>
      <c r="E8046">
        <v>56</v>
      </c>
      <c r="F8046">
        <v>2475</v>
      </c>
      <c r="G8046">
        <v>25</v>
      </c>
    </row>
    <row r="8047" spans="1:7">
      <c r="A8047" s="2">
        <v>44039</v>
      </c>
      <c r="B8047" s="2">
        <f t="shared" si="250"/>
        <v>44043</v>
      </c>
      <c r="C8047" s="3">
        <f t="shared" si="251"/>
        <v>1</v>
      </c>
      <c r="D8047" t="s">
        <v>52</v>
      </c>
      <c r="E8047">
        <v>1</v>
      </c>
      <c r="F8047">
        <v>81115</v>
      </c>
      <c r="G8047">
        <v>1491</v>
      </c>
    </row>
    <row r="8048" spans="1:7">
      <c r="A8048" s="2">
        <v>44039</v>
      </c>
      <c r="B8048" s="2">
        <f t="shared" si="250"/>
        <v>44043</v>
      </c>
      <c r="C8048" s="3">
        <f t="shared" si="251"/>
        <v>1</v>
      </c>
      <c r="D8048" t="s">
        <v>50</v>
      </c>
      <c r="E8048">
        <v>2</v>
      </c>
      <c r="F8048">
        <v>3204</v>
      </c>
      <c r="G8048">
        <v>19</v>
      </c>
    </row>
    <row r="8049" spans="1:7">
      <c r="A8049" s="2">
        <v>44039</v>
      </c>
      <c r="B8049" s="2">
        <f t="shared" si="250"/>
        <v>44043</v>
      </c>
      <c r="C8049" s="3">
        <f t="shared" si="251"/>
        <v>1</v>
      </c>
      <c r="D8049" t="s">
        <v>8</v>
      </c>
      <c r="E8049">
        <v>4</v>
      </c>
      <c r="F8049">
        <v>163918</v>
      </c>
      <c r="G8049">
        <v>3320</v>
      </c>
    </row>
    <row r="8050" spans="1:7">
      <c r="A8050" s="2">
        <v>44039</v>
      </c>
      <c r="B8050" s="2">
        <f t="shared" si="250"/>
        <v>44043</v>
      </c>
      <c r="C8050" s="3">
        <f t="shared" si="251"/>
        <v>1</v>
      </c>
      <c r="D8050" t="s">
        <v>44</v>
      </c>
      <c r="E8050">
        <v>5</v>
      </c>
      <c r="F8050">
        <v>39447</v>
      </c>
      <c r="G8050">
        <v>408</v>
      </c>
    </row>
    <row r="8051" spans="1:7">
      <c r="A8051" s="2">
        <v>44039</v>
      </c>
      <c r="B8051" s="2">
        <f t="shared" si="250"/>
        <v>44043</v>
      </c>
      <c r="C8051" s="3">
        <f t="shared" si="251"/>
        <v>1</v>
      </c>
      <c r="D8051" t="s">
        <v>7</v>
      </c>
      <c r="E8051">
        <v>6</v>
      </c>
      <c r="F8051">
        <v>467103</v>
      </c>
      <c r="G8051">
        <v>8544</v>
      </c>
    </row>
    <row r="8052" spans="1:7">
      <c r="A8052" s="2">
        <v>44039</v>
      </c>
      <c r="B8052" s="2">
        <f t="shared" si="250"/>
        <v>44043</v>
      </c>
      <c r="C8052" s="3">
        <f t="shared" si="251"/>
        <v>1</v>
      </c>
      <c r="D8052" t="s">
        <v>22</v>
      </c>
      <c r="E8052">
        <v>8</v>
      </c>
      <c r="F8052">
        <v>44723</v>
      </c>
      <c r="G8052">
        <v>1800</v>
      </c>
    </row>
    <row r="8053" spans="1:7">
      <c r="A8053" s="2">
        <v>44039</v>
      </c>
      <c r="B8053" s="2">
        <f t="shared" si="250"/>
        <v>44043</v>
      </c>
      <c r="C8053" s="3">
        <f t="shared" si="251"/>
        <v>1</v>
      </c>
      <c r="D8053" t="s">
        <v>38</v>
      </c>
      <c r="E8053">
        <v>9</v>
      </c>
      <c r="F8053">
        <v>48983</v>
      </c>
      <c r="G8053">
        <v>4418</v>
      </c>
    </row>
    <row r="8054" spans="1:7">
      <c r="A8054" s="2">
        <v>44039</v>
      </c>
      <c r="B8054" s="2">
        <f t="shared" si="250"/>
        <v>44043</v>
      </c>
      <c r="C8054" s="3">
        <f t="shared" si="251"/>
        <v>1</v>
      </c>
      <c r="D8054" t="s">
        <v>45</v>
      </c>
      <c r="E8054">
        <v>10</v>
      </c>
      <c r="F8054">
        <v>14406</v>
      </c>
      <c r="G8054">
        <v>579</v>
      </c>
    </row>
    <row r="8055" spans="1:7">
      <c r="A8055" s="2">
        <v>44039</v>
      </c>
      <c r="B8055" s="2">
        <f t="shared" si="250"/>
        <v>44043</v>
      </c>
      <c r="C8055" s="3">
        <f t="shared" si="251"/>
        <v>1</v>
      </c>
      <c r="D8055" t="s">
        <v>33</v>
      </c>
      <c r="E8055">
        <v>11</v>
      </c>
      <c r="F8055">
        <v>11858</v>
      </c>
      <c r="G8055">
        <v>582</v>
      </c>
    </row>
    <row r="8056" spans="1:7">
      <c r="A8056" s="2">
        <v>44039</v>
      </c>
      <c r="B8056" s="2">
        <f t="shared" si="250"/>
        <v>44043</v>
      </c>
      <c r="C8056" s="3">
        <f t="shared" si="251"/>
        <v>1</v>
      </c>
      <c r="D8056" t="s">
        <v>15</v>
      </c>
      <c r="E8056">
        <v>12</v>
      </c>
      <c r="F8056">
        <v>432739</v>
      </c>
      <c r="G8056">
        <v>5930</v>
      </c>
    </row>
    <row r="8057" spans="1:7">
      <c r="A8057" s="2">
        <v>44039</v>
      </c>
      <c r="B8057" s="2">
        <f t="shared" si="250"/>
        <v>44043</v>
      </c>
      <c r="C8057" s="3">
        <f t="shared" si="251"/>
        <v>1</v>
      </c>
      <c r="D8057" t="s">
        <v>18</v>
      </c>
      <c r="E8057">
        <v>13</v>
      </c>
      <c r="F8057">
        <v>155907</v>
      </c>
      <c r="G8057">
        <v>3435</v>
      </c>
    </row>
    <row r="8058" spans="1:7">
      <c r="A8058" s="2">
        <v>44039</v>
      </c>
      <c r="B8058" s="2">
        <f t="shared" si="250"/>
        <v>44043</v>
      </c>
      <c r="C8058" s="3">
        <f t="shared" si="251"/>
        <v>1</v>
      </c>
      <c r="D8058" t="s">
        <v>57</v>
      </c>
      <c r="E8058">
        <v>66</v>
      </c>
      <c r="F8058">
        <v>1315</v>
      </c>
      <c r="G8058">
        <v>6</v>
      </c>
    </row>
    <row r="8059" spans="1:7">
      <c r="A8059" s="2">
        <v>44039</v>
      </c>
      <c r="B8059" s="2">
        <f t="shared" si="250"/>
        <v>44043</v>
      </c>
      <c r="C8059" s="3">
        <f t="shared" si="251"/>
        <v>1</v>
      </c>
      <c r="D8059" t="s">
        <v>26</v>
      </c>
      <c r="E8059">
        <v>15</v>
      </c>
      <c r="F8059">
        <v>1688</v>
      </c>
      <c r="G8059">
        <v>25</v>
      </c>
    </row>
    <row r="8060" spans="1:7">
      <c r="A8060" s="2">
        <v>44039</v>
      </c>
      <c r="B8060" s="2">
        <f t="shared" si="250"/>
        <v>44043</v>
      </c>
      <c r="C8060" s="3">
        <f t="shared" si="251"/>
        <v>1</v>
      </c>
      <c r="D8060" t="s">
        <v>53</v>
      </c>
      <c r="E8060">
        <v>16</v>
      </c>
      <c r="F8060">
        <v>18836</v>
      </c>
      <c r="G8060">
        <v>159</v>
      </c>
    </row>
    <row r="8061" spans="1:7">
      <c r="A8061" s="2">
        <v>44039</v>
      </c>
      <c r="B8061" s="2">
        <f t="shared" si="250"/>
        <v>44043</v>
      </c>
      <c r="C8061" s="3">
        <f t="shared" si="251"/>
        <v>1</v>
      </c>
      <c r="D8061" t="s">
        <v>6</v>
      </c>
      <c r="E8061">
        <v>17</v>
      </c>
      <c r="F8061">
        <v>174442</v>
      </c>
      <c r="G8061">
        <v>7619</v>
      </c>
    </row>
    <row r="8062" spans="1:7">
      <c r="A8062" s="2">
        <v>44039</v>
      </c>
      <c r="B8062" s="2">
        <f t="shared" si="250"/>
        <v>44043</v>
      </c>
      <c r="C8062" s="3">
        <f t="shared" si="251"/>
        <v>1</v>
      </c>
      <c r="D8062" t="s">
        <v>27</v>
      </c>
      <c r="E8062">
        <v>18</v>
      </c>
      <c r="F8062">
        <v>64417</v>
      </c>
      <c r="G8062">
        <v>2906</v>
      </c>
    </row>
    <row r="8063" spans="1:7">
      <c r="A8063" s="2">
        <v>44039</v>
      </c>
      <c r="B8063" s="2">
        <f t="shared" si="250"/>
        <v>44043</v>
      </c>
      <c r="C8063" s="3">
        <f t="shared" si="251"/>
        <v>1</v>
      </c>
      <c r="D8063" t="s">
        <v>39</v>
      </c>
      <c r="E8063">
        <v>19</v>
      </c>
      <c r="F8063">
        <v>42696</v>
      </c>
      <c r="G8063">
        <v>836</v>
      </c>
    </row>
    <row r="8064" spans="1:7">
      <c r="A8064" s="2">
        <v>44039</v>
      </c>
      <c r="B8064" s="2">
        <f t="shared" si="250"/>
        <v>44043</v>
      </c>
      <c r="C8064" s="3">
        <f t="shared" si="251"/>
        <v>1</v>
      </c>
      <c r="D8064" t="s">
        <v>34</v>
      </c>
      <c r="E8064">
        <v>20</v>
      </c>
      <c r="F8064">
        <v>26439</v>
      </c>
      <c r="G8064">
        <v>338</v>
      </c>
    </row>
    <row r="8065" spans="1:7">
      <c r="A8065" s="2">
        <v>44039</v>
      </c>
      <c r="B8065" s="2">
        <f t="shared" si="250"/>
        <v>44043</v>
      </c>
      <c r="C8065" s="3">
        <f t="shared" si="251"/>
        <v>1</v>
      </c>
      <c r="D8065" t="s">
        <v>28</v>
      </c>
      <c r="E8065">
        <v>21</v>
      </c>
      <c r="F8065">
        <v>28250</v>
      </c>
      <c r="G8065">
        <v>726</v>
      </c>
    </row>
    <row r="8066" spans="1:7">
      <c r="A8066" s="2">
        <v>44039</v>
      </c>
      <c r="B8066" s="2">
        <f t="shared" si="250"/>
        <v>44043</v>
      </c>
      <c r="C8066" s="3">
        <f t="shared" si="251"/>
        <v>1</v>
      </c>
      <c r="D8066" t="s">
        <v>40</v>
      </c>
      <c r="E8066">
        <v>22</v>
      </c>
      <c r="F8066">
        <v>110029</v>
      </c>
      <c r="G8066">
        <v>3786</v>
      </c>
    </row>
    <row r="8067" spans="1:7">
      <c r="A8067" s="2">
        <v>44039</v>
      </c>
      <c r="B8067" s="2">
        <f t="shared" si="250"/>
        <v>44043</v>
      </c>
      <c r="C8067" s="3">
        <f t="shared" si="251"/>
        <v>1</v>
      </c>
      <c r="D8067" t="s">
        <v>51</v>
      </c>
      <c r="E8067">
        <v>23</v>
      </c>
      <c r="F8067">
        <v>3832</v>
      </c>
      <c r="G8067">
        <v>119</v>
      </c>
    </row>
    <row r="8068" spans="1:7">
      <c r="A8068" s="2">
        <v>44039</v>
      </c>
      <c r="B8068" s="2">
        <f t="shared" ref="B8068:B8131" si="252">EOMONTH(A8068,0)</f>
        <v>44043</v>
      </c>
      <c r="C8068" s="3">
        <f t="shared" ref="C8068:C8131" si="253">IF(A8068=B8068,0,1)</f>
        <v>1</v>
      </c>
      <c r="D8068" t="s">
        <v>23</v>
      </c>
      <c r="E8068">
        <v>24</v>
      </c>
      <c r="F8068">
        <v>85436</v>
      </c>
      <c r="G8068">
        <v>3447</v>
      </c>
    </row>
    <row r="8069" spans="1:7">
      <c r="A8069" s="2">
        <v>44039</v>
      </c>
      <c r="B8069" s="2">
        <f t="shared" si="252"/>
        <v>44043</v>
      </c>
      <c r="C8069" s="3">
        <f t="shared" si="253"/>
        <v>1</v>
      </c>
      <c r="D8069" t="s">
        <v>9</v>
      </c>
      <c r="E8069">
        <v>25</v>
      </c>
      <c r="F8069">
        <v>115926</v>
      </c>
      <c r="G8069">
        <v>8536</v>
      </c>
    </row>
    <row r="8070" spans="1:7">
      <c r="A8070" s="2">
        <v>44039</v>
      </c>
      <c r="B8070" s="2">
        <f t="shared" si="252"/>
        <v>44043</v>
      </c>
      <c r="C8070" s="3">
        <f t="shared" si="253"/>
        <v>1</v>
      </c>
      <c r="D8070" t="s">
        <v>42</v>
      </c>
      <c r="E8070">
        <v>26</v>
      </c>
      <c r="F8070">
        <v>87329</v>
      </c>
      <c r="G8070">
        <v>6407</v>
      </c>
    </row>
    <row r="8071" spans="1:7">
      <c r="A8071" s="2">
        <v>44039</v>
      </c>
      <c r="B8071" s="2">
        <f t="shared" si="252"/>
        <v>44043</v>
      </c>
      <c r="C8071" s="3">
        <f t="shared" si="253"/>
        <v>1</v>
      </c>
      <c r="D8071" t="s">
        <v>29</v>
      </c>
      <c r="E8071">
        <v>27</v>
      </c>
      <c r="F8071">
        <v>51843</v>
      </c>
      <c r="G8071">
        <v>1616</v>
      </c>
    </row>
    <row r="8072" spans="1:7">
      <c r="A8072" s="2">
        <v>44039</v>
      </c>
      <c r="B8072" s="2">
        <f t="shared" si="252"/>
        <v>44043</v>
      </c>
      <c r="C8072" s="3">
        <f t="shared" si="253"/>
        <v>1</v>
      </c>
      <c r="D8072" t="s">
        <v>46</v>
      </c>
      <c r="E8072">
        <v>28</v>
      </c>
      <c r="F8072">
        <v>52957</v>
      </c>
      <c r="G8072">
        <v>1501</v>
      </c>
    </row>
    <row r="8073" spans="1:7">
      <c r="A8073" s="2">
        <v>44039</v>
      </c>
      <c r="B8073" s="2">
        <f t="shared" si="252"/>
        <v>44043</v>
      </c>
      <c r="C8073" s="3">
        <f t="shared" si="253"/>
        <v>1</v>
      </c>
      <c r="D8073" t="s">
        <v>35</v>
      </c>
      <c r="E8073">
        <v>29</v>
      </c>
      <c r="F8073">
        <v>44813</v>
      </c>
      <c r="G8073">
        <v>1245</v>
      </c>
    </row>
    <row r="8074" spans="1:7">
      <c r="A8074" s="2">
        <v>44039</v>
      </c>
      <c r="B8074" s="2">
        <f t="shared" si="252"/>
        <v>44043</v>
      </c>
      <c r="C8074" s="3">
        <f t="shared" si="253"/>
        <v>1</v>
      </c>
      <c r="D8074" t="s">
        <v>54</v>
      </c>
      <c r="E8074">
        <v>30</v>
      </c>
      <c r="F8074">
        <v>3406</v>
      </c>
      <c r="G8074">
        <v>47</v>
      </c>
    </row>
    <row r="8075" spans="1:7">
      <c r="A8075" s="2">
        <v>44039</v>
      </c>
      <c r="B8075" s="2">
        <f t="shared" si="252"/>
        <v>44043</v>
      </c>
      <c r="C8075" s="3">
        <f t="shared" si="253"/>
        <v>1</v>
      </c>
      <c r="D8075" t="s">
        <v>12</v>
      </c>
      <c r="E8075">
        <v>31</v>
      </c>
      <c r="F8075">
        <v>24899</v>
      </c>
      <c r="G8075">
        <v>322</v>
      </c>
    </row>
    <row r="8076" spans="1:7">
      <c r="A8076" s="2">
        <v>44039</v>
      </c>
      <c r="B8076" s="2">
        <f t="shared" si="252"/>
        <v>44043</v>
      </c>
      <c r="C8076" s="3">
        <f t="shared" si="253"/>
        <v>1</v>
      </c>
      <c r="D8076" t="s">
        <v>24</v>
      </c>
      <c r="E8076">
        <v>32</v>
      </c>
      <c r="F8076">
        <v>43880</v>
      </c>
      <c r="G8076">
        <v>739</v>
      </c>
    </row>
    <row r="8077" spans="1:7">
      <c r="A8077" s="2">
        <v>44039</v>
      </c>
      <c r="B8077" s="2">
        <f t="shared" si="252"/>
        <v>44043</v>
      </c>
      <c r="C8077" s="3">
        <f t="shared" si="253"/>
        <v>1</v>
      </c>
      <c r="D8077" t="s">
        <v>19</v>
      </c>
      <c r="E8077">
        <v>33</v>
      </c>
      <c r="F8077">
        <v>6441</v>
      </c>
      <c r="G8077">
        <v>409</v>
      </c>
    </row>
    <row r="8078" spans="1:7">
      <c r="A8078" s="2">
        <v>44039</v>
      </c>
      <c r="B8078" s="2">
        <f t="shared" si="252"/>
        <v>44043</v>
      </c>
      <c r="C8078" s="3">
        <f t="shared" si="253"/>
        <v>1</v>
      </c>
      <c r="D8078" t="s">
        <v>21</v>
      </c>
      <c r="E8078">
        <v>34</v>
      </c>
      <c r="F8078">
        <v>181732</v>
      </c>
      <c r="G8078">
        <v>15804</v>
      </c>
    </row>
    <row r="8079" spans="1:7">
      <c r="A8079" s="2">
        <v>44039</v>
      </c>
      <c r="B8079" s="2">
        <f t="shared" si="252"/>
        <v>44043</v>
      </c>
      <c r="C8079" s="3">
        <f t="shared" si="253"/>
        <v>1</v>
      </c>
      <c r="D8079" t="s">
        <v>47</v>
      </c>
      <c r="E8079">
        <v>35</v>
      </c>
      <c r="F8079">
        <v>19502</v>
      </c>
      <c r="G8079">
        <v>619</v>
      </c>
    </row>
    <row r="8080" spans="1:7">
      <c r="A8080" s="2">
        <v>44039</v>
      </c>
      <c r="B8080" s="2">
        <f t="shared" si="252"/>
        <v>44043</v>
      </c>
      <c r="C8080" s="3">
        <f t="shared" si="253"/>
        <v>1</v>
      </c>
      <c r="D8080" t="s">
        <v>16</v>
      </c>
      <c r="E8080">
        <v>36</v>
      </c>
      <c r="F8080">
        <v>417056</v>
      </c>
      <c r="G8080">
        <v>32322</v>
      </c>
    </row>
    <row r="8081" spans="1:7">
      <c r="A8081" s="2">
        <v>44039</v>
      </c>
      <c r="B8081" s="2">
        <f t="shared" si="252"/>
        <v>44043</v>
      </c>
      <c r="C8081" s="3">
        <f t="shared" si="253"/>
        <v>1</v>
      </c>
      <c r="D8081" t="s">
        <v>20</v>
      </c>
      <c r="E8081">
        <v>37</v>
      </c>
      <c r="F8081">
        <v>114612</v>
      </c>
      <c r="G8081">
        <v>1815</v>
      </c>
    </row>
    <row r="8082" spans="1:7">
      <c r="A8082" s="2">
        <v>44039</v>
      </c>
      <c r="B8082" s="2">
        <f t="shared" si="252"/>
        <v>44043</v>
      </c>
      <c r="C8082" s="3">
        <f t="shared" si="253"/>
        <v>1</v>
      </c>
      <c r="D8082" t="s">
        <v>48</v>
      </c>
      <c r="E8082">
        <v>38</v>
      </c>
      <c r="F8082">
        <v>5990</v>
      </c>
      <c r="G8082">
        <v>103</v>
      </c>
    </row>
    <row r="8083" spans="1:7">
      <c r="A8083" s="2">
        <v>44039</v>
      </c>
      <c r="B8083" s="2">
        <f t="shared" si="252"/>
        <v>44043</v>
      </c>
      <c r="C8083" s="3">
        <f t="shared" si="253"/>
        <v>1</v>
      </c>
      <c r="D8083" t="s">
        <v>59</v>
      </c>
      <c r="E8083">
        <v>69</v>
      </c>
      <c r="F8083">
        <v>40</v>
      </c>
      <c r="G8083">
        <v>2</v>
      </c>
    </row>
    <row r="8084" spans="1:7">
      <c r="A8084" s="2">
        <v>44039</v>
      </c>
      <c r="B8084" s="2">
        <f t="shared" si="252"/>
        <v>44043</v>
      </c>
      <c r="C8084" s="3">
        <f t="shared" si="253"/>
        <v>1</v>
      </c>
      <c r="D8084" t="s">
        <v>41</v>
      </c>
      <c r="E8084">
        <v>39</v>
      </c>
      <c r="F8084">
        <v>85177</v>
      </c>
      <c r="G8084">
        <v>3344</v>
      </c>
    </row>
    <row r="8085" spans="1:7">
      <c r="A8085" s="2">
        <v>44039</v>
      </c>
      <c r="B8085" s="2">
        <f t="shared" si="252"/>
        <v>44043</v>
      </c>
      <c r="C8085" s="3">
        <f t="shared" si="253"/>
        <v>1</v>
      </c>
      <c r="D8085" t="s">
        <v>30</v>
      </c>
      <c r="E8085">
        <v>40</v>
      </c>
      <c r="F8085">
        <v>32529</v>
      </c>
      <c r="G8085">
        <v>495</v>
      </c>
    </row>
    <row r="8086" spans="1:7">
      <c r="A8086" s="2">
        <v>44039</v>
      </c>
      <c r="B8086" s="2">
        <f t="shared" si="252"/>
        <v>44043</v>
      </c>
      <c r="C8086" s="3">
        <f t="shared" si="253"/>
        <v>1</v>
      </c>
      <c r="D8086" t="s">
        <v>14</v>
      </c>
      <c r="E8086">
        <v>41</v>
      </c>
      <c r="F8086">
        <v>17122</v>
      </c>
      <c r="G8086">
        <v>289</v>
      </c>
    </row>
    <row r="8087" spans="1:7">
      <c r="A8087" s="2">
        <v>44039</v>
      </c>
      <c r="B8087" s="2">
        <f t="shared" si="252"/>
        <v>44043</v>
      </c>
      <c r="C8087" s="3">
        <f t="shared" si="253"/>
        <v>1</v>
      </c>
      <c r="D8087" t="s">
        <v>31</v>
      </c>
      <c r="E8087">
        <v>42</v>
      </c>
      <c r="F8087">
        <v>112995</v>
      </c>
      <c r="G8087">
        <v>7174</v>
      </c>
    </row>
    <row r="8088" spans="1:7">
      <c r="A8088" s="2">
        <v>44039</v>
      </c>
      <c r="B8088" s="2">
        <f t="shared" si="252"/>
        <v>44043</v>
      </c>
      <c r="C8088" s="3">
        <f t="shared" si="253"/>
        <v>1</v>
      </c>
      <c r="D8088" t="s">
        <v>55</v>
      </c>
      <c r="E8088">
        <v>72</v>
      </c>
      <c r="F8088">
        <v>15431</v>
      </c>
      <c r="G8088">
        <v>201</v>
      </c>
    </row>
    <row r="8089" spans="1:7">
      <c r="A8089" s="2">
        <v>44039</v>
      </c>
      <c r="B8089" s="2">
        <f t="shared" si="252"/>
        <v>44043</v>
      </c>
      <c r="C8089" s="3">
        <f t="shared" si="253"/>
        <v>1</v>
      </c>
      <c r="D8089" t="s">
        <v>17</v>
      </c>
      <c r="E8089">
        <v>44</v>
      </c>
      <c r="F8089">
        <v>18515</v>
      </c>
      <c r="G8089">
        <v>1004</v>
      </c>
    </row>
    <row r="8090" spans="1:7">
      <c r="A8090" s="2">
        <v>44039</v>
      </c>
      <c r="B8090" s="2">
        <f t="shared" si="252"/>
        <v>44043</v>
      </c>
      <c r="C8090" s="3">
        <f t="shared" si="253"/>
        <v>1</v>
      </c>
      <c r="D8090" t="s">
        <v>32</v>
      </c>
      <c r="E8090">
        <v>45</v>
      </c>
      <c r="F8090">
        <v>82417</v>
      </c>
      <c r="G8090">
        <v>1506</v>
      </c>
    </row>
    <row r="8091" spans="1:7">
      <c r="A8091" s="2">
        <v>44039</v>
      </c>
      <c r="B8091" s="2">
        <f t="shared" si="252"/>
        <v>44043</v>
      </c>
      <c r="C8091" s="3">
        <f t="shared" si="253"/>
        <v>1</v>
      </c>
      <c r="D8091" t="s">
        <v>43</v>
      </c>
      <c r="E8091">
        <v>46</v>
      </c>
      <c r="F8091">
        <v>8444</v>
      </c>
      <c r="G8091">
        <v>123</v>
      </c>
    </row>
    <row r="8092" spans="1:7">
      <c r="A8092" s="2">
        <v>44039</v>
      </c>
      <c r="B8092" s="2">
        <f t="shared" si="252"/>
        <v>44043</v>
      </c>
      <c r="C8092" s="3">
        <f t="shared" si="253"/>
        <v>1</v>
      </c>
      <c r="D8092" t="s">
        <v>25</v>
      </c>
      <c r="E8092">
        <v>47</v>
      </c>
      <c r="F8092">
        <v>93869</v>
      </c>
      <c r="G8092">
        <v>965</v>
      </c>
    </row>
    <row r="8093" spans="1:7">
      <c r="A8093" s="2">
        <v>44039</v>
      </c>
      <c r="B8093" s="2">
        <f t="shared" si="252"/>
        <v>44043</v>
      </c>
      <c r="C8093" s="3">
        <f t="shared" si="253"/>
        <v>1</v>
      </c>
      <c r="D8093" t="s">
        <v>11</v>
      </c>
      <c r="E8093">
        <v>48</v>
      </c>
      <c r="F8093">
        <v>402295</v>
      </c>
      <c r="G8093">
        <v>6292</v>
      </c>
    </row>
    <row r="8094" spans="1:7">
      <c r="A8094" s="2">
        <v>44039</v>
      </c>
      <c r="B8094" s="2">
        <f t="shared" si="252"/>
        <v>44043</v>
      </c>
      <c r="C8094" s="3">
        <f t="shared" si="253"/>
        <v>1</v>
      </c>
      <c r="D8094" t="s">
        <v>13</v>
      </c>
      <c r="E8094">
        <v>49</v>
      </c>
      <c r="F8094">
        <v>38439</v>
      </c>
      <c r="G8094">
        <v>285</v>
      </c>
    </row>
    <row r="8095" spans="1:7">
      <c r="A8095" s="2">
        <v>44039</v>
      </c>
      <c r="B8095" s="2">
        <f t="shared" si="252"/>
        <v>44043</v>
      </c>
      <c r="C8095" s="3">
        <f t="shared" si="253"/>
        <v>1</v>
      </c>
      <c r="D8095" t="s">
        <v>36</v>
      </c>
      <c r="E8095">
        <v>50</v>
      </c>
      <c r="F8095">
        <v>1402</v>
      </c>
      <c r="G8095">
        <v>56</v>
      </c>
    </row>
    <row r="8096" spans="1:7">
      <c r="A8096" s="2">
        <v>44039</v>
      </c>
      <c r="B8096" s="2">
        <f t="shared" si="252"/>
        <v>44043</v>
      </c>
      <c r="C8096" s="3">
        <f t="shared" si="253"/>
        <v>1</v>
      </c>
      <c r="D8096" t="s">
        <v>56</v>
      </c>
      <c r="E8096">
        <v>78</v>
      </c>
      <c r="F8096">
        <v>375</v>
      </c>
      <c r="G8096">
        <v>7</v>
      </c>
    </row>
    <row r="8097" spans="1:7">
      <c r="A8097" s="2">
        <v>44039</v>
      </c>
      <c r="B8097" s="2">
        <f t="shared" si="252"/>
        <v>44043</v>
      </c>
      <c r="C8097" s="3">
        <f t="shared" si="253"/>
        <v>1</v>
      </c>
      <c r="D8097" t="s">
        <v>37</v>
      </c>
      <c r="E8097">
        <v>51</v>
      </c>
      <c r="F8097">
        <v>86072</v>
      </c>
      <c r="G8097">
        <v>2082</v>
      </c>
    </row>
    <row r="8098" spans="1:7">
      <c r="A8098" s="2">
        <v>44039</v>
      </c>
      <c r="B8098" s="2">
        <f t="shared" si="252"/>
        <v>44043</v>
      </c>
      <c r="C8098" s="3">
        <f t="shared" si="253"/>
        <v>1</v>
      </c>
      <c r="D8098" t="s">
        <v>5</v>
      </c>
      <c r="E8098">
        <v>53</v>
      </c>
      <c r="F8098">
        <v>55547</v>
      </c>
      <c r="G8098">
        <v>1610</v>
      </c>
    </row>
    <row r="8099" spans="1:7">
      <c r="A8099" s="2">
        <v>44039</v>
      </c>
      <c r="B8099" s="2">
        <f t="shared" si="252"/>
        <v>44043</v>
      </c>
      <c r="C8099" s="3">
        <f t="shared" si="253"/>
        <v>1</v>
      </c>
      <c r="D8099" t="s">
        <v>58</v>
      </c>
      <c r="E8099">
        <v>54</v>
      </c>
      <c r="F8099">
        <v>6054</v>
      </c>
      <c r="G8099">
        <v>106</v>
      </c>
    </row>
    <row r="8100" spans="1:7">
      <c r="A8100" s="2">
        <v>44039</v>
      </c>
      <c r="B8100" s="2">
        <f t="shared" si="252"/>
        <v>44043</v>
      </c>
      <c r="C8100" s="3">
        <f t="shared" si="253"/>
        <v>1</v>
      </c>
      <c r="D8100" t="s">
        <v>10</v>
      </c>
      <c r="E8100">
        <v>55</v>
      </c>
      <c r="F8100">
        <v>53323</v>
      </c>
      <c r="G8100">
        <v>905</v>
      </c>
    </row>
    <row r="8101" spans="1:7">
      <c r="A8101" s="2">
        <v>44039</v>
      </c>
      <c r="B8101" s="2">
        <f t="shared" si="252"/>
        <v>44043</v>
      </c>
      <c r="C8101" s="3">
        <f t="shared" si="253"/>
        <v>1</v>
      </c>
      <c r="D8101" t="s">
        <v>49</v>
      </c>
      <c r="E8101">
        <v>56</v>
      </c>
      <c r="F8101">
        <v>2520</v>
      </c>
      <c r="G8101">
        <v>25</v>
      </c>
    </row>
    <row r="8102" spans="1:7">
      <c r="A8102" s="2">
        <v>44040</v>
      </c>
      <c r="B8102" s="2">
        <f t="shared" si="252"/>
        <v>44043</v>
      </c>
      <c r="C8102" s="3">
        <f t="shared" si="253"/>
        <v>1</v>
      </c>
      <c r="D8102" t="s">
        <v>52</v>
      </c>
      <c r="E8102">
        <v>1</v>
      </c>
      <c r="F8102">
        <v>82366</v>
      </c>
      <c r="G8102">
        <v>1491</v>
      </c>
    </row>
    <row r="8103" spans="1:7">
      <c r="A8103" s="2">
        <v>44040</v>
      </c>
      <c r="B8103" s="2">
        <f t="shared" si="252"/>
        <v>44043</v>
      </c>
      <c r="C8103" s="3">
        <f t="shared" si="253"/>
        <v>1</v>
      </c>
      <c r="D8103" t="s">
        <v>50</v>
      </c>
      <c r="E8103">
        <v>2</v>
      </c>
      <c r="F8103">
        <v>3348</v>
      </c>
      <c r="G8103">
        <v>20</v>
      </c>
    </row>
    <row r="8104" spans="1:7">
      <c r="A8104" s="2">
        <v>44040</v>
      </c>
      <c r="B8104" s="2">
        <f t="shared" si="252"/>
        <v>44043</v>
      </c>
      <c r="C8104" s="3">
        <f t="shared" si="253"/>
        <v>1</v>
      </c>
      <c r="D8104" t="s">
        <v>8</v>
      </c>
      <c r="E8104">
        <v>4</v>
      </c>
      <c r="F8104">
        <v>165994</v>
      </c>
      <c r="G8104">
        <v>3424</v>
      </c>
    </row>
    <row r="8105" spans="1:7">
      <c r="A8105" s="2">
        <v>44040</v>
      </c>
      <c r="B8105" s="2">
        <f t="shared" si="252"/>
        <v>44043</v>
      </c>
      <c r="C8105" s="3">
        <f t="shared" si="253"/>
        <v>1</v>
      </c>
      <c r="D8105" t="s">
        <v>44</v>
      </c>
      <c r="E8105">
        <v>5</v>
      </c>
      <c r="F8105">
        <v>40181</v>
      </c>
      <c r="G8105">
        <v>428</v>
      </c>
    </row>
    <row r="8106" spans="1:7">
      <c r="A8106" s="2">
        <v>44040</v>
      </c>
      <c r="B8106" s="2">
        <f t="shared" si="252"/>
        <v>44043</v>
      </c>
      <c r="C8106" s="3">
        <f t="shared" si="253"/>
        <v>1</v>
      </c>
      <c r="D8106" t="s">
        <v>7</v>
      </c>
      <c r="E8106">
        <v>6</v>
      </c>
      <c r="F8106">
        <v>474951</v>
      </c>
      <c r="G8106">
        <v>8716</v>
      </c>
    </row>
    <row r="8107" spans="1:7">
      <c r="A8107" s="2">
        <v>44040</v>
      </c>
      <c r="B8107" s="2">
        <f t="shared" si="252"/>
        <v>44043</v>
      </c>
      <c r="C8107" s="3">
        <f t="shared" si="253"/>
        <v>1</v>
      </c>
      <c r="D8107" t="s">
        <v>22</v>
      </c>
      <c r="E8107">
        <v>8</v>
      </c>
      <c r="F8107">
        <v>45420</v>
      </c>
      <c r="G8107">
        <v>1809</v>
      </c>
    </row>
    <row r="8108" spans="1:7">
      <c r="A8108" s="2">
        <v>44040</v>
      </c>
      <c r="B8108" s="2">
        <f t="shared" si="252"/>
        <v>44043</v>
      </c>
      <c r="C8108" s="3">
        <f t="shared" si="253"/>
        <v>1</v>
      </c>
      <c r="D8108" t="s">
        <v>38</v>
      </c>
      <c r="E8108">
        <v>9</v>
      </c>
      <c r="F8108">
        <v>49077</v>
      </c>
      <c r="G8108">
        <v>4423</v>
      </c>
    </row>
    <row r="8109" spans="1:7">
      <c r="A8109" s="2">
        <v>44040</v>
      </c>
      <c r="B8109" s="2">
        <f t="shared" si="252"/>
        <v>44043</v>
      </c>
      <c r="C8109" s="3">
        <f t="shared" si="253"/>
        <v>1</v>
      </c>
      <c r="D8109" t="s">
        <v>45</v>
      </c>
      <c r="E8109">
        <v>10</v>
      </c>
      <c r="F8109">
        <v>14476</v>
      </c>
      <c r="G8109">
        <v>580</v>
      </c>
    </row>
    <row r="8110" spans="1:7">
      <c r="A8110" s="2">
        <v>44040</v>
      </c>
      <c r="B8110" s="2">
        <f t="shared" si="252"/>
        <v>44043</v>
      </c>
      <c r="C8110" s="3">
        <f t="shared" si="253"/>
        <v>1</v>
      </c>
      <c r="D8110" t="s">
        <v>33</v>
      </c>
      <c r="E8110">
        <v>11</v>
      </c>
      <c r="F8110">
        <v>11945</v>
      </c>
      <c r="G8110">
        <v>583</v>
      </c>
    </row>
    <row r="8111" spans="1:7">
      <c r="A8111" s="2">
        <v>44040</v>
      </c>
      <c r="B8111" s="2">
        <f t="shared" si="252"/>
        <v>44043</v>
      </c>
      <c r="C8111" s="3">
        <f t="shared" si="253"/>
        <v>1</v>
      </c>
      <c r="D8111" t="s">
        <v>15</v>
      </c>
      <c r="E8111">
        <v>12</v>
      </c>
      <c r="F8111">
        <v>441969</v>
      </c>
      <c r="G8111">
        <v>6116</v>
      </c>
    </row>
    <row r="8112" spans="1:7">
      <c r="A8112" s="2">
        <v>44040</v>
      </c>
      <c r="B8112" s="2">
        <f t="shared" si="252"/>
        <v>44043</v>
      </c>
      <c r="C8112" s="3">
        <f t="shared" si="253"/>
        <v>1</v>
      </c>
      <c r="D8112" t="s">
        <v>18</v>
      </c>
      <c r="E8112">
        <v>13</v>
      </c>
      <c r="F8112">
        <v>160038</v>
      </c>
      <c r="G8112">
        <v>3488</v>
      </c>
    </row>
    <row r="8113" spans="1:7">
      <c r="A8113" s="2">
        <v>44040</v>
      </c>
      <c r="B8113" s="2">
        <f t="shared" si="252"/>
        <v>44043</v>
      </c>
      <c r="C8113" s="3">
        <f t="shared" si="253"/>
        <v>1</v>
      </c>
      <c r="D8113" t="s">
        <v>57</v>
      </c>
      <c r="E8113">
        <v>66</v>
      </c>
      <c r="F8113">
        <v>1318</v>
      </c>
      <c r="G8113">
        <v>6</v>
      </c>
    </row>
    <row r="8114" spans="1:7">
      <c r="A8114" s="2">
        <v>44040</v>
      </c>
      <c r="B8114" s="2">
        <f t="shared" si="252"/>
        <v>44043</v>
      </c>
      <c r="C8114" s="3">
        <f t="shared" si="253"/>
        <v>1</v>
      </c>
      <c r="D8114" t="s">
        <v>26</v>
      </c>
      <c r="E8114">
        <v>15</v>
      </c>
      <c r="F8114">
        <v>1734</v>
      </c>
      <c r="G8114">
        <v>25</v>
      </c>
    </row>
    <row r="8115" spans="1:7">
      <c r="A8115" s="2">
        <v>44040</v>
      </c>
      <c r="B8115" s="2">
        <f t="shared" si="252"/>
        <v>44043</v>
      </c>
      <c r="C8115" s="3">
        <f t="shared" si="253"/>
        <v>1</v>
      </c>
      <c r="D8115" t="s">
        <v>53</v>
      </c>
      <c r="E8115">
        <v>16</v>
      </c>
      <c r="F8115">
        <v>19318</v>
      </c>
      <c r="G8115">
        <v>168</v>
      </c>
    </row>
    <row r="8116" spans="1:7">
      <c r="A8116" s="2">
        <v>44040</v>
      </c>
      <c r="B8116" s="2">
        <f t="shared" si="252"/>
        <v>44043</v>
      </c>
      <c r="C8116" s="3">
        <f t="shared" si="253"/>
        <v>1</v>
      </c>
      <c r="D8116" t="s">
        <v>6</v>
      </c>
      <c r="E8116">
        <v>17</v>
      </c>
      <c r="F8116">
        <v>175588</v>
      </c>
      <c r="G8116">
        <v>7645</v>
      </c>
    </row>
    <row r="8117" spans="1:7">
      <c r="A8117" s="2">
        <v>44040</v>
      </c>
      <c r="B8117" s="2">
        <f t="shared" si="252"/>
        <v>44043</v>
      </c>
      <c r="C8117" s="3">
        <f t="shared" si="253"/>
        <v>1</v>
      </c>
      <c r="D8117" t="s">
        <v>27</v>
      </c>
      <c r="E8117">
        <v>18</v>
      </c>
      <c r="F8117">
        <v>65258</v>
      </c>
      <c r="G8117">
        <v>2924</v>
      </c>
    </row>
    <row r="8118" spans="1:7">
      <c r="A8118" s="2">
        <v>44040</v>
      </c>
      <c r="B8118" s="2">
        <f t="shared" si="252"/>
        <v>44043</v>
      </c>
      <c r="C8118" s="3">
        <f t="shared" si="253"/>
        <v>1</v>
      </c>
      <c r="D8118" t="s">
        <v>39</v>
      </c>
      <c r="E8118">
        <v>19</v>
      </c>
      <c r="F8118">
        <v>42928</v>
      </c>
      <c r="G8118">
        <v>839</v>
      </c>
    </row>
    <row r="8119" spans="1:7">
      <c r="A8119" s="2">
        <v>44040</v>
      </c>
      <c r="B8119" s="2">
        <f t="shared" si="252"/>
        <v>44043</v>
      </c>
      <c r="C8119" s="3">
        <f t="shared" si="253"/>
        <v>1</v>
      </c>
      <c r="D8119" t="s">
        <v>34</v>
      </c>
      <c r="E8119">
        <v>20</v>
      </c>
      <c r="F8119">
        <v>26494</v>
      </c>
      <c r="G8119">
        <v>344</v>
      </c>
    </row>
    <row r="8120" spans="1:7">
      <c r="A8120" s="2">
        <v>44040</v>
      </c>
      <c r="B8120" s="2">
        <f t="shared" si="252"/>
        <v>44043</v>
      </c>
      <c r="C8120" s="3">
        <f t="shared" si="253"/>
        <v>1</v>
      </c>
      <c r="D8120" t="s">
        <v>28</v>
      </c>
      <c r="E8120">
        <v>21</v>
      </c>
      <c r="F8120">
        <v>28876</v>
      </c>
      <c r="G8120">
        <v>735</v>
      </c>
    </row>
    <row r="8121" spans="1:7">
      <c r="A8121" s="2">
        <v>44040</v>
      </c>
      <c r="B8121" s="2">
        <f t="shared" si="252"/>
        <v>44043</v>
      </c>
      <c r="C8121" s="3">
        <f t="shared" si="253"/>
        <v>1</v>
      </c>
      <c r="D8121" t="s">
        <v>40</v>
      </c>
      <c r="E8121">
        <v>22</v>
      </c>
      <c r="F8121">
        <v>111150</v>
      </c>
      <c r="G8121">
        <v>3812</v>
      </c>
    </row>
    <row r="8122" spans="1:7">
      <c r="A8122" s="2">
        <v>44040</v>
      </c>
      <c r="B8122" s="2">
        <f t="shared" si="252"/>
        <v>44043</v>
      </c>
      <c r="C8122" s="3">
        <f t="shared" si="253"/>
        <v>1</v>
      </c>
      <c r="D8122" t="s">
        <v>51</v>
      </c>
      <c r="E8122">
        <v>23</v>
      </c>
      <c r="F8122">
        <v>3838</v>
      </c>
      <c r="G8122">
        <v>121</v>
      </c>
    </row>
    <row r="8123" spans="1:7">
      <c r="A8123" s="2">
        <v>44040</v>
      </c>
      <c r="B8123" s="2">
        <f t="shared" si="252"/>
        <v>44043</v>
      </c>
      <c r="C8123" s="3">
        <f t="shared" si="253"/>
        <v>1</v>
      </c>
      <c r="D8123" t="s">
        <v>23</v>
      </c>
      <c r="E8123">
        <v>24</v>
      </c>
      <c r="F8123">
        <v>86091</v>
      </c>
      <c r="G8123">
        <v>3458</v>
      </c>
    </row>
    <row r="8124" spans="1:7">
      <c r="A8124" s="2">
        <v>44040</v>
      </c>
      <c r="B8124" s="2">
        <f t="shared" si="252"/>
        <v>44043</v>
      </c>
      <c r="C8124" s="3">
        <f t="shared" si="253"/>
        <v>1</v>
      </c>
      <c r="D8124" t="s">
        <v>9</v>
      </c>
      <c r="E8124">
        <v>25</v>
      </c>
      <c r="F8124">
        <v>116182</v>
      </c>
      <c r="G8124">
        <v>8551</v>
      </c>
    </row>
    <row r="8125" spans="1:7">
      <c r="A8125" s="2">
        <v>44040</v>
      </c>
      <c r="B8125" s="2">
        <f t="shared" si="252"/>
        <v>44043</v>
      </c>
      <c r="C8125" s="3">
        <f t="shared" si="253"/>
        <v>1</v>
      </c>
      <c r="D8125" t="s">
        <v>42</v>
      </c>
      <c r="E8125">
        <v>26</v>
      </c>
      <c r="F8125">
        <v>88025</v>
      </c>
      <c r="G8125">
        <v>6426</v>
      </c>
    </row>
    <row r="8126" spans="1:7">
      <c r="A8126" s="2">
        <v>44040</v>
      </c>
      <c r="B8126" s="2">
        <f t="shared" si="252"/>
        <v>44043</v>
      </c>
      <c r="C8126" s="3">
        <f t="shared" si="253"/>
        <v>1</v>
      </c>
      <c r="D8126" t="s">
        <v>29</v>
      </c>
      <c r="E8126">
        <v>27</v>
      </c>
      <c r="F8126">
        <v>52321</v>
      </c>
      <c r="G8126">
        <v>1620</v>
      </c>
    </row>
    <row r="8127" spans="1:7">
      <c r="A8127" s="2">
        <v>44040</v>
      </c>
      <c r="B8127" s="2">
        <f t="shared" si="252"/>
        <v>44043</v>
      </c>
      <c r="C8127" s="3">
        <f t="shared" si="253"/>
        <v>1</v>
      </c>
      <c r="D8127" t="s">
        <v>46</v>
      </c>
      <c r="E8127">
        <v>28</v>
      </c>
      <c r="F8127">
        <v>54299</v>
      </c>
      <c r="G8127">
        <v>1543</v>
      </c>
    </row>
    <row r="8128" spans="1:7">
      <c r="A8128" s="2">
        <v>44040</v>
      </c>
      <c r="B8128" s="2">
        <f t="shared" si="252"/>
        <v>44043</v>
      </c>
      <c r="C8128" s="3">
        <f t="shared" si="253"/>
        <v>1</v>
      </c>
      <c r="D8128" t="s">
        <v>35</v>
      </c>
      <c r="E8128">
        <v>29</v>
      </c>
      <c r="F8128">
        <v>46225</v>
      </c>
      <c r="G8128">
        <v>1263</v>
      </c>
    </row>
    <row r="8129" spans="1:7">
      <c r="A8129" s="2">
        <v>44040</v>
      </c>
      <c r="B8129" s="2">
        <f t="shared" si="252"/>
        <v>44043</v>
      </c>
      <c r="C8129" s="3">
        <f t="shared" si="253"/>
        <v>1</v>
      </c>
      <c r="D8129" t="s">
        <v>54</v>
      </c>
      <c r="E8129">
        <v>30</v>
      </c>
      <c r="F8129">
        <v>3491</v>
      </c>
      <c r="G8129">
        <v>52</v>
      </c>
    </row>
    <row r="8130" spans="1:7">
      <c r="A8130" s="2">
        <v>44040</v>
      </c>
      <c r="B8130" s="2">
        <f t="shared" si="252"/>
        <v>44043</v>
      </c>
      <c r="C8130" s="3">
        <f t="shared" si="253"/>
        <v>1</v>
      </c>
      <c r="D8130" t="s">
        <v>12</v>
      </c>
      <c r="E8130">
        <v>31</v>
      </c>
      <c r="F8130">
        <v>25140</v>
      </c>
      <c r="G8130">
        <v>326</v>
      </c>
    </row>
    <row r="8131" spans="1:7">
      <c r="A8131" s="2">
        <v>44040</v>
      </c>
      <c r="B8131" s="2">
        <f t="shared" si="252"/>
        <v>44043</v>
      </c>
      <c r="C8131" s="3">
        <f t="shared" si="253"/>
        <v>1</v>
      </c>
      <c r="D8131" t="s">
        <v>24</v>
      </c>
      <c r="E8131">
        <v>32</v>
      </c>
      <c r="F8131">
        <v>44991</v>
      </c>
      <c r="G8131">
        <v>760</v>
      </c>
    </row>
    <row r="8132" spans="1:7">
      <c r="A8132" s="2">
        <v>44040</v>
      </c>
      <c r="B8132" s="2">
        <f t="shared" ref="B8132:B8195" si="254">EOMONTH(A8132,0)</f>
        <v>44043</v>
      </c>
      <c r="C8132" s="3">
        <f t="shared" ref="C8132:C8195" si="255">IF(A8132=B8132,0,1)</f>
        <v>1</v>
      </c>
      <c r="D8132" t="s">
        <v>19</v>
      </c>
      <c r="E8132">
        <v>33</v>
      </c>
      <c r="F8132">
        <v>6500</v>
      </c>
      <c r="G8132">
        <v>409</v>
      </c>
    </row>
    <row r="8133" spans="1:7">
      <c r="A8133" s="2">
        <v>44040</v>
      </c>
      <c r="B8133" s="2">
        <f t="shared" si="254"/>
        <v>44043</v>
      </c>
      <c r="C8133" s="3">
        <f t="shared" si="255"/>
        <v>1</v>
      </c>
      <c r="D8133" t="s">
        <v>21</v>
      </c>
      <c r="E8133">
        <v>34</v>
      </c>
      <c r="F8133">
        <v>182215</v>
      </c>
      <c r="G8133">
        <v>15825</v>
      </c>
    </row>
    <row r="8134" spans="1:7">
      <c r="A8134" s="2">
        <v>44040</v>
      </c>
      <c r="B8134" s="2">
        <f t="shared" si="254"/>
        <v>44043</v>
      </c>
      <c r="C8134" s="3">
        <f t="shared" si="255"/>
        <v>1</v>
      </c>
      <c r="D8134" t="s">
        <v>47</v>
      </c>
      <c r="E8134">
        <v>35</v>
      </c>
      <c r="F8134">
        <v>19791</v>
      </c>
      <c r="G8134">
        <v>626</v>
      </c>
    </row>
    <row r="8135" spans="1:7">
      <c r="A8135" s="2">
        <v>44040</v>
      </c>
      <c r="B8135" s="2">
        <f t="shared" si="254"/>
        <v>44043</v>
      </c>
      <c r="C8135" s="3">
        <f t="shared" si="255"/>
        <v>1</v>
      </c>
      <c r="D8135" t="s">
        <v>16</v>
      </c>
      <c r="E8135">
        <v>36</v>
      </c>
      <c r="F8135">
        <v>417591</v>
      </c>
      <c r="G8135">
        <v>32333</v>
      </c>
    </row>
    <row r="8136" spans="1:7">
      <c r="A8136" s="2">
        <v>44040</v>
      </c>
      <c r="B8136" s="2">
        <f t="shared" si="254"/>
        <v>44043</v>
      </c>
      <c r="C8136" s="3">
        <f t="shared" si="255"/>
        <v>1</v>
      </c>
      <c r="D8136" t="s">
        <v>20</v>
      </c>
      <c r="E8136">
        <v>37</v>
      </c>
      <c r="F8136">
        <v>116300</v>
      </c>
      <c r="G8136">
        <v>1847</v>
      </c>
    </row>
    <row r="8137" spans="1:7">
      <c r="A8137" s="2">
        <v>44040</v>
      </c>
      <c r="B8137" s="2">
        <f t="shared" si="254"/>
        <v>44043</v>
      </c>
      <c r="C8137" s="3">
        <f t="shared" si="255"/>
        <v>1</v>
      </c>
      <c r="D8137" t="s">
        <v>48</v>
      </c>
      <c r="E8137">
        <v>38</v>
      </c>
      <c r="F8137">
        <v>6145</v>
      </c>
      <c r="G8137">
        <v>104</v>
      </c>
    </row>
    <row r="8138" spans="1:7">
      <c r="A8138" s="2">
        <v>44040</v>
      </c>
      <c r="B8138" s="2">
        <f t="shared" si="254"/>
        <v>44043</v>
      </c>
      <c r="C8138" s="3">
        <f t="shared" si="255"/>
        <v>1</v>
      </c>
      <c r="D8138" t="s">
        <v>59</v>
      </c>
      <c r="E8138">
        <v>69</v>
      </c>
      <c r="F8138">
        <v>40</v>
      </c>
      <c r="G8138">
        <v>2</v>
      </c>
    </row>
    <row r="8139" spans="1:7">
      <c r="A8139" s="2">
        <v>44040</v>
      </c>
      <c r="B8139" s="2">
        <f t="shared" si="254"/>
        <v>44043</v>
      </c>
      <c r="C8139" s="3">
        <f t="shared" si="255"/>
        <v>1</v>
      </c>
      <c r="D8139" t="s">
        <v>41</v>
      </c>
      <c r="E8139">
        <v>39</v>
      </c>
      <c r="F8139">
        <v>86497</v>
      </c>
      <c r="G8139">
        <v>3382</v>
      </c>
    </row>
    <row r="8140" spans="1:7">
      <c r="A8140" s="2">
        <v>44040</v>
      </c>
      <c r="B8140" s="2">
        <f t="shared" si="254"/>
        <v>44043</v>
      </c>
      <c r="C8140" s="3">
        <f t="shared" si="255"/>
        <v>1</v>
      </c>
      <c r="D8140" t="s">
        <v>30</v>
      </c>
      <c r="E8140">
        <v>40</v>
      </c>
      <c r="F8140">
        <v>33757</v>
      </c>
      <c r="G8140">
        <v>509</v>
      </c>
    </row>
    <row r="8141" spans="1:7">
      <c r="A8141" s="2">
        <v>44040</v>
      </c>
      <c r="B8141" s="2">
        <f t="shared" si="254"/>
        <v>44043</v>
      </c>
      <c r="C8141" s="3">
        <f t="shared" si="255"/>
        <v>1</v>
      </c>
      <c r="D8141" t="s">
        <v>14</v>
      </c>
      <c r="E8141">
        <v>41</v>
      </c>
      <c r="F8141">
        <v>17419</v>
      </c>
      <c r="G8141">
        <v>305</v>
      </c>
    </row>
    <row r="8142" spans="1:7">
      <c r="A8142" s="2">
        <v>44040</v>
      </c>
      <c r="B8142" s="2">
        <f t="shared" si="254"/>
        <v>44043</v>
      </c>
      <c r="C8142" s="3">
        <f t="shared" si="255"/>
        <v>1</v>
      </c>
      <c r="D8142" t="s">
        <v>31</v>
      </c>
      <c r="E8142">
        <v>42</v>
      </c>
      <c r="F8142">
        <v>114129</v>
      </c>
      <c r="G8142">
        <v>7197</v>
      </c>
    </row>
    <row r="8143" spans="1:7">
      <c r="A8143" s="2">
        <v>44040</v>
      </c>
      <c r="B8143" s="2">
        <f t="shared" si="254"/>
        <v>44043</v>
      </c>
      <c r="C8143" s="3">
        <f t="shared" si="255"/>
        <v>1</v>
      </c>
      <c r="D8143" t="s">
        <v>55</v>
      </c>
      <c r="E8143">
        <v>72</v>
      </c>
      <c r="F8143">
        <v>15840</v>
      </c>
      <c r="G8143">
        <v>209</v>
      </c>
    </row>
    <row r="8144" spans="1:7">
      <c r="A8144" s="2">
        <v>44040</v>
      </c>
      <c r="B8144" s="2">
        <f t="shared" si="254"/>
        <v>44043</v>
      </c>
      <c r="C8144" s="3">
        <f t="shared" si="255"/>
        <v>1</v>
      </c>
      <c r="D8144" t="s">
        <v>17</v>
      </c>
      <c r="E8144">
        <v>44</v>
      </c>
      <c r="F8144">
        <v>18725</v>
      </c>
      <c r="G8144">
        <v>1005</v>
      </c>
    </row>
    <row r="8145" spans="1:7">
      <c r="A8145" s="2">
        <v>44040</v>
      </c>
      <c r="B8145" s="2">
        <f t="shared" si="254"/>
        <v>44043</v>
      </c>
      <c r="C8145" s="3">
        <f t="shared" si="255"/>
        <v>1</v>
      </c>
      <c r="D8145" t="s">
        <v>32</v>
      </c>
      <c r="E8145">
        <v>45</v>
      </c>
      <c r="F8145">
        <v>84109</v>
      </c>
      <c r="G8145">
        <v>1565</v>
      </c>
    </row>
    <row r="8146" spans="1:7">
      <c r="A8146" s="2">
        <v>44040</v>
      </c>
      <c r="B8146" s="2">
        <f t="shared" si="254"/>
        <v>44043</v>
      </c>
      <c r="C8146" s="3">
        <f t="shared" si="255"/>
        <v>1</v>
      </c>
      <c r="D8146" t="s">
        <v>43</v>
      </c>
      <c r="E8146">
        <v>46</v>
      </c>
      <c r="F8146">
        <v>8492</v>
      </c>
      <c r="G8146">
        <v>123</v>
      </c>
    </row>
    <row r="8147" spans="1:7">
      <c r="A8147" s="2">
        <v>44040</v>
      </c>
      <c r="B8147" s="2">
        <f t="shared" si="254"/>
        <v>44043</v>
      </c>
      <c r="C8147" s="3">
        <f t="shared" si="255"/>
        <v>1</v>
      </c>
      <c r="D8147" t="s">
        <v>25</v>
      </c>
      <c r="E8147">
        <v>47</v>
      </c>
      <c r="F8147">
        <v>96318</v>
      </c>
      <c r="G8147">
        <v>988</v>
      </c>
    </row>
    <row r="8148" spans="1:7">
      <c r="A8148" s="2">
        <v>44040</v>
      </c>
      <c r="B8148" s="2">
        <f t="shared" si="254"/>
        <v>44043</v>
      </c>
      <c r="C8148" s="3">
        <f t="shared" si="255"/>
        <v>1</v>
      </c>
      <c r="D8148" t="s">
        <v>11</v>
      </c>
      <c r="E8148">
        <v>48</v>
      </c>
      <c r="F8148">
        <v>412849</v>
      </c>
      <c r="G8148">
        <v>6518</v>
      </c>
    </row>
    <row r="8149" spans="1:7">
      <c r="A8149" s="2">
        <v>44040</v>
      </c>
      <c r="B8149" s="2">
        <f t="shared" si="254"/>
        <v>44043</v>
      </c>
      <c r="C8149" s="3">
        <f t="shared" si="255"/>
        <v>1</v>
      </c>
      <c r="D8149" t="s">
        <v>13</v>
      </c>
      <c r="E8149">
        <v>49</v>
      </c>
      <c r="F8149">
        <v>38877</v>
      </c>
      <c r="G8149">
        <v>290</v>
      </c>
    </row>
    <row r="8150" spans="1:7">
      <c r="A8150" s="2">
        <v>44040</v>
      </c>
      <c r="B8150" s="2">
        <f t="shared" si="254"/>
        <v>44043</v>
      </c>
      <c r="C8150" s="3">
        <f t="shared" si="255"/>
        <v>1</v>
      </c>
      <c r="D8150" t="s">
        <v>36</v>
      </c>
      <c r="E8150">
        <v>50</v>
      </c>
      <c r="F8150">
        <v>1405</v>
      </c>
      <c r="G8150">
        <v>56</v>
      </c>
    </row>
    <row r="8151" spans="1:7">
      <c r="A8151" s="2">
        <v>44040</v>
      </c>
      <c r="B8151" s="2">
        <f t="shared" si="254"/>
        <v>44043</v>
      </c>
      <c r="C8151" s="3">
        <f t="shared" si="255"/>
        <v>1</v>
      </c>
      <c r="D8151" t="s">
        <v>56</v>
      </c>
      <c r="E8151">
        <v>78</v>
      </c>
      <c r="F8151">
        <v>375</v>
      </c>
      <c r="G8151">
        <v>7</v>
      </c>
    </row>
    <row r="8152" spans="1:7">
      <c r="A8152" s="2">
        <v>44040</v>
      </c>
      <c r="B8152" s="2">
        <f t="shared" si="254"/>
        <v>44043</v>
      </c>
      <c r="C8152" s="3">
        <f t="shared" si="255"/>
        <v>1</v>
      </c>
      <c r="D8152" t="s">
        <v>37</v>
      </c>
      <c r="E8152">
        <v>51</v>
      </c>
      <c r="F8152">
        <v>86994</v>
      </c>
      <c r="G8152">
        <v>2095</v>
      </c>
    </row>
    <row r="8153" spans="1:7">
      <c r="A8153" s="2">
        <v>44040</v>
      </c>
      <c r="B8153" s="2">
        <f t="shared" si="254"/>
        <v>44043</v>
      </c>
      <c r="C8153" s="3">
        <f t="shared" si="255"/>
        <v>1</v>
      </c>
      <c r="D8153" t="s">
        <v>5</v>
      </c>
      <c r="E8153">
        <v>53</v>
      </c>
      <c r="F8153">
        <v>56575</v>
      </c>
      <c r="G8153">
        <v>1632</v>
      </c>
    </row>
    <row r="8154" spans="1:7">
      <c r="A8154" s="2">
        <v>44040</v>
      </c>
      <c r="B8154" s="2">
        <f t="shared" si="254"/>
        <v>44043</v>
      </c>
      <c r="C8154" s="3">
        <f t="shared" si="255"/>
        <v>1</v>
      </c>
      <c r="D8154" t="s">
        <v>58</v>
      </c>
      <c r="E8154">
        <v>54</v>
      </c>
      <c r="F8154">
        <v>6173</v>
      </c>
      <c r="G8154">
        <v>111</v>
      </c>
    </row>
    <row r="8155" spans="1:7">
      <c r="A8155" s="2">
        <v>44040</v>
      </c>
      <c r="B8155" s="2">
        <f t="shared" si="254"/>
        <v>44043</v>
      </c>
      <c r="C8155" s="3">
        <f t="shared" si="255"/>
        <v>1</v>
      </c>
      <c r="D8155" t="s">
        <v>10</v>
      </c>
      <c r="E8155">
        <v>55</v>
      </c>
      <c r="F8155">
        <v>54114</v>
      </c>
      <c r="G8155">
        <v>916</v>
      </c>
    </row>
    <row r="8156" spans="1:7">
      <c r="A8156" s="2">
        <v>44040</v>
      </c>
      <c r="B8156" s="2">
        <f t="shared" si="254"/>
        <v>44043</v>
      </c>
      <c r="C8156" s="3">
        <f t="shared" si="255"/>
        <v>1</v>
      </c>
      <c r="D8156" t="s">
        <v>49</v>
      </c>
      <c r="E8156">
        <v>56</v>
      </c>
      <c r="F8156">
        <v>2589</v>
      </c>
      <c r="G8156">
        <v>26</v>
      </c>
    </row>
    <row r="8157" spans="1:7">
      <c r="A8157" s="2">
        <v>44041</v>
      </c>
      <c r="B8157" s="2">
        <f t="shared" si="254"/>
        <v>44043</v>
      </c>
      <c r="C8157" s="3">
        <f t="shared" si="255"/>
        <v>1</v>
      </c>
      <c r="D8157" t="s">
        <v>52</v>
      </c>
      <c r="E8157">
        <v>1</v>
      </c>
      <c r="F8157">
        <v>83782</v>
      </c>
      <c r="G8157">
        <v>1538</v>
      </c>
    </row>
    <row r="8158" spans="1:7">
      <c r="A8158" s="2">
        <v>44041</v>
      </c>
      <c r="B8158" s="2">
        <f t="shared" si="254"/>
        <v>44043</v>
      </c>
      <c r="C8158" s="3">
        <f t="shared" si="255"/>
        <v>1</v>
      </c>
      <c r="D8158" t="s">
        <v>50</v>
      </c>
      <c r="E8158">
        <v>2</v>
      </c>
      <c r="F8158">
        <v>3440</v>
      </c>
      <c r="G8158">
        <v>20</v>
      </c>
    </row>
    <row r="8159" spans="1:7">
      <c r="A8159" s="2">
        <v>44041</v>
      </c>
      <c r="B8159" s="2">
        <f t="shared" si="254"/>
        <v>44043</v>
      </c>
      <c r="C8159" s="3">
        <f t="shared" si="255"/>
        <v>1</v>
      </c>
      <c r="D8159" t="s">
        <v>8</v>
      </c>
      <c r="E8159">
        <v>4</v>
      </c>
      <c r="F8159">
        <v>168361</v>
      </c>
      <c r="G8159">
        <v>3470</v>
      </c>
    </row>
    <row r="8160" spans="1:7">
      <c r="A8160" s="2">
        <v>44041</v>
      </c>
      <c r="B8160" s="2">
        <f t="shared" si="254"/>
        <v>44043</v>
      </c>
      <c r="C8160" s="3">
        <f t="shared" si="255"/>
        <v>1</v>
      </c>
      <c r="D8160" t="s">
        <v>44</v>
      </c>
      <c r="E8160">
        <v>5</v>
      </c>
      <c r="F8160">
        <v>40968</v>
      </c>
      <c r="G8160">
        <v>434</v>
      </c>
    </row>
    <row r="8161" spans="1:7">
      <c r="A8161" s="2">
        <v>44041</v>
      </c>
      <c r="B8161" s="2">
        <f t="shared" si="254"/>
        <v>44043</v>
      </c>
      <c r="C8161" s="3">
        <f t="shared" si="255"/>
        <v>1</v>
      </c>
      <c r="D8161" t="s">
        <v>7</v>
      </c>
      <c r="E8161">
        <v>6</v>
      </c>
      <c r="F8161">
        <v>486039</v>
      </c>
      <c r="G8161">
        <v>8884</v>
      </c>
    </row>
    <row r="8162" spans="1:7">
      <c r="A8162" s="2">
        <v>44041</v>
      </c>
      <c r="B8162" s="2">
        <f t="shared" si="254"/>
        <v>44043</v>
      </c>
      <c r="C8162" s="3">
        <f t="shared" si="255"/>
        <v>1</v>
      </c>
      <c r="D8162" t="s">
        <v>22</v>
      </c>
      <c r="E8162">
        <v>8</v>
      </c>
      <c r="F8162">
        <v>45885</v>
      </c>
      <c r="G8162">
        <v>1826</v>
      </c>
    </row>
    <row r="8163" spans="1:7">
      <c r="A8163" s="2">
        <v>44041</v>
      </c>
      <c r="B8163" s="2">
        <f t="shared" si="254"/>
        <v>44043</v>
      </c>
      <c r="C8163" s="3">
        <f t="shared" si="255"/>
        <v>1</v>
      </c>
      <c r="D8163" t="s">
        <v>38</v>
      </c>
      <c r="E8163">
        <v>9</v>
      </c>
      <c r="F8163">
        <v>49540</v>
      </c>
      <c r="G8163">
        <v>4425</v>
      </c>
    </row>
    <row r="8164" spans="1:7">
      <c r="A8164" s="2">
        <v>44041</v>
      </c>
      <c r="B8164" s="2">
        <f t="shared" si="254"/>
        <v>44043</v>
      </c>
      <c r="C8164" s="3">
        <f t="shared" si="255"/>
        <v>1</v>
      </c>
      <c r="D8164" t="s">
        <v>45</v>
      </c>
      <c r="E8164">
        <v>10</v>
      </c>
      <c r="F8164">
        <v>14602</v>
      </c>
      <c r="G8164">
        <v>581</v>
      </c>
    </row>
    <row r="8165" spans="1:7">
      <c r="A8165" s="2">
        <v>44041</v>
      </c>
      <c r="B8165" s="2">
        <f t="shared" si="254"/>
        <v>44043</v>
      </c>
      <c r="C8165" s="3">
        <f t="shared" si="255"/>
        <v>1</v>
      </c>
      <c r="D8165" t="s">
        <v>33</v>
      </c>
      <c r="E8165">
        <v>11</v>
      </c>
      <c r="F8165">
        <v>11999</v>
      </c>
      <c r="G8165">
        <v>584</v>
      </c>
    </row>
    <row r="8166" spans="1:7">
      <c r="A8166" s="2">
        <v>44041</v>
      </c>
      <c r="B8166" s="2">
        <f t="shared" si="254"/>
        <v>44043</v>
      </c>
      <c r="C8166" s="3">
        <f t="shared" si="255"/>
        <v>1</v>
      </c>
      <c r="D8166" t="s">
        <v>15</v>
      </c>
      <c r="E8166">
        <v>12</v>
      </c>
      <c r="F8166">
        <v>451415</v>
      </c>
      <c r="G8166">
        <v>6332</v>
      </c>
    </row>
    <row r="8167" spans="1:7">
      <c r="A8167" s="2">
        <v>44041</v>
      </c>
      <c r="B8167" s="2">
        <f t="shared" si="254"/>
        <v>44043</v>
      </c>
      <c r="C8167" s="3">
        <f t="shared" si="255"/>
        <v>1</v>
      </c>
      <c r="D8167" t="s">
        <v>18</v>
      </c>
      <c r="E8167">
        <v>13</v>
      </c>
      <c r="F8167">
        <v>163547</v>
      </c>
      <c r="G8167">
        <v>3566</v>
      </c>
    </row>
    <row r="8168" spans="1:7">
      <c r="A8168" s="2">
        <v>44041</v>
      </c>
      <c r="B8168" s="2">
        <f t="shared" si="254"/>
        <v>44043</v>
      </c>
      <c r="C8168" s="3">
        <f t="shared" si="255"/>
        <v>1</v>
      </c>
      <c r="D8168" t="s">
        <v>57</v>
      </c>
      <c r="E8168">
        <v>66</v>
      </c>
      <c r="F8168">
        <v>1320</v>
      </c>
      <c r="G8168">
        <v>6</v>
      </c>
    </row>
    <row r="8169" spans="1:7">
      <c r="A8169" s="2">
        <v>44041</v>
      </c>
      <c r="B8169" s="2">
        <f t="shared" si="254"/>
        <v>44043</v>
      </c>
      <c r="C8169" s="3">
        <f t="shared" si="255"/>
        <v>1</v>
      </c>
      <c r="D8169" t="s">
        <v>26</v>
      </c>
      <c r="E8169">
        <v>15</v>
      </c>
      <c r="F8169">
        <v>1842</v>
      </c>
      <c r="G8169">
        <v>25</v>
      </c>
    </row>
    <row r="8170" spans="1:7">
      <c r="A8170" s="2">
        <v>44041</v>
      </c>
      <c r="B8170" s="2">
        <f t="shared" si="254"/>
        <v>44043</v>
      </c>
      <c r="C8170" s="3">
        <f t="shared" si="255"/>
        <v>1</v>
      </c>
      <c r="D8170" t="s">
        <v>53</v>
      </c>
      <c r="E8170">
        <v>16</v>
      </c>
      <c r="F8170">
        <v>19810</v>
      </c>
      <c r="G8170">
        <v>176</v>
      </c>
    </row>
    <row r="8171" spans="1:7">
      <c r="A8171" s="2">
        <v>44041</v>
      </c>
      <c r="B8171" s="2">
        <f t="shared" si="254"/>
        <v>44043</v>
      </c>
      <c r="C8171" s="3">
        <f t="shared" si="255"/>
        <v>1</v>
      </c>
      <c r="D8171" t="s">
        <v>6</v>
      </c>
      <c r="E8171">
        <v>17</v>
      </c>
      <c r="F8171">
        <v>176967</v>
      </c>
      <c r="G8171">
        <v>7661</v>
      </c>
    </row>
    <row r="8172" spans="1:7">
      <c r="A8172" s="2">
        <v>44041</v>
      </c>
      <c r="B8172" s="2">
        <f t="shared" si="254"/>
        <v>44043</v>
      </c>
      <c r="C8172" s="3">
        <f t="shared" si="255"/>
        <v>1</v>
      </c>
      <c r="D8172" t="s">
        <v>27</v>
      </c>
      <c r="E8172">
        <v>18</v>
      </c>
      <c r="F8172">
        <v>65918</v>
      </c>
      <c r="G8172">
        <v>2932</v>
      </c>
    </row>
    <row r="8173" spans="1:7">
      <c r="A8173" s="2">
        <v>44041</v>
      </c>
      <c r="B8173" s="2">
        <f t="shared" si="254"/>
        <v>44043</v>
      </c>
      <c r="C8173" s="3">
        <f t="shared" si="255"/>
        <v>1</v>
      </c>
      <c r="D8173" t="s">
        <v>39</v>
      </c>
      <c r="E8173">
        <v>19</v>
      </c>
      <c r="F8173">
        <v>43623</v>
      </c>
      <c r="G8173">
        <v>854</v>
      </c>
    </row>
    <row r="8174" spans="1:7">
      <c r="A8174" s="2">
        <v>44041</v>
      </c>
      <c r="B8174" s="2">
        <f t="shared" si="254"/>
        <v>44043</v>
      </c>
      <c r="C8174" s="3">
        <f t="shared" si="255"/>
        <v>1</v>
      </c>
      <c r="D8174" t="s">
        <v>34</v>
      </c>
      <c r="E8174">
        <v>20</v>
      </c>
      <c r="F8174">
        <v>27177</v>
      </c>
      <c r="G8174">
        <v>349</v>
      </c>
    </row>
    <row r="8175" spans="1:7">
      <c r="A8175" s="2">
        <v>44041</v>
      </c>
      <c r="B8175" s="2">
        <f t="shared" si="254"/>
        <v>44043</v>
      </c>
      <c r="C8175" s="3">
        <f t="shared" si="255"/>
        <v>1</v>
      </c>
      <c r="D8175" t="s">
        <v>28</v>
      </c>
      <c r="E8175">
        <v>21</v>
      </c>
      <c r="F8175">
        <v>29479</v>
      </c>
      <c r="G8175">
        <v>746</v>
      </c>
    </row>
    <row r="8176" spans="1:7">
      <c r="A8176" s="2">
        <v>44041</v>
      </c>
      <c r="B8176" s="2">
        <f t="shared" si="254"/>
        <v>44043</v>
      </c>
      <c r="C8176" s="3">
        <f t="shared" si="255"/>
        <v>1</v>
      </c>
      <c r="D8176" t="s">
        <v>40</v>
      </c>
      <c r="E8176">
        <v>22</v>
      </c>
      <c r="F8176">
        <v>112887</v>
      </c>
      <c r="G8176">
        <v>3883</v>
      </c>
    </row>
    <row r="8177" spans="1:7">
      <c r="A8177" s="2">
        <v>44041</v>
      </c>
      <c r="B8177" s="2">
        <f t="shared" si="254"/>
        <v>44043</v>
      </c>
      <c r="C8177" s="3">
        <f t="shared" si="255"/>
        <v>1</v>
      </c>
      <c r="D8177" t="s">
        <v>51</v>
      </c>
      <c r="E8177">
        <v>23</v>
      </c>
      <c r="F8177">
        <v>3866</v>
      </c>
      <c r="G8177">
        <v>121</v>
      </c>
    </row>
    <row r="8178" spans="1:7">
      <c r="A8178" s="2">
        <v>44041</v>
      </c>
      <c r="B8178" s="2">
        <f t="shared" si="254"/>
        <v>44043</v>
      </c>
      <c r="C8178" s="3">
        <f t="shared" si="255"/>
        <v>1</v>
      </c>
      <c r="D8178" t="s">
        <v>23</v>
      </c>
      <c r="E8178">
        <v>24</v>
      </c>
      <c r="F8178">
        <v>86846</v>
      </c>
      <c r="G8178">
        <v>3478</v>
      </c>
    </row>
    <row r="8179" spans="1:7">
      <c r="A8179" s="2">
        <v>44041</v>
      </c>
      <c r="B8179" s="2">
        <f t="shared" si="254"/>
        <v>44043</v>
      </c>
      <c r="C8179" s="3">
        <f t="shared" si="255"/>
        <v>1</v>
      </c>
      <c r="D8179" t="s">
        <v>9</v>
      </c>
      <c r="E8179">
        <v>25</v>
      </c>
      <c r="F8179">
        <v>116684</v>
      </c>
      <c r="G8179">
        <v>8580</v>
      </c>
    </row>
    <row r="8180" spans="1:7">
      <c r="A8180" s="2">
        <v>44041</v>
      </c>
      <c r="B8180" s="2">
        <f t="shared" si="254"/>
        <v>44043</v>
      </c>
      <c r="C8180" s="3">
        <f t="shared" si="255"/>
        <v>1</v>
      </c>
      <c r="D8180" t="s">
        <v>42</v>
      </c>
      <c r="E8180">
        <v>26</v>
      </c>
      <c r="F8180">
        <v>89026</v>
      </c>
      <c r="G8180">
        <v>6426</v>
      </c>
    </row>
    <row r="8181" spans="1:7">
      <c r="A8181" s="2">
        <v>44041</v>
      </c>
      <c r="B8181" s="2">
        <f t="shared" si="254"/>
        <v>44043</v>
      </c>
      <c r="C8181" s="3">
        <f t="shared" si="255"/>
        <v>1</v>
      </c>
      <c r="D8181" t="s">
        <v>29</v>
      </c>
      <c r="E8181">
        <v>27</v>
      </c>
      <c r="F8181">
        <v>52987</v>
      </c>
      <c r="G8181">
        <v>1629</v>
      </c>
    </row>
    <row r="8182" spans="1:7">
      <c r="A8182" s="2">
        <v>44041</v>
      </c>
      <c r="B8182" s="2">
        <f t="shared" si="254"/>
        <v>44043</v>
      </c>
      <c r="C8182" s="3">
        <f t="shared" si="255"/>
        <v>1</v>
      </c>
      <c r="D8182" t="s">
        <v>46</v>
      </c>
      <c r="E8182">
        <v>28</v>
      </c>
      <c r="F8182">
        <v>55804</v>
      </c>
      <c r="G8182">
        <v>1563</v>
      </c>
    </row>
    <row r="8183" spans="1:7">
      <c r="A8183" s="2">
        <v>44041</v>
      </c>
      <c r="B8183" s="2">
        <f t="shared" si="254"/>
        <v>44043</v>
      </c>
      <c r="C8183" s="3">
        <f t="shared" si="255"/>
        <v>1</v>
      </c>
      <c r="D8183" t="s">
        <v>35</v>
      </c>
      <c r="E8183">
        <v>29</v>
      </c>
      <c r="F8183">
        <v>47683</v>
      </c>
      <c r="G8183">
        <v>1269</v>
      </c>
    </row>
    <row r="8184" spans="1:7">
      <c r="A8184" s="2">
        <v>44041</v>
      </c>
      <c r="B8184" s="2">
        <f t="shared" si="254"/>
        <v>44043</v>
      </c>
      <c r="C8184" s="3">
        <f t="shared" si="255"/>
        <v>1</v>
      </c>
      <c r="D8184" t="s">
        <v>54</v>
      </c>
      <c r="E8184">
        <v>30</v>
      </c>
      <c r="F8184">
        <v>3695</v>
      </c>
      <c r="G8184">
        <v>54</v>
      </c>
    </row>
    <row r="8185" spans="1:7">
      <c r="A8185" s="2">
        <v>44041</v>
      </c>
      <c r="B8185" s="2">
        <f t="shared" si="254"/>
        <v>44043</v>
      </c>
      <c r="C8185" s="3">
        <f t="shared" si="255"/>
        <v>1</v>
      </c>
      <c r="D8185" t="s">
        <v>12</v>
      </c>
      <c r="E8185">
        <v>31</v>
      </c>
      <c r="F8185">
        <v>25448</v>
      </c>
      <c r="G8185">
        <v>331</v>
      </c>
    </row>
    <row r="8186" spans="1:7">
      <c r="A8186" s="2">
        <v>44041</v>
      </c>
      <c r="B8186" s="2">
        <f t="shared" si="254"/>
        <v>44043</v>
      </c>
      <c r="C8186" s="3">
        <f t="shared" si="255"/>
        <v>1</v>
      </c>
      <c r="D8186" t="s">
        <v>24</v>
      </c>
      <c r="E8186">
        <v>32</v>
      </c>
      <c r="F8186">
        <v>45937</v>
      </c>
      <c r="G8186">
        <v>782</v>
      </c>
    </row>
    <row r="8187" spans="1:7">
      <c r="A8187" s="2">
        <v>44041</v>
      </c>
      <c r="B8187" s="2">
        <f t="shared" si="254"/>
        <v>44043</v>
      </c>
      <c r="C8187" s="3">
        <f t="shared" si="255"/>
        <v>1</v>
      </c>
      <c r="D8187" t="s">
        <v>19</v>
      </c>
      <c r="E8187">
        <v>33</v>
      </c>
      <c r="F8187">
        <v>6513</v>
      </c>
      <c r="G8187">
        <v>411</v>
      </c>
    </row>
    <row r="8188" spans="1:7">
      <c r="A8188" s="2">
        <v>44041</v>
      </c>
      <c r="B8188" s="2">
        <f t="shared" si="254"/>
        <v>44043</v>
      </c>
      <c r="C8188" s="3">
        <f t="shared" si="255"/>
        <v>1</v>
      </c>
      <c r="D8188" t="s">
        <v>21</v>
      </c>
      <c r="E8188">
        <v>34</v>
      </c>
      <c r="F8188">
        <v>182641</v>
      </c>
      <c r="G8188">
        <v>15798</v>
      </c>
    </row>
    <row r="8189" spans="1:7">
      <c r="A8189" s="2">
        <v>44041</v>
      </c>
      <c r="B8189" s="2">
        <f t="shared" si="254"/>
        <v>44043</v>
      </c>
      <c r="C8189" s="3">
        <f t="shared" si="255"/>
        <v>1</v>
      </c>
      <c r="D8189" t="s">
        <v>47</v>
      </c>
      <c r="E8189">
        <v>35</v>
      </c>
      <c r="F8189">
        <v>20136</v>
      </c>
      <c r="G8189">
        <v>632</v>
      </c>
    </row>
    <row r="8190" spans="1:7">
      <c r="A8190" s="2">
        <v>44041</v>
      </c>
      <c r="B8190" s="2">
        <f t="shared" si="254"/>
        <v>44043</v>
      </c>
      <c r="C8190" s="3">
        <f t="shared" si="255"/>
        <v>1</v>
      </c>
      <c r="D8190" t="s">
        <v>16</v>
      </c>
      <c r="E8190">
        <v>36</v>
      </c>
      <c r="F8190">
        <v>418302</v>
      </c>
      <c r="G8190">
        <v>32342</v>
      </c>
    </row>
    <row r="8191" spans="1:7">
      <c r="A8191" s="2">
        <v>44041</v>
      </c>
      <c r="B8191" s="2">
        <f t="shared" si="254"/>
        <v>44043</v>
      </c>
      <c r="C8191" s="3">
        <f t="shared" si="255"/>
        <v>1</v>
      </c>
      <c r="D8191" t="s">
        <v>20</v>
      </c>
      <c r="E8191">
        <v>37</v>
      </c>
      <c r="F8191">
        <v>118027</v>
      </c>
      <c r="G8191">
        <v>1889</v>
      </c>
    </row>
    <row r="8192" spans="1:7">
      <c r="A8192" s="2">
        <v>44041</v>
      </c>
      <c r="B8192" s="2">
        <f t="shared" si="254"/>
        <v>44043</v>
      </c>
      <c r="C8192" s="3">
        <f t="shared" si="255"/>
        <v>1</v>
      </c>
      <c r="D8192" t="s">
        <v>48</v>
      </c>
      <c r="E8192">
        <v>38</v>
      </c>
      <c r="F8192">
        <v>6231</v>
      </c>
      <c r="G8192">
        <v>106</v>
      </c>
    </row>
    <row r="8193" spans="1:7">
      <c r="A8193" s="2">
        <v>44041</v>
      </c>
      <c r="B8193" s="2">
        <f t="shared" si="254"/>
        <v>44043</v>
      </c>
      <c r="C8193" s="3">
        <f t="shared" si="255"/>
        <v>1</v>
      </c>
      <c r="D8193" t="s">
        <v>59</v>
      </c>
      <c r="E8193">
        <v>69</v>
      </c>
      <c r="F8193">
        <v>40</v>
      </c>
      <c r="G8193">
        <v>2</v>
      </c>
    </row>
    <row r="8194" spans="1:7">
      <c r="A8194" s="2">
        <v>44041</v>
      </c>
      <c r="B8194" s="2">
        <f t="shared" si="254"/>
        <v>44043</v>
      </c>
      <c r="C8194" s="3">
        <f t="shared" si="255"/>
        <v>1</v>
      </c>
      <c r="D8194" t="s">
        <v>41</v>
      </c>
      <c r="E8194">
        <v>39</v>
      </c>
      <c r="F8194">
        <v>87893</v>
      </c>
      <c r="G8194">
        <v>3422</v>
      </c>
    </row>
    <row r="8195" spans="1:7">
      <c r="A8195" s="2">
        <v>44041</v>
      </c>
      <c r="B8195" s="2">
        <f t="shared" si="254"/>
        <v>44043</v>
      </c>
      <c r="C8195" s="3">
        <f t="shared" si="255"/>
        <v>1</v>
      </c>
      <c r="D8195" t="s">
        <v>30</v>
      </c>
      <c r="E8195">
        <v>40</v>
      </c>
      <c r="F8195">
        <v>34605</v>
      </c>
      <c r="G8195">
        <v>523</v>
      </c>
    </row>
    <row r="8196" spans="1:7">
      <c r="A8196" s="2">
        <v>44041</v>
      </c>
      <c r="B8196" s="2">
        <f t="shared" ref="B8196:B8259" si="256">EOMONTH(A8196,0)</f>
        <v>44043</v>
      </c>
      <c r="C8196" s="3">
        <f t="shared" ref="C8196:C8259" si="257">IF(A8196=B8196,0,1)</f>
        <v>1</v>
      </c>
      <c r="D8196" t="s">
        <v>14</v>
      </c>
      <c r="E8196">
        <v>41</v>
      </c>
      <c r="F8196">
        <v>17805</v>
      </c>
      <c r="G8196">
        <v>313</v>
      </c>
    </row>
    <row r="8197" spans="1:7">
      <c r="A8197" s="2">
        <v>44041</v>
      </c>
      <c r="B8197" s="2">
        <f t="shared" si="256"/>
        <v>44043</v>
      </c>
      <c r="C8197" s="3">
        <f t="shared" si="257"/>
        <v>1</v>
      </c>
      <c r="D8197" t="s">
        <v>31</v>
      </c>
      <c r="E8197">
        <v>42</v>
      </c>
      <c r="F8197">
        <v>114984</v>
      </c>
      <c r="G8197">
        <v>7219</v>
      </c>
    </row>
    <row r="8198" spans="1:7">
      <c r="A8198" s="2">
        <v>44041</v>
      </c>
      <c r="B8198" s="2">
        <f t="shared" si="256"/>
        <v>44043</v>
      </c>
      <c r="C8198" s="3">
        <f t="shared" si="257"/>
        <v>1</v>
      </c>
      <c r="D8198" t="s">
        <v>55</v>
      </c>
      <c r="E8198">
        <v>72</v>
      </c>
      <c r="F8198">
        <v>16061</v>
      </c>
      <c r="G8198">
        <v>211</v>
      </c>
    </row>
    <row r="8199" spans="1:7">
      <c r="A8199" s="2">
        <v>44041</v>
      </c>
      <c r="B8199" s="2">
        <f t="shared" si="256"/>
        <v>44043</v>
      </c>
      <c r="C8199" s="3">
        <f t="shared" si="257"/>
        <v>1</v>
      </c>
      <c r="D8199" t="s">
        <v>17</v>
      </c>
      <c r="E8199">
        <v>44</v>
      </c>
      <c r="F8199">
        <v>18800</v>
      </c>
      <c r="G8199">
        <v>1007</v>
      </c>
    </row>
    <row r="8200" spans="1:7">
      <c r="A8200" s="2">
        <v>44041</v>
      </c>
      <c r="B8200" s="2">
        <f t="shared" si="256"/>
        <v>44043</v>
      </c>
      <c r="C8200" s="3">
        <f t="shared" si="257"/>
        <v>1</v>
      </c>
      <c r="D8200" t="s">
        <v>32</v>
      </c>
      <c r="E8200">
        <v>45</v>
      </c>
      <c r="F8200">
        <v>85846</v>
      </c>
      <c r="G8200">
        <v>1615</v>
      </c>
    </row>
    <row r="8201" spans="1:7">
      <c r="A8201" s="2">
        <v>44041</v>
      </c>
      <c r="B8201" s="2">
        <f t="shared" si="256"/>
        <v>44043</v>
      </c>
      <c r="C8201" s="3">
        <f t="shared" si="257"/>
        <v>1</v>
      </c>
      <c r="D8201" t="s">
        <v>43</v>
      </c>
      <c r="E8201">
        <v>46</v>
      </c>
      <c r="F8201">
        <v>8641</v>
      </c>
      <c r="G8201">
        <v>129</v>
      </c>
    </row>
    <row r="8202" spans="1:7">
      <c r="A8202" s="2">
        <v>44041</v>
      </c>
      <c r="B8202" s="2">
        <f t="shared" si="256"/>
        <v>44043</v>
      </c>
      <c r="C8202" s="3">
        <f t="shared" si="257"/>
        <v>1</v>
      </c>
      <c r="D8202" t="s">
        <v>25</v>
      </c>
      <c r="E8202">
        <v>47</v>
      </c>
      <c r="F8202">
        <v>98145</v>
      </c>
      <c r="G8202">
        <v>1008</v>
      </c>
    </row>
    <row r="8203" spans="1:7">
      <c r="A8203" s="2">
        <v>44041</v>
      </c>
      <c r="B8203" s="2">
        <f t="shared" si="256"/>
        <v>44043</v>
      </c>
      <c r="C8203" s="3">
        <f t="shared" si="257"/>
        <v>1</v>
      </c>
      <c r="D8203" t="s">
        <v>11</v>
      </c>
      <c r="E8203">
        <v>48</v>
      </c>
      <c r="F8203">
        <v>421891</v>
      </c>
      <c r="G8203">
        <v>6834</v>
      </c>
    </row>
    <row r="8204" spans="1:7">
      <c r="A8204" s="2">
        <v>44041</v>
      </c>
      <c r="B8204" s="2">
        <f t="shared" si="256"/>
        <v>44043</v>
      </c>
      <c r="C8204" s="3">
        <f t="shared" si="257"/>
        <v>1</v>
      </c>
      <c r="D8204" t="s">
        <v>13</v>
      </c>
      <c r="E8204">
        <v>49</v>
      </c>
      <c r="F8204">
        <v>39339</v>
      </c>
      <c r="G8204">
        <v>297</v>
      </c>
    </row>
    <row r="8205" spans="1:7">
      <c r="A8205" s="2">
        <v>44041</v>
      </c>
      <c r="B8205" s="2">
        <f t="shared" si="256"/>
        <v>44043</v>
      </c>
      <c r="C8205" s="3">
        <f t="shared" si="257"/>
        <v>1</v>
      </c>
      <c r="D8205" t="s">
        <v>36</v>
      </c>
      <c r="E8205">
        <v>50</v>
      </c>
      <c r="F8205">
        <v>1406</v>
      </c>
      <c r="G8205">
        <v>56</v>
      </c>
    </row>
    <row r="8206" spans="1:7">
      <c r="A8206" s="2">
        <v>44041</v>
      </c>
      <c r="B8206" s="2">
        <f t="shared" si="256"/>
        <v>44043</v>
      </c>
      <c r="C8206" s="3">
        <f t="shared" si="257"/>
        <v>1</v>
      </c>
      <c r="D8206" t="s">
        <v>56</v>
      </c>
      <c r="E8206">
        <v>78</v>
      </c>
      <c r="F8206">
        <v>385</v>
      </c>
      <c r="G8206">
        <v>8</v>
      </c>
    </row>
    <row r="8207" spans="1:7">
      <c r="A8207" s="2">
        <v>44041</v>
      </c>
      <c r="B8207" s="2">
        <f t="shared" si="256"/>
        <v>44043</v>
      </c>
      <c r="C8207" s="3">
        <f t="shared" si="257"/>
        <v>1</v>
      </c>
      <c r="D8207" t="s">
        <v>37</v>
      </c>
      <c r="E8207">
        <v>51</v>
      </c>
      <c r="F8207">
        <v>87993</v>
      </c>
      <c r="G8207">
        <v>2125</v>
      </c>
    </row>
    <row r="8208" spans="1:7">
      <c r="A8208" s="2">
        <v>44041</v>
      </c>
      <c r="B8208" s="2">
        <f t="shared" si="256"/>
        <v>44043</v>
      </c>
      <c r="C8208" s="3">
        <f t="shared" si="257"/>
        <v>1</v>
      </c>
      <c r="D8208" t="s">
        <v>5</v>
      </c>
      <c r="E8208">
        <v>53</v>
      </c>
      <c r="F8208">
        <v>57299</v>
      </c>
      <c r="G8208">
        <v>1642</v>
      </c>
    </row>
    <row r="8209" spans="1:7">
      <c r="A8209" s="2">
        <v>44041</v>
      </c>
      <c r="B8209" s="2">
        <f t="shared" si="256"/>
        <v>44043</v>
      </c>
      <c r="C8209" s="3">
        <f t="shared" si="257"/>
        <v>1</v>
      </c>
      <c r="D8209" t="s">
        <v>58</v>
      </c>
      <c r="E8209">
        <v>54</v>
      </c>
      <c r="F8209">
        <v>6326</v>
      </c>
      <c r="G8209">
        <v>112</v>
      </c>
    </row>
    <row r="8210" spans="1:7">
      <c r="A8210" s="2">
        <v>44041</v>
      </c>
      <c r="B8210" s="2">
        <f t="shared" si="256"/>
        <v>44043</v>
      </c>
      <c r="C8210" s="3">
        <f t="shared" si="257"/>
        <v>1</v>
      </c>
      <c r="D8210" t="s">
        <v>10</v>
      </c>
      <c r="E8210">
        <v>55</v>
      </c>
      <c r="F8210">
        <v>55119</v>
      </c>
      <c r="G8210">
        <v>920</v>
      </c>
    </row>
    <row r="8211" spans="1:7">
      <c r="A8211" s="2">
        <v>44041</v>
      </c>
      <c r="B8211" s="2">
        <f t="shared" si="256"/>
        <v>44043</v>
      </c>
      <c r="C8211" s="3">
        <f t="shared" si="257"/>
        <v>1</v>
      </c>
      <c r="D8211" t="s">
        <v>49</v>
      </c>
      <c r="E8211">
        <v>56</v>
      </c>
      <c r="F8211">
        <v>2628</v>
      </c>
      <c r="G8211">
        <v>26</v>
      </c>
    </row>
    <row r="8212" spans="1:7">
      <c r="A8212" s="2">
        <v>44042</v>
      </c>
      <c r="B8212" s="2">
        <f t="shared" si="256"/>
        <v>44043</v>
      </c>
      <c r="C8212" s="3">
        <f t="shared" si="257"/>
        <v>1</v>
      </c>
      <c r="D8212" t="s">
        <v>52</v>
      </c>
      <c r="E8212">
        <v>1</v>
      </c>
      <c r="F8212">
        <v>85762</v>
      </c>
      <c r="G8212">
        <v>1565</v>
      </c>
    </row>
    <row r="8213" spans="1:7">
      <c r="A8213" s="2">
        <v>44042</v>
      </c>
      <c r="B8213" s="2">
        <f t="shared" si="256"/>
        <v>44043</v>
      </c>
      <c r="C8213" s="3">
        <f t="shared" si="257"/>
        <v>1</v>
      </c>
      <c r="D8213" t="s">
        <v>50</v>
      </c>
      <c r="E8213">
        <v>2</v>
      </c>
      <c r="F8213">
        <v>3557</v>
      </c>
      <c r="G8213">
        <v>21</v>
      </c>
    </row>
    <row r="8214" spans="1:7">
      <c r="A8214" s="2">
        <v>44042</v>
      </c>
      <c r="B8214" s="2">
        <f t="shared" si="256"/>
        <v>44043</v>
      </c>
      <c r="C8214" s="3">
        <f t="shared" si="257"/>
        <v>1</v>
      </c>
      <c r="D8214" t="s">
        <v>8</v>
      </c>
      <c r="E8214">
        <v>4</v>
      </c>
      <c r="F8214">
        <v>170905</v>
      </c>
      <c r="G8214">
        <v>3628</v>
      </c>
    </row>
    <row r="8215" spans="1:7">
      <c r="A8215" s="2">
        <v>44042</v>
      </c>
      <c r="B8215" s="2">
        <f t="shared" si="256"/>
        <v>44043</v>
      </c>
      <c r="C8215" s="3">
        <f t="shared" si="257"/>
        <v>1</v>
      </c>
      <c r="D8215" t="s">
        <v>44</v>
      </c>
      <c r="E8215">
        <v>5</v>
      </c>
      <c r="F8215">
        <v>41759</v>
      </c>
      <c r="G8215">
        <v>442</v>
      </c>
    </row>
    <row r="8216" spans="1:7">
      <c r="A8216" s="2">
        <v>44042</v>
      </c>
      <c r="B8216" s="2">
        <f t="shared" si="256"/>
        <v>44043</v>
      </c>
      <c r="C8216" s="3">
        <f t="shared" si="257"/>
        <v>1</v>
      </c>
      <c r="D8216" t="s">
        <v>7</v>
      </c>
      <c r="E8216">
        <v>6</v>
      </c>
      <c r="F8216">
        <v>494269</v>
      </c>
      <c r="G8216">
        <v>9009</v>
      </c>
    </row>
    <row r="8217" spans="1:7">
      <c r="A8217" s="2">
        <v>44042</v>
      </c>
      <c r="B8217" s="2">
        <f t="shared" si="256"/>
        <v>44043</v>
      </c>
      <c r="C8217" s="3">
        <f t="shared" si="257"/>
        <v>1</v>
      </c>
      <c r="D8217" t="s">
        <v>22</v>
      </c>
      <c r="E8217">
        <v>8</v>
      </c>
      <c r="F8217">
        <v>46338</v>
      </c>
      <c r="G8217">
        <v>1826</v>
      </c>
    </row>
    <row r="8218" spans="1:7">
      <c r="A8218" s="2">
        <v>44042</v>
      </c>
      <c r="B8218" s="2">
        <f t="shared" si="256"/>
        <v>44043</v>
      </c>
      <c r="C8218" s="3">
        <f t="shared" si="257"/>
        <v>1</v>
      </c>
      <c r="D8218" t="s">
        <v>38</v>
      </c>
      <c r="E8218">
        <v>9</v>
      </c>
      <c r="F8218">
        <v>49670</v>
      </c>
      <c r="G8218">
        <v>4431</v>
      </c>
    </row>
    <row r="8219" spans="1:7">
      <c r="A8219" s="2">
        <v>44042</v>
      </c>
      <c r="B8219" s="2">
        <f t="shared" si="256"/>
        <v>44043</v>
      </c>
      <c r="C8219" s="3">
        <f t="shared" si="257"/>
        <v>1</v>
      </c>
      <c r="D8219" t="s">
        <v>45</v>
      </c>
      <c r="E8219">
        <v>10</v>
      </c>
      <c r="F8219">
        <v>14689</v>
      </c>
      <c r="G8219">
        <v>581</v>
      </c>
    </row>
    <row r="8220" spans="1:7">
      <c r="A8220" s="2">
        <v>44042</v>
      </c>
      <c r="B8220" s="2">
        <f t="shared" si="256"/>
        <v>44043</v>
      </c>
      <c r="C8220" s="3">
        <f t="shared" si="257"/>
        <v>1</v>
      </c>
      <c r="D8220" t="s">
        <v>33</v>
      </c>
      <c r="E8220">
        <v>11</v>
      </c>
      <c r="F8220">
        <v>12057</v>
      </c>
      <c r="G8220">
        <v>584</v>
      </c>
    </row>
    <row r="8221" spans="1:7">
      <c r="A8221" s="2">
        <v>44042</v>
      </c>
      <c r="B8221" s="2">
        <f t="shared" si="256"/>
        <v>44043</v>
      </c>
      <c r="C8221" s="3">
        <f t="shared" si="257"/>
        <v>1</v>
      </c>
      <c r="D8221" t="s">
        <v>15</v>
      </c>
      <c r="E8221">
        <v>12</v>
      </c>
      <c r="F8221">
        <v>461371</v>
      </c>
      <c r="G8221">
        <v>6585</v>
      </c>
    </row>
    <row r="8222" spans="1:7">
      <c r="A8222" s="2">
        <v>44042</v>
      </c>
      <c r="B8222" s="2">
        <f t="shared" si="256"/>
        <v>44043</v>
      </c>
      <c r="C8222" s="3">
        <f t="shared" si="257"/>
        <v>1</v>
      </c>
      <c r="D8222" t="s">
        <v>18</v>
      </c>
      <c r="E8222">
        <v>13</v>
      </c>
      <c r="F8222">
        <v>167545</v>
      </c>
      <c r="G8222">
        <v>3596</v>
      </c>
    </row>
    <row r="8223" spans="1:7">
      <c r="A8223" s="2">
        <v>44042</v>
      </c>
      <c r="B8223" s="2">
        <f t="shared" si="256"/>
        <v>44043</v>
      </c>
      <c r="C8223" s="3">
        <f t="shared" si="257"/>
        <v>1</v>
      </c>
      <c r="D8223" t="s">
        <v>57</v>
      </c>
      <c r="E8223">
        <v>66</v>
      </c>
      <c r="F8223">
        <v>1323</v>
      </c>
      <c r="G8223">
        <v>6</v>
      </c>
    </row>
    <row r="8224" spans="1:7">
      <c r="A8224" s="2">
        <v>44042</v>
      </c>
      <c r="B8224" s="2">
        <f t="shared" si="256"/>
        <v>44043</v>
      </c>
      <c r="C8224" s="3">
        <f t="shared" si="257"/>
        <v>1</v>
      </c>
      <c r="D8224" t="s">
        <v>26</v>
      </c>
      <c r="E8224">
        <v>15</v>
      </c>
      <c r="F8224">
        <v>1966</v>
      </c>
      <c r="G8224">
        <v>25</v>
      </c>
    </row>
    <row r="8225" spans="1:7">
      <c r="A8225" s="2">
        <v>44042</v>
      </c>
      <c r="B8225" s="2">
        <f t="shared" si="256"/>
        <v>44043</v>
      </c>
      <c r="C8225" s="3">
        <f t="shared" si="257"/>
        <v>1</v>
      </c>
      <c r="D8225" t="s">
        <v>53</v>
      </c>
      <c r="E8225">
        <v>16</v>
      </c>
      <c r="F8225">
        <v>20378</v>
      </c>
      <c r="G8225">
        <v>180</v>
      </c>
    </row>
    <row r="8226" spans="1:7">
      <c r="A8226" s="2">
        <v>44042</v>
      </c>
      <c r="B8226" s="2">
        <f t="shared" si="256"/>
        <v>44043</v>
      </c>
      <c r="C8226" s="3">
        <f t="shared" si="257"/>
        <v>1</v>
      </c>
      <c r="D8226" t="s">
        <v>6</v>
      </c>
      <c r="E8226">
        <v>17</v>
      </c>
      <c r="F8226">
        <v>178832</v>
      </c>
      <c r="G8226">
        <v>7677</v>
      </c>
    </row>
    <row r="8227" spans="1:7">
      <c r="A8227" s="2">
        <v>44042</v>
      </c>
      <c r="B8227" s="2">
        <f t="shared" si="256"/>
        <v>44043</v>
      </c>
      <c r="C8227" s="3">
        <f t="shared" si="257"/>
        <v>1</v>
      </c>
      <c r="D8227" t="s">
        <v>27</v>
      </c>
      <c r="E8227">
        <v>18</v>
      </c>
      <c r="F8227">
        <v>66883</v>
      </c>
      <c r="G8227">
        <v>2946</v>
      </c>
    </row>
    <row r="8228" spans="1:7">
      <c r="A8228" s="2">
        <v>44042</v>
      </c>
      <c r="B8228" s="2">
        <f t="shared" si="256"/>
        <v>44043</v>
      </c>
      <c r="C8228" s="3">
        <f t="shared" si="257"/>
        <v>1</v>
      </c>
      <c r="D8228" t="s">
        <v>39</v>
      </c>
      <c r="E8228">
        <v>19</v>
      </c>
      <c r="F8228">
        <v>44285</v>
      </c>
      <c r="G8228">
        <v>865</v>
      </c>
    </row>
    <row r="8229" spans="1:7">
      <c r="A8229" s="2">
        <v>44042</v>
      </c>
      <c r="B8229" s="2">
        <f t="shared" si="256"/>
        <v>44043</v>
      </c>
      <c r="C8229" s="3">
        <f t="shared" si="257"/>
        <v>1</v>
      </c>
      <c r="D8229" t="s">
        <v>34</v>
      </c>
      <c r="E8229">
        <v>20</v>
      </c>
      <c r="F8229">
        <v>27244</v>
      </c>
      <c r="G8229">
        <v>357</v>
      </c>
    </row>
    <row r="8230" spans="1:7">
      <c r="A8230" s="2">
        <v>44042</v>
      </c>
      <c r="B8230" s="2">
        <f t="shared" si="256"/>
        <v>44043</v>
      </c>
      <c r="C8230" s="3">
        <f t="shared" si="257"/>
        <v>1</v>
      </c>
      <c r="D8230" t="s">
        <v>28</v>
      </c>
      <c r="E8230">
        <v>21</v>
      </c>
      <c r="F8230">
        <v>30132</v>
      </c>
      <c r="G8230">
        <v>748</v>
      </c>
    </row>
    <row r="8231" spans="1:7">
      <c r="A8231" s="2">
        <v>44042</v>
      </c>
      <c r="B8231" s="2">
        <f t="shared" si="256"/>
        <v>44043</v>
      </c>
      <c r="C8231" s="3">
        <f t="shared" si="257"/>
        <v>1</v>
      </c>
      <c r="D8231" t="s">
        <v>40</v>
      </c>
      <c r="E8231">
        <v>22</v>
      </c>
      <c r="F8231">
        <v>114595</v>
      </c>
      <c r="G8231">
        <v>3925</v>
      </c>
    </row>
    <row r="8232" spans="1:7">
      <c r="A8232" s="2">
        <v>44042</v>
      </c>
      <c r="B8232" s="2">
        <f t="shared" si="256"/>
        <v>44043</v>
      </c>
      <c r="C8232" s="3">
        <f t="shared" si="257"/>
        <v>1</v>
      </c>
      <c r="D8232" t="s">
        <v>51</v>
      </c>
      <c r="E8232">
        <v>23</v>
      </c>
      <c r="F8232">
        <v>3888</v>
      </c>
      <c r="G8232">
        <v>122</v>
      </c>
    </row>
    <row r="8233" spans="1:7">
      <c r="A8233" s="2">
        <v>44042</v>
      </c>
      <c r="B8233" s="2">
        <f t="shared" si="256"/>
        <v>44043</v>
      </c>
      <c r="C8233" s="3">
        <f t="shared" si="257"/>
        <v>1</v>
      </c>
      <c r="D8233" t="s">
        <v>23</v>
      </c>
      <c r="E8233">
        <v>24</v>
      </c>
      <c r="F8233">
        <v>87740</v>
      </c>
      <c r="G8233">
        <v>3488</v>
      </c>
    </row>
    <row r="8234" spans="1:7">
      <c r="A8234" s="2">
        <v>44042</v>
      </c>
      <c r="B8234" s="2">
        <f t="shared" si="256"/>
        <v>44043</v>
      </c>
      <c r="C8234" s="3">
        <f t="shared" si="257"/>
        <v>1</v>
      </c>
      <c r="D8234" t="s">
        <v>9</v>
      </c>
      <c r="E8234">
        <v>25</v>
      </c>
      <c r="F8234">
        <v>117098</v>
      </c>
      <c r="G8234">
        <v>8595</v>
      </c>
    </row>
    <row r="8235" spans="1:7">
      <c r="A8235" s="2">
        <v>44042</v>
      </c>
      <c r="B8235" s="2">
        <f t="shared" si="256"/>
        <v>44043</v>
      </c>
      <c r="C8235" s="3">
        <f t="shared" si="257"/>
        <v>1</v>
      </c>
      <c r="D8235" t="s">
        <v>42</v>
      </c>
      <c r="E8235">
        <v>26</v>
      </c>
      <c r="F8235">
        <v>89926</v>
      </c>
      <c r="G8235">
        <v>6446</v>
      </c>
    </row>
    <row r="8236" spans="1:7">
      <c r="A8236" s="2">
        <v>44042</v>
      </c>
      <c r="B8236" s="2">
        <f t="shared" si="256"/>
        <v>44043</v>
      </c>
      <c r="C8236" s="3">
        <f t="shared" si="257"/>
        <v>1</v>
      </c>
      <c r="D8236" t="s">
        <v>29</v>
      </c>
      <c r="E8236">
        <v>27</v>
      </c>
      <c r="F8236">
        <v>53732</v>
      </c>
      <c r="G8236">
        <v>1634</v>
      </c>
    </row>
    <row r="8237" spans="1:7">
      <c r="A8237" s="2">
        <v>44042</v>
      </c>
      <c r="B8237" s="2">
        <f t="shared" si="256"/>
        <v>44043</v>
      </c>
      <c r="C8237" s="3">
        <f t="shared" si="257"/>
        <v>1</v>
      </c>
      <c r="D8237" t="s">
        <v>46</v>
      </c>
      <c r="E8237">
        <v>28</v>
      </c>
      <c r="F8237">
        <v>57579</v>
      </c>
      <c r="G8237">
        <v>1611</v>
      </c>
    </row>
    <row r="8238" spans="1:7">
      <c r="A8238" s="2">
        <v>44042</v>
      </c>
      <c r="B8238" s="2">
        <f t="shared" si="256"/>
        <v>44043</v>
      </c>
      <c r="C8238" s="3">
        <f t="shared" si="257"/>
        <v>1</v>
      </c>
      <c r="D8238" t="s">
        <v>35</v>
      </c>
      <c r="E8238">
        <v>29</v>
      </c>
      <c r="F8238">
        <v>49671</v>
      </c>
      <c r="G8238">
        <v>1288</v>
      </c>
    </row>
    <row r="8239" spans="1:7">
      <c r="A8239" s="2">
        <v>44042</v>
      </c>
      <c r="B8239" s="2">
        <f t="shared" si="256"/>
        <v>44043</v>
      </c>
      <c r="C8239" s="3">
        <f t="shared" si="257"/>
        <v>1</v>
      </c>
      <c r="D8239" t="s">
        <v>54</v>
      </c>
      <c r="E8239">
        <v>30</v>
      </c>
      <c r="F8239">
        <v>3829</v>
      </c>
      <c r="G8239">
        <v>55</v>
      </c>
    </row>
    <row r="8240" spans="1:7">
      <c r="A8240" s="2">
        <v>44042</v>
      </c>
      <c r="B8240" s="2">
        <f t="shared" si="256"/>
        <v>44043</v>
      </c>
      <c r="C8240" s="3">
        <f t="shared" si="257"/>
        <v>1</v>
      </c>
      <c r="D8240" t="s">
        <v>12</v>
      </c>
      <c r="E8240">
        <v>31</v>
      </c>
      <c r="F8240">
        <v>25766</v>
      </c>
      <c r="G8240">
        <v>333</v>
      </c>
    </row>
    <row r="8241" spans="1:7">
      <c r="A8241" s="2">
        <v>44042</v>
      </c>
      <c r="B8241" s="2">
        <f t="shared" si="256"/>
        <v>44043</v>
      </c>
      <c r="C8241" s="3">
        <f t="shared" si="257"/>
        <v>1</v>
      </c>
      <c r="D8241" t="s">
        <v>24</v>
      </c>
      <c r="E8241">
        <v>32</v>
      </c>
      <c r="F8241">
        <v>47034</v>
      </c>
      <c r="G8241">
        <v>805</v>
      </c>
    </row>
    <row r="8242" spans="1:7">
      <c r="A8242" s="2">
        <v>44042</v>
      </c>
      <c r="B8242" s="2">
        <f t="shared" si="256"/>
        <v>44043</v>
      </c>
      <c r="C8242" s="3">
        <f t="shared" si="257"/>
        <v>1</v>
      </c>
      <c r="D8242" t="s">
        <v>19</v>
      </c>
      <c r="E8242">
        <v>33</v>
      </c>
      <c r="F8242">
        <v>6544</v>
      </c>
      <c r="G8242">
        <v>415</v>
      </c>
    </row>
    <row r="8243" spans="1:7">
      <c r="A8243" s="2">
        <v>44042</v>
      </c>
      <c r="B8243" s="2">
        <f t="shared" si="256"/>
        <v>44043</v>
      </c>
      <c r="C8243" s="3">
        <f t="shared" si="257"/>
        <v>1</v>
      </c>
      <c r="D8243" t="s">
        <v>21</v>
      </c>
      <c r="E8243">
        <v>34</v>
      </c>
      <c r="F8243">
        <v>182845</v>
      </c>
      <c r="G8243">
        <v>15809</v>
      </c>
    </row>
    <row r="8244" spans="1:7">
      <c r="A8244" s="2">
        <v>44042</v>
      </c>
      <c r="B8244" s="2">
        <f t="shared" si="256"/>
        <v>44043</v>
      </c>
      <c r="C8244" s="3">
        <f t="shared" si="257"/>
        <v>1</v>
      </c>
      <c r="D8244" t="s">
        <v>47</v>
      </c>
      <c r="E8244">
        <v>35</v>
      </c>
      <c r="F8244">
        <v>20388</v>
      </c>
      <c r="G8244">
        <v>635</v>
      </c>
    </row>
    <row r="8245" spans="1:7">
      <c r="A8245" s="2">
        <v>44042</v>
      </c>
      <c r="B8245" s="2">
        <f t="shared" si="256"/>
        <v>44043</v>
      </c>
      <c r="C8245" s="3">
        <f t="shared" si="257"/>
        <v>1</v>
      </c>
      <c r="D8245" t="s">
        <v>16</v>
      </c>
      <c r="E8245">
        <v>36</v>
      </c>
      <c r="F8245">
        <v>419081</v>
      </c>
      <c r="G8245">
        <v>32362</v>
      </c>
    </row>
    <row r="8246" spans="1:7">
      <c r="A8246" s="2">
        <v>44042</v>
      </c>
      <c r="B8246" s="2">
        <f t="shared" si="256"/>
        <v>44043</v>
      </c>
      <c r="C8246" s="3">
        <f t="shared" si="257"/>
        <v>1</v>
      </c>
      <c r="D8246" t="s">
        <v>20</v>
      </c>
      <c r="E8246">
        <v>37</v>
      </c>
      <c r="F8246">
        <v>120391</v>
      </c>
      <c r="G8246">
        <v>1929</v>
      </c>
    </row>
    <row r="8247" spans="1:7">
      <c r="A8247" s="2">
        <v>44042</v>
      </c>
      <c r="B8247" s="2">
        <f t="shared" si="256"/>
        <v>44043</v>
      </c>
      <c r="C8247" s="3">
        <f t="shared" si="257"/>
        <v>1</v>
      </c>
      <c r="D8247" t="s">
        <v>48</v>
      </c>
      <c r="E8247">
        <v>38</v>
      </c>
      <c r="F8247">
        <v>6305</v>
      </c>
      <c r="G8247">
        <v>107</v>
      </c>
    </row>
    <row r="8248" spans="1:7">
      <c r="A8248" s="2">
        <v>44042</v>
      </c>
      <c r="B8248" s="2">
        <f t="shared" si="256"/>
        <v>44043</v>
      </c>
      <c r="C8248" s="3">
        <f t="shared" si="257"/>
        <v>1</v>
      </c>
      <c r="D8248" t="s">
        <v>59</v>
      </c>
      <c r="E8248">
        <v>69</v>
      </c>
      <c r="F8248">
        <v>42</v>
      </c>
      <c r="G8248">
        <v>2</v>
      </c>
    </row>
    <row r="8249" spans="1:7">
      <c r="A8249" s="2">
        <v>44042</v>
      </c>
      <c r="B8249" s="2">
        <f t="shared" si="256"/>
        <v>44043</v>
      </c>
      <c r="C8249" s="3">
        <f t="shared" si="257"/>
        <v>1</v>
      </c>
      <c r="D8249" t="s">
        <v>41</v>
      </c>
      <c r="E8249">
        <v>39</v>
      </c>
      <c r="F8249">
        <v>89626</v>
      </c>
      <c r="G8249">
        <v>3442</v>
      </c>
    </row>
    <row r="8250" spans="1:7">
      <c r="A8250" s="2">
        <v>44042</v>
      </c>
      <c r="B8250" s="2">
        <f t="shared" si="256"/>
        <v>44043</v>
      </c>
      <c r="C8250" s="3">
        <f t="shared" si="257"/>
        <v>1</v>
      </c>
      <c r="D8250" t="s">
        <v>30</v>
      </c>
      <c r="E8250">
        <v>40</v>
      </c>
      <c r="F8250">
        <v>35710</v>
      </c>
      <c r="G8250">
        <v>536</v>
      </c>
    </row>
    <row r="8251" spans="1:7">
      <c r="A8251" s="2">
        <v>44042</v>
      </c>
      <c r="B8251" s="2">
        <f t="shared" si="256"/>
        <v>44043</v>
      </c>
      <c r="C8251" s="3">
        <f t="shared" si="257"/>
        <v>1</v>
      </c>
      <c r="D8251" t="s">
        <v>14</v>
      </c>
      <c r="E8251">
        <v>41</v>
      </c>
      <c r="F8251">
        <v>18166</v>
      </c>
      <c r="G8251">
        <v>318</v>
      </c>
    </row>
    <row r="8252" spans="1:7">
      <c r="A8252" s="2">
        <v>44042</v>
      </c>
      <c r="B8252" s="2">
        <f t="shared" si="256"/>
        <v>44043</v>
      </c>
      <c r="C8252" s="3">
        <f t="shared" si="257"/>
        <v>1</v>
      </c>
      <c r="D8252" t="s">
        <v>31</v>
      </c>
      <c r="E8252">
        <v>42</v>
      </c>
      <c r="F8252">
        <v>115853</v>
      </c>
      <c r="G8252">
        <v>7248</v>
      </c>
    </row>
    <row r="8253" spans="1:7">
      <c r="A8253" s="2">
        <v>44042</v>
      </c>
      <c r="B8253" s="2">
        <f t="shared" si="256"/>
        <v>44043</v>
      </c>
      <c r="C8253" s="3">
        <f t="shared" si="257"/>
        <v>1</v>
      </c>
      <c r="D8253" t="s">
        <v>55</v>
      </c>
      <c r="E8253">
        <v>72</v>
      </c>
      <c r="F8253">
        <v>16572</v>
      </c>
      <c r="G8253">
        <v>214</v>
      </c>
    </row>
    <row r="8254" spans="1:7">
      <c r="A8254" s="2">
        <v>44042</v>
      </c>
      <c r="B8254" s="2">
        <f t="shared" si="256"/>
        <v>44043</v>
      </c>
      <c r="C8254" s="3">
        <f t="shared" si="257"/>
        <v>1</v>
      </c>
      <c r="D8254" t="s">
        <v>17</v>
      </c>
      <c r="E8254">
        <v>44</v>
      </c>
      <c r="F8254">
        <v>18950</v>
      </c>
      <c r="G8254">
        <v>1007</v>
      </c>
    </row>
    <row r="8255" spans="1:7">
      <c r="A8255" s="2">
        <v>44042</v>
      </c>
      <c r="B8255" s="2">
        <f t="shared" si="256"/>
        <v>44043</v>
      </c>
      <c r="C8255" s="3">
        <f t="shared" si="257"/>
        <v>1</v>
      </c>
      <c r="D8255" t="s">
        <v>32</v>
      </c>
      <c r="E8255">
        <v>45</v>
      </c>
      <c r="F8255">
        <v>87572</v>
      </c>
      <c r="G8255">
        <v>1667</v>
      </c>
    </row>
    <row r="8256" spans="1:7">
      <c r="A8256" s="2">
        <v>44042</v>
      </c>
      <c r="B8256" s="2">
        <f t="shared" si="256"/>
        <v>44043</v>
      </c>
      <c r="C8256" s="3">
        <f t="shared" si="257"/>
        <v>1</v>
      </c>
      <c r="D8256" t="s">
        <v>43</v>
      </c>
      <c r="E8256">
        <v>46</v>
      </c>
      <c r="F8256">
        <v>8685</v>
      </c>
      <c r="G8256">
        <v>129</v>
      </c>
    </row>
    <row r="8257" spans="1:7">
      <c r="A8257" s="2">
        <v>44042</v>
      </c>
      <c r="B8257" s="2">
        <f t="shared" si="256"/>
        <v>44043</v>
      </c>
      <c r="C8257" s="3">
        <f t="shared" si="257"/>
        <v>1</v>
      </c>
      <c r="D8257" t="s">
        <v>25</v>
      </c>
      <c r="E8257">
        <v>47</v>
      </c>
      <c r="F8257">
        <v>100166</v>
      </c>
      <c r="G8257">
        <v>1022</v>
      </c>
    </row>
    <row r="8258" spans="1:7">
      <c r="A8258" s="2">
        <v>44042</v>
      </c>
      <c r="B8258" s="2">
        <f t="shared" si="256"/>
        <v>44043</v>
      </c>
      <c r="C8258" s="3">
        <f t="shared" si="257"/>
        <v>1</v>
      </c>
      <c r="D8258" t="s">
        <v>11</v>
      </c>
      <c r="E8258">
        <v>48</v>
      </c>
      <c r="F8258">
        <v>432134</v>
      </c>
      <c r="G8258">
        <v>6987</v>
      </c>
    </row>
    <row r="8259" spans="1:7">
      <c r="A8259" s="2">
        <v>44042</v>
      </c>
      <c r="B8259" s="2">
        <f t="shared" si="256"/>
        <v>44043</v>
      </c>
      <c r="C8259" s="3">
        <f t="shared" si="257"/>
        <v>1</v>
      </c>
      <c r="D8259" t="s">
        <v>13</v>
      </c>
      <c r="E8259">
        <v>49</v>
      </c>
      <c r="F8259">
        <v>39714</v>
      </c>
      <c r="G8259">
        <v>303</v>
      </c>
    </row>
    <row r="8260" spans="1:7">
      <c r="A8260" s="2">
        <v>44042</v>
      </c>
      <c r="B8260" s="2">
        <f t="shared" ref="B8260:B8323" si="258">EOMONTH(A8260,0)</f>
        <v>44043</v>
      </c>
      <c r="C8260" s="3">
        <f t="shared" ref="C8260:C8323" si="259">IF(A8260=B8260,0,1)</f>
        <v>1</v>
      </c>
      <c r="D8260" t="s">
        <v>36</v>
      </c>
      <c r="E8260">
        <v>50</v>
      </c>
      <c r="F8260">
        <v>1407</v>
      </c>
      <c r="G8260">
        <v>57</v>
      </c>
    </row>
    <row r="8261" spans="1:7">
      <c r="A8261" s="2">
        <v>44042</v>
      </c>
      <c r="B8261" s="2">
        <f t="shared" si="258"/>
        <v>44043</v>
      </c>
      <c r="C8261" s="3">
        <f t="shared" si="259"/>
        <v>1</v>
      </c>
      <c r="D8261" t="s">
        <v>56</v>
      </c>
      <c r="E8261">
        <v>78</v>
      </c>
      <c r="F8261">
        <v>385</v>
      </c>
      <c r="G8261">
        <v>8</v>
      </c>
    </row>
    <row r="8262" spans="1:7">
      <c r="A8262" s="2">
        <v>44042</v>
      </c>
      <c r="B8262" s="2">
        <f t="shared" si="258"/>
        <v>44043</v>
      </c>
      <c r="C8262" s="3">
        <f t="shared" si="259"/>
        <v>1</v>
      </c>
      <c r="D8262" t="s">
        <v>37</v>
      </c>
      <c r="E8262">
        <v>51</v>
      </c>
      <c r="F8262">
        <v>88904</v>
      </c>
      <c r="G8262">
        <v>2141</v>
      </c>
    </row>
    <row r="8263" spans="1:7">
      <c r="A8263" s="2">
        <v>44042</v>
      </c>
      <c r="B8263" s="2">
        <f t="shared" si="258"/>
        <v>44043</v>
      </c>
      <c r="C8263" s="3">
        <f t="shared" si="259"/>
        <v>1</v>
      </c>
      <c r="D8263" t="s">
        <v>5</v>
      </c>
      <c r="E8263">
        <v>53</v>
      </c>
      <c r="F8263">
        <v>58099</v>
      </c>
      <c r="G8263">
        <v>1652</v>
      </c>
    </row>
    <row r="8264" spans="1:7">
      <c r="A8264" s="2">
        <v>44042</v>
      </c>
      <c r="B8264" s="2">
        <f t="shared" si="258"/>
        <v>44043</v>
      </c>
      <c r="C8264" s="3">
        <f t="shared" si="259"/>
        <v>1</v>
      </c>
      <c r="D8264" t="s">
        <v>58</v>
      </c>
      <c r="E8264">
        <v>54</v>
      </c>
      <c r="F8264">
        <v>6422</v>
      </c>
      <c r="G8264">
        <v>115</v>
      </c>
    </row>
    <row r="8265" spans="1:7">
      <c r="A8265" s="2">
        <v>44042</v>
      </c>
      <c r="B8265" s="2">
        <f t="shared" si="258"/>
        <v>44043</v>
      </c>
      <c r="C8265" s="3">
        <f t="shared" si="259"/>
        <v>1</v>
      </c>
      <c r="D8265" t="s">
        <v>10</v>
      </c>
      <c r="E8265">
        <v>55</v>
      </c>
      <c r="F8265">
        <v>56111</v>
      </c>
      <c r="G8265">
        <v>928</v>
      </c>
    </row>
    <row r="8266" spans="1:7">
      <c r="A8266" s="2">
        <v>44042</v>
      </c>
      <c r="B8266" s="2">
        <f t="shared" si="258"/>
        <v>44043</v>
      </c>
      <c r="C8266" s="3">
        <f t="shared" si="259"/>
        <v>1</v>
      </c>
      <c r="D8266" t="s">
        <v>49</v>
      </c>
      <c r="E8266">
        <v>56</v>
      </c>
      <c r="F8266">
        <v>2686</v>
      </c>
      <c r="G8266">
        <v>26</v>
      </c>
    </row>
    <row r="8267" spans="1:7">
      <c r="A8267" s="2">
        <v>44043</v>
      </c>
      <c r="B8267" s="2">
        <f t="shared" si="258"/>
        <v>44043</v>
      </c>
      <c r="C8267" s="3">
        <f t="shared" si="259"/>
        <v>0</v>
      </c>
      <c r="D8267" t="s">
        <v>52</v>
      </c>
      <c r="E8267">
        <v>1</v>
      </c>
      <c r="F8267">
        <v>87723</v>
      </c>
      <c r="G8267">
        <v>1580</v>
      </c>
    </row>
    <row r="8268" spans="1:7">
      <c r="A8268" s="2">
        <v>44043</v>
      </c>
      <c r="B8268" s="2">
        <f t="shared" si="258"/>
        <v>44043</v>
      </c>
      <c r="C8268" s="3">
        <f t="shared" si="259"/>
        <v>0</v>
      </c>
      <c r="D8268" t="s">
        <v>50</v>
      </c>
      <c r="E8268">
        <v>2</v>
      </c>
      <c r="F8268">
        <v>3675</v>
      </c>
      <c r="G8268">
        <v>21</v>
      </c>
    </row>
    <row r="8269" spans="1:7">
      <c r="A8269" s="2">
        <v>44043</v>
      </c>
      <c r="B8269" s="2">
        <f t="shared" si="258"/>
        <v>44043</v>
      </c>
      <c r="C8269" s="3">
        <f t="shared" si="259"/>
        <v>0</v>
      </c>
      <c r="D8269" t="s">
        <v>8</v>
      </c>
      <c r="E8269">
        <v>4</v>
      </c>
      <c r="F8269">
        <v>174108</v>
      </c>
      <c r="G8269">
        <v>3695</v>
      </c>
    </row>
    <row r="8270" spans="1:7">
      <c r="A8270" s="2">
        <v>44043</v>
      </c>
      <c r="B8270" s="2">
        <f t="shared" si="258"/>
        <v>44043</v>
      </c>
      <c r="C8270" s="3">
        <f t="shared" si="259"/>
        <v>0</v>
      </c>
      <c r="D8270" t="s">
        <v>44</v>
      </c>
      <c r="E8270">
        <v>5</v>
      </c>
      <c r="F8270">
        <v>42511</v>
      </c>
      <c r="G8270">
        <v>453</v>
      </c>
    </row>
    <row r="8271" spans="1:7">
      <c r="A8271" s="2">
        <v>44043</v>
      </c>
      <c r="B8271" s="2">
        <f t="shared" si="258"/>
        <v>44043</v>
      </c>
      <c r="C8271" s="3">
        <f t="shared" si="259"/>
        <v>0</v>
      </c>
      <c r="D8271" t="s">
        <v>7</v>
      </c>
      <c r="E8271">
        <v>6</v>
      </c>
      <c r="F8271">
        <v>502273</v>
      </c>
      <c r="G8271">
        <v>9222</v>
      </c>
    </row>
    <row r="8272" spans="1:7">
      <c r="A8272" s="2">
        <v>44043</v>
      </c>
      <c r="B8272" s="2">
        <f t="shared" si="258"/>
        <v>44043</v>
      </c>
      <c r="C8272" s="3">
        <f t="shared" si="259"/>
        <v>0</v>
      </c>
      <c r="D8272" t="s">
        <v>22</v>
      </c>
      <c r="E8272">
        <v>8</v>
      </c>
      <c r="F8272">
        <v>46948</v>
      </c>
      <c r="G8272">
        <v>1841</v>
      </c>
    </row>
    <row r="8273" spans="1:7">
      <c r="A8273" s="2">
        <v>44043</v>
      </c>
      <c r="B8273" s="2">
        <f t="shared" si="258"/>
        <v>44043</v>
      </c>
      <c r="C8273" s="3">
        <f t="shared" si="259"/>
        <v>0</v>
      </c>
      <c r="D8273" t="s">
        <v>38</v>
      </c>
      <c r="E8273">
        <v>9</v>
      </c>
      <c r="F8273">
        <v>49810</v>
      </c>
      <c r="G8273">
        <v>4432</v>
      </c>
    </row>
    <row r="8274" spans="1:7">
      <c r="A8274" s="2">
        <v>44043</v>
      </c>
      <c r="B8274" s="2">
        <f t="shared" si="258"/>
        <v>44043</v>
      </c>
      <c r="C8274" s="3">
        <f t="shared" si="259"/>
        <v>0</v>
      </c>
      <c r="D8274" t="s">
        <v>45</v>
      </c>
      <c r="E8274">
        <v>10</v>
      </c>
      <c r="F8274">
        <v>14788</v>
      </c>
      <c r="G8274">
        <v>585</v>
      </c>
    </row>
    <row r="8275" spans="1:7">
      <c r="A8275" s="2">
        <v>44043</v>
      </c>
      <c r="B8275" s="2">
        <f t="shared" si="258"/>
        <v>44043</v>
      </c>
      <c r="C8275" s="3">
        <f t="shared" si="259"/>
        <v>0</v>
      </c>
      <c r="D8275" t="s">
        <v>33</v>
      </c>
      <c r="E8275">
        <v>11</v>
      </c>
      <c r="F8275">
        <v>12126</v>
      </c>
      <c r="G8275">
        <v>585</v>
      </c>
    </row>
    <row r="8276" spans="1:7">
      <c r="A8276" s="2">
        <v>44043</v>
      </c>
      <c r="B8276" s="2">
        <f t="shared" si="258"/>
        <v>44043</v>
      </c>
      <c r="C8276" s="3">
        <f t="shared" si="259"/>
        <v>0</v>
      </c>
      <c r="D8276" t="s">
        <v>15</v>
      </c>
      <c r="E8276">
        <v>12</v>
      </c>
      <c r="F8276">
        <v>470378</v>
      </c>
      <c r="G8276">
        <v>6842</v>
      </c>
    </row>
    <row r="8277" spans="1:7">
      <c r="A8277" s="2">
        <v>44043</v>
      </c>
      <c r="B8277" s="2">
        <f t="shared" si="258"/>
        <v>44043</v>
      </c>
      <c r="C8277" s="3">
        <f t="shared" si="259"/>
        <v>0</v>
      </c>
      <c r="D8277" t="s">
        <v>18</v>
      </c>
      <c r="E8277">
        <v>13</v>
      </c>
      <c r="F8277">
        <v>171342</v>
      </c>
      <c r="G8277">
        <v>3674</v>
      </c>
    </row>
    <row r="8278" spans="1:7">
      <c r="A8278" s="2">
        <v>44043</v>
      </c>
      <c r="B8278" s="2">
        <f t="shared" si="258"/>
        <v>44043</v>
      </c>
      <c r="C8278" s="3">
        <f t="shared" si="259"/>
        <v>0</v>
      </c>
      <c r="D8278" t="s">
        <v>57</v>
      </c>
      <c r="E8278">
        <v>66</v>
      </c>
      <c r="F8278">
        <v>1325</v>
      </c>
      <c r="G8278">
        <v>6</v>
      </c>
    </row>
    <row r="8279" spans="1:7">
      <c r="A8279" s="2">
        <v>44043</v>
      </c>
      <c r="B8279" s="2">
        <f t="shared" si="258"/>
        <v>44043</v>
      </c>
      <c r="C8279" s="3">
        <f t="shared" si="259"/>
        <v>0</v>
      </c>
      <c r="D8279" t="s">
        <v>26</v>
      </c>
      <c r="E8279">
        <v>15</v>
      </c>
      <c r="F8279">
        <v>2088</v>
      </c>
      <c r="G8279">
        <v>25</v>
      </c>
    </row>
    <row r="8280" spans="1:7">
      <c r="A8280" s="2">
        <v>44043</v>
      </c>
      <c r="B8280" s="2">
        <f t="shared" si="258"/>
        <v>44043</v>
      </c>
      <c r="C8280" s="3">
        <f t="shared" si="259"/>
        <v>0</v>
      </c>
      <c r="D8280" t="s">
        <v>53</v>
      </c>
      <c r="E8280">
        <v>16</v>
      </c>
      <c r="F8280">
        <v>20853</v>
      </c>
      <c r="G8280">
        <v>193</v>
      </c>
    </row>
    <row r="8281" spans="1:7">
      <c r="A8281" s="2">
        <v>44043</v>
      </c>
      <c r="B8281" s="2">
        <f t="shared" si="258"/>
        <v>44043</v>
      </c>
      <c r="C8281" s="3">
        <f t="shared" si="259"/>
        <v>0</v>
      </c>
      <c r="D8281" t="s">
        <v>6</v>
      </c>
      <c r="E8281">
        <v>17</v>
      </c>
      <c r="F8281">
        <v>180701</v>
      </c>
      <c r="G8281">
        <v>7703</v>
      </c>
    </row>
    <row r="8282" spans="1:7">
      <c r="A8282" s="2">
        <v>44043</v>
      </c>
      <c r="B8282" s="2">
        <f t="shared" si="258"/>
        <v>44043</v>
      </c>
      <c r="C8282" s="3">
        <f t="shared" si="259"/>
        <v>0</v>
      </c>
      <c r="D8282" t="s">
        <v>27</v>
      </c>
      <c r="E8282">
        <v>18</v>
      </c>
      <c r="F8282">
        <v>67800</v>
      </c>
      <c r="G8282">
        <v>2965</v>
      </c>
    </row>
    <row r="8283" spans="1:7">
      <c r="A8283" s="2">
        <v>44043</v>
      </c>
      <c r="B8283" s="2">
        <f t="shared" si="258"/>
        <v>44043</v>
      </c>
      <c r="C8283" s="3">
        <f t="shared" si="259"/>
        <v>0</v>
      </c>
      <c r="D8283" t="s">
        <v>39</v>
      </c>
      <c r="E8283">
        <v>19</v>
      </c>
      <c r="F8283">
        <v>44753</v>
      </c>
      <c r="G8283">
        <v>872</v>
      </c>
    </row>
    <row r="8284" spans="1:7">
      <c r="A8284" s="2">
        <v>44043</v>
      </c>
      <c r="B8284" s="2">
        <f t="shared" si="258"/>
        <v>44043</v>
      </c>
      <c r="C8284" s="3">
        <f t="shared" si="259"/>
        <v>0</v>
      </c>
      <c r="D8284" t="s">
        <v>34</v>
      </c>
      <c r="E8284">
        <v>20</v>
      </c>
      <c r="F8284">
        <v>28121</v>
      </c>
      <c r="G8284">
        <v>358</v>
      </c>
    </row>
    <row r="8285" spans="1:7">
      <c r="A8285" s="2">
        <v>44043</v>
      </c>
      <c r="B8285" s="2">
        <f t="shared" si="258"/>
        <v>44043</v>
      </c>
      <c r="C8285" s="3">
        <f t="shared" si="259"/>
        <v>0</v>
      </c>
      <c r="D8285" t="s">
        <v>28</v>
      </c>
      <c r="E8285">
        <v>21</v>
      </c>
      <c r="F8285">
        <v>30981</v>
      </c>
      <c r="G8285">
        <v>753</v>
      </c>
    </row>
    <row r="8286" spans="1:7">
      <c r="A8286" s="2">
        <v>44043</v>
      </c>
      <c r="B8286" s="2">
        <f t="shared" si="258"/>
        <v>44043</v>
      </c>
      <c r="C8286" s="3">
        <f t="shared" si="259"/>
        <v>0</v>
      </c>
      <c r="D8286" t="s">
        <v>40</v>
      </c>
      <c r="E8286">
        <v>22</v>
      </c>
      <c r="F8286">
        <v>116394</v>
      </c>
      <c r="G8286">
        <v>3949</v>
      </c>
    </row>
    <row r="8287" spans="1:7">
      <c r="A8287" s="2">
        <v>44043</v>
      </c>
      <c r="B8287" s="2">
        <f t="shared" si="258"/>
        <v>44043</v>
      </c>
      <c r="C8287" s="3">
        <f t="shared" si="259"/>
        <v>0</v>
      </c>
      <c r="D8287" t="s">
        <v>51</v>
      </c>
      <c r="E8287">
        <v>23</v>
      </c>
      <c r="F8287">
        <v>3912</v>
      </c>
      <c r="G8287">
        <v>123</v>
      </c>
    </row>
    <row r="8288" spans="1:7">
      <c r="A8288" s="2">
        <v>44043</v>
      </c>
      <c r="B8288" s="2">
        <f t="shared" si="258"/>
        <v>44043</v>
      </c>
      <c r="C8288" s="3">
        <f t="shared" si="259"/>
        <v>0</v>
      </c>
      <c r="D8288" t="s">
        <v>23</v>
      </c>
      <c r="E8288">
        <v>24</v>
      </c>
      <c r="F8288">
        <v>88907</v>
      </c>
      <c r="G8288">
        <v>3493</v>
      </c>
    </row>
    <row r="8289" spans="1:7">
      <c r="A8289" s="2">
        <v>44043</v>
      </c>
      <c r="B8289" s="2">
        <f t="shared" si="258"/>
        <v>44043</v>
      </c>
      <c r="C8289" s="3">
        <f t="shared" si="259"/>
        <v>0</v>
      </c>
      <c r="D8289" t="s">
        <v>9</v>
      </c>
      <c r="E8289">
        <v>25</v>
      </c>
      <c r="F8289">
        <v>117612</v>
      </c>
      <c r="G8289">
        <v>8609</v>
      </c>
    </row>
    <row r="8290" spans="1:7">
      <c r="A8290" s="2">
        <v>44043</v>
      </c>
      <c r="B8290" s="2">
        <f t="shared" si="258"/>
        <v>44043</v>
      </c>
      <c r="C8290" s="3">
        <f t="shared" si="259"/>
        <v>0</v>
      </c>
      <c r="D8290" t="s">
        <v>42</v>
      </c>
      <c r="E8290">
        <v>26</v>
      </c>
      <c r="F8290">
        <v>90752</v>
      </c>
      <c r="G8290">
        <v>6453</v>
      </c>
    </row>
    <row r="8291" spans="1:7">
      <c r="A8291" s="2">
        <v>44043</v>
      </c>
      <c r="B8291" s="2">
        <f t="shared" si="258"/>
        <v>44043</v>
      </c>
      <c r="C8291" s="3">
        <f t="shared" si="259"/>
        <v>0</v>
      </c>
      <c r="D8291" t="s">
        <v>29</v>
      </c>
      <c r="E8291">
        <v>27</v>
      </c>
      <c r="F8291">
        <v>54503</v>
      </c>
      <c r="G8291">
        <v>1640</v>
      </c>
    </row>
    <row r="8292" spans="1:7">
      <c r="A8292" s="2">
        <v>44043</v>
      </c>
      <c r="B8292" s="2">
        <f t="shared" si="258"/>
        <v>44043</v>
      </c>
      <c r="C8292" s="3">
        <f t="shared" si="259"/>
        <v>0</v>
      </c>
      <c r="D8292" t="s">
        <v>46</v>
      </c>
      <c r="E8292">
        <v>28</v>
      </c>
      <c r="F8292">
        <v>58747</v>
      </c>
      <c r="G8292">
        <v>1663</v>
      </c>
    </row>
    <row r="8293" spans="1:7">
      <c r="A8293" s="2">
        <v>44043</v>
      </c>
      <c r="B8293" s="2">
        <f t="shared" si="258"/>
        <v>44043</v>
      </c>
      <c r="C8293" s="3">
        <f t="shared" si="259"/>
        <v>0</v>
      </c>
      <c r="D8293" t="s">
        <v>35</v>
      </c>
      <c r="E8293">
        <v>29</v>
      </c>
      <c r="F8293">
        <v>51074</v>
      </c>
      <c r="G8293">
        <v>1305</v>
      </c>
    </row>
    <row r="8294" spans="1:7">
      <c r="A8294" s="2">
        <v>44043</v>
      </c>
      <c r="B8294" s="2">
        <f t="shared" si="258"/>
        <v>44043</v>
      </c>
      <c r="C8294" s="3">
        <f t="shared" si="259"/>
        <v>0</v>
      </c>
      <c r="D8294" t="s">
        <v>54</v>
      </c>
      <c r="E8294">
        <v>30</v>
      </c>
      <c r="F8294">
        <v>3977</v>
      </c>
      <c r="G8294">
        <v>60</v>
      </c>
    </row>
    <row r="8295" spans="1:7">
      <c r="A8295" s="2">
        <v>44043</v>
      </c>
      <c r="B8295" s="2">
        <f t="shared" si="258"/>
        <v>44043</v>
      </c>
      <c r="C8295" s="3">
        <f t="shared" si="259"/>
        <v>0</v>
      </c>
      <c r="D8295" t="s">
        <v>12</v>
      </c>
      <c r="E8295">
        <v>31</v>
      </c>
      <c r="F8295">
        <v>26211</v>
      </c>
      <c r="G8295">
        <v>338</v>
      </c>
    </row>
    <row r="8296" spans="1:7">
      <c r="A8296" s="2">
        <v>44043</v>
      </c>
      <c r="B8296" s="2">
        <f t="shared" si="258"/>
        <v>44043</v>
      </c>
      <c r="C8296" s="3">
        <f t="shared" si="259"/>
        <v>0</v>
      </c>
      <c r="D8296" t="s">
        <v>24</v>
      </c>
      <c r="E8296">
        <v>32</v>
      </c>
      <c r="F8296">
        <v>48142</v>
      </c>
      <c r="G8296">
        <v>831</v>
      </c>
    </row>
    <row r="8297" spans="1:7">
      <c r="A8297" s="2">
        <v>44043</v>
      </c>
      <c r="B8297" s="2">
        <f t="shared" si="258"/>
        <v>44043</v>
      </c>
      <c r="C8297" s="3">
        <f t="shared" si="259"/>
        <v>0</v>
      </c>
      <c r="D8297" t="s">
        <v>19</v>
      </c>
      <c r="E8297">
        <v>33</v>
      </c>
      <c r="F8297">
        <v>6583</v>
      </c>
      <c r="G8297">
        <v>415</v>
      </c>
    </row>
    <row r="8298" spans="1:7">
      <c r="A8298" s="2">
        <v>44043</v>
      </c>
      <c r="B8298" s="2">
        <f t="shared" si="258"/>
        <v>44043</v>
      </c>
      <c r="C8298" s="3">
        <f t="shared" si="259"/>
        <v>0</v>
      </c>
      <c r="D8298" t="s">
        <v>21</v>
      </c>
      <c r="E8298">
        <v>34</v>
      </c>
      <c r="F8298">
        <v>183535</v>
      </c>
      <c r="G8298">
        <v>15819</v>
      </c>
    </row>
    <row r="8299" spans="1:7">
      <c r="A8299" s="2">
        <v>44043</v>
      </c>
      <c r="B8299" s="2">
        <f t="shared" si="258"/>
        <v>44043</v>
      </c>
      <c r="C8299" s="3">
        <f t="shared" si="259"/>
        <v>0</v>
      </c>
      <c r="D8299" t="s">
        <v>47</v>
      </c>
      <c r="E8299">
        <v>35</v>
      </c>
      <c r="F8299">
        <v>20600</v>
      </c>
      <c r="G8299">
        <v>642</v>
      </c>
    </row>
    <row r="8300" spans="1:7">
      <c r="A8300" s="2">
        <v>44043</v>
      </c>
      <c r="B8300" s="2">
        <f t="shared" si="258"/>
        <v>44043</v>
      </c>
      <c r="C8300" s="3">
        <f t="shared" si="259"/>
        <v>0</v>
      </c>
      <c r="D8300" t="s">
        <v>16</v>
      </c>
      <c r="E8300">
        <v>36</v>
      </c>
      <c r="F8300">
        <v>419723</v>
      </c>
      <c r="G8300">
        <v>32372</v>
      </c>
    </row>
    <row r="8301" spans="1:7">
      <c r="A8301" s="2">
        <v>44043</v>
      </c>
      <c r="B8301" s="2">
        <f t="shared" si="258"/>
        <v>44043</v>
      </c>
      <c r="C8301" s="3">
        <f t="shared" si="259"/>
        <v>0</v>
      </c>
      <c r="D8301" t="s">
        <v>20</v>
      </c>
      <c r="E8301">
        <v>37</v>
      </c>
      <c r="F8301">
        <v>122370</v>
      </c>
      <c r="G8301">
        <v>1947</v>
      </c>
    </row>
    <row r="8302" spans="1:7">
      <c r="A8302" s="2">
        <v>44043</v>
      </c>
      <c r="B8302" s="2">
        <f t="shared" si="258"/>
        <v>44043</v>
      </c>
      <c r="C8302" s="3">
        <f t="shared" si="259"/>
        <v>0</v>
      </c>
      <c r="D8302" t="s">
        <v>48</v>
      </c>
      <c r="E8302">
        <v>38</v>
      </c>
      <c r="F8302">
        <v>6473</v>
      </c>
      <c r="G8302">
        <v>107</v>
      </c>
    </row>
    <row r="8303" spans="1:7">
      <c r="A8303" s="2">
        <v>44043</v>
      </c>
      <c r="B8303" s="2">
        <f t="shared" si="258"/>
        <v>44043</v>
      </c>
      <c r="C8303" s="3">
        <f t="shared" si="259"/>
        <v>0</v>
      </c>
      <c r="D8303" t="s">
        <v>59</v>
      </c>
      <c r="E8303">
        <v>69</v>
      </c>
      <c r="F8303">
        <v>42</v>
      </c>
      <c r="G8303">
        <v>2</v>
      </c>
    </row>
    <row r="8304" spans="1:7">
      <c r="A8304" s="2">
        <v>44043</v>
      </c>
      <c r="B8304" s="2">
        <f t="shared" si="258"/>
        <v>44043</v>
      </c>
      <c r="C8304" s="3">
        <f t="shared" si="259"/>
        <v>0</v>
      </c>
      <c r="D8304" t="s">
        <v>41</v>
      </c>
      <c r="E8304">
        <v>39</v>
      </c>
      <c r="F8304">
        <v>91159</v>
      </c>
      <c r="G8304">
        <v>3489</v>
      </c>
    </row>
    <row r="8305" spans="1:7">
      <c r="A8305" s="2">
        <v>44043</v>
      </c>
      <c r="B8305" s="2">
        <f t="shared" si="258"/>
        <v>44043</v>
      </c>
      <c r="C8305" s="3">
        <f t="shared" si="259"/>
        <v>0</v>
      </c>
      <c r="D8305" t="s">
        <v>30</v>
      </c>
      <c r="E8305">
        <v>40</v>
      </c>
      <c r="F8305">
        <v>36456</v>
      </c>
      <c r="G8305">
        <v>541</v>
      </c>
    </row>
    <row r="8306" spans="1:7">
      <c r="A8306" s="2">
        <v>44043</v>
      </c>
      <c r="B8306" s="2">
        <f t="shared" si="258"/>
        <v>44043</v>
      </c>
      <c r="C8306" s="3">
        <f t="shared" si="259"/>
        <v>0</v>
      </c>
      <c r="D8306" t="s">
        <v>14</v>
      </c>
      <c r="E8306">
        <v>41</v>
      </c>
      <c r="F8306">
        <v>18510</v>
      </c>
      <c r="G8306">
        <v>325</v>
      </c>
    </row>
    <row r="8307" spans="1:7">
      <c r="A8307" s="2">
        <v>44043</v>
      </c>
      <c r="B8307" s="2">
        <f t="shared" si="258"/>
        <v>44043</v>
      </c>
      <c r="C8307" s="3">
        <f t="shared" si="259"/>
        <v>0</v>
      </c>
      <c r="D8307" t="s">
        <v>31</v>
      </c>
      <c r="E8307">
        <v>42</v>
      </c>
      <c r="F8307">
        <v>116787</v>
      </c>
      <c r="G8307">
        <v>7261</v>
      </c>
    </row>
    <row r="8308" spans="1:7">
      <c r="A8308" s="2">
        <v>44043</v>
      </c>
      <c r="B8308" s="2">
        <f t="shared" si="258"/>
        <v>44043</v>
      </c>
      <c r="C8308" s="3">
        <f t="shared" si="259"/>
        <v>0</v>
      </c>
      <c r="D8308" t="s">
        <v>55</v>
      </c>
      <c r="E8308">
        <v>72</v>
      </c>
      <c r="F8308">
        <v>16781</v>
      </c>
      <c r="G8308">
        <v>219</v>
      </c>
    </row>
    <row r="8309" spans="1:7">
      <c r="A8309" s="2">
        <v>44043</v>
      </c>
      <c r="B8309" s="2">
        <f t="shared" si="258"/>
        <v>44043</v>
      </c>
      <c r="C8309" s="3">
        <f t="shared" si="259"/>
        <v>0</v>
      </c>
      <c r="D8309" t="s">
        <v>17</v>
      </c>
      <c r="E8309">
        <v>44</v>
      </c>
      <c r="F8309">
        <v>19022</v>
      </c>
      <c r="G8309">
        <v>1007</v>
      </c>
    </row>
    <row r="8310" spans="1:7">
      <c r="A8310" s="2">
        <v>44043</v>
      </c>
      <c r="B8310" s="2">
        <f t="shared" si="258"/>
        <v>44043</v>
      </c>
      <c r="C8310" s="3">
        <f t="shared" si="259"/>
        <v>0</v>
      </c>
      <c r="D8310" t="s">
        <v>32</v>
      </c>
      <c r="E8310">
        <v>45</v>
      </c>
      <c r="F8310">
        <v>89016</v>
      </c>
      <c r="G8310">
        <v>1712</v>
      </c>
    </row>
    <row r="8311" spans="1:7">
      <c r="A8311" s="2">
        <v>44043</v>
      </c>
      <c r="B8311" s="2">
        <f t="shared" si="258"/>
        <v>44043</v>
      </c>
      <c r="C8311" s="3">
        <f t="shared" si="259"/>
        <v>0</v>
      </c>
      <c r="D8311" t="s">
        <v>43</v>
      </c>
      <c r="E8311">
        <v>46</v>
      </c>
      <c r="F8311">
        <v>8764</v>
      </c>
      <c r="G8311">
        <v>130</v>
      </c>
    </row>
    <row r="8312" spans="1:7">
      <c r="A8312" s="2">
        <v>44043</v>
      </c>
      <c r="B8312" s="2">
        <f t="shared" si="258"/>
        <v>44043</v>
      </c>
      <c r="C8312" s="3">
        <f t="shared" si="259"/>
        <v>0</v>
      </c>
      <c r="D8312" t="s">
        <v>25</v>
      </c>
      <c r="E8312">
        <v>47</v>
      </c>
      <c r="F8312">
        <v>103144</v>
      </c>
      <c r="G8312">
        <v>1047</v>
      </c>
    </row>
    <row r="8313" spans="1:7">
      <c r="A8313" s="2">
        <v>44043</v>
      </c>
      <c r="B8313" s="2">
        <f t="shared" si="258"/>
        <v>44043</v>
      </c>
      <c r="C8313" s="3">
        <f t="shared" si="259"/>
        <v>0</v>
      </c>
      <c r="D8313" t="s">
        <v>11</v>
      </c>
      <c r="E8313">
        <v>48</v>
      </c>
      <c r="F8313">
        <v>443090</v>
      </c>
      <c r="G8313">
        <v>7273</v>
      </c>
    </row>
    <row r="8314" spans="1:7">
      <c r="A8314" s="2">
        <v>44043</v>
      </c>
      <c r="B8314" s="2">
        <f t="shared" si="258"/>
        <v>44043</v>
      </c>
      <c r="C8314" s="3">
        <f t="shared" si="259"/>
        <v>0</v>
      </c>
      <c r="D8314" t="s">
        <v>13</v>
      </c>
      <c r="E8314">
        <v>49</v>
      </c>
      <c r="F8314">
        <v>40258</v>
      </c>
      <c r="G8314">
        <v>308</v>
      </c>
    </row>
    <row r="8315" spans="1:7">
      <c r="A8315" s="2">
        <v>44043</v>
      </c>
      <c r="B8315" s="2">
        <f t="shared" si="258"/>
        <v>44043</v>
      </c>
      <c r="C8315" s="3">
        <f t="shared" si="259"/>
        <v>0</v>
      </c>
      <c r="D8315" t="s">
        <v>36</v>
      </c>
      <c r="E8315">
        <v>50</v>
      </c>
      <c r="F8315">
        <v>1414</v>
      </c>
      <c r="G8315">
        <v>57</v>
      </c>
    </row>
    <row r="8316" spans="1:7">
      <c r="A8316" s="2">
        <v>44043</v>
      </c>
      <c r="B8316" s="2">
        <f t="shared" si="258"/>
        <v>44043</v>
      </c>
      <c r="C8316" s="3">
        <f t="shared" si="259"/>
        <v>0</v>
      </c>
      <c r="D8316" t="s">
        <v>56</v>
      </c>
      <c r="E8316">
        <v>78</v>
      </c>
      <c r="F8316">
        <v>406</v>
      </c>
      <c r="G8316">
        <v>8</v>
      </c>
    </row>
    <row r="8317" spans="1:7">
      <c r="A8317" s="2">
        <v>44043</v>
      </c>
      <c r="B8317" s="2">
        <f t="shared" si="258"/>
        <v>44043</v>
      </c>
      <c r="C8317" s="3">
        <f t="shared" si="259"/>
        <v>0</v>
      </c>
      <c r="D8317" t="s">
        <v>37</v>
      </c>
      <c r="E8317">
        <v>51</v>
      </c>
      <c r="F8317">
        <v>89888</v>
      </c>
      <c r="G8317">
        <v>2174</v>
      </c>
    </row>
    <row r="8318" spans="1:7">
      <c r="A8318" s="2">
        <v>44043</v>
      </c>
      <c r="B8318" s="2">
        <f t="shared" si="258"/>
        <v>44043</v>
      </c>
      <c r="C8318" s="3">
        <f t="shared" si="259"/>
        <v>0</v>
      </c>
      <c r="D8318" t="s">
        <v>5</v>
      </c>
      <c r="E8318">
        <v>53</v>
      </c>
      <c r="F8318">
        <v>58725</v>
      </c>
      <c r="G8318">
        <v>1653</v>
      </c>
    </row>
    <row r="8319" spans="1:7">
      <c r="A8319" s="2">
        <v>44043</v>
      </c>
      <c r="B8319" s="2">
        <f t="shared" si="258"/>
        <v>44043</v>
      </c>
      <c r="C8319" s="3">
        <f t="shared" si="259"/>
        <v>0</v>
      </c>
      <c r="D8319" t="s">
        <v>58</v>
      </c>
      <c r="E8319">
        <v>54</v>
      </c>
      <c r="F8319">
        <v>6642</v>
      </c>
      <c r="G8319">
        <v>116</v>
      </c>
    </row>
    <row r="8320" spans="1:7">
      <c r="A8320" s="2">
        <v>44043</v>
      </c>
      <c r="B8320" s="2">
        <f t="shared" si="258"/>
        <v>44043</v>
      </c>
      <c r="C8320" s="3">
        <f t="shared" si="259"/>
        <v>0</v>
      </c>
      <c r="D8320" t="s">
        <v>10</v>
      </c>
      <c r="E8320">
        <v>55</v>
      </c>
      <c r="F8320">
        <v>57020</v>
      </c>
      <c r="G8320">
        <v>943</v>
      </c>
    </row>
    <row r="8321" spans="1:7">
      <c r="A8321" s="2">
        <v>44043</v>
      </c>
      <c r="B8321" s="2">
        <f t="shared" si="258"/>
        <v>44043</v>
      </c>
      <c r="C8321" s="3">
        <f t="shared" si="259"/>
        <v>0</v>
      </c>
      <c r="D8321" t="s">
        <v>49</v>
      </c>
      <c r="E8321">
        <v>56</v>
      </c>
      <c r="F8321">
        <v>2726</v>
      </c>
      <c r="G8321">
        <v>26</v>
      </c>
    </row>
    <row r="8322" spans="1:7">
      <c r="A8322" s="2">
        <v>44044</v>
      </c>
      <c r="B8322" s="2">
        <f t="shared" si="258"/>
        <v>44074</v>
      </c>
      <c r="C8322" s="3">
        <f t="shared" si="259"/>
        <v>1</v>
      </c>
      <c r="D8322" t="s">
        <v>52</v>
      </c>
      <c r="E8322">
        <v>1</v>
      </c>
      <c r="F8322">
        <v>89349</v>
      </c>
      <c r="G8322">
        <v>1603</v>
      </c>
    </row>
    <row r="8323" spans="1:7">
      <c r="A8323" s="2">
        <v>44044</v>
      </c>
      <c r="B8323" s="2">
        <f t="shared" si="258"/>
        <v>44074</v>
      </c>
      <c r="C8323" s="3">
        <f t="shared" si="259"/>
        <v>1</v>
      </c>
      <c r="D8323" t="s">
        <v>50</v>
      </c>
      <c r="E8323">
        <v>2</v>
      </c>
      <c r="F8323">
        <v>3825</v>
      </c>
      <c r="G8323">
        <v>22</v>
      </c>
    </row>
    <row r="8324" spans="1:7">
      <c r="A8324" s="2">
        <v>44044</v>
      </c>
      <c r="B8324" s="2">
        <f t="shared" ref="B8324:B8387" si="260">EOMONTH(A8324,0)</f>
        <v>44074</v>
      </c>
      <c r="C8324" s="3">
        <f t="shared" ref="C8324:C8387" si="261">IF(A8324=B8324,0,1)</f>
        <v>1</v>
      </c>
      <c r="D8324" t="s">
        <v>8</v>
      </c>
      <c r="E8324">
        <v>4</v>
      </c>
      <c r="F8324">
        <v>177019</v>
      </c>
      <c r="G8324">
        <v>3753</v>
      </c>
    </row>
    <row r="8325" spans="1:7">
      <c r="A8325" s="2">
        <v>44044</v>
      </c>
      <c r="B8325" s="2">
        <f t="shared" si="260"/>
        <v>44074</v>
      </c>
      <c r="C8325" s="3">
        <f t="shared" si="261"/>
        <v>1</v>
      </c>
      <c r="D8325" t="s">
        <v>44</v>
      </c>
      <c r="E8325">
        <v>5</v>
      </c>
      <c r="F8325">
        <v>43173</v>
      </c>
      <c r="G8325">
        <v>458</v>
      </c>
    </row>
    <row r="8326" spans="1:7">
      <c r="A8326" s="2">
        <v>44044</v>
      </c>
      <c r="B8326" s="2">
        <f t="shared" si="260"/>
        <v>44074</v>
      </c>
      <c r="C8326" s="3">
        <f t="shared" si="261"/>
        <v>1</v>
      </c>
      <c r="D8326" t="s">
        <v>7</v>
      </c>
      <c r="E8326">
        <v>6</v>
      </c>
      <c r="F8326">
        <v>509507</v>
      </c>
      <c r="G8326">
        <v>9365</v>
      </c>
    </row>
    <row r="8327" spans="1:7">
      <c r="A8327" s="2">
        <v>44044</v>
      </c>
      <c r="B8327" s="2">
        <f t="shared" si="260"/>
        <v>44074</v>
      </c>
      <c r="C8327" s="3">
        <f t="shared" si="261"/>
        <v>1</v>
      </c>
      <c r="D8327" t="s">
        <v>22</v>
      </c>
      <c r="E8327">
        <v>8</v>
      </c>
      <c r="F8327">
        <v>47357</v>
      </c>
      <c r="G8327">
        <v>1846</v>
      </c>
    </row>
    <row r="8328" spans="1:7">
      <c r="A8328" s="2">
        <v>44044</v>
      </c>
      <c r="B8328" s="2">
        <f t="shared" si="260"/>
        <v>44074</v>
      </c>
      <c r="C8328" s="3">
        <f t="shared" si="261"/>
        <v>1</v>
      </c>
      <c r="D8328" t="s">
        <v>38</v>
      </c>
      <c r="E8328">
        <v>9</v>
      </c>
      <c r="F8328">
        <v>49810</v>
      </c>
      <c r="G8328">
        <v>4432</v>
      </c>
    </row>
    <row r="8329" spans="1:7">
      <c r="A8329" s="2">
        <v>44044</v>
      </c>
      <c r="B8329" s="2">
        <f t="shared" si="260"/>
        <v>44074</v>
      </c>
      <c r="C8329" s="3">
        <f t="shared" si="261"/>
        <v>1</v>
      </c>
      <c r="D8329" t="s">
        <v>45</v>
      </c>
      <c r="E8329">
        <v>10</v>
      </c>
      <c r="F8329">
        <v>14877</v>
      </c>
      <c r="G8329">
        <v>585</v>
      </c>
    </row>
    <row r="8330" spans="1:7">
      <c r="A8330" s="2">
        <v>44044</v>
      </c>
      <c r="B8330" s="2">
        <f t="shared" si="260"/>
        <v>44074</v>
      </c>
      <c r="C8330" s="3">
        <f t="shared" si="261"/>
        <v>1</v>
      </c>
      <c r="D8330" t="s">
        <v>33</v>
      </c>
      <c r="E8330">
        <v>11</v>
      </c>
      <c r="F8330">
        <v>12205</v>
      </c>
      <c r="G8330">
        <v>585</v>
      </c>
    </row>
    <row r="8331" spans="1:7">
      <c r="A8331" s="2">
        <v>44044</v>
      </c>
      <c r="B8331" s="2">
        <f t="shared" si="260"/>
        <v>44074</v>
      </c>
      <c r="C8331" s="3">
        <f t="shared" si="261"/>
        <v>1</v>
      </c>
      <c r="D8331" t="s">
        <v>15</v>
      </c>
      <c r="E8331">
        <v>12</v>
      </c>
      <c r="F8331">
        <v>480020</v>
      </c>
      <c r="G8331">
        <v>7021</v>
      </c>
    </row>
    <row r="8332" spans="1:7">
      <c r="A8332" s="2">
        <v>44044</v>
      </c>
      <c r="B8332" s="2">
        <f t="shared" si="260"/>
        <v>44074</v>
      </c>
      <c r="C8332" s="3">
        <f t="shared" si="261"/>
        <v>1</v>
      </c>
      <c r="D8332" t="s">
        <v>18</v>
      </c>
      <c r="E8332">
        <v>13</v>
      </c>
      <c r="F8332">
        <v>174834</v>
      </c>
      <c r="G8332">
        <v>3744</v>
      </c>
    </row>
    <row r="8333" spans="1:7">
      <c r="A8333" s="2">
        <v>44044</v>
      </c>
      <c r="B8333" s="2">
        <f t="shared" si="260"/>
        <v>44074</v>
      </c>
      <c r="C8333" s="3">
        <f t="shared" si="261"/>
        <v>1</v>
      </c>
      <c r="D8333" t="s">
        <v>57</v>
      </c>
      <c r="E8333">
        <v>66</v>
      </c>
      <c r="F8333">
        <v>1328</v>
      </c>
      <c r="G8333">
        <v>6</v>
      </c>
    </row>
    <row r="8334" spans="1:7">
      <c r="A8334" s="2">
        <v>44044</v>
      </c>
      <c r="B8334" s="2">
        <f t="shared" si="260"/>
        <v>44074</v>
      </c>
      <c r="C8334" s="3">
        <f t="shared" si="261"/>
        <v>1</v>
      </c>
      <c r="D8334" t="s">
        <v>26</v>
      </c>
      <c r="E8334">
        <v>15</v>
      </c>
      <c r="F8334">
        <v>2174</v>
      </c>
      <c r="G8334">
        <v>25</v>
      </c>
    </row>
    <row r="8335" spans="1:7">
      <c r="A8335" s="2">
        <v>44044</v>
      </c>
      <c r="B8335" s="2">
        <f t="shared" si="260"/>
        <v>44074</v>
      </c>
      <c r="C8335" s="3">
        <f t="shared" si="261"/>
        <v>1</v>
      </c>
      <c r="D8335" t="s">
        <v>53</v>
      </c>
      <c r="E8335">
        <v>16</v>
      </c>
      <c r="F8335">
        <v>21231</v>
      </c>
      <c r="G8335">
        <v>197</v>
      </c>
    </row>
    <row r="8336" spans="1:7">
      <c r="A8336" s="2">
        <v>44044</v>
      </c>
      <c r="B8336" s="2">
        <f t="shared" si="260"/>
        <v>44074</v>
      </c>
      <c r="C8336" s="3">
        <f t="shared" si="261"/>
        <v>1</v>
      </c>
      <c r="D8336" t="s">
        <v>6</v>
      </c>
      <c r="E8336">
        <v>17</v>
      </c>
      <c r="F8336">
        <v>182232</v>
      </c>
      <c r="G8336">
        <v>7707</v>
      </c>
    </row>
    <row r="8337" spans="1:7">
      <c r="A8337" s="2">
        <v>44044</v>
      </c>
      <c r="B8337" s="2">
        <f t="shared" si="260"/>
        <v>44074</v>
      </c>
      <c r="C8337" s="3">
        <f t="shared" si="261"/>
        <v>1</v>
      </c>
      <c r="D8337" t="s">
        <v>27</v>
      </c>
      <c r="E8337">
        <v>18</v>
      </c>
      <c r="F8337">
        <v>68773</v>
      </c>
      <c r="G8337">
        <v>2971</v>
      </c>
    </row>
    <row r="8338" spans="1:7">
      <c r="A8338" s="2">
        <v>44044</v>
      </c>
      <c r="B8338" s="2">
        <f t="shared" si="260"/>
        <v>44074</v>
      </c>
      <c r="C8338" s="3">
        <f t="shared" si="261"/>
        <v>1</v>
      </c>
      <c r="D8338" t="s">
        <v>39</v>
      </c>
      <c r="E8338">
        <v>19</v>
      </c>
      <c r="F8338">
        <v>45293</v>
      </c>
      <c r="G8338">
        <v>874</v>
      </c>
    </row>
    <row r="8339" spans="1:7">
      <c r="A8339" s="2">
        <v>44044</v>
      </c>
      <c r="B8339" s="2">
        <f t="shared" si="260"/>
        <v>44074</v>
      </c>
      <c r="C8339" s="3">
        <f t="shared" si="261"/>
        <v>1</v>
      </c>
      <c r="D8339" t="s">
        <v>34</v>
      </c>
      <c r="E8339">
        <v>20</v>
      </c>
      <c r="F8339">
        <v>28147</v>
      </c>
      <c r="G8339">
        <v>358</v>
      </c>
    </row>
    <row r="8340" spans="1:7">
      <c r="A8340" s="2">
        <v>44044</v>
      </c>
      <c r="B8340" s="2">
        <f t="shared" si="260"/>
        <v>44074</v>
      </c>
      <c r="C8340" s="3">
        <f t="shared" si="261"/>
        <v>1</v>
      </c>
      <c r="D8340" t="s">
        <v>28</v>
      </c>
      <c r="E8340">
        <v>21</v>
      </c>
      <c r="F8340">
        <v>31612</v>
      </c>
      <c r="G8340">
        <v>758</v>
      </c>
    </row>
    <row r="8341" spans="1:7">
      <c r="A8341" s="2">
        <v>44044</v>
      </c>
      <c r="B8341" s="2">
        <f t="shared" si="260"/>
        <v>44074</v>
      </c>
      <c r="C8341" s="3">
        <f t="shared" si="261"/>
        <v>1</v>
      </c>
      <c r="D8341" t="s">
        <v>40</v>
      </c>
      <c r="E8341">
        <v>22</v>
      </c>
      <c r="F8341">
        <v>116394</v>
      </c>
      <c r="G8341">
        <v>3949</v>
      </c>
    </row>
    <row r="8342" spans="1:7">
      <c r="A8342" s="2">
        <v>44044</v>
      </c>
      <c r="B8342" s="2">
        <f t="shared" si="260"/>
        <v>44074</v>
      </c>
      <c r="C8342" s="3">
        <f t="shared" si="261"/>
        <v>1</v>
      </c>
      <c r="D8342" t="s">
        <v>51</v>
      </c>
      <c r="E8342">
        <v>23</v>
      </c>
      <c r="F8342">
        <v>3937</v>
      </c>
      <c r="G8342">
        <v>123</v>
      </c>
    </row>
    <row r="8343" spans="1:7">
      <c r="A8343" s="2">
        <v>44044</v>
      </c>
      <c r="B8343" s="2">
        <f t="shared" si="260"/>
        <v>44074</v>
      </c>
      <c r="C8343" s="3">
        <f t="shared" si="261"/>
        <v>1</v>
      </c>
      <c r="D8343" t="s">
        <v>23</v>
      </c>
      <c r="E8343">
        <v>24</v>
      </c>
      <c r="F8343">
        <v>89925</v>
      </c>
      <c r="G8343">
        <v>3506</v>
      </c>
    </row>
    <row r="8344" spans="1:7">
      <c r="A8344" s="2">
        <v>44044</v>
      </c>
      <c r="B8344" s="2">
        <f t="shared" si="260"/>
        <v>44074</v>
      </c>
      <c r="C8344" s="3">
        <f t="shared" si="261"/>
        <v>1</v>
      </c>
      <c r="D8344" t="s">
        <v>9</v>
      </c>
      <c r="E8344">
        <v>25</v>
      </c>
      <c r="F8344">
        <v>118040</v>
      </c>
      <c r="G8344">
        <v>8626</v>
      </c>
    </row>
    <row r="8345" spans="1:7">
      <c r="A8345" s="2">
        <v>44044</v>
      </c>
      <c r="B8345" s="2">
        <f t="shared" si="260"/>
        <v>44074</v>
      </c>
      <c r="C8345" s="3">
        <f t="shared" si="261"/>
        <v>1</v>
      </c>
      <c r="D8345" t="s">
        <v>42</v>
      </c>
      <c r="E8345">
        <v>26</v>
      </c>
      <c r="F8345">
        <v>91450</v>
      </c>
      <c r="G8345">
        <v>6460</v>
      </c>
    </row>
    <row r="8346" spans="1:7">
      <c r="A8346" s="2">
        <v>44044</v>
      </c>
      <c r="B8346" s="2">
        <f t="shared" si="260"/>
        <v>44074</v>
      </c>
      <c r="C8346" s="3">
        <f t="shared" si="261"/>
        <v>1</v>
      </c>
      <c r="D8346" t="s">
        <v>29</v>
      </c>
      <c r="E8346">
        <v>27</v>
      </c>
      <c r="F8346">
        <v>55228</v>
      </c>
      <c r="G8346">
        <v>1646</v>
      </c>
    </row>
    <row r="8347" spans="1:7">
      <c r="A8347" s="2">
        <v>44044</v>
      </c>
      <c r="B8347" s="2">
        <f t="shared" si="260"/>
        <v>44074</v>
      </c>
      <c r="C8347" s="3">
        <f t="shared" si="261"/>
        <v>1</v>
      </c>
      <c r="D8347" t="s">
        <v>46</v>
      </c>
      <c r="E8347">
        <v>28</v>
      </c>
      <c r="F8347">
        <v>59881</v>
      </c>
      <c r="G8347">
        <v>1693</v>
      </c>
    </row>
    <row r="8348" spans="1:7">
      <c r="A8348" s="2">
        <v>44044</v>
      </c>
      <c r="B8348" s="2">
        <f t="shared" si="260"/>
        <v>44074</v>
      </c>
      <c r="C8348" s="3">
        <f t="shared" si="261"/>
        <v>1</v>
      </c>
      <c r="D8348" t="s">
        <v>35</v>
      </c>
      <c r="E8348">
        <v>29</v>
      </c>
      <c r="F8348">
        <v>52012</v>
      </c>
      <c r="G8348">
        <v>1311</v>
      </c>
    </row>
    <row r="8349" spans="1:7">
      <c r="A8349" s="2">
        <v>44044</v>
      </c>
      <c r="B8349" s="2">
        <f t="shared" si="260"/>
        <v>44074</v>
      </c>
      <c r="C8349" s="3">
        <f t="shared" si="261"/>
        <v>1</v>
      </c>
      <c r="D8349" t="s">
        <v>54</v>
      </c>
      <c r="E8349">
        <v>30</v>
      </c>
      <c r="F8349">
        <v>4081</v>
      </c>
      <c r="G8349">
        <v>61</v>
      </c>
    </row>
    <row r="8350" spans="1:7">
      <c r="A8350" s="2">
        <v>44044</v>
      </c>
      <c r="B8350" s="2">
        <f t="shared" si="260"/>
        <v>44074</v>
      </c>
      <c r="C8350" s="3">
        <f t="shared" si="261"/>
        <v>1</v>
      </c>
      <c r="D8350" t="s">
        <v>12</v>
      </c>
      <c r="E8350">
        <v>31</v>
      </c>
      <c r="F8350">
        <v>26391</v>
      </c>
      <c r="G8350">
        <v>338</v>
      </c>
    </row>
    <row r="8351" spans="1:7">
      <c r="A8351" s="2">
        <v>44044</v>
      </c>
      <c r="B8351" s="2">
        <f t="shared" si="260"/>
        <v>44074</v>
      </c>
      <c r="C8351" s="3">
        <f t="shared" si="261"/>
        <v>1</v>
      </c>
      <c r="D8351" t="s">
        <v>24</v>
      </c>
      <c r="E8351">
        <v>32</v>
      </c>
      <c r="F8351">
        <v>49207</v>
      </c>
      <c r="G8351">
        <v>832</v>
      </c>
    </row>
    <row r="8352" spans="1:7">
      <c r="A8352" s="2">
        <v>44044</v>
      </c>
      <c r="B8352" s="2">
        <f t="shared" si="260"/>
        <v>44074</v>
      </c>
      <c r="C8352" s="3">
        <f t="shared" si="261"/>
        <v>1</v>
      </c>
      <c r="D8352" t="s">
        <v>19</v>
      </c>
      <c r="E8352">
        <v>33</v>
      </c>
      <c r="F8352">
        <v>6613</v>
      </c>
      <c r="G8352">
        <v>416</v>
      </c>
    </row>
    <row r="8353" spans="1:7">
      <c r="A8353" s="2">
        <v>44044</v>
      </c>
      <c r="B8353" s="2">
        <f t="shared" si="260"/>
        <v>44074</v>
      </c>
      <c r="C8353" s="3">
        <f t="shared" si="261"/>
        <v>1</v>
      </c>
      <c r="D8353" t="s">
        <v>21</v>
      </c>
      <c r="E8353">
        <v>34</v>
      </c>
      <c r="F8353">
        <v>183904</v>
      </c>
      <c r="G8353">
        <v>15830</v>
      </c>
    </row>
    <row r="8354" spans="1:7">
      <c r="A8354" s="2">
        <v>44044</v>
      </c>
      <c r="B8354" s="2">
        <f t="shared" si="260"/>
        <v>44074</v>
      </c>
      <c r="C8354" s="3">
        <f t="shared" si="261"/>
        <v>1</v>
      </c>
      <c r="D8354" t="s">
        <v>47</v>
      </c>
      <c r="E8354">
        <v>35</v>
      </c>
      <c r="F8354">
        <v>20796</v>
      </c>
      <c r="G8354">
        <v>651</v>
      </c>
    </row>
    <row r="8355" spans="1:7">
      <c r="A8355" s="2">
        <v>44044</v>
      </c>
      <c r="B8355" s="2">
        <f t="shared" si="260"/>
        <v>44074</v>
      </c>
      <c r="C8355" s="3">
        <f t="shared" si="261"/>
        <v>1</v>
      </c>
      <c r="D8355" t="s">
        <v>16</v>
      </c>
      <c r="E8355">
        <v>36</v>
      </c>
      <c r="F8355">
        <v>420477</v>
      </c>
      <c r="G8355">
        <v>32390</v>
      </c>
    </row>
    <row r="8356" spans="1:7">
      <c r="A8356" s="2">
        <v>44044</v>
      </c>
      <c r="B8356" s="2">
        <f t="shared" si="260"/>
        <v>44074</v>
      </c>
      <c r="C8356" s="3">
        <f t="shared" si="261"/>
        <v>1</v>
      </c>
      <c r="D8356" t="s">
        <v>20</v>
      </c>
      <c r="E8356">
        <v>37</v>
      </c>
      <c r="F8356">
        <v>124015</v>
      </c>
      <c r="G8356">
        <v>1989</v>
      </c>
    </row>
    <row r="8357" spans="1:7">
      <c r="A8357" s="2">
        <v>44044</v>
      </c>
      <c r="B8357" s="2">
        <f t="shared" si="260"/>
        <v>44074</v>
      </c>
      <c r="C8357" s="3">
        <f t="shared" si="261"/>
        <v>1</v>
      </c>
      <c r="D8357" t="s">
        <v>48</v>
      </c>
      <c r="E8357">
        <v>38</v>
      </c>
      <c r="F8357">
        <v>6606</v>
      </c>
      <c r="G8357">
        <v>107</v>
      </c>
    </row>
    <row r="8358" spans="1:7">
      <c r="A8358" s="2">
        <v>44044</v>
      </c>
      <c r="B8358" s="2">
        <f t="shared" si="260"/>
        <v>44074</v>
      </c>
      <c r="C8358" s="3">
        <f t="shared" si="261"/>
        <v>1</v>
      </c>
      <c r="D8358" t="s">
        <v>59</v>
      </c>
      <c r="E8358">
        <v>69</v>
      </c>
      <c r="F8358">
        <v>44</v>
      </c>
      <c r="G8358">
        <v>2</v>
      </c>
    </row>
    <row r="8359" spans="1:7">
      <c r="A8359" s="2">
        <v>44044</v>
      </c>
      <c r="B8359" s="2">
        <f t="shared" si="260"/>
        <v>44074</v>
      </c>
      <c r="C8359" s="3">
        <f t="shared" si="261"/>
        <v>1</v>
      </c>
      <c r="D8359" t="s">
        <v>41</v>
      </c>
      <c r="E8359">
        <v>39</v>
      </c>
      <c r="F8359">
        <v>92087</v>
      </c>
      <c r="G8359">
        <v>3515</v>
      </c>
    </row>
    <row r="8360" spans="1:7">
      <c r="A8360" s="2">
        <v>44044</v>
      </c>
      <c r="B8360" s="2">
        <f t="shared" si="260"/>
        <v>44074</v>
      </c>
      <c r="C8360" s="3">
        <f t="shared" si="261"/>
        <v>1</v>
      </c>
      <c r="D8360" t="s">
        <v>30</v>
      </c>
      <c r="E8360">
        <v>40</v>
      </c>
      <c r="F8360">
        <v>37706</v>
      </c>
      <c r="G8360">
        <v>549</v>
      </c>
    </row>
    <row r="8361" spans="1:7">
      <c r="A8361" s="2">
        <v>44044</v>
      </c>
      <c r="B8361" s="2">
        <f t="shared" si="260"/>
        <v>44074</v>
      </c>
      <c r="C8361" s="3">
        <f t="shared" si="261"/>
        <v>1</v>
      </c>
      <c r="D8361" t="s">
        <v>14</v>
      </c>
      <c r="E8361">
        <v>41</v>
      </c>
      <c r="F8361">
        <v>18817</v>
      </c>
      <c r="G8361">
        <v>329</v>
      </c>
    </row>
    <row r="8362" spans="1:7">
      <c r="A8362" s="2">
        <v>44044</v>
      </c>
      <c r="B8362" s="2">
        <f t="shared" si="260"/>
        <v>44074</v>
      </c>
      <c r="C8362" s="3">
        <f t="shared" si="261"/>
        <v>1</v>
      </c>
      <c r="D8362" t="s">
        <v>31</v>
      </c>
      <c r="E8362">
        <v>42</v>
      </c>
      <c r="F8362">
        <v>117468</v>
      </c>
      <c r="G8362">
        <v>7270</v>
      </c>
    </row>
    <row r="8363" spans="1:7">
      <c r="A8363" s="2">
        <v>44044</v>
      </c>
      <c r="B8363" s="2">
        <f t="shared" si="260"/>
        <v>44074</v>
      </c>
      <c r="C8363" s="3">
        <f t="shared" si="261"/>
        <v>1</v>
      </c>
      <c r="D8363" t="s">
        <v>55</v>
      </c>
      <c r="E8363">
        <v>72</v>
      </c>
      <c r="F8363">
        <v>17872</v>
      </c>
      <c r="G8363">
        <v>225</v>
      </c>
    </row>
    <row r="8364" spans="1:7">
      <c r="A8364" s="2">
        <v>44044</v>
      </c>
      <c r="B8364" s="2">
        <f t="shared" si="260"/>
        <v>44074</v>
      </c>
      <c r="C8364" s="3">
        <f t="shared" si="261"/>
        <v>1</v>
      </c>
      <c r="D8364" t="s">
        <v>17</v>
      </c>
      <c r="E8364">
        <v>44</v>
      </c>
      <c r="F8364">
        <v>19022</v>
      </c>
      <c r="G8364">
        <v>1007</v>
      </c>
    </row>
    <row r="8365" spans="1:7">
      <c r="A8365" s="2">
        <v>44044</v>
      </c>
      <c r="B8365" s="2">
        <f t="shared" si="260"/>
        <v>44074</v>
      </c>
      <c r="C8365" s="3">
        <f t="shared" si="261"/>
        <v>1</v>
      </c>
      <c r="D8365" t="s">
        <v>32</v>
      </c>
      <c r="E8365">
        <v>45</v>
      </c>
      <c r="F8365">
        <v>90599</v>
      </c>
      <c r="G8365">
        <v>1751</v>
      </c>
    </row>
    <row r="8366" spans="1:7">
      <c r="A8366" s="2">
        <v>44044</v>
      </c>
      <c r="B8366" s="2">
        <f t="shared" si="260"/>
        <v>44074</v>
      </c>
      <c r="C8366" s="3">
        <f t="shared" si="261"/>
        <v>1</v>
      </c>
      <c r="D8366" t="s">
        <v>43</v>
      </c>
      <c r="E8366">
        <v>46</v>
      </c>
      <c r="F8366">
        <v>8867</v>
      </c>
      <c r="G8366">
        <v>134</v>
      </c>
    </row>
    <row r="8367" spans="1:7">
      <c r="A8367" s="2">
        <v>44044</v>
      </c>
      <c r="B8367" s="2">
        <f t="shared" si="260"/>
        <v>44074</v>
      </c>
      <c r="C8367" s="3">
        <f t="shared" si="261"/>
        <v>1</v>
      </c>
      <c r="D8367" t="s">
        <v>25</v>
      </c>
      <c r="E8367">
        <v>47</v>
      </c>
      <c r="F8367">
        <v>105455</v>
      </c>
      <c r="G8367">
        <v>1056</v>
      </c>
    </row>
    <row r="8368" spans="1:7">
      <c r="A8368" s="2">
        <v>44044</v>
      </c>
      <c r="B8368" s="2">
        <f t="shared" si="260"/>
        <v>44074</v>
      </c>
      <c r="C8368" s="3">
        <f t="shared" si="261"/>
        <v>1</v>
      </c>
      <c r="D8368" t="s">
        <v>11</v>
      </c>
      <c r="E8368">
        <v>48</v>
      </c>
      <c r="F8368">
        <v>448224</v>
      </c>
      <c r="G8368">
        <v>7477</v>
      </c>
    </row>
    <row r="8369" spans="1:7">
      <c r="A8369" s="2">
        <v>44044</v>
      </c>
      <c r="B8369" s="2">
        <f t="shared" si="260"/>
        <v>44074</v>
      </c>
      <c r="C8369" s="3">
        <f t="shared" si="261"/>
        <v>1</v>
      </c>
      <c r="D8369" t="s">
        <v>13</v>
      </c>
      <c r="E8369">
        <v>49</v>
      </c>
      <c r="F8369">
        <v>40754</v>
      </c>
      <c r="G8369">
        <v>312</v>
      </c>
    </row>
    <row r="8370" spans="1:7">
      <c r="A8370" s="2">
        <v>44044</v>
      </c>
      <c r="B8370" s="2">
        <f t="shared" si="260"/>
        <v>44074</v>
      </c>
      <c r="C8370" s="3">
        <f t="shared" si="261"/>
        <v>1</v>
      </c>
      <c r="D8370" t="s">
        <v>36</v>
      </c>
      <c r="E8370">
        <v>50</v>
      </c>
      <c r="F8370">
        <v>1421</v>
      </c>
      <c r="G8370">
        <v>57</v>
      </c>
    </row>
    <row r="8371" spans="1:7">
      <c r="A8371" s="2">
        <v>44044</v>
      </c>
      <c r="B8371" s="2">
        <f t="shared" si="260"/>
        <v>44074</v>
      </c>
      <c r="C8371" s="3">
        <f t="shared" si="261"/>
        <v>1</v>
      </c>
      <c r="D8371" t="s">
        <v>56</v>
      </c>
      <c r="E8371">
        <v>78</v>
      </c>
      <c r="F8371">
        <v>421</v>
      </c>
      <c r="G8371">
        <v>8</v>
      </c>
    </row>
    <row r="8372" spans="1:7">
      <c r="A8372" s="2">
        <v>44044</v>
      </c>
      <c r="B8372" s="2">
        <f t="shared" si="260"/>
        <v>44074</v>
      </c>
      <c r="C8372" s="3">
        <f t="shared" si="261"/>
        <v>1</v>
      </c>
      <c r="D8372" t="s">
        <v>37</v>
      </c>
      <c r="E8372">
        <v>51</v>
      </c>
      <c r="F8372">
        <v>90801</v>
      </c>
      <c r="G8372">
        <v>2215</v>
      </c>
    </row>
    <row r="8373" spans="1:7">
      <c r="A8373" s="2">
        <v>44044</v>
      </c>
      <c r="B8373" s="2">
        <f t="shared" si="260"/>
        <v>44074</v>
      </c>
      <c r="C8373" s="3">
        <f t="shared" si="261"/>
        <v>1</v>
      </c>
      <c r="D8373" t="s">
        <v>5</v>
      </c>
      <c r="E8373">
        <v>53</v>
      </c>
      <c r="F8373">
        <v>59648</v>
      </c>
      <c r="G8373">
        <v>1675</v>
      </c>
    </row>
    <row r="8374" spans="1:7">
      <c r="A8374" s="2">
        <v>44044</v>
      </c>
      <c r="B8374" s="2">
        <f t="shared" si="260"/>
        <v>44074</v>
      </c>
      <c r="C8374" s="3">
        <f t="shared" si="261"/>
        <v>1</v>
      </c>
      <c r="D8374" t="s">
        <v>58</v>
      </c>
      <c r="E8374">
        <v>54</v>
      </c>
      <c r="F8374">
        <v>6735</v>
      </c>
      <c r="G8374">
        <v>116</v>
      </c>
    </row>
    <row r="8375" spans="1:7">
      <c r="A8375" s="2">
        <v>44044</v>
      </c>
      <c r="B8375" s="2">
        <f t="shared" si="260"/>
        <v>44074</v>
      </c>
      <c r="C8375" s="3">
        <f t="shared" si="261"/>
        <v>1</v>
      </c>
      <c r="D8375" t="s">
        <v>10</v>
      </c>
      <c r="E8375">
        <v>55</v>
      </c>
      <c r="F8375">
        <v>58064</v>
      </c>
      <c r="G8375">
        <v>955</v>
      </c>
    </row>
    <row r="8376" spans="1:7">
      <c r="A8376" s="2">
        <v>44044</v>
      </c>
      <c r="B8376" s="2">
        <f t="shared" si="260"/>
        <v>44074</v>
      </c>
      <c r="C8376" s="3">
        <f t="shared" si="261"/>
        <v>1</v>
      </c>
      <c r="D8376" t="s">
        <v>49</v>
      </c>
      <c r="E8376">
        <v>56</v>
      </c>
      <c r="F8376">
        <v>2769</v>
      </c>
      <c r="G8376">
        <v>26</v>
      </c>
    </row>
    <row r="8377" spans="1:7">
      <c r="A8377" s="2">
        <v>44045</v>
      </c>
      <c r="B8377" s="2">
        <f t="shared" si="260"/>
        <v>44074</v>
      </c>
      <c r="C8377" s="3">
        <f t="shared" si="261"/>
        <v>1</v>
      </c>
      <c r="D8377" t="s">
        <v>52</v>
      </c>
      <c r="E8377">
        <v>1</v>
      </c>
      <c r="F8377">
        <v>91444</v>
      </c>
      <c r="G8377">
        <v>1627</v>
      </c>
    </row>
    <row r="8378" spans="1:7">
      <c r="A8378" s="2">
        <v>44045</v>
      </c>
      <c r="B8378" s="2">
        <f t="shared" si="260"/>
        <v>44074</v>
      </c>
      <c r="C8378" s="3">
        <f t="shared" si="261"/>
        <v>1</v>
      </c>
      <c r="D8378" t="s">
        <v>50</v>
      </c>
      <c r="E8378">
        <v>2</v>
      </c>
      <c r="F8378">
        <v>3982</v>
      </c>
      <c r="G8378">
        <v>22</v>
      </c>
    </row>
    <row r="8379" spans="1:7">
      <c r="A8379" s="2">
        <v>44045</v>
      </c>
      <c r="B8379" s="2">
        <f t="shared" si="260"/>
        <v>44074</v>
      </c>
      <c r="C8379" s="3">
        <f t="shared" si="261"/>
        <v>1</v>
      </c>
      <c r="D8379" t="s">
        <v>8</v>
      </c>
      <c r="E8379">
        <v>4</v>
      </c>
      <c r="F8379">
        <v>178473</v>
      </c>
      <c r="G8379">
        <v>3769</v>
      </c>
    </row>
    <row r="8380" spans="1:7">
      <c r="A8380" s="2">
        <v>44045</v>
      </c>
      <c r="B8380" s="2">
        <f t="shared" si="260"/>
        <v>44074</v>
      </c>
      <c r="C8380" s="3">
        <f t="shared" si="261"/>
        <v>1</v>
      </c>
      <c r="D8380" t="s">
        <v>44</v>
      </c>
      <c r="E8380">
        <v>5</v>
      </c>
      <c r="F8380">
        <v>43810</v>
      </c>
      <c r="G8380">
        <v>464</v>
      </c>
    </row>
    <row r="8381" spans="1:7">
      <c r="A8381" s="2">
        <v>44045</v>
      </c>
      <c r="B8381" s="2">
        <f t="shared" si="260"/>
        <v>44074</v>
      </c>
      <c r="C8381" s="3">
        <f t="shared" si="261"/>
        <v>1</v>
      </c>
      <c r="D8381" t="s">
        <v>7</v>
      </c>
      <c r="E8381">
        <v>6</v>
      </c>
      <c r="F8381">
        <v>515937</v>
      </c>
      <c r="G8381">
        <v>9399</v>
      </c>
    </row>
    <row r="8382" spans="1:7">
      <c r="A8382" s="2">
        <v>44045</v>
      </c>
      <c r="B8382" s="2">
        <f t="shared" si="260"/>
        <v>44074</v>
      </c>
      <c r="C8382" s="3">
        <f t="shared" si="261"/>
        <v>1</v>
      </c>
      <c r="D8382" t="s">
        <v>22</v>
      </c>
      <c r="E8382">
        <v>8</v>
      </c>
      <c r="F8382">
        <v>47799</v>
      </c>
      <c r="G8382">
        <v>1846</v>
      </c>
    </row>
    <row r="8383" spans="1:7">
      <c r="A8383" s="2">
        <v>44045</v>
      </c>
      <c r="B8383" s="2">
        <f t="shared" si="260"/>
        <v>44074</v>
      </c>
      <c r="C8383" s="3">
        <f t="shared" si="261"/>
        <v>1</v>
      </c>
      <c r="D8383" t="s">
        <v>38</v>
      </c>
      <c r="E8383">
        <v>9</v>
      </c>
      <c r="F8383">
        <v>49810</v>
      </c>
      <c r="G8383">
        <v>4432</v>
      </c>
    </row>
    <row r="8384" spans="1:7">
      <c r="A8384" s="2">
        <v>44045</v>
      </c>
      <c r="B8384" s="2">
        <f t="shared" si="260"/>
        <v>44074</v>
      </c>
      <c r="C8384" s="3">
        <f t="shared" si="261"/>
        <v>1</v>
      </c>
      <c r="D8384" t="s">
        <v>45</v>
      </c>
      <c r="E8384">
        <v>10</v>
      </c>
      <c r="F8384">
        <v>14949</v>
      </c>
      <c r="G8384">
        <v>585</v>
      </c>
    </row>
    <row r="8385" spans="1:7">
      <c r="A8385" s="2">
        <v>44045</v>
      </c>
      <c r="B8385" s="2">
        <f t="shared" si="260"/>
        <v>44074</v>
      </c>
      <c r="C8385" s="3">
        <f t="shared" si="261"/>
        <v>1</v>
      </c>
      <c r="D8385" t="s">
        <v>33</v>
      </c>
      <c r="E8385">
        <v>11</v>
      </c>
      <c r="F8385">
        <v>12274</v>
      </c>
      <c r="G8385">
        <v>586</v>
      </c>
    </row>
    <row r="8386" spans="1:7">
      <c r="A8386" s="2">
        <v>44045</v>
      </c>
      <c r="B8386" s="2">
        <f t="shared" si="260"/>
        <v>44074</v>
      </c>
      <c r="C8386" s="3">
        <f t="shared" si="261"/>
        <v>1</v>
      </c>
      <c r="D8386" t="s">
        <v>15</v>
      </c>
      <c r="E8386">
        <v>12</v>
      </c>
      <c r="F8386">
        <v>487124</v>
      </c>
      <c r="G8386">
        <v>7083</v>
      </c>
    </row>
    <row r="8387" spans="1:7">
      <c r="A8387" s="2">
        <v>44045</v>
      </c>
      <c r="B8387" s="2">
        <f t="shared" si="260"/>
        <v>44074</v>
      </c>
      <c r="C8387" s="3">
        <f t="shared" si="261"/>
        <v>1</v>
      </c>
      <c r="D8387" t="s">
        <v>18</v>
      </c>
      <c r="E8387">
        <v>13</v>
      </c>
      <c r="F8387">
        <v>177556</v>
      </c>
      <c r="G8387">
        <v>3758</v>
      </c>
    </row>
    <row r="8388" spans="1:7">
      <c r="A8388" s="2">
        <v>44045</v>
      </c>
      <c r="B8388" s="2">
        <f t="shared" ref="B8388:B8451" si="262">EOMONTH(A8388,0)</f>
        <v>44074</v>
      </c>
      <c r="C8388" s="3">
        <f t="shared" ref="C8388:C8451" si="263">IF(A8388=B8388,0,1)</f>
        <v>1</v>
      </c>
      <c r="D8388" t="s">
        <v>57</v>
      </c>
      <c r="E8388">
        <v>66</v>
      </c>
      <c r="F8388">
        <v>1328</v>
      </c>
      <c r="G8388">
        <v>6</v>
      </c>
    </row>
    <row r="8389" spans="1:7">
      <c r="A8389" s="2">
        <v>44045</v>
      </c>
      <c r="B8389" s="2">
        <f t="shared" si="262"/>
        <v>44074</v>
      </c>
      <c r="C8389" s="3">
        <f t="shared" si="263"/>
        <v>1</v>
      </c>
      <c r="D8389" t="s">
        <v>26</v>
      </c>
      <c r="E8389">
        <v>15</v>
      </c>
      <c r="F8389">
        <v>2219</v>
      </c>
      <c r="G8389">
        <v>25</v>
      </c>
    </row>
    <row r="8390" spans="1:7">
      <c r="A8390" s="2">
        <v>44045</v>
      </c>
      <c r="B8390" s="2">
        <f t="shared" si="262"/>
        <v>44074</v>
      </c>
      <c r="C8390" s="3">
        <f t="shared" si="263"/>
        <v>1</v>
      </c>
      <c r="D8390" t="s">
        <v>53</v>
      </c>
      <c r="E8390">
        <v>16</v>
      </c>
      <c r="F8390">
        <v>21465</v>
      </c>
      <c r="G8390">
        <v>197</v>
      </c>
    </row>
    <row r="8391" spans="1:7">
      <c r="A8391" s="2">
        <v>44045</v>
      </c>
      <c r="B8391" s="2">
        <f t="shared" si="262"/>
        <v>44074</v>
      </c>
      <c r="C8391" s="3">
        <f t="shared" si="263"/>
        <v>1</v>
      </c>
      <c r="D8391" t="s">
        <v>6</v>
      </c>
      <c r="E8391">
        <v>17</v>
      </c>
      <c r="F8391">
        <v>183714</v>
      </c>
      <c r="G8391">
        <v>7718</v>
      </c>
    </row>
    <row r="8392" spans="1:7">
      <c r="A8392" s="2">
        <v>44045</v>
      </c>
      <c r="B8392" s="2">
        <f t="shared" si="262"/>
        <v>44074</v>
      </c>
      <c r="C8392" s="3">
        <f t="shared" si="263"/>
        <v>1</v>
      </c>
      <c r="D8392" t="s">
        <v>27</v>
      </c>
      <c r="E8392">
        <v>18</v>
      </c>
      <c r="F8392">
        <v>69531</v>
      </c>
      <c r="G8392">
        <v>2975</v>
      </c>
    </row>
    <row r="8393" spans="1:7">
      <c r="A8393" s="2">
        <v>44045</v>
      </c>
      <c r="B8393" s="2">
        <f t="shared" si="262"/>
        <v>44074</v>
      </c>
      <c r="C8393" s="3">
        <f t="shared" si="263"/>
        <v>1</v>
      </c>
      <c r="D8393" t="s">
        <v>39</v>
      </c>
      <c r="E8393">
        <v>19</v>
      </c>
      <c r="F8393">
        <v>45723</v>
      </c>
      <c r="G8393">
        <v>878</v>
      </c>
    </row>
    <row r="8394" spans="1:7">
      <c r="A8394" s="2">
        <v>44045</v>
      </c>
      <c r="B8394" s="2">
        <f t="shared" si="262"/>
        <v>44074</v>
      </c>
      <c r="C8394" s="3">
        <f t="shared" si="263"/>
        <v>1</v>
      </c>
      <c r="D8394" t="s">
        <v>34</v>
      </c>
      <c r="E8394">
        <v>20</v>
      </c>
      <c r="F8394">
        <v>28341</v>
      </c>
      <c r="G8394">
        <v>361</v>
      </c>
    </row>
    <row r="8395" spans="1:7">
      <c r="A8395" s="2">
        <v>44045</v>
      </c>
      <c r="B8395" s="2">
        <f t="shared" si="262"/>
        <v>44074</v>
      </c>
      <c r="C8395" s="3">
        <f t="shared" si="263"/>
        <v>1</v>
      </c>
      <c r="D8395" t="s">
        <v>28</v>
      </c>
      <c r="E8395">
        <v>21</v>
      </c>
      <c r="F8395">
        <v>31966</v>
      </c>
      <c r="G8395">
        <v>759</v>
      </c>
    </row>
    <row r="8396" spans="1:7">
      <c r="A8396" s="2">
        <v>44045</v>
      </c>
      <c r="B8396" s="2">
        <f t="shared" si="262"/>
        <v>44074</v>
      </c>
      <c r="C8396" s="3">
        <f t="shared" si="263"/>
        <v>1</v>
      </c>
      <c r="D8396" t="s">
        <v>40</v>
      </c>
      <c r="E8396">
        <v>22</v>
      </c>
      <c r="F8396">
        <v>119861</v>
      </c>
      <c r="G8396">
        <v>4007</v>
      </c>
    </row>
    <row r="8397" spans="1:7">
      <c r="A8397" s="2">
        <v>44045</v>
      </c>
      <c r="B8397" s="2">
        <f t="shared" si="262"/>
        <v>44074</v>
      </c>
      <c r="C8397" s="3">
        <f t="shared" si="263"/>
        <v>1</v>
      </c>
      <c r="D8397" t="s">
        <v>51</v>
      </c>
      <c r="E8397">
        <v>23</v>
      </c>
      <c r="F8397">
        <v>3958</v>
      </c>
      <c r="G8397">
        <v>123</v>
      </c>
    </row>
    <row r="8398" spans="1:7">
      <c r="A8398" s="2">
        <v>44045</v>
      </c>
      <c r="B8398" s="2">
        <f t="shared" si="262"/>
        <v>44074</v>
      </c>
      <c r="C8398" s="3">
        <f t="shared" si="263"/>
        <v>1</v>
      </c>
      <c r="D8398" t="s">
        <v>23</v>
      </c>
      <c r="E8398">
        <v>24</v>
      </c>
      <c r="F8398">
        <v>90835</v>
      </c>
      <c r="G8398">
        <v>3515</v>
      </c>
    </row>
    <row r="8399" spans="1:7">
      <c r="A8399" s="2">
        <v>44045</v>
      </c>
      <c r="B8399" s="2">
        <f t="shared" si="262"/>
        <v>44074</v>
      </c>
      <c r="C8399" s="3">
        <f t="shared" si="263"/>
        <v>1</v>
      </c>
      <c r="D8399" t="s">
        <v>9</v>
      </c>
      <c r="E8399">
        <v>25</v>
      </c>
      <c r="F8399">
        <v>118458</v>
      </c>
      <c r="G8399">
        <v>8638</v>
      </c>
    </row>
    <row r="8400" spans="1:7">
      <c r="A8400" s="2">
        <v>44045</v>
      </c>
      <c r="B8400" s="2">
        <f t="shared" si="262"/>
        <v>44074</v>
      </c>
      <c r="C8400" s="3">
        <f t="shared" si="263"/>
        <v>1</v>
      </c>
      <c r="D8400" t="s">
        <v>42</v>
      </c>
      <c r="E8400">
        <v>26</v>
      </c>
      <c r="F8400">
        <v>91857</v>
      </c>
      <c r="G8400">
        <v>6460</v>
      </c>
    </row>
    <row r="8401" spans="1:7">
      <c r="A8401" s="2">
        <v>44045</v>
      </c>
      <c r="B8401" s="2">
        <f t="shared" si="262"/>
        <v>44074</v>
      </c>
      <c r="C8401" s="3">
        <f t="shared" si="263"/>
        <v>1</v>
      </c>
      <c r="D8401" t="s">
        <v>29</v>
      </c>
      <c r="E8401">
        <v>27</v>
      </c>
      <c r="F8401">
        <v>55987</v>
      </c>
      <c r="G8401">
        <v>1654</v>
      </c>
    </row>
    <row r="8402" spans="1:7">
      <c r="A8402" s="2">
        <v>44045</v>
      </c>
      <c r="B8402" s="2">
        <f t="shared" si="262"/>
        <v>44074</v>
      </c>
      <c r="C8402" s="3">
        <f t="shared" si="263"/>
        <v>1</v>
      </c>
      <c r="D8402" t="s">
        <v>46</v>
      </c>
      <c r="E8402">
        <v>28</v>
      </c>
      <c r="F8402">
        <v>60553</v>
      </c>
      <c r="G8402">
        <v>1703</v>
      </c>
    </row>
    <row r="8403" spans="1:7">
      <c r="A8403" s="2">
        <v>44045</v>
      </c>
      <c r="B8403" s="2">
        <f t="shared" si="262"/>
        <v>44074</v>
      </c>
      <c r="C8403" s="3">
        <f t="shared" si="263"/>
        <v>1</v>
      </c>
      <c r="D8403" t="s">
        <v>35</v>
      </c>
      <c r="E8403">
        <v>29</v>
      </c>
      <c r="F8403">
        <v>52577</v>
      </c>
      <c r="G8403">
        <v>1311</v>
      </c>
    </row>
    <row r="8404" spans="1:7">
      <c r="A8404" s="2">
        <v>44045</v>
      </c>
      <c r="B8404" s="2">
        <f t="shared" si="262"/>
        <v>44074</v>
      </c>
      <c r="C8404" s="3">
        <f t="shared" si="263"/>
        <v>1</v>
      </c>
      <c r="D8404" t="s">
        <v>54</v>
      </c>
      <c r="E8404">
        <v>30</v>
      </c>
      <c r="F8404">
        <v>4193</v>
      </c>
      <c r="G8404">
        <v>61</v>
      </c>
    </row>
    <row r="8405" spans="1:7">
      <c r="A8405" s="2">
        <v>44045</v>
      </c>
      <c r="B8405" s="2">
        <f t="shared" si="262"/>
        <v>44074</v>
      </c>
      <c r="C8405" s="3">
        <f t="shared" si="263"/>
        <v>1</v>
      </c>
      <c r="D8405" t="s">
        <v>12</v>
      </c>
      <c r="E8405">
        <v>31</v>
      </c>
      <c r="F8405">
        <v>26702</v>
      </c>
      <c r="G8405">
        <v>338</v>
      </c>
    </row>
    <row r="8406" spans="1:7">
      <c r="A8406" s="2">
        <v>44045</v>
      </c>
      <c r="B8406" s="2">
        <f t="shared" si="262"/>
        <v>44074</v>
      </c>
      <c r="C8406" s="3">
        <f t="shared" si="263"/>
        <v>1</v>
      </c>
      <c r="D8406" t="s">
        <v>24</v>
      </c>
      <c r="E8406">
        <v>32</v>
      </c>
      <c r="F8406">
        <v>50270</v>
      </c>
      <c r="G8406">
        <v>833</v>
      </c>
    </row>
    <row r="8407" spans="1:7">
      <c r="A8407" s="2">
        <v>44045</v>
      </c>
      <c r="B8407" s="2">
        <f t="shared" si="262"/>
        <v>44074</v>
      </c>
      <c r="C8407" s="3">
        <f t="shared" si="263"/>
        <v>1</v>
      </c>
      <c r="D8407" t="s">
        <v>19</v>
      </c>
      <c r="E8407">
        <v>33</v>
      </c>
      <c r="F8407">
        <v>6634</v>
      </c>
      <c r="G8407">
        <v>417</v>
      </c>
    </row>
    <row r="8408" spans="1:7">
      <c r="A8408" s="2">
        <v>44045</v>
      </c>
      <c r="B8408" s="2">
        <f t="shared" si="262"/>
        <v>44074</v>
      </c>
      <c r="C8408" s="3">
        <f t="shared" si="263"/>
        <v>1</v>
      </c>
      <c r="D8408" t="s">
        <v>21</v>
      </c>
      <c r="E8408">
        <v>34</v>
      </c>
      <c r="F8408">
        <v>184225</v>
      </c>
      <c r="G8408">
        <v>15836</v>
      </c>
    </row>
    <row r="8409" spans="1:7">
      <c r="A8409" s="2">
        <v>44045</v>
      </c>
      <c r="B8409" s="2">
        <f t="shared" si="262"/>
        <v>44074</v>
      </c>
      <c r="C8409" s="3">
        <f t="shared" si="263"/>
        <v>1</v>
      </c>
      <c r="D8409" t="s">
        <v>47</v>
      </c>
      <c r="E8409">
        <v>35</v>
      </c>
      <c r="F8409">
        <v>21016</v>
      </c>
      <c r="G8409">
        <v>654</v>
      </c>
    </row>
    <row r="8410" spans="1:7">
      <c r="A8410" s="2">
        <v>44045</v>
      </c>
      <c r="B8410" s="2">
        <f t="shared" si="262"/>
        <v>44074</v>
      </c>
      <c r="C8410" s="3">
        <f t="shared" si="263"/>
        <v>1</v>
      </c>
      <c r="D8410" t="s">
        <v>16</v>
      </c>
      <c r="E8410">
        <v>36</v>
      </c>
      <c r="F8410">
        <v>421008</v>
      </c>
      <c r="G8410">
        <v>32401</v>
      </c>
    </row>
    <row r="8411" spans="1:7">
      <c r="A8411" s="2">
        <v>44045</v>
      </c>
      <c r="B8411" s="2">
        <f t="shared" si="262"/>
        <v>44074</v>
      </c>
      <c r="C8411" s="3">
        <f t="shared" si="263"/>
        <v>1</v>
      </c>
      <c r="D8411" t="s">
        <v>20</v>
      </c>
      <c r="E8411">
        <v>37</v>
      </c>
      <c r="F8411">
        <v>125281</v>
      </c>
      <c r="G8411">
        <v>1996</v>
      </c>
    </row>
    <row r="8412" spans="1:7">
      <c r="A8412" s="2">
        <v>44045</v>
      </c>
      <c r="B8412" s="2">
        <f t="shared" si="262"/>
        <v>44074</v>
      </c>
      <c r="C8412" s="3">
        <f t="shared" si="263"/>
        <v>1</v>
      </c>
      <c r="D8412" t="s">
        <v>48</v>
      </c>
      <c r="E8412">
        <v>38</v>
      </c>
      <c r="F8412">
        <v>6664</v>
      </c>
      <c r="G8412">
        <v>109</v>
      </c>
    </row>
    <row r="8413" spans="1:7">
      <c r="A8413" s="2">
        <v>44045</v>
      </c>
      <c r="B8413" s="2">
        <f t="shared" si="262"/>
        <v>44074</v>
      </c>
      <c r="C8413" s="3">
        <f t="shared" si="263"/>
        <v>1</v>
      </c>
      <c r="D8413" t="s">
        <v>59</v>
      </c>
      <c r="E8413">
        <v>69</v>
      </c>
      <c r="F8413">
        <v>45</v>
      </c>
      <c r="G8413">
        <v>2</v>
      </c>
    </row>
    <row r="8414" spans="1:7">
      <c r="A8414" s="2">
        <v>44045</v>
      </c>
      <c r="B8414" s="2">
        <f t="shared" si="262"/>
        <v>44074</v>
      </c>
      <c r="C8414" s="3">
        <f t="shared" si="263"/>
        <v>1</v>
      </c>
      <c r="D8414" t="s">
        <v>41</v>
      </c>
      <c r="E8414">
        <v>39</v>
      </c>
      <c r="F8414">
        <v>93031</v>
      </c>
      <c r="G8414">
        <v>3529</v>
      </c>
    </row>
    <row r="8415" spans="1:7">
      <c r="A8415" s="2">
        <v>44045</v>
      </c>
      <c r="B8415" s="2">
        <f t="shared" si="262"/>
        <v>44074</v>
      </c>
      <c r="C8415" s="3">
        <f t="shared" si="263"/>
        <v>1</v>
      </c>
      <c r="D8415" t="s">
        <v>30</v>
      </c>
      <c r="E8415">
        <v>40</v>
      </c>
      <c r="F8415">
        <v>38201</v>
      </c>
      <c r="G8415">
        <v>550</v>
      </c>
    </row>
    <row r="8416" spans="1:7">
      <c r="A8416" s="2">
        <v>44045</v>
      </c>
      <c r="B8416" s="2">
        <f t="shared" si="262"/>
        <v>44074</v>
      </c>
      <c r="C8416" s="3">
        <f t="shared" si="263"/>
        <v>1</v>
      </c>
      <c r="D8416" t="s">
        <v>14</v>
      </c>
      <c r="E8416">
        <v>41</v>
      </c>
      <c r="F8416">
        <v>19097</v>
      </c>
      <c r="G8416">
        <v>331</v>
      </c>
    </row>
    <row r="8417" spans="1:7">
      <c r="A8417" s="2">
        <v>44045</v>
      </c>
      <c r="B8417" s="2">
        <f t="shared" si="262"/>
        <v>44074</v>
      </c>
      <c r="C8417" s="3">
        <f t="shared" si="263"/>
        <v>1</v>
      </c>
      <c r="D8417" t="s">
        <v>31</v>
      </c>
      <c r="E8417">
        <v>42</v>
      </c>
      <c r="F8417">
        <v>118038</v>
      </c>
      <c r="G8417">
        <v>7274</v>
      </c>
    </row>
    <row r="8418" spans="1:7">
      <c r="A8418" s="2">
        <v>44045</v>
      </c>
      <c r="B8418" s="2">
        <f t="shared" si="262"/>
        <v>44074</v>
      </c>
      <c r="C8418" s="3">
        <f t="shared" si="263"/>
        <v>1</v>
      </c>
      <c r="D8418" t="s">
        <v>55</v>
      </c>
      <c r="E8418">
        <v>72</v>
      </c>
      <c r="F8418">
        <v>18411</v>
      </c>
      <c r="G8418">
        <v>230</v>
      </c>
    </row>
    <row r="8419" spans="1:7">
      <c r="A8419" s="2">
        <v>44045</v>
      </c>
      <c r="B8419" s="2">
        <f t="shared" si="262"/>
        <v>44074</v>
      </c>
      <c r="C8419" s="3">
        <f t="shared" si="263"/>
        <v>1</v>
      </c>
      <c r="D8419" t="s">
        <v>17</v>
      </c>
      <c r="E8419">
        <v>44</v>
      </c>
      <c r="F8419">
        <v>19022</v>
      </c>
      <c r="G8419">
        <v>1007</v>
      </c>
    </row>
    <row r="8420" spans="1:7">
      <c r="A8420" s="2">
        <v>44045</v>
      </c>
      <c r="B8420" s="2">
        <f t="shared" si="262"/>
        <v>44074</v>
      </c>
      <c r="C8420" s="3">
        <f t="shared" si="263"/>
        <v>1</v>
      </c>
      <c r="D8420" t="s">
        <v>32</v>
      </c>
      <c r="E8420">
        <v>45</v>
      </c>
      <c r="F8420">
        <v>91788</v>
      </c>
      <c r="G8420">
        <v>1777</v>
      </c>
    </row>
    <row r="8421" spans="1:7">
      <c r="A8421" s="2">
        <v>44045</v>
      </c>
      <c r="B8421" s="2">
        <f t="shared" si="262"/>
        <v>44074</v>
      </c>
      <c r="C8421" s="3">
        <f t="shared" si="263"/>
        <v>1</v>
      </c>
      <c r="D8421" t="s">
        <v>43</v>
      </c>
      <c r="E8421">
        <v>46</v>
      </c>
      <c r="F8421">
        <v>8955</v>
      </c>
      <c r="G8421">
        <v>135</v>
      </c>
    </row>
    <row r="8422" spans="1:7">
      <c r="A8422" s="2">
        <v>44045</v>
      </c>
      <c r="B8422" s="2">
        <f t="shared" si="262"/>
        <v>44074</v>
      </c>
      <c r="C8422" s="3">
        <f t="shared" si="263"/>
        <v>1</v>
      </c>
      <c r="D8422" t="s">
        <v>25</v>
      </c>
      <c r="E8422">
        <v>47</v>
      </c>
      <c r="F8422">
        <v>106804</v>
      </c>
      <c r="G8422">
        <v>1062</v>
      </c>
    </row>
    <row r="8423" spans="1:7">
      <c r="A8423" s="2">
        <v>44045</v>
      </c>
      <c r="B8423" s="2">
        <f t="shared" si="262"/>
        <v>44074</v>
      </c>
      <c r="C8423" s="3">
        <f t="shared" si="263"/>
        <v>1</v>
      </c>
      <c r="D8423" t="s">
        <v>11</v>
      </c>
      <c r="E8423">
        <v>48</v>
      </c>
      <c r="F8423">
        <v>454759</v>
      </c>
      <c r="G8423">
        <v>7520</v>
      </c>
    </row>
    <row r="8424" spans="1:7">
      <c r="A8424" s="2">
        <v>44045</v>
      </c>
      <c r="B8424" s="2">
        <f t="shared" si="262"/>
        <v>44074</v>
      </c>
      <c r="C8424" s="3">
        <f t="shared" si="263"/>
        <v>1</v>
      </c>
      <c r="D8424" t="s">
        <v>13</v>
      </c>
      <c r="E8424">
        <v>49</v>
      </c>
      <c r="F8424">
        <v>41175</v>
      </c>
      <c r="G8424">
        <v>313</v>
      </c>
    </row>
    <row r="8425" spans="1:7">
      <c r="A8425" s="2">
        <v>44045</v>
      </c>
      <c r="B8425" s="2">
        <f t="shared" si="262"/>
        <v>44074</v>
      </c>
      <c r="C8425" s="3">
        <f t="shared" si="263"/>
        <v>1</v>
      </c>
      <c r="D8425" t="s">
        <v>36</v>
      </c>
      <c r="E8425">
        <v>50</v>
      </c>
      <c r="F8425">
        <v>1426</v>
      </c>
      <c r="G8425">
        <v>57</v>
      </c>
    </row>
    <row r="8426" spans="1:7">
      <c r="A8426" s="2">
        <v>44045</v>
      </c>
      <c r="B8426" s="2">
        <f t="shared" si="262"/>
        <v>44074</v>
      </c>
      <c r="C8426" s="3">
        <f t="shared" si="263"/>
        <v>1</v>
      </c>
      <c r="D8426" t="s">
        <v>56</v>
      </c>
      <c r="E8426">
        <v>78</v>
      </c>
      <c r="F8426">
        <v>421</v>
      </c>
      <c r="G8426">
        <v>8</v>
      </c>
    </row>
    <row r="8427" spans="1:7">
      <c r="A8427" s="2">
        <v>44045</v>
      </c>
      <c r="B8427" s="2">
        <f t="shared" si="262"/>
        <v>44074</v>
      </c>
      <c r="C8427" s="3">
        <f t="shared" si="263"/>
        <v>1</v>
      </c>
      <c r="D8427" t="s">
        <v>37</v>
      </c>
      <c r="E8427">
        <v>51</v>
      </c>
      <c r="F8427">
        <v>91782</v>
      </c>
      <c r="G8427">
        <v>2218</v>
      </c>
    </row>
    <row r="8428" spans="1:7">
      <c r="A8428" s="2">
        <v>44045</v>
      </c>
      <c r="B8428" s="2">
        <f t="shared" si="262"/>
        <v>44074</v>
      </c>
      <c r="C8428" s="3">
        <f t="shared" si="263"/>
        <v>1</v>
      </c>
      <c r="D8428" t="s">
        <v>5</v>
      </c>
      <c r="E8428">
        <v>53</v>
      </c>
      <c r="F8428">
        <v>60160</v>
      </c>
      <c r="G8428">
        <v>1679</v>
      </c>
    </row>
    <row r="8429" spans="1:7">
      <c r="A8429" s="2">
        <v>44045</v>
      </c>
      <c r="B8429" s="2">
        <f t="shared" si="262"/>
        <v>44074</v>
      </c>
      <c r="C8429" s="3">
        <f t="shared" si="263"/>
        <v>1</v>
      </c>
      <c r="D8429" t="s">
        <v>58</v>
      </c>
      <c r="E8429">
        <v>54</v>
      </c>
      <c r="F8429">
        <v>6854</v>
      </c>
      <c r="G8429">
        <v>117</v>
      </c>
    </row>
    <row r="8430" spans="1:7">
      <c r="A8430" s="2">
        <v>44045</v>
      </c>
      <c r="B8430" s="2">
        <f t="shared" si="262"/>
        <v>44074</v>
      </c>
      <c r="C8430" s="3">
        <f t="shared" si="263"/>
        <v>1</v>
      </c>
      <c r="D8430" t="s">
        <v>10</v>
      </c>
      <c r="E8430">
        <v>55</v>
      </c>
      <c r="F8430">
        <v>58990</v>
      </c>
      <c r="G8430">
        <v>956</v>
      </c>
    </row>
    <row r="8431" spans="1:7">
      <c r="A8431" s="2">
        <v>44045</v>
      </c>
      <c r="B8431" s="2">
        <f t="shared" si="262"/>
        <v>44074</v>
      </c>
      <c r="C8431" s="3">
        <f t="shared" si="263"/>
        <v>1</v>
      </c>
      <c r="D8431" t="s">
        <v>49</v>
      </c>
      <c r="E8431">
        <v>56</v>
      </c>
      <c r="F8431">
        <v>2808</v>
      </c>
      <c r="G8431">
        <v>26</v>
      </c>
    </row>
    <row r="8432" spans="1:7">
      <c r="A8432" s="2">
        <v>44046</v>
      </c>
      <c r="B8432" s="2">
        <f t="shared" si="262"/>
        <v>44074</v>
      </c>
      <c r="C8432" s="3">
        <f t="shared" si="263"/>
        <v>1</v>
      </c>
      <c r="D8432" t="s">
        <v>52</v>
      </c>
      <c r="E8432">
        <v>1</v>
      </c>
      <c r="F8432">
        <v>92661</v>
      </c>
      <c r="G8432">
        <v>1633</v>
      </c>
    </row>
    <row r="8433" spans="1:7">
      <c r="A8433" s="2">
        <v>44046</v>
      </c>
      <c r="B8433" s="2">
        <f t="shared" si="262"/>
        <v>44074</v>
      </c>
      <c r="C8433" s="3">
        <f t="shared" si="263"/>
        <v>1</v>
      </c>
      <c r="D8433" t="s">
        <v>50</v>
      </c>
      <c r="E8433">
        <v>2</v>
      </c>
      <c r="F8433">
        <v>4062</v>
      </c>
      <c r="G8433">
        <v>23</v>
      </c>
    </row>
    <row r="8434" spans="1:7">
      <c r="A8434" s="2">
        <v>44046</v>
      </c>
      <c r="B8434" s="2">
        <f t="shared" si="262"/>
        <v>44074</v>
      </c>
      <c r="C8434" s="3">
        <f t="shared" si="263"/>
        <v>1</v>
      </c>
      <c r="D8434" t="s">
        <v>8</v>
      </c>
      <c r="E8434">
        <v>4</v>
      </c>
      <c r="F8434">
        <v>179506</v>
      </c>
      <c r="G8434">
        <v>3785</v>
      </c>
    </row>
    <row r="8435" spans="1:7">
      <c r="A8435" s="2">
        <v>44046</v>
      </c>
      <c r="B8435" s="2">
        <f t="shared" si="262"/>
        <v>44074</v>
      </c>
      <c r="C8435" s="3">
        <f t="shared" si="263"/>
        <v>1</v>
      </c>
      <c r="D8435" t="s">
        <v>44</v>
      </c>
      <c r="E8435">
        <v>5</v>
      </c>
      <c r="F8435">
        <v>44597</v>
      </c>
      <c r="G8435">
        <v>475</v>
      </c>
    </row>
    <row r="8436" spans="1:7">
      <c r="A8436" s="2">
        <v>44046</v>
      </c>
      <c r="B8436" s="2">
        <f t="shared" si="262"/>
        <v>44074</v>
      </c>
      <c r="C8436" s="3">
        <f t="shared" si="263"/>
        <v>1</v>
      </c>
      <c r="D8436" t="s">
        <v>7</v>
      </c>
      <c r="E8436">
        <v>6</v>
      </c>
      <c r="F8436">
        <v>522235</v>
      </c>
      <c r="G8436">
        <v>9500</v>
      </c>
    </row>
    <row r="8437" spans="1:7">
      <c r="A8437" s="2">
        <v>44046</v>
      </c>
      <c r="B8437" s="2">
        <f t="shared" si="262"/>
        <v>44074</v>
      </c>
      <c r="C8437" s="3">
        <f t="shared" si="263"/>
        <v>1</v>
      </c>
      <c r="D8437" t="s">
        <v>22</v>
      </c>
      <c r="E8437">
        <v>8</v>
      </c>
      <c r="F8437">
        <v>48119</v>
      </c>
      <c r="G8437">
        <v>1849</v>
      </c>
    </row>
    <row r="8438" spans="1:7">
      <c r="A8438" s="2">
        <v>44046</v>
      </c>
      <c r="B8438" s="2">
        <f t="shared" si="262"/>
        <v>44074</v>
      </c>
      <c r="C8438" s="3">
        <f t="shared" si="263"/>
        <v>1</v>
      </c>
      <c r="D8438" t="s">
        <v>38</v>
      </c>
      <c r="E8438">
        <v>9</v>
      </c>
      <c r="F8438">
        <v>50062</v>
      </c>
      <c r="G8438">
        <v>4437</v>
      </c>
    </row>
    <row r="8439" spans="1:7">
      <c r="A8439" s="2">
        <v>44046</v>
      </c>
      <c r="B8439" s="2">
        <f t="shared" si="262"/>
        <v>44074</v>
      </c>
      <c r="C8439" s="3">
        <f t="shared" si="263"/>
        <v>1</v>
      </c>
      <c r="D8439" t="s">
        <v>45</v>
      </c>
      <c r="E8439">
        <v>10</v>
      </c>
      <c r="F8439">
        <v>15055</v>
      </c>
      <c r="G8439">
        <v>585</v>
      </c>
    </row>
    <row r="8440" spans="1:7">
      <c r="A8440" s="2">
        <v>44046</v>
      </c>
      <c r="B8440" s="2">
        <f t="shared" si="262"/>
        <v>44074</v>
      </c>
      <c r="C8440" s="3">
        <f t="shared" si="263"/>
        <v>1</v>
      </c>
      <c r="D8440" t="s">
        <v>33</v>
      </c>
      <c r="E8440">
        <v>11</v>
      </c>
      <c r="F8440">
        <v>12313</v>
      </c>
      <c r="G8440">
        <v>586</v>
      </c>
    </row>
    <row r="8441" spans="1:7">
      <c r="A8441" s="2">
        <v>44046</v>
      </c>
      <c r="B8441" s="2">
        <f t="shared" si="262"/>
        <v>44074</v>
      </c>
      <c r="C8441" s="3">
        <f t="shared" si="263"/>
        <v>1</v>
      </c>
      <c r="D8441" t="s">
        <v>15</v>
      </c>
      <c r="E8441">
        <v>12</v>
      </c>
      <c r="F8441">
        <v>491876</v>
      </c>
      <c r="G8441">
        <v>7156</v>
      </c>
    </row>
    <row r="8442" spans="1:7">
      <c r="A8442" s="2">
        <v>44046</v>
      </c>
      <c r="B8442" s="2">
        <f t="shared" si="262"/>
        <v>44074</v>
      </c>
      <c r="C8442" s="3">
        <f t="shared" si="263"/>
        <v>1</v>
      </c>
      <c r="D8442" t="s">
        <v>18</v>
      </c>
      <c r="E8442">
        <v>13</v>
      </c>
      <c r="F8442">
        <v>179510</v>
      </c>
      <c r="G8442">
        <v>3760</v>
      </c>
    </row>
    <row r="8443" spans="1:7">
      <c r="A8443" s="2">
        <v>44046</v>
      </c>
      <c r="B8443" s="2">
        <f t="shared" si="262"/>
        <v>44074</v>
      </c>
      <c r="C8443" s="3">
        <f t="shared" si="263"/>
        <v>1</v>
      </c>
      <c r="D8443" t="s">
        <v>57</v>
      </c>
      <c r="E8443">
        <v>66</v>
      </c>
      <c r="F8443">
        <v>1337</v>
      </c>
      <c r="G8443">
        <v>6</v>
      </c>
    </row>
    <row r="8444" spans="1:7">
      <c r="A8444" s="2">
        <v>44046</v>
      </c>
      <c r="B8444" s="2">
        <f t="shared" si="262"/>
        <v>44074</v>
      </c>
      <c r="C8444" s="3">
        <f t="shared" si="263"/>
        <v>1</v>
      </c>
      <c r="D8444" t="s">
        <v>26</v>
      </c>
      <c r="E8444">
        <v>15</v>
      </c>
      <c r="F8444">
        <v>2425</v>
      </c>
      <c r="G8444">
        <v>25</v>
      </c>
    </row>
    <row r="8445" spans="1:7">
      <c r="A8445" s="2">
        <v>44046</v>
      </c>
      <c r="B8445" s="2">
        <f t="shared" si="262"/>
        <v>44074</v>
      </c>
      <c r="C8445" s="3">
        <f t="shared" si="263"/>
        <v>1</v>
      </c>
      <c r="D8445" t="s">
        <v>53</v>
      </c>
      <c r="E8445">
        <v>16</v>
      </c>
      <c r="F8445">
        <v>21838</v>
      </c>
      <c r="G8445">
        <v>202</v>
      </c>
    </row>
    <row r="8446" spans="1:7">
      <c r="A8446" s="2">
        <v>44046</v>
      </c>
      <c r="B8446" s="2">
        <f t="shared" si="262"/>
        <v>44074</v>
      </c>
      <c r="C8446" s="3">
        <f t="shared" si="263"/>
        <v>1</v>
      </c>
      <c r="D8446" t="s">
        <v>6</v>
      </c>
      <c r="E8446">
        <v>17</v>
      </c>
      <c r="F8446">
        <v>185238</v>
      </c>
      <c r="G8446">
        <v>7728</v>
      </c>
    </row>
    <row r="8447" spans="1:7">
      <c r="A8447" s="2">
        <v>44046</v>
      </c>
      <c r="B8447" s="2">
        <f t="shared" si="262"/>
        <v>44074</v>
      </c>
      <c r="C8447" s="3">
        <f t="shared" si="263"/>
        <v>1</v>
      </c>
      <c r="D8447" t="s">
        <v>27</v>
      </c>
      <c r="E8447">
        <v>18</v>
      </c>
      <c r="F8447">
        <v>70111</v>
      </c>
      <c r="G8447">
        <v>2980</v>
      </c>
    </row>
    <row r="8448" spans="1:7">
      <c r="A8448" s="2">
        <v>44046</v>
      </c>
      <c r="B8448" s="2">
        <f t="shared" si="262"/>
        <v>44074</v>
      </c>
      <c r="C8448" s="3">
        <f t="shared" si="263"/>
        <v>1</v>
      </c>
      <c r="D8448" t="s">
        <v>39</v>
      </c>
      <c r="E8448">
        <v>19</v>
      </c>
      <c r="F8448">
        <v>45905</v>
      </c>
      <c r="G8448">
        <v>884</v>
      </c>
    </row>
    <row r="8449" spans="1:7">
      <c r="A8449" s="2">
        <v>44046</v>
      </c>
      <c r="B8449" s="2">
        <f t="shared" si="262"/>
        <v>44074</v>
      </c>
      <c r="C8449" s="3">
        <f t="shared" si="263"/>
        <v>1</v>
      </c>
      <c r="D8449" t="s">
        <v>34</v>
      </c>
      <c r="E8449">
        <v>20</v>
      </c>
      <c r="F8449">
        <v>29200</v>
      </c>
      <c r="G8449">
        <v>366</v>
      </c>
    </row>
    <row r="8450" spans="1:7">
      <c r="A8450" s="2">
        <v>44046</v>
      </c>
      <c r="B8450" s="2">
        <f t="shared" si="262"/>
        <v>44074</v>
      </c>
      <c r="C8450" s="3">
        <f t="shared" si="263"/>
        <v>1</v>
      </c>
      <c r="D8450" t="s">
        <v>28</v>
      </c>
      <c r="E8450">
        <v>21</v>
      </c>
      <c r="F8450">
        <v>32500</v>
      </c>
      <c r="G8450">
        <v>762</v>
      </c>
    </row>
    <row r="8451" spans="1:7">
      <c r="A8451" s="2">
        <v>44046</v>
      </c>
      <c r="B8451" s="2">
        <f t="shared" si="262"/>
        <v>44074</v>
      </c>
      <c r="C8451" s="3">
        <f t="shared" si="263"/>
        <v>1</v>
      </c>
      <c r="D8451" t="s">
        <v>40</v>
      </c>
      <c r="E8451">
        <v>22</v>
      </c>
      <c r="F8451">
        <v>120960</v>
      </c>
      <c r="G8451">
        <v>4024</v>
      </c>
    </row>
    <row r="8452" spans="1:7">
      <c r="A8452" s="2">
        <v>44046</v>
      </c>
      <c r="B8452" s="2">
        <f t="shared" ref="B8452:B8515" si="264">EOMONTH(A8452,0)</f>
        <v>44074</v>
      </c>
      <c r="C8452" s="3">
        <f t="shared" ref="C8452:C8515" si="265">IF(A8452=B8452,0,1)</f>
        <v>1</v>
      </c>
      <c r="D8452" t="s">
        <v>51</v>
      </c>
      <c r="E8452">
        <v>23</v>
      </c>
      <c r="F8452">
        <v>3970</v>
      </c>
      <c r="G8452">
        <v>124</v>
      </c>
    </row>
    <row r="8453" spans="1:7">
      <c r="A8453" s="2">
        <v>44046</v>
      </c>
      <c r="B8453" s="2">
        <f t="shared" si="264"/>
        <v>44074</v>
      </c>
      <c r="C8453" s="3">
        <f t="shared" si="265"/>
        <v>1</v>
      </c>
      <c r="D8453" t="s">
        <v>23</v>
      </c>
      <c r="E8453">
        <v>24</v>
      </c>
      <c r="F8453">
        <v>91705</v>
      </c>
      <c r="G8453">
        <v>3523</v>
      </c>
    </row>
    <row r="8454" spans="1:7">
      <c r="A8454" s="2">
        <v>44046</v>
      </c>
      <c r="B8454" s="2">
        <f t="shared" si="264"/>
        <v>44074</v>
      </c>
      <c r="C8454" s="3">
        <f t="shared" si="265"/>
        <v>1</v>
      </c>
      <c r="D8454" t="s">
        <v>9</v>
      </c>
      <c r="E8454">
        <v>25</v>
      </c>
      <c r="F8454">
        <v>118657</v>
      </c>
      <c r="G8454">
        <v>8648</v>
      </c>
    </row>
    <row r="8455" spans="1:7">
      <c r="A8455" s="2">
        <v>44046</v>
      </c>
      <c r="B8455" s="2">
        <f t="shared" si="264"/>
        <v>44074</v>
      </c>
      <c r="C8455" s="3">
        <f t="shared" si="265"/>
        <v>1</v>
      </c>
      <c r="D8455" t="s">
        <v>42</v>
      </c>
      <c r="E8455">
        <v>26</v>
      </c>
      <c r="F8455">
        <v>92503</v>
      </c>
      <c r="G8455">
        <v>6470</v>
      </c>
    </row>
    <row r="8456" spans="1:7">
      <c r="A8456" s="2">
        <v>44046</v>
      </c>
      <c r="B8456" s="2">
        <f t="shared" si="264"/>
        <v>44074</v>
      </c>
      <c r="C8456" s="3">
        <f t="shared" si="265"/>
        <v>1</v>
      </c>
      <c r="D8456" t="s">
        <v>29</v>
      </c>
      <c r="E8456">
        <v>27</v>
      </c>
      <c r="F8456">
        <v>56600</v>
      </c>
      <c r="G8456">
        <v>1656</v>
      </c>
    </row>
    <row r="8457" spans="1:7">
      <c r="A8457" s="2">
        <v>44046</v>
      </c>
      <c r="B8457" s="2">
        <f t="shared" si="264"/>
        <v>44074</v>
      </c>
      <c r="C8457" s="3">
        <f t="shared" si="265"/>
        <v>1</v>
      </c>
      <c r="D8457" t="s">
        <v>46</v>
      </c>
      <c r="E8457">
        <v>28</v>
      </c>
      <c r="F8457">
        <v>61125</v>
      </c>
      <c r="G8457">
        <v>1711</v>
      </c>
    </row>
    <row r="8458" spans="1:7">
      <c r="A8458" s="2">
        <v>44046</v>
      </c>
      <c r="B8458" s="2">
        <f t="shared" si="264"/>
        <v>44074</v>
      </c>
      <c r="C8458" s="3">
        <f t="shared" si="265"/>
        <v>1</v>
      </c>
      <c r="D8458" t="s">
        <v>35</v>
      </c>
      <c r="E8458">
        <v>29</v>
      </c>
      <c r="F8458">
        <v>53676</v>
      </c>
      <c r="G8458">
        <v>1316</v>
      </c>
    </row>
    <row r="8459" spans="1:7">
      <c r="A8459" s="2">
        <v>44046</v>
      </c>
      <c r="B8459" s="2">
        <f t="shared" si="264"/>
        <v>44074</v>
      </c>
      <c r="C8459" s="3">
        <f t="shared" si="265"/>
        <v>1</v>
      </c>
      <c r="D8459" t="s">
        <v>54</v>
      </c>
      <c r="E8459">
        <v>30</v>
      </c>
      <c r="F8459">
        <v>4249</v>
      </c>
      <c r="G8459">
        <v>64</v>
      </c>
    </row>
    <row r="8460" spans="1:7">
      <c r="A8460" s="2">
        <v>44046</v>
      </c>
      <c r="B8460" s="2">
        <f t="shared" si="264"/>
        <v>44074</v>
      </c>
      <c r="C8460" s="3">
        <f t="shared" si="265"/>
        <v>1</v>
      </c>
      <c r="D8460" t="s">
        <v>12</v>
      </c>
      <c r="E8460">
        <v>31</v>
      </c>
      <c r="F8460">
        <v>26956</v>
      </c>
      <c r="G8460">
        <v>334</v>
      </c>
    </row>
    <row r="8461" spans="1:7">
      <c r="A8461" s="2">
        <v>44046</v>
      </c>
      <c r="B8461" s="2">
        <f t="shared" si="264"/>
        <v>44074</v>
      </c>
      <c r="C8461" s="3">
        <f t="shared" si="265"/>
        <v>1</v>
      </c>
      <c r="D8461" t="s">
        <v>24</v>
      </c>
      <c r="E8461">
        <v>32</v>
      </c>
      <c r="F8461">
        <v>51236</v>
      </c>
      <c r="G8461">
        <v>847</v>
      </c>
    </row>
    <row r="8462" spans="1:7">
      <c r="A8462" s="2">
        <v>44046</v>
      </c>
      <c r="B8462" s="2">
        <f t="shared" si="264"/>
        <v>44074</v>
      </c>
      <c r="C8462" s="3">
        <f t="shared" si="265"/>
        <v>1</v>
      </c>
      <c r="D8462" t="s">
        <v>19</v>
      </c>
      <c r="E8462">
        <v>33</v>
      </c>
      <c r="F8462">
        <v>6660</v>
      </c>
      <c r="G8462">
        <v>417</v>
      </c>
    </row>
    <row r="8463" spans="1:7">
      <c r="A8463" s="2">
        <v>44046</v>
      </c>
      <c r="B8463" s="2">
        <f t="shared" si="264"/>
        <v>44074</v>
      </c>
      <c r="C8463" s="3">
        <f t="shared" si="265"/>
        <v>1</v>
      </c>
      <c r="D8463" t="s">
        <v>21</v>
      </c>
      <c r="E8463">
        <v>34</v>
      </c>
      <c r="F8463">
        <v>184489</v>
      </c>
      <c r="G8463">
        <v>15846</v>
      </c>
    </row>
    <row r="8464" spans="1:7">
      <c r="A8464" s="2">
        <v>44046</v>
      </c>
      <c r="B8464" s="2">
        <f t="shared" si="264"/>
        <v>44074</v>
      </c>
      <c r="C8464" s="3">
        <f t="shared" si="265"/>
        <v>1</v>
      </c>
      <c r="D8464" t="s">
        <v>47</v>
      </c>
      <c r="E8464">
        <v>35</v>
      </c>
      <c r="F8464">
        <v>21130</v>
      </c>
      <c r="G8464">
        <v>655</v>
      </c>
    </row>
    <row r="8465" spans="1:7">
      <c r="A8465" s="2">
        <v>44046</v>
      </c>
      <c r="B8465" s="2">
        <f t="shared" si="264"/>
        <v>44074</v>
      </c>
      <c r="C8465" s="3">
        <f t="shared" si="265"/>
        <v>1</v>
      </c>
      <c r="D8465" t="s">
        <v>16</v>
      </c>
      <c r="E8465">
        <v>36</v>
      </c>
      <c r="F8465">
        <v>421550</v>
      </c>
      <c r="G8465">
        <v>32413</v>
      </c>
    </row>
    <row r="8466" spans="1:7">
      <c r="A8466" s="2">
        <v>44046</v>
      </c>
      <c r="B8466" s="2">
        <f t="shared" si="264"/>
        <v>44074</v>
      </c>
      <c r="C8466" s="3">
        <f t="shared" si="265"/>
        <v>1</v>
      </c>
      <c r="D8466" t="s">
        <v>20</v>
      </c>
      <c r="E8466">
        <v>37</v>
      </c>
      <c r="F8466">
        <v>126748</v>
      </c>
      <c r="G8466">
        <v>2013</v>
      </c>
    </row>
    <row r="8467" spans="1:7">
      <c r="A8467" s="2">
        <v>44046</v>
      </c>
      <c r="B8467" s="2">
        <f t="shared" si="264"/>
        <v>44074</v>
      </c>
      <c r="C8467" s="3">
        <f t="shared" si="265"/>
        <v>1</v>
      </c>
      <c r="D8467" t="s">
        <v>48</v>
      </c>
      <c r="E8467">
        <v>38</v>
      </c>
      <c r="F8467">
        <v>6789</v>
      </c>
      <c r="G8467">
        <v>109</v>
      </c>
    </row>
    <row r="8468" spans="1:7">
      <c r="A8468" s="2">
        <v>44046</v>
      </c>
      <c r="B8468" s="2">
        <f t="shared" si="264"/>
        <v>44074</v>
      </c>
      <c r="C8468" s="3">
        <f t="shared" si="265"/>
        <v>1</v>
      </c>
      <c r="D8468" t="s">
        <v>59</v>
      </c>
      <c r="E8468">
        <v>69</v>
      </c>
      <c r="F8468">
        <v>46</v>
      </c>
      <c r="G8468">
        <v>2</v>
      </c>
    </row>
    <row r="8469" spans="1:7">
      <c r="A8469" s="2">
        <v>44046</v>
      </c>
      <c r="B8469" s="2">
        <f t="shared" si="264"/>
        <v>44074</v>
      </c>
      <c r="C8469" s="3">
        <f t="shared" si="265"/>
        <v>1</v>
      </c>
      <c r="D8469" t="s">
        <v>41</v>
      </c>
      <c r="E8469">
        <v>39</v>
      </c>
      <c r="F8469">
        <v>93963</v>
      </c>
      <c r="G8469">
        <v>3539</v>
      </c>
    </row>
    <row r="8470" spans="1:7">
      <c r="A8470" s="2">
        <v>44046</v>
      </c>
      <c r="B8470" s="2">
        <f t="shared" si="264"/>
        <v>44074</v>
      </c>
      <c r="C8470" s="3">
        <f t="shared" si="265"/>
        <v>1</v>
      </c>
      <c r="D8470" t="s">
        <v>30</v>
      </c>
      <c r="E8470">
        <v>40</v>
      </c>
      <c r="F8470">
        <v>38586</v>
      </c>
      <c r="G8470">
        <v>551</v>
      </c>
    </row>
    <row r="8471" spans="1:7">
      <c r="A8471" s="2">
        <v>44046</v>
      </c>
      <c r="B8471" s="2">
        <f t="shared" si="264"/>
        <v>44074</v>
      </c>
      <c r="C8471" s="3">
        <f t="shared" si="265"/>
        <v>1</v>
      </c>
      <c r="D8471" t="s">
        <v>14</v>
      </c>
      <c r="E8471">
        <v>41</v>
      </c>
      <c r="F8471">
        <v>19395</v>
      </c>
      <c r="G8471">
        <v>334</v>
      </c>
    </row>
    <row r="8472" spans="1:7">
      <c r="A8472" s="2">
        <v>44046</v>
      </c>
      <c r="B8472" s="2">
        <f t="shared" si="264"/>
        <v>44074</v>
      </c>
      <c r="C8472" s="3">
        <f t="shared" si="265"/>
        <v>1</v>
      </c>
      <c r="D8472" t="s">
        <v>31</v>
      </c>
      <c r="E8472">
        <v>42</v>
      </c>
      <c r="F8472">
        <v>118937</v>
      </c>
      <c r="G8472">
        <v>7276</v>
      </c>
    </row>
    <row r="8473" spans="1:7">
      <c r="A8473" s="2">
        <v>44046</v>
      </c>
      <c r="B8473" s="2">
        <f t="shared" si="264"/>
        <v>44074</v>
      </c>
      <c r="C8473" s="3">
        <f t="shared" si="265"/>
        <v>1</v>
      </c>
      <c r="D8473" t="s">
        <v>55</v>
      </c>
      <c r="E8473">
        <v>72</v>
      </c>
      <c r="F8473">
        <v>18791</v>
      </c>
      <c r="G8473">
        <v>230</v>
      </c>
    </row>
    <row r="8474" spans="1:7">
      <c r="A8474" s="2">
        <v>44046</v>
      </c>
      <c r="B8474" s="2">
        <f t="shared" si="264"/>
        <v>44074</v>
      </c>
      <c r="C8474" s="3">
        <f t="shared" si="265"/>
        <v>1</v>
      </c>
      <c r="D8474" t="s">
        <v>17</v>
      </c>
      <c r="E8474">
        <v>44</v>
      </c>
      <c r="F8474">
        <v>19246</v>
      </c>
      <c r="G8474">
        <v>1010</v>
      </c>
    </row>
    <row r="8475" spans="1:7">
      <c r="A8475" s="2">
        <v>44046</v>
      </c>
      <c r="B8475" s="2">
        <f t="shared" si="264"/>
        <v>44074</v>
      </c>
      <c r="C8475" s="3">
        <f t="shared" si="265"/>
        <v>1</v>
      </c>
      <c r="D8475" t="s">
        <v>32</v>
      </c>
      <c r="E8475">
        <v>45</v>
      </c>
      <c r="F8475">
        <v>92951</v>
      </c>
      <c r="G8475">
        <v>1793</v>
      </c>
    </row>
    <row r="8476" spans="1:7">
      <c r="A8476" s="2">
        <v>44046</v>
      </c>
      <c r="B8476" s="2">
        <f t="shared" si="264"/>
        <v>44074</v>
      </c>
      <c r="C8476" s="3">
        <f t="shared" si="265"/>
        <v>1</v>
      </c>
      <c r="D8476" t="s">
        <v>43</v>
      </c>
      <c r="E8476">
        <v>46</v>
      </c>
      <c r="F8476">
        <v>9020</v>
      </c>
      <c r="G8476">
        <v>135</v>
      </c>
    </row>
    <row r="8477" spans="1:7">
      <c r="A8477" s="2">
        <v>44046</v>
      </c>
      <c r="B8477" s="2">
        <f t="shared" si="264"/>
        <v>44074</v>
      </c>
      <c r="C8477" s="3">
        <f t="shared" si="265"/>
        <v>1</v>
      </c>
      <c r="D8477" t="s">
        <v>25</v>
      </c>
      <c r="E8477">
        <v>47</v>
      </c>
      <c r="F8477">
        <v>107900</v>
      </c>
      <c r="G8477">
        <v>1078</v>
      </c>
    </row>
    <row r="8478" spans="1:7">
      <c r="A8478" s="2">
        <v>44046</v>
      </c>
      <c r="B8478" s="2">
        <f t="shared" si="264"/>
        <v>44074</v>
      </c>
      <c r="C8478" s="3">
        <f t="shared" si="265"/>
        <v>1</v>
      </c>
      <c r="D8478" t="s">
        <v>11</v>
      </c>
      <c r="E8478">
        <v>48</v>
      </c>
      <c r="F8478">
        <v>463541</v>
      </c>
      <c r="G8478">
        <v>7697</v>
      </c>
    </row>
    <row r="8479" spans="1:7">
      <c r="A8479" s="2">
        <v>44046</v>
      </c>
      <c r="B8479" s="2">
        <f t="shared" si="264"/>
        <v>44074</v>
      </c>
      <c r="C8479" s="3">
        <f t="shared" si="265"/>
        <v>1</v>
      </c>
      <c r="D8479" t="s">
        <v>13</v>
      </c>
      <c r="E8479">
        <v>49</v>
      </c>
      <c r="F8479">
        <v>41571</v>
      </c>
      <c r="G8479">
        <v>317</v>
      </c>
    </row>
    <row r="8480" spans="1:7">
      <c r="A8480" s="2">
        <v>44046</v>
      </c>
      <c r="B8480" s="2">
        <f t="shared" si="264"/>
        <v>44074</v>
      </c>
      <c r="C8480" s="3">
        <f t="shared" si="265"/>
        <v>1</v>
      </c>
      <c r="D8480" t="s">
        <v>36</v>
      </c>
      <c r="E8480">
        <v>50</v>
      </c>
      <c r="F8480">
        <v>1427</v>
      </c>
      <c r="G8480">
        <v>57</v>
      </c>
    </row>
    <row r="8481" spans="1:7">
      <c r="A8481" s="2">
        <v>44046</v>
      </c>
      <c r="B8481" s="2">
        <f t="shared" si="264"/>
        <v>44074</v>
      </c>
      <c r="C8481" s="3">
        <f t="shared" si="265"/>
        <v>1</v>
      </c>
      <c r="D8481" t="s">
        <v>56</v>
      </c>
      <c r="E8481">
        <v>78</v>
      </c>
      <c r="F8481">
        <v>439</v>
      </c>
      <c r="G8481">
        <v>8</v>
      </c>
    </row>
    <row r="8482" spans="1:7">
      <c r="A8482" s="2">
        <v>44046</v>
      </c>
      <c r="B8482" s="2">
        <f t="shared" si="264"/>
        <v>44074</v>
      </c>
      <c r="C8482" s="3">
        <f t="shared" si="265"/>
        <v>1</v>
      </c>
      <c r="D8482" t="s">
        <v>37</v>
      </c>
      <c r="E8482">
        <v>51</v>
      </c>
      <c r="F8482">
        <v>93106</v>
      </c>
      <c r="G8482">
        <v>2218</v>
      </c>
    </row>
    <row r="8483" spans="1:7">
      <c r="A8483" s="2">
        <v>44046</v>
      </c>
      <c r="B8483" s="2">
        <f t="shared" si="264"/>
        <v>44074</v>
      </c>
      <c r="C8483" s="3">
        <f t="shared" si="265"/>
        <v>1</v>
      </c>
      <c r="D8483" t="s">
        <v>5</v>
      </c>
      <c r="E8483">
        <v>53</v>
      </c>
      <c r="F8483">
        <v>61011</v>
      </c>
      <c r="G8483">
        <v>1684</v>
      </c>
    </row>
    <row r="8484" spans="1:7">
      <c r="A8484" s="2">
        <v>44046</v>
      </c>
      <c r="B8484" s="2">
        <f t="shared" si="264"/>
        <v>44074</v>
      </c>
      <c r="C8484" s="3">
        <f t="shared" si="265"/>
        <v>1</v>
      </c>
      <c r="D8484" t="s">
        <v>58</v>
      </c>
      <c r="E8484">
        <v>54</v>
      </c>
      <c r="F8484">
        <v>6973</v>
      </c>
      <c r="G8484">
        <v>117</v>
      </c>
    </row>
    <row r="8485" spans="1:7">
      <c r="A8485" s="2">
        <v>44046</v>
      </c>
      <c r="B8485" s="2">
        <f t="shared" si="264"/>
        <v>44074</v>
      </c>
      <c r="C8485" s="3">
        <f t="shared" si="265"/>
        <v>1</v>
      </c>
      <c r="D8485" t="s">
        <v>10</v>
      </c>
      <c r="E8485">
        <v>55</v>
      </c>
      <c r="F8485">
        <v>59471</v>
      </c>
      <c r="G8485">
        <v>960</v>
      </c>
    </row>
    <row r="8486" spans="1:7">
      <c r="A8486" s="2">
        <v>44046</v>
      </c>
      <c r="B8486" s="2">
        <f t="shared" si="264"/>
        <v>44074</v>
      </c>
      <c r="C8486" s="3">
        <f t="shared" si="265"/>
        <v>1</v>
      </c>
      <c r="D8486" t="s">
        <v>49</v>
      </c>
      <c r="E8486">
        <v>56</v>
      </c>
      <c r="F8486">
        <v>2848</v>
      </c>
      <c r="G8486">
        <v>27</v>
      </c>
    </row>
    <row r="8487" spans="1:7">
      <c r="A8487" s="2">
        <v>44047</v>
      </c>
      <c r="B8487" s="2">
        <f t="shared" si="264"/>
        <v>44074</v>
      </c>
      <c r="C8487" s="3">
        <f t="shared" si="265"/>
        <v>1</v>
      </c>
      <c r="D8487" t="s">
        <v>52</v>
      </c>
      <c r="E8487">
        <v>1</v>
      </c>
      <c r="F8487">
        <v>93702</v>
      </c>
      <c r="G8487">
        <v>1666</v>
      </c>
    </row>
    <row r="8488" spans="1:7">
      <c r="A8488" s="2">
        <v>44047</v>
      </c>
      <c r="B8488" s="2">
        <f t="shared" si="264"/>
        <v>44074</v>
      </c>
      <c r="C8488" s="3">
        <f t="shared" si="265"/>
        <v>1</v>
      </c>
      <c r="D8488" t="s">
        <v>50</v>
      </c>
      <c r="E8488">
        <v>2</v>
      </c>
      <c r="F8488">
        <v>4123</v>
      </c>
      <c r="G8488">
        <v>23</v>
      </c>
    </row>
    <row r="8489" spans="1:7">
      <c r="A8489" s="2">
        <v>44047</v>
      </c>
      <c r="B8489" s="2">
        <f t="shared" si="264"/>
        <v>44074</v>
      </c>
      <c r="C8489" s="3">
        <f t="shared" si="265"/>
        <v>1</v>
      </c>
      <c r="D8489" t="s">
        <v>8</v>
      </c>
      <c r="E8489">
        <v>4</v>
      </c>
      <c r="F8489">
        <v>180537</v>
      </c>
      <c r="G8489">
        <v>3850</v>
      </c>
    </row>
    <row r="8490" spans="1:7">
      <c r="A8490" s="2">
        <v>44047</v>
      </c>
      <c r="B8490" s="2">
        <f t="shared" si="264"/>
        <v>44074</v>
      </c>
      <c r="C8490" s="3">
        <f t="shared" si="265"/>
        <v>1</v>
      </c>
      <c r="D8490" t="s">
        <v>44</v>
      </c>
      <c r="E8490">
        <v>5</v>
      </c>
      <c r="F8490">
        <v>45381</v>
      </c>
      <c r="G8490">
        <v>490</v>
      </c>
    </row>
    <row r="8491" spans="1:7">
      <c r="A8491" s="2">
        <v>44047</v>
      </c>
      <c r="B8491" s="2">
        <f t="shared" si="264"/>
        <v>44074</v>
      </c>
      <c r="C8491" s="3">
        <f t="shared" si="265"/>
        <v>1</v>
      </c>
      <c r="D8491" t="s">
        <v>7</v>
      </c>
      <c r="E8491">
        <v>6</v>
      </c>
      <c r="F8491">
        <v>527258</v>
      </c>
      <c r="G8491">
        <v>9696</v>
      </c>
    </row>
    <row r="8492" spans="1:7">
      <c r="A8492" s="2">
        <v>44047</v>
      </c>
      <c r="B8492" s="2">
        <f t="shared" si="264"/>
        <v>44074</v>
      </c>
      <c r="C8492" s="3">
        <f t="shared" si="265"/>
        <v>1</v>
      </c>
      <c r="D8492" t="s">
        <v>22</v>
      </c>
      <c r="E8492">
        <v>8</v>
      </c>
      <c r="F8492">
        <v>48492</v>
      </c>
      <c r="G8492">
        <v>1855</v>
      </c>
    </row>
    <row r="8493" spans="1:7">
      <c r="A8493" s="2">
        <v>44047</v>
      </c>
      <c r="B8493" s="2">
        <f t="shared" si="264"/>
        <v>44074</v>
      </c>
      <c r="C8493" s="3">
        <f t="shared" si="265"/>
        <v>1</v>
      </c>
      <c r="D8493" t="s">
        <v>38</v>
      </c>
      <c r="E8493">
        <v>9</v>
      </c>
      <c r="F8493">
        <v>50110</v>
      </c>
      <c r="G8493">
        <v>4437</v>
      </c>
    </row>
    <row r="8494" spans="1:7">
      <c r="A8494" s="2">
        <v>44047</v>
      </c>
      <c r="B8494" s="2">
        <f t="shared" si="264"/>
        <v>44074</v>
      </c>
      <c r="C8494" s="3">
        <f t="shared" si="265"/>
        <v>1</v>
      </c>
      <c r="D8494" t="s">
        <v>45</v>
      </c>
      <c r="E8494">
        <v>10</v>
      </c>
      <c r="F8494">
        <v>15137</v>
      </c>
      <c r="G8494">
        <v>587</v>
      </c>
    </row>
    <row r="8495" spans="1:7">
      <c r="A8495" s="2">
        <v>44047</v>
      </c>
      <c r="B8495" s="2">
        <f t="shared" si="264"/>
        <v>44074</v>
      </c>
      <c r="C8495" s="3">
        <f t="shared" si="265"/>
        <v>1</v>
      </c>
      <c r="D8495" t="s">
        <v>33</v>
      </c>
      <c r="E8495">
        <v>11</v>
      </c>
      <c r="F8495">
        <v>12398</v>
      </c>
      <c r="G8495">
        <v>587</v>
      </c>
    </row>
    <row r="8496" spans="1:7">
      <c r="A8496" s="2">
        <v>44047</v>
      </c>
      <c r="B8496" s="2">
        <f t="shared" si="264"/>
        <v>44074</v>
      </c>
      <c r="C8496" s="3">
        <f t="shared" si="265"/>
        <v>1</v>
      </c>
      <c r="D8496" t="s">
        <v>15</v>
      </c>
      <c r="E8496">
        <v>12</v>
      </c>
      <c r="F8496">
        <v>497322</v>
      </c>
      <c r="G8496">
        <v>7401</v>
      </c>
    </row>
    <row r="8497" spans="1:7">
      <c r="A8497" s="2">
        <v>44047</v>
      </c>
      <c r="B8497" s="2">
        <f t="shared" si="264"/>
        <v>44074</v>
      </c>
      <c r="C8497" s="3">
        <f t="shared" si="265"/>
        <v>1</v>
      </c>
      <c r="D8497" t="s">
        <v>18</v>
      </c>
      <c r="E8497">
        <v>13</v>
      </c>
      <c r="F8497">
        <v>182462</v>
      </c>
      <c r="G8497">
        <v>3835</v>
      </c>
    </row>
    <row r="8498" spans="1:7">
      <c r="A8498" s="2">
        <v>44047</v>
      </c>
      <c r="B8498" s="2">
        <f t="shared" si="264"/>
        <v>44074</v>
      </c>
      <c r="C8498" s="3">
        <f t="shared" si="265"/>
        <v>1</v>
      </c>
      <c r="D8498" t="s">
        <v>57</v>
      </c>
      <c r="E8498">
        <v>66</v>
      </c>
      <c r="F8498">
        <v>1344</v>
      </c>
      <c r="G8498">
        <v>6</v>
      </c>
    </row>
    <row r="8499" spans="1:7">
      <c r="A8499" s="2">
        <v>44047</v>
      </c>
      <c r="B8499" s="2">
        <f t="shared" si="264"/>
        <v>44074</v>
      </c>
      <c r="C8499" s="3">
        <f t="shared" si="265"/>
        <v>1</v>
      </c>
      <c r="D8499" t="s">
        <v>26</v>
      </c>
      <c r="E8499">
        <v>15</v>
      </c>
      <c r="F8499">
        <v>2568</v>
      </c>
      <c r="G8499">
        <v>26</v>
      </c>
    </row>
    <row r="8500" spans="1:7">
      <c r="A8500" s="2">
        <v>44047</v>
      </c>
      <c r="B8500" s="2">
        <f t="shared" si="264"/>
        <v>44074</v>
      </c>
      <c r="C8500" s="3">
        <f t="shared" si="265"/>
        <v>1</v>
      </c>
      <c r="D8500" t="s">
        <v>53</v>
      </c>
      <c r="E8500">
        <v>16</v>
      </c>
      <c r="F8500">
        <v>22357</v>
      </c>
      <c r="G8500">
        <v>214</v>
      </c>
    </row>
    <row r="8501" spans="1:7">
      <c r="A8501" s="2">
        <v>44047</v>
      </c>
      <c r="B8501" s="2">
        <f t="shared" si="264"/>
        <v>44074</v>
      </c>
      <c r="C8501" s="3">
        <f t="shared" si="265"/>
        <v>1</v>
      </c>
      <c r="D8501" t="s">
        <v>6</v>
      </c>
      <c r="E8501">
        <v>17</v>
      </c>
      <c r="F8501">
        <v>186598</v>
      </c>
      <c r="G8501">
        <v>7747</v>
      </c>
    </row>
    <row r="8502" spans="1:7">
      <c r="A8502" s="2">
        <v>44047</v>
      </c>
      <c r="B8502" s="2">
        <f t="shared" si="264"/>
        <v>44074</v>
      </c>
      <c r="C8502" s="3">
        <f t="shared" si="265"/>
        <v>1</v>
      </c>
      <c r="D8502" t="s">
        <v>27</v>
      </c>
      <c r="E8502">
        <v>18</v>
      </c>
      <c r="F8502">
        <v>70944</v>
      </c>
      <c r="G8502">
        <v>2996</v>
      </c>
    </row>
    <row r="8503" spans="1:7">
      <c r="A8503" s="2">
        <v>44047</v>
      </c>
      <c r="B8503" s="2">
        <f t="shared" si="264"/>
        <v>44074</v>
      </c>
      <c r="C8503" s="3">
        <f t="shared" si="265"/>
        <v>1</v>
      </c>
      <c r="D8503" t="s">
        <v>39</v>
      </c>
      <c r="E8503">
        <v>19</v>
      </c>
      <c r="F8503">
        <v>46231</v>
      </c>
      <c r="G8503">
        <v>888</v>
      </c>
    </row>
    <row r="8504" spans="1:7">
      <c r="A8504" s="2">
        <v>44047</v>
      </c>
      <c r="B8504" s="2">
        <f t="shared" si="264"/>
        <v>44074</v>
      </c>
      <c r="C8504" s="3">
        <f t="shared" si="265"/>
        <v>1</v>
      </c>
      <c r="D8504" t="s">
        <v>34</v>
      </c>
      <c r="E8504">
        <v>20</v>
      </c>
      <c r="F8504">
        <v>29259</v>
      </c>
      <c r="G8504">
        <v>367</v>
      </c>
    </row>
    <row r="8505" spans="1:7">
      <c r="A8505" s="2">
        <v>44047</v>
      </c>
      <c r="B8505" s="2">
        <f t="shared" si="264"/>
        <v>44074</v>
      </c>
      <c r="C8505" s="3">
        <f t="shared" si="265"/>
        <v>1</v>
      </c>
      <c r="D8505" t="s">
        <v>28</v>
      </c>
      <c r="E8505">
        <v>21</v>
      </c>
      <c r="F8505">
        <v>33209</v>
      </c>
      <c r="G8505">
        <v>769</v>
      </c>
    </row>
    <row r="8506" spans="1:7">
      <c r="A8506" s="2">
        <v>44047</v>
      </c>
      <c r="B8506" s="2">
        <f t="shared" si="264"/>
        <v>44074</v>
      </c>
      <c r="C8506" s="3">
        <f t="shared" si="265"/>
        <v>1</v>
      </c>
      <c r="D8506" t="s">
        <v>40</v>
      </c>
      <c r="E8506">
        <v>22</v>
      </c>
      <c r="F8506">
        <v>124575</v>
      </c>
      <c r="G8506">
        <v>4051</v>
      </c>
    </row>
    <row r="8507" spans="1:7">
      <c r="A8507" s="2">
        <v>44047</v>
      </c>
      <c r="B8507" s="2">
        <f t="shared" si="264"/>
        <v>44074</v>
      </c>
      <c r="C8507" s="3">
        <f t="shared" si="265"/>
        <v>1</v>
      </c>
      <c r="D8507" t="s">
        <v>51</v>
      </c>
      <c r="E8507">
        <v>23</v>
      </c>
      <c r="F8507">
        <v>3975</v>
      </c>
      <c r="G8507">
        <v>123</v>
      </c>
    </row>
    <row r="8508" spans="1:7">
      <c r="A8508" s="2">
        <v>44047</v>
      </c>
      <c r="B8508" s="2">
        <f t="shared" si="264"/>
        <v>44074</v>
      </c>
      <c r="C8508" s="3">
        <f t="shared" si="265"/>
        <v>1</v>
      </c>
      <c r="D8508" t="s">
        <v>23</v>
      </c>
      <c r="E8508">
        <v>24</v>
      </c>
      <c r="F8508">
        <v>92416</v>
      </c>
      <c r="G8508">
        <v>3530</v>
      </c>
    </row>
    <row r="8509" spans="1:7">
      <c r="A8509" s="2">
        <v>44047</v>
      </c>
      <c r="B8509" s="2">
        <f t="shared" si="264"/>
        <v>44074</v>
      </c>
      <c r="C8509" s="3">
        <f t="shared" si="265"/>
        <v>1</v>
      </c>
      <c r="D8509" t="s">
        <v>9</v>
      </c>
      <c r="E8509">
        <v>25</v>
      </c>
      <c r="F8509">
        <v>119203</v>
      </c>
      <c r="G8509">
        <v>8657</v>
      </c>
    </row>
    <row r="8510" spans="1:7">
      <c r="A8510" s="2">
        <v>44047</v>
      </c>
      <c r="B8510" s="2">
        <f t="shared" si="264"/>
        <v>44074</v>
      </c>
      <c r="C8510" s="3">
        <f t="shared" si="265"/>
        <v>1</v>
      </c>
      <c r="D8510" t="s">
        <v>42</v>
      </c>
      <c r="E8510">
        <v>26</v>
      </c>
      <c r="F8510">
        <v>93293</v>
      </c>
      <c r="G8510">
        <v>6474</v>
      </c>
    </row>
    <row r="8511" spans="1:7">
      <c r="A8511" s="2">
        <v>44047</v>
      </c>
      <c r="B8511" s="2">
        <f t="shared" si="264"/>
        <v>44074</v>
      </c>
      <c r="C8511" s="3">
        <f t="shared" si="265"/>
        <v>1</v>
      </c>
      <c r="D8511" t="s">
        <v>29</v>
      </c>
      <c r="E8511">
        <v>27</v>
      </c>
      <c r="F8511">
        <v>57202</v>
      </c>
      <c r="G8511">
        <v>1660</v>
      </c>
    </row>
    <row r="8512" spans="1:7">
      <c r="A8512" s="2">
        <v>44047</v>
      </c>
      <c r="B8512" s="2">
        <f t="shared" si="264"/>
        <v>44074</v>
      </c>
      <c r="C8512" s="3">
        <f t="shared" si="265"/>
        <v>1</v>
      </c>
      <c r="D8512" t="s">
        <v>46</v>
      </c>
      <c r="E8512">
        <v>28</v>
      </c>
      <c r="F8512">
        <v>62199</v>
      </c>
      <c r="G8512">
        <v>1753</v>
      </c>
    </row>
    <row r="8513" spans="1:7">
      <c r="A8513" s="2">
        <v>44047</v>
      </c>
      <c r="B8513" s="2">
        <f t="shared" si="264"/>
        <v>44074</v>
      </c>
      <c r="C8513" s="3">
        <f t="shared" si="265"/>
        <v>1</v>
      </c>
      <c r="D8513" t="s">
        <v>35</v>
      </c>
      <c r="E8513">
        <v>29</v>
      </c>
      <c r="F8513">
        <v>54890</v>
      </c>
      <c r="G8513">
        <v>1330</v>
      </c>
    </row>
    <row r="8514" spans="1:7">
      <c r="A8514" s="2">
        <v>44047</v>
      </c>
      <c r="B8514" s="2">
        <f t="shared" si="264"/>
        <v>44074</v>
      </c>
      <c r="C8514" s="3">
        <f t="shared" si="265"/>
        <v>1</v>
      </c>
      <c r="D8514" t="s">
        <v>54</v>
      </c>
      <c r="E8514">
        <v>30</v>
      </c>
      <c r="F8514">
        <v>4360</v>
      </c>
      <c r="G8514">
        <v>64</v>
      </c>
    </row>
    <row r="8515" spans="1:7">
      <c r="A8515" s="2">
        <v>44047</v>
      </c>
      <c r="B8515" s="2">
        <f t="shared" si="264"/>
        <v>44074</v>
      </c>
      <c r="C8515" s="3">
        <f t="shared" si="265"/>
        <v>1</v>
      </c>
      <c r="D8515" t="s">
        <v>12</v>
      </c>
      <c r="E8515">
        <v>31</v>
      </c>
      <c r="F8515">
        <v>27178</v>
      </c>
      <c r="G8515">
        <v>339</v>
      </c>
    </row>
    <row r="8516" spans="1:7">
      <c r="A8516" s="2">
        <v>44047</v>
      </c>
      <c r="B8516" s="2">
        <f t="shared" ref="B8516:B8579" si="266">EOMONTH(A8516,0)</f>
        <v>44074</v>
      </c>
      <c r="C8516" s="3">
        <f t="shared" ref="C8516:C8579" si="267">IF(A8516=B8516,0,1)</f>
        <v>1</v>
      </c>
      <c r="D8516" t="s">
        <v>24</v>
      </c>
      <c r="E8516">
        <v>32</v>
      </c>
      <c r="F8516">
        <v>52256</v>
      </c>
      <c r="G8516">
        <v>862</v>
      </c>
    </row>
    <row r="8517" spans="1:7">
      <c r="A8517" s="2">
        <v>44047</v>
      </c>
      <c r="B8517" s="2">
        <f t="shared" si="266"/>
        <v>44074</v>
      </c>
      <c r="C8517" s="3">
        <f t="shared" si="267"/>
        <v>1</v>
      </c>
      <c r="D8517" t="s">
        <v>19</v>
      </c>
      <c r="E8517">
        <v>33</v>
      </c>
      <c r="F8517">
        <v>6693</v>
      </c>
      <c r="G8517">
        <v>418</v>
      </c>
    </row>
    <row r="8518" spans="1:7">
      <c r="A8518" s="2">
        <v>44047</v>
      </c>
      <c r="B8518" s="2">
        <f t="shared" si="266"/>
        <v>44074</v>
      </c>
      <c r="C8518" s="3">
        <f t="shared" si="267"/>
        <v>1</v>
      </c>
      <c r="D8518" t="s">
        <v>21</v>
      </c>
      <c r="E8518">
        <v>34</v>
      </c>
      <c r="F8518">
        <v>184845</v>
      </c>
      <c r="G8518">
        <v>15857</v>
      </c>
    </row>
    <row r="8519" spans="1:7">
      <c r="A8519" s="2">
        <v>44047</v>
      </c>
      <c r="B8519" s="2">
        <f t="shared" si="266"/>
        <v>44074</v>
      </c>
      <c r="C8519" s="3">
        <f t="shared" si="267"/>
        <v>1</v>
      </c>
      <c r="D8519" t="s">
        <v>47</v>
      </c>
      <c r="E8519">
        <v>35</v>
      </c>
      <c r="F8519">
        <v>21340</v>
      </c>
      <c r="G8519">
        <v>658</v>
      </c>
    </row>
    <row r="8520" spans="1:7">
      <c r="A8520" s="2">
        <v>44047</v>
      </c>
      <c r="B8520" s="2">
        <f t="shared" si="266"/>
        <v>44074</v>
      </c>
      <c r="C8520" s="3">
        <f t="shared" si="267"/>
        <v>1</v>
      </c>
      <c r="D8520" t="s">
        <v>16</v>
      </c>
      <c r="E8520">
        <v>36</v>
      </c>
      <c r="F8520">
        <v>422296</v>
      </c>
      <c r="G8520">
        <v>32422</v>
      </c>
    </row>
    <row r="8521" spans="1:7">
      <c r="A8521" s="2">
        <v>44047</v>
      </c>
      <c r="B8521" s="2">
        <f t="shared" si="266"/>
        <v>44074</v>
      </c>
      <c r="C8521" s="3">
        <f t="shared" si="267"/>
        <v>1</v>
      </c>
      <c r="D8521" t="s">
        <v>20</v>
      </c>
      <c r="E8521">
        <v>37</v>
      </c>
      <c r="F8521">
        <v>128236</v>
      </c>
      <c r="G8521">
        <v>2038</v>
      </c>
    </row>
    <row r="8522" spans="1:7">
      <c r="A8522" s="2">
        <v>44047</v>
      </c>
      <c r="B8522" s="2">
        <f t="shared" si="266"/>
        <v>44074</v>
      </c>
      <c r="C8522" s="3">
        <f t="shared" si="267"/>
        <v>1</v>
      </c>
      <c r="D8522" t="s">
        <v>48</v>
      </c>
      <c r="E8522">
        <v>38</v>
      </c>
      <c r="F8522">
        <v>6937</v>
      </c>
      <c r="G8522">
        <v>111</v>
      </c>
    </row>
    <row r="8523" spans="1:7">
      <c r="A8523" s="2">
        <v>44047</v>
      </c>
      <c r="B8523" s="2">
        <f t="shared" si="266"/>
        <v>44074</v>
      </c>
      <c r="C8523" s="3">
        <f t="shared" si="267"/>
        <v>1</v>
      </c>
      <c r="D8523" t="s">
        <v>59</v>
      </c>
      <c r="E8523">
        <v>69</v>
      </c>
      <c r="F8523">
        <v>46</v>
      </c>
      <c r="G8523">
        <v>2</v>
      </c>
    </row>
    <row r="8524" spans="1:7">
      <c r="A8524" s="2">
        <v>44047</v>
      </c>
      <c r="B8524" s="2">
        <f t="shared" si="266"/>
        <v>44074</v>
      </c>
      <c r="C8524" s="3">
        <f t="shared" si="267"/>
        <v>1</v>
      </c>
      <c r="D8524" t="s">
        <v>41</v>
      </c>
      <c r="E8524">
        <v>39</v>
      </c>
      <c r="F8524">
        <v>95106</v>
      </c>
      <c r="G8524">
        <v>3570</v>
      </c>
    </row>
    <row r="8525" spans="1:7">
      <c r="A8525" s="2">
        <v>44047</v>
      </c>
      <c r="B8525" s="2">
        <f t="shared" si="266"/>
        <v>44074</v>
      </c>
      <c r="C8525" s="3">
        <f t="shared" si="267"/>
        <v>1</v>
      </c>
      <c r="D8525" t="s">
        <v>30</v>
      </c>
      <c r="E8525">
        <v>40</v>
      </c>
      <c r="F8525">
        <v>39452</v>
      </c>
      <c r="G8525">
        <v>566</v>
      </c>
    </row>
    <row r="8526" spans="1:7">
      <c r="A8526" s="2">
        <v>44047</v>
      </c>
      <c r="B8526" s="2">
        <f t="shared" si="266"/>
        <v>44074</v>
      </c>
      <c r="C8526" s="3">
        <f t="shared" si="267"/>
        <v>1</v>
      </c>
      <c r="D8526" t="s">
        <v>14</v>
      </c>
      <c r="E8526">
        <v>41</v>
      </c>
      <c r="F8526">
        <v>19700</v>
      </c>
      <c r="G8526">
        <v>336</v>
      </c>
    </row>
    <row r="8527" spans="1:7">
      <c r="A8527" s="2">
        <v>44047</v>
      </c>
      <c r="B8527" s="2">
        <f t="shared" si="266"/>
        <v>44074</v>
      </c>
      <c r="C8527" s="3">
        <f t="shared" si="267"/>
        <v>1</v>
      </c>
      <c r="D8527" t="s">
        <v>31</v>
      </c>
      <c r="E8527">
        <v>42</v>
      </c>
      <c r="F8527">
        <v>119765</v>
      </c>
      <c r="G8527">
        <v>7296</v>
      </c>
    </row>
    <row r="8528" spans="1:7">
      <c r="A8528" s="2">
        <v>44047</v>
      </c>
      <c r="B8528" s="2">
        <f t="shared" si="266"/>
        <v>44074</v>
      </c>
      <c r="C8528" s="3">
        <f t="shared" si="267"/>
        <v>1</v>
      </c>
      <c r="D8528" t="s">
        <v>55</v>
      </c>
      <c r="E8528">
        <v>72</v>
      </c>
      <c r="F8528">
        <v>19324</v>
      </c>
      <c r="G8528">
        <v>237</v>
      </c>
    </row>
    <row r="8529" spans="1:7">
      <c r="A8529" s="2">
        <v>44047</v>
      </c>
      <c r="B8529" s="2">
        <f t="shared" si="266"/>
        <v>44074</v>
      </c>
      <c r="C8529" s="3">
        <f t="shared" si="267"/>
        <v>1</v>
      </c>
      <c r="D8529" t="s">
        <v>17</v>
      </c>
      <c r="E8529">
        <v>44</v>
      </c>
      <c r="F8529">
        <v>19390</v>
      </c>
      <c r="G8529">
        <v>1011</v>
      </c>
    </row>
    <row r="8530" spans="1:7">
      <c r="A8530" s="2">
        <v>44047</v>
      </c>
      <c r="B8530" s="2">
        <f t="shared" si="266"/>
        <v>44074</v>
      </c>
      <c r="C8530" s="3">
        <f t="shared" si="267"/>
        <v>1</v>
      </c>
      <c r="D8530" t="s">
        <v>32</v>
      </c>
      <c r="E8530">
        <v>45</v>
      </c>
      <c r="F8530">
        <v>94190</v>
      </c>
      <c r="G8530">
        <v>1847</v>
      </c>
    </row>
    <row r="8531" spans="1:7">
      <c r="A8531" s="2">
        <v>44047</v>
      </c>
      <c r="B8531" s="2">
        <f t="shared" si="266"/>
        <v>44074</v>
      </c>
      <c r="C8531" s="3">
        <f t="shared" si="267"/>
        <v>1</v>
      </c>
      <c r="D8531" t="s">
        <v>43</v>
      </c>
      <c r="E8531">
        <v>46</v>
      </c>
      <c r="F8531">
        <v>9079</v>
      </c>
      <c r="G8531">
        <v>136</v>
      </c>
    </row>
    <row r="8532" spans="1:7">
      <c r="A8532" s="2">
        <v>44047</v>
      </c>
      <c r="B8532" s="2">
        <f t="shared" si="266"/>
        <v>44074</v>
      </c>
      <c r="C8532" s="3">
        <f t="shared" si="267"/>
        <v>1</v>
      </c>
      <c r="D8532" t="s">
        <v>25</v>
      </c>
      <c r="E8532">
        <v>47</v>
      </c>
      <c r="F8532">
        <v>109652</v>
      </c>
      <c r="G8532">
        <v>1103</v>
      </c>
    </row>
    <row r="8533" spans="1:7">
      <c r="A8533" s="2">
        <v>44047</v>
      </c>
      <c r="B8533" s="2">
        <f t="shared" si="266"/>
        <v>44074</v>
      </c>
      <c r="C8533" s="3">
        <f t="shared" si="267"/>
        <v>1</v>
      </c>
      <c r="D8533" t="s">
        <v>11</v>
      </c>
      <c r="E8533">
        <v>48</v>
      </c>
      <c r="F8533">
        <v>473105</v>
      </c>
      <c r="G8533">
        <v>7951</v>
      </c>
    </row>
    <row r="8534" spans="1:7">
      <c r="A8534" s="2">
        <v>44047</v>
      </c>
      <c r="B8534" s="2">
        <f t="shared" si="266"/>
        <v>44074</v>
      </c>
      <c r="C8534" s="3">
        <f t="shared" si="267"/>
        <v>1</v>
      </c>
      <c r="D8534" t="s">
        <v>13</v>
      </c>
      <c r="E8534">
        <v>49</v>
      </c>
      <c r="F8534">
        <v>42018</v>
      </c>
      <c r="G8534">
        <v>324</v>
      </c>
    </row>
    <row r="8535" spans="1:7">
      <c r="A8535" s="2">
        <v>44047</v>
      </c>
      <c r="B8535" s="2">
        <f t="shared" si="266"/>
        <v>44074</v>
      </c>
      <c r="C8535" s="3">
        <f t="shared" si="267"/>
        <v>1</v>
      </c>
      <c r="D8535" t="s">
        <v>36</v>
      </c>
      <c r="E8535">
        <v>50</v>
      </c>
      <c r="F8535">
        <v>1431</v>
      </c>
      <c r="G8535">
        <v>57</v>
      </c>
    </row>
    <row r="8536" spans="1:7">
      <c r="A8536" s="2">
        <v>44047</v>
      </c>
      <c r="B8536" s="2">
        <f t="shared" si="266"/>
        <v>44074</v>
      </c>
      <c r="C8536" s="3">
        <f t="shared" si="267"/>
        <v>1</v>
      </c>
      <c r="D8536" t="s">
        <v>56</v>
      </c>
      <c r="E8536">
        <v>78</v>
      </c>
      <c r="F8536">
        <v>463</v>
      </c>
      <c r="G8536">
        <v>8</v>
      </c>
    </row>
    <row r="8537" spans="1:7">
      <c r="A8537" s="2">
        <v>44047</v>
      </c>
      <c r="B8537" s="2">
        <f t="shared" si="266"/>
        <v>44074</v>
      </c>
      <c r="C8537" s="3">
        <f t="shared" si="267"/>
        <v>1</v>
      </c>
      <c r="D8537" t="s">
        <v>37</v>
      </c>
      <c r="E8537">
        <v>51</v>
      </c>
      <c r="F8537">
        <v>94251</v>
      </c>
      <c r="G8537">
        <v>2244</v>
      </c>
    </row>
    <row r="8538" spans="1:7">
      <c r="A8538" s="2">
        <v>44047</v>
      </c>
      <c r="B8538" s="2">
        <f t="shared" si="266"/>
        <v>44074</v>
      </c>
      <c r="C8538" s="3">
        <f t="shared" si="267"/>
        <v>1</v>
      </c>
      <c r="D8538" t="s">
        <v>5</v>
      </c>
      <c r="E8538">
        <v>53</v>
      </c>
      <c r="F8538">
        <v>61828</v>
      </c>
      <c r="G8538">
        <v>1705</v>
      </c>
    </row>
    <row r="8539" spans="1:7">
      <c r="A8539" s="2">
        <v>44047</v>
      </c>
      <c r="B8539" s="2">
        <f t="shared" si="266"/>
        <v>44074</v>
      </c>
      <c r="C8539" s="3">
        <f t="shared" si="267"/>
        <v>1</v>
      </c>
      <c r="D8539" t="s">
        <v>58</v>
      </c>
      <c r="E8539">
        <v>54</v>
      </c>
      <c r="F8539">
        <v>7051</v>
      </c>
      <c r="G8539">
        <v>124</v>
      </c>
    </row>
    <row r="8540" spans="1:7">
      <c r="A8540" s="2">
        <v>44047</v>
      </c>
      <c r="B8540" s="2">
        <f t="shared" si="266"/>
        <v>44074</v>
      </c>
      <c r="C8540" s="3">
        <f t="shared" si="267"/>
        <v>1</v>
      </c>
      <c r="D8540" t="s">
        <v>10</v>
      </c>
      <c r="E8540">
        <v>55</v>
      </c>
      <c r="F8540">
        <v>60263</v>
      </c>
      <c r="G8540">
        <v>970</v>
      </c>
    </row>
    <row r="8541" spans="1:7">
      <c r="A8541" s="2">
        <v>44047</v>
      </c>
      <c r="B8541" s="2">
        <f t="shared" si="266"/>
        <v>44074</v>
      </c>
      <c r="C8541" s="3">
        <f t="shared" si="267"/>
        <v>1</v>
      </c>
      <c r="D8541" t="s">
        <v>49</v>
      </c>
      <c r="E8541">
        <v>56</v>
      </c>
      <c r="F8541">
        <v>2884</v>
      </c>
      <c r="G8541">
        <v>27</v>
      </c>
    </row>
    <row r="8542" spans="1:7">
      <c r="A8542" s="2">
        <v>44048</v>
      </c>
      <c r="B8542" s="2">
        <f t="shared" si="266"/>
        <v>44074</v>
      </c>
      <c r="C8542" s="3">
        <f t="shared" si="267"/>
        <v>1</v>
      </c>
      <c r="D8542" t="s">
        <v>52</v>
      </c>
      <c r="E8542">
        <v>1</v>
      </c>
      <c r="F8542">
        <v>94654</v>
      </c>
      <c r="G8542">
        <v>1695</v>
      </c>
    </row>
    <row r="8543" spans="1:7">
      <c r="A8543" s="2">
        <v>44048</v>
      </c>
      <c r="B8543" s="2">
        <f t="shared" si="266"/>
        <v>44074</v>
      </c>
      <c r="C8543" s="3">
        <f t="shared" si="267"/>
        <v>1</v>
      </c>
      <c r="D8543" t="s">
        <v>50</v>
      </c>
      <c r="E8543">
        <v>2</v>
      </c>
      <c r="F8543">
        <v>4181</v>
      </c>
      <c r="G8543">
        <v>23</v>
      </c>
    </row>
    <row r="8544" spans="1:7">
      <c r="A8544" s="2">
        <v>44048</v>
      </c>
      <c r="B8544" s="2">
        <f t="shared" si="266"/>
        <v>44074</v>
      </c>
      <c r="C8544" s="3">
        <f t="shared" si="267"/>
        <v>1</v>
      </c>
      <c r="D8544" t="s">
        <v>8</v>
      </c>
      <c r="E8544">
        <v>4</v>
      </c>
      <c r="F8544">
        <v>182230</v>
      </c>
      <c r="G8544">
        <v>3933</v>
      </c>
    </row>
    <row r="8545" spans="1:7">
      <c r="A8545" s="2">
        <v>44048</v>
      </c>
      <c r="B8545" s="2">
        <f t="shared" si="266"/>
        <v>44074</v>
      </c>
      <c r="C8545" s="3">
        <f t="shared" si="267"/>
        <v>1</v>
      </c>
      <c r="D8545" t="s">
        <v>44</v>
      </c>
      <c r="E8545">
        <v>5</v>
      </c>
      <c r="F8545">
        <v>46293</v>
      </c>
      <c r="G8545">
        <v>508</v>
      </c>
    </row>
    <row r="8546" spans="1:7">
      <c r="A8546" s="2">
        <v>44048</v>
      </c>
      <c r="B8546" s="2">
        <f t="shared" si="266"/>
        <v>44074</v>
      </c>
      <c r="C8546" s="3">
        <f t="shared" si="267"/>
        <v>1</v>
      </c>
      <c r="D8546" t="s">
        <v>7</v>
      </c>
      <c r="E8546">
        <v>6</v>
      </c>
      <c r="F8546">
        <v>532776</v>
      </c>
      <c r="G8546">
        <v>9866</v>
      </c>
    </row>
    <row r="8547" spans="1:7">
      <c r="A8547" s="2">
        <v>44048</v>
      </c>
      <c r="B8547" s="2">
        <f t="shared" si="266"/>
        <v>44074</v>
      </c>
      <c r="C8547" s="3">
        <f t="shared" si="267"/>
        <v>1</v>
      </c>
      <c r="D8547" t="s">
        <v>22</v>
      </c>
      <c r="E8547">
        <v>8</v>
      </c>
      <c r="F8547">
        <v>49143</v>
      </c>
      <c r="G8547">
        <v>1857</v>
      </c>
    </row>
    <row r="8548" spans="1:7">
      <c r="A8548" s="2">
        <v>44048</v>
      </c>
      <c r="B8548" s="2">
        <f t="shared" si="266"/>
        <v>44074</v>
      </c>
      <c r="C8548" s="3">
        <f t="shared" si="267"/>
        <v>1</v>
      </c>
      <c r="D8548" t="s">
        <v>38</v>
      </c>
      <c r="E8548">
        <v>9</v>
      </c>
      <c r="F8548">
        <v>50225</v>
      </c>
      <c r="G8548">
        <v>4437</v>
      </c>
    </row>
    <row r="8549" spans="1:7">
      <c r="A8549" s="2">
        <v>44048</v>
      </c>
      <c r="B8549" s="2">
        <f t="shared" si="266"/>
        <v>44074</v>
      </c>
      <c r="C8549" s="3">
        <f t="shared" si="267"/>
        <v>1</v>
      </c>
      <c r="D8549" t="s">
        <v>45</v>
      </c>
      <c r="E8549">
        <v>10</v>
      </c>
      <c r="F8549">
        <v>15296</v>
      </c>
      <c r="G8549">
        <v>587</v>
      </c>
    </row>
    <row r="8550" spans="1:7">
      <c r="A8550" s="2">
        <v>44048</v>
      </c>
      <c r="B8550" s="2">
        <f t="shared" si="266"/>
        <v>44074</v>
      </c>
      <c r="C8550" s="3">
        <f t="shared" si="267"/>
        <v>1</v>
      </c>
      <c r="D8550" t="s">
        <v>33</v>
      </c>
      <c r="E8550">
        <v>11</v>
      </c>
      <c r="F8550">
        <v>12443</v>
      </c>
      <c r="G8550">
        <v>587</v>
      </c>
    </row>
    <row r="8551" spans="1:7">
      <c r="A8551" s="2">
        <v>44048</v>
      </c>
      <c r="B8551" s="2">
        <f t="shared" si="266"/>
        <v>44074</v>
      </c>
      <c r="C8551" s="3">
        <f t="shared" si="267"/>
        <v>1</v>
      </c>
      <c r="D8551" t="s">
        <v>15</v>
      </c>
      <c r="E8551">
        <v>12</v>
      </c>
      <c r="F8551">
        <v>502731</v>
      </c>
      <c r="G8551">
        <v>7626</v>
      </c>
    </row>
    <row r="8552" spans="1:7">
      <c r="A8552" s="2">
        <v>44048</v>
      </c>
      <c r="B8552" s="2">
        <f t="shared" si="266"/>
        <v>44074</v>
      </c>
      <c r="C8552" s="3">
        <f t="shared" si="267"/>
        <v>1</v>
      </c>
      <c r="D8552" t="s">
        <v>18</v>
      </c>
      <c r="E8552">
        <v>13</v>
      </c>
      <c r="F8552">
        <v>186395</v>
      </c>
      <c r="G8552">
        <v>3899</v>
      </c>
    </row>
    <row r="8553" spans="1:7">
      <c r="A8553" s="2">
        <v>44048</v>
      </c>
      <c r="B8553" s="2">
        <f t="shared" si="266"/>
        <v>44074</v>
      </c>
      <c r="C8553" s="3">
        <f t="shared" si="267"/>
        <v>1</v>
      </c>
      <c r="D8553" t="s">
        <v>57</v>
      </c>
      <c r="E8553">
        <v>66</v>
      </c>
      <c r="F8553">
        <v>1358</v>
      </c>
      <c r="G8553">
        <v>6</v>
      </c>
    </row>
    <row r="8554" spans="1:7">
      <c r="A8554" s="2">
        <v>44048</v>
      </c>
      <c r="B8554" s="2">
        <f t="shared" si="266"/>
        <v>44074</v>
      </c>
      <c r="C8554" s="3">
        <f t="shared" si="267"/>
        <v>1</v>
      </c>
      <c r="D8554" t="s">
        <v>26</v>
      </c>
      <c r="E8554">
        <v>15</v>
      </c>
      <c r="F8554">
        <v>2740</v>
      </c>
      <c r="G8554">
        <v>26</v>
      </c>
    </row>
    <row r="8555" spans="1:7">
      <c r="A8555" s="2">
        <v>44048</v>
      </c>
      <c r="B8555" s="2">
        <f t="shared" si="266"/>
        <v>44074</v>
      </c>
      <c r="C8555" s="3">
        <f t="shared" si="267"/>
        <v>1</v>
      </c>
      <c r="D8555" t="s">
        <v>53</v>
      </c>
      <c r="E8555">
        <v>16</v>
      </c>
      <c r="F8555">
        <v>22854</v>
      </c>
      <c r="G8555">
        <v>218</v>
      </c>
    </row>
    <row r="8556" spans="1:7">
      <c r="A8556" s="2">
        <v>44048</v>
      </c>
      <c r="B8556" s="2">
        <f t="shared" si="266"/>
        <v>44074</v>
      </c>
      <c r="C8556" s="3">
        <f t="shared" si="267"/>
        <v>1</v>
      </c>
      <c r="D8556" t="s">
        <v>6</v>
      </c>
      <c r="E8556">
        <v>17</v>
      </c>
      <c r="F8556">
        <v>188474</v>
      </c>
      <c r="G8556">
        <v>7776</v>
      </c>
    </row>
    <row r="8557" spans="1:7">
      <c r="A8557" s="2">
        <v>44048</v>
      </c>
      <c r="B8557" s="2">
        <f t="shared" si="266"/>
        <v>44074</v>
      </c>
      <c r="C8557" s="3">
        <f t="shared" si="267"/>
        <v>1</v>
      </c>
      <c r="D8557" t="s">
        <v>27</v>
      </c>
      <c r="E8557">
        <v>18</v>
      </c>
      <c r="F8557">
        <v>71685</v>
      </c>
      <c r="G8557">
        <v>3007</v>
      </c>
    </row>
    <row r="8558" spans="1:7">
      <c r="A8558" s="2">
        <v>44048</v>
      </c>
      <c r="B8558" s="2">
        <f t="shared" si="266"/>
        <v>44074</v>
      </c>
      <c r="C8558" s="3">
        <f t="shared" si="267"/>
        <v>1</v>
      </c>
      <c r="D8558" t="s">
        <v>39</v>
      </c>
      <c r="E8558">
        <v>19</v>
      </c>
      <c r="F8558">
        <v>46836</v>
      </c>
      <c r="G8558">
        <v>900</v>
      </c>
    </row>
    <row r="8559" spans="1:7">
      <c r="A8559" s="2">
        <v>44048</v>
      </c>
      <c r="B8559" s="2">
        <f t="shared" si="266"/>
        <v>44074</v>
      </c>
      <c r="C8559" s="3">
        <f t="shared" si="267"/>
        <v>1</v>
      </c>
      <c r="D8559" t="s">
        <v>34</v>
      </c>
      <c r="E8559">
        <v>20</v>
      </c>
      <c r="F8559">
        <v>30047</v>
      </c>
      <c r="G8559">
        <v>371</v>
      </c>
    </row>
    <row r="8560" spans="1:7">
      <c r="A8560" s="2">
        <v>44048</v>
      </c>
      <c r="B8560" s="2">
        <f t="shared" si="266"/>
        <v>44074</v>
      </c>
      <c r="C8560" s="3">
        <f t="shared" si="267"/>
        <v>1</v>
      </c>
      <c r="D8560" t="s">
        <v>28</v>
      </c>
      <c r="E8560">
        <v>21</v>
      </c>
      <c r="F8560">
        <v>33823</v>
      </c>
      <c r="G8560">
        <v>771</v>
      </c>
    </row>
    <row r="8561" spans="1:7">
      <c r="A8561" s="2">
        <v>44048</v>
      </c>
      <c r="B8561" s="2">
        <f t="shared" si="266"/>
        <v>44074</v>
      </c>
      <c r="C8561" s="3">
        <f t="shared" si="267"/>
        <v>1</v>
      </c>
      <c r="D8561" t="s">
        <v>40</v>
      </c>
      <c r="E8561">
        <v>22</v>
      </c>
      <c r="F8561">
        <v>126061</v>
      </c>
      <c r="G8561">
        <v>4096</v>
      </c>
    </row>
    <row r="8562" spans="1:7">
      <c r="A8562" s="2">
        <v>44048</v>
      </c>
      <c r="B8562" s="2">
        <f t="shared" si="266"/>
        <v>44074</v>
      </c>
      <c r="C8562" s="3">
        <f t="shared" si="267"/>
        <v>1</v>
      </c>
      <c r="D8562" t="s">
        <v>51</v>
      </c>
      <c r="E8562">
        <v>23</v>
      </c>
      <c r="F8562">
        <v>3992</v>
      </c>
      <c r="G8562">
        <v>124</v>
      </c>
    </row>
    <row r="8563" spans="1:7">
      <c r="A8563" s="2">
        <v>44048</v>
      </c>
      <c r="B8563" s="2">
        <f t="shared" si="266"/>
        <v>44074</v>
      </c>
      <c r="C8563" s="3">
        <f t="shared" si="267"/>
        <v>1</v>
      </c>
      <c r="D8563" t="s">
        <v>23</v>
      </c>
      <c r="E8563">
        <v>24</v>
      </c>
      <c r="F8563">
        <v>93000</v>
      </c>
      <c r="G8563">
        <v>3536</v>
      </c>
    </row>
    <row r="8564" spans="1:7">
      <c r="A8564" s="2">
        <v>44048</v>
      </c>
      <c r="B8564" s="2">
        <f t="shared" si="266"/>
        <v>44074</v>
      </c>
      <c r="C8564" s="3">
        <f t="shared" si="267"/>
        <v>1</v>
      </c>
      <c r="D8564" t="s">
        <v>9</v>
      </c>
      <c r="E8564">
        <v>25</v>
      </c>
      <c r="F8564">
        <v>119643</v>
      </c>
      <c r="G8564">
        <v>8659</v>
      </c>
    </row>
    <row r="8565" spans="1:7">
      <c r="A8565" s="2">
        <v>44048</v>
      </c>
      <c r="B8565" s="2">
        <f t="shared" si="266"/>
        <v>44074</v>
      </c>
      <c r="C8565" s="3">
        <f t="shared" si="267"/>
        <v>1</v>
      </c>
      <c r="D8565" t="s">
        <v>42</v>
      </c>
      <c r="E8565">
        <v>26</v>
      </c>
      <c r="F8565">
        <v>94045</v>
      </c>
      <c r="G8565">
        <v>6480</v>
      </c>
    </row>
    <row r="8566" spans="1:7">
      <c r="A8566" s="2">
        <v>44048</v>
      </c>
      <c r="B8566" s="2">
        <f t="shared" si="266"/>
        <v>44074</v>
      </c>
      <c r="C8566" s="3">
        <f t="shared" si="267"/>
        <v>1</v>
      </c>
      <c r="D8566" t="s">
        <v>29</v>
      </c>
      <c r="E8566">
        <v>27</v>
      </c>
      <c r="F8566">
        <v>57820</v>
      </c>
      <c r="G8566">
        <v>1670</v>
      </c>
    </row>
    <row r="8567" spans="1:7">
      <c r="A8567" s="2">
        <v>44048</v>
      </c>
      <c r="B8567" s="2">
        <f t="shared" si="266"/>
        <v>44074</v>
      </c>
      <c r="C8567" s="3">
        <f t="shared" si="267"/>
        <v>1</v>
      </c>
      <c r="D8567" t="s">
        <v>46</v>
      </c>
      <c r="E8567">
        <v>28</v>
      </c>
      <c r="F8567">
        <v>63444</v>
      </c>
      <c r="G8567">
        <v>1804</v>
      </c>
    </row>
    <row r="8568" spans="1:7">
      <c r="A8568" s="2">
        <v>44048</v>
      </c>
      <c r="B8568" s="2">
        <f t="shared" si="266"/>
        <v>44074</v>
      </c>
      <c r="C8568" s="3">
        <f t="shared" si="267"/>
        <v>1</v>
      </c>
      <c r="D8568" t="s">
        <v>35</v>
      </c>
      <c r="E8568">
        <v>29</v>
      </c>
      <c r="F8568">
        <v>55951</v>
      </c>
      <c r="G8568">
        <v>1337</v>
      </c>
    </row>
    <row r="8569" spans="1:7">
      <c r="A8569" s="2">
        <v>44048</v>
      </c>
      <c r="B8569" s="2">
        <f t="shared" si="266"/>
        <v>44074</v>
      </c>
      <c r="C8569" s="3">
        <f t="shared" si="267"/>
        <v>1</v>
      </c>
      <c r="D8569" t="s">
        <v>54</v>
      </c>
      <c r="E8569">
        <v>30</v>
      </c>
      <c r="F8569">
        <v>4481</v>
      </c>
      <c r="G8569">
        <v>65</v>
      </c>
    </row>
    <row r="8570" spans="1:7">
      <c r="A8570" s="2">
        <v>44048</v>
      </c>
      <c r="B8570" s="2">
        <f t="shared" si="266"/>
        <v>44074</v>
      </c>
      <c r="C8570" s="3">
        <f t="shared" si="267"/>
        <v>1</v>
      </c>
      <c r="D8570" t="s">
        <v>12</v>
      </c>
      <c r="E8570">
        <v>31</v>
      </c>
      <c r="F8570">
        <v>27489</v>
      </c>
      <c r="G8570">
        <v>342</v>
      </c>
    </row>
    <row r="8571" spans="1:7">
      <c r="A8571" s="2">
        <v>44048</v>
      </c>
      <c r="B8571" s="2">
        <f t="shared" si="266"/>
        <v>44074</v>
      </c>
      <c r="C8571" s="3">
        <f t="shared" si="267"/>
        <v>1</v>
      </c>
      <c r="D8571" t="s">
        <v>24</v>
      </c>
      <c r="E8571">
        <v>32</v>
      </c>
      <c r="F8571">
        <v>52919</v>
      </c>
      <c r="G8571">
        <v>891</v>
      </c>
    </row>
    <row r="8572" spans="1:7">
      <c r="A8572" s="2">
        <v>44048</v>
      </c>
      <c r="B8572" s="2">
        <f t="shared" si="266"/>
        <v>44074</v>
      </c>
      <c r="C8572" s="3">
        <f t="shared" si="267"/>
        <v>1</v>
      </c>
      <c r="D8572" t="s">
        <v>19</v>
      </c>
      <c r="E8572">
        <v>33</v>
      </c>
      <c r="F8572">
        <v>6719</v>
      </c>
      <c r="G8572">
        <v>418</v>
      </c>
    </row>
    <row r="8573" spans="1:7">
      <c r="A8573" s="2">
        <v>44048</v>
      </c>
      <c r="B8573" s="2">
        <f t="shared" si="266"/>
        <v>44074</v>
      </c>
      <c r="C8573" s="3">
        <f t="shared" si="267"/>
        <v>1</v>
      </c>
      <c r="D8573" t="s">
        <v>21</v>
      </c>
      <c r="E8573">
        <v>34</v>
      </c>
      <c r="F8573">
        <v>185180</v>
      </c>
      <c r="G8573">
        <v>15842</v>
      </c>
    </row>
    <row r="8574" spans="1:7">
      <c r="A8574" s="2">
        <v>44048</v>
      </c>
      <c r="B8574" s="2">
        <f t="shared" si="266"/>
        <v>44074</v>
      </c>
      <c r="C8574" s="3">
        <f t="shared" si="267"/>
        <v>1</v>
      </c>
      <c r="D8574" t="s">
        <v>47</v>
      </c>
      <c r="E8574">
        <v>35</v>
      </c>
      <c r="F8574">
        <v>21566</v>
      </c>
      <c r="G8574">
        <v>667</v>
      </c>
    </row>
    <row r="8575" spans="1:7">
      <c r="A8575" s="2">
        <v>44048</v>
      </c>
      <c r="B8575" s="2">
        <f t="shared" si="266"/>
        <v>44074</v>
      </c>
      <c r="C8575" s="3">
        <f t="shared" si="267"/>
        <v>1</v>
      </c>
      <c r="D8575" t="s">
        <v>16</v>
      </c>
      <c r="E8575">
        <v>36</v>
      </c>
      <c r="F8575">
        <v>422935</v>
      </c>
      <c r="G8575">
        <v>32431</v>
      </c>
    </row>
    <row r="8576" spans="1:7">
      <c r="A8576" s="2">
        <v>44048</v>
      </c>
      <c r="B8576" s="2">
        <f t="shared" si="266"/>
        <v>44074</v>
      </c>
      <c r="C8576" s="3">
        <f t="shared" si="267"/>
        <v>1</v>
      </c>
      <c r="D8576" t="s">
        <v>20</v>
      </c>
      <c r="E8576">
        <v>37</v>
      </c>
      <c r="F8576">
        <v>129454</v>
      </c>
      <c r="G8576">
        <v>2079</v>
      </c>
    </row>
    <row r="8577" spans="1:7">
      <c r="A8577" s="2">
        <v>44048</v>
      </c>
      <c r="B8577" s="2">
        <f t="shared" si="266"/>
        <v>44074</v>
      </c>
      <c r="C8577" s="3">
        <f t="shared" si="267"/>
        <v>1</v>
      </c>
      <c r="D8577" t="s">
        <v>48</v>
      </c>
      <c r="E8577">
        <v>38</v>
      </c>
      <c r="F8577">
        <v>7061</v>
      </c>
      <c r="G8577">
        <v>112</v>
      </c>
    </row>
    <row r="8578" spans="1:7">
      <c r="A8578" s="2">
        <v>44048</v>
      </c>
      <c r="B8578" s="2">
        <f t="shared" si="266"/>
        <v>44074</v>
      </c>
      <c r="C8578" s="3">
        <f t="shared" si="267"/>
        <v>1</v>
      </c>
      <c r="D8578" t="s">
        <v>59</v>
      </c>
      <c r="E8578">
        <v>69</v>
      </c>
      <c r="F8578">
        <v>46</v>
      </c>
      <c r="G8578">
        <v>2</v>
      </c>
    </row>
    <row r="8579" spans="1:7">
      <c r="A8579" s="2">
        <v>44048</v>
      </c>
      <c r="B8579" s="2">
        <f t="shared" si="266"/>
        <v>44074</v>
      </c>
      <c r="C8579" s="3">
        <f t="shared" si="267"/>
        <v>1</v>
      </c>
      <c r="D8579" t="s">
        <v>41</v>
      </c>
      <c r="E8579">
        <v>39</v>
      </c>
      <c r="F8579">
        <v>96305</v>
      </c>
      <c r="G8579">
        <v>3596</v>
      </c>
    </row>
    <row r="8580" spans="1:7">
      <c r="A8580" s="2">
        <v>44048</v>
      </c>
      <c r="B8580" s="2">
        <f t="shared" ref="B8580:B8643" si="268">EOMONTH(A8580,0)</f>
        <v>44074</v>
      </c>
      <c r="C8580" s="3">
        <f t="shared" ref="C8580:C8643" si="269">IF(A8580=B8580,0,1)</f>
        <v>1</v>
      </c>
      <c r="D8580" t="s">
        <v>30</v>
      </c>
      <c r="E8580">
        <v>40</v>
      </c>
      <c r="F8580">
        <v>40555</v>
      </c>
      <c r="G8580">
        <v>583</v>
      </c>
    </row>
    <row r="8581" spans="1:7">
      <c r="A8581" s="2">
        <v>44048</v>
      </c>
      <c r="B8581" s="2">
        <f t="shared" si="268"/>
        <v>44074</v>
      </c>
      <c r="C8581" s="3">
        <f t="shared" si="269"/>
        <v>1</v>
      </c>
      <c r="D8581" t="s">
        <v>14</v>
      </c>
      <c r="E8581">
        <v>41</v>
      </c>
      <c r="F8581">
        <v>19979</v>
      </c>
      <c r="G8581">
        <v>342</v>
      </c>
    </row>
    <row r="8582" spans="1:7">
      <c r="A8582" s="2">
        <v>44048</v>
      </c>
      <c r="B8582" s="2">
        <f t="shared" si="268"/>
        <v>44074</v>
      </c>
      <c r="C8582" s="3">
        <f t="shared" si="269"/>
        <v>1</v>
      </c>
      <c r="D8582" t="s">
        <v>31</v>
      </c>
      <c r="E8582">
        <v>42</v>
      </c>
      <c r="F8582">
        <v>120492</v>
      </c>
      <c r="G8582">
        <v>7310</v>
      </c>
    </row>
    <row r="8583" spans="1:7">
      <c r="A8583" s="2">
        <v>44048</v>
      </c>
      <c r="B8583" s="2">
        <f t="shared" si="268"/>
        <v>44074</v>
      </c>
      <c r="C8583" s="3">
        <f t="shared" si="269"/>
        <v>1</v>
      </c>
      <c r="D8583" t="s">
        <v>55</v>
      </c>
      <c r="E8583">
        <v>72</v>
      </c>
      <c r="F8583">
        <v>19651</v>
      </c>
      <c r="G8583">
        <v>246</v>
      </c>
    </row>
    <row r="8584" spans="1:7">
      <c r="A8584" s="2">
        <v>44048</v>
      </c>
      <c r="B8584" s="2">
        <f t="shared" si="268"/>
        <v>44074</v>
      </c>
      <c r="C8584" s="3">
        <f t="shared" si="269"/>
        <v>1</v>
      </c>
      <c r="D8584" t="s">
        <v>17</v>
      </c>
      <c r="E8584">
        <v>44</v>
      </c>
      <c r="F8584">
        <v>19481</v>
      </c>
      <c r="G8584">
        <v>1012</v>
      </c>
    </row>
    <row r="8585" spans="1:7">
      <c r="A8585" s="2">
        <v>44048</v>
      </c>
      <c r="B8585" s="2">
        <f t="shared" si="268"/>
        <v>44074</v>
      </c>
      <c r="C8585" s="3">
        <f t="shared" si="269"/>
        <v>1</v>
      </c>
      <c r="D8585" t="s">
        <v>32</v>
      </c>
      <c r="E8585">
        <v>45</v>
      </c>
      <c r="F8585">
        <v>95472</v>
      </c>
      <c r="G8585">
        <v>1894</v>
      </c>
    </row>
    <row r="8586" spans="1:7">
      <c r="A8586" s="2">
        <v>44048</v>
      </c>
      <c r="B8586" s="2">
        <f t="shared" si="268"/>
        <v>44074</v>
      </c>
      <c r="C8586" s="3">
        <f t="shared" si="269"/>
        <v>1</v>
      </c>
      <c r="D8586" t="s">
        <v>43</v>
      </c>
      <c r="E8586">
        <v>46</v>
      </c>
      <c r="F8586">
        <v>9168</v>
      </c>
      <c r="G8586">
        <v>137</v>
      </c>
    </row>
    <row r="8587" spans="1:7">
      <c r="A8587" s="2">
        <v>44048</v>
      </c>
      <c r="B8587" s="2">
        <f t="shared" si="268"/>
        <v>44074</v>
      </c>
      <c r="C8587" s="3">
        <f t="shared" si="269"/>
        <v>1</v>
      </c>
      <c r="D8587" t="s">
        <v>25</v>
      </c>
      <c r="E8587">
        <v>47</v>
      </c>
      <c r="F8587">
        <v>111305</v>
      </c>
      <c r="G8587">
        <v>1130</v>
      </c>
    </row>
    <row r="8588" spans="1:7">
      <c r="A8588" s="2">
        <v>44048</v>
      </c>
      <c r="B8588" s="2">
        <f t="shared" si="268"/>
        <v>44074</v>
      </c>
      <c r="C8588" s="3">
        <f t="shared" si="269"/>
        <v>1</v>
      </c>
      <c r="D8588" t="s">
        <v>11</v>
      </c>
      <c r="E8588">
        <v>48</v>
      </c>
      <c r="F8588">
        <v>482467</v>
      </c>
      <c r="G8588">
        <v>8152</v>
      </c>
    </row>
    <row r="8589" spans="1:7">
      <c r="A8589" s="2">
        <v>44048</v>
      </c>
      <c r="B8589" s="2">
        <f t="shared" si="268"/>
        <v>44074</v>
      </c>
      <c r="C8589" s="3">
        <f t="shared" si="269"/>
        <v>1</v>
      </c>
      <c r="D8589" t="s">
        <v>13</v>
      </c>
      <c r="E8589">
        <v>49</v>
      </c>
      <c r="F8589">
        <v>42478</v>
      </c>
      <c r="G8589">
        <v>330</v>
      </c>
    </row>
    <row r="8590" spans="1:7">
      <c r="A8590" s="2">
        <v>44048</v>
      </c>
      <c r="B8590" s="2">
        <f t="shared" si="268"/>
        <v>44074</v>
      </c>
      <c r="C8590" s="3">
        <f t="shared" si="269"/>
        <v>1</v>
      </c>
      <c r="D8590" t="s">
        <v>36</v>
      </c>
      <c r="E8590">
        <v>50</v>
      </c>
      <c r="F8590">
        <v>1436</v>
      </c>
      <c r="G8590">
        <v>57</v>
      </c>
    </row>
    <row r="8591" spans="1:7">
      <c r="A8591" s="2">
        <v>44048</v>
      </c>
      <c r="B8591" s="2">
        <f t="shared" si="268"/>
        <v>44074</v>
      </c>
      <c r="C8591" s="3">
        <f t="shared" si="269"/>
        <v>1</v>
      </c>
      <c r="D8591" t="s">
        <v>56</v>
      </c>
      <c r="E8591">
        <v>78</v>
      </c>
      <c r="F8591">
        <v>501</v>
      </c>
      <c r="G8591">
        <v>9</v>
      </c>
    </row>
    <row r="8592" spans="1:7">
      <c r="A8592" s="2">
        <v>44048</v>
      </c>
      <c r="B8592" s="2">
        <f t="shared" si="268"/>
        <v>44074</v>
      </c>
      <c r="C8592" s="3">
        <f t="shared" si="269"/>
        <v>1</v>
      </c>
      <c r="D8592" t="s">
        <v>37</v>
      </c>
      <c r="E8592">
        <v>51</v>
      </c>
      <c r="F8592">
        <v>95049</v>
      </c>
      <c r="G8592">
        <v>2274</v>
      </c>
    </row>
    <row r="8593" spans="1:7">
      <c r="A8593" s="2">
        <v>44048</v>
      </c>
      <c r="B8593" s="2">
        <f t="shared" si="268"/>
        <v>44074</v>
      </c>
      <c r="C8593" s="3">
        <f t="shared" si="269"/>
        <v>1</v>
      </c>
      <c r="D8593" t="s">
        <v>5</v>
      </c>
      <c r="E8593">
        <v>53</v>
      </c>
      <c r="F8593">
        <v>62389</v>
      </c>
      <c r="G8593">
        <v>1704</v>
      </c>
    </row>
    <row r="8594" spans="1:7">
      <c r="A8594" s="2">
        <v>44048</v>
      </c>
      <c r="B8594" s="2">
        <f t="shared" si="268"/>
        <v>44074</v>
      </c>
      <c r="C8594" s="3">
        <f t="shared" si="269"/>
        <v>1</v>
      </c>
      <c r="D8594" t="s">
        <v>58</v>
      </c>
      <c r="E8594">
        <v>54</v>
      </c>
      <c r="F8594">
        <v>7159</v>
      </c>
      <c r="G8594">
        <v>124</v>
      </c>
    </row>
    <row r="8595" spans="1:7">
      <c r="A8595" s="2">
        <v>44048</v>
      </c>
      <c r="B8595" s="2">
        <f t="shared" si="268"/>
        <v>44074</v>
      </c>
      <c r="C8595" s="3">
        <f t="shared" si="269"/>
        <v>1</v>
      </c>
      <c r="D8595" t="s">
        <v>10</v>
      </c>
      <c r="E8595">
        <v>55</v>
      </c>
      <c r="F8595">
        <v>61247</v>
      </c>
      <c r="G8595">
        <v>979</v>
      </c>
    </row>
    <row r="8596" spans="1:7">
      <c r="A8596" s="2">
        <v>44048</v>
      </c>
      <c r="B8596" s="2">
        <f t="shared" si="268"/>
        <v>44074</v>
      </c>
      <c r="C8596" s="3">
        <f t="shared" si="269"/>
        <v>1</v>
      </c>
      <c r="D8596" t="s">
        <v>49</v>
      </c>
      <c r="E8596">
        <v>56</v>
      </c>
      <c r="F8596">
        <v>2923</v>
      </c>
      <c r="G8596">
        <v>27</v>
      </c>
    </row>
    <row r="8597" spans="1:7">
      <c r="A8597" s="2">
        <v>44049</v>
      </c>
      <c r="B8597" s="2">
        <f t="shared" si="268"/>
        <v>44074</v>
      </c>
      <c r="C8597" s="3">
        <f t="shared" si="269"/>
        <v>1</v>
      </c>
      <c r="D8597" t="s">
        <v>52</v>
      </c>
      <c r="E8597">
        <v>1</v>
      </c>
      <c r="F8597">
        <v>96592</v>
      </c>
      <c r="G8597">
        <v>1714</v>
      </c>
    </row>
    <row r="8598" spans="1:7">
      <c r="A8598" s="2">
        <v>44049</v>
      </c>
      <c r="B8598" s="2">
        <f t="shared" si="268"/>
        <v>44074</v>
      </c>
      <c r="C8598" s="3">
        <f t="shared" si="269"/>
        <v>1</v>
      </c>
      <c r="D8598" t="s">
        <v>50</v>
      </c>
      <c r="E8598">
        <v>2</v>
      </c>
      <c r="F8598">
        <v>4221</v>
      </c>
      <c r="G8598">
        <v>23</v>
      </c>
    </row>
    <row r="8599" spans="1:7">
      <c r="A8599" s="2">
        <v>44049</v>
      </c>
      <c r="B8599" s="2">
        <f t="shared" si="268"/>
        <v>44074</v>
      </c>
      <c r="C8599" s="3">
        <f t="shared" si="269"/>
        <v>1</v>
      </c>
      <c r="D8599" t="s">
        <v>8</v>
      </c>
      <c r="E8599">
        <v>4</v>
      </c>
      <c r="F8599">
        <v>183744</v>
      </c>
      <c r="G8599">
        <v>4005</v>
      </c>
    </row>
    <row r="8600" spans="1:7">
      <c r="A8600" s="2">
        <v>44049</v>
      </c>
      <c r="B8600" s="2">
        <f t="shared" si="268"/>
        <v>44074</v>
      </c>
      <c r="C8600" s="3">
        <f t="shared" si="269"/>
        <v>1</v>
      </c>
      <c r="D8600" t="s">
        <v>44</v>
      </c>
      <c r="E8600">
        <v>5</v>
      </c>
      <c r="F8600">
        <v>47028</v>
      </c>
      <c r="G8600">
        <v>515</v>
      </c>
    </row>
    <row r="8601" spans="1:7">
      <c r="A8601" s="2">
        <v>44049</v>
      </c>
      <c r="B8601" s="2">
        <f t="shared" si="268"/>
        <v>44074</v>
      </c>
      <c r="C8601" s="3">
        <f t="shared" si="269"/>
        <v>1</v>
      </c>
      <c r="D8601" t="s">
        <v>7</v>
      </c>
      <c r="E8601">
        <v>6</v>
      </c>
      <c r="F8601">
        <v>541013</v>
      </c>
      <c r="G8601">
        <v>10014</v>
      </c>
    </row>
    <row r="8602" spans="1:7">
      <c r="A8602" s="2">
        <v>44049</v>
      </c>
      <c r="B8602" s="2">
        <f t="shared" si="268"/>
        <v>44074</v>
      </c>
      <c r="C8602" s="3">
        <f t="shared" si="269"/>
        <v>1</v>
      </c>
      <c r="D8602" t="s">
        <v>22</v>
      </c>
      <c r="E8602">
        <v>8</v>
      </c>
      <c r="F8602">
        <v>49633</v>
      </c>
      <c r="G8602">
        <v>1857</v>
      </c>
    </row>
    <row r="8603" spans="1:7">
      <c r="A8603" s="2">
        <v>44049</v>
      </c>
      <c r="B8603" s="2">
        <f t="shared" si="268"/>
        <v>44074</v>
      </c>
      <c r="C8603" s="3">
        <f t="shared" si="269"/>
        <v>1</v>
      </c>
      <c r="D8603" t="s">
        <v>38</v>
      </c>
      <c r="E8603">
        <v>9</v>
      </c>
      <c r="F8603">
        <v>50245</v>
      </c>
      <c r="G8603">
        <v>4437</v>
      </c>
    </row>
    <row r="8604" spans="1:7">
      <c r="A8604" s="2">
        <v>44049</v>
      </c>
      <c r="B8604" s="2">
        <f t="shared" si="268"/>
        <v>44074</v>
      </c>
      <c r="C8604" s="3">
        <f t="shared" si="269"/>
        <v>1</v>
      </c>
      <c r="D8604" t="s">
        <v>45</v>
      </c>
      <c r="E8604">
        <v>10</v>
      </c>
      <c r="F8604">
        <v>15365</v>
      </c>
      <c r="G8604">
        <v>587</v>
      </c>
    </row>
    <row r="8605" spans="1:7">
      <c r="A8605" s="2">
        <v>44049</v>
      </c>
      <c r="B8605" s="2">
        <f t="shared" si="268"/>
        <v>44074</v>
      </c>
      <c r="C8605" s="3">
        <f t="shared" si="269"/>
        <v>1</v>
      </c>
      <c r="D8605" t="s">
        <v>33</v>
      </c>
      <c r="E8605">
        <v>11</v>
      </c>
      <c r="F8605">
        <v>12518</v>
      </c>
      <c r="G8605">
        <v>587</v>
      </c>
    </row>
    <row r="8606" spans="1:7">
      <c r="A8606" s="2">
        <v>44049</v>
      </c>
      <c r="B8606" s="2">
        <f t="shared" si="268"/>
        <v>44074</v>
      </c>
      <c r="C8606" s="3">
        <f t="shared" si="269"/>
        <v>1</v>
      </c>
      <c r="D8606" t="s">
        <v>15</v>
      </c>
      <c r="E8606">
        <v>12</v>
      </c>
      <c r="F8606">
        <v>510381</v>
      </c>
      <c r="G8606">
        <v>7746</v>
      </c>
    </row>
    <row r="8607" spans="1:7">
      <c r="A8607" s="2">
        <v>44049</v>
      </c>
      <c r="B8607" s="2">
        <f t="shared" si="268"/>
        <v>44074</v>
      </c>
      <c r="C8607" s="3">
        <f t="shared" si="269"/>
        <v>1</v>
      </c>
      <c r="D8607" t="s">
        <v>18</v>
      </c>
      <c r="E8607">
        <v>13</v>
      </c>
      <c r="F8607">
        <v>189300</v>
      </c>
      <c r="G8607">
        <v>3942</v>
      </c>
    </row>
    <row r="8608" spans="1:7">
      <c r="A8608" s="2">
        <v>44049</v>
      </c>
      <c r="B8608" s="2">
        <f t="shared" si="268"/>
        <v>44074</v>
      </c>
      <c r="C8608" s="3">
        <f t="shared" si="269"/>
        <v>1</v>
      </c>
      <c r="D8608" t="s">
        <v>57</v>
      </c>
      <c r="E8608">
        <v>66</v>
      </c>
      <c r="F8608">
        <v>1366</v>
      </c>
      <c r="G8608">
        <v>6</v>
      </c>
    </row>
    <row r="8609" spans="1:7">
      <c r="A8609" s="2">
        <v>44049</v>
      </c>
      <c r="B8609" s="2">
        <f t="shared" si="268"/>
        <v>44074</v>
      </c>
      <c r="C8609" s="3">
        <f t="shared" si="269"/>
        <v>1</v>
      </c>
      <c r="D8609" t="s">
        <v>26</v>
      </c>
      <c r="E8609">
        <v>15</v>
      </c>
      <c r="F8609">
        <v>2891</v>
      </c>
      <c r="G8609">
        <v>28</v>
      </c>
    </row>
    <row r="8610" spans="1:7">
      <c r="A8610" s="2">
        <v>44049</v>
      </c>
      <c r="B8610" s="2">
        <f t="shared" si="268"/>
        <v>44074</v>
      </c>
      <c r="C8610" s="3">
        <f t="shared" si="269"/>
        <v>1</v>
      </c>
      <c r="D8610" t="s">
        <v>53</v>
      </c>
      <c r="E8610">
        <v>16</v>
      </c>
      <c r="F8610">
        <v>23510</v>
      </c>
      <c r="G8610">
        <v>227</v>
      </c>
    </row>
    <row r="8611" spans="1:7">
      <c r="A8611" s="2">
        <v>44049</v>
      </c>
      <c r="B8611" s="2">
        <f t="shared" si="268"/>
        <v>44074</v>
      </c>
      <c r="C8611" s="3">
        <f t="shared" si="269"/>
        <v>1</v>
      </c>
      <c r="D8611" t="s">
        <v>6</v>
      </c>
      <c r="E8611">
        <v>17</v>
      </c>
      <c r="F8611">
        <v>190465</v>
      </c>
      <c r="G8611">
        <v>7796</v>
      </c>
    </row>
    <row r="8612" spans="1:7">
      <c r="A8612" s="2">
        <v>44049</v>
      </c>
      <c r="B8612" s="2">
        <f t="shared" si="268"/>
        <v>44074</v>
      </c>
      <c r="C8612" s="3">
        <f t="shared" si="269"/>
        <v>1</v>
      </c>
      <c r="D8612" t="s">
        <v>27</v>
      </c>
      <c r="E8612">
        <v>18</v>
      </c>
      <c r="F8612">
        <v>72741</v>
      </c>
      <c r="G8612">
        <v>3013</v>
      </c>
    </row>
    <row r="8613" spans="1:7">
      <c r="A8613" s="2">
        <v>44049</v>
      </c>
      <c r="B8613" s="2">
        <f t="shared" si="268"/>
        <v>44074</v>
      </c>
      <c r="C8613" s="3">
        <f t="shared" si="269"/>
        <v>1</v>
      </c>
      <c r="D8613" t="s">
        <v>39</v>
      </c>
      <c r="E8613">
        <v>19</v>
      </c>
      <c r="F8613">
        <v>47559</v>
      </c>
      <c r="G8613">
        <v>912</v>
      </c>
    </row>
    <row r="8614" spans="1:7">
      <c r="A8614" s="2">
        <v>44049</v>
      </c>
      <c r="B8614" s="2">
        <f t="shared" si="268"/>
        <v>44074</v>
      </c>
      <c r="C8614" s="3">
        <f t="shared" si="269"/>
        <v>1</v>
      </c>
      <c r="D8614" t="s">
        <v>34</v>
      </c>
      <c r="E8614">
        <v>20</v>
      </c>
      <c r="F8614">
        <v>30153</v>
      </c>
      <c r="G8614">
        <v>376</v>
      </c>
    </row>
    <row r="8615" spans="1:7">
      <c r="A8615" s="2">
        <v>44049</v>
      </c>
      <c r="B8615" s="2">
        <f t="shared" si="268"/>
        <v>44074</v>
      </c>
      <c r="C8615" s="3">
        <f t="shared" si="269"/>
        <v>1</v>
      </c>
      <c r="D8615" t="s">
        <v>28</v>
      </c>
      <c r="E8615">
        <v>21</v>
      </c>
      <c r="F8615">
        <v>34435</v>
      </c>
      <c r="G8615">
        <v>780</v>
      </c>
    </row>
    <row r="8616" spans="1:7">
      <c r="A8616" s="2">
        <v>44049</v>
      </c>
      <c r="B8616" s="2">
        <f t="shared" si="268"/>
        <v>44074</v>
      </c>
      <c r="C8616" s="3">
        <f t="shared" si="269"/>
        <v>1</v>
      </c>
      <c r="D8616" t="s">
        <v>40</v>
      </c>
      <c r="E8616">
        <v>22</v>
      </c>
      <c r="F8616">
        <v>127364</v>
      </c>
      <c r="G8616">
        <v>4146</v>
      </c>
    </row>
    <row r="8617" spans="1:7">
      <c r="A8617" s="2">
        <v>44049</v>
      </c>
      <c r="B8617" s="2">
        <f t="shared" si="268"/>
        <v>44074</v>
      </c>
      <c r="C8617" s="3">
        <f t="shared" si="269"/>
        <v>1</v>
      </c>
      <c r="D8617" t="s">
        <v>51</v>
      </c>
      <c r="E8617">
        <v>23</v>
      </c>
      <c r="F8617">
        <v>3997</v>
      </c>
      <c r="G8617">
        <v>124</v>
      </c>
    </row>
    <row r="8618" spans="1:7">
      <c r="A8618" s="2">
        <v>44049</v>
      </c>
      <c r="B8618" s="2">
        <f t="shared" si="268"/>
        <v>44074</v>
      </c>
      <c r="C8618" s="3">
        <f t="shared" si="269"/>
        <v>1</v>
      </c>
      <c r="D8618" t="s">
        <v>23</v>
      </c>
      <c r="E8618">
        <v>24</v>
      </c>
      <c r="F8618">
        <v>93598</v>
      </c>
      <c r="G8618">
        <v>3551</v>
      </c>
    </row>
    <row r="8619" spans="1:7">
      <c r="A8619" s="2">
        <v>44049</v>
      </c>
      <c r="B8619" s="2">
        <f t="shared" si="268"/>
        <v>44074</v>
      </c>
      <c r="C8619" s="3">
        <f t="shared" si="269"/>
        <v>1</v>
      </c>
      <c r="D8619" t="s">
        <v>9</v>
      </c>
      <c r="E8619">
        <v>25</v>
      </c>
      <c r="F8619">
        <v>119874</v>
      </c>
      <c r="G8619">
        <v>8691</v>
      </c>
    </row>
    <row r="8620" spans="1:7">
      <c r="A8620" s="2">
        <v>44049</v>
      </c>
      <c r="B8620" s="2">
        <f t="shared" si="268"/>
        <v>44074</v>
      </c>
      <c r="C8620" s="3">
        <f t="shared" si="269"/>
        <v>1</v>
      </c>
      <c r="D8620" t="s">
        <v>42</v>
      </c>
      <c r="E8620">
        <v>26</v>
      </c>
      <c r="F8620">
        <v>94819</v>
      </c>
      <c r="G8620">
        <v>6508</v>
      </c>
    </row>
    <row r="8621" spans="1:7">
      <c r="A8621" s="2">
        <v>44049</v>
      </c>
      <c r="B8621" s="2">
        <f t="shared" si="268"/>
        <v>44074</v>
      </c>
      <c r="C8621" s="3">
        <f t="shared" si="269"/>
        <v>1</v>
      </c>
      <c r="D8621" t="s">
        <v>29</v>
      </c>
      <c r="E8621">
        <v>27</v>
      </c>
      <c r="F8621">
        <v>58681</v>
      </c>
      <c r="G8621">
        <v>1677</v>
      </c>
    </row>
    <row r="8622" spans="1:7">
      <c r="A8622" s="2">
        <v>44049</v>
      </c>
      <c r="B8622" s="2">
        <f t="shared" si="268"/>
        <v>44074</v>
      </c>
      <c r="C8622" s="3">
        <f t="shared" si="269"/>
        <v>1</v>
      </c>
      <c r="D8622" t="s">
        <v>46</v>
      </c>
      <c r="E8622">
        <v>28</v>
      </c>
      <c r="F8622">
        <v>64400</v>
      </c>
      <c r="G8622">
        <v>1825</v>
      </c>
    </row>
    <row r="8623" spans="1:7">
      <c r="A8623" s="2">
        <v>44049</v>
      </c>
      <c r="B8623" s="2">
        <f t="shared" si="268"/>
        <v>44074</v>
      </c>
      <c r="C8623" s="3">
        <f t="shared" si="269"/>
        <v>1</v>
      </c>
      <c r="D8623" t="s">
        <v>35</v>
      </c>
      <c r="E8623">
        <v>29</v>
      </c>
      <c r="F8623">
        <v>57175</v>
      </c>
      <c r="G8623">
        <v>1349</v>
      </c>
    </row>
    <row r="8624" spans="1:7">
      <c r="A8624" s="2">
        <v>44049</v>
      </c>
      <c r="B8624" s="2">
        <f t="shared" si="268"/>
        <v>44074</v>
      </c>
      <c r="C8624" s="3">
        <f t="shared" si="269"/>
        <v>1</v>
      </c>
      <c r="D8624" t="s">
        <v>54</v>
      </c>
      <c r="E8624">
        <v>30</v>
      </c>
      <c r="F8624">
        <v>4621</v>
      </c>
      <c r="G8624">
        <v>66</v>
      </c>
    </row>
    <row r="8625" spans="1:7">
      <c r="A8625" s="2">
        <v>44049</v>
      </c>
      <c r="B8625" s="2">
        <f t="shared" si="268"/>
        <v>44074</v>
      </c>
      <c r="C8625" s="3">
        <f t="shared" si="269"/>
        <v>1</v>
      </c>
      <c r="D8625" t="s">
        <v>12</v>
      </c>
      <c r="E8625">
        <v>31</v>
      </c>
      <c r="F8625">
        <v>27821</v>
      </c>
      <c r="G8625">
        <v>347</v>
      </c>
    </row>
    <row r="8626" spans="1:7">
      <c r="A8626" s="2">
        <v>44049</v>
      </c>
      <c r="B8626" s="2">
        <f t="shared" si="268"/>
        <v>44074</v>
      </c>
      <c r="C8626" s="3">
        <f t="shared" si="269"/>
        <v>1</v>
      </c>
      <c r="D8626" t="s">
        <v>24</v>
      </c>
      <c r="E8626">
        <v>32</v>
      </c>
      <c r="F8626">
        <v>53705</v>
      </c>
      <c r="G8626">
        <v>901</v>
      </c>
    </row>
    <row r="8627" spans="1:7">
      <c r="A8627" s="2">
        <v>44049</v>
      </c>
      <c r="B8627" s="2">
        <f t="shared" si="268"/>
        <v>44074</v>
      </c>
      <c r="C8627" s="3">
        <f t="shared" si="269"/>
        <v>1</v>
      </c>
      <c r="D8627" t="s">
        <v>19</v>
      </c>
      <c r="E8627">
        <v>33</v>
      </c>
      <c r="F8627">
        <v>6742</v>
      </c>
      <c r="G8627">
        <v>419</v>
      </c>
    </row>
    <row r="8628" spans="1:7">
      <c r="A8628" s="2">
        <v>44049</v>
      </c>
      <c r="B8628" s="2">
        <f t="shared" si="268"/>
        <v>44074</v>
      </c>
      <c r="C8628" s="3">
        <f t="shared" si="269"/>
        <v>1</v>
      </c>
      <c r="D8628" t="s">
        <v>21</v>
      </c>
      <c r="E8628">
        <v>34</v>
      </c>
      <c r="F8628">
        <v>185554</v>
      </c>
      <c r="G8628">
        <v>15849</v>
      </c>
    </row>
    <row r="8629" spans="1:7">
      <c r="A8629" s="2">
        <v>44049</v>
      </c>
      <c r="B8629" s="2">
        <f t="shared" si="268"/>
        <v>44074</v>
      </c>
      <c r="C8629" s="3">
        <f t="shared" si="269"/>
        <v>1</v>
      </c>
      <c r="D8629" t="s">
        <v>47</v>
      </c>
      <c r="E8629">
        <v>35</v>
      </c>
      <c r="F8629">
        <v>21773</v>
      </c>
      <c r="G8629">
        <v>669</v>
      </c>
    </row>
    <row r="8630" spans="1:7">
      <c r="A8630" s="2">
        <v>44049</v>
      </c>
      <c r="B8630" s="2">
        <f t="shared" si="268"/>
        <v>44074</v>
      </c>
      <c r="C8630" s="3">
        <f t="shared" si="269"/>
        <v>1</v>
      </c>
      <c r="D8630" t="s">
        <v>16</v>
      </c>
      <c r="E8630">
        <v>36</v>
      </c>
      <c r="F8630">
        <v>423629</v>
      </c>
      <c r="G8630">
        <v>32329</v>
      </c>
    </row>
    <row r="8631" spans="1:7">
      <c r="A8631" s="2">
        <v>44049</v>
      </c>
      <c r="B8631" s="2">
        <f t="shared" si="268"/>
        <v>44074</v>
      </c>
      <c r="C8631" s="3">
        <f t="shared" si="269"/>
        <v>1</v>
      </c>
      <c r="D8631" t="s">
        <v>20</v>
      </c>
      <c r="E8631">
        <v>37</v>
      </c>
      <c r="F8631">
        <v>131478</v>
      </c>
      <c r="G8631">
        <v>2122</v>
      </c>
    </row>
    <row r="8632" spans="1:7">
      <c r="A8632" s="2">
        <v>44049</v>
      </c>
      <c r="B8632" s="2">
        <f t="shared" si="268"/>
        <v>44074</v>
      </c>
      <c r="C8632" s="3">
        <f t="shared" si="269"/>
        <v>1</v>
      </c>
      <c r="D8632" t="s">
        <v>48</v>
      </c>
      <c r="E8632">
        <v>38</v>
      </c>
      <c r="F8632">
        <v>7181</v>
      </c>
      <c r="G8632">
        <v>113</v>
      </c>
    </row>
    <row r="8633" spans="1:7">
      <c r="A8633" s="2">
        <v>44049</v>
      </c>
      <c r="B8633" s="2">
        <f t="shared" si="268"/>
        <v>44074</v>
      </c>
      <c r="C8633" s="3">
        <f t="shared" si="269"/>
        <v>1</v>
      </c>
      <c r="D8633" t="s">
        <v>59</v>
      </c>
      <c r="E8633">
        <v>69</v>
      </c>
      <c r="F8633">
        <v>47</v>
      </c>
      <c r="G8633">
        <v>2</v>
      </c>
    </row>
    <row r="8634" spans="1:7">
      <c r="A8634" s="2">
        <v>44049</v>
      </c>
      <c r="B8634" s="2">
        <f t="shared" si="268"/>
        <v>44074</v>
      </c>
      <c r="C8634" s="3">
        <f t="shared" si="269"/>
        <v>1</v>
      </c>
      <c r="D8634" t="s">
        <v>41</v>
      </c>
      <c r="E8634">
        <v>39</v>
      </c>
      <c r="F8634">
        <v>97471</v>
      </c>
      <c r="G8634">
        <v>3618</v>
      </c>
    </row>
    <row r="8635" spans="1:7">
      <c r="A8635" s="2">
        <v>44049</v>
      </c>
      <c r="B8635" s="2">
        <f t="shared" si="268"/>
        <v>44074</v>
      </c>
      <c r="C8635" s="3">
        <f t="shared" si="269"/>
        <v>1</v>
      </c>
      <c r="D8635" t="s">
        <v>30</v>
      </c>
      <c r="E8635">
        <v>40</v>
      </c>
      <c r="F8635">
        <v>41395</v>
      </c>
      <c r="G8635">
        <v>593</v>
      </c>
    </row>
    <row r="8636" spans="1:7">
      <c r="A8636" s="2">
        <v>44049</v>
      </c>
      <c r="B8636" s="2">
        <f t="shared" si="268"/>
        <v>44074</v>
      </c>
      <c r="C8636" s="3">
        <f t="shared" si="269"/>
        <v>1</v>
      </c>
      <c r="D8636" t="s">
        <v>14</v>
      </c>
      <c r="E8636">
        <v>41</v>
      </c>
      <c r="F8636">
        <v>20250</v>
      </c>
      <c r="G8636">
        <v>343</v>
      </c>
    </row>
    <row r="8637" spans="1:7">
      <c r="A8637" s="2">
        <v>44049</v>
      </c>
      <c r="B8637" s="2">
        <f t="shared" si="268"/>
        <v>44074</v>
      </c>
      <c r="C8637" s="3">
        <f t="shared" si="269"/>
        <v>1</v>
      </c>
      <c r="D8637" t="s">
        <v>31</v>
      </c>
      <c r="E8637">
        <v>42</v>
      </c>
      <c r="F8637">
        <v>121294</v>
      </c>
      <c r="G8637">
        <v>7340</v>
      </c>
    </row>
    <row r="8638" spans="1:7">
      <c r="A8638" s="2">
        <v>44049</v>
      </c>
      <c r="B8638" s="2">
        <f t="shared" si="268"/>
        <v>44074</v>
      </c>
      <c r="C8638" s="3">
        <f t="shared" si="269"/>
        <v>1</v>
      </c>
      <c r="D8638" t="s">
        <v>55</v>
      </c>
      <c r="E8638">
        <v>72</v>
      </c>
      <c r="F8638">
        <v>19934</v>
      </c>
      <c r="G8638">
        <v>258</v>
      </c>
    </row>
    <row r="8639" spans="1:7">
      <c r="A8639" s="2">
        <v>44049</v>
      </c>
      <c r="B8639" s="2">
        <f t="shared" si="268"/>
        <v>44074</v>
      </c>
      <c r="C8639" s="3">
        <f t="shared" si="269"/>
        <v>1</v>
      </c>
      <c r="D8639" t="s">
        <v>17</v>
      </c>
      <c r="E8639">
        <v>44</v>
      </c>
      <c r="F8639">
        <v>19611</v>
      </c>
      <c r="G8639">
        <v>1014</v>
      </c>
    </row>
    <row r="8640" spans="1:7">
      <c r="A8640" s="2">
        <v>44049</v>
      </c>
      <c r="B8640" s="2">
        <f t="shared" si="268"/>
        <v>44074</v>
      </c>
      <c r="C8640" s="3">
        <f t="shared" si="269"/>
        <v>1</v>
      </c>
      <c r="D8640" t="s">
        <v>32</v>
      </c>
      <c r="E8640">
        <v>45</v>
      </c>
      <c r="F8640">
        <v>96797</v>
      </c>
      <c r="G8640">
        <v>1943</v>
      </c>
    </row>
    <row r="8641" spans="1:7">
      <c r="A8641" s="2">
        <v>44049</v>
      </c>
      <c r="B8641" s="2">
        <f t="shared" si="268"/>
        <v>44074</v>
      </c>
      <c r="C8641" s="3">
        <f t="shared" si="269"/>
        <v>1</v>
      </c>
      <c r="D8641" t="s">
        <v>43</v>
      </c>
      <c r="E8641">
        <v>46</v>
      </c>
      <c r="F8641">
        <v>9273</v>
      </c>
      <c r="G8641">
        <v>141</v>
      </c>
    </row>
    <row r="8642" spans="1:7">
      <c r="A8642" s="2">
        <v>44049</v>
      </c>
      <c r="B8642" s="2">
        <f t="shared" si="268"/>
        <v>44074</v>
      </c>
      <c r="C8642" s="3">
        <f t="shared" si="269"/>
        <v>1</v>
      </c>
      <c r="D8642" t="s">
        <v>25</v>
      </c>
      <c r="E8642">
        <v>47</v>
      </c>
      <c r="F8642">
        <v>113519</v>
      </c>
      <c r="G8642">
        <v>1170</v>
      </c>
    </row>
    <row r="8643" spans="1:7">
      <c r="A8643" s="2">
        <v>44049</v>
      </c>
      <c r="B8643" s="2">
        <f t="shared" si="268"/>
        <v>44074</v>
      </c>
      <c r="C8643" s="3">
        <f t="shared" si="269"/>
        <v>1</v>
      </c>
      <c r="D8643" t="s">
        <v>11</v>
      </c>
      <c r="E8643">
        <v>48</v>
      </c>
      <c r="F8643">
        <v>490102</v>
      </c>
      <c r="G8643">
        <v>8400</v>
      </c>
    </row>
    <row r="8644" spans="1:7">
      <c r="A8644" s="2">
        <v>44049</v>
      </c>
      <c r="B8644" s="2">
        <f t="shared" ref="B8644:B8707" si="270">EOMONTH(A8644,0)</f>
        <v>44074</v>
      </c>
      <c r="C8644" s="3">
        <f t="shared" ref="C8644:C8707" si="271">IF(A8644=B8644,0,1)</f>
        <v>1</v>
      </c>
      <c r="D8644" t="s">
        <v>13</v>
      </c>
      <c r="E8644">
        <v>49</v>
      </c>
      <c r="F8644">
        <v>43032</v>
      </c>
      <c r="G8644">
        <v>332</v>
      </c>
    </row>
    <row r="8645" spans="1:7">
      <c r="A8645" s="2">
        <v>44049</v>
      </c>
      <c r="B8645" s="2">
        <f t="shared" si="270"/>
        <v>44074</v>
      </c>
      <c r="C8645" s="3">
        <f t="shared" si="271"/>
        <v>1</v>
      </c>
      <c r="D8645" t="s">
        <v>36</v>
      </c>
      <c r="E8645">
        <v>50</v>
      </c>
      <c r="F8645">
        <v>1445</v>
      </c>
      <c r="G8645">
        <v>58</v>
      </c>
    </row>
    <row r="8646" spans="1:7">
      <c r="A8646" s="2">
        <v>44049</v>
      </c>
      <c r="B8646" s="2">
        <f t="shared" si="270"/>
        <v>44074</v>
      </c>
      <c r="C8646" s="3">
        <f t="shared" si="271"/>
        <v>1</v>
      </c>
      <c r="D8646" t="s">
        <v>56</v>
      </c>
      <c r="E8646">
        <v>78</v>
      </c>
      <c r="F8646">
        <v>522</v>
      </c>
      <c r="G8646">
        <v>9</v>
      </c>
    </row>
    <row r="8647" spans="1:7">
      <c r="A8647" s="2">
        <v>44049</v>
      </c>
      <c r="B8647" s="2">
        <f t="shared" si="270"/>
        <v>44074</v>
      </c>
      <c r="C8647" s="3">
        <f t="shared" si="271"/>
        <v>1</v>
      </c>
      <c r="D8647" t="s">
        <v>37</v>
      </c>
      <c r="E8647">
        <v>51</v>
      </c>
      <c r="F8647">
        <v>95867</v>
      </c>
      <c r="G8647">
        <v>2299</v>
      </c>
    </row>
    <row r="8648" spans="1:7">
      <c r="A8648" s="2">
        <v>44049</v>
      </c>
      <c r="B8648" s="2">
        <f t="shared" si="270"/>
        <v>44074</v>
      </c>
      <c r="C8648" s="3">
        <f t="shared" si="271"/>
        <v>1</v>
      </c>
      <c r="D8648" t="s">
        <v>5</v>
      </c>
      <c r="E8648">
        <v>53</v>
      </c>
      <c r="F8648">
        <v>63056</v>
      </c>
      <c r="G8648">
        <v>1715</v>
      </c>
    </row>
    <row r="8649" spans="1:7">
      <c r="A8649" s="2">
        <v>44049</v>
      </c>
      <c r="B8649" s="2">
        <f t="shared" si="270"/>
        <v>44074</v>
      </c>
      <c r="C8649" s="3">
        <f t="shared" si="271"/>
        <v>1</v>
      </c>
      <c r="D8649" t="s">
        <v>58</v>
      </c>
      <c r="E8649">
        <v>54</v>
      </c>
      <c r="F8649">
        <v>7277</v>
      </c>
      <c r="G8649">
        <v>124</v>
      </c>
    </row>
    <row r="8650" spans="1:7">
      <c r="A8650" s="2">
        <v>44049</v>
      </c>
      <c r="B8650" s="2">
        <f t="shared" si="270"/>
        <v>44074</v>
      </c>
      <c r="C8650" s="3">
        <f t="shared" si="271"/>
        <v>1</v>
      </c>
      <c r="D8650" t="s">
        <v>10</v>
      </c>
      <c r="E8650">
        <v>55</v>
      </c>
      <c r="F8650">
        <v>62139</v>
      </c>
      <c r="G8650">
        <v>988</v>
      </c>
    </row>
    <row r="8651" spans="1:7">
      <c r="A8651" s="2">
        <v>44049</v>
      </c>
      <c r="B8651" s="2">
        <f t="shared" si="270"/>
        <v>44074</v>
      </c>
      <c r="C8651" s="3">
        <f t="shared" si="271"/>
        <v>1</v>
      </c>
      <c r="D8651" t="s">
        <v>49</v>
      </c>
      <c r="E8651">
        <v>56</v>
      </c>
      <c r="F8651">
        <v>2958</v>
      </c>
      <c r="G8651">
        <v>27</v>
      </c>
    </row>
    <row r="8652" spans="1:7">
      <c r="A8652" s="2">
        <v>44050</v>
      </c>
      <c r="B8652" s="2">
        <f t="shared" si="270"/>
        <v>44074</v>
      </c>
      <c r="C8652" s="3">
        <f t="shared" si="271"/>
        <v>1</v>
      </c>
      <c r="D8652" t="s">
        <v>52</v>
      </c>
      <c r="E8652">
        <v>1</v>
      </c>
      <c r="F8652">
        <v>98301</v>
      </c>
      <c r="G8652">
        <v>1735</v>
      </c>
    </row>
    <row r="8653" spans="1:7">
      <c r="A8653" s="2">
        <v>44050</v>
      </c>
      <c r="B8653" s="2">
        <f t="shared" si="270"/>
        <v>44074</v>
      </c>
      <c r="C8653" s="3">
        <f t="shared" si="271"/>
        <v>1</v>
      </c>
      <c r="D8653" t="s">
        <v>50</v>
      </c>
      <c r="E8653">
        <v>2</v>
      </c>
      <c r="F8653">
        <v>4286</v>
      </c>
      <c r="G8653">
        <v>23</v>
      </c>
    </row>
    <row r="8654" spans="1:7">
      <c r="A8654" s="2">
        <v>44050</v>
      </c>
      <c r="B8654" s="2">
        <f t="shared" si="270"/>
        <v>44074</v>
      </c>
      <c r="C8654" s="3">
        <f t="shared" si="271"/>
        <v>1</v>
      </c>
      <c r="D8654" t="s">
        <v>8</v>
      </c>
      <c r="E8654">
        <v>4</v>
      </c>
      <c r="F8654">
        <v>185104</v>
      </c>
      <c r="G8654">
        <v>4085</v>
      </c>
    </row>
    <row r="8655" spans="1:7">
      <c r="A8655" s="2">
        <v>44050</v>
      </c>
      <c r="B8655" s="2">
        <f t="shared" si="270"/>
        <v>44074</v>
      </c>
      <c r="C8655" s="3">
        <f t="shared" si="271"/>
        <v>1</v>
      </c>
      <c r="D8655" t="s">
        <v>44</v>
      </c>
      <c r="E8655">
        <v>5</v>
      </c>
      <c r="F8655">
        <v>48039</v>
      </c>
      <c r="G8655">
        <v>521</v>
      </c>
    </row>
    <row r="8656" spans="1:7">
      <c r="A8656" s="2">
        <v>44050</v>
      </c>
      <c r="B8656" s="2">
        <f t="shared" si="270"/>
        <v>44074</v>
      </c>
      <c r="C8656" s="3">
        <f t="shared" si="271"/>
        <v>1</v>
      </c>
      <c r="D8656" t="s">
        <v>7</v>
      </c>
      <c r="E8656">
        <v>6</v>
      </c>
      <c r="F8656">
        <v>548142</v>
      </c>
      <c r="G8656">
        <v>10197</v>
      </c>
    </row>
    <row r="8657" spans="1:7">
      <c r="A8657" s="2">
        <v>44050</v>
      </c>
      <c r="B8657" s="2">
        <f t="shared" si="270"/>
        <v>44074</v>
      </c>
      <c r="C8657" s="3">
        <f t="shared" si="271"/>
        <v>1</v>
      </c>
      <c r="D8657" t="s">
        <v>22</v>
      </c>
      <c r="E8657">
        <v>8</v>
      </c>
      <c r="F8657">
        <v>50081</v>
      </c>
      <c r="G8657">
        <v>1862</v>
      </c>
    </row>
    <row r="8658" spans="1:7">
      <c r="A8658" s="2">
        <v>44050</v>
      </c>
      <c r="B8658" s="2">
        <f t="shared" si="270"/>
        <v>44074</v>
      </c>
      <c r="C8658" s="3">
        <f t="shared" si="271"/>
        <v>1</v>
      </c>
      <c r="D8658" t="s">
        <v>38</v>
      </c>
      <c r="E8658">
        <v>9</v>
      </c>
      <c r="F8658">
        <v>50320</v>
      </c>
      <c r="G8658">
        <v>4441</v>
      </c>
    </row>
    <row r="8659" spans="1:7">
      <c r="A8659" s="2">
        <v>44050</v>
      </c>
      <c r="B8659" s="2">
        <f t="shared" si="270"/>
        <v>44074</v>
      </c>
      <c r="C8659" s="3">
        <f t="shared" si="271"/>
        <v>1</v>
      </c>
      <c r="D8659" t="s">
        <v>45</v>
      </c>
      <c r="E8659">
        <v>10</v>
      </c>
      <c r="F8659">
        <v>15445</v>
      </c>
      <c r="G8659">
        <v>588</v>
      </c>
    </row>
    <row r="8660" spans="1:7">
      <c r="A8660" s="2">
        <v>44050</v>
      </c>
      <c r="B8660" s="2">
        <f t="shared" si="270"/>
        <v>44074</v>
      </c>
      <c r="C8660" s="3">
        <f t="shared" si="271"/>
        <v>1</v>
      </c>
      <c r="D8660" t="s">
        <v>33</v>
      </c>
      <c r="E8660">
        <v>11</v>
      </c>
      <c r="F8660">
        <v>12589</v>
      </c>
      <c r="G8660">
        <v>589</v>
      </c>
    </row>
    <row r="8661" spans="1:7">
      <c r="A8661" s="2">
        <v>44050</v>
      </c>
      <c r="B8661" s="2">
        <f t="shared" si="270"/>
        <v>44074</v>
      </c>
      <c r="C8661" s="3">
        <f t="shared" si="271"/>
        <v>1</v>
      </c>
      <c r="D8661" t="s">
        <v>15</v>
      </c>
      <c r="E8661">
        <v>12</v>
      </c>
      <c r="F8661">
        <v>518067</v>
      </c>
      <c r="G8661">
        <v>7926</v>
      </c>
    </row>
    <row r="8662" spans="1:7">
      <c r="A8662" s="2">
        <v>44050</v>
      </c>
      <c r="B8662" s="2">
        <f t="shared" si="270"/>
        <v>44074</v>
      </c>
      <c r="C8662" s="3">
        <f t="shared" si="271"/>
        <v>1</v>
      </c>
      <c r="D8662" t="s">
        <v>18</v>
      </c>
      <c r="E8662">
        <v>13</v>
      </c>
      <c r="F8662">
        <v>193276</v>
      </c>
      <c r="G8662">
        <v>4029</v>
      </c>
    </row>
    <row r="8663" spans="1:7">
      <c r="A8663" s="2">
        <v>44050</v>
      </c>
      <c r="B8663" s="2">
        <f t="shared" si="270"/>
        <v>44074</v>
      </c>
      <c r="C8663" s="3">
        <f t="shared" si="271"/>
        <v>1</v>
      </c>
      <c r="D8663" t="s">
        <v>57</v>
      </c>
      <c r="E8663">
        <v>66</v>
      </c>
      <c r="F8663">
        <v>1380</v>
      </c>
      <c r="G8663">
        <v>6</v>
      </c>
    </row>
    <row r="8664" spans="1:7">
      <c r="A8664" s="2">
        <v>44050</v>
      </c>
      <c r="B8664" s="2">
        <f t="shared" si="270"/>
        <v>44074</v>
      </c>
      <c r="C8664" s="3">
        <f t="shared" si="271"/>
        <v>1</v>
      </c>
      <c r="D8664" t="s">
        <v>26</v>
      </c>
      <c r="E8664">
        <v>15</v>
      </c>
      <c r="F8664">
        <v>3092</v>
      </c>
      <c r="G8664">
        <v>30</v>
      </c>
    </row>
    <row r="8665" spans="1:7">
      <c r="A8665" s="2">
        <v>44050</v>
      </c>
      <c r="B8665" s="2">
        <f t="shared" si="270"/>
        <v>44074</v>
      </c>
      <c r="C8665" s="3">
        <f t="shared" si="271"/>
        <v>1</v>
      </c>
      <c r="D8665" t="s">
        <v>53</v>
      </c>
      <c r="E8665">
        <v>16</v>
      </c>
      <c r="F8665">
        <v>24073</v>
      </c>
      <c r="G8665">
        <v>231</v>
      </c>
    </row>
    <row r="8666" spans="1:7">
      <c r="A8666" s="2">
        <v>44050</v>
      </c>
      <c r="B8666" s="2">
        <f t="shared" si="270"/>
        <v>44074</v>
      </c>
      <c r="C8666" s="3">
        <f t="shared" si="271"/>
        <v>1</v>
      </c>
      <c r="D8666" t="s">
        <v>6</v>
      </c>
      <c r="E8666">
        <v>17</v>
      </c>
      <c r="F8666">
        <v>192482</v>
      </c>
      <c r="G8666">
        <v>7833</v>
      </c>
    </row>
    <row r="8667" spans="1:7">
      <c r="A8667" s="2">
        <v>44050</v>
      </c>
      <c r="B8667" s="2">
        <f t="shared" si="270"/>
        <v>44074</v>
      </c>
      <c r="C8667" s="3">
        <f t="shared" si="271"/>
        <v>1</v>
      </c>
      <c r="D8667" t="s">
        <v>27</v>
      </c>
      <c r="E8667">
        <v>18</v>
      </c>
      <c r="F8667">
        <v>73986</v>
      </c>
      <c r="G8667">
        <v>3023</v>
      </c>
    </row>
    <row r="8668" spans="1:7">
      <c r="A8668" s="2">
        <v>44050</v>
      </c>
      <c r="B8668" s="2">
        <f t="shared" si="270"/>
        <v>44074</v>
      </c>
      <c r="C8668" s="3">
        <f t="shared" si="271"/>
        <v>1</v>
      </c>
      <c r="D8668" t="s">
        <v>39</v>
      </c>
      <c r="E8668">
        <v>19</v>
      </c>
      <c r="F8668">
        <v>47920</v>
      </c>
      <c r="G8668">
        <v>915</v>
      </c>
    </row>
    <row r="8669" spans="1:7">
      <c r="A8669" s="2">
        <v>44050</v>
      </c>
      <c r="B8669" s="2">
        <f t="shared" si="270"/>
        <v>44074</v>
      </c>
      <c r="C8669" s="3">
        <f t="shared" si="271"/>
        <v>1</v>
      </c>
      <c r="D8669" t="s">
        <v>34</v>
      </c>
      <c r="E8669">
        <v>20</v>
      </c>
      <c r="F8669">
        <v>30966</v>
      </c>
      <c r="G8669">
        <v>380</v>
      </c>
    </row>
    <row r="8670" spans="1:7">
      <c r="A8670" s="2">
        <v>44050</v>
      </c>
      <c r="B8670" s="2">
        <f t="shared" si="270"/>
        <v>44074</v>
      </c>
      <c r="C8670" s="3">
        <f t="shared" si="271"/>
        <v>1</v>
      </c>
      <c r="D8670" t="s">
        <v>28</v>
      </c>
      <c r="E8670">
        <v>21</v>
      </c>
      <c r="F8670">
        <v>35147</v>
      </c>
      <c r="G8670">
        <v>785</v>
      </c>
    </row>
    <row r="8671" spans="1:7">
      <c r="A8671" s="2">
        <v>44050</v>
      </c>
      <c r="B8671" s="2">
        <f t="shared" si="270"/>
        <v>44074</v>
      </c>
      <c r="C8671" s="3">
        <f t="shared" si="271"/>
        <v>1</v>
      </c>
      <c r="D8671" t="s">
        <v>40</v>
      </c>
      <c r="E8671">
        <v>22</v>
      </c>
      <c r="F8671">
        <v>128864</v>
      </c>
      <c r="G8671">
        <v>4207</v>
      </c>
    </row>
    <row r="8672" spans="1:7">
      <c r="A8672" s="2">
        <v>44050</v>
      </c>
      <c r="B8672" s="2">
        <f t="shared" si="270"/>
        <v>44074</v>
      </c>
      <c r="C8672" s="3">
        <f t="shared" si="271"/>
        <v>1</v>
      </c>
      <c r="D8672" t="s">
        <v>51</v>
      </c>
      <c r="E8672">
        <v>23</v>
      </c>
      <c r="F8672">
        <v>4014</v>
      </c>
      <c r="G8672">
        <v>124</v>
      </c>
    </row>
    <row r="8673" spans="1:7">
      <c r="A8673" s="2">
        <v>44050</v>
      </c>
      <c r="B8673" s="2">
        <f t="shared" si="270"/>
        <v>44074</v>
      </c>
      <c r="C8673" s="3">
        <f t="shared" si="271"/>
        <v>1</v>
      </c>
      <c r="D8673" t="s">
        <v>23</v>
      </c>
      <c r="E8673">
        <v>24</v>
      </c>
      <c r="F8673">
        <v>94395</v>
      </c>
      <c r="G8673">
        <v>3565</v>
      </c>
    </row>
    <row r="8674" spans="1:7">
      <c r="A8674" s="2">
        <v>44050</v>
      </c>
      <c r="B8674" s="2">
        <f t="shared" si="270"/>
        <v>44074</v>
      </c>
      <c r="C8674" s="3">
        <f t="shared" si="271"/>
        <v>1</v>
      </c>
      <c r="D8674" t="s">
        <v>9</v>
      </c>
      <c r="E8674">
        <v>25</v>
      </c>
      <c r="F8674">
        <v>120291</v>
      </c>
      <c r="G8674">
        <v>8709</v>
      </c>
    </row>
    <row r="8675" spans="1:7">
      <c r="A8675" s="2">
        <v>44050</v>
      </c>
      <c r="B8675" s="2">
        <f t="shared" si="270"/>
        <v>44074</v>
      </c>
      <c r="C8675" s="3">
        <f t="shared" si="271"/>
        <v>1</v>
      </c>
      <c r="D8675" t="s">
        <v>42</v>
      </c>
      <c r="E8675">
        <v>26</v>
      </c>
      <c r="F8675">
        <v>95632</v>
      </c>
      <c r="G8675">
        <v>6527</v>
      </c>
    </row>
    <row r="8676" spans="1:7">
      <c r="A8676" s="2">
        <v>44050</v>
      </c>
      <c r="B8676" s="2">
        <f t="shared" si="270"/>
        <v>44074</v>
      </c>
      <c r="C8676" s="3">
        <f t="shared" si="271"/>
        <v>1</v>
      </c>
      <c r="D8676" t="s">
        <v>29</v>
      </c>
      <c r="E8676">
        <v>27</v>
      </c>
      <c r="F8676">
        <v>59226</v>
      </c>
      <c r="G8676">
        <v>1681</v>
      </c>
    </row>
    <row r="8677" spans="1:7">
      <c r="A8677" s="2">
        <v>44050</v>
      </c>
      <c r="B8677" s="2">
        <f t="shared" si="270"/>
        <v>44074</v>
      </c>
      <c r="C8677" s="3">
        <f t="shared" si="271"/>
        <v>1</v>
      </c>
      <c r="D8677" t="s">
        <v>46</v>
      </c>
      <c r="E8677">
        <v>28</v>
      </c>
      <c r="F8677">
        <v>65436</v>
      </c>
      <c r="G8677">
        <v>1848</v>
      </c>
    </row>
    <row r="8678" spans="1:7">
      <c r="A8678" s="2">
        <v>44050</v>
      </c>
      <c r="B8678" s="2">
        <f t="shared" si="270"/>
        <v>44074</v>
      </c>
      <c r="C8678" s="3">
        <f t="shared" si="271"/>
        <v>1</v>
      </c>
      <c r="D8678" t="s">
        <v>35</v>
      </c>
      <c r="E8678">
        <v>29</v>
      </c>
      <c r="F8678">
        <v>58321</v>
      </c>
      <c r="G8678">
        <v>1374</v>
      </c>
    </row>
    <row r="8679" spans="1:7">
      <c r="A8679" s="2">
        <v>44050</v>
      </c>
      <c r="B8679" s="2">
        <f t="shared" si="270"/>
        <v>44074</v>
      </c>
      <c r="C8679" s="3">
        <f t="shared" si="271"/>
        <v>1</v>
      </c>
      <c r="D8679" t="s">
        <v>54</v>
      </c>
      <c r="E8679">
        <v>30</v>
      </c>
      <c r="F8679">
        <v>4771</v>
      </c>
      <c r="G8679">
        <v>71</v>
      </c>
    </row>
    <row r="8680" spans="1:7">
      <c r="A8680" s="2">
        <v>44050</v>
      </c>
      <c r="B8680" s="2">
        <f t="shared" si="270"/>
        <v>44074</v>
      </c>
      <c r="C8680" s="3">
        <f t="shared" si="271"/>
        <v>1</v>
      </c>
      <c r="D8680" t="s">
        <v>12</v>
      </c>
      <c r="E8680">
        <v>31</v>
      </c>
      <c r="F8680">
        <v>28104</v>
      </c>
      <c r="G8680">
        <v>352</v>
      </c>
    </row>
    <row r="8681" spans="1:7">
      <c r="A8681" s="2">
        <v>44050</v>
      </c>
      <c r="B8681" s="2">
        <f t="shared" si="270"/>
        <v>44074</v>
      </c>
      <c r="C8681" s="3">
        <f t="shared" si="271"/>
        <v>1</v>
      </c>
      <c r="D8681" t="s">
        <v>24</v>
      </c>
      <c r="E8681">
        <v>32</v>
      </c>
      <c r="F8681">
        <v>54633</v>
      </c>
      <c r="G8681">
        <v>920</v>
      </c>
    </row>
    <row r="8682" spans="1:7">
      <c r="A8682" s="2">
        <v>44050</v>
      </c>
      <c r="B8682" s="2">
        <f t="shared" si="270"/>
        <v>44074</v>
      </c>
      <c r="C8682" s="3">
        <f t="shared" si="271"/>
        <v>1</v>
      </c>
      <c r="D8682" t="s">
        <v>19</v>
      </c>
      <c r="E8682">
        <v>33</v>
      </c>
      <c r="F8682">
        <v>6779</v>
      </c>
      <c r="G8682">
        <v>419</v>
      </c>
    </row>
    <row r="8683" spans="1:7">
      <c r="A8683" s="2">
        <v>44050</v>
      </c>
      <c r="B8683" s="2">
        <f t="shared" si="270"/>
        <v>44074</v>
      </c>
      <c r="C8683" s="3">
        <f t="shared" si="271"/>
        <v>1</v>
      </c>
      <c r="D8683" t="s">
        <v>21</v>
      </c>
      <c r="E8683">
        <v>34</v>
      </c>
      <c r="F8683">
        <v>185914</v>
      </c>
      <c r="G8683">
        <v>15860</v>
      </c>
    </row>
    <row r="8684" spans="1:7">
      <c r="A8684" s="2">
        <v>44050</v>
      </c>
      <c r="B8684" s="2">
        <f t="shared" si="270"/>
        <v>44074</v>
      </c>
      <c r="C8684" s="3">
        <f t="shared" si="271"/>
        <v>1</v>
      </c>
      <c r="D8684" t="s">
        <v>47</v>
      </c>
      <c r="E8684">
        <v>35</v>
      </c>
      <c r="F8684">
        <v>21965</v>
      </c>
      <c r="G8684">
        <v>675</v>
      </c>
    </row>
    <row r="8685" spans="1:7">
      <c r="A8685" s="2">
        <v>44050</v>
      </c>
      <c r="B8685" s="2">
        <f t="shared" si="270"/>
        <v>44074</v>
      </c>
      <c r="C8685" s="3">
        <f t="shared" si="271"/>
        <v>1</v>
      </c>
      <c r="D8685" t="s">
        <v>16</v>
      </c>
      <c r="E8685">
        <v>36</v>
      </c>
      <c r="F8685">
        <v>424349</v>
      </c>
      <c r="G8685">
        <v>32336</v>
      </c>
    </row>
    <row r="8686" spans="1:7">
      <c r="A8686" s="2">
        <v>44050</v>
      </c>
      <c r="B8686" s="2">
        <f t="shared" si="270"/>
        <v>44074</v>
      </c>
      <c r="C8686" s="3">
        <f t="shared" si="271"/>
        <v>1</v>
      </c>
      <c r="D8686" t="s">
        <v>20</v>
      </c>
      <c r="E8686">
        <v>37</v>
      </c>
      <c r="F8686">
        <v>133033</v>
      </c>
      <c r="G8686">
        <v>2160</v>
      </c>
    </row>
    <row r="8687" spans="1:7">
      <c r="A8687" s="2">
        <v>44050</v>
      </c>
      <c r="B8687" s="2">
        <f t="shared" si="270"/>
        <v>44074</v>
      </c>
      <c r="C8687" s="3">
        <f t="shared" si="271"/>
        <v>1</v>
      </c>
      <c r="D8687" t="s">
        <v>48</v>
      </c>
      <c r="E8687">
        <v>38</v>
      </c>
      <c r="F8687">
        <v>7331</v>
      </c>
      <c r="G8687">
        <v>114</v>
      </c>
    </row>
    <row r="8688" spans="1:7">
      <c r="A8688" s="2">
        <v>44050</v>
      </c>
      <c r="B8688" s="2">
        <f t="shared" si="270"/>
        <v>44074</v>
      </c>
      <c r="C8688" s="3">
        <f t="shared" si="271"/>
        <v>1</v>
      </c>
      <c r="D8688" t="s">
        <v>59</v>
      </c>
      <c r="E8688">
        <v>69</v>
      </c>
      <c r="F8688">
        <v>47</v>
      </c>
      <c r="G8688">
        <v>2</v>
      </c>
    </row>
    <row r="8689" spans="1:7">
      <c r="A8689" s="2">
        <v>44050</v>
      </c>
      <c r="B8689" s="2">
        <f t="shared" si="270"/>
        <v>44074</v>
      </c>
      <c r="C8689" s="3">
        <f t="shared" si="271"/>
        <v>1</v>
      </c>
      <c r="D8689" t="s">
        <v>41</v>
      </c>
      <c r="E8689">
        <v>39</v>
      </c>
      <c r="F8689">
        <v>98675</v>
      </c>
      <c r="G8689">
        <v>3652</v>
      </c>
    </row>
    <row r="8690" spans="1:7">
      <c r="A8690" s="2">
        <v>44050</v>
      </c>
      <c r="B8690" s="2">
        <f t="shared" si="270"/>
        <v>44074</v>
      </c>
      <c r="C8690" s="3">
        <f t="shared" si="271"/>
        <v>1</v>
      </c>
      <c r="D8690" t="s">
        <v>30</v>
      </c>
      <c r="E8690">
        <v>40</v>
      </c>
      <c r="F8690">
        <v>42234</v>
      </c>
      <c r="G8690">
        <v>600</v>
      </c>
    </row>
    <row r="8691" spans="1:7">
      <c r="A8691" s="2">
        <v>44050</v>
      </c>
      <c r="B8691" s="2">
        <f t="shared" si="270"/>
        <v>44074</v>
      </c>
      <c r="C8691" s="3">
        <f t="shared" si="271"/>
        <v>1</v>
      </c>
      <c r="D8691" t="s">
        <v>14</v>
      </c>
      <c r="E8691">
        <v>41</v>
      </c>
      <c r="F8691">
        <v>20658</v>
      </c>
      <c r="G8691">
        <v>351</v>
      </c>
    </row>
    <row r="8692" spans="1:7">
      <c r="A8692" s="2">
        <v>44050</v>
      </c>
      <c r="B8692" s="2">
        <f t="shared" si="270"/>
        <v>44074</v>
      </c>
      <c r="C8692" s="3">
        <f t="shared" si="271"/>
        <v>1</v>
      </c>
      <c r="D8692" t="s">
        <v>31</v>
      </c>
      <c r="E8692">
        <v>42</v>
      </c>
      <c r="F8692">
        <v>122078</v>
      </c>
      <c r="G8692">
        <v>7360</v>
      </c>
    </row>
    <row r="8693" spans="1:7">
      <c r="A8693" s="2">
        <v>44050</v>
      </c>
      <c r="B8693" s="2">
        <f t="shared" si="270"/>
        <v>44074</v>
      </c>
      <c r="C8693" s="3">
        <f t="shared" si="271"/>
        <v>1</v>
      </c>
      <c r="D8693" t="s">
        <v>55</v>
      </c>
      <c r="E8693">
        <v>72</v>
      </c>
      <c r="F8693">
        <v>20686</v>
      </c>
      <c r="G8693">
        <v>265</v>
      </c>
    </row>
    <row r="8694" spans="1:7">
      <c r="A8694" s="2">
        <v>44050</v>
      </c>
      <c r="B8694" s="2">
        <f t="shared" si="270"/>
        <v>44074</v>
      </c>
      <c r="C8694" s="3">
        <f t="shared" si="271"/>
        <v>1</v>
      </c>
      <c r="D8694" t="s">
        <v>17</v>
      </c>
      <c r="E8694">
        <v>44</v>
      </c>
      <c r="F8694">
        <v>19738</v>
      </c>
      <c r="G8694">
        <v>1014</v>
      </c>
    </row>
    <row r="8695" spans="1:7">
      <c r="A8695" s="2">
        <v>44050</v>
      </c>
      <c r="B8695" s="2">
        <f t="shared" si="270"/>
        <v>44074</v>
      </c>
      <c r="C8695" s="3">
        <f t="shared" si="271"/>
        <v>1</v>
      </c>
      <c r="D8695" t="s">
        <v>32</v>
      </c>
      <c r="E8695">
        <v>45</v>
      </c>
      <c r="F8695">
        <v>98219</v>
      </c>
      <c r="G8695">
        <v>1962</v>
      </c>
    </row>
    <row r="8696" spans="1:7">
      <c r="A8696" s="2">
        <v>44050</v>
      </c>
      <c r="B8696" s="2">
        <f t="shared" si="270"/>
        <v>44074</v>
      </c>
      <c r="C8696" s="3">
        <f t="shared" si="271"/>
        <v>1</v>
      </c>
      <c r="D8696" t="s">
        <v>43</v>
      </c>
      <c r="E8696">
        <v>46</v>
      </c>
      <c r="F8696">
        <v>9371</v>
      </c>
      <c r="G8696">
        <v>144</v>
      </c>
    </row>
    <row r="8697" spans="1:7">
      <c r="A8697" s="2">
        <v>44050</v>
      </c>
      <c r="B8697" s="2">
        <f t="shared" si="270"/>
        <v>44074</v>
      </c>
      <c r="C8697" s="3">
        <f t="shared" si="271"/>
        <v>1</v>
      </c>
      <c r="D8697" t="s">
        <v>25</v>
      </c>
      <c r="E8697">
        <v>47</v>
      </c>
      <c r="F8697">
        <v>115940</v>
      </c>
      <c r="G8697">
        <v>1190</v>
      </c>
    </row>
    <row r="8698" spans="1:7">
      <c r="A8698" s="2">
        <v>44050</v>
      </c>
      <c r="B8698" s="2">
        <f t="shared" si="270"/>
        <v>44074</v>
      </c>
      <c r="C8698" s="3">
        <f t="shared" si="271"/>
        <v>1</v>
      </c>
      <c r="D8698" t="s">
        <v>11</v>
      </c>
      <c r="E8698">
        <v>48</v>
      </c>
      <c r="F8698">
        <v>498266</v>
      </c>
      <c r="G8698">
        <v>8680</v>
      </c>
    </row>
    <row r="8699" spans="1:7">
      <c r="A8699" s="2">
        <v>44050</v>
      </c>
      <c r="B8699" s="2">
        <f t="shared" si="270"/>
        <v>44074</v>
      </c>
      <c r="C8699" s="3">
        <f t="shared" si="271"/>
        <v>1</v>
      </c>
      <c r="D8699" t="s">
        <v>13</v>
      </c>
      <c r="E8699">
        <v>49</v>
      </c>
      <c r="F8699">
        <v>43530</v>
      </c>
      <c r="G8699">
        <v>337</v>
      </c>
    </row>
    <row r="8700" spans="1:7">
      <c r="A8700" s="2">
        <v>44050</v>
      </c>
      <c r="B8700" s="2">
        <f t="shared" si="270"/>
        <v>44074</v>
      </c>
      <c r="C8700" s="3">
        <f t="shared" si="271"/>
        <v>1</v>
      </c>
      <c r="D8700" t="s">
        <v>36</v>
      </c>
      <c r="E8700">
        <v>50</v>
      </c>
      <c r="F8700">
        <v>1448</v>
      </c>
      <c r="G8700">
        <v>58</v>
      </c>
    </row>
    <row r="8701" spans="1:7">
      <c r="A8701" s="2">
        <v>44050</v>
      </c>
      <c r="B8701" s="2">
        <f t="shared" si="270"/>
        <v>44074</v>
      </c>
      <c r="C8701" s="3">
        <f t="shared" si="271"/>
        <v>1</v>
      </c>
      <c r="D8701" t="s">
        <v>56</v>
      </c>
      <c r="E8701">
        <v>78</v>
      </c>
      <c r="F8701">
        <v>528</v>
      </c>
      <c r="G8701">
        <v>9</v>
      </c>
    </row>
    <row r="8702" spans="1:7">
      <c r="A8702" s="2">
        <v>44050</v>
      </c>
      <c r="B8702" s="2">
        <f t="shared" si="270"/>
        <v>44074</v>
      </c>
      <c r="C8702" s="3">
        <f t="shared" si="271"/>
        <v>1</v>
      </c>
      <c r="D8702" t="s">
        <v>37</v>
      </c>
      <c r="E8702">
        <v>51</v>
      </c>
      <c r="F8702">
        <v>97882</v>
      </c>
      <c r="G8702">
        <v>2317</v>
      </c>
    </row>
    <row r="8703" spans="1:7">
      <c r="A8703" s="2">
        <v>44050</v>
      </c>
      <c r="B8703" s="2">
        <f t="shared" si="270"/>
        <v>44074</v>
      </c>
      <c r="C8703" s="3">
        <f t="shared" si="271"/>
        <v>1</v>
      </c>
      <c r="D8703" t="s">
        <v>5</v>
      </c>
      <c r="E8703">
        <v>53</v>
      </c>
      <c r="F8703">
        <v>63975</v>
      </c>
      <c r="G8703">
        <v>1743</v>
      </c>
    </row>
    <row r="8704" spans="1:7">
      <c r="A8704" s="2">
        <v>44050</v>
      </c>
      <c r="B8704" s="2">
        <f t="shared" si="270"/>
        <v>44074</v>
      </c>
      <c r="C8704" s="3">
        <f t="shared" si="271"/>
        <v>1</v>
      </c>
      <c r="D8704" t="s">
        <v>58</v>
      </c>
      <c r="E8704">
        <v>54</v>
      </c>
      <c r="F8704">
        <v>7433</v>
      </c>
      <c r="G8704">
        <v>127</v>
      </c>
    </row>
    <row r="8705" spans="1:7">
      <c r="A8705" s="2">
        <v>44050</v>
      </c>
      <c r="B8705" s="2">
        <f t="shared" si="270"/>
        <v>44074</v>
      </c>
      <c r="C8705" s="3">
        <f t="shared" si="271"/>
        <v>1</v>
      </c>
      <c r="D8705" t="s">
        <v>10</v>
      </c>
      <c r="E8705">
        <v>55</v>
      </c>
      <c r="F8705">
        <v>63256</v>
      </c>
      <c r="G8705">
        <v>1001</v>
      </c>
    </row>
    <row r="8706" spans="1:7">
      <c r="A8706" s="2">
        <v>44050</v>
      </c>
      <c r="B8706" s="2">
        <f t="shared" si="270"/>
        <v>44074</v>
      </c>
      <c r="C8706" s="3">
        <f t="shared" si="271"/>
        <v>1</v>
      </c>
      <c r="D8706" t="s">
        <v>49</v>
      </c>
      <c r="E8706">
        <v>56</v>
      </c>
      <c r="F8706">
        <v>3000</v>
      </c>
      <c r="G8706">
        <v>28</v>
      </c>
    </row>
    <row r="8707" spans="1:7">
      <c r="A8707" s="2">
        <v>44051</v>
      </c>
      <c r="B8707" s="2">
        <f t="shared" si="270"/>
        <v>44074</v>
      </c>
      <c r="C8707" s="3">
        <f t="shared" si="271"/>
        <v>1</v>
      </c>
      <c r="D8707" t="s">
        <v>52</v>
      </c>
      <c r="E8707">
        <v>1</v>
      </c>
      <c r="F8707">
        <v>100173</v>
      </c>
      <c r="G8707">
        <v>1755</v>
      </c>
    </row>
    <row r="8708" spans="1:7">
      <c r="A8708" s="2">
        <v>44051</v>
      </c>
      <c r="B8708" s="2">
        <f t="shared" ref="B8708:B8771" si="272">EOMONTH(A8708,0)</f>
        <v>44074</v>
      </c>
      <c r="C8708" s="3">
        <f t="shared" ref="C8708:C8771" si="273">IF(A8708=B8708,0,1)</f>
        <v>1</v>
      </c>
      <c r="D8708" t="s">
        <v>50</v>
      </c>
      <c r="E8708">
        <v>2</v>
      </c>
      <c r="F8708">
        <v>4371</v>
      </c>
      <c r="G8708">
        <v>24</v>
      </c>
    </row>
    <row r="8709" spans="1:7">
      <c r="A8709" s="2">
        <v>44051</v>
      </c>
      <c r="B8709" s="2">
        <f t="shared" si="272"/>
        <v>44074</v>
      </c>
      <c r="C8709" s="3">
        <f t="shared" si="273"/>
        <v>1</v>
      </c>
      <c r="D8709" t="s">
        <v>8</v>
      </c>
      <c r="E8709">
        <v>4</v>
      </c>
      <c r="F8709">
        <v>186226</v>
      </c>
      <c r="G8709">
        <v>4140</v>
      </c>
    </row>
    <row r="8710" spans="1:7">
      <c r="A8710" s="2">
        <v>44051</v>
      </c>
      <c r="B8710" s="2">
        <f t="shared" si="272"/>
        <v>44074</v>
      </c>
      <c r="C8710" s="3">
        <f t="shared" si="273"/>
        <v>1</v>
      </c>
      <c r="D8710" t="s">
        <v>44</v>
      </c>
      <c r="E8710">
        <v>5</v>
      </c>
      <c r="F8710">
        <v>48811</v>
      </c>
      <c r="G8710">
        <v>535</v>
      </c>
    </row>
    <row r="8711" spans="1:7">
      <c r="A8711" s="2">
        <v>44051</v>
      </c>
      <c r="B8711" s="2">
        <f t="shared" si="272"/>
        <v>44074</v>
      </c>
      <c r="C8711" s="3">
        <f t="shared" si="273"/>
        <v>1</v>
      </c>
      <c r="D8711" t="s">
        <v>7</v>
      </c>
      <c r="E8711">
        <v>6</v>
      </c>
      <c r="F8711">
        <v>556158</v>
      </c>
      <c r="G8711">
        <v>10299</v>
      </c>
    </row>
    <row r="8712" spans="1:7">
      <c r="A8712" s="2">
        <v>44051</v>
      </c>
      <c r="B8712" s="2">
        <f t="shared" si="272"/>
        <v>44074</v>
      </c>
      <c r="C8712" s="3">
        <f t="shared" si="273"/>
        <v>1</v>
      </c>
      <c r="D8712" t="s">
        <v>22</v>
      </c>
      <c r="E8712">
        <v>8</v>
      </c>
      <c r="F8712">
        <v>50491</v>
      </c>
      <c r="G8712">
        <v>1862</v>
      </c>
    </row>
    <row r="8713" spans="1:7">
      <c r="A8713" s="2">
        <v>44051</v>
      </c>
      <c r="B8713" s="2">
        <f t="shared" si="272"/>
        <v>44074</v>
      </c>
      <c r="C8713" s="3">
        <f t="shared" si="273"/>
        <v>1</v>
      </c>
      <c r="D8713" t="s">
        <v>38</v>
      </c>
      <c r="E8713">
        <v>9</v>
      </c>
      <c r="F8713">
        <v>50320</v>
      </c>
      <c r="G8713">
        <v>4441</v>
      </c>
    </row>
    <row r="8714" spans="1:7">
      <c r="A8714" s="2">
        <v>44051</v>
      </c>
      <c r="B8714" s="2">
        <f t="shared" si="272"/>
        <v>44074</v>
      </c>
      <c r="C8714" s="3">
        <f t="shared" si="273"/>
        <v>1</v>
      </c>
      <c r="D8714" t="s">
        <v>45</v>
      </c>
      <c r="E8714">
        <v>10</v>
      </c>
      <c r="F8714">
        <v>15502</v>
      </c>
      <c r="G8714">
        <v>590</v>
      </c>
    </row>
    <row r="8715" spans="1:7">
      <c r="A8715" s="2">
        <v>44051</v>
      </c>
      <c r="B8715" s="2">
        <f t="shared" si="272"/>
        <v>44074</v>
      </c>
      <c r="C8715" s="3">
        <f t="shared" si="273"/>
        <v>1</v>
      </c>
      <c r="D8715" t="s">
        <v>33</v>
      </c>
      <c r="E8715">
        <v>11</v>
      </c>
      <c r="F8715">
        <v>12653</v>
      </c>
      <c r="G8715">
        <v>590</v>
      </c>
    </row>
    <row r="8716" spans="1:7">
      <c r="A8716" s="2">
        <v>44051</v>
      </c>
      <c r="B8716" s="2">
        <f t="shared" si="272"/>
        <v>44074</v>
      </c>
      <c r="C8716" s="3">
        <f t="shared" si="273"/>
        <v>1</v>
      </c>
      <c r="D8716" t="s">
        <v>15</v>
      </c>
      <c r="E8716">
        <v>12</v>
      </c>
      <c r="F8716">
        <v>526569</v>
      </c>
      <c r="G8716">
        <v>8108</v>
      </c>
    </row>
    <row r="8717" spans="1:7">
      <c r="A8717" s="2">
        <v>44051</v>
      </c>
      <c r="B8717" s="2">
        <f t="shared" si="272"/>
        <v>44074</v>
      </c>
      <c r="C8717" s="3">
        <f t="shared" si="273"/>
        <v>1</v>
      </c>
      <c r="D8717" t="s">
        <v>18</v>
      </c>
      <c r="E8717">
        <v>13</v>
      </c>
      <c r="F8717">
        <v>197308</v>
      </c>
      <c r="G8717">
        <v>4095</v>
      </c>
    </row>
    <row r="8718" spans="1:7">
      <c r="A8718" s="2">
        <v>44051</v>
      </c>
      <c r="B8718" s="2">
        <f t="shared" si="272"/>
        <v>44074</v>
      </c>
      <c r="C8718" s="3">
        <f t="shared" si="273"/>
        <v>1</v>
      </c>
      <c r="D8718" t="s">
        <v>57</v>
      </c>
      <c r="E8718">
        <v>66</v>
      </c>
      <c r="F8718">
        <v>1381</v>
      </c>
      <c r="G8718">
        <v>6</v>
      </c>
    </row>
    <row r="8719" spans="1:7">
      <c r="A8719" s="2">
        <v>44051</v>
      </c>
      <c r="B8719" s="2">
        <f t="shared" si="272"/>
        <v>44074</v>
      </c>
      <c r="C8719" s="3">
        <f t="shared" si="273"/>
        <v>1</v>
      </c>
      <c r="D8719" t="s">
        <v>26</v>
      </c>
      <c r="E8719">
        <v>15</v>
      </c>
      <c r="F8719">
        <v>3323</v>
      </c>
      <c r="G8719">
        <v>30</v>
      </c>
    </row>
    <row r="8720" spans="1:7">
      <c r="A8720" s="2">
        <v>44051</v>
      </c>
      <c r="B8720" s="2">
        <f t="shared" si="272"/>
        <v>44074</v>
      </c>
      <c r="C8720" s="3">
        <f t="shared" si="273"/>
        <v>1</v>
      </c>
      <c r="D8720" t="s">
        <v>53</v>
      </c>
      <c r="E8720">
        <v>16</v>
      </c>
      <c r="F8720">
        <v>24593</v>
      </c>
      <c r="G8720">
        <v>236</v>
      </c>
    </row>
    <row r="8721" spans="1:7">
      <c r="A8721" s="2">
        <v>44051</v>
      </c>
      <c r="B8721" s="2">
        <f t="shared" si="272"/>
        <v>44074</v>
      </c>
      <c r="C8721" s="3">
        <f t="shared" si="273"/>
        <v>1</v>
      </c>
      <c r="D8721" t="s">
        <v>6</v>
      </c>
      <c r="E8721">
        <v>17</v>
      </c>
      <c r="F8721">
        <v>194531</v>
      </c>
      <c r="G8721">
        <v>7846</v>
      </c>
    </row>
    <row r="8722" spans="1:7">
      <c r="A8722" s="2">
        <v>44051</v>
      </c>
      <c r="B8722" s="2">
        <f t="shared" si="272"/>
        <v>44074</v>
      </c>
      <c r="C8722" s="3">
        <f t="shared" si="273"/>
        <v>1</v>
      </c>
      <c r="D8722" t="s">
        <v>27</v>
      </c>
      <c r="E8722">
        <v>18</v>
      </c>
      <c r="F8722">
        <v>75025</v>
      </c>
      <c r="G8722">
        <v>3036</v>
      </c>
    </row>
    <row r="8723" spans="1:7">
      <c r="A8723" s="2">
        <v>44051</v>
      </c>
      <c r="B8723" s="2">
        <f t="shared" si="272"/>
        <v>44074</v>
      </c>
      <c r="C8723" s="3">
        <f t="shared" si="273"/>
        <v>1</v>
      </c>
      <c r="D8723" t="s">
        <v>39</v>
      </c>
      <c r="E8723">
        <v>19</v>
      </c>
      <c r="F8723">
        <v>48311</v>
      </c>
      <c r="G8723">
        <v>926</v>
      </c>
    </row>
    <row r="8724" spans="1:7">
      <c r="A8724" s="2">
        <v>44051</v>
      </c>
      <c r="B8724" s="2">
        <f t="shared" si="272"/>
        <v>44074</v>
      </c>
      <c r="C8724" s="3">
        <f t="shared" si="273"/>
        <v>1</v>
      </c>
      <c r="D8724" t="s">
        <v>34</v>
      </c>
      <c r="E8724">
        <v>20</v>
      </c>
      <c r="F8724">
        <v>30992</v>
      </c>
      <c r="G8724">
        <v>380</v>
      </c>
    </row>
    <row r="8725" spans="1:7">
      <c r="A8725" s="2">
        <v>44051</v>
      </c>
      <c r="B8725" s="2">
        <f t="shared" si="272"/>
        <v>44074</v>
      </c>
      <c r="C8725" s="3">
        <f t="shared" si="273"/>
        <v>1</v>
      </c>
      <c r="D8725" t="s">
        <v>28</v>
      </c>
      <c r="E8725">
        <v>21</v>
      </c>
      <c r="F8725">
        <v>35986</v>
      </c>
      <c r="G8725">
        <v>790</v>
      </c>
    </row>
    <row r="8726" spans="1:7">
      <c r="A8726" s="2">
        <v>44051</v>
      </c>
      <c r="B8726" s="2">
        <f t="shared" si="272"/>
        <v>44074</v>
      </c>
      <c r="C8726" s="3">
        <f t="shared" si="273"/>
        <v>1</v>
      </c>
      <c r="D8726" t="s">
        <v>40</v>
      </c>
      <c r="E8726">
        <v>22</v>
      </c>
      <c r="F8726">
        <v>128864</v>
      </c>
      <c r="G8726">
        <v>4207</v>
      </c>
    </row>
    <row r="8727" spans="1:7">
      <c r="A8727" s="2">
        <v>44051</v>
      </c>
      <c r="B8727" s="2">
        <f t="shared" si="272"/>
        <v>44074</v>
      </c>
      <c r="C8727" s="3">
        <f t="shared" si="273"/>
        <v>1</v>
      </c>
      <c r="D8727" t="s">
        <v>51</v>
      </c>
      <c r="E8727">
        <v>23</v>
      </c>
      <c r="F8727">
        <v>4026</v>
      </c>
      <c r="G8727">
        <v>125</v>
      </c>
    </row>
    <row r="8728" spans="1:7">
      <c r="A8728" s="2">
        <v>44051</v>
      </c>
      <c r="B8728" s="2">
        <f t="shared" si="272"/>
        <v>44074</v>
      </c>
      <c r="C8728" s="3">
        <f t="shared" si="273"/>
        <v>1</v>
      </c>
      <c r="D8728" t="s">
        <v>23</v>
      </c>
      <c r="E8728">
        <v>24</v>
      </c>
      <c r="F8728">
        <v>95157</v>
      </c>
      <c r="G8728">
        <v>3577</v>
      </c>
    </row>
    <row r="8729" spans="1:7">
      <c r="A8729" s="2">
        <v>44051</v>
      </c>
      <c r="B8729" s="2">
        <f t="shared" si="272"/>
        <v>44074</v>
      </c>
      <c r="C8729" s="3">
        <f t="shared" si="273"/>
        <v>1</v>
      </c>
      <c r="D8729" t="s">
        <v>9</v>
      </c>
      <c r="E8729">
        <v>25</v>
      </c>
      <c r="F8729">
        <v>120711</v>
      </c>
      <c r="G8729">
        <v>8721</v>
      </c>
    </row>
    <row r="8730" spans="1:7">
      <c r="A8730" s="2">
        <v>44051</v>
      </c>
      <c r="B8730" s="2">
        <f t="shared" si="272"/>
        <v>44074</v>
      </c>
      <c r="C8730" s="3">
        <f t="shared" si="273"/>
        <v>1</v>
      </c>
      <c r="D8730" t="s">
        <v>42</v>
      </c>
      <c r="E8730">
        <v>26</v>
      </c>
      <c r="F8730">
        <v>96328</v>
      </c>
      <c r="G8730">
        <v>6521</v>
      </c>
    </row>
    <row r="8731" spans="1:7">
      <c r="A8731" s="2">
        <v>44051</v>
      </c>
      <c r="B8731" s="2">
        <f t="shared" si="272"/>
        <v>44074</v>
      </c>
      <c r="C8731" s="3">
        <f t="shared" si="273"/>
        <v>1</v>
      </c>
      <c r="D8731" t="s">
        <v>29</v>
      </c>
      <c r="E8731">
        <v>27</v>
      </c>
      <c r="F8731">
        <v>60142</v>
      </c>
      <c r="G8731">
        <v>1689</v>
      </c>
    </row>
    <row r="8732" spans="1:7">
      <c r="A8732" s="2">
        <v>44051</v>
      </c>
      <c r="B8732" s="2">
        <f t="shared" si="272"/>
        <v>44074</v>
      </c>
      <c r="C8732" s="3">
        <f t="shared" si="273"/>
        <v>1</v>
      </c>
      <c r="D8732" t="s">
        <v>46</v>
      </c>
      <c r="E8732">
        <v>28</v>
      </c>
      <c r="F8732">
        <v>66646</v>
      </c>
      <c r="G8732">
        <v>1874</v>
      </c>
    </row>
    <row r="8733" spans="1:7">
      <c r="A8733" s="2">
        <v>44051</v>
      </c>
      <c r="B8733" s="2">
        <f t="shared" si="272"/>
        <v>44074</v>
      </c>
      <c r="C8733" s="3">
        <f t="shared" si="273"/>
        <v>1</v>
      </c>
      <c r="D8733" t="s">
        <v>35</v>
      </c>
      <c r="E8733">
        <v>29</v>
      </c>
      <c r="F8733">
        <v>58710</v>
      </c>
      <c r="G8733">
        <v>1381</v>
      </c>
    </row>
    <row r="8734" spans="1:7">
      <c r="A8734" s="2">
        <v>44051</v>
      </c>
      <c r="B8734" s="2">
        <f t="shared" si="272"/>
        <v>44074</v>
      </c>
      <c r="C8734" s="3">
        <f t="shared" si="273"/>
        <v>1</v>
      </c>
      <c r="D8734" t="s">
        <v>54</v>
      </c>
      <c r="E8734">
        <v>30</v>
      </c>
      <c r="F8734">
        <v>4889</v>
      </c>
      <c r="G8734">
        <v>75</v>
      </c>
    </row>
    <row r="8735" spans="1:7">
      <c r="A8735" s="2">
        <v>44051</v>
      </c>
      <c r="B8735" s="2">
        <f t="shared" si="272"/>
        <v>44074</v>
      </c>
      <c r="C8735" s="3">
        <f t="shared" si="273"/>
        <v>1</v>
      </c>
      <c r="D8735" t="s">
        <v>12</v>
      </c>
      <c r="E8735">
        <v>31</v>
      </c>
      <c r="F8735">
        <v>28245</v>
      </c>
      <c r="G8735">
        <v>353</v>
      </c>
    </row>
    <row r="8736" spans="1:7">
      <c r="A8736" s="2">
        <v>44051</v>
      </c>
      <c r="B8736" s="2">
        <f t="shared" si="272"/>
        <v>44074</v>
      </c>
      <c r="C8736" s="3">
        <f t="shared" si="273"/>
        <v>1</v>
      </c>
      <c r="D8736" t="s">
        <v>24</v>
      </c>
      <c r="E8736">
        <v>32</v>
      </c>
      <c r="F8736">
        <v>55481</v>
      </c>
      <c r="G8736">
        <v>949</v>
      </c>
    </row>
    <row r="8737" spans="1:7">
      <c r="A8737" s="2">
        <v>44051</v>
      </c>
      <c r="B8737" s="2">
        <f t="shared" si="272"/>
        <v>44074</v>
      </c>
      <c r="C8737" s="3">
        <f t="shared" si="273"/>
        <v>1</v>
      </c>
      <c r="D8737" t="s">
        <v>19</v>
      </c>
      <c r="E8737">
        <v>33</v>
      </c>
      <c r="F8737">
        <v>6818</v>
      </c>
      <c r="G8737">
        <v>419</v>
      </c>
    </row>
    <row r="8738" spans="1:7">
      <c r="A8738" s="2">
        <v>44051</v>
      </c>
      <c r="B8738" s="2">
        <f t="shared" si="272"/>
        <v>44074</v>
      </c>
      <c r="C8738" s="3">
        <f t="shared" si="273"/>
        <v>1</v>
      </c>
      <c r="D8738" t="s">
        <v>21</v>
      </c>
      <c r="E8738">
        <v>34</v>
      </c>
      <c r="F8738">
        <v>186282</v>
      </c>
      <c r="G8738">
        <v>15869</v>
      </c>
    </row>
    <row r="8739" spans="1:7">
      <c r="A8739" s="2">
        <v>44051</v>
      </c>
      <c r="B8739" s="2">
        <f t="shared" si="272"/>
        <v>44074</v>
      </c>
      <c r="C8739" s="3">
        <f t="shared" si="273"/>
        <v>1</v>
      </c>
      <c r="D8739" t="s">
        <v>47</v>
      </c>
      <c r="E8739">
        <v>35</v>
      </c>
      <c r="F8739">
        <v>22115</v>
      </c>
      <c r="G8739">
        <v>681</v>
      </c>
    </row>
    <row r="8740" spans="1:7">
      <c r="A8740" s="2">
        <v>44051</v>
      </c>
      <c r="B8740" s="2">
        <f t="shared" si="272"/>
        <v>44074</v>
      </c>
      <c r="C8740" s="3">
        <f t="shared" si="273"/>
        <v>1</v>
      </c>
      <c r="D8740" t="s">
        <v>16</v>
      </c>
      <c r="E8740">
        <v>36</v>
      </c>
      <c r="F8740">
        <v>425055</v>
      </c>
      <c r="G8740">
        <v>32345</v>
      </c>
    </row>
    <row r="8741" spans="1:7">
      <c r="A8741" s="2">
        <v>44051</v>
      </c>
      <c r="B8741" s="2">
        <f t="shared" si="272"/>
        <v>44074</v>
      </c>
      <c r="C8741" s="3">
        <f t="shared" si="273"/>
        <v>1</v>
      </c>
      <c r="D8741" t="s">
        <v>20</v>
      </c>
      <c r="E8741">
        <v>37</v>
      </c>
      <c r="F8741">
        <v>134915</v>
      </c>
      <c r="G8741">
        <v>2184</v>
      </c>
    </row>
    <row r="8742" spans="1:7">
      <c r="A8742" s="2">
        <v>44051</v>
      </c>
      <c r="B8742" s="2">
        <f t="shared" si="272"/>
        <v>44074</v>
      </c>
      <c r="C8742" s="3">
        <f t="shared" si="273"/>
        <v>1</v>
      </c>
      <c r="D8742" t="s">
        <v>48</v>
      </c>
      <c r="E8742">
        <v>38</v>
      </c>
      <c r="F8742">
        <v>7512</v>
      </c>
      <c r="G8742">
        <v>116</v>
      </c>
    </row>
    <row r="8743" spans="1:7">
      <c r="A8743" s="2">
        <v>44051</v>
      </c>
      <c r="B8743" s="2">
        <f t="shared" si="272"/>
        <v>44074</v>
      </c>
      <c r="C8743" s="3">
        <f t="shared" si="273"/>
        <v>1</v>
      </c>
      <c r="D8743" t="s">
        <v>59</v>
      </c>
      <c r="E8743">
        <v>69</v>
      </c>
      <c r="F8743">
        <v>48</v>
      </c>
      <c r="G8743">
        <v>2</v>
      </c>
    </row>
    <row r="8744" spans="1:7">
      <c r="A8744" s="2">
        <v>44051</v>
      </c>
      <c r="B8744" s="2">
        <f t="shared" si="272"/>
        <v>44074</v>
      </c>
      <c r="C8744" s="3">
        <f t="shared" si="273"/>
        <v>1</v>
      </c>
      <c r="D8744" t="s">
        <v>41</v>
      </c>
      <c r="E8744">
        <v>39</v>
      </c>
      <c r="F8744">
        <v>99969</v>
      </c>
      <c r="G8744">
        <v>3668</v>
      </c>
    </row>
    <row r="8745" spans="1:7">
      <c r="A8745" s="2">
        <v>44051</v>
      </c>
      <c r="B8745" s="2">
        <f t="shared" si="272"/>
        <v>44074</v>
      </c>
      <c r="C8745" s="3">
        <f t="shared" si="273"/>
        <v>1</v>
      </c>
      <c r="D8745" t="s">
        <v>30</v>
      </c>
      <c r="E8745">
        <v>40</v>
      </c>
      <c r="F8745">
        <v>43070</v>
      </c>
      <c r="G8745">
        <v>603</v>
      </c>
    </row>
    <row r="8746" spans="1:7">
      <c r="A8746" s="2">
        <v>44051</v>
      </c>
      <c r="B8746" s="2">
        <f t="shared" si="272"/>
        <v>44074</v>
      </c>
      <c r="C8746" s="3">
        <f t="shared" si="273"/>
        <v>1</v>
      </c>
      <c r="D8746" t="s">
        <v>14</v>
      </c>
      <c r="E8746">
        <v>41</v>
      </c>
      <c r="F8746">
        <v>21011</v>
      </c>
      <c r="G8746">
        <v>358</v>
      </c>
    </row>
    <row r="8747" spans="1:7">
      <c r="A8747" s="2">
        <v>44051</v>
      </c>
      <c r="B8747" s="2">
        <f t="shared" si="272"/>
        <v>44074</v>
      </c>
      <c r="C8747" s="3">
        <f t="shared" si="273"/>
        <v>1</v>
      </c>
      <c r="D8747" t="s">
        <v>31</v>
      </c>
      <c r="E8747">
        <v>42</v>
      </c>
      <c r="F8747">
        <v>122666</v>
      </c>
      <c r="G8747">
        <v>7372</v>
      </c>
    </row>
    <row r="8748" spans="1:7">
      <c r="A8748" s="2">
        <v>44051</v>
      </c>
      <c r="B8748" s="2">
        <f t="shared" si="272"/>
        <v>44074</v>
      </c>
      <c r="C8748" s="3">
        <f t="shared" si="273"/>
        <v>1</v>
      </c>
      <c r="D8748" t="s">
        <v>55</v>
      </c>
      <c r="E8748">
        <v>72</v>
      </c>
      <c r="F8748">
        <v>21424</v>
      </c>
      <c r="G8748">
        <v>274</v>
      </c>
    </row>
    <row r="8749" spans="1:7">
      <c r="A8749" s="2">
        <v>44051</v>
      </c>
      <c r="B8749" s="2">
        <f t="shared" si="272"/>
        <v>44074</v>
      </c>
      <c r="C8749" s="3">
        <f t="shared" si="273"/>
        <v>1</v>
      </c>
      <c r="D8749" t="s">
        <v>17</v>
      </c>
      <c r="E8749">
        <v>44</v>
      </c>
      <c r="F8749">
        <v>19738</v>
      </c>
      <c r="G8749">
        <v>1014</v>
      </c>
    </row>
    <row r="8750" spans="1:7">
      <c r="A8750" s="2">
        <v>44051</v>
      </c>
      <c r="B8750" s="2">
        <f t="shared" si="272"/>
        <v>44074</v>
      </c>
      <c r="C8750" s="3">
        <f t="shared" si="273"/>
        <v>1</v>
      </c>
      <c r="D8750" t="s">
        <v>32</v>
      </c>
      <c r="E8750">
        <v>45</v>
      </c>
      <c r="F8750">
        <v>99460</v>
      </c>
      <c r="G8750">
        <v>2007</v>
      </c>
    </row>
    <row r="8751" spans="1:7">
      <c r="A8751" s="2">
        <v>44051</v>
      </c>
      <c r="B8751" s="2">
        <f t="shared" si="272"/>
        <v>44074</v>
      </c>
      <c r="C8751" s="3">
        <f t="shared" si="273"/>
        <v>1</v>
      </c>
      <c r="D8751" t="s">
        <v>43</v>
      </c>
      <c r="E8751">
        <v>46</v>
      </c>
      <c r="F8751">
        <v>9477</v>
      </c>
      <c r="G8751">
        <v>146</v>
      </c>
    </row>
    <row r="8752" spans="1:7">
      <c r="A8752" s="2">
        <v>44051</v>
      </c>
      <c r="B8752" s="2">
        <f t="shared" si="272"/>
        <v>44074</v>
      </c>
      <c r="C8752" s="3">
        <f t="shared" si="273"/>
        <v>1</v>
      </c>
      <c r="D8752" t="s">
        <v>25</v>
      </c>
      <c r="E8752">
        <v>47</v>
      </c>
      <c r="F8752">
        <v>117725</v>
      </c>
      <c r="G8752">
        <v>1201</v>
      </c>
    </row>
    <row r="8753" spans="1:7">
      <c r="A8753" s="2">
        <v>44051</v>
      </c>
      <c r="B8753" s="2">
        <f t="shared" si="272"/>
        <v>44074</v>
      </c>
      <c r="C8753" s="3">
        <f t="shared" si="273"/>
        <v>1</v>
      </c>
      <c r="D8753" t="s">
        <v>11</v>
      </c>
      <c r="E8753">
        <v>48</v>
      </c>
      <c r="F8753">
        <v>504605</v>
      </c>
      <c r="G8753">
        <v>8885</v>
      </c>
    </row>
    <row r="8754" spans="1:7">
      <c r="A8754" s="2">
        <v>44051</v>
      </c>
      <c r="B8754" s="2">
        <f t="shared" si="272"/>
        <v>44074</v>
      </c>
      <c r="C8754" s="3">
        <f t="shared" si="273"/>
        <v>1</v>
      </c>
      <c r="D8754" t="s">
        <v>13</v>
      </c>
      <c r="E8754">
        <v>49</v>
      </c>
      <c r="F8754">
        <v>43821</v>
      </c>
      <c r="G8754">
        <v>336</v>
      </c>
    </row>
    <row r="8755" spans="1:7">
      <c r="A8755" s="2">
        <v>44051</v>
      </c>
      <c r="B8755" s="2">
        <f t="shared" si="272"/>
        <v>44074</v>
      </c>
      <c r="C8755" s="3">
        <f t="shared" si="273"/>
        <v>1</v>
      </c>
      <c r="D8755" t="s">
        <v>36</v>
      </c>
      <c r="E8755">
        <v>50</v>
      </c>
      <c r="F8755">
        <v>1454</v>
      </c>
      <c r="G8755">
        <v>58</v>
      </c>
    </row>
    <row r="8756" spans="1:7">
      <c r="A8756" s="2">
        <v>44051</v>
      </c>
      <c r="B8756" s="2">
        <f t="shared" si="272"/>
        <v>44074</v>
      </c>
      <c r="C8756" s="3">
        <f t="shared" si="273"/>
        <v>1</v>
      </c>
      <c r="D8756" t="s">
        <v>56</v>
      </c>
      <c r="E8756">
        <v>78</v>
      </c>
      <c r="F8756">
        <v>528</v>
      </c>
      <c r="G8756">
        <v>9</v>
      </c>
    </row>
    <row r="8757" spans="1:7">
      <c r="A8757" s="2">
        <v>44051</v>
      </c>
      <c r="B8757" s="2">
        <f t="shared" si="272"/>
        <v>44074</v>
      </c>
      <c r="C8757" s="3">
        <f t="shared" si="273"/>
        <v>1</v>
      </c>
      <c r="D8757" t="s">
        <v>37</v>
      </c>
      <c r="E8757">
        <v>51</v>
      </c>
      <c r="F8757">
        <v>99189</v>
      </c>
      <c r="G8757">
        <v>2322</v>
      </c>
    </row>
    <row r="8758" spans="1:7">
      <c r="A8758" s="2">
        <v>44051</v>
      </c>
      <c r="B8758" s="2">
        <f t="shared" si="272"/>
        <v>44074</v>
      </c>
      <c r="C8758" s="3">
        <f t="shared" si="273"/>
        <v>1</v>
      </c>
      <c r="D8758" t="s">
        <v>5</v>
      </c>
      <c r="E8758">
        <v>53</v>
      </c>
      <c r="F8758">
        <v>64346</v>
      </c>
      <c r="G8758">
        <v>1751</v>
      </c>
    </row>
    <row r="8759" spans="1:7">
      <c r="A8759" s="2">
        <v>44051</v>
      </c>
      <c r="B8759" s="2">
        <f t="shared" si="272"/>
        <v>44074</v>
      </c>
      <c r="C8759" s="3">
        <f t="shared" si="273"/>
        <v>1</v>
      </c>
      <c r="D8759" t="s">
        <v>58</v>
      </c>
      <c r="E8759">
        <v>54</v>
      </c>
      <c r="F8759">
        <v>7563</v>
      </c>
      <c r="G8759">
        <v>131</v>
      </c>
    </row>
    <row r="8760" spans="1:7">
      <c r="A8760" s="2">
        <v>44051</v>
      </c>
      <c r="B8760" s="2">
        <f t="shared" si="272"/>
        <v>44074</v>
      </c>
      <c r="C8760" s="3">
        <f t="shared" si="273"/>
        <v>1</v>
      </c>
      <c r="D8760" t="s">
        <v>10</v>
      </c>
      <c r="E8760">
        <v>55</v>
      </c>
      <c r="F8760">
        <v>64231</v>
      </c>
      <c r="G8760">
        <v>1007</v>
      </c>
    </row>
    <row r="8761" spans="1:7">
      <c r="A8761" s="2">
        <v>44051</v>
      </c>
      <c r="B8761" s="2">
        <f t="shared" si="272"/>
        <v>44074</v>
      </c>
      <c r="C8761" s="3">
        <f t="shared" si="273"/>
        <v>1</v>
      </c>
      <c r="D8761" t="s">
        <v>49</v>
      </c>
      <c r="E8761">
        <v>56</v>
      </c>
      <c r="F8761">
        <v>3013</v>
      </c>
      <c r="G8761">
        <v>28</v>
      </c>
    </row>
    <row r="8762" spans="1:7">
      <c r="A8762" s="2">
        <v>44052</v>
      </c>
      <c r="B8762" s="2">
        <f t="shared" si="272"/>
        <v>44074</v>
      </c>
      <c r="C8762" s="3">
        <f t="shared" si="273"/>
        <v>1</v>
      </c>
      <c r="D8762" t="s">
        <v>52</v>
      </c>
      <c r="E8762">
        <v>1</v>
      </c>
      <c r="F8762">
        <v>101334</v>
      </c>
      <c r="G8762">
        <v>1768</v>
      </c>
    </row>
    <row r="8763" spans="1:7">
      <c r="A8763" s="2">
        <v>44052</v>
      </c>
      <c r="B8763" s="2">
        <f t="shared" si="272"/>
        <v>44074</v>
      </c>
      <c r="C8763" s="3">
        <f t="shared" si="273"/>
        <v>1</v>
      </c>
      <c r="D8763" t="s">
        <v>50</v>
      </c>
      <c r="E8763">
        <v>2</v>
      </c>
      <c r="F8763">
        <v>4471</v>
      </c>
      <c r="G8763">
        <v>24</v>
      </c>
    </row>
    <row r="8764" spans="1:7">
      <c r="A8764" s="2">
        <v>44052</v>
      </c>
      <c r="B8764" s="2">
        <f t="shared" si="272"/>
        <v>44074</v>
      </c>
      <c r="C8764" s="3">
        <f t="shared" si="273"/>
        <v>1</v>
      </c>
      <c r="D8764" t="s">
        <v>8</v>
      </c>
      <c r="E8764">
        <v>4</v>
      </c>
      <c r="F8764">
        <v>187086</v>
      </c>
      <c r="G8764">
        <v>4152</v>
      </c>
    </row>
    <row r="8765" spans="1:7">
      <c r="A8765" s="2">
        <v>44052</v>
      </c>
      <c r="B8765" s="2">
        <f t="shared" si="272"/>
        <v>44074</v>
      </c>
      <c r="C8765" s="3">
        <f t="shared" si="273"/>
        <v>1</v>
      </c>
      <c r="D8765" t="s">
        <v>44</v>
      </c>
      <c r="E8765">
        <v>5</v>
      </c>
      <c r="F8765">
        <v>49383</v>
      </c>
      <c r="G8765">
        <v>544</v>
      </c>
    </row>
    <row r="8766" spans="1:7">
      <c r="A8766" s="2">
        <v>44052</v>
      </c>
      <c r="B8766" s="2">
        <f t="shared" si="272"/>
        <v>44074</v>
      </c>
      <c r="C8766" s="3">
        <f t="shared" si="273"/>
        <v>1</v>
      </c>
      <c r="D8766" t="s">
        <v>7</v>
      </c>
      <c r="E8766">
        <v>6</v>
      </c>
      <c r="F8766">
        <v>563244</v>
      </c>
      <c r="G8766">
        <v>10365</v>
      </c>
    </row>
    <row r="8767" spans="1:7">
      <c r="A8767" s="2">
        <v>44052</v>
      </c>
      <c r="B8767" s="2">
        <f t="shared" si="272"/>
        <v>44074</v>
      </c>
      <c r="C8767" s="3">
        <f t="shared" si="273"/>
        <v>1</v>
      </c>
      <c r="D8767" t="s">
        <v>22</v>
      </c>
      <c r="E8767">
        <v>8</v>
      </c>
      <c r="F8767">
        <v>50799</v>
      </c>
      <c r="G8767">
        <v>1863</v>
      </c>
    </row>
    <row r="8768" spans="1:7">
      <c r="A8768" s="2">
        <v>44052</v>
      </c>
      <c r="B8768" s="2">
        <f t="shared" si="272"/>
        <v>44074</v>
      </c>
      <c r="C8768" s="3">
        <f t="shared" si="273"/>
        <v>1</v>
      </c>
      <c r="D8768" t="s">
        <v>38</v>
      </c>
      <c r="E8768">
        <v>9</v>
      </c>
      <c r="F8768">
        <v>50320</v>
      </c>
      <c r="G8768">
        <v>4441</v>
      </c>
    </row>
    <row r="8769" spans="1:7">
      <c r="A8769" s="2">
        <v>44052</v>
      </c>
      <c r="B8769" s="2">
        <f t="shared" si="272"/>
        <v>44074</v>
      </c>
      <c r="C8769" s="3">
        <f t="shared" si="273"/>
        <v>1</v>
      </c>
      <c r="D8769" t="s">
        <v>45</v>
      </c>
      <c r="E8769">
        <v>10</v>
      </c>
      <c r="F8769">
        <v>15575</v>
      </c>
      <c r="G8769">
        <v>591</v>
      </c>
    </row>
    <row r="8770" spans="1:7">
      <c r="A8770" s="2">
        <v>44052</v>
      </c>
      <c r="B8770" s="2">
        <f t="shared" si="272"/>
        <v>44074</v>
      </c>
      <c r="C8770" s="3">
        <f t="shared" si="273"/>
        <v>1</v>
      </c>
      <c r="D8770" t="s">
        <v>33</v>
      </c>
      <c r="E8770">
        <v>11</v>
      </c>
      <c r="F8770">
        <v>12753</v>
      </c>
      <c r="G8770">
        <v>591</v>
      </c>
    </row>
    <row r="8771" spans="1:7">
      <c r="A8771" s="2">
        <v>44052</v>
      </c>
      <c r="B8771" s="2">
        <f t="shared" si="272"/>
        <v>44074</v>
      </c>
      <c r="C8771" s="3">
        <f t="shared" si="273"/>
        <v>1</v>
      </c>
      <c r="D8771" t="s">
        <v>15</v>
      </c>
      <c r="E8771">
        <v>12</v>
      </c>
      <c r="F8771">
        <v>532798</v>
      </c>
      <c r="G8771">
        <v>8185</v>
      </c>
    </row>
    <row r="8772" spans="1:7">
      <c r="A8772" s="2">
        <v>44052</v>
      </c>
      <c r="B8772" s="2">
        <f t="shared" ref="B8772:B8835" si="274">EOMONTH(A8772,0)</f>
        <v>44074</v>
      </c>
      <c r="C8772" s="3">
        <f t="shared" ref="C8772:C8835" si="275">IF(A8772=B8772,0,1)</f>
        <v>1</v>
      </c>
      <c r="D8772" t="s">
        <v>18</v>
      </c>
      <c r="E8772">
        <v>13</v>
      </c>
      <c r="F8772">
        <v>200147</v>
      </c>
      <c r="G8772">
        <v>4108</v>
      </c>
    </row>
    <row r="8773" spans="1:7">
      <c r="A8773" s="2">
        <v>44052</v>
      </c>
      <c r="B8773" s="2">
        <f t="shared" si="274"/>
        <v>44074</v>
      </c>
      <c r="C8773" s="3">
        <f t="shared" si="275"/>
        <v>1</v>
      </c>
      <c r="D8773" t="s">
        <v>57</v>
      </c>
      <c r="E8773">
        <v>66</v>
      </c>
      <c r="F8773">
        <v>1381</v>
      </c>
      <c r="G8773">
        <v>6</v>
      </c>
    </row>
    <row r="8774" spans="1:7">
      <c r="A8774" s="2">
        <v>44052</v>
      </c>
      <c r="B8774" s="2">
        <f t="shared" si="274"/>
        <v>44074</v>
      </c>
      <c r="C8774" s="3">
        <f t="shared" si="275"/>
        <v>1</v>
      </c>
      <c r="D8774" t="s">
        <v>26</v>
      </c>
      <c r="E8774">
        <v>15</v>
      </c>
      <c r="F8774">
        <v>3475</v>
      </c>
      <c r="G8774">
        <v>30</v>
      </c>
    </row>
    <row r="8775" spans="1:7">
      <c r="A8775" s="2">
        <v>44052</v>
      </c>
      <c r="B8775" s="2">
        <f t="shared" si="274"/>
        <v>44074</v>
      </c>
      <c r="C8775" s="3">
        <f t="shared" si="275"/>
        <v>1</v>
      </c>
      <c r="D8775" t="s">
        <v>53</v>
      </c>
      <c r="E8775">
        <v>16</v>
      </c>
      <c r="F8775">
        <v>24797</v>
      </c>
      <c r="G8775">
        <v>237</v>
      </c>
    </row>
    <row r="8776" spans="1:7">
      <c r="A8776" s="2">
        <v>44052</v>
      </c>
      <c r="B8776" s="2">
        <f t="shared" si="274"/>
        <v>44074</v>
      </c>
      <c r="C8776" s="3">
        <f t="shared" si="275"/>
        <v>1</v>
      </c>
      <c r="D8776" t="s">
        <v>6</v>
      </c>
      <c r="E8776">
        <v>17</v>
      </c>
      <c r="F8776">
        <v>195897</v>
      </c>
      <c r="G8776">
        <v>7852</v>
      </c>
    </row>
    <row r="8777" spans="1:7">
      <c r="A8777" s="2">
        <v>44052</v>
      </c>
      <c r="B8777" s="2">
        <f t="shared" si="274"/>
        <v>44074</v>
      </c>
      <c r="C8777" s="3">
        <f t="shared" si="275"/>
        <v>1</v>
      </c>
      <c r="D8777" t="s">
        <v>27</v>
      </c>
      <c r="E8777">
        <v>18</v>
      </c>
      <c r="F8777">
        <v>76071</v>
      </c>
      <c r="G8777">
        <v>3041</v>
      </c>
    </row>
    <row r="8778" spans="1:7">
      <c r="A8778" s="2">
        <v>44052</v>
      </c>
      <c r="B8778" s="2">
        <f t="shared" si="274"/>
        <v>44074</v>
      </c>
      <c r="C8778" s="3">
        <f t="shared" si="275"/>
        <v>1</v>
      </c>
      <c r="D8778" t="s">
        <v>39</v>
      </c>
      <c r="E8778">
        <v>19</v>
      </c>
      <c r="F8778">
        <v>48919</v>
      </c>
      <c r="G8778">
        <v>931</v>
      </c>
    </row>
    <row r="8779" spans="1:7">
      <c r="A8779" s="2">
        <v>44052</v>
      </c>
      <c r="B8779" s="2">
        <f t="shared" si="274"/>
        <v>44074</v>
      </c>
      <c r="C8779" s="3">
        <f t="shared" si="275"/>
        <v>1</v>
      </c>
      <c r="D8779" t="s">
        <v>34</v>
      </c>
      <c r="E8779">
        <v>20</v>
      </c>
      <c r="F8779">
        <v>31145</v>
      </c>
      <c r="G8779">
        <v>380</v>
      </c>
    </row>
    <row r="8780" spans="1:7">
      <c r="A8780" s="2">
        <v>44052</v>
      </c>
      <c r="B8780" s="2">
        <f t="shared" si="274"/>
        <v>44074</v>
      </c>
      <c r="C8780" s="3">
        <f t="shared" si="275"/>
        <v>1</v>
      </c>
      <c r="D8780" t="s">
        <v>28</v>
      </c>
      <c r="E8780">
        <v>21</v>
      </c>
      <c r="F8780">
        <v>36316</v>
      </c>
      <c r="G8780">
        <v>790</v>
      </c>
    </row>
    <row r="8781" spans="1:7">
      <c r="A8781" s="2">
        <v>44052</v>
      </c>
      <c r="B8781" s="2">
        <f t="shared" si="274"/>
        <v>44074</v>
      </c>
      <c r="C8781" s="3">
        <f t="shared" si="275"/>
        <v>1</v>
      </c>
      <c r="D8781" t="s">
        <v>40</v>
      </c>
      <c r="E8781">
        <v>22</v>
      </c>
      <c r="F8781">
        <v>131517</v>
      </c>
      <c r="G8781">
        <v>4263</v>
      </c>
    </row>
    <row r="8782" spans="1:7">
      <c r="A8782" s="2">
        <v>44052</v>
      </c>
      <c r="B8782" s="2">
        <f t="shared" si="274"/>
        <v>44074</v>
      </c>
      <c r="C8782" s="3">
        <f t="shared" si="275"/>
        <v>1</v>
      </c>
      <c r="D8782" t="s">
        <v>51</v>
      </c>
      <c r="E8782">
        <v>23</v>
      </c>
      <c r="F8782">
        <v>4042</v>
      </c>
      <c r="G8782">
        <v>125</v>
      </c>
    </row>
    <row r="8783" spans="1:7">
      <c r="A8783" s="2">
        <v>44052</v>
      </c>
      <c r="B8783" s="2">
        <f t="shared" si="274"/>
        <v>44074</v>
      </c>
      <c r="C8783" s="3">
        <f t="shared" si="275"/>
        <v>1</v>
      </c>
      <c r="D8783" t="s">
        <v>23</v>
      </c>
      <c r="E8783">
        <v>24</v>
      </c>
      <c r="F8783">
        <v>96065</v>
      </c>
      <c r="G8783">
        <v>3585</v>
      </c>
    </row>
    <row r="8784" spans="1:7">
      <c r="A8784" s="2">
        <v>44052</v>
      </c>
      <c r="B8784" s="2">
        <f t="shared" si="274"/>
        <v>44074</v>
      </c>
      <c r="C8784" s="3">
        <f t="shared" si="275"/>
        <v>1</v>
      </c>
      <c r="D8784" t="s">
        <v>9</v>
      </c>
      <c r="E8784">
        <v>25</v>
      </c>
      <c r="F8784">
        <v>121040</v>
      </c>
      <c r="G8784">
        <v>8735</v>
      </c>
    </row>
    <row r="8785" spans="1:7">
      <c r="A8785" s="2">
        <v>44052</v>
      </c>
      <c r="B8785" s="2">
        <f t="shared" si="274"/>
        <v>44074</v>
      </c>
      <c r="C8785" s="3">
        <f t="shared" si="275"/>
        <v>1</v>
      </c>
      <c r="D8785" t="s">
        <v>42</v>
      </c>
      <c r="E8785">
        <v>26</v>
      </c>
      <c r="F8785">
        <v>96835</v>
      </c>
      <c r="G8785">
        <v>6520</v>
      </c>
    </row>
    <row r="8786" spans="1:7">
      <c r="A8786" s="2">
        <v>44052</v>
      </c>
      <c r="B8786" s="2">
        <f t="shared" si="274"/>
        <v>44074</v>
      </c>
      <c r="C8786" s="3">
        <f t="shared" si="275"/>
        <v>1</v>
      </c>
      <c r="D8786" t="s">
        <v>29</v>
      </c>
      <c r="E8786">
        <v>27</v>
      </c>
      <c r="F8786">
        <v>60939</v>
      </c>
      <c r="G8786">
        <v>1698</v>
      </c>
    </row>
    <row r="8787" spans="1:7">
      <c r="A8787" s="2">
        <v>44052</v>
      </c>
      <c r="B8787" s="2">
        <f t="shared" si="274"/>
        <v>44074</v>
      </c>
      <c r="C8787" s="3">
        <f t="shared" si="275"/>
        <v>1</v>
      </c>
      <c r="D8787" t="s">
        <v>46</v>
      </c>
      <c r="E8787">
        <v>28</v>
      </c>
      <c r="F8787">
        <v>67173</v>
      </c>
      <c r="G8787">
        <v>1896</v>
      </c>
    </row>
    <row r="8788" spans="1:7">
      <c r="A8788" s="2">
        <v>44052</v>
      </c>
      <c r="B8788" s="2">
        <f t="shared" si="274"/>
        <v>44074</v>
      </c>
      <c r="C8788" s="3">
        <f t="shared" si="275"/>
        <v>1</v>
      </c>
      <c r="D8788" t="s">
        <v>35</v>
      </c>
      <c r="E8788">
        <v>29</v>
      </c>
      <c r="F8788">
        <v>59895</v>
      </c>
      <c r="G8788">
        <v>1386</v>
      </c>
    </row>
    <row r="8789" spans="1:7">
      <c r="A8789" s="2">
        <v>44052</v>
      </c>
      <c r="B8789" s="2">
        <f t="shared" si="274"/>
        <v>44074</v>
      </c>
      <c r="C8789" s="3">
        <f t="shared" si="275"/>
        <v>1</v>
      </c>
      <c r="D8789" t="s">
        <v>54</v>
      </c>
      <c r="E8789">
        <v>30</v>
      </c>
      <c r="F8789">
        <v>4952</v>
      </c>
      <c r="G8789">
        <v>75</v>
      </c>
    </row>
    <row r="8790" spans="1:7">
      <c r="A8790" s="2">
        <v>44052</v>
      </c>
      <c r="B8790" s="2">
        <f t="shared" si="274"/>
        <v>44074</v>
      </c>
      <c r="C8790" s="3">
        <f t="shared" si="275"/>
        <v>1</v>
      </c>
      <c r="D8790" t="s">
        <v>12</v>
      </c>
      <c r="E8790">
        <v>31</v>
      </c>
      <c r="F8790">
        <v>28432</v>
      </c>
      <c r="G8790">
        <v>353</v>
      </c>
    </row>
    <row r="8791" spans="1:7">
      <c r="A8791" s="2">
        <v>44052</v>
      </c>
      <c r="B8791" s="2">
        <f t="shared" si="274"/>
        <v>44074</v>
      </c>
      <c r="C8791" s="3">
        <f t="shared" si="275"/>
        <v>1</v>
      </c>
      <c r="D8791" t="s">
        <v>24</v>
      </c>
      <c r="E8791">
        <v>32</v>
      </c>
      <c r="F8791">
        <v>56278</v>
      </c>
      <c r="G8791">
        <v>959</v>
      </c>
    </row>
    <row r="8792" spans="1:7">
      <c r="A8792" s="2">
        <v>44052</v>
      </c>
      <c r="B8792" s="2">
        <f t="shared" si="274"/>
        <v>44074</v>
      </c>
      <c r="C8792" s="3">
        <f t="shared" si="275"/>
        <v>1</v>
      </c>
      <c r="D8792" t="s">
        <v>19</v>
      </c>
      <c r="E8792">
        <v>33</v>
      </c>
      <c r="F8792">
        <v>6831</v>
      </c>
      <c r="G8792">
        <v>419</v>
      </c>
    </row>
    <row r="8793" spans="1:7">
      <c r="A8793" s="2">
        <v>44052</v>
      </c>
      <c r="B8793" s="2">
        <f t="shared" si="274"/>
        <v>44074</v>
      </c>
      <c r="C8793" s="3">
        <f t="shared" si="275"/>
        <v>1</v>
      </c>
      <c r="D8793" t="s">
        <v>21</v>
      </c>
      <c r="E8793">
        <v>34</v>
      </c>
      <c r="F8793">
        <v>186626</v>
      </c>
      <c r="G8793">
        <v>15874</v>
      </c>
    </row>
    <row r="8794" spans="1:7">
      <c r="A8794" s="2">
        <v>44052</v>
      </c>
      <c r="B8794" s="2">
        <f t="shared" si="274"/>
        <v>44074</v>
      </c>
      <c r="C8794" s="3">
        <f t="shared" si="275"/>
        <v>1</v>
      </c>
      <c r="D8794" t="s">
        <v>47</v>
      </c>
      <c r="E8794">
        <v>35</v>
      </c>
      <c r="F8794">
        <v>22315</v>
      </c>
      <c r="G8794">
        <v>685</v>
      </c>
    </row>
    <row r="8795" spans="1:7">
      <c r="A8795" s="2">
        <v>44052</v>
      </c>
      <c r="B8795" s="2">
        <f t="shared" si="274"/>
        <v>44074</v>
      </c>
      <c r="C8795" s="3">
        <f t="shared" si="275"/>
        <v>1</v>
      </c>
      <c r="D8795" t="s">
        <v>16</v>
      </c>
      <c r="E8795">
        <v>36</v>
      </c>
      <c r="F8795">
        <v>425568</v>
      </c>
      <c r="G8795">
        <v>32354</v>
      </c>
    </row>
    <row r="8796" spans="1:7">
      <c r="A8796" s="2">
        <v>44052</v>
      </c>
      <c r="B8796" s="2">
        <f t="shared" si="274"/>
        <v>44074</v>
      </c>
      <c r="C8796" s="3">
        <f t="shared" si="275"/>
        <v>1</v>
      </c>
      <c r="D8796" t="s">
        <v>20</v>
      </c>
      <c r="E8796">
        <v>37</v>
      </c>
      <c r="F8796">
        <v>136250</v>
      </c>
      <c r="G8796">
        <v>2195</v>
      </c>
    </row>
    <row r="8797" spans="1:7">
      <c r="A8797" s="2">
        <v>44052</v>
      </c>
      <c r="B8797" s="2">
        <f t="shared" si="274"/>
        <v>44074</v>
      </c>
      <c r="C8797" s="3">
        <f t="shared" si="275"/>
        <v>1</v>
      </c>
      <c r="D8797" t="s">
        <v>48</v>
      </c>
      <c r="E8797">
        <v>38</v>
      </c>
      <c r="F8797">
        <v>7600</v>
      </c>
      <c r="G8797">
        <v>116</v>
      </c>
    </row>
    <row r="8798" spans="1:7">
      <c r="A8798" s="2">
        <v>44052</v>
      </c>
      <c r="B8798" s="2">
        <f t="shared" si="274"/>
        <v>44074</v>
      </c>
      <c r="C8798" s="3">
        <f t="shared" si="275"/>
        <v>1</v>
      </c>
      <c r="D8798" t="s">
        <v>59</v>
      </c>
      <c r="E8798">
        <v>69</v>
      </c>
      <c r="F8798">
        <v>48</v>
      </c>
      <c r="G8798">
        <v>2</v>
      </c>
    </row>
    <row r="8799" spans="1:7">
      <c r="A8799" s="2">
        <v>44052</v>
      </c>
      <c r="B8799" s="2">
        <f t="shared" si="274"/>
        <v>44074</v>
      </c>
      <c r="C8799" s="3">
        <f t="shared" si="275"/>
        <v>1</v>
      </c>
      <c r="D8799" t="s">
        <v>41</v>
      </c>
      <c r="E8799">
        <v>39</v>
      </c>
      <c r="F8799">
        <v>100848</v>
      </c>
      <c r="G8799">
        <v>3669</v>
      </c>
    </row>
    <row r="8800" spans="1:7">
      <c r="A8800" s="2">
        <v>44052</v>
      </c>
      <c r="B8800" s="2">
        <f t="shared" si="274"/>
        <v>44074</v>
      </c>
      <c r="C8800" s="3">
        <f t="shared" si="275"/>
        <v>1</v>
      </c>
      <c r="D8800" t="s">
        <v>30</v>
      </c>
      <c r="E8800">
        <v>40</v>
      </c>
      <c r="F8800">
        <v>43561</v>
      </c>
      <c r="G8800">
        <v>603</v>
      </c>
    </row>
    <row r="8801" spans="1:7">
      <c r="A8801" s="2">
        <v>44052</v>
      </c>
      <c r="B8801" s="2">
        <f t="shared" si="274"/>
        <v>44074</v>
      </c>
      <c r="C8801" s="3">
        <f t="shared" si="275"/>
        <v>1</v>
      </c>
      <c r="D8801" t="s">
        <v>14</v>
      </c>
      <c r="E8801">
        <v>41</v>
      </c>
      <c r="F8801">
        <v>21272</v>
      </c>
      <c r="G8801">
        <v>359</v>
      </c>
    </row>
    <row r="8802" spans="1:7">
      <c r="A8802" s="2">
        <v>44052</v>
      </c>
      <c r="B8802" s="2">
        <f t="shared" si="274"/>
        <v>44074</v>
      </c>
      <c r="C8802" s="3">
        <f t="shared" si="275"/>
        <v>1</v>
      </c>
      <c r="D8802" t="s">
        <v>31</v>
      </c>
      <c r="E8802">
        <v>42</v>
      </c>
      <c r="F8802">
        <v>123312</v>
      </c>
      <c r="G8802">
        <v>7374</v>
      </c>
    </row>
    <row r="8803" spans="1:7">
      <c r="A8803" s="2">
        <v>44052</v>
      </c>
      <c r="B8803" s="2">
        <f t="shared" si="274"/>
        <v>44074</v>
      </c>
      <c r="C8803" s="3">
        <f t="shared" si="275"/>
        <v>1</v>
      </c>
      <c r="D8803" t="s">
        <v>55</v>
      </c>
      <c r="E8803">
        <v>72</v>
      </c>
      <c r="F8803">
        <v>22121</v>
      </c>
      <c r="G8803">
        <v>279</v>
      </c>
    </row>
    <row r="8804" spans="1:7">
      <c r="A8804" s="2">
        <v>44052</v>
      </c>
      <c r="B8804" s="2">
        <f t="shared" si="274"/>
        <v>44074</v>
      </c>
      <c r="C8804" s="3">
        <f t="shared" si="275"/>
        <v>1</v>
      </c>
      <c r="D8804" t="s">
        <v>17</v>
      </c>
      <c r="E8804">
        <v>44</v>
      </c>
      <c r="F8804">
        <v>19738</v>
      </c>
      <c r="G8804">
        <v>1014</v>
      </c>
    </row>
    <row r="8805" spans="1:7">
      <c r="A8805" s="2">
        <v>44052</v>
      </c>
      <c r="B8805" s="2">
        <f t="shared" si="274"/>
        <v>44074</v>
      </c>
      <c r="C8805" s="3">
        <f t="shared" si="275"/>
        <v>1</v>
      </c>
      <c r="D8805" t="s">
        <v>32</v>
      </c>
      <c r="E8805">
        <v>45</v>
      </c>
      <c r="F8805">
        <v>100435</v>
      </c>
      <c r="G8805">
        <v>2031</v>
      </c>
    </row>
    <row r="8806" spans="1:7">
      <c r="A8806" s="2">
        <v>44052</v>
      </c>
      <c r="B8806" s="2">
        <f t="shared" si="274"/>
        <v>44074</v>
      </c>
      <c r="C8806" s="3">
        <f t="shared" si="275"/>
        <v>1</v>
      </c>
      <c r="D8806" t="s">
        <v>43</v>
      </c>
      <c r="E8806">
        <v>46</v>
      </c>
      <c r="F8806">
        <v>9605</v>
      </c>
      <c r="G8806">
        <v>146</v>
      </c>
    </row>
    <row r="8807" spans="1:7">
      <c r="A8807" s="2">
        <v>44052</v>
      </c>
      <c r="B8807" s="2">
        <f t="shared" si="274"/>
        <v>44074</v>
      </c>
      <c r="C8807" s="3">
        <f t="shared" si="275"/>
        <v>1</v>
      </c>
      <c r="D8807" t="s">
        <v>25</v>
      </c>
      <c r="E8807">
        <v>47</v>
      </c>
      <c r="F8807">
        <v>119788</v>
      </c>
      <c r="G8807">
        <v>1209</v>
      </c>
    </row>
    <row r="8808" spans="1:7">
      <c r="A8808" s="2">
        <v>44052</v>
      </c>
      <c r="B8808" s="2">
        <f t="shared" si="274"/>
        <v>44074</v>
      </c>
      <c r="C8808" s="3">
        <f t="shared" si="275"/>
        <v>1</v>
      </c>
      <c r="D8808" t="s">
        <v>11</v>
      </c>
      <c r="E8808">
        <v>48</v>
      </c>
      <c r="F8808">
        <v>510392</v>
      </c>
      <c r="G8808">
        <v>8984</v>
      </c>
    </row>
    <row r="8809" spans="1:7">
      <c r="A8809" s="2">
        <v>44052</v>
      </c>
      <c r="B8809" s="2">
        <f t="shared" si="274"/>
        <v>44074</v>
      </c>
      <c r="C8809" s="3">
        <f t="shared" si="275"/>
        <v>1</v>
      </c>
      <c r="D8809" t="s">
        <v>13</v>
      </c>
      <c r="E8809">
        <v>49</v>
      </c>
      <c r="F8809">
        <v>44130</v>
      </c>
      <c r="G8809">
        <v>337</v>
      </c>
    </row>
    <row r="8810" spans="1:7">
      <c r="A8810" s="2">
        <v>44052</v>
      </c>
      <c r="B8810" s="2">
        <f t="shared" si="274"/>
        <v>44074</v>
      </c>
      <c r="C8810" s="3">
        <f t="shared" si="275"/>
        <v>1</v>
      </c>
      <c r="D8810" t="s">
        <v>36</v>
      </c>
      <c r="E8810">
        <v>50</v>
      </c>
      <c r="F8810">
        <v>1459</v>
      </c>
      <c r="G8810">
        <v>58</v>
      </c>
    </row>
    <row r="8811" spans="1:7">
      <c r="A8811" s="2">
        <v>44052</v>
      </c>
      <c r="B8811" s="2">
        <f t="shared" si="274"/>
        <v>44074</v>
      </c>
      <c r="C8811" s="3">
        <f t="shared" si="275"/>
        <v>1</v>
      </c>
      <c r="D8811" t="s">
        <v>56</v>
      </c>
      <c r="E8811">
        <v>78</v>
      </c>
      <c r="F8811">
        <v>547</v>
      </c>
      <c r="G8811">
        <v>9</v>
      </c>
    </row>
    <row r="8812" spans="1:7">
      <c r="A8812" s="2">
        <v>44052</v>
      </c>
      <c r="B8812" s="2">
        <f t="shared" si="274"/>
        <v>44074</v>
      </c>
      <c r="C8812" s="3">
        <f t="shared" si="275"/>
        <v>1</v>
      </c>
      <c r="D8812" t="s">
        <v>37</v>
      </c>
      <c r="E8812">
        <v>51</v>
      </c>
      <c r="F8812">
        <v>100086</v>
      </c>
      <c r="G8812">
        <v>2326</v>
      </c>
    </row>
    <row r="8813" spans="1:7">
      <c r="A8813" s="2">
        <v>44052</v>
      </c>
      <c r="B8813" s="2">
        <f t="shared" si="274"/>
        <v>44074</v>
      </c>
      <c r="C8813" s="3">
        <f t="shared" si="275"/>
        <v>1</v>
      </c>
      <c r="D8813" t="s">
        <v>5</v>
      </c>
      <c r="E8813">
        <v>53</v>
      </c>
      <c r="F8813">
        <v>65248</v>
      </c>
      <c r="G8813">
        <v>1773</v>
      </c>
    </row>
    <row r="8814" spans="1:7">
      <c r="A8814" s="2">
        <v>44052</v>
      </c>
      <c r="B8814" s="2">
        <f t="shared" si="274"/>
        <v>44074</v>
      </c>
      <c r="C8814" s="3">
        <f t="shared" si="275"/>
        <v>1</v>
      </c>
      <c r="D8814" t="s">
        <v>58</v>
      </c>
      <c r="E8814">
        <v>54</v>
      </c>
      <c r="F8814">
        <v>7694</v>
      </c>
      <c r="G8814">
        <v>139</v>
      </c>
    </row>
    <row r="8815" spans="1:7">
      <c r="A8815" s="2">
        <v>44052</v>
      </c>
      <c r="B8815" s="2">
        <f t="shared" si="274"/>
        <v>44074</v>
      </c>
      <c r="C8815" s="3">
        <f t="shared" si="275"/>
        <v>1</v>
      </c>
      <c r="D8815" t="s">
        <v>10</v>
      </c>
      <c r="E8815">
        <v>55</v>
      </c>
      <c r="F8815">
        <v>64835</v>
      </c>
      <c r="G8815">
        <v>1009</v>
      </c>
    </row>
    <row r="8816" spans="1:7">
      <c r="A8816" s="2">
        <v>44052</v>
      </c>
      <c r="B8816" s="2">
        <f t="shared" si="274"/>
        <v>44074</v>
      </c>
      <c r="C8816" s="3">
        <f t="shared" si="275"/>
        <v>1</v>
      </c>
      <c r="D8816" t="s">
        <v>49</v>
      </c>
      <c r="E8816">
        <v>56</v>
      </c>
      <c r="F8816">
        <v>3050</v>
      </c>
      <c r="G8816">
        <v>28</v>
      </c>
    </row>
    <row r="8817" spans="1:7">
      <c r="A8817" s="2">
        <v>44053</v>
      </c>
      <c r="B8817" s="2">
        <f t="shared" si="274"/>
        <v>44074</v>
      </c>
      <c r="C8817" s="3">
        <f t="shared" si="275"/>
        <v>1</v>
      </c>
      <c r="D8817" t="s">
        <v>52</v>
      </c>
      <c r="E8817">
        <v>1</v>
      </c>
      <c r="F8817">
        <v>103020</v>
      </c>
      <c r="G8817">
        <v>1797</v>
      </c>
    </row>
    <row r="8818" spans="1:7">
      <c r="A8818" s="2">
        <v>44053</v>
      </c>
      <c r="B8818" s="2">
        <f t="shared" si="274"/>
        <v>44074</v>
      </c>
      <c r="C8818" s="3">
        <f t="shared" si="275"/>
        <v>1</v>
      </c>
      <c r="D8818" t="s">
        <v>50</v>
      </c>
      <c r="E8818">
        <v>2</v>
      </c>
      <c r="F8818">
        <v>4537</v>
      </c>
      <c r="G8818">
        <v>24</v>
      </c>
    </row>
    <row r="8819" spans="1:7">
      <c r="A8819" s="2">
        <v>44053</v>
      </c>
      <c r="B8819" s="2">
        <f t="shared" si="274"/>
        <v>44074</v>
      </c>
      <c r="C8819" s="3">
        <f t="shared" si="275"/>
        <v>1</v>
      </c>
      <c r="D8819" t="s">
        <v>8</v>
      </c>
      <c r="E8819">
        <v>4</v>
      </c>
      <c r="F8819">
        <v>187634</v>
      </c>
      <c r="G8819">
        <v>4157</v>
      </c>
    </row>
    <row r="8820" spans="1:7">
      <c r="A8820" s="2">
        <v>44053</v>
      </c>
      <c r="B8820" s="2">
        <f t="shared" si="274"/>
        <v>44074</v>
      </c>
      <c r="C8820" s="3">
        <f t="shared" si="275"/>
        <v>1</v>
      </c>
      <c r="D8820" t="s">
        <v>44</v>
      </c>
      <c r="E8820">
        <v>5</v>
      </c>
      <c r="F8820">
        <v>50028</v>
      </c>
      <c r="G8820">
        <v>555</v>
      </c>
    </row>
    <row r="8821" spans="1:7">
      <c r="A8821" s="2">
        <v>44053</v>
      </c>
      <c r="B8821" s="2">
        <f t="shared" si="274"/>
        <v>44074</v>
      </c>
      <c r="C8821" s="3">
        <f t="shared" si="275"/>
        <v>1</v>
      </c>
      <c r="D8821" t="s">
        <v>7</v>
      </c>
      <c r="E8821">
        <v>6</v>
      </c>
      <c r="F8821">
        <v>574267</v>
      </c>
      <c r="G8821">
        <v>10460</v>
      </c>
    </row>
    <row r="8822" spans="1:7">
      <c r="A8822" s="2">
        <v>44053</v>
      </c>
      <c r="B8822" s="2">
        <f t="shared" si="274"/>
        <v>44074</v>
      </c>
      <c r="C8822" s="3">
        <f t="shared" si="275"/>
        <v>1</v>
      </c>
      <c r="D8822" t="s">
        <v>22</v>
      </c>
      <c r="E8822">
        <v>8</v>
      </c>
      <c r="F8822">
        <v>51104</v>
      </c>
      <c r="G8822">
        <v>1868</v>
      </c>
    </row>
    <row r="8823" spans="1:7">
      <c r="A8823" s="2">
        <v>44053</v>
      </c>
      <c r="B8823" s="2">
        <f t="shared" si="274"/>
        <v>44074</v>
      </c>
      <c r="C8823" s="3">
        <f t="shared" si="275"/>
        <v>1</v>
      </c>
      <c r="D8823" t="s">
        <v>38</v>
      </c>
      <c r="E8823">
        <v>9</v>
      </c>
      <c r="F8823">
        <v>50567</v>
      </c>
      <c r="G8823">
        <v>4444</v>
      </c>
    </row>
    <row r="8824" spans="1:7">
      <c r="A8824" s="2">
        <v>44053</v>
      </c>
      <c r="B8824" s="2">
        <f t="shared" si="274"/>
        <v>44074</v>
      </c>
      <c r="C8824" s="3">
        <f t="shared" si="275"/>
        <v>1</v>
      </c>
      <c r="D8824" t="s">
        <v>45</v>
      </c>
      <c r="E8824">
        <v>10</v>
      </c>
      <c r="F8824">
        <v>15634</v>
      </c>
      <c r="G8824">
        <v>591</v>
      </c>
    </row>
    <row r="8825" spans="1:7">
      <c r="A8825" s="2">
        <v>44053</v>
      </c>
      <c r="B8825" s="2">
        <f t="shared" si="274"/>
        <v>44074</v>
      </c>
      <c r="C8825" s="3">
        <f t="shared" si="275"/>
        <v>1</v>
      </c>
      <c r="D8825" t="s">
        <v>33</v>
      </c>
      <c r="E8825">
        <v>11</v>
      </c>
      <c r="F8825">
        <v>12807</v>
      </c>
      <c r="G8825">
        <v>591</v>
      </c>
    </row>
    <row r="8826" spans="1:7">
      <c r="A8826" s="2">
        <v>44053</v>
      </c>
      <c r="B8826" s="2">
        <f t="shared" si="274"/>
        <v>44074</v>
      </c>
      <c r="C8826" s="3">
        <f t="shared" si="275"/>
        <v>1</v>
      </c>
      <c r="D8826" t="s">
        <v>15</v>
      </c>
      <c r="E8826">
        <v>12</v>
      </c>
      <c r="F8826">
        <v>536953</v>
      </c>
      <c r="G8826">
        <v>8276</v>
      </c>
    </row>
    <row r="8827" spans="1:7">
      <c r="A8827" s="2">
        <v>44053</v>
      </c>
      <c r="B8827" s="2">
        <f t="shared" si="274"/>
        <v>44074</v>
      </c>
      <c r="C8827" s="3">
        <f t="shared" si="275"/>
        <v>1</v>
      </c>
      <c r="D8827" t="s">
        <v>18</v>
      </c>
      <c r="E8827">
        <v>13</v>
      </c>
      <c r="F8827">
        <v>202276</v>
      </c>
      <c r="G8827">
        <v>4138</v>
      </c>
    </row>
    <row r="8828" spans="1:7">
      <c r="A8828" s="2">
        <v>44053</v>
      </c>
      <c r="B8828" s="2">
        <f t="shared" si="274"/>
        <v>44074</v>
      </c>
      <c r="C8828" s="3">
        <f t="shared" si="275"/>
        <v>1</v>
      </c>
      <c r="D8828" t="s">
        <v>57</v>
      </c>
      <c r="E8828">
        <v>66</v>
      </c>
      <c r="F8828">
        <v>1387</v>
      </c>
      <c r="G8828">
        <v>6</v>
      </c>
    </row>
    <row r="8829" spans="1:7">
      <c r="A8829" s="2">
        <v>44053</v>
      </c>
      <c r="B8829" s="2">
        <f t="shared" si="274"/>
        <v>44074</v>
      </c>
      <c r="C8829" s="3">
        <f t="shared" si="275"/>
        <v>1</v>
      </c>
      <c r="D8829" t="s">
        <v>26</v>
      </c>
      <c r="E8829">
        <v>15</v>
      </c>
      <c r="F8829">
        <v>3615</v>
      </c>
      <c r="G8829">
        <v>33</v>
      </c>
    </row>
    <row r="8830" spans="1:7">
      <c r="A8830" s="2">
        <v>44053</v>
      </c>
      <c r="B8830" s="2">
        <f t="shared" si="274"/>
        <v>44074</v>
      </c>
      <c r="C8830" s="3">
        <f t="shared" si="275"/>
        <v>1</v>
      </c>
      <c r="D8830" t="s">
        <v>53</v>
      </c>
      <c r="E8830">
        <v>16</v>
      </c>
      <c r="F8830">
        <v>25267</v>
      </c>
      <c r="G8830">
        <v>239</v>
      </c>
    </row>
    <row r="8831" spans="1:7">
      <c r="A8831" s="2">
        <v>44053</v>
      </c>
      <c r="B8831" s="2">
        <f t="shared" si="274"/>
        <v>44074</v>
      </c>
      <c r="C8831" s="3">
        <f t="shared" si="275"/>
        <v>1</v>
      </c>
      <c r="D8831" t="s">
        <v>6</v>
      </c>
      <c r="E8831">
        <v>17</v>
      </c>
      <c r="F8831">
        <v>197326</v>
      </c>
      <c r="G8831">
        <v>7854</v>
      </c>
    </row>
    <row r="8832" spans="1:7">
      <c r="A8832" s="2">
        <v>44053</v>
      </c>
      <c r="B8832" s="2">
        <f t="shared" si="274"/>
        <v>44074</v>
      </c>
      <c r="C8832" s="3">
        <f t="shared" si="275"/>
        <v>1</v>
      </c>
      <c r="D8832" t="s">
        <v>27</v>
      </c>
      <c r="E8832">
        <v>18</v>
      </c>
      <c r="F8832">
        <v>76734</v>
      </c>
      <c r="G8832">
        <v>3044</v>
      </c>
    </row>
    <row r="8833" spans="1:7">
      <c r="A8833" s="2">
        <v>44053</v>
      </c>
      <c r="B8833" s="2">
        <f t="shared" si="274"/>
        <v>44074</v>
      </c>
      <c r="C8833" s="3">
        <f t="shared" si="275"/>
        <v>1</v>
      </c>
      <c r="D8833" t="s">
        <v>39</v>
      </c>
      <c r="E8833">
        <v>19</v>
      </c>
      <c r="F8833">
        <v>49164</v>
      </c>
      <c r="G8833">
        <v>935</v>
      </c>
    </row>
    <row r="8834" spans="1:7">
      <c r="A8834" s="2">
        <v>44053</v>
      </c>
      <c r="B8834" s="2">
        <f t="shared" si="274"/>
        <v>44074</v>
      </c>
      <c r="C8834" s="3">
        <f t="shared" si="275"/>
        <v>1</v>
      </c>
      <c r="D8834" t="s">
        <v>34</v>
      </c>
      <c r="E8834">
        <v>20</v>
      </c>
      <c r="F8834">
        <v>32094</v>
      </c>
      <c r="G8834">
        <v>387</v>
      </c>
    </row>
    <row r="8835" spans="1:7">
      <c r="A8835" s="2">
        <v>44053</v>
      </c>
      <c r="B8835" s="2">
        <f t="shared" si="274"/>
        <v>44074</v>
      </c>
      <c r="C8835" s="3">
        <f t="shared" si="275"/>
        <v>1</v>
      </c>
      <c r="D8835" t="s">
        <v>28</v>
      </c>
      <c r="E8835">
        <v>21</v>
      </c>
      <c r="F8835">
        <v>36739</v>
      </c>
      <c r="G8835">
        <v>794</v>
      </c>
    </row>
    <row r="8836" spans="1:7">
      <c r="A8836" s="2">
        <v>44053</v>
      </c>
      <c r="B8836" s="2">
        <f t="shared" ref="B8836:B8899" si="276">EOMONTH(A8836,0)</f>
        <v>44074</v>
      </c>
      <c r="C8836" s="3">
        <f t="shared" ref="C8836:C8899" si="277">IF(A8836=B8836,0,1)</f>
        <v>1</v>
      </c>
      <c r="D8836" t="s">
        <v>40</v>
      </c>
      <c r="E8836">
        <v>22</v>
      </c>
      <c r="F8836">
        <v>132079</v>
      </c>
      <c r="G8836">
        <v>4287</v>
      </c>
    </row>
    <row r="8837" spans="1:7">
      <c r="A8837" s="2">
        <v>44053</v>
      </c>
      <c r="B8837" s="2">
        <f t="shared" si="276"/>
        <v>44074</v>
      </c>
      <c r="C8837" s="3">
        <f t="shared" si="277"/>
        <v>1</v>
      </c>
      <c r="D8837" t="s">
        <v>51</v>
      </c>
      <c r="E8837">
        <v>23</v>
      </c>
      <c r="F8837">
        <v>4049</v>
      </c>
      <c r="G8837">
        <v>125</v>
      </c>
    </row>
    <row r="8838" spans="1:7">
      <c r="A8838" s="2">
        <v>44053</v>
      </c>
      <c r="B8838" s="2">
        <f t="shared" si="276"/>
        <v>44074</v>
      </c>
      <c r="C8838" s="3">
        <f t="shared" si="277"/>
        <v>1</v>
      </c>
      <c r="D8838" t="s">
        <v>23</v>
      </c>
      <c r="E8838">
        <v>24</v>
      </c>
      <c r="F8838">
        <v>96821</v>
      </c>
      <c r="G8838">
        <v>3591</v>
      </c>
    </row>
    <row r="8839" spans="1:7">
      <c r="A8839" s="2">
        <v>44053</v>
      </c>
      <c r="B8839" s="2">
        <f t="shared" si="276"/>
        <v>44074</v>
      </c>
      <c r="C8839" s="3">
        <f t="shared" si="277"/>
        <v>1</v>
      </c>
      <c r="D8839" t="s">
        <v>9</v>
      </c>
      <c r="E8839">
        <v>25</v>
      </c>
      <c r="F8839">
        <v>121315</v>
      </c>
      <c r="G8839">
        <v>8741</v>
      </c>
    </row>
    <row r="8840" spans="1:7">
      <c r="A8840" s="2">
        <v>44053</v>
      </c>
      <c r="B8840" s="2">
        <f t="shared" si="276"/>
        <v>44074</v>
      </c>
      <c r="C8840" s="3">
        <f t="shared" si="277"/>
        <v>1</v>
      </c>
      <c r="D8840" t="s">
        <v>42</v>
      </c>
      <c r="E8840">
        <v>26</v>
      </c>
      <c r="F8840">
        <v>97472</v>
      </c>
      <c r="G8840">
        <v>6527</v>
      </c>
    </row>
    <row r="8841" spans="1:7">
      <c r="A8841" s="2">
        <v>44053</v>
      </c>
      <c r="B8841" s="2">
        <f t="shared" si="276"/>
        <v>44074</v>
      </c>
      <c r="C8841" s="3">
        <f t="shared" si="277"/>
        <v>1</v>
      </c>
      <c r="D8841" t="s">
        <v>29</v>
      </c>
      <c r="E8841">
        <v>27</v>
      </c>
      <c r="F8841">
        <v>61557</v>
      </c>
      <c r="G8841">
        <v>1701</v>
      </c>
    </row>
    <row r="8842" spans="1:7">
      <c r="A8842" s="2">
        <v>44053</v>
      </c>
      <c r="B8842" s="2">
        <f t="shared" si="276"/>
        <v>44074</v>
      </c>
      <c r="C8842" s="3">
        <f t="shared" si="277"/>
        <v>1</v>
      </c>
      <c r="D8842" t="s">
        <v>46</v>
      </c>
      <c r="E8842">
        <v>28</v>
      </c>
      <c r="F8842">
        <v>67649</v>
      </c>
      <c r="G8842">
        <v>1912</v>
      </c>
    </row>
    <row r="8843" spans="1:7">
      <c r="A8843" s="2">
        <v>44053</v>
      </c>
      <c r="B8843" s="2">
        <f t="shared" si="276"/>
        <v>44074</v>
      </c>
      <c r="C8843" s="3">
        <f t="shared" si="277"/>
        <v>1</v>
      </c>
      <c r="D8843" t="s">
        <v>35</v>
      </c>
      <c r="E8843">
        <v>29</v>
      </c>
      <c r="F8843">
        <v>60882</v>
      </c>
      <c r="G8843">
        <v>1397</v>
      </c>
    </row>
    <row r="8844" spans="1:7">
      <c r="A8844" s="2">
        <v>44053</v>
      </c>
      <c r="B8844" s="2">
        <f t="shared" si="276"/>
        <v>44074</v>
      </c>
      <c r="C8844" s="3">
        <f t="shared" si="277"/>
        <v>1</v>
      </c>
      <c r="D8844" t="s">
        <v>54</v>
      </c>
      <c r="E8844">
        <v>30</v>
      </c>
      <c r="F8844">
        <v>5032</v>
      </c>
      <c r="G8844">
        <v>75</v>
      </c>
    </row>
    <row r="8845" spans="1:7">
      <c r="A8845" s="2">
        <v>44053</v>
      </c>
      <c r="B8845" s="2">
        <f t="shared" si="276"/>
        <v>44074</v>
      </c>
      <c r="C8845" s="3">
        <f t="shared" si="277"/>
        <v>1</v>
      </c>
      <c r="D8845" t="s">
        <v>12</v>
      </c>
      <c r="E8845">
        <v>31</v>
      </c>
      <c r="F8845">
        <v>28696</v>
      </c>
      <c r="G8845">
        <v>354</v>
      </c>
    </row>
    <row r="8846" spans="1:7">
      <c r="A8846" s="2">
        <v>44053</v>
      </c>
      <c r="B8846" s="2">
        <f t="shared" si="276"/>
        <v>44074</v>
      </c>
      <c r="C8846" s="3">
        <f t="shared" si="277"/>
        <v>1</v>
      </c>
      <c r="D8846" t="s">
        <v>24</v>
      </c>
      <c r="E8846">
        <v>32</v>
      </c>
      <c r="F8846">
        <v>57022</v>
      </c>
      <c r="G8846">
        <v>963</v>
      </c>
    </row>
    <row r="8847" spans="1:7">
      <c r="A8847" s="2">
        <v>44053</v>
      </c>
      <c r="B8847" s="2">
        <f t="shared" si="276"/>
        <v>44074</v>
      </c>
      <c r="C8847" s="3">
        <f t="shared" si="277"/>
        <v>1</v>
      </c>
      <c r="D8847" t="s">
        <v>19</v>
      </c>
      <c r="E8847">
        <v>33</v>
      </c>
      <c r="F8847">
        <v>6840</v>
      </c>
      <c r="G8847">
        <v>419</v>
      </c>
    </row>
    <row r="8848" spans="1:7">
      <c r="A8848" s="2">
        <v>44053</v>
      </c>
      <c r="B8848" s="2">
        <f t="shared" si="276"/>
        <v>44074</v>
      </c>
      <c r="C8848" s="3">
        <f t="shared" si="277"/>
        <v>1</v>
      </c>
      <c r="D8848" t="s">
        <v>21</v>
      </c>
      <c r="E8848">
        <v>34</v>
      </c>
      <c r="F8848">
        <v>186884</v>
      </c>
      <c r="G8848">
        <v>15878</v>
      </c>
    </row>
    <row r="8849" spans="1:7">
      <c r="A8849" s="2">
        <v>44053</v>
      </c>
      <c r="B8849" s="2">
        <f t="shared" si="276"/>
        <v>44074</v>
      </c>
      <c r="C8849" s="3">
        <f t="shared" si="277"/>
        <v>1</v>
      </c>
      <c r="D8849" t="s">
        <v>47</v>
      </c>
      <c r="E8849">
        <v>35</v>
      </c>
      <c r="F8849">
        <v>22444</v>
      </c>
      <c r="G8849">
        <v>690</v>
      </c>
    </row>
    <row r="8850" spans="1:7">
      <c r="A8850" s="2">
        <v>44053</v>
      </c>
      <c r="B8850" s="2">
        <f t="shared" si="276"/>
        <v>44074</v>
      </c>
      <c r="C8850" s="3">
        <f t="shared" si="277"/>
        <v>1</v>
      </c>
      <c r="D8850" t="s">
        <v>16</v>
      </c>
      <c r="E8850">
        <v>36</v>
      </c>
      <c r="F8850">
        <v>426046</v>
      </c>
      <c r="G8850">
        <v>32361</v>
      </c>
    </row>
    <row r="8851" spans="1:7">
      <c r="A8851" s="2">
        <v>44053</v>
      </c>
      <c r="B8851" s="2">
        <f t="shared" si="276"/>
        <v>44074</v>
      </c>
      <c r="C8851" s="3">
        <f t="shared" si="277"/>
        <v>1</v>
      </c>
      <c r="D8851" t="s">
        <v>20</v>
      </c>
      <c r="E8851">
        <v>37</v>
      </c>
      <c r="F8851">
        <v>137006</v>
      </c>
      <c r="G8851">
        <v>2198</v>
      </c>
    </row>
    <row r="8852" spans="1:7">
      <c r="A8852" s="2">
        <v>44053</v>
      </c>
      <c r="B8852" s="2">
        <f t="shared" si="276"/>
        <v>44074</v>
      </c>
      <c r="C8852" s="3">
        <f t="shared" si="277"/>
        <v>1</v>
      </c>
      <c r="D8852" t="s">
        <v>48</v>
      </c>
      <c r="E8852">
        <v>38</v>
      </c>
      <c r="F8852">
        <v>7717</v>
      </c>
      <c r="G8852">
        <v>117</v>
      </c>
    </row>
    <row r="8853" spans="1:7">
      <c r="A8853" s="2">
        <v>44053</v>
      </c>
      <c r="B8853" s="2">
        <f t="shared" si="276"/>
        <v>44074</v>
      </c>
      <c r="C8853" s="3">
        <f t="shared" si="277"/>
        <v>1</v>
      </c>
      <c r="D8853" t="s">
        <v>59</v>
      </c>
      <c r="E8853">
        <v>69</v>
      </c>
      <c r="F8853">
        <v>49</v>
      </c>
      <c r="G8853">
        <v>2</v>
      </c>
    </row>
    <row r="8854" spans="1:7">
      <c r="A8854" s="2">
        <v>44053</v>
      </c>
      <c r="B8854" s="2">
        <f t="shared" si="276"/>
        <v>44074</v>
      </c>
      <c r="C8854" s="3">
        <f t="shared" si="277"/>
        <v>1</v>
      </c>
      <c r="D8854" t="s">
        <v>41</v>
      </c>
      <c r="E8854">
        <v>39</v>
      </c>
      <c r="F8854">
        <v>101731</v>
      </c>
      <c r="G8854">
        <v>3673</v>
      </c>
    </row>
    <row r="8855" spans="1:7">
      <c r="A8855" s="2">
        <v>44053</v>
      </c>
      <c r="B8855" s="2">
        <f t="shared" si="276"/>
        <v>44074</v>
      </c>
      <c r="C8855" s="3">
        <f t="shared" si="277"/>
        <v>1</v>
      </c>
      <c r="D8855" t="s">
        <v>30</v>
      </c>
      <c r="E8855">
        <v>40</v>
      </c>
      <c r="F8855">
        <v>43962</v>
      </c>
      <c r="G8855">
        <v>605</v>
      </c>
    </row>
    <row r="8856" spans="1:7">
      <c r="A8856" s="2">
        <v>44053</v>
      </c>
      <c r="B8856" s="2">
        <f t="shared" si="276"/>
        <v>44074</v>
      </c>
      <c r="C8856" s="3">
        <f t="shared" si="277"/>
        <v>1</v>
      </c>
      <c r="D8856" t="s">
        <v>14</v>
      </c>
      <c r="E8856">
        <v>41</v>
      </c>
      <c r="F8856">
        <v>21488</v>
      </c>
      <c r="G8856">
        <v>362</v>
      </c>
    </row>
    <row r="8857" spans="1:7">
      <c r="A8857" s="2">
        <v>44053</v>
      </c>
      <c r="B8857" s="2">
        <f t="shared" si="276"/>
        <v>44074</v>
      </c>
      <c r="C8857" s="3">
        <f t="shared" si="277"/>
        <v>1</v>
      </c>
      <c r="D8857" t="s">
        <v>31</v>
      </c>
      <c r="E8857">
        <v>42</v>
      </c>
      <c r="F8857">
        <v>124269</v>
      </c>
      <c r="G8857">
        <v>7378</v>
      </c>
    </row>
    <row r="8858" spans="1:7">
      <c r="A8858" s="2">
        <v>44053</v>
      </c>
      <c r="B8858" s="2">
        <f t="shared" si="276"/>
        <v>44074</v>
      </c>
      <c r="C8858" s="3">
        <f t="shared" si="277"/>
        <v>1</v>
      </c>
      <c r="D8858" t="s">
        <v>55</v>
      </c>
      <c r="E8858">
        <v>72</v>
      </c>
      <c r="F8858">
        <v>22821</v>
      </c>
      <c r="G8858">
        <v>279</v>
      </c>
    </row>
    <row r="8859" spans="1:7">
      <c r="A8859" s="2">
        <v>44053</v>
      </c>
      <c r="B8859" s="2">
        <f t="shared" si="276"/>
        <v>44074</v>
      </c>
      <c r="C8859" s="3">
        <f t="shared" si="277"/>
        <v>1</v>
      </c>
      <c r="D8859" t="s">
        <v>17</v>
      </c>
      <c r="E8859">
        <v>44</v>
      </c>
      <c r="F8859">
        <v>19934</v>
      </c>
      <c r="G8859">
        <v>1015</v>
      </c>
    </row>
    <row r="8860" spans="1:7">
      <c r="A8860" s="2">
        <v>44053</v>
      </c>
      <c r="B8860" s="2">
        <f t="shared" si="276"/>
        <v>44074</v>
      </c>
      <c r="C8860" s="3">
        <f t="shared" si="277"/>
        <v>1</v>
      </c>
      <c r="D8860" t="s">
        <v>32</v>
      </c>
      <c r="E8860">
        <v>45</v>
      </c>
      <c r="F8860">
        <v>101159</v>
      </c>
      <c r="G8860">
        <v>2049</v>
      </c>
    </row>
    <row r="8861" spans="1:7">
      <c r="A8861" s="2">
        <v>44053</v>
      </c>
      <c r="B8861" s="2">
        <f t="shared" si="276"/>
        <v>44074</v>
      </c>
      <c r="C8861" s="3">
        <f t="shared" si="277"/>
        <v>1</v>
      </c>
      <c r="D8861" t="s">
        <v>43</v>
      </c>
      <c r="E8861">
        <v>46</v>
      </c>
      <c r="F8861">
        <v>9663</v>
      </c>
      <c r="G8861">
        <v>146</v>
      </c>
    </row>
    <row r="8862" spans="1:7">
      <c r="A8862" s="2">
        <v>44053</v>
      </c>
      <c r="B8862" s="2">
        <f t="shared" si="276"/>
        <v>44074</v>
      </c>
      <c r="C8862" s="3">
        <f t="shared" si="277"/>
        <v>1</v>
      </c>
      <c r="D8862" t="s">
        <v>25</v>
      </c>
      <c r="E8862">
        <v>47</v>
      </c>
      <c r="F8862">
        <v>120967</v>
      </c>
      <c r="G8862">
        <v>1223</v>
      </c>
    </row>
    <row r="8863" spans="1:7">
      <c r="A8863" s="2">
        <v>44053</v>
      </c>
      <c r="B8863" s="2">
        <f t="shared" si="276"/>
        <v>44074</v>
      </c>
      <c r="C8863" s="3">
        <f t="shared" si="277"/>
        <v>1</v>
      </c>
      <c r="D8863" t="s">
        <v>11</v>
      </c>
      <c r="E8863">
        <v>48</v>
      </c>
      <c r="F8863">
        <v>517182</v>
      </c>
      <c r="G8863">
        <v>9064</v>
      </c>
    </row>
    <row r="8864" spans="1:7">
      <c r="A8864" s="2">
        <v>44053</v>
      </c>
      <c r="B8864" s="2">
        <f t="shared" si="276"/>
        <v>44074</v>
      </c>
      <c r="C8864" s="3">
        <f t="shared" si="277"/>
        <v>1</v>
      </c>
      <c r="D8864" t="s">
        <v>13</v>
      </c>
      <c r="E8864">
        <v>49</v>
      </c>
      <c r="F8864">
        <v>44487</v>
      </c>
      <c r="G8864">
        <v>346</v>
      </c>
    </row>
    <row r="8865" spans="1:7">
      <c r="A8865" s="2">
        <v>44053</v>
      </c>
      <c r="B8865" s="2">
        <f t="shared" si="276"/>
        <v>44074</v>
      </c>
      <c r="C8865" s="3">
        <f t="shared" si="277"/>
        <v>1</v>
      </c>
      <c r="D8865" t="s">
        <v>36</v>
      </c>
      <c r="E8865">
        <v>50</v>
      </c>
      <c r="F8865">
        <v>1462</v>
      </c>
      <c r="G8865">
        <v>58</v>
      </c>
    </row>
    <row r="8866" spans="1:7">
      <c r="A8866" s="2">
        <v>44053</v>
      </c>
      <c r="B8866" s="2">
        <f t="shared" si="276"/>
        <v>44074</v>
      </c>
      <c r="C8866" s="3">
        <f t="shared" si="277"/>
        <v>1</v>
      </c>
      <c r="D8866" t="s">
        <v>56</v>
      </c>
      <c r="E8866">
        <v>78</v>
      </c>
      <c r="F8866">
        <v>576</v>
      </c>
      <c r="G8866">
        <v>9</v>
      </c>
    </row>
    <row r="8867" spans="1:7">
      <c r="A8867" s="2">
        <v>44053</v>
      </c>
      <c r="B8867" s="2">
        <f t="shared" si="276"/>
        <v>44074</v>
      </c>
      <c r="C8867" s="3">
        <f t="shared" si="277"/>
        <v>1</v>
      </c>
      <c r="D8867" t="s">
        <v>37</v>
      </c>
      <c r="E8867">
        <v>51</v>
      </c>
      <c r="F8867">
        <v>100749</v>
      </c>
      <c r="G8867">
        <v>2327</v>
      </c>
    </row>
    <row r="8868" spans="1:7">
      <c r="A8868" s="2">
        <v>44053</v>
      </c>
      <c r="B8868" s="2">
        <f t="shared" si="276"/>
        <v>44074</v>
      </c>
      <c r="C8868" s="3">
        <f t="shared" si="277"/>
        <v>1</v>
      </c>
      <c r="D8868" t="s">
        <v>5</v>
      </c>
      <c r="E8868">
        <v>53</v>
      </c>
      <c r="F8868">
        <v>66225</v>
      </c>
      <c r="G8868">
        <v>1780</v>
      </c>
    </row>
    <row r="8869" spans="1:7">
      <c r="A8869" s="2">
        <v>44053</v>
      </c>
      <c r="B8869" s="2">
        <f t="shared" si="276"/>
        <v>44074</v>
      </c>
      <c r="C8869" s="3">
        <f t="shared" si="277"/>
        <v>1</v>
      </c>
      <c r="D8869" t="s">
        <v>58</v>
      </c>
      <c r="E8869">
        <v>54</v>
      </c>
      <c r="F8869">
        <v>7754</v>
      </c>
      <c r="G8869">
        <v>141</v>
      </c>
    </row>
    <row r="8870" spans="1:7">
      <c r="A8870" s="2">
        <v>44053</v>
      </c>
      <c r="B8870" s="2">
        <f t="shared" si="276"/>
        <v>44074</v>
      </c>
      <c r="C8870" s="3">
        <f t="shared" si="277"/>
        <v>1</v>
      </c>
      <c r="D8870" t="s">
        <v>10</v>
      </c>
      <c r="E8870">
        <v>55</v>
      </c>
      <c r="F8870">
        <v>65427</v>
      </c>
      <c r="G8870">
        <v>1009</v>
      </c>
    </row>
    <row r="8871" spans="1:7">
      <c r="A8871" s="2">
        <v>44053</v>
      </c>
      <c r="B8871" s="2">
        <f t="shared" si="276"/>
        <v>44074</v>
      </c>
      <c r="C8871" s="3">
        <f t="shared" si="277"/>
        <v>1</v>
      </c>
      <c r="D8871" t="s">
        <v>49</v>
      </c>
      <c r="E8871">
        <v>56</v>
      </c>
      <c r="F8871">
        <v>3042</v>
      </c>
      <c r="G8871">
        <v>28</v>
      </c>
    </row>
    <row r="8872" spans="1:7">
      <c r="A8872" s="2">
        <v>44054</v>
      </c>
      <c r="B8872" s="2">
        <f t="shared" si="276"/>
        <v>44074</v>
      </c>
      <c r="C8872" s="3">
        <f t="shared" si="277"/>
        <v>1</v>
      </c>
      <c r="D8872" t="s">
        <v>52</v>
      </c>
      <c r="E8872">
        <v>1</v>
      </c>
      <c r="F8872">
        <v>103851</v>
      </c>
      <c r="G8872">
        <v>1847</v>
      </c>
    </row>
    <row r="8873" spans="1:7">
      <c r="A8873" s="2">
        <v>44054</v>
      </c>
      <c r="B8873" s="2">
        <f t="shared" si="276"/>
        <v>44074</v>
      </c>
      <c r="C8873" s="3">
        <f t="shared" si="277"/>
        <v>1</v>
      </c>
      <c r="D8873" t="s">
        <v>50</v>
      </c>
      <c r="E8873">
        <v>2</v>
      </c>
      <c r="F8873">
        <v>4587</v>
      </c>
      <c r="G8873">
        <v>24</v>
      </c>
    </row>
    <row r="8874" spans="1:7">
      <c r="A8874" s="2">
        <v>44054</v>
      </c>
      <c r="B8874" s="2">
        <f t="shared" si="276"/>
        <v>44074</v>
      </c>
      <c r="C8874" s="3">
        <f t="shared" si="277"/>
        <v>1</v>
      </c>
      <c r="D8874" t="s">
        <v>8</v>
      </c>
      <c r="E8874">
        <v>4</v>
      </c>
      <c r="F8874">
        <v>188780</v>
      </c>
      <c r="G8874">
        <v>4205</v>
      </c>
    </row>
    <row r="8875" spans="1:7">
      <c r="A8875" s="2">
        <v>44054</v>
      </c>
      <c r="B8875" s="2">
        <f t="shared" si="276"/>
        <v>44074</v>
      </c>
      <c r="C8875" s="3">
        <f t="shared" si="277"/>
        <v>1</v>
      </c>
      <c r="D8875" t="s">
        <v>44</v>
      </c>
      <c r="E8875">
        <v>5</v>
      </c>
      <c r="F8875">
        <v>50411</v>
      </c>
      <c r="G8875">
        <v>566</v>
      </c>
    </row>
    <row r="8876" spans="1:7">
      <c r="A8876" s="2">
        <v>44054</v>
      </c>
      <c r="B8876" s="2">
        <f t="shared" si="276"/>
        <v>44074</v>
      </c>
      <c r="C8876" s="3">
        <f t="shared" si="277"/>
        <v>1</v>
      </c>
      <c r="D8876" t="s">
        <v>7</v>
      </c>
      <c r="E8876">
        <v>6</v>
      </c>
      <c r="F8876">
        <v>586078</v>
      </c>
      <c r="G8876">
        <v>10654</v>
      </c>
    </row>
    <row r="8877" spans="1:7">
      <c r="A8877" s="2">
        <v>44054</v>
      </c>
      <c r="B8877" s="2">
        <f t="shared" si="276"/>
        <v>44074</v>
      </c>
      <c r="C8877" s="3">
        <f t="shared" si="277"/>
        <v>1</v>
      </c>
      <c r="D8877" t="s">
        <v>22</v>
      </c>
      <c r="E8877">
        <v>8</v>
      </c>
      <c r="F8877">
        <v>51487</v>
      </c>
      <c r="G8877">
        <v>1878</v>
      </c>
    </row>
    <row r="8878" spans="1:7">
      <c r="A8878" s="2">
        <v>44054</v>
      </c>
      <c r="B8878" s="2">
        <f t="shared" si="276"/>
        <v>44074</v>
      </c>
      <c r="C8878" s="3">
        <f t="shared" si="277"/>
        <v>1</v>
      </c>
      <c r="D8878" t="s">
        <v>38</v>
      </c>
      <c r="E8878">
        <v>9</v>
      </c>
      <c r="F8878">
        <v>50684</v>
      </c>
      <c r="G8878">
        <v>4444</v>
      </c>
    </row>
    <row r="8879" spans="1:7">
      <c r="A8879" s="2">
        <v>44054</v>
      </c>
      <c r="B8879" s="2">
        <f t="shared" si="276"/>
        <v>44074</v>
      </c>
      <c r="C8879" s="3">
        <f t="shared" si="277"/>
        <v>1</v>
      </c>
      <c r="D8879" t="s">
        <v>45</v>
      </c>
      <c r="E8879">
        <v>10</v>
      </c>
      <c r="F8879">
        <v>15699</v>
      </c>
      <c r="G8879">
        <v>591</v>
      </c>
    </row>
    <row r="8880" spans="1:7">
      <c r="A8880" s="2">
        <v>44054</v>
      </c>
      <c r="B8880" s="2">
        <f t="shared" si="276"/>
        <v>44074</v>
      </c>
      <c r="C8880" s="3">
        <f t="shared" si="277"/>
        <v>1</v>
      </c>
      <c r="D8880" t="s">
        <v>33</v>
      </c>
      <c r="E8880">
        <v>11</v>
      </c>
      <c r="F8880">
        <v>12896</v>
      </c>
      <c r="G8880">
        <v>593</v>
      </c>
    </row>
    <row r="8881" spans="1:7">
      <c r="A8881" s="2">
        <v>44054</v>
      </c>
      <c r="B8881" s="2">
        <f t="shared" si="276"/>
        <v>44074</v>
      </c>
      <c r="C8881" s="3">
        <f t="shared" si="277"/>
        <v>1</v>
      </c>
      <c r="D8881" t="s">
        <v>15</v>
      </c>
      <c r="E8881">
        <v>12</v>
      </c>
      <c r="F8881">
        <v>542784</v>
      </c>
      <c r="G8881">
        <v>8552</v>
      </c>
    </row>
    <row r="8882" spans="1:7">
      <c r="A8882" s="2">
        <v>44054</v>
      </c>
      <c r="B8882" s="2">
        <f t="shared" si="276"/>
        <v>44074</v>
      </c>
      <c r="C8882" s="3">
        <f t="shared" si="277"/>
        <v>1</v>
      </c>
      <c r="D8882" t="s">
        <v>18</v>
      </c>
      <c r="E8882">
        <v>13</v>
      </c>
      <c r="F8882">
        <v>205920</v>
      </c>
      <c r="G8882">
        <v>4255</v>
      </c>
    </row>
    <row r="8883" spans="1:7">
      <c r="A8883" s="2">
        <v>44054</v>
      </c>
      <c r="B8883" s="2">
        <f t="shared" si="276"/>
        <v>44074</v>
      </c>
      <c r="C8883" s="3">
        <f t="shared" si="277"/>
        <v>1</v>
      </c>
      <c r="D8883" t="s">
        <v>57</v>
      </c>
      <c r="E8883">
        <v>66</v>
      </c>
      <c r="F8883">
        <v>1403</v>
      </c>
      <c r="G8883">
        <v>6</v>
      </c>
    </row>
    <row r="8884" spans="1:7">
      <c r="A8884" s="2">
        <v>44054</v>
      </c>
      <c r="B8884" s="2">
        <f t="shared" si="276"/>
        <v>44074</v>
      </c>
      <c r="C8884" s="3">
        <f t="shared" si="277"/>
        <v>1</v>
      </c>
      <c r="D8884" t="s">
        <v>26</v>
      </c>
      <c r="E8884">
        <v>15</v>
      </c>
      <c r="F8884">
        <v>3733</v>
      </c>
      <c r="G8884">
        <v>35</v>
      </c>
    </row>
    <row r="8885" spans="1:7">
      <c r="A8885" s="2">
        <v>44054</v>
      </c>
      <c r="B8885" s="2">
        <f t="shared" si="276"/>
        <v>44074</v>
      </c>
      <c r="C8885" s="3">
        <f t="shared" si="277"/>
        <v>1</v>
      </c>
      <c r="D8885" t="s">
        <v>53</v>
      </c>
      <c r="E8885">
        <v>16</v>
      </c>
      <c r="F8885">
        <v>25767</v>
      </c>
      <c r="G8885">
        <v>248</v>
      </c>
    </row>
    <row r="8886" spans="1:7">
      <c r="A8886" s="2">
        <v>44054</v>
      </c>
      <c r="B8886" s="2">
        <f t="shared" si="276"/>
        <v>44074</v>
      </c>
      <c r="C8886" s="3">
        <f t="shared" si="277"/>
        <v>1</v>
      </c>
      <c r="D8886" t="s">
        <v>6</v>
      </c>
      <c r="E8886">
        <v>17</v>
      </c>
      <c r="F8886">
        <v>198919</v>
      </c>
      <c r="G8886">
        <v>7879</v>
      </c>
    </row>
    <row r="8887" spans="1:7">
      <c r="A8887" s="2">
        <v>44054</v>
      </c>
      <c r="B8887" s="2">
        <f t="shared" si="276"/>
        <v>44074</v>
      </c>
      <c r="C8887" s="3">
        <f t="shared" si="277"/>
        <v>1</v>
      </c>
      <c r="D8887" t="s">
        <v>27</v>
      </c>
      <c r="E8887">
        <v>18</v>
      </c>
      <c r="F8887">
        <v>77625</v>
      </c>
      <c r="G8887">
        <v>3069</v>
      </c>
    </row>
    <row r="8888" spans="1:7">
      <c r="A8888" s="2">
        <v>44054</v>
      </c>
      <c r="B8888" s="2">
        <f t="shared" si="276"/>
        <v>44074</v>
      </c>
      <c r="C8888" s="3">
        <f t="shared" si="277"/>
        <v>1</v>
      </c>
      <c r="D8888" t="s">
        <v>39</v>
      </c>
      <c r="E8888">
        <v>19</v>
      </c>
      <c r="F8888">
        <v>49521</v>
      </c>
      <c r="G8888">
        <v>946</v>
      </c>
    </row>
    <row r="8889" spans="1:7">
      <c r="A8889" s="2">
        <v>44054</v>
      </c>
      <c r="B8889" s="2">
        <f t="shared" si="276"/>
        <v>44074</v>
      </c>
      <c r="C8889" s="3">
        <f t="shared" si="277"/>
        <v>1</v>
      </c>
      <c r="D8889" t="s">
        <v>34</v>
      </c>
      <c r="E8889">
        <v>20</v>
      </c>
      <c r="F8889">
        <v>32181</v>
      </c>
      <c r="G8889">
        <v>388</v>
      </c>
    </row>
    <row r="8890" spans="1:7">
      <c r="A8890" s="2">
        <v>44054</v>
      </c>
      <c r="B8890" s="2">
        <f t="shared" si="276"/>
        <v>44074</v>
      </c>
      <c r="C8890" s="3">
        <f t="shared" si="277"/>
        <v>1</v>
      </c>
      <c r="D8890" t="s">
        <v>28</v>
      </c>
      <c r="E8890">
        <v>21</v>
      </c>
      <c r="F8890">
        <v>37437</v>
      </c>
      <c r="G8890">
        <v>803</v>
      </c>
    </row>
    <row r="8891" spans="1:7">
      <c r="A8891" s="2">
        <v>44054</v>
      </c>
      <c r="B8891" s="2">
        <f t="shared" si="276"/>
        <v>44074</v>
      </c>
      <c r="C8891" s="3">
        <f t="shared" si="277"/>
        <v>1</v>
      </c>
      <c r="D8891" t="s">
        <v>40</v>
      </c>
      <c r="E8891">
        <v>22</v>
      </c>
      <c r="F8891">
        <v>133243</v>
      </c>
      <c r="G8891">
        <v>4313</v>
      </c>
    </row>
    <row r="8892" spans="1:7">
      <c r="A8892" s="2">
        <v>44054</v>
      </c>
      <c r="B8892" s="2">
        <f t="shared" si="276"/>
        <v>44074</v>
      </c>
      <c r="C8892" s="3">
        <f t="shared" si="277"/>
        <v>1</v>
      </c>
      <c r="D8892" t="s">
        <v>51</v>
      </c>
      <c r="E8892">
        <v>23</v>
      </c>
      <c r="F8892">
        <v>4050</v>
      </c>
      <c r="G8892">
        <v>126</v>
      </c>
    </row>
    <row r="8893" spans="1:7">
      <c r="A8893" s="2">
        <v>44054</v>
      </c>
      <c r="B8893" s="2">
        <f t="shared" si="276"/>
        <v>44074</v>
      </c>
      <c r="C8893" s="3">
        <f t="shared" si="277"/>
        <v>1</v>
      </c>
      <c r="D8893" t="s">
        <v>23</v>
      </c>
      <c r="E8893">
        <v>24</v>
      </c>
      <c r="F8893">
        <v>97403</v>
      </c>
      <c r="G8893">
        <v>3604</v>
      </c>
    </row>
    <row r="8894" spans="1:7">
      <c r="A8894" s="2">
        <v>44054</v>
      </c>
      <c r="B8894" s="2">
        <f t="shared" si="276"/>
        <v>44074</v>
      </c>
      <c r="C8894" s="3">
        <f t="shared" si="277"/>
        <v>1</v>
      </c>
      <c r="D8894" t="s">
        <v>9</v>
      </c>
      <c r="E8894">
        <v>25</v>
      </c>
      <c r="F8894">
        <v>121707</v>
      </c>
      <c r="G8894">
        <v>8751</v>
      </c>
    </row>
    <row r="8895" spans="1:7">
      <c r="A8895" s="2">
        <v>44054</v>
      </c>
      <c r="B8895" s="2">
        <f t="shared" si="276"/>
        <v>44074</v>
      </c>
      <c r="C8895" s="3">
        <f t="shared" si="277"/>
        <v>1</v>
      </c>
      <c r="D8895" t="s">
        <v>42</v>
      </c>
      <c r="E8895">
        <v>26</v>
      </c>
      <c r="F8895">
        <v>98361</v>
      </c>
      <c r="G8895">
        <v>6534</v>
      </c>
    </row>
    <row r="8896" spans="1:7">
      <c r="A8896" s="2">
        <v>44054</v>
      </c>
      <c r="B8896" s="2">
        <f t="shared" si="276"/>
        <v>44074</v>
      </c>
      <c r="C8896" s="3">
        <f t="shared" si="277"/>
        <v>1</v>
      </c>
      <c r="D8896" t="s">
        <v>29</v>
      </c>
      <c r="E8896">
        <v>27</v>
      </c>
      <c r="F8896">
        <v>61880</v>
      </c>
      <c r="G8896">
        <v>1707</v>
      </c>
    </row>
    <row r="8897" spans="1:7">
      <c r="A8897" s="2">
        <v>44054</v>
      </c>
      <c r="B8897" s="2">
        <f t="shared" si="276"/>
        <v>44074</v>
      </c>
      <c r="C8897" s="3">
        <f t="shared" si="277"/>
        <v>1</v>
      </c>
      <c r="D8897" t="s">
        <v>46</v>
      </c>
      <c r="E8897">
        <v>28</v>
      </c>
      <c r="F8897">
        <v>68293</v>
      </c>
      <c r="G8897">
        <v>1944</v>
      </c>
    </row>
    <row r="8898" spans="1:7">
      <c r="A8898" s="2">
        <v>44054</v>
      </c>
      <c r="B8898" s="2">
        <f t="shared" si="276"/>
        <v>44074</v>
      </c>
      <c r="C8898" s="3">
        <f t="shared" si="277"/>
        <v>1</v>
      </c>
      <c r="D8898" t="s">
        <v>35</v>
      </c>
      <c r="E8898">
        <v>29</v>
      </c>
      <c r="F8898">
        <v>61949</v>
      </c>
      <c r="G8898">
        <v>1402</v>
      </c>
    </row>
    <row r="8899" spans="1:7">
      <c r="A8899" s="2">
        <v>44054</v>
      </c>
      <c r="B8899" s="2">
        <f t="shared" si="276"/>
        <v>44074</v>
      </c>
      <c r="C8899" s="3">
        <f t="shared" si="277"/>
        <v>1</v>
      </c>
      <c r="D8899" t="s">
        <v>54</v>
      </c>
      <c r="E8899">
        <v>30</v>
      </c>
      <c r="F8899">
        <v>5125</v>
      </c>
      <c r="G8899">
        <v>77</v>
      </c>
    </row>
    <row r="8900" spans="1:7">
      <c r="A8900" s="2">
        <v>44054</v>
      </c>
      <c r="B8900" s="2">
        <f t="shared" ref="B8900:B8963" si="278">EOMONTH(A8900,0)</f>
        <v>44074</v>
      </c>
      <c r="C8900" s="3">
        <f t="shared" ref="C8900:C8963" si="279">IF(A8900=B8900,0,1)</f>
        <v>1</v>
      </c>
      <c r="D8900" t="s">
        <v>12</v>
      </c>
      <c r="E8900">
        <v>31</v>
      </c>
      <c r="F8900">
        <v>29030</v>
      </c>
      <c r="G8900">
        <v>357</v>
      </c>
    </row>
    <row r="8901" spans="1:7">
      <c r="A8901" s="2">
        <v>44054</v>
      </c>
      <c r="B8901" s="2">
        <f t="shared" si="278"/>
        <v>44074</v>
      </c>
      <c r="C8901" s="3">
        <f t="shared" si="279"/>
        <v>1</v>
      </c>
      <c r="D8901" t="s">
        <v>24</v>
      </c>
      <c r="E8901">
        <v>32</v>
      </c>
      <c r="F8901">
        <v>57608</v>
      </c>
      <c r="G8901">
        <v>982</v>
      </c>
    </row>
    <row r="8902" spans="1:7">
      <c r="A8902" s="2">
        <v>44054</v>
      </c>
      <c r="B8902" s="2">
        <f t="shared" si="278"/>
        <v>44074</v>
      </c>
      <c r="C8902" s="3">
        <f t="shared" si="279"/>
        <v>1</v>
      </c>
      <c r="D8902" t="s">
        <v>19</v>
      </c>
      <c r="E8902">
        <v>33</v>
      </c>
      <c r="F8902">
        <v>6861</v>
      </c>
      <c r="G8902">
        <v>419</v>
      </c>
    </row>
    <row r="8903" spans="1:7">
      <c r="A8903" s="2">
        <v>44054</v>
      </c>
      <c r="B8903" s="2">
        <f t="shared" si="278"/>
        <v>44074</v>
      </c>
      <c r="C8903" s="3">
        <f t="shared" si="279"/>
        <v>1</v>
      </c>
      <c r="D8903" t="s">
        <v>21</v>
      </c>
      <c r="E8903">
        <v>34</v>
      </c>
      <c r="F8903">
        <v>187328</v>
      </c>
      <c r="G8903">
        <v>15890</v>
      </c>
    </row>
    <row r="8904" spans="1:7">
      <c r="A8904" s="2">
        <v>44054</v>
      </c>
      <c r="B8904" s="2">
        <f t="shared" si="278"/>
        <v>44074</v>
      </c>
      <c r="C8904" s="3">
        <f t="shared" si="279"/>
        <v>1</v>
      </c>
      <c r="D8904" t="s">
        <v>47</v>
      </c>
      <c r="E8904">
        <v>35</v>
      </c>
      <c r="F8904">
        <v>22643</v>
      </c>
      <c r="G8904">
        <v>693</v>
      </c>
    </row>
    <row r="8905" spans="1:7">
      <c r="A8905" s="2">
        <v>44054</v>
      </c>
      <c r="B8905" s="2">
        <f t="shared" si="278"/>
        <v>44074</v>
      </c>
      <c r="C8905" s="3">
        <f t="shared" si="279"/>
        <v>1</v>
      </c>
      <c r="D8905" t="s">
        <v>16</v>
      </c>
      <c r="E8905">
        <v>36</v>
      </c>
      <c r="F8905">
        <v>426713</v>
      </c>
      <c r="G8905">
        <v>32372</v>
      </c>
    </row>
    <row r="8906" spans="1:7">
      <c r="A8906" s="2">
        <v>44054</v>
      </c>
      <c r="B8906" s="2">
        <f t="shared" si="278"/>
        <v>44074</v>
      </c>
      <c r="C8906" s="3">
        <f t="shared" si="279"/>
        <v>1</v>
      </c>
      <c r="D8906" t="s">
        <v>20</v>
      </c>
      <c r="E8906">
        <v>37</v>
      </c>
      <c r="F8906">
        <v>138074</v>
      </c>
      <c r="G8906">
        <v>2238</v>
      </c>
    </row>
    <row r="8907" spans="1:7">
      <c r="A8907" s="2">
        <v>44054</v>
      </c>
      <c r="B8907" s="2">
        <f t="shared" si="278"/>
        <v>44074</v>
      </c>
      <c r="C8907" s="3">
        <f t="shared" si="279"/>
        <v>1</v>
      </c>
      <c r="D8907" t="s">
        <v>48</v>
      </c>
      <c r="E8907">
        <v>38</v>
      </c>
      <c r="F8907">
        <v>7889</v>
      </c>
      <c r="G8907">
        <v>122</v>
      </c>
    </row>
    <row r="8908" spans="1:7">
      <c r="A8908" s="2">
        <v>44054</v>
      </c>
      <c r="B8908" s="2">
        <f t="shared" si="278"/>
        <v>44074</v>
      </c>
      <c r="C8908" s="3">
        <f t="shared" si="279"/>
        <v>1</v>
      </c>
      <c r="D8908" t="s">
        <v>59</v>
      </c>
      <c r="E8908">
        <v>69</v>
      </c>
      <c r="F8908">
        <v>49</v>
      </c>
      <c r="G8908">
        <v>2</v>
      </c>
    </row>
    <row r="8909" spans="1:7">
      <c r="A8909" s="2">
        <v>44054</v>
      </c>
      <c r="B8909" s="2">
        <f t="shared" si="278"/>
        <v>44074</v>
      </c>
      <c r="C8909" s="3">
        <f t="shared" si="279"/>
        <v>1</v>
      </c>
      <c r="D8909" t="s">
        <v>41</v>
      </c>
      <c r="E8909">
        <v>39</v>
      </c>
      <c r="F8909">
        <v>102826</v>
      </c>
      <c r="G8909">
        <v>3708</v>
      </c>
    </row>
    <row r="8910" spans="1:7">
      <c r="A8910" s="2">
        <v>44054</v>
      </c>
      <c r="B8910" s="2">
        <f t="shared" si="278"/>
        <v>44074</v>
      </c>
      <c r="C8910" s="3">
        <f t="shared" si="279"/>
        <v>1</v>
      </c>
      <c r="D8910" t="s">
        <v>30</v>
      </c>
      <c r="E8910">
        <v>40</v>
      </c>
      <c r="F8910">
        <v>44725</v>
      </c>
      <c r="G8910">
        <v>618</v>
      </c>
    </row>
    <row r="8911" spans="1:7">
      <c r="A8911" s="2">
        <v>44054</v>
      </c>
      <c r="B8911" s="2">
        <f t="shared" si="278"/>
        <v>44074</v>
      </c>
      <c r="C8911" s="3">
        <f t="shared" si="279"/>
        <v>1</v>
      </c>
      <c r="D8911" t="s">
        <v>14</v>
      </c>
      <c r="E8911">
        <v>41</v>
      </c>
      <c r="F8911">
        <v>21782</v>
      </c>
      <c r="G8911">
        <v>372</v>
      </c>
    </row>
    <row r="8912" spans="1:7">
      <c r="A8912" s="2">
        <v>44054</v>
      </c>
      <c r="B8912" s="2">
        <f t="shared" si="278"/>
        <v>44074</v>
      </c>
      <c r="C8912" s="3">
        <f t="shared" si="279"/>
        <v>1</v>
      </c>
      <c r="D8912" t="s">
        <v>31</v>
      </c>
      <c r="E8912">
        <v>42</v>
      </c>
      <c r="F8912">
        <v>125061</v>
      </c>
      <c r="G8912">
        <v>7404</v>
      </c>
    </row>
    <row r="8913" spans="1:7">
      <c r="A8913" s="2">
        <v>44054</v>
      </c>
      <c r="B8913" s="2">
        <f t="shared" si="278"/>
        <v>44074</v>
      </c>
      <c r="C8913" s="3">
        <f t="shared" si="279"/>
        <v>1</v>
      </c>
      <c r="D8913" t="s">
        <v>55</v>
      </c>
      <c r="E8913">
        <v>72</v>
      </c>
      <c r="F8913">
        <v>23403</v>
      </c>
      <c r="G8913">
        <v>287</v>
      </c>
    </row>
    <row r="8914" spans="1:7">
      <c r="A8914" s="2">
        <v>44054</v>
      </c>
      <c r="B8914" s="2">
        <f t="shared" si="278"/>
        <v>44074</v>
      </c>
      <c r="C8914" s="3">
        <f t="shared" si="279"/>
        <v>1</v>
      </c>
      <c r="D8914" t="s">
        <v>17</v>
      </c>
      <c r="E8914">
        <v>44</v>
      </c>
      <c r="F8914">
        <v>20053</v>
      </c>
      <c r="G8914">
        <v>1016</v>
      </c>
    </row>
    <row r="8915" spans="1:7">
      <c r="A8915" s="2">
        <v>44054</v>
      </c>
      <c r="B8915" s="2">
        <f t="shared" si="278"/>
        <v>44074</v>
      </c>
      <c r="C8915" s="3">
        <f t="shared" si="279"/>
        <v>1</v>
      </c>
      <c r="D8915" t="s">
        <v>32</v>
      </c>
      <c r="E8915">
        <v>45</v>
      </c>
      <c r="F8915">
        <v>102130</v>
      </c>
      <c r="G8915">
        <v>2098</v>
      </c>
    </row>
    <row r="8916" spans="1:7">
      <c r="A8916" s="2">
        <v>44054</v>
      </c>
      <c r="B8916" s="2">
        <f t="shared" si="278"/>
        <v>44074</v>
      </c>
      <c r="C8916" s="3">
        <f t="shared" si="279"/>
        <v>1</v>
      </c>
      <c r="D8916" t="s">
        <v>43</v>
      </c>
      <c r="E8916">
        <v>46</v>
      </c>
      <c r="F8916">
        <v>9713</v>
      </c>
      <c r="G8916">
        <v>146</v>
      </c>
    </row>
    <row r="8917" spans="1:7">
      <c r="A8917" s="2">
        <v>44054</v>
      </c>
      <c r="B8917" s="2">
        <f t="shared" si="278"/>
        <v>44074</v>
      </c>
      <c r="C8917" s="3">
        <f t="shared" si="279"/>
        <v>1</v>
      </c>
      <c r="D8917" t="s">
        <v>25</v>
      </c>
      <c r="E8917">
        <v>47</v>
      </c>
      <c r="F8917">
        <v>122003</v>
      </c>
      <c r="G8917">
        <v>1259</v>
      </c>
    </row>
    <row r="8918" spans="1:7">
      <c r="A8918" s="2">
        <v>44054</v>
      </c>
      <c r="B8918" s="2">
        <f t="shared" si="278"/>
        <v>44074</v>
      </c>
      <c r="C8918" s="3">
        <f t="shared" si="279"/>
        <v>1</v>
      </c>
      <c r="D8918" t="s">
        <v>11</v>
      </c>
      <c r="E8918">
        <v>48</v>
      </c>
      <c r="F8918">
        <v>524898</v>
      </c>
      <c r="G8918">
        <v>9311</v>
      </c>
    </row>
    <row r="8919" spans="1:7">
      <c r="A8919" s="2">
        <v>44054</v>
      </c>
      <c r="B8919" s="2">
        <f t="shared" si="278"/>
        <v>44074</v>
      </c>
      <c r="C8919" s="3">
        <f t="shared" si="279"/>
        <v>1</v>
      </c>
      <c r="D8919" t="s">
        <v>13</v>
      </c>
      <c r="E8919">
        <v>49</v>
      </c>
      <c r="F8919">
        <v>44836</v>
      </c>
      <c r="G8919">
        <v>350</v>
      </c>
    </row>
    <row r="8920" spans="1:7">
      <c r="A8920" s="2">
        <v>44054</v>
      </c>
      <c r="B8920" s="2">
        <f t="shared" si="278"/>
        <v>44074</v>
      </c>
      <c r="C8920" s="3">
        <f t="shared" si="279"/>
        <v>1</v>
      </c>
      <c r="D8920" t="s">
        <v>36</v>
      </c>
      <c r="E8920">
        <v>50</v>
      </c>
      <c r="F8920">
        <v>1472</v>
      </c>
      <c r="G8920">
        <v>58</v>
      </c>
    </row>
    <row r="8921" spans="1:7">
      <c r="A8921" s="2">
        <v>44054</v>
      </c>
      <c r="B8921" s="2">
        <f t="shared" si="278"/>
        <v>44074</v>
      </c>
      <c r="C8921" s="3">
        <f t="shared" si="279"/>
        <v>1</v>
      </c>
      <c r="D8921" t="s">
        <v>56</v>
      </c>
      <c r="E8921">
        <v>78</v>
      </c>
      <c r="F8921">
        <v>639</v>
      </c>
      <c r="G8921">
        <v>9</v>
      </c>
    </row>
    <row r="8922" spans="1:7">
      <c r="A8922" s="2">
        <v>44054</v>
      </c>
      <c r="B8922" s="2">
        <f t="shared" si="278"/>
        <v>44074</v>
      </c>
      <c r="C8922" s="3">
        <f t="shared" si="279"/>
        <v>1</v>
      </c>
      <c r="D8922" t="s">
        <v>37</v>
      </c>
      <c r="E8922">
        <v>51</v>
      </c>
      <c r="F8922">
        <v>101745</v>
      </c>
      <c r="G8922">
        <v>2344</v>
      </c>
    </row>
    <row r="8923" spans="1:7">
      <c r="A8923" s="2">
        <v>44054</v>
      </c>
      <c r="B8923" s="2">
        <f t="shared" si="278"/>
        <v>44074</v>
      </c>
      <c r="C8923" s="3">
        <f t="shared" si="279"/>
        <v>1</v>
      </c>
      <c r="D8923" t="s">
        <v>5</v>
      </c>
      <c r="E8923">
        <v>53</v>
      </c>
      <c r="F8923">
        <v>66619</v>
      </c>
      <c r="G8923">
        <v>1785</v>
      </c>
    </row>
    <row r="8924" spans="1:7">
      <c r="A8924" s="2">
        <v>44054</v>
      </c>
      <c r="B8924" s="2">
        <f t="shared" si="278"/>
        <v>44074</v>
      </c>
      <c r="C8924" s="3">
        <f t="shared" si="279"/>
        <v>1</v>
      </c>
      <c r="D8924" t="s">
        <v>58</v>
      </c>
      <c r="E8924">
        <v>54</v>
      </c>
      <c r="F8924">
        <v>7875</v>
      </c>
      <c r="G8924">
        <v>147</v>
      </c>
    </row>
    <row r="8925" spans="1:7">
      <c r="A8925" s="2">
        <v>44054</v>
      </c>
      <c r="B8925" s="2">
        <f t="shared" si="278"/>
        <v>44074</v>
      </c>
      <c r="C8925" s="3">
        <f t="shared" si="279"/>
        <v>1</v>
      </c>
      <c r="D8925" t="s">
        <v>10</v>
      </c>
      <c r="E8925">
        <v>55</v>
      </c>
      <c r="F8925">
        <v>66146</v>
      </c>
      <c r="G8925">
        <v>1017</v>
      </c>
    </row>
    <row r="8926" spans="1:7">
      <c r="A8926" s="2">
        <v>44054</v>
      </c>
      <c r="B8926" s="2">
        <f t="shared" si="278"/>
        <v>44074</v>
      </c>
      <c r="C8926" s="3">
        <f t="shared" si="279"/>
        <v>1</v>
      </c>
      <c r="D8926" t="s">
        <v>49</v>
      </c>
      <c r="E8926">
        <v>56</v>
      </c>
      <c r="F8926">
        <v>3073</v>
      </c>
      <c r="G8926">
        <v>29</v>
      </c>
    </row>
    <row r="8927" spans="1:7">
      <c r="A8927" s="2">
        <v>44055</v>
      </c>
      <c r="B8927" s="2">
        <f t="shared" si="278"/>
        <v>44074</v>
      </c>
      <c r="C8927" s="3">
        <f t="shared" si="279"/>
        <v>1</v>
      </c>
      <c r="D8927" t="s">
        <v>52</v>
      </c>
      <c r="E8927">
        <v>1</v>
      </c>
      <c r="F8927">
        <v>104786</v>
      </c>
      <c r="G8927">
        <v>1882</v>
      </c>
    </row>
    <row r="8928" spans="1:7">
      <c r="A8928" s="2">
        <v>44055</v>
      </c>
      <c r="B8928" s="2">
        <f t="shared" si="278"/>
        <v>44074</v>
      </c>
      <c r="C8928" s="3">
        <f t="shared" si="279"/>
        <v>1</v>
      </c>
      <c r="D8928" t="s">
        <v>50</v>
      </c>
      <c r="E8928">
        <v>2</v>
      </c>
      <c r="F8928">
        <v>4653</v>
      </c>
      <c r="G8928">
        <v>25</v>
      </c>
    </row>
    <row r="8929" spans="1:7">
      <c r="A8929" s="2">
        <v>44055</v>
      </c>
      <c r="B8929" s="2">
        <f t="shared" si="278"/>
        <v>44074</v>
      </c>
      <c r="C8929" s="3">
        <f t="shared" si="279"/>
        <v>1</v>
      </c>
      <c r="D8929" t="s">
        <v>8</v>
      </c>
      <c r="E8929">
        <v>4</v>
      </c>
      <c r="F8929">
        <v>189522</v>
      </c>
      <c r="G8929">
        <v>4348</v>
      </c>
    </row>
    <row r="8930" spans="1:7">
      <c r="A8930" s="2">
        <v>44055</v>
      </c>
      <c r="B8930" s="2">
        <f t="shared" si="278"/>
        <v>44074</v>
      </c>
      <c r="C8930" s="3">
        <f t="shared" si="279"/>
        <v>1</v>
      </c>
      <c r="D8930" t="s">
        <v>44</v>
      </c>
      <c r="E8930">
        <v>5</v>
      </c>
      <c r="F8930">
        <v>51114</v>
      </c>
      <c r="G8930">
        <v>573</v>
      </c>
    </row>
    <row r="8931" spans="1:7">
      <c r="A8931" s="2">
        <v>44055</v>
      </c>
      <c r="B8931" s="2">
        <f t="shared" si="278"/>
        <v>44074</v>
      </c>
      <c r="C8931" s="3">
        <f t="shared" si="279"/>
        <v>1</v>
      </c>
      <c r="D8931" t="s">
        <v>7</v>
      </c>
      <c r="E8931">
        <v>6</v>
      </c>
      <c r="F8931">
        <v>595097</v>
      </c>
      <c r="G8931">
        <v>10808</v>
      </c>
    </row>
    <row r="8932" spans="1:7">
      <c r="A8932" s="2">
        <v>44055</v>
      </c>
      <c r="B8932" s="2">
        <f t="shared" si="278"/>
        <v>44074</v>
      </c>
      <c r="C8932" s="3">
        <f t="shared" si="279"/>
        <v>1</v>
      </c>
      <c r="D8932" t="s">
        <v>22</v>
      </c>
      <c r="E8932">
        <v>8</v>
      </c>
      <c r="F8932">
        <v>51847</v>
      </c>
      <c r="G8932">
        <v>1881</v>
      </c>
    </row>
    <row r="8933" spans="1:7">
      <c r="A8933" s="2">
        <v>44055</v>
      </c>
      <c r="B8933" s="2">
        <f t="shared" si="278"/>
        <v>44074</v>
      </c>
      <c r="C8933" s="3">
        <f t="shared" si="279"/>
        <v>1</v>
      </c>
      <c r="D8933" t="s">
        <v>38</v>
      </c>
      <c r="E8933">
        <v>9</v>
      </c>
      <c r="F8933">
        <v>50706</v>
      </c>
      <c r="G8933">
        <v>4450</v>
      </c>
    </row>
    <row r="8934" spans="1:7">
      <c r="A8934" s="2">
        <v>44055</v>
      </c>
      <c r="B8934" s="2">
        <f t="shared" si="278"/>
        <v>44074</v>
      </c>
      <c r="C8934" s="3">
        <f t="shared" si="279"/>
        <v>1</v>
      </c>
      <c r="D8934" t="s">
        <v>45</v>
      </c>
      <c r="E8934">
        <v>10</v>
      </c>
      <c r="F8934">
        <v>15765</v>
      </c>
      <c r="G8934">
        <v>592</v>
      </c>
    </row>
    <row r="8935" spans="1:7">
      <c r="A8935" s="2">
        <v>44055</v>
      </c>
      <c r="B8935" s="2">
        <f t="shared" si="278"/>
        <v>44074</v>
      </c>
      <c r="C8935" s="3">
        <f t="shared" si="279"/>
        <v>1</v>
      </c>
      <c r="D8935" t="s">
        <v>33</v>
      </c>
      <c r="E8935">
        <v>11</v>
      </c>
      <c r="F8935">
        <v>12959</v>
      </c>
      <c r="G8935">
        <v>593</v>
      </c>
    </row>
    <row r="8936" spans="1:7">
      <c r="A8936" s="2">
        <v>44055</v>
      </c>
      <c r="B8936" s="2">
        <f t="shared" si="278"/>
        <v>44074</v>
      </c>
      <c r="C8936" s="3">
        <f t="shared" si="279"/>
        <v>1</v>
      </c>
      <c r="D8936" t="s">
        <v>15</v>
      </c>
      <c r="E8936">
        <v>12</v>
      </c>
      <c r="F8936">
        <v>550893</v>
      </c>
      <c r="G8936">
        <v>8764</v>
      </c>
    </row>
    <row r="8937" spans="1:7">
      <c r="A8937" s="2">
        <v>44055</v>
      </c>
      <c r="B8937" s="2">
        <f t="shared" si="278"/>
        <v>44074</v>
      </c>
      <c r="C8937" s="3">
        <f t="shared" si="279"/>
        <v>1</v>
      </c>
      <c r="D8937" t="s">
        <v>18</v>
      </c>
      <c r="E8937">
        <v>13</v>
      </c>
      <c r="F8937">
        <v>209683</v>
      </c>
      <c r="G8937">
        <v>4360</v>
      </c>
    </row>
    <row r="8938" spans="1:7">
      <c r="A8938" s="2">
        <v>44055</v>
      </c>
      <c r="B8938" s="2">
        <f t="shared" si="278"/>
        <v>44074</v>
      </c>
      <c r="C8938" s="3">
        <f t="shared" si="279"/>
        <v>1</v>
      </c>
      <c r="D8938" t="s">
        <v>57</v>
      </c>
      <c r="E8938">
        <v>66</v>
      </c>
      <c r="F8938">
        <v>1418</v>
      </c>
      <c r="G8938">
        <v>6</v>
      </c>
    </row>
    <row r="8939" spans="1:7">
      <c r="A8939" s="2">
        <v>44055</v>
      </c>
      <c r="B8939" s="2">
        <f t="shared" si="278"/>
        <v>44074</v>
      </c>
      <c r="C8939" s="3">
        <f t="shared" si="279"/>
        <v>1</v>
      </c>
      <c r="D8939" t="s">
        <v>26</v>
      </c>
      <c r="E8939">
        <v>15</v>
      </c>
      <c r="F8939">
        <v>3935</v>
      </c>
      <c r="G8939">
        <v>37</v>
      </c>
    </row>
    <row r="8940" spans="1:7">
      <c r="A8940" s="2">
        <v>44055</v>
      </c>
      <c r="B8940" s="2">
        <f t="shared" si="278"/>
        <v>44074</v>
      </c>
      <c r="C8940" s="3">
        <f t="shared" si="279"/>
        <v>1</v>
      </c>
      <c r="D8940" t="s">
        <v>53</v>
      </c>
      <c r="E8940">
        <v>16</v>
      </c>
      <c r="F8940">
        <v>26280</v>
      </c>
      <c r="G8940">
        <v>251</v>
      </c>
    </row>
    <row r="8941" spans="1:7">
      <c r="A8941" s="2">
        <v>44055</v>
      </c>
      <c r="B8941" s="2">
        <f t="shared" si="278"/>
        <v>44074</v>
      </c>
      <c r="C8941" s="3">
        <f t="shared" si="279"/>
        <v>1</v>
      </c>
      <c r="D8941" t="s">
        <v>6</v>
      </c>
      <c r="E8941">
        <v>17</v>
      </c>
      <c r="F8941">
        <v>200648</v>
      </c>
      <c r="G8941">
        <v>7907</v>
      </c>
    </row>
    <row r="8942" spans="1:7">
      <c r="A8942" s="2">
        <v>44055</v>
      </c>
      <c r="B8942" s="2">
        <f t="shared" si="278"/>
        <v>44074</v>
      </c>
      <c r="C8942" s="3">
        <f t="shared" si="279"/>
        <v>1</v>
      </c>
      <c r="D8942" t="s">
        <v>27</v>
      </c>
      <c r="E8942">
        <v>18</v>
      </c>
      <c r="F8942">
        <v>78337</v>
      </c>
      <c r="G8942">
        <v>3086</v>
      </c>
    </row>
    <row r="8943" spans="1:7">
      <c r="A8943" s="2">
        <v>44055</v>
      </c>
      <c r="B8943" s="2">
        <f t="shared" si="278"/>
        <v>44074</v>
      </c>
      <c r="C8943" s="3">
        <f t="shared" si="279"/>
        <v>1</v>
      </c>
      <c r="D8943" t="s">
        <v>39</v>
      </c>
      <c r="E8943">
        <v>19</v>
      </c>
      <c r="F8943">
        <v>49973</v>
      </c>
      <c r="G8943">
        <v>953</v>
      </c>
    </row>
    <row r="8944" spans="1:7">
      <c r="A8944" s="2">
        <v>44055</v>
      </c>
      <c r="B8944" s="2">
        <f t="shared" si="278"/>
        <v>44074</v>
      </c>
      <c r="C8944" s="3">
        <f t="shared" si="279"/>
        <v>1</v>
      </c>
      <c r="D8944" t="s">
        <v>34</v>
      </c>
      <c r="E8944">
        <v>20</v>
      </c>
      <c r="F8944">
        <v>32977</v>
      </c>
      <c r="G8944">
        <v>397</v>
      </c>
    </row>
    <row r="8945" spans="1:7">
      <c r="A8945" s="2">
        <v>44055</v>
      </c>
      <c r="B8945" s="2">
        <f t="shared" si="278"/>
        <v>44074</v>
      </c>
      <c r="C8945" s="3">
        <f t="shared" si="279"/>
        <v>1</v>
      </c>
      <c r="D8945" t="s">
        <v>28</v>
      </c>
      <c r="E8945">
        <v>21</v>
      </c>
      <c r="F8945">
        <v>38546</v>
      </c>
      <c r="G8945">
        <v>809</v>
      </c>
    </row>
    <row r="8946" spans="1:7">
      <c r="A8946" s="2">
        <v>44055</v>
      </c>
      <c r="B8946" s="2">
        <f t="shared" si="278"/>
        <v>44074</v>
      </c>
      <c r="C8946" s="3">
        <f t="shared" si="279"/>
        <v>1</v>
      </c>
      <c r="D8946" t="s">
        <v>40</v>
      </c>
      <c r="E8946">
        <v>22</v>
      </c>
      <c r="F8946">
        <v>134427</v>
      </c>
      <c r="G8946">
        <v>4361</v>
      </c>
    </row>
    <row r="8947" spans="1:7">
      <c r="A8947" s="2">
        <v>44055</v>
      </c>
      <c r="B8947" s="2">
        <f t="shared" si="278"/>
        <v>44074</v>
      </c>
      <c r="C8947" s="3">
        <f t="shared" si="279"/>
        <v>1</v>
      </c>
      <c r="D8947" t="s">
        <v>51</v>
      </c>
      <c r="E8947">
        <v>23</v>
      </c>
      <c r="F8947">
        <v>4070</v>
      </c>
      <c r="G8947">
        <v>126</v>
      </c>
    </row>
    <row r="8948" spans="1:7">
      <c r="A8948" s="2">
        <v>44055</v>
      </c>
      <c r="B8948" s="2">
        <f t="shared" si="278"/>
        <v>44074</v>
      </c>
      <c r="C8948" s="3">
        <f t="shared" si="279"/>
        <v>1</v>
      </c>
      <c r="D8948" t="s">
        <v>23</v>
      </c>
      <c r="E8948">
        <v>24</v>
      </c>
      <c r="F8948">
        <v>97959</v>
      </c>
      <c r="G8948">
        <v>3612</v>
      </c>
    </row>
    <row r="8949" spans="1:7">
      <c r="A8949" s="2">
        <v>44055</v>
      </c>
      <c r="B8949" s="2">
        <f t="shared" si="278"/>
        <v>44074</v>
      </c>
      <c r="C8949" s="3">
        <f t="shared" si="279"/>
        <v>1</v>
      </c>
      <c r="D8949" t="s">
        <v>9</v>
      </c>
      <c r="E8949">
        <v>25</v>
      </c>
      <c r="F8949">
        <v>122000</v>
      </c>
      <c r="G8949">
        <v>8769</v>
      </c>
    </row>
    <row r="8950" spans="1:7">
      <c r="A8950" s="2">
        <v>44055</v>
      </c>
      <c r="B8950" s="2">
        <f t="shared" si="278"/>
        <v>44074</v>
      </c>
      <c r="C8950" s="3">
        <f t="shared" si="279"/>
        <v>1</v>
      </c>
      <c r="D8950" t="s">
        <v>42</v>
      </c>
      <c r="E8950">
        <v>26</v>
      </c>
      <c r="F8950">
        <v>98825</v>
      </c>
      <c r="G8950">
        <v>6541</v>
      </c>
    </row>
    <row r="8951" spans="1:7">
      <c r="A8951" s="2">
        <v>44055</v>
      </c>
      <c r="B8951" s="2">
        <f t="shared" si="278"/>
        <v>44074</v>
      </c>
      <c r="C8951" s="3">
        <f t="shared" si="279"/>
        <v>1</v>
      </c>
      <c r="D8951" t="s">
        <v>29</v>
      </c>
      <c r="E8951">
        <v>27</v>
      </c>
      <c r="F8951">
        <v>62349</v>
      </c>
      <c r="G8951">
        <v>1724</v>
      </c>
    </row>
    <row r="8952" spans="1:7">
      <c r="A8952" s="2">
        <v>44055</v>
      </c>
      <c r="B8952" s="2">
        <f t="shared" si="278"/>
        <v>44074</v>
      </c>
      <c r="C8952" s="3">
        <f t="shared" si="279"/>
        <v>1</v>
      </c>
      <c r="D8952" t="s">
        <v>46</v>
      </c>
      <c r="E8952">
        <v>28</v>
      </c>
      <c r="F8952">
        <v>69374</v>
      </c>
      <c r="G8952">
        <v>1989</v>
      </c>
    </row>
    <row r="8953" spans="1:7">
      <c r="A8953" s="2">
        <v>44055</v>
      </c>
      <c r="B8953" s="2">
        <f t="shared" si="278"/>
        <v>44074</v>
      </c>
      <c r="C8953" s="3">
        <f t="shared" si="279"/>
        <v>1</v>
      </c>
      <c r="D8953" t="s">
        <v>35</v>
      </c>
      <c r="E8953">
        <v>29</v>
      </c>
      <c r="F8953">
        <v>63372</v>
      </c>
      <c r="G8953">
        <v>1408</v>
      </c>
    </row>
    <row r="8954" spans="1:7">
      <c r="A8954" s="2">
        <v>44055</v>
      </c>
      <c r="B8954" s="2">
        <f t="shared" si="278"/>
        <v>44074</v>
      </c>
      <c r="C8954" s="3">
        <f t="shared" si="279"/>
        <v>1</v>
      </c>
      <c r="D8954" t="s">
        <v>54</v>
      </c>
      <c r="E8954">
        <v>30</v>
      </c>
      <c r="F8954">
        <v>5292</v>
      </c>
      <c r="G8954">
        <v>80</v>
      </c>
    </row>
    <row r="8955" spans="1:7">
      <c r="A8955" s="2">
        <v>44055</v>
      </c>
      <c r="B8955" s="2">
        <f t="shared" si="278"/>
        <v>44074</v>
      </c>
      <c r="C8955" s="3">
        <f t="shared" si="279"/>
        <v>1</v>
      </c>
      <c r="D8955" t="s">
        <v>12</v>
      </c>
      <c r="E8955">
        <v>31</v>
      </c>
      <c r="F8955">
        <v>29244</v>
      </c>
      <c r="G8955">
        <v>359</v>
      </c>
    </row>
    <row r="8956" spans="1:7">
      <c r="A8956" s="2">
        <v>44055</v>
      </c>
      <c r="B8956" s="2">
        <f t="shared" si="278"/>
        <v>44074</v>
      </c>
      <c r="C8956" s="3">
        <f t="shared" si="279"/>
        <v>1</v>
      </c>
      <c r="D8956" t="s">
        <v>24</v>
      </c>
      <c r="E8956">
        <v>32</v>
      </c>
      <c r="F8956">
        <v>58132</v>
      </c>
      <c r="G8956">
        <v>999</v>
      </c>
    </row>
    <row r="8957" spans="1:7">
      <c r="A8957" s="2">
        <v>44055</v>
      </c>
      <c r="B8957" s="2">
        <f t="shared" si="278"/>
        <v>44074</v>
      </c>
      <c r="C8957" s="3">
        <f t="shared" si="279"/>
        <v>1</v>
      </c>
      <c r="D8957" t="s">
        <v>19</v>
      </c>
      <c r="E8957">
        <v>33</v>
      </c>
      <c r="F8957">
        <v>6887</v>
      </c>
      <c r="G8957">
        <v>420</v>
      </c>
    </row>
    <row r="8958" spans="1:7">
      <c r="A8958" s="2">
        <v>44055</v>
      </c>
      <c r="B8958" s="2">
        <f t="shared" si="278"/>
        <v>44074</v>
      </c>
      <c r="C8958" s="3">
        <f t="shared" si="279"/>
        <v>1</v>
      </c>
      <c r="D8958" t="s">
        <v>21</v>
      </c>
      <c r="E8958">
        <v>34</v>
      </c>
      <c r="F8958">
        <v>187777</v>
      </c>
      <c r="G8958">
        <v>15885</v>
      </c>
    </row>
    <row r="8959" spans="1:7">
      <c r="A8959" s="2">
        <v>44055</v>
      </c>
      <c r="B8959" s="2">
        <f t="shared" si="278"/>
        <v>44074</v>
      </c>
      <c r="C8959" s="3">
        <f t="shared" si="279"/>
        <v>1</v>
      </c>
      <c r="D8959" t="s">
        <v>47</v>
      </c>
      <c r="E8959">
        <v>35</v>
      </c>
      <c r="F8959">
        <v>22816</v>
      </c>
      <c r="G8959">
        <v>695</v>
      </c>
    </row>
    <row r="8960" spans="1:7">
      <c r="A8960" s="2">
        <v>44055</v>
      </c>
      <c r="B8960" s="2">
        <f t="shared" si="278"/>
        <v>44074</v>
      </c>
      <c r="C8960" s="3">
        <f t="shared" si="279"/>
        <v>1</v>
      </c>
      <c r="D8960" t="s">
        <v>16</v>
      </c>
      <c r="E8960">
        <v>36</v>
      </c>
      <c r="F8960">
        <v>427419</v>
      </c>
      <c r="G8960">
        <v>32384</v>
      </c>
    </row>
    <row r="8961" spans="1:7">
      <c r="A8961" s="2">
        <v>44055</v>
      </c>
      <c r="B8961" s="2">
        <f t="shared" si="278"/>
        <v>44074</v>
      </c>
      <c r="C8961" s="3">
        <f t="shared" si="279"/>
        <v>1</v>
      </c>
      <c r="D8961" t="s">
        <v>20</v>
      </c>
      <c r="E8961">
        <v>37</v>
      </c>
      <c r="F8961">
        <v>139413</v>
      </c>
      <c r="G8961">
        <v>2277</v>
      </c>
    </row>
    <row r="8962" spans="1:7">
      <c r="A8962" s="2">
        <v>44055</v>
      </c>
      <c r="B8962" s="2">
        <f t="shared" si="278"/>
        <v>44074</v>
      </c>
      <c r="C8962" s="3">
        <f t="shared" si="279"/>
        <v>1</v>
      </c>
      <c r="D8962" t="s">
        <v>48</v>
      </c>
      <c r="E8962">
        <v>38</v>
      </c>
      <c r="F8962">
        <v>7974</v>
      </c>
      <c r="G8962">
        <v>124</v>
      </c>
    </row>
    <row r="8963" spans="1:7">
      <c r="A8963" s="2">
        <v>44055</v>
      </c>
      <c r="B8963" s="2">
        <f t="shared" si="278"/>
        <v>44074</v>
      </c>
      <c r="C8963" s="3">
        <f t="shared" si="279"/>
        <v>1</v>
      </c>
      <c r="D8963" t="s">
        <v>59</v>
      </c>
      <c r="E8963">
        <v>69</v>
      </c>
      <c r="F8963">
        <v>49</v>
      </c>
      <c r="G8963">
        <v>2</v>
      </c>
    </row>
    <row r="8964" spans="1:7">
      <c r="A8964" s="2">
        <v>44055</v>
      </c>
      <c r="B8964" s="2">
        <f t="shared" ref="B8964:B9027" si="280">EOMONTH(A8964,0)</f>
        <v>44074</v>
      </c>
      <c r="C8964" s="3">
        <f t="shared" ref="C8964:C9027" si="281">IF(A8964=B8964,0,1)</f>
        <v>1</v>
      </c>
      <c r="D8964" t="s">
        <v>41</v>
      </c>
      <c r="E8964">
        <v>39</v>
      </c>
      <c r="F8964">
        <v>104248</v>
      </c>
      <c r="G8964">
        <v>3734</v>
      </c>
    </row>
    <row r="8965" spans="1:7">
      <c r="A8965" s="2">
        <v>44055</v>
      </c>
      <c r="B8965" s="2">
        <f t="shared" si="280"/>
        <v>44074</v>
      </c>
      <c r="C8965" s="3">
        <f t="shared" si="281"/>
        <v>1</v>
      </c>
      <c r="D8965" t="s">
        <v>30</v>
      </c>
      <c r="E8965">
        <v>40</v>
      </c>
      <c r="F8965">
        <v>45392</v>
      </c>
      <c r="G8965">
        <v>627</v>
      </c>
    </row>
    <row r="8966" spans="1:7">
      <c r="A8966" s="2">
        <v>44055</v>
      </c>
      <c r="B8966" s="2">
        <f t="shared" si="280"/>
        <v>44074</v>
      </c>
      <c r="C8966" s="3">
        <f t="shared" si="281"/>
        <v>1</v>
      </c>
      <c r="D8966" t="s">
        <v>14</v>
      </c>
      <c r="E8966">
        <v>41</v>
      </c>
      <c r="F8966">
        <v>22029</v>
      </c>
      <c r="G8966">
        <v>378</v>
      </c>
    </row>
    <row r="8967" spans="1:7">
      <c r="A8967" s="2">
        <v>44055</v>
      </c>
      <c r="B8967" s="2">
        <f t="shared" si="280"/>
        <v>44074</v>
      </c>
      <c r="C8967" s="3">
        <f t="shared" si="281"/>
        <v>1</v>
      </c>
      <c r="D8967" t="s">
        <v>31</v>
      </c>
      <c r="E8967">
        <v>42</v>
      </c>
      <c r="F8967">
        <v>125965</v>
      </c>
      <c r="G8967">
        <v>7447</v>
      </c>
    </row>
    <row r="8968" spans="1:7">
      <c r="A8968" s="2">
        <v>44055</v>
      </c>
      <c r="B8968" s="2">
        <f t="shared" si="280"/>
        <v>44074</v>
      </c>
      <c r="C8968" s="3">
        <f t="shared" si="281"/>
        <v>1</v>
      </c>
      <c r="D8968" t="s">
        <v>55</v>
      </c>
      <c r="E8968">
        <v>72</v>
      </c>
      <c r="F8968">
        <v>24074</v>
      </c>
      <c r="G8968">
        <v>295</v>
      </c>
    </row>
    <row r="8969" spans="1:7">
      <c r="A8969" s="2">
        <v>44055</v>
      </c>
      <c r="B8969" s="2">
        <f t="shared" si="280"/>
        <v>44074</v>
      </c>
      <c r="C8969" s="3">
        <f t="shared" si="281"/>
        <v>1</v>
      </c>
      <c r="D8969" t="s">
        <v>17</v>
      </c>
      <c r="E8969">
        <v>44</v>
      </c>
      <c r="F8969">
        <v>20129</v>
      </c>
      <c r="G8969">
        <v>1018</v>
      </c>
    </row>
    <row r="8970" spans="1:7">
      <c r="A8970" s="2">
        <v>44055</v>
      </c>
      <c r="B8970" s="2">
        <f t="shared" si="280"/>
        <v>44074</v>
      </c>
      <c r="C8970" s="3">
        <f t="shared" si="281"/>
        <v>1</v>
      </c>
      <c r="D8970" t="s">
        <v>32</v>
      </c>
      <c r="E8970">
        <v>45</v>
      </c>
      <c r="F8970">
        <v>102974</v>
      </c>
      <c r="G8970">
        <v>2144</v>
      </c>
    </row>
    <row r="8971" spans="1:7">
      <c r="A8971" s="2">
        <v>44055</v>
      </c>
      <c r="B8971" s="2">
        <f t="shared" si="280"/>
        <v>44074</v>
      </c>
      <c r="C8971" s="3">
        <f t="shared" si="281"/>
        <v>1</v>
      </c>
      <c r="D8971" t="s">
        <v>43</v>
      </c>
      <c r="E8971">
        <v>46</v>
      </c>
      <c r="F8971">
        <v>9815</v>
      </c>
      <c r="G8971">
        <v>147</v>
      </c>
    </row>
    <row r="8972" spans="1:7">
      <c r="A8972" s="2">
        <v>44055</v>
      </c>
      <c r="B8972" s="2">
        <f t="shared" si="280"/>
        <v>44074</v>
      </c>
      <c r="C8972" s="3">
        <f t="shared" si="281"/>
        <v>1</v>
      </c>
      <c r="D8972" t="s">
        <v>25</v>
      </c>
      <c r="E8972">
        <v>47</v>
      </c>
      <c r="F8972">
        <v>123489</v>
      </c>
      <c r="G8972">
        <v>1274</v>
      </c>
    </row>
    <row r="8973" spans="1:7">
      <c r="A8973" s="2">
        <v>44055</v>
      </c>
      <c r="B8973" s="2">
        <f t="shared" si="280"/>
        <v>44074</v>
      </c>
      <c r="C8973" s="3">
        <f t="shared" si="281"/>
        <v>1</v>
      </c>
      <c r="D8973" t="s">
        <v>11</v>
      </c>
      <c r="E8973">
        <v>48</v>
      </c>
      <c r="F8973">
        <v>531825</v>
      </c>
      <c r="G8973">
        <v>9645</v>
      </c>
    </row>
    <row r="8974" spans="1:7">
      <c r="A8974" s="2">
        <v>44055</v>
      </c>
      <c r="B8974" s="2">
        <f t="shared" si="280"/>
        <v>44074</v>
      </c>
      <c r="C8974" s="3">
        <f t="shared" si="281"/>
        <v>1</v>
      </c>
      <c r="D8974" t="s">
        <v>13</v>
      </c>
      <c r="E8974">
        <v>49</v>
      </c>
      <c r="F8974">
        <v>45181</v>
      </c>
      <c r="G8974">
        <v>355</v>
      </c>
    </row>
    <row r="8975" spans="1:7">
      <c r="A8975" s="2">
        <v>44055</v>
      </c>
      <c r="B8975" s="2">
        <f t="shared" si="280"/>
        <v>44074</v>
      </c>
      <c r="C8975" s="3">
        <f t="shared" si="281"/>
        <v>1</v>
      </c>
      <c r="D8975" t="s">
        <v>36</v>
      </c>
      <c r="E8975">
        <v>50</v>
      </c>
      <c r="F8975">
        <v>1478</v>
      </c>
      <c r="G8975">
        <v>58</v>
      </c>
    </row>
    <row r="8976" spans="1:7">
      <c r="A8976" s="2">
        <v>44055</v>
      </c>
      <c r="B8976" s="2">
        <f t="shared" si="280"/>
        <v>44074</v>
      </c>
      <c r="C8976" s="3">
        <f t="shared" si="281"/>
        <v>1</v>
      </c>
      <c r="D8976" t="s">
        <v>56</v>
      </c>
      <c r="E8976">
        <v>78</v>
      </c>
      <c r="F8976">
        <v>639</v>
      </c>
      <c r="G8976">
        <v>9</v>
      </c>
    </row>
    <row r="8977" spans="1:7">
      <c r="A8977" s="2">
        <v>44055</v>
      </c>
      <c r="B8977" s="2">
        <f t="shared" si="280"/>
        <v>44074</v>
      </c>
      <c r="C8977" s="3">
        <f t="shared" si="281"/>
        <v>1</v>
      </c>
      <c r="D8977" t="s">
        <v>37</v>
      </c>
      <c r="E8977">
        <v>51</v>
      </c>
      <c r="F8977">
        <v>102521</v>
      </c>
      <c r="G8977">
        <v>2352</v>
      </c>
    </row>
    <row r="8978" spans="1:7">
      <c r="A8978" s="2">
        <v>44055</v>
      </c>
      <c r="B8978" s="2">
        <f t="shared" si="280"/>
        <v>44074</v>
      </c>
      <c r="C8978" s="3">
        <f t="shared" si="281"/>
        <v>1</v>
      </c>
      <c r="D8978" t="s">
        <v>5</v>
      </c>
      <c r="E8978">
        <v>53</v>
      </c>
      <c r="F8978">
        <v>67170</v>
      </c>
      <c r="G8978">
        <v>1788</v>
      </c>
    </row>
    <row r="8979" spans="1:7">
      <c r="A8979" s="2">
        <v>44055</v>
      </c>
      <c r="B8979" s="2">
        <f t="shared" si="280"/>
        <v>44074</v>
      </c>
      <c r="C8979" s="3">
        <f t="shared" si="281"/>
        <v>1</v>
      </c>
      <c r="D8979" t="s">
        <v>58</v>
      </c>
      <c r="E8979">
        <v>54</v>
      </c>
      <c r="F8979">
        <v>8008</v>
      </c>
      <c r="G8979">
        <v>153</v>
      </c>
    </row>
    <row r="8980" spans="1:7">
      <c r="A8980" s="2">
        <v>44055</v>
      </c>
      <c r="B8980" s="2">
        <f t="shared" si="280"/>
        <v>44074</v>
      </c>
      <c r="C8980" s="3">
        <f t="shared" si="281"/>
        <v>1</v>
      </c>
      <c r="D8980" t="s">
        <v>10</v>
      </c>
      <c r="E8980">
        <v>55</v>
      </c>
      <c r="F8980">
        <v>66705</v>
      </c>
      <c r="G8980">
        <v>1022</v>
      </c>
    </row>
    <row r="8981" spans="1:7">
      <c r="A8981" s="2">
        <v>44055</v>
      </c>
      <c r="B8981" s="2">
        <f t="shared" si="280"/>
        <v>44074</v>
      </c>
      <c r="C8981" s="3">
        <f t="shared" si="281"/>
        <v>1</v>
      </c>
      <c r="D8981" t="s">
        <v>49</v>
      </c>
      <c r="E8981">
        <v>56</v>
      </c>
      <c r="F8981">
        <v>3086</v>
      </c>
      <c r="G8981">
        <v>29</v>
      </c>
    </row>
    <row r="8982" spans="1:7">
      <c r="A8982" s="2">
        <v>44056</v>
      </c>
      <c r="B8982" s="2">
        <f t="shared" si="280"/>
        <v>44074</v>
      </c>
      <c r="C8982" s="3">
        <f t="shared" si="281"/>
        <v>1</v>
      </c>
      <c r="D8982" t="s">
        <v>52</v>
      </c>
      <c r="E8982">
        <v>1</v>
      </c>
      <c r="F8982">
        <v>105557</v>
      </c>
      <c r="G8982">
        <v>1890</v>
      </c>
    </row>
    <row r="8983" spans="1:7">
      <c r="A8983" s="2">
        <v>44056</v>
      </c>
      <c r="B8983" s="2">
        <f t="shared" si="280"/>
        <v>44074</v>
      </c>
      <c r="C8983" s="3">
        <f t="shared" si="281"/>
        <v>1</v>
      </c>
      <c r="D8983" t="s">
        <v>50</v>
      </c>
      <c r="E8983">
        <v>2</v>
      </c>
      <c r="F8983">
        <v>4748</v>
      </c>
      <c r="G8983">
        <v>25</v>
      </c>
    </row>
    <row r="8984" spans="1:7">
      <c r="A8984" s="2">
        <v>44056</v>
      </c>
      <c r="B8984" s="2">
        <f t="shared" si="280"/>
        <v>44074</v>
      </c>
      <c r="C8984" s="3">
        <f t="shared" si="281"/>
        <v>1</v>
      </c>
      <c r="D8984" t="s">
        <v>8</v>
      </c>
      <c r="E8984">
        <v>4</v>
      </c>
      <c r="F8984">
        <v>190850</v>
      </c>
      <c r="G8984">
        <v>4385</v>
      </c>
    </row>
    <row r="8985" spans="1:7">
      <c r="A8985" s="2">
        <v>44056</v>
      </c>
      <c r="B8985" s="2">
        <f t="shared" si="280"/>
        <v>44074</v>
      </c>
      <c r="C8985" s="3">
        <f t="shared" si="281"/>
        <v>1</v>
      </c>
      <c r="D8985" t="s">
        <v>44</v>
      </c>
      <c r="E8985">
        <v>5</v>
      </c>
      <c r="F8985">
        <v>51766</v>
      </c>
      <c r="G8985">
        <v>582</v>
      </c>
    </row>
    <row r="8986" spans="1:7">
      <c r="A8986" s="2">
        <v>44056</v>
      </c>
      <c r="B8986" s="2">
        <f t="shared" si="280"/>
        <v>44074</v>
      </c>
      <c r="C8986" s="3">
        <f t="shared" si="281"/>
        <v>1</v>
      </c>
      <c r="D8986" t="s">
        <v>7</v>
      </c>
      <c r="E8986">
        <v>6</v>
      </c>
      <c r="F8986">
        <v>603212</v>
      </c>
      <c r="G8986">
        <v>10995</v>
      </c>
    </row>
    <row r="8987" spans="1:7">
      <c r="A8987" s="2">
        <v>44056</v>
      </c>
      <c r="B8987" s="2">
        <f t="shared" si="280"/>
        <v>44074</v>
      </c>
      <c r="C8987" s="3">
        <f t="shared" si="281"/>
        <v>1</v>
      </c>
      <c r="D8987" t="s">
        <v>22</v>
      </c>
      <c r="E8987">
        <v>8</v>
      </c>
      <c r="F8987">
        <v>52242</v>
      </c>
      <c r="G8987">
        <v>1886</v>
      </c>
    </row>
    <row r="8988" spans="1:7">
      <c r="A8988" s="2">
        <v>44056</v>
      </c>
      <c r="B8988" s="2">
        <f t="shared" si="280"/>
        <v>44074</v>
      </c>
      <c r="C8988" s="3">
        <f t="shared" si="281"/>
        <v>1</v>
      </c>
      <c r="D8988" t="s">
        <v>38</v>
      </c>
      <c r="E8988">
        <v>9</v>
      </c>
      <c r="F8988">
        <v>50782</v>
      </c>
      <c r="G8988">
        <v>4450</v>
      </c>
    </row>
    <row r="8989" spans="1:7">
      <c r="A8989" s="2">
        <v>44056</v>
      </c>
      <c r="B8989" s="2">
        <f t="shared" si="280"/>
        <v>44074</v>
      </c>
      <c r="C8989" s="3">
        <f t="shared" si="281"/>
        <v>1</v>
      </c>
      <c r="D8989" t="s">
        <v>45</v>
      </c>
      <c r="E8989">
        <v>10</v>
      </c>
      <c r="F8989">
        <v>15967</v>
      </c>
      <c r="G8989">
        <v>593</v>
      </c>
    </row>
    <row r="8990" spans="1:7">
      <c r="A8990" s="2">
        <v>44056</v>
      </c>
      <c r="B8990" s="2">
        <f t="shared" si="280"/>
        <v>44074</v>
      </c>
      <c r="C8990" s="3">
        <f t="shared" si="281"/>
        <v>1</v>
      </c>
      <c r="D8990" t="s">
        <v>33</v>
      </c>
      <c r="E8990">
        <v>11</v>
      </c>
      <c r="F8990">
        <v>13024</v>
      </c>
      <c r="G8990">
        <v>594</v>
      </c>
    </row>
    <row r="8991" spans="1:7">
      <c r="A8991" s="2">
        <v>44056</v>
      </c>
      <c r="B8991" s="2">
        <f t="shared" si="280"/>
        <v>44074</v>
      </c>
      <c r="C8991" s="3">
        <f t="shared" si="281"/>
        <v>1</v>
      </c>
      <c r="D8991" t="s">
        <v>15</v>
      </c>
      <c r="E8991">
        <v>12</v>
      </c>
      <c r="F8991">
        <v>557129</v>
      </c>
      <c r="G8991">
        <v>8912</v>
      </c>
    </row>
    <row r="8992" spans="1:7">
      <c r="A8992" s="2">
        <v>44056</v>
      </c>
      <c r="B8992" s="2">
        <f t="shared" si="280"/>
        <v>44074</v>
      </c>
      <c r="C8992" s="3">
        <f t="shared" si="281"/>
        <v>1</v>
      </c>
      <c r="D8992" t="s">
        <v>18</v>
      </c>
      <c r="E8992">
        <v>13</v>
      </c>
      <c r="F8992">
        <v>212009</v>
      </c>
      <c r="G8992">
        <v>4440</v>
      </c>
    </row>
    <row r="8993" spans="1:7">
      <c r="A8993" s="2">
        <v>44056</v>
      </c>
      <c r="B8993" s="2">
        <f t="shared" si="280"/>
        <v>44074</v>
      </c>
      <c r="C8993" s="3">
        <f t="shared" si="281"/>
        <v>1</v>
      </c>
      <c r="D8993" t="s">
        <v>57</v>
      </c>
      <c r="E8993">
        <v>66</v>
      </c>
      <c r="F8993">
        <v>1446</v>
      </c>
      <c r="G8993">
        <v>6</v>
      </c>
    </row>
    <row r="8994" spans="1:7">
      <c r="A8994" s="2">
        <v>44056</v>
      </c>
      <c r="B8994" s="2">
        <f t="shared" si="280"/>
        <v>44074</v>
      </c>
      <c r="C8994" s="3">
        <f t="shared" si="281"/>
        <v>1</v>
      </c>
      <c r="D8994" t="s">
        <v>26</v>
      </c>
      <c r="E8994">
        <v>15</v>
      </c>
      <c r="F8994">
        <v>4289</v>
      </c>
      <c r="G8994">
        <v>39</v>
      </c>
    </row>
    <row r="8995" spans="1:7">
      <c r="A8995" s="2">
        <v>44056</v>
      </c>
      <c r="B8995" s="2">
        <f t="shared" si="280"/>
        <v>44074</v>
      </c>
      <c r="C8995" s="3">
        <f t="shared" si="281"/>
        <v>1</v>
      </c>
      <c r="D8995" t="s">
        <v>53</v>
      </c>
      <c r="E8995">
        <v>16</v>
      </c>
      <c r="F8995">
        <v>26814</v>
      </c>
      <c r="G8995">
        <v>256</v>
      </c>
    </row>
    <row r="8996" spans="1:7">
      <c r="A8996" s="2">
        <v>44056</v>
      </c>
      <c r="B8996" s="2">
        <f t="shared" si="280"/>
        <v>44074</v>
      </c>
      <c r="C8996" s="3">
        <f t="shared" si="281"/>
        <v>1</v>
      </c>
      <c r="D8996" t="s">
        <v>6</v>
      </c>
      <c r="E8996">
        <v>17</v>
      </c>
      <c r="F8996">
        <v>202577</v>
      </c>
      <c r="G8996">
        <v>7934</v>
      </c>
    </row>
    <row r="8997" spans="1:7">
      <c r="A8997" s="2">
        <v>44056</v>
      </c>
      <c r="B8997" s="2">
        <f t="shared" si="280"/>
        <v>44074</v>
      </c>
      <c r="C8997" s="3">
        <f t="shared" si="281"/>
        <v>1</v>
      </c>
      <c r="D8997" t="s">
        <v>27</v>
      </c>
      <c r="E8997">
        <v>18</v>
      </c>
      <c r="F8997">
        <v>79404</v>
      </c>
      <c r="G8997">
        <v>3105</v>
      </c>
    </row>
    <row r="8998" spans="1:7">
      <c r="A8998" s="2">
        <v>44056</v>
      </c>
      <c r="B8998" s="2">
        <f t="shared" si="280"/>
        <v>44074</v>
      </c>
      <c r="C8998" s="3">
        <f t="shared" si="281"/>
        <v>1</v>
      </c>
      <c r="D8998" t="s">
        <v>39</v>
      </c>
      <c r="E8998">
        <v>19</v>
      </c>
      <c r="F8998">
        <v>50678</v>
      </c>
      <c r="G8998">
        <v>964</v>
      </c>
    </row>
    <row r="8999" spans="1:7">
      <c r="A8999" s="2">
        <v>44056</v>
      </c>
      <c r="B8999" s="2">
        <f t="shared" si="280"/>
        <v>44074</v>
      </c>
      <c r="C8999" s="3">
        <f t="shared" si="281"/>
        <v>1</v>
      </c>
      <c r="D8999" t="s">
        <v>34</v>
      </c>
      <c r="E8999">
        <v>20</v>
      </c>
      <c r="F8999">
        <v>33087</v>
      </c>
      <c r="G8999">
        <v>403</v>
      </c>
    </row>
    <row r="9000" spans="1:7">
      <c r="A9000" s="2">
        <v>44056</v>
      </c>
      <c r="B9000" s="2">
        <f t="shared" si="280"/>
        <v>44074</v>
      </c>
      <c r="C9000" s="3">
        <f t="shared" si="281"/>
        <v>1</v>
      </c>
      <c r="D9000" t="s">
        <v>28</v>
      </c>
      <c r="E9000">
        <v>21</v>
      </c>
      <c r="F9000">
        <v>39306</v>
      </c>
      <c r="G9000">
        <v>817</v>
      </c>
    </row>
    <row r="9001" spans="1:7">
      <c r="A9001" s="2">
        <v>44056</v>
      </c>
      <c r="B9001" s="2">
        <f t="shared" si="280"/>
        <v>44074</v>
      </c>
      <c r="C9001" s="3">
        <f t="shared" si="281"/>
        <v>1</v>
      </c>
      <c r="D9001" t="s">
        <v>40</v>
      </c>
      <c r="E9001">
        <v>22</v>
      </c>
      <c r="F9001">
        <v>135562</v>
      </c>
      <c r="G9001">
        <v>4402</v>
      </c>
    </row>
    <row r="9002" spans="1:7">
      <c r="A9002" s="2">
        <v>44056</v>
      </c>
      <c r="B9002" s="2">
        <f t="shared" si="280"/>
        <v>44074</v>
      </c>
      <c r="C9002" s="3">
        <f t="shared" si="281"/>
        <v>1</v>
      </c>
      <c r="D9002" t="s">
        <v>51</v>
      </c>
      <c r="E9002">
        <v>23</v>
      </c>
      <c r="F9002">
        <v>4089</v>
      </c>
      <c r="G9002">
        <v>126</v>
      </c>
    </row>
    <row r="9003" spans="1:7">
      <c r="A9003" s="2">
        <v>44056</v>
      </c>
      <c r="B9003" s="2">
        <f t="shared" si="280"/>
        <v>44074</v>
      </c>
      <c r="C9003" s="3">
        <f t="shared" si="281"/>
        <v>1</v>
      </c>
      <c r="D9003" t="s">
        <v>23</v>
      </c>
      <c r="E9003">
        <v>24</v>
      </c>
      <c r="F9003">
        <v>98728</v>
      </c>
      <c r="G9003">
        <v>3620</v>
      </c>
    </row>
    <row r="9004" spans="1:7">
      <c r="A9004" s="2">
        <v>44056</v>
      </c>
      <c r="B9004" s="2">
        <f t="shared" si="280"/>
        <v>44074</v>
      </c>
      <c r="C9004" s="3">
        <f t="shared" si="281"/>
        <v>1</v>
      </c>
      <c r="D9004" t="s">
        <v>9</v>
      </c>
      <c r="E9004">
        <v>25</v>
      </c>
      <c r="F9004">
        <v>122423</v>
      </c>
      <c r="G9004">
        <v>8790</v>
      </c>
    </row>
    <row r="9005" spans="1:7">
      <c r="A9005" s="2">
        <v>44056</v>
      </c>
      <c r="B9005" s="2">
        <f t="shared" si="280"/>
        <v>44074</v>
      </c>
      <c r="C9005" s="3">
        <f t="shared" si="281"/>
        <v>1</v>
      </c>
      <c r="D9005" t="s">
        <v>42</v>
      </c>
      <c r="E9005">
        <v>26</v>
      </c>
      <c r="F9005">
        <v>99963</v>
      </c>
      <c r="G9005">
        <v>6556</v>
      </c>
    </row>
    <row r="9006" spans="1:7">
      <c r="A9006" s="2">
        <v>44056</v>
      </c>
      <c r="B9006" s="2">
        <f t="shared" si="280"/>
        <v>44074</v>
      </c>
      <c r="C9006" s="3">
        <f t="shared" si="281"/>
        <v>1</v>
      </c>
      <c r="D9006" t="s">
        <v>29</v>
      </c>
      <c r="E9006">
        <v>27</v>
      </c>
      <c r="F9006">
        <v>63039</v>
      </c>
      <c r="G9006">
        <v>1731</v>
      </c>
    </row>
    <row r="9007" spans="1:7">
      <c r="A9007" s="2">
        <v>44056</v>
      </c>
      <c r="B9007" s="2">
        <f t="shared" si="280"/>
        <v>44074</v>
      </c>
      <c r="C9007" s="3">
        <f t="shared" si="281"/>
        <v>1</v>
      </c>
      <c r="D9007" t="s">
        <v>46</v>
      </c>
      <c r="E9007">
        <v>28</v>
      </c>
      <c r="F9007">
        <v>69986</v>
      </c>
      <c r="G9007">
        <v>2011</v>
      </c>
    </row>
    <row r="9008" spans="1:7">
      <c r="A9008" s="2">
        <v>44056</v>
      </c>
      <c r="B9008" s="2">
        <f t="shared" si="280"/>
        <v>44074</v>
      </c>
      <c r="C9008" s="3">
        <f t="shared" si="281"/>
        <v>1</v>
      </c>
      <c r="D9008" t="s">
        <v>35</v>
      </c>
      <c r="E9008">
        <v>29</v>
      </c>
      <c r="F9008">
        <v>64933</v>
      </c>
      <c r="G9008">
        <v>1417</v>
      </c>
    </row>
    <row r="9009" spans="1:7">
      <c r="A9009" s="2">
        <v>44056</v>
      </c>
      <c r="B9009" s="2">
        <f t="shared" si="280"/>
        <v>44074</v>
      </c>
      <c r="C9009" s="3">
        <f t="shared" si="281"/>
        <v>1</v>
      </c>
      <c r="D9009" t="s">
        <v>54</v>
      </c>
      <c r="E9009">
        <v>30</v>
      </c>
      <c r="F9009">
        <v>5430</v>
      </c>
      <c r="G9009">
        <v>81</v>
      </c>
    </row>
    <row r="9010" spans="1:7">
      <c r="A9010" s="2">
        <v>44056</v>
      </c>
      <c r="B9010" s="2">
        <f t="shared" si="280"/>
        <v>44074</v>
      </c>
      <c r="C9010" s="3">
        <f t="shared" si="281"/>
        <v>1</v>
      </c>
      <c r="D9010" t="s">
        <v>12</v>
      </c>
      <c r="E9010">
        <v>31</v>
      </c>
      <c r="F9010">
        <v>29660</v>
      </c>
      <c r="G9010">
        <v>362</v>
      </c>
    </row>
    <row r="9011" spans="1:7">
      <c r="A9011" s="2">
        <v>44056</v>
      </c>
      <c r="B9011" s="2">
        <f t="shared" si="280"/>
        <v>44074</v>
      </c>
      <c r="C9011" s="3">
        <f t="shared" si="281"/>
        <v>1</v>
      </c>
      <c r="D9011" t="s">
        <v>24</v>
      </c>
      <c r="E9011">
        <v>32</v>
      </c>
      <c r="F9011">
        <v>58812</v>
      </c>
      <c r="G9011">
        <v>1030</v>
      </c>
    </row>
    <row r="9012" spans="1:7">
      <c r="A9012" s="2">
        <v>44056</v>
      </c>
      <c r="B9012" s="2">
        <f t="shared" si="280"/>
        <v>44074</v>
      </c>
      <c r="C9012" s="3">
        <f t="shared" si="281"/>
        <v>1</v>
      </c>
      <c r="D9012" t="s">
        <v>19</v>
      </c>
      <c r="E9012">
        <v>33</v>
      </c>
      <c r="F9012">
        <v>6921</v>
      </c>
      <c r="G9012">
        <v>422</v>
      </c>
    </row>
    <row r="9013" spans="1:7">
      <c r="A9013" s="2">
        <v>44056</v>
      </c>
      <c r="B9013" s="2">
        <f t="shared" si="280"/>
        <v>44074</v>
      </c>
      <c r="C9013" s="3">
        <f t="shared" si="281"/>
        <v>1</v>
      </c>
      <c r="D9013" t="s">
        <v>21</v>
      </c>
      <c r="E9013">
        <v>34</v>
      </c>
      <c r="F9013">
        <v>188433</v>
      </c>
      <c r="G9013">
        <v>15893</v>
      </c>
    </row>
    <row r="9014" spans="1:7">
      <c r="A9014" s="2">
        <v>44056</v>
      </c>
      <c r="B9014" s="2">
        <f t="shared" si="280"/>
        <v>44074</v>
      </c>
      <c r="C9014" s="3">
        <f t="shared" si="281"/>
        <v>1</v>
      </c>
      <c r="D9014" t="s">
        <v>47</v>
      </c>
      <c r="E9014">
        <v>35</v>
      </c>
      <c r="F9014">
        <v>22987</v>
      </c>
      <c r="G9014">
        <v>697</v>
      </c>
    </row>
    <row r="9015" spans="1:7">
      <c r="A9015" s="2">
        <v>44056</v>
      </c>
      <c r="B9015" s="2">
        <f t="shared" si="280"/>
        <v>44074</v>
      </c>
      <c r="C9015" s="3">
        <f t="shared" si="281"/>
        <v>1</v>
      </c>
      <c r="D9015" t="s">
        <v>16</v>
      </c>
      <c r="E9015">
        <v>36</v>
      </c>
      <c r="F9015">
        <v>428155</v>
      </c>
      <c r="G9015">
        <v>32399</v>
      </c>
    </row>
    <row r="9016" spans="1:7">
      <c r="A9016" s="2">
        <v>44056</v>
      </c>
      <c r="B9016" s="2">
        <f t="shared" si="280"/>
        <v>44074</v>
      </c>
      <c r="C9016" s="3">
        <f t="shared" si="281"/>
        <v>1</v>
      </c>
      <c r="D9016" t="s">
        <v>20</v>
      </c>
      <c r="E9016">
        <v>37</v>
      </c>
      <c r="F9016">
        <v>141006</v>
      </c>
      <c r="G9016">
        <v>2313</v>
      </c>
    </row>
    <row r="9017" spans="1:7">
      <c r="A9017" s="2">
        <v>44056</v>
      </c>
      <c r="B9017" s="2">
        <f t="shared" si="280"/>
        <v>44074</v>
      </c>
      <c r="C9017" s="3">
        <f t="shared" si="281"/>
        <v>1</v>
      </c>
      <c r="D9017" t="s">
        <v>48</v>
      </c>
      <c r="E9017">
        <v>38</v>
      </c>
      <c r="F9017">
        <v>8175</v>
      </c>
      <c r="G9017">
        <v>124</v>
      </c>
    </row>
    <row r="9018" spans="1:7">
      <c r="A9018" s="2">
        <v>44056</v>
      </c>
      <c r="B9018" s="2">
        <f t="shared" si="280"/>
        <v>44074</v>
      </c>
      <c r="C9018" s="3">
        <f t="shared" si="281"/>
        <v>1</v>
      </c>
      <c r="D9018" t="s">
        <v>59</v>
      </c>
      <c r="E9018">
        <v>69</v>
      </c>
      <c r="F9018">
        <v>49</v>
      </c>
      <c r="G9018">
        <v>2</v>
      </c>
    </row>
    <row r="9019" spans="1:7">
      <c r="A9019" s="2">
        <v>44056</v>
      </c>
      <c r="B9019" s="2">
        <f t="shared" si="280"/>
        <v>44074</v>
      </c>
      <c r="C9019" s="3">
        <f t="shared" si="281"/>
        <v>1</v>
      </c>
      <c r="D9019" t="s">
        <v>41</v>
      </c>
      <c r="E9019">
        <v>39</v>
      </c>
      <c r="F9019">
        <v>105426</v>
      </c>
      <c r="G9019">
        <v>3755</v>
      </c>
    </row>
    <row r="9020" spans="1:7">
      <c r="A9020" s="2">
        <v>44056</v>
      </c>
      <c r="B9020" s="2">
        <f t="shared" si="280"/>
        <v>44074</v>
      </c>
      <c r="C9020" s="3">
        <f t="shared" si="281"/>
        <v>1</v>
      </c>
      <c r="D9020" t="s">
        <v>30</v>
      </c>
      <c r="E9020">
        <v>40</v>
      </c>
      <c r="F9020">
        <v>46101</v>
      </c>
      <c r="G9020">
        <v>638</v>
      </c>
    </row>
    <row r="9021" spans="1:7">
      <c r="A9021" s="2">
        <v>44056</v>
      </c>
      <c r="B9021" s="2">
        <f t="shared" si="280"/>
        <v>44074</v>
      </c>
      <c r="C9021" s="3">
        <f t="shared" si="281"/>
        <v>1</v>
      </c>
      <c r="D9021" t="s">
        <v>14</v>
      </c>
      <c r="E9021">
        <v>41</v>
      </c>
      <c r="F9021">
        <v>22315</v>
      </c>
      <c r="G9021">
        <v>387</v>
      </c>
    </row>
    <row r="9022" spans="1:7">
      <c r="A9022" s="2">
        <v>44056</v>
      </c>
      <c r="B9022" s="2">
        <f t="shared" si="280"/>
        <v>44074</v>
      </c>
      <c r="C9022" s="3">
        <f t="shared" si="281"/>
        <v>1</v>
      </c>
      <c r="D9022" t="s">
        <v>31</v>
      </c>
      <c r="E9022">
        <v>42</v>
      </c>
      <c r="F9022">
        <v>126950</v>
      </c>
      <c r="G9022">
        <v>7474</v>
      </c>
    </row>
    <row r="9023" spans="1:7">
      <c r="A9023" s="2">
        <v>44056</v>
      </c>
      <c r="B9023" s="2">
        <f t="shared" si="280"/>
        <v>44074</v>
      </c>
      <c r="C9023" s="3">
        <f t="shared" si="281"/>
        <v>1</v>
      </c>
      <c r="D9023" t="s">
        <v>55</v>
      </c>
      <c r="E9023">
        <v>72</v>
      </c>
      <c r="F9023">
        <v>24446</v>
      </c>
      <c r="G9023">
        <v>306</v>
      </c>
    </row>
    <row r="9024" spans="1:7">
      <c r="A9024" s="2">
        <v>44056</v>
      </c>
      <c r="B9024" s="2">
        <f t="shared" si="280"/>
        <v>44074</v>
      </c>
      <c r="C9024" s="3">
        <f t="shared" si="281"/>
        <v>1</v>
      </c>
      <c r="D9024" t="s">
        <v>17</v>
      </c>
      <c r="E9024">
        <v>44</v>
      </c>
      <c r="F9024">
        <v>20240</v>
      </c>
      <c r="G9024">
        <v>1019</v>
      </c>
    </row>
    <row r="9025" spans="1:7">
      <c r="A9025" s="2">
        <v>44056</v>
      </c>
      <c r="B9025" s="2">
        <f t="shared" si="280"/>
        <v>44074</v>
      </c>
      <c r="C9025" s="3">
        <f t="shared" si="281"/>
        <v>1</v>
      </c>
      <c r="D9025" t="s">
        <v>32</v>
      </c>
      <c r="E9025">
        <v>45</v>
      </c>
      <c r="F9025">
        <v>103909</v>
      </c>
      <c r="G9025">
        <v>2186</v>
      </c>
    </row>
    <row r="9026" spans="1:7">
      <c r="A9026" s="2">
        <v>44056</v>
      </c>
      <c r="B9026" s="2">
        <f t="shared" si="280"/>
        <v>44074</v>
      </c>
      <c r="C9026" s="3">
        <f t="shared" si="281"/>
        <v>1</v>
      </c>
      <c r="D9026" t="s">
        <v>43</v>
      </c>
      <c r="E9026">
        <v>46</v>
      </c>
      <c r="F9026">
        <v>9897</v>
      </c>
      <c r="G9026">
        <v>148</v>
      </c>
    </row>
    <row r="9027" spans="1:7">
      <c r="A9027" s="2">
        <v>44056</v>
      </c>
      <c r="B9027" s="2">
        <f t="shared" si="280"/>
        <v>44074</v>
      </c>
      <c r="C9027" s="3">
        <f t="shared" si="281"/>
        <v>1</v>
      </c>
      <c r="D9027" t="s">
        <v>25</v>
      </c>
      <c r="E9027">
        <v>47</v>
      </c>
      <c r="F9027">
        <v>125487</v>
      </c>
      <c r="G9027">
        <v>1300</v>
      </c>
    </row>
    <row r="9028" spans="1:7">
      <c r="A9028" s="2">
        <v>44056</v>
      </c>
      <c r="B9028" s="2">
        <f t="shared" ref="B9028:B9091" si="282">EOMONTH(A9028,0)</f>
        <v>44074</v>
      </c>
      <c r="C9028" s="3">
        <f t="shared" ref="C9028:C9091" si="283">IF(A9028=B9028,0,1)</f>
        <v>1</v>
      </c>
      <c r="D9028" t="s">
        <v>11</v>
      </c>
      <c r="E9028">
        <v>48</v>
      </c>
      <c r="F9028">
        <v>538805</v>
      </c>
      <c r="G9028">
        <v>9879</v>
      </c>
    </row>
    <row r="9029" spans="1:7">
      <c r="A9029" s="2">
        <v>44056</v>
      </c>
      <c r="B9029" s="2">
        <f t="shared" si="282"/>
        <v>44074</v>
      </c>
      <c r="C9029" s="3">
        <f t="shared" si="283"/>
        <v>1</v>
      </c>
      <c r="D9029" t="s">
        <v>13</v>
      </c>
      <c r="E9029">
        <v>49</v>
      </c>
      <c r="F9029">
        <v>45537</v>
      </c>
      <c r="G9029">
        <v>358</v>
      </c>
    </row>
    <row r="9030" spans="1:7">
      <c r="A9030" s="2">
        <v>44056</v>
      </c>
      <c r="B9030" s="2">
        <f t="shared" si="282"/>
        <v>44074</v>
      </c>
      <c r="C9030" s="3">
        <f t="shared" si="283"/>
        <v>1</v>
      </c>
      <c r="D9030" t="s">
        <v>36</v>
      </c>
      <c r="E9030">
        <v>50</v>
      </c>
      <c r="F9030">
        <v>1484</v>
      </c>
      <c r="G9030">
        <v>58</v>
      </c>
    </row>
    <row r="9031" spans="1:7">
      <c r="A9031" s="2">
        <v>44056</v>
      </c>
      <c r="B9031" s="2">
        <f t="shared" si="282"/>
        <v>44074</v>
      </c>
      <c r="C9031" s="3">
        <f t="shared" si="283"/>
        <v>1</v>
      </c>
      <c r="D9031" t="s">
        <v>56</v>
      </c>
      <c r="E9031">
        <v>78</v>
      </c>
      <c r="F9031">
        <v>704</v>
      </c>
      <c r="G9031">
        <v>9</v>
      </c>
    </row>
    <row r="9032" spans="1:7">
      <c r="A9032" s="2">
        <v>44056</v>
      </c>
      <c r="B9032" s="2">
        <f t="shared" si="282"/>
        <v>44074</v>
      </c>
      <c r="C9032" s="3">
        <f t="shared" si="283"/>
        <v>1</v>
      </c>
      <c r="D9032" t="s">
        <v>37</v>
      </c>
      <c r="E9032">
        <v>51</v>
      </c>
      <c r="F9032">
        <v>103622</v>
      </c>
      <c r="G9032">
        <v>2363</v>
      </c>
    </row>
    <row r="9033" spans="1:7">
      <c r="A9033" s="2">
        <v>44056</v>
      </c>
      <c r="B9033" s="2">
        <f t="shared" si="282"/>
        <v>44074</v>
      </c>
      <c r="C9033" s="3">
        <f t="shared" si="283"/>
        <v>1</v>
      </c>
      <c r="D9033" t="s">
        <v>5</v>
      </c>
      <c r="E9033">
        <v>53</v>
      </c>
      <c r="F9033">
        <v>68095</v>
      </c>
      <c r="G9033">
        <v>1822</v>
      </c>
    </row>
    <row r="9034" spans="1:7">
      <c r="A9034" s="2">
        <v>44056</v>
      </c>
      <c r="B9034" s="2">
        <f t="shared" si="282"/>
        <v>44074</v>
      </c>
      <c r="C9034" s="3">
        <f t="shared" si="283"/>
        <v>1</v>
      </c>
      <c r="D9034" t="s">
        <v>58</v>
      </c>
      <c r="E9034">
        <v>54</v>
      </c>
      <c r="F9034">
        <v>8151</v>
      </c>
      <c r="G9034">
        <v>153</v>
      </c>
    </row>
    <row r="9035" spans="1:7">
      <c r="A9035" s="2">
        <v>44056</v>
      </c>
      <c r="B9035" s="2">
        <f t="shared" si="282"/>
        <v>44074</v>
      </c>
      <c r="C9035" s="3">
        <f t="shared" si="283"/>
        <v>1</v>
      </c>
      <c r="D9035" t="s">
        <v>10</v>
      </c>
      <c r="E9035">
        <v>55</v>
      </c>
      <c r="F9035">
        <v>67781</v>
      </c>
      <c r="G9035">
        <v>1029</v>
      </c>
    </row>
    <row r="9036" spans="1:7">
      <c r="A9036" s="2">
        <v>44056</v>
      </c>
      <c r="B9036" s="2">
        <f t="shared" si="282"/>
        <v>44074</v>
      </c>
      <c r="C9036" s="3">
        <f t="shared" si="283"/>
        <v>1</v>
      </c>
      <c r="D9036" t="s">
        <v>49</v>
      </c>
      <c r="E9036">
        <v>56</v>
      </c>
      <c r="F9036">
        <v>3119</v>
      </c>
      <c r="G9036">
        <v>29</v>
      </c>
    </row>
    <row r="9037" spans="1:7">
      <c r="A9037" s="2">
        <v>44057</v>
      </c>
      <c r="B9037" s="2">
        <f t="shared" si="282"/>
        <v>44074</v>
      </c>
      <c r="C9037" s="3">
        <f t="shared" si="283"/>
        <v>1</v>
      </c>
      <c r="D9037" t="s">
        <v>52</v>
      </c>
      <c r="E9037">
        <v>1</v>
      </c>
      <c r="F9037">
        <v>106309</v>
      </c>
      <c r="G9037">
        <v>1893</v>
      </c>
    </row>
    <row r="9038" spans="1:7">
      <c r="A9038" s="2">
        <v>44057</v>
      </c>
      <c r="B9038" s="2">
        <f t="shared" si="282"/>
        <v>44074</v>
      </c>
      <c r="C9038" s="3">
        <f t="shared" si="283"/>
        <v>1</v>
      </c>
      <c r="D9038" t="s">
        <v>50</v>
      </c>
      <c r="E9038">
        <v>2</v>
      </c>
      <c r="F9038">
        <v>4867</v>
      </c>
      <c r="G9038">
        <v>25</v>
      </c>
    </row>
    <row r="9039" spans="1:7">
      <c r="A9039" s="2">
        <v>44057</v>
      </c>
      <c r="B9039" s="2">
        <f t="shared" si="282"/>
        <v>44074</v>
      </c>
      <c r="C9039" s="3">
        <f t="shared" si="283"/>
        <v>1</v>
      </c>
      <c r="D9039" t="s">
        <v>8</v>
      </c>
      <c r="E9039">
        <v>4</v>
      </c>
      <c r="F9039">
        <v>191810</v>
      </c>
      <c r="G9039">
        <v>4426</v>
      </c>
    </row>
    <row r="9040" spans="1:7">
      <c r="A9040" s="2">
        <v>44057</v>
      </c>
      <c r="B9040" s="2">
        <f t="shared" si="282"/>
        <v>44074</v>
      </c>
      <c r="C9040" s="3">
        <f t="shared" si="283"/>
        <v>1</v>
      </c>
      <c r="D9040" t="s">
        <v>44</v>
      </c>
      <c r="E9040">
        <v>5</v>
      </c>
      <c r="F9040">
        <v>52392</v>
      </c>
      <c r="G9040">
        <v>587</v>
      </c>
    </row>
    <row r="9041" spans="1:7">
      <c r="A9041" s="2">
        <v>44057</v>
      </c>
      <c r="B9041" s="2">
        <f t="shared" si="282"/>
        <v>44074</v>
      </c>
      <c r="C9041" s="3">
        <f t="shared" si="283"/>
        <v>1</v>
      </c>
      <c r="D9041" t="s">
        <v>7</v>
      </c>
      <c r="E9041">
        <v>6</v>
      </c>
      <c r="F9041">
        <v>613243</v>
      </c>
      <c r="G9041">
        <v>11146</v>
      </c>
    </row>
    <row r="9042" spans="1:7">
      <c r="A9042" s="2">
        <v>44057</v>
      </c>
      <c r="B9042" s="2">
        <f t="shared" si="282"/>
        <v>44074</v>
      </c>
      <c r="C9042" s="3">
        <f t="shared" si="283"/>
        <v>1</v>
      </c>
      <c r="D9042" t="s">
        <v>22</v>
      </c>
      <c r="E9042">
        <v>8</v>
      </c>
      <c r="F9042">
        <v>52587</v>
      </c>
      <c r="G9042">
        <v>1892</v>
      </c>
    </row>
    <row r="9043" spans="1:7">
      <c r="A9043" s="2">
        <v>44057</v>
      </c>
      <c r="B9043" s="2">
        <f t="shared" si="282"/>
        <v>44074</v>
      </c>
      <c r="C9043" s="3">
        <f t="shared" si="283"/>
        <v>1</v>
      </c>
      <c r="D9043" t="s">
        <v>38</v>
      </c>
      <c r="E9043">
        <v>9</v>
      </c>
      <c r="F9043">
        <v>50897</v>
      </c>
      <c r="G9043">
        <v>4453</v>
      </c>
    </row>
    <row r="9044" spans="1:7">
      <c r="A9044" s="2">
        <v>44057</v>
      </c>
      <c r="B9044" s="2">
        <f t="shared" si="282"/>
        <v>44074</v>
      </c>
      <c r="C9044" s="3">
        <f t="shared" si="283"/>
        <v>1</v>
      </c>
      <c r="D9044" t="s">
        <v>45</v>
      </c>
      <c r="E9044">
        <v>10</v>
      </c>
      <c r="F9044">
        <v>16340</v>
      </c>
      <c r="G9044">
        <v>593</v>
      </c>
    </row>
    <row r="9045" spans="1:7">
      <c r="A9045" s="2">
        <v>44057</v>
      </c>
      <c r="B9045" s="2">
        <f t="shared" si="282"/>
        <v>44074</v>
      </c>
      <c r="C9045" s="3">
        <f t="shared" si="283"/>
        <v>1</v>
      </c>
      <c r="D9045" t="s">
        <v>33</v>
      </c>
      <c r="E9045">
        <v>11</v>
      </c>
      <c r="F9045">
        <v>13118</v>
      </c>
      <c r="G9045">
        <v>594</v>
      </c>
    </row>
    <row r="9046" spans="1:7">
      <c r="A9046" s="2">
        <v>44057</v>
      </c>
      <c r="B9046" s="2">
        <f t="shared" si="282"/>
        <v>44074</v>
      </c>
      <c r="C9046" s="3">
        <f t="shared" si="283"/>
        <v>1</v>
      </c>
      <c r="D9046" t="s">
        <v>15</v>
      </c>
      <c r="E9046">
        <v>12</v>
      </c>
      <c r="F9046">
        <v>563277</v>
      </c>
      <c r="G9046">
        <v>9140</v>
      </c>
    </row>
    <row r="9047" spans="1:7">
      <c r="A9047" s="2">
        <v>44057</v>
      </c>
      <c r="B9047" s="2">
        <f t="shared" si="282"/>
        <v>44074</v>
      </c>
      <c r="C9047" s="3">
        <f t="shared" si="283"/>
        <v>1</v>
      </c>
      <c r="D9047" t="s">
        <v>18</v>
      </c>
      <c r="E9047">
        <v>13</v>
      </c>
      <c r="F9047">
        <v>215328</v>
      </c>
      <c r="G9047">
        <v>4474</v>
      </c>
    </row>
    <row r="9048" spans="1:7">
      <c r="A9048" s="2">
        <v>44057</v>
      </c>
      <c r="B9048" s="2">
        <f t="shared" si="282"/>
        <v>44074</v>
      </c>
      <c r="C9048" s="3">
        <f t="shared" si="283"/>
        <v>1</v>
      </c>
      <c r="D9048" t="s">
        <v>57</v>
      </c>
      <c r="E9048">
        <v>66</v>
      </c>
      <c r="F9048">
        <v>1471</v>
      </c>
      <c r="G9048">
        <v>6</v>
      </c>
    </row>
    <row r="9049" spans="1:7">
      <c r="A9049" s="2">
        <v>44057</v>
      </c>
      <c r="B9049" s="2">
        <f t="shared" si="282"/>
        <v>44074</v>
      </c>
      <c r="C9049" s="3">
        <f t="shared" si="283"/>
        <v>1</v>
      </c>
      <c r="D9049" t="s">
        <v>26</v>
      </c>
      <c r="E9049">
        <v>15</v>
      </c>
      <c r="F9049">
        <v>4520</v>
      </c>
      <c r="G9049">
        <v>39</v>
      </c>
    </row>
    <row r="9050" spans="1:7">
      <c r="A9050" s="2">
        <v>44057</v>
      </c>
      <c r="B9050" s="2">
        <f t="shared" si="282"/>
        <v>44074</v>
      </c>
      <c r="C9050" s="3">
        <f t="shared" si="283"/>
        <v>1</v>
      </c>
      <c r="D9050" t="s">
        <v>53</v>
      </c>
      <c r="E9050">
        <v>16</v>
      </c>
      <c r="F9050">
        <v>27312</v>
      </c>
      <c r="G9050">
        <v>267</v>
      </c>
    </row>
    <row r="9051" spans="1:7">
      <c r="A9051" s="2">
        <v>44057</v>
      </c>
      <c r="B9051" s="2">
        <f t="shared" si="282"/>
        <v>44074</v>
      </c>
      <c r="C9051" s="3">
        <f t="shared" si="283"/>
        <v>1</v>
      </c>
      <c r="D9051" t="s">
        <v>6</v>
      </c>
      <c r="E9051">
        <v>17</v>
      </c>
      <c r="F9051">
        <v>204827</v>
      </c>
      <c r="G9051">
        <v>7953</v>
      </c>
    </row>
    <row r="9052" spans="1:7">
      <c r="A9052" s="2">
        <v>44057</v>
      </c>
      <c r="B9052" s="2">
        <f t="shared" si="282"/>
        <v>44074</v>
      </c>
      <c r="C9052" s="3">
        <f t="shared" si="283"/>
        <v>1</v>
      </c>
      <c r="D9052" t="s">
        <v>27</v>
      </c>
      <c r="E9052">
        <v>18</v>
      </c>
      <c r="F9052">
        <v>80507</v>
      </c>
      <c r="G9052">
        <v>3113</v>
      </c>
    </row>
    <row r="9053" spans="1:7">
      <c r="A9053" s="2">
        <v>44057</v>
      </c>
      <c r="B9053" s="2">
        <f t="shared" si="282"/>
        <v>44074</v>
      </c>
      <c r="C9053" s="3">
        <f t="shared" si="283"/>
        <v>1</v>
      </c>
      <c r="D9053" t="s">
        <v>39</v>
      </c>
      <c r="E9053">
        <v>19</v>
      </c>
      <c r="F9053">
        <v>51272</v>
      </c>
      <c r="G9053">
        <v>972</v>
      </c>
    </row>
    <row r="9054" spans="1:7">
      <c r="A9054" s="2">
        <v>44057</v>
      </c>
      <c r="B9054" s="2">
        <f t="shared" si="282"/>
        <v>44074</v>
      </c>
      <c r="C9054" s="3">
        <f t="shared" si="283"/>
        <v>1</v>
      </c>
      <c r="D9054" t="s">
        <v>34</v>
      </c>
      <c r="E9054">
        <v>20</v>
      </c>
      <c r="F9054">
        <v>34246</v>
      </c>
      <c r="G9054">
        <v>404</v>
      </c>
    </row>
    <row r="9055" spans="1:7">
      <c r="A9055" s="2">
        <v>44057</v>
      </c>
      <c r="B9055" s="2">
        <f t="shared" si="282"/>
        <v>44074</v>
      </c>
      <c r="C9055" s="3">
        <f t="shared" si="283"/>
        <v>1</v>
      </c>
      <c r="D9055" t="s">
        <v>28</v>
      </c>
      <c r="E9055">
        <v>21</v>
      </c>
      <c r="F9055">
        <v>40012</v>
      </c>
      <c r="G9055">
        <v>822</v>
      </c>
    </row>
    <row r="9056" spans="1:7">
      <c r="A9056" s="2">
        <v>44057</v>
      </c>
      <c r="B9056" s="2">
        <f t="shared" si="282"/>
        <v>44074</v>
      </c>
      <c r="C9056" s="3">
        <f t="shared" si="283"/>
        <v>1</v>
      </c>
      <c r="D9056" t="s">
        <v>40</v>
      </c>
      <c r="E9056">
        <v>22</v>
      </c>
      <c r="F9056">
        <v>136860</v>
      </c>
      <c r="G9056">
        <v>4430</v>
      </c>
    </row>
    <row r="9057" spans="1:7">
      <c r="A9057" s="2">
        <v>44057</v>
      </c>
      <c r="B9057" s="2">
        <f t="shared" si="282"/>
        <v>44074</v>
      </c>
      <c r="C9057" s="3">
        <f t="shared" si="283"/>
        <v>1</v>
      </c>
      <c r="D9057" t="s">
        <v>51</v>
      </c>
      <c r="E9057">
        <v>23</v>
      </c>
      <c r="F9057">
        <v>4115</v>
      </c>
      <c r="G9057">
        <v>126</v>
      </c>
    </row>
    <row r="9058" spans="1:7">
      <c r="A9058" s="2">
        <v>44057</v>
      </c>
      <c r="B9058" s="2">
        <f t="shared" si="282"/>
        <v>44074</v>
      </c>
      <c r="C9058" s="3">
        <f t="shared" si="283"/>
        <v>1</v>
      </c>
      <c r="D9058" t="s">
        <v>23</v>
      </c>
      <c r="E9058">
        <v>24</v>
      </c>
      <c r="F9058">
        <v>99430</v>
      </c>
      <c r="G9058">
        <v>3631</v>
      </c>
    </row>
    <row r="9059" spans="1:7">
      <c r="A9059" s="2">
        <v>44057</v>
      </c>
      <c r="B9059" s="2">
        <f t="shared" si="282"/>
        <v>44074</v>
      </c>
      <c r="C9059" s="3">
        <f t="shared" si="283"/>
        <v>1</v>
      </c>
      <c r="D9059" t="s">
        <v>9</v>
      </c>
      <c r="E9059">
        <v>25</v>
      </c>
      <c r="F9059">
        <v>122728</v>
      </c>
      <c r="G9059">
        <v>8810</v>
      </c>
    </row>
    <row r="9060" spans="1:7">
      <c r="A9060" s="2">
        <v>44057</v>
      </c>
      <c r="B9060" s="2">
        <f t="shared" si="282"/>
        <v>44074</v>
      </c>
      <c r="C9060" s="3">
        <f t="shared" si="283"/>
        <v>1</v>
      </c>
      <c r="D9060" t="s">
        <v>42</v>
      </c>
      <c r="E9060">
        <v>26</v>
      </c>
      <c r="F9060">
        <v>100813</v>
      </c>
      <c r="G9060">
        <v>6567</v>
      </c>
    </row>
    <row r="9061" spans="1:7">
      <c r="A9061" s="2">
        <v>44057</v>
      </c>
      <c r="B9061" s="2">
        <f t="shared" si="282"/>
        <v>44074</v>
      </c>
      <c r="C9061" s="3">
        <f t="shared" si="283"/>
        <v>1</v>
      </c>
      <c r="D9061" t="s">
        <v>29</v>
      </c>
      <c r="E9061">
        <v>27</v>
      </c>
      <c r="F9061">
        <v>63769</v>
      </c>
      <c r="G9061">
        <v>1739</v>
      </c>
    </row>
    <row r="9062" spans="1:7">
      <c r="A9062" s="2">
        <v>44057</v>
      </c>
      <c r="B9062" s="2">
        <f t="shared" si="282"/>
        <v>44074</v>
      </c>
      <c r="C9062" s="3">
        <f t="shared" si="283"/>
        <v>1</v>
      </c>
      <c r="D9062" t="s">
        <v>46</v>
      </c>
      <c r="E9062">
        <v>28</v>
      </c>
      <c r="F9062">
        <v>70930</v>
      </c>
      <c r="G9062">
        <v>2043</v>
      </c>
    </row>
    <row r="9063" spans="1:7">
      <c r="A9063" s="2">
        <v>44057</v>
      </c>
      <c r="B9063" s="2">
        <f t="shared" si="282"/>
        <v>44074</v>
      </c>
      <c r="C9063" s="3">
        <f t="shared" si="283"/>
        <v>1</v>
      </c>
      <c r="D9063" t="s">
        <v>35</v>
      </c>
      <c r="E9063">
        <v>29</v>
      </c>
      <c r="F9063">
        <v>66305</v>
      </c>
      <c r="G9063">
        <v>1425</v>
      </c>
    </row>
    <row r="9064" spans="1:7">
      <c r="A9064" s="2">
        <v>44057</v>
      </c>
      <c r="B9064" s="2">
        <f t="shared" si="282"/>
        <v>44074</v>
      </c>
      <c r="C9064" s="3">
        <f t="shared" si="283"/>
        <v>1</v>
      </c>
      <c r="D9064" t="s">
        <v>54</v>
      </c>
      <c r="E9064">
        <v>30</v>
      </c>
      <c r="F9064">
        <v>5564</v>
      </c>
      <c r="G9064">
        <v>82</v>
      </c>
    </row>
    <row r="9065" spans="1:7">
      <c r="A9065" s="2">
        <v>44057</v>
      </c>
      <c r="B9065" s="2">
        <f t="shared" si="282"/>
        <v>44074</v>
      </c>
      <c r="C9065" s="3">
        <f t="shared" si="283"/>
        <v>1</v>
      </c>
      <c r="D9065" t="s">
        <v>12</v>
      </c>
      <c r="E9065">
        <v>31</v>
      </c>
      <c r="F9065">
        <v>29988</v>
      </c>
      <c r="G9065">
        <v>363</v>
      </c>
    </row>
    <row r="9066" spans="1:7">
      <c r="A9066" s="2">
        <v>44057</v>
      </c>
      <c r="B9066" s="2">
        <f t="shared" si="282"/>
        <v>44074</v>
      </c>
      <c r="C9066" s="3">
        <f t="shared" si="283"/>
        <v>1</v>
      </c>
      <c r="D9066" t="s">
        <v>24</v>
      </c>
      <c r="E9066">
        <v>32</v>
      </c>
      <c r="F9066">
        <v>59800</v>
      </c>
      <c r="G9066">
        <v>1045</v>
      </c>
    </row>
    <row r="9067" spans="1:7">
      <c r="A9067" s="2">
        <v>44057</v>
      </c>
      <c r="B9067" s="2">
        <f t="shared" si="282"/>
        <v>44074</v>
      </c>
      <c r="C9067" s="3">
        <f t="shared" si="283"/>
        <v>1</v>
      </c>
      <c r="D9067" t="s">
        <v>19</v>
      </c>
      <c r="E9067">
        <v>33</v>
      </c>
      <c r="F9067">
        <v>6964</v>
      </c>
      <c r="G9067">
        <v>423</v>
      </c>
    </row>
    <row r="9068" spans="1:7">
      <c r="A9068" s="2">
        <v>44057</v>
      </c>
      <c r="B9068" s="2">
        <f t="shared" si="282"/>
        <v>44074</v>
      </c>
      <c r="C9068" s="3">
        <f t="shared" si="283"/>
        <v>1</v>
      </c>
      <c r="D9068" t="s">
        <v>21</v>
      </c>
      <c r="E9068">
        <v>34</v>
      </c>
      <c r="F9068">
        <v>189003</v>
      </c>
      <c r="G9068">
        <v>15903</v>
      </c>
    </row>
    <row r="9069" spans="1:7">
      <c r="A9069" s="2">
        <v>44057</v>
      </c>
      <c r="B9069" s="2">
        <f t="shared" si="282"/>
        <v>44074</v>
      </c>
      <c r="C9069" s="3">
        <f t="shared" si="283"/>
        <v>1</v>
      </c>
      <c r="D9069" t="s">
        <v>47</v>
      </c>
      <c r="E9069">
        <v>35</v>
      </c>
      <c r="F9069">
        <v>23160</v>
      </c>
      <c r="G9069">
        <v>703</v>
      </c>
    </row>
    <row r="9070" spans="1:7">
      <c r="A9070" s="2">
        <v>44057</v>
      </c>
      <c r="B9070" s="2">
        <f t="shared" si="282"/>
        <v>44074</v>
      </c>
      <c r="C9070" s="3">
        <f t="shared" si="283"/>
        <v>1</v>
      </c>
      <c r="D9070" t="s">
        <v>16</v>
      </c>
      <c r="E9070">
        <v>36</v>
      </c>
      <c r="F9070">
        <v>428879</v>
      </c>
      <c r="G9070">
        <v>32407</v>
      </c>
    </row>
    <row r="9071" spans="1:7">
      <c r="A9071" s="2">
        <v>44057</v>
      </c>
      <c r="B9071" s="2">
        <f t="shared" si="282"/>
        <v>44074</v>
      </c>
      <c r="C9071" s="3">
        <f t="shared" si="283"/>
        <v>1</v>
      </c>
      <c r="D9071" t="s">
        <v>20</v>
      </c>
      <c r="E9071">
        <v>37</v>
      </c>
      <c r="F9071">
        <v>142544</v>
      </c>
      <c r="G9071">
        <v>2344</v>
      </c>
    </row>
    <row r="9072" spans="1:7">
      <c r="A9072" s="2">
        <v>44057</v>
      </c>
      <c r="B9072" s="2">
        <f t="shared" si="282"/>
        <v>44074</v>
      </c>
      <c r="C9072" s="3">
        <f t="shared" si="283"/>
        <v>1</v>
      </c>
      <c r="D9072" t="s">
        <v>48</v>
      </c>
      <c r="E9072">
        <v>38</v>
      </c>
      <c r="F9072">
        <v>8326</v>
      </c>
      <c r="G9072">
        <v>125</v>
      </c>
    </row>
    <row r="9073" spans="1:7">
      <c r="A9073" s="2">
        <v>44057</v>
      </c>
      <c r="B9073" s="2">
        <f t="shared" si="282"/>
        <v>44074</v>
      </c>
      <c r="C9073" s="3">
        <f t="shared" si="283"/>
        <v>1</v>
      </c>
      <c r="D9073" t="s">
        <v>59</v>
      </c>
      <c r="E9073">
        <v>69</v>
      </c>
      <c r="F9073">
        <v>50</v>
      </c>
      <c r="G9073">
        <v>2</v>
      </c>
    </row>
    <row r="9074" spans="1:7">
      <c r="A9074" s="2">
        <v>44057</v>
      </c>
      <c r="B9074" s="2">
        <f t="shared" si="282"/>
        <v>44074</v>
      </c>
      <c r="C9074" s="3">
        <f t="shared" si="283"/>
        <v>1</v>
      </c>
      <c r="D9074" t="s">
        <v>41</v>
      </c>
      <c r="E9074">
        <v>39</v>
      </c>
      <c r="F9074">
        <v>106557</v>
      </c>
      <c r="G9074">
        <v>3784</v>
      </c>
    </row>
    <row r="9075" spans="1:7">
      <c r="A9075" s="2">
        <v>44057</v>
      </c>
      <c r="B9075" s="2">
        <f t="shared" si="282"/>
        <v>44074</v>
      </c>
      <c r="C9075" s="3">
        <f t="shared" si="283"/>
        <v>1</v>
      </c>
      <c r="D9075" t="s">
        <v>30</v>
      </c>
      <c r="E9075">
        <v>40</v>
      </c>
      <c r="F9075">
        <v>46893</v>
      </c>
      <c r="G9075">
        <v>644</v>
      </c>
    </row>
    <row r="9076" spans="1:7">
      <c r="A9076" s="2">
        <v>44057</v>
      </c>
      <c r="B9076" s="2">
        <f t="shared" si="282"/>
        <v>44074</v>
      </c>
      <c r="C9076" s="3">
        <f t="shared" si="283"/>
        <v>1</v>
      </c>
      <c r="D9076" t="s">
        <v>14</v>
      </c>
      <c r="E9076">
        <v>41</v>
      </c>
      <c r="F9076">
        <v>22614</v>
      </c>
      <c r="G9076">
        <v>388</v>
      </c>
    </row>
    <row r="9077" spans="1:7">
      <c r="A9077" s="2">
        <v>44057</v>
      </c>
      <c r="B9077" s="2">
        <f t="shared" si="282"/>
        <v>44074</v>
      </c>
      <c r="C9077" s="3">
        <f t="shared" si="283"/>
        <v>1</v>
      </c>
      <c r="D9077" t="s">
        <v>31</v>
      </c>
      <c r="E9077">
        <v>42</v>
      </c>
      <c r="F9077">
        <v>127774</v>
      </c>
      <c r="G9077">
        <v>7513</v>
      </c>
    </row>
    <row r="9078" spans="1:7">
      <c r="A9078" s="2">
        <v>44057</v>
      </c>
      <c r="B9078" s="2">
        <f t="shared" si="282"/>
        <v>44074</v>
      </c>
      <c r="C9078" s="3">
        <f t="shared" si="283"/>
        <v>1</v>
      </c>
      <c r="D9078" t="s">
        <v>55</v>
      </c>
      <c r="E9078">
        <v>72</v>
      </c>
      <c r="F9078">
        <v>25128</v>
      </c>
      <c r="G9078">
        <v>317</v>
      </c>
    </row>
    <row r="9079" spans="1:7">
      <c r="A9079" s="2">
        <v>44057</v>
      </c>
      <c r="B9079" s="2">
        <f t="shared" si="282"/>
        <v>44074</v>
      </c>
      <c r="C9079" s="3">
        <f t="shared" si="283"/>
        <v>1</v>
      </c>
      <c r="D9079" t="s">
        <v>17</v>
      </c>
      <c r="E9079">
        <v>44</v>
      </c>
      <c r="F9079">
        <v>20335</v>
      </c>
      <c r="G9079">
        <v>1021</v>
      </c>
    </row>
    <row r="9080" spans="1:7">
      <c r="A9080" s="2">
        <v>44057</v>
      </c>
      <c r="B9080" s="2">
        <f t="shared" si="282"/>
        <v>44074</v>
      </c>
      <c r="C9080" s="3">
        <f t="shared" si="283"/>
        <v>1</v>
      </c>
      <c r="D9080" t="s">
        <v>32</v>
      </c>
      <c r="E9080">
        <v>45</v>
      </c>
      <c r="F9080">
        <v>104841</v>
      </c>
      <c r="G9080">
        <v>2204</v>
      </c>
    </row>
    <row r="9081" spans="1:7">
      <c r="A9081" s="2">
        <v>44057</v>
      </c>
      <c r="B9081" s="2">
        <f t="shared" si="282"/>
        <v>44074</v>
      </c>
      <c r="C9081" s="3">
        <f t="shared" si="283"/>
        <v>1</v>
      </c>
      <c r="D9081" t="s">
        <v>43</v>
      </c>
      <c r="E9081">
        <v>46</v>
      </c>
      <c r="F9081">
        <v>10024</v>
      </c>
      <c r="G9081">
        <v>150</v>
      </c>
    </row>
    <row r="9082" spans="1:7">
      <c r="A9082" s="2">
        <v>44057</v>
      </c>
      <c r="B9082" s="2">
        <f t="shared" si="282"/>
        <v>44074</v>
      </c>
      <c r="C9082" s="3">
        <f t="shared" si="283"/>
        <v>1</v>
      </c>
      <c r="D9082" t="s">
        <v>25</v>
      </c>
      <c r="E9082">
        <v>47</v>
      </c>
      <c r="F9082">
        <v>127465</v>
      </c>
      <c r="G9082">
        <v>1312</v>
      </c>
    </row>
    <row r="9083" spans="1:7">
      <c r="A9083" s="2">
        <v>44057</v>
      </c>
      <c r="B9083" s="2">
        <f t="shared" si="282"/>
        <v>44074</v>
      </c>
      <c r="C9083" s="3">
        <f t="shared" si="283"/>
        <v>1</v>
      </c>
      <c r="D9083" t="s">
        <v>11</v>
      </c>
      <c r="E9083">
        <v>48</v>
      </c>
      <c r="F9083">
        <v>547670</v>
      </c>
      <c r="G9083">
        <v>10195</v>
      </c>
    </row>
    <row r="9084" spans="1:7">
      <c r="A9084" s="2">
        <v>44057</v>
      </c>
      <c r="B9084" s="2">
        <f t="shared" si="282"/>
        <v>44074</v>
      </c>
      <c r="C9084" s="3">
        <f t="shared" si="283"/>
        <v>1</v>
      </c>
      <c r="D9084" t="s">
        <v>13</v>
      </c>
      <c r="E9084">
        <v>49</v>
      </c>
      <c r="F9084">
        <v>46048</v>
      </c>
      <c r="G9084">
        <v>362</v>
      </c>
    </row>
    <row r="9085" spans="1:7">
      <c r="A9085" s="2">
        <v>44057</v>
      </c>
      <c r="B9085" s="2">
        <f t="shared" si="282"/>
        <v>44074</v>
      </c>
      <c r="C9085" s="3">
        <f t="shared" si="283"/>
        <v>1</v>
      </c>
      <c r="D9085" t="s">
        <v>36</v>
      </c>
      <c r="E9085">
        <v>50</v>
      </c>
      <c r="F9085">
        <v>1501</v>
      </c>
      <c r="G9085">
        <v>58</v>
      </c>
    </row>
    <row r="9086" spans="1:7">
      <c r="A9086" s="2">
        <v>44057</v>
      </c>
      <c r="B9086" s="2">
        <f t="shared" si="282"/>
        <v>44074</v>
      </c>
      <c r="C9086" s="3">
        <f t="shared" si="283"/>
        <v>1</v>
      </c>
      <c r="D9086" t="s">
        <v>56</v>
      </c>
      <c r="E9086">
        <v>78</v>
      </c>
      <c r="F9086">
        <v>734</v>
      </c>
      <c r="G9086">
        <v>9</v>
      </c>
    </row>
    <row r="9087" spans="1:7">
      <c r="A9087" s="2">
        <v>44057</v>
      </c>
      <c r="B9087" s="2">
        <f t="shared" si="282"/>
        <v>44074</v>
      </c>
      <c r="C9087" s="3">
        <f t="shared" si="283"/>
        <v>1</v>
      </c>
      <c r="D9087" t="s">
        <v>37</v>
      </c>
      <c r="E9087">
        <v>51</v>
      </c>
      <c r="F9087">
        <v>104838</v>
      </c>
      <c r="G9087">
        <v>2370</v>
      </c>
    </row>
    <row r="9088" spans="1:7">
      <c r="A9088" s="2">
        <v>44057</v>
      </c>
      <c r="B9088" s="2">
        <f t="shared" si="282"/>
        <v>44074</v>
      </c>
      <c r="C9088" s="3">
        <f t="shared" si="283"/>
        <v>1</v>
      </c>
      <c r="D9088" t="s">
        <v>5</v>
      </c>
      <c r="E9088">
        <v>53</v>
      </c>
      <c r="F9088">
        <v>68581</v>
      </c>
      <c r="G9088">
        <v>1825</v>
      </c>
    </row>
    <row r="9089" spans="1:7">
      <c r="A9089" s="2">
        <v>44057</v>
      </c>
      <c r="B9089" s="2">
        <f t="shared" si="282"/>
        <v>44074</v>
      </c>
      <c r="C9089" s="3">
        <f t="shared" si="283"/>
        <v>1</v>
      </c>
      <c r="D9089" t="s">
        <v>58</v>
      </c>
      <c r="E9089">
        <v>54</v>
      </c>
      <c r="F9089">
        <v>8274</v>
      </c>
      <c r="G9089">
        <v>157</v>
      </c>
    </row>
    <row r="9090" spans="1:7">
      <c r="A9090" s="2">
        <v>44057</v>
      </c>
      <c r="B9090" s="2">
        <f t="shared" si="282"/>
        <v>44074</v>
      </c>
      <c r="C9090" s="3">
        <f t="shared" si="283"/>
        <v>1</v>
      </c>
      <c r="D9090" t="s">
        <v>10</v>
      </c>
      <c r="E9090">
        <v>55</v>
      </c>
      <c r="F9090">
        <v>68761</v>
      </c>
      <c r="G9090">
        <v>1035</v>
      </c>
    </row>
    <row r="9091" spans="1:7">
      <c r="A9091" s="2">
        <v>44057</v>
      </c>
      <c r="B9091" s="2">
        <f t="shared" si="282"/>
        <v>44074</v>
      </c>
      <c r="C9091" s="3">
        <f t="shared" si="283"/>
        <v>1</v>
      </c>
      <c r="D9091" t="s">
        <v>49</v>
      </c>
      <c r="E9091">
        <v>56</v>
      </c>
      <c r="F9091">
        <v>3183</v>
      </c>
      <c r="G9091">
        <v>30</v>
      </c>
    </row>
    <row r="9092" spans="1:7">
      <c r="A9092" s="2">
        <v>44058</v>
      </c>
      <c r="B9092" s="2">
        <f t="shared" ref="B9092:B9155" si="284">EOMONTH(A9092,0)</f>
        <v>44074</v>
      </c>
      <c r="C9092" s="3">
        <f t="shared" ref="C9092:C9155" si="285">IF(A9092=B9092,0,1)</f>
        <v>1</v>
      </c>
      <c r="D9092" t="s">
        <v>52</v>
      </c>
      <c r="E9092">
        <v>1</v>
      </c>
      <c r="F9092">
        <v>107580</v>
      </c>
      <c r="G9092">
        <v>1896</v>
      </c>
    </row>
    <row r="9093" spans="1:7">
      <c r="A9093" s="2">
        <v>44058</v>
      </c>
      <c r="B9093" s="2">
        <f t="shared" si="284"/>
        <v>44074</v>
      </c>
      <c r="C9093" s="3">
        <f t="shared" si="285"/>
        <v>1</v>
      </c>
      <c r="D9093" t="s">
        <v>50</v>
      </c>
      <c r="E9093">
        <v>2</v>
      </c>
      <c r="F9093">
        <v>4952</v>
      </c>
      <c r="G9093">
        <v>26</v>
      </c>
    </row>
    <row r="9094" spans="1:7">
      <c r="A9094" s="2">
        <v>44058</v>
      </c>
      <c r="B9094" s="2">
        <f t="shared" si="284"/>
        <v>44074</v>
      </c>
      <c r="C9094" s="3">
        <f t="shared" si="285"/>
        <v>1</v>
      </c>
      <c r="D9094" t="s">
        <v>8</v>
      </c>
      <c r="E9094">
        <v>4</v>
      </c>
      <c r="F9094">
        <v>192670</v>
      </c>
      <c r="G9094">
        <v>4497</v>
      </c>
    </row>
    <row r="9095" spans="1:7">
      <c r="A9095" s="2">
        <v>44058</v>
      </c>
      <c r="B9095" s="2">
        <f t="shared" si="284"/>
        <v>44074</v>
      </c>
      <c r="C9095" s="3">
        <f t="shared" si="285"/>
        <v>1</v>
      </c>
      <c r="D9095" t="s">
        <v>44</v>
      </c>
      <c r="E9095">
        <v>5</v>
      </c>
      <c r="F9095">
        <v>51992</v>
      </c>
      <c r="G9095">
        <v>600</v>
      </c>
    </row>
    <row r="9096" spans="1:7">
      <c r="A9096" s="2">
        <v>44058</v>
      </c>
      <c r="B9096" s="2">
        <f t="shared" si="284"/>
        <v>44074</v>
      </c>
      <c r="C9096" s="3">
        <f t="shared" si="285"/>
        <v>1</v>
      </c>
      <c r="D9096" t="s">
        <v>7</v>
      </c>
      <c r="E9096">
        <v>6</v>
      </c>
      <c r="F9096">
        <v>621981</v>
      </c>
      <c r="G9096">
        <v>11229</v>
      </c>
    </row>
    <row r="9097" spans="1:7">
      <c r="A9097" s="2">
        <v>44058</v>
      </c>
      <c r="B9097" s="2">
        <f t="shared" si="284"/>
        <v>44074</v>
      </c>
      <c r="C9097" s="3">
        <f t="shared" si="285"/>
        <v>1</v>
      </c>
      <c r="D9097" t="s">
        <v>22</v>
      </c>
      <c r="E9097">
        <v>8</v>
      </c>
      <c r="F9097">
        <v>52868</v>
      </c>
      <c r="G9097">
        <v>1897</v>
      </c>
    </row>
    <row r="9098" spans="1:7">
      <c r="A9098" s="2">
        <v>44058</v>
      </c>
      <c r="B9098" s="2">
        <f t="shared" si="284"/>
        <v>44074</v>
      </c>
      <c r="C9098" s="3">
        <f t="shared" si="285"/>
        <v>1</v>
      </c>
      <c r="D9098" t="s">
        <v>38</v>
      </c>
      <c r="E9098">
        <v>9</v>
      </c>
      <c r="F9098">
        <v>50897</v>
      </c>
      <c r="G9098">
        <v>4453</v>
      </c>
    </row>
    <row r="9099" spans="1:7">
      <c r="A9099" s="2">
        <v>44058</v>
      </c>
      <c r="B9099" s="2">
        <f t="shared" si="284"/>
        <v>44074</v>
      </c>
      <c r="C9099" s="3">
        <f t="shared" si="285"/>
        <v>1</v>
      </c>
      <c r="D9099" t="s">
        <v>45</v>
      </c>
      <c r="E9099">
        <v>10</v>
      </c>
      <c r="F9099">
        <v>16396</v>
      </c>
      <c r="G9099">
        <v>593</v>
      </c>
    </row>
    <row r="9100" spans="1:7">
      <c r="A9100" s="2">
        <v>44058</v>
      </c>
      <c r="B9100" s="2">
        <f t="shared" si="284"/>
        <v>44074</v>
      </c>
      <c r="C9100" s="3">
        <f t="shared" si="285"/>
        <v>1</v>
      </c>
      <c r="D9100" t="s">
        <v>33</v>
      </c>
      <c r="E9100">
        <v>11</v>
      </c>
      <c r="F9100">
        <v>13159</v>
      </c>
      <c r="G9100">
        <v>597</v>
      </c>
    </row>
    <row r="9101" spans="1:7">
      <c r="A9101" s="2">
        <v>44058</v>
      </c>
      <c r="B9101" s="2">
        <f t="shared" si="284"/>
        <v>44074</v>
      </c>
      <c r="C9101" s="3">
        <f t="shared" si="285"/>
        <v>1</v>
      </c>
      <c r="D9101" t="s">
        <v>15</v>
      </c>
      <c r="E9101">
        <v>12</v>
      </c>
      <c r="F9101">
        <v>569629</v>
      </c>
      <c r="G9101">
        <v>9344</v>
      </c>
    </row>
    <row r="9102" spans="1:7">
      <c r="A9102" s="2">
        <v>44058</v>
      </c>
      <c r="B9102" s="2">
        <f t="shared" si="284"/>
        <v>44074</v>
      </c>
      <c r="C9102" s="3">
        <f t="shared" si="285"/>
        <v>1</v>
      </c>
      <c r="D9102" t="s">
        <v>18</v>
      </c>
      <c r="E9102">
        <v>13</v>
      </c>
      <c r="F9102">
        <v>218344</v>
      </c>
      <c r="G9102">
        <v>4568</v>
      </c>
    </row>
    <row r="9103" spans="1:7">
      <c r="A9103" s="2">
        <v>44058</v>
      </c>
      <c r="B9103" s="2">
        <f t="shared" si="284"/>
        <v>44074</v>
      </c>
      <c r="C9103" s="3">
        <f t="shared" si="285"/>
        <v>1</v>
      </c>
      <c r="D9103" t="s">
        <v>57</v>
      </c>
      <c r="E9103">
        <v>66</v>
      </c>
      <c r="F9103">
        <v>1471</v>
      </c>
      <c r="G9103">
        <v>6</v>
      </c>
    </row>
    <row r="9104" spans="1:7">
      <c r="A9104" s="2">
        <v>44058</v>
      </c>
      <c r="B9104" s="2">
        <f t="shared" si="284"/>
        <v>44074</v>
      </c>
      <c r="C9104" s="3">
        <f t="shared" si="285"/>
        <v>1</v>
      </c>
      <c r="D9104" t="s">
        <v>26</v>
      </c>
      <c r="E9104">
        <v>15</v>
      </c>
      <c r="F9104">
        <v>4802</v>
      </c>
      <c r="G9104">
        <v>39</v>
      </c>
    </row>
    <row r="9105" spans="1:7">
      <c r="A9105" s="2">
        <v>44058</v>
      </c>
      <c r="B9105" s="2">
        <f t="shared" si="284"/>
        <v>44074</v>
      </c>
      <c r="C9105" s="3">
        <f t="shared" si="285"/>
        <v>1</v>
      </c>
      <c r="D9105" t="s">
        <v>53</v>
      </c>
      <c r="E9105">
        <v>16</v>
      </c>
      <c r="F9105">
        <v>27620</v>
      </c>
      <c r="G9105">
        <v>269</v>
      </c>
    </row>
    <row r="9106" spans="1:7">
      <c r="A9106" s="2">
        <v>44058</v>
      </c>
      <c r="B9106" s="2">
        <f t="shared" si="284"/>
        <v>44074</v>
      </c>
      <c r="C9106" s="3">
        <f t="shared" si="285"/>
        <v>1</v>
      </c>
      <c r="D9106" t="s">
        <v>6</v>
      </c>
      <c r="E9106">
        <v>17</v>
      </c>
      <c r="F9106">
        <v>206505</v>
      </c>
      <c r="G9106">
        <v>7959</v>
      </c>
    </row>
    <row r="9107" spans="1:7">
      <c r="A9107" s="2">
        <v>44058</v>
      </c>
      <c r="B9107" s="2">
        <f t="shared" si="284"/>
        <v>44074</v>
      </c>
      <c r="C9107" s="3">
        <f t="shared" si="285"/>
        <v>1</v>
      </c>
      <c r="D9107" t="s">
        <v>27</v>
      </c>
      <c r="E9107">
        <v>18</v>
      </c>
      <c r="F9107">
        <v>81561</v>
      </c>
      <c r="G9107">
        <v>3128</v>
      </c>
    </row>
    <row r="9108" spans="1:7">
      <c r="A9108" s="2">
        <v>44058</v>
      </c>
      <c r="B9108" s="2">
        <f t="shared" si="284"/>
        <v>44074</v>
      </c>
      <c r="C9108" s="3">
        <f t="shared" si="285"/>
        <v>1</v>
      </c>
      <c r="D9108" t="s">
        <v>39</v>
      </c>
      <c r="E9108">
        <v>19</v>
      </c>
      <c r="F9108">
        <v>52065</v>
      </c>
      <c r="G9108">
        <v>975</v>
      </c>
    </row>
    <row r="9109" spans="1:7">
      <c r="A9109" s="2">
        <v>44058</v>
      </c>
      <c r="B9109" s="2">
        <f t="shared" si="284"/>
        <v>44074</v>
      </c>
      <c r="C9109" s="3">
        <f t="shared" si="285"/>
        <v>1</v>
      </c>
      <c r="D9109" t="s">
        <v>34</v>
      </c>
      <c r="E9109">
        <v>20</v>
      </c>
      <c r="F9109">
        <v>34294</v>
      </c>
      <c r="G9109">
        <v>406</v>
      </c>
    </row>
    <row r="9110" spans="1:7">
      <c r="A9110" s="2">
        <v>44058</v>
      </c>
      <c r="B9110" s="2">
        <f t="shared" si="284"/>
        <v>44074</v>
      </c>
      <c r="C9110" s="3">
        <f t="shared" si="285"/>
        <v>1</v>
      </c>
      <c r="D9110" t="s">
        <v>28</v>
      </c>
      <c r="E9110">
        <v>21</v>
      </c>
      <c r="F9110">
        <v>40677</v>
      </c>
      <c r="G9110">
        <v>829</v>
      </c>
    </row>
    <row r="9111" spans="1:7">
      <c r="A9111" s="2">
        <v>44058</v>
      </c>
      <c r="B9111" s="2">
        <f t="shared" si="284"/>
        <v>44074</v>
      </c>
      <c r="C9111" s="3">
        <f t="shared" si="285"/>
        <v>1</v>
      </c>
      <c r="D9111" t="s">
        <v>40</v>
      </c>
      <c r="E9111">
        <v>22</v>
      </c>
      <c r="F9111">
        <v>136860</v>
      </c>
      <c r="G9111">
        <v>4430</v>
      </c>
    </row>
    <row r="9112" spans="1:7">
      <c r="A9112" s="2">
        <v>44058</v>
      </c>
      <c r="B9112" s="2">
        <f t="shared" si="284"/>
        <v>44074</v>
      </c>
      <c r="C9112" s="3">
        <f t="shared" si="285"/>
        <v>1</v>
      </c>
      <c r="D9112" t="s">
        <v>51</v>
      </c>
      <c r="E9112">
        <v>23</v>
      </c>
      <c r="F9112">
        <v>4144</v>
      </c>
      <c r="G9112">
        <v>127</v>
      </c>
    </row>
    <row r="9113" spans="1:7">
      <c r="A9113" s="2">
        <v>44058</v>
      </c>
      <c r="B9113" s="2">
        <f t="shared" si="284"/>
        <v>44074</v>
      </c>
      <c r="C9113" s="3">
        <f t="shared" si="285"/>
        <v>1</v>
      </c>
      <c r="D9113" t="s">
        <v>23</v>
      </c>
      <c r="E9113">
        <v>24</v>
      </c>
      <c r="F9113">
        <v>100237</v>
      </c>
      <c r="G9113">
        <v>3636</v>
      </c>
    </row>
    <row r="9114" spans="1:7">
      <c r="A9114" s="2">
        <v>44058</v>
      </c>
      <c r="B9114" s="2">
        <f t="shared" si="284"/>
        <v>44074</v>
      </c>
      <c r="C9114" s="3">
        <f t="shared" si="285"/>
        <v>1</v>
      </c>
      <c r="D9114" t="s">
        <v>9</v>
      </c>
      <c r="E9114">
        <v>25</v>
      </c>
      <c r="F9114">
        <v>123199</v>
      </c>
      <c r="G9114">
        <v>8826</v>
      </c>
    </row>
    <row r="9115" spans="1:7">
      <c r="A9115" s="2">
        <v>44058</v>
      </c>
      <c r="B9115" s="2">
        <f t="shared" si="284"/>
        <v>44074</v>
      </c>
      <c r="C9115" s="3">
        <f t="shared" si="285"/>
        <v>1</v>
      </c>
      <c r="D9115" t="s">
        <v>42</v>
      </c>
      <c r="E9115">
        <v>26</v>
      </c>
      <c r="F9115">
        <v>101831</v>
      </c>
      <c r="G9115">
        <v>6586</v>
      </c>
    </row>
    <row r="9116" spans="1:7">
      <c r="A9116" s="2">
        <v>44058</v>
      </c>
      <c r="B9116" s="2">
        <f t="shared" si="284"/>
        <v>44074</v>
      </c>
      <c r="C9116" s="3">
        <f t="shared" si="285"/>
        <v>1</v>
      </c>
      <c r="D9116" t="s">
        <v>29</v>
      </c>
      <c r="E9116">
        <v>27</v>
      </c>
      <c r="F9116">
        <v>64459</v>
      </c>
      <c r="G9116">
        <v>1745</v>
      </c>
    </row>
    <row r="9117" spans="1:7">
      <c r="A9117" s="2">
        <v>44058</v>
      </c>
      <c r="B9117" s="2">
        <f t="shared" si="284"/>
        <v>44074</v>
      </c>
      <c r="C9117" s="3">
        <f t="shared" si="285"/>
        <v>1</v>
      </c>
      <c r="D9117" t="s">
        <v>46</v>
      </c>
      <c r="E9117">
        <v>28</v>
      </c>
      <c r="F9117">
        <v>71755</v>
      </c>
      <c r="G9117">
        <v>2080</v>
      </c>
    </row>
    <row r="9118" spans="1:7">
      <c r="A9118" s="2">
        <v>44058</v>
      </c>
      <c r="B9118" s="2">
        <f t="shared" si="284"/>
        <v>44074</v>
      </c>
      <c r="C9118" s="3">
        <f t="shared" si="285"/>
        <v>1</v>
      </c>
      <c r="D9118" t="s">
        <v>35</v>
      </c>
      <c r="E9118">
        <v>29</v>
      </c>
      <c r="F9118">
        <v>67442</v>
      </c>
      <c r="G9118">
        <v>1431</v>
      </c>
    </row>
    <row r="9119" spans="1:7">
      <c r="A9119" s="2">
        <v>44058</v>
      </c>
      <c r="B9119" s="2">
        <f t="shared" si="284"/>
        <v>44074</v>
      </c>
      <c r="C9119" s="3">
        <f t="shared" si="285"/>
        <v>1</v>
      </c>
      <c r="D9119" t="s">
        <v>54</v>
      </c>
      <c r="E9119">
        <v>30</v>
      </c>
      <c r="F9119">
        <v>5663</v>
      </c>
      <c r="G9119">
        <v>82</v>
      </c>
    </row>
    <row r="9120" spans="1:7">
      <c r="A9120" s="2">
        <v>44058</v>
      </c>
      <c r="B9120" s="2">
        <f t="shared" si="284"/>
        <v>44074</v>
      </c>
      <c r="C9120" s="3">
        <f t="shared" si="285"/>
        <v>1</v>
      </c>
      <c r="D9120" t="s">
        <v>12</v>
      </c>
      <c r="E9120">
        <v>31</v>
      </c>
      <c r="F9120">
        <v>30241</v>
      </c>
      <c r="G9120">
        <v>363</v>
      </c>
    </row>
    <row r="9121" spans="1:7">
      <c r="A9121" s="2">
        <v>44058</v>
      </c>
      <c r="B9121" s="2">
        <f t="shared" si="284"/>
        <v>44074</v>
      </c>
      <c r="C9121" s="3">
        <f t="shared" si="285"/>
        <v>1</v>
      </c>
      <c r="D9121" t="s">
        <v>24</v>
      </c>
      <c r="E9121">
        <v>32</v>
      </c>
      <c r="F9121">
        <v>60648</v>
      </c>
      <c r="G9121">
        <v>1070</v>
      </c>
    </row>
    <row r="9122" spans="1:7">
      <c r="A9122" s="2">
        <v>44058</v>
      </c>
      <c r="B9122" s="2">
        <f t="shared" si="284"/>
        <v>44074</v>
      </c>
      <c r="C9122" s="3">
        <f t="shared" si="285"/>
        <v>1</v>
      </c>
      <c r="D9122" t="s">
        <v>19</v>
      </c>
      <c r="E9122">
        <v>33</v>
      </c>
      <c r="F9122">
        <v>6980</v>
      </c>
      <c r="G9122">
        <v>423</v>
      </c>
    </row>
    <row r="9123" spans="1:7">
      <c r="A9123" s="2">
        <v>44058</v>
      </c>
      <c r="B9123" s="2">
        <f t="shared" si="284"/>
        <v>44074</v>
      </c>
      <c r="C9123" s="3">
        <f t="shared" si="285"/>
        <v>1</v>
      </c>
      <c r="D9123" t="s">
        <v>21</v>
      </c>
      <c r="E9123">
        <v>34</v>
      </c>
      <c r="F9123">
        <v>189281</v>
      </c>
      <c r="G9123">
        <v>15910</v>
      </c>
    </row>
    <row r="9124" spans="1:7">
      <c r="A9124" s="2">
        <v>44058</v>
      </c>
      <c r="B9124" s="2">
        <f t="shared" si="284"/>
        <v>44074</v>
      </c>
      <c r="C9124" s="3">
        <f t="shared" si="285"/>
        <v>1</v>
      </c>
      <c r="D9124" t="s">
        <v>47</v>
      </c>
      <c r="E9124">
        <v>35</v>
      </c>
      <c r="F9124">
        <v>23302</v>
      </c>
      <c r="G9124">
        <v>711</v>
      </c>
    </row>
    <row r="9125" spans="1:7">
      <c r="A9125" s="2">
        <v>44058</v>
      </c>
      <c r="B9125" s="2">
        <f t="shared" si="284"/>
        <v>44074</v>
      </c>
      <c r="C9125" s="3">
        <f t="shared" si="285"/>
        <v>1</v>
      </c>
      <c r="D9125" t="s">
        <v>16</v>
      </c>
      <c r="E9125">
        <v>36</v>
      </c>
      <c r="F9125">
        <v>429617</v>
      </c>
      <c r="G9125">
        <v>32414</v>
      </c>
    </row>
    <row r="9126" spans="1:7">
      <c r="A9126" s="2">
        <v>44058</v>
      </c>
      <c r="B9126" s="2">
        <f t="shared" si="284"/>
        <v>44074</v>
      </c>
      <c r="C9126" s="3">
        <f t="shared" si="285"/>
        <v>1</v>
      </c>
      <c r="D9126" t="s">
        <v>20</v>
      </c>
      <c r="E9126">
        <v>37</v>
      </c>
      <c r="F9126">
        <v>143956</v>
      </c>
      <c r="G9126">
        <v>2370</v>
      </c>
    </row>
    <row r="9127" spans="1:7">
      <c r="A9127" s="2">
        <v>44058</v>
      </c>
      <c r="B9127" s="2">
        <f t="shared" si="284"/>
        <v>44074</v>
      </c>
      <c r="C9127" s="3">
        <f t="shared" si="285"/>
        <v>1</v>
      </c>
      <c r="D9127" t="s">
        <v>48</v>
      </c>
      <c r="E9127">
        <v>38</v>
      </c>
      <c r="F9127">
        <v>8448</v>
      </c>
      <c r="G9127">
        <v>125</v>
      </c>
    </row>
    <row r="9128" spans="1:7">
      <c r="A9128" s="2">
        <v>44058</v>
      </c>
      <c r="B9128" s="2">
        <f t="shared" si="284"/>
        <v>44074</v>
      </c>
      <c r="C9128" s="3">
        <f t="shared" si="285"/>
        <v>1</v>
      </c>
      <c r="D9128" t="s">
        <v>59</v>
      </c>
      <c r="E9128">
        <v>69</v>
      </c>
      <c r="F9128">
        <v>50</v>
      </c>
      <c r="G9128">
        <v>2</v>
      </c>
    </row>
    <row r="9129" spans="1:7">
      <c r="A9129" s="2">
        <v>44058</v>
      </c>
      <c r="B9129" s="2">
        <f t="shared" si="284"/>
        <v>44074</v>
      </c>
      <c r="C9129" s="3">
        <f t="shared" si="285"/>
        <v>1</v>
      </c>
      <c r="D9129" t="s">
        <v>41</v>
      </c>
      <c r="E9129">
        <v>39</v>
      </c>
      <c r="F9129">
        <v>107674</v>
      </c>
      <c r="G9129">
        <v>3824</v>
      </c>
    </row>
    <row r="9130" spans="1:7">
      <c r="A9130" s="2">
        <v>44058</v>
      </c>
      <c r="B9130" s="2">
        <f t="shared" si="284"/>
        <v>44074</v>
      </c>
      <c r="C9130" s="3">
        <f t="shared" si="285"/>
        <v>1</v>
      </c>
      <c r="D9130" t="s">
        <v>30</v>
      </c>
      <c r="E9130">
        <v>40</v>
      </c>
      <c r="F9130">
        <v>47798</v>
      </c>
      <c r="G9130">
        <v>657</v>
      </c>
    </row>
    <row r="9131" spans="1:7">
      <c r="A9131" s="2">
        <v>44058</v>
      </c>
      <c r="B9131" s="2">
        <f t="shared" si="284"/>
        <v>44074</v>
      </c>
      <c r="C9131" s="3">
        <f t="shared" si="285"/>
        <v>1</v>
      </c>
      <c r="D9131" t="s">
        <v>14</v>
      </c>
      <c r="E9131">
        <v>41</v>
      </c>
      <c r="F9131">
        <v>23018</v>
      </c>
      <c r="G9131">
        <v>389</v>
      </c>
    </row>
    <row r="9132" spans="1:7">
      <c r="A9132" s="2">
        <v>44058</v>
      </c>
      <c r="B9132" s="2">
        <f t="shared" si="284"/>
        <v>44074</v>
      </c>
      <c r="C9132" s="3">
        <f t="shared" si="285"/>
        <v>1</v>
      </c>
      <c r="D9132" t="s">
        <v>31</v>
      </c>
      <c r="E9132">
        <v>42</v>
      </c>
      <c r="F9132">
        <v>128531</v>
      </c>
      <c r="G9132">
        <v>7525</v>
      </c>
    </row>
    <row r="9133" spans="1:7">
      <c r="A9133" s="2">
        <v>44058</v>
      </c>
      <c r="B9133" s="2">
        <f t="shared" si="284"/>
        <v>44074</v>
      </c>
      <c r="C9133" s="3">
        <f t="shared" si="285"/>
        <v>1</v>
      </c>
      <c r="D9133" t="s">
        <v>55</v>
      </c>
      <c r="E9133">
        <v>72</v>
      </c>
      <c r="F9133">
        <v>25695</v>
      </c>
      <c r="G9133">
        <v>329</v>
      </c>
    </row>
    <row r="9134" spans="1:7">
      <c r="A9134" s="2">
        <v>44058</v>
      </c>
      <c r="B9134" s="2">
        <f t="shared" si="284"/>
        <v>44074</v>
      </c>
      <c r="C9134" s="3">
        <f t="shared" si="285"/>
        <v>1</v>
      </c>
      <c r="D9134" t="s">
        <v>17</v>
      </c>
      <c r="E9134">
        <v>44</v>
      </c>
      <c r="F9134">
        <v>20335</v>
      </c>
      <c r="G9134">
        <v>1021</v>
      </c>
    </row>
    <row r="9135" spans="1:7">
      <c r="A9135" s="2">
        <v>44058</v>
      </c>
      <c r="B9135" s="2">
        <f t="shared" si="284"/>
        <v>44074</v>
      </c>
      <c r="C9135" s="3">
        <f t="shared" si="285"/>
        <v>1</v>
      </c>
      <c r="D9135" t="s">
        <v>32</v>
      </c>
      <c r="E9135">
        <v>45</v>
      </c>
      <c r="F9135">
        <v>105882</v>
      </c>
      <c r="G9135">
        <v>2260</v>
      </c>
    </row>
    <row r="9136" spans="1:7">
      <c r="A9136" s="2">
        <v>44058</v>
      </c>
      <c r="B9136" s="2">
        <f t="shared" si="284"/>
        <v>44074</v>
      </c>
      <c r="C9136" s="3">
        <f t="shared" si="285"/>
        <v>1</v>
      </c>
      <c r="D9136" t="s">
        <v>43</v>
      </c>
      <c r="E9136">
        <v>46</v>
      </c>
      <c r="F9136">
        <v>10118</v>
      </c>
      <c r="G9136">
        <v>152</v>
      </c>
    </row>
    <row r="9137" spans="1:7">
      <c r="A9137" s="2">
        <v>44058</v>
      </c>
      <c r="B9137" s="2">
        <f t="shared" si="284"/>
        <v>44074</v>
      </c>
      <c r="C9137" s="3">
        <f t="shared" si="285"/>
        <v>1</v>
      </c>
      <c r="D9137" t="s">
        <v>25</v>
      </c>
      <c r="E9137">
        <v>47</v>
      </c>
      <c r="F9137">
        <v>128771</v>
      </c>
      <c r="G9137">
        <v>1331</v>
      </c>
    </row>
    <row r="9138" spans="1:7">
      <c r="A9138" s="2">
        <v>44058</v>
      </c>
      <c r="B9138" s="2">
        <f t="shared" si="284"/>
        <v>44074</v>
      </c>
      <c r="C9138" s="3">
        <f t="shared" si="285"/>
        <v>1</v>
      </c>
      <c r="D9138" t="s">
        <v>11</v>
      </c>
      <c r="E9138">
        <v>48</v>
      </c>
      <c r="F9138">
        <v>555343</v>
      </c>
      <c r="G9138">
        <v>10379</v>
      </c>
    </row>
    <row r="9139" spans="1:7">
      <c r="A9139" s="2">
        <v>44058</v>
      </c>
      <c r="B9139" s="2">
        <f t="shared" si="284"/>
        <v>44074</v>
      </c>
      <c r="C9139" s="3">
        <f t="shared" si="285"/>
        <v>1</v>
      </c>
      <c r="D9139" t="s">
        <v>13</v>
      </c>
      <c r="E9139">
        <v>49</v>
      </c>
      <c r="F9139">
        <v>46413</v>
      </c>
      <c r="G9139">
        <v>364</v>
      </c>
    </row>
    <row r="9140" spans="1:7">
      <c r="A9140" s="2">
        <v>44058</v>
      </c>
      <c r="B9140" s="2">
        <f t="shared" si="284"/>
        <v>44074</v>
      </c>
      <c r="C9140" s="3">
        <f t="shared" si="285"/>
        <v>1</v>
      </c>
      <c r="D9140" t="s">
        <v>36</v>
      </c>
      <c r="E9140">
        <v>50</v>
      </c>
      <c r="F9140">
        <v>1509</v>
      </c>
      <c r="G9140">
        <v>58</v>
      </c>
    </row>
    <row r="9141" spans="1:7">
      <c r="A9141" s="2">
        <v>44058</v>
      </c>
      <c r="B9141" s="2">
        <f t="shared" si="284"/>
        <v>44074</v>
      </c>
      <c r="C9141" s="3">
        <f t="shared" si="285"/>
        <v>1</v>
      </c>
      <c r="D9141" t="s">
        <v>56</v>
      </c>
      <c r="E9141">
        <v>78</v>
      </c>
      <c r="F9141">
        <v>734</v>
      </c>
      <c r="G9141">
        <v>9</v>
      </c>
    </row>
    <row r="9142" spans="1:7">
      <c r="A9142" s="2">
        <v>44058</v>
      </c>
      <c r="B9142" s="2">
        <f t="shared" si="284"/>
        <v>44074</v>
      </c>
      <c r="C9142" s="3">
        <f t="shared" si="285"/>
        <v>1</v>
      </c>
      <c r="D9142" t="s">
        <v>37</v>
      </c>
      <c r="E9142">
        <v>51</v>
      </c>
      <c r="F9142">
        <v>105750</v>
      </c>
      <c r="G9142">
        <v>2381</v>
      </c>
    </row>
    <row r="9143" spans="1:7">
      <c r="A9143" s="2">
        <v>44058</v>
      </c>
      <c r="B9143" s="2">
        <f t="shared" si="284"/>
        <v>44074</v>
      </c>
      <c r="C9143" s="3">
        <f t="shared" si="285"/>
        <v>1</v>
      </c>
      <c r="D9143" t="s">
        <v>5</v>
      </c>
      <c r="E9143">
        <v>53</v>
      </c>
      <c r="F9143">
        <v>69136</v>
      </c>
      <c r="G9143">
        <v>1842</v>
      </c>
    </row>
    <row r="9144" spans="1:7">
      <c r="A9144" s="2">
        <v>44058</v>
      </c>
      <c r="B9144" s="2">
        <f t="shared" si="284"/>
        <v>44074</v>
      </c>
      <c r="C9144" s="3">
        <f t="shared" si="285"/>
        <v>1</v>
      </c>
      <c r="D9144" t="s">
        <v>58</v>
      </c>
      <c r="E9144">
        <v>54</v>
      </c>
      <c r="F9144">
        <v>8457</v>
      </c>
      <c r="G9144">
        <v>160</v>
      </c>
    </row>
    <row r="9145" spans="1:7">
      <c r="A9145" s="2">
        <v>44058</v>
      </c>
      <c r="B9145" s="2">
        <f t="shared" si="284"/>
        <v>44074</v>
      </c>
      <c r="C9145" s="3">
        <f t="shared" si="285"/>
        <v>1</v>
      </c>
      <c r="D9145" t="s">
        <v>10</v>
      </c>
      <c r="E9145">
        <v>55</v>
      </c>
      <c r="F9145">
        <v>69560</v>
      </c>
      <c r="G9145">
        <v>1047</v>
      </c>
    </row>
    <row r="9146" spans="1:7">
      <c r="A9146" s="2">
        <v>44058</v>
      </c>
      <c r="B9146" s="2">
        <f t="shared" si="284"/>
        <v>44074</v>
      </c>
      <c r="C9146" s="3">
        <f t="shared" si="285"/>
        <v>1</v>
      </c>
      <c r="D9146" t="s">
        <v>49</v>
      </c>
      <c r="E9146">
        <v>56</v>
      </c>
      <c r="F9146">
        <v>3227</v>
      </c>
      <c r="G9146">
        <v>30</v>
      </c>
    </row>
    <row r="9147" spans="1:7">
      <c r="A9147" s="2">
        <v>44059</v>
      </c>
      <c r="B9147" s="2">
        <f t="shared" si="284"/>
        <v>44074</v>
      </c>
      <c r="C9147" s="3">
        <f t="shared" si="285"/>
        <v>1</v>
      </c>
      <c r="D9147" t="s">
        <v>52</v>
      </c>
      <c r="E9147">
        <v>1</v>
      </c>
      <c r="F9147">
        <v>108433</v>
      </c>
      <c r="G9147">
        <v>1898</v>
      </c>
    </row>
    <row r="9148" spans="1:7">
      <c r="A9148" s="2">
        <v>44059</v>
      </c>
      <c r="B9148" s="2">
        <f t="shared" si="284"/>
        <v>44074</v>
      </c>
      <c r="C9148" s="3">
        <f t="shared" si="285"/>
        <v>1</v>
      </c>
      <c r="D9148" t="s">
        <v>50</v>
      </c>
      <c r="E9148">
        <v>2</v>
      </c>
      <c r="F9148">
        <v>5058</v>
      </c>
      <c r="G9148">
        <v>26</v>
      </c>
    </row>
    <row r="9149" spans="1:7">
      <c r="A9149" s="2">
        <v>44059</v>
      </c>
      <c r="B9149" s="2">
        <f t="shared" si="284"/>
        <v>44074</v>
      </c>
      <c r="C9149" s="3">
        <f t="shared" si="285"/>
        <v>1</v>
      </c>
      <c r="D9149" t="s">
        <v>8</v>
      </c>
      <c r="E9149">
        <v>4</v>
      </c>
      <c r="F9149">
        <v>193554</v>
      </c>
      <c r="G9149">
        <v>4509</v>
      </c>
    </row>
    <row r="9150" spans="1:7">
      <c r="A9150" s="2">
        <v>44059</v>
      </c>
      <c r="B9150" s="2">
        <f t="shared" si="284"/>
        <v>44074</v>
      </c>
      <c r="C9150" s="3">
        <f t="shared" si="285"/>
        <v>1</v>
      </c>
      <c r="D9150" t="s">
        <v>44</v>
      </c>
      <c r="E9150">
        <v>5</v>
      </c>
      <c r="F9150">
        <v>52665</v>
      </c>
      <c r="G9150">
        <v>599</v>
      </c>
    </row>
    <row r="9151" spans="1:7">
      <c r="A9151" s="2">
        <v>44059</v>
      </c>
      <c r="B9151" s="2">
        <f t="shared" si="284"/>
        <v>44074</v>
      </c>
      <c r="C9151" s="3">
        <f t="shared" si="285"/>
        <v>1</v>
      </c>
      <c r="D9151" t="s">
        <v>7</v>
      </c>
      <c r="E9151">
        <v>6</v>
      </c>
      <c r="F9151">
        <v>628508</v>
      </c>
      <c r="G9151">
        <v>11245</v>
      </c>
    </row>
    <row r="9152" spans="1:7">
      <c r="A9152" s="2">
        <v>44059</v>
      </c>
      <c r="B9152" s="2">
        <f t="shared" si="284"/>
        <v>44074</v>
      </c>
      <c r="C9152" s="3">
        <f t="shared" si="285"/>
        <v>1</v>
      </c>
      <c r="D9152" t="s">
        <v>22</v>
      </c>
      <c r="E9152">
        <v>8</v>
      </c>
      <c r="F9152">
        <v>53188</v>
      </c>
      <c r="G9152">
        <v>1897</v>
      </c>
    </row>
    <row r="9153" spans="1:7">
      <c r="A9153" s="2">
        <v>44059</v>
      </c>
      <c r="B9153" s="2">
        <f t="shared" si="284"/>
        <v>44074</v>
      </c>
      <c r="C9153" s="3">
        <f t="shared" si="285"/>
        <v>1</v>
      </c>
      <c r="D9153" t="s">
        <v>38</v>
      </c>
      <c r="E9153">
        <v>9</v>
      </c>
      <c r="F9153">
        <v>50897</v>
      </c>
      <c r="G9153">
        <v>4453</v>
      </c>
    </row>
    <row r="9154" spans="1:7">
      <c r="A9154" s="2">
        <v>44059</v>
      </c>
      <c r="B9154" s="2">
        <f t="shared" si="284"/>
        <v>44074</v>
      </c>
      <c r="C9154" s="3">
        <f t="shared" si="285"/>
        <v>1</v>
      </c>
      <c r="D9154" t="s">
        <v>45</v>
      </c>
      <c r="E9154">
        <v>10</v>
      </c>
      <c r="F9154">
        <v>16451</v>
      </c>
      <c r="G9154">
        <v>593</v>
      </c>
    </row>
    <row r="9155" spans="1:7">
      <c r="A9155" s="2">
        <v>44059</v>
      </c>
      <c r="B9155" s="2">
        <f t="shared" si="284"/>
        <v>44074</v>
      </c>
      <c r="C9155" s="3">
        <f t="shared" si="285"/>
        <v>1</v>
      </c>
      <c r="D9155" t="s">
        <v>33</v>
      </c>
      <c r="E9155">
        <v>11</v>
      </c>
      <c r="F9155">
        <v>13220</v>
      </c>
      <c r="G9155">
        <v>597</v>
      </c>
    </row>
    <row r="9156" spans="1:7">
      <c r="A9156" s="2">
        <v>44059</v>
      </c>
      <c r="B9156" s="2">
        <f t="shared" ref="B9156:B9219" si="286">EOMONTH(A9156,0)</f>
        <v>44074</v>
      </c>
      <c r="C9156" s="3">
        <f t="shared" ref="C9156:C9219" si="287">IF(A9156=B9156,0,1)</f>
        <v>1</v>
      </c>
      <c r="D9156" t="s">
        <v>15</v>
      </c>
      <c r="E9156">
        <v>12</v>
      </c>
      <c r="F9156">
        <v>573408</v>
      </c>
      <c r="G9156">
        <v>9451</v>
      </c>
    </row>
    <row r="9157" spans="1:7">
      <c r="A9157" s="2">
        <v>44059</v>
      </c>
      <c r="B9157" s="2">
        <f t="shared" si="286"/>
        <v>44074</v>
      </c>
      <c r="C9157" s="3">
        <f t="shared" si="287"/>
        <v>1</v>
      </c>
      <c r="D9157" t="s">
        <v>18</v>
      </c>
      <c r="E9157">
        <v>13</v>
      </c>
      <c r="F9157">
        <v>220165</v>
      </c>
      <c r="G9157">
        <v>4600</v>
      </c>
    </row>
    <row r="9158" spans="1:7">
      <c r="A9158" s="2">
        <v>44059</v>
      </c>
      <c r="B9158" s="2">
        <f t="shared" si="286"/>
        <v>44074</v>
      </c>
      <c r="C9158" s="3">
        <f t="shared" si="287"/>
        <v>1</v>
      </c>
      <c r="D9158" t="s">
        <v>57</v>
      </c>
      <c r="E9158">
        <v>66</v>
      </c>
      <c r="F9158">
        <v>1471</v>
      </c>
      <c r="G9158">
        <v>6</v>
      </c>
    </row>
    <row r="9159" spans="1:7">
      <c r="A9159" s="2">
        <v>44059</v>
      </c>
      <c r="B9159" s="2">
        <f t="shared" si="286"/>
        <v>44074</v>
      </c>
      <c r="C9159" s="3">
        <f t="shared" si="287"/>
        <v>1</v>
      </c>
      <c r="D9159" t="s">
        <v>26</v>
      </c>
      <c r="E9159">
        <v>15</v>
      </c>
      <c r="F9159">
        <v>5019</v>
      </c>
      <c r="G9159">
        <v>39</v>
      </c>
    </row>
    <row r="9160" spans="1:7">
      <c r="A9160" s="2">
        <v>44059</v>
      </c>
      <c r="B9160" s="2">
        <f t="shared" si="286"/>
        <v>44074</v>
      </c>
      <c r="C9160" s="3">
        <f t="shared" si="287"/>
        <v>1</v>
      </c>
      <c r="D9160" t="s">
        <v>53</v>
      </c>
      <c r="E9160">
        <v>16</v>
      </c>
      <c r="F9160">
        <v>27794</v>
      </c>
      <c r="G9160">
        <v>269</v>
      </c>
    </row>
    <row r="9161" spans="1:7">
      <c r="A9161" s="2">
        <v>44059</v>
      </c>
      <c r="B9161" s="2">
        <f t="shared" si="286"/>
        <v>44074</v>
      </c>
      <c r="C9161" s="3">
        <f t="shared" si="287"/>
        <v>1</v>
      </c>
      <c r="D9161" t="s">
        <v>6</v>
      </c>
      <c r="E9161">
        <v>17</v>
      </c>
      <c r="F9161">
        <v>208068</v>
      </c>
      <c r="G9161">
        <v>7973</v>
      </c>
    </row>
    <row r="9162" spans="1:7">
      <c r="A9162" s="2">
        <v>44059</v>
      </c>
      <c r="B9162" s="2">
        <f t="shared" si="286"/>
        <v>44074</v>
      </c>
      <c r="C9162" s="3">
        <f t="shared" si="287"/>
        <v>1</v>
      </c>
      <c r="D9162" t="s">
        <v>27</v>
      </c>
      <c r="E9162">
        <v>18</v>
      </c>
      <c r="F9162">
        <v>82304</v>
      </c>
      <c r="G9162">
        <v>3133</v>
      </c>
    </row>
    <row r="9163" spans="1:7">
      <c r="A9163" s="2">
        <v>44059</v>
      </c>
      <c r="B9163" s="2">
        <f t="shared" si="286"/>
        <v>44074</v>
      </c>
      <c r="C9163" s="3">
        <f t="shared" si="287"/>
        <v>1</v>
      </c>
      <c r="D9163" t="s">
        <v>39</v>
      </c>
      <c r="E9163">
        <v>19</v>
      </c>
      <c r="F9163">
        <v>52447</v>
      </c>
      <c r="G9163">
        <v>975</v>
      </c>
    </row>
    <row r="9164" spans="1:7">
      <c r="A9164" s="2">
        <v>44059</v>
      </c>
      <c r="B9164" s="2">
        <f t="shared" si="286"/>
        <v>44074</v>
      </c>
      <c r="C9164" s="3">
        <f t="shared" si="287"/>
        <v>1</v>
      </c>
      <c r="D9164" t="s">
        <v>34</v>
      </c>
      <c r="E9164">
        <v>20</v>
      </c>
      <c r="F9164">
        <v>34495</v>
      </c>
      <c r="G9164">
        <v>406</v>
      </c>
    </row>
    <row r="9165" spans="1:7">
      <c r="A9165" s="2">
        <v>44059</v>
      </c>
      <c r="B9165" s="2">
        <f t="shared" si="286"/>
        <v>44074</v>
      </c>
      <c r="C9165" s="3">
        <f t="shared" si="287"/>
        <v>1</v>
      </c>
      <c r="D9165" t="s">
        <v>28</v>
      </c>
      <c r="E9165">
        <v>21</v>
      </c>
      <c r="F9165">
        <v>40883</v>
      </c>
      <c r="G9165">
        <v>832</v>
      </c>
    </row>
    <row r="9166" spans="1:7">
      <c r="A9166" s="2">
        <v>44059</v>
      </c>
      <c r="B9166" s="2">
        <f t="shared" si="286"/>
        <v>44074</v>
      </c>
      <c r="C9166" s="3">
        <f t="shared" si="287"/>
        <v>1</v>
      </c>
      <c r="D9166" t="s">
        <v>40</v>
      </c>
      <c r="E9166">
        <v>22</v>
      </c>
      <c r="F9166">
        <v>138041</v>
      </c>
      <c r="G9166">
        <v>4507</v>
      </c>
    </row>
    <row r="9167" spans="1:7">
      <c r="A9167" s="2">
        <v>44059</v>
      </c>
      <c r="B9167" s="2">
        <f t="shared" si="286"/>
        <v>44074</v>
      </c>
      <c r="C9167" s="3">
        <f t="shared" si="287"/>
        <v>1</v>
      </c>
      <c r="D9167" t="s">
        <v>51</v>
      </c>
      <c r="E9167">
        <v>23</v>
      </c>
      <c r="F9167">
        <v>4168</v>
      </c>
      <c r="G9167">
        <v>127</v>
      </c>
    </row>
    <row r="9168" spans="1:7">
      <c r="A9168" s="2">
        <v>44059</v>
      </c>
      <c r="B9168" s="2">
        <f t="shared" si="286"/>
        <v>44074</v>
      </c>
      <c r="C9168" s="3">
        <f t="shared" si="287"/>
        <v>1</v>
      </c>
      <c r="D9168" t="s">
        <v>23</v>
      </c>
      <c r="E9168">
        <v>24</v>
      </c>
      <c r="F9168">
        <v>100772</v>
      </c>
      <c r="G9168">
        <v>3639</v>
      </c>
    </row>
    <row r="9169" spans="1:7">
      <c r="A9169" s="2">
        <v>44059</v>
      </c>
      <c r="B9169" s="2">
        <f t="shared" si="286"/>
        <v>44074</v>
      </c>
      <c r="C9169" s="3">
        <f t="shared" si="287"/>
        <v>1</v>
      </c>
      <c r="D9169" t="s">
        <v>9</v>
      </c>
      <c r="E9169">
        <v>25</v>
      </c>
      <c r="F9169">
        <v>123593</v>
      </c>
      <c r="G9169">
        <v>8838</v>
      </c>
    </row>
    <row r="9170" spans="1:7">
      <c r="A9170" s="2">
        <v>44059</v>
      </c>
      <c r="B9170" s="2">
        <f t="shared" si="286"/>
        <v>44074</v>
      </c>
      <c r="C9170" s="3">
        <f t="shared" si="287"/>
        <v>1</v>
      </c>
      <c r="D9170" t="s">
        <v>42</v>
      </c>
      <c r="E9170">
        <v>26</v>
      </c>
      <c r="F9170">
        <v>102323</v>
      </c>
      <c r="G9170">
        <v>6592</v>
      </c>
    </row>
    <row r="9171" spans="1:7">
      <c r="A9171" s="2">
        <v>44059</v>
      </c>
      <c r="B9171" s="2">
        <f t="shared" si="286"/>
        <v>44074</v>
      </c>
      <c r="C9171" s="3">
        <f t="shared" si="287"/>
        <v>1</v>
      </c>
      <c r="D9171" t="s">
        <v>29</v>
      </c>
      <c r="E9171">
        <v>27</v>
      </c>
      <c r="F9171">
        <v>65198</v>
      </c>
      <c r="G9171">
        <v>1752</v>
      </c>
    </row>
    <row r="9172" spans="1:7">
      <c r="A9172" s="2">
        <v>44059</v>
      </c>
      <c r="B9172" s="2">
        <f t="shared" si="286"/>
        <v>44074</v>
      </c>
      <c r="C9172" s="3">
        <f t="shared" si="287"/>
        <v>1</v>
      </c>
      <c r="D9172" t="s">
        <v>46</v>
      </c>
      <c r="E9172">
        <v>28</v>
      </c>
      <c r="F9172">
        <v>72136</v>
      </c>
      <c r="G9172">
        <v>2084</v>
      </c>
    </row>
    <row r="9173" spans="1:7">
      <c r="A9173" s="2">
        <v>44059</v>
      </c>
      <c r="B9173" s="2">
        <f t="shared" si="286"/>
        <v>44074</v>
      </c>
      <c r="C9173" s="3">
        <f t="shared" si="287"/>
        <v>1</v>
      </c>
      <c r="D9173" t="s">
        <v>35</v>
      </c>
      <c r="E9173">
        <v>29</v>
      </c>
      <c r="F9173">
        <v>68493</v>
      </c>
      <c r="G9173">
        <v>1436</v>
      </c>
    </row>
    <row r="9174" spans="1:7">
      <c r="A9174" s="2">
        <v>44059</v>
      </c>
      <c r="B9174" s="2">
        <f t="shared" si="286"/>
        <v>44074</v>
      </c>
      <c r="C9174" s="3">
        <f t="shared" si="287"/>
        <v>1</v>
      </c>
      <c r="D9174" t="s">
        <v>54</v>
      </c>
      <c r="E9174">
        <v>30</v>
      </c>
      <c r="F9174">
        <v>5751</v>
      </c>
      <c r="G9174">
        <v>82</v>
      </c>
    </row>
    <row r="9175" spans="1:7">
      <c r="A9175" s="2">
        <v>44059</v>
      </c>
      <c r="B9175" s="2">
        <f t="shared" si="286"/>
        <v>44074</v>
      </c>
      <c r="C9175" s="3">
        <f t="shared" si="287"/>
        <v>1</v>
      </c>
      <c r="D9175" t="s">
        <v>12</v>
      </c>
      <c r="E9175">
        <v>31</v>
      </c>
      <c r="F9175">
        <v>30372</v>
      </c>
      <c r="G9175">
        <v>363</v>
      </c>
    </row>
    <row r="9176" spans="1:7">
      <c r="A9176" s="2">
        <v>44059</v>
      </c>
      <c r="B9176" s="2">
        <f t="shared" si="286"/>
        <v>44074</v>
      </c>
      <c r="C9176" s="3">
        <f t="shared" si="287"/>
        <v>1</v>
      </c>
      <c r="D9176" t="s">
        <v>24</v>
      </c>
      <c r="E9176">
        <v>32</v>
      </c>
      <c r="F9176">
        <v>61374</v>
      </c>
      <c r="G9176">
        <v>1074</v>
      </c>
    </row>
    <row r="9177" spans="1:7">
      <c r="A9177" s="2">
        <v>44059</v>
      </c>
      <c r="B9177" s="2">
        <f t="shared" si="286"/>
        <v>44074</v>
      </c>
      <c r="C9177" s="3">
        <f t="shared" si="287"/>
        <v>1</v>
      </c>
      <c r="D9177" t="s">
        <v>19</v>
      </c>
      <c r="E9177">
        <v>33</v>
      </c>
      <c r="F9177">
        <v>6988</v>
      </c>
      <c r="G9177">
        <v>423</v>
      </c>
    </row>
    <row r="9178" spans="1:7">
      <c r="A9178" s="2">
        <v>44059</v>
      </c>
      <c r="B9178" s="2">
        <f t="shared" si="286"/>
        <v>44074</v>
      </c>
      <c r="C9178" s="3">
        <f t="shared" si="287"/>
        <v>1</v>
      </c>
      <c r="D9178" t="s">
        <v>21</v>
      </c>
      <c r="E9178">
        <v>34</v>
      </c>
      <c r="F9178">
        <v>189294</v>
      </c>
      <c r="G9178">
        <v>15912</v>
      </c>
    </row>
    <row r="9179" spans="1:7">
      <c r="A9179" s="2">
        <v>44059</v>
      </c>
      <c r="B9179" s="2">
        <f t="shared" si="286"/>
        <v>44074</v>
      </c>
      <c r="C9179" s="3">
        <f t="shared" si="287"/>
        <v>1</v>
      </c>
      <c r="D9179" t="s">
        <v>47</v>
      </c>
      <c r="E9179">
        <v>35</v>
      </c>
      <c r="F9179">
        <v>23408</v>
      </c>
      <c r="G9179">
        <v>714</v>
      </c>
    </row>
    <row r="9180" spans="1:7">
      <c r="A9180" s="2">
        <v>44059</v>
      </c>
      <c r="B9180" s="2">
        <f t="shared" si="286"/>
        <v>44074</v>
      </c>
      <c r="C9180" s="3">
        <f t="shared" si="287"/>
        <v>1</v>
      </c>
      <c r="D9180" t="s">
        <v>16</v>
      </c>
      <c r="E9180">
        <v>36</v>
      </c>
      <c r="F9180">
        <v>430226</v>
      </c>
      <c r="G9180">
        <v>32424</v>
      </c>
    </row>
    <row r="9181" spans="1:7">
      <c r="A9181" s="2">
        <v>44059</v>
      </c>
      <c r="B9181" s="2">
        <f t="shared" si="286"/>
        <v>44074</v>
      </c>
      <c r="C9181" s="3">
        <f t="shared" si="287"/>
        <v>1</v>
      </c>
      <c r="D9181" t="s">
        <v>20</v>
      </c>
      <c r="E9181">
        <v>37</v>
      </c>
      <c r="F9181">
        <v>145111</v>
      </c>
      <c r="G9181">
        <v>2372</v>
      </c>
    </row>
    <row r="9182" spans="1:7">
      <c r="A9182" s="2">
        <v>44059</v>
      </c>
      <c r="B9182" s="2">
        <f t="shared" si="286"/>
        <v>44074</v>
      </c>
      <c r="C9182" s="3">
        <f t="shared" si="287"/>
        <v>1</v>
      </c>
      <c r="D9182" t="s">
        <v>48</v>
      </c>
      <c r="E9182">
        <v>38</v>
      </c>
      <c r="F9182">
        <v>8591</v>
      </c>
      <c r="G9182">
        <v>129</v>
      </c>
    </row>
    <row r="9183" spans="1:7">
      <c r="A9183" s="2">
        <v>44059</v>
      </c>
      <c r="B9183" s="2">
        <f t="shared" si="286"/>
        <v>44074</v>
      </c>
      <c r="C9183" s="3">
        <f t="shared" si="287"/>
        <v>1</v>
      </c>
      <c r="D9183" t="s">
        <v>59</v>
      </c>
      <c r="E9183">
        <v>69</v>
      </c>
      <c r="F9183">
        <v>50</v>
      </c>
      <c r="G9183">
        <v>2</v>
      </c>
    </row>
    <row r="9184" spans="1:7">
      <c r="A9184" s="2">
        <v>44059</v>
      </c>
      <c r="B9184" s="2">
        <f t="shared" si="286"/>
        <v>44074</v>
      </c>
      <c r="C9184" s="3">
        <f t="shared" si="287"/>
        <v>1</v>
      </c>
      <c r="D9184" t="s">
        <v>41</v>
      </c>
      <c r="E9184">
        <v>39</v>
      </c>
      <c r="F9184">
        <v>108287</v>
      </c>
      <c r="G9184">
        <v>3826</v>
      </c>
    </row>
    <row r="9185" spans="1:7">
      <c r="A9185" s="2">
        <v>44059</v>
      </c>
      <c r="B9185" s="2">
        <f t="shared" si="286"/>
        <v>44074</v>
      </c>
      <c r="C9185" s="3">
        <f t="shared" si="287"/>
        <v>1</v>
      </c>
      <c r="D9185" t="s">
        <v>30</v>
      </c>
      <c r="E9185">
        <v>40</v>
      </c>
      <c r="F9185">
        <v>48342</v>
      </c>
      <c r="G9185">
        <v>661</v>
      </c>
    </row>
    <row r="9186" spans="1:7">
      <c r="A9186" s="2">
        <v>44059</v>
      </c>
      <c r="B9186" s="2">
        <f t="shared" si="286"/>
        <v>44074</v>
      </c>
      <c r="C9186" s="3">
        <f t="shared" si="287"/>
        <v>1</v>
      </c>
      <c r="D9186" t="s">
        <v>14</v>
      </c>
      <c r="E9186">
        <v>41</v>
      </c>
      <c r="F9186">
        <v>23262</v>
      </c>
      <c r="G9186">
        <v>388</v>
      </c>
    </row>
    <row r="9187" spans="1:7">
      <c r="A9187" s="2">
        <v>44059</v>
      </c>
      <c r="B9187" s="2">
        <f t="shared" si="286"/>
        <v>44074</v>
      </c>
      <c r="C9187" s="3">
        <f t="shared" si="287"/>
        <v>1</v>
      </c>
      <c r="D9187" t="s">
        <v>31</v>
      </c>
      <c r="E9187">
        <v>42</v>
      </c>
      <c r="F9187">
        <v>129075</v>
      </c>
      <c r="G9187">
        <v>7532</v>
      </c>
    </row>
    <row r="9188" spans="1:7">
      <c r="A9188" s="2">
        <v>44059</v>
      </c>
      <c r="B9188" s="2">
        <f t="shared" si="286"/>
        <v>44074</v>
      </c>
      <c r="C9188" s="3">
        <f t="shared" si="287"/>
        <v>1</v>
      </c>
      <c r="D9188" t="s">
        <v>55</v>
      </c>
      <c r="E9188">
        <v>72</v>
      </c>
      <c r="F9188">
        <v>26006</v>
      </c>
      <c r="G9188">
        <v>335</v>
      </c>
    </row>
    <row r="9189" spans="1:7">
      <c r="A9189" s="2">
        <v>44059</v>
      </c>
      <c r="B9189" s="2">
        <f t="shared" si="286"/>
        <v>44074</v>
      </c>
      <c r="C9189" s="3">
        <f t="shared" si="287"/>
        <v>1</v>
      </c>
      <c r="D9189" t="s">
        <v>17</v>
      </c>
      <c r="E9189">
        <v>44</v>
      </c>
      <c r="F9189">
        <v>20335</v>
      </c>
      <c r="G9189">
        <v>1021</v>
      </c>
    </row>
    <row r="9190" spans="1:7">
      <c r="A9190" s="2">
        <v>44059</v>
      </c>
      <c r="B9190" s="2">
        <f t="shared" si="286"/>
        <v>44074</v>
      </c>
      <c r="C9190" s="3">
        <f t="shared" si="287"/>
        <v>1</v>
      </c>
      <c r="D9190" t="s">
        <v>32</v>
      </c>
      <c r="E9190">
        <v>45</v>
      </c>
      <c r="F9190">
        <v>106497</v>
      </c>
      <c r="G9190">
        <v>2269</v>
      </c>
    </row>
    <row r="9191" spans="1:7">
      <c r="A9191" s="2">
        <v>44059</v>
      </c>
      <c r="B9191" s="2">
        <f t="shared" si="286"/>
        <v>44074</v>
      </c>
      <c r="C9191" s="3">
        <f t="shared" si="287"/>
        <v>1</v>
      </c>
      <c r="D9191" t="s">
        <v>43</v>
      </c>
      <c r="E9191">
        <v>46</v>
      </c>
      <c r="F9191">
        <v>10274</v>
      </c>
      <c r="G9191">
        <v>153</v>
      </c>
    </row>
    <row r="9192" spans="1:7">
      <c r="A9192" s="2">
        <v>44059</v>
      </c>
      <c r="B9192" s="2">
        <f t="shared" si="286"/>
        <v>44074</v>
      </c>
      <c r="C9192" s="3">
        <f t="shared" si="287"/>
        <v>1</v>
      </c>
      <c r="D9192" t="s">
        <v>25</v>
      </c>
      <c r="E9192">
        <v>47</v>
      </c>
      <c r="F9192">
        <v>130620</v>
      </c>
      <c r="G9192">
        <v>1349</v>
      </c>
    </row>
    <row r="9193" spans="1:7">
      <c r="A9193" s="2">
        <v>44059</v>
      </c>
      <c r="B9193" s="2">
        <f t="shared" si="286"/>
        <v>44074</v>
      </c>
      <c r="C9193" s="3">
        <f t="shared" si="287"/>
        <v>1</v>
      </c>
      <c r="D9193" t="s">
        <v>11</v>
      </c>
      <c r="E9193">
        <v>48</v>
      </c>
      <c r="F9193">
        <v>563464</v>
      </c>
      <c r="G9193">
        <v>10498</v>
      </c>
    </row>
    <row r="9194" spans="1:7">
      <c r="A9194" s="2">
        <v>44059</v>
      </c>
      <c r="B9194" s="2">
        <f t="shared" si="286"/>
        <v>44074</v>
      </c>
      <c r="C9194" s="3">
        <f t="shared" si="287"/>
        <v>1</v>
      </c>
      <c r="D9194" t="s">
        <v>13</v>
      </c>
      <c r="E9194">
        <v>49</v>
      </c>
      <c r="F9194">
        <v>46652</v>
      </c>
      <c r="G9194">
        <v>364</v>
      </c>
    </row>
    <row r="9195" spans="1:7">
      <c r="A9195" s="2">
        <v>44059</v>
      </c>
      <c r="B9195" s="2">
        <f t="shared" si="286"/>
        <v>44074</v>
      </c>
      <c r="C9195" s="3">
        <f t="shared" si="287"/>
        <v>1</v>
      </c>
      <c r="D9195" t="s">
        <v>36</v>
      </c>
      <c r="E9195">
        <v>50</v>
      </c>
      <c r="F9195">
        <v>1515</v>
      </c>
      <c r="G9195">
        <v>58</v>
      </c>
    </row>
    <row r="9196" spans="1:7">
      <c r="A9196" s="2">
        <v>44059</v>
      </c>
      <c r="B9196" s="2">
        <f t="shared" si="286"/>
        <v>44074</v>
      </c>
      <c r="C9196" s="3">
        <f t="shared" si="287"/>
        <v>1</v>
      </c>
      <c r="D9196" t="s">
        <v>56</v>
      </c>
      <c r="E9196">
        <v>78</v>
      </c>
      <c r="F9196">
        <v>741</v>
      </c>
      <c r="G9196">
        <v>9</v>
      </c>
    </row>
    <row r="9197" spans="1:7">
      <c r="A9197" s="2">
        <v>44059</v>
      </c>
      <c r="B9197" s="2">
        <f t="shared" si="286"/>
        <v>44074</v>
      </c>
      <c r="C9197" s="3">
        <f t="shared" si="287"/>
        <v>1</v>
      </c>
      <c r="D9197" t="s">
        <v>37</v>
      </c>
      <c r="E9197">
        <v>51</v>
      </c>
      <c r="F9197">
        <v>106687</v>
      </c>
      <c r="G9197">
        <v>2381</v>
      </c>
    </row>
    <row r="9198" spans="1:7">
      <c r="A9198" s="2">
        <v>44059</v>
      </c>
      <c r="B9198" s="2">
        <f t="shared" si="286"/>
        <v>44074</v>
      </c>
      <c r="C9198" s="3">
        <f t="shared" si="287"/>
        <v>1</v>
      </c>
      <c r="D9198" t="s">
        <v>5</v>
      </c>
      <c r="E9198">
        <v>53</v>
      </c>
      <c r="F9198">
        <v>69894</v>
      </c>
      <c r="G9198">
        <v>1861</v>
      </c>
    </row>
    <row r="9199" spans="1:7">
      <c r="A9199" s="2">
        <v>44059</v>
      </c>
      <c r="B9199" s="2">
        <f t="shared" si="286"/>
        <v>44074</v>
      </c>
      <c r="C9199" s="3">
        <f t="shared" si="287"/>
        <v>1</v>
      </c>
      <c r="D9199" t="s">
        <v>58</v>
      </c>
      <c r="E9199">
        <v>54</v>
      </c>
      <c r="F9199">
        <v>8564</v>
      </c>
      <c r="G9199">
        <v>160</v>
      </c>
    </row>
    <row r="9200" spans="1:7">
      <c r="A9200" s="2">
        <v>44059</v>
      </c>
      <c r="B9200" s="2">
        <f t="shared" si="286"/>
        <v>44074</v>
      </c>
      <c r="C9200" s="3">
        <f t="shared" si="287"/>
        <v>1</v>
      </c>
      <c r="D9200" t="s">
        <v>10</v>
      </c>
      <c r="E9200">
        <v>55</v>
      </c>
      <c r="F9200">
        <v>70246</v>
      </c>
      <c r="G9200">
        <v>1048</v>
      </c>
    </row>
    <row r="9201" spans="1:7">
      <c r="A9201" s="2">
        <v>44059</v>
      </c>
      <c r="B9201" s="2">
        <f t="shared" si="286"/>
        <v>44074</v>
      </c>
      <c r="C9201" s="3">
        <f t="shared" si="287"/>
        <v>1</v>
      </c>
      <c r="D9201" t="s">
        <v>49</v>
      </c>
      <c r="E9201">
        <v>56</v>
      </c>
      <c r="F9201">
        <v>3286</v>
      </c>
      <c r="G9201">
        <v>30</v>
      </c>
    </row>
    <row r="9202" spans="1:7">
      <c r="A9202" s="2">
        <v>44060</v>
      </c>
      <c r="B9202" s="2">
        <f t="shared" si="286"/>
        <v>44074</v>
      </c>
      <c r="C9202" s="3">
        <f t="shared" si="287"/>
        <v>1</v>
      </c>
      <c r="D9202" t="s">
        <v>52</v>
      </c>
      <c r="E9202">
        <v>1</v>
      </c>
      <c r="F9202">
        <v>109004</v>
      </c>
      <c r="G9202">
        <v>1925</v>
      </c>
    </row>
    <row r="9203" spans="1:7">
      <c r="A9203" s="2">
        <v>44060</v>
      </c>
      <c r="B9203" s="2">
        <f t="shared" si="286"/>
        <v>44074</v>
      </c>
      <c r="C9203" s="3">
        <f t="shared" si="287"/>
        <v>1</v>
      </c>
      <c r="D9203" t="s">
        <v>50</v>
      </c>
      <c r="E9203">
        <v>2</v>
      </c>
      <c r="F9203">
        <v>5108</v>
      </c>
      <c r="G9203">
        <v>26</v>
      </c>
    </row>
    <row r="9204" spans="1:7">
      <c r="A9204" s="2">
        <v>44060</v>
      </c>
      <c r="B9204" s="2">
        <f t="shared" si="286"/>
        <v>44074</v>
      </c>
      <c r="C9204" s="3">
        <f t="shared" si="287"/>
        <v>1</v>
      </c>
      <c r="D9204" t="s">
        <v>8</v>
      </c>
      <c r="E9204">
        <v>4</v>
      </c>
      <c r="F9204">
        <v>194027</v>
      </c>
      <c r="G9204">
        <v>4509</v>
      </c>
    </row>
    <row r="9205" spans="1:7">
      <c r="A9205" s="2">
        <v>44060</v>
      </c>
      <c r="B9205" s="2">
        <f t="shared" si="286"/>
        <v>44074</v>
      </c>
      <c r="C9205" s="3">
        <f t="shared" si="287"/>
        <v>1</v>
      </c>
      <c r="D9205" t="s">
        <v>44</v>
      </c>
      <c r="E9205">
        <v>5</v>
      </c>
      <c r="F9205">
        <v>53077</v>
      </c>
      <c r="G9205">
        <v>603</v>
      </c>
    </row>
    <row r="9206" spans="1:7">
      <c r="A9206" s="2">
        <v>44060</v>
      </c>
      <c r="B9206" s="2">
        <f t="shared" si="286"/>
        <v>44074</v>
      </c>
      <c r="C9206" s="3">
        <f t="shared" si="287"/>
        <v>1</v>
      </c>
      <c r="D9206" t="s">
        <v>7</v>
      </c>
      <c r="E9206">
        <v>6</v>
      </c>
      <c r="F9206">
        <v>634991</v>
      </c>
      <c r="G9206">
        <v>11334</v>
      </c>
    </row>
    <row r="9207" spans="1:7">
      <c r="A9207" s="2">
        <v>44060</v>
      </c>
      <c r="B9207" s="2">
        <f t="shared" si="286"/>
        <v>44074</v>
      </c>
      <c r="C9207" s="3">
        <f t="shared" si="287"/>
        <v>1</v>
      </c>
      <c r="D9207" t="s">
        <v>22</v>
      </c>
      <c r="E9207">
        <v>8</v>
      </c>
      <c r="F9207">
        <v>53391</v>
      </c>
      <c r="G9207">
        <v>1903</v>
      </c>
    </row>
    <row r="9208" spans="1:7">
      <c r="A9208" s="2">
        <v>44060</v>
      </c>
      <c r="B9208" s="2">
        <f t="shared" si="286"/>
        <v>44074</v>
      </c>
      <c r="C9208" s="3">
        <f t="shared" si="287"/>
        <v>1</v>
      </c>
      <c r="D9208" t="s">
        <v>38</v>
      </c>
      <c r="E9208">
        <v>9</v>
      </c>
      <c r="F9208">
        <v>51267</v>
      </c>
      <c r="G9208">
        <v>4456</v>
      </c>
    </row>
    <row r="9209" spans="1:7">
      <c r="A9209" s="2">
        <v>44060</v>
      </c>
      <c r="B9209" s="2">
        <f t="shared" si="286"/>
        <v>44074</v>
      </c>
      <c r="C9209" s="3">
        <f t="shared" si="287"/>
        <v>1</v>
      </c>
      <c r="D9209" t="s">
        <v>45</v>
      </c>
      <c r="E9209">
        <v>10</v>
      </c>
      <c r="F9209">
        <v>16536</v>
      </c>
      <c r="G9209">
        <v>593</v>
      </c>
    </row>
    <row r="9210" spans="1:7">
      <c r="A9210" s="2">
        <v>44060</v>
      </c>
      <c r="B9210" s="2">
        <f t="shared" si="286"/>
        <v>44074</v>
      </c>
      <c r="C9210" s="3">
        <f t="shared" si="287"/>
        <v>1</v>
      </c>
      <c r="D9210" t="s">
        <v>33</v>
      </c>
      <c r="E9210">
        <v>11</v>
      </c>
      <c r="F9210">
        <v>13273</v>
      </c>
      <c r="G9210">
        <v>597</v>
      </c>
    </row>
    <row r="9211" spans="1:7">
      <c r="A9211" s="2">
        <v>44060</v>
      </c>
      <c r="B9211" s="2">
        <f t="shared" si="286"/>
        <v>44074</v>
      </c>
      <c r="C9211" s="3">
        <f t="shared" si="287"/>
        <v>1</v>
      </c>
      <c r="D9211" t="s">
        <v>15</v>
      </c>
      <c r="E9211">
        <v>12</v>
      </c>
      <c r="F9211">
        <v>576086</v>
      </c>
      <c r="G9211">
        <v>9538</v>
      </c>
    </row>
    <row r="9212" spans="1:7">
      <c r="A9212" s="2">
        <v>44060</v>
      </c>
      <c r="B9212" s="2">
        <f t="shared" si="286"/>
        <v>44074</v>
      </c>
      <c r="C9212" s="3">
        <f t="shared" si="287"/>
        <v>1</v>
      </c>
      <c r="D9212" t="s">
        <v>18</v>
      </c>
      <c r="E9212">
        <v>13</v>
      </c>
      <c r="F9212">
        <v>221841</v>
      </c>
      <c r="G9212">
        <v>4624</v>
      </c>
    </row>
    <row r="9213" spans="1:7">
      <c r="A9213" s="2">
        <v>44060</v>
      </c>
      <c r="B9213" s="2">
        <f t="shared" si="286"/>
        <v>44074</v>
      </c>
      <c r="C9213" s="3">
        <f t="shared" si="287"/>
        <v>1</v>
      </c>
      <c r="D9213" t="s">
        <v>57</v>
      </c>
      <c r="E9213">
        <v>66</v>
      </c>
      <c r="F9213">
        <v>1527</v>
      </c>
      <c r="G9213">
        <v>6</v>
      </c>
    </row>
    <row r="9214" spans="1:7">
      <c r="A9214" s="2">
        <v>44060</v>
      </c>
      <c r="B9214" s="2">
        <f t="shared" si="286"/>
        <v>44074</v>
      </c>
      <c r="C9214" s="3">
        <f t="shared" si="287"/>
        <v>1</v>
      </c>
      <c r="D9214" t="s">
        <v>26</v>
      </c>
      <c r="E9214">
        <v>15</v>
      </c>
      <c r="F9214">
        <v>5192</v>
      </c>
      <c r="G9214">
        <v>39</v>
      </c>
    </row>
    <row r="9215" spans="1:7">
      <c r="A9215" s="2">
        <v>44060</v>
      </c>
      <c r="B9215" s="2">
        <f t="shared" si="286"/>
        <v>44074</v>
      </c>
      <c r="C9215" s="3">
        <f t="shared" si="287"/>
        <v>1</v>
      </c>
      <c r="D9215" t="s">
        <v>53</v>
      </c>
      <c r="E9215">
        <v>16</v>
      </c>
      <c r="F9215">
        <v>28113</v>
      </c>
      <c r="G9215">
        <v>275</v>
      </c>
    </row>
    <row r="9216" spans="1:7">
      <c r="A9216" s="2">
        <v>44060</v>
      </c>
      <c r="B9216" s="2">
        <f t="shared" si="286"/>
        <v>44074</v>
      </c>
      <c r="C9216" s="3">
        <f t="shared" si="287"/>
        <v>1</v>
      </c>
      <c r="D9216" t="s">
        <v>6</v>
      </c>
      <c r="E9216">
        <v>17</v>
      </c>
      <c r="F9216">
        <v>209942</v>
      </c>
      <c r="G9216">
        <v>7990</v>
      </c>
    </row>
    <row r="9217" spans="1:7">
      <c r="A9217" s="2">
        <v>44060</v>
      </c>
      <c r="B9217" s="2">
        <f t="shared" si="286"/>
        <v>44074</v>
      </c>
      <c r="C9217" s="3">
        <f t="shared" si="287"/>
        <v>1</v>
      </c>
      <c r="D9217" t="s">
        <v>27</v>
      </c>
      <c r="E9217">
        <v>18</v>
      </c>
      <c r="F9217">
        <v>82909</v>
      </c>
      <c r="G9217">
        <v>3135</v>
      </c>
    </row>
    <row r="9218" spans="1:7">
      <c r="A9218" s="2">
        <v>44060</v>
      </c>
      <c r="B9218" s="2">
        <f t="shared" si="286"/>
        <v>44074</v>
      </c>
      <c r="C9218" s="3">
        <f t="shared" si="287"/>
        <v>1</v>
      </c>
      <c r="D9218" t="s">
        <v>39</v>
      </c>
      <c r="E9218">
        <v>19</v>
      </c>
      <c r="F9218">
        <v>52829</v>
      </c>
      <c r="G9218">
        <v>987</v>
      </c>
    </row>
    <row r="9219" spans="1:7">
      <c r="A9219" s="2">
        <v>44060</v>
      </c>
      <c r="B9219" s="2">
        <f t="shared" si="286"/>
        <v>44074</v>
      </c>
      <c r="C9219" s="3">
        <f t="shared" si="287"/>
        <v>1</v>
      </c>
      <c r="D9219" t="s">
        <v>34</v>
      </c>
      <c r="E9219">
        <v>20</v>
      </c>
      <c r="F9219">
        <v>35544</v>
      </c>
      <c r="G9219">
        <v>410</v>
      </c>
    </row>
    <row r="9220" spans="1:7">
      <c r="A9220" s="2">
        <v>44060</v>
      </c>
      <c r="B9220" s="2">
        <f t="shared" ref="B9220:B9283" si="288">EOMONTH(A9220,0)</f>
        <v>44074</v>
      </c>
      <c r="C9220" s="3">
        <f t="shared" ref="C9220:C9283" si="289">IF(A9220=B9220,0,1)</f>
        <v>1</v>
      </c>
      <c r="D9220" t="s">
        <v>28</v>
      </c>
      <c r="E9220">
        <v>21</v>
      </c>
      <c r="F9220">
        <v>41610</v>
      </c>
      <c r="G9220">
        <v>839</v>
      </c>
    </row>
    <row r="9221" spans="1:7">
      <c r="A9221" s="2">
        <v>44060</v>
      </c>
      <c r="B9221" s="2">
        <f t="shared" si="288"/>
        <v>44074</v>
      </c>
      <c r="C9221" s="3">
        <f t="shared" si="289"/>
        <v>1</v>
      </c>
      <c r="D9221" t="s">
        <v>40</v>
      </c>
      <c r="E9221">
        <v>22</v>
      </c>
      <c r="F9221">
        <v>138608</v>
      </c>
      <c r="G9221">
        <v>4526</v>
      </c>
    </row>
    <row r="9222" spans="1:7">
      <c r="A9222" s="2">
        <v>44060</v>
      </c>
      <c r="B9222" s="2">
        <f t="shared" si="288"/>
        <v>44074</v>
      </c>
      <c r="C9222" s="3">
        <f t="shared" si="289"/>
        <v>1</v>
      </c>
      <c r="D9222" t="s">
        <v>51</v>
      </c>
      <c r="E9222">
        <v>23</v>
      </c>
      <c r="F9222">
        <v>4197</v>
      </c>
      <c r="G9222">
        <v>127</v>
      </c>
    </row>
    <row r="9223" spans="1:7">
      <c r="A9223" s="2">
        <v>44060</v>
      </c>
      <c r="B9223" s="2">
        <f t="shared" si="288"/>
        <v>44074</v>
      </c>
      <c r="C9223" s="3">
        <f t="shared" si="289"/>
        <v>1</v>
      </c>
      <c r="D9223" t="s">
        <v>23</v>
      </c>
      <c r="E9223">
        <v>24</v>
      </c>
      <c r="F9223">
        <v>101276</v>
      </c>
      <c r="G9223">
        <v>3641</v>
      </c>
    </row>
    <row r="9224" spans="1:7">
      <c r="A9224" s="2">
        <v>44060</v>
      </c>
      <c r="B9224" s="2">
        <f t="shared" si="288"/>
        <v>44074</v>
      </c>
      <c r="C9224" s="3">
        <f t="shared" si="289"/>
        <v>1</v>
      </c>
      <c r="D9224" t="s">
        <v>9</v>
      </c>
      <c r="E9224">
        <v>25</v>
      </c>
      <c r="F9224">
        <v>123841</v>
      </c>
      <c r="G9224">
        <v>8842</v>
      </c>
    </row>
    <row r="9225" spans="1:7">
      <c r="A9225" s="2">
        <v>44060</v>
      </c>
      <c r="B9225" s="2">
        <f t="shared" si="288"/>
        <v>44074</v>
      </c>
      <c r="C9225" s="3">
        <f t="shared" si="289"/>
        <v>1</v>
      </c>
      <c r="D9225" t="s">
        <v>42</v>
      </c>
      <c r="E9225">
        <v>26</v>
      </c>
      <c r="F9225">
        <v>102872</v>
      </c>
      <c r="G9225">
        <v>6592</v>
      </c>
    </row>
    <row r="9226" spans="1:7">
      <c r="A9226" s="2">
        <v>44060</v>
      </c>
      <c r="B9226" s="2">
        <f t="shared" si="288"/>
        <v>44074</v>
      </c>
      <c r="C9226" s="3">
        <f t="shared" si="289"/>
        <v>1</v>
      </c>
      <c r="D9226" t="s">
        <v>29</v>
      </c>
      <c r="E9226">
        <v>27</v>
      </c>
      <c r="F9226">
        <v>65762</v>
      </c>
      <c r="G9226">
        <v>1758</v>
      </c>
    </row>
    <row r="9227" spans="1:7">
      <c r="A9227" s="2">
        <v>44060</v>
      </c>
      <c r="B9227" s="2">
        <f t="shared" si="288"/>
        <v>44074</v>
      </c>
      <c r="C9227" s="3">
        <f t="shared" si="289"/>
        <v>1</v>
      </c>
      <c r="D9227" t="s">
        <v>46</v>
      </c>
      <c r="E9227">
        <v>28</v>
      </c>
      <c r="F9227">
        <v>72412</v>
      </c>
      <c r="G9227">
        <v>2095</v>
      </c>
    </row>
    <row r="9228" spans="1:7">
      <c r="A9228" s="2">
        <v>44060</v>
      </c>
      <c r="B9228" s="2">
        <f t="shared" si="288"/>
        <v>44074</v>
      </c>
      <c r="C9228" s="3">
        <f t="shared" si="289"/>
        <v>1</v>
      </c>
      <c r="D9228" t="s">
        <v>35</v>
      </c>
      <c r="E9228">
        <v>29</v>
      </c>
      <c r="F9228">
        <v>69888</v>
      </c>
      <c r="G9228">
        <v>1468</v>
      </c>
    </row>
    <row r="9229" spans="1:7">
      <c r="A9229" s="2">
        <v>44060</v>
      </c>
      <c r="B9229" s="2">
        <f t="shared" si="288"/>
        <v>44074</v>
      </c>
      <c r="C9229" s="3">
        <f t="shared" si="289"/>
        <v>1</v>
      </c>
      <c r="D9229" t="s">
        <v>54</v>
      </c>
      <c r="E9229">
        <v>30</v>
      </c>
      <c r="F9229">
        <v>5810</v>
      </c>
      <c r="G9229">
        <v>82</v>
      </c>
    </row>
    <row r="9230" spans="1:7">
      <c r="A9230" s="2">
        <v>44060</v>
      </c>
      <c r="B9230" s="2">
        <f t="shared" si="288"/>
        <v>44074</v>
      </c>
      <c r="C9230" s="3">
        <f t="shared" si="289"/>
        <v>1</v>
      </c>
      <c r="D9230" t="s">
        <v>12</v>
      </c>
      <c r="E9230">
        <v>31</v>
      </c>
      <c r="F9230">
        <v>30563</v>
      </c>
      <c r="G9230">
        <v>363</v>
      </c>
    </row>
    <row r="9231" spans="1:7">
      <c r="A9231" s="2">
        <v>44060</v>
      </c>
      <c r="B9231" s="2">
        <f t="shared" si="288"/>
        <v>44074</v>
      </c>
      <c r="C9231" s="3">
        <f t="shared" si="289"/>
        <v>1</v>
      </c>
      <c r="D9231" t="s">
        <v>24</v>
      </c>
      <c r="E9231">
        <v>32</v>
      </c>
      <c r="F9231">
        <v>62022</v>
      </c>
      <c r="G9231">
        <v>1077</v>
      </c>
    </row>
    <row r="9232" spans="1:7">
      <c r="A9232" s="2">
        <v>44060</v>
      </c>
      <c r="B9232" s="2">
        <f t="shared" si="288"/>
        <v>44074</v>
      </c>
      <c r="C9232" s="3">
        <f t="shared" si="289"/>
        <v>1</v>
      </c>
      <c r="D9232" t="s">
        <v>19</v>
      </c>
      <c r="E9232">
        <v>33</v>
      </c>
      <c r="F9232">
        <v>7004</v>
      </c>
      <c r="G9232">
        <v>423</v>
      </c>
    </row>
    <row r="9233" spans="1:7">
      <c r="A9233" s="2">
        <v>44060</v>
      </c>
      <c r="B9233" s="2">
        <f t="shared" si="288"/>
        <v>44074</v>
      </c>
      <c r="C9233" s="3">
        <f t="shared" si="289"/>
        <v>1</v>
      </c>
      <c r="D9233" t="s">
        <v>21</v>
      </c>
      <c r="E9233">
        <v>34</v>
      </c>
      <c r="F9233">
        <v>189606</v>
      </c>
      <c r="G9233">
        <v>15916</v>
      </c>
    </row>
    <row r="9234" spans="1:7">
      <c r="A9234" s="2">
        <v>44060</v>
      </c>
      <c r="B9234" s="2">
        <f t="shared" si="288"/>
        <v>44074</v>
      </c>
      <c r="C9234" s="3">
        <f t="shared" si="289"/>
        <v>1</v>
      </c>
      <c r="D9234" t="s">
        <v>47</v>
      </c>
      <c r="E9234">
        <v>35</v>
      </c>
      <c r="F9234">
        <v>23500</v>
      </c>
      <c r="G9234">
        <v>718</v>
      </c>
    </row>
    <row r="9235" spans="1:7">
      <c r="A9235" s="2">
        <v>44060</v>
      </c>
      <c r="B9235" s="2">
        <f t="shared" si="288"/>
        <v>44074</v>
      </c>
      <c r="C9235" s="3">
        <f t="shared" si="289"/>
        <v>1</v>
      </c>
      <c r="D9235" t="s">
        <v>16</v>
      </c>
      <c r="E9235">
        <v>36</v>
      </c>
      <c r="F9235">
        <v>430636</v>
      </c>
      <c r="G9235">
        <v>32435</v>
      </c>
    </row>
    <row r="9236" spans="1:7">
      <c r="A9236" s="2">
        <v>44060</v>
      </c>
      <c r="B9236" s="2">
        <f t="shared" si="288"/>
        <v>44074</v>
      </c>
      <c r="C9236" s="3">
        <f t="shared" si="289"/>
        <v>1</v>
      </c>
      <c r="D9236" t="s">
        <v>20</v>
      </c>
      <c r="E9236">
        <v>37</v>
      </c>
      <c r="F9236">
        <v>145942</v>
      </c>
      <c r="G9236">
        <v>2384</v>
      </c>
    </row>
    <row r="9237" spans="1:7">
      <c r="A9237" s="2">
        <v>44060</v>
      </c>
      <c r="B9237" s="2">
        <f t="shared" si="288"/>
        <v>44074</v>
      </c>
      <c r="C9237" s="3">
        <f t="shared" si="289"/>
        <v>1</v>
      </c>
      <c r="D9237" t="s">
        <v>48</v>
      </c>
      <c r="E9237">
        <v>38</v>
      </c>
      <c r="F9237">
        <v>8651</v>
      </c>
      <c r="G9237">
        <v>130</v>
      </c>
    </row>
    <row r="9238" spans="1:7">
      <c r="A9238" s="2">
        <v>44060</v>
      </c>
      <c r="B9238" s="2">
        <f t="shared" si="288"/>
        <v>44074</v>
      </c>
      <c r="C9238" s="3">
        <f t="shared" si="289"/>
        <v>1</v>
      </c>
      <c r="D9238" t="s">
        <v>59</v>
      </c>
      <c r="E9238">
        <v>69</v>
      </c>
      <c r="F9238">
        <v>53</v>
      </c>
      <c r="G9238">
        <v>2</v>
      </c>
    </row>
    <row r="9239" spans="1:7">
      <c r="A9239" s="2">
        <v>44060</v>
      </c>
      <c r="B9239" s="2">
        <f t="shared" si="288"/>
        <v>44074</v>
      </c>
      <c r="C9239" s="3">
        <f t="shared" si="289"/>
        <v>1</v>
      </c>
      <c r="D9239" t="s">
        <v>41</v>
      </c>
      <c r="E9239">
        <v>39</v>
      </c>
      <c r="F9239">
        <v>109062</v>
      </c>
      <c r="G9239">
        <v>3832</v>
      </c>
    </row>
    <row r="9240" spans="1:7">
      <c r="A9240" s="2">
        <v>44060</v>
      </c>
      <c r="B9240" s="2">
        <f t="shared" si="288"/>
        <v>44074</v>
      </c>
      <c r="C9240" s="3">
        <f t="shared" si="289"/>
        <v>1</v>
      </c>
      <c r="D9240" t="s">
        <v>30</v>
      </c>
      <c r="E9240">
        <v>40</v>
      </c>
      <c r="F9240">
        <v>48711</v>
      </c>
      <c r="G9240">
        <v>665</v>
      </c>
    </row>
    <row r="9241" spans="1:7">
      <c r="A9241" s="2">
        <v>44060</v>
      </c>
      <c r="B9241" s="2">
        <f t="shared" si="288"/>
        <v>44074</v>
      </c>
      <c r="C9241" s="3">
        <f t="shared" si="289"/>
        <v>1</v>
      </c>
      <c r="D9241" t="s">
        <v>14</v>
      </c>
      <c r="E9241">
        <v>41</v>
      </c>
      <c r="F9241">
        <v>23461</v>
      </c>
      <c r="G9241">
        <v>391</v>
      </c>
    </row>
    <row r="9242" spans="1:7">
      <c r="A9242" s="2">
        <v>44060</v>
      </c>
      <c r="B9242" s="2">
        <f t="shared" si="288"/>
        <v>44074</v>
      </c>
      <c r="C9242" s="3">
        <f t="shared" si="289"/>
        <v>1</v>
      </c>
      <c r="D9242" t="s">
        <v>31</v>
      </c>
      <c r="E9242">
        <v>42</v>
      </c>
      <c r="F9242">
        <v>129686</v>
      </c>
      <c r="G9242">
        <v>7535</v>
      </c>
    </row>
    <row r="9243" spans="1:7">
      <c r="A9243" s="2">
        <v>44060</v>
      </c>
      <c r="B9243" s="2">
        <f t="shared" si="288"/>
        <v>44074</v>
      </c>
      <c r="C9243" s="3">
        <f t="shared" si="289"/>
        <v>1</v>
      </c>
      <c r="D9243" t="s">
        <v>55</v>
      </c>
      <c r="E9243">
        <v>72</v>
      </c>
      <c r="F9243">
        <v>26760</v>
      </c>
      <c r="G9243">
        <v>335</v>
      </c>
    </row>
    <row r="9244" spans="1:7">
      <c r="A9244" s="2">
        <v>44060</v>
      </c>
      <c r="B9244" s="2">
        <f t="shared" si="288"/>
        <v>44074</v>
      </c>
      <c r="C9244" s="3">
        <f t="shared" si="289"/>
        <v>1</v>
      </c>
      <c r="D9244" t="s">
        <v>17</v>
      </c>
      <c r="E9244">
        <v>44</v>
      </c>
      <c r="F9244">
        <v>20572</v>
      </c>
      <c r="G9244">
        <v>1023</v>
      </c>
    </row>
    <row r="9245" spans="1:7">
      <c r="A9245" s="2">
        <v>44060</v>
      </c>
      <c r="B9245" s="2">
        <f t="shared" si="288"/>
        <v>44074</v>
      </c>
      <c r="C9245" s="3">
        <f t="shared" si="289"/>
        <v>1</v>
      </c>
      <c r="D9245" t="s">
        <v>32</v>
      </c>
      <c r="E9245">
        <v>45</v>
      </c>
      <c r="F9245">
        <v>106953</v>
      </c>
      <c r="G9245">
        <v>2288</v>
      </c>
    </row>
    <row r="9246" spans="1:7">
      <c r="A9246" s="2">
        <v>44060</v>
      </c>
      <c r="B9246" s="2">
        <f t="shared" si="288"/>
        <v>44074</v>
      </c>
      <c r="C9246" s="3">
        <f t="shared" si="289"/>
        <v>1</v>
      </c>
      <c r="D9246" t="s">
        <v>43</v>
      </c>
      <c r="E9246">
        <v>46</v>
      </c>
      <c r="F9246">
        <v>10360</v>
      </c>
      <c r="G9246">
        <v>153</v>
      </c>
    </row>
    <row r="9247" spans="1:7">
      <c r="A9247" s="2">
        <v>44060</v>
      </c>
      <c r="B9247" s="2">
        <f t="shared" si="288"/>
        <v>44074</v>
      </c>
      <c r="C9247" s="3">
        <f t="shared" si="289"/>
        <v>1</v>
      </c>
      <c r="D9247" t="s">
        <v>25</v>
      </c>
      <c r="E9247">
        <v>47</v>
      </c>
      <c r="F9247">
        <v>131742</v>
      </c>
      <c r="G9247">
        <v>1370</v>
      </c>
    </row>
    <row r="9248" spans="1:7">
      <c r="A9248" s="2">
        <v>44060</v>
      </c>
      <c r="B9248" s="2">
        <f t="shared" si="288"/>
        <v>44074</v>
      </c>
      <c r="C9248" s="3">
        <f t="shared" si="289"/>
        <v>1</v>
      </c>
      <c r="D9248" t="s">
        <v>11</v>
      </c>
      <c r="E9248">
        <v>48</v>
      </c>
      <c r="F9248">
        <v>569058</v>
      </c>
      <c r="G9248">
        <v>10559</v>
      </c>
    </row>
    <row r="9249" spans="1:7">
      <c r="A9249" s="2">
        <v>44060</v>
      </c>
      <c r="B9249" s="2">
        <f t="shared" si="288"/>
        <v>44074</v>
      </c>
      <c r="C9249" s="3">
        <f t="shared" si="289"/>
        <v>1</v>
      </c>
      <c r="D9249" t="s">
        <v>13</v>
      </c>
      <c r="E9249">
        <v>49</v>
      </c>
      <c r="F9249">
        <v>46936</v>
      </c>
      <c r="G9249">
        <v>366</v>
      </c>
    </row>
    <row r="9250" spans="1:7">
      <c r="A9250" s="2">
        <v>44060</v>
      </c>
      <c r="B9250" s="2">
        <f t="shared" si="288"/>
        <v>44074</v>
      </c>
      <c r="C9250" s="3">
        <f t="shared" si="289"/>
        <v>1</v>
      </c>
      <c r="D9250" t="s">
        <v>36</v>
      </c>
      <c r="E9250">
        <v>50</v>
      </c>
      <c r="F9250">
        <v>1527</v>
      </c>
      <c r="G9250">
        <v>58</v>
      </c>
    </row>
    <row r="9251" spans="1:7">
      <c r="A9251" s="2">
        <v>44060</v>
      </c>
      <c r="B9251" s="2">
        <f t="shared" si="288"/>
        <v>44074</v>
      </c>
      <c r="C9251" s="3">
        <f t="shared" si="289"/>
        <v>1</v>
      </c>
      <c r="D9251" t="s">
        <v>56</v>
      </c>
      <c r="E9251">
        <v>78</v>
      </c>
      <c r="F9251">
        <v>760</v>
      </c>
      <c r="G9251">
        <v>9</v>
      </c>
    </row>
    <row r="9252" spans="1:7">
      <c r="A9252" s="2">
        <v>44060</v>
      </c>
      <c r="B9252" s="2">
        <f t="shared" si="288"/>
        <v>44074</v>
      </c>
      <c r="C9252" s="3">
        <f t="shared" si="289"/>
        <v>1</v>
      </c>
      <c r="D9252" t="s">
        <v>37</v>
      </c>
      <c r="E9252">
        <v>51</v>
      </c>
      <c r="F9252">
        <v>107421</v>
      </c>
      <c r="G9252">
        <v>2385</v>
      </c>
    </row>
    <row r="9253" spans="1:7">
      <c r="A9253" s="2">
        <v>44060</v>
      </c>
      <c r="B9253" s="2">
        <f t="shared" si="288"/>
        <v>44074</v>
      </c>
      <c r="C9253" s="3">
        <f t="shared" si="289"/>
        <v>1</v>
      </c>
      <c r="D9253" t="s">
        <v>5</v>
      </c>
      <c r="E9253">
        <v>53</v>
      </c>
      <c r="F9253">
        <v>70509</v>
      </c>
      <c r="G9253">
        <v>1869</v>
      </c>
    </row>
    <row r="9254" spans="1:7">
      <c r="A9254" s="2">
        <v>44060</v>
      </c>
      <c r="B9254" s="2">
        <f t="shared" si="288"/>
        <v>44074</v>
      </c>
      <c r="C9254" s="3">
        <f t="shared" si="289"/>
        <v>1</v>
      </c>
      <c r="D9254" t="s">
        <v>58</v>
      </c>
      <c r="E9254">
        <v>54</v>
      </c>
      <c r="F9254">
        <v>8632</v>
      </c>
      <c r="G9254">
        <v>160</v>
      </c>
    </row>
    <row r="9255" spans="1:7">
      <c r="A9255" s="2">
        <v>44060</v>
      </c>
      <c r="B9255" s="2">
        <f t="shared" si="288"/>
        <v>44074</v>
      </c>
      <c r="C9255" s="3">
        <f t="shared" si="289"/>
        <v>1</v>
      </c>
      <c r="D9255" t="s">
        <v>10</v>
      </c>
      <c r="E9255">
        <v>55</v>
      </c>
      <c r="F9255">
        <v>70796</v>
      </c>
      <c r="G9255">
        <v>1050</v>
      </c>
    </row>
    <row r="9256" spans="1:7">
      <c r="A9256" s="2">
        <v>44060</v>
      </c>
      <c r="B9256" s="2">
        <f t="shared" si="288"/>
        <v>44074</v>
      </c>
      <c r="C9256" s="3">
        <f t="shared" si="289"/>
        <v>1</v>
      </c>
      <c r="D9256" t="s">
        <v>49</v>
      </c>
      <c r="E9256">
        <v>56</v>
      </c>
      <c r="F9256">
        <v>3331</v>
      </c>
      <c r="G9256">
        <v>33</v>
      </c>
    </row>
    <row r="9257" spans="1:7">
      <c r="A9257" s="2">
        <v>44061</v>
      </c>
      <c r="B9257" s="2">
        <f t="shared" si="288"/>
        <v>44074</v>
      </c>
      <c r="C9257" s="3">
        <f t="shared" si="289"/>
        <v>1</v>
      </c>
      <c r="D9257" t="s">
        <v>52</v>
      </c>
      <c r="E9257">
        <v>1</v>
      </c>
      <c r="F9257">
        <v>110361</v>
      </c>
      <c r="G9257">
        <v>1936</v>
      </c>
    </row>
    <row r="9258" spans="1:7">
      <c r="A9258" s="2">
        <v>44061</v>
      </c>
      <c r="B9258" s="2">
        <f t="shared" si="288"/>
        <v>44074</v>
      </c>
      <c r="C9258" s="3">
        <f t="shared" si="289"/>
        <v>1</v>
      </c>
      <c r="D9258" t="s">
        <v>50</v>
      </c>
      <c r="E9258">
        <v>2</v>
      </c>
      <c r="F9258">
        <v>5175</v>
      </c>
      <c r="G9258">
        <v>27</v>
      </c>
    </row>
    <row r="9259" spans="1:7">
      <c r="A9259" s="2">
        <v>44061</v>
      </c>
      <c r="B9259" s="2">
        <f t="shared" si="288"/>
        <v>44074</v>
      </c>
      <c r="C9259" s="3">
        <f t="shared" si="289"/>
        <v>1</v>
      </c>
      <c r="D9259" t="s">
        <v>8</v>
      </c>
      <c r="E9259">
        <v>4</v>
      </c>
      <c r="F9259">
        <v>194931</v>
      </c>
      <c r="G9259">
        <v>4535</v>
      </c>
    </row>
    <row r="9260" spans="1:7">
      <c r="A9260" s="2">
        <v>44061</v>
      </c>
      <c r="B9260" s="2">
        <f t="shared" si="288"/>
        <v>44074</v>
      </c>
      <c r="C9260" s="3">
        <f t="shared" si="289"/>
        <v>1</v>
      </c>
      <c r="D9260" t="s">
        <v>44</v>
      </c>
      <c r="E9260">
        <v>5</v>
      </c>
      <c r="F9260">
        <v>53487</v>
      </c>
      <c r="G9260">
        <v>619</v>
      </c>
    </row>
    <row r="9261" spans="1:7">
      <c r="A9261" s="2">
        <v>44061</v>
      </c>
      <c r="B9261" s="2">
        <f t="shared" si="288"/>
        <v>44074</v>
      </c>
      <c r="C9261" s="3">
        <f t="shared" si="289"/>
        <v>1</v>
      </c>
      <c r="D9261" t="s">
        <v>7</v>
      </c>
      <c r="E9261">
        <v>6</v>
      </c>
      <c r="F9261">
        <v>640499</v>
      </c>
      <c r="G9261">
        <v>11523</v>
      </c>
    </row>
    <row r="9262" spans="1:7">
      <c r="A9262" s="2">
        <v>44061</v>
      </c>
      <c r="B9262" s="2">
        <f t="shared" si="288"/>
        <v>44074</v>
      </c>
      <c r="C9262" s="3">
        <f t="shared" si="289"/>
        <v>1</v>
      </c>
      <c r="D9262" t="s">
        <v>22</v>
      </c>
      <c r="E9262">
        <v>8</v>
      </c>
      <c r="F9262">
        <v>53674</v>
      </c>
      <c r="G9262">
        <v>1906</v>
      </c>
    </row>
    <row r="9263" spans="1:7">
      <c r="A9263" s="2">
        <v>44061</v>
      </c>
      <c r="B9263" s="2">
        <f t="shared" si="288"/>
        <v>44074</v>
      </c>
      <c r="C9263" s="3">
        <f t="shared" si="289"/>
        <v>1</v>
      </c>
      <c r="D9263" t="s">
        <v>38</v>
      </c>
      <c r="E9263">
        <v>9</v>
      </c>
      <c r="F9263">
        <v>51255</v>
      </c>
      <c r="G9263">
        <v>4456</v>
      </c>
    </row>
    <row r="9264" spans="1:7">
      <c r="A9264" s="2">
        <v>44061</v>
      </c>
      <c r="B9264" s="2">
        <f t="shared" si="288"/>
        <v>44074</v>
      </c>
      <c r="C9264" s="3">
        <f t="shared" si="289"/>
        <v>1</v>
      </c>
      <c r="D9264" t="s">
        <v>45</v>
      </c>
      <c r="E9264">
        <v>10</v>
      </c>
      <c r="F9264">
        <v>16593</v>
      </c>
      <c r="G9264">
        <v>593</v>
      </c>
    </row>
    <row r="9265" spans="1:7">
      <c r="A9265" s="2">
        <v>44061</v>
      </c>
      <c r="B9265" s="2">
        <f t="shared" si="288"/>
        <v>44074</v>
      </c>
      <c r="C9265" s="3">
        <f t="shared" si="289"/>
        <v>1</v>
      </c>
      <c r="D9265" t="s">
        <v>33</v>
      </c>
      <c r="E9265">
        <v>11</v>
      </c>
      <c r="F9265">
        <v>13325</v>
      </c>
      <c r="G9265">
        <v>599</v>
      </c>
    </row>
    <row r="9266" spans="1:7">
      <c r="A9266" s="2">
        <v>44061</v>
      </c>
      <c r="B9266" s="2">
        <f t="shared" si="288"/>
        <v>44074</v>
      </c>
      <c r="C9266" s="3">
        <f t="shared" si="289"/>
        <v>1</v>
      </c>
      <c r="D9266" t="s">
        <v>15</v>
      </c>
      <c r="E9266">
        <v>12</v>
      </c>
      <c r="F9266">
        <v>579924</v>
      </c>
      <c r="G9266">
        <v>9757</v>
      </c>
    </row>
    <row r="9267" spans="1:7">
      <c r="A9267" s="2">
        <v>44061</v>
      </c>
      <c r="B9267" s="2">
        <f t="shared" si="288"/>
        <v>44074</v>
      </c>
      <c r="C9267" s="3">
        <f t="shared" si="289"/>
        <v>1</v>
      </c>
      <c r="D9267" t="s">
        <v>18</v>
      </c>
      <c r="E9267">
        <v>13</v>
      </c>
      <c r="F9267">
        <v>224681</v>
      </c>
      <c r="G9267">
        <v>4691</v>
      </c>
    </row>
    <row r="9268" spans="1:7">
      <c r="A9268" s="2">
        <v>44061</v>
      </c>
      <c r="B9268" s="2">
        <f t="shared" si="288"/>
        <v>44074</v>
      </c>
      <c r="C9268" s="3">
        <f t="shared" si="289"/>
        <v>1</v>
      </c>
      <c r="D9268" t="s">
        <v>57</v>
      </c>
      <c r="E9268">
        <v>66</v>
      </c>
      <c r="F9268">
        <v>1546</v>
      </c>
      <c r="G9268">
        <v>6</v>
      </c>
    </row>
    <row r="9269" spans="1:7">
      <c r="A9269" s="2">
        <v>44061</v>
      </c>
      <c r="B9269" s="2">
        <f t="shared" si="288"/>
        <v>44074</v>
      </c>
      <c r="C9269" s="3">
        <f t="shared" si="289"/>
        <v>1</v>
      </c>
      <c r="D9269" t="s">
        <v>26</v>
      </c>
      <c r="E9269">
        <v>15</v>
      </c>
      <c r="F9269">
        <v>5326</v>
      </c>
      <c r="G9269">
        <v>40</v>
      </c>
    </row>
    <row r="9270" spans="1:7">
      <c r="A9270" s="2">
        <v>44061</v>
      </c>
      <c r="B9270" s="2">
        <f t="shared" si="288"/>
        <v>44074</v>
      </c>
      <c r="C9270" s="3">
        <f t="shared" si="289"/>
        <v>1</v>
      </c>
      <c r="D9270" t="s">
        <v>53</v>
      </c>
      <c r="E9270">
        <v>16</v>
      </c>
      <c r="F9270">
        <v>28486</v>
      </c>
      <c r="G9270">
        <v>283</v>
      </c>
    </row>
    <row r="9271" spans="1:7">
      <c r="A9271" s="2">
        <v>44061</v>
      </c>
      <c r="B9271" s="2">
        <f t="shared" si="288"/>
        <v>44074</v>
      </c>
      <c r="C9271" s="3">
        <f t="shared" si="289"/>
        <v>1</v>
      </c>
      <c r="D9271" t="s">
        <v>6</v>
      </c>
      <c r="E9271">
        <v>17</v>
      </c>
      <c r="F9271">
        <v>211806</v>
      </c>
      <c r="G9271">
        <v>8017</v>
      </c>
    </row>
    <row r="9272" spans="1:7">
      <c r="A9272" s="2">
        <v>44061</v>
      </c>
      <c r="B9272" s="2">
        <f t="shared" si="288"/>
        <v>44074</v>
      </c>
      <c r="C9272" s="3">
        <f t="shared" si="289"/>
        <v>1</v>
      </c>
      <c r="D9272" t="s">
        <v>27</v>
      </c>
      <c r="E9272">
        <v>18</v>
      </c>
      <c r="F9272">
        <v>83799</v>
      </c>
      <c r="G9272">
        <v>3165</v>
      </c>
    </row>
    <row r="9273" spans="1:7">
      <c r="A9273" s="2">
        <v>44061</v>
      </c>
      <c r="B9273" s="2">
        <f t="shared" si="288"/>
        <v>44074</v>
      </c>
      <c r="C9273" s="3">
        <f t="shared" si="289"/>
        <v>1</v>
      </c>
      <c r="D9273" t="s">
        <v>39</v>
      </c>
      <c r="E9273">
        <v>19</v>
      </c>
      <c r="F9273">
        <v>53201</v>
      </c>
      <c r="G9273">
        <v>1002</v>
      </c>
    </row>
    <row r="9274" spans="1:7">
      <c r="A9274" s="2">
        <v>44061</v>
      </c>
      <c r="B9274" s="2">
        <f t="shared" si="288"/>
        <v>44074</v>
      </c>
      <c r="C9274" s="3">
        <f t="shared" si="289"/>
        <v>1</v>
      </c>
      <c r="D9274" t="s">
        <v>34</v>
      </c>
      <c r="E9274">
        <v>20</v>
      </c>
      <c r="F9274">
        <v>35632</v>
      </c>
      <c r="G9274">
        <v>415</v>
      </c>
    </row>
    <row r="9275" spans="1:7">
      <c r="A9275" s="2">
        <v>44061</v>
      </c>
      <c r="B9275" s="2">
        <f t="shared" si="288"/>
        <v>44074</v>
      </c>
      <c r="C9275" s="3">
        <f t="shared" si="289"/>
        <v>1</v>
      </c>
      <c r="D9275" t="s">
        <v>28</v>
      </c>
      <c r="E9275">
        <v>21</v>
      </c>
      <c r="F9275">
        <v>42270</v>
      </c>
      <c r="G9275">
        <v>858</v>
      </c>
    </row>
    <row r="9276" spans="1:7">
      <c r="A9276" s="2">
        <v>44061</v>
      </c>
      <c r="B9276" s="2">
        <f t="shared" si="288"/>
        <v>44074</v>
      </c>
      <c r="C9276" s="3">
        <f t="shared" si="289"/>
        <v>1</v>
      </c>
      <c r="D9276" t="s">
        <v>40</v>
      </c>
      <c r="E9276">
        <v>22</v>
      </c>
      <c r="F9276">
        <v>139248</v>
      </c>
      <c r="G9276">
        <v>4554</v>
      </c>
    </row>
    <row r="9277" spans="1:7">
      <c r="A9277" s="2">
        <v>44061</v>
      </c>
      <c r="B9277" s="2">
        <f t="shared" si="288"/>
        <v>44074</v>
      </c>
      <c r="C9277" s="3">
        <f t="shared" si="289"/>
        <v>1</v>
      </c>
      <c r="D9277" t="s">
        <v>51</v>
      </c>
      <c r="E9277">
        <v>23</v>
      </c>
      <c r="F9277">
        <v>4213</v>
      </c>
      <c r="G9277">
        <v>127</v>
      </c>
    </row>
    <row r="9278" spans="1:7">
      <c r="A9278" s="2">
        <v>44061</v>
      </c>
      <c r="B9278" s="2">
        <f t="shared" si="288"/>
        <v>44074</v>
      </c>
      <c r="C9278" s="3">
        <f t="shared" si="289"/>
        <v>1</v>
      </c>
      <c r="D9278" t="s">
        <v>23</v>
      </c>
      <c r="E9278">
        <v>24</v>
      </c>
      <c r="F9278">
        <v>101780</v>
      </c>
      <c r="G9278">
        <v>3650</v>
      </c>
    </row>
    <row r="9279" spans="1:7">
      <c r="A9279" s="2">
        <v>44061</v>
      </c>
      <c r="B9279" s="2">
        <f t="shared" si="288"/>
        <v>44074</v>
      </c>
      <c r="C9279" s="3">
        <f t="shared" si="289"/>
        <v>1</v>
      </c>
      <c r="D9279" t="s">
        <v>9</v>
      </c>
      <c r="E9279">
        <v>25</v>
      </c>
      <c r="F9279">
        <v>124063</v>
      </c>
      <c r="G9279">
        <v>8848</v>
      </c>
    </row>
    <row r="9280" spans="1:7">
      <c r="A9280" s="2">
        <v>44061</v>
      </c>
      <c r="B9280" s="2">
        <f t="shared" si="288"/>
        <v>44074</v>
      </c>
      <c r="C9280" s="3">
        <f t="shared" si="289"/>
        <v>1</v>
      </c>
      <c r="D9280" t="s">
        <v>42</v>
      </c>
      <c r="E9280">
        <v>26</v>
      </c>
      <c r="F9280">
        <v>103527</v>
      </c>
      <c r="G9280">
        <v>6607</v>
      </c>
    </row>
    <row r="9281" spans="1:7">
      <c r="A9281" s="2">
        <v>44061</v>
      </c>
      <c r="B9281" s="2">
        <f t="shared" si="288"/>
        <v>44074</v>
      </c>
      <c r="C9281" s="3">
        <f t="shared" si="289"/>
        <v>1</v>
      </c>
      <c r="D9281" t="s">
        <v>29</v>
      </c>
      <c r="E9281">
        <v>27</v>
      </c>
      <c r="F9281">
        <v>66107</v>
      </c>
      <c r="G9281">
        <v>1767</v>
      </c>
    </row>
    <row r="9282" spans="1:7">
      <c r="A9282" s="2">
        <v>44061</v>
      </c>
      <c r="B9282" s="2">
        <f t="shared" si="288"/>
        <v>44074</v>
      </c>
      <c r="C9282" s="3">
        <f t="shared" si="289"/>
        <v>1</v>
      </c>
      <c r="D9282" t="s">
        <v>46</v>
      </c>
      <c r="E9282">
        <v>28</v>
      </c>
      <c r="F9282">
        <v>73207</v>
      </c>
      <c r="G9282">
        <v>2128</v>
      </c>
    </row>
    <row r="9283" spans="1:7">
      <c r="A9283" s="2">
        <v>44061</v>
      </c>
      <c r="B9283" s="2">
        <f t="shared" si="288"/>
        <v>44074</v>
      </c>
      <c r="C9283" s="3">
        <f t="shared" si="289"/>
        <v>1</v>
      </c>
      <c r="D9283" t="s">
        <v>35</v>
      </c>
      <c r="E9283">
        <v>29</v>
      </c>
      <c r="F9283">
        <v>70759</v>
      </c>
      <c r="G9283">
        <v>1477</v>
      </c>
    </row>
    <row r="9284" spans="1:7">
      <c r="A9284" s="2">
        <v>44061</v>
      </c>
      <c r="B9284" s="2">
        <f t="shared" ref="B9284:B9347" si="290">EOMONTH(A9284,0)</f>
        <v>44074</v>
      </c>
      <c r="C9284" s="3">
        <f t="shared" ref="C9284:C9347" si="291">IF(A9284=B9284,0,1)</f>
        <v>1</v>
      </c>
      <c r="D9284" t="s">
        <v>54</v>
      </c>
      <c r="E9284">
        <v>30</v>
      </c>
      <c r="F9284">
        <v>5867</v>
      </c>
      <c r="G9284">
        <v>84</v>
      </c>
    </row>
    <row r="9285" spans="1:7">
      <c r="A9285" s="2">
        <v>44061</v>
      </c>
      <c r="B9285" s="2">
        <f t="shared" si="290"/>
        <v>44074</v>
      </c>
      <c r="C9285" s="3">
        <f t="shared" si="291"/>
        <v>1</v>
      </c>
      <c r="D9285" t="s">
        <v>12</v>
      </c>
      <c r="E9285">
        <v>31</v>
      </c>
      <c r="F9285">
        <v>30825</v>
      </c>
      <c r="G9285">
        <v>370</v>
      </c>
    </row>
    <row r="9286" spans="1:7">
      <c r="A9286" s="2">
        <v>44061</v>
      </c>
      <c r="B9286" s="2">
        <f t="shared" si="290"/>
        <v>44074</v>
      </c>
      <c r="C9286" s="3">
        <f t="shared" si="291"/>
        <v>1</v>
      </c>
      <c r="D9286" t="s">
        <v>24</v>
      </c>
      <c r="E9286">
        <v>32</v>
      </c>
      <c r="F9286">
        <v>62752</v>
      </c>
      <c r="G9286">
        <v>1102</v>
      </c>
    </row>
    <row r="9287" spans="1:7">
      <c r="A9287" s="2">
        <v>44061</v>
      </c>
      <c r="B9287" s="2">
        <f t="shared" si="290"/>
        <v>44074</v>
      </c>
      <c r="C9287" s="3">
        <f t="shared" si="291"/>
        <v>1</v>
      </c>
      <c r="D9287" t="s">
        <v>19</v>
      </c>
      <c r="E9287">
        <v>33</v>
      </c>
      <c r="F9287">
        <v>7017</v>
      </c>
      <c r="G9287">
        <v>424</v>
      </c>
    </row>
    <row r="9288" spans="1:7">
      <c r="A9288" s="2">
        <v>44061</v>
      </c>
      <c r="B9288" s="2">
        <f t="shared" si="290"/>
        <v>44074</v>
      </c>
      <c r="C9288" s="3">
        <f t="shared" si="291"/>
        <v>1</v>
      </c>
      <c r="D9288" t="s">
        <v>21</v>
      </c>
      <c r="E9288">
        <v>34</v>
      </c>
      <c r="F9288">
        <v>189937</v>
      </c>
      <c r="G9288">
        <v>15925</v>
      </c>
    </row>
    <row r="9289" spans="1:7">
      <c r="A9289" s="2">
        <v>44061</v>
      </c>
      <c r="B9289" s="2">
        <f t="shared" si="290"/>
        <v>44074</v>
      </c>
      <c r="C9289" s="3">
        <f t="shared" si="291"/>
        <v>1</v>
      </c>
      <c r="D9289" t="s">
        <v>47</v>
      </c>
      <c r="E9289">
        <v>35</v>
      </c>
      <c r="F9289">
        <v>23579</v>
      </c>
      <c r="G9289">
        <v>723</v>
      </c>
    </row>
    <row r="9290" spans="1:7">
      <c r="A9290" s="2">
        <v>44061</v>
      </c>
      <c r="B9290" s="2">
        <f t="shared" si="290"/>
        <v>44074</v>
      </c>
      <c r="C9290" s="3">
        <f t="shared" si="291"/>
        <v>1</v>
      </c>
      <c r="D9290" t="s">
        <v>16</v>
      </c>
      <c r="E9290">
        <v>36</v>
      </c>
      <c r="F9290">
        <v>431298</v>
      </c>
      <c r="G9290">
        <v>32446</v>
      </c>
    </row>
    <row r="9291" spans="1:7">
      <c r="A9291" s="2">
        <v>44061</v>
      </c>
      <c r="B9291" s="2">
        <f t="shared" si="290"/>
        <v>44074</v>
      </c>
      <c r="C9291" s="3">
        <f t="shared" si="291"/>
        <v>1</v>
      </c>
      <c r="D9291" t="s">
        <v>20</v>
      </c>
      <c r="E9291">
        <v>37</v>
      </c>
      <c r="F9291">
        <v>147141</v>
      </c>
      <c r="G9291">
        <v>2425</v>
      </c>
    </row>
    <row r="9292" spans="1:7">
      <c r="A9292" s="2">
        <v>44061</v>
      </c>
      <c r="B9292" s="2">
        <f t="shared" si="290"/>
        <v>44074</v>
      </c>
      <c r="C9292" s="3">
        <f t="shared" si="291"/>
        <v>1</v>
      </c>
      <c r="D9292" t="s">
        <v>48</v>
      </c>
      <c r="E9292">
        <v>38</v>
      </c>
      <c r="F9292">
        <v>8786</v>
      </c>
      <c r="G9292">
        <v>132</v>
      </c>
    </row>
    <row r="9293" spans="1:7">
      <c r="A9293" s="2">
        <v>44061</v>
      </c>
      <c r="B9293" s="2">
        <f t="shared" si="290"/>
        <v>44074</v>
      </c>
      <c r="C9293" s="3">
        <f t="shared" si="291"/>
        <v>1</v>
      </c>
      <c r="D9293" t="s">
        <v>59</v>
      </c>
      <c r="E9293">
        <v>69</v>
      </c>
      <c r="F9293">
        <v>54</v>
      </c>
      <c r="G9293">
        <v>2</v>
      </c>
    </row>
    <row r="9294" spans="1:7">
      <c r="A9294" s="2">
        <v>44061</v>
      </c>
      <c r="B9294" s="2">
        <f t="shared" si="290"/>
        <v>44074</v>
      </c>
      <c r="C9294" s="3">
        <f t="shared" si="291"/>
        <v>1</v>
      </c>
      <c r="D9294" t="s">
        <v>41</v>
      </c>
      <c r="E9294">
        <v>39</v>
      </c>
      <c r="F9294">
        <v>109923</v>
      </c>
      <c r="G9294">
        <v>3871</v>
      </c>
    </row>
    <row r="9295" spans="1:7">
      <c r="A9295" s="2">
        <v>44061</v>
      </c>
      <c r="B9295" s="2">
        <f t="shared" si="290"/>
        <v>44074</v>
      </c>
      <c r="C9295" s="3">
        <f t="shared" si="291"/>
        <v>1</v>
      </c>
      <c r="D9295" t="s">
        <v>30</v>
      </c>
      <c r="E9295">
        <v>40</v>
      </c>
      <c r="F9295">
        <v>49326</v>
      </c>
      <c r="G9295">
        <v>682</v>
      </c>
    </row>
    <row r="9296" spans="1:7">
      <c r="A9296" s="2">
        <v>44061</v>
      </c>
      <c r="B9296" s="2">
        <f t="shared" si="290"/>
        <v>44074</v>
      </c>
      <c r="C9296" s="3">
        <f t="shared" si="291"/>
        <v>1</v>
      </c>
      <c r="D9296" t="s">
        <v>14</v>
      </c>
      <c r="E9296">
        <v>41</v>
      </c>
      <c r="F9296">
        <v>23685</v>
      </c>
      <c r="G9296">
        <v>399</v>
      </c>
    </row>
    <row r="9297" spans="1:7">
      <c r="A9297" s="2">
        <v>44061</v>
      </c>
      <c r="B9297" s="2">
        <f t="shared" si="290"/>
        <v>44074</v>
      </c>
      <c r="C9297" s="3">
        <f t="shared" si="291"/>
        <v>1</v>
      </c>
      <c r="D9297" t="s">
        <v>31</v>
      </c>
      <c r="E9297">
        <v>42</v>
      </c>
      <c r="F9297">
        <v>130286</v>
      </c>
      <c r="G9297">
        <v>7561</v>
      </c>
    </row>
    <row r="9298" spans="1:7">
      <c r="A9298" s="2">
        <v>44061</v>
      </c>
      <c r="B9298" s="2">
        <f t="shared" si="290"/>
        <v>44074</v>
      </c>
      <c r="C9298" s="3">
        <f t="shared" si="291"/>
        <v>1</v>
      </c>
      <c r="D9298" t="s">
        <v>55</v>
      </c>
      <c r="E9298">
        <v>72</v>
      </c>
      <c r="F9298">
        <v>27713</v>
      </c>
      <c r="G9298">
        <v>346</v>
      </c>
    </row>
    <row r="9299" spans="1:7">
      <c r="A9299" s="2">
        <v>44061</v>
      </c>
      <c r="B9299" s="2">
        <f t="shared" si="290"/>
        <v>44074</v>
      </c>
      <c r="C9299" s="3">
        <f t="shared" si="291"/>
        <v>1</v>
      </c>
      <c r="D9299" t="s">
        <v>17</v>
      </c>
      <c r="E9299">
        <v>44</v>
      </c>
      <c r="F9299">
        <v>20692</v>
      </c>
      <c r="G9299">
        <v>1024</v>
      </c>
    </row>
    <row r="9300" spans="1:7">
      <c r="A9300" s="2">
        <v>44061</v>
      </c>
      <c r="B9300" s="2">
        <f t="shared" si="290"/>
        <v>44074</v>
      </c>
      <c r="C9300" s="3">
        <f t="shared" si="291"/>
        <v>1</v>
      </c>
      <c r="D9300" t="s">
        <v>32</v>
      </c>
      <c r="E9300">
        <v>45</v>
      </c>
      <c r="F9300">
        <v>107672</v>
      </c>
      <c r="G9300">
        <v>2343</v>
      </c>
    </row>
    <row r="9301" spans="1:7">
      <c r="A9301" s="2">
        <v>44061</v>
      </c>
      <c r="B9301" s="2">
        <f t="shared" si="290"/>
        <v>44074</v>
      </c>
      <c r="C9301" s="3">
        <f t="shared" si="291"/>
        <v>1</v>
      </c>
      <c r="D9301" t="s">
        <v>43</v>
      </c>
      <c r="E9301">
        <v>46</v>
      </c>
      <c r="F9301">
        <v>10443</v>
      </c>
      <c r="G9301">
        <v>154</v>
      </c>
    </row>
    <row r="9302" spans="1:7">
      <c r="A9302" s="2">
        <v>44061</v>
      </c>
      <c r="B9302" s="2">
        <f t="shared" si="290"/>
        <v>44074</v>
      </c>
      <c r="C9302" s="3">
        <f t="shared" si="291"/>
        <v>1</v>
      </c>
      <c r="D9302" t="s">
        <v>25</v>
      </c>
      <c r="E9302">
        <v>47</v>
      </c>
      <c r="F9302">
        <v>132796</v>
      </c>
      <c r="G9302">
        <v>1410</v>
      </c>
    </row>
    <row r="9303" spans="1:7">
      <c r="A9303" s="2">
        <v>44061</v>
      </c>
      <c r="B9303" s="2">
        <f t="shared" si="290"/>
        <v>44074</v>
      </c>
      <c r="C9303" s="3">
        <f t="shared" si="291"/>
        <v>1</v>
      </c>
      <c r="D9303" t="s">
        <v>11</v>
      </c>
      <c r="E9303">
        <v>48</v>
      </c>
      <c r="F9303">
        <v>577220</v>
      </c>
      <c r="G9303">
        <v>10798</v>
      </c>
    </row>
    <row r="9304" spans="1:7">
      <c r="A9304" s="2">
        <v>44061</v>
      </c>
      <c r="B9304" s="2">
        <f t="shared" si="290"/>
        <v>44074</v>
      </c>
      <c r="C9304" s="3">
        <f t="shared" si="291"/>
        <v>1</v>
      </c>
      <c r="D9304" t="s">
        <v>13</v>
      </c>
      <c r="E9304">
        <v>49</v>
      </c>
      <c r="F9304">
        <v>47285</v>
      </c>
      <c r="G9304">
        <v>372</v>
      </c>
    </row>
    <row r="9305" spans="1:7">
      <c r="A9305" s="2">
        <v>44061</v>
      </c>
      <c r="B9305" s="2">
        <f t="shared" si="290"/>
        <v>44074</v>
      </c>
      <c r="C9305" s="3">
        <f t="shared" si="291"/>
        <v>1</v>
      </c>
      <c r="D9305" t="s">
        <v>36</v>
      </c>
      <c r="E9305">
        <v>50</v>
      </c>
      <c r="F9305">
        <v>1530</v>
      </c>
      <c r="G9305">
        <v>58</v>
      </c>
    </row>
    <row r="9306" spans="1:7">
      <c r="A9306" s="2">
        <v>44061</v>
      </c>
      <c r="B9306" s="2">
        <f t="shared" si="290"/>
        <v>44074</v>
      </c>
      <c r="C9306" s="3">
        <f t="shared" si="291"/>
        <v>1</v>
      </c>
      <c r="D9306" t="s">
        <v>56</v>
      </c>
      <c r="E9306">
        <v>78</v>
      </c>
      <c r="F9306">
        <v>796</v>
      </c>
      <c r="G9306">
        <v>9</v>
      </c>
    </row>
    <row r="9307" spans="1:7">
      <c r="A9307" s="2">
        <v>44061</v>
      </c>
      <c r="B9307" s="2">
        <f t="shared" si="290"/>
        <v>44074</v>
      </c>
      <c r="C9307" s="3">
        <f t="shared" si="291"/>
        <v>1</v>
      </c>
      <c r="D9307" t="s">
        <v>37</v>
      </c>
      <c r="E9307">
        <v>51</v>
      </c>
      <c r="F9307">
        <v>108282</v>
      </c>
      <c r="G9307">
        <v>2396</v>
      </c>
    </row>
    <row r="9308" spans="1:7">
      <c r="A9308" s="2">
        <v>44061</v>
      </c>
      <c r="B9308" s="2">
        <f t="shared" si="290"/>
        <v>44074</v>
      </c>
      <c r="C9308" s="3">
        <f t="shared" si="291"/>
        <v>1</v>
      </c>
      <c r="D9308" t="s">
        <v>5</v>
      </c>
      <c r="E9308">
        <v>53</v>
      </c>
      <c r="F9308">
        <v>71032</v>
      </c>
      <c r="G9308">
        <v>1895</v>
      </c>
    </row>
    <row r="9309" spans="1:7">
      <c r="A9309" s="2">
        <v>44061</v>
      </c>
      <c r="B9309" s="2">
        <f t="shared" si="290"/>
        <v>44074</v>
      </c>
      <c r="C9309" s="3">
        <f t="shared" si="291"/>
        <v>1</v>
      </c>
      <c r="D9309" t="s">
        <v>58</v>
      </c>
      <c r="E9309">
        <v>54</v>
      </c>
      <c r="F9309">
        <v>8731</v>
      </c>
      <c r="G9309">
        <v>164</v>
      </c>
    </row>
    <row r="9310" spans="1:7">
      <c r="A9310" s="2">
        <v>44061</v>
      </c>
      <c r="B9310" s="2">
        <f t="shared" si="290"/>
        <v>44074</v>
      </c>
      <c r="C9310" s="3">
        <f t="shared" si="291"/>
        <v>1</v>
      </c>
      <c r="D9310" t="s">
        <v>10</v>
      </c>
      <c r="E9310">
        <v>55</v>
      </c>
      <c r="F9310">
        <v>71517</v>
      </c>
      <c r="G9310">
        <v>1063</v>
      </c>
    </row>
    <row r="9311" spans="1:7">
      <c r="A9311" s="2">
        <v>44061</v>
      </c>
      <c r="B9311" s="2">
        <f t="shared" si="290"/>
        <v>44074</v>
      </c>
      <c r="C9311" s="3">
        <f t="shared" si="291"/>
        <v>1</v>
      </c>
      <c r="D9311" t="s">
        <v>49</v>
      </c>
      <c r="E9311">
        <v>56</v>
      </c>
      <c r="F9311">
        <v>3360</v>
      </c>
      <c r="G9311">
        <v>34</v>
      </c>
    </row>
    <row r="9312" spans="1:7">
      <c r="A9312" s="2">
        <v>44062</v>
      </c>
      <c r="B9312" s="2">
        <f t="shared" si="290"/>
        <v>44074</v>
      </c>
      <c r="C9312" s="3">
        <f t="shared" si="291"/>
        <v>1</v>
      </c>
      <c r="D9312" t="s">
        <v>52</v>
      </c>
      <c r="E9312">
        <v>1</v>
      </c>
      <c r="F9312">
        <v>111478</v>
      </c>
      <c r="G9312">
        <v>1944</v>
      </c>
    </row>
    <row r="9313" spans="1:7">
      <c r="A9313" s="2">
        <v>44062</v>
      </c>
      <c r="B9313" s="2">
        <f t="shared" si="290"/>
        <v>44074</v>
      </c>
      <c r="C9313" s="3">
        <f t="shared" si="291"/>
        <v>1</v>
      </c>
      <c r="D9313" t="s">
        <v>50</v>
      </c>
      <c r="E9313">
        <v>2</v>
      </c>
      <c r="F9313">
        <v>5245</v>
      </c>
      <c r="G9313">
        <v>27</v>
      </c>
    </row>
    <row r="9314" spans="1:7">
      <c r="A9314" s="2">
        <v>44062</v>
      </c>
      <c r="B9314" s="2">
        <f t="shared" si="290"/>
        <v>44074</v>
      </c>
      <c r="C9314" s="3">
        <f t="shared" si="291"/>
        <v>1</v>
      </c>
      <c r="D9314" t="s">
        <v>8</v>
      </c>
      <c r="E9314">
        <v>4</v>
      </c>
      <c r="F9314">
        <v>195568</v>
      </c>
      <c r="G9314">
        <v>4643</v>
      </c>
    </row>
    <row r="9315" spans="1:7">
      <c r="A9315" s="2">
        <v>44062</v>
      </c>
      <c r="B9315" s="2">
        <f t="shared" si="290"/>
        <v>44074</v>
      </c>
      <c r="C9315" s="3">
        <f t="shared" si="291"/>
        <v>1</v>
      </c>
      <c r="D9315" t="s">
        <v>44</v>
      </c>
      <c r="E9315">
        <v>5</v>
      </c>
      <c r="F9315">
        <v>54216</v>
      </c>
      <c r="G9315">
        <v>631</v>
      </c>
    </row>
    <row r="9316" spans="1:7">
      <c r="A9316" s="2">
        <v>44062</v>
      </c>
      <c r="B9316" s="2">
        <f t="shared" si="290"/>
        <v>44074</v>
      </c>
      <c r="C9316" s="3">
        <f t="shared" si="291"/>
        <v>1</v>
      </c>
      <c r="D9316" t="s">
        <v>7</v>
      </c>
      <c r="E9316">
        <v>6</v>
      </c>
      <c r="F9316">
        <v>646742</v>
      </c>
      <c r="G9316">
        <v>11686</v>
      </c>
    </row>
    <row r="9317" spans="1:7">
      <c r="A9317" s="2">
        <v>44062</v>
      </c>
      <c r="B9317" s="2">
        <f t="shared" si="290"/>
        <v>44074</v>
      </c>
      <c r="C9317" s="3">
        <f t="shared" si="291"/>
        <v>1</v>
      </c>
      <c r="D9317" t="s">
        <v>22</v>
      </c>
      <c r="E9317">
        <v>8</v>
      </c>
      <c r="F9317">
        <v>53943</v>
      </c>
      <c r="G9317">
        <v>1906</v>
      </c>
    </row>
    <row r="9318" spans="1:7">
      <c r="A9318" s="2">
        <v>44062</v>
      </c>
      <c r="B9318" s="2">
        <f t="shared" si="290"/>
        <v>44074</v>
      </c>
      <c r="C9318" s="3">
        <f t="shared" si="291"/>
        <v>1</v>
      </c>
      <c r="D9318" t="s">
        <v>38</v>
      </c>
      <c r="E9318">
        <v>9</v>
      </c>
      <c r="F9318">
        <v>51314</v>
      </c>
      <c r="G9318">
        <v>4457</v>
      </c>
    </row>
    <row r="9319" spans="1:7">
      <c r="A9319" s="2">
        <v>44062</v>
      </c>
      <c r="B9319" s="2">
        <f t="shared" si="290"/>
        <v>44074</v>
      </c>
      <c r="C9319" s="3">
        <f t="shared" si="291"/>
        <v>1</v>
      </c>
      <c r="D9319" t="s">
        <v>45</v>
      </c>
      <c r="E9319">
        <v>10</v>
      </c>
      <c r="F9319">
        <v>16643</v>
      </c>
      <c r="G9319">
        <v>595</v>
      </c>
    </row>
    <row r="9320" spans="1:7">
      <c r="A9320" s="2">
        <v>44062</v>
      </c>
      <c r="B9320" s="2">
        <f t="shared" si="290"/>
        <v>44074</v>
      </c>
      <c r="C9320" s="3">
        <f t="shared" si="291"/>
        <v>1</v>
      </c>
      <c r="D9320" t="s">
        <v>33</v>
      </c>
      <c r="E9320">
        <v>11</v>
      </c>
      <c r="F9320">
        <v>13354</v>
      </c>
      <c r="G9320">
        <v>600</v>
      </c>
    </row>
    <row r="9321" spans="1:7">
      <c r="A9321" s="2">
        <v>44062</v>
      </c>
      <c r="B9321" s="2">
        <f t="shared" si="290"/>
        <v>44074</v>
      </c>
      <c r="C9321" s="3">
        <f t="shared" si="291"/>
        <v>1</v>
      </c>
      <c r="D9321" t="s">
        <v>15</v>
      </c>
      <c r="E9321">
        <v>12</v>
      </c>
      <c r="F9321">
        <v>584039</v>
      </c>
      <c r="G9321">
        <v>9931</v>
      </c>
    </row>
    <row r="9322" spans="1:7">
      <c r="A9322" s="2">
        <v>44062</v>
      </c>
      <c r="B9322" s="2">
        <f t="shared" si="290"/>
        <v>44074</v>
      </c>
      <c r="C9322" s="3">
        <f t="shared" si="291"/>
        <v>1</v>
      </c>
      <c r="D9322" t="s">
        <v>18</v>
      </c>
      <c r="E9322">
        <v>13</v>
      </c>
      <c r="F9322">
        <v>227255</v>
      </c>
      <c r="G9322">
        <v>4744</v>
      </c>
    </row>
    <row r="9323" spans="1:7">
      <c r="A9323" s="2">
        <v>44062</v>
      </c>
      <c r="B9323" s="2">
        <f t="shared" si="290"/>
        <v>44074</v>
      </c>
      <c r="C9323" s="3">
        <f t="shared" si="291"/>
        <v>1</v>
      </c>
      <c r="D9323" t="s">
        <v>57</v>
      </c>
      <c r="E9323">
        <v>66</v>
      </c>
      <c r="F9323">
        <v>1568</v>
      </c>
      <c r="G9323">
        <v>6</v>
      </c>
    </row>
    <row r="9324" spans="1:7">
      <c r="A9324" s="2">
        <v>44062</v>
      </c>
      <c r="B9324" s="2">
        <f t="shared" si="290"/>
        <v>44074</v>
      </c>
      <c r="C9324" s="3">
        <f t="shared" si="291"/>
        <v>1</v>
      </c>
      <c r="D9324" t="s">
        <v>26</v>
      </c>
      <c r="E9324">
        <v>15</v>
      </c>
      <c r="F9324">
        <v>5586</v>
      </c>
      <c r="G9324">
        <v>41</v>
      </c>
    </row>
    <row r="9325" spans="1:7">
      <c r="A9325" s="2">
        <v>44062</v>
      </c>
      <c r="B9325" s="2">
        <f t="shared" si="290"/>
        <v>44074</v>
      </c>
      <c r="C9325" s="3">
        <f t="shared" si="291"/>
        <v>1</v>
      </c>
      <c r="D9325" t="s">
        <v>53</v>
      </c>
      <c r="E9325">
        <v>16</v>
      </c>
      <c r="F9325">
        <v>28829</v>
      </c>
      <c r="G9325">
        <v>292</v>
      </c>
    </row>
    <row r="9326" spans="1:7">
      <c r="A9326" s="2">
        <v>44062</v>
      </c>
      <c r="B9326" s="2">
        <f t="shared" si="290"/>
        <v>44074</v>
      </c>
      <c r="C9326" s="3">
        <f t="shared" si="291"/>
        <v>1</v>
      </c>
      <c r="D9326" t="s">
        <v>6</v>
      </c>
      <c r="E9326">
        <v>17</v>
      </c>
      <c r="F9326">
        <v>213888</v>
      </c>
      <c r="G9326">
        <v>8037</v>
      </c>
    </row>
    <row r="9327" spans="1:7">
      <c r="A9327" s="2">
        <v>44062</v>
      </c>
      <c r="B9327" s="2">
        <f t="shared" si="290"/>
        <v>44074</v>
      </c>
      <c r="C9327" s="3">
        <f t="shared" si="291"/>
        <v>1</v>
      </c>
      <c r="D9327" t="s">
        <v>27</v>
      </c>
      <c r="E9327">
        <v>18</v>
      </c>
      <c r="F9327">
        <v>84308</v>
      </c>
      <c r="G9327">
        <v>3180</v>
      </c>
    </row>
    <row r="9328" spans="1:7">
      <c r="A9328" s="2">
        <v>44062</v>
      </c>
      <c r="B9328" s="2">
        <f t="shared" si="290"/>
        <v>44074</v>
      </c>
      <c r="C9328" s="3">
        <f t="shared" si="291"/>
        <v>1</v>
      </c>
      <c r="D9328" t="s">
        <v>39</v>
      </c>
      <c r="E9328">
        <v>19</v>
      </c>
      <c r="F9328">
        <v>53541</v>
      </c>
      <c r="G9328">
        <v>1011</v>
      </c>
    </row>
    <row r="9329" spans="1:7">
      <c r="A9329" s="2">
        <v>44062</v>
      </c>
      <c r="B9329" s="2">
        <f t="shared" si="290"/>
        <v>44074</v>
      </c>
      <c r="C9329" s="3">
        <f t="shared" si="291"/>
        <v>1</v>
      </c>
      <c r="D9329" t="s">
        <v>34</v>
      </c>
      <c r="E9329">
        <v>20</v>
      </c>
      <c r="F9329">
        <v>36333</v>
      </c>
      <c r="G9329">
        <v>420</v>
      </c>
    </row>
    <row r="9330" spans="1:7">
      <c r="A9330" s="2">
        <v>44062</v>
      </c>
      <c r="B9330" s="2">
        <f t="shared" si="290"/>
        <v>44074</v>
      </c>
      <c r="C9330" s="3">
        <f t="shared" si="291"/>
        <v>1</v>
      </c>
      <c r="D9330" t="s">
        <v>28</v>
      </c>
      <c r="E9330">
        <v>21</v>
      </c>
      <c r="F9330">
        <v>42958</v>
      </c>
      <c r="G9330">
        <v>866</v>
      </c>
    </row>
    <row r="9331" spans="1:7">
      <c r="A9331" s="2">
        <v>44062</v>
      </c>
      <c r="B9331" s="2">
        <f t="shared" si="290"/>
        <v>44074</v>
      </c>
      <c r="C9331" s="3">
        <f t="shared" si="291"/>
        <v>1</v>
      </c>
      <c r="D9331" t="s">
        <v>40</v>
      </c>
      <c r="E9331">
        <v>22</v>
      </c>
      <c r="F9331">
        <v>140044</v>
      </c>
      <c r="G9331">
        <v>4609</v>
      </c>
    </row>
    <row r="9332" spans="1:7">
      <c r="A9332" s="2">
        <v>44062</v>
      </c>
      <c r="B9332" s="2">
        <f t="shared" si="290"/>
        <v>44074</v>
      </c>
      <c r="C9332" s="3">
        <f t="shared" si="291"/>
        <v>1</v>
      </c>
      <c r="D9332" t="s">
        <v>51</v>
      </c>
      <c r="E9332">
        <v>23</v>
      </c>
      <c r="F9332">
        <v>4234</v>
      </c>
      <c r="G9332">
        <v>127</v>
      </c>
    </row>
    <row r="9333" spans="1:7">
      <c r="A9333" s="2">
        <v>44062</v>
      </c>
      <c r="B9333" s="2">
        <f t="shared" si="290"/>
        <v>44074</v>
      </c>
      <c r="C9333" s="3">
        <f t="shared" si="291"/>
        <v>1</v>
      </c>
      <c r="D9333" t="s">
        <v>23</v>
      </c>
      <c r="E9333">
        <v>24</v>
      </c>
      <c r="F9333">
        <v>102215</v>
      </c>
      <c r="G9333">
        <v>3661</v>
      </c>
    </row>
    <row r="9334" spans="1:7">
      <c r="A9334" s="2">
        <v>44062</v>
      </c>
      <c r="B9334" s="2">
        <f t="shared" si="290"/>
        <v>44074</v>
      </c>
      <c r="C9334" s="3">
        <f t="shared" si="291"/>
        <v>1</v>
      </c>
      <c r="D9334" t="s">
        <v>9</v>
      </c>
      <c r="E9334">
        <v>25</v>
      </c>
      <c r="F9334">
        <v>124415</v>
      </c>
      <c r="G9334">
        <v>8876</v>
      </c>
    </row>
    <row r="9335" spans="1:7">
      <c r="A9335" s="2">
        <v>44062</v>
      </c>
      <c r="B9335" s="2">
        <f t="shared" si="290"/>
        <v>44074</v>
      </c>
      <c r="C9335" s="3">
        <f t="shared" si="291"/>
        <v>1</v>
      </c>
      <c r="D9335" t="s">
        <v>42</v>
      </c>
      <c r="E9335">
        <v>26</v>
      </c>
      <c r="F9335">
        <v>104235</v>
      </c>
      <c r="G9335">
        <v>6619</v>
      </c>
    </row>
    <row r="9336" spans="1:7">
      <c r="A9336" s="2">
        <v>44062</v>
      </c>
      <c r="B9336" s="2">
        <f t="shared" si="290"/>
        <v>44074</v>
      </c>
      <c r="C9336" s="3">
        <f t="shared" si="291"/>
        <v>1</v>
      </c>
      <c r="D9336" t="s">
        <v>29</v>
      </c>
      <c r="E9336">
        <v>27</v>
      </c>
      <c r="F9336">
        <v>66664</v>
      </c>
      <c r="G9336">
        <v>1784</v>
      </c>
    </row>
    <row r="9337" spans="1:7">
      <c r="A9337" s="2">
        <v>44062</v>
      </c>
      <c r="B9337" s="2">
        <f t="shared" si="290"/>
        <v>44074</v>
      </c>
      <c r="C9337" s="3">
        <f t="shared" si="291"/>
        <v>1</v>
      </c>
      <c r="D9337" t="s">
        <v>46</v>
      </c>
      <c r="E9337">
        <v>28</v>
      </c>
      <c r="F9337">
        <v>74555</v>
      </c>
      <c r="G9337">
        <v>2163</v>
      </c>
    </row>
    <row r="9338" spans="1:7">
      <c r="A9338" s="2">
        <v>44062</v>
      </c>
      <c r="B9338" s="2">
        <f t="shared" si="290"/>
        <v>44074</v>
      </c>
      <c r="C9338" s="3">
        <f t="shared" si="291"/>
        <v>1</v>
      </c>
      <c r="D9338" t="s">
        <v>35</v>
      </c>
      <c r="E9338">
        <v>29</v>
      </c>
      <c r="F9338">
        <v>71802</v>
      </c>
      <c r="G9338">
        <v>1490</v>
      </c>
    </row>
    <row r="9339" spans="1:7">
      <c r="A9339" s="2">
        <v>44062</v>
      </c>
      <c r="B9339" s="2">
        <f t="shared" si="290"/>
        <v>44074</v>
      </c>
      <c r="C9339" s="3">
        <f t="shared" si="291"/>
        <v>1</v>
      </c>
      <c r="D9339" t="s">
        <v>54</v>
      </c>
      <c r="E9339">
        <v>30</v>
      </c>
      <c r="F9339">
        <v>5976</v>
      </c>
      <c r="G9339">
        <v>84</v>
      </c>
    </row>
    <row r="9340" spans="1:7">
      <c r="A9340" s="2">
        <v>44062</v>
      </c>
      <c r="B9340" s="2">
        <f t="shared" si="290"/>
        <v>44074</v>
      </c>
      <c r="C9340" s="3">
        <f t="shared" si="291"/>
        <v>1</v>
      </c>
      <c r="D9340" t="s">
        <v>12</v>
      </c>
      <c r="E9340">
        <v>31</v>
      </c>
      <c r="F9340">
        <v>31040</v>
      </c>
      <c r="G9340">
        <v>373</v>
      </c>
    </row>
    <row r="9341" spans="1:7">
      <c r="A9341" s="2">
        <v>44062</v>
      </c>
      <c r="B9341" s="2">
        <f t="shared" si="290"/>
        <v>44074</v>
      </c>
      <c r="C9341" s="3">
        <f t="shared" si="291"/>
        <v>1</v>
      </c>
      <c r="D9341" t="s">
        <v>24</v>
      </c>
      <c r="E9341">
        <v>32</v>
      </c>
      <c r="F9341">
        <v>63127</v>
      </c>
      <c r="G9341">
        <v>1135</v>
      </c>
    </row>
    <row r="9342" spans="1:7">
      <c r="A9342" s="2">
        <v>44062</v>
      </c>
      <c r="B9342" s="2">
        <f t="shared" si="290"/>
        <v>44074</v>
      </c>
      <c r="C9342" s="3">
        <f t="shared" si="291"/>
        <v>1</v>
      </c>
      <c r="D9342" t="s">
        <v>19</v>
      </c>
      <c r="E9342">
        <v>33</v>
      </c>
      <c r="F9342">
        <v>7036</v>
      </c>
      <c r="G9342">
        <v>427</v>
      </c>
    </row>
    <row r="9343" spans="1:7">
      <c r="A9343" s="2">
        <v>44062</v>
      </c>
      <c r="B9343" s="2">
        <f t="shared" si="290"/>
        <v>44074</v>
      </c>
      <c r="C9343" s="3">
        <f t="shared" si="291"/>
        <v>1</v>
      </c>
      <c r="D9343" t="s">
        <v>21</v>
      </c>
      <c r="E9343">
        <v>34</v>
      </c>
      <c r="F9343">
        <v>190256</v>
      </c>
      <c r="G9343">
        <v>15926</v>
      </c>
    </row>
    <row r="9344" spans="1:7">
      <c r="A9344" s="2">
        <v>44062</v>
      </c>
      <c r="B9344" s="2">
        <f t="shared" si="290"/>
        <v>44074</v>
      </c>
      <c r="C9344" s="3">
        <f t="shared" si="291"/>
        <v>1</v>
      </c>
      <c r="D9344" t="s">
        <v>47</v>
      </c>
      <c r="E9344">
        <v>35</v>
      </c>
      <c r="F9344">
        <v>23749</v>
      </c>
      <c r="G9344">
        <v>729</v>
      </c>
    </row>
    <row r="9345" spans="1:7">
      <c r="A9345" s="2">
        <v>44062</v>
      </c>
      <c r="B9345" s="2">
        <f t="shared" si="290"/>
        <v>44074</v>
      </c>
      <c r="C9345" s="3">
        <f t="shared" si="291"/>
        <v>1</v>
      </c>
      <c r="D9345" t="s">
        <v>16</v>
      </c>
      <c r="E9345">
        <v>36</v>
      </c>
      <c r="F9345">
        <v>431924</v>
      </c>
      <c r="G9345">
        <v>32451</v>
      </c>
    </row>
    <row r="9346" spans="1:7">
      <c r="A9346" s="2">
        <v>44062</v>
      </c>
      <c r="B9346" s="2">
        <f t="shared" si="290"/>
        <v>44074</v>
      </c>
      <c r="C9346" s="3">
        <f t="shared" si="291"/>
        <v>1</v>
      </c>
      <c r="D9346" t="s">
        <v>20</v>
      </c>
      <c r="E9346">
        <v>37</v>
      </c>
      <c r="F9346">
        <v>148491</v>
      </c>
      <c r="G9346">
        <v>2464</v>
      </c>
    </row>
    <row r="9347" spans="1:7">
      <c r="A9347" s="2">
        <v>44062</v>
      </c>
      <c r="B9347" s="2">
        <f t="shared" si="290"/>
        <v>44074</v>
      </c>
      <c r="C9347" s="3">
        <f t="shared" si="291"/>
        <v>1</v>
      </c>
      <c r="D9347" t="s">
        <v>48</v>
      </c>
      <c r="E9347">
        <v>38</v>
      </c>
      <c r="F9347">
        <v>8972</v>
      </c>
      <c r="G9347">
        <v>134</v>
      </c>
    </row>
    <row r="9348" spans="1:7">
      <c r="A9348" s="2">
        <v>44062</v>
      </c>
      <c r="B9348" s="2">
        <f t="shared" ref="B9348:B9411" si="292">EOMONTH(A9348,0)</f>
        <v>44074</v>
      </c>
      <c r="C9348" s="3">
        <f t="shared" ref="C9348:C9411" si="293">IF(A9348=B9348,0,1)</f>
        <v>1</v>
      </c>
      <c r="D9348" t="s">
        <v>59</v>
      </c>
      <c r="E9348">
        <v>69</v>
      </c>
      <c r="F9348">
        <v>54</v>
      </c>
      <c r="G9348">
        <v>2</v>
      </c>
    </row>
    <row r="9349" spans="1:7">
      <c r="A9349" s="2">
        <v>44062</v>
      </c>
      <c r="B9349" s="2">
        <f t="shared" si="292"/>
        <v>44074</v>
      </c>
      <c r="C9349" s="3">
        <f t="shared" si="293"/>
        <v>1</v>
      </c>
      <c r="D9349" t="s">
        <v>41</v>
      </c>
      <c r="E9349">
        <v>39</v>
      </c>
      <c r="F9349">
        <v>110881</v>
      </c>
      <c r="G9349">
        <v>3907</v>
      </c>
    </row>
    <row r="9350" spans="1:7">
      <c r="A9350" s="2">
        <v>44062</v>
      </c>
      <c r="B9350" s="2">
        <f t="shared" si="292"/>
        <v>44074</v>
      </c>
      <c r="C9350" s="3">
        <f t="shared" si="293"/>
        <v>1</v>
      </c>
      <c r="D9350" t="s">
        <v>30</v>
      </c>
      <c r="E9350">
        <v>40</v>
      </c>
      <c r="F9350">
        <v>49923</v>
      </c>
      <c r="G9350">
        <v>699</v>
      </c>
    </row>
    <row r="9351" spans="1:7">
      <c r="A9351" s="2">
        <v>44062</v>
      </c>
      <c r="B9351" s="2">
        <f t="shared" si="292"/>
        <v>44074</v>
      </c>
      <c r="C9351" s="3">
        <f t="shared" si="293"/>
        <v>1</v>
      </c>
      <c r="D9351" t="s">
        <v>14</v>
      </c>
      <c r="E9351">
        <v>41</v>
      </c>
      <c r="F9351">
        <v>23887</v>
      </c>
      <c r="G9351">
        <v>408</v>
      </c>
    </row>
    <row r="9352" spans="1:7">
      <c r="A9352" s="2">
        <v>44062</v>
      </c>
      <c r="B9352" s="2">
        <f t="shared" si="292"/>
        <v>44074</v>
      </c>
      <c r="C9352" s="3">
        <f t="shared" si="293"/>
        <v>1</v>
      </c>
      <c r="D9352" t="s">
        <v>31</v>
      </c>
      <c r="E9352">
        <v>42</v>
      </c>
      <c r="F9352">
        <v>130950</v>
      </c>
      <c r="G9352">
        <v>7593</v>
      </c>
    </row>
    <row r="9353" spans="1:7">
      <c r="A9353" s="2">
        <v>44062</v>
      </c>
      <c r="B9353" s="2">
        <f t="shared" si="292"/>
        <v>44074</v>
      </c>
      <c r="C9353" s="3">
        <f t="shared" si="293"/>
        <v>1</v>
      </c>
      <c r="D9353" t="s">
        <v>55</v>
      </c>
      <c r="E9353">
        <v>72</v>
      </c>
      <c r="F9353">
        <v>27934</v>
      </c>
      <c r="G9353">
        <v>356</v>
      </c>
    </row>
    <row r="9354" spans="1:7">
      <c r="A9354" s="2">
        <v>44062</v>
      </c>
      <c r="B9354" s="2">
        <f t="shared" si="292"/>
        <v>44074</v>
      </c>
      <c r="C9354" s="3">
        <f t="shared" si="293"/>
        <v>1</v>
      </c>
      <c r="D9354" t="s">
        <v>17</v>
      </c>
      <c r="E9354">
        <v>44</v>
      </c>
      <c r="F9354">
        <v>20795</v>
      </c>
      <c r="G9354">
        <v>1027</v>
      </c>
    </row>
    <row r="9355" spans="1:7">
      <c r="A9355" s="2">
        <v>44062</v>
      </c>
      <c r="B9355" s="2">
        <f t="shared" si="292"/>
        <v>44074</v>
      </c>
      <c r="C9355" s="3">
        <f t="shared" si="293"/>
        <v>1</v>
      </c>
      <c r="D9355" t="s">
        <v>32</v>
      </c>
      <c r="E9355">
        <v>45</v>
      </c>
      <c r="F9355">
        <v>108411</v>
      </c>
      <c r="G9355">
        <v>2360</v>
      </c>
    </row>
    <row r="9356" spans="1:7">
      <c r="A9356" s="2">
        <v>44062</v>
      </c>
      <c r="B9356" s="2">
        <f t="shared" si="292"/>
        <v>44074</v>
      </c>
      <c r="C9356" s="3">
        <f t="shared" si="293"/>
        <v>1</v>
      </c>
      <c r="D9356" t="s">
        <v>43</v>
      </c>
      <c r="E9356">
        <v>46</v>
      </c>
      <c r="F9356">
        <v>10566</v>
      </c>
      <c r="G9356">
        <v>155</v>
      </c>
    </row>
    <row r="9357" spans="1:7">
      <c r="A9357" s="2">
        <v>44062</v>
      </c>
      <c r="B9357" s="2">
        <f t="shared" si="292"/>
        <v>44074</v>
      </c>
      <c r="C9357" s="3">
        <f t="shared" si="293"/>
        <v>1</v>
      </c>
      <c r="D9357" t="s">
        <v>25</v>
      </c>
      <c r="E9357">
        <v>47</v>
      </c>
      <c r="F9357">
        <v>134810</v>
      </c>
      <c r="G9357">
        <v>1437</v>
      </c>
    </row>
    <row r="9358" spans="1:7">
      <c r="A9358" s="2">
        <v>44062</v>
      </c>
      <c r="B9358" s="2">
        <f t="shared" si="292"/>
        <v>44074</v>
      </c>
      <c r="C9358" s="3">
        <f t="shared" si="293"/>
        <v>1</v>
      </c>
      <c r="D9358" t="s">
        <v>11</v>
      </c>
      <c r="E9358">
        <v>48</v>
      </c>
      <c r="F9358">
        <v>582623</v>
      </c>
      <c r="G9358">
        <v>11043</v>
      </c>
    </row>
    <row r="9359" spans="1:7">
      <c r="A9359" s="2">
        <v>44062</v>
      </c>
      <c r="B9359" s="2">
        <f t="shared" si="292"/>
        <v>44074</v>
      </c>
      <c r="C9359" s="3">
        <f t="shared" si="293"/>
        <v>1</v>
      </c>
      <c r="D9359" t="s">
        <v>13</v>
      </c>
      <c r="E9359">
        <v>49</v>
      </c>
      <c r="F9359">
        <v>47647</v>
      </c>
      <c r="G9359">
        <v>379</v>
      </c>
    </row>
    <row r="9360" spans="1:7">
      <c r="A9360" s="2">
        <v>44062</v>
      </c>
      <c r="B9360" s="2">
        <f t="shared" si="292"/>
        <v>44074</v>
      </c>
      <c r="C9360" s="3">
        <f t="shared" si="293"/>
        <v>1</v>
      </c>
      <c r="D9360" t="s">
        <v>36</v>
      </c>
      <c r="E9360">
        <v>50</v>
      </c>
      <c r="F9360">
        <v>1533</v>
      </c>
      <c r="G9360">
        <v>58</v>
      </c>
    </row>
    <row r="9361" spans="1:7">
      <c r="A9361" s="2">
        <v>44062</v>
      </c>
      <c r="B9361" s="2">
        <f t="shared" si="292"/>
        <v>44074</v>
      </c>
      <c r="C9361" s="3">
        <f t="shared" si="293"/>
        <v>1</v>
      </c>
      <c r="D9361" t="s">
        <v>56</v>
      </c>
      <c r="E9361">
        <v>78</v>
      </c>
      <c r="F9361">
        <v>828</v>
      </c>
      <c r="G9361">
        <v>9</v>
      </c>
    </row>
    <row r="9362" spans="1:7">
      <c r="A9362" s="2">
        <v>44062</v>
      </c>
      <c r="B9362" s="2">
        <f t="shared" si="292"/>
        <v>44074</v>
      </c>
      <c r="C9362" s="3">
        <f t="shared" si="293"/>
        <v>1</v>
      </c>
      <c r="D9362" t="s">
        <v>37</v>
      </c>
      <c r="E9362">
        <v>51</v>
      </c>
      <c r="F9362">
        <v>109019</v>
      </c>
      <c r="G9362">
        <v>2410</v>
      </c>
    </row>
    <row r="9363" spans="1:7">
      <c r="A9363" s="2">
        <v>44062</v>
      </c>
      <c r="B9363" s="2">
        <f t="shared" si="292"/>
        <v>44074</v>
      </c>
      <c r="C9363" s="3">
        <f t="shared" si="293"/>
        <v>1</v>
      </c>
      <c r="D9363" t="s">
        <v>5</v>
      </c>
      <c r="E9363">
        <v>53</v>
      </c>
      <c r="F9363">
        <v>71594</v>
      </c>
      <c r="G9363">
        <v>1910</v>
      </c>
    </row>
    <row r="9364" spans="1:7">
      <c r="A9364" s="2">
        <v>44062</v>
      </c>
      <c r="B9364" s="2">
        <f t="shared" si="292"/>
        <v>44074</v>
      </c>
      <c r="C9364" s="3">
        <f t="shared" si="293"/>
        <v>1</v>
      </c>
      <c r="D9364" t="s">
        <v>58</v>
      </c>
      <c r="E9364">
        <v>54</v>
      </c>
      <c r="F9364">
        <v>8801</v>
      </c>
      <c r="G9364">
        <v>166</v>
      </c>
    </row>
    <row r="9365" spans="1:7">
      <c r="A9365" s="2">
        <v>44062</v>
      </c>
      <c r="B9365" s="2">
        <f t="shared" si="292"/>
        <v>44074</v>
      </c>
      <c r="C9365" s="3">
        <f t="shared" si="293"/>
        <v>1</v>
      </c>
      <c r="D9365" t="s">
        <v>10</v>
      </c>
      <c r="E9365">
        <v>55</v>
      </c>
      <c r="F9365">
        <v>72204</v>
      </c>
      <c r="G9365">
        <v>1071</v>
      </c>
    </row>
    <row r="9366" spans="1:7">
      <c r="A9366" s="2">
        <v>44062</v>
      </c>
      <c r="B9366" s="2">
        <f t="shared" si="292"/>
        <v>44074</v>
      </c>
      <c r="C9366" s="3">
        <f t="shared" si="293"/>
        <v>1</v>
      </c>
      <c r="D9366" t="s">
        <v>49</v>
      </c>
      <c r="E9366">
        <v>56</v>
      </c>
      <c r="F9366">
        <v>3430</v>
      </c>
      <c r="G9366">
        <v>34</v>
      </c>
    </row>
    <row r="9367" spans="1:7">
      <c r="A9367" s="2">
        <v>44063</v>
      </c>
      <c r="B9367" s="2">
        <f t="shared" si="292"/>
        <v>44074</v>
      </c>
      <c r="C9367" s="3">
        <f t="shared" si="293"/>
        <v>1</v>
      </c>
      <c r="D9367" t="s">
        <v>52</v>
      </c>
      <c r="E9367">
        <v>1</v>
      </c>
      <c r="F9367">
        <v>112449</v>
      </c>
      <c r="G9367">
        <v>1974</v>
      </c>
    </row>
    <row r="9368" spans="1:7">
      <c r="A9368" s="2">
        <v>44063</v>
      </c>
      <c r="B9368" s="2">
        <f t="shared" si="292"/>
        <v>44074</v>
      </c>
      <c r="C9368" s="3">
        <f t="shared" si="293"/>
        <v>1</v>
      </c>
      <c r="D9368" t="s">
        <v>50</v>
      </c>
      <c r="E9368">
        <v>2</v>
      </c>
      <c r="F9368">
        <v>5330</v>
      </c>
      <c r="G9368">
        <v>27</v>
      </c>
    </row>
    <row r="9369" spans="1:7">
      <c r="A9369" s="2">
        <v>44063</v>
      </c>
      <c r="B9369" s="2">
        <f t="shared" si="292"/>
        <v>44074</v>
      </c>
      <c r="C9369" s="3">
        <f t="shared" si="293"/>
        <v>1</v>
      </c>
      <c r="D9369" t="s">
        <v>8</v>
      </c>
      <c r="E9369">
        <v>4</v>
      </c>
      <c r="F9369">
        <v>196305</v>
      </c>
      <c r="G9369">
        <v>4688</v>
      </c>
    </row>
    <row r="9370" spans="1:7">
      <c r="A9370" s="2">
        <v>44063</v>
      </c>
      <c r="B9370" s="2">
        <f t="shared" si="292"/>
        <v>44074</v>
      </c>
      <c r="C9370" s="3">
        <f t="shared" si="293"/>
        <v>1</v>
      </c>
      <c r="D9370" t="s">
        <v>44</v>
      </c>
      <c r="E9370">
        <v>5</v>
      </c>
      <c r="F9370">
        <v>54765</v>
      </c>
      <c r="G9370">
        <v>641</v>
      </c>
    </row>
    <row r="9371" spans="1:7">
      <c r="A9371" s="2">
        <v>44063</v>
      </c>
      <c r="B9371" s="2">
        <f t="shared" si="292"/>
        <v>44074</v>
      </c>
      <c r="C9371" s="3">
        <f t="shared" si="293"/>
        <v>1</v>
      </c>
      <c r="D9371" t="s">
        <v>7</v>
      </c>
      <c r="E9371">
        <v>6</v>
      </c>
      <c r="F9371">
        <v>653401</v>
      </c>
      <c r="G9371">
        <v>11801</v>
      </c>
    </row>
    <row r="9372" spans="1:7">
      <c r="A9372" s="2">
        <v>44063</v>
      </c>
      <c r="B9372" s="2">
        <f t="shared" si="292"/>
        <v>44074</v>
      </c>
      <c r="C9372" s="3">
        <f t="shared" si="293"/>
        <v>1</v>
      </c>
      <c r="D9372" t="s">
        <v>22</v>
      </c>
      <c r="E9372">
        <v>8</v>
      </c>
      <c r="F9372">
        <v>54285</v>
      </c>
      <c r="G9372">
        <v>1909</v>
      </c>
    </row>
    <row r="9373" spans="1:7">
      <c r="A9373" s="2">
        <v>44063</v>
      </c>
      <c r="B9373" s="2">
        <f t="shared" si="292"/>
        <v>44074</v>
      </c>
      <c r="C9373" s="3">
        <f t="shared" si="293"/>
        <v>1</v>
      </c>
      <c r="D9373" t="s">
        <v>38</v>
      </c>
      <c r="E9373">
        <v>9</v>
      </c>
      <c r="F9373">
        <v>51432</v>
      </c>
      <c r="G9373">
        <v>4458</v>
      </c>
    </row>
    <row r="9374" spans="1:7">
      <c r="A9374" s="2">
        <v>44063</v>
      </c>
      <c r="B9374" s="2">
        <f t="shared" si="292"/>
        <v>44074</v>
      </c>
      <c r="C9374" s="3">
        <f t="shared" si="293"/>
        <v>1</v>
      </c>
      <c r="D9374" t="s">
        <v>45</v>
      </c>
      <c r="E9374">
        <v>10</v>
      </c>
      <c r="F9374">
        <v>16718</v>
      </c>
      <c r="G9374">
        <v>595</v>
      </c>
    </row>
    <row r="9375" spans="1:7">
      <c r="A9375" s="2">
        <v>44063</v>
      </c>
      <c r="B9375" s="2">
        <f t="shared" si="292"/>
        <v>44074</v>
      </c>
      <c r="C9375" s="3">
        <f t="shared" si="293"/>
        <v>1</v>
      </c>
      <c r="D9375" t="s">
        <v>33</v>
      </c>
      <c r="E9375">
        <v>11</v>
      </c>
      <c r="F9375">
        <v>13409</v>
      </c>
      <c r="G9375">
        <v>601</v>
      </c>
    </row>
    <row r="9376" spans="1:7">
      <c r="A9376" s="2">
        <v>44063</v>
      </c>
      <c r="B9376" s="2">
        <f t="shared" si="292"/>
        <v>44074</v>
      </c>
      <c r="C9376" s="3">
        <f t="shared" si="293"/>
        <v>1</v>
      </c>
      <c r="D9376" t="s">
        <v>15</v>
      </c>
      <c r="E9376">
        <v>12</v>
      </c>
      <c r="F9376">
        <v>588594</v>
      </c>
      <c r="G9376">
        <v>10048</v>
      </c>
    </row>
    <row r="9377" spans="1:7">
      <c r="A9377" s="2">
        <v>44063</v>
      </c>
      <c r="B9377" s="2">
        <f t="shared" si="292"/>
        <v>44074</v>
      </c>
      <c r="C9377" s="3">
        <f t="shared" si="293"/>
        <v>1</v>
      </c>
      <c r="D9377" t="s">
        <v>18</v>
      </c>
      <c r="E9377">
        <v>13</v>
      </c>
      <c r="F9377">
        <v>230288</v>
      </c>
      <c r="G9377">
        <v>4797</v>
      </c>
    </row>
    <row r="9378" spans="1:7">
      <c r="A9378" s="2">
        <v>44063</v>
      </c>
      <c r="B9378" s="2">
        <f t="shared" si="292"/>
        <v>44074</v>
      </c>
      <c r="C9378" s="3">
        <f t="shared" si="293"/>
        <v>1</v>
      </c>
      <c r="D9378" t="s">
        <v>57</v>
      </c>
      <c r="E9378">
        <v>66</v>
      </c>
      <c r="F9378">
        <v>1673</v>
      </c>
      <c r="G9378">
        <v>7</v>
      </c>
    </row>
    <row r="9379" spans="1:7">
      <c r="A9379" s="2">
        <v>44063</v>
      </c>
      <c r="B9379" s="2">
        <f t="shared" si="292"/>
        <v>44074</v>
      </c>
      <c r="C9379" s="3">
        <f t="shared" si="293"/>
        <v>1</v>
      </c>
      <c r="D9379" t="s">
        <v>26</v>
      </c>
      <c r="E9379">
        <v>15</v>
      </c>
      <c r="F9379">
        <v>5821</v>
      </c>
      <c r="G9379">
        <v>44</v>
      </c>
    </row>
    <row r="9380" spans="1:7">
      <c r="A9380" s="2">
        <v>44063</v>
      </c>
      <c r="B9380" s="2">
        <f t="shared" si="292"/>
        <v>44074</v>
      </c>
      <c r="C9380" s="3">
        <f t="shared" si="293"/>
        <v>1</v>
      </c>
      <c r="D9380" t="s">
        <v>53</v>
      </c>
      <c r="E9380">
        <v>16</v>
      </c>
      <c r="F9380">
        <v>29252</v>
      </c>
      <c r="G9380">
        <v>299</v>
      </c>
    </row>
    <row r="9381" spans="1:7">
      <c r="A9381" s="2">
        <v>44063</v>
      </c>
      <c r="B9381" s="2">
        <f t="shared" si="292"/>
        <v>44074</v>
      </c>
      <c r="C9381" s="3">
        <f t="shared" si="293"/>
        <v>1</v>
      </c>
      <c r="D9381" t="s">
        <v>6</v>
      </c>
      <c r="E9381">
        <v>17</v>
      </c>
      <c r="F9381">
        <v>215889</v>
      </c>
      <c r="G9381">
        <v>8064</v>
      </c>
    </row>
    <row r="9382" spans="1:7">
      <c r="A9382" s="2">
        <v>44063</v>
      </c>
      <c r="B9382" s="2">
        <f t="shared" si="292"/>
        <v>44074</v>
      </c>
      <c r="C9382" s="3">
        <f t="shared" si="293"/>
        <v>1</v>
      </c>
      <c r="D9382" t="s">
        <v>27</v>
      </c>
      <c r="E9382">
        <v>18</v>
      </c>
      <c r="F9382">
        <v>85257</v>
      </c>
      <c r="G9382">
        <v>3191</v>
      </c>
    </row>
    <row r="9383" spans="1:7">
      <c r="A9383" s="2">
        <v>44063</v>
      </c>
      <c r="B9383" s="2">
        <f t="shared" si="292"/>
        <v>44074</v>
      </c>
      <c r="C9383" s="3">
        <f t="shared" si="293"/>
        <v>1</v>
      </c>
      <c r="D9383" t="s">
        <v>39</v>
      </c>
      <c r="E9383">
        <v>19</v>
      </c>
      <c r="F9383">
        <v>54533</v>
      </c>
      <c r="G9383">
        <v>1016</v>
      </c>
    </row>
    <row r="9384" spans="1:7">
      <c r="A9384" s="2">
        <v>44063</v>
      </c>
      <c r="B9384" s="2">
        <f t="shared" si="292"/>
        <v>44074</v>
      </c>
      <c r="C9384" s="3">
        <f t="shared" si="293"/>
        <v>1</v>
      </c>
      <c r="D9384" t="s">
        <v>34</v>
      </c>
      <c r="E9384">
        <v>20</v>
      </c>
      <c r="F9384">
        <v>36445</v>
      </c>
      <c r="G9384">
        <v>423</v>
      </c>
    </row>
    <row r="9385" spans="1:7">
      <c r="A9385" s="2">
        <v>44063</v>
      </c>
      <c r="B9385" s="2">
        <f t="shared" si="292"/>
        <v>44074</v>
      </c>
      <c r="C9385" s="3">
        <f t="shared" si="293"/>
        <v>1</v>
      </c>
      <c r="D9385" t="s">
        <v>28</v>
      </c>
      <c r="E9385">
        <v>21</v>
      </c>
      <c r="F9385">
        <v>43700</v>
      </c>
      <c r="G9385">
        <v>881</v>
      </c>
    </row>
    <row r="9386" spans="1:7">
      <c r="A9386" s="2">
        <v>44063</v>
      </c>
      <c r="B9386" s="2">
        <f t="shared" si="292"/>
        <v>44074</v>
      </c>
      <c r="C9386" s="3">
        <f t="shared" si="293"/>
        <v>1</v>
      </c>
      <c r="D9386" t="s">
        <v>40</v>
      </c>
      <c r="E9386">
        <v>22</v>
      </c>
      <c r="F9386">
        <v>140962</v>
      </c>
      <c r="G9386">
        <v>4637</v>
      </c>
    </row>
    <row r="9387" spans="1:7">
      <c r="A9387" s="2">
        <v>44063</v>
      </c>
      <c r="B9387" s="2">
        <f t="shared" si="292"/>
        <v>44074</v>
      </c>
      <c r="C9387" s="3">
        <f t="shared" si="293"/>
        <v>1</v>
      </c>
      <c r="D9387" t="s">
        <v>51</v>
      </c>
      <c r="E9387">
        <v>23</v>
      </c>
      <c r="F9387">
        <v>4252</v>
      </c>
      <c r="G9387">
        <v>128</v>
      </c>
    </row>
    <row r="9388" spans="1:7">
      <c r="A9388" s="2">
        <v>44063</v>
      </c>
      <c r="B9388" s="2">
        <f t="shared" si="292"/>
        <v>44074</v>
      </c>
      <c r="C9388" s="3">
        <f t="shared" si="293"/>
        <v>1</v>
      </c>
      <c r="D9388" t="s">
        <v>23</v>
      </c>
      <c r="E9388">
        <v>24</v>
      </c>
      <c r="F9388">
        <v>102783</v>
      </c>
      <c r="G9388">
        <v>3669</v>
      </c>
    </row>
    <row r="9389" spans="1:7">
      <c r="A9389" s="2">
        <v>44063</v>
      </c>
      <c r="B9389" s="2">
        <f t="shared" si="292"/>
        <v>44074</v>
      </c>
      <c r="C9389" s="3">
        <f t="shared" si="293"/>
        <v>1</v>
      </c>
      <c r="D9389" t="s">
        <v>9</v>
      </c>
      <c r="E9389">
        <v>25</v>
      </c>
      <c r="F9389">
        <v>124728</v>
      </c>
      <c r="G9389">
        <v>8888</v>
      </c>
    </row>
    <row r="9390" spans="1:7">
      <c r="A9390" s="2">
        <v>44063</v>
      </c>
      <c r="B9390" s="2">
        <f t="shared" si="292"/>
        <v>44074</v>
      </c>
      <c r="C9390" s="3">
        <f t="shared" si="293"/>
        <v>1</v>
      </c>
      <c r="D9390" t="s">
        <v>42</v>
      </c>
      <c r="E9390">
        <v>26</v>
      </c>
      <c r="F9390">
        <v>104771</v>
      </c>
      <c r="G9390">
        <v>6636</v>
      </c>
    </row>
    <row r="9391" spans="1:7">
      <c r="A9391" s="2">
        <v>44063</v>
      </c>
      <c r="B9391" s="2">
        <f t="shared" si="292"/>
        <v>44074</v>
      </c>
      <c r="C9391" s="3">
        <f t="shared" si="293"/>
        <v>1</v>
      </c>
      <c r="D9391" t="s">
        <v>29</v>
      </c>
      <c r="E9391">
        <v>27</v>
      </c>
      <c r="F9391">
        <v>67354</v>
      </c>
      <c r="G9391">
        <v>1791</v>
      </c>
    </row>
    <row r="9392" spans="1:7">
      <c r="A9392" s="2">
        <v>44063</v>
      </c>
      <c r="B9392" s="2">
        <f t="shared" si="292"/>
        <v>44074</v>
      </c>
      <c r="C9392" s="3">
        <f t="shared" si="293"/>
        <v>1</v>
      </c>
      <c r="D9392" t="s">
        <v>46</v>
      </c>
      <c r="E9392">
        <v>28</v>
      </c>
      <c r="F9392">
        <v>75449</v>
      </c>
      <c r="G9392">
        <v>2190</v>
      </c>
    </row>
    <row r="9393" spans="1:7">
      <c r="A9393" s="2">
        <v>44063</v>
      </c>
      <c r="B9393" s="2">
        <f t="shared" si="292"/>
        <v>44074</v>
      </c>
      <c r="C9393" s="3">
        <f t="shared" si="293"/>
        <v>1</v>
      </c>
      <c r="D9393" t="s">
        <v>35</v>
      </c>
      <c r="E9393">
        <v>29</v>
      </c>
      <c r="F9393">
        <v>72912</v>
      </c>
      <c r="G9393">
        <v>1508</v>
      </c>
    </row>
    <row r="9394" spans="1:7">
      <c r="A9394" s="2">
        <v>44063</v>
      </c>
      <c r="B9394" s="2">
        <f t="shared" si="292"/>
        <v>44074</v>
      </c>
      <c r="C9394" s="3">
        <f t="shared" si="293"/>
        <v>1</v>
      </c>
      <c r="D9394" t="s">
        <v>54</v>
      </c>
      <c r="E9394">
        <v>30</v>
      </c>
      <c r="F9394">
        <v>6095</v>
      </c>
      <c r="G9394">
        <v>89</v>
      </c>
    </row>
    <row r="9395" spans="1:7">
      <c r="A9395" s="2">
        <v>44063</v>
      </c>
      <c r="B9395" s="2">
        <f t="shared" si="292"/>
        <v>44074</v>
      </c>
      <c r="C9395" s="3">
        <f t="shared" si="293"/>
        <v>1</v>
      </c>
      <c r="D9395" t="s">
        <v>12</v>
      </c>
      <c r="E9395">
        <v>31</v>
      </c>
      <c r="F9395">
        <v>31348</v>
      </c>
      <c r="G9395">
        <v>377</v>
      </c>
    </row>
    <row r="9396" spans="1:7">
      <c r="A9396" s="2">
        <v>44063</v>
      </c>
      <c r="B9396" s="2">
        <f t="shared" si="292"/>
        <v>44074</v>
      </c>
      <c r="C9396" s="3">
        <f t="shared" si="293"/>
        <v>1</v>
      </c>
      <c r="D9396" t="s">
        <v>24</v>
      </c>
      <c r="E9396">
        <v>32</v>
      </c>
      <c r="F9396">
        <v>63699</v>
      </c>
      <c r="G9396">
        <v>1175</v>
      </c>
    </row>
    <row r="9397" spans="1:7">
      <c r="A9397" s="2">
        <v>44063</v>
      </c>
      <c r="B9397" s="2">
        <f t="shared" si="292"/>
        <v>44074</v>
      </c>
      <c r="C9397" s="3">
        <f t="shared" si="293"/>
        <v>1</v>
      </c>
      <c r="D9397" t="s">
        <v>19</v>
      </c>
      <c r="E9397">
        <v>33</v>
      </c>
      <c r="F9397">
        <v>7050</v>
      </c>
      <c r="G9397">
        <v>428</v>
      </c>
    </row>
    <row r="9398" spans="1:7">
      <c r="A9398" s="2">
        <v>44063</v>
      </c>
      <c r="B9398" s="2">
        <f t="shared" si="292"/>
        <v>44074</v>
      </c>
      <c r="C9398" s="3">
        <f t="shared" si="293"/>
        <v>1</v>
      </c>
      <c r="D9398" t="s">
        <v>21</v>
      </c>
      <c r="E9398">
        <v>34</v>
      </c>
      <c r="F9398">
        <v>190356</v>
      </c>
      <c r="G9398">
        <v>15932</v>
      </c>
    </row>
    <row r="9399" spans="1:7">
      <c r="A9399" s="2">
        <v>44063</v>
      </c>
      <c r="B9399" s="2">
        <f t="shared" si="292"/>
        <v>44074</v>
      </c>
      <c r="C9399" s="3">
        <f t="shared" si="293"/>
        <v>1</v>
      </c>
      <c r="D9399" t="s">
        <v>47</v>
      </c>
      <c r="E9399">
        <v>35</v>
      </c>
      <c r="F9399">
        <v>23951</v>
      </c>
      <c r="G9399">
        <v>734</v>
      </c>
    </row>
    <row r="9400" spans="1:7">
      <c r="A9400" s="2">
        <v>44063</v>
      </c>
      <c r="B9400" s="2">
        <f t="shared" si="292"/>
        <v>44074</v>
      </c>
      <c r="C9400" s="3">
        <f t="shared" si="293"/>
        <v>1</v>
      </c>
      <c r="D9400" t="s">
        <v>16</v>
      </c>
      <c r="E9400">
        <v>36</v>
      </c>
      <c r="F9400">
        <v>432523</v>
      </c>
      <c r="G9400">
        <v>32451</v>
      </c>
    </row>
    <row r="9401" spans="1:7">
      <c r="A9401" s="2">
        <v>44063</v>
      </c>
      <c r="B9401" s="2">
        <f t="shared" si="292"/>
        <v>44074</v>
      </c>
      <c r="C9401" s="3">
        <f t="shared" si="293"/>
        <v>1</v>
      </c>
      <c r="D9401" t="s">
        <v>20</v>
      </c>
      <c r="E9401">
        <v>37</v>
      </c>
      <c r="F9401">
        <v>150422</v>
      </c>
      <c r="G9401">
        <v>2496</v>
      </c>
    </row>
    <row r="9402" spans="1:7">
      <c r="A9402" s="2">
        <v>44063</v>
      </c>
      <c r="B9402" s="2">
        <f t="shared" si="292"/>
        <v>44074</v>
      </c>
      <c r="C9402" s="3">
        <f t="shared" si="293"/>
        <v>1</v>
      </c>
      <c r="D9402" t="s">
        <v>48</v>
      </c>
      <c r="E9402">
        <v>38</v>
      </c>
      <c r="F9402">
        <v>9246</v>
      </c>
      <c r="G9402">
        <v>134</v>
      </c>
    </row>
    <row r="9403" spans="1:7">
      <c r="A9403" s="2">
        <v>44063</v>
      </c>
      <c r="B9403" s="2">
        <f t="shared" si="292"/>
        <v>44074</v>
      </c>
      <c r="C9403" s="3">
        <f t="shared" si="293"/>
        <v>1</v>
      </c>
      <c r="D9403" t="s">
        <v>59</v>
      </c>
      <c r="E9403">
        <v>69</v>
      </c>
      <c r="F9403">
        <v>54</v>
      </c>
      <c r="G9403">
        <v>2</v>
      </c>
    </row>
    <row r="9404" spans="1:7">
      <c r="A9404" s="2">
        <v>44063</v>
      </c>
      <c r="B9404" s="2">
        <f t="shared" si="292"/>
        <v>44074</v>
      </c>
      <c r="C9404" s="3">
        <f t="shared" si="293"/>
        <v>1</v>
      </c>
      <c r="D9404" t="s">
        <v>41</v>
      </c>
      <c r="E9404">
        <v>39</v>
      </c>
      <c r="F9404">
        <v>112003</v>
      </c>
      <c r="G9404">
        <v>3929</v>
      </c>
    </row>
    <row r="9405" spans="1:7">
      <c r="A9405" s="2">
        <v>44063</v>
      </c>
      <c r="B9405" s="2">
        <f t="shared" si="292"/>
        <v>44074</v>
      </c>
      <c r="C9405" s="3">
        <f t="shared" si="293"/>
        <v>1</v>
      </c>
      <c r="D9405" t="s">
        <v>30</v>
      </c>
      <c r="E9405">
        <v>40</v>
      </c>
      <c r="F9405">
        <v>50669</v>
      </c>
      <c r="G9405">
        <v>709</v>
      </c>
    </row>
    <row r="9406" spans="1:7">
      <c r="A9406" s="2">
        <v>44063</v>
      </c>
      <c r="B9406" s="2">
        <f t="shared" si="292"/>
        <v>44074</v>
      </c>
      <c r="C9406" s="3">
        <f t="shared" si="293"/>
        <v>1</v>
      </c>
      <c r="D9406" t="s">
        <v>14</v>
      </c>
      <c r="E9406">
        <v>41</v>
      </c>
      <c r="F9406">
        <v>24176</v>
      </c>
      <c r="G9406">
        <v>412</v>
      </c>
    </row>
    <row r="9407" spans="1:7">
      <c r="A9407" s="2">
        <v>44063</v>
      </c>
      <c r="B9407" s="2">
        <f t="shared" si="292"/>
        <v>44074</v>
      </c>
      <c r="C9407" s="3">
        <f t="shared" si="293"/>
        <v>1</v>
      </c>
      <c r="D9407" t="s">
        <v>31</v>
      </c>
      <c r="E9407">
        <v>42</v>
      </c>
      <c r="F9407">
        <v>131736</v>
      </c>
      <c r="G9407">
        <v>7606</v>
      </c>
    </row>
    <row r="9408" spans="1:7">
      <c r="A9408" s="2">
        <v>44063</v>
      </c>
      <c r="B9408" s="2">
        <f t="shared" si="292"/>
        <v>44074</v>
      </c>
      <c r="C9408" s="3">
        <f t="shared" si="293"/>
        <v>1</v>
      </c>
      <c r="D9408" t="s">
        <v>55</v>
      </c>
      <c r="E9408">
        <v>72</v>
      </c>
      <c r="F9408">
        <v>28143</v>
      </c>
      <c r="G9408">
        <v>367</v>
      </c>
    </row>
    <row r="9409" spans="1:7">
      <c r="A9409" s="2">
        <v>44063</v>
      </c>
      <c r="B9409" s="2">
        <f t="shared" si="292"/>
        <v>44074</v>
      </c>
      <c r="C9409" s="3">
        <f t="shared" si="293"/>
        <v>1</v>
      </c>
      <c r="D9409" t="s">
        <v>17</v>
      </c>
      <c r="E9409">
        <v>44</v>
      </c>
      <c r="F9409">
        <v>20871</v>
      </c>
      <c r="G9409">
        <v>1028</v>
      </c>
    </row>
    <row r="9410" spans="1:7">
      <c r="A9410" s="2">
        <v>44063</v>
      </c>
      <c r="B9410" s="2">
        <f t="shared" si="292"/>
        <v>44074</v>
      </c>
      <c r="C9410" s="3">
        <f t="shared" si="293"/>
        <v>1</v>
      </c>
      <c r="D9410" t="s">
        <v>32</v>
      </c>
      <c r="E9410">
        <v>45</v>
      </c>
      <c r="F9410">
        <v>109320</v>
      </c>
      <c r="G9410">
        <v>2401</v>
      </c>
    </row>
    <row r="9411" spans="1:7">
      <c r="A9411" s="2">
        <v>44063</v>
      </c>
      <c r="B9411" s="2">
        <f t="shared" si="292"/>
        <v>44074</v>
      </c>
      <c r="C9411" s="3">
        <f t="shared" si="293"/>
        <v>1</v>
      </c>
      <c r="D9411" t="s">
        <v>43</v>
      </c>
      <c r="E9411">
        <v>46</v>
      </c>
      <c r="F9411">
        <v>10691</v>
      </c>
      <c r="G9411">
        <v>157</v>
      </c>
    </row>
    <row r="9412" spans="1:7">
      <c r="A9412" s="2">
        <v>44063</v>
      </c>
      <c r="B9412" s="2">
        <f t="shared" ref="B9412:B9475" si="294">EOMONTH(A9412,0)</f>
        <v>44074</v>
      </c>
      <c r="C9412" s="3">
        <f t="shared" ref="C9412:C9475" si="295">IF(A9412=B9412,0,1)</f>
        <v>1</v>
      </c>
      <c r="D9412" t="s">
        <v>25</v>
      </c>
      <c r="E9412">
        <v>47</v>
      </c>
      <c r="F9412">
        <v>136260</v>
      </c>
      <c r="G9412">
        <v>1470</v>
      </c>
    </row>
    <row r="9413" spans="1:7">
      <c r="A9413" s="2">
        <v>44063</v>
      </c>
      <c r="B9413" s="2">
        <f t="shared" si="294"/>
        <v>44074</v>
      </c>
      <c r="C9413" s="3">
        <f t="shared" si="295"/>
        <v>1</v>
      </c>
      <c r="D9413" t="s">
        <v>11</v>
      </c>
      <c r="E9413">
        <v>48</v>
      </c>
      <c r="F9413">
        <v>587900</v>
      </c>
      <c r="G9413">
        <v>11248</v>
      </c>
    </row>
    <row r="9414" spans="1:7">
      <c r="A9414" s="2">
        <v>44063</v>
      </c>
      <c r="B9414" s="2">
        <f t="shared" si="294"/>
        <v>44074</v>
      </c>
      <c r="C9414" s="3">
        <f t="shared" si="295"/>
        <v>1</v>
      </c>
      <c r="D9414" t="s">
        <v>13</v>
      </c>
      <c r="E9414">
        <v>49</v>
      </c>
      <c r="F9414">
        <v>48103</v>
      </c>
      <c r="G9414">
        <v>384</v>
      </c>
    </row>
    <row r="9415" spans="1:7">
      <c r="A9415" s="2">
        <v>44063</v>
      </c>
      <c r="B9415" s="2">
        <f t="shared" si="294"/>
        <v>44074</v>
      </c>
      <c r="C9415" s="3">
        <f t="shared" si="295"/>
        <v>1</v>
      </c>
      <c r="D9415" t="s">
        <v>36</v>
      </c>
      <c r="E9415">
        <v>50</v>
      </c>
      <c r="F9415">
        <v>1537</v>
      </c>
      <c r="G9415">
        <v>58</v>
      </c>
    </row>
    <row r="9416" spans="1:7">
      <c r="A9416" s="2">
        <v>44063</v>
      </c>
      <c r="B9416" s="2">
        <f t="shared" si="294"/>
        <v>44074</v>
      </c>
      <c r="C9416" s="3">
        <f t="shared" si="295"/>
        <v>1</v>
      </c>
      <c r="D9416" t="s">
        <v>56</v>
      </c>
      <c r="E9416">
        <v>78</v>
      </c>
      <c r="F9416">
        <v>869</v>
      </c>
      <c r="G9416">
        <v>10</v>
      </c>
    </row>
    <row r="9417" spans="1:7">
      <c r="A9417" s="2">
        <v>44063</v>
      </c>
      <c r="B9417" s="2">
        <f t="shared" si="294"/>
        <v>44074</v>
      </c>
      <c r="C9417" s="3">
        <f t="shared" si="295"/>
        <v>1</v>
      </c>
      <c r="D9417" t="s">
        <v>37</v>
      </c>
      <c r="E9417">
        <v>51</v>
      </c>
      <c r="F9417">
        <v>109882</v>
      </c>
      <c r="G9417">
        <v>2427</v>
      </c>
    </row>
    <row r="9418" spans="1:7">
      <c r="A9418" s="2">
        <v>44063</v>
      </c>
      <c r="B9418" s="2">
        <f t="shared" si="294"/>
        <v>44074</v>
      </c>
      <c r="C9418" s="3">
        <f t="shared" si="295"/>
        <v>1</v>
      </c>
      <c r="D9418" t="s">
        <v>5</v>
      </c>
      <c r="E9418">
        <v>53</v>
      </c>
      <c r="F9418">
        <v>72284</v>
      </c>
      <c r="G9418">
        <v>1924</v>
      </c>
    </row>
    <row r="9419" spans="1:7">
      <c r="A9419" s="2">
        <v>44063</v>
      </c>
      <c r="B9419" s="2">
        <f t="shared" si="294"/>
        <v>44074</v>
      </c>
      <c r="C9419" s="3">
        <f t="shared" si="295"/>
        <v>1</v>
      </c>
      <c r="D9419" t="s">
        <v>58</v>
      </c>
      <c r="E9419">
        <v>54</v>
      </c>
      <c r="F9419">
        <v>8982</v>
      </c>
      <c r="G9419">
        <v>166</v>
      </c>
    </row>
    <row r="9420" spans="1:7">
      <c r="A9420" s="2">
        <v>44063</v>
      </c>
      <c r="B9420" s="2">
        <f t="shared" si="294"/>
        <v>44074</v>
      </c>
      <c r="C9420" s="3">
        <f t="shared" si="295"/>
        <v>1</v>
      </c>
      <c r="D9420" t="s">
        <v>10</v>
      </c>
      <c r="E9420">
        <v>55</v>
      </c>
      <c r="F9420">
        <v>73067</v>
      </c>
      <c r="G9420">
        <v>1077</v>
      </c>
    </row>
    <row r="9421" spans="1:7">
      <c r="A9421" s="2">
        <v>44063</v>
      </c>
      <c r="B9421" s="2">
        <f t="shared" si="294"/>
        <v>44074</v>
      </c>
      <c r="C9421" s="3">
        <f t="shared" si="295"/>
        <v>1</v>
      </c>
      <c r="D9421" t="s">
        <v>49</v>
      </c>
      <c r="E9421">
        <v>56</v>
      </c>
      <c r="F9421">
        <v>3468</v>
      </c>
      <c r="G9421">
        <v>34</v>
      </c>
    </row>
    <row r="9422" spans="1:7">
      <c r="A9422" s="2">
        <v>44064</v>
      </c>
      <c r="B9422" s="2">
        <f t="shared" si="294"/>
        <v>44074</v>
      </c>
      <c r="C9422" s="3">
        <f t="shared" si="295"/>
        <v>1</v>
      </c>
      <c r="D9422" t="s">
        <v>52</v>
      </c>
      <c r="E9422">
        <v>1</v>
      </c>
      <c r="F9422">
        <v>113632</v>
      </c>
      <c r="G9422">
        <v>1996</v>
      </c>
    </row>
    <row r="9423" spans="1:7">
      <c r="A9423" s="2">
        <v>44064</v>
      </c>
      <c r="B9423" s="2">
        <f t="shared" si="294"/>
        <v>44074</v>
      </c>
      <c r="C9423" s="3">
        <f t="shared" si="295"/>
        <v>1</v>
      </c>
      <c r="D9423" t="s">
        <v>50</v>
      </c>
      <c r="E9423">
        <v>2</v>
      </c>
      <c r="F9423">
        <v>5401</v>
      </c>
      <c r="G9423">
        <v>28</v>
      </c>
    </row>
    <row r="9424" spans="1:7">
      <c r="A9424" s="2">
        <v>44064</v>
      </c>
      <c r="B9424" s="2">
        <f t="shared" si="294"/>
        <v>44074</v>
      </c>
      <c r="C9424" s="3">
        <f t="shared" si="295"/>
        <v>1</v>
      </c>
      <c r="D9424" t="s">
        <v>8</v>
      </c>
      <c r="E9424">
        <v>4</v>
      </c>
      <c r="F9424">
        <v>196925</v>
      </c>
      <c r="G9424">
        <v>4698</v>
      </c>
    </row>
    <row r="9425" spans="1:7">
      <c r="A9425" s="2">
        <v>44064</v>
      </c>
      <c r="B9425" s="2">
        <f t="shared" si="294"/>
        <v>44074</v>
      </c>
      <c r="C9425" s="3">
        <f t="shared" si="295"/>
        <v>1</v>
      </c>
      <c r="D9425" t="s">
        <v>44</v>
      </c>
      <c r="E9425">
        <v>5</v>
      </c>
      <c r="F9425">
        <v>55652</v>
      </c>
      <c r="G9425">
        <v>663</v>
      </c>
    </row>
    <row r="9426" spans="1:7">
      <c r="A9426" s="2">
        <v>44064</v>
      </c>
      <c r="B9426" s="2">
        <f t="shared" si="294"/>
        <v>44074</v>
      </c>
      <c r="C9426" s="3">
        <f t="shared" si="295"/>
        <v>1</v>
      </c>
      <c r="D9426" t="s">
        <v>7</v>
      </c>
      <c r="E9426">
        <v>6</v>
      </c>
      <c r="F9426">
        <v>659991</v>
      </c>
      <c r="G9426">
        <v>11984</v>
      </c>
    </row>
    <row r="9427" spans="1:7">
      <c r="A9427" s="2">
        <v>44064</v>
      </c>
      <c r="B9427" s="2">
        <f t="shared" si="294"/>
        <v>44074</v>
      </c>
      <c r="C9427" s="3">
        <f t="shared" si="295"/>
        <v>1</v>
      </c>
      <c r="D9427" t="s">
        <v>22</v>
      </c>
      <c r="E9427">
        <v>8</v>
      </c>
      <c r="F9427">
        <v>54658</v>
      </c>
      <c r="G9427">
        <v>1915</v>
      </c>
    </row>
    <row r="9428" spans="1:7">
      <c r="A9428" s="2">
        <v>44064</v>
      </c>
      <c r="B9428" s="2">
        <f t="shared" si="294"/>
        <v>44074</v>
      </c>
      <c r="C9428" s="3">
        <f t="shared" si="295"/>
        <v>1</v>
      </c>
      <c r="D9428" t="s">
        <v>38</v>
      </c>
      <c r="E9428">
        <v>9</v>
      </c>
      <c r="F9428">
        <v>51519</v>
      </c>
      <c r="G9428">
        <v>4460</v>
      </c>
    </row>
    <row r="9429" spans="1:7">
      <c r="A9429" s="2">
        <v>44064</v>
      </c>
      <c r="B9429" s="2">
        <f t="shared" si="294"/>
        <v>44074</v>
      </c>
      <c r="C9429" s="3">
        <f t="shared" si="295"/>
        <v>1</v>
      </c>
      <c r="D9429" t="s">
        <v>45</v>
      </c>
      <c r="E9429">
        <v>10</v>
      </c>
      <c r="F9429">
        <v>16770</v>
      </c>
      <c r="G9429">
        <v>600</v>
      </c>
    </row>
    <row r="9430" spans="1:7">
      <c r="A9430" s="2">
        <v>44064</v>
      </c>
      <c r="B9430" s="2">
        <f t="shared" si="294"/>
        <v>44074</v>
      </c>
      <c r="C9430" s="3">
        <f t="shared" si="295"/>
        <v>1</v>
      </c>
      <c r="D9430" t="s">
        <v>33</v>
      </c>
      <c r="E9430">
        <v>11</v>
      </c>
      <c r="F9430">
        <v>13469</v>
      </c>
      <c r="G9430">
        <v>602</v>
      </c>
    </row>
    <row r="9431" spans="1:7">
      <c r="A9431" s="2">
        <v>44064</v>
      </c>
      <c r="B9431" s="2">
        <f t="shared" si="294"/>
        <v>44074</v>
      </c>
      <c r="C9431" s="3">
        <f t="shared" si="295"/>
        <v>1</v>
      </c>
      <c r="D9431" t="s">
        <v>15</v>
      </c>
      <c r="E9431">
        <v>12</v>
      </c>
      <c r="F9431">
        <v>593278</v>
      </c>
      <c r="G9431">
        <v>10167</v>
      </c>
    </row>
    <row r="9432" spans="1:7">
      <c r="A9432" s="2">
        <v>44064</v>
      </c>
      <c r="B9432" s="2">
        <f t="shared" si="294"/>
        <v>44074</v>
      </c>
      <c r="C9432" s="3">
        <f t="shared" si="295"/>
        <v>1</v>
      </c>
      <c r="D9432" t="s">
        <v>18</v>
      </c>
      <c r="E9432">
        <v>13</v>
      </c>
      <c r="F9432">
        <v>233169</v>
      </c>
      <c r="G9432">
        <v>4889</v>
      </c>
    </row>
    <row r="9433" spans="1:7">
      <c r="A9433" s="2">
        <v>44064</v>
      </c>
      <c r="B9433" s="2">
        <f t="shared" si="294"/>
        <v>44074</v>
      </c>
      <c r="C9433" s="3">
        <f t="shared" si="295"/>
        <v>1</v>
      </c>
      <c r="D9433" t="s">
        <v>57</v>
      </c>
      <c r="E9433">
        <v>66</v>
      </c>
      <c r="F9433">
        <v>1736</v>
      </c>
      <c r="G9433">
        <v>7</v>
      </c>
    </row>
    <row r="9434" spans="1:7">
      <c r="A9434" s="2">
        <v>44064</v>
      </c>
      <c r="B9434" s="2">
        <f t="shared" si="294"/>
        <v>44074</v>
      </c>
      <c r="C9434" s="3">
        <f t="shared" si="295"/>
        <v>1</v>
      </c>
      <c r="D9434" t="s">
        <v>26</v>
      </c>
      <c r="E9434">
        <v>15</v>
      </c>
      <c r="F9434">
        <v>6049</v>
      </c>
      <c r="G9434">
        <v>45</v>
      </c>
    </row>
    <row r="9435" spans="1:7">
      <c r="A9435" s="2">
        <v>44064</v>
      </c>
      <c r="B9435" s="2">
        <f t="shared" si="294"/>
        <v>44074</v>
      </c>
      <c r="C9435" s="3">
        <f t="shared" si="295"/>
        <v>1</v>
      </c>
      <c r="D9435" t="s">
        <v>53</v>
      </c>
      <c r="E9435">
        <v>16</v>
      </c>
      <c r="F9435">
        <v>29510</v>
      </c>
      <c r="G9435">
        <v>305</v>
      </c>
    </row>
    <row r="9436" spans="1:7">
      <c r="A9436" s="2">
        <v>44064</v>
      </c>
      <c r="B9436" s="2">
        <f t="shared" si="294"/>
        <v>44074</v>
      </c>
      <c r="C9436" s="3">
        <f t="shared" si="295"/>
        <v>1</v>
      </c>
      <c r="D9436" t="s">
        <v>6</v>
      </c>
      <c r="E9436">
        <v>17</v>
      </c>
      <c r="F9436">
        <v>218111</v>
      </c>
      <c r="G9436">
        <v>8086</v>
      </c>
    </row>
    <row r="9437" spans="1:7">
      <c r="A9437" s="2">
        <v>44064</v>
      </c>
      <c r="B9437" s="2">
        <f t="shared" si="294"/>
        <v>44074</v>
      </c>
      <c r="C9437" s="3">
        <f t="shared" si="295"/>
        <v>1</v>
      </c>
      <c r="D9437" t="s">
        <v>27</v>
      </c>
      <c r="E9437">
        <v>18</v>
      </c>
      <c r="F9437">
        <v>86312</v>
      </c>
      <c r="G9437">
        <v>3208</v>
      </c>
    </row>
    <row r="9438" spans="1:7">
      <c r="A9438" s="2">
        <v>44064</v>
      </c>
      <c r="B9438" s="2">
        <f t="shared" si="294"/>
        <v>44074</v>
      </c>
      <c r="C9438" s="3">
        <f t="shared" si="295"/>
        <v>1</v>
      </c>
      <c r="D9438" t="s">
        <v>39</v>
      </c>
      <c r="E9438">
        <v>19</v>
      </c>
      <c r="F9438">
        <v>55331</v>
      </c>
      <c r="G9438">
        <v>1030</v>
      </c>
    </row>
    <row r="9439" spans="1:7">
      <c r="A9439" s="2">
        <v>44064</v>
      </c>
      <c r="B9439" s="2">
        <f t="shared" si="294"/>
        <v>44074</v>
      </c>
      <c r="C9439" s="3">
        <f t="shared" si="295"/>
        <v>1</v>
      </c>
      <c r="D9439" t="s">
        <v>34</v>
      </c>
      <c r="E9439">
        <v>20</v>
      </c>
      <c r="F9439">
        <v>37411</v>
      </c>
      <c r="G9439">
        <v>430</v>
      </c>
    </row>
    <row r="9440" spans="1:7">
      <c r="A9440" s="2">
        <v>44064</v>
      </c>
      <c r="B9440" s="2">
        <f t="shared" si="294"/>
        <v>44074</v>
      </c>
      <c r="C9440" s="3">
        <f t="shared" si="295"/>
        <v>1</v>
      </c>
      <c r="D9440" t="s">
        <v>28</v>
      </c>
      <c r="E9440">
        <v>21</v>
      </c>
      <c r="F9440">
        <v>44432</v>
      </c>
      <c r="G9440">
        <v>887</v>
      </c>
    </row>
    <row r="9441" spans="1:7">
      <c r="A9441" s="2">
        <v>44064</v>
      </c>
      <c r="B9441" s="2">
        <f t="shared" si="294"/>
        <v>44074</v>
      </c>
      <c r="C9441" s="3">
        <f t="shared" si="295"/>
        <v>1</v>
      </c>
      <c r="D9441" t="s">
        <v>40</v>
      </c>
      <c r="E9441">
        <v>22</v>
      </c>
      <c r="F9441">
        <v>141861</v>
      </c>
      <c r="G9441">
        <v>4687</v>
      </c>
    </row>
    <row r="9442" spans="1:7">
      <c r="A9442" s="2">
        <v>44064</v>
      </c>
      <c r="B9442" s="2">
        <f t="shared" si="294"/>
        <v>44074</v>
      </c>
      <c r="C9442" s="3">
        <f t="shared" si="295"/>
        <v>1</v>
      </c>
      <c r="D9442" t="s">
        <v>51</v>
      </c>
      <c r="E9442">
        <v>23</v>
      </c>
      <c r="F9442">
        <v>4285</v>
      </c>
      <c r="G9442">
        <v>129</v>
      </c>
    </row>
    <row r="9443" spans="1:7">
      <c r="A9443" s="2">
        <v>44064</v>
      </c>
      <c r="B9443" s="2">
        <f t="shared" si="294"/>
        <v>44074</v>
      </c>
      <c r="C9443" s="3">
        <f t="shared" si="295"/>
        <v>1</v>
      </c>
      <c r="D9443" t="s">
        <v>23</v>
      </c>
      <c r="E9443">
        <v>24</v>
      </c>
      <c r="F9443">
        <v>103461</v>
      </c>
      <c r="G9443">
        <v>3674</v>
      </c>
    </row>
    <row r="9444" spans="1:7">
      <c r="A9444" s="2">
        <v>44064</v>
      </c>
      <c r="B9444" s="2">
        <f t="shared" si="294"/>
        <v>44074</v>
      </c>
      <c r="C9444" s="3">
        <f t="shared" si="295"/>
        <v>1</v>
      </c>
      <c r="D9444" t="s">
        <v>9</v>
      </c>
      <c r="E9444">
        <v>25</v>
      </c>
      <c r="F9444">
        <v>125216</v>
      </c>
      <c r="G9444">
        <v>8901</v>
      </c>
    </row>
    <row r="9445" spans="1:7">
      <c r="A9445" s="2">
        <v>44064</v>
      </c>
      <c r="B9445" s="2">
        <f t="shared" si="294"/>
        <v>44074</v>
      </c>
      <c r="C9445" s="3">
        <f t="shared" si="295"/>
        <v>1</v>
      </c>
      <c r="D9445" t="s">
        <v>42</v>
      </c>
      <c r="E9445">
        <v>26</v>
      </c>
      <c r="F9445">
        <v>104829</v>
      </c>
      <c r="G9445">
        <v>6637</v>
      </c>
    </row>
    <row r="9446" spans="1:7">
      <c r="A9446" s="2">
        <v>44064</v>
      </c>
      <c r="B9446" s="2">
        <f t="shared" si="294"/>
        <v>44074</v>
      </c>
      <c r="C9446" s="3">
        <f t="shared" si="295"/>
        <v>1</v>
      </c>
      <c r="D9446" t="s">
        <v>29</v>
      </c>
      <c r="E9446">
        <v>27</v>
      </c>
      <c r="F9446">
        <v>68179</v>
      </c>
      <c r="G9446">
        <v>1799</v>
      </c>
    </row>
    <row r="9447" spans="1:7">
      <c r="A9447" s="2">
        <v>44064</v>
      </c>
      <c r="B9447" s="2">
        <f t="shared" si="294"/>
        <v>44074</v>
      </c>
      <c r="C9447" s="3">
        <f t="shared" si="295"/>
        <v>1</v>
      </c>
      <c r="D9447" t="s">
        <v>46</v>
      </c>
      <c r="E9447">
        <v>28</v>
      </c>
      <c r="F9447">
        <v>76323</v>
      </c>
      <c r="G9447">
        <v>2214</v>
      </c>
    </row>
    <row r="9448" spans="1:7">
      <c r="A9448" s="2">
        <v>44064</v>
      </c>
      <c r="B9448" s="2">
        <f t="shared" si="294"/>
        <v>44074</v>
      </c>
      <c r="C9448" s="3">
        <f t="shared" si="295"/>
        <v>1</v>
      </c>
      <c r="D9448" t="s">
        <v>35</v>
      </c>
      <c r="E9448">
        <v>29</v>
      </c>
      <c r="F9448">
        <v>74221</v>
      </c>
      <c r="G9448">
        <v>1511</v>
      </c>
    </row>
    <row r="9449" spans="1:7">
      <c r="A9449" s="2">
        <v>44064</v>
      </c>
      <c r="B9449" s="2">
        <f t="shared" si="294"/>
        <v>44074</v>
      </c>
      <c r="C9449" s="3">
        <f t="shared" si="295"/>
        <v>1</v>
      </c>
      <c r="D9449" t="s">
        <v>54</v>
      </c>
      <c r="E9449">
        <v>30</v>
      </c>
      <c r="F9449">
        <v>6239</v>
      </c>
      <c r="G9449">
        <v>90</v>
      </c>
    </row>
    <row r="9450" spans="1:7">
      <c r="A9450" s="2">
        <v>44064</v>
      </c>
      <c r="B9450" s="2">
        <f t="shared" si="294"/>
        <v>44074</v>
      </c>
      <c r="C9450" s="3">
        <f t="shared" si="295"/>
        <v>1</v>
      </c>
      <c r="D9450" t="s">
        <v>12</v>
      </c>
      <c r="E9450">
        <v>31</v>
      </c>
      <c r="F9450">
        <v>31626</v>
      </c>
      <c r="G9450">
        <v>381</v>
      </c>
    </row>
    <row r="9451" spans="1:7">
      <c r="A9451" s="2">
        <v>44064</v>
      </c>
      <c r="B9451" s="2">
        <f t="shared" si="294"/>
        <v>44074</v>
      </c>
      <c r="C9451" s="3">
        <f t="shared" si="295"/>
        <v>1</v>
      </c>
      <c r="D9451" t="s">
        <v>24</v>
      </c>
      <c r="E9451">
        <v>32</v>
      </c>
      <c r="F9451">
        <v>64573</v>
      </c>
      <c r="G9451">
        <v>1185</v>
      </c>
    </row>
    <row r="9452" spans="1:7">
      <c r="A9452" s="2">
        <v>44064</v>
      </c>
      <c r="B9452" s="2">
        <f t="shared" si="294"/>
        <v>44074</v>
      </c>
      <c r="C9452" s="3">
        <f t="shared" si="295"/>
        <v>1</v>
      </c>
      <c r="D9452" t="s">
        <v>19</v>
      </c>
      <c r="E9452">
        <v>33</v>
      </c>
      <c r="F9452">
        <v>7071</v>
      </c>
      <c r="G9452">
        <v>428</v>
      </c>
    </row>
    <row r="9453" spans="1:7">
      <c r="A9453" s="2">
        <v>44064</v>
      </c>
      <c r="B9453" s="2">
        <f t="shared" si="294"/>
        <v>44074</v>
      </c>
      <c r="C9453" s="3">
        <f t="shared" si="295"/>
        <v>1</v>
      </c>
      <c r="D9453" t="s">
        <v>21</v>
      </c>
      <c r="E9453">
        <v>34</v>
      </c>
      <c r="F9453">
        <v>190646</v>
      </c>
      <c r="G9453">
        <v>15941</v>
      </c>
    </row>
    <row r="9454" spans="1:7">
      <c r="A9454" s="2">
        <v>44064</v>
      </c>
      <c r="B9454" s="2">
        <f t="shared" si="294"/>
        <v>44074</v>
      </c>
      <c r="C9454" s="3">
        <f t="shared" si="295"/>
        <v>1</v>
      </c>
      <c r="D9454" t="s">
        <v>47</v>
      </c>
      <c r="E9454">
        <v>35</v>
      </c>
      <c r="F9454">
        <v>24095</v>
      </c>
      <c r="G9454">
        <v>739</v>
      </c>
    </row>
    <row r="9455" spans="1:7">
      <c r="A9455" s="2">
        <v>44064</v>
      </c>
      <c r="B9455" s="2">
        <f t="shared" si="294"/>
        <v>44074</v>
      </c>
      <c r="C9455" s="3">
        <f t="shared" si="295"/>
        <v>1</v>
      </c>
      <c r="D9455" t="s">
        <v>16</v>
      </c>
      <c r="E9455">
        <v>36</v>
      </c>
      <c r="F9455">
        <v>433230</v>
      </c>
      <c r="G9455">
        <v>32456</v>
      </c>
    </row>
    <row r="9456" spans="1:7">
      <c r="A9456" s="2">
        <v>44064</v>
      </c>
      <c r="B9456" s="2">
        <f t="shared" si="294"/>
        <v>44074</v>
      </c>
      <c r="C9456" s="3">
        <f t="shared" si="295"/>
        <v>1</v>
      </c>
      <c r="D9456" t="s">
        <v>20</v>
      </c>
      <c r="E9456">
        <v>37</v>
      </c>
      <c r="F9456">
        <v>152344</v>
      </c>
      <c r="G9456">
        <v>2522</v>
      </c>
    </row>
    <row r="9457" spans="1:7">
      <c r="A9457" s="2">
        <v>44064</v>
      </c>
      <c r="B9457" s="2">
        <f t="shared" si="294"/>
        <v>44074</v>
      </c>
      <c r="C9457" s="3">
        <f t="shared" si="295"/>
        <v>1</v>
      </c>
      <c r="D9457" t="s">
        <v>48</v>
      </c>
      <c r="E9457">
        <v>38</v>
      </c>
      <c r="F9457">
        <v>9478</v>
      </c>
      <c r="G9457">
        <v>136</v>
      </c>
    </row>
    <row r="9458" spans="1:7">
      <c r="A9458" s="2">
        <v>44064</v>
      </c>
      <c r="B9458" s="2">
        <f t="shared" si="294"/>
        <v>44074</v>
      </c>
      <c r="C9458" s="3">
        <f t="shared" si="295"/>
        <v>1</v>
      </c>
      <c r="D9458" t="s">
        <v>59</v>
      </c>
      <c r="E9458">
        <v>69</v>
      </c>
      <c r="F9458">
        <v>54</v>
      </c>
      <c r="G9458">
        <v>2</v>
      </c>
    </row>
    <row r="9459" spans="1:7">
      <c r="A9459" s="2">
        <v>44064</v>
      </c>
      <c r="B9459" s="2">
        <f t="shared" si="294"/>
        <v>44074</v>
      </c>
      <c r="C9459" s="3">
        <f t="shared" si="295"/>
        <v>1</v>
      </c>
      <c r="D9459" t="s">
        <v>41</v>
      </c>
      <c r="E9459">
        <v>39</v>
      </c>
      <c r="F9459">
        <v>113046</v>
      </c>
      <c r="G9459">
        <v>3955</v>
      </c>
    </row>
    <row r="9460" spans="1:7">
      <c r="A9460" s="2">
        <v>44064</v>
      </c>
      <c r="B9460" s="2">
        <f t="shared" si="294"/>
        <v>44074</v>
      </c>
      <c r="C9460" s="3">
        <f t="shared" si="295"/>
        <v>1</v>
      </c>
      <c r="D9460" t="s">
        <v>30</v>
      </c>
      <c r="E9460">
        <v>40</v>
      </c>
      <c r="F9460">
        <v>51746</v>
      </c>
      <c r="G9460">
        <v>715</v>
      </c>
    </row>
    <row r="9461" spans="1:7">
      <c r="A9461" s="2">
        <v>44064</v>
      </c>
      <c r="B9461" s="2">
        <f t="shared" si="294"/>
        <v>44074</v>
      </c>
      <c r="C9461" s="3">
        <f t="shared" si="295"/>
        <v>1</v>
      </c>
      <c r="D9461" t="s">
        <v>14</v>
      </c>
      <c r="E9461">
        <v>41</v>
      </c>
      <c r="F9461">
        <v>24435</v>
      </c>
      <c r="G9461">
        <v>421</v>
      </c>
    </row>
    <row r="9462" spans="1:7">
      <c r="A9462" s="2">
        <v>44064</v>
      </c>
      <c r="B9462" s="2">
        <f t="shared" si="294"/>
        <v>44074</v>
      </c>
      <c r="C9462" s="3">
        <f t="shared" si="295"/>
        <v>1</v>
      </c>
      <c r="D9462" t="s">
        <v>31</v>
      </c>
      <c r="E9462">
        <v>42</v>
      </c>
      <c r="F9462">
        <v>132461</v>
      </c>
      <c r="G9462">
        <v>7629</v>
      </c>
    </row>
    <row r="9463" spans="1:7">
      <c r="A9463" s="2">
        <v>44064</v>
      </c>
      <c r="B9463" s="2">
        <f t="shared" si="294"/>
        <v>44074</v>
      </c>
      <c r="C9463" s="3">
        <f t="shared" si="295"/>
        <v>1</v>
      </c>
      <c r="D9463" t="s">
        <v>55</v>
      </c>
      <c r="E9463">
        <v>72</v>
      </c>
      <c r="F9463">
        <v>28846</v>
      </c>
      <c r="G9463">
        <v>374</v>
      </c>
    </row>
    <row r="9464" spans="1:7">
      <c r="A9464" s="2">
        <v>44064</v>
      </c>
      <c r="B9464" s="2">
        <f t="shared" si="294"/>
        <v>44074</v>
      </c>
      <c r="C9464" s="3">
        <f t="shared" si="295"/>
        <v>1</v>
      </c>
      <c r="D9464" t="s">
        <v>17</v>
      </c>
      <c r="E9464">
        <v>44</v>
      </c>
      <c r="F9464">
        <v>21022</v>
      </c>
      <c r="G9464">
        <v>1030</v>
      </c>
    </row>
    <row r="9465" spans="1:7">
      <c r="A9465" s="2">
        <v>44064</v>
      </c>
      <c r="B9465" s="2">
        <f t="shared" si="294"/>
        <v>44074</v>
      </c>
      <c r="C9465" s="3">
        <f t="shared" si="295"/>
        <v>1</v>
      </c>
      <c r="D9465" t="s">
        <v>32</v>
      </c>
      <c r="E9465">
        <v>45</v>
      </c>
      <c r="F9465">
        <v>110378</v>
      </c>
      <c r="G9465">
        <v>2459</v>
      </c>
    </row>
    <row r="9466" spans="1:7">
      <c r="A9466" s="2">
        <v>44064</v>
      </c>
      <c r="B9466" s="2">
        <f t="shared" si="294"/>
        <v>44074</v>
      </c>
      <c r="C9466" s="3">
        <f t="shared" si="295"/>
        <v>1</v>
      </c>
      <c r="D9466" t="s">
        <v>43</v>
      </c>
      <c r="E9466">
        <v>46</v>
      </c>
      <c r="F9466">
        <v>10884</v>
      </c>
      <c r="G9466">
        <v>159</v>
      </c>
    </row>
    <row r="9467" spans="1:7">
      <c r="A9467" s="2">
        <v>44064</v>
      </c>
      <c r="B9467" s="2">
        <f t="shared" si="294"/>
        <v>44074</v>
      </c>
      <c r="C9467" s="3">
        <f t="shared" si="295"/>
        <v>1</v>
      </c>
      <c r="D9467" t="s">
        <v>25</v>
      </c>
      <c r="E9467">
        <v>47</v>
      </c>
      <c r="F9467">
        <v>137932</v>
      </c>
      <c r="G9467">
        <v>1528</v>
      </c>
    </row>
    <row r="9468" spans="1:7">
      <c r="A9468" s="2">
        <v>44064</v>
      </c>
      <c r="B9468" s="2">
        <f t="shared" si="294"/>
        <v>44074</v>
      </c>
      <c r="C9468" s="3">
        <f t="shared" si="295"/>
        <v>1</v>
      </c>
      <c r="D9468" t="s">
        <v>11</v>
      </c>
      <c r="E9468">
        <v>48</v>
      </c>
      <c r="F9468">
        <v>593405</v>
      </c>
      <c r="G9468">
        <v>11483</v>
      </c>
    </row>
    <row r="9469" spans="1:7">
      <c r="A9469" s="2">
        <v>44064</v>
      </c>
      <c r="B9469" s="2">
        <f t="shared" si="294"/>
        <v>44074</v>
      </c>
      <c r="C9469" s="3">
        <f t="shared" si="295"/>
        <v>1</v>
      </c>
      <c r="D9469" t="s">
        <v>13</v>
      </c>
      <c r="E9469">
        <v>49</v>
      </c>
      <c r="F9469">
        <v>48616</v>
      </c>
      <c r="G9469">
        <v>385</v>
      </c>
    </row>
    <row r="9470" spans="1:7">
      <c r="A9470" s="2">
        <v>44064</v>
      </c>
      <c r="B9470" s="2">
        <f t="shared" si="294"/>
        <v>44074</v>
      </c>
      <c r="C9470" s="3">
        <f t="shared" si="295"/>
        <v>1</v>
      </c>
      <c r="D9470" t="s">
        <v>36</v>
      </c>
      <c r="E9470">
        <v>50</v>
      </c>
      <c r="F9470">
        <v>1541</v>
      </c>
      <c r="G9470">
        <v>58</v>
      </c>
    </row>
    <row r="9471" spans="1:7">
      <c r="A9471" s="2">
        <v>44064</v>
      </c>
      <c r="B9471" s="2">
        <f t="shared" si="294"/>
        <v>44074</v>
      </c>
      <c r="C9471" s="3">
        <f t="shared" si="295"/>
        <v>1</v>
      </c>
      <c r="D9471" t="s">
        <v>56</v>
      </c>
      <c r="E9471">
        <v>78</v>
      </c>
      <c r="F9471">
        <v>960</v>
      </c>
      <c r="G9471">
        <v>10</v>
      </c>
    </row>
    <row r="9472" spans="1:7">
      <c r="A9472" s="2">
        <v>44064</v>
      </c>
      <c r="B9472" s="2">
        <f t="shared" si="294"/>
        <v>44074</v>
      </c>
      <c r="C9472" s="3">
        <f t="shared" si="295"/>
        <v>1</v>
      </c>
      <c r="D9472" t="s">
        <v>37</v>
      </c>
      <c r="E9472">
        <v>51</v>
      </c>
      <c r="F9472">
        <v>110860</v>
      </c>
      <c r="G9472">
        <v>2436</v>
      </c>
    </row>
    <row r="9473" spans="1:7">
      <c r="A9473" s="2">
        <v>44064</v>
      </c>
      <c r="B9473" s="2">
        <f t="shared" si="294"/>
        <v>44074</v>
      </c>
      <c r="C9473" s="3">
        <f t="shared" si="295"/>
        <v>1</v>
      </c>
      <c r="D9473" t="s">
        <v>5</v>
      </c>
      <c r="E9473">
        <v>53</v>
      </c>
      <c r="F9473">
        <v>72787</v>
      </c>
      <c r="G9473">
        <v>1937</v>
      </c>
    </row>
    <row r="9474" spans="1:7">
      <c r="A9474" s="2">
        <v>44064</v>
      </c>
      <c r="B9474" s="2">
        <f t="shared" si="294"/>
        <v>44074</v>
      </c>
      <c r="C9474" s="3">
        <f t="shared" si="295"/>
        <v>1</v>
      </c>
      <c r="D9474" t="s">
        <v>58</v>
      </c>
      <c r="E9474">
        <v>54</v>
      </c>
      <c r="F9474">
        <v>9066</v>
      </c>
      <c r="G9474">
        <v>170</v>
      </c>
    </row>
    <row r="9475" spans="1:7">
      <c r="A9475" s="2">
        <v>44064</v>
      </c>
      <c r="B9475" s="2">
        <f t="shared" si="294"/>
        <v>44074</v>
      </c>
      <c r="C9475" s="3">
        <f t="shared" si="295"/>
        <v>1</v>
      </c>
      <c r="D9475" t="s">
        <v>10</v>
      </c>
      <c r="E9475">
        <v>55</v>
      </c>
      <c r="F9475">
        <v>73895</v>
      </c>
      <c r="G9475">
        <v>1079</v>
      </c>
    </row>
    <row r="9476" spans="1:7">
      <c r="A9476" s="2">
        <v>44064</v>
      </c>
      <c r="B9476" s="2">
        <f t="shared" ref="B9476:B9539" si="296">EOMONTH(A9476,0)</f>
        <v>44074</v>
      </c>
      <c r="C9476" s="3">
        <f t="shared" ref="C9476:C9539" si="297">IF(A9476=B9476,0,1)</f>
        <v>1</v>
      </c>
      <c r="D9476" t="s">
        <v>49</v>
      </c>
      <c r="E9476">
        <v>56</v>
      </c>
      <c r="F9476">
        <v>3524</v>
      </c>
      <c r="G9476">
        <v>37</v>
      </c>
    </row>
    <row r="9477" spans="1:7">
      <c r="A9477" s="2">
        <v>44065</v>
      </c>
      <c r="B9477" s="2">
        <f t="shared" si="296"/>
        <v>44074</v>
      </c>
      <c r="C9477" s="3">
        <f t="shared" si="297"/>
        <v>1</v>
      </c>
      <c r="D9477" t="s">
        <v>52</v>
      </c>
      <c r="E9477">
        <v>1</v>
      </c>
      <c r="F9477">
        <v>114532</v>
      </c>
      <c r="G9477">
        <v>2011</v>
      </c>
    </row>
    <row r="9478" spans="1:7">
      <c r="A9478" s="2">
        <v>44065</v>
      </c>
      <c r="B9478" s="2">
        <f t="shared" si="296"/>
        <v>44074</v>
      </c>
      <c r="C9478" s="3">
        <f t="shared" si="297"/>
        <v>1</v>
      </c>
      <c r="D9478" t="s">
        <v>50</v>
      </c>
      <c r="E9478">
        <v>2</v>
      </c>
      <c r="F9478">
        <v>5492</v>
      </c>
      <c r="G9478">
        <v>29</v>
      </c>
    </row>
    <row r="9479" spans="1:7">
      <c r="A9479" s="2">
        <v>44065</v>
      </c>
      <c r="B9479" s="2">
        <f t="shared" si="296"/>
        <v>44074</v>
      </c>
      <c r="C9479" s="3">
        <f t="shared" si="297"/>
        <v>1</v>
      </c>
      <c r="D9479" t="s">
        <v>8</v>
      </c>
      <c r="E9479">
        <v>4</v>
      </c>
      <c r="F9479">
        <v>197909</v>
      </c>
      <c r="G9479">
        <v>4760</v>
      </c>
    </row>
    <row r="9480" spans="1:7">
      <c r="A9480" s="2">
        <v>44065</v>
      </c>
      <c r="B9480" s="2">
        <f t="shared" si="296"/>
        <v>44074</v>
      </c>
      <c r="C9480" s="3">
        <f t="shared" si="297"/>
        <v>1</v>
      </c>
      <c r="D9480" t="s">
        <v>44</v>
      </c>
      <c r="E9480">
        <v>5</v>
      </c>
      <c r="F9480">
        <v>56199</v>
      </c>
      <c r="G9480">
        <v>674</v>
      </c>
    </row>
    <row r="9481" spans="1:7">
      <c r="A9481" s="2">
        <v>44065</v>
      </c>
      <c r="B9481" s="2">
        <f t="shared" si="296"/>
        <v>44074</v>
      </c>
      <c r="C9481" s="3">
        <f t="shared" si="297"/>
        <v>1</v>
      </c>
      <c r="D9481" t="s">
        <v>7</v>
      </c>
      <c r="E9481">
        <v>6</v>
      </c>
      <c r="F9481">
        <v>665325</v>
      </c>
      <c r="G9481">
        <v>12137</v>
      </c>
    </row>
    <row r="9482" spans="1:7">
      <c r="A9482" s="2">
        <v>44065</v>
      </c>
      <c r="B9482" s="2">
        <f t="shared" si="296"/>
        <v>44074</v>
      </c>
      <c r="C9482" s="3">
        <f t="shared" si="297"/>
        <v>1</v>
      </c>
      <c r="D9482" t="s">
        <v>22</v>
      </c>
      <c r="E9482">
        <v>8</v>
      </c>
      <c r="F9482">
        <v>54939</v>
      </c>
      <c r="G9482">
        <v>1923</v>
      </c>
    </row>
    <row r="9483" spans="1:7">
      <c r="A9483" s="2">
        <v>44065</v>
      </c>
      <c r="B9483" s="2">
        <f t="shared" si="296"/>
        <v>44074</v>
      </c>
      <c r="C9483" s="3">
        <f t="shared" si="297"/>
        <v>1</v>
      </c>
      <c r="D9483" t="s">
        <v>38</v>
      </c>
      <c r="E9483">
        <v>9</v>
      </c>
      <c r="F9483">
        <v>51519</v>
      </c>
      <c r="G9483">
        <v>4460</v>
      </c>
    </row>
    <row r="9484" spans="1:7">
      <c r="A9484" s="2">
        <v>44065</v>
      </c>
      <c r="B9484" s="2">
        <f t="shared" si="296"/>
        <v>44074</v>
      </c>
      <c r="C9484" s="3">
        <f t="shared" si="297"/>
        <v>1</v>
      </c>
      <c r="D9484" t="s">
        <v>45</v>
      </c>
      <c r="E9484">
        <v>10</v>
      </c>
      <c r="F9484">
        <v>16828</v>
      </c>
      <c r="G9484">
        <v>600</v>
      </c>
    </row>
    <row r="9485" spans="1:7">
      <c r="A9485" s="2">
        <v>44065</v>
      </c>
      <c r="B9485" s="2">
        <f t="shared" si="296"/>
        <v>44074</v>
      </c>
      <c r="C9485" s="3">
        <f t="shared" si="297"/>
        <v>1</v>
      </c>
      <c r="D9485" t="s">
        <v>33</v>
      </c>
      <c r="E9485">
        <v>11</v>
      </c>
      <c r="F9485">
        <v>13534</v>
      </c>
      <c r="G9485">
        <v>604</v>
      </c>
    </row>
    <row r="9486" spans="1:7">
      <c r="A9486" s="2">
        <v>44065</v>
      </c>
      <c r="B9486" s="2">
        <f t="shared" si="296"/>
        <v>44074</v>
      </c>
      <c r="C9486" s="3">
        <f t="shared" si="297"/>
        <v>1</v>
      </c>
      <c r="D9486" t="s">
        <v>15</v>
      </c>
      <c r="E9486">
        <v>12</v>
      </c>
      <c r="F9486">
        <v>597589</v>
      </c>
      <c r="G9486">
        <v>10273</v>
      </c>
    </row>
    <row r="9487" spans="1:7">
      <c r="A9487" s="2">
        <v>44065</v>
      </c>
      <c r="B9487" s="2">
        <f t="shared" si="296"/>
        <v>44074</v>
      </c>
      <c r="C9487" s="3">
        <f t="shared" si="297"/>
        <v>1</v>
      </c>
      <c r="D9487" t="s">
        <v>18</v>
      </c>
      <c r="E9487">
        <v>13</v>
      </c>
      <c r="F9487">
        <v>235783</v>
      </c>
      <c r="G9487">
        <v>4982</v>
      </c>
    </row>
    <row r="9488" spans="1:7">
      <c r="A9488" s="2">
        <v>44065</v>
      </c>
      <c r="B9488" s="2">
        <f t="shared" si="296"/>
        <v>44074</v>
      </c>
      <c r="C9488" s="3">
        <f t="shared" si="297"/>
        <v>1</v>
      </c>
      <c r="D9488" t="s">
        <v>57</v>
      </c>
      <c r="E9488">
        <v>66</v>
      </c>
      <c r="F9488">
        <v>1736</v>
      </c>
      <c r="G9488">
        <v>7</v>
      </c>
    </row>
    <row r="9489" spans="1:7">
      <c r="A9489" s="2">
        <v>44065</v>
      </c>
      <c r="B9489" s="2">
        <f t="shared" si="296"/>
        <v>44074</v>
      </c>
      <c r="C9489" s="3">
        <f t="shared" si="297"/>
        <v>1</v>
      </c>
      <c r="D9489" t="s">
        <v>26</v>
      </c>
      <c r="E9489">
        <v>15</v>
      </c>
      <c r="F9489">
        <v>6333</v>
      </c>
      <c r="G9489">
        <v>46</v>
      </c>
    </row>
    <row r="9490" spans="1:7">
      <c r="A9490" s="2">
        <v>44065</v>
      </c>
      <c r="B9490" s="2">
        <f t="shared" si="296"/>
        <v>44074</v>
      </c>
      <c r="C9490" s="3">
        <f t="shared" si="297"/>
        <v>1</v>
      </c>
      <c r="D9490" t="s">
        <v>53</v>
      </c>
      <c r="E9490">
        <v>16</v>
      </c>
      <c r="F9490">
        <v>29808</v>
      </c>
      <c r="G9490">
        <v>307</v>
      </c>
    </row>
    <row r="9491" spans="1:7">
      <c r="A9491" s="2">
        <v>44065</v>
      </c>
      <c r="B9491" s="2">
        <f t="shared" si="296"/>
        <v>44074</v>
      </c>
      <c r="C9491" s="3">
        <f t="shared" si="297"/>
        <v>1</v>
      </c>
      <c r="D9491" t="s">
        <v>6</v>
      </c>
      <c r="E9491">
        <v>17</v>
      </c>
      <c r="F9491">
        <v>220459</v>
      </c>
      <c r="G9491">
        <v>8107</v>
      </c>
    </row>
    <row r="9492" spans="1:7">
      <c r="A9492" s="2">
        <v>44065</v>
      </c>
      <c r="B9492" s="2">
        <f t="shared" si="296"/>
        <v>44074</v>
      </c>
      <c r="C9492" s="3">
        <f t="shared" si="297"/>
        <v>1</v>
      </c>
      <c r="D9492" t="s">
        <v>27</v>
      </c>
      <c r="E9492">
        <v>18</v>
      </c>
      <c r="F9492">
        <v>87325</v>
      </c>
      <c r="G9492">
        <v>3218</v>
      </c>
    </row>
    <row r="9493" spans="1:7">
      <c r="A9493" s="2">
        <v>44065</v>
      </c>
      <c r="B9493" s="2">
        <f t="shared" si="296"/>
        <v>44074</v>
      </c>
      <c r="C9493" s="3">
        <f t="shared" si="297"/>
        <v>1</v>
      </c>
      <c r="D9493" t="s">
        <v>39</v>
      </c>
      <c r="E9493">
        <v>19</v>
      </c>
      <c r="F9493">
        <v>55996</v>
      </c>
      <c r="G9493">
        <v>1033</v>
      </c>
    </row>
    <row r="9494" spans="1:7">
      <c r="A9494" s="2">
        <v>44065</v>
      </c>
      <c r="B9494" s="2">
        <f t="shared" si="296"/>
        <v>44074</v>
      </c>
      <c r="C9494" s="3">
        <f t="shared" si="297"/>
        <v>1</v>
      </c>
      <c r="D9494" t="s">
        <v>34</v>
      </c>
      <c r="E9494">
        <v>20</v>
      </c>
      <c r="F9494">
        <v>37544</v>
      </c>
      <c r="G9494">
        <v>431</v>
      </c>
    </row>
    <row r="9495" spans="1:7">
      <c r="A9495" s="2">
        <v>44065</v>
      </c>
      <c r="B9495" s="2">
        <f t="shared" si="296"/>
        <v>44074</v>
      </c>
      <c r="C9495" s="3">
        <f t="shared" si="297"/>
        <v>1</v>
      </c>
      <c r="D9495" t="s">
        <v>28</v>
      </c>
      <c r="E9495">
        <v>21</v>
      </c>
      <c r="F9495">
        <v>45225</v>
      </c>
      <c r="G9495">
        <v>899</v>
      </c>
    </row>
    <row r="9496" spans="1:7">
      <c r="A9496" s="2">
        <v>44065</v>
      </c>
      <c r="B9496" s="2">
        <f t="shared" si="296"/>
        <v>44074</v>
      </c>
      <c r="C9496" s="3">
        <f t="shared" si="297"/>
        <v>1</v>
      </c>
      <c r="D9496" t="s">
        <v>40</v>
      </c>
      <c r="E9496">
        <v>22</v>
      </c>
      <c r="F9496">
        <v>141861</v>
      </c>
      <c r="G9496">
        <v>4687</v>
      </c>
    </row>
    <row r="9497" spans="1:7">
      <c r="A9497" s="2">
        <v>44065</v>
      </c>
      <c r="B9497" s="2">
        <f t="shared" si="296"/>
        <v>44074</v>
      </c>
      <c r="C9497" s="3">
        <f t="shared" si="297"/>
        <v>1</v>
      </c>
      <c r="D9497" t="s">
        <v>51</v>
      </c>
      <c r="E9497">
        <v>23</v>
      </c>
      <c r="F9497">
        <v>4317</v>
      </c>
      <c r="G9497">
        <v>130</v>
      </c>
    </row>
    <row r="9498" spans="1:7">
      <c r="A9498" s="2">
        <v>44065</v>
      </c>
      <c r="B9498" s="2">
        <f t="shared" si="296"/>
        <v>44074</v>
      </c>
      <c r="C9498" s="3">
        <f t="shared" si="297"/>
        <v>1</v>
      </c>
      <c r="D9498" t="s">
        <v>23</v>
      </c>
      <c r="E9498">
        <v>24</v>
      </c>
      <c r="F9498">
        <v>104040</v>
      </c>
      <c r="G9498">
        <v>3685</v>
      </c>
    </row>
    <row r="9499" spans="1:7">
      <c r="A9499" s="2">
        <v>44065</v>
      </c>
      <c r="B9499" s="2">
        <f t="shared" si="296"/>
        <v>44074</v>
      </c>
      <c r="C9499" s="3">
        <f t="shared" si="297"/>
        <v>1</v>
      </c>
      <c r="D9499" t="s">
        <v>9</v>
      </c>
      <c r="E9499">
        <v>25</v>
      </c>
      <c r="F9499">
        <v>125360</v>
      </c>
      <c r="G9499">
        <v>8921</v>
      </c>
    </row>
    <row r="9500" spans="1:7">
      <c r="A9500" s="2">
        <v>44065</v>
      </c>
      <c r="B9500" s="2">
        <f t="shared" si="296"/>
        <v>44074</v>
      </c>
      <c r="C9500" s="3">
        <f t="shared" si="297"/>
        <v>1</v>
      </c>
      <c r="D9500" t="s">
        <v>42</v>
      </c>
      <c r="E9500">
        <v>26</v>
      </c>
      <c r="F9500">
        <v>106141</v>
      </c>
      <c r="G9500">
        <v>6657</v>
      </c>
    </row>
    <row r="9501" spans="1:7">
      <c r="A9501" s="2">
        <v>44065</v>
      </c>
      <c r="B9501" s="2">
        <f t="shared" si="296"/>
        <v>44074</v>
      </c>
      <c r="C9501" s="3">
        <f t="shared" si="297"/>
        <v>1</v>
      </c>
      <c r="D9501" t="s">
        <v>29</v>
      </c>
      <c r="E9501">
        <v>27</v>
      </c>
      <c r="F9501">
        <v>68913</v>
      </c>
      <c r="G9501">
        <v>1807</v>
      </c>
    </row>
    <row r="9502" spans="1:7">
      <c r="A9502" s="2">
        <v>44065</v>
      </c>
      <c r="B9502" s="2">
        <f t="shared" si="296"/>
        <v>44074</v>
      </c>
      <c r="C9502" s="3">
        <f t="shared" si="297"/>
        <v>1</v>
      </c>
      <c r="D9502" t="s">
        <v>46</v>
      </c>
      <c r="E9502">
        <v>28</v>
      </c>
      <c r="F9502">
        <v>77268</v>
      </c>
      <c r="G9502">
        <v>2237</v>
      </c>
    </row>
    <row r="9503" spans="1:7">
      <c r="A9503" s="2">
        <v>44065</v>
      </c>
      <c r="B9503" s="2">
        <f t="shared" si="296"/>
        <v>44074</v>
      </c>
      <c r="C9503" s="3">
        <f t="shared" si="297"/>
        <v>1</v>
      </c>
      <c r="D9503" t="s">
        <v>35</v>
      </c>
      <c r="E9503">
        <v>29</v>
      </c>
      <c r="F9503">
        <v>75468</v>
      </c>
      <c r="G9503">
        <v>1519</v>
      </c>
    </row>
    <row r="9504" spans="1:7">
      <c r="A9504" s="2">
        <v>44065</v>
      </c>
      <c r="B9504" s="2">
        <f t="shared" si="296"/>
        <v>44074</v>
      </c>
      <c r="C9504" s="3">
        <f t="shared" si="297"/>
        <v>1</v>
      </c>
      <c r="D9504" t="s">
        <v>54</v>
      </c>
      <c r="E9504">
        <v>30</v>
      </c>
      <c r="F9504">
        <v>6392</v>
      </c>
      <c r="G9504">
        <v>90</v>
      </c>
    </row>
    <row r="9505" spans="1:7">
      <c r="A9505" s="2">
        <v>44065</v>
      </c>
      <c r="B9505" s="2">
        <f t="shared" si="296"/>
        <v>44074</v>
      </c>
      <c r="C9505" s="3">
        <f t="shared" si="297"/>
        <v>1</v>
      </c>
      <c r="D9505" t="s">
        <v>12</v>
      </c>
      <c r="E9505">
        <v>31</v>
      </c>
      <c r="F9505">
        <v>31780</v>
      </c>
      <c r="G9505">
        <v>382</v>
      </c>
    </row>
    <row r="9506" spans="1:7">
      <c r="A9506" s="2">
        <v>44065</v>
      </c>
      <c r="B9506" s="2">
        <f t="shared" si="296"/>
        <v>44074</v>
      </c>
      <c r="C9506" s="3">
        <f t="shared" si="297"/>
        <v>1</v>
      </c>
      <c r="D9506" t="s">
        <v>24</v>
      </c>
      <c r="E9506">
        <v>32</v>
      </c>
      <c r="F9506">
        <v>65150</v>
      </c>
      <c r="G9506">
        <v>1197</v>
      </c>
    </row>
    <row r="9507" spans="1:7">
      <c r="A9507" s="2">
        <v>44065</v>
      </c>
      <c r="B9507" s="2">
        <f t="shared" si="296"/>
        <v>44074</v>
      </c>
      <c r="C9507" s="3">
        <f t="shared" si="297"/>
        <v>1</v>
      </c>
      <c r="D9507" t="s">
        <v>19</v>
      </c>
      <c r="E9507">
        <v>33</v>
      </c>
      <c r="F9507">
        <v>7092</v>
      </c>
      <c r="G9507">
        <v>429</v>
      </c>
    </row>
    <row r="9508" spans="1:7">
      <c r="A9508" s="2">
        <v>44065</v>
      </c>
      <c r="B9508" s="2">
        <f t="shared" si="296"/>
        <v>44074</v>
      </c>
      <c r="C9508" s="3">
        <f t="shared" si="297"/>
        <v>1</v>
      </c>
      <c r="D9508" t="s">
        <v>21</v>
      </c>
      <c r="E9508">
        <v>34</v>
      </c>
      <c r="F9508">
        <v>191175</v>
      </c>
      <c r="G9508">
        <v>15943</v>
      </c>
    </row>
    <row r="9509" spans="1:7">
      <c r="A9509" s="2">
        <v>44065</v>
      </c>
      <c r="B9509" s="2">
        <f t="shared" si="296"/>
        <v>44074</v>
      </c>
      <c r="C9509" s="3">
        <f t="shared" si="297"/>
        <v>1</v>
      </c>
      <c r="D9509" t="s">
        <v>47</v>
      </c>
      <c r="E9509">
        <v>35</v>
      </c>
      <c r="F9509">
        <v>24302</v>
      </c>
      <c r="G9509">
        <v>743</v>
      </c>
    </row>
    <row r="9510" spans="1:7">
      <c r="A9510" s="2">
        <v>44065</v>
      </c>
      <c r="B9510" s="2">
        <f t="shared" si="296"/>
        <v>44074</v>
      </c>
      <c r="C9510" s="3">
        <f t="shared" si="297"/>
        <v>1</v>
      </c>
      <c r="D9510" t="s">
        <v>16</v>
      </c>
      <c r="E9510">
        <v>36</v>
      </c>
      <c r="F9510">
        <v>433881</v>
      </c>
      <c r="G9510">
        <v>32464</v>
      </c>
    </row>
    <row r="9511" spans="1:7">
      <c r="A9511" s="2">
        <v>44065</v>
      </c>
      <c r="B9511" s="2">
        <f t="shared" si="296"/>
        <v>44074</v>
      </c>
      <c r="C9511" s="3">
        <f t="shared" si="297"/>
        <v>1</v>
      </c>
      <c r="D9511" t="s">
        <v>20</v>
      </c>
      <c r="E9511">
        <v>37</v>
      </c>
      <c r="F9511">
        <v>153966</v>
      </c>
      <c r="G9511">
        <v>2546</v>
      </c>
    </row>
    <row r="9512" spans="1:7">
      <c r="A9512" s="2">
        <v>44065</v>
      </c>
      <c r="B9512" s="2">
        <f t="shared" si="296"/>
        <v>44074</v>
      </c>
      <c r="C9512" s="3">
        <f t="shared" si="297"/>
        <v>1</v>
      </c>
      <c r="D9512" t="s">
        <v>48</v>
      </c>
      <c r="E9512">
        <v>38</v>
      </c>
      <c r="F9512">
        <v>9740</v>
      </c>
      <c r="G9512">
        <v>139</v>
      </c>
    </row>
    <row r="9513" spans="1:7">
      <c r="A9513" s="2">
        <v>44065</v>
      </c>
      <c r="B9513" s="2">
        <f t="shared" si="296"/>
        <v>44074</v>
      </c>
      <c r="C9513" s="3">
        <f t="shared" si="297"/>
        <v>1</v>
      </c>
      <c r="D9513" t="s">
        <v>59</v>
      </c>
      <c r="E9513">
        <v>69</v>
      </c>
      <c r="F9513">
        <v>54</v>
      </c>
      <c r="G9513">
        <v>2</v>
      </c>
    </row>
    <row r="9514" spans="1:7">
      <c r="A9514" s="2">
        <v>44065</v>
      </c>
      <c r="B9514" s="2">
        <f t="shared" si="296"/>
        <v>44074</v>
      </c>
      <c r="C9514" s="3">
        <f t="shared" si="297"/>
        <v>1</v>
      </c>
      <c r="D9514" t="s">
        <v>41</v>
      </c>
      <c r="E9514">
        <v>39</v>
      </c>
      <c r="F9514">
        <v>114165</v>
      </c>
      <c r="G9514">
        <v>3975</v>
      </c>
    </row>
    <row r="9515" spans="1:7">
      <c r="A9515" s="2">
        <v>44065</v>
      </c>
      <c r="B9515" s="2">
        <f t="shared" si="296"/>
        <v>44074</v>
      </c>
      <c r="C9515" s="3">
        <f t="shared" si="297"/>
        <v>1</v>
      </c>
      <c r="D9515" t="s">
        <v>30</v>
      </c>
      <c r="E9515">
        <v>40</v>
      </c>
      <c r="F9515">
        <v>52599</v>
      </c>
      <c r="G9515">
        <v>725</v>
      </c>
    </row>
    <row r="9516" spans="1:7">
      <c r="A9516" s="2">
        <v>44065</v>
      </c>
      <c r="B9516" s="2">
        <f t="shared" si="296"/>
        <v>44074</v>
      </c>
      <c r="C9516" s="3">
        <f t="shared" si="297"/>
        <v>1</v>
      </c>
      <c r="D9516" t="s">
        <v>14</v>
      </c>
      <c r="E9516">
        <v>41</v>
      </c>
      <c r="F9516">
        <v>24711</v>
      </c>
      <c r="G9516">
        <v>422</v>
      </c>
    </row>
    <row r="9517" spans="1:7">
      <c r="A9517" s="2">
        <v>44065</v>
      </c>
      <c r="B9517" s="2">
        <f t="shared" si="296"/>
        <v>44074</v>
      </c>
      <c r="C9517" s="3">
        <f t="shared" si="297"/>
        <v>1</v>
      </c>
      <c r="D9517" t="s">
        <v>31</v>
      </c>
      <c r="E9517">
        <v>42</v>
      </c>
      <c r="F9517">
        <v>133160</v>
      </c>
      <c r="G9517">
        <v>7643</v>
      </c>
    </row>
    <row r="9518" spans="1:7">
      <c r="A9518" s="2">
        <v>44065</v>
      </c>
      <c r="B9518" s="2">
        <f t="shared" si="296"/>
        <v>44074</v>
      </c>
      <c r="C9518" s="3">
        <f t="shared" si="297"/>
        <v>1</v>
      </c>
      <c r="D9518" t="s">
        <v>55</v>
      </c>
      <c r="E9518">
        <v>72</v>
      </c>
      <c r="F9518">
        <v>29577</v>
      </c>
      <c r="G9518">
        <v>381</v>
      </c>
    </row>
    <row r="9519" spans="1:7">
      <c r="A9519" s="2">
        <v>44065</v>
      </c>
      <c r="B9519" s="2">
        <f t="shared" si="296"/>
        <v>44074</v>
      </c>
      <c r="C9519" s="3">
        <f t="shared" si="297"/>
        <v>1</v>
      </c>
      <c r="D9519" t="s">
        <v>17</v>
      </c>
      <c r="E9519">
        <v>44</v>
      </c>
      <c r="F9519">
        <v>21022</v>
      </c>
      <c r="G9519">
        <v>1030</v>
      </c>
    </row>
    <row r="9520" spans="1:7">
      <c r="A9520" s="2">
        <v>44065</v>
      </c>
      <c r="B9520" s="2">
        <f t="shared" si="296"/>
        <v>44074</v>
      </c>
      <c r="C9520" s="3">
        <f t="shared" si="297"/>
        <v>1</v>
      </c>
      <c r="D9520" t="s">
        <v>32</v>
      </c>
      <c r="E9520">
        <v>45</v>
      </c>
      <c r="F9520">
        <v>111295</v>
      </c>
      <c r="G9520">
        <v>2493</v>
      </c>
    </row>
    <row r="9521" spans="1:7">
      <c r="A9521" s="2">
        <v>44065</v>
      </c>
      <c r="B9521" s="2">
        <f t="shared" si="296"/>
        <v>44074</v>
      </c>
      <c r="C9521" s="3">
        <f t="shared" si="297"/>
        <v>1</v>
      </c>
      <c r="D9521" t="s">
        <v>43</v>
      </c>
      <c r="E9521">
        <v>46</v>
      </c>
      <c r="F9521">
        <v>11135</v>
      </c>
      <c r="G9521">
        <v>160</v>
      </c>
    </row>
    <row r="9522" spans="1:7">
      <c r="A9522" s="2">
        <v>44065</v>
      </c>
      <c r="B9522" s="2">
        <f t="shared" si="296"/>
        <v>44074</v>
      </c>
      <c r="C9522" s="3">
        <f t="shared" si="297"/>
        <v>1</v>
      </c>
      <c r="D9522" t="s">
        <v>25</v>
      </c>
      <c r="E9522">
        <v>47</v>
      </c>
      <c r="F9522">
        <v>139366</v>
      </c>
      <c r="G9522">
        <v>1542</v>
      </c>
    </row>
    <row r="9523" spans="1:7">
      <c r="A9523" s="2">
        <v>44065</v>
      </c>
      <c r="B9523" s="2">
        <f t="shared" si="296"/>
        <v>44074</v>
      </c>
      <c r="C9523" s="3">
        <f t="shared" si="297"/>
        <v>1</v>
      </c>
      <c r="D9523" t="s">
        <v>11</v>
      </c>
      <c r="E9523">
        <v>48</v>
      </c>
      <c r="F9523">
        <v>599156</v>
      </c>
      <c r="G9523">
        <v>11650</v>
      </c>
    </row>
    <row r="9524" spans="1:7">
      <c r="A9524" s="2">
        <v>44065</v>
      </c>
      <c r="B9524" s="2">
        <f t="shared" si="296"/>
        <v>44074</v>
      </c>
      <c r="C9524" s="3">
        <f t="shared" si="297"/>
        <v>1</v>
      </c>
      <c r="D9524" t="s">
        <v>13</v>
      </c>
      <c r="E9524">
        <v>49</v>
      </c>
      <c r="F9524">
        <v>48950</v>
      </c>
      <c r="G9524">
        <v>387</v>
      </c>
    </row>
    <row r="9525" spans="1:7">
      <c r="A9525" s="2">
        <v>44065</v>
      </c>
      <c r="B9525" s="2">
        <f t="shared" si="296"/>
        <v>44074</v>
      </c>
      <c r="C9525" s="3">
        <f t="shared" si="297"/>
        <v>1</v>
      </c>
      <c r="D9525" t="s">
        <v>36</v>
      </c>
      <c r="E9525">
        <v>50</v>
      </c>
      <c r="F9525">
        <v>1553</v>
      </c>
      <c r="G9525">
        <v>58</v>
      </c>
    </row>
    <row r="9526" spans="1:7">
      <c r="A9526" s="2">
        <v>44065</v>
      </c>
      <c r="B9526" s="2">
        <f t="shared" si="296"/>
        <v>44074</v>
      </c>
      <c r="C9526" s="3">
        <f t="shared" si="297"/>
        <v>1</v>
      </c>
      <c r="D9526" t="s">
        <v>56</v>
      </c>
      <c r="E9526">
        <v>78</v>
      </c>
      <c r="F9526">
        <v>960</v>
      </c>
      <c r="G9526">
        <v>10</v>
      </c>
    </row>
    <row r="9527" spans="1:7">
      <c r="A9527" s="2">
        <v>44065</v>
      </c>
      <c r="B9527" s="2">
        <f t="shared" si="296"/>
        <v>44074</v>
      </c>
      <c r="C9527" s="3">
        <f t="shared" si="297"/>
        <v>1</v>
      </c>
      <c r="D9527" t="s">
        <v>37</v>
      </c>
      <c r="E9527">
        <v>51</v>
      </c>
      <c r="F9527">
        <v>112072</v>
      </c>
      <c r="G9527">
        <v>2443</v>
      </c>
    </row>
    <row r="9528" spans="1:7">
      <c r="A9528" s="2">
        <v>44065</v>
      </c>
      <c r="B9528" s="2">
        <f t="shared" si="296"/>
        <v>44074</v>
      </c>
      <c r="C9528" s="3">
        <f t="shared" si="297"/>
        <v>1</v>
      </c>
      <c r="D9528" t="s">
        <v>5</v>
      </c>
      <c r="E9528">
        <v>53</v>
      </c>
      <c r="F9528">
        <v>73353</v>
      </c>
      <c r="G9528">
        <v>1944</v>
      </c>
    </row>
    <row r="9529" spans="1:7">
      <c r="A9529" s="2">
        <v>44065</v>
      </c>
      <c r="B9529" s="2">
        <f t="shared" si="296"/>
        <v>44074</v>
      </c>
      <c r="C9529" s="3">
        <f t="shared" si="297"/>
        <v>1</v>
      </c>
      <c r="D9529" t="s">
        <v>58</v>
      </c>
      <c r="E9529">
        <v>54</v>
      </c>
      <c r="F9529">
        <v>9185</v>
      </c>
      <c r="G9529">
        <v>176</v>
      </c>
    </row>
    <row r="9530" spans="1:7">
      <c r="A9530" s="2">
        <v>44065</v>
      </c>
      <c r="B9530" s="2">
        <f t="shared" si="296"/>
        <v>44074</v>
      </c>
      <c r="C9530" s="3">
        <f t="shared" si="297"/>
        <v>1</v>
      </c>
      <c r="D9530" t="s">
        <v>10</v>
      </c>
      <c r="E9530">
        <v>55</v>
      </c>
      <c r="F9530">
        <v>74740</v>
      </c>
      <c r="G9530">
        <v>1092</v>
      </c>
    </row>
    <row r="9531" spans="1:7">
      <c r="A9531" s="2">
        <v>44065</v>
      </c>
      <c r="B9531" s="2">
        <f t="shared" si="296"/>
        <v>44074</v>
      </c>
      <c r="C9531" s="3">
        <f t="shared" si="297"/>
        <v>1</v>
      </c>
      <c r="D9531" t="s">
        <v>49</v>
      </c>
      <c r="E9531">
        <v>56</v>
      </c>
      <c r="F9531">
        <v>3543</v>
      </c>
      <c r="G9531">
        <v>37</v>
      </c>
    </row>
    <row r="9532" spans="1:7">
      <c r="A9532" s="2">
        <v>44066</v>
      </c>
      <c r="B9532" s="2">
        <f t="shared" si="296"/>
        <v>44074</v>
      </c>
      <c r="C9532" s="3">
        <f t="shared" si="297"/>
        <v>1</v>
      </c>
      <c r="D9532" t="s">
        <v>52</v>
      </c>
      <c r="E9532">
        <v>1</v>
      </c>
      <c r="F9532">
        <v>115060</v>
      </c>
      <c r="G9532">
        <v>2013</v>
      </c>
    </row>
    <row r="9533" spans="1:7">
      <c r="A9533" s="2">
        <v>44066</v>
      </c>
      <c r="B9533" s="2">
        <f t="shared" si="296"/>
        <v>44074</v>
      </c>
      <c r="C9533" s="3">
        <f t="shared" si="297"/>
        <v>1</v>
      </c>
      <c r="D9533" t="s">
        <v>50</v>
      </c>
      <c r="E9533">
        <v>2</v>
      </c>
      <c r="F9533">
        <v>5556</v>
      </c>
      <c r="G9533">
        <v>30</v>
      </c>
    </row>
    <row r="9534" spans="1:7">
      <c r="A9534" s="2">
        <v>44066</v>
      </c>
      <c r="B9534" s="2">
        <f t="shared" si="296"/>
        <v>44074</v>
      </c>
      <c r="C9534" s="3">
        <f t="shared" si="297"/>
        <v>1</v>
      </c>
      <c r="D9534" t="s">
        <v>8</v>
      </c>
      <c r="E9534">
        <v>4</v>
      </c>
      <c r="F9534">
        <v>198117</v>
      </c>
      <c r="G9534">
        <v>4775</v>
      </c>
    </row>
    <row r="9535" spans="1:7">
      <c r="A9535" s="2">
        <v>44066</v>
      </c>
      <c r="B9535" s="2">
        <f t="shared" si="296"/>
        <v>44074</v>
      </c>
      <c r="C9535" s="3">
        <f t="shared" si="297"/>
        <v>1</v>
      </c>
      <c r="D9535" t="s">
        <v>44</v>
      </c>
      <c r="E9535">
        <v>5</v>
      </c>
      <c r="F9535">
        <v>56574</v>
      </c>
      <c r="G9535">
        <v>687</v>
      </c>
    </row>
    <row r="9536" spans="1:7">
      <c r="A9536" s="2">
        <v>44066</v>
      </c>
      <c r="B9536" s="2">
        <f t="shared" si="296"/>
        <v>44074</v>
      </c>
      <c r="C9536" s="3">
        <f t="shared" si="297"/>
        <v>1</v>
      </c>
      <c r="D9536" t="s">
        <v>7</v>
      </c>
      <c r="E9536">
        <v>6</v>
      </c>
      <c r="F9536">
        <v>669944</v>
      </c>
      <c r="G9536">
        <v>12152</v>
      </c>
    </row>
    <row r="9537" spans="1:7">
      <c r="A9537" s="2">
        <v>44066</v>
      </c>
      <c r="B9537" s="2">
        <f t="shared" si="296"/>
        <v>44074</v>
      </c>
      <c r="C9537" s="3">
        <f t="shared" si="297"/>
        <v>1</v>
      </c>
      <c r="D9537" t="s">
        <v>22</v>
      </c>
      <c r="E9537">
        <v>8</v>
      </c>
      <c r="F9537">
        <v>55441</v>
      </c>
      <c r="G9537">
        <v>1925</v>
      </c>
    </row>
    <row r="9538" spans="1:7">
      <c r="A9538" s="2">
        <v>44066</v>
      </c>
      <c r="B9538" s="2">
        <f t="shared" si="296"/>
        <v>44074</v>
      </c>
      <c r="C9538" s="3">
        <f t="shared" si="297"/>
        <v>1</v>
      </c>
      <c r="D9538" t="s">
        <v>38</v>
      </c>
      <c r="E9538">
        <v>9</v>
      </c>
      <c r="F9538">
        <v>51519</v>
      </c>
      <c r="G9538">
        <v>4460</v>
      </c>
    </row>
    <row r="9539" spans="1:7">
      <c r="A9539" s="2">
        <v>44066</v>
      </c>
      <c r="B9539" s="2">
        <f t="shared" si="296"/>
        <v>44074</v>
      </c>
      <c r="C9539" s="3">
        <f t="shared" si="297"/>
        <v>1</v>
      </c>
      <c r="D9539" t="s">
        <v>45</v>
      </c>
      <c r="E9539">
        <v>10</v>
      </c>
      <c r="F9539">
        <v>16895</v>
      </c>
      <c r="G9539">
        <v>600</v>
      </c>
    </row>
    <row r="9540" spans="1:7">
      <c r="A9540" s="2">
        <v>44066</v>
      </c>
      <c r="B9540" s="2">
        <f t="shared" ref="B9540:B9603" si="298">EOMONTH(A9540,0)</f>
        <v>44074</v>
      </c>
      <c r="C9540" s="3">
        <f t="shared" ref="C9540:C9603" si="299">IF(A9540=B9540,0,1)</f>
        <v>1</v>
      </c>
      <c r="D9540" t="s">
        <v>33</v>
      </c>
      <c r="E9540">
        <v>11</v>
      </c>
      <c r="F9540">
        <v>13590</v>
      </c>
      <c r="G9540">
        <v>604</v>
      </c>
    </row>
    <row r="9541" spans="1:7">
      <c r="A9541" s="2">
        <v>44066</v>
      </c>
      <c r="B9541" s="2">
        <f t="shared" si="298"/>
        <v>44074</v>
      </c>
      <c r="C9541" s="3">
        <f t="shared" si="299"/>
        <v>1</v>
      </c>
      <c r="D9541" t="s">
        <v>15</v>
      </c>
      <c r="E9541">
        <v>12</v>
      </c>
      <c r="F9541">
        <v>600563</v>
      </c>
      <c r="G9541">
        <v>10324</v>
      </c>
    </row>
    <row r="9542" spans="1:7">
      <c r="A9542" s="2">
        <v>44066</v>
      </c>
      <c r="B9542" s="2">
        <f t="shared" si="298"/>
        <v>44074</v>
      </c>
      <c r="C9542" s="3">
        <f t="shared" si="299"/>
        <v>1</v>
      </c>
      <c r="D9542" t="s">
        <v>18</v>
      </c>
      <c r="E9542">
        <v>13</v>
      </c>
      <c r="F9542">
        <v>237402</v>
      </c>
      <c r="G9542">
        <v>5021</v>
      </c>
    </row>
    <row r="9543" spans="1:7">
      <c r="A9543" s="2">
        <v>44066</v>
      </c>
      <c r="B9543" s="2">
        <f t="shared" si="298"/>
        <v>44074</v>
      </c>
      <c r="C9543" s="3">
        <f t="shared" si="299"/>
        <v>1</v>
      </c>
      <c r="D9543" t="s">
        <v>57</v>
      </c>
      <c r="E9543">
        <v>66</v>
      </c>
      <c r="F9543">
        <v>1736</v>
      </c>
      <c r="G9543">
        <v>7</v>
      </c>
    </row>
    <row r="9544" spans="1:7">
      <c r="A9544" s="2">
        <v>44066</v>
      </c>
      <c r="B9544" s="2">
        <f t="shared" si="298"/>
        <v>44074</v>
      </c>
      <c r="C9544" s="3">
        <f t="shared" si="299"/>
        <v>1</v>
      </c>
      <c r="D9544" t="s">
        <v>26</v>
      </c>
      <c r="E9544">
        <v>15</v>
      </c>
      <c r="F9544">
        <v>6577</v>
      </c>
      <c r="G9544">
        <v>46</v>
      </c>
    </row>
    <row r="9545" spans="1:7">
      <c r="A9545" s="2">
        <v>44066</v>
      </c>
      <c r="B9545" s="2">
        <f t="shared" si="298"/>
        <v>44074</v>
      </c>
      <c r="C9545" s="3">
        <f t="shared" si="299"/>
        <v>1</v>
      </c>
      <c r="D9545" t="s">
        <v>53</v>
      </c>
      <c r="E9545">
        <v>16</v>
      </c>
      <c r="F9545">
        <v>29973</v>
      </c>
      <c r="G9545">
        <v>308</v>
      </c>
    </row>
    <row r="9546" spans="1:7">
      <c r="A9546" s="2">
        <v>44066</v>
      </c>
      <c r="B9546" s="2">
        <f t="shared" si="298"/>
        <v>44074</v>
      </c>
      <c r="C9546" s="3">
        <f t="shared" si="299"/>
        <v>1</v>
      </c>
      <c r="D9546" t="s">
        <v>6</v>
      </c>
      <c r="E9546">
        <v>17</v>
      </c>
      <c r="F9546">
        <v>222292</v>
      </c>
      <c r="G9546">
        <v>8114</v>
      </c>
    </row>
    <row r="9547" spans="1:7">
      <c r="A9547" s="2">
        <v>44066</v>
      </c>
      <c r="B9547" s="2">
        <f t="shared" si="298"/>
        <v>44074</v>
      </c>
      <c r="C9547" s="3">
        <f t="shared" si="299"/>
        <v>1</v>
      </c>
      <c r="D9547" t="s">
        <v>27</v>
      </c>
      <c r="E9547">
        <v>18</v>
      </c>
      <c r="F9547">
        <v>87942</v>
      </c>
      <c r="G9547">
        <v>3220</v>
      </c>
    </row>
    <row r="9548" spans="1:7">
      <c r="A9548" s="2">
        <v>44066</v>
      </c>
      <c r="B9548" s="2">
        <f t="shared" si="298"/>
        <v>44074</v>
      </c>
      <c r="C9548" s="3">
        <f t="shared" si="299"/>
        <v>1</v>
      </c>
      <c r="D9548" t="s">
        <v>39</v>
      </c>
      <c r="E9548">
        <v>19</v>
      </c>
      <c r="F9548">
        <v>56441</v>
      </c>
      <c r="G9548">
        <v>1037</v>
      </c>
    </row>
    <row r="9549" spans="1:7">
      <c r="A9549" s="2">
        <v>44066</v>
      </c>
      <c r="B9549" s="2">
        <f t="shared" si="298"/>
        <v>44074</v>
      </c>
      <c r="C9549" s="3">
        <f t="shared" si="299"/>
        <v>1</v>
      </c>
      <c r="D9549" t="s">
        <v>34</v>
      </c>
      <c r="E9549">
        <v>20</v>
      </c>
      <c r="F9549">
        <v>37726</v>
      </c>
      <c r="G9549">
        <v>431</v>
      </c>
    </row>
    <row r="9550" spans="1:7">
      <c r="A9550" s="2">
        <v>44066</v>
      </c>
      <c r="B9550" s="2">
        <f t="shared" si="298"/>
        <v>44074</v>
      </c>
      <c r="C9550" s="3">
        <f t="shared" si="299"/>
        <v>1</v>
      </c>
      <c r="D9550" t="s">
        <v>28</v>
      </c>
      <c r="E9550">
        <v>21</v>
      </c>
      <c r="F9550">
        <v>45401</v>
      </c>
      <c r="G9550">
        <v>901</v>
      </c>
    </row>
    <row r="9551" spans="1:7">
      <c r="A9551" s="2">
        <v>44066</v>
      </c>
      <c r="B9551" s="2">
        <f t="shared" si="298"/>
        <v>44074</v>
      </c>
      <c r="C9551" s="3">
        <f t="shared" si="299"/>
        <v>1</v>
      </c>
      <c r="D9551" t="s">
        <v>40</v>
      </c>
      <c r="E9551">
        <v>22</v>
      </c>
      <c r="F9551">
        <v>143084</v>
      </c>
      <c r="G9551">
        <v>4746</v>
      </c>
    </row>
    <row r="9552" spans="1:7">
      <c r="A9552" s="2">
        <v>44066</v>
      </c>
      <c r="B9552" s="2">
        <f t="shared" si="298"/>
        <v>44074</v>
      </c>
      <c r="C9552" s="3">
        <f t="shared" si="299"/>
        <v>1</v>
      </c>
      <c r="D9552" t="s">
        <v>51</v>
      </c>
      <c r="E9552">
        <v>23</v>
      </c>
      <c r="F9552">
        <v>4335</v>
      </c>
      <c r="G9552">
        <v>131</v>
      </c>
    </row>
    <row r="9553" spans="1:7">
      <c r="A9553" s="2">
        <v>44066</v>
      </c>
      <c r="B9553" s="2">
        <f t="shared" si="298"/>
        <v>44074</v>
      </c>
      <c r="C9553" s="3">
        <f t="shared" si="299"/>
        <v>1</v>
      </c>
      <c r="D9553" t="s">
        <v>23</v>
      </c>
      <c r="E9553">
        <v>24</v>
      </c>
      <c r="F9553">
        <v>104618</v>
      </c>
      <c r="G9553">
        <v>3691</v>
      </c>
    </row>
    <row r="9554" spans="1:7">
      <c r="A9554" s="2">
        <v>44066</v>
      </c>
      <c r="B9554" s="2">
        <f t="shared" si="298"/>
        <v>44074</v>
      </c>
      <c r="C9554" s="3">
        <f t="shared" si="299"/>
        <v>1</v>
      </c>
      <c r="D9554" t="s">
        <v>9</v>
      </c>
      <c r="E9554">
        <v>25</v>
      </c>
      <c r="F9554">
        <v>125360</v>
      </c>
      <c r="G9554">
        <v>8921</v>
      </c>
    </row>
    <row r="9555" spans="1:7">
      <c r="A9555" s="2">
        <v>44066</v>
      </c>
      <c r="B9555" s="2">
        <f t="shared" si="298"/>
        <v>44074</v>
      </c>
      <c r="C9555" s="3">
        <f t="shared" si="299"/>
        <v>1</v>
      </c>
      <c r="D9555" t="s">
        <v>42</v>
      </c>
      <c r="E9555">
        <v>26</v>
      </c>
      <c r="F9555">
        <v>106875</v>
      </c>
      <c r="G9555">
        <v>6661</v>
      </c>
    </row>
    <row r="9556" spans="1:7">
      <c r="A9556" s="2">
        <v>44066</v>
      </c>
      <c r="B9556" s="2">
        <f t="shared" si="298"/>
        <v>44074</v>
      </c>
      <c r="C9556" s="3">
        <f t="shared" si="299"/>
        <v>1</v>
      </c>
      <c r="D9556" t="s">
        <v>29</v>
      </c>
      <c r="E9556">
        <v>27</v>
      </c>
      <c r="F9556">
        <v>69630</v>
      </c>
      <c r="G9556">
        <v>1813</v>
      </c>
    </row>
    <row r="9557" spans="1:7">
      <c r="A9557" s="2">
        <v>44066</v>
      </c>
      <c r="B9557" s="2">
        <f t="shared" si="298"/>
        <v>44074</v>
      </c>
      <c r="C9557" s="3">
        <f t="shared" si="299"/>
        <v>1</v>
      </c>
      <c r="D9557" t="s">
        <v>46</v>
      </c>
      <c r="E9557">
        <v>28</v>
      </c>
      <c r="F9557">
        <v>77894</v>
      </c>
      <c r="G9557">
        <v>2240</v>
      </c>
    </row>
    <row r="9558" spans="1:7">
      <c r="A9558" s="2">
        <v>44066</v>
      </c>
      <c r="B9558" s="2">
        <f t="shared" si="298"/>
        <v>44074</v>
      </c>
      <c r="C9558" s="3">
        <f t="shared" si="299"/>
        <v>1</v>
      </c>
      <c r="D9558" t="s">
        <v>35</v>
      </c>
      <c r="E9558">
        <v>29</v>
      </c>
      <c r="F9558">
        <v>76339</v>
      </c>
      <c r="G9558">
        <v>1519</v>
      </c>
    </row>
    <row r="9559" spans="1:7">
      <c r="A9559" s="2">
        <v>44066</v>
      </c>
      <c r="B9559" s="2">
        <f t="shared" si="298"/>
        <v>44074</v>
      </c>
      <c r="C9559" s="3">
        <f t="shared" si="299"/>
        <v>1</v>
      </c>
      <c r="D9559" t="s">
        <v>54</v>
      </c>
      <c r="E9559">
        <v>30</v>
      </c>
      <c r="F9559">
        <v>6444</v>
      </c>
      <c r="G9559">
        <v>90</v>
      </c>
    </row>
    <row r="9560" spans="1:7">
      <c r="A9560" s="2">
        <v>44066</v>
      </c>
      <c r="B9560" s="2">
        <f t="shared" si="298"/>
        <v>44074</v>
      </c>
      <c r="C9560" s="3">
        <f t="shared" si="299"/>
        <v>1</v>
      </c>
      <c r="D9560" t="s">
        <v>12</v>
      </c>
      <c r="E9560">
        <v>31</v>
      </c>
      <c r="F9560">
        <v>31889</v>
      </c>
      <c r="G9560">
        <v>384</v>
      </c>
    </row>
    <row r="9561" spans="1:7">
      <c r="A9561" s="2">
        <v>44066</v>
      </c>
      <c r="B9561" s="2">
        <f t="shared" si="298"/>
        <v>44074</v>
      </c>
      <c r="C9561" s="3">
        <f t="shared" si="299"/>
        <v>1</v>
      </c>
      <c r="D9561" t="s">
        <v>24</v>
      </c>
      <c r="E9561">
        <v>32</v>
      </c>
      <c r="F9561">
        <v>65678</v>
      </c>
      <c r="G9561">
        <v>1199</v>
      </c>
    </row>
    <row r="9562" spans="1:7">
      <c r="A9562" s="2">
        <v>44066</v>
      </c>
      <c r="B9562" s="2">
        <f t="shared" si="298"/>
        <v>44074</v>
      </c>
      <c r="C9562" s="3">
        <f t="shared" si="299"/>
        <v>1</v>
      </c>
      <c r="D9562" t="s">
        <v>19</v>
      </c>
      <c r="E9562">
        <v>33</v>
      </c>
      <c r="F9562">
        <v>7107</v>
      </c>
      <c r="G9562">
        <v>429</v>
      </c>
    </row>
    <row r="9563" spans="1:7">
      <c r="A9563" s="2">
        <v>44066</v>
      </c>
      <c r="B9563" s="2">
        <f t="shared" si="298"/>
        <v>44074</v>
      </c>
      <c r="C9563" s="3">
        <f t="shared" si="299"/>
        <v>1</v>
      </c>
      <c r="D9563" t="s">
        <v>21</v>
      </c>
      <c r="E9563">
        <v>34</v>
      </c>
      <c r="F9563">
        <v>191323</v>
      </c>
      <c r="G9563">
        <v>15946</v>
      </c>
    </row>
    <row r="9564" spans="1:7">
      <c r="A9564" s="2">
        <v>44066</v>
      </c>
      <c r="B9564" s="2">
        <f t="shared" si="298"/>
        <v>44074</v>
      </c>
      <c r="C9564" s="3">
        <f t="shared" si="299"/>
        <v>1</v>
      </c>
      <c r="D9564" t="s">
        <v>47</v>
      </c>
      <c r="E9564">
        <v>35</v>
      </c>
      <c r="F9564">
        <v>24396</v>
      </c>
      <c r="G9564">
        <v>745</v>
      </c>
    </row>
    <row r="9565" spans="1:7">
      <c r="A9565" s="2">
        <v>44066</v>
      </c>
      <c r="B9565" s="2">
        <f t="shared" si="298"/>
        <v>44074</v>
      </c>
      <c r="C9565" s="3">
        <f t="shared" si="299"/>
        <v>1</v>
      </c>
      <c r="D9565" t="s">
        <v>16</v>
      </c>
      <c r="E9565">
        <v>36</v>
      </c>
      <c r="F9565">
        <v>434462</v>
      </c>
      <c r="G9565">
        <v>32482</v>
      </c>
    </row>
    <row r="9566" spans="1:7">
      <c r="A9566" s="2">
        <v>44066</v>
      </c>
      <c r="B9566" s="2">
        <f t="shared" si="298"/>
        <v>44074</v>
      </c>
      <c r="C9566" s="3">
        <f t="shared" si="299"/>
        <v>1</v>
      </c>
      <c r="D9566" t="s">
        <v>20</v>
      </c>
      <c r="E9566">
        <v>37</v>
      </c>
      <c r="F9566">
        <v>155390</v>
      </c>
      <c r="G9566">
        <v>2560</v>
      </c>
    </row>
    <row r="9567" spans="1:7">
      <c r="A9567" s="2">
        <v>44066</v>
      </c>
      <c r="B9567" s="2">
        <f t="shared" si="298"/>
        <v>44074</v>
      </c>
      <c r="C9567" s="3">
        <f t="shared" si="299"/>
        <v>1</v>
      </c>
      <c r="D9567" t="s">
        <v>48</v>
      </c>
      <c r="E9567">
        <v>38</v>
      </c>
      <c r="F9567">
        <v>9880</v>
      </c>
      <c r="G9567">
        <v>140</v>
      </c>
    </row>
    <row r="9568" spans="1:7">
      <c r="A9568" s="2">
        <v>44066</v>
      </c>
      <c r="B9568" s="2">
        <f t="shared" si="298"/>
        <v>44074</v>
      </c>
      <c r="C9568" s="3">
        <f t="shared" si="299"/>
        <v>1</v>
      </c>
      <c r="D9568" t="s">
        <v>59</v>
      </c>
      <c r="E9568">
        <v>69</v>
      </c>
      <c r="F9568">
        <v>54</v>
      </c>
      <c r="G9568">
        <v>2</v>
      </c>
    </row>
    <row r="9569" spans="1:7">
      <c r="A9569" s="2">
        <v>44066</v>
      </c>
      <c r="B9569" s="2">
        <f t="shared" si="298"/>
        <v>44074</v>
      </c>
      <c r="C9569" s="3">
        <f t="shared" si="299"/>
        <v>1</v>
      </c>
      <c r="D9569" t="s">
        <v>41</v>
      </c>
      <c r="E9569">
        <v>39</v>
      </c>
      <c r="F9569">
        <v>114802</v>
      </c>
      <c r="G9569">
        <v>3978</v>
      </c>
    </row>
    <row r="9570" spans="1:7">
      <c r="A9570" s="2">
        <v>44066</v>
      </c>
      <c r="B9570" s="2">
        <f t="shared" si="298"/>
        <v>44074</v>
      </c>
      <c r="C9570" s="3">
        <f t="shared" si="299"/>
        <v>1</v>
      </c>
      <c r="D9570" t="s">
        <v>30</v>
      </c>
      <c r="E9570">
        <v>40</v>
      </c>
      <c r="F9570">
        <v>53165</v>
      </c>
      <c r="G9570">
        <v>726</v>
      </c>
    </row>
    <row r="9571" spans="1:7">
      <c r="A9571" s="2">
        <v>44066</v>
      </c>
      <c r="B9571" s="2">
        <f t="shared" si="298"/>
        <v>44074</v>
      </c>
      <c r="C9571" s="3">
        <f t="shared" si="299"/>
        <v>1</v>
      </c>
      <c r="D9571" t="s">
        <v>14</v>
      </c>
      <c r="E9571">
        <v>41</v>
      </c>
      <c r="F9571">
        <v>24938</v>
      </c>
      <c r="G9571">
        <v>422</v>
      </c>
    </row>
    <row r="9572" spans="1:7">
      <c r="A9572" s="2">
        <v>44066</v>
      </c>
      <c r="B9572" s="2">
        <f t="shared" si="298"/>
        <v>44074</v>
      </c>
      <c r="C9572" s="3">
        <f t="shared" si="299"/>
        <v>1</v>
      </c>
      <c r="D9572" t="s">
        <v>31</v>
      </c>
      <c r="E9572">
        <v>42</v>
      </c>
      <c r="F9572">
        <v>133679</v>
      </c>
      <c r="G9572">
        <v>7643</v>
      </c>
    </row>
    <row r="9573" spans="1:7">
      <c r="A9573" s="2">
        <v>44066</v>
      </c>
      <c r="B9573" s="2">
        <f t="shared" si="298"/>
        <v>44074</v>
      </c>
      <c r="C9573" s="3">
        <f t="shared" si="299"/>
        <v>1</v>
      </c>
      <c r="D9573" t="s">
        <v>55</v>
      </c>
      <c r="E9573">
        <v>72</v>
      </c>
      <c r="F9573">
        <v>29896</v>
      </c>
      <c r="G9573">
        <v>390</v>
      </c>
    </row>
    <row r="9574" spans="1:7">
      <c r="A9574" s="2">
        <v>44066</v>
      </c>
      <c r="B9574" s="2">
        <f t="shared" si="298"/>
        <v>44074</v>
      </c>
      <c r="C9574" s="3">
        <f t="shared" si="299"/>
        <v>1</v>
      </c>
      <c r="D9574" t="s">
        <v>17</v>
      </c>
      <c r="E9574">
        <v>44</v>
      </c>
      <c r="F9574">
        <v>21022</v>
      </c>
      <c r="G9574">
        <v>1030</v>
      </c>
    </row>
    <row r="9575" spans="1:7">
      <c r="A9575" s="2">
        <v>44066</v>
      </c>
      <c r="B9575" s="2">
        <f t="shared" si="298"/>
        <v>44074</v>
      </c>
      <c r="C9575" s="3">
        <f t="shared" si="299"/>
        <v>1</v>
      </c>
      <c r="D9575" t="s">
        <v>32</v>
      </c>
      <c r="E9575">
        <v>45</v>
      </c>
      <c r="F9575">
        <v>111988</v>
      </c>
      <c r="G9575">
        <v>2504</v>
      </c>
    </row>
    <row r="9576" spans="1:7">
      <c r="A9576" s="2">
        <v>44066</v>
      </c>
      <c r="B9576" s="2">
        <f t="shared" si="298"/>
        <v>44074</v>
      </c>
      <c r="C9576" s="3">
        <f t="shared" si="299"/>
        <v>1</v>
      </c>
      <c r="D9576" t="s">
        <v>43</v>
      </c>
      <c r="E9576">
        <v>46</v>
      </c>
      <c r="F9576">
        <v>11276</v>
      </c>
      <c r="G9576">
        <v>161</v>
      </c>
    </row>
    <row r="9577" spans="1:7">
      <c r="A9577" s="2">
        <v>44066</v>
      </c>
      <c r="B9577" s="2">
        <f t="shared" si="298"/>
        <v>44074</v>
      </c>
      <c r="C9577" s="3">
        <f t="shared" si="299"/>
        <v>1</v>
      </c>
      <c r="D9577" t="s">
        <v>25</v>
      </c>
      <c r="E9577">
        <v>47</v>
      </c>
      <c r="F9577">
        <v>141000</v>
      </c>
      <c r="G9577">
        <v>1547</v>
      </c>
    </row>
    <row r="9578" spans="1:7">
      <c r="A9578" s="2">
        <v>44066</v>
      </c>
      <c r="B9578" s="2">
        <f t="shared" si="298"/>
        <v>44074</v>
      </c>
      <c r="C9578" s="3">
        <f t="shared" si="299"/>
        <v>1</v>
      </c>
      <c r="D9578" t="s">
        <v>11</v>
      </c>
      <c r="E9578">
        <v>48</v>
      </c>
      <c r="F9578">
        <v>602144</v>
      </c>
      <c r="G9578">
        <v>11760</v>
      </c>
    </row>
    <row r="9579" spans="1:7">
      <c r="A9579" s="2">
        <v>44066</v>
      </c>
      <c r="B9579" s="2">
        <f t="shared" si="298"/>
        <v>44074</v>
      </c>
      <c r="C9579" s="3">
        <f t="shared" si="299"/>
        <v>1</v>
      </c>
      <c r="D9579" t="s">
        <v>13</v>
      </c>
      <c r="E9579">
        <v>49</v>
      </c>
      <c r="F9579">
        <v>49125</v>
      </c>
      <c r="G9579">
        <v>387</v>
      </c>
    </row>
    <row r="9580" spans="1:7">
      <c r="A9580" s="2">
        <v>44066</v>
      </c>
      <c r="B9580" s="2">
        <f t="shared" si="298"/>
        <v>44074</v>
      </c>
      <c r="C9580" s="3">
        <f t="shared" si="299"/>
        <v>1</v>
      </c>
      <c r="D9580" t="s">
        <v>36</v>
      </c>
      <c r="E9580">
        <v>50</v>
      </c>
      <c r="F9580">
        <v>1557</v>
      </c>
      <c r="G9580">
        <v>58</v>
      </c>
    </row>
    <row r="9581" spans="1:7">
      <c r="A9581" s="2">
        <v>44066</v>
      </c>
      <c r="B9581" s="2">
        <f t="shared" si="298"/>
        <v>44074</v>
      </c>
      <c r="C9581" s="3">
        <f t="shared" si="299"/>
        <v>1</v>
      </c>
      <c r="D9581" t="s">
        <v>56</v>
      </c>
      <c r="E9581">
        <v>78</v>
      </c>
      <c r="F9581">
        <v>984</v>
      </c>
      <c r="G9581">
        <v>11</v>
      </c>
    </row>
    <row r="9582" spans="1:7">
      <c r="A9582" s="2">
        <v>44066</v>
      </c>
      <c r="B9582" s="2">
        <f t="shared" si="298"/>
        <v>44074</v>
      </c>
      <c r="C9582" s="3">
        <f t="shared" si="299"/>
        <v>1</v>
      </c>
      <c r="D9582" t="s">
        <v>37</v>
      </c>
      <c r="E9582">
        <v>51</v>
      </c>
      <c r="F9582">
        <v>112966</v>
      </c>
      <c r="G9582">
        <v>2467</v>
      </c>
    </row>
    <row r="9583" spans="1:7">
      <c r="A9583" s="2">
        <v>44066</v>
      </c>
      <c r="B9583" s="2">
        <f t="shared" si="298"/>
        <v>44074</v>
      </c>
      <c r="C9583" s="3">
        <f t="shared" si="299"/>
        <v>1</v>
      </c>
      <c r="D9583" t="s">
        <v>5</v>
      </c>
      <c r="E9583">
        <v>53</v>
      </c>
      <c r="F9583">
        <v>73745</v>
      </c>
      <c r="G9583">
        <v>1948</v>
      </c>
    </row>
    <row r="9584" spans="1:7">
      <c r="A9584" s="2">
        <v>44066</v>
      </c>
      <c r="B9584" s="2">
        <f t="shared" si="298"/>
        <v>44074</v>
      </c>
      <c r="C9584" s="3">
        <f t="shared" si="299"/>
        <v>1</v>
      </c>
      <c r="D9584" t="s">
        <v>58</v>
      </c>
      <c r="E9584">
        <v>54</v>
      </c>
      <c r="F9584">
        <v>9272</v>
      </c>
      <c r="G9584">
        <v>178</v>
      </c>
    </row>
    <row r="9585" spans="1:7">
      <c r="A9585" s="2">
        <v>44066</v>
      </c>
      <c r="B9585" s="2">
        <f t="shared" si="298"/>
        <v>44074</v>
      </c>
      <c r="C9585" s="3">
        <f t="shared" si="299"/>
        <v>1</v>
      </c>
      <c r="D9585" t="s">
        <v>10</v>
      </c>
      <c r="E9585">
        <v>55</v>
      </c>
      <c r="F9585">
        <v>75205</v>
      </c>
      <c r="G9585">
        <v>1092</v>
      </c>
    </row>
    <row r="9586" spans="1:7">
      <c r="A9586" s="2">
        <v>44066</v>
      </c>
      <c r="B9586" s="2">
        <f t="shared" si="298"/>
        <v>44074</v>
      </c>
      <c r="C9586" s="3">
        <f t="shared" si="299"/>
        <v>1</v>
      </c>
      <c r="D9586" t="s">
        <v>49</v>
      </c>
      <c r="E9586">
        <v>56</v>
      </c>
      <c r="F9586">
        <v>3579</v>
      </c>
      <c r="G9586">
        <v>37</v>
      </c>
    </row>
    <row r="9587" spans="1:7">
      <c r="A9587" s="2">
        <v>44067</v>
      </c>
      <c r="B9587" s="2">
        <f t="shared" si="298"/>
        <v>44074</v>
      </c>
      <c r="C9587" s="3">
        <f t="shared" si="299"/>
        <v>1</v>
      </c>
      <c r="D9587" t="s">
        <v>52</v>
      </c>
      <c r="E9587">
        <v>1</v>
      </c>
      <c r="F9587">
        <v>116710</v>
      </c>
      <c r="G9587">
        <v>2024</v>
      </c>
    </row>
    <row r="9588" spans="1:7">
      <c r="A9588" s="2">
        <v>44067</v>
      </c>
      <c r="B9588" s="2">
        <f t="shared" si="298"/>
        <v>44074</v>
      </c>
      <c r="C9588" s="3">
        <f t="shared" si="299"/>
        <v>1</v>
      </c>
      <c r="D9588" t="s">
        <v>50</v>
      </c>
      <c r="E9588">
        <v>2</v>
      </c>
      <c r="F9588">
        <v>5626</v>
      </c>
      <c r="G9588">
        <v>30</v>
      </c>
    </row>
    <row r="9589" spans="1:7">
      <c r="A9589" s="2">
        <v>44067</v>
      </c>
      <c r="B9589" s="2">
        <f t="shared" si="298"/>
        <v>44074</v>
      </c>
      <c r="C9589" s="3">
        <f t="shared" si="299"/>
        <v>1</v>
      </c>
      <c r="D9589" t="s">
        <v>8</v>
      </c>
      <c r="E9589">
        <v>4</v>
      </c>
      <c r="F9589">
        <v>198421</v>
      </c>
      <c r="G9589">
        <v>4775</v>
      </c>
    </row>
    <row r="9590" spans="1:7">
      <c r="A9590" s="2">
        <v>44067</v>
      </c>
      <c r="B9590" s="2">
        <f t="shared" si="298"/>
        <v>44074</v>
      </c>
      <c r="C9590" s="3">
        <f t="shared" si="299"/>
        <v>1</v>
      </c>
      <c r="D9590" t="s">
        <v>44</v>
      </c>
      <c r="E9590">
        <v>5</v>
      </c>
      <c r="F9590">
        <v>56894</v>
      </c>
      <c r="G9590">
        <v>696</v>
      </c>
    </row>
    <row r="9591" spans="1:7">
      <c r="A9591" s="2">
        <v>44067</v>
      </c>
      <c r="B9591" s="2">
        <f t="shared" si="298"/>
        <v>44074</v>
      </c>
      <c r="C9591" s="3">
        <f t="shared" si="299"/>
        <v>1</v>
      </c>
      <c r="D9591" t="s">
        <v>7</v>
      </c>
      <c r="E9591">
        <v>6</v>
      </c>
      <c r="F9591">
        <v>676236</v>
      </c>
      <c r="G9591">
        <v>12250</v>
      </c>
    </row>
    <row r="9592" spans="1:7">
      <c r="A9592" s="2">
        <v>44067</v>
      </c>
      <c r="B9592" s="2">
        <f t="shared" si="298"/>
        <v>44074</v>
      </c>
      <c r="C9592" s="3">
        <f t="shared" si="299"/>
        <v>1</v>
      </c>
      <c r="D9592" t="s">
        <v>22</v>
      </c>
      <c r="E9592">
        <v>8</v>
      </c>
      <c r="F9592">
        <v>55700</v>
      </c>
      <c r="G9592">
        <v>1926</v>
      </c>
    </row>
    <row r="9593" spans="1:7">
      <c r="A9593" s="2">
        <v>44067</v>
      </c>
      <c r="B9593" s="2">
        <f t="shared" si="298"/>
        <v>44074</v>
      </c>
      <c r="C9593" s="3">
        <f t="shared" si="299"/>
        <v>1</v>
      </c>
      <c r="D9593" t="s">
        <v>38</v>
      </c>
      <c r="E9593">
        <v>9</v>
      </c>
      <c r="F9593">
        <v>52011</v>
      </c>
      <c r="G9593">
        <v>4460</v>
      </c>
    </row>
    <row r="9594" spans="1:7">
      <c r="A9594" s="2">
        <v>44067</v>
      </c>
      <c r="B9594" s="2">
        <f t="shared" si="298"/>
        <v>44074</v>
      </c>
      <c r="C9594" s="3">
        <f t="shared" si="299"/>
        <v>1</v>
      </c>
      <c r="D9594" t="s">
        <v>45</v>
      </c>
      <c r="E9594">
        <v>10</v>
      </c>
      <c r="F9594">
        <v>16942</v>
      </c>
      <c r="G9594">
        <v>604</v>
      </c>
    </row>
    <row r="9595" spans="1:7">
      <c r="A9595" s="2">
        <v>44067</v>
      </c>
      <c r="B9595" s="2">
        <f t="shared" si="298"/>
        <v>44074</v>
      </c>
      <c r="C9595" s="3">
        <f t="shared" si="299"/>
        <v>1</v>
      </c>
      <c r="D9595" t="s">
        <v>33</v>
      </c>
      <c r="E9595">
        <v>11</v>
      </c>
      <c r="F9595">
        <v>13639</v>
      </c>
      <c r="G9595">
        <v>604</v>
      </c>
    </row>
    <row r="9596" spans="1:7">
      <c r="A9596" s="2">
        <v>44067</v>
      </c>
      <c r="B9596" s="2">
        <f t="shared" si="298"/>
        <v>44074</v>
      </c>
      <c r="C9596" s="3">
        <f t="shared" si="299"/>
        <v>1</v>
      </c>
      <c r="D9596" t="s">
        <v>15</v>
      </c>
      <c r="E9596">
        <v>12</v>
      </c>
      <c r="F9596">
        <v>602821</v>
      </c>
      <c r="G9596">
        <v>10396</v>
      </c>
    </row>
    <row r="9597" spans="1:7">
      <c r="A9597" s="2">
        <v>44067</v>
      </c>
      <c r="B9597" s="2">
        <f t="shared" si="298"/>
        <v>44074</v>
      </c>
      <c r="C9597" s="3">
        <f t="shared" si="299"/>
        <v>1</v>
      </c>
      <c r="D9597" t="s">
        <v>18</v>
      </c>
      <c r="E9597">
        <v>13</v>
      </c>
      <c r="F9597">
        <v>239612</v>
      </c>
      <c r="G9597">
        <v>5045</v>
      </c>
    </row>
    <row r="9598" spans="1:7">
      <c r="A9598" s="2">
        <v>44067</v>
      </c>
      <c r="B9598" s="2">
        <f t="shared" si="298"/>
        <v>44074</v>
      </c>
      <c r="C9598" s="3">
        <f t="shared" si="299"/>
        <v>1</v>
      </c>
      <c r="D9598" t="s">
        <v>57</v>
      </c>
      <c r="E9598">
        <v>66</v>
      </c>
      <c r="F9598">
        <v>1876</v>
      </c>
      <c r="G9598">
        <v>8</v>
      </c>
    </row>
    <row r="9599" spans="1:7">
      <c r="A9599" s="2">
        <v>44067</v>
      </c>
      <c r="B9599" s="2">
        <f t="shared" si="298"/>
        <v>44074</v>
      </c>
      <c r="C9599" s="3">
        <f t="shared" si="299"/>
        <v>1</v>
      </c>
      <c r="D9599" t="s">
        <v>26</v>
      </c>
      <c r="E9599">
        <v>15</v>
      </c>
      <c r="F9599">
        <v>6746</v>
      </c>
      <c r="G9599">
        <v>48</v>
      </c>
    </row>
    <row r="9600" spans="1:7">
      <c r="A9600" s="2">
        <v>44067</v>
      </c>
      <c r="B9600" s="2">
        <f t="shared" si="298"/>
        <v>44074</v>
      </c>
      <c r="C9600" s="3">
        <f t="shared" si="299"/>
        <v>1</v>
      </c>
      <c r="D9600" t="s">
        <v>53</v>
      </c>
      <c r="E9600">
        <v>16</v>
      </c>
      <c r="F9600">
        <v>30260</v>
      </c>
      <c r="G9600">
        <v>315</v>
      </c>
    </row>
    <row r="9601" spans="1:7">
      <c r="A9601" s="2">
        <v>44067</v>
      </c>
      <c r="B9601" s="2">
        <f t="shared" si="298"/>
        <v>44074</v>
      </c>
      <c r="C9601" s="3">
        <f t="shared" si="299"/>
        <v>1</v>
      </c>
      <c r="D9601" t="s">
        <v>6</v>
      </c>
      <c r="E9601">
        <v>17</v>
      </c>
      <c r="F9601">
        <v>224056</v>
      </c>
      <c r="G9601">
        <v>8123</v>
      </c>
    </row>
    <row r="9602" spans="1:7">
      <c r="A9602" s="2">
        <v>44067</v>
      </c>
      <c r="B9602" s="2">
        <f t="shared" si="298"/>
        <v>44074</v>
      </c>
      <c r="C9602" s="3">
        <f t="shared" si="299"/>
        <v>1</v>
      </c>
      <c r="D9602" t="s">
        <v>27</v>
      </c>
      <c r="E9602">
        <v>18</v>
      </c>
      <c r="F9602">
        <v>89602</v>
      </c>
      <c r="G9602">
        <v>3225</v>
      </c>
    </row>
    <row r="9603" spans="1:7">
      <c r="A9603" s="2">
        <v>44067</v>
      </c>
      <c r="B9603" s="2">
        <f t="shared" si="298"/>
        <v>44074</v>
      </c>
      <c r="C9603" s="3">
        <f t="shared" si="299"/>
        <v>1</v>
      </c>
      <c r="D9603" t="s">
        <v>39</v>
      </c>
      <c r="E9603">
        <v>19</v>
      </c>
      <c r="F9603">
        <v>56941</v>
      </c>
      <c r="G9603">
        <v>1047</v>
      </c>
    </row>
    <row r="9604" spans="1:7">
      <c r="A9604" s="2">
        <v>44067</v>
      </c>
      <c r="B9604" s="2">
        <f t="shared" ref="B9604:B9667" si="300">EOMONTH(A9604,0)</f>
        <v>44074</v>
      </c>
      <c r="C9604" s="3">
        <f t="shared" ref="C9604:C9667" si="301">IF(A9604=B9604,0,1)</f>
        <v>1</v>
      </c>
      <c r="D9604" t="s">
        <v>34</v>
      </c>
      <c r="E9604">
        <v>20</v>
      </c>
      <c r="F9604">
        <v>39008</v>
      </c>
      <c r="G9604">
        <v>432</v>
      </c>
    </row>
    <row r="9605" spans="1:7">
      <c r="A9605" s="2">
        <v>44067</v>
      </c>
      <c r="B9605" s="2">
        <f t="shared" si="300"/>
        <v>44074</v>
      </c>
      <c r="C9605" s="3">
        <f t="shared" si="301"/>
        <v>1</v>
      </c>
      <c r="D9605" t="s">
        <v>28</v>
      </c>
      <c r="E9605">
        <v>21</v>
      </c>
      <c r="F9605">
        <v>46057</v>
      </c>
      <c r="G9605">
        <v>909</v>
      </c>
    </row>
    <row r="9606" spans="1:7">
      <c r="A9606" s="2">
        <v>44067</v>
      </c>
      <c r="B9606" s="2">
        <f t="shared" si="300"/>
        <v>44074</v>
      </c>
      <c r="C9606" s="3">
        <f t="shared" si="301"/>
        <v>1</v>
      </c>
      <c r="D9606" t="s">
        <v>40</v>
      </c>
      <c r="E9606">
        <v>22</v>
      </c>
      <c r="F9606">
        <v>143707</v>
      </c>
      <c r="G9606">
        <v>4764</v>
      </c>
    </row>
    <row r="9607" spans="1:7">
      <c r="A9607" s="2">
        <v>44067</v>
      </c>
      <c r="B9607" s="2">
        <f t="shared" si="300"/>
        <v>44074</v>
      </c>
      <c r="C9607" s="3">
        <f t="shared" si="301"/>
        <v>1</v>
      </c>
      <c r="D9607" t="s">
        <v>51</v>
      </c>
      <c r="E9607">
        <v>23</v>
      </c>
      <c r="F9607">
        <v>4356</v>
      </c>
      <c r="G9607">
        <v>131</v>
      </c>
    </row>
    <row r="9608" spans="1:7">
      <c r="A9608" s="2">
        <v>44067</v>
      </c>
      <c r="B9608" s="2">
        <f t="shared" si="300"/>
        <v>44074</v>
      </c>
      <c r="C9608" s="3">
        <f t="shared" si="301"/>
        <v>1</v>
      </c>
      <c r="D9608" t="s">
        <v>23</v>
      </c>
      <c r="E9608">
        <v>24</v>
      </c>
      <c r="F9608">
        <v>105168</v>
      </c>
      <c r="G9608">
        <v>3694</v>
      </c>
    </row>
    <row r="9609" spans="1:7">
      <c r="A9609" s="2">
        <v>44067</v>
      </c>
      <c r="B9609" s="2">
        <f t="shared" si="300"/>
        <v>44074</v>
      </c>
      <c r="C9609" s="3">
        <f t="shared" si="301"/>
        <v>1</v>
      </c>
      <c r="D9609" t="s">
        <v>9</v>
      </c>
      <c r="E9609">
        <v>25</v>
      </c>
      <c r="F9609">
        <v>126022</v>
      </c>
      <c r="G9609">
        <v>8949</v>
      </c>
    </row>
    <row r="9610" spans="1:7">
      <c r="A9610" s="2">
        <v>44067</v>
      </c>
      <c r="B9610" s="2">
        <f t="shared" si="300"/>
        <v>44074</v>
      </c>
      <c r="C9610" s="3">
        <f t="shared" si="301"/>
        <v>1</v>
      </c>
      <c r="D9610" t="s">
        <v>42</v>
      </c>
      <c r="E9610">
        <v>26</v>
      </c>
      <c r="F9610">
        <v>107816</v>
      </c>
      <c r="G9610">
        <v>6665</v>
      </c>
    </row>
    <row r="9611" spans="1:7">
      <c r="A9611" s="2">
        <v>44067</v>
      </c>
      <c r="B9611" s="2">
        <f t="shared" si="300"/>
        <v>44074</v>
      </c>
      <c r="C9611" s="3">
        <f t="shared" si="301"/>
        <v>1</v>
      </c>
      <c r="D9611" t="s">
        <v>29</v>
      </c>
      <c r="E9611">
        <v>27</v>
      </c>
      <c r="F9611">
        <v>70344</v>
      </c>
      <c r="G9611">
        <v>1817</v>
      </c>
    </row>
    <row r="9612" spans="1:7">
      <c r="A9612" s="2">
        <v>44067</v>
      </c>
      <c r="B9612" s="2">
        <f t="shared" si="300"/>
        <v>44074</v>
      </c>
      <c r="C9612" s="3">
        <f t="shared" si="301"/>
        <v>1</v>
      </c>
      <c r="D9612" t="s">
        <v>46</v>
      </c>
      <c r="E9612">
        <v>28</v>
      </c>
      <c r="F9612">
        <v>78405</v>
      </c>
      <c r="G9612">
        <v>2248</v>
      </c>
    </row>
    <row r="9613" spans="1:7">
      <c r="A9613" s="2">
        <v>44067</v>
      </c>
      <c r="B9613" s="2">
        <f t="shared" si="300"/>
        <v>44074</v>
      </c>
      <c r="C9613" s="3">
        <f t="shared" si="301"/>
        <v>1</v>
      </c>
      <c r="D9613" t="s">
        <v>35</v>
      </c>
      <c r="E9613">
        <v>29</v>
      </c>
      <c r="F9613">
        <v>77254</v>
      </c>
      <c r="G9613">
        <v>1533</v>
      </c>
    </row>
    <row r="9614" spans="1:7">
      <c r="A9614" s="2">
        <v>44067</v>
      </c>
      <c r="B9614" s="2">
        <f t="shared" si="300"/>
        <v>44074</v>
      </c>
      <c r="C9614" s="3">
        <f t="shared" si="301"/>
        <v>1</v>
      </c>
      <c r="D9614" t="s">
        <v>54</v>
      </c>
      <c r="E9614">
        <v>30</v>
      </c>
      <c r="F9614">
        <v>6510</v>
      </c>
      <c r="G9614">
        <v>91</v>
      </c>
    </row>
    <row r="9615" spans="1:7">
      <c r="A9615" s="2">
        <v>44067</v>
      </c>
      <c r="B9615" s="2">
        <f t="shared" si="300"/>
        <v>44074</v>
      </c>
      <c r="C9615" s="3">
        <f t="shared" si="301"/>
        <v>1</v>
      </c>
      <c r="D9615" t="s">
        <v>12</v>
      </c>
      <c r="E9615">
        <v>31</v>
      </c>
      <c r="F9615">
        <v>32047</v>
      </c>
      <c r="G9615">
        <v>384</v>
      </c>
    </row>
    <row r="9616" spans="1:7">
      <c r="A9616" s="2">
        <v>44067</v>
      </c>
      <c r="B9616" s="2">
        <f t="shared" si="300"/>
        <v>44074</v>
      </c>
      <c r="C9616" s="3">
        <f t="shared" si="301"/>
        <v>1</v>
      </c>
      <c r="D9616" t="s">
        <v>24</v>
      </c>
      <c r="E9616">
        <v>32</v>
      </c>
      <c r="F9616">
        <v>66073</v>
      </c>
      <c r="G9616">
        <v>1200</v>
      </c>
    </row>
    <row r="9617" spans="1:7">
      <c r="A9617" s="2">
        <v>44067</v>
      </c>
      <c r="B9617" s="2">
        <f t="shared" si="300"/>
        <v>44074</v>
      </c>
      <c r="C9617" s="3">
        <f t="shared" si="301"/>
        <v>1</v>
      </c>
      <c r="D9617" t="s">
        <v>19</v>
      </c>
      <c r="E9617">
        <v>33</v>
      </c>
      <c r="F9617">
        <v>7134</v>
      </c>
      <c r="G9617">
        <v>429</v>
      </c>
    </row>
    <row r="9618" spans="1:7">
      <c r="A9618" s="2">
        <v>44067</v>
      </c>
      <c r="B9618" s="2">
        <f t="shared" si="300"/>
        <v>44074</v>
      </c>
      <c r="C9618" s="3">
        <f t="shared" si="301"/>
        <v>1</v>
      </c>
      <c r="D9618" t="s">
        <v>21</v>
      </c>
      <c r="E9618">
        <v>34</v>
      </c>
      <c r="F9618">
        <v>191548</v>
      </c>
      <c r="G9618">
        <v>15946</v>
      </c>
    </row>
    <row r="9619" spans="1:7">
      <c r="A9619" s="2">
        <v>44067</v>
      </c>
      <c r="B9619" s="2">
        <f t="shared" si="300"/>
        <v>44074</v>
      </c>
      <c r="C9619" s="3">
        <f t="shared" si="301"/>
        <v>1</v>
      </c>
      <c r="D9619" t="s">
        <v>47</v>
      </c>
      <c r="E9619">
        <v>35</v>
      </c>
      <c r="F9619">
        <v>24469</v>
      </c>
      <c r="G9619">
        <v>747</v>
      </c>
    </row>
    <row r="9620" spans="1:7">
      <c r="A9620" s="2">
        <v>44067</v>
      </c>
      <c r="B9620" s="2">
        <f t="shared" si="300"/>
        <v>44074</v>
      </c>
      <c r="C9620" s="3">
        <f t="shared" si="301"/>
        <v>1</v>
      </c>
      <c r="D9620" t="s">
        <v>16</v>
      </c>
      <c r="E9620">
        <v>36</v>
      </c>
      <c r="F9620">
        <v>434866</v>
      </c>
      <c r="G9620">
        <v>32489</v>
      </c>
    </row>
    <row r="9621" spans="1:7">
      <c r="A9621" s="2">
        <v>44067</v>
      </c>
      <c r="B9621" s="2">
        <f t="shared" si="300"/>
        <v>44074</v>
      </c>
      <c r="C9621" s="3">
        <f t="shared" si="301"/>
        <v>1</v>
      </c>
      <c r="D9621" t="s">
        <v>20</v>
      </c>
      <c r="E9621">
        <v>37</v>
      </c>
      <c r="F9621">
        <v>156927</v>
      </c>
      <c r="G9621">
        <v>2567</v>
      </c>
    </row>
    <row r="9622" spans="1:7">
      <c r="A9622" s="2">
        <v>44067</v>
      </c>
      <c r="B9622" s="2">
        <f t="shared" si="300"/>
        <v>44074</v>
      </c>
      <c r="C9622" s="3">
        <f t="shared" si="301"/>
        <v>1</v>
      </c>
      <c r="D9622" t="s">
        <v>48</v>
      </c>
      <c r="E9622">
        <v>38</v>
      </c>
      <c r="F9622">
        <v>10004</v>
      </c>
      <c r="G9622">
        <v>141</v>
      </c>
    </row>
    <row r="9623" spans="1:7">
      <c r="A9623" s="2">
        <v>44067</v>
      </c>
      <c r="B9623" s="2">
        <f t="shared" si="300"/>
        <v>44074</v>
      </c>
      <c r="C9623" s="3">
        <f t="shared" si="301"/>
        <v>1</v>
      </c>
      <c r="D9623" t="s">
        <v>59</v>
      </c>
      <c r="E9623">
        <v>69</v>
      </c>
      <c r="F9623">
        <v>54</v>
      </c>
      <c r="G9623">
        <v>2</v>
      </c>
    </row>
    <row r="9624" spans="1:7">
      <c r="A9624" s="2">
        <v>44067</v>
      </c>
      <c r="B9624" s="2">
        <f t="shared" si="300"/>
        <v>44074</v>
      </c>
      <c r="C9624" s="3">
        <f t="shared" si="301"/>
        <v>1</v>
      </c>
      <c r="D9624" t="s">
        <v>41</v>
      </c>
      <c r="E9624">
        <v>39</v>
      </c>
      <c r="F9624">
        <v>115651</v>
      </c>
      <c r="G9624">
        <v>3986</v>
      </c>
    </row>
    <row r="9625" spans="1:7">
      <c r="A9625" s="2">
        <v>44067</v>
      </c>
      <c r="B9625" s="2">
        <f t="shared" si="300"/>
        <v>44074</v>
      </c>
      <c r="C9625" s="3">
        <f t="shared" si="301"/>
        <v>1</v>
      </c>
      <c r="D9625" t="s">
        <v>30</v>
      </c>
      <c r="E9625">
        <v>40</v>
      </c>
      <c r="F9625">
        <v>53522</v>
      </c>
      <c r="G9625">
        <v>730</v>
      </c>
    </row>
    <row r="9626" spans="1:7">
      <c r="A9626" s="2">
        <v>44067</v>
      </c>
      <c r="B9626" s="2">
        <f t="shared" si="300"/>
        <v>44074</v>
      </c>
      <c r="C9626" s="3">
        <f t="shared" si="301"/>
        <v>1</v>
      </c>
      <c r="D9626" t="s">
        <v>14</v>
      </c>
      <c r="E9626">
        <v>41</v>
      </c>
      <c r="F9626">
        <v>25174</v>
      </c>
      <c r="G9626">
        <v>432</v>
      </c>
    </row>
    <row r="9627" spans="1:7">
      <c r="A9627" s="2">
        <v>44067</v>
      </c>
      <c r="B9627" s="2">
        <f t="shared" si="300"/>
        <v>44074</v>
      </c>
      <c r="C9627" s="3">
        <f t="shared" si="301"/>
        <v>1</v>
      </c>
      <c r="D9627" t="s">
        <v>31</v>
      </c>
      <c r="E9627">
        <v>42</v>
      </c>
      <c r="F9627">
        <v>134246</v>
      </c>
      <c r="G9627">
        <v>7642</v>
      </c>
    </row>
    <row r="9628" spans="1:7">
      <c r="A9628" s="2">
        <v>44067</v>
      </c>
      <c r="B9628" s="2">
        <f t="shared" si="300"/>
        <v>44074</v>
      </c>
      <c r="C9628" s="3">
        <f t="shared" si="301"/>
        <v>1</v>
      </c>
      <c r="D9628" t="s">
        <v>55</v>
      </c>
      <c r="E9628">
        <v>72</v>
      </c>
      <c r="F9628">
        <v>30618</v>
      </c>
      <c r="G9628">
        <v>390</v>
      </c>
    </row>
    <row r="9629" spans="1:7">
      <c r="A9629" s="2">
        <v>44067</v>
      </c>
      <c r="B9629" s="2">
        <f t="shared" si="300"/>
        <v>44074</v>
      </c>
      <c r="C9629" s="3">
        <f t="shared" si="301"/>
        <v>1</v>
      </c>
      <c r="D9629" t="s">
        <v>17</v>
      </c>
      <c r="E9629">
        <v>44</v>
      </c>
      <c r="F9629">
        <v>21302</v>
      </c>
      <c r="G9629">
        <v>1035</v>
      </c>
    </row>
    <row r="9630" spans="1:7">
      <c r="A9630" s="2">
        <v>44067</v>
      </c>
      <c r="B9630" s="2">
        <f t="shared" si="300"/>
        <v>44074</v>
      </c>
      <c r="C9630" s="3">
        <f t="shared" si="301"/>
        <v>1</v>
      </c>
      <c r="D9630" t="s">
        <v>32</v>
      </c>
      <c r="E9630">
        <v>45</v>
      </c>
      <c r="F9630">
        <v>112551</v>
      </c>
      <c r="G9630">
        <v>2511</v>
      </c>
    </row>
    <row r="9631" spans="1:7">
      <c r="A9631" s="2">
        <v>44067</v>
      </c>
      <c r="B9631" s="2">
        <f t="shared" si="300"/>
        <v>44074</v>
      </c>
      <c r="C9631" s="3">
        <f t="shared" si="301"/>
        <v>1</v>
      </c>
      <c r="D9631" t="s">
        <v>43</v>
      </c>
      <c r="E9631">
        <v>46</v>
      </c>
      <c r="F9631">
        <v>11425</v>
      </c>
      <c r="G9631">
        <v>161</v>
      </c>
    </row>
    <row r="9632" spans="1:7">
      <c r="A9632" s="2">
        <v>44067</v>
      </c>
      <c r="B9632" s="2">
        <f t="shared" si="300"/>
        <v>44074</v>
      </c>
      <c r="C9632" s="3">
        <f t="shared" si="301"/>
        <v>1</v>
      </c>
      <c r="D9632" t="s">
        <v>25</v>
      </c>
      <c r="E9632">
        <v>47</v>
      </c>
      <c r="F9632">
        <v>141675</v>
      </c>
      <c r="G9632">
        <v>1578</v>
      </c>
    </row>
    <row r="9633" spans="1:7">
      <c r="A9633" s="2">
        <v>44067</v>
      </c>
      <c r="B9633" s="2">
        <f t="shared" si="300"/>
        <v>44074</v>
      </c>
      <c r="C9633" s="3">
        <f t="shared" si="301"/>
        <v>1</v>
      </c>
      <c r="D9633" t="s">
        <v>11</v>
      </c>
      <c r="E9633">
        <v>48</v>
      </c>
      <c r="F9633">
        <v>607621</v>
      </c>
      <c r="G9633">
        <v>11824</v>
      </c>
    </row>
    <row r="9634" spans="1:7">
      <c r="A9634" s="2">
        <v>44067</v>
      </c>
      <c r="B9634" s="2">
        <f t="shared" si="300"/>
        <v>44074</v>
      </c>
      <c r="C9634" s="3">
        <f t="shared" si="301"/>
        <v>1</v>
      </c>
      <c r="D9634" t="s">
        <v>13</v>
      </c>
      <c r="E9634">
        <v>49</v>
      </c>
      <c r="F9634">
        <v>49451</v>
      </c>
      <c r="G9634">
        <v>391</v>
      </c>
    </row>
    <row r="9635" spans="1:7">
      <c r="A9635" s="2">
        <v>44067</v>
      </c>
      <c r="B9635" s="2">
        <f t="shared" si="300"/>
        <v>44074</v>
      </c>
      <c r="C9635" s="3">
        <f t="shared" si="301"/>
        <v>1</v>
      </c>
      <c r="D9635" t="s">
        <v>36</v>
      </c>
      <c r="E9635">
        <v>50</v>
      </c>
      <c r="F9635">
        <v>1566</v>
      </c>
      <c r="G9635">
        <v>58</v>
      </c>
    </row>
    <row r="9636" spans="1:7">
      <c r="A9636" s="2">
        <v>44067</v>
      </c>
      <c r="B9636" s="2">
        <f t="shared" si="300"/>
        <v>44074</v>
      </c>
      <c r="C9636" s="3">
        <f t="shared" si="301"/>
        <v>1</v>
      </c>
      <c r="D9636" t="s">
        <v>56</v>
      </c>
      <c r="E9636">
        <v>78</v>
      </c>
      <c r="F9636">
        <v>998</v>
      </c>
      <c r="G9636">
        <v>12</v>
      </c>
    </row>
    <row r="9637" spans="1:7">
      <c r="A9637" s="2">
        <v>44067</v>
      </c>
      <c r="B9637" s="2">
        <f t="shared" si="300"/>
        <v>44074</v>
      </c>
      <c r="C9637" s="3">
        <f t="shared" si="301"/>
        <v>1</v>
      </c>
      <c r="D9637" t="s">
        <v>37</v>
      </c>
      <c r="E9637">
        <v>51</v>
      </c>
      <c r="F9637">
        <v>113630</v>
      </c>
      <c r="G9637">
        <v>2471</v>
      </c>
    </row>
    <row r="9638" spans="1:7">
      <c r="A9638" s="2">
        <v>44067</v>
      </c>
      <c r="B9638" s="2">
        <f t="shared" si="300"/>
        <v>44074</v>
      </c>
      <c r="C9638" s="3">
        <f t="shared" si="301"/>
        <v>1</v>
      </c>
      <c r="D9638" t="s">
        <v>5</v>
      </c>
      <c r="E9638">
        <v>53</v>
      </c>
      <c r="F9638">
        <v>74292</v>
      </c>
      <c r="G9638">
        <v>1953</v>
      </c>
    </row>
    <row r="9639" spans="1:7">
      <c r="A9639" s="2">
        <v>44067</v>
      </c>
      <c r="B9639" s="2">
        <f t="shared" si="300"/>
        <v>44074</v>
      </c>
      <c r="C9639" s="3">
        <f t="shared" si="301"/>
        <v>1</v>
      </c>
      <c r="D9639" t="s">
        <v>58</v>
      </c>
      <c r="E9639">
        <v>54</v>
      </c>
      <c r="F9639">
        <v>9312</v>
      </c>
      <c r="G9639">
        <v>179</v>
      </c>
    </row>
    <row r="9640" spans="1:7">
      <c r="A9640" s="2">
        <v>44067</v>
      </c>
      <c r="B9640" s="2">
        <f t="shared" si="300"/>
        <v>44074</v>
      </c>
      <c r="C9640" s="3">
        <f t="shared" si="301"/>
        <v>1</v>
      </c>
      <c r="D9640" t="s">
        <v>10</v>
      </c>
      <c r="E9640">
        <v>55</v>
      </c>
      <c r="F9640">
        <v>75755</v>
      </c>
      <c r="G9640">
        <v>1093</v>
      </c>
    </row>
    <row r="9641" spans="1:7">
      <c r="A9641" s="2">
        <v>44067</v>
      </c>
      <c r="B9641" s="2">
        <f t="shared" si="300"/>
        <v>44074</v>
      </c>
      <c r="C9641" s="3">
        <f t="shared" si="301"/>
        <v>1</v>
      </c>
      <c r="D9641" t="s">
        <v>49</v>
      </c>
      <c r="E9641">
        <v>56</v>
      </c>
      <c r="F9641">
        <v>3603</v>
      </c>
      <c r="G9641">
        <v>37</v>
      </c>
    </row>
    <row r="9642" spans="1:7">
      <c r="A9642" s="2">
        <v>44068</v>
      </c>
      <c r="B9642" s="2">
        <f t="shared" si="300"/>
        <v>44074</v>
      </c>
      <c r="C9642" s="3">
        <f t="shared" si="301"/>
        <v>1</v>
      </c>
      <c r="D9642" t="s">
        <v>52</v>
      </c>
      <c r="E9642">
        <v>1</v>
      </c>
      <c r="F9642">
        <v>117242</v>
      </c>
      <c r="G9642">
        <v>2037</v>
      </c>
    </row>
    <row r="9643" spans="1:7">
      <c r="A9643" s="2">
        <v>44068</v>
      </c>
      <c r="B9643" s="2">
        <f t="shared" si="300"/>
        <v>44074</v>
      </c>
      <c r="C9643" s="3">
        <f t="shared" si="301"/>
        <v>1</v>
      </c>
      <c r="D9643" t="s">
        <v>50</v>
      </c>
      <c r="E9643">
        <v>2</v>
      </c>
      <c r="F9643">
        <v>5621</v>
      </c>
      <c r="G9643">
        <v>33</v>
      </c>
    </row>
    <row r="9644" spans="1:7">
      <c r="A9644" s="2">
        <v>44068</v>
      </c>
      <c r="B9644" s="2">
        <f t="shared" si="300"/>
        <v>44074</v>
      </c>
      <c r="C9644" s="3">
        <f t="shared" si="301"/>
        <v>1</v>
      </c>
      <c r="D9644" t="s">
        <v>8</v>
      </c>
      <c r="E9644">
        <v>4</v>
      </c>
      <c r="F9644">
        <v>199293</v>
      </c>
      <c r="G9644">
        <v>4796</v>
      </c>
    </row>
    <row r="9645" spans="1:7">
      <c r="A9645" s="2">
        <v>44068</v>
      </c>
      <c r="B9645" s="2">
        <f t="shared" si="300"/>
        <v>44074</v>
      </c>
      <c r="C9645" s="3">
        <f t="shared" si="301"/>
        <v>1</v>
      </c>
      <c r="D9645" t="s">
        <v>44</v>
      </c>
      <c r="E9645">
        <v>5</v>
      </c>
      <c r="F9645">
        <v>57374</v>
      </c>
      <c r="G9645">
        <v>711</v>
      </c>
    </row>
    <row r="9646" spans="1:7">
      <c r="A9646" s="2">
        <v>44068</v>
      </c>
      <c r="B9646" s="2">
        <f t="shared" si="300"/>
        <v>44074</v>
      </c>
      <c r="C9646" s="3">
        <f t="shared" si="301"/>
        <v>1</v>
      </c>
      <c r="D9646" t="s">
        <v>7</v>
      </c>
      <c r="E9646">
        <v>6</v>
      </c>
      <c r="F9646">
        <v>682320</v>
      </c>
      <c r="G9646">
        <v>12409</v>
      </c>
    </row>
    <row r="9647" spans="1:7">
      <c r="A9647" s="2">
        <v>44068</v>
      </c>
      <c r="B9647" s="2">
        <f t="shared" si="300"/>
        <v>44074</v>
      </c>
      <c r="C9647" s="3">
        <f t="shared" si="301"/>
        <v>1</v>
      </c>
      <c r="D9647" t="s">
        <v>22</v>
      </c>
      <c r="E9647">
        <v>8</v>
      </c>
      <c r="F9647">
        <v>56176</v>
      </c>
      <c r="G9647">
        <v>1932</v>
      </c>
    </row>
    <row r="9648" spans="1:7">
      <c r="A9648" s="2">
        <v>44068</v>
      </c>
      <c r="B9648" s="2">
        <f t="shared" si="300"/>
        <v>44074</v>
      </c>
      <c r="C9648" s="3">
        <f t="shared" si="301"/>
        <v>1</v>
      </c>
      <c r="D9648" t="s">
        <v>38</v>
      </c>
      <c r="E9648">
        <v>9</v>
      </c>
      <c r="F9648">
        <v>52040</v>
      </c>
      <c r="G9648">
        <v>4463</v>
      </c>
    </row>
    <row r="9649" spans="1:7">
      <c r="A9649" s="2">
        <v>44068</v>
      </c>
      <c r="B9649" s="2">
        <f t="shared" si="300"/>
        <v>44074</v>
      </c>
      <c r="C9649" s="3">
        <f t="shared" si="301"/>
        <v>1</v>
      </c>
      <c r="D9649" t="s">
        <v>45</v>
      </c>
      <c r="E9649">
        <v>10</v>
      </c>
      <c r="F9649">
        <v>16962</v>
      </c>
      <c r="G9649">
        <v>603</v>
      </c>
    </row>
    <row r="9650" spans="1:7">
      <c r="A9650" s="2">
        <v>44068</v>
      </c>
      <c r="B9650" s="2">
        <f t="shared" si="300"/>
        <v>44074</v>
      </c>
      <c r="C9650" s="3">
        <f t="shared" si="301"/>
        <v>1</v>
      </c>
      <c r="D9650" t="s">
        <v>33</v>
      </c>
      <c r="E9650">
        <v>11</v>
      </c>
      <c r="F9650">
        <v>13684</v>
      </c>
      <c r="G9650">
        <v>604</v>
      </c>
    </row>
    <row r="9651" spans="1:7">
      <c r="A9651" s="2">
        <v>44068</v>
      </c>
      <c r="B9651" s="2">
        <f t="shared" si="300"/>
        <v>44074</v>
      </c>
      <c r="C9651" s="3">
        <f t="shared" si="301"/>
        <v>1</v>
      </c>
      <c r="D9651" t="s">
        <v>15</v>
      </c>
      <c r="E9651">
        <v>12</v>
      </c>
      <c r="F9651">
        <v>605494</v>
      </c>
      <c r="G9651">
        <v>10579</v>
      </c>
    </row>
    <row r="9652" spans="1:7">
      <c r="A9652" s="2">
        <v>44068</v>
      </c>
      <c r="B9652" s="2">
        <f t="shared" si="300"/>
        <v>44074</v>
      </c>
      <c r="C9652" s="3">
        <f t="shared" si="301"/>
        <v>1</v>
      </c>
      <c r="D9652" t="s">
        <v>18</v>
      </c>
      <c r="E9652">
        <v>13</v>
      </c>
      <c r="F9652">
        <v>241865</v>
      </c>
      <c r="G9652">
        <v>5147</v>
      </c>
    </row>
    <row r="9653" spans="1:7">
      <c r="A9653" s="2">
        <v>44068</v>
      </c>
      <c r="B9653" s="2">
        <f t="shared" si="300"/>
        <v>44074</v>
      </c>
      <c r="C9653" s="3">
        <f t="shared" si="301"/>
        <v>1</v>
      </c>
      <c r="D9653" t="s">
        <v>57</v>
      </c>
      <c r="E9653">
        <v>66</v>
      </c>
      <c r="F9653">
        <v>1953</v>
      </c>
      <c r="G9653">
        <v>8</v>
      </c>
    </row>
    <row r="9654" spans="1:7">
      <c r="A9654" s="2">
        <v>44068</v>
      </c>
      <c r="B9654" s="2">
        <f t="shared" si="300"/>
        <v>44074</v>
      </c>
      <c r="C9654" s="3">
        <f t="shared" si="301"/>
        <v>1</v>
      </c>
      <c r="D9654" t="s">
        <v>26</v>
      </c>
      <c r="E9654">
        <v>15</v>
      </c>
      <c r="F9654">
        <v>6961</v>
      </c>
      <c r="G9654">
        <v>48</v>
      </c>
    </row>
    <row r="9655" spans="1:7">
      <c r="A9655" s="2">
        <v>44068</v>
      </c>
      <c r="B9655" s="2">
        <f t="shared" si="300"/>
        <v>44074</v>
      </c>
      <c r="C9655" s="3">
        <f t="shared" si="301"/>
        <v>1</v>
      </c>
      <c r="D9655" t="s">
        <v>53</v>
      </c>
      <c r="E9655">
        <v>16</v>
      </c>
      <c r="F9655">
        <v>30648</v>
      </c>
      <c r="G9655">
        <v>328</v>
      </c>
    </row>
    <row r="9656" spans="1:7">
      <c r="A9656" s="2">
        <v>44068</v>
      </c>
      <c r="B9656" s="2">
        <f t="shared" si="300"/>
        <v>44074</v>
      </c>
      <c r="C9656" s="3">
        <f t="shared" si="301"/>
        <v>1</v>
      </c>
      <c r="D9656" t="s">
        <v>6</v>
      </c>
      <c r="E9656">
        <v>17</v>
      </c>
      <c r="F9656">
        <v>225812</v>
      </c>
      <c r="G9656">
        <v>8155</v>
      </c>
    </row>
    <row r="9657" spans="1:7">
      <c r="A9657" s="2">
        <v>44068</v>
      </c>
      <c r="B9657" s="2">
        <f t="shared" si="300"/>
        <v>44074</v>
      </c>
      <c r="C9657" s="3">
        <f t="shared" si="301"/>
        <v>1</v>
      </c>
      <c r="D9657" t="s">
        <v>27</v>
      </c>
      <c r="E9657">
        <v>18</v>
      </c>
      <c r="F9657">
        <v>90460</v>
      </c>
      <c r="G9657">
        <v>3241</v>
      </c>
    </row>
    <row r="9658" spans="1:7">
      <c r="A9658" s="2">
        <v>44068</v>
      </c>
      <c r="B9658" s="2">
        <f t="shared" si="300"/>
        <v>44074</v>
      </c>
      <c r="C9658" s="3">
        <f t="shared" si="301"/>
        <v>1</v>
      </c>
      <c r="D9658" t="s">
        <v>39</v>
      </c>
      <c r="E9658">
        <v>19</v>
      </c>
      <c r="F9658">
        <v>57606</v>
      </c>
      <c r="G9658">
        <v>1059</v>
      </c>
    </row>
    <row r="9659" spans="1:7">
      <c r="A9659" s="2">
        <v>44068</v>
      </c>
      <c r="B9659" s="2">
        <f t="shared" si="300"/>
        <v>44074</v>
      </c>
      <c r="C9659" s="3">
        <f t="shared" si="301"/>
        <v>1</v>
      </c>
      <c r="D9659" t="s">
        <v>34</v>
      </c>
      <c r="E9659">
        <v>20</v>
      </c>
      <c r="F9659">
        <v>39089</v>
      </c>
      <c r="G9659">
        <v>433</v>
      </c>
    </row>
    <row r="9660" spans="1:7">
      <c r="A9660" s="2">
        <v>44068</v>
      </c>
      <c r="B9660" s="2">
        <f t="shared" si="300"/>
        <v>44074</v>
      </c>
      <c r="C9660" s="3">
        <f t="shared" si="301"/>
        <v>1</v>
      </c>
      <c r="D9660" t="s">
        <v>28</v>
      </c>
      <c r="E9660">
        <v>21</v>
      </c>
      <c r="F9660">
        <v>46798</v>
      </c>
      <c r="G9660">
        <v>918</v>
      </c>
    </row>
    <row r="9661" spans="1:7">
      <c r="A9661" s="2">
        <v>44068</v>
      </c>
      <c r="B9661" s="2">
        <f t="shared" si="300"/>
        <v>44074</v>
      </c>
      <c r="C9661" s="3">
        <f t="shared" si="301"/>
        <v>1</v>
      </c>
      <c r="D9661" t="s">
        <v>40</v>
      </c>
      <c r="E9661">
        <v>22</v>
      </c>
      <c r="F9661">
        <v>144257</v>
      </c>
      <c r="G9661">
        <v>4797</v>
      </c>
    </row>
    <row r="9662" spans="1:7">
      <c r="A9662" s="2">
        <v>44068</v>
      </c>
      <c r="B9662" s="2">
        <f t="shared" si="300"/>
        <v>44074</v>
      </c>
      <c r="C9662" s="3">
        <f t="shared" si="301"/>
        <v>1</v>
      </c>
      <c r="D9662" t="s">
        <v>51</v>
      </c>
      <c r="E9662">
        <v>23</v>
      </c>
      <c r="F9662">
        <v>4368</v>
      </c>
      <c r="G9662">
        <v>131</v>
      </c>
    </row>
    <row r="9663" spans="1:7">
      <c r="A9663" s="2">
        <v>44068</v>
      </c>
      <c r="B9663" s="2">
        <f t="shared" si="300"/>
        <v>44074</v>
      </c>
      <c r="C9663" s="3">
        <f t="shared" si="301"/>
        <v>1</v>
      </c>
      <c r="D9663" t="s">
        <v>23</v>
      </c>
      <c r="E9663">
        <v>24</v>
      </c>
      <c r="F9663">
        <v>105554</v>
      </c>
      <c r="G9663">
        <v>3707</v>
      </c>
    </row>
    <row r="9664" spans="1:7">
      <c r="A9664" s="2">
        <v>44068</v>
      </c>
      <c r="B9664" s="2">
        <f t="shared" si="300"/>
        <v>44074</v>
      </c>
      <c r="C9664" s="3">
        <f t="shared" si="301"/>
        <v>1</v>
      </c>
      <c r="D9664" t="s">
        <v>9</v>
      </c>
      <c r="E9664">
        <v>25</v>
      </c>
      <c r="F9664">
        <v>126420</v>
      </c>
      <c r="G9664">
        <v>8961</v>
      </c>
    </row>
    <row r="9665" spans="1:7">
      <c r="A9665" s="2">
        <v>44068</v>
      </c>
      <c r="B9665" s="2">
        <f t="shared" si="300"/>
        <v>44074</v>
      </c>
      <c r="C9665" s="3">
        <f t="shared" si="301"/>
        <v>1</v>
      </c>
      <c r="D9665" t="s">
        <v>42</v>
      </c>
      <c r="E9665">
        <v>26</v>
      </c>
      <c r="F9665">
        <v>108742</v>
      </c>
      <c r="G9665">
        <v>6687</v>
      </c>
    </row>
    <row r="9666" spans="1:7">
      <c r="A9666" s="2">
        <v>44068</v>
      </c>
      <c r="B9666" s="2">
        <f t="shared" si="300"/>
        <v>44074</v>
      </c>
      <c r="C9666" s="3">
        <f t="shared" si="301"/>
        <v>1</v>
      </c>
      <c r="D9666" t="s">
        <v>29</v>
      </c>
      <c r="E9666">
        <v>27</v>
      </c>
      <c r="F9666">
        <v>70753</v>
      </c>
      <c r="G9666">
        <v>1825</v>
      </c>
    </row>
    <row r="9667" spans="1:7">
      <c r="A9667" s="2">
        <v>44068</v>
      </c>
      <c r="B9667" s="2">
        <f t="shared" si="300"/>
        <v>44074</v>
      </c>
      <c r="C9667" s="3">
        <f t="shared" si="301"/>
        <v>1</v>
      </c>
      <c r="D9667" t="s">
        <v>46</v>
      </c>
      <c r="E9667">
        <v>28</v>
      </c>
      <c r="F9667">
        <v>79206</v>
      </c>
      <c r="G9667">
        <v>2315</v>
      </c>
    </row>
    <row r="9668" spans="1:7">
      <c r="A9668" s="2">
        <v>44068</v>
      </c>
      <c r="B9668" s="2">
        <f t="shared" ref="B9668:B9731" si="302">EOMONTH(A9668,0)</f>
        <v>44074</v>
      </c>
      <c r="C9668" s="3">
        <f t="shared" ref="C9668:C9731" si="303">IF(A9668=B9668,0,1)</f>
        <v>1</v>
      </c>
      <c r="D9668" t="s">
        <v>35</v>
      </c>
      <c r="E9668">
        <v>29</v>
      </c>
      <c r="F9668">
        <v>78246</v>
      </c>
      <c r="G9668">
        <v>1553</v>
      </c>
    </row>
    <row r="9669" spans="1:7">
      <c r="A9669" s="2">
        <v>44068</v>
      </c>
      <c r="B9669" s="2">
        <f t="shared" si="302"/>
        <v>44074</v>
      </c>
      <c r="C9669" s="3">
        <f t="shared" si="303"/>
        <v>1</v>
      </c>
      <c r="D9669" t="s">
        <v>54</v>
      </c>
      <c r="E9669">
        <v>30</v>
      </c>
      <c r="F9669">
        <v>6649</v>
      </c>
      <c r="G9669">
        <v>97</v>
      </c>
    </row>
    <row r="9670" spans="1:7">
      <c r="A9670" s="2">
        <v>44068</v>
      </c>
      <c r="B9670" s="2">
        <f t="shared" si="302"/>
        <v>44074</v>
      </c>
      <c r="C9670" s="3">
        <f t="shared" si="303"/>
        <v>1</v>
      </c>
      <c r="D9670" t="s">
        <v>12</v>
      </c>
      <c r="E9670">
        <v>31</v>
      </c>
      <c r="F9670">
        <v>32379</v>
      </c>
      <c r="G9670">
        <v>386</v>
      </c>
    </row>
    <row r="9671" spans="1:7">
      <c r="A9671" s="2">
        <v>44068</v>
      </c>
      <c r="B9671" s="2">
        <f t="shared" si="302"/>
        <v>44074</v>
      </c>
      <c r="C9671" s="3">
        <f t="shared" si="303"/>
        <v>1</v>
      </c>
      <c r="D9671" t="s">
        <v>24</v>
      </c>
      <c r="E9671">
        <v>32</v>
      </c>
      <c r="F9671">
        <v>66515</v>
      </c>
      <c r="G9671">
        <v>1230</v>
      </c>
    </row>
    <row r="9672" spans="1:7">
      <c r="A9672" s="2">
        <v>44068</v>
      </c>
      <c r="B9672" s="2">
        <f t="shared" si="302"/>
        <v>44074</v>
      </c>
      <c r="C9672" s="3">
        <f t="shared" si="303"/>
        <v>1</v>
      </c>
      <c r="D9672" t="s">
        <v>19</v>
      </c>
      <c r="E9672">
        <v>33</v>
      </c>
      <c r="F9672">
        <v>7150</v>
      </c>
      <c r="G9672">
        <v>429</v>
      </c>
    </row>
    <row r="9673" spans="1:7">
      <c r="A9673" s="2">
        <v>44068</v>
      </c>
      <c r="B9673" s="2">
        <f t="shared" si="302"/>
        <v>44074</v>
      </c>
      <c r="C9673" s="3">
        <f t="shared" si="303"/>
        <v>1</v>
      </c>
      <c r="D9673" t="s">
        <v>21</v>
      </c>
      <c r="E9673">
        <v>34</v>
      </c>
      <c r="F9673">
        <v>191850</v>
      </c>
      <c r="G9673">
        <v>15953</v>
      </c>
    </row>
    <row r="9674" spans="1:7">
      <c r="A9674" s="2">
        <v>44068</v>
      </c>
      <c r="B9674" s="2">
        <f t="shared" si="302"/>
        <v>44074</v>
      </c>
      <c r="C9674" s="3">
        <f t="shared" si="303"/>
        <v>1</v>
      </c>
      <c r="D9674" t="s">
        <v>47</v>
      </c>
      <c r="E9674">
        <v>35</v>
      </c>
      <c r="F9674">
        <v>24535</v>
      </c>
      <c r="G9674">
        <v>750</v>
      </c>
    </row>
    <row r="9675" spans="1:7">
      <c r="A9675" s="2">
        <v>44068</v>
      </c>
      <c r="B9675" s="2">
        <f t="shared" si="302"/>
        <v>44074</v>
      </c>
      <c r="C9675" s="3">
        <f t="shared" si="303"/>
        <v>1</v>
      </c>
      <c r="D9675" t="s">
        <v>16</v>
      </c>
      <c r="E9675">
        <v>36</v>
      </c>
      <c r="F9675">
        <v>435495</v>
      </c>
      <c r="G9675">
        <v>32495</v>
      </c>
    </row>
    <row r="9676" spans="1:7">
      <c r="A9676" s="2">
        <v>44068</v>
      </c>
      <c r="B9676" s="2">
        <f t="shared" si="302"/>
        <v>44074</v>
      </c>
      <c r="C9676" s="3">
        <f t="shared" si="303"/>
        <v>1</v>
      </c>
      <c r="D9676" t="s">
        <v>20</v>
      </c>
      <c r="E9676">
        <v>37</v>
      </c>
      <c r="F9676">
        <v>158185</v>
      </c>
      <c r="G9676">
        <v>2607</v>
      </c>
    </row>
    <row r="9677" spans="1:7">
      <c r="A9677" s="2">
        <v>44068</v>
      </c>
      <c r="B9677" s="2">
        <f t="shared" si="302"/>
        <v>44074</v>
      </c>
      <c r="C9677" s="3">
        <f t="shared" si="303"/>
        <v>1</v>
      </c>
      <c r="D9677" t="s">
        <v>48</v>
      </c>
      <c r="E9677">
        <v>38</v>
      </c>
      <c r="F9677">
        <v>10233</v>
      </c>
      <c r="G9677">
        <v>142</v>
      </c>
    </row>
    <row r="9678" spans="1:7">
      <c r="A9678" s="2">
        <v>44068</v>
      </c>
      <c r="B9678" s="2">
        <f t="shared" si="302"/>
        <v>44074</v>
      </c>
      <c r="C9678" s="3">
        <f t="shared" si="303"/>
        <v>1</v>
      </c>
      <c r="D9678" t="s">
        <v>59</v>
      </c>
      <c r="E9678">
        <v>69</v>
      </c>
      <c r="F9678">
        <v>54</v>
      </c>
      <c r="G9678">
        <v>2</v>
      </c>
    </row>
    <row r="9679" spans="1:7">
      <c r="A9679" s="2">
        <v>44068</v>
      </c>
      <c r="B9679" s="2">
        <f t="shared" si="302"/>
        <v>44074</v>
      </c>
      <c r="C9679" s="3">
        <f t="shared" si="303"/>
        <v>1</v>
      </c>
      <c r="D9679" t="s">
        <v>41</v>
      </c>
      <c r="E9679">
        <v>39</v>
      </c>
      <c r="F9679">
        <v>116495</v>
      </c>
      <c r="G9679">
        <v>3996</v>
      </c>
    </row>
    <row r="9680" spans="1:7">
      <c r="A9680" s="2">
        <v>44068</v>
      </c>
      <c r="B9680" s="2">
        <f t="shared" si="302"/>
        <v>44074</v>
      </c>
      <c r="C9680" s="3">
        <f t="shared" si="303"/>
        <v>1</v>
      </c>
      <c r="D9680" t="s">
        <v>30</v>
      </c>
      <c r="E9680">
        <v>40</v>
      </c>
      <c r="F9680">
        <v>54172</v>
      </c>
      <c r="G9680">
        <v>744</v>
      </c>
    </row>
    <row r="9681" spans="1:7">
      <c r="A9681" s="2">
        <v>44068</v>
      </c>
      <c r="B9681" s="2">
        <f t="shared" si="302"/>
        <v>44074</v>
      </c>
      <c r="C9681" s="3">
        <f t="shared" si="303"/>
        <v>1</v>
      </c>
      <c r="D9681" t="s">
        <v>14</v>
      </c>
      <c r="E9681">
        <v>41</v>
      </c>
      <c r="F9681">
        <v>25408</v>
      </c>
      <c r="G9681">
        <v>436</v>
      </c>
    </row>
    <row r="9682" spans="1:7">
      <c r="A9682" s="2">
        <v>44068</v>
      </c>
      <c r="B9682" s="2">
        <f t="shared" si="302"/>
        <v>44074</v>
      </c>
      <c r="C9682" s="3">
        <f t="shared" si="303"/>
        <v>1</v>
      </c>
      <c r="D9682" t="s">
        <v>31</v>
      </c>
      <c r="E9682">
        <v>42</v>
      </c>
      <c r="F9682">
        <v>134803</v>
      </c>
      <c r="G9682">
        <v>7666</v>
      </c>
    </row>
    <row r="9683" spans="1:7">
      <c r="A9683" s="2">
        <v>44068</v>
      </c>
      <c r="B9683" s="2">
        <f t="shared" si="302"/>
        <v>44074</v>
      </c>
      <c r="C9683" s="3">
        <f t="shared" si="303"/>
        <v>1</v>
      </c>
      <c r="D9683" t="s">
        <v>55</v>
      </c>
      <c r="E9683">
        <v>72</v>
      </c>
      <c r="F9683">
        <v>30720</v>
      </c>
      <c r="G9683">
        <v>395</v>
      </c>
    </row>
    <row r="9684" spans="1:7">
      <c r="A9684" s="2">
        <v>44068</v>
      </c>
      <c r="B9684" s="2">
        <f t="shared" si="302"/>
        <v>44074</v>
      </c>
      <c r="C9684" s="3">
        <f t="shared" si="303"/>
        <v>1</v>
      </c>
      <c r="D9684" t="s">
        <v>17</v>
      </c>
      <c r="E9684">
        <v>44</v>
      </c>
      <c r="F9684">
        <v>21372</v>
      </c>
      <c r="G9684">
        <v>1039</v>
      </c>
    </row>
    <row r="9685" spans="1:7">
      <c r="A9685" s="2">
        <v>44068</v>
      </c>
      <c r="B9685" s="2">
        <f t="shared" si="302"/>
        <v>44074</v>
      </c>
      <c r="C9685" s="3">
        <f t="shared" si="303"/>
        <v>1</v>
      </c>
      <c r="D9685" t="s">
        <v>32</v>
      </c>
      <c r="E9685">
        <v>45</v>
      </c>
      <c r="F9685">
        <v>113488</v>
      </c>
      <c r="G9685">
        <v>2529</v>
      </c>
    </row>
    <row r="9686" spans="1:7">
      <c r="A9686" s="2">
        <v>44068</v>
      </c>
      <c r="B9686" s="2">
        <f t="shared" si="302"/>
        <v>44074</v>
      </c>
      <c r="C9686" s="3">
        <f t="shared" si="303"/>
        <v>1</v>
      </c>
      <c r="D9686" t="s">
        <v>43</v>
      </c>
      <c r="E9686">
        <v>46</v>
      </c>
      <c r="F9686">
        <v>11559</v>
      </c>
      <c r="G9686">
        <v>161</v>
      </c>
    </row>
    <row r="9687" spans="1:7">
      <c r="A9687" s="2">
        <v>44068</v>
      </c>
      <c r="B9687" s="2">
        <f t="shared" si="302"/>
        <v>44074</v>
      </c>
      <c r="C9687" s="3">
        <f t="shared" si="303"/>
        <v>1</v>
      </c>
      <c r="D9687" t="s">
        <v>25</v>
      </c>
      <c r="E9687">
        <v>47</v>
      </c>
      <c r="F9687">
        <v>142501</v>
      </c>
      <c r="G9687">
        <v>1605</v>
      </c>
    </row>
    <row r="9688" spans="1:7">
      <c r="A9688" s="2">
        <v>44068</v>
      </c>
      <c r="B9688" s="2">
        <f t="shared" si="302"/>
        <v>44074</v>
      </c>
      <c r="C9688" s="3">
        <f t="shared" si="303"/>
        <v>1</v>
      </c>
      <c r="D9688" t="s">
        <v>11</v>
      </c>
      <c r="E9688">
        <v>48</v>
      </c>
      <c r="F9688">
        <v>613707</v>
      </c>
      <c r="G9688">
        <v>12012</v>
      </c>
    </row>
    <row r="9689" spans="1:7">
      <c r="A9689" s="2">
        <v>44068</v>
      </c>
      <c r="B9689" s="2">
        <f t="shared" si="302"/>
        <v>44074</v>
      </c>
      <c r="C9689" s="3">
        <f t="shared" si="303"/>
        <v>1</v>
      </c>
      <c r="D9689" t="s">
        <v>13</v>
      </c>
      <c r="E9689">
        <v>49</v>
      </c>
      <c r="F9689">
        <v>49870</v>
      </c>
      <c r="G9689">
        <v>398</v>
      </c>
    </row>
    <row r="9690" spans="1:7">
      <c r="A9690" s="2">
        <v>44068</v>
      </c>
      <c r="B9690" s="2">
        <f t="shared" si="302"/>
        <v>44074</v>
      </c>
      <c r="C9690" s="3">
        <f t="shared" si="303"/>
        <v>1</v>
      </c>
      <c r="D9690" t="s">
        <v>36</v>
      </c>
      <c r="E9690">
        <v>50</v>
      </c>
      <c r="F9690">
        <v>1572</v>
      </c>
      <c r="G9690">
        <v>58</v>
      </c>
    </row>
    <row r="9691" spans="1:7">
      <c r="A9691" s="2">
        <v>44068</v>
      </c>
      <c r="B9691" s="2">
        <f t="shared" si="302"/>
        <v>44074</v>
      </c>
      <c r="C9691" s="3">
        <f t="shared" si="303"/>
        <v>1</v>
      </c>
      <c r="D9691" t="s">
        <v>56</v>
      </c>
      <c r="E9691">
        <v>78</v>
      </c>
      <c r="F9691">
        <v>1030</v>
      </c>
      <c r="G9691">
        <v>14</v>
      </c>
    </row>
    <row r="9692" spans="1:7">
      <c r="A9692" s="2">
        <v>44068</v>
      </c>
      <c r="B9692" s="2">
        <f t="shared" si="302"/>
        <v>44074</v>
      </c>
      <c r="C9692" s="3">
        <f t="shared" si="303"/>
        <v>1</v>
      </c>
      <c r="D9692" t="s">
        <v>37</v>
      </c>
      <c r="E9692">
        <v>51</v>
      </c>
      <c r="F9692">
        <v>114635</v>
      </c>
      <c r="G9692">
        <v>2494</v>
      </c>
    </row>
    <row r="9693" spans="1:7">
      <c r="A9693" s="2">
        <v>44068</v>
      </c>
      <c r="B9693" s="2">
        <f t="shared" si="302"/>
        <v>44074</v>
      </c>
      <c r="C9693" s="3">
        <f t="shared" si="303"/>
        <v>1</v>
      </c>
      <c r="D9693" t="s">
        <v>5</v>
      </c>
      <c r="E9693">
        <v>53</v>
      </c>
      <c r="F9693">
        <v>74634</v>
      </c>
      <c r="G9693">
        <v>1962</v>
      </c>
    </row>
    <row r="9694" spans="1:7">
      <c r="A9694" s="2">
        <v>44068</v>
      </c>
      <c r="B9694" s="2">
        <f t="shared" si="302"/>
        <v>44074</v>
      </c>
      <c r="C9694" s="3">
        <f t="shared" si="303"/>
        <v>1</v>
      </c>
      <c r="D9694" t="s">
        <v>58</v>
      </c>
      <c r="E9694">
        <v>54</v>
      </c>
      <c r="F9694">
        <v>9395</v>
      </c>
      <c r="G9694">
        <v>187</v>
      </c>
    </row>
    <row r="9695" spans="1:7">
      <c r="A9695" s="2">
        <v>44068</v>
      </c>
      <c r="B9695" s="2">
        <f t="shared" si="302"/>
        <v>44074</v>
      </c>
      <c r="C9695" s="3">
        <f t="shared" si="303"/>
        <v>1</v>
      </c>
      <c r="D9695" t="s">
        <v>10</v>
      </c>
      <c r="E9695">
        <v>55</v>
      </c>
      <c r="F9695">
        <v>76453</v>
      </c>
      <c r="G9695">
        <v>1106</v>
      </c>
    </row>
    <row r="9696" spans="1:7">
      <c r="A9696" s="2">
        <v>44068</v>
      </c>
      <c r="B9696" s="2">
        <f t="shared" si="302"/>
        <v>44074</v>
      </c>
      <c r="C9696" s="3">
        <f t="shared" si="303"/>
        <v>1</v>
      </c>
      <c r="D9696" t="s">
        <v>49</v>
      </c>
      <c r="E9696">
        <v>56</v>
      </c>
      <c r="F9696">
        <v>3634</v>
      </c>
      <c r="G9696">
        <v>37</v>
      </c>
    </row>
    <row r="9697" spans="1:7">
      <c r="A9697" s="2">
        <v>44069</v>
      </c>
      <c r="B9697" s="2">
        <f t="shared" si="302"/>
        <v>44074</v>
      </c>
      <c r="C9697" s="3">
        <f t="shared" si="303"/>
        <v>1</v>
      </c>
      <c r="D9697" t="s">
        <v>52</v>
      </c>
      <c r="E9697">
        <v>1</v>
      </c>
      <c r="F9697">
        <v>119254</v>
      </c>
      <c r="G9697">
        <v>2045</v>
      </c>
    </row>
    <row r="9698" spans="1:7">
      <c r="A9698" s="2">
        <v>44069</v>
      </c>
      <c r="B9698" s="2">
        <f t="shared" si="302"/>
        <v>44074</v>
      </c>
      <c r="C9698" s="3">
        <f t="shared" si="303"/>
        <v>1</v>
      </c>
      <c r="D9698" t="s">
        <v>50</v>
      </c>
      <c r="E9698">
        <v>2</v>
      </c>
      <c r="F9698">
        <v>5671</v>
      </c>
      <c r="G9698">
        <v>34</v>
      </c>
    </row>
    <row r="9699" spans="1:7">
      <c r="A9699" s="2">
        <v>44069</v>
      </c>
      <c r="B9699" s="2">
        <f t="shared" si="302"/>
        <v>44074</v>
      </c>
      <c r="C9699" s="3">
        <f t="shared" si="303"/>
        <v>1</v>
      </c>
      <c r="D9699" t="s">
        <v>8</v>
      </c>
      <c r="E9699">
        <v>4</v>
      </c>
      <c r="F9699">
        <v>199495</v>
      </c>
      <c r="G9699">
        <v>4899</v>
      </c>
    </row>
    <row r="9700" spans="1:7">
      <c r="A9700" s="2">
        <v>44069</v>
      </c>
      <c r="B9700" s="2">
        <f t="shared" si="302"/>
        <v>44074</v>
      </c>
      <c r="C9700" s="3">
        <f t="shared" si="303"/>
        <v>1</v>
      </c>
      <c r="D9700" t="s">
        <v>44</v>
      </c>
      <c r="E9700">
        <v>5</v>
      </c>
      <c r="F9700">
        <v>58023</v>
      </c>
      <c r="G9700">
        <v>732</v>
      </c>
    </row>
    <row r="9701" spans="1:7">
      <c r="A9701" s="2">
        <v>44069</v>
      </c>
      <c r="B9701" s="2">
        <f t="shared" si="302"/>
        <v>44074</v>
      </c>
      <c r="C9701" s="3">
        <f t="shared" si="303"/>
        <v>1</v>
      </c>
      <c r="D9701" t="s">
        <v>7</v>
      </c>
      <c r="E9701">
        <v>6</v>
      </c>
      <c r="F9701">
        <v>687612</v>
      </c>
      <c r="G9701">
        <v>12547</v>
      </c>
    </row>
    <row r="9702" spans="1:7">
      <c r="A9702" s="2">
        <v>44069</v>
      </c>
      <c r="B9702" s="2">
        <f t="shared" si="302"/>
        <v>44074</v>
      </c>
      <c r="C9702" s="3">
        <f t="shared" si="303"/>
        <v>1</v>
      </c>
      <c r="D9702" t="s">
        <v>22</v>
      </c>
      <c r="E9702">
        <v>8</v>
      </c>
      <c r="F9702">
        <v>56346</v>
      </c>
      <c r="G9702">
        <v>1933</v>
      </c>
    </row>
    <row r="9703" spans="1:7">
      <c r="A9703" s="2">
        <v>44069</v>
      </c>
      <c r="B9703" s="2">
        <f t="shared" si="302"/>
        <v>44074</v>
      </c>
      <c r="C9703" s="3">
        <f t="shared" si="303"/>
        <v>1</v>
      </c>
      <c r="D9703" t="s">
        <v>38</v>
      </c>
      <c r="E9703">
        <v>9</v>
      </c>
      <c r="F9703">
        <v>52220</v>
      </c>
      <c r="G9703">
        <v>4463</v>
      </c>
    </row>
    <row r="9704" spans="1:7">
      <c r="A9704" s="2">
        <v>44069</v>
      </c>
      <c r="B9704" s="2">
        <f t="shared" si="302"/>
        <v>44074</v>
      </c>
      <c r="C9704" s="3">
        <f t="shared" si="303"/>
        <v>1</v>
      </c>
      <c r="D9704" t="s">
        <v>45</v>
      </c>
      <c r="E9704">
        <v>10</v>
      </c>
      <c r="F9704">
        <v>16986</v>
      </c>
      <c r="G9704">
        <v>604</v>
      </c>
    </row>
    <row r="9705" spans="1:7">
      <c r="A9705" s="2">
        <v>44069</v>
      </c>
      <c r="B9705" s="2">
        <f t="shared" si="302"/>
        <v>44074</v>
      </c>
      <c r="C9705" s="3">
        <f t="shared" si="303"/>
        <v>1</v>
      </c>
      <c r="D9705" t="s">
        <v>33</v>
      </c>
      <c r="E9705">
        <v>11</v>
      </c>
      <c r="F9705">
        <v>13722</v>
      </c>
      <c r="G9705">
        <v>605</v>
      </c>
    </row>
    <row r="9706" spans="1:7">
      <c r="A9706" s="2">
        <v>44069</v>
      </c>
      <c r="B9706" s="2">
        <f t="shared" si="302"/>
        <v>44074</v>
      </c>
      <c r="C9706" s="3">
        <f t="shared" si="303"/>
        <v>1</v>
      </c>
      <c r="D9706" t="s">
        <v>15</v>
      </c>
      <c r="E9706">
        <v>12</v>
      </c>
      <c r="F9706">
        <v>608714</v>
      </c>
      <c r="G9706">
        <v>10732</v>
      </c>
    </row>
    <row r="9707" spans="1:7">
      <c r="A9707" s="2">
        <v>44069</v>
      </c>
      <c r="B9707" s="2">
        <f t="shared" si="302"/>
        <v>44074</v>
      </c>
      <c r="C9707" s="3">
        <f t="shared" si="303"/>
        <v>1</v>
      </c>
      <c r="D9707" t="s">
        <v>18</v>
      </c>
      <c r="E9707">
        <v>13</v>
      </c>
      <c r="F9707">
        <v>244494</v>
      </c>
      <c r="G9707">
        <v>5195</v>
      </c>
    </row>
    <row r="9708" spans="1:7">
      <c r="A9708" s="2">
        <v>44069</v>
      </c>
      <c r="B9708" s="2">
        <f t="shared" si="302"/>
        <v>44074</v>
      </c>
      <c r="C9708" s="3">
        <f t="shared" si="303"/>
        <v>1</v>
      </c>
      <c r="D9708" t="s">
        <v>57</v>
      </c>
      <c r="E9708">
        <v>66</v>
      </c>
      <c r="F9708">
        <v>2089</v>
      </c>
      <c r="G9708">
        <v>10</v>
      </c>
    </row>
    <row r="9709" spans="1:7">
      <c r="A9709" s="2">
        <v>44069</v>
      </c>
      <c r="B9709" s="2">
        <f t="shared" si="302"/>
        <v>44074</v>
      </c>
      <c r="C9709" s="3">
        <f t="shared" si="303"/>
        <v>1</v>
      </c>
      <c r="D9709" t="s">
        <v>26</v>
      </c>
      <c r="E9709">
        <v>15</v>
      </c>
      <c r="F9709">
        <v>7236</v>
      </c>
      <c r="G9709">
        <v>50</v>
      </c>
    </row>
    <row r="9710" spans="1:7">
      <c r="A9710" s="2">
        <v>44069</v>
      </c>
      <c r="B9710" s="2">
        <f t="shared" si="302"/>
        <v>44074</v>
      </c>
      <c r="C9710" s="3">
        <f t="shared" si="303"/>
        <v>1</v>
      </c>
      <c r="D9710" t="s">
        <v>53</v>
      </c>
      <c r="E9710">
        <v>16</v>
      </c>
      <c r="F9710">
        <v>30968</v>
      </c>
      <c r="G9710">
        <v>337</v>
      </c>
    </row>
    <row r="9711" spans="1:7">
      <c r="A9711" s="2">
        <v>44069</v>
      </c>
      <c r="B9711" s="2">
        <f t="shared" si="302"/>
        <v>44074</v>
      </c>
      <c r="C9711" s="3">
        <f t="shared" si="303"/>
        <v>1</v>
      </c>
      <c r="D9711" t="s">
        <v>6</v>
      </c>
      <c r="E9711">
        <v>17</v>
      </c>
      <c r="F9711">
        <v>227872</v>
      </c>
      <c r="G9711">
        <v>8186</v>
      </c>
    </row>
    <row r="9712" spans="1:7">
      <c r="A9712" s="2">
        <v>44069</v>
      </c>
      <c r="B9712" s="2">
        <f t="shared" si="302"/>
        <v>44074</v>
      </c>
      <c r="C9712" s="3">
        <f t="shared" si="303"/>
        <v>1</v>
      </c>
      <c r="D9712" t="s">
        <v>27</v>
      </c>
      <c r="E9712">
        <v>18</v>
      </c>
      <c r="F9712">
        <v>91403</v>
      </c>
      <c r="G9712">
        <v>3259</v>
      </c>
    </row>
    <row r="9713" spans="1:7">
      <c r="A9713" s="2">
        <v>44069</v>
      </c>
      <c r="B9713" s="2">
        <f t="shared" si="302"/>
        <v>44074</v>
      </c>
      <c r="C9713" s="3">
        <f t="shared" si="303"/>
        <v>1</v>
      </c>
      <c r="D9713" t="s">
        <v>39</v>
      </c>
      <c r="E9713">
        <v>19</v>
      </c>
      <c r="F9713">
        <v>58864</v>
      </c>
      <c r="G9713">
        <v>1077</v>
      </c>
    </row>
    <row r="9714" spans="1:7">
      <c r="A9714" s="2">
        <v>44069</v>
      </c>
      <c r="B9714" s="2">
        <f t="shared" si="302"/>
        <v>44074</v>
      </c>
      <c r="C9714" s="3">
        <f t="shared" si="303"/>
        <v>1</v>
      </c>
      <c r="D9714" t="s">
        <v>34</v>
      </c>
      <c r="E9714">
        <v>20</v>
      </c>
      <c r="F9714">
        <v>40564</v>
      </c>
      <c r="G9714">
        <v>445</v>
      </c>
    </row>
    <row r="9715" spans="1:7">
      <c r="A9715" s="2">
        <v>44069</v>
      </c>
      <c r="B9715" s="2">
        <f t="shared" si="302"/>
        <v>44074</v>
      </c>
      <c r="C9715" s="3">
        <f t="shared" si="303"/>
        <v>1</v>
      </c>
      <c r="D9715" t="s">
        <v>28</v>
      </c>
      <c r="E9715">
        <v>21</v>
      </c>
      <c r="F9715">
        <v>47542</v>
      </c>
      <c r="G9715">
        <v>927</v>
      </c>
    </row>
    <row r="9716" spans="1:7">
      <c r="A9716" s="2">
        <v>44069</v>
      </c>
      <c r="B9716" s="2">
        <f t="shared" si="302"/>
        <v>44074</v>
      </c>
      <c r="C9716" s="3">
        <f t="shared" si="303"/>
        <v>1</v>
      </c>
      <c r="D9716" t="s">
        <v>40</v>
      </c>
      <c r="E9716">
        <v>22</v>
      </c>
      <c r="F9716">
        <v>145661</v>
      </c>
      <c r="G9716">
        <v>4851</v>
      </c>
    </row>
    <row r="9717" spans="1:7">
      <c r="A9717" s="2">
        <v>44069</v>
      </c>
      <c r="B9717" s="2">
        <f t="shared" si="302"/>
        <v>44074</v>
      </c>
      <c r="C9717" s="3">
        <f t="shared" si="303"/>
        <v>1</v>
      </c>
      <c r="D9717" t="s">
        <v>51</v>
      </c>
      <c r="E9717">
        <v>23</v>
      </c>
      <c r="F9717">
        <v>4389</v>
      </c>
      <c r="G9717">
        <v>132</v>
      </c>
    </row>
    <row r="9718" spans="1:7">
      <c r="A9718" s="2">
        <v>44069</v>
      </c>
      <c r="B9718" s="2">
        <f t="shared" si="302"/>
        <v>44074</v>
      </c>
      <c r="C9718" s="3">
        <f t="shared" si="303"/>
        <v>1</v>
      </c>
      <c r="D9718" t="s">
        <v>23</v>
      </c>
      <c r="E9718">
        <v>24</v>
      </c>
      <c r="F9718">
        <v>105996</v>
      </c>
      <c r="G9718">
        <v>3717</v>
      </c>
    </row>
    <row r="9719" spans="1:7">
      <c r="A9719" s="2">
        <v>44069</v>
      </c>
      <c r="B9719" s="2">
        <f t="shared" si="302"/>
        <v>44074</v>
      </c>
      <c r="C9719" s="3">
        <f t="shared" si="303"/>
        <v>1</v>
      </c>
      <c r="D9719" t="s">
        <v>9</v>
      </c>
      <c r="E9719">
        <v>25</v>
      </c>
      <c r="F9719">
        <v>126756</v>
      </c>
      <c r="G9719">
        <v>8987</v>
      </c>
    </row>
    <row r="9720" spans="1:7">
      <c r="A9720" s="2">
        <v>44069</v>
      </c>
      <c r="B9720" s="2">
        <f t="shared" si="302"/>
        <v>44074</v>
      </c>
      <c r="C9720" s="3">
        <f t="shared" si="303"/>
        <v>1</v>
      </c>
      <c r="D9720" t="s">
        <v>42</v>
      </c>
      <c r="E9720">
        <v>26</v>
      </c>
      <c r="F9720">
        <v>109645</v>
      </c>
      <c r="G9720">
        <v>6692</v>
      </c>
    </row>
    <row r="9721" spans="1:7">
      <c r="A9721" s="2">
        <v>44069</v>
      </c>
      <c r="B9721" s="2">
        <f t="shared" si="302"/>
        <v>44074</v>
      </c>
      <c r="C9721" s="3">
        <f t="shared" si="303"/>
        <v>1</v>
      </c>
      <c r="D9721" t="s">
        <v>29</v>
      </c>
      <c r="E9721">
        <v>27</v>
      </c>
      <c r="F9721">
        <v>71285</v>
      </c>
      <c r="G9721">
        <v>1842</v>
      </c>
    </row>
    <row r="9722" spans="1:7">
      <c r="A9722" s="2">
        <v>44069</v>
      </c>
      <c r="B9722" s="2">
        <f t="shared" si="302"/>
        <v>44074</v>
      </c>
      <c r="C9722" s="3">
        <f t="shared" si="303"/>
        <v>1</v>
      </c>
      <c r="D9722" t="s">
        <v>46</v>
      </c>
      <c r="E9722">
        <v>28</v>
      </c>
      <c r="F9722">
        <v>80110</v>
      </c>
      <c r="G9722">
        <v>2373</v>
      </c>
    </row>
    <row r="9723" spans="1:7">
      <c r="A9723" s="2">
        <v>44069</v>
      </c>
      <c r="B9723" s="2">
        <f t="shared" si="302"/>
        <v>44074</v>
      </c>
      <c r="C9723" s="3">
        <f t="shared" si="303"/>
        <v>1</v>
      </c>
      <c r="D9723" t="s">
        <v>35</v>
      </c>
      <c r="E9723">
        <v>29</v>
      </c>
      <c r="F9723">
        <v>79588</v>
      </c>
      <c r="G9723">
        <v>1566</v>
      </c>
    </row>
    <row r="9724" spans="1:7">
      <c r="A9724" s="2">
        <v>44069</v>
      </c>
      <c r="B9724" s="2">
        <f t="shared" si="302"/>
        <v>44074</v>
      </c>
      <c r="C9724" s="3">
        <f t="shared" si="303"/>
        <v>1</v>
      </c>
      <c r="D9724" t="s">
        <v>54</v>
      </c>
      <c r="E9724">
        <v>30</v>
      </c>
      <c r="F9724">
        <v>6807</v>
      </c>
      <c r="G9724">
        <v>98</v>
      </c>
    </row>
    <row r="9725" spans="1:7">
      <c r="A9725" s="2">
        <v>44069</v>
      </c>
      <c r="B9725" s="2">
        <f t="shared" si="302"/>
        <v>44074</v>
      </c>
      <c r="C9725" s="3">
        <f t="shared" si="303"/>
        <v>1</v>
      </c>
      <c r="D9725" t="s">
        <v>12</v>
      </c>
      <c r="E9725">
        <v>31</v>
      </c>
      <c r="F9725">
        <v>32727</v>
      </c>
      <c r="G9725">
        <v>390</v>
      </c>
    </row>
    <row r="9726" spans="1:7">
      <c r="A9726" s="2">
        <v>44069</v>
      </c>
      <c r="B9726" s="2">
        <f t="shared" si="302"/>
        <v>44074</v>
      </c>
      <c r="C9726" s="3">
        <f t="shared" si="303"/>
        <v>1</v>
      </c>
      <c r="D9726" t="s">
        <v>24</v>
      </c>
      <c r="E9726">
        <v>32</v>
      </c>
      <c r="F9726">
        <v>66732</v>
      </c>
      <c r="G9726">
        <v>1250</v>
      </c>
    </row>
    <row r="9727" spans="1:7">
      <c r="A9727" s="2">
        <v>44069</v>
      </c>
      <c r="B9727" s="2">
        <f t="shared" si="302"/>
        <v>44074</v>
      </c>
      <c r="C9727" s="3">
        <f t="shared" si="303"/>
        <v>1</v>
      </c>
      <c r="D9727" t="s">
        <v>19</v>
      </c>
      <c r="E9727">
        <v>33</v>
      </c>
      <c r="F9727">
        <v>7159</v>
      </c>
      <c r="G9727">
        <v>430</v>
      </c>
    </row>
    <row r="9728" spans="1:7">
      <c r="A9728" s="2">
        <v>44069</v>
      </c>
      <c r="B9728" s="2">
        <f t="shared" si="302"/>
        <v>44074</v>
      </c>
      <c r="C9728" s="3">
        <f t="shared" si="303"/>
        <v>1</v>
      </c>
      <c r="D9728" t="s">
        <v>21</v>
      </c>
      <c r="E9728">
        <v>34</v>
      </c>
      <c r="F9728">
        <v>192086</v>
      </c>
      <c r="G9728">
        <v>15914</v>
      </c>
    </row>
    <row r="9729" spans="1:7">
      <c r="A9729" s="2">
        <v>44069</v>
      </c>
      <c r="B9729" s="2">
        <f t="shared" si="302"/>
        <v>44074</v>
      </c>
      <c r="C9729" s="3">
        <f t="shared" si="303"/>
        <v>1</v>
      </c>
      <c r="D9729" t="s">
        <v>47</v>
      </c>
      <c r="E9729">
        <v>35</v>
      </c>
      <c r="F9729">
        <v>24732</v>
      </c>
      <c r="G9729">
        <v>755</v>
      </c>
    </row>
    <row r="9730" spans="1:7">
      <c r="A9730" s="2">
        <v>44069</v>
      </c>
      <c r="B9730" s="2">
        <f t="shared" si="302"/>
        <v>44074</v>
      </c>
      <c r="C9730" s="3">
        <f t="shared" si="303"/>
        <v>1</v>
      </c>
      <c r="D9730" t="s">
        <v>16</v>
      </c>
      <c r="E9730">
        <v>36</v>
      </c>
      <c r="F9730">
        <v>436063</v>
      </c>
      <c r="G9730">
        <v>32499</v>
      </c>
    </row>
    <row r="9731" spans="1:7">
      <c r="A9731" s="2">
        <v>44069</v>
      </c>
      <c r="B9731" s="2">
        <f t="shared" si="302"/>
        <v>44074</v>
      </c>
      <c r="C9731" s="3">
        <f t="shared" si="303"/>
        <v>1</v>
      </c>
      <c r="D9731" t="s">
        <v>20</v>
      </c>
      <c r="E9731">
        <v>37</v>
      </c>
      <c r="F9731">
        <v>159708</v>
      </c>
      <c r="G9731">
        <v>2634</v>
      </c>
    </row>
    <row r="9732" spans="1:7">
      <c r="A9732" s="2">
        <v>44069</v>
      </c>
      <c r="B9732" s="2">
        <f t="shared" ref="B9732:B9795" si="304">EOMONTH(A9732,0)</f>
        <v>44074</v>
      </c>
      <c r="C9732" s="3">
        <f t="shared" ref="C9732:C9795" si="305">IF(A9732=B9732,0,1)</f>
        <v>1</v>
      </c>
      <c r="D9732" t="s">
        <v>48</v>
      </c>
      <c r="E9732">
        <v>38</v>
      </c>
      <c r="F9732">
        <v>10471</v>
      </c>
      <c r="G9732">
        <v>142</v>
      </c>
    </row>
    <row r="9733" spans="1:7">
      <c r="A9733" s="2">
        <v>44069</v>
      </c>
      <c r="B9733" s="2">
        <f t="shared" si="304"/>
        <v>44074</v>
      </c>
      <c r="C9733" s="3">
        <f t="shared" si="305"/>
        <v>1</v>
      </c>
      <c r="D9733" t="s">
        <v>59</v>
      </c>
      <c r="E9733">
        <v>69</v>
      </c>
      <c r="F9733">
        <v>54</v>
      </c>
      <c r="G9733">
        <v>2</v>
      </c>
    </row>
    <row r="9734" spans="1:7">
      <c r="A9734" s="2">
        <v>44069</v>
      </c>
      <c r="B9734" s="2">
        <f t="shared" si="304"/>
        <v>44074</v>
      </c>
      <c r="C9734" s="3">
        <f t="shared" si="305"/>
        <v>1</v>
      </c>
      <c r="D9734" t="s">
        <v>41</v>
      </c>
      <c r="E9734">
        <v>39</v>
      </c>
      <c r="F9734">
        <v>117584</v>
      </c>
      <c r="G9734">
        <v>4044</v>
      </c>
    </row>
    <row r="9735" spans="1:7">
      <c r="A9735" s="2">
        <v>44069</v>
      </c>
      <c r="B9735" s="2">
        <f t="shared" si="304"/>
        <v>44074</v>
      </c>
      <c r="C9735" s="3">
        <f t="shared" si="305"/>
        <v>1</v>
      </c>
      <c r="D9735" t="s">
        <v>30</v>
      </c>
      <c r="E9735">
        <v>40</v>
      </c>
      <c r="F9735">
        <v>54838</v>
      </c>
      <c r="G9735">
        <v>763</v>
      </c>
    </row>
    <row r="9736" spans="1:7">
      <c r="A9736" s="2">
        <v>44069</v>
      </c>
      <c r="B9736" s="2">
        <f t="shared" si="304"/>
        <v>44074</v>
      </c>
      <c r="C9736" s="3">
        <f t="shared" si="305"/>
        <v>1</v>
      </c>
      <c r="D9736" t="s">
        <v>14</v>
      </c>
      <c r="E9736">
        <v>41</v>
      </c>
      <c r="F9736">
        <v>25575</v>
      </c>
      <c r="G9736">
        <v>438</v>
      </c>
    </row>
    <row r="9737" spans="1:7">
      <c r="A9737" s="2">
        <v>44069</v>
      </c>
      <c r="B9737" s="2">
        <f t="shared" si="304"/>
        <v>44074</v>
      </c>
      <c r="C9737" s="3">
        <f t="shared" si="305"/>
        <v>1</v>
      </c>
      <c r="D9737" t="s">
        <v>31</v>
      </c>
      <c r="E9737">
        <v>42</v>
      </c>
      <c r="F9737">
        <v>135323</v>
      </c>
      <c r="G9737">
        <v>7691</v>
      </c>
    </row>
    <row r="9738" spans="1:7">
      <c r="A9738" s="2">
        <v>44069</v>
      </c>
      <c r="B9738" s="2">
        <f t="shared" si="304"/>
        <v>44074</v>
      </c>
      <c r="C9738" s="3">
        <f t="shared" si="305"/>
        <v>1</v>
      </c>
      <c r="D9738" t="s">
        <v>55</v>
      </c>
      <c r="E9738">
        <v>72</v>
      </c>
      <c r="F9738">
        <v>30744</v>
      </c>
      <c r="G9738">
        <v>404</v>
      </c>
    </row>
    <row r="9739" spans="1:7">
      <c r="A9739" s="2">
        <v>44069</v>
      </c>
      <c r="B9739" s="2">
        <f t="shared" si="304"/>
        <v>44074</v>
      </c>
      <c r="C9739" s="3">
        <f t="shared" si="305"/>
        <v>1</v>
      </c>
      <c r="D9739" t="s">
        <v>17</v>
      </c>
      <c r="E9739">
        <v>44</v>
      </c>
      <c r="F9739">
        <v>21454</v>
      </c>
      <c r="G9739">
        <v>1041</v>
      </c>
    </row>
    <row r="9740" spans="1:7">
      <c r="A9740" s="2">
        <v>44069</v>
      </c>
      <c r="B9740" s="2">
        <f t="shared" si="304"/>
        <v>44074</v>
      </c>
      <c r="C9740" s="3">
        <f t="shared" si="305"/>
        <v>1</v>
      </c>
      <c r="D9740" t="s">
        <v>32</v>
      </c>
      <c r="E9740">
        <v>45</v>
      </c>
      <c r="F9740">
        <v>114093</v>
      </c>
      <c r="G9740">
        <v>2573</v>
      </c>
    </row>
    <row r="9741" spans="1:7">
      <c r="A9741" s="2">
        <v>44069</v>
      </c>
      <c r="B9741" s="2">
        <f t="shared" si="304"/>
        <v>44074</v>
      </c>
      <c r="C9741" s="3">
        <f t="shared" si="305"/>
        <v>1</v>
      </c>
      <c r="D9741" t="s">
        <v>43</v>
      </c>
      <c r="E9741">
        <v>46</v>
      </c>
      <c r="F9741">
        <v>11851</v>
      </c>
      <c r="G9741">
        <v>162</v>
      </c>
    </row>
    <row r="9742" spans="1:7">
      <c r="A9742" s="2">
        <v>44069</v>
      </c>
      <c r="B9742" s="2">
        <f t="shared" si="304"/>
        <v>44074</v>
      </c>
      <c r="C9742" s="3">
        <f t="shared" si="305"/>
        <v>1</v>
      </c>
      <c r="D9742" t="s">
        <v>25</v>
      </c>
      <c r="E9742">
        <v>47</v>
      </c>
      <c r="F9742">
        <v>144400</v>
      </c>
      <c r="G9742">
        <v>1623</v>
      </c>
    </row>
    <row r="9743" spans="1:7">
      <c r="A9743" s="2">
        <v>44069</v>
      </c>
      <c r="B9743" s="2">
        <f t="shared" si="304"/>
        <v>44074</v>
      </c>
      <c r="C9743" s="3">
        <f t="shared" si="305"/>
        <v>1</v>
      </c>
      <c r="D9743" t="s">
        <v>11</v>
      </c>
      <c r="E9743">
        <v>48</v>
      </c>
      <c r="F9743">
        <v>619836</v>
      </c>
      <c r="G9743">
        <v>12212</v>
      </c>
    </row>
    <row r="9744" spans="1:7">
      <c r="A9744" s="2">
        <v>44069</v>
      </c>
      <c r="B9744" s="2">
        <f t="shared" si="304"/>
        <v>44074</v>
      </c>
      <c r="C9744" s="3">
        <f t="shared" si="305"/>
        <v>1</v>
      </c>
      <c r="D9744" t="s">
        <v>13</v>
      </c>
      <c r="E9744">
        <v>49</v>
      </c>
      <c r="F9744">
        <v>50298</v>
      </c>
      <c r="G9744">
        <v>404</v>
      </c>
    </row>
    <row r="9745" spans="1:7">
      <c r="A9745" s="2">
        <v>44069</v>
      </c>
      <c r="B9745" s="2">
        <f t="shared" si="304"/>
        <v>44074</v>
      </c>
      <c r="C9745" s="3">
        <f t="shared" si="305"/>
        <v>1</v>
      </c>
      <c r="D9745" t="s">
        <v>36</v>
      </c>
      <c r="E9745">
        <v>50</v>
      </c>
      <c r="F9745">
        <v>1577</v>
      </c>
      <c r="G9745">
        <v>58</v>
      </c>
    </row>
    <row r="9746" spans="1:7">
      <c r="A9746" s="2">
        <v>44069</v>
      </c>
      <c r="B9746" s="2">
        <f t="shared" si="304"/>
        <v>44074</v>
      </c>
      <c r="C9746" s="3">
        <f t="shared" si="305"/>
        <v>1</v>
      </c>
      <c r="D9746" t="s">
        <v>56</v>
      </c>
      <c r="E9746">
        <v>78</v>
      </c>
      <c r="F9746">
        <v>1030</v>
      </c>
      <c r="G9746">
        <v>14</v>
      </c>
    </row>
    <row r="9747" spans="1:7">
      <c r="A9747" s="2">
        <v>44069</v>
      </c>
      <c r="B9747" s="2">
        <f t="shared" si="304"/>
        <v>44074</v>
      </c>
      <c r="C9747" s="3">
        <f t="shared" si="305"/>
        <v>1</v>
      </c>
      <c r="D9747" t="s">
        <v>37</v>
      </c>
      <c r="E9747">
        <v>51</v>
      </c>
      <c r="F9747">
        <v>115458</v>
      </c>
      <c r="G9747">
        <v>2515</v>
      </c>
    </row>
    <row r="9748" spans="1:7">
      <c r="A9748" s="2">
        <v>44069</v>
      </c>
      <c r="B9748" s="2">
        <f t="shared" si="304"/>
        <v>44074</v>
      </c>
      <c r="C9748" s="3">
        <f t="shared" si="305"/>
        <v>1</v>
      </c>
      <c r="D9748" t="s">
        <v>5</v>
      </c>
      <c r="E9748">
        <v>53</v>
      </c>
      <c r="F9748">
        <v>75207</v>
      </c>
      <c r="G9748">
        <v>1968</v>
      </c>
    </row>
    <row r="9749" spans="1:7">
      <c r="A9749" s="2">
        <v>44069</v>
      </c>
      <c r="B9749" s="2">
        <f t="shared" si="304"/>
        <v>44074</v>
      </c>
      <c r="C9749" s="3">
        <f t="shared" si="305"/>
        <v>1</v>
      </c>
      <c r="D9749" t="s">
        <v>58</v>
      </c>
      <c r="E9749">
        <v>54</v>
      </c>
      <c r="F9749">
        <v>9540</v>
      </c>
      <c r="G9749">
        <v>190</v>
      </c>
    </row>
    <row r="9750" spans="1:7">
      <c r="A9750" s="2">
        <v>44069</v>
      </c>
      <c r="B9750" s="2">
        <f t="shared" si="304"/>
        <v>44074</v>
      </c>
      <c r="C9750" s="3">
        <f t="shared" si="305"/>
        <v>1</v>
      </c>
      <c r="D9750" t="s">
        <v>10</v>
      </c>
      <c r="E9750">
        <v>55</v>
      </c>
      <c r="F9750">
        <v>77220</v>
      </c>
      <c r="G9750">
        <v>1112</v>
      </c>
    </row>
    <row r="9751" spans="1:7">
      <c r="A9751" s="2">
        <v>44069</v>
      </c>
      <c r="B9751" s="2">
        <f t="shared" si="304"/>
        <v>44074</v>
      </c>
      <c r="C9751" s="3">
        <f t="shared" si="305"/>
        <v>1</v>
      </c>
      <c r="D9751" t="s">
        <v>49</v>
      </c>
      <c r="E9751">
        <v>56</v>
      </c>
      <c r="F9751">
        <v>3684</v>
      </c>
      <c r="G9751">
        <v>37</v>
      </c>
    </row>
    <row r="9752" spans="1:7">
      <c r="A9752" s="2">
        <v>44070</v>
      </c>
      <c r="B9752" s="2">
        <f t="shared" si="304"/>
        <v>44074</v>
      </c>
      <c r="C9752" s="3">
        <f t="shared" si="305"/>
        <v>1</v>
      </c>
      <c r="D9752" t="s">
        <v>52</v>
      </c>
      <c r="E9752">
        <v>1</v>
      </c>
      <c r="F9752">
        <v>121023</v>
      </c>
      <c r="G9752">
        <v>2076</v>
      </c>
    </row>
    <row r="9753" spans="1:7">
      <c r="A9753" s="2">
        <v>44070</v>
      </c>
      <c r="B9753" s="2">
        <f t="shared" si="304"/>
        <v>44074</v>
      </c>
      <c r="C9753" s="3">
        <f t="shared" si="305"/>
        <v>1</v>
      </c>
      <c r="D9753" t="s">
        <v>50</v>
      </c>
      <c r="E9753">
        <v>2</v>
      </c>
      <c r="F9753">
        <v>5752</v>
      </c>
      <c r="G9753">
        <v>34</v>
      </c>
    </row>
    <row r="9754" spans="1:7">
      <c r="A9754" s="2">
        <v>44070</v>
      </c>
      <c r="B9754" s="2">
        <f t="shared" si="304"/>
        <v>44074</v>
      </c>
      <c r="C9754" s="3">
        <f t="shared" si="305"/>
        <v>1</v>
      </c>
      <c r="D9754" t="s">
        <v>8</v>
      </c>
      <c r="E9754">
        <v>4</v>
      </c>
      <c r="F9754">
        <v>200172</v>
      </c>
      <c r="G9754">
        <v>4932</v>
      </c>
    </row>
    <row r="9755" spans="1:7">
      <c r="A9755" s="2">
        <v>44070</v>
      </c>
      <c r="B9755" s="2">
        <f t="shared" si="304"/>
        <v>44074</v>
      </c>
      <c r="C9755" s="3">
        <f t="shared" si="305"/>
        <v>1</v>
      </c>
      <c r="D9755" t="s">
        <v>44</v>
      </c>
      <c r="E9755">
        <v>5</v>
      </c>
      <c r="F9755">
        <v>58745</v>
      </c>
      <c r="G9755">
        <v>739</v>
      </c>
    </row>
    <row r="9756" spans="1:7">
      <c r="A9756" s="2">
        <v>44070</v>
      </c>
      <c r="B9756" s="2">
        <f t="shared" si="304"/>
        <v>44074</v>
      </c>
      <c r="C9756" s="3">
        <f t="shared" si="305"/>
        <v>1</v>
      </c>
      <c r="D9756" t="s">
        <v>7</v>
      </c>
      <c r="E9756">
        <v>6</v>
      </c>
      <c r="F9756">
        <v>692962</v>
      </c>
      <c r="G9756">
        <v>12696</v>
      </c>
    </row>
    <row r="9757" spans="1:7">
      <c r="A9757" s="2">
        <v>44070</v>
      </c>
      <c r="B9757" s="2">
        <f t="shared" si="304"/>
        <v>44074</v>
      </c>
      <c r="C9757" s="3">
        <f t="shared" si="305"/>
        <v>1</v>
      </c>
      <c r="D9757" t="s">
        <v>22</v>
      </c>
      <c r="E9757">
        <v>8</v>
      </c>
      <c r="F9757">
        <v>56706</v>
      </c>
      <c r="G9757">
        <v>1937</v>
      </c>
    </row>
    <row r="9758" spans="1:7">
      <c r="A9758" s="2">
        <v>44070</v>
      </c>
      <c r="B9758" s="2">
        <f t="shared" si="304"/>
        <v>44074</v>
      </c>
      <c r="C9758" s="3">
        <f t="shared" si="305"/>
        <v>1</v>
      </c>
      <c r="D9758" t="s">
        <v>38</v>
      </c>
      <c r="E9758">
        <v>9</v>
      </c>
      <c r="F9758">
        <v>52350</v>
      </c>
      <c r="G9758">
        <v>4465</v>
      </c>
    </row>
    <row r="9759" spans="1:7">
      <c r="A9759" s="2">
        <v>44070</v>
      </c>
      <c r="B9759" s="2">
        <f t="shared" si="304"/>
        <v>44074</v>
      </c>
      <c r="C9759" s="3">
        <f t="shared" si="305"/>
        <v>1</v>
      </c>
      <c r="D9759" t="s">
        <v>45</v>
      </c>
      <c r="E9759">
        <v>10</v>
      </c>
      <c r="F9759">
        <v>16976</v>
      </c>
      <c r="G9759">
        <v>604</v>
      </c>
    </row>
    <row r="9760" spans="1:7">
      <c r="A9760" s="2">
        <v>44070</v>
      </c>
      <c r="B9760" s="2">
        <f t="shared" si="304"/>
        <v>44074</v>
      </c>
      <c r="C9760" s="3">
        <f t="shared" si="305"/>
        <v>1</v>
      </c>
      <c r="D9760" t="s">
        <v>33</v>
      </c>
      <c r="E9760">
        <v>11</v>
      </c>
      <c r="F9760">
        <v>13794</v>
      </c>
      <c r="G9760">
        <v>605</v>
      </c>
    </row>
    <row r="9761" spans="1:7">
      <c r="A9761" s="2">
        <v>44070</v>
      </c>
      <c r="B9761" s="2">
        <f t="shared" si="304"/>
        <v>44074</v>
      </c>
      <c r="C9761" s="3">
        <f t="shared" si="305"/>
        <v>1</v>
      </c>
      <c r="D9761" t="s">
        <v>15</v>
      </c>
      <c r="E9761">
        <v>12</v>
      </c>
      <c r="F9761">
        <v>611983</v>
      </c>
      <c r="G9761">
        <v>10867</v>
      </c>
    </row>
    <row r="9762" spans="1:7">
      <c r="A9762" s="2">
        <v>44070</v>
      </c>
      <c r="B9762" s="2">
        <f t="shared" si="304"/>
        <v>44074</v>
      </c>
      <c r="C9762" s="3">
        <f t="shared" si="305"/>
        <v>1</v>
      </c>
      <c r="D9762" t="s">
        <v>18</v>
      </c>
      <c r="E9762">
        <v>13</v>
      </c>
      <c r="F9762">
        <v>247017</v>
      </c>
      <c r="G9762">
        <v>5275</v>
      </c>
    </row>
    <row r="9763" spans="1:7">
      <c r="A9763" s="2">
        <v>44070</v>
      </c>
      <c r="B9763" s="2">
        <f t="shared" si="304"/>
        <v>44074</v>
      </c>
      <c r="C9763" s="3">
        <f t="shared" si="305"/>
        <v>1</v>
      </c>
      <c r="D9763" t="s">
        <v>57</v>
      </c>
      <c r="E9763">
        <v>66</v>
      </c>
      <c r="F9763">
        <v>2201</v>
      </c>
      <c r="G9763">
        <v>10</v>
      </c>
    </row>
    <row r="9764" spans="1:7">
      <c r="A9764" s="2">
        <v>44070</v>
      </c>
      <c r="B9764" s="2">
        <f t="shared" si="304"/>
        <v>44074</v>
      </c>
      <c r="C9764" s="3">
        <f t="shared" si="305"/>
        <v>1</v>
      </c>
      <c r="D9764" t="s">
        <v>26</v>
      </c>
      <c r="E9764">
        <v>15</v>
      </c>
      <c r="F9764">
        <v>7542</v>
      </c>
      <c r="G9764">
        <v>54</v>
      </c>
    </row>
    <row r="9765" spans="1:7">
      <c r="A9765" s="2">
        <v>44070</v>
      </c>
      <c r="B9765" s="2">
        <f t="shared" si="304"/>
        <v>44074</v>
      </c>
      <c r="C9765" s="3">
        <f t="shared" si="305"/>
        <v>1</v>
      </c>
      <c r="D9765" t="s">
        <v>53</v>
      </c>
      <c r="E9765">
        <v>16</v>
      </c>
      <c r="F9765">
        <v>31326</v>
      </c>
      <c r="G9765">
        <v>343</v>
      </c>
    </row>
    <row r="9766" spans="1:7">
      <c r="A9766" s="2">
        <v>44070</v>
      </c>
      <c r="B9766" s="2">
        <f t="shared" si="304"/>
        <v>44074</v>
      </c>
      <c r="C9766" s="3">
        <f t="shared" si="305"/>
        <v>1</v>
      </c>
      <c r="D9766" t="s">
        <v>6</v>
      </c>
      <c r="E9766">
        <v>17</v>
      </c>
      <c r="F9766">
        <v>229598</v>
      </c>
      <c r="G9766">
        <v>8206</v>
      </c>
    </row>
    <row r="9767" spans="1:7">
      <c r="A9767" s="2">
        <v>44070</v>
      </c>
      <c r="B9767" s="2">
        <f t="shared" si="304"/>
        <v>44074</v>
      </c>
      <c r="C9767" s="3">
        <f t="shared" si="305"/>
        <v>1</v>
      </c>
      <c r="D9767" t="s">
        <v>27</v>
      </c>
      <c r="E9767">
        <v>18</v>
      </c>
      <c r="F9767">
        <v>92566</v>
      </c>
      <c r="G9767">
        <v>3266</v>
      </c>
    </row>
    <row r="9768" spans="1:7">
      <c r="A9768" s="2">
        <v>44070</v>
      </c>
      <c r="B9768" s="2">
        <f t="shared" si="304"/>
        <v>44074</v>
      </c>
      <c r="C9768" s="3">
        <f t="shared" si="305"/>
        <v>1</v>
      </c>
      <c r="D9768" t="s">
        <v>39</v>
      </c>
      <c r="E9768">
        <v>19</v>
      </c>
      <c r="F9768">
        <v>61484</v>
      </c>
      <c r="G9768">
        <v>1091</v>
      </c>
    </row>
    <row r="9769" spans="1:7">
      <c r="A9769" s="2">
        <v>44070</v>
      </c>
      <c r="B9769" s="2">
        <f t="shared" si="304"/>
        <v>44074</v>
      </c>
      <c r="C9769" s="3">
        <f t="shared" si="305"/>
        <v>1</v>
      </c>
      <c r="D9769" t="s">
        <v>34</v>
      </c>
      <c r="E9769">
        <v>20</v>
      </c>
      <c r="F9769">
        <v>40702</v>
      </c>
      <c r="G9769">
        <v>446</v>
      </c>
    </row>
    <row r="9770" spans="1:7">
      <c r="A9770" s="2">
        <v>44070</v>
      </c>
      <c r="B9770" s="2">
        <f t="shared" si="304"/>
        <v>44074</v>
      </c>
      <c r="C9770" s="3">
        <f t="shared" si="305"/>
        <v>1</v>
      </c>
      <c r="D9770" t="s">
        <v>28</v>
      </c>
      <c r="E9770">
        <v>21</v>
      </c>
      <c r="F9770">
        <v>48322</v>
      </c>
      <c r="G9770">
        <v>937</v>
      </c>
    </row>
    <row r="9771" spans="1:7">
      <c r="A9771" s="2">
        <v>44070</v>
      </c>
      <c r="B9771" s="2">
        <f t="shared" si="304"/>
        <v>44074</v>
      </c>
      <c r="C9771" s="3">
        <f t="shared" si="305"/>
        <v>1</v>
      </c>
      <c r="D9771" t="s">
        <v>40</v>
      </c>
      <c r="E9771">
        <v>22</v>
      </c>
      <c r="F9771">
        <v>146338</v>
      </c>
      <c r="G9771">
        <v>4874</v>
      </c>
    </row>
    <row r="9772" spans="1:7">
      <c r="A9772" s="2">
        <v>44070</v>
      </c>
      <c r="B9772" s="2">
        <f t="shared" si="304"/>
        <v>44074</v>
      </c>
      <c r="C9772" s="3">
        <f t="shared" si="305"/>
        <v>1</v>
      </c>
      <c r="D9772" t="s">
        <v>51</v>
      </c>
      <c r="E9772">
        <v>23</v>
      </c>
      <c r="F9772">
        <v>4414</v>
      </c>
      <c r="G9772">
        <v>132</v>
      </c>
    </row>
    <row r="9773" spans="1:7">
      <c r="A9773" s="2">
        <v>44070</v>
      </c>
      <c r="B9773" s="2">
        <f t="shared" si="304"/>
        <v>44074</v>
      </c>
      <c r="C9773" s="3">
        <f t="shared" si="305"/>
        <v>1</v>
      </c>
      <c r="D9773" t="s">
        <v>23</v>
      </c>
      <c r="E9773">
        <v>24</v>
      </c>
      <c r="F9773">
        <v>106558</v>
      </c>
      <c r="G9773">
        <v>3722</v>
      </c>
    </row>
    <row r="9774" spans="1:7">
      <c r="A9774" s="2">
        <v>44070</v>
      </c>
      <c r="B9774" s="2">
        <f t="shared" si="304"/>
        <v>44074</v>
      </c>
      <c r="C9774" s="3">
        <f t="shared" si="305"/>
        <v>1</v>
      </c>
      <c r="D9774" t="s">
        <v>9</v>
      </c>
      <c r="E9774">
        <v>25</v>
      </c>
      <c r="F9774">
        <v>127124</v>
      </c>
      <c r="G9774">
        <v>9008</v>
      </c>
    </row>
    <row r="9775" spans="1:7">
      <c r="A9775" s="2">
        <v>44070</v>
      </c>
      <c r="B9775" s="2">
        <f t="shared" si="304"/>
        <v>44074</v>
      </c>
      <c r="C9775" s="3">
        <f t="shared" si="305"/>
        <v>1</v>
      </c>
      <c r="D9775" t="s">
        <v>42</v>
      </c>
      <c r="E9775">
        <v>26</v>
      </c>
      <c r="F9775">
        <v>110491</v>
      </c>
      <c r="G9775">
        <v>6708</v>
      </c>
    </row>
    <row r="9776" spans="1:7">
      <c r="A9776" s="2">
        <v>44070</v>
      </c>
      <c r="B9776" s="2">
        <f t="shared" si="304"/>
        <v>44074</v>
      </c>
      <c r="C9776" s="3">
        <f t="shared" si="305"/>
        <v>1</v>
      </c>
      <c r="D9776" t="s">
        <v>29</v>
      </c>
      <c r="E9776">
        <v>27</v>
      </c>
      <c r="F9776">
        <v>72439</v>
      </c>
      <c r="G9776">
        <v>1855</v>
      </c>
    </row>
    <row r="9777" spans="1:7">
      <c r="A9777" s="2">
        <v>44070</v>
      </c>
      <c r="B9777" s="2">
        <f t="shared" si="304"/>
        <v>44074</v>
      </c>
      <c r="C9777" s="3">
        <f t="shared" si="305"/>
        <v>1</v>
      </c>
      <c r="D9777" t="s">
        <v>46</v>
      </c>
      <c r="E9777">
        <v>28</v>
      </c>
      <c r="F9777">
        <v>80695</v>
      </c>
      <c r="G9777">
        <v>2399</v>
      </c>
    </row>
    <row r="9778" spans="1:7">
      <c r="A9778" s="2">
        <v>44070</v>
      </c>
      <c r="B9778" s="2">
        <f t="shared" si="304"/>
        <v>44074</v>
      </c>
      <c r="C9778" s="3">
        <f t="shared" si="305"/>
        <v>1</v>
      </c>
      <c r="D9778" t="s">
        <v>35</v>
      </c>
      <c r="E9778">
        <v>29</v>
      </c>
      <c r="F9778">
        <v>80913</v>
      </c>
      <c r="G9778">
        <v>1583</v>
      </c>
    </row>
    <row r="9779" spans="1:7">
      <c r="A9779" s="2">
        <v>44070</v>
      </c>
      <c r="B9779" s="2">
        <f t="shared" si="304"/>
        <v>44074</v>
      </c>
      <c r="C9779" s="3">
        <f t="shared" si="305"/>
        <v>1</v>
      </c>
      <c r="D9779" t="s">
        <v>54</v>
      </c>
      <c r="E9779">
        <v>30</v>
      </c>
      <c r="F9779">
        <v>6960</v>
      </c>
      <c r="G9779">
        <v>98</v>
      </c>
    </row>
    <row r="9780" spans="1:7">
      <c r="A9780" s="2">
        <v>44070</v>
      </c>
      <c r="B9780" s="2">
        <f t="shared" si="304"/>
        <v>44074</v>
      </c>
      <c r="C9780" s="3">
        <f t="shared" si="305"/>
        <v>1</v>
      </c>
      <c r="D9780" t="s">
        <v>12</v>
      </c>
      <c r="E9780">
        <v>31</v>
      </c>
      <c r="F9780">
        <v>33101</v>
      </c>
      <c r="G9780">
        <v>394</v>
      </c>
    </row>
    <row r="9781" spans="1:7">
      <c r="A9781" s="2">
        <v>44070</v>
      </c>
      <c r="B9781" s="2">
        <f t="shared" si="304"/>
        <v>44074</v>
      </c>
      <c r="C9781" s="3">
        <f t="shared" si="305"/>
        <v>1</v>
      </c>
      <c r="D9781" t="s">
        <v>24</v>
      </c>
      <c r="E9781">
        <v>32</v>
      </c>
      <c r="F9781">
        <v>67324</v>
      </c>
      <c r="G9781">
        <v>1274</v>
      </c>
    </row>
    <row r="9782" spans="1:7">
      <c r="A9782" s="2">
        <v>44070</v>
      </c>
      <c r="B9782" s="2">
        <f t="shared" si="304"/>
        <v>44074</v>
      </c>
      <c r="C9782" s="3">
        <f t="shared" si="305"/>
        <v>1</v>
      </c>
      <c r="D9782" t="s">
        <v>19</v>
      </c>
      <c r="E9782">
        <v>33</v>
      </c>
      <c r="F9782">
        <v>7194</v>
      </c>
      <c r="G9782">
        <v>431</v>
      </c>
    </row>
    <row r="9783" spans="1:7">
      <c r="A9783" s="2">
        <v>44070</v>
      </c>
      <c r="B9783" s="2">
        <f t="shared" si="304"/>
        <v>44074</v>
      </c>
      <c r="C9783" s="3">
        <f t="shared" si="305"/>
        <v>1</v>
      </c>
      <c r="D9783" t="s">
        <v>21</v>
      </c>
      <c r="E9783">
        <v>34</v>
      </c>
      <c r="F9783">
        <v>192393</v>
      </c>
      <c r="G9783">
        <v>15921</v>
      </c>
    </row>
    <row r="9784" spans="1:7">
      <c r="A9784" s="2">
        <v>44070</v>
      </c>
      <c r="B9784" s="2">
        <f t="shared" si="304"/>
        <v>44074</v>
      </c>
      <c r="C9784" s="3">
        <f t="shared" si="305"/>
        <v>1</v>
      </c>
      <c r="D9784" t="s">
        <v>47</v>
      </c>
      <c r="E9784">
        <v>35</v>
      </c>
      <c r="F9784">
        <v>24920</v>
      </c>
      <c r="G9784">
        <v>764</v>
      </c>
    </row>
    <row r="9785" spans="1:7">
      <c r="A9785" s="2">
        <v>44070</v>
      </c>
      <c r="B9785" s="2">
        <f t="shared" si="304"/>
        <v>44074</v>
      </c>
      <c r="C9785" s="3">
        <f t="shared" si="305"/>
        <v>1</v>
      </c>
      <c r="D9785" t="s">
        <v>16</v>
      </c>
      <c r="E9785">
        <v>36</v>
      </c>
      <c r="F9785">
        <v>436852</v>
      </c>
      <c r="G9785">
        <v>32507</v>
      </c>
    </row>
    <row r="9786" spans="1:7">
      <c r="A9786" s="2">
        <v>44070</v>
      </c>
      <c r="B9786" s="2">
        <f t="shared" si="304"/>
        <v>44074</v>
      </c>
      <c r="C9786" s="3">
        <f t="shared" si="305"/>
        <v>1</v>
      </c>
      <c r="D9786" t="s">
        <v>20</v>
      </c>
      <c r="E9786">
        <v>37</v>
      </c>
      <c r="F9786">
        <v>161715</v>
      </c>
      <c r="G9786">
        <v>2654</v>
      </c>
    </row>
    <row r="9787" spans="1:7">
      <c r="A9787" s="2">
        <v>44070</v>
      </c>
      <c r="B9787" s="2">
        <f t="shared" si="304"/>
        <v>44074</v>
      </c>
      <c r="C9787" s="3">
        <f t="shared" si="305"/>
        <v>1</v>
      </c>
      <c r="D9787" t="s">
        <v>48</v>
      </c>
      <c r="E9787">
        <v>38</v>
      </c>
      <c r="F9787">
        <v>10804</v>
      </c>
      <c r="G9787">
        <v>143</v>
      </c>
    </row>
    <row r="9788" spans="1:7">
      <c r="A9788" s="2">
        <v>44070</v>
      </c>
      <c r="B9788" s="2">
        <f t="shared" si="304"/>
        <v>44074</v>
      </c>
      <c r="C9788" s="3">
        <f t="shared" si="305"/>
        <v>1</v>
      </c>
      <c r="D9788" t="s">
        <v>59</v>
      </c>
      <c r="E9788">
        <v>69</v>
      </c>
      <c r="F9788">
        <v>54</v>
      </c>
      <c r="G9788">
        <v>2</v>
      </c>
    </row>
    <row r="9789" spans="1:7">
      <c r="A9789" s="2">
        <v>44070</v>
      </c>
      <c r="B9789" s="2">
        <f t="shared" si="304"/>
        <v>44074</v>
      </c>
      <c r="C9789" s="3">
        <f t="shared" si="305"/>
        <v>1</v>
      </c>
      <c r="D9789" t="s">
        <v>41</v>
      </c>
      <c r="E9789">
        <v>39</v>
      </c>
      <c r="F9789">
        <v>118828</v>
      </c>
      <c r="G9789">
        <v>4076</v>
      </c>
    </row>
    <row r="9790" spans="1:7">
      <c r="A9790" s="2">
        <v>44070</v>
      </c>
      <c r="B9790" s="2">
        <f t="shared" si="304"/>
        <v>44074</v>
      </c>
      <c r="C9790" s="3">
        <f t="shared" si="305"/>
        <v>1</v>
      </c>
      <c r="D9790" t="s">
        <v>30</v>
      </c>
      <c r="E9790">
        <v>40</v>
      </c>
      <c r="F9790">
        <v>55550</v>
      </c>
      <c r="G9790">
        <v>778</v>
      </c>
    </row>
    <row r="9791" spans="1:7">
      <c r="A9791" s="2">
        <v>44070</v>
      </c>
      <c r="B9791" s="2">
        <f t="shared" si="304"/>
        <v>44074</v>
      </c>
      <c r="C9791" s="3">
        <f t="shared" si="305"/>
        <v>1</v>
      </c>
      <c r="D9791" t="s">
        <v>14</v>
      </c>
      <c r="E9791">
        <v>41</v>
      </c>
      <c r="F9791">
        <v>25775</v>
      </c>
      <c r="G9791">
        <v>444</v>
      </c>
    </row>
    <row r="9792" spans="1:7">
      <c r="A9792" s="2">
        <v>44070</v>
      </c>
      <c r="B9792" s="2">
        <f t="shared" si="304"/>
        <v>44074</v>
      </c>
      <c r="C9792" s="3">
        <f t="shared" si="305"/>
        <v>1</v>
      </c>
      <c r="D9792" t="s">
        <v>31</v>
      </c>
      <c r="E9792">
        <v>42</v>
      </c>
      <c r="F9792">
        <v>135958</v>
      </c>
      <c r="G9792">
        <v>7702</v>
      </c>
    </row>
    <row r="9793" spans="1:7">
      <c r="A9793" s="2">
        <v>44070</v>
      </c>
      <c r="B9793" s="2">
        <f t="shared" si="304"/>
        <v>44074</v>
      </c>
      <c r="C9793" s="3">
        <f t="shared" si="305"/>
        <v>1</v>
      </c>
      <c r="D9793" t="s">
        <v>55</v>
      </c>
      <c r="E9793">
        <v>72</v>
      </c>
      <c r="F9793">
        <v>31383</v>
      </c>
      <c r="G9793">
        <v>412</v>
      </c>
    </row>
    <row r="9794" spans="1:7">
      <c r="A9794" s="2">
        <v>44070</v>
      </c>
      <c r="B9794" s="2">
        <f t="shared" si="304"/>
        <v>44074</v>
      </c>
      <c r="C9794" s="3">
        <f t="shared" si="305"/>
        <v>1</v>
      </c>
      <c r="D9794" t="s">
        <v>17</v>
      </c>
      <c r="E9794">
        <v>44</v>
      </c>
      <c r="F9794">
        <v>21589</v>
      </c>
      <c r="G9794">
        <v>1044</v>
      </c>
    </row>
    <row r="9795" spans="1:7">
      <c r="A9795" s="2">
        <v>44070</v>
      </c>
      <c r="B9795" s="2">
        <f t="shared" si="304"/>
        <v>44074</v>
      </c>
      <c r="C9795" s="3">
        <f t="shared" si="305"/>
        <v>1</v>
      </c>
      <c r="D9795" t="s">
        <v>32</v>
      </c>
      <c r="E9795">
        <v>45</v>
      </c>
      <c r="F9795">
        <v>114598</v>
      </c>
      <c r="G9795">
        <v>2628</v>
      </c>
    </row>
    <row r="9796" spans="1:7">
      <c r="A9796" s="2">
        <v>44070</v>
      </c>
      <c r="B9796" s="2">
        <f t="shared" ref="B9796:B9859" si="306">EOMONTH(A9796,0)</f>
        <v>44074</v>
      </c>
      <c r="C9796" s="3">
        <f t="shared" ref="C9796:C9859" si="307">IF(A9796=B9796,0,1)</f>
        <v>1</v>
      </c>
      <c r="D9796" t="s">
        <v>43</v>
      </c>
      <c r="E9796">
        <v>46</v>
      </c>
      <c r="F9796">
        <v>12194</v>
      </c>
      <c r="G9796">
        <v>162</v>
      </c>
    </row>
    <row r="9797" spans="1:7">
      <c r="A9797" s="2">
        <v>44070</v>
      </c>
      <c r="B9797" s="2">
        <f t="shared" si="306"/>
        <v>44074</v>
      </c>
      <c r="C9797" s="3">
        <f t="shared" si="307"/>
        <v>1</v>
      </c>
      <c r="D9797" t="s">
        <v>25</v>
      </c>
      <c r="E9797">
        <v>47</v>
      </c>
      <c r="F9797">
        <v>146183</v>
      </c>
      <c r="G9797">
        <v>1650</v>
      </c>
    </row>
    <row r="9798" spans="1:7">
      <c r="A9798" s="2">
        <v>44070</v>
      </c>
      <c r="B9798" s="2">
        <f t="shared" si="306"/>
        <v>44074</v>
      </c>
      <c r="C9798" s="3">
        <f t="shared" si="307"/>
        <v>1</v>
      </c>
      <c r="D9798" t="s">
        <v>11</v>
      </c>
      <c r="E9798">
        <v>48</v>
      </c>
      <c r="F9798">
        <v>623647</v>
      </c>
      <c r="G9798">
        <v>12444</v>
      </c>
    </row>
    <row r="9799" spans="1:7">
      <c r="A9799" s="2">
        <v>44070</v>
      </c>
      <c r="B9799" s="2">
        <f t="shared" si="306"/>
        <v>44074</v>
      </c>
      <c r="C9799" s="3">
        <f t="shared" si="307"/>
        <v>1</v>
      </c>
      <c r="D9799" t="s">
        <v>13</v>
      </c>
      <c r="E9799">
        <v>49</v>
      </c>
      <c r="F9799">
        <v>50668</v>
      </c>
      <c r="G9799">
        <v>404</v>
      </c>
    </row>
    <row r="9800" spans="1:7">
      <c r="A9800" s="2">
        <v>44070</v>
      </c>
      <c r="B9800" s="2">
        <f t="shared" si="306"/>
        <v>44074</v>
      </c>
      <c r="C9800" s="3">
        <f t="shared" si="307"/>
        <v>1</v>
      </c>
      <c r="D9800" t="s">
        <v>36</v>
      </c>
      <c r="E9800">
        <v>50</v>
      </c>
      <c r="F9800">
        <v>1586</v>
      </c>
      <c r="G9800">
        <v>58</v>
      </c>
    </row>
    <row r="9801" spans="1:7">
      <c r="A9801" s="2">
        <v>44070</v>
      </c>
      <c r="B9801" s="2">
        <f t="shared" si="306"/>
        <v>44074</v>
      </c>
      <c r="C9801" s="3">
        <f t="shared" si="307"/>
        <v>1</v>
      </c>
      <c r="D9801" t="s">
        <v>56</v>
      </c>
      <c r="E9801">
        <v>78</v>
      </c>
      <c r="F9801">
        <v>1075</v>
      </c>
      <c r="G9801">
        <v>14</v>
      </c>
    </row>
    <row r="9802" spans="1:7">
      <c r="A9802" s="2">
        <v>44070</v>
      </c>
      <c r="B9802" s="2">
        <f t="shared" si="306"/>
        <v>44074</v>
      </c>
      <c r="C9802" s="3">
        <f t="shared" si="307"/>
        <v>1</v>
      </c>
      <c r="D9802" t="s">
        <v>37</v>
      </c>
      <c r="E9802">
        <v>51</v>
      </c>
      <c r="F9802">
        <v>116579</v>
      </c>
      <c r="G9802">
        <v>2527</v>
      </c>
    </row>
    <row r="9803" spans="1:7">
      <c r="A9803" s="2">
        <v>44070</v>
      </c>
      <c r="B9803" s="2">
        <f t="shared" si="306"/>
        <v>44074</v>
      </c>
      <c r="C9803" s="3">
        <f t="shared" si="307"/>
        <v>1</v>
      </c>
      <c r="D9803" t="s">
        <v>5</v>
      </c>
      <c r="E9803">
        <v>53</v>
      </c>
      <c r="F9803">
        <v>75752</v>
      </c>
      <c r="G9803">
        <v>1977</v>
      </c>
    </row>
    <row r="9804" spans="1:7">
      <c r="A9804" s="2">
        <v>44070</v>
      </c>
      <c r="B9804" s="2">
        <f t="shared" si="306"/>
        <v>44074</v>
      </c>
      <c r="C9804" s="3">
        <f t="shared" si="307"/>
        <v>1</v>
      </c>
      <c r="D9804" t="s">
        <v>58</v>
      </c>
      <c r="E9804">
        <v>54</v>
      </c>
      <c r="F9804">
        <v>9633</v>
      </c>
      <c r="G9804">
        <v>199</v>
      </c>
    </row>
    <row r="9805" spans="1:7">
      <c r="A9805" s="2">
        <v>44070</v>
      </c>
      <c r="B9805" s="2">
        <f t="shared" si="306"/>
        <v>44074</v>
      </c>
      <c r="C9805" s="3">
        <f t="shared" si="307"/>
        <v>1</v>
      </c>
      <c r="D9805" t="s">
        <v>10</v>
      </c>
      <c r="E9805">
        <v>55</v>
      </c>
      <c r="F9805">
        <v>78136</v>
      </c>
      <c r="G9805">
        <v>1121</v>
      </c>
    </row>
    <row r="9806" spans="1:7">
      <c r="A9806" s="2">
        <v>44070</v>
      </c>
      <c r="B9806" s="2">
        <f t="shared" si="306"/>
        <v>44074</v>
      </c>
      <c r="C9806" s="3">
        <f t="shared" si="307"/>
        <v>1</v>
      </c>
      <c r="D9806" t="s">
        <v>49</v>
      </c>
      <c r="E9806">
        <v>56</v>
      </c>
      <c r="F9806">
        <v>3722</v>
      </c>
      <c r="G9806">
        <v>37</v>
      </c>
    </row>
    <row r="9807" spans="1:7">
      <c r="A9807" s="2">
        <v>44071</v>
      </c>
      <c r="B9807" s="2">
        <f t="shared" si="306"/>
        <v>44074</v>
      </c>
      <c r="C9807" s="3">
        <f t="shared" si="307"/>
        <v>1</v>
      </c>
      <c r="D9807" t="s">
        <v>52</v>
      </c>
      <c r="E9807">
        <v>1</v>
      </c>
      <c r="F9807">
        <v>122185</v>
      </c>
      <c r="G9807">
        <v>2107</v>
      </c>
    </row>
    <row r="9808" spans="1:7">
      <c r="A9808" s="2">
        <v>44071</v>
      </c>
      <c r="B9808" s="2">
        <f t="shared" si="306"/>
        <v>44074</v>
      </c>
      <c r="C9808" s="3">
        <f t="shared" si="307"/>
        <v>1</v>
      </c>
      <c r="D9808" t="s">
        <v>50</v>
      </c>
      <c r="E9808">
        <v>2</v>
      </c>
      <c r="F9808">
        <v>5874</v>
      </c>
      <c r="G9808">
        <v>34</v>
      </c>
    </row>
    <row r="9809" spans="1:7">
      <c r="A9809" s="2">
        <v>44071</v>
      </c>
      <c r="B9809" s="2">
        <f t="shared" si="306"/>
        <v>44074</v>
      </c>
      <c r="C9809" s="3">
        <f t="shared" si="307"/>
        <v>1</v>
      </c>
      <c r="D9809" t="s">
        <v>8</v>
      </c>
      <c r="E9809">
        <v>4</v>
      </c>
      <c r="F9809">
        <v>200694</v>
      </c>
      <c r="G9809">
        <v>4980</v>
      </c>
    </row>
    <row r="9810" spans="1:7">
      <c r="A9810" s="2">
        <v>44071</v>
      </c>
      <c r="B9810" s="2">
        <f t="shared" si="306"/>
        <v>44074</v>
      </c>
      <c r="C9810" s="3">
        <f t="shared" si="307"/>
        <v>1</v>
      </c>
      <c r="D9810" t="s">
        <v>44</v>
      </c>
      <c r="E9810">
        <v>5</v>
      </c>
      <c r="F9810">
        <v>59583</v>
      </c>
      <c r="G9810">
        <v>756</v>
      </c>
    </row>
    <row r="9811" spans="1:7">
      <c r="A9811" s="2">
        <v>44071</v>
      </c>
      <c r="B9811" s="2">
        <f t="shared" si="306"/>
        <v>44074</v>
      </c>
      <c r="C9811" s="3">
        <f t="shared" si="307"/>
        <v>1</v>
      </c>
      <c r="D9811" t="s">
        <v>7</v>
      </c>
      <c r="E9811">
        <v>6</v>
      </c>
      <c r="F9811">
        <v>698389</v>
      </c>
      <c r="G9811">
        <v>12836</v>
      </c>
    </row>
    <row r="9812" spans="1:7">
      <c r="A9812" s="2">
        <v>44071</v>
      </c>
      <c r="B9812" s="2">
        <f t="shared" si="306"/>
        <v>44074</v>
      </c>
      <c r="C9812" s="3">
        <f t="shared" si="307"/>
        <v>1</v>
      </c>
      <c r="D9812" t="s">
        <v>22</v>
      </c>
      <c r="E9812">
        <v>8</v>
      </c>
      <c r="F9812">
        <v>57158</v>
      </c>
      <c r="G9812">
        <v>1945</v>
      </c>
    </row>
    <row r="9813" spans="1:7">
      <c r="A9813" s="2">
        <v>44071</v>
      </c>
      <c r="B9813" s="2">
        <f t="shared" si="306"/>
        <v>44074</v>
      </c>
      <c r="C9813" s="3">
        <f t="shared" si="307"/>
        <v>1</v>
      </c>
      <c r="D9813" t="s">
        <v>38</v>
      </c>
      <c r="E9813">
        <v>9</v>
      </c>
      <c r="F9813">
        <v>52495</v>
      </c>
      <c r="G9813">
        <v>4465</v>
      </c>
    </row>
    <row r="9814" spans="1:7">
      <c r="A9814" s="2">
        <v>44071</v>
      </c>
      <c r="B9814" s="2">
        <f t="shared" si="306"/>
        <v>44074</v>
      </c>
      <c r="C9814" s="3">
        <f t="shared" si="307"/>
        <v>1</v>
      </c>
      <c r="D9814" t="s">
        <v>45</v>
      </c>
      <c r="E9814">
        <v>10</v>
      </c>
      <c r="F9814">
        <v>17083</v>
      </c>
      <c r="G9814">
        <v>604</v>
      </c>
    </row>
    <row r="9815" spans="1:7">
      <c r="A9815" s="2">
        <v>44071</v>
      </c>
      <c r="B9815" s="2">
        <f t="shared" si="306"/>
        <v>44074</v>
      </c>
      <c r="C9815" s="3">
        <f t="shared" si="307"/>
        <v>1</v>
      </c>
      <c r="D9815" t="s">
        <v>33</v>
      </c>
      <c r="E9815">
        <v>11</v>
      </c>
      <c r="F9815">
        <v>13851</v>
      </c>
      <c r="G9815">
        <v>605</v>
      </c>
    </row>
    <row r="9816" spans="1:7">
      <c r="A9816" s="2">
        <v>44071</v>
      </c>
      <c r="B9816" s="2">
        <f t="shared" si="306"/>
        <v>44074</v>
      </c>
      <c r="C9816" s="3">
        <f t="shared" si="307"/>
        <v>1</v>
      </c>
      <c r="D9816" t="s">
        <v>15</v>
      </c>
      <c r="E9816">
        <v>12</v>
      </c>
      <c r="F9816">
        <v>615798</v>
      </c>
      <c r="G9816">
        <v>10956</v>
      </c>
    </row>
    <row r="9817" spans="1:7">
      <c r="A9817" s="2">
        <v>44071</v>
      </c>
      <c r="B9817" s="2">
        <f t="shared" si="306"/>
        <v>44074</v>
      </c>
      <c r="C9817" s="3">
        <f t="shared" si="307"/>
        <v>1</v>
      </c>
      <c r="D9817" t="s">
        <v>18</v>
      </c>
      <c r="E9817">
        <v>13</v>
      </c>
      <c r="F9817">
        <v>249317</v>
      </c>
      <c r="G9817">
        <v>5352</v>
      </c>
    </row>
    <row r="9818" spans="1:7">
      <c r="A9818" s="2">
        <v>44071</v>
      </c>
      <c r="B9818" s="2">
        <f t="shared" si="306"/>
        <v>44074</v>
      </c>
      <c r="C9818" s="3">
        <f t="shared" si="307"/>
        <v>1</v>
      </c>
      <c r="D9818" t="s">
        <v>57</v>
      </c>
      <c r="E9818">
        <v>66</v>
      </c>
      <c r="F9818">
        <v>2256</v>
      </c>
      <c r="G9818">
        <v>11</v>
      </c>
    </row>
    <row r="9819" spans="1:7">
      <c r="A9819" s="2">
        <v>44071</v>
      </c>
      <c r="B9819" s="2">
        <f t="shared" si="306"/>
        <v>44074</v>
      </c>
      <c r="C9819" s="3">
        <f t="shared" si="307"/>
        <v>1</v>
      </c>
      <c r="D9819" t="s">
        <v>26</v>
      </c>
      <c r="E9819">
        <v>15</v>
      </c>
      <c r="F9819">
        <v>7806</v>
      </c>
      <c r="G9819">
        <v>58</v>
      </c>
    </row>
    <row r="9820" spans="1:7">
      <c r="A9820" s="2">
        <v>44071</v>
      </c>
      <c r="B9820" s="2">
        <f t="shared" si="306"/>
        <v>44074</v>
      </c>
      <c r="C9820" s="3">
        <f t="shared" si="307"/>
        <v>1</v>
      </c>
      <c r="D9820" t="s">
        <v>53</v>
      </c>
      <c r="E9820">
        <v>16</v>
      </c>
      <c r="F9820">
        <v>31643</v>
      </c>
      <c r="G9820">
        <v>357</v>
      </c>
    </row>
    <row r="9821" spans="1:7">
      <c r="A9821" s="2">
        <v>44071</v>
      </c>
      <c r="B9821" s="2">
        <f t="shared" si="306"/>
        <v>44074</v>
      </c>
      <c r="C9821" s="3">
        <f t="shared" si="307"/>
        <v>1</v>
      </c>
      <c r="D9821" t="s">
        <v>6</v>
      </c>
      <c r="E9821">
        <v>17</v>
      </c>
      <c r="F9821">
        <v>232052</v>
      </c>
      <c r="G9821">
        <v>8229</v>
      </c>
    </row>
    <row r="9822" spans="1:7">
      <c r="A9822" s="2">
        <v>44071</v>
      </c>
      <c r="B9822" s="2">
        <f t="shared" si="306"/>
        <v>44074</v>
      </c>
      <c r="C9822" s="3">
        <f t="shared" si="307"/>
        <v>1</v>
      </c>
      <c r="D9822" t="s">
        <v>27</v>
      </c>
      <c r="E9822">
        <v>18</v>
      </c>
      <c r="F9822">
        <v>93387</v>
      </c>
      <c r="G9822">
        <v>3277</v>
      </c>
    </row>
    <row r="9823" spans="1:7">
      <c r="A9823" s="2">
        <v>44071</v>
      </c>
      <c r="B9823" s="2">
        <f t="shared" si="306"/>
        <v>44074</v>
      </c>
      <c r="C9823" s="3">
        <f t="shared" si="307"/>
        <v>1</v>
      </c>
      <c r="D9823" t="s">
        <v>39</v>
      </c>
      <c r="E9823">
        <v>19</v>
      </c>
      <c r="F9823">
        <v>62828</v>
      </c>
      <c r="G9823">
        <v>1108</v>
      </c>
    </row>
    <row r="9824" spans="1:7">
      <c r="A9824" s="2">
        <v>44071</v>
      </c>
      <c r="B9824" s="2">
        <f t="shared" si="306"/>
        <v>44074</v>
      </c>
      <c r="C9824" s="3">
        <f t="shared" si="307"/>
        <v>1</v>
      </c>
      <c r="D9824" t="s">
        <v>34</v>
      </c>
      <c r="E9824">
        <v>20</v>
      </c>
      <c r="F9824">
        <v>41808</v>
      </c>
      <c r="G9824">
        <v>448</v>
      </c>
    </row>
    <row r="9825" spans="1:7">
      <c r="A9825" s="2">
        <v>44071</v>
      </c>
      <c r="B9825" s="2">
        <f t="shared" si="306"/>
        <v>44074</v>
      </c>
      <c r="C9825" s="3">
        <f t="shared" si="307"/>
        <v>1</v>
      </c>
      <c r="D9825" t="s">
        <v>28</v>
      </c>
      <c r="E9825">
        <v>21</v>
      </c>
      <c r="F9825">
        <v>48937</v>
      </c>
      <c r="G9825">
        <v>945</v>
      </c>
    </row>
    <row r="9826" spans="1:7">
      <c r="A9826" s="2">
        <v>44071</v>
      </c>
      <c r="B9826" s="2">
        <f t="shared" si="306"/>
        <v>44074</v>
      </c>
      <c r="C9826" s="3">
        <f t="shared" si="307"/>
        <v>1</v>
      </c>
      <c r="D9826" t="s">
        <v>40</v>
      </c>
      <c r="E9826">
        <v>22</v>
      </c>
      <c r="F9826">
        <v>146944</v>
      </c>
      <c r="G9826">
        <v>4904</v>
      </c>
    </row>
    <row r="9827" spans="1:7">
      <c r="A9827" s="2">
        <v>44071</v>
      </c>
      <c r="B9827" s="2">
        <f t="shared" si="306"/>
        <v>44074</v>
      </c>
      <c r="C9827" s="3">
        <f t="shared" si="307"/>
        <v>1</v>
      </c>
      <c r="D9827" t="s">
        <v>51</v>
      </c>
      <c r="E9827">
        <v>23</v>
      </c>
      <c r="F9827">
        <v>4436</v>
      </c>
      <c r="G9827">
        <v>132</v>
      </c>
    </row>
    <row r="9828" spans="1:7">
      <c r="A9828" s="2">
        <v>44071</v>
      </c>
      <c r="B9828" s="2">
        <f t="shared" si="306"/>
        <v>44074</v>
      </c>
      <c r="C9828" s="3">
        <f t="shared" si="307"/>
        <v>1</v>
      </c>
      <c r="D9828" t="s">
        <v>23</v>
      </c>
      <c r="E9828">
        <v>24</v>
      </c>
      <c r="F9828">
        <v>107146</v>
      </c>
      <c r="G9828">
        <v>3736</v>
      </c>
    </row>
    <row r="9829" spans="1:7">
      <c r="A9829" s="2">
        <v>44071</v>
      </c>
      <c r="B9829" s="2">
        <f t="shared" si="306"/>
        <v>44074</v>
      </c>
      <c r="C9829" s="3">
        <f t="shared" si="307"/>
        <v>1</v>
      </c>
      <c r="D9829" t="s">
        <v>9</v>
      </c>
      <c r="E9829">
        <v>25</v>
      </c>
      <c r="F9829">
        <v>127584</v>
      </c>
      <c r="G9829">
        <v>9024</v>
      </c>
    </row>
    <row r="9830" spans="1:7">
      <c r="A9830" s="2">
        <v>44071</v>
      </c>
      <c r="B9830" s="2">
        <f t="shared" si="306"/>
        <v>44074</v>
      </c>
      <c r="C9830" s="3">
        <f t="shared" si="307"/>
        <v>1</v>
      </c>
      <c r="D9830" t="s">
        <v>42</v>
      </c>
      <c r="E9830">
        <v>26</v>
      </c>
      <c r="F9830">
        <v>111303</v>
      </c>
      <c r="G9830">
        <v>6714</v>
      </c>
    </row>
    <row r="9831" spans="1:7">
      <c r="A9831" s="2">
        <v>44071</v>
      </c>
      <c r="B9831" s="2">
        <f t="shared" si="306"/>
        <v>44074</v>
      </c>
      <c r="C9831" s="3">
        <f t="shared" si="307"/>
        <v>1</v>
      </c>
      <c r="D9831" t="s">
        <v>29</v>
      </c>
      <c r="E9831">
        <v>27</v>
      </c>
      <c r="F9831">
        <v>73289</v>
      </c>
      <c r="G9831">
        <v>1859</v>
      </c>
    </row>
    <row r="9832" spans="1:7">
      <c r="A9832" s="2">
        <v>44071</v>
      </c>
      <c r="B9832" s="2">
        <f t="shared" si="306"/>
        <v>44074</v>
      </c>
      <c r="C9832" s="3">
        <f t="shared" si="307"/>
        <v>1</v>
      </c>
      <c r="D9832" t="s">
        <v>46</v>
      </c>
      <c r="E9832">
        <v>28</v>
      </c>
      <c r="F9832">
        <v>81294</v>
      </c>
      <c r="G9832">
        <v>2413</v>
      </c>
    </row>
    <row r="9833" spans="1:7">
      <c r="A9833" s="2">
        <v>44071</v>
      </c>
      <c r="B9833" s="2">
        <f t="shared" si="306"/>
        <v>44074</v>
      </c>
      <c r="C9833" s="3">
        <f t="shared" si="307"/>
        <v>1</v>
      </c>
      <c r="D9833" t="s">
        <v>35</v>
      </c>
      <c r="E9833">
        <v>29</v>
      </c>
      <c r="F9833">
        <v>82449</v>
      </c>
      <c r="G9833">
        <v>1599</v>
      </c>
    </row>
    <row r="9834" spans="1:7">
      <c r="A9834" s="2">
        <v>44071</v>
      </c>
      <c r="B9834" s="2">
        <f t="shared" si="306"/>
        <v>44074</v>
      </c>
      <c r="C9834" s="3">
        <f t="shared" si="307"/>
        <v>1</v>
      </c>
      <c r="D9834" t="s">
        <v>54</v>
      </c>
      <c r="E9834">
        <v>30</v>
      </c>
      <c r="F9834">
        <v>7086</v>
      </c>
      <c r="G9834">
        <v>100</v>
      </c>
    </row>
    <row r="9835" spans="1:7">
      <c r="A9835" s="2">
        <v>44071</v>
      </c>
      <c r="B9835" s="2">
        <f t="shared" si="306"/>
        <v>44074</v>
      </c>
      <c r="C9835" s="3">
        <f t="shared" si="307"/>
        <v>1</v>
      </c>
      <c r="D9835" t="s">
        <v>12</v>
      </c>
      <c r="E9835">
        <v>31</v>
      </c>
      <c r="F9835">
        <v>33436</v>
      </c>
      <c r="G9835">
        <v>399</v>
      </c>
    </row>
    <row r="9836" spans="1:7">
      <c r="A9836" s="2">
        <v>44071</v>
      </c>
      <c r="B9836" s="2">
        <f t="shared" si="306"/>
        <v>44074</v>
      </c>
      <c r="C9836" s="3">
        <f t="shared" si="307"/>
        <v>1</v>
      </c>
      <c r="D9836" t="s">
        <v>24</v>
      </c>
      <c r="E9836">
        <v>32</v>
      </c>
      <c r="F9836">
        <v>67984</v>
      </c>
      <c r="G9836">
        <v>1287</v>
      </c>
    </row>
    <row r="9837" spans="1:7">
      <c r="A9837" s="2">
        <v>44071</v>
      </c>
      <c r="B9837" s="2">
        <f t="shared" si="306"/>
        <v>44074</v>
      </c>
      <c r="C9837" s="3">
        <f t="shared" si="307"/>
        <v>1</v>
      </c>
      <c r="D9837" t="s">
        <v>19</v>
      </c>
      <c r="E9837">
        <v>33</v>
      </c>
      <c r="F9837">
        <v>7216</v>
      </c>
      <c r="G9837">
        <v>432</v>
      </c>
    </row>
    <row r="9838" spans="1:7">
      <c r="A9838" s="2">
        <v>44071</v>
      </c>
      <c r="B9838" s="2">
        <f t="shared" si="306"/>
        <v>44074</v>
      </c>
      <c r="C9838" s="3">
        <f t="shared" si="307"/>
        <v>1</v>
      </c>
      <c r="D9838" t="s">
        <v>21</v>
      </c>
      <c r="E9838">
        <v>34</v>
      </c>
      <c r="F9838">
        <v>192751</v>
      </c>
      <c r="G9838">
        <v>15930</v>
      </c>
    </row>
    <row r="9839" spans="1:7">
      <c r="A9839" s="2">
        <v>44071</v>
      </c>
      <c r="B9839" s="2">
        <f t="shared" si="306"/>
        <v>44074</v>
      </c>
      <c r="C9839" s="3">
        <f t="shared" si="307"/>
        <v>1</v>
      </c>
      <c r="D9839" t="s">
        <v>47</v>
      </c>
      <c r="E9839">
        <v>35</v>
      </c>
      <c r="F9839">
        <v>25042</v>
      </c>
      <c r="G9839">
        <v>767</v>
      </c>
    </row>
    <row r="9840" spans="1:7">
      <c r="A9840" s="2">
        <v>44071</v>
      </c>
      <c r="B9840" s="2">
        <f t="shared" si="306"/>
        <v>44074</v>
      </c>
      <c r="C9840" s="3">
        <f t="shared" si="307"/>
        <v>1</v>
      </c>
      <c r="D9840" t="s">
        <v>16</v>
      </c>
      <c r="E9840">
        <v>36</v>
      </c>
      <c r="F9840">
        <v>437487</v>
      </c>
      <c r="G9840">
        <v>32515</v>
      </c>
    </row>
    <row r="9841" spans="1:7">
      <c r="A9841" s="2">
        <v>44071</v>
      </c>
      <c r="B9841" s="2">
        <f t="shared" si="306"/>
        <v>44074</v>
      </c>
      <c r="C9841" s="3">
        <f t="shared" si="307"/>
        <v>1</v>
      </c>
      <c r="D9841" t="s">
        <v>20</v>
      </c>
      <c r="E9841">
        <v>37</v>
      </c>
      <c r="F9841">
        <v>163154</v>
      </c>
      <c r="G9841">
        <v>2676</v>
      </c>
    </row>
    <row r="9842" spans="1:7">
      <c r="A9842" s="2">
        <v>44071</v>
      </c>
      <c r="B9842" s="2">
        <f t="shared" si="306"/>
        <v>44074</v>
      </c>
      <c r="C9842" s="3">
        <f t="shared" si="307"/>
        <v>1</v>
      </c>
      <c r="D9842" t="s">
        <v>48</v>
      </c>
      <c r="E9842">
        <v>38</v>
      </c>
      <c r="F9842">
        <v>11114</v>
      </c>
      <c r="G9842">
        <v>143</v>
      </c>
    </row>
    <row r="9843" spans="1:7">
      <c r="A9843" s="2">
        <v>44071</v>
      </c>
      <c r="B9843" s="2">
        <f t="shared" si="306"/>
        <v>44074</v>
      </c>
      <c r="C9843" s="3">
        <f t="shared" si="307"/>
        <v>1</v>
      </c>
      <c r="D9843" t="s">
        <v>59</v>
      </c>
      <c r="E9843">
        <v>69</v>
      </c>
      <c r="F9843">
        <v>54</v>
      </c>
      <c r="G9843">
        <v>2</v>
      </c>
    </row>
    <row r="9844" spans="1:7">
      <c r="A9844" s="2">
        <v>44071</v>
      </c>
      <c r="B9844" s="2">
        <f t="shared" si="306"/>
        <v>44074</v>
      </c>
      <c r="C9844" s="3">
        <f t="shared" si="307"/>
        <v>1</v>
      </c>
      <c r="D9844" t="s">
        <v>41</v>
      </c>
      <c r="E9844">
        <v>39</v>
      </c>
      <c r="F9844">
        <v>120124</v>
      </c>
      <c r="G9844">
        <v>4105</v>
      </c>
    </row>
    <row r="9845" spans="1:7">
      <c r="A9845" s="2">
        <v>44071</v>
      </c>
      <c r="B9845" s="2">
        <f t="shared" si="306"/>
        <v>44074</v>
      </c>
      <c r="C9845" s="3">
        <f t="shared" si="307"/>
        <v>1</v>
      </c>
      <c r="D9845" t="s">
        <v>30</v>
      </c>
      <c r="E9845">
        <v>40</v>
      </c>
      <c r="F9845">
        <v>56260</v>
      </c>
      <c r="G9845">
        <v>786</v>
      </c>
    </row>
    <row r="9846" spans="1:7">
      <c r="A9846" s="2">
        <v>44071</v>
      </c>
      <c r="B9846" s="2">
        <f t="shared" si="306"/>
        <v>44074</v>
      </c>
      <c r="C9846" s="3">
        <f t="shared" si="307"/>
        <v>1</v>
      </c>
      <c r="D9846" t="s">
        <v>14</v>
      </c>
      <c r="E9846">
        <v>41</v>
      </c>
      <c r="F9846">
        <v>26069</v>
      </c>
      <c r="G9846">
        <v>457</v>
      </c>
    </row>
    <row r="9847" spans="1:7">
      <c r="A9847" s="2">
        <v>44071</v>
      </c>
      <c r="B9847" s="2">
        <f t="shared" si="306"/>
        <v>44074</v>
      </c>
      <c r="C9847" s="3">
        <f t="shared" si="307"/>
        <v>1</v>
      </c>
      <c r="D9847" t="s">
        <v>31</v>
      </c>
      <c r="E9847">
        <v>42</v>
      </c>
      <c r="F9847">
        <v>136824</v>
      </c>
      <c r="G9847">
        <v>7722</v>
      </c>
    </row>
    <row r="9848" spans="1:7">
      <c r="A9848" s="2">
        <v>44071</v>
      </c>
      <c r="B9848" s="2">
        <f t="shared" si="306"/>
        <v>44074</v>
      </c>
      <c r="C9848" s="3">
        <f t="shared" si="307"/>
        <v>1</v>
      </c>
      <c r="D9848" t="s">
        <v>55</v>
      </c>
      <c r="E9848">
        <v>72</v>
      </c>
      <c r="F9848">
        <v>31988</v>
      </c>
      <c r="G9848">
        <v>424</v>
      </c>
    </row>
    <row r="9849" spans="1:7">
      <c r="A9849" s="2">
        <v>44071</v>
      </c>
      <c r="B9849" s="2">
        <f t="shared" si="306"/>
        <v>44074</v>
      </c>
      <c r="C9849" s="3">
        <f t="shared" si="307"/>
        <v>1</v>
      </c>
      <c r="D9849" t="s">
        <v>17</v>
      </c>
      <c r="E9849">
        <v>44</v>
      </c>
      <c r="F9849">
        <v>21683</v>
      </c>
      <c r="G9849">
        <v>1046</v>
      </c>
    </row>
    <row r="9850" spans="1:7">
      <c r="A9850" s="2">
        <v>44071</v>
      </c>
      <c r="B9850" s="2">
        <f t="shared" si="306"/>
        <v>44074</v>
      </c>
      <c r="C9850" s="3">
        <f t="shared" si="307"/>
        <v>1</v>
      </c>
      <c r="D9850" t="s">
        <v>32</v>
      </c>
      <c r="E9850">
        <v>45</v>
      </c>
      <c r="F9850">
        <v>115951</v>
      </c>
      <c r="G9850">
        <v>2655</v>
      </c>
    </row>
    <row r="9851" spans="1:7">
      <c r="A9851" s="2">
        <v>44071</v>
      </c>
      <c r="B9851" s="2">
        <f t="shared" si="306"/>
        <v>44074</v>
      </c>
      <c r="C9851" s="3">
        <f t="shared" si="307"/>
        <v>1</v>
      </c>
      <c r="D9851" t="s">
        <v>43</v>
      </c>
      <c r="E9851">
        <v>46</v>
      </c>
      <c r="F9851">
        <v>12517</v>
      </c>
      <c r="G9851">
        <v>165</v>
      </c>
    </row>
    <row r="9852" spans="1:7">
      <c r="A9852" s="2">
        <v>44071</v>
      </c>
      <c r="B9852" s="2">
        <f t="shared" si="306"/>
        <v>44074</v>
      </c>
      <c r="C9852" s="3">
        <f t="shared" si="307"/>
        <v>1</v>
      </c>
      <c r="D9852" t="s">
        <v>25</v>
      </c>
      <c r="E9852">
        <v>47</v>
      </c>
      <c r="F9852">
        <v>147814</v>
      </c>
      <c r="G9852">
        <v>1675</v>
      </c>
    </row>
    <row r="9853" spans="1:7">
      <c r="A9853" s="2">
        <v>44071</v>
      </c>
      <c r="B9853" s="2">
        <f t="shared" si="306"/>
        <v>44074</v>
      </c>
      <c r="C9853" s="3">
        <f t="shared" si="307"/>
        <v>1</v>
      </c>
      <c r="D9853" t="s">
        <v>11</v>
      </c>
      <c r="E9853">
        <v>48</v>
      </c>
      <c r="F9853">
        <v>628492</v>
      </c>
      <c r="G9853">
        <v>12615</v>
      </c>
    </row>
    <row r="9854" spans="1:7">
      <c r="A9854" s="2">
        <v>44071</v>
      </c>
      <c r="B9854" s="2">
        <f t="shared" si="306"/>
        <v>44074</v>
      </c>
      <c r="C9854" s="3">
        <f t="shared" si="307"/>
        <v>1</v>
      </c>
      <c r="D9854" t="s">
        <v>13</v>
      </c>
      <c r="E9854">
        <v>49</v>
      </c>
      <c r="F9854">
        <v>51071</v>
      </c>
      <c r="G9854">
        <v>408</v>
      </c>
    </row>
    <row r="9855" spans="1:7">
      <c r="A9855" s="2">
        <v>44071</v>
      </c>
      <c r="B9855" s="2">
        <f t="shared" si="306"/>
        <v>44074</v>
      </c>
      <c r="C9855" s="3">
        <f t="shared" si="307"/>
        <v>1</v>
      </c>
      <c r="D9855" t="s">
        <v>36</v>
      </c>
      <c r="E9855">
        <v>50</v>
      </c>
      <c r="F9855">
        <v>1589</v>
      </c>
      <c r="G9855">
        <v>58</v>
      </c>
    </row>
    <row r="9856" spans="1:7">
      <c r="A9856" s="2">
        <v>44071</v>
      </c>
      <c r="B9856" s="2">
        <f t="shared" si="306"/>
        <v>44074</v>
      </c>
      <c r="C9856" s="3">
        <f t="shared" si="307"/>
        <v>1</v>
      </c>
      <c r="D9856" t="s">
        <v>56</v>
      </c>
      <c r="E9856">
        <v>78</v>
      </c>
      <c r="F9856">
        <v>1075</v>
      </c>
      <c r="G9856">
        <v>14</v>
      </c>
    </row>
    <row r="9857" spans="1:7">
      <c r="A9857" s="2">
        <v>44071</v>
      </c>
      <c r="B9857" s="2">
        <f t="shared" si="306"/>
        <v>44074</v>
      </c>
      <c r="C9857" s="3">
        <f t="shared" si="307"/>
        <v>1</v>
      </c>
      <c r="D9857" t="s">
        <v>37</v>
      </c>
      <c r="E9857">
        <v>51</v>
      </c>
      <c r="F9857">
        <v>117592</v>
      </c>
      <c r="G9857">
        <v>2550</v>
      </c>
    </row>
    <row r="9858" spans="1:7">
      <c r="A9858" s="2">
        <v>44071</v>
      </c>
      <c r="B9858" s="2">
        <f t="shared" si="306"/>
        <v>44074</v>
      </c>
      <c r="C9858" s="3">
        <f t="shared" si="307"/>
        <v>1</v>
      </c>
      <c r="D9858" t="s">
        <v>5</v>
      </c>
      <c r="E9858">
        <v>53</v>
      </c>
      <c r="F9858">
        <v>76397</v>
      </c>
      <c r="G9858">
        <v>1992</v>
      </c>
    </row>
    <row r="9859" spans="1:7">
      <c r="A9859" s="2">
        <v>44071</v>
      </c>
      <c r="B9859" s="2">
        <f t="shared" si="306"/>
        <v>44074</v>
      </c>
      <c r="C9859" s="3">
        <f t="shared" si="307"/>
        <v>1</v>
      </c>
      <c r="D9859" t="s">
        <v>58</v>
      </c>
      <c r="E9859">
        <v>54</v>
      </c>
      <c r="F9859">
        <v>9824</v>
      </c>
      <c r="G9859">
        <v>202</v>
      </c>
    </row>
    <row r="9860" spans="1:7">
      <c r="A9860" s="2">
        <v>44071</v>
      </c>
      <c r="B9860" s="2">
        <f t="shared" ref="B9860:B9923" si="308">EOMONTH(A9860,0)</f>
        <v>44074</v>
      </c>
      <c r="C9860" s="3">
        <f t="shared" ref="C9860:C9923" si="309">IF(A9860=B9860,0,1)</f>
        <v>1</v>
      </c>
      <c r="D9860" t="s">
        <v>10</v>
      </c>
      <c r="E9860">
        <v>55</v>
      </c>
      <c r="F9860">
        <v>78984</v>
      </c>
      <c r="G9860">
        <v>1123</v>
      </c>
    </row>
    <row r="9861" spans="1:7">
      <c r="A9861" s="2">
        <v>44071</v>
      </c>
      <c r="B9861" s="2">
        <f t="shared" si="308"/>
        <v>44074</v>
      </c>
      <c r="C9861" s="3">
        <f t="shared" si="309"/>
        <v>1</v>
      </c>
      <c r="D9861" t="s">
        <v>49</v>
      </c>
      <c r="E9861">
        <v>56</v>
      </c>
      <c r="F9861">
        <v>3763</v>
      </c>
      <c r="G9861">
        <v>37</v>
      </c>
    </row>
    <row r="9862" spans="1:7">
      <c r="A9862" s="2">
        <v>44072</v>
      </c>
      <c r="B9862" s="2">
        <f t="shared" si="308"/>
        <v>44074</v>
      </c>
      <c r="C9862" s="3">
        <f t="shared" si="309"/>
        <v>1</v>
      </c>
      <c r="D9862" t="s">
        <v>52</v>
      </c>
      <c r="E9862">
        <v>1</v>
      </c>
      <c r="F9862">
        <v>123889</v>
      </c>
      <c r="G9862">
        <v>2152</v>
      </c>
    </row>
    <row r="9863" spans="1:7">
      <c r="A9863" s="2">
        <v>44072</v>
      </c>
      <c r="B9863" s="2">
        <f t="shared" si="308"/>
        <v>44074</v>
      </c>
      <c r="C9863" s="3">
        <f t="shared" si="309"/>
        <v>1</v>
      </c>
      <c r="D9863" t="s">
        <v>50</v>
      </c>
      <c r="E9863">
        <v>2</v>
      </c>
      <c r="F9863">
        <v>5985</v>
      </c>
      <c r="G9863">
        <v>34</v>
      </c>
    </row>
    <row r="9864" spans="1:7">
      <c r="A9864" s="2">
        <v>44072</v>
      </c>
      <c r="B9864" s="2">
        <f t="shared" si="308"/>
        <v>44074</v>
      </c>
      <c r="C9864" s="3">
        <f t="shared" si="309"/>
        <v>1</v>
      </c>
      <c r="D9864" t="s">
        <v>8</v>
      </c>
      <c r="E9864">
        <v>4</v>
      </c>
      <c r="F9864">
        <v>201317</v>
      </c>
      <c r="G9864">
        <v>5010</v>
      </c>
    </row>
    <row r="9865" spans="1:7">
      <c r="A9865" s="2">
        <v>44072</v>
      </c>
      <c r="B9865" s="2">
        <f t="shared" si="308"/>
        <v>44074</v>
      </c>
      <c r="C9865" s="3">
        <f t="shared" si="309"/>
        <v>1</v>
      </c>
      <c r="D9865" t="s">
        <v>44</v>
      </c>
      <c r="E9865">
        <v>5</v>
      </c>
      <c r="F9865">
        <v>60378</v>
      </c>
      <c r="G9865">
        <v>772</v>
      </c>
    </row>
    <row r="9866" spans="1:7">
      <c r="A9866" s="2">
        <v>44072</v>
      </c>
      <c r="B9866" s="2">
        <f t="shared" si="308"/>
        <v>44074</v>
      </c>
      <c r="C9866" s="3">
        <f t="shared" si="309"/>
        <v>1</v>
      </c>
      <c r="D9866" t="s">
        <v>7</v>
      </c>
      <c r="E9866">
        <v>6</v>
      </c>
      <c r="F9866">
        <v>702499</v>
      </c>
      <c r="G9866">
        <v>12906</v>
      </c>
    </row>
    <row r="9867" spans="1:7">
      <c r="A9867" s="2">
        <v>44072</v>
      </c>
      <c r="B9867" s="2">
        <f t="shared" si="308"/>
        <v>44074</v>
      </c>
      <c r="C9867" s="3">
        <f t="shared" si="309"/>
        <v>1</v>
      </c>
      <c r="D9867" t="s">
        <v>22</v>
      </c>
      <c r="E9867">
        <v>8</v>
      </c>
      <c r="F9867">
        <v>57326</v>
      </c>
      <c r="G9867">
        <v>1946</v>
      </c>
    </row>
    <row r="9868" spans="1:7">
      <c r="A9868" s="2">
        <v>44072</v>
      </c>
      <c r="B9868" s="2">
        <f t="shared" si="308"/>
        <v>44074</v>
      </c>
      <c r="C9868" s="3">
        <f t="shared" si="309"/>
        <v>1</v>
      </c>
      <c r="D9868" t="s">
        <v>38</v>
      </c>
      <c r="E9868">
        <v>9</v>
      </c>
      <c r="F9868">
        <v>52495</v>
      </c>
      <c r="G9868">
        <v>4465</v>
      </c>
    </row>
    <row r="9869" spans="1:7">
      <c r="A9869" s="2">
        <v>44072</v>
      </c>
      <c r="B9869" s="2">
        <f t="shared" si="308"/>
        <v>44074</v>
      </c>
      <c r="C9869" s="3">
        <f t="shared" si="309"/>
        <v>1</v>
      </c>
      <c r="D9869" t="s">
        <v>45</v>
      </c>
      <c r="E9869">
        <v>10</v>
      </c>
      <c r="F9869">
        <v>17349</v>
      </c>
      <c r="G9869">
        <v>604</v>
      </c>
    </row>
    <row r="9870" spans="1:7">
      <c r="A9870" s="2">
        <v>44072</v>
      </c>
      <c r="B9870" s="2">
        <f t="shared" si="308"/>
        <v>44074</v>
      </c>
      <c r="C9870" s="3">
        <f t="shared" si="309"/>
        <v>1</v>
      </c>
      <c r="D9870" t="s">
        <v>33</v>
      </c>
      <c r="E9870">
        <v>11</v>
      </c>
      <c r="F9870">
        <v>13925</v>
      </c>
      <c r="G9870">
        <v>605</v>
      </c>
    </row>
    <row r="9871" spans="1:7">
      <c r="A9871" s="2">
        <v>44072</v>
      </c>
      <c r="B9871" s="2">
        <f t="shared" si="308"/>
        <v>44074</v>
      </c>
      <c r="C9871" s="3">
        <f t="shared" si="309"/>
        <v>1</v>
      </c>
      <c r="D9871" t="s">
        <v>15</v>
      </c>
      <c r="E9871">
        <v>12</v>
      </c>
      <c r="F9871">
        <v>618995</v>
      </c>
      <c r="G9871">
        <v>11104</v>
      </c>
    </row>
    <row r="9872" spans="1:7">
      <c r="A9872" s="2">
        <v>44072</v>
      </c>
      <c r="B9872" s="2">
        <f t="shared" si="308"/>
        <v>44074</v>
      </c>
      <c r="C9872" s="3">
        <f t="shared" si="309"/>
        <v>1</v>
      </c>
      <c r="D9872" t="s">
        <v>18</v>
      </c>
      <c r="E9872">
        <v>13</v>
      </c>
      <c r="F9872">
        <v>251676</v>
      </c>
      <c r="G9872">
        <v>5451</v>
      </c>
    </row>
    <row r="9873" spans="1:7">
      <c r="A9873" s="2">
        <v>44072</v>
      </c>
      <c r="B9873" s="2">
        <f t="shared" si="308"/>
        <v>44074</v>
      </c>
      <c r="C9873" s="3">
        <f t="shared" si="309"/>
        <v>1</v>
      </c>
      <c r="D9873" t="s">
        <v>57</v>
      </c>
      <c r="E9873">
        <v>66</v>
      </c>
      <c r="F9873">
        <v>2256</v>
      </c>
      <c r="G9873">
        <v>11</v>
      </c>
    </row>
    <row r="9874" spans="1:7">
      <c r="A9874" s="2">
        <v>44072</v>
      </c>
      <c r="B9874" s="2">
        <f t="shared" si="308"/>
        <v>44074</v>
      </c>
      <c r="C9874" s="3">
        <f t="shared" si="309"/>
        <v>1</v>
      </c>
      <c r="D9874" t="s">
        <v>26</v>
      </c>
      <c r="E9874">
        <v>15</v>
      </c>
      <c r="F9874">
        <v>8115</v>
      </c>
      <c r="G9874">
        <v>61</v>
      </c>
    </row>
    <row r="9875" spans="1:7">
      <c r="A9875" s="2">
        <v>44072</v>
      </c>
      <c r="B9875" s="2">
        <f t="shared" si="308"/>
        <v>44074</v>
      </c>
      <c r="C9875" s="3">
        <f t="shared" si="309"/>
        <v>1</v>
      </c>
      <c r="D9875" t="s">
        <v>53</v>
      </c>
      <c r="E9875">
        <v>16</v>
      </c>
      <c r="F9875">
        <v>31874</v>
      </c>
      <c r="G9875">
        <v>359</v>
      </c>
    </row>
    <row r="9876" spans="1:7">
      <c r="A9876" s="2">
        <v>44072</v>
      </c>
      <c r="B9876" s="2">
        <f t="shared" si="308"/>
        <v>44074</v>
      </c>
      <c r="C9876" s="3">
        <f t="shared" si="309"/>
        <v>1</v>
      </c>
      <c r="D9876" t="s">
        <v>6</v>
      </c>
      <c r="E9876">
        <v>17</v>
      </c>
      <c r="F9876">
        <v>233806</v>
      </c>
      <c r="G9876">
        <v>8236</v>
      </c>
    </row>
    <row r="9877" spans="1:7">
      <c r="A9877" s="2">
        <v>44072</v>
      </c>
      <c r="B9877" s="2">
        <f t="shared" si="308"/>
        <v>44074</v>
      </c>
      <c r="C9877" s="3">
        <f t="shared" si="309"/>
        <v>1</v>
      </c>
      <c r="D9877" t="s">
        <v>27</v>
      </c>
      <c r="E9877">
        <v>18</v>
      </c>
      <c r="F9877">
        <v>94512</v>
      </c>
      <c r="G9877">
        <v>3285</v>
      </c>
    </row>
    <row r="9878" spans="1:7">
      <c r="A9878" s="2">
        <v>44072</v>
      </c>
      <c r="B9878" s="2">
        <f t="shared" si="308"/>
        <v>44074</v>
      </c>
      <c r="C9878" s="3">
        <f t="shared" si="309"/>
        <v>1</v>
      </c>
      <c r="D9878" t="s">
        <v>39</v>
      </c>
      <c r="E9878">
        <v>19</v>
      </c>
      <c r="F9878">
        <v>63836</v>
      </c>
      <c r="G9878">
        <v>1110</v>
      </c>
    </row>
    <row r="9879" spans="1:7">
      <c r="A9879" s="2">
        <v>44072</v>
      </c>
      <c r="B9879" s="2">
        <f t="shared" si="308"/>
        <v>44074</v>
      </c>
      <c r="C9879" s="3">
        <f t="shared" si="309"/>
        <v>1</v>
      </c>
      <c r="D9879" t="s">
        <v>34</v>
      </c>
      <c r="E9879">
        <v>20</v>
      </c>
      <c r="F9879">
        <v>41909</v>
      </c>
      <c r="G9879">
        <v>449</v>
      </c>
    </row>
    <row r="9880" spans="1:7">
      <c r="A9880" s="2">
        <v>44072</v>
      </c>
      <c r="B9880" s="2">
        <f t="shared" si="308"/>
        <v>44074</v>
      </c>
      <c r="C9880" s="3">
        <f t="shared" si="309"/>
        <v>1</v>
      </c>
      <c r="D9880" t="s">
        <v>28</v>
      </c>
      <c r="E9880">
        <v>21</v>
      </c>
      <c r="F9880">
        <v>49914</v>
      </c>
      <c r="G9880">
        <v>951</v>
      </c>
    </row>
    <row r="9881" spans="1:7">
      <c r="A9881" s="2">
        <v>44072</v>
      </c>
      <c r="B9881" s="2">
        <f t="shared" si="308"/>
        <v>44074</v>
      </c>
      <c r="C9881" s="3">
        <f t="shared" si="309"/>
        <v>1</v>
      </c>
      <c r="D9881" t="s">
        <v>40</v>
      </c>
      <c r="E9881">
        <v>22</v>
      </c>
      <c r="F9881">
        <v>146944</v>
      </c>
      <c r="G9881">
        <v>4904</v>
      </c>
    </row>
    <row r="9882" spans="1:7">
      <c r="A9882" s="2">
        <v>44072</v>
      </c>
      <c r="B9882" s="2">
        <f t="shared" si="308"/>
        <v>44074</v>
      </c>
      <c r="C9882" s="3">
        <f t="shared" si="309"/>
        <v>1</v>
      </c>
      <c r="D9882" t="s">
        <v>51</v>
      </c>
      <c r="E9882">
        <v>23</v>
      </c>
      <c r="F9882">
        <v>4489</v>
      </c>
      <c r="G9882">
        <v>132</v>
      </c>
    </row>
    <row r="9883" spans="1:7">
      <c r="A9883" s="2">
        <v>44072</v>
      </c>
      <c r="B9883" s="2">
        <f t="shared" si="308"/>
        <v>44074</v>
      </c>
      <c r="C9883" s="3">
        <f t="shared" si="309"/>
        <v>1</v>
      </c>
      <c r="D9883" t="s">
        <v>23</v>
      </c>
      <c r="E9883">
        <v>24</v>
      </c>
      <c r="F9883">
        <v>107790</v>
      </c>
      <c r="G9883">
        <v>3746</v>
      </c>
    </row>
    <row r="9884" spans="1:7">
      <c r="A9884" s="2">
        <v>44072</v>
      </c>
      <c r="B9884" s="2">
        <f t="shared" si="308"/>
        <v>44074</v>
      </c>
      <c r="C9884" s="3">
        <f t="shared" si="309"/>
        <v>1</v>
      </c>
      <c r="D9884" t="s">
        <v>9</v>
      </c>
      <c r="E9884">
        <v>25</v>
      </c>
      <c r="F9884">
        <v>128030</v>
      </c>
      <c r="G9884">
        <v>9036</v>
      </c>
    </row>
    <row r="9885" spans="1:7">
      <c r="A9885" s="2">
        <v>44072</v>
      </c>
      <c r="B9885" s="2">
        <f t="shared" si="308"/>
        <v>44074</v>
      </c>
      <c r="C9885" s="3">
        <f t="shared" si="309"/>
        <v>1</v>
      </c>
      <c r="D9885" t="s">
        <v>42</v>
      </c>
      <c r="E9885">
        <v>26</v>
      </c>
      <c r="F9885">
        <v>112104</v>
      </c>
      <c r="G9885">
        <v>6747</v>
      </c>
    </row>
    <row r="9886" spans="1:7">
      <c r="A9886" s="2">
        <v>44072</v>
      </c>
      <c r="B9886" s="2">
        <f t="shared" si="308"/>
        <v>44074</v>
      </c>
      <c r="C9886" s="3">
        <f t="shared" si="309"/>
        <v>1</v>
      </c>
      <c r="D9886" t="s">
        <v>29</v>
      </c>
      <c r="E9886">
        <v>27</v>
      </c>
      <c r="F9886">
        <v>74306</v>
      </c>
      <c r="G9886">
        <v>1863</v>
      </c>
    </row>
    <row r="9887" spans="1:7">
      <c r="A9887" s="2">
        <v>44072</v>
      </c>
      <c r="B9887" s="2">
        <f t="shared" si="308"/>
        <v>44074</v>
      </c>
      <c r="C9887" s="3">
        <f t="shared" si="309"/>
        <v>1</v>
      </c>
      <c r="D9887" t="s">
        <v>46</v>
      </c>
      <c r="E9887">
        <v>28</v>
      </c>
      <c r="F9887">
        <v>82029</v>
      </c>
      <c r="G9887">
        <v>2427</v>
      </c>
    </row>
    <row r="9888" spans="1:7">
      <c r="A9888" s="2">
        <v>44072</v>
      </c>
      <c r="B9888" s="2">
        <f t="shared" si="308"/>
        <v>44074</v>
      </c>
      <c r="C9888" s="3">
        <f t="shared" si="309"/>
        <v>1</v>
      </c>
      <c r="D9888" t="s">
        <v>35</v>
      </c>
      <c r="E9888">
        <v>29</v>
      </c>
      <c r="F9888">
        <v>83973</v>
      </c>
      <c r="G9888">
        <v>1613</v>
      </c>
    </row>
    <row r="9889" spans="1:7">
      <c r="A9889" s="2">
        <v>44072</v>
      </c>
      <c r="B9889" s="2">
        <f t="shared" si="308"/>
        <v>44074</v>
      </c>
      <c r="C9889" s="3">
        <f t="shared" si="309"/>
        <v>1</v>
      </c>
      <c r="D9889" t="s">
        <v>54</v>
      </c>
      <c r="E9889">
        <v>30</v>
      </c>
      <c r="F9889">
        <v>7256</v>
      </c>
      <c r="G9889">
        <v>104</v>
      </c>
    </row>
    <row r="9890" spans="1:7">
      <c r="A9890" s="2">
        <v>44072</v>
      </c>
      <c r="B9890" s="2">
        <f t="shared" si="308"/>
        <v>44074</v>
      </c>
      <c r="C9890" s="3">
        <f t="shared" si="309"/>
        <v>1</v>
      </c>
      <c r="D9890" t="s">
        <v>12</v>
      </c>
      <c r="E9890">
        <v>31</v>
      </c>
      <c r="F9890">
        <v>33753</v>
      </c>
      <c r="G9890">
        <v>400</v>
      </c>
    </row>
    <row r="9891" spans="1:7">
      <c r="A9891" s="2">
        <v>44072</v>
      </c>
      <c r="B9891" s="2">
        <f t="shared" si="308"/>
        <v>44074</v>
      </c>
      <c r="C9891" s="3">
        <f t="shared" si="309"/>
        <v>1</v>
      </c>
      <c r="D9891" t="s">
        <v>24</v>
      </c>
      <c r="E9891">
        <v>32</v>
      </c>
      <c r="F9891">
        <v>68576</v>
      </c>
      <c r="G9891">
        <v>1303</v>
      </c>
    </row>
    <row r="9892" spans="1:7">
      <c r="A9892" s="2">
        <v>44072</v>
      </c>
      <c r="B9892" s="2">
        <f t="shared" si="308"/>
        <v>44074</v>
      </c>
      <c r="C9892" s="3">
        <f t="shared" si="309"/>
        <v>1</v>
      </c>
      <c r="D9892" t="s">
        <v>19</v>
      </c>
      <c r="E9892">
        <v>33</v>
      </c>
      <c r="F9892">
        <v>7246</v>
      </c>
      <c r="G9892">
        <v>432</v>
      </c>
    </row>
    <row r="9893" spans="1:7">
      <c r="A9893" s="2">
        <v>44072</v>
      </c>
      <c r="B9893" s="2">
        <f t="shared" si="308"/>
        <v>44074</v>
      </c>
      <c r="C9893" s="3">
        <f t="shared" si="309"/>
        <v>1</v>
      </c>
      <c r="D9893" t="s">
        <v>21</v>
      </c>
      <c r="E9893">
        <v>34</v>
      </c>
      <c r="F9893">
        <v>193100</v>
      </c>
      <c r="G9893">
        <v>15933</v>
      </c>
    </row>
    <row r="9894" spans="1:7">
      <c r="A9894" s="2">
        <v>44072</v>
      </c>
      <c r="B9894" s="2">
        <f t="shared" si="308"/>
        <v>44074</v>
      </c>
      <c r="C9894" s="3">
        <f t="shared" si="309"/>
        <v>1</v>
      </c>
      <c r="D9894" t="s">
        <v>47</v>
      </c>
      <c r="E9894">
        <v>35</v>
      </c>
      <c r="F9894">
        <v>25178</v>
      </c>
      <c r="G9894">
        <v>769</v>
      </c>
    </row>
    <row r="9895" spans="1:7">
      <c r="A9895" s="2">
        <v>44072</v>
      </c>
      <c r="B9895" s="2">
        <f t="shared" si="308"/>
        <v>44074</v>
      </c>
      <c r="C9895" s="3">
        <f t="shared" si="309"/>
        <v>1</v>
      </c>
      <c r="D9895" t="s">
        <v>16</v>
      </c>
      <c r="E9895">
        <v>36</v>
      </c>
      <c r="F9895">
        <v>438122</v>
      </c>
      <c r="G9895">
        <v>32522</v>
      </c>
    </row>
    <row r="9896" spans="1:7">
      <c r="A9896" s="2">
        <v>44072</v>
      </c>
      <c r="B9896" s="2">
        <f t="shared" si="308"/>
        <v>44074</v>
      </c>
      <c r="C9896" s="3">
        <f t="shared" si="309"/>
        <v>1</v>
      </c>
      <c r="D9896" t="s">
        <v>20</v>
      </c>
      <c r="E9896">
        <v>37</v>
      </c>
      <c r="F9896">
        <v>165533</v>
      </c>
      <c r="G9896">
        <v>2708</v>
      </c>
    </row>
    <row r="9897" spans="1:7">
      <c r="A9897" s="2">
        <v>44072</v>
      </c>
      <c r="B9897" s="2">
        <f t="shared" si="308"/>
        <v>44074</v>
      </c>
      <c r="C9897" s="3">
        <f t="shared" si="309"/>
        <v>1</v>
      </c>
      <c r="D9897" t="s">
        <v>48</v>
      </c>
      <c r="E9897">
        <v>38</v>
      </c>
      <c r="F9897">
        <v>11488</v>
      </c>
      <c r="G9897">
        <v>145</v>
      </c>
    </row>
    <row r="9898" spans="1:7">
      <c r="A9898" s="2">
        <v>44072</v>
      </c>
      <c r="B9898" s="2">
        <f t="shared" si="308"/>
        <v>44074</v>
      </c>
      <c r="C9898" s="3">
        <f t="shared" si="309"/>
        <v>1</v>
      </c>
      <c r="D9898" t="s">
        <v>59</v>
      </c>
      <c r="E9898">
        <v>69</v>
      </c>
      <c r="F9898">
        <v>56</v>
      </c>
      <c r="G9898">
        <v>2</v>
      </c>
    </row>
    <row r="9899" spans="1:7">
      <c r="A9899" s="2">
        <v>44072</v>
      </c>
      <c r="B9899" s="2">
        <f t="shared" si="308"/>
        <v>44074</v>
      </c>
      <c r="C9899" s="3">
        <f t="shared" si="309"/>
        <v>1</v>
      </c>
      <c r="D9899" t="s">
        <v>41</v>
      </c>
      <c r="E9899">
        <v>39</v>
      </c>
      <c r="F9899">
        <v>121340</v>
      </c>
      <c r="G9899">
        <v>4126</v>
      </c>
    </row>
    <row r="9900" spans="1:7">
      <c r="A9900" s="2">
        <v>44072</v>
      </c>
      <c r="B9900" s="2">
        <f t="shared" si="308"/>
        <v>44074</v>
      </c>
      <c r="C9900" s="3">
        <f t="shared" si="309"/>
        <v>1</v>
      </c>
      <c r="D9900" t="s">
        <v>30</v>
      </c>
      <c r="E9900">
        <v>40</v>
      </c>
      <c r="F9900">
        <v>57353</v>
      </c>
      <c r="G9900">
        <v>797</v>
      </c>
    </row>
    <row r="9901" spans="1:7">
      <c r="A9901" s="2">
        <v>44072</v>
      </c>
      <c r="B9901" s="2">
        <f t="shared" si="308"/>
        <v>44074</v>
      </c>
      <c r="C9901" s="3">
        <f t="shared" si="309"/>
        <v>1</v>
      </c>
      <c r="D9901" t="s">
        <v>14</v>
      </c>
      <c r="E9901">
        <v>41</v>
      </c>
      <c r="F9901">
        <v>26293</v>
      </c>
      <c r="G9901">
        <v>460</v>
      </c>
    </row>
    <row r="9902" spans="1:7">
      <c r="A9902" s="2">
        <v>44072</v>
      </c>
      <c r="B9902" s="2">
        <f t="shared" si="308"/>
        <v>44074</v>
      </c>
      <c r="C9902" s="3">
        <f t="shared" si="309"/>
        <v>1</v>
      </c>
      <c r="D9902" t="s">
        <v>31</v>
      </c>
      <c r="E9902">
        <v>42</v>
      </c>
      <c r="F9902">
        <v>137576</v>
      </c>
      <c r="G9902">
        <v>7740</v>
      </c>
    </row>
    <row r="9903" spans="1:7">
      <c r="A9903" s="2">
        <v>44072</v>
      </c>
      <c r="B9903" s="2">
        <f t="shared" si="308"/>
        <v>44074</v>
      </c>
      <c r="C9903" s="3">
        <f t="shared" si="309"/>
        <v>1</v>
      </c>
      <c r="D9903" t="s">
        <v>55</v>
      </c>
      <c r="E9903">
        <v>72</v>
      </c>
      <c r="F9903">
        <v>32550</v>
      </c>
      <c r="G9903">
        <v>428</v>
      </c>
    </row>
    <row r="9904" spans="1:7">
      <c r="A9904" s="2">
        <v>44072</v>
      </c>
      <c r="B9904" s="2">
        <f t="shared" si="308"/>
        <v>44074</v>
      </c>
      <c r="C9904" s="3">
        <f t="shared" si="309"/>
        <v>1</v>
      </c>
      <c r="D9904" t="s">
        <v>17</v>
      </c>
      <c r="E9904">
        <v>44</v>
      </c>
      <c r="F9904">
        <v>21683</v>
      </c>
      <c r="G9904">
        <v>1046</v>
      </c>
    </row>
    <row r="9905" spans="1:7">
      <c r="A9905" s="2">
        <v>44072</v>
      </c>
      <c r="B9905" s="2">
        <f t="shared" si="308"/>
        <v>44074</v>
      </c>
      <c r="C9905" s="3">
        <f t="shared" si="309"/>
        <v>1</v>
      </c>
      <c r="D9905" t="s">
        <v>32</v>
      </c>
      <c r="E9905">
        <v>45</v>
      </c>
      <c r="F9905">
        <v>117249</v>
      </c>
      <c r="G9905">
        <v>2698</v>
      </c>
    </row>
    <row r="9906" spans="1:7">
      <c r="A9906" s="2">
        <v>44072</v>
      </c>
      <c r="B9906" s="2">
        <f t="shared" si="308"/>
        <v>44074</v>
      </c>
      <c r="C9906" s="3">
        <f t="shared" si="309"/>
        <v>1</v>
      </c>
      <c r="D9906" t="s">
        <v>43</v>
      </c>
      <c r="E9906">
        <v>46</v>
      </c>
      <c r="F9906">
        <v>12942</v>
      </c>
      <c r="G9906">
        <v>167</v>
      </c>
    </row>
    <row r="9907" spans="1:7">
      <c r="A9907" s="2">
        <v>44072</v>
      </c>
      <c r="B9907" s="2">
        <f t="shared" si="308"/>
        <v>44074</v>
      </c>
      <c r="C9907" s="3">
        <f t="shared" si="309"/>
        <v>1</v>
      </c>
      <c r="D9907" t="s">
        <v>25</v>
      </c>
      <c r="E9907">
        <v>47</v>
      </c>
      <c r="F9907">
        <v>149310</v>
      </c>
      <c r="G9907">
        <v>1700</v>
      </c>
    </row>
    <row r="9908" spans="1:7">
      <c r="A9908" s="2">
        <v>44072</v>
      </c>
      <c r="B9908" s="2">
        <f t="shared" si="308"/>
        <v>44074</v>
      </c>
      <c r="C9908" s="3">
        <f t="shared" si="309"/>
        <v>1</v>
      </c>
      <c r="D9908" t="s">
        <v>11</v>
      </c>
      <c r="E9908">
        <v>48</v>
      </c>
      <c r="F9908">
        <v>633834</v>
      </c>
      <c r="G9908">
        <v>12733</v>
      </c>
    </row>
    <row r="9909" spans="1:7">
      <c r="A9909" s="2">
        <v>44072</v>
      </c>
      <c r="B9909" s="2">
        <f t="shared" si="308"/>
        <v>44074</v>
      </c>
      <c r="C9909" s="3">
        <f t="shared" si="309"/>
        <v>1</v>
      </c>
      <c r="D9909" t="s">
        <v>13</v>
      </c>
      <c r="E9909">
        <v>49</v>
      </c>
      <c r="F9909">
        <v>51486</v>
      </c>
      <c r="G9909">
        <v>408</v>
      </c>
    </row>
    <row r="9910" spans="1:7">
      <c r="A9910" s="2">
        <v>44072</v>
      </c>
      <c r="B9910" s="2">
        <f t="shared" si="308"/>
        <v>44074</v>
      </c>
      <c r="C9910" s="3">
        <f t="shared" si="309"/>
        <v>1</v>
      </c>
      <c r="D9910" t="s">
        <v>36</v>
      </c>
      <c r="E9910">
        <v>50</v>
      </c>
      <c r="F9910">
        <v>1605</v>
      </c>
      <c r="G9910">
        <v>58</v>
      </c>
    </row>
    <row r="9911" spans="1:7">
      <c r="A9911" s="2">
        <v>44072</v>
      </c>
      <c r="B9911" s="2">
        <f t="shared" si="308"/>
        <v>44074</v>
      </c>
      <c r="C9911" s="3">
        <f t="shared" si="309"/>
        <v>1</v>
      </c>
      <c r="D9911" t="s">
        <v>56</v>
      </c>
      <c r="E9911">
        <v>78</v>
      </c>
      <c r="F9911">
        <v>1129</v>
      </c>
      <c r="G9911">
        <v>14</v>
      </c>
    </row>
    <row r="9912" spans="1:7">
      <c r="A9912" s="2">
        <v>44072</v>
      </c>
      <c r="B9912" s="2">
        <f t="shared" si="308"/>
        <v>44074</v>
      </c>
      <c r="C9912" s="3">
        <f t="shared" si="309"/>
        <v>1</v>
      </c>
      <c r="D9912" t="s">
        <v>37</v>
      </c>
      <c r="E9912">
        <v>51</v>
      </c>
      <c r="F9912">
        <v>118809</v>
      </c>
      <c r="G9912">
        <v>2568</v>
      </c>
    </row>
    <row r="9913" spans="1:7">
      <c r="A9913" s="2">
        <v>44072</v>
      </c>
      <c r="B9913" s="2">
        <f t="shared" si="308"/>
        <v>44074</v>
      </c>
      <c r="C9913" s="3">
        <f t="shared" si="309"/>
        <v>1</v>
      </c>
      <c r="D9913" t="s">
        <v>5</v>
      </c>
      <c r="E9913">
        <v>53</v>
      </c>
      <c r="F9913">
        <v>76834</v>
      </c>
      <c r="G9913">
        <v>1992</v>
      </c>
    </row>
    <row r="9914" spans="1:7">
      <c r="A9914" s="2">
        <v>44072</v>
      </c>
      <c r="B9914" s="2">
        <f t="shared" si="308"/>
        <v>44074</v>
      </c>
      <c r="C9914" s="3">
        <f t="shared" si="309"/>
        <v>1</v>
      </c>
      <c r="D9914" t="s">
        <v>58</v>
      </c>
      <c r="E9914">
        <v>54</v>
      </c>
      <c r="F9914">
        <v>9967</v>
      </c>
      <c r="G9914">
        <v>212</v>
      </c>
    </row>
    <row r="9915" spans="1:7">
      <c r="A9915" s="2">
        <v>44072</v>
      </c>
      <c r="B9915" s="2">
        <f t="shared" si="308"/>
        <v>44074</v>
      </c>
      <c r="C9915" s="3">
        <f t="shared" si="309"/>
        <v>1</v>
      </c>
      <c r="D9915" t="s">
        <v>10</v>
      </c>
      <c r="E9915">
        <v>55</v>
      </c>
      <c r="F9915">
        <v>79767</v>
      </c>
      <c r="G9915">
        <v>1129</v>
      </c>
    </row>
    <row r="9916" spans="1:7">
      <c r="A9916" s="2">
        <v>44072</v>
      </c>
      <c r="B9916" s="2">
        <f t="shared" si="308"/>
        <v>44074</v>
      </c>
      <c r="C9916" s="3">
        <f t="shared" si="309"/>
        <v>1</v>
      </c>
      <c r="D9916" t="s">
        <v>49</v>
      </c>
      <c r="E9916">
        <v>56</v>
      </c>
      <c r="F9916">
        <v>3784</v>
      </c>
      <c r="G9916">
        <v>37</v>
      </c>
    </row>
    <row r="9917" spans="1:7">
      <c r="A9917" s="2">
        <v>44073</v>
      </c>
      <c r="B9917" s="2">
        <f t="shared" si="308"/>
        <v>44074</v>
      </c>
      <c r="C9917" s="3">
        <f t="shared" si="309"/>
        <v>1</v>
      </c>
      <c r="D9917" t="s">
        <v>52</v>
      </c>
      <c r="E9917">
        <v>1</v>
      </c>
      <c r="F9917">
        <v>125235</v>
      </c>
      <c r="G9917">
        <v>2162</v>
      </c>
    </row>
    <row r="9918" spans="1:7">
      <c r="A9918" s="2">
        <v>44073</v>
      </c>
      <c r="B9918" s="2">
        <f t="shared" si="308"/>
        <v>44074</v>
      </c>
      <c r="C9918" s="3">
        <f t="shared" si="309"/>
        <v>1</v>
      </c>
      <c r="D9918" t="s">
        <v>50</v>
      </c>
      <c r="E9918">
        <v>2</v>
      </c>
      <c r="F9918">
        <v>6036</v>
      </c>
      <c r="G9918">
        <v>34</v>
      </c>
    </row>
    <row r="9919" spans="1:7">
      <c r="A9919" s="2">
        <v>44073</v>
      </c>
      <c r="B9919" s="2">
        <f t="shared" si="308"/>
        <v>44074</v>
      </c>
      <c r="C9919" s="3">
        <f t="shared" si="309"/>
        <v>1</v>
      </c>
      <c r="D9919" t="s">
        <v>8</v>
      </c>
      <c r="E9919">
        <v>4</v>
      </c>
      <c r="F9919">
        <v>201695</v>
      </c>
      <c r="G9919">
        <v>5033</v>
      </c>
    </row>
    <row r="9920" spans="1:7">
      <c r="A9920" s="2">
        <v>44073</v>
      </c>
      <c r="B9920" s="2">
        <f t="shared" si="308"/>
        <v>44074</v>
      </c>
      <c r="C9920" s="3">
        <f t="shared" si="309"/>
        <v>1</v>
      </c>
      <c r="D9920" t="s">
        <v>44</v>
      </c>
      <c r="E9920">
        <v>5</v>
      </c>
      <c r="F9920">
        <v>60856</v>
      </c>
      <c r="G9920">
        <v>784</v>
      </c>
    </row>
    <row r="9921" spans="1:7">
      <c r="A9921" s="2">
        <v>44073</v>
      </c>
      <c r="B9921" s="2">
        <f t="shared" si="308"/>
        <v>44074</v>
      </c>
      <c r="C9921" s="3">
        <f t="shared" si="309"/>
        <v>1</v>
      </c>
      <c r="D9921" t="s">
        <v>7</v>
      </c>
      <c r="E9921">
        <v>6</v>
      </c>
      <c r="F9921">
        <v>706589</v>
      </c>
      <c r="G9921">
        <v>12939</v>
      </c>
    </row>
    <row r="9922" spans="1:7">
      <c r="A9922" s="2">
        <v>44073</v>
      </c>
      <c r="B9922" s="2">
        <f t="shared" si="308"/>
        <v>44074</v>
      </c>
      <c r="C9922" s="3">
        <f t="shared" si="309"/>
        <v>1</v>
      </c>
      <c r="D9922" t="s">
        <v>22</v>
      </c>
      <c r="E9922">
        <v>8</v>
      </c>
      <c r="F9922">
        <v>57515</v>
      </c>
      <c r="G9922">
        <v>1945</v>
      </c>
    </row>
    <row r="9923" spans="1:7">
      <c r="A9923" s="2">
        <v>44073</v>
      </c>
      <c r="B9923" s="2">
        <f t="shared" si="308"/>
        <v>44074</v>
      </c>
      <c r="C9923" s="3">
        <f t="shared" si="309"/>
        <v>1</v>
      </c>
      <c r="D9923" t="s">
        <v>38</v>
      </c>
      <c r="E9923">
        <v>9</v>
      </c>
      <c r="F9923">
        <v>52495</v>
      </c>
      <c r="G9923">
        <v>4465</v>
      </c>
    </row>
    <row r="9924" spans="1:7">
      <c r="A9924" s="2">
        <v>44073</v>
      </c>
      <c r="B9924" s="2">
        <f t="shared" ref="B9924:B9987" si="310">EOMONTH(A9924,0)</f>
        <v>44074</v>
      </c>
      <c r="C9924" s="3">
        <f t="shared" ref="C9924:C9987" si="311">IF(A9924=B9924,0,1)</f>
        <v>1</v>
      </c>
      <c r="D9924" t="s">
        <v>45</v>
      </c>
      <c r="E9924">
        <v>10</v>
      </c>
      <c r="F9924">
        <v>17343</v>
      </c>
      <c r="G9924">
        <v>604</v>
      </c>
    </row>
    <row r="9925" spans="1:7">
      <c r="A9925" s="2">
        <v>44073</v>
      </c>
      <c r="B9925" s="2">
        <f t="shared" si="310"/>
        <v>44074</v>
      </c>
      <c r="C9925" s="3">
        <f t="shared" si="311"/>
        <v>1</v>
      </c>
      <c r="D9925" t="s">
        <v>33</v>
      </c>
      <c r="E9925">
        <v>11</v>
      </c>
      <c r="F9925">
        <v>13959</v>
      </c>
      <c r="G9925">
        <v>606</v>
      </c>
    </row>
    <row r="9926" spans="1:7">
      <c r="A9926" s="2">
        <v>44073</v>
      </c>
      <c r="B9926" s="2">
        <f t="shared" si="310"/>
        <v>44074</v>
      </c>
      <c r="C9926" s="3">
        <f t="shared" si="311"/>
        <v>1</v>
      </c>
      <c r="D9926" t="s">
        <v>15</v>
      </c>
      <c r="E9926">
        <v>12</v>
      </c>
      <c r="F9926">
        <v>621578</v>
      </c>
      <c r="G9926">
        <v>11118</v>
      </c>
    </row>
    <row r="9927" spans="1:7">
      <c r="A9927" s="2">
        <v>44073</v>
      </c>
      <c r="B9927" s="2">
        <f t="shared" si="310"/>
        <v>44074</v>
      </c>
      <c r="C9927" s="3">
        <f t="shared" si="311"/>
        <v>1</v>
      </c>
      <c r="D9927" t="s">
        <v>18</v>
      </c>
      <c r="E9927">
        <v>13</v>
      </c>
      <c r="F9927">
        <v>252813</v>
      </c>
      <c r="G9927">
        <v>5478</v>
      </c>
    </row>
    <row r="9928" spans="1:7">
      <c r="A9928" s="2">
        <v>44073</v>
      </c>
      <c r="B9928" s="2">
        <f t="shared" si="310"/>
        <v>44074</v>
      </c>
      <c r="C9928" s="3">
        <f t="shared" si="311"/>
        <v>1</v>
      </c>
      <c r="D9928" t="s">
        <v>57</v>
      </c>
      <c r="E9928">
        <v>66</v>
      </c>
      <c r="F9928">
        <v>2256</v>
      </c>
      <c r="G9928">
        <v>11</v>
      </c>
    </row>
    <row r="9929" spans="1:7">
      <c r="A9929" s="2">
        <v>44073</v>
      </c>
      <c r="B9929" s="2">
        <f t="shared" si="310"/>
        <v>44074</v>
      </c>
      <c r="C9929" s="3">
        <f t="shared" si="311"/>
        <v>1</v>
      </c>
      <c r="D9929" t="s">
        <v>26</v>
      </c>
      <c r="E9929">
        <v>15</v>
      </c>
      <c r="F9929">
        <v>8315</v>
      </c>
      <c r="G9929">
        <v>62</v>
      </c>
    </row>
    <row r="9930" spans="1:7">
      <c r="A9930" s="2">
        <v>44073</v>
      </c>
      <c r="B9930" s="2">
        <f t="shared" si="310"/>
        <v>44074</v>
      </c>
      <c r="C9930" s="3">
        <f t="shared" si="311"/>
        <v>1</v>
      </c>
      <c r="D9930" t="s">
        <v>53</v>
      </c>
      <c r="E9930">
        <v>16</v>
      </c>
      <c r="F9930">
        <v>32034</v>
      </c>
      <c r="G9930">
        <v>360</v>
      </c>
    </row>
    <row r="9931" spans="1:7">
      <c r="A9931" s="2">
        <v>44073</v>
      </c>
      <c r="B9931" s="2">
        <f t="shared" si="310"/>
        <v>44074</v>
      </c>
      <c r="C9931" s="3">
        <f t="shared" si="311"/>
        <v>1</v>
      </c>
      <c r="D9931" t="s">
        <v>6</v>
      </c>
      <c r="E9931">
        <v>17</v>
      </c>
      <c r="F9931">
        <v>235779</v>
      </c>
      <c r="G9931">
        <v>8248</v>
      </c>
    </row>
    <row r="9932" spans="1:7">
      <c r="A9932" s="2">
        <v>44073</v>
      </c>
      <c r="B9932" s="2">
        <f t="shared" si="310"/>
        <v>44074</v>
      </c>
      <c r="C9932" s="3">
        <f t="shared" si="311"/>
        <v>1</v>
      </c>
      <c r="D9932" t="s">
        <v>27</v>
      </c>
      <c r="E9932">
        <v>18</v>
      </c>
      <c r="F9932">
        <v>95394</v>
      </c>
      <c r="G9932">
        <v>3291</v>
      </c>
    </row>
    <row r="9933" spans="1:7">
      <c r="A9933" s="2">
        <v>44073</v>
      </c>
      <c r="B9933" s="2">
        <f t="shared" si="310"/>
        <v>44074</v>
      </c>
      <c r="C9933" s="3">
        <f t="shared" si="311"/>
        <v>1</v>
      </c>
      <c r="D9933" t="s">
        <v>39</v>
      </c>
      <c r="E9933">
        <v>19</v>
      </c>
      <c r="F9933">
        <v>64599</v>
      </c>
      <c r="G9933">
        <v>1113</v>
      </c>
    </row>
    <row r="9934" spans="1:7">
      <c r="A9934" s="2">
        <v>44073</v>
      </c>
      <c r="B9934" s="2">
        <f t="shared" si="310"/>
        <v>44074</v>
      </c>
      <c r="C9934" s="3">
        <f t="shared" si="311"/>
        <v>1</v>
      </c>
      <c r="D9934" t="s">
        <v>34</v>
      </c>
      <c r="E9934">
        <v>20</v>
      </c>
      <c r="F9934">
        <v>42011</v>
      </c>
      <c r="G9934">
        <v>450</v>
      </c>
    </row>
    <row r="9935" spans="1:7">
      <c r="A9935" s="2">
        <v>44073</v>
      </c>
      <c r="B9935" s="2">
        <f t="shared" si="310"/>
        <v>44074</v>
      </c>
      <c r="C9935" s="3">
        <f t="shared" si="311"/>
        <v>1</v>
      </c>
      <c r="D9935" t="s">
        <v>28</v>
      </c>
      <c r="E9935">
        <v>21</v>
      </c>
      <c r="F9935">
        <v>50170</v>
      </c>
      <c r="G9935">
        <v>955</v>
      </c>
    </row>
    <row r="9936" spans="1:7">
      <c r="A9936" s="2">
        <v>44073</v>
      </c>
      <c r="B9936" s="2">
        <f t="shared" si="310"/>
        <v>44074</v>
      </c>
      <c r="C9936" s="3">
        <f t="shared" si="311"/>
        <v>1</v>
      </c>
      <c r="D9936" t="s">
        <v>40</v>
      </c>
      <c r="E9936">
        <v>22</v>
      </c>
      <c r="F9936">
        <v>148568</v>
      </c>
      <c r="G9936">
        <v>4931</v>
      </c>
    </row>
    <row r="9937" spans="1:7">
      <c r="A9937" s="2">
        <v>44073</v>
      </c>
      <c r="B9937" s="2">
        <f t="shared" si="310"/>
        <v>44074</v>
      </c>
      <c r="C9937" s="3">
        <f t="shared" si="311"/>
        <v>1</v>
      </c>
      <c r="D9937" t="s">
        <v>51</v>
      </c>
      <c r="E9937">
        <v>23</v>
      </c>
      <c r="F9937">
        <v>4512</v>
      </c>
      <c r="G9937">
        <v>132</v>
      </c>
    </row>
    <row r="9938" spans="1:7">
      <c r="A9938" s="2">
        <v>44073</v>
      </c>
      <c r="B9938" s="2">
        <f t="shared" si="310"/>
        <v>44074</v>
      </c>
      <c r="C9938" s="3">
        <f t="shared" si="311"/>
        <v>1</v>
      </c>
      <c r="D9938" t="s">
        <v>23</v>
      </c>
      <c r="E9938">
        <v>24</v>
      </c>
      <c r="F9938">
        <v>108286</v>
      </c>
      <c r="G9938">
        <v>3752</v>
      </c>
    </row>
    <row r="9939" spans="1:7">
      <c r="A9939" s="2">
        <v>44073</v>
      </c>
      <c r="B9939" s="2">
        <f t="shared" si="310"/>
        <v>44074</v>
      </c>
      <c r="C9939" s="3">
        <f t="shared" si="311"/>
        <v>1</v>
      </c>
      <c r="D9939" t="s">
        <v>9</v>
      </c>
      <c r="E9939">
        <v>25</v>
      </c>
      <c r="F9939">
        <v>128229</v>
      </c>
      <c r="G9939">
        <v>9049</v>
      </c>
    </row>
    <row r="9940" spans="1:7">
      <c r="A9940" s="2">
        <v>44073</v>
      </c>
      <c r="B9940" s="2">
        <f t="shared" si="310"/>
        <v>44074</v>
      </c>
      <c r="C9940" s="3">
        <f t="shared" si="311"/>
        <v>1</v>
      </c>
      <c r="D9940" t="s">
        <v>42</v>
      </c>
      <c r="E9940">
        <v>26</v>
      </c>
      <c r="F9940">
        <v>112598</v>
      </c>
      <c r="G9940">
        <v>6750</v>
      </c>
    </row>
    <row r="9941" spans="1:7">
      <c r="A9941" s="2">
        <v>44073</v>
      </c>
      <c r="B9941" s="2">
        <f t="shared" si="310"/>
        <v>44074</v>
      </c>
      <c r="C9941" s="3">
        <f t="shared" si="311"/>
        <v>1</v>
      </c>
      <c r="D9941" t="s">
        <v>29</v>
      </c>
      <c r="E9941">
        <v>27</v>
      </c>
      <c r="F9941">
        <v>75238</v>
      </c>
      <c r="G9941">
        <v>1865</v>
      </c>
    </row>
    <row r="9942" spans="1:7">
      <c r="A9942" s="2">
        <v>44073</v>
      </c>
      <c r="B9942" s="2">
        <f t="shared" si="310"/>
        <v>44074</v>
      </c>
      <c r="C9942" s="3">
        <f t="shared" si="311"/>
        <v>1</v>
      </c>
      <c r="D9942" t="s">
        <v>46</v>
      </c>
      <c r="E9942">
        <v>28</v>
      </c>
      <c r="F9942">
        <v>82676</v>
      </c>
      <c r="G9942">
        <v>2441</v>
      </c>
    </row>
    <row r="9943" spans="1:7">
      <c r="A9943" s="2">
        <v>44073</v>
      </c>
      <c r="B9943" s="2">
        <f t="shared" si="310"/>
        <v>44074</v>
      </c>
      <c r="C9943" s="3">
        <f t="shared" si="311"/>
        <v>1</v>
      </c>
      <c r="D9943" t="s">
        <v>35</v>
      </c>
      <c r="E9943">
        <v>29</v>
      </c>
      <c r="F9943">
        <v>85133</v>
      </c>
      <c r="G9943">
        <v>1615</v>
      </c>
    </row>
    <row r="9944" spans="1:7">
      <c r="A9944" s="2">
        <v>44073</v>
      </c>
      <c r="B9944" s="2">
        <f t="shared" si="310"/>
        <v>44074</v>
      </c>
      <c r="C9944" s="3">
        <f t="shared" si="311"/>
        <v>1</v>
      </c>
      <c r="D9944" t="s">
        <v>54</v>
      </c>
      <c r="E9944">
        <v>30</v>
      </c>
      <c r="F9944">
        <v>7340</v>
      </c>
      <c r="G9944">
        <v>104</v>
      </c>
    </row>
    <row r="9945" spans="1:7">
      <c r="A9945" s="2">
        <v>44073</v>
      </c>
      <c r="B9945" s="2">
        <f t="shared" si="310"/>
        <v>44074</v>
      </c>
      <c r="C9945" s="3">
        <f t="shared" si="311"/>
        <v>1</v>
      </c>
      <c r="D9945" t="s">
        <v>12</v>
      </c>
      <c r="E9945">
        <v>31</v>
      </c>
      <c r="F9945">
        <v>34046</v>
      </c>
      <c r="G9945">
        <v>400</v>
      </c>
    </row>
    <row r="9946" spans="1:7">
      <c r="A9946" s="2">
        <v>44073</v>
      </c>
      <c r="B9946" s="2">
        <f t="shared" si="310"/>
        <v>44074</v>
      </c>
      <c r="C9946" s="3">
        <f t="shared" si="311"/>
        <v>1</v>
      </c>
      <c r="D9946" t="s">
        <v>24</v>
      </c>
      <c r="E9946">
        <v>32</v>
      </c>
      <c r="F9946">
        <v>68981</v>
      </c>
      <c r="G9946">
        <v>1305</v>
      </c>
    </row>
    <row r="9947" spans="1:7">
      <c r="A9947" s="2">
        <v>44073</v>
      </c>
      <c r="B9947" s="2">
        <f t="shared" si="310"/>
        <v>44074</v>
      </c>
      <c r="C9947" s="3">
        <f t="shared" si="311"/>
        <v>1</v>
      </c>
      <c r="D9947" t="s">
        <v>19</v>
      </c>
      <c r="E9947">
        <v>33</v>
      </c>
      <c r="F9947">
        <v>7254</v>
      </c>
      <c r="G9947">
        <v>432</v>
      </c>
    </row>
    <row r="9948" spans="1:7">
      <c r="A9948" s="2">
        <v>44073</v>
      </c>
      <c r="B9948" s="2">
        <f t="shared" si="310"/>
        <v>44074</v>
      </c>
      <c r="C9948" s="3">
        <f t="shared" si="311"/>
        <v>1</v>
      </c>
      <c r="D9948" t="s">
        <v>21</v>
      </c>
      <c r="E9948">
        <v>34</v>
      </c>
      <c r="F9948">
        <v>193391</v>
      </c>
      <c r="G9948">
        <v>15937</v>
      </c>
    </row>
    <row r="9949" spans="1:7">
      <c r="A9949" s="2">
        <v>44073</v>
      </c>
      <c r="B9949" s="2">
        <f t="shared" si="310"/>
        <v>44074</v>
      </c>
      <c r="C9949" s="3">
        <f t="shared" si="311"/>
        <v>1</v>
      </c>
      <c r="D9949" t="s">
        <v>47</v>
      </c>
      <c r="E9949">
        <v>35</v>
      </c>
      <c r="F9949">
        <v>25283</v>
      </c>
      <c r="G9949">
        <v>770</v>
      </c>
    </row>
    <row r="9950" spans="1:7">
      <c r="A9950" s="2">
        <v>44073</v>
      </c>
      <c r="B9950" s="2">
        <f t="shared" si="310"/>
        <v>44074</v>
      </c>
      <c r="C9950" s="3">
        <f t="shared" si="311"/>
        <v>1</v>
      </c>
      <c r="D9950" t="s">
        <v>16</v>
      </c>
      <c r="E9950">
        <v>36</v>
      </c>
      <c r="F9950">
        <v>438831</v>
      </c>
      <c r="G9950">
        <v>32534</v>
      </c>
    </row>
    <row r="9951" spans="1:7">
      <c r="A9951" s="2">
        <v>44073</v>
      </c>
      <c r="B9951" s="2">
        <f t="shared" si="310"/>
        <v>44074</v>
      </c>
      <c r="C9951" s="3">
        <f t="shared" si="311"/>
        <v>1</v>
      </c>
      <c r="D9951" t="s">
        <v>20</v>
      </c>
      <c r="E9951">
        <v>37</v>
      </c>
      <c r="F9951">
        <v>166510</v>
      </c>
      <c r="G9951">
        <v>2721</v>
      </c>
    </row>
    <row r="9952" spans="1:7">
      <c r="A9952" s="2">
        <v>44073</v>
      </c>
      <c r="B9952" s="2">
        <f t="shared" si="310"/>
        <v>44074</v>
      </c>
      <c r="C9952" s="3">
        <f t="shared" si="311"/>
        <v>1</v>
      </c>
      <c r="D9952" t="s">
        <v>48</v>
      </c>
      <c r="E9952">
        <v>38</v>
      </c>
      <c r="F9952">
        <v>11706</v>
      </c>
      <c r="G9952">
        <v>146</v>
      </c>
    </row>
    <row r="9953" spans="1:7">
      <c r="A9953" s="2">
        <v>44073</v>
      </c>
      <c r="B9953" s="2">
        <f t="shared" si="310"/>
        <v>44074</v>
      </c>
      <c r="C9953" s="3">
        <f t="shared" si="311"/>
        <v>1</v>
      </c>
      <c r="D9953" t="s">
        <v>59</v>
      </c>
      <c r="E9953">
        <v>69</v>
      </c>
      <c r="F9953">
        <v>56</v>
      </c>
      <c r="G9953">
        <v>2</v>
      </c>
    </row>
    <row r="9954" spans="1:7">
      <c r="A9954" s="2">
        <v>44073</v>
      </c>
      <c r="B9954" s="2">
        <f t="shared" si="310"/>
        <v>44074</v>
      </c>
      <c r="C9954" s="3">
        <f t="shared" si="311"/>
        <v>1</v>
      </c>
      <c r="D9954" t="s">
        <v>41</v>
      </c>
      <c r="E9954">
        <v>39</v>
      </c>
      <c r="F9954">
        <v>122262</v>
      </c>
      <c r="G9954">
        <v>4128</v>
      </c>
    </row>
    <row r="9955" spans="1:7">
      <c r="A9955" s="2">
        <v>44073</v>
      </c>
      <c r="B9955" s="2">
        <f t="shared" si="310"/>
        <v>44074</v>
      </c>
      <c r="C9955" s="3">
        <f t="shared" si="311"/>
        <v>1</v>
      </c>
      <c r="D9955" t="s">
        <v>30</v>
      </c>
      <c r="E9955">
        <v>40</v>
      </c>
      <c r="F9955">
        <v>58020</v>
      </c>
      <c r="G9955">
        <v>799</v>
      </c>
    </row>
    <row r="9956" spans="1:7">
      <c r="A9956" s="2">
        <v>44073</v>
      </c>
      <c r="B9956" s="2">
        <f t="shared" si="310"/>
        <v>44074</v>
      </c>
      <c r="C9956" s="3">
        <f t="shared" si="311"/>
        <v>1</v>
      </c>
      <c r="D9956" t="s">
        <v>14</v>
      </c>
      <c r="E9956">
        <v>41</v>
      </c>
      <c r="F9956">
        <v>26554</v>
      </c>
      <c r="G9956">
        <v>463</v>
      </c>
    </row>
    <row r="9957" spans="1:7">
      <c r="A9957" s="2">
        <v>44073</v>
      </c>
      <c r="B9957" s="2">
        <f t="shared" si="310"/>
        <v>44074</v>
      </c>
      <c r="C9957" s="3">
        <f t="shared" si="311"/>
        <v>1</v>
      </c>
      <c r="D9957" t="s">
        <v>31</v>
      </c>
      <c r="E9957">
        <v>42</v>
      </c>
      <c r="F9957">
        <v>138137</v>
      </c>
      <c r="G9957">
        <v>7742</v>
      </c>
    </row>
    <row r="9958" spans="1:7">
      <c r="A9958" s="2">
        <v>44073</v>
      </c>
      <c r="B9958" s="2">
        <f t="shared" si="310"/>
        <v>44074</v>
      </c>
      <c r="C9958" s="3">
        <f t="shared" si="311"/>
        <v>1</v>
      </c>
      <c r="D9958" t="s">
        <v>55</v>
      </c>
      <c r="E9958">
        <v>72</v>
      </c>
      <c r="F9958">
        <v>32848</v>
      </c>
      <c r="G9958">
        <v>434</v>
      </c>
    </row>
    <row r="9959" spans="1:7">
      <c r="A9959" s="2">
        <v>44073</v>
      </c>
      <c r="B9959" s="2">
        <f t="shared" si="310"/>
        <v>44074</v>
      </c>
      <c r="C9959" s="3">
        <f t="shared" si="311"/>
        <v>1</v>
      </c>
      <c r="D9959" t="s">
        <v>17</v>
      </c>
      <c r="E9959">
        <v>44</v>
      </c>
      <c r="F9959">
        <v>21683</v>
      </c>
      <c r="G9959">
        <v>1046</v>
      </c>
    </row>
    <row r="9960" spans="1:7">
      <c r="A9960" s="2">
        <v>44073</v>
      </c>
      <c r="B9960" s="2">
        <f t="shared" si="310"/>
        <v>44074</v>
      </c>
      <c r="C9960" s="3">
        <f t="shared" si="311"/>
        <v>1</v>
      </c>
      <c r="D9960" t="s">
        <v>32</v>
      </c>
      <c r="E9960">
        <v>45</v>
      </c>
      <c r="F9960">
        <v>118324</v>
      </c>
      <c r="G9960">
        <v>2709</v>
      </c>
    </row>
    <row r="9961" spans="1:7">
      <c r="A9961" s="2">
        <v>44073</v>
      </c>
      <c r="B9961" s="2">
        <f t="shared" si="310"/>
        <v>44074</v>
      </c>
      <c r="C9961" s="3">
        <f t="shared" si="311"/>
        <v>1</v>
      </c>
      <c r="D9961" t="s">
        <v>43</v>
      </c>
      <c r="E9961">
        <v>46</v>
      </c>
      <c r="F9961">
        <v>13322</v>
      </c>
      <c r="G9961">
        <v>167</v>
      </c>
    </row>
    <row r="9962" spans="1:7">
      <c r="A9962" s="2">
        <v>44073</v>
      </c>
      <c r="B9962" s="2">
        <f t="shared" si="310"/>
        <v>44074</v>
      </c>
      <c r="C9962" s="3">
        <f t="shared" si="311"/>
        <v>1</v>
      </c>
      <c r="D9962" t="s">
        <v>25</v>
      </c>
      <c r="E9962">
        <v>47</v>
      </c>
      <c r="F9962">
        <v>150249</v>
      </c>
      <c r="G9962">
        <v>1722</v>
      </c>
    </row>
    <row r="9963" spans="1:7">
      <c r="A9963" s="2">
        <v>44073</v>
      </c>
      <c r="B9963" s="2">
        <f t="shared" si="310"/>
        <v>44074</v>
      </c>
      <c r="C9963" s="3">
        <f t="shared" si="311"/>
        <v>1</v>
      </c>
      <c r="D9963" t="s">
        <v>11</v>
      </c>
      <c r="E9963">
        <v>48</v>
      </c>
      <c r="F9963">
        <v>636547</v>
      </c>
      <c r="G9963">
        <v>12807</v>
      </c>
    </row>
    <row r="9964" spans="1:7">
      <c r="A9964" s="2">
        <v>44073</v>
      </c>
      <c r="B9964" s="2">
        <f t="shared" si="310"/>
        <v>44074</v>
      </c>
      <c r="C9964" s="3">
        <f t="shared" si="311"/>
        <v>1</v>
      </c>
      <c r="D9964" t="s">
        <v>13</v>
      </c>
      <c r="E9964">
        <v>49</v>
      </c>
      <c r="F9964">
        <v>51854</v>
      </c>
      <c r="G9964">
        <v>408</v>
      </c>
    </row>
    <row r="9965" spans="1:7">
      <c r="A9965" s="2">
        <v>44073</v>
      </c>
      <c r="B9965" s="2">
        <f t="shared" si="310"/>
        <v>44074</v>
      </c>
      <c r="C9965" s="3">
        <f t="shared" si="311"/>
        <v>1</v>
      </c>
      <c r="D9965" t="s">
        <v>36</v>
      </c>
      <c r="E9965">
        <v>50</v>
      </c>
      <c r="F9965">
        <v>1616</v>
      </c>
      <c r="G9965">
        <v>58</v>
      </c>
    </row>
    <row r="9966" spans="1:7">
      <c r="A9966" s="2">
        <v>44073</v>
      </c>
      <c r="B9966" s="2">
        <f t="shared" si="310"/>
        <v>44074</v>
      </c>
      <c r="C9966" s="3">
        <f t="shared" si="311"/>
        <v>1</v>
      </c>
      <c r="D9966" t="s">
        <v>56</v>
      </c>
      <c r="E9966">
        <v>78</v>
      </c>
      <c r="F9966">
        <v>1134</v>
      </c>
      <c r="G9966">
        <v>14</v>
      </c>
    </row>
    <row r="9967" spans="1:7">
      <c r="A9967" s="2">
        <v>44073</v>
      </c>
      <c r="B9967" s="2">
        <f t="shared" si="310"/>
        <v>44074</v>
      </c>
      <c r="C9967" s="3">
        <f t="shared" si="311"/>
        <v>1</v>
      </c>
      <c r="D9967" t="s">
        <v>37</v>
      </c>
      <c r="E9967">
        <v>51</v>
      </c>
      <c r="F9967">
        <v>119747</v>
      </c>
      <c r="G9967">
        <v>2569</v>
      </c>
    </row>
    <row r="9968" spans="1:7">
      <c r="A9968" s="2">
        <v>44073</v>
      </c>
      <c r="B9968" s="2">
        <f t="shared" si="310"/>
        <v>44074</v>
      </c>
      <c r="C9968" s="3">
        <f t="shared" si="311"/>
        <v>1</v>
      </c>
      <c r="D9968" t="s">
        <v>5</v>
      </c>
      <c r="E9968">
        <v>53</v>
      </c>
      <c r="F9968">
        <v>77122</v>
      </c>
      <c r="G9968">
        <v>1992</v>
      </c>
    </row>
    <row r="9969" spans="1:7">
      <c r="A9969" s="2">
        <v>44073</v>
      </c>
      <c r="B9969" s="2">
        <f t="shared" si="310"/>
        <v>44074</v>
      </c>
      <c r="C9969" s="3">
        <f t="shared" si="311"/>
        <v>1</v>
      </c>
      <c r="D9969" t="s">
        <v>58</v>
      </c>
      <c r="E9969">
        <v>54</v>
      </c>
      <c r="F9969">
        <v>10110</v>
      </c>
      <c r="G9969">
        <v>213</v>
      </c>
    </row>
    <row r="9970" spans="1:7">
      <c r="A9970" s="2">
        <v>44073</v>
      </c>
      <c r="B9970" s="2">
        <f t="shared" si="310"/>
        <v>44074</v>
      </c>
      <c r="C9970" s="3">
        <f t="shared" si="311"/>
        <v>1</v>
      </c>
      <c r="D9970" t="s">
        <v>10</v>
      </c>
      <c r="E9970">
        <v>55</v>
      </c>
      <c r="F9970">
        <v>80311</v>
      </c>
      <c r="G9970">
        <v>1132</v>
      </c>
    </row>
    <row r="9971" spans="1:7">
      <c r="A9971" s="2">
        <v>44073</v>
      </c>
      <c r="B9971" s="2">
        <f t="shared" si="310"/>
        <v>44074</v>
      </c>
      <c r="C9971" s="3">
        <f t="shared" si="311"/>
        <v>1</v>
      </c>
      <c r="D9971" t="s">
        <v>49</v>
      </c>
      <c r="E9971">
        <v>56</v>
      </c>
      <c r="F9971">
        <v>3820</v>
      </c>
      <c r="G9971">
        <v>37</v>
      </c>
    </row>
    <row r="9972" spans="1:7">
      <c r="A9972" s="2">
        <v>44074</v>
      </c>
      <c r="B9972" s="2">
        <f t="shared" si="310"/>
        <v>44074</v>
      </c>
      <c r="C9972" s="3">
        <f t="shared" si="311"/>
        <v>0</v>
      </c>
      <c r="D9972" t="s">
        <v>52</v>
      </c>
      <c r="E9972">
        <v>1</v>
      </c>
      <c r="F9972">
        <v>126058</v>
      </c>
      <c r="G9972">
        <v>2182</v>
      </c>
    </row>
    <row r="9973" spans="1:7">
      <c r="A9973" s="2">
        <v>44074</v>
      </c>
      <c r="B9973" s="2">
        <f t="shared" si="310"/>
        <v>44074</v>
      </c>
      <c r="C9973" s="3">
        <f t="shared" si="311"/>
        <v>0</v>
      </c>
      <c r="D9973" t="s">
        <v>50</v>
      </c>
      <c r="E9973">
        <v>2</v>
      </c>
      <c r="F9973">
        <v>6075</v>
      </c>
      <c r="G9973">
        <v>34</v>
      </c>
    </row>
    <row r="9974" spans="1:7">
      <c r="A9974" s="2">
        <v>44074</v>
      </c>
      <c r="B9974" s="2">
        <f t="shared" si="310"/>
        <v>44074</v>
      </c>
      <c r="C9974" s="3">
        <f t="shared" si="311"/>
        <v>0</v>
      </c>
      <c r="D9974" t="s">
        <v>8</v>
      </c>
      <c r="E9974">
        <v>4</v>
      </c>
      <c r="F9974">
        <v>201866</v>
      </c>
      <c r="G9974">
        <v>5031</v>
      </c>
    </row>
    <row r="9975" spans="1:7">
      <c r="A9975" s="2">
        <v>44074</v>
      </c>
      <c r="B9975" s="2">
        <f t="shared" si="310"/>
        <v>44074</v>
      </c>
      <c r="C9975" s="3">
        <f t="shared" si="311"/>
        <v>0</v>
      </c>
      <c r="D9975" t="s">
        <v>44</v>
      </c>
      <c r="E9975">
        <v>5</v>
      </c>
      <c r="F9975">
        <v>61224</v>
      </c>
      <c r="G9975">
        <v>797</v>
      </c>
    </row>
    <row r="9976" spans="1:7">
      <c r="A9976" s="2">
        <v>44074</v>
      </c>
      <c r="B9976" s="2">
        <f t="shared" si="310"/>
        <v>44074</v>
      </c>
      <c r="C9976" s="3">
        <f t="shared" si="311"/>
        <v>0</v>
      </c>
      <c r="D9976" t="s">
        <v>7</v>
      </c>
      <c r="E9976">
        <v>6</v>
      </c>
      <c r="F9976">
        <v>712541</v>
      </c>
      <c r="G9976">
        <v>13020</v>
      </c>
    </row>
    <row r="9977" spans="1:7">
      <c r="A9977" s="2">
        <v>44074</v>
      </c>
      <c r="B9977" s="2">
        <f t="shared" si="310"/>
        <v>44074</v>
      </c>
      <c r="C9977" s="3">
        <f t="shared" si="311"/>
        <v>0</v>
      </c>
      <c r="D9977" t="s">
        <v>22</v>
      </c>
      <c r="E9977">
        <v>8</v>
      </c>
      <c r="F9977">
        <v>57797</v>
      </c>
      <c r="G9977">
        <v>1952</v>
      </c>
    </row>
    <row r="9978" spans="1:7">
      <c r="A9978" s="2">
        <v>44074</v>
      </c>
      <c r="B9978" s="2">
        <f t="shared" si="310"/>
        <v>44074</v>
      </c>
      <c r="C9978" s="3">
        <f t="shared" si="311"/>
        <v>0</v>
      </c>
      <c r="D9978" t="s">
        <v>38</v>
      </c>
      <c r="E9978">
        <v>9</v>
      </c>
      <c r="F9978">
        <v>52879</v>
      </c>
      <c r="G9978">
        <v>4465</v>
      </c>
    </row>
    <row r="9979" spans="1:7">
      <c r="A9979" s="2">
        <v>44074</v>
      </c>
      <c r="B9979" s="2">
        <f t="shared" si="310"/>
        <v>44074</v>
      </c>
      <c r="C9979" s="3">
        <f t="shared" si="311"/>
        <v>0</v>
      </c>
      <c r="D9979" t="s">
        <v>45</v>
      </c>
      <c r="E9979">
        <v>10</v>
      </c>
      <c r="F9979">
        <v>17429</v>
      </c>
      <c r="G9979">
        <v>605</v>
      </c>
    </row>
    <row r="9980" spans="1:7">
      <c r="A9980" s="2">
        <v>44074</v>
      </c>
      <c r="B9980" s="2">
        <f t="shared" si="310"/>
        <v>44074</v>
      </c>
      <c r="C9980" s="3">
        <f t="shared" si="311"/>
        <v>0</v>
      </c>
      <c r="D9980" t="s">
        <v>33</v>
      </c>
      <c r="E9980">
        <v>11</v>
      </c>
      <c r="F9980">
        <v>13992</v>
      </c>
      <c r="G9980">
        <v>607</v>
      </c>
    </row>
    <row r="9981" spans="1:7">
      <c r="A9981" s="2">
        <v>44074</v>
      </c>
      <c r="B9981" s="2">
        <f t="shared" si="310"/>
        <v>44074</v>
      </c>
      <c r="C9981" s="3">
        <f t="shared" si="311"/>
        <v>0</v>
      </c>
      <c r="D9981" t="s">
        <v>15</v>
      </c>
      <c r="E9981">
        <v>12</v>
      </c>
      <c r="F9981">
        <v>623463</v>
      </c>
      <c r="G9981">
        <v>11186</v>
      </c>
    </row>
    <row r="9982" spans="1:7">
      <c r="A9982" s="2">
        <v>44074</v>
      </c>
      <c r="B9982" s="2">
        <f t="shared" si="310"/>
        <v>44074</v>
      </c>
      <c r="C9982" s="3">
        <f t="shared" si="311"/>
        <v>0</v>
      </c>
      <c r="D9982" t="s">
        <v>18</v>
      </c>
      <c r="E9982">
        <v>13</v>
      </c>
      <c r="F9982">
        <v>254238</v>
      </c>
      <c r="G9982">
        <v>5506</v>
      </c>
    </row>
    <row r="9983" spans="1:7">
      <c r="A9983" s="2">
        <v>44074</v>
      </c>
      <c r="B9983" s="2">
        <f t="shared" si="310"/>
        <v>44074</v>
      </c>
      <c r="C9983" s="3">
        <f t="shared" si="311"/>
        <v>0</v>
      </c>
      <c r="D9983" t="s">
        <v>57</v>
      </c>
      <c r="E9983">
        <v>66</v>
      </c>
      <c r="F9983">
        <v>2364</v>
      </c>
      <c r="G9983">
        <v>11</v>
      </c>
    </row>
    <row r="9984" spans="1:7">
      <c r="A9984" s="2">
        <v>44074</v>
      </c>
      <c r="B9984" s="2">
        <f t="shared" si="310"/>
        <v>44074</v>
      </c>
      <c r="C9984" s="3">
        <f t="shared" si="311"/>
        <v>0</v>
      </c>
      <c r="D9984" t="s">
        <v>26</v>
      </c>
      <c r="E9984">
        <v>15</v>
      </c>
      <c r="F9984">
        <v>8447</v>
      </c>
      <c r="G9984">
        <v>69</v>
      </c>
    </row>
    <row r="9985" spans="1:7">
      <c r="A9985" s="2">
        <v>44074</v>
      </c>
      <c r="B9985" s="2">
        <f t="shared" si="310"/>
        <v>44074</v>
      </c>
      <c r="C9985" s="3">
        <f t="shared" si="311"/>
        <v>0</v>
      </c>
      <c r="D9985" t="s">
        <v>53</v>
      </c>
      <c r="E9985">
        <v>16</v>
      </c>
      <c r="F9985">
        <v>32256</v>
      </c>
      <c r="G9985">
        <v>364</v>
      </c>
    </row>
    <row r="9986" spans="1:7">
      <c r="A9986" s="2">
        <v>44074</v>
      </c>
      <c r="B9986" s="2">
        <f t="shared" si="310"/>
        <v>44074</v>
      </c>
      <c r="C9986" s="3">
        <f t="shared" si="311"/>
        <v>0</v>
      </c>
      <c r="D9986" t="s">
        <v>6</v>
      </c>
      <c r="E9986">
        <v>17</v>
      </c>
      <c r="F9986">
        <v>237682</v>
      </c>
      <c r="G9986">
        <v>8258</v>
      </c>
    </row>
    <row r="9987" spans="1:7">
      <c r="A9987" s="2">
        <v>44074</v>
      </c>
      <c r="B9987" s="2">
        <f t="shared" si="310"/>
        <v>44074</v>
      </c>
      <c r="C9987" s="3">
        <f t="shared" si="311"/>
        <v>0</v>
      </c>
      <c r="D9987" t="s">
        <v>27</v>
      </c>
      <c r="E9987">
        <v>18</v>
      </c>
      <c r="F9987">
        <v>96277</v>
      </c>
      <c r="G9987">
        <v>3296</v>
      </c>
    </row>
    <row r="9988" spans="1:7">
      <c r="A9988" s="2">
        <v>44074</v>
      </c>
      <c r="B9988" s="2">
        <f t="shared" ref="B9988:B10051" si="312">EOMONTH(A9988,0)</f>
        <v>44074</v>
      </c>
      <c r="C9988" s="3">
        <f t="shared" ref="C9988:C10051" si="313">IF(A9988=B9988,0,1)</f>
        <v>0</v>
      </c>
      <c r="D9988" t="s">
        <v>39</v>
      </c>
      <c r="E9988">
        <v>19</v>
      </c>
      <c r="F9988">
        <v>65252</v>
      </c>
      <c r="G9988">
        <v>1120</v>
      </c>
    </row>
    <row r="9989" spans="1:7">
      <c r="A9989" s="2">
        <v>44074</v>
      </c>
      <c r="B9989" s="2">
        <f t="shared" si="312"/>
        <v>44074</v>
      </c>
      <c r="C9989" s="3">
        <f t="shared" si="313"/>
        <v>0</v>
      </c>
      <c r="D9989" t="s">
        <v>34</v>
      </c>
      <c r="E9989">
        <v>20</v>
      </c>
      <c r="F9989">
        <v>43407</v>
      </c>
      <c r="G9989">
        <v>451</v>
      </c>
    </row>
    <row r="9990" spans="1:7">
      <c r="A9990" s="2">
        <v>44074</v>
      </c>
      <c r="B9990" s="2">
        <f t="shared" si="312"/>
        <v>44074</v>
      </c>
      <c r="C9990" s="3">
        <f t="shared" si="313"/>
        <v>0</v>
      </c>
      <c r="D9990" t="s">
        <v>28</v>
      </c>
      <c r="E9990">
        <v>21</v>
      </c>
      <c r="F9990">
        <v>50884</v>
      </c>
      <c r="G9990">
        <v>965</v>
      </c>
    </row>
    <row r="9991" spans="1:7">
      <c r="A9991" s="2">
        <v>44074</v>
      </c>
      <c r="B9991" s="2">
        <f t="shared" si="312"/>
        <v>44074</v>
      </c>
      <c r="C9991" s="3">
        <f t="shared" si="313"/>
        <v>0</v>
      </c>
      <c r="D9991" t="s">
        <v>40</v>
      </c>
      <c r="E9991">
        <v>22</v>
      </c>
      <c r="F9991">
        <v>148894</v>
      </c>
      <c r="G9991">
        <v>4950</v>
      </c>
    </row>
    <row r="9992" spans="1:7">
      <c r="A9992" s="2">
        <v>44074</v>
      </c>
      <c r="B9992" s="2">
        <f t="shared" si="312"/>
        <v>44074</v>
      </c>
      <c r="C9992" s="3">
        <f t="shared" si="313"/>
        <v>0</v>
      </c>
      <c r="D9992" t="s">
        <v>51</v>
      </c>
      <c r="E9992">
        <v>23</v>
      </c>
      <c r="F9992">
        <v>4526</v>
      </c>
      <c r="G9992">
        <v>132</v>
      </c>
    </row>
    <row r="9993" spans="1:7">
      <c r="A9993" s="2">
        <v>44074</v>
      </c>
      <c r="B9993" s="2">
        <f t="shared" si="312"/>
        <v>44074</v>
      </c>
      <c r="C9993" s="3">
        <f t="shared" si="313"/>
        <v>0</v>
      </c>
      <c r="D9993" t="s">
        <v>23</v>
      </c>
      <c r="E9993">
        <v>24</v>
      </c>
      <c r="F9993">
        <v>108742</v>
      </c>
      <c r="G9993">
        <v>3755</v>
      </c>
    </row>
    <row r="9994" spans="1:7">
      <c r="A9994" s="2">
        <v>44074</v>
      </c>
      <c r="B9994" s="2">
        <f t="shared" si="312"/>
        <v>44074</v>
      </c>
      <c r="C9994" s="3">
        <f t="shared" si="313"/>
        <v>0</v>
      </c>
      <c r="D9994" t="s">
        <v>9</v>
      </c>
      <c r="E9994">
        <v>25</v>
      </c>
      <c r="F9994">
        <v>128533</v>
      </c>
      <c r="G9994">
        <v>9060</v>
      </c>
    </row>
    <row r="9995" spans="1:7">
      <c r="A9995" s="2">
        <v>44074</v>
      </c>
      <c r="B9995" s="2">
        <f t="shared" si="312"/>
        <v>44074</v>
      </c>
      <c r="C9995" s="3">
        <f t="shared" si="313"/>
        <v>0</v>
      </c>
      <c r="D9995" t="s">
        <v>42</v>
      </c>
      <c r="E9995">
        <v>26</v>
      </c>
      <c r="F9995">
        <v>113163</v>
      </c>
      <c r="G9995">
        <v>6756</v>
      </c>
    </row>
    <row r="9996" spans="1:7">
      <c r="A9996" s="2">
        <v>44074</v>
      </c>
      <c r="B9996" s="2">
        <f t="shared" si="312"/>
        <v>44074</v>
      </c>
      <c r="C9996" s="3">
        <f t="shared" si="313"/>
        <v>0</v>
      </c>
      <c r="D9996" t="s">
        <v>29</v>
      </c>
      <c r="E9996">
        <v>27</v>
      </c>
      <c r="F9996">
        <v>75913</v>
      </c>
      <c r="G9996">
        <v>1866</v>
      </c>
    </row>
    <row r="9997" spans="1:7">
      <c r="A9997" s="2">
        <v>44074</v>
      </c>
      <c r="B9997" s="2">
        <f t="shared" si="312"/>
        <v>44074</v>
      </c>
      <c r="C9997" s="3">
        <f t="shared" si="313"/>
        <v>0</v>
      </c>
      <c r="D9997" t="s">
        <v>46</v>
      </c>
      <c r="E9997">
        <v>28</v>
      </c>
      <c r="F9997">
        <v>82950</v>
      </c>
      <c r="G9997">
        <v>2473</v>
      </c>
    </row>
    <row r="9998" spans="1:7">
      <c r="A9998" s="2">
        <v>44074</v>
      </c>
      <c r="B9998" s="2">
        <f t="shared" si="312"/>
        <v>44074</v>
      </c>
      <c r="C9998" s="3">
        <f t="shared" si="313"/>
        <v>0</v>
      </c>
      <c r="D9998" t="s">
        <v>35</v>
      </c>
      <c r="E9998">
        <v>29</v>
      </c>
      <c r="F9998">
        <v>86328</v>
      </c>
      <c r="G9998">
        <v>1623</v>
      </c>
    </row>
    <row r="9999" spans="1:7">
      <c r="A9999" s="2">
        <v>44074</v>
      </c>
      <c r="B9999" s="2">
        <f t="shared" si="312"/>
        <v>44074</v>
      </c>
      <c r="C9999" s="3">
        <f t="shared" si="313"/>
        <v>0</v>
      </c>
      <c r="D9999" t="s">
        <v>54</v>
      </c>
      <c r="E9999">
        <v>30</v>
      </c>
      <c r="F9999">
        <v>7440</v>
      </c>
      <c r="G9999">
        <v>104</v>
      </c>
    </row>
    <row r="10000" spans="1:7">
      <c r="A10000" s="2">
        <v>44074</v>
      </c>
      <c r="B10000" s="2">
        <f t="shared" si="312"/>
        <v>44074</v>
      </c>
      <c r="C10000" s="3">
        <f t="shared" si="313"/>
        <v>0</v>
      </c>
      <c r="D10000" t="s">
        <v>12</v>
      </c>
      <c r="E10000">
        <v>31</v>
      </c>
      <c r="F10000">
        <v>34287</v>
      </c>
      <c r="G10000">
        <v>402</v>
      </c>
    </row>
    <row r="10001" spans="1:7">
      <c r="A10001" s="2">
        <v>44074</v>
      </c>
      <c r="B10001" s="2">
        <f t="shared" si="312"/>
        <v>44074</v>
      </c>
      <c r="C10001" s="3">
        <f t="shared" si="313"/>
        <v>0</v>
      </c>
      <c r="D10001" t="s">
        <v>24</v>
      </c>
      <c r="E10001">
        <v>32</v>
      </c>
      <c r="F10001">
        <v>69318</v>
      </c>
      <c r="G10001">
        <v>1305</v>
      </c>
    </row>
    <row r="10002" spans="1:7">
      <c r="A10002" s="2">
        <v>44074</v>
      </c>
      <c r="B10002" s="2">
        <f t="shared" si="312"/>
        <v>44074</v>
      </c>
      <c r="C10002" s="3">
        <f t="shared" si="313"/>
        <v>0</v>
      </c>
      <c r="D10002" t="s">
        <v>19</v>
      </c>
      <c r="E10002">
        <v>33</v>
      </c>
      <c r="F10002">
        <v>7275</v>
      </c>
      <c r="G10002">
        <v>432</v>
      </c>
    </row>
    <row r="10003" spans="1:7">
      <c r="A10003" s="2">
        <v>44074</v>
      </c>
      <c r="B10003" s="2">
        <f t="shared" si="312"/>
        <v>44074</v>
      </c>
      <c r="C10003" s="3">
        <f t="shared" si="313"/>
        <v>0</v>
      </c>
      <c r="D10003" t="s">
        <v>21</v>
      </c>
      <c r="E10003">
        <v>34</v>
      </c>
      <c r="F10003">
        <v>193740</v>
      </c>
      <c r="G10003">
        <v>15945</v>
      </c>
    </row>
    <row r="10004" spans="1:7">
      <c r="A10004" s="2">
        <v>44074</v>
      </c>
      <c r="B10004" s="2">
        <f t="shared" si="312"/>
        <v>44074</v>
      </c>
      <c r="C10004" s="3">
        <f t="shared" si="313"/>
        <v>0</v>
      </c>
      <c r="D10004" t="s">
        <v>47</v>
      </c>
      <c r="E10004">
        <v>35</v>
      </c>
      <c r="F10004">
        <v>25352</v>
      </c>
      <c r="G10004">
        <v>779</v>
      </c>
    </row>
    <row r="10005" spans="1:7">
      <c r="A10005" s="2">
        <v>44074</v>
      </c>
      <c r="B10005" s="2">
        <f t="shared" si="312"/>
        <v>44074</v>
      </c>
      <c r="C10005" s="3">
        <f t="shared" si="313"/>
        <v>0</v>
      </c>
      <c r="D10005" t="s">
        <v>16</v>
      </c>
      <c r="E10005">
        <v>36</v>
      </c>
      <c r="F10005">
        <v>439480</v>
      </c>
      <c r="G10005">
        <v>32541</v>
      </c>
    </row>
    <row r="10006" spans="1:7">
      <c r="A10006" s="2">
        <v>44074</v>
      </c>
      <c r="B10006" s="2">
        <f t="shared" si="312"/>
        <v>44074</v>
      </c>
      <c r="C10006" s="3">
        <f t="shared" si="313"/>
        <v>0</v>
      </c>
      <c r="D10006" t="s">
        <v>20</v>
      </c>
      <c r="E10006">
        <v>37</v>
      </c>
      <c r="F10006">
        <v>167989</v>
      </c>
      <c r="G10006">
        <v>2733</v>
      </c>
    </row>
    <row r="10007" spans="1:7">
      <c r="A10007" s="2">
        <v>44074</v>
      </c>
      <c r="B10007" s="2">
        <f t="shared" si="312"/>
        <v>44074</v>
      </c>
      <c r="C10007" s="3">
        <f t="shared" si="313"/>
        <v>0</v>
      </c>
      <c r="D10007" t="s">
        <v>48</v>
      </c>
      <c r="E10007">
        <v>38</v>
      </c>
      <c r="F10007">
        <v>11820</v>
      </c>
      <c r="G10007">
        <v>147</v>
      </c>
    </row>
    <row r="10008" spans="1:7">
      <c r="A10008" s="2">
        <v>44074</v>
      </c>
      <c r="B10008" s="2">
        <f t="shared" si="312"/>
        <v>44074</v>
      </c>
      <c r="C10008" s="3">
        <f t="shared" si="313"/>
        <v>0</v>
      </c>
      <c r="D10008" t="s">
        <v>59</v>
      </c>
      <c r="E10008">
        <v>69</v>
      </c>
      <c r="F10008">
        <v>56</v>
      </c>
      <c r="G10008">
        <v>2</v>
      </c>
    </row>
    <row r="10009" spans="1:7">
      <c r="A10009" s="2">
        <v>44074</v>
      </c>
      <c r="B10009" s="2">
        <f t="shared" si="312"/>
        <v>44074</v>
      </c>
      <c r="C10009" s="3">
        <f t="shared" si="313"/>
        <v>0</v>
      </c>
      <c r="D10009" t="s">
        <v>41</v>
      </c>
      <c r="E10009">
        <v>39</v>
      </c>
      <c r="F10009">
        <v>123157</v>
      </c>
      <c r="G10009">
        <v>4138</v>
      </c>
    </row>
    <row r="10010" spans="1:7">
      <c r="A10010" s="2">
        <v>44074</v>
      </c>
      <c r="B10010" s="2">
        <f t="shared" si="312"/>
        <v>44074</v>
      </c>
      <c r="C10010" s="3">
        <f t="shared" si="313"/>
        <v>0</v>
      </c>
      <c r="D10010" t="s">
        <v>30</v>
      </c>
      <c r="E10010">
        <v>40</v>
      </c>
      <c r="F10010">
        <v>58733</v>
      </c>
      <c r="G10010">
        <v>800</v>
      </c>
    </row>
    <row r="10011" spans="1:7">
      <c r="A10011" s="2">
        <v>44074</v>
      </c>
      <c r="B10011" s="2">
        <f t="shared" si="312"/>
        <v>44074</v>
      </c>
      <c r="C10011" s="3">
        <f t="shared" si="313"/>
        <v>0</v>
      </c>
      <c r="D10011" t="s">
        <v>14</v>
      </c>
      <c r="E10011">
        <v>41</v>
      </c>
      <c r="F10011">
        <v>26723</v>
      </c>
      <c r="G10011">
        <v>467</v>
      </c>
    </row>
    <row r="10012" spans="1:7">
      <c r="A10012" s="2">
        <v>44074</v>
      </c>
      <c r="B10012" s="2">
        <f t="shared" si="312"/>
        <v>44074</v>
      </c>
      <c r="C10012" s="3">
        <f t="shared" si="313"/>
        <v>0</v>
      </c>
      <c r="D10012" t="s">
        <v>31</v>
      </c>
      <c r="E10012">
        <v>42</v>
      </c>
      <c r="F10012">
        <v>138840</v>
      </c>
      <c r="G10012">
        <v>7743</v>
      </c>
    </row>
    <row r="10013" spans="1:7">
      <c r="A10013" s="2">
        <v>44074</v>
      </c>
      <c r="B10013" s="2">
        <f t="shared" si="312"/>
        <v>44074</v>
      </c>
      <c r="C10013" s="3">
        <f t="shared" si="313"/>
        <v>0</v>
      </c>
      <c r="D10013" t="s">
        <v>55</v>
      </c>
      <c r="E10013">
        <v>72</v>
      </c>
      <c r="F10013">
        <v>33199</v>
      </c>
      <c r="G10013">
        <v>434</v>
      </c>
    </row>
    <row r="10014" spans="1:7">
      <c r="A10014" s="2">
        <v>44074</v>
      </c>
      <c r="B10014" s="2">
        <f t="shared" si="312"/>
        <v>44074</v>
      </c>
      <c r="C10014" s="3">
        <f t="shared" si="313"/>
        <v>0</v>
      </c>
      <c r="D10014" t="s">
        <v>17</v>
      </c>
      <c r="E10014">
        <v>44</v>
      </c>
      <c r="F10014">
        <v>21949</v>
      </c>
      <c r="G10014">
        <v>1048</v>
      </c>
    </row>
    <row r="10015" spans="1:7">
      <c r="A10015" s="2">
        <v>44074</v>
      </c>
      <c r="B10015" s="2">
        <f t="shared" si="312"/>
        <v>44074</v>
      </c>
      <c r="C10015" s="3">
        <f t="shared" si="313"/>
        <v>0</v>
      </c>
      <c r="D10015" t="s">
        <v>32</v>
      </c>
      <c r="E10015">
        <v>45</v>
      </c>
      <c r="F10015">
        <v>118992</v>
      </c>
      <c r="G10015">
        <v>2720</v>
      </c>
    </row>
    <row r="10016" spans="1:7">
      <c r="A10016" s="2">
        <v>44074</v>
      </c>
      <c r="B10016" s="2">
        <f t="shared" si="312"/>
        <v>44074</v>
      </c>
      <c r="C10016" s="3">
        <f t="shared" si="313"/>
        <v>0</v>
      </c>
      <c r="D10016" t="s">
        <v>43</v>
      </c>
      <c r="E10016">
        <v>46</v>
      </c>
      <c r="F10016">
        <v>13509</v>
      </c>
      <c r="G10016">
        <v>167</v>
      </c>
    </row>
    <row r="10017" spans="1:7">
      <c r="A10017" s="2">
        <v>44074</v>
      </c>
      <c r="B10017" s="2">
        <f t="shared" si="312"/>
        <v>44074</v>
      </c>
      <c r="C10017" s="3">
        <f t="shared" si="313"/>
        <v>0</v>
      </c>
      <c r="D10017" t="s">
        <v>25</v>
      </c>
      <c r="E10017">
        <v>47</v>
      </c>
      <c r="F10017">
        <v>152033</v>
      </c>
      <c r="G10017">
        <v>1727</v>
      </c>
    </row>
    <row r="10018" spans="1:7">
      <c r="A10018" s="2">
        <v>44074</v>
      </c>
      <c r="B10018" s="2">
        <f t="shared" si="312"/>
        <v>44074</v>
      </c>
      <c r="C10018" s="3">
        <f t="shared" si="313"/>
        <v>0</v>
      </c>
      <c r="D10018" t="s">
        <v>11</v>
      </c>
      <c r="E10018">
        <v>48</v>
      </c>
      <c r="F10018">
        <v>640317</v>
      </c>
      <c r="G10018">
        <v>12857</v>
      </c>
    </row>
    <row r="10019" spans="1:7">
      <c r="A10019" s="2">
        <v>44074</v>
      </c>
      <c r="B10019" s="2">
        <f t="shared" si="312"/>
        <v>44074</v>
      </c>
      <c r="C10019" s="3">
        <f t="shared" si="313"/>
        <v>0</v>
      </c>
      <c r="D10019" t="s">
        <v>13</v>
      </c>
      <c r="E10019">
        <v>49</v>
      </c>
      <c r="F10019">
        <v>52166</v>
      </c>
      <c r="G10019">
        <v>409</v>
      </c>
    </row>
    <row r="10020" spans="1:7">
      <c r="A10020" s="2">
        <v>44074</v>
      </c>
      <c r="B10020" s="2">
        <f t="shared" si="312"/>
        <v>44074</v>
      </c>
      <c r="C10020" s="3">
        <f t="shared" si="313"/>
        <v>0</v>
      </c>
      <c r="D10020" t="s">
        <v>36</v>
      </c>
      <c r="E10020">
        <v>50</v>
      </c>
      <c r="F10020">
        <v>1624</v>
      </c>
      <c r="G10020">
        <v>58</v>
      </c>
    </row>
    <row r="10021" spans="1:7">
      <c r="A10021" s="2">
        <v>44074</v>
      </c>
      <c r="B10021" s="2">
        <f t="shared" si="312"/>
        <v>44074</v>
      </c>
      <c r="C10021" s="3">
        <f t="shared" si="313"/>
        <v>0</v>
      </c>
      <c r="D10021" t="s">
        <v>56</v>
      </c>
      <c r="E10021">
        <v>78</v>
      </c>
      <c r="F10021">
        <v>1139</v>
      </c>
      <c r="G10021">
        <v>15</v>
      </c>
    </row>
    <row r="10022" spans="1:7">
      <c r="A10022" s="2">
        <v>44074</v>
      </c>
      <c r="B10022" s="2">
        <f t="shared" si="312"/>
        <v>44074</v>
      </c>
      <c r="C10022" s="3">
        <f t="shared" si="313"/>
        <v>0</v>
      </c>
      <c r="D10022" t="s">
        <v>37</v>
      </c>
      <c r="E10022">
        <v>51</v>
      </c>
      <c r="F10022">
        <v>120594</v>
      </c>
      <c r="G10022">
        <v>2580</v>
      </c>
    </row>
    <row r="10023" spans="1:7">
      <c r="A10023" s="2">
        <v>44074</v>
      </c>
      <c r="B10023" s="2">
        <f t="shared" si="312"/>
        <v>44074</v>
      </c>
      <c r="C10023" s="3">
        <f t="shared" si="313"/>
        <v>0</v>
      </c>
      <c r="D10023" t="s">
        <v>5</v>
      </c>
      <c r="E10023">
        <v>53</v>
      </c>
      <c r="F10023">
        <v>77718</v>
      </c>
      <c r="G10023">
        <v>2002</v>
      </c>
    </row>
    <row r="10024" spans="1:7">
      <c r="A10024" s="2">
        <v>44074</v>
      </c>
      <c r="B10024" s="2">
        <f t="shared" si="312"/>
        <v>44074</v>
      </c>
      <c r="C10024" s="3">
        <f t="shared" si="313"/>
        <v>0</v>
      </c>
      <c r="D10024" t="s">
        <v>58</v>
      </c>
      <c r="E10024">
        <v>54</v>
      </c>
      <c r="F10024">
        <v>10250</v>
      </c>
      <c r="G10024">
        <v>214</v>
      </c>
    </row>
    <row r="10025" spans="1:7">
      <c r="A10025" s="2">
        <v>44074</v>
      </c>
      <c r="B10025" s="2">
        <f t="shared" si="312"/>
        <v>44074</v>
      </c>
      <c r="C10025" s="3">
        <f t="shared" si="313"/>
        <v>0</v>
      </c>
      <c r="D10025" t="s">
        <v>10</v>
      </c>
      <c r="E10025">
        <v>55</v>
      </c>
      <c r="F10025">
        <v>80733</v>
      </c>
      <c r="G10025">
        <v>1132</v>
      </c>
    </row>
    <row r="10026" spans="1:7">
      <c r="A10026" s="2">
        <v>44074</v>
      </c>
      <c r="B10026" s="2">
        <f t="shared" si="312"/>
        <v>44074</v>
      </c>
      <c r="C10026" s="3">
        <f t="shared" si="313"/>
        <v>0</v>
      </c>
      <c r="D10026" t="s">
        <v>49</v>
      </c>
      <c r="E10026">
        <v>56</v>
      </c>
      <c r="F10026">
        <v>3842</v>
      </c>
      <c r="G10026">
        <v>37</v>
      </c>
    </row>
    <row r="10027" spans="1:7">
      <c r="A10027" s="2">
        <v>44075</v>
      </c>
      <c r="B10027" s="2">
        <f t="shared" si="312"/>
        <v>44104</v>
      </c>
      <c r="C10027" s="3">
        <f t="shared" si="313"/>
        <v>1</v>
      </c>
      <c r="D10027" t="s">
        <v>52</v>
      </c>
      <c r="E10027">
        <v>1</v>
      </c>
      <c r="F10027">
        <v>127616</v>
      </c>
      <c r="G10027">
        <v>2200</v>
      </c>
    </row>
    <row r="10028" spans="1:7">
      <c r="A10028" s="2">
        <v>44075</v>
      </c>
      <c r="B10028" s="2">
        <f t="shared" si="312"/>
        <v>44104</v>
      </c>
      <c r="C10028" s="3">
        <f t="shared" si="313"/>
        <v>1</v>
      </c>
      <c r="D10028" t="s">
        <v>50</v>
      </c>
      <c r="E10028">
        <v>2</v>
      </c>
      <c r="F10028">
        <v>6109</v>
      </c>
      <c r="G10028">
        <v>36</v>
      </c>
    </row>
    <row r="10029" spans="1:7">
      <c r="A10029" s="2">
        <v>44075</v>
      </c>
      <c r="B10029" s="2">
        <f t="shared" si="312"/>
        <v>44104</v>
      </c>
      <c r="C10029" s="3">
        <f t="shared" si="313"/>
        <v>1</v>
      </c>
      <c r="D10029" t="s">
        <v>8</v>
      </c>
      <c r="E10029">
        <v>4</v>
      </c>
      <c r="F10029">
        <v>202375</v>
      </c>
      <c r="G10029">
        <v>5048</v>
      </c>
    </row>
    <row r="10030" spans="1:7">
      <c r="A10030" s="2">
        <v>44075</v>
      </c>
      <c r="B10030" s="2">
        <f t="shared" si="312"/>
        <v>44104</v>
      </c>
      <c r="C10030" s="3">
        <f t="shared" si="313"/>
        <v>1</v>
      </c>
      <c r="D10030" t="s">
        <v>44</v>
      </c>
      <c r="E10030">
        <v>5</v>
      </c>
      <c r="F10030">
        <v>61497</v>
      </c>
      <c r="G10030">
        <v>814</v>
      </c>
    </row>
    <row r="10031" spans="1:7">
      <c r="A10031" s="2">
        <v>44075</v>
      </c>
      <c r="B10031" s="2">
        <f t="shared" si="312"/>
        <v>44104</v>
      </c>
      <c r="C10031" s="3">
        <f t="shared" si="313"/>
        <v>1</v>
      </c>
      <c r="D10031" t="s">
        <v>7</v>
      </c>
      <c r="E10031">
        <v>6</v>
      </c>
      <c r="F10031">
        <v>716628</v>
      </c>
      <c r="G10031">
        <v>13149</v>
      </c>
    </row>
    <row r="10032" spans="1:7">
      <c r="A10032" s="2">
        <v>44075</v>
      </c>
      <c r="B10032" s="2">
        <f t="shared" si="312"/>
        <v>44104</v>
      </c>
      <c r="C10032" s="3">
        <f t="shared" si="313"/>
        <v>1</v>
      </c>
      <c r="D10032" t="s">
        <v>22</v>
      </c>
      <c r="E10032">
        <v>8</v>
      </c>
      <c r="F10032">
        <v>58118</v>
      </c>
      <c r="G10032">
        <v>1953</v>
      </c>
    </row>
    <row r="10033" spans="1:7">
      <c r="A10033" s="2">
        <v>44075</v>
      </c>
      <c r="B10033" s="2">
        <f t="shared" si="312"/>
        <v>44104</v>
      </c>
      <c r="C10033" s="3">
        <f t="shared" si="313"/>
        <v>1</v>
      </c>
      <c r="D10033" t="s">
        <v>38</v>
      </c>
      <c r="E10033">
        <v>9</v>
      </c>
      <c r="F10033">
        <v>53006</v>
      </c>
      <c r="G10033">
        <v>4466</v>
      </c>
    </row>
    <row r="10034" spans="1:7">
      <c r="A10034" s="2">
        <v>44075</v>
      </c>
      <c r="B10034" s="2">
        <f t="shared" si="312"/>
        <v>44104</v>
      </c>
      <c r="C10034" s="3">
        <f t="shared" si="313"/>
        <v>1</v>
      </c>
      <c r="D10034" t="s">
        <v>45</v>
      </c>
      <c r="E10034">
        <v>10</v>
      </c>
      <c r="F10034">
        <v>17535</v>
      </c>
      <c r="G10034">
        <v>605</v>
      </c>
    </row>
    <row r="10035" spans="1:7">
      <c r="A10035" s="2">
        <v>44075</v>
      </c>
      <c r="B10035" s="2">
        <f t="shared" si="312"/>
        <v>44104</v>
      </c>
      <c r="C10035" s="3">
        <f t="shared" si="313"/>
        <v>1</v>
      </c>
      <c r="D10035" t="s">
        <v>33</v>
      </c>
      <c r="E10035">
        <v>11</v>
      </c>
      <c r="F10035">
        <v>14049</v>
      </c>
      <c r="G10035">
        <v>607</v>
      </c>
    </row>
    <row r="10036" spans="1:7">
      <c r="A10036" s="2">
        <v>44075</v>
      </c>
      <c r="B10036" s="2">
        <f t="shared" si="312"/>
        <v>44104</v>
      </c>
      <c r="C10036" s="3">
        <f t="shared" si="313"/>
        <v>1</v>
      </c>
      <c r="D10036" t="s">
        <v>15</v>
      </c>
      <c r="E10036">
        <v>12</v>
      </c>
      <c r="F10036">
        <v>631032</v>
      </c>
      <c r="G10036">
        <v>11373</v>
      </c>
    </row>
    <row r="10037" spans="1:7">
      <c r="A10037" s="2">
        <v>44075</v>
      </c>
      <c r="B10037" s="2">
        <f t="shared" si="312"/>
        <v>44104</v>
      </c>
      <c r="C10037" s="3">
        <f t="shared" si="313"/>
        <v>1</v>
      </c>
      <c r="D10037" t="s">
        <v>18</v>
      </c>
      <c r="E10037">
        <v>13</v>
      </c>
      <c r="F10037">
        <v>256544</v>
      </c>
      <c r="G10037">
        <v>5604</v>
      </c>
    </row>
    <row r="10038" spans="1:7">
      <c r="A10038" s="2">
        <v>44075</v>
      </c>
      <c r="B10038" s="2">
        <f t="shared" si="312"/>
        <v>44104</v>
      </c>
      <c r="C10038" s="3">
        <f t="shared" si="313"/>
        <v>1</v>
      </c>
      <c r="D10038" t="s">
        <v>57</v>
      </c>
      <c r="E10038">
        <v>66</v>
      </c>
      <c r="F10038">
        <v>2416</v>
      </c>
      <c r="G10038">
        <v>14</v>
      </c>
    </row>
    <row r="10039" spans="1:7">
      <c r="A10039" s="2">
        <v>44075</v>
      </c>
      <c r="B10039" s="2">
        <f t="shared" si="312"/>
        <v>44104</v>
      </c>
      <c r="C10039" s="3">
        <f t="shared" si="313"/>
        <v>1</v>
      </c>
      <c r="D10039" t="s">
        <v>26</v>
      </c>
      <c r="E10039">
        <v>15</v>
      </c>
      <c r="F10039">
        <v>8628</v>
      </c>
      <c r="G10039">
        <v>73</v>
      </c>
    </row>
    <row r="10040" spans="1:7">
      <c r="A10040" s="2">
        <v>44075</v>
      </c>
      <c r="B10040" s="2">
        <f t="shared" si="312"/>
        <v>44104</v>
      </c>
      <c r="C10040" s="3">
        <f t="shared" si="313"/>
        <v>1</v>
      </c>
      <c r="D10040" t="s">
        <v>53</v>
      </c>
      <c r="E10040">
        <v>16</v>
      </c>
      <c r="F10040">
        <v>32703</v>
      </c>
      <c r="G10040">
        <v>370</v>
      </c>
    </row>
    <row r="10041" spans="1:7">
      <c r="A10041" s="2">
        <v>44075</v>
      </c>
      <c r="B10041" s="2">
        <f t="shared" si="312"/>
        <v>44104</v>
      </c>
      <c r="C10041" s="3">
        <f t="shared" si="313"/>
        <v>1</v>
      </c>
      <c r="D10041" t="s">
        <v>6</v>
      </c>
      <c r="E10041">
        <v>17</v>
      </c>
      <c r="F10041">
        <v>239115</v>
      </c>
      <c r="G10041">
        <v>8299</v>
      </c>
    </row>
    <row r="10042" spans="1:7">
      <c r="A10042" s="2">
        <v>44075</v>
      </c>
      <c r="B10042" s="2">
        <f t="shared" si="312"/>
        <v>44104</v>
      </c>
      <c r="C10042" s="3">
        <f t="shared" si="313"/>
        <v>1</v>
      </c>
      <c r="D10042" t="s">
        <v>27</v>
      </c>
      <c r="E10042">
        <v>18</v>
      </c>
      <c r="F10042">
        <v>96988</v>
      </c>
      <c r="G10042">
        <v>3312</v>
      </c>
    </row>
    <row r="10043" spans="1:7">
      <c r="A10043" s="2">
        <v>44075</v>
      </c>
      <c r="B10043" s="2">
        <f t="shared" si="312"/>
        <v>44104</v>
      </c>
      <c r="C10043" s="3">
        <f t="shared" si="313"/>
        <v>1</v>
      </c>
      <c r="D10043" t="s">
        <v>39</v>
      </c>
      <c r="E10043">
        <v>19</v>
      </c>
      <c r="F10043">
        <v>65846</v>
      </c>
      <c r="G10043">
        <v>1125</v>
      </c>
    </row>
    <row r="10044" spans="1:7">
      <c r="A10044" s="2">
        <v>44075</v>
      </c>
      <c r="B10044" s="2">
        <f t="shared" si="312"/>
        <v>44104</v>
      </c>
      <c r="C10044" s="3">
        <f t="shared" si="313"/>
        <v>1</v>
      </c>
      <c r="D10044" t="s">
        <v>34</v>
      </c>
      <c r="E10044">
        <v>20</v>
      </c>
      <c r="F10044">
        <v>43491</v>
      </c>
      <c r="G10044">
        <v>454</v>
      </c>
    </row>
    <row r="10045" spans="1:7">
      <c r="A10045" s="2">
        <v>44075</v>
      </c>
      <c r="B10045" s="2">
        <f t="shared" si="312"/>
        <v>44104</v>
      </c>
      <c r="C10045" s="3">
        <f t="shared" si="313"/>
        <v>1</v>
      </c>
      <c r="D10045" t="s">
        <v>28</v>
      </c>
      <c r="E10045">
        <v>21</v>
      </c>
      <c r="F10045">
        <v>51762</v>
      </c>
      <c r="G10045">
        <v>983</v>
      </c>
    </row>
    <row r="10046" spans="1:7">
      <c r="A10046" s="2">
        <v>44075</v>
      </c>
      <c r="B10046" s="2">
        <f t="shared" si="312"/>
        <v>44104</v>
      </c>
      <c r="C10046" s="3">
        <f t="shared" si="313"/>
        <v>1</v>
      </c>
      <c r="D10046" t="s">
        <v>40</v>
      </c>
      <c r="E10046">
        <v>22</v>
      </c>
      <c r="F10046">
        <v>149583</v>
      </c>
      <c r="G10046">
        <v>4984</v>
      </c>
    </row>
    <row r="10047" spans="1:7">
      <c r="A10047" s="2">
        <v>44075</v>
      </c>
      <c r="B10047" s="2">
        <f t="shared" si="312"/>
        <v>44104</v>
      </c>
      <c r="C10047" s="3">
        <f t="shared" si="313"/>
        <v>1</v>
      </c>
      <c r="D10047" t="s">
        <v>51</v>
      </c>
      <c r="E10047">
        <v>23</v>
      </c>
      <c r="F10047">
        <v>4548</v>
      </c>
      <c r="G10047">
        <v>132</v>
      </c>
    </row>
    <row r="10048" spans="1:7">
      <c r="A10048" s="2">
        <v>44075</v>
      </c>
      <c r="B10048" s="2">
        <f t="shared" si="312"/>
        <v>44104</v>
      </c>
      <c r="C10048" s="3">
        <f t="shared" si="313"/>
        <v>1</v>
      </c>
      <c r="D10048" t="s">
        <v>23</v>
      </c>
      <c r="E10048">
        <v>24</v>
      </c>
      <c r="F10048">
        <v>109353</v>
      </c>
      <c r="G10048">
        <v>3761</v>
      </c>
    </row>
    <row r="10049" spans="1:7">
      <c r="A10049" s="2">
        <v>44075</v>
      </c>
      <c r="B10049" s="2">
        <f t="shared" si="312"/>
        <v>44104</v>
      </c>
      <c r="C10049" s="3">
        <f t="shared" si="313"/>
        <v>1</v>
      </c>
      <c r="D10049" t="s">
        <v>9</v>
      </c>
      <c r="E10049">
        <v>25</v>
      </c>
      <c r="F10049">
        <v>128888</v>
      </c>
      <c r="G10049">
        <v>9064</v>
      </c>
    </row>
    <row r="10050" spans="1:7">
      <c r="A10050" s="2">
        <v>44075</v>
      </c>
      <c r="B10050" s="2">
        <f t="shared" si="312"/>
        <v>44104</v>
      </c>
      <c r="C10050" s="3">
        <f t="shared" si="313"/>
        <v>1</v>
      </c>
      <c r="D10050" t="s">
        <v>42</v>
      </c>
      <c r="E10050">
        <v>26</v>
      </c>
      <c r="F10050">
        <v>113969</v>
      </c>
      <c r="G10050">
        <v>6770</v>
      </c>
    </row>
    <row r="10051" spans="1:7">
      <c r="A10051" s="2">
        <v>44075</v>
      </c>
      <c r="B10051" s="2">
        <f t="shared" si="312"/>
        <v>44104</v>
      </c>
      <c r="C10051" s="3">
        <f t="shared" si="313"/>
        <v>1</v>
      </c>
      <c r="D10051" t="s">
        <v>29</v>
      </c>
      <c r="E10051">
        <v>27</v>
      </c>
      <c r="F10051">
        <v>76404</v>
      </c>
      <c r="G10051">
        <v>1872</v>
      </c>
    </row>
    <row r="10052" spans="1:7">
      <c r="A10052" s="2">
        <v>44075</v>
      </c>
      <c r="B10052" s="2">
        <f t="shared" ref="B10052:B10115" si="314">EOMONTH(A10052,0)</f>
        <v>44104</v>
      </c>
      <c r="C10052" s="3">
        <f t="shared" ref="C10052:C10115" si="315">IF(A10052=B10052,0,1)</f>
        <v>1</v>
      </c>
      <c r="D10052" t="s">
        <v>46</v>
      </c>
      <c r="E10052">
        <v>28</v>
      </c>
      <c r="F10052">
        <v>83584</v>
      </c>
      <c r="G10052">
        <v>2493</v>
      </c>
    </row>
    <row r="10053" spans="1:7">
      <c r="A10053" s="2">
        <v>44075</v>
      </c>
      <c r="B10053" s="2">
        <f t="shared" si="314"/>
        <v>44104</v>
      </c>
      <c r="C10053" s="3">
        <f t="shared" si="315"/>
        <v>1</v>
      </c>
      <c r="D10053" t="s">
        <v>35</v>
      </c>
      <c r="E10053">
        <v>29</v>
      </c>
      <c r="F10053">
        <v>87414</v>
      </c>
      <c r="G10053">
        <v>1651</v>
      </c>
    </row>
    <row r="10054" spans="1:7">
      <c r="A10054" s="2">
        <v>44075</v>
      </c>
      <c r="B10054" s="2">
        <f t="shared" si="314"/>
        <v>44104</v>
      </c>
      <c r="C10054" s="3">
        <f t="shared" si="315"/>
        <v>1</v>
      </c>
      <c r="D10054" t="s">
        <v>54</v>
      </c>
      <c r="E10054">
        <v>30</v>
      </c>
      <c r="F10054">
        <v>7526</v>
      </c>
      <c r="G10054">
        <v>105</v>
      </c>
    </row>
    <row r="10055" spans="1:7">
      <c r="A10055" s="2">
        <v>44075</v>
      </c>
      <c r="B10055" s="2">
        <f t="shared" si="314"/>
        <v>44104</v>
      </c>
      <c r="C10055" s="3">
        <f t="shared" si="315"/>
        <v>1</v>
      </c>
      <c r="D10055" t="s">
        <v>12</v>
      </c>
      <c r="E10055">
        <v>31</v>
      </c>
      <c r="F10055">
        <v>34574</v>
      </c>
      <c r="G10055">
        <v>405</v>
      </c>
    </row>
    <row r="10056" spans="1:7">
      <c r="A10056" s="2">
        <v>44075</v>
      </c>
      <c r="B10056" s="2">
        <f t="shared" si="314"/>
        <v>44104</v>
      </c>
      <c r="C10056" s="3">
        <f t="shared" si="315"/>
        <v>1</v>
      </c>
      <c r="D10056" t="s">
        <v>24</v>
      </c>
      <c r="E10056">
        <v>32</v>
      </c>
      <c r="F10056">
        <v>69708</v>
      </c>
      <c r="G10056">
        <v>1313</v>
      </c>
    </row>
    <row r="10057" spans="1:7">
      <c r="A10057" s="2">
        <v>44075</v>
      </c>
      <c r="B10057" s="2">
        <f t="shared" si="314"/>
        <v>44104</v>
      </c>
      <c r="C10057" s="3">
        <f t="shared" si="315"/>
        <v>1</v>
      </c>
      <c r="D10057" t="s">
        <v>19</v>
      </c>
      <c r="E10057">
        <v>33</v>
      </c>
      <c r="F10057">
        <v>7297</v>
      </c>
      <c r="G10057">
        <v>432</v>
      </c>
    </row>
    <row r="10058" spans="1:7">
      <c r="A10058" s="2">
        <v>44075</v>
      </c>
      <c r="B10058" s="2">
        <f t="shared" si="314"/>
        <v>44104</v>
      </c>
      <c r="C10058" s="3">
        <f t="shared" si="315"/>
        <v>1</v>
      </c>
      <c r="D10058" t="s">
        <v>21</v>
      </c>
      <c r="E10058">
        <v>34</v>
      </c>
      <c r="F10058">
        <v>194070</v>
      </c>
      <c r="G10058">
        <v>15950</v>
      </c>
    </row>
    <row r="10059" spans="1:7">
      <c r="A10059" s="2">
        <v>44075</v>
      </c>
      <c r="B10059" s="2">
        <f t="shared" si="314"/>
        <v>44104</v>
      </c>
      <c r="C10059" s="3">
        <f t="shared" si="315"/>
        <v>1</v>
      </c>
      <c r="D10059" t="s">
        <v>47</v>
      </c>
      <c r="E10059">
        <v>35</v>
      </c>
      <c r="F10059">
        <v>25460</v>
      </c>
      <c r="G10059">
        <v>787</v>
      </c>
    </row>
    <row r="10060" spans="1:7">
      <c r="A10060" s="2">
        <v>44075</v>
      </c>
      <c r="B10060" s="2">
        <f t="shared" si="314"/>
        <v>44104</v>
      </c>
      <c r="C10060" s="3">
        <f t="shared" si="315"/>
        <v>1</v>
      </c>
      <c r="D10060" t="s">
        <v>16</v>
      </c>
      <c r="E10060">
        <v>36</v>
      </c>
      <c r="F10060">
        <v>440237</v>
      </c>
      <c r="G10060">
        <v>32551</v>
      </c>
    </row>
    <row r="10061" spans="1:7">
      <c r="A10061" s="2">
        <v>44075</v>
      </c>
      <c r="B10061" s="2">
        <f t="shared" si="314"/>
        <v>44104</v>
      </c>
      <c r="C10061" s="3">
        <f t="shared" si="315"/>
        <v>1</v>
      </c>
      <c r="D10061" t="s">
        <v>20</v>
      </c>
      <c r="E10061">
        <v>37</v>
      </c>
      <c r="F10061">
        <v>169966</v>
      </c>
      <c r="G10061">
        <v>2769</v>
      </c>
    </row>
    <row r="10062" spans="1:7">
      <c r="A10062" s="2">
        <v>44075</v>
      </c>
      <c r="B10062" s="2">
        <f t="shared" si="314"/>
        <v>44104</v>
      </c>
      <c r="C10062" s="3">
        <f t="shared" si="315"/>
        <v>1</v>
      </c>
      <c r="D10062" t="s">
        <v>48</v>
      </c>
      <c r="E10062">
        <v>38</v>
      </c>
      <c r="F10062">
        <v>12004</v>
      </c>
      <c r="G10062">
        <v>149</v>
      </c>
    </row>
    <row r="10063" spans="1:7">
      <c r="A10063" s="2">
        <v>44075</v>
      </c>
      <c r="B10063" s="2">
        <f t="shared" si="314"/>
        <v>44104</v>
      </c>
      <c r="C10063" s="3">
        <f t="shared" si="315"/>
        <v>1</v>
      </c>
      <c r="D10063" t="s">
        <v>59</v>
      </c>
      <c r="E10063">
        <v>69</v>
      </c>
      <c r="F10063">
        <v>57</v>
      </c>
      <c r="G10063">
        <v>2</v>
      </c>
    </row>
    <row r="10064" spans="1:7">
      <c r="A10064" s="2">
        <v>44075</v>
      </c>
      <c r="B10064" s="2">
        <f t="shared" si="314"/>
        <v>44104</v>
      </c>
      <c r="C10064" s="3">
        <f t="shared" si="315"/>
        <v>1</v>
      </c>
      <c r="D10064" t="s">
        <v>41</v>
      </c>
      <c r="E10064">
        <v>39</v>
      </c>
      <c r="F10064">
        <v>124610</v>
      </c>
      <c r="G10064">
        <v>4165</v>
      </c>
    </row>
    <row r="10065" spans="1:7">
      <c r="A10065" s="2">
        <v>44075</v>
      </c>
      <c r="B10065" s="2">
        <f t="shared" si="314"/>
        <v>44104</v>
      </c>
      <c r="C10065" s="3">
        <f t="shared" si="315"/>
        <v>1</v>
      </c>
      <c r="D10065" t="s">
        <v>30</v>
      </c>
      <c r="E10065">
        <v>40</v>
      </c>
      <c r="F10065">
        <v>59399</v>
      </c>
      <c r="G10065">
        <v>809</v>
      </c>
    </row>
    <row r="10066" spans="1:7">
      <c r="A10066" s="2">
        <v>44075</v>
      </c>
      <c r="B10066" s="2">
        <f t="shared" si="314"/>
        <v>44104</v>
      </c>
      <c r="C10066" s="3">
        <f t="shared" si="315"/>
        <v>1</v>
      </c>
      <c r="D10066" t="s">
        <v>14</v>
      </c>
      <c r="E10066">
        <v>41</v>
      </c>
      <c r="F10066">
        <v>26958</v>
      </c>
      <c r="G10066">
        <v>467</v>
      </c>
    </row>
    <row r="10067" spans="1:7">
      <c r="A10067" s="2">
        <v>44075</v>
      </c>
      <c r="B10067" s="2">
        <f t="shared" si="314"/>
        <v>44104</v>
      </c>
      <c r="C10067" s="3">
        <f t="shared" si="315"/>
        <v>1</v>
      </c>
      <c r="D10067" t="s">
        <v>31</v>
      </c>
      <c r="E10067">
        <v>42</v>
      </c>
      <c r="F10067">
        <v>139591</v>
      </c>
      <c r="G10067">
        <v>7764</v>
      </c>
    </row>
    <row r="10068" spans="1:7">
      <c r="A10068" s="2">
        <v>44075</v>
      </c>
      <c r="B10068" s="2">
        <f t="shared" si="314"/>
        <v>44104</v>
      </c>
      <c r="C10068" s="3">
        <f t="shared" si="315"/>
        <v>1</v>
      </c>
      <c r="D10068" t="s">
        <v>55</v>
      </c>
      <c r="E10068">
        <v>72</v>
      </c>
      <c r="F10068">
        <v>33421</v>
      </c>
      <c r="G10068">
        <v>435</v>
      </c>
    </row>
    <row r="10069" spans="1:7">
      <c r="A10069" s="2">
        <v>44075</v>
      </c>
      <c r="B10069" s="2">
        <f t="shared" si="314"/>
        <v>44104</v>
      </c>
      <c r="C10069" s="3">
        <f t="shared" si="315"/>
        <v>1</v>
      </c>
      <c r="D10069" t="s">
        <v>17</v>
      </c>
      <c r="E10069">
        <v>44</v>
      </c>
      <c r="F10069">
        <v>22002</v>
      </c>
      <c r="G10069">
        <v>1050</v>
      </c>
    </row>
    <row r="10070" spans="1:7">
      <c r="A10070" s="2">
        <v>44075</v>
      </c>
      <c r="B10070" s="2">
        <f t="shared" si="314"/>
        <v>44104</v>
      </c>
      <c r="C10070" s="3">
        <f t="shared" si="315"/>
        <v>1</v>
      </c>
      <c r="D10070" t="s">
        <v>32</v>
      </c>
      <c r="E10070">
        <v>45</v>
      </c>
      <c r="F10070">
        <v>119846</v>
      </c>
      <c r="G10070">
        <v>2757</v>
      </c>
    </row>
    <row r="10071" spans="1:7">
      <c r="A10071" s="2">
        <v>44075</v>
      </c>
      <c r="B10071" s="2">
        <f t="shared" si="314"/>
        <v>44104</v>
      </c>
      <c r="C10071" s="3">
        <f t="shared" si="315"/>
        <v>1</v>
      </c>
      <c r="D10071" t="s">
        <v>43</v>
      </c>
      <c r="E10071">
        <v>46</v>
      </c>
      <c r="F10071">
        <v>13749</v>
      </c>
      <c r="G10071">
        <v>167</v>
      </c>
    </row>
    <row r="10072" spans="1:7">
      <c r="A10072" s="2">
        <v>44075</v>
      </c>
      <c r="B10072" s="2">
        <f t="shared" si="314"/>
        <v>44104</v>
      </c>
      <c r="C10072" s="3">
        <f t="shared" si="315"/>
        <v>1</v>
      </c>
      <c r="D10072" t="s">
        <v>25</v>
      </c>
      <c r="E10072">
        <v>47</v>
      </c>
      <c r="F10072">
        <v>153274</v>
      </c>
      <c r="G10072">
        <v>1753</v>
      </c>
    </row>
    <row r="10073" spans="1:7">
      <c r="A10073" s="2">
        <v>44075</v>
      </c>
      <c r="B10073" s="2">
        <f t="shared" si="314"/>
        <v>44104</v>
      </c>
      <c r="C10073" s="3">
        <f t="shared" si="315"/>
        <v>1</v>
      </c>
      <c r="D10073" t="s">
        <v>11</v>
      </c>
      <c r="E10073">
        <v>48</v>
      </c>
      <c r="F10073">
        <v>645534</v>
      </c>
      <c r="G10073">
        <v>13004</v>
      </c>
    </row>
    <row r="10074" spans="1:7">
      <c r="A10074" s="2">
        <v>44075</v>
      </c>
      <c r="B10074" s="2">
        <f t="shared" si="314"/>
        <v>44104</v>
      </c>
      <c r="C10074" s="3">
        <f t="shared" si="315"/>
        <v>1</v>
      </c>
      <c r="D10074" t="s">
        <v>13</v>
      </c>
      <c r="E10074">
        <v>49</v>
      </c>
      <c r="F10074">
        <v>52505</v>
      </c>
      <c r="G10074">
        <v>410</v>
      </c>
    </row>
    <row r="10075" spans="1:7">
      <c r="A10075" s="2">
        <v>44075</v>
      </c>
      <c r="B10075" s="2">
        <f t="shared" si="314"/>
        <v>44104</v>
      </c>
      <c r="C10075" s="3">
        <f t="shared" si="315"/>
        <v>1</v>
      </c>
      <c r="D10075" t="s">
        <v>36</v>
      </c>
      <c r="E10075">
        <v>50</v>
      </c>
      <c r="F10075">
        <v>1635</v>
      </c>
      <c r="G10075">
        <v>58</v>
      </c>
    </row>
    <row r="10076" spans="1:7">
      <c r="A10076" s="2">
        <v>44075</v>
      </c>
      <c r="B10076" s="2">
        <f t="shared" si="314"/>
        <v>44104</v>
      </c>
      <c r="C10076" s="3">
        <f t="shared" si="315"/>
        <v>1</v>
      </c>
      <c r="D10076" t="s">
        <v>56</v>
      </c>
      <c r="E10076">
        <v>78</v>
      </c>
      <c r="F10076">
        <v>1143</v>
      </c>
      <c r="G10076">
        <v>15</v>
      </c>
    </row>
    <row r="10077" spans="1:7">
      <c r="A10077" s="2">
        <v>44075</v>
      </c>
      <c r="B10077" s="2">
        <f t="shared" si="314"/>
        <v>44104</v>
      </c>
      <c r="C10077" s="3">
        <f t="shared" si="315"/>
        <v>1</v>
      </c>
      <c r="D10077" t="s">
        <v>37</v>
      </c>
      <c r="E10077">
        <v>51</v>
      </c>
      <c r="F10077">
        <v>121615</v>
      </c>
      <c r="G10077">
        <v>2612</v>
      </c>
    </row>
    <row r="10078" spans="1:7">
      <c r="A10078" s="2">
        <v>44075</v>
      </c>
      <c r="B10078" s="2">
        <f t="shared" si="314"/>
        <v>44104</v>
      </c>
      <c r="C10078" s="3">
        <f t="shared" si="315"/>
        <v>1</v>
      </c>
      <c r="D10078" t="s">
        <v>5</v>
      </c>
      <c r="E10078">
        <v>53</v>
      </c>
      <c r="F10078">
        <v>78061</v>
      </c>
      <c r="G10078">
        <v>2018</v>
      </c>
    </row>
    <row r="10079" spans="1:7">
      <c r="A10079" s="2">
        <v>44075</v>
      </c>
      <c r="B10079" s="2">
        <f t="shared" si="314"/>
        <v>44104</v>
      </c>
      <c r="C10079" s="3">
        <f t="shared" si="315"/>
        <v>1</v>
      </c>
      <c r="D10079" t="s">
        <v>58</v>
      </c>
      <c r="E10079">
        <v>54</v>
      </c>
      <c r="F10079">
        <v>10507</v>
      </c>
      <c r="G10079">
        <v>222</v>
      </c>
    </row>
    <row r="10080" spans="1:7">
      <c r="A10080" s="2">
        <v>44075</v>
      </c>
      <c r="B10080" s="2">
        <f t="shared" si="314"/>
        <v>44104</v>
      </c>
      <c r="C10080" s="3">
        <f t="shared" si="315"/>
        <v>1</v>
      </c>
      <c r="D10080" t="s">
        <v>10</v>
      </c>
      <c r="E10080">
        <v>55</v>
      </c>
      <c r="F10080">
        <v>81688</v>
      </c>
      <c r="G10080">
        <v>1141</v>
      </c>
    </row>
    <row r="10081" spans="1:7">
      <c r="A10081" s="2">
        <v>44075</v>
      </c>
      <c r="B10081" s="2">
        <f t="shared" si="314"/>
        <v>44104</v>
      </c>
      <c r="C10081" s="3">
        <f t="shared" si="315"/>
        <v>1</v>
      </c>
      <c r="D10081" t="s">
        <v>49</v>
      </c>
      <c r="E10081">
        <v>56</v>
      </c>
      <c r="F10081">
        <v>3866</v>
      </c>
      <c r="G10081">
        <v>41</v>
      </c>
    </row>
    <row r="10082" spans="1:7">
      <c r="A10082" s="2">
        <v>44076</v>
      </c>
      <c r="B10082" s="2">
        <f t="shared" si="314"/>
        <v>44104</v>
      </c>
      <c r="C10082" s="3">
        <f t="shared" si="315"/>
        <v>1</v>
      </c>
      <c r="D10082" t="s">
        <v>52</v>
      </c>
      <c r="E10082">
        <v>1</v>
      </c>
      <c r="F10082">
        <v>128239</v>
      </c>
      <c r="G10082">
        <v>2217</v>
      </c>
    </row>
    <row r="10083" spans="1:7">
      <c r="A10083" s="2">
        <v>44076</v>
      </c>
      <c r="B10083" s="2">
        <f t="shared" si="314"/>
        <v>44104</v>
      </c>
      <c r="C10083" s="3">
        <f t="shared" si="315"/>
        <v>1</v>
      </c>
      <c r="D10083" t="s">
        <v>50</v>
      </c>
      <c r="E10083">
        <v>2</v>
      </c>
      <c r="F10083">
        <v>6181</v>
      </c>
      <c r="G10083">
        <v>36</v>
      </c>
    </row>
    <row r="10084" spans="1:7">
      <c r="A10084" s="2">
        <v>44076</v>
      </c>
      <c r="B10084" s="2">
        <f t="shared" si="314"/>
        <v>44104</v>
      </c>
      <c r="C10084" s="3">
        <f t="shared" si="315"/>
        <v>1</v>
      </c>
      <c r="D10084" t="s">
        <v>8</v>
      </c>
      <c r="E10084">
        <v>4</v>
      </c>
      <c r="F10084">
        <v>202898</v>
      </c>
      <c r="G10084">
        <v>5070</v>
      </c>
    </row>
    <row r="10085" spans="1:7">
      <c r="A10085" s="2">
        <v>44076</v>
      </c>
      <c r="B10085" s="2">
        <f t="shared" si="314"/>
        <v>44104</v>
      </c>
      <c r="C10085" s="3">
        <f t="shared" si="315"/>
        <v>1</v>
      </c>
      <c r="D10085" t="s">
        <v>44</v>
      </c>
      <c r="E10085">
        <v>5</v>
      </c>
      <c r="F10085">
        <v>62112</v>
      </c>
      <c r="G10085">
        <v>841</v>
      </c>
    </row>
    <row r="10086" spans="1:7">
      <c r="A10086" s="2">
        <v>44076</v>
      </c>
      <c r="B10086" s="2">
        <f t="shared" si="314"/>
        <v>44104</v>
      </c>
      <c r="C10086" s="3">
        <f t="shared" si="315"/>
        <v>1</v>
      </c>
      <c r="D10086" t="s">
        <v>7</v>
      </c>
      <c r="E10086">
        <v>6</v>
      </c>
      <c r="F10086">
        <v>722035</v>
      </c>
      <c r="G10086">
        <v>13330</v>
      </c>
    </row>
    <row r="10087" spans="1:7">
      <c r="A10087" s="2">
        <v>44076</v>
      </c>
      <c r="B10087" s="2">
        <f t="shared" si="314"/>
        <v>44104</v>
      </c>
      <c r="C10087" s="3">
        <f t="shared" si="315"/>
        <v>1</v>
      </c>
      <c r="D10087" t="s">
        <v>22</v>
      </c>
      <c r="E10087">
        <v>8</v>
      </c>
      <c r="F10087">
        <v>58392</v>
      </c>
      <c r="G10087">
        <v>1960</v>
      </c>
    </row>
    <row r="10088" spans="1:7">
      <c r="A10088" s="2">
        <v>44076</v>
      </c>
      <c r="B10088" s="2">
        <f t="shared" si="314"/>
        <v>44104</v>
      </c>
      <c r="C10088" s="3">
        <f t="shared" si="315"/>
        <v>1</v>
      </c>
      <c r="D10088" t="s">
        <v>38</v>
      </c>
      <c r="E10088">
        <v>9</v>
      </c>
      <c r="F10088">
        <v>53108</v>
      </c>
      <c r="G10088">
        <v>4467</v>
      </c>
    </row>
    <row r="10089" spans="1:7">
      <c r="A10089" s="2">
        <v>44076</v>
      </c>
      <c r="B10089" s="2">
        <f t="shared" si="314"/>
        <v>44104</v>
      </c>
      <c r="C10089" s="3">
        <f t="shared" si="315"/>
        <v>1</v>
      </c>
      <c r="D10089" t="s">
        <v>45</v>
      </c>
      <c r="E10089">
        <v>10</v>
      </c>
      <c r="F10089">
        <v>17549</v>
      </c>
      <c r="G10089">
        <v>606</v>
      </c>
    </row>
    <row r="10090" spans="1:7">
      <c r="A10090" s="2">
        <v>44076</v>
      </c>
      <c r="B10090" s="2">
        <f t="shared" si="314"/>
        <v>44104</v>
      </c>
      <c r="C10090" s="3">
        <f t="shared" si="315"/>
        <v>1</v>
      </c>
      <c r="D10090" t="s">
        <v>33</v>
      </c>
      <c r="E10090">
        <v>11</v>
      </c>
      <c r="F10090">
        <v>14077</v>
      </c>
      <c r="G10090">
        <v>608</v>
      </c>
    </row>
    <row r="10091" spans="1:7">
      <c r="A10091" s="2">
        <v>44076</v>
      </c>
      <c r="B10091" s="2">
        <f t="shared" si="314"/>
        <v>44104</v>
      </c>
      <c r="C10091" s="3">
        <f t="shared" si="315"/>
        <v>1</v>
      </c>
      <c r="D10091" t="s">
        <v>15</v>
      </c>
      <c r="E10091">
        <v>12</v>
      </c>
      <c r="F10091">
        <v>633434</v>
      </c>
      <c r="G10091">
        <v>11500</v>
      </c>
    </row>
    <row r="10092" spans="1:7">
      <c r="A10092" s="2">
        <v>44076</v>
      </c>
      <c r="B10092" s="2">
        <f t="shared" si="314"/>
        <v>44104</v>
      </c>
      <c r="C10092" s="3">
        <f t="shared" si="315"/>
        <v>1</v>
      </c>
      <c r="D10092" t="s">
        <v>18</v>
      </c>
      <c r="E10092">
        <v>13</v>
      </c>
      <c r="F10092">
        <v>258482</v>
      </c>
      <c r="G10092">
        <v>5665</v>
      </c>
    </row>
    <row r="10093" spans="1:7">
      <c r="A10093" s="2">
        <v>44076</v>
      </c>
      <c r="B10093" s="2">
        <f t="shared" si="314"/>
        <v>44104</v>
      </c>
      <c r="C10093" s="3">
        <f t="shared" si="315"/>
        <v>1</v>
      </c>
      <c r="D10093" t="s">
        <v>57</v>
      </c>
      <c r="E10093">
        <v>66</v>
      </c>
      <c r="F10093">
        <v>2463</v>
      </c>
      <c r="G10093">
        <v>14</v>
      </c>
    </row>
    <row r="10094" spans="1:7">
      <c r="A10094" s="2">
        <v>44076</v>
      </c>
      <c r="B10094" s="2">
        <f t="shared" si="314"/>
        <v>44104</v>
      </c>
      <c r="C10094" s="3">
        <f t="shared" si="315"/>
        <v>1</v>
      </c>
      <c r="D10094" t="s">
        <v>26</v>
      </c>
      <c r="E10094">
        <v>15</v>
      </c>
      <c r="F10094">
        <v>8966</v>
      </c>
      <c r="G10094">
        <v>74</v>
      </c>
    </row>
    <row r="10095" spans="1:7">
      <c r="A10095" s="2">
        <v>44076</v>
      </c>
      <c r="B10095" s="2">
        <f t="shared" si="314"/>
        <v>44104</v>
      </c>
      <c r="C10095" s="3">
        <f t="shared" si="315"/>
        <v>1</v>
      </c>
      <c r="D10095" t="s">
        <v>53</v>
      </c>
      <c r="E10095">
        <v>16</v>
      </c>
      <c r="F10095">
        <v>33059</v>
      </c>
      <c r="G10095">
        <v>374</v>
      </c>
    </row>
    <row r="10096" spans="1:7">
      <c r="A10096" s="2">
        <v>44076</v>
      </c>
      <c r="B10096" s="2">
        <f t="shared" si="314"/>
        <v>44104</v>
      </c>
      <c r="C10096" s="3">
        <f t="shared" si="315"/>
        <v>1</v>
      </c>
      <c r="D10096" t="s">
        <v>6</v>
      </c>
      <c r="E10096">
        <v>17</v>
      </c>
      <c r="F10096">
        <v>241282</v>
      </c>
      <c r="G10096">
        <v>8322</v>
      </c>
    </row>
    <row r="10097" spans="1:7">
      <c r="A10097" s="2">
        <v>44076</v>
      </c>
      <c r="B10097" s="2">
        <f t="shared" si="314"/>
        <v>44104</v>
      </c>
      <c r="C10097" s="3">
        <f t="shared" si="315"/>
        <v>1</v>
      </c>
      <c r="D10097" t="s">
        <v>27</v>
      </c>
      <c r="E10097">
        <v>18</v>
      </c>
      <c r="F10097">
        <v>97853</v>
      </c>
      <c r="G10097">
        <v>3325</v>
      </c>
    </row>
    <row r="10098" spans="1:7">
      <c r="A10098" s="2">
        <v>44076</v>
      </c>
      <c r="B10098" s="2">
        <f t="shared" si="314"/>
        <v>44104</v>
      </c>
      <c r="C10098" s="3">
        <f t="shared" si="315"/>
        <v>1</v>
      </c>
      <c r="D10098" t="s">
        <v>39</v>
      </c>
      <c r="E10098">
        <v>19</v>
      </c>
      <c r="F10098">
        <v>66463</v>
      </c>
      <c r="G10098">
        <v>1134</v>
      </c>
    </row>
    <row r="10099" spans="1:7">
      <c r="A10099" s="2">
        <v>44076</v>
      </c>
      <c r="B10099" s="2">
        <f t="shared" si="314"/>
        <v>44104</v>
      </c>
      <c r="C10099" s="3">
        <f t="shared" si="315"/>
        <v>1</v>
      </c>
      <c r="D10099" t="s">
        <v>34</v>
      </c>
      <c r="E10099">
        <v>20</v>
      </c>
      <c r="F10099">
        <v>44529</v>
      </c>
      <c r="G10099">
        <v>458</v>
      </c>
    </row>
    <row r="10100" spans="1:7">
      <c r="A10100" s="2">
        <v>44076</v>
      </c>
      <c r="B10100" s="2">
        <f t="shared" si="314"/>
        <v>44104</v>
      </c>
      <c r="C10100" s="3">
        <f t="shared" si="315"/>
        <v>1</v>
      </c>
      <c r="D10100" t="s">
        <v>28</v>
      </c>
      <c r="E10100">
        <v>21</v>
      </c>
      <c r="F10100">
        <v>52704</v>
      </c>
      <c r="G10100">
        <v>1008</v>
      </c>
    </row>
    <row r="10101" spans="1:7">
      <c r="A10101" s="2">
        <v>44076</v>
      </c>
      <c r="B10101" s="2">
        <f t="shared" si="314"/>
        <v>44104</v>
      </c>
      <c r="C10101" s="3">
        <f t="shared" si="315"/>
        <v>1</v>
      </c>
      <c r="D10101" t="s">
        <v>40</v>
      </c>
      <c r="E10101">
        <v>22</v>
      </c>
      <c r="F10101">
        <v>150734</v>
      </c>
      <c r="G10101">
        <v>5004</v>
      </c>
    </row>
    <row r="10102" spans="1:7">
      <c r="A10102" s="2">
        <v>44076</v>
      </c>
      <c r="B10102" s="2">
        <f t="shared" si="314"/>
        <v>44104</v>
      </c>
      <c r="C10102" s="3">
        <f t="shared" si="315"/>
        <v>1</v>
      </c>
      <c r="D10102" t="s">
        <v>51</v>
      </c>
      <c r="E10102">
        <v>23</v>
      </c>
      <c r="F10102">
        <v>4567</v>
      </c>
      <c r="G10102">
        <v>133</v>
      </c>
    </row>
    <row r="10103" spans="1:7">
      <c r="A10103" s="2">
        <v>44076</v>
      </c>
      <c r="B10103" s="2">
        <f t="shared" si="314"/>
        <v>44104</v>
      </c>
      <c r="C10103" s="3">
        <f t="shared" si="315"/>
        <v>1</v>
      </c>
      <c r="D10103" t="s">
        <v>23</v>
      </c>
      <c r="E10103">
        <v>24</v>
      </c>
      <c r="F10103">
        <v>109808</v>
      </c>
      <c r="G10103">
        <v>3766</v>
      </c>
    </row>
    <row r="10104" spans="1:7">
      <c r="A10104" s="2">
        <v>44076</v>
      </c>
      <c r="B10104" s="2">
        <f t="shared" si="314"/>
        <v>44104</v>
      </c>
      <c r="C10104" s="3">
        <f t="shared" si="315"/>
        <v>1</v>
      </c>
      <c r="D10104" t="s">
        <v>9</v>
      </c>
      <c r="E10104">
        <v>25</v>
      </c>
      <c r="F10104">
        <v>121131</v>
      </c>
      <c r="G10104">
        <v>9060</v>
      </c>
    </row>
    <row r="10105" spans="1:7">
      <c r="A10105" s="2">
        <v>44076</v>
      </c>
      <c r="B10105" s="2">
        <f t="shared" si="314"/>
        <v>44104</v>
      </c>
      <c r="C10105" s="3">
        <f t="shared" si="315"/>
        <v>1</v>
      </c>
      <c r="D10105" t="s">
        <v>42</v>
      </c>
      <c r="E10105">
        <v>26</v>
      </c>
      <c r="F10105">
        <v>114603</v>
      </c>
      <c r="G10105">
        <v>6783</v>
      </c>
    </row>
    <row r="10106" spans="1:7">
      <c r="A10106" s="2">
        <v>44076</v>
      </c>
      <c r="B10106" s="2">
        <f t="shared" si="314"/>
        <v>44104</v>
      </c>
      <c r="C10106" s="3">
        <f t="shared" si="315"/>
        <v>1</v>
      </c>
      <c r="D10106" t="s">
        <v>29</v>
      </c>
      <c r="E10106">
        <v>27</v>
      </c>
      <c r="F10106">
        <v>77137</v>
      </c>
      <c r="G10106">
        <v>1882</v>
      </c>
    </row>
    <row r="10107" spans="1:7">
      <c r="A10107" s="2">
        <v>44076</v>
      </c>
      <c r="B10107" s="2">
        <f t="shared" si="314"/>
        <v>44104</v>
      </c>
      <c r="C10107" s="3">
        <f t="shared" si="315"/>
        <v>1</v>
      </c>
      <c r="D10107" t="s">
        <v>46</v>
      </c>
      <c r="E10107">
        <v>28</v>
      </c>
      <c r="F10107">
        <v>84365</v>
      </c>
      <c r="G10107">
        <v>2526</v>
      </c>
    </row>
    <row r="10108" spans="1:7">
      <c r="A10108" s="2">
        <v>44076</v>
      </c>
      <c r="B10108" s="2">
        <f t="shared" si="314"/>
        <v>44104</v>
      </c>
      <c r="C10108" s="3">
        <f t="shared" si="315"/>
        <v>1</v>
      </c>
      <c r="D10108" t="s">
        <v>35</v>
      </c>
      <c r="E10108">
        <v>29</v>
      </c>
      <c r="F10108">
        <v>88974</v>
      </c>
      <c r="G10108">
        <v>1669</v>
      </c>
    </row>
    <row r="10109" spans="1:7">
      <c r="A10109" s="2">
        <v>44076</v>
      </c>
      <c r="B10109" s="2">
        <f t="shared" si="314"/>
        <v>44104</v>
      </c>
      <c r="C10109" s="3">
        <f t="shared" si="315"/>
        <v>1</v>
      </c>
      <c r="D10109" t="s">
        <v>54</v>
      </c>
      <c r="E10109">
        <v>30</v>
      </c>
      <c r="F10109">
        <v>7715</v>
      </c>
      <c r="G10109">
        <v>109</v>
      </c>
    </row>
    <row r="10110" spans="1:7">
      <c r="A10110" s="2">
        <v>44076</v>
      </c>
      <c r="B10110" s="2">
        <f t="shared" si="314"/>
        <v>44104</v>
      </c>
      <c r="C10110" s="3">
        <f t="shared" si="315"/>
        <v>1</v>
      </c>
      <c r="D10110" t="s">
        <v>12</v>
      </c>
      <c r="E10110">
        <v>31</v>
      </c>
      <c r="F10110">
        <v>34995</v>
      </c>
      <c r="G10110">
        <v>408</v>
      </c>
    </row>
    <row r="10111" spans="1:7">
      <c r="A10111" s="2">
        <v>44076</v>
      </c>
      <c r="B10111" s="2">
        <f t="shared" si="314"/>
        <v>44104</v>
      </c>
      <c r="C10111" s="3">
        <f t="shared" si="315"/>
        <v>1</v>
      </c>
      <c r="D10111" t="s">
        <v>24</v>
      </c>
      <c r="E10111">
        <v>32</v>
      </c>
      <c r="F10111">
        <v>69927</v>
      </c>
      <c r="G10111">
        <v>1338</v>
      </c>
    </row>
    <row r="10112" spans="1:7">
      <c r="A10112" s="2">
        <v>44076</v>
      </c>
      <c r="B10112" s="2">
        <f t="shared" si="314"/>
        <v>44104</v>
      </c>
      <c r="C10112" s="3">
        <f t="shared" si="315"/>
        <v>1</v>
      </c>
      <c r="D10112" t="s">
        <v>19</v>
      </c>
      <c r="E10112">
        <v>33</v>
      </c>
      <c r="F10112">
        <v>7309</v>
      </c>
      <c r="G10112">
        <v>432</v>
      </c>
    </row>
    <row r="10113" spans="1:7">
      <c r="A10113" s="2">
        <v>44076</v>
      </c>
      <c r="B10113" s="2">
        <f t="shared" si="314"/>
        <v>44104</v>
      </c>
      <c r="C10113" s="3">
        <f t="shared" si="315"/>
        <v>1</v>
      </c>
      <c r="D10113" t="s">
        <v>21</v>
      </c>
      <c r="E10113">
        <v>34</v>
      </c>
      <c r="F10113">
        <v>194378</v>
      </c>
      <c r="G10113">
        <v>15964</v>
      </c>
    </row>
    <row r="10114" spans="1:7">
      <c r="A10114" s="2">
        <v>44076</v>
      </c>
      <c r="B10114" s="2">
        <f t="shared" si="314"/>
        <v>44104</v>
      </c>
      <c r="C10114" s="3">
        <f t="shared" si="315"/>
        <v>1</v>
      </c>
      <c r="D10114" t="s">
        <v>47</v>
      </c>
      <c r="E10114">
        <v>35</v>
      </c>
      <c r="F10114">
        <v>25612</v>
      </c>
      <c r="G10114">
        <v>790</v>
      </c>
    </row>
    <row r="10115" spans="1:7">
      <c r="A10115" s="2">
        <v>44076</v>
      </c>
      <c r="B10115" s="2">
        <f t="shared" si="314"/>
        <v>44104</v>
      </c>
      <c r="C10115" s="3">
        <f t="shared" si="315"/>
        <v>1</v>
      </c>
      <c r="D10115" t="s">
        <v>16</v>
      </c>
      <c r="E10115">
        <v>36</v>
      </c>
      <c r="F10115">
        <v>440947</v>
      </c>
      <c r="G10115">
        <v>32559</v>
      </c>
    </row>
    <row r="10116" spans="1:7">
      <c r="A10116" s="2">
        <v>44076</v>
      </c>
      <c r="B10116" s="2">
        <f t="shared" ref="B10116:B10179" si="316">EOMONTH(A10116,0)</f>
        <v>44104</v>
      </c>
      <c r="C10116" s="3">
        <f t="shared" ref="C10116:C10179" si="317">IF(A10116=B10116,0,1)</f>
        <v>1</v>
      </c>
      <c r="D10116" t="s">
        <v>20</v>
      </c>
      <c r="E10116">
        <v>37</v>
      </c>
      <c r="F10116">
        <v>171140</v>
      </c>
      <c r="G10116">
        <v>2806</v>
      </c>
    </row>
    <row r="10117" spans="1:7">
      <c r="A10117" s="2">
        <v>44076</v>
      </c>
      <c r="B10117" s="2">
        <f t="shared" si="316"/>
        <v>44104</v>
      </c>
      <c r="C10117" s="3">
        <f t="shared" si="317"/>
        <v>1</v>
      </c>
      <c r="D10117" t="s">
        <v>48</v>
      </c>
      <c r="E10117">
        <v>38</v>
      </c>
      <c r="F10117">
        <v>12271</v>
      </c>
      <c r="G10117">
        <v>152</v>
      </c>
    </row>
    <row r="10118" spans="1:7">
      <c r="A10118" s="2">
        <v>44076</v>
      </c>
      <c r="B10118" s="2">
        <f t="shared" si="316"/>
        <v>44104</v>
      </c>
      <c r="C10118" s="3">
        <f t="shared" si="317"/>
        <v>1</v>
      </c>
      <c r="D10118" t="s">
        <v>59</v>
      </c>
      <c r="E10118">
        <v>69</v>
      </c>
      <c r="F10118">
        <v>57</v>
      </c>
      <c r="G10118">
        <v>2</v>
      </c>
    </row>
    <row r="10119" spans="1:7">
      <c r="A10119" s="2">
        <v>44076</v>
      </c>
      <c r="B10119" s="2">
        <f t="shared" si="316"/>
        <v>44104</v>
      </c>
      <c r="C10119" s="3">
        <f t="shared" si="317"/>
        <v>1</v>
      </c>
      <c r="D10119" t="s">
        <v>41</v>
      </c>
      <c r="E10119">
        <v>39</v>
      </c>
      <c r="F10119">
        <v>125767</v>
      </c>
      <c r="G10119">
        <v>4176</v>
      </c>
    </row>
    <row r="10120" spans="1:7">
      <c r="A10120" s="2">
        <v>44076</v>
      </c>
      <c r="B10120" s="2">
        <f t="shared" si="316"/>
        <v>44104</v>
      </c>
      <c r="C10120" s="3">
        <f t="shared" si="317"/>
        <v>1</v>
      </c>
      <c r="D10120" t="s">
        <v>30</v>
      </c>
      <c r="E10120">
        <v>40</v>
      </c>
      <c r="F10120">
        <v>60118</v>
      </c>
      <c r="G10120">
        <v>821</v>
      </c>
    </row>
    <row r="10121" spans="1:7">
      <c r="A10121" s="2">
        <v>44076</v>
      </c>
      <c r="B10121" s="2">
        <f t="shared" si="316"/>
        <v>44104</v>
      </c>
      <c r="C10121" s="3">
        <f t="shared" si="317"/>
        <v>1</v>
      </c>
      <c r="D10121" t="s">
        <v>14</v>
      </c>
      <c r="E10121">
        <v>41</v>
      </c>
      <c r="F10121">
        <v>27085</v>
      </c>
      <c r="G10121">
        <v>473</v>
      </c>
    </row>
    <row r="10122" spans="1:7">
      <c r="A10122" s="2">
        <v>44076</v>
      </c>
      <c r="B10122" s="2">
        <f t="shared" si="316"/>
        <v>44104</v>
      </c>
      <c r="C10122" s="3">
        <f t="shared" si="317"/>
        <v>1</v>
      </c>
      <c r="D10122" t="s">
        <v>31</v>
      </c>
      <c r="E10122">
        <v>42</v>
      </c>
      <c r="F10122">
        <v>140577</v>
      </c>
      <c r="G10122">
        <v>7792</v>
      </c>
    </row>
    <row r="10123" spans="1:7">
      <c r="A10123" s="2">
        <v>44076</v>
      </c>
      <c r="B10123" s="2">
        <f t="shared" si="316"/>
        <v>44104</v>
      </c>
      <c r="C10123" s="3">
        <f t="shared" si="317"/>
        <v>1</v>
      </c>
      <c r="D10123" t="s">
        <v>55</v>
      </c>
      <c r="E10123">
        <v>72</v>
      </c>
      <c r="F10123">
        <v>34003</v>
      </c>
      <c r="G10123">
        <v>443</v>
      </c>
    </row>
    <row r="10124" spans="1:7">
      <c r="A10124" s="2">
        <v>44076</v>
      </c>
      <c r="B10124" s="2">
        <f t="shared" si="316"/>
        <v>44104</v>
      </c>
      <c r="C10124" s="3">
        <f t="shared" si="317"/>
        <v>1</v>
      </c>
      <c r="D10124" t="s">
        <v>17</v>
      </c>
      <c r="E10124">
        <v>44</v>
      </c>
      <c r="F10124">
        <v>22078</v>
      </c>
      <c r="G10124">
        <v>1051</v>
      </c>
    </row>
    <row r="10125" spans="1:7">
      <c r="A10125" s="2">
        <v>44076</v>
      </c>
      <c r="B10125" s="2">
        <f t="shared" si="316"/>
        <v>44104</v>
      </c>
      <c r="C10125" s="3">
        <f t="shared" si="317"/>
        <v>1</v>
      </c>
      <c r="D10125" t="s">
        <v>32</v>
      </c>
      <c r="E10125">
        <v>45</v>
      </c>
      <c r="F10125">
        <v>120503</v>
      </c>
      <c r="G10125">
        <v>2794</v>
      </c>
    </row>
    <row r="10126" spans="1:7">
      <c r="A10126" s="2">
        <v>44076</v>
      </c>
      <c r="B10126" s="2">
        <f t="shared" si="316"/>
        <v>44104</v>
      </c>
      <c r="C10126" s="3">
        <f t="shared" si="317"/>
        <v>1</v>
      </c>
      <c r="D10126" t="s">
        <v>43</v>
      </c>
      <c r="E10126">
        <v>46</v>
      </c>
      <c r="F10126">
        <v>14003</v>
      </c>
      <c r="G10126">
        <v>169</v>
      </c>
    </row>
    <row r="10127" spans="1:7">
      <c r="A10127" s="2">
        <v>44076</v>
      </c>
      <c r="B10127" s="2">
        <f t="shared" si="316"/>
        <v>44104</v>
      </c>
      <c r="C10127" s="3">
        <f t="shared" si="317"/>
        <v>1</v>
      </c>
      <c r="D10127" t="s">
        <v>25</v>
      </c>
      <c r="E10127">
        <v>47</v>
      </c>
      <c r="F10127">
        <v>154833</v>
      </c>
      <c r="G10127">
        <v>1768</v>
      </c>
    </row>
    <row r="10128" spans="1:7">
      <c r="A10128" s="2">
        <v>44076</v>
      </c>
      <c r="B10128" s="2">
        <f t="shared" si="316"/>
        <v>44104</v>
      </c>
      <c r="C10128" s="3">
        <f t="shared" si="317"/>
        <v>1</v>
      </c>
      <c r="D10128" t="s">
        <v>11</v>
      </c>
      <c r="E10128">
        <v>48</v>
      </c>
      <c r="F10128">
        <v>649844</v>
      </c>
      <c r="G10128">
        <v>13185</v>
      </c>
    </row>
    <row r="10129" spans="1:7">
      <c r="A10129" s="2">
        <v>44076</v>
      </c>
      <c r="B10129" s="2">
        <f t="shared" si="316"/>
        <v>44104</v>
      </c>
      <c r="C10129" s="3">
        <f t="shared" si="317"/>
        <v>1</v>
      </c>
      <c r="D10129" t="s">
        <v>13</v>
      </c>
      <c r="E10129">
        <v>49</v>
      </c>
      <c r="F10129">
        <v>52950</v>
      </c>
      <c r="G10129">
        <v>414</v>
      </c>
    </row>
    <row r="10130" spans="1:7">
      <c r="A10130" s="2">
        <v>44076</v>
      </c>
      <c r="B10130" s="2">
        <f t="shared" si="316"/>
        <v>44104</v>
      </c>
      <c r="C10130" s="3">
        <f t="shared" si="317"/>
        <v>1</v>
      </c>
      <c r="D10130" t="s">
        <v>36</v>
      </c>
      <c r="E10130">
        <v>50</v>
      </c>
      <c r="F10130">
        <v>1637</v>
      </c>
      <c r="G10130">
        <v>58</v>
      </c>
    </row>
    <row r="10131" spans="1:7">
      <c r="A10131" s="2">
        <v>44076</v>
      </c>
      <c r="B10131" s="2">
        <f t="shared" si="316"/>
        <v>44104</v>
      </c>
      <c r="C10131" s="3">
        <f t="shared" si="317"/>
        <v>1</v>
      </c>
      <c r="D10131" t="s">
        <v>56</v>
      </c>
      <c r="E10131">
        <v>78</v>
      </c>
      <c r="F10131">
        <v>1144</v>
      </c>
      <c r="G10131">
        <v>15</v>
      </c>
    </row>
    <row r="10132" spans="1:7">
      <c r="A10132" s="2">
        <v>44076</v>
      </c>
      <c r="B10132" s="2">
        <f t="shared" si="316"/>
        <v>44104</v>
      </c>
      <c r="C10132" s="3">
        <f t="shared" si="317"/>
        <v>1</v>
      </c>
      <c r="D10132" t="s">
        <v>37</v>
      </c>
      <c r="E10132">
        <v>51</v>
      </c>
      <c r="F10132">
        <v>122542</v>
      </c>
      <c r="G10132">
        <v>2641</v>
      </c>
    </row>
    <row r="10133" spans="1:7">
      <c r="A10133" s="2">
        <v>44076</v>
      </c>
      <c r="B10133" s="2">
        <f t="shared" si="316"/>
        <v>44104</v>
      </c>
      <c r="C10133" s="3">
        <f t="shared" si="317"/>
        <v>1</v>
      </c>
      <c r="D10133" t="s">
        <v>5</v>
      </c>
      <c r="E10133">
        <v>53</v>
      </c>
      <c r="F10133">
        <v>78554</v>
      </c>
      <c r="G10133">
        <v>2025</v>
      </c>
    </row>
    <row r="10134" spans="1:7">
      <c r="A10134" s="2">
        <v>44076</v>
      </c>
      <c r="B10134" s="2">
        <f t="shared" si="316"/>
        <v>44104</v>
      </c>
      <c r="C10134" s="3">
        <f t="shared" si="317"/>
        <v>1</v>
      </c>
      <c r="D10134" t="s">
        <v>58</v>
      </c>
      <c r="E10134">
        <v>54</v>
      </c>
      <c r="F10134">
        <v>10642</v>
      </c>
      <c r="G10134">
        <v>230</v>
      </c>
    </row>
    <row r="10135" spans="1:7">
      <c r="A10135" s="2">
        <v>44076</v>
      </c>
      <c r="B10135" s="2">
        <f t="shared" si="316"/>
        <v>44104</v>
      </c>
      <c r="C10135" s="3">
        <f t="shared" si="317"/>
        <v>1</v>
      </c>
      <c r="D10135" t="s">
        <v>10</v>
      </c>
      <c r="E10135">
        <v>55</v>
      </c>
      <c r="F10135">
        <v>82261</v>
      </c>
      <c r="G10135">
        <v>1151</v>
      </c>
    </row>
    <row r="10136" spans="1:7">
      <c r="A10136" s="2">
        <v>44076</v>
      </c>
      <c r="B10136" s="2">
        <f t="shared" si="316"/>
        <v>44104</v>
      </c>
      <c r="C10136" s="3">
        <f t="shared" si="317"/>
        <v>1</v>
      </c>
      <c r="D10136" t="s">
        <v>49</v>
      </c>
      <c r="E10136">
        <v>56</v>
      </c>
      <c r="F10136">
        <v>3911</v>
      </c>
      <c r="G10136">
        <v>41</v>
      </c>
    </row>
    <row r="10137" spans="1:7">
      <c r="A10137" s="2">
        <v>44077</v>
      </c>
      <c r="B10137" s="2">
        <f t="shared" si="316"/>
        <v>44104</v>
      </c>
      <c r="C10137" s="3">
        <f t="shared" si="317"/>
        <v>1</v>
      </c>
      <c r="D10137" t="s">
        <v>52</v>
      </c>
      <c r="E10137">
        <v>1</v>
      </c>
      <c r="F10137">
        <v>129285</v>
      </c>
      <c r="G10137">
        <v>2233</v>
      </c>
    </row>
    <row r="10138" spans="1:7">
      <c r="A10138" s="2">
        <v>44077</v>
      </c>
      <c r="B10138" s="2">
        <f t="shared" si="316"/>
        <v>44104</v>
      </c>
      <c r="C10138" s="3">
        <f t="shared" si="317"/>
        <v>1</v>
      </c>
      <c r="D10138" t="s">
        <v>50</v>
      </c>
      <c r="E10138">
        <v>2</v>
      </c>
      <c r="F10138">
        <v>6287</v>
      </c>
      <c r="G10138">
        <v>37</v>
      </c>
    </row>
    <row r="10139" spans="1:7">
      <c r="A10139" s="2">
        <v>44077</v>
      </c>
      <c r="B10139" s="2">
        <f t="shared" si="316"/>
        <v>44104</v>
      </c>
      <c r="C10139" s="3">
        <f t="shared" si="317"/>
        <v>1</v>
      </c>
      <c r="D10139" t="s">
        <v>8</v>
      </c>
      <c r="E10139">
        <v>4</v>
      </c>
      <c r="F10139">
        <v>203964</v>
      </c>
      <c r="G10139">
        <v>5133</v>
      </c>
    </row>
    <row r="10140" spans="1:7">
      <c r="A10140" s="2">
        <v>44077</v>
      </c>
      <c r="B10140" s="2">
        <f t="shared" si="316"/>
        <v>44104</v>
      </c>
      <c r="C10140" s="3">
        <f t="shared" si="317"/>
        <v>1</v>
      </c>
      <c r="D10140" t="s">
        <v>44</v>
      </c>
      <c r="E10140">
        <v>5</v>
      </c>
      <c r="F10140">
        <v>63504</v>
      </c>
      <c r="G10140">
        <v>861</v>
      </c>
    </row>
    <row r="10141" spans="1:7">
      <c r="A10141" s="2">
        <v>44077</v>
      </c>
      <c r="B10141" s="2">
        <f t="shared" si="316"/>
        <v>44104</v>
      </c>
      <c r="C10141" s="3">
        <f t="shared" si="317"/>
        <v>1</v>
      </c>
      <c r="D10141" t="s">
        <v>7</v>
      </c>
      <c r="E10141">
        <v>6</v>
      </c>
      <c r="F10141">
        <v>727398</v>
      </c>
      <c r="G10141">
        <v>13497</v>
      </c>
    </row>
    <row r="10142" spans="1:7">
      <c r="A10142" s="2">
        <v>44077</v>
      </c>
      <c r="B10142" s="2">
        <f t="shared" si="316"/>
        <v>44104</v>
      </c>
      <c r="C10142" s="3">
        <f t="shared" si="317"/>
        <v>1</v>
      </c>
      <c r="D10142" t="s">
        <v>22</v>
      </c>
      <c r="E10142">
        <v>8</v>
      </c>
      <c r="F10142">
        <v>58680</v>
      </c>
      <c r="G10142">
        <v>1963</v>
      </c>
    </row>
    <row r="10143" spans="1:7">
      <c r="A10143" s="2">
        <v>44077</v>
      </c>
      <c r="B10143" s="2">
        <f t="shared" si="316"/>
        <v>44104</v>
      </c>
      <c r="C10143" s="3">
        <f t="shared" si="317"/>
        <v>1</v>
      </c>
      <c r="D10143" t="s">
        <v>38</v>
      </c>
      <c r="E10143">
        <v>9</v>
      </c>
      <c r="F10143">
        <v>53209</v>
      </c>
      <c r="G10143">
        <v>4468</v>
      </c>
    </row>
    <row r="10144" spans="1:7">
      <c r="A10144" s="2">
        <v>44077</v>
      </c>
      <c r="B10144" s="2">
        <f t="shared" si="316"/>
        <v>44104</v>
      </c>
      <c r="C10144" s="3">
        <f t="shared" si="317"/>
        <v>1</v>
      </c>
      <c r="D10144" t="s">
        <v>45</v>
      </c>
      <c r="E10144">
        <v>10</v>
      </c>
      <c r="F10144">
        <v>17653</v>
      </c>
      <c r="G10144">
        <v>606</v>
      </c>
    </row>
    <row r="10145" spans="1:7">
      <c r="A10145" s="2">
        <v>44077</v>
      </c>
      <c r="B10145" s="2">
        <f t="shared" si="316"/>
        <v>44104</v>
      </c>
      <c r="C10145" s="3">
        <f t="shared" si="317"/>
        <v>1</v>
      </c>
      <c r="D10145" t="s">
        <v>33</v>
      </c>
      <c r="E10145">
        <v>11</v>
      </c>
      <c r="F10145">
        <v>14135</v>
      </c>
      <c r="G10145">
        <v>609</v>
      </c>
    </row>
    <row r="10146" spans="1:7">
      <c r="A10146" s="2">
        <v>44077</v>
      </c>
      <c r="B10146" s="2">
        <f t="shared" si="316"/>
        <v>44104</v>
      </c>
      <c r="C10146" s="3">
        <f t="shared" si="317"/>
        <v>1</v>
      </c>
      <c r="D10146" t="s">
        <v>15</v>
      </c>
      <c r="E10146">
        <v>12</v>
      </c>
      <c r="F10146">
        <v>637005</v>
      </c>
      <c r="G10146">
        <v>11649</v>
      </c>
    </row>
    <row r="10147" spans="1:7">
      <c r="A10147" s="2">
        <v>44077</v>
      </c>
      <c r="B10147" s="2">
        <f t="shared" si="316"/>
        <v>44104</v>
      </c>
      <c r="C10147" s="3">
        <f t="shared" si="317"/>
        <v>1</v>
      </c>
      <c r="D10147" t="s">
        <v>18</v>
      </c>
      <c r="E10147">
        <v>13</v>
      </c>
      <c r="F10147">
        <v>261056</v>
      </c>
      <c r="G10147">
        <v>5735</v>
      </c>
    </row>
    <row r="10148" spans="1:7">
      <c r="A10148" s="2">
        <v>44077</v>
      </c>
      <c r="B10148" s="2">
        <f t="shared" si="316"/>
        <v>44104</v>
      </c>
      <c r="C10148" s="3">
        <f t="shared" si="317"/>
        <v>1</v>
      </c>
      <c r="D10148" t="s">
        <v>57</v>
      </c>
      <c r="E10148">
        <v>66</v>
      </c>
      <c r="F10148">
        <v>2529</v>
      </c>
      <c r="G10148">
        <v>14</v>
      </c>
    </row>
    <row r="10149" spans="1:7">
      <c r="A10149" s="2">
        <v>44077</v>
      </c>
      <c r="B10149" s="2">
        <f t="shared" si="316"/>
        <v>44104</v>
      </c>
      <c r="C10149" s="3">
        <f t="shared" si="317"/>
        <v>1</v>
      </c>
      <c r="D10149" t="s">
        <v>26</v>
      </c>
      <c r="E10149">
        <v>15</v>
      </c>
      <c r="F10149">
        <v>9177</v>
      </c>
      <c r="G10149">
        <v>78</v>
      </c>
    </row>
    <row r="10150" spans="1:7">
      <c r="A10150" s="2">
        <v>44077</v>
      </c>
      <c r="B10150" s="2">
        <f t="shared" si="316"/>
        <v>44104</v>
      </c>
      <c r="C10150" s="3">
        <f t="shared" si="317"/>
        <v>1</v>
      </c>
      <c r="D10150" t="s">
        <v>53</v>
      </c>
      <c r="E10150">
        <v>16</v>
      </c>
      <c r="F10150">
        <v>33361</v>
      </c>
      <c r="G10150">
        <v>375</v>
      </c>
    </row>
    <row r="10151" spans="1:7">
      <c r="A10151" s="2">
        <v>44077</v>
      </c>
      <c r="B10151" s="2">
        <f t="shared" si="316"/>
        <v>44104</v>
      </c>
      <c r="C10151" s="3">
        <f t="shared" si="317"/>
        <v>1</v>
      </c>
      <c r="D10151" t="s">
        <v>6</v>
      </c>
      <c r="E10151">
        <v>17</v>
      </c>
      <c r="F10151">
        <v>242715</v>
      </c>
      <c r="G10151">
        <v>8347</v>
      </c>
    </row>
    <row r="10152" spans="1:7">
      <c r="A10152" s="2">
        <v>44077</v>
      </c>
      <c r="B10152" s="2">
        <f t="shared" si="316"/>
        <v>44104</v>
      </c>
      <c r="C10152" s="3">
        <f t="shared" si="317"/>
        <v>1</v>
      </c>
      <c r="D10152" t="s">
        <v>27</v>
      </c>
      <c r="E10152">
        <v>18</v>
      </c>
      <c r="F10152">
        <v>98971</v>
      </c>
      <c r="G10152">
        <v>3332</v>
      </c>
    </row>
    <row r="10153" spans="1:7">
      <c r="A10153" s="2">
        <v>44077</v>
      </c>
      <c r="B10153" s="2">
        <f t="shared" si="316"/>
        <v>44104</v>
      </c>
      <c r="C10153" s="3">
        <f t="shared" si="317"/>
        <v>1</v>
      </c>
      <c r="D10153" t="s">
        <v>39</v>
      </c>
      <c r="E10153">
        <v>19</v>
      </c>
      <c r="F10153">
        <v>67693</v>
      </c>
      <c r="G10153">
        <v>1137</v>
      </c>
    </row>
    <row r="10154" spans="1:7">
      <c r="A10154" s="2">
        <v>44077</v>
      </c>
      <c r="B10154" s="2">
        <f t="shared" si="316"/>
        <v>44104</v>
      </c>
      <c r="C10154" s="3">
        <f t="shared" si="317"/>
        <v>1</v>
      </c>
      <c r="D10154" t="s">
        <v>34</v>
      </c>
      <c r="E10154">
        <v>20</v>
      </c>
      <c r="F10154">
        <v>44755</v>
      </c>
      <c r="G10154">
        <v>475</v>
      </c>
    </row>
    <row r="10155" spans="1:7">
      <c r="A10155" s="2">
        <v>44077</v>
      </c>
      <c r="B10155" s="2">
        <f t="shared" si="316"/>
        <v>44104</v>
      </c>
      <c r="C10155" s="3">
        <f t="shared" si="317"/>
        <v>1</v>
      </c>
      <c r="D10155" t="s">
        <v>28</v>
      </c>
      <c r="E10155">
        <v>21</v>
      </c>
      <c r="F10155">
        <v>54067</v>
      </c>
      <c r="G10155">
        <v>1021</v>
      </c>
    </row>
    <row r="10156" spans="1:7">
      <c r="A10156" s="2">
        <v>44077</v>
      </c>
      <c r="B10156" s="2">
        <f t="shared" si="316"/>
        <v>44104</v>
      </c>
      <c r="C10156" s="3">
        <f t="shared" si="317"/>
        <v>1</v>
      </c>
      <c r="D10156" t="s">
        <v>40</v>
      </c>
      <c r="E10156">
        <v>22</v>
      </c>
      <c r="F10156">
        <v>151547</v>
      </c>
      <c r="G10156">
        <v>5021</v>
      </c>
    </row>
    <row r="10157" spans="1:7">
      <c r="A10157" s="2">
        <v>44077</v>
      </c>
      <c r="B10157" s="2">
        <f t="shared" si="316"/>
        <v>44104</v>
      </c>
      <c r="C10157" s="3">
        <f t="shared" si="317"/>
        <v>1</v>
      </c>
      <c r="D10157" t="s">
        <v>51</v>
      </c>
      <c r="E10157">
        <v>23</v>
      </c>
      <c r="F10157">
        <v>4617</v>
      </c>
      <c r="G10157">
        <v>133</v>
      </c>
    </row>
    <row r="10158" spans="1:7">
      <c r="A10158" s="2">
        <v>44077</v>
      </c>
      <c r="B10158" s="2">
        <f t="shared" si="316"/>
        <v>44104</v>
      </c>
      <c r="C10158" s="3">
        <f t="shared" si="317"/>
        <v>1</v>
      </c>
      <c r="D10158" t="s">
        <v>23</v>
      </c>
      <c r="E10158">
        <v>24</v>
      </c>
      <c r="F10158">
        <v>110504</v>
      </c>
      <c r="G10158">
        <v>3778</v>
      </c>
    </row>
    <row r="10159" spans="1:7">
      <c r="A10159" s="2">
        <v>44077</v>
      </c>
      <c r="B10159" s="2">
        <f t="shared" si="316"/>
        <v>44104</v>
      </c>
      <c r="C10159" s="3">
        <f t="shared" si="317"/>
        <v>1</v>
      </c>
      <c r="D10159" t="s">
        <v>9</v>
      </c>
      <c r="E10159">
        <v>25</v>
      </c>
      <c r="F10159">
        <v>121546</v>
      </c>
      <c r="G10159">
        <v>9077</v>
      </c>
    </row>
    <row r="10160" spans="1:7">
      <c r="A10160" s="2">
        <v>44077</v>
      </c>
      <c r="B10160" s="2">
        <f t="shared" si="316"/>
        <v>44104</v>
      </c>
      <c r="C10160" s="3">
        <f t="shared" si="317"/>
        <v>1</v>
      </c>
      <c r="D10160" t="s">
        <v>42</v>
      </c>
      <c r="E10160">
        <v>26</v>
      </c>
      <c r="F10160">
        <v>115393</v>
      </c>
      <c r="G10160">
        <v>6794</v>
      </c>
    </row>
    <row r="10161" spans="1:7">
      <c r="A10161" s="2">
        <v>44077</v>
      </c>
      <c r="B10161" s="2">
        <f t="shared" si="316"/>
        <v>44104</v>
      </c>
      <c r="C10161" s="3">
        <f t="shared" si="317"/>
        <v>1</v>
      </c>
      <c r="D10161" t="s">
        <v>29</v>
      </c>
      <c r="E10161">
        <v>27</v>
      </c>
      <c r="F10161">
        <v>78175</v>
      </c>
      <c r="G10161">
        <v>1889</v>
      </c>
    </row>
    <row r="10162" spans="1:7">
      <c r="A10162" s="2">
        <v>44077</v>
      </c>
      <c r="B10162" s="2">
        <f t="shared" si="316"/>
        <v>44104</v>
      </c>
      <c r="C10162" s="3">
        <f t="shared" si="317"/>
        <v>1</v>
      </c>
      <c r="D10162" t="s">
        <v>46</v>
      </c>
      <c r="E10162">
        <v>28</v>
      </c>
      <c r="F10162">
        <v>85116</v>
      </c>
      <c r="G10162">
        <v>2536</v>
      </c>
    </row>
    <row r="10163" spans="1:7">
      <c r="A10163" s="2">
        <v>44077</v>
      </c>
      <c r="B10163" s="2">
        <f t="shared" si="316"/>
        <v>44104</v>
      </c>
      <c r="C10163" s="3">
        <f t="shared" si="317"/>
        <v>1</v>
      </c>
      <c r="D10163" t="s">
        <v>35</v>
      </c>
      <c r="E10163">
        <v>29</v>
      </c>
      <c r="F10163">
        <v>90392</v>
      </c>
      <c r="G10163">
        <v>1680</v>
      </c>
    </row>
    <row r="10164" spans="1:7">
      <c r="A10164" s="2">
        <v>44077</v>
      </c>
      <c r="B10164" s="2">
        <f t="shared" si="316"/>
        <v>44104</v>
      </c>
      <c r="C10164" s="3">
        <f t="shared" si="317"/>
        <v>1</v>
      </c>
      <c r="D10164" t="s">
        <v>54</v>
      </c>
      <c r="E10164">
        <v>30</v>
      </c>
      <c r="F10164">
        <v>7903</v>
      </c>
      <c r="G10164">
        <v>111</v>
      </c>
    </row>
    <row r="10165" spans="1:7">
      <c r="A10165" s="2">
        <v>44077</v>
      </c>
      <c r="B10165" s="2">
        <f t="shared" si="316"/>
        <v>44104</v>
      </c>
      <c r="C10165" s="3">
        <f t="shared" si="317"/>
        <v>1</v>
      </c>
      <c r="D10165" t="s">
        <v>12</v>
      </c>
      <c r="E10165">
        <v>31</v>
      </c>
      <c r="F10165">
        <v>35469</v>
      </c>
      <c r="G10165">
        <v>410</v>
      </c>
    </row>
    <row r="10166" spans="1:7">
      <c r="A10166" s="2">
        <v>44077</v>
      </c>
      <c r="B10166" s="2">
        <f t="shared" si="316"/>
        <v>44104</v>
      </c>
      <c r="C10166" s="3">
        <f t="shared" si="317"/>
        <v>1</v>
      </c>
      <c r="D10166" t="s">
        <v>24</v>
      </c>
      <c r="E10166">
        <v>32</v>
      </c>
      <c r="F10166">
        <v>70319</v>
      </c>
      <c r="G10166">
        <v>1366</v>
      </c>
    </row>
    <row r="10167" spans="1:7">
      <c r="A10167" s="2">
        <v>44077</v>
      </c>
      <c r="B10167" s="2">
        <f t="shared" si="316"/>
        <v>44104</v>
      </c>
      <c r="C10167" s="3">
        <f t="shared" si="317"/>
        <v>1</v>
      </c>
      <c r="D10167" t="s">
        <v>19</v>
      </c>
      <c r="E10167">
        <v>33</v>
      </c>
      <c r="F10167">
        <v>7347</v>
      </c>
      <c r="G10167">
        <v>432</v>
      </c>
    </row>
    <row r="10168" spans="1:7">
      <c r="A10168" s="2">
        <v>44077</v>
      </c>
      <c r="B10168" s="2">
        <f t="shared" si="316"/>
        <v>44104</v>
      </c>
      <c r="C10168" s="3">
        <f t="shared" si="317"/>
        <v>1</v>
      </c>
      <c r="D10168" t="s">
        <v>21</v>
      </c>
      <c r="E10168">
        <v>34</v>
      </c>
      <c r="F10168">
        <v>194756</v>
      </c>
      <c r="G10168">
        <v>15971</v>
      </c>
    </row>
    <row r="10169" spans="1:7">
      <c r="A10169" s="2">
        <v>44077</v>
      </c>
      <c r="B10169" s="2">
        <f t="shared" si="316"/>
        <v>44104</v>
      </c>
      <c r="C10169" s="3">
        <f t="shared" si="317"/>
        <v>1</v>
      </c>
      <c r="D10169" t="s">
        <v>47</v>
      </c>
      <c r="E10169">
        <v>35</v>
      </c>
      <c r="F10169">
        <v>25812</v>
      </c>
      <c r="G10169">
        <v>791</v>
      </c>
    </row>
    <row r="10170" spans="1:7">
      <c r="A10170" s="2">
        <v>44077</v>
      </c>
      <c r="B10170" s="2">
        <f t="shared" si="316"/>
        <v>44104</v>
      </c>
      <c r="C10170" s="3">
        <f t="shared" si="317"/>
        <v>1</v>
      </c>
      <c r="D10170" t="s">
        <v>16</v>
      </c>
      <c r="E10170">
        <v>36</v>
      </c>
      <c r="F10170">
        <v>441835</v>
      </c>
      <c r="G10170">
        <v>32567</v>
      </c>
    </row>
    <row r="10171" spans="1:7">
      <c r="A10171" s="2">
        <v>44077</v>
      </c>
      <c r="B10171" s="2">
        <f t="shared" si="316"/>
        <v>44104</v>
      </c>
      <c r="C10171" s="3">
        <f t="shared" si="317"/>
        <v>1</v>
      </c>
      <c r="D10171" t="s">
        <v>20</v>
      </c>
      <c r="E10171">
        <v>37</v>
      </c>
      <c r="F10171">
        <v>172791</v>
      </c>
      <c r="G10171">
        <v>2829</v>
      </c>
    </row>
    <row r="10172" spans="1:7">
      <c r="A10172" s="2">
        <v>44077</v>
      </c>
      <c r="B10172" s="2">
        <f t="shared" si="316"/>
        <v>44104</v>
      </c>
      <c r="C10172" s="3">
        <f t="shared" si="317"/>
        <v>1</v>
      </c>
      <c r="D10172" t="s">
        <v>48</v>
      </c>
      <c r="E10172">
        <v>38</v>
      </c>
      <c r="F10172">
        <v>12633</v>
      </c>
      <c r="G10172">
        <v>154</v>
      </c>
    </row>
    <row r="10173" spans="1:7">
      <c r="A10173" s="2">
        <v>44077</v>
      </c>
      <c r="B10173" s="2">
        <f t="shared" si="316"/>
        <v>44104</v>
      </c>
      <c r="C10173" s="3">
        <f t="shared" si="317"/>
        <v>1</v>
      </c>
      <c r="D10173" t="s">
        <v>59</v>
      </c>
      <c r="E10173">
        <v>69</v>
      </c>
      <c r="F10173">
        <v>57</v>
      </c>
      <c r="G10173">
        <v>2</v>
      </c>
    </row>
    <row r="10174" spans="1:7">
      <c r="A10174" s="2">
        <v>44077</v>
      </c>
      <c r="B10174" s="2">
        <f t="shared" si="316"/>
        <v>44104</v>
      </c>
      <c r="C10174" s="3">
        <f t="shared" si="317"/>
        <v>1</v>
      </c>
      <c r="D10174" t="s">
        <v>41</v>
      </c>
      <c r="E10174">
        <v>39</v>
      </c>
      <c r="F10174">
        <v>127112</v>
      </c>
      <c r="G10174">
        <v>4226</v>
      </c>
    </row>
    <row r="10175" spans="1:7">
      <c r="A10175" s="2">
        <v>44077</v>
      </c>
      <c r="B10175" s="2">
        <f t="shared" si="316"/>
        <v>44104</v>
      </c>
      <c r="C10175" s="3">
        <f t="shared" si="317"/>
        <v>1</v>
      </c>
      <c r="D10175" t="s">
        <v>30</v>
      </c>
      <c r="E10175">
        <v>40</v>
      </c>
      <c r="F10175">
        <v>61027</v>
      </c>
      <c r="G10175">
        <v>835</v>
      </c>
    </row>
    <row r="10176" spans="1:7">
      <c r="A10176" s="2">
        <v>44077</v>
      </c>
      <c r="B10176" s="2">
        <f t="shared" si="316"/>
        <v>44104</v>
      </c>
      <c r="C10176" s="3">
        <f t="shared" si="317"/>
        <v>1</v>
      </c>
      <c r="D10176" t="s">
        <v>14</v>
      </c>
      <c r="E10176">
        <v>41</v>
      </c>
      <c r="F10176">
        <v>27356</v>
      </c>
      <c r="G10176">
        <v>475</v>
      </c>
    </row>
    <row r="10177" spans="1:7">
      <c r="A10177" s="2">
        <v>44077</v>
      </c>
      <c r="B10177" s="2">
        <f t="shared" si="316"/>
        <v>44104</v>
      </c>
      <c r="C10177" s="3">
        <f t="shared" si="317"/>
        <v>1</v>
      </c>
      <c r="D10177" t="s">
        <v>31</v>
      </c>
      <c r="E10177">
        <v>42</v>
      </c>
      <c r="F10177">
        <v>141578</v>
      </c>
      <c r="G10177">
        <v>7805</v>
      </c>
    </row>
    <row r="10178" spans="1:7">
      <c r="A10178" s="2">
        <v>44077</v>
      </c>
      <c r="B10178" s="2">
        <f t="shared" si="316"/>
        <v>44104</v>
      </c>
      <c r="C10178" s="3">
        <f t="shared" si="317"/>
        <v>1</v>
      </c>
      <c r="D10178" t="s">
        <v>55</v>
      </c>
      <c r="E10178">
        <v>72</v>
      </c>
      <c r="F10178">
        <v>34198</v>
      </c>
      <c r="G10178">
        <v>448</v>
      </c>
    </row>
    <row r="10179" spans="1:7">
      <c r="A10179" s="2">
        <v>44077</v>
      </c>
      <c r="B10179" s="2">
        <f t="shared" si="316"/>
        <v>44104</v>
      </c>
      <c r="C10179" s="3">
        <f t="shared" si="317"/>
        <v>1</v>
      </c>
      <c r="D10179" t="s">
        <v>17</v>
      </c>
      <c r="E10179">
        <v>44</v>
      </c>
      <c r="F10179">
        <v>22143</v>
      </c>
      <c r="G10179">
        <v>1055</v>
      </c>
    </row>
    <row r="10180" spans="1:7">
      <c r="A10180" s="2">
        <v>44077</v>
      </c>
      <c r="B10180" s="2">
        <f t="shared" ref="B10180:B10243" si="318">EOMONTH(A10180,0)</f>
        <v>44104</v>
      </c>
      <c r="C10180" s="3">
        <f t="shared" ref="C10180:C10243" si="319">IF(A10180=B10180,0,1)</f>
        <v>1</v>
      </c>
      <c r="D10180" t="s">
        <v>32</v>
      </c>
      <c r="E10180">
        <v>45</v>
      </c>
      <c r="F10180">
        <v>121696</v>
      </c>
      <c r="G10180">
        <v>2807</v>
      </c>
    </row>
    <row r="10181" spans="1:7">
      <c r="A10181" s="2">
        <v>44077</v>
      </c>
      <c r="B10181" s="2">
        <f t="shared" si="318"/>
        <v>44104</v>
      </c>
      <c r="C10181" s="3">
        <f t="shared" si="319"/>
        <v>1</v>
      </c>
      <c r="D10181" t="s">
        <v>43</v>
      </c>
      <c r="E10181">
        <v>46</v>
      </c>
      <c r="F10181">
        <v>14337</v>
      </c>
      <c r="G10181">
        <v>169</v>
      </c>
    </row>
    <row r="10182" spans="1:7">
      <c r="A10182" s="2">
        <v>44077</v>
      </c>
      <c r="B10182" s="2">
        <f t="shared" si="318"/>
        <v>44104</v>
      </c>
      <c r="C10182" s="3">
        <f t="shared" si="319"/>
        <v>1</v>
      </c>
      <c r="D10182" t="s">
        <v>25</v>
      </c>
      <c r="E10182">
        <v>47</v>
      </c>
      <c r="F10182">
        <v>157028</v>
      </c>
      <c r="G10182">
        <v>1791</v>
      </c>
    </row>
    <row r="10183" spans="1:7">
      <c r="A10183" s="2">
        <v>44077</v>
      </c>
      <c r="B10183" s="2">
        <f t="shared" si="318"/>
        <v>44104</v>
      </c>
      <c r="C10183" s="3">
        <f t="shared" si="319"/>
        <v>1</v>
      </c>
      <c r="D10183" t="s">
        <v>11</v>
      </c>
      <c r="E10183">
        <v>48</v>
      </c>
      <c r="F10183">
        <v>653321</v>
      </c>
      <c r="G10183">
        <v>13387</v>
      </c>
    </row>
    <row r="10184" spans="1:7">
      <c r="A10184" s="2">
        <v>44077</v>
      </c>
      <c r="B10184" s="2">
        <f t="shared" si="318"/>
        <v>44104</v>
      </c>
      <c r="C10184" s="3">
        <f t="shared" si="319"/>
        <v>1</v>
      </c>
      <c r="D10184" t="s">
        <v>13</v>
      </c>
      <c r="E10184">
        <v>49</v>
      </c>
      <c r="F10184">
        <v>53412</v>
      </c>
      <c r="G10184">
        <v>416</v>
      </c>
    </row>
    <row r="10185" spans="1:7">
      <c r="A10185" s="2">
        <v>44077</v>
      </c>
      <c r="B10185" s="2">
        <f t="shared" si="318"/>
        <v>44104</v>
      </c>
      <c r="C10185" s="3">
        <f t="shared" si="319"/>
        <v>1</v>
      </c>
      <c r="D10185" t="s">
        <v>36</v>
      </c>
      <c r="E10185">
        <v>50</v>
      </c>
      <c r="F10185">
        <v>1637</v>
      </c>
      <c r="G10185">
        <v>58</v>
      </c>
    </row>
    <row r="10186" spans="1:7">
      <c r="A10186" s="2">
        <v>44077</v>
      </c>
      <c r="B10186" s="2">
        <f t="shared" si="318"/>
        <v>44104</v>
      </c>
      <c r="C10186" s="3">
        <f t="shared" si="319"/>
        <v>1</v>
      </c>
      <c r="D10186" t="s">
        <v>56</v>
      </c>
      <c r="E10186">
        <v>78</v>
      </c>
      <c r="F10186">
        <v>1150</v>
      </c>
      <c r="G10186">
        <v>16</v>
      </c>
    </row>
    <row r="10187" spans="1:7">
      <c r="A10187" s="2">
        <v>44077</v>
      </c>
      <c r="B10187" s="2">
        <f t="shared" si="318"/>
        <v>44104</v>
      </c>
      <c r="C10187" s="3">
        <f t="shared" si="319"/>
        <v>1</v>
      </c>
      <c r="D10187" t="s">
        <v>37</v>
      </c>
      <c r="E10187">
        <v>51</v>
      </c>
      <c r="F10187">
        <v>123668</v>
      </c>
      <c r="G10187">
        <v>2652</v>
      </c>
    </row>
    <row r="10188" spans="1:7">
      <c r="A10188" s="2">
        <v>44077</v>
      </c>
      <c r="B10188" s="2">
        <f t="shared" si="318"/>
        <v>44104</v>
      </c>
      <c r="C10188" s="3">
        <f t="shared" si="319"/>
        <v>1</v>
      </c>
      <c r="D10188" t="s">
        <v>5</v>
      </c>
      <c r="E10188">
        <v>53</v>
      </c>
      <c r="F10188">
        <v>79120</v>
      </c>
      <c r="G10188">
        <v>2033</v>
      </c>
    </row>
    <row r="10189" spans="1:7">
      <c r="A10189" s="2">
        <v>44077</v>
      </c>
      <c r="B10189" s="2">
        <f t="shared" si="318"/>
        <v>44104</v>
      </c>
      <c r="C10189" s="3">
        <f t="shared" si="319"/>
        <v>1</v>
      </c>
      <c r="D10189" t="s">
        <v>58</v>
      </c>
      <c r="E10189">
        <v>54</v>
      </c>
      <c r="F10189">
        <v>10845</v>
      </c>
      <c r="G10189">
        <v>237</v>
      </c>
    </row>
    <row r="10190" spans="1:7">
      <c r="A10190" s="2">
        <v>44077</v>
      </c>
      <c r="B10190" s="2">
        <f t="shared" si="318"/>
        <v>44104</v>
      </c>
      <c r="C10190" s="3">
        <f t="shared" si="319"/>
        <v>1</v>
      </c>
      <c r="D10190" t="s">
        <v>10</v>
      </c>
      <c r="E10190">
        <v>55</v>
      </c>
      <c r="F10190">
        <v>83119</v>
      </c>
      <c r="G10190">
        <v>1155</v>
      </c>
    </row>
    <row r="10191" spans="1:7">
      <c r="A10191" s="2">
        <v>44077</v>
      </c>
      <c r="B10191" s="2">
        <f t="shared" si="318"/>
        <v>44104</v>
      </c>
      <c r="C10191" s="3">
        <f t="shared" si="319"/>
        <v>1</v>
      </c>
      <c r="D10191" t="s">
        <v>49</v>
      </c>
      <c r="E10191">
        <v>56</v>
      </c>
      <c r="F10191">
        <v>3939</v>
      </c>
      <c r="G10191">
        <v>41</v>
      </c>
    </row>
    <row r="10192" spans="1:7">
      <c r="A10192" s="2">
        <v>44078</v>
      </c>
      <c r="B10192" s="2">
        <f t="shared" si="318"/>
        <v>44104</v>
      </c>
      <c r="C10192" s="3">
        <f t="shared" si="319"/>
        <v>1</v>
      </c>
      <c r="D10192" t="s">
        <v>52</v>
      </c>
      <c r="E10192">
        <v>1</v>
      </c>
      <c r="F10192">
        <v>130393</v>
      </c>
      <c r="G10192">
        <v>2266</v>
      </c>
    </row>
    <row r="10193" spans="1:7">
      <c r="A10193" s="2">
        <v>44078</v>
      </c>
      <c r="B10193" s="2">
        <f t="shared" si="318"/>
        <v>44104</v>
      </c>
      <c r="C10193" s="3">
        <f t="shared" si="319"/>
        <v>1</v>
      </c>
      <c r="D10193" t="s">
        <v>50</v>
      </c>
      <c r="E10193">
        <v>2</v>
      </c>
      <c r="F10193">
        <v>6416</v>
      </c>
      <c r="G10193">
        <v>37</v>
      </c>
    </row>
    <row r="10194" spans="1:7">
      <c r="A10194" s="2">
        <v>44078</v>
      </c>
      <c r="B10194" s="2">
        <f t="shared" si="318"/>
        <v>44104</v>
      </c>
      <c r="C10194" s="3">
        <f t="shared" si="319"/>
        <v>1</v>
      </c>
      <c r="D10194" t="s">
        <v>8</v>
      </c>
      <c r="E10194">
        <v>4</v>
      </c>
      <c r="F10194">
        <v>204686</v>
      </c>
      <c r="G10194">
        <v>5174</v>
      </c>
    </row>
    <row r="10195" spans="1:7">
      <c r="A10195" s="2">
        <v>44078</v>
      </c>
      <c r="B10195" s="2">
        <f t="shared" si="318"/>
        <v>44104</v>
      </c>
      <c r="C10195" s="3">
        <f t="shared" si="319"/>
        <v>1</v>
      </c>
      <c r="D10195" t="s">
        <v>44</v>
      </c>
      <c r="E10195">
        <v>5</v>
      </c>
      <c r="F10195">
        <v>64678</v>
      </c>
      <c r="G10195">
        <v>873</v>
      </c>
    </row>
    <row r="10196" spans="1:7">
      <c r="A10196" s="2">
        <v>44078</v>
      </c>
      <c r="B10196" s="2">
        <f t="shared" si="318"/>
        <v>44104</v>
      </c>
      <c r="C10196" s="3">
        <f t="shared" si="319"/>
        <v>1</v>
      </c>
      <c r="D10196" t="s">
        <v>7</v>
      </c>
      <c r="E10196">
        <v>6</v>
      </c>
      <c r="F10196">
        <v>732691</v>
      </c>
      <c r="G10196">
        <v>13644</v>
      </c>
    </row>
    <row r="10197" spans="1:7">
      <c r="A10197" s="2">
        <v>44078</v>
      </c>
      <c r="B10197" s="2">
        <f t="shared" si="318"/>
        <v>44104</v>
      </c>
      <c r="C10197" s="3">
        <f t="shared" si="319"/>
        <v>1</v>
      </c>
      <c r="D10197" t="s">
        <v>22</v>
      </c>
      <c r="E10197">
        <v>8</v>
      </c>
      <c r="F10197">
        <v>59021</v>
      </c>
      <c r="G10197">
        <v>1973</v>
      </c>
    </row>
    <row r="10198" spans="1:7">
      <c r="A10198" s="2">
        <v>44078</v>
      </c>
      <c r="B10198" s="2">
        <f t="shared" si="318"/>
        <v>44104</v>
      </c>
      <c r="C10198" s="3">
        <f t="shared" si="319"/>
        <v>1</v>
      </c>
      <c r="D10198" t="s">
        <v>38</v>
      </c>
      <c r="E10198">
        <v>9</v>
      </c>
      <c r="F10198">
        <v>53365</v>
      </c>
      <c r="G10198">
        <v>4468</v>
      </c>
    </row>
    <row r="10199" spans="1:7">
      <c r="A10199" s="2">
        <v>44078</v>
      </c>
      <c r="B10199" s="2">
        <f t="shared" si="318"/>
        <v>44104</v>
      </c>
      <c r="C10199" s="3">
        <f t="shared" si="319"/>
        <v>1</v>
      </c>
      <c r="D10199" t="s">
        <v>45</v>
      </c>
      <c r="E10199">
        <v>10</v>
      </c>
      <c r="F10199">
        <v>17752</v>
      </c>
      <c r="G10199">
        <v>606</v>
      </c>
    </row>
    <row r="10200" spans="1:7">
      <c r="A10200" s="2">
        <v>44078</v>
      </c>
      <c r="B10200" s="2">
        <f t="shared" si="318"/>
        <v>44104</v>
      </c>
      <c r="C10200" s="3">
        <f t="shared" si="319"/>
        <v>1</v>
      </c>
      <c r="D10200" t="s">
        <v>33</v>
      </c>
      <c r="E10200">
        <v>11</v>
      </c>
      <c r="F10200">
        <v>14186</v>
      </c>
      <c r="G10200">
        <v>611</v>
      </c>
    </row>
    <row r="10201" spans="1:7">
      <c r="A10201" s="2">
        <v>44078</v>
      </c>
      <c r="B10201" s="2">
        <f t="shared" si="318"/>
        <v>44104</v>
      </c>
      <c r="C10201" s="3">
        <f t="shared" si="319"/>
        <v>1</v>
      </c>
      <c r="D10201" t="s">
        <v>15</v>
      </c>
      <c r="E10201">
        <v>12</v>
      </c>
      <c r="F10201">
        <v>640203</v>
      </c>
      <c r="G10201">
        <v>11749</v>
      </c>
    </row>
    <row r="10202" spans="1:7">
      <c r="A10202" s="2">
        <v>44078</v>
      </c>
      <c r="B10202" s="2">
        <f t="shared" si="318"/>
        <v>44104</v>
      </c>
      <c r="C10202" s="3">
        <f t="shared" si="319"/>
        <v>1</v>
      </c>
      <c r="D10202" t="s">
        <v>18</v>
      </c>
      <c r="E10202">
        <v>13</v>
      </c>
      <c r="F10202">
        <v>263047</v>
      </c>
      <c r="G10202">
        <v>5797</v>
      </c>
    </row>
    <row r="10203" spans="1:7">
      <c r="A10203" s="2">
        <v>44078</v>
      </c>
      <c r="B10203" s="2">
        <f t="shared" si="318"/>
        <v>44104</v>
      </c>
      <c r="C10203" s="3">
        <f t="shared" si="319"/>
        <v>1</v>
      </c>
      <c r="D10203" t="s">
        <v>57</v>
      </c>
      <c r="E10203">
        <v>66</v>
      </c>
      <c r="F10203">
        <v>2588</v>
      </c>
      <c r="G10203">
        <v>15</v>
      </c>
    </row>
    <row r="10204" spans="1:7">
      <c r="A10204" s="2">
        <v>44078</v>
      </c>
      <c r="B10204" s="2">
        <f t="shared" si="318"/>
        <v>44104</v>
      </c>
      <c r="C10204" s="3">
        <f t="shared" si="319"/>
        <v>1</v>
      </c>
      <c r="D10204" t="s">
        <v>26</v>
      </c>
      <c r="E10204">
        <v>15</v>
      </c>
      <c r="F10204">
        <v>9448</v>
      </c>
      <c r="G10204">
        <v>80</v>
      </c>
    </row>
    <row r="10205" spans="1:7">
      <c r="A10205" s="2">
        <v>44078</v>
      </c>
      <c r="B10205" s="2">
        <f t="shared" si="318"/>
        <v>44104</v>
      </c>
      <c r="C10205" s="3">
        <f t="shared" si="319"/>
        <v>1</v>
      </c>
      <c r="D10205" t="s">
        <v>53</v>
      </c>
      <c r="E10205">
        <v>16</v>
      </c>
      <c r="F10205">
        <v>33628</v>
      </c>
      <c r="G10205">
        <v>386</v>
      </c>
    </row>
    <row r="10206" spans="1:7">
      <c r="A10206" s="2">
        <v>44078</v>
      </c>
      <c r="B10206" s="2">
        <f t="shared" si="318"/>
        <v>44104</v>
      </c>
      <c r="C10206" s="3">
        <f t="shared" si="319"/>
        <v>1</v>
      </c>
      <c r="D10206" t="s">
        <v>6</v>
      </c>
      <c r="E10206">
        <v>17</v>
      </c>
      <c r="F10206">
        <v>248253</v>
      </c>
      <c r="G10206">
        <v>8386</v>
      </c>
    </row>
    <row r="10207" spans="1:7">
      <c r="A10207" s="2">
        <v>44078</v>
      </c>
      <c r="B10207" s="2">
        <f t="shared" si="318"/>
        <v>44104</v>
      </c>
      <c r="C10207" s="3">
        <f t="shared" si="319"/>
        <v>1</v>
      </c>
      <c r="D10207" t="s">
        <v>27</v>
      </c>
      <c r="E10207">
        <v>18</v>
      </c>
      <c r="F10207">
        <v>100011</v>
      </c>
      <c r="G10207">
        <v>3350</v>
      </c>
    </row>
    <row r="10208" spans="1:7">
      <c r="A10208" s="2">
        <v>44078</v>
      </c>
      <c r="B10208" s="2">
        <f t="shared" si="318"/>
        <v>44104</v>
      </c>
      <c r="C10208" s="3">
        <f t="shared" si="319"/>
        <v>1</v>
      </c>
      <c r="D10208" t="s">
        <v>39</v>
      </c>
      <c r="E10208">
        <v>19</v>
      </c>
      <c r="F10208">
        <v>68757</v>
      </c>
      <c r="G10208">
        <v>1158</v>
      </c>
    </row>
    <row r="10209" spans="1:7">
      <c r="A10209" s="2">
        <v>44078</v>
      </c>
      <c r="B10209" s="2">
        <f t="shared" si="318"/>
        <v>44104</v>
      </c>
      <c r="C10209" s="3">
        <f t="shared" si="319"/>
        <v>1</v>
      </c>
      <c r="D10209" t="s">
        <v>34</v>
      </c>
      <c r="E10209">
        <v>20</v>
      </c>
      <c r="F10209">
        <v>46049</v>
      </c>
      <c r="G10209">
        <v>481</v>
      </c>
    </row>
    <row r="10210" spans="1:7">
      <c r="A10210" s="2">
        <v>44078</v>
      </c>
      <c r="B10210" s="2">
        <f t="shared" si="318"/>
        <v>44104</v>
      </c>
      <c r="C10210" s="3">
        <f t="shared" si="319"/>
        <v>1</v>
      </c>
      <c r="D10210" t="s">
        <v>28</v>
      </c>
      <c r="E10210">
        <v>21</v>
      </c>
      <c r="F10210">
        <v>55500</v>
      </c>
      <c r="G10210">
        <v>1028</v>
      </c>
    </row>
    <row r="10211" spans="1:7">
      <c r="A10211" s="2">
        <v>44078</v>
      </c>
      <c r="B10211" s="2">
        <f t="shared" si="318"/>
        <v>44104</v>
      </c>
      <c r="C10211" s="3">
        <f t="shared" si="319"/>
        <v>1</v>
      </c>
      <c r="D10211" t="s">
        <v>40</v>
      </c>
      <c r="E10211">
        <v>22</v>
      </c>
      <c r="F10211">
        <v>152369</v>
      </c>
      <c r="G10211">
        <v>5035</v>
      </c>
    </row>
    <row r="10212" spans="1:7">
      <c r="A10212" s="2">
        <v>44078</v>
      </c>
      <c r="B10212" s="2">
        <f t="shared" si="318"/>
        <v>44104</v>
      </c>
      <c r="C10212" s="3">
        <f t="shared" si="319"/>
        <v>1</v>
      </c>
      <c r="D10212" t="s">
        <v>51</v>
      </c>
      <c r="E10212">
        <v>23</v>
      </c>
      <c r="F10212">
        <v>4632</v>
      </c>
      <c r="G10212">
        <v>134</v>
      </c>
    </row>
    <row r="10213" spans="1:7">
      <c r="A10213" s="2">
        <v>44078</v>
      </c>
      <c r="B10213" s="2">
        <f t="shared" si="318"/>
        <v>44104</v>
      </c>
      <c r="C10213" s="3">
        <f t="shared" si="319"/>
        <v>1</v>
      </c>
      <c r="D10213" t="s">
        <v>23</v>
      </c>
      <c r="E10213">
        <v>24</v>
      </c>
      <c r="F10213">
        <v>111332</v>
      </c>
      <c r="G10213">
        <v>3789</v>
      </c>
    </row>
    <row r="10214" spans="1:7">
      <c r="A10214" s="2">
        <v>44078</v>
      </c>
      <c r="B10214" s="2">
        <f t="shared" si="318"/>
        <v>44104</v>
      </c>
      <c r="C10214" s="3">
        <f t="shared" si="319"/>
        <v>1</v>
      </c>
      <c r="D10214" t="s">
        <v>9</v>
      </c>
      <c r="E10214">
        <v>25</v>
      </c>
      <c r="F10214">
        <v>121758</v>
      </c>
      <c r="G10214">
        <v>9100</v>
      </c>
    </row>
    <row r="10215" spans="1:7">
      <c r="A10215" s="2">
        <v>44078</v>
      </c>
      <c r="B10215" s="2">
        <f t="shared" si="318"/>
        <v>44104</v>
      </c>
      <c r="C10215" s="3">
        <f t="shared" si="319"/>
        <v>1</v>
      </c>
      <c r="D10215" t="s">
        <v>42</v>
      </c>
      <c r="E10215">
        <v>26</v>
      </c>
      <c r="F10215">
        <v>116470</v>
      </c>
      <c r="G10215">
        <v>6802</v>
      </c>
    </row>
    <row r="10216" spans="1:7">
      <c r="A10216" s="2">
        <v>44078</v>
      </c>
      <c r="B10216" s="2">
        <f t="shared" si="318"/>
        <v>44104</v>
      </c>
      <c r="C10216" s="3">
        <f t="shared" si="319"/>
        <v>1</v>
      </c>
      <c r="D10216" t="s">
        <v>29</v>
      </c>
      <c r="E10216">
        <v>27</v>
      </c>
      <c r="F10216">
        <v>79018</v>
      </c>
      <c r="G10216">
        <v>1899</v>
      </c>
    </row>
    <row r="10217" spans="1:7">
      <c r="A10217" s="2">
        <v>44078</v>
      </c>
      <c r="B10217" s="2">
        <f t="shared" si="318"/>
        <v>44104</v>
      </c>
      <c r="C10217" s="3">
        <f t="shared" si="319"/>
        <v>1</v>
      </c>
      <c r="D10217" t="s">
        <v>46</v>
      </c>
      <c r="E10217">
        <v>28</v>
      </c>
      <c r="F10217">
        <v>85939</v>
      </c>
      <c r="G10217">
        <v>2558</v>
      </c>
    </row>
    <row r="10218" spans="1:7">
      <c r="A10218" s="2">
        <v>44078</v>
      </c>
      <c r="B10218" s="2">
        <f t="shared" si="318"/>
        <v>44104</v>
      </c>
      <c r="C10218" s="3">
        <f t="shared" si="319"/>
        <v>1</v>
      </c>
      <c r="D10218" t="s">
        <v>35</v>
      </c>
      <c r="E10218">
        <v>29</v>
      </c>
      <c r="F10218">
        <v>91994</v>
      </c>
      <c r="G10218">
        <v>1698</v>
      </c>
    </row>
    <row r="10219" spans="1:7">
      <c r="A10219" s="2">
        <v>44078</v>
      </c>
      <c r="B10219" s="2">
        <f t="shared" si="318"/>
        <v>44104</v>
      </c>
      <c r="C10219" s="3">
        <f t="shared" si="319"/>
        <v>1</v>
      </c>
      <c r="D10219" t="s">
        <v>54</v>
      </c>
      <c r="E10219">
        <v>30</v>
      </c>
      <c r="F10219">
        <v>8046</v>
      </c>
      <c r="G10219">
        <v>114</v>
      </c>
    </row>
    <row r="10220" spans="1:7">
      <c r="A10220" s="2">
        <v>44078</v>
      </c>
      <c r="B10220" s="2">
        <f t="shared" si="318"/>
        <v>44104</v>
      </c>
      <c r="C10220" s="3">
        <f t="shared" si="319"/>
        <v>1</v>
      </c>
      <c r="D10220" t="s">
        <v>12</v>
      </c>
      <c r="E10220">
        <v>31</v>
      </c>
      <c r="F10220">
        <v>35661</v>
      </c>
      <c r="G10220">
        <v>411</v>
      </c>
    </row>
    <row r="10221" spans="1:7">
      <c r="A10221" s="2">
        <v>44078</v>
      </c>
      <c r="B10221" s="2">
        <f t="shared" si="318"/>
        <v>44104</v>
      </c>
      <c r="C10221" s="3">
        <f t="shared" si="319"/>
        <v>1</v>
      </c>
      <c r="D10221" t="s">
        <v>24</v>
      </c>
      <c r="E10221">
        <v>32</v>
      </c>
      <c r="F10221">
        <v>70783</v>
      </c>
      <c r="G10221">
        <v>1376</v>
      </c>
    </row>
    <row r="10222" spans="1:7">
      <c r="A10222" s="2">
        <v>44078</v>
      </c>
      <c r="B10222" s="2">
        <f t="shared" si="318"/>
        <v>44104</v>
      </c>
      <c r="C10222" s="3">
        <f t="shared" si="319"/>
        <v>1</v>
      </c>
      <c r="D10222" t="s">
        <v>19</v>
      </c>
      <c r="E10222">
        <v>33</v>
      </c>
      <c r="F10222">
        <v>7368</v>
      </c>
      <c r="G10222">
        <v>432</v>
      </c>
    </row>
    <row r="10223" spans="1:7">
      <c r="A10223" s="2">
        <v>44078</v>
      </c>
      <c r="B10223" s="2">
        <f t="shared" si="318"/>
        <v>44104</v>
      </c>
      <c r="C10223" s="3">
        <f t="shared" si="319"/>
        <v>1</v>
      </c>
      <c r="D10223" t="s">
        <v>21</v>
      </c>
      <c r="E10223">
        <v>34</v>
      </c>
      <c r="F10223">
        <v>195205</v>
      </c>
      <c r="G10223">
        <v>15978</v>
      </c>
    </row>
    <row r="10224" spans="1:7">
      <c r="A10224" s="2">
        <v>44078</v>
      </c>
      <c r="B10224" s="2">
        <f t="shared" si="318"/>
        <v>44104</v>
      </c>
      <c r="C10224" s="3">
        <f t="shared" si="319"/>
        <v>1</v>
      </c>
      <c r="D10224" t="s">
        <v>47</v>
      </c>
      <c r="E10224">
        <v>35</v>
      </c>
      <c r="F10224">
        <v>25902</v>
      </c>
      <c r="G10224">
        <v>794</v>
      </c>
    </row>
    <row r="10225" spans="1:7">
      <c r="A10225" s="2">
        <v>44078</v>
      </c>
      <c r="B10225" s="2">
        <f t="shared" si="318"/>
        <v>44104</v>
      </c>
      <c r="C10225" s="3">
        <f t="shared" si="319"/>
        <v>1</v>
      </c>
      <c r="D10225" t="s">
        <v>16</v>
      </c>
      <c r="E10225">
        <v>36</v>
      </c>
      <c r="F10225">
        <v>442698</v>
      </c>
      <c r="G10225">
        <v>32573</v>
      </c>
    </row>
    <row r="10226" spans="1:7">
      <c r="A10226" s="2">
        <v>44078</v>
      </c>
      <c r="B10226" s="2">
        <f t="shared" si="318"/>
        <v>44104</v>
      </c>
      <c r="C10226" s="3">
        <f t="shared" si="319"/>
        <v>1</v>
      </c>
      <c r="D10226" t="s">
        <v>20</v>
      </c>
      <c r="E10226">
        <v>37</v>
      </c>
      <c r="F10226">
        <v>174848</v>
      </c>
      <c r="G10226">
        <v>2868</v>
      </c>
    </row>
    <row r="10227" spans="1:7">
      <c r="A10227" s="2">
        <v>44078</v>
      </c>
      <c r="B10227" s="2">
        <f t="shared" si="318"/>
        <v>44104</v>
      </c>
      <c r="C10227" s="3">
        <f t="shared" si="319"/>
        <v>1</v>
      </c>
      <c r="D10227" t="s">
        <v>48</v>
      </c>
      <c r="E10227">
        <v>38</v>
      </c>
      <c r="F10227">
        <v>12977</v>
      </c>
      <c r="G10227">
        <v>154</v>
      </c>
    </row>
    <row r="10228" spans="1:7">
      <c r="A10228" s="2">
        <v>44078</v>
      </c>
      <c r="B10228" s="2">
        <f t="shared" si="318"/>
        <v>44104</v>
      </c>
      <c r="C10228" s="3">
        <f t="shared" si="319"/>
        <v>1</v>
      </c>
      <c r="D10228" t="s">
        <v>59</v>
      </c>
      <c r="E10228">
        <v>69</v>
      </c>
      <c r="F10228">
        <v>57</v>
      </c>
      <c r="G10228">
        <v>2</v>
      </c>
    </row>
    <row r="10229" spans="1:7">
      <c r="A10229" s="2">
        <v>44078</v>
      </c>
      <c r="B10229" s="2">
        <f t="shared" si="318"/>
        <v>44104</v>
      </c>
      <c r="C10229" s="3">
        <f t="shared" si="319"/>
        <v>1</v>
      </c>
      <c r="D10229" t="s">
        <v>41</v>
      </c>
      <c r="E10229">
        <v>39</v>
      </c>
      <c r="F10229">
        <v>128444</v>
      </c>
      <c r="G10229">
        <v>4248</v>
      </c>
    </row>
    <row r="10230" spans="1:7">
      <c r="A10230" s="2">
        <v>44078</v>
      </c>
      <c r="B10230" s="2">
        <f t="shared" si="318"/>
        <v>44104</v>
      </c>
      <c r="C10230" s="3">
        <f t="shared" si="319"/>
        <v>1</v>
      </c>
      <c r="D10230" t="s">
        <v>30</v>
      </c>
      <c r="E10230">
        <v>40</v>
      </c>
      <c r="F10230">
        <v>62040</v>
      </c>
      <c r="G10230">
        <v>846</v>
      </c>
    </row>
    <row r="10231" spans="1:7">
      <c r="A10231" s="2">
        <v>44078</v>
      </c>
      <c r="B10231" s="2">
        <f t="shared" si="318"/>
        <v>44104</v>
      </c>
      <c r="C10231" s="3">
        <f t="shared" si="319"/>
        <v>1</v>
      </c>
      <c r="D10231" t="s">
        <v>14</v>
      </c>
      <c r="E10231">
        <v>41</v>
      </c>
      <c r="F10231">
        <v>27605</v>
      </c>
      <c r="G10231">
        <v>481</v>
      </c>
    </row>
    <row r="10232" spans="1:7">
      <c r="A10232" s="2">
        <v>44078</v>
      </c>
      <c r="B10232" s="2">
        <f t="shared" si="318"/>
        <v>44104</v>
      </c>
      <c r="C10232" s="3">
        <f t="shared" si="319"/>
        <v>1</v>
      </c>
      <c r="D10232" t="s">
        <v>31</v>
      </c>
      <c r="E10232">
        <v>42</v>
      </c>
      <c r="F10232">
        <v>142537</v>
      </c>
      <c r="G10232">
        <v>7821</v>
      </c>
    </row>
    <row r="10233" spans="1:7">
      <c r="A10233" s="2">
        <v>44078</v>
      </c>
      <c r="B10233" s="2">
        <f t="shared" si="318"/>
        <v>44104</v>
      </c>
      <c r="C10233" s="3">
        <f t="shared" si="319"/>
        <v>1</v>
      </c>
      <c r="D10233" t="s">
        <v>55</v>
      </c>
      <c r="E10233">
        <v>72</v>
      </c>
      <c r="F10233">
        <v>34241</v>
      </c>
      <c r="G10233">
        <v>455</v>
      </c>
    </row>
    <row r="10234" spans="1:7">
      <c r="A10234" s="2">
        <v>44078</v>
      </c>
      <c r="B10234" s="2">
        <f t="shared" si="318"/>
        <v>44104</v>
      </c>
      <c r="C10234" s="3">
        <f t="shared" si="319"/>
        <v>1</v>
      </c>
      <c r="D10234" t="s">
        <v>17</v>
      </c>
      <c r="E10234">
        <v>44</v>
      </c>
      <c r="F10234">
        <v>22243</v>
      </c>
      <c r="G10234">
        <v>1055</v>
      </c>
    </row>
    <row r="10235" spans="1:7">
      <c r="A10235" s="2">
        <v>44078</v>
      </c>
      <c r="B10235" s="2">
        <f t="shared" si="318"/>
        <v>44104</v>
      </c>
      <c r="C10235" s="3">
        <f t="shared" si="319"/>
        <v>1</v>
      </c>
      <c r="D10235" t="s">
        <v>32</v>
      </c>
      <c r="E10235">
        <v>45</v>
      </c>
      <c r="F10235">
        <v>123325</v>
      </c>
      <c r="G10235">
        <v>2846</v>
      </c>
    </row>
    <row r="10236" spans="1:7">
      <c r="A10236" s="2">
        <v>44078</v>
      </c>
      <c r="B10236" s="2">
        <f t="shared" si="318"/>
        <v>44104</v>
      </c>
      <c r="C10236" s="3">
        <f t="shared" si="319"/>
        <v>1</v>
      </c>
      <c r="D10236" t="s">
        <v>43</v>
      </c>
      <c r="E10236">
        <v>46</v>
      </c>
      <c r="F10236">
        <v>14596</v>
      </c>
      <c r="G10236">
        <v>170</v>
      </c>
    </row>
    <row r="10237" spans="1:7">
      <c r="A10237" s="2">
        <v>44078</v>
      </c>
      <c r="B10237" s="2">
        <f t="shared" si="318"/>
        <v>44104</v>
      </c>
      <c r="C10237" s="3">
        <f t="shared" si="319"/>
        <v>1</v>
      </c>
      <c r="D10237" t="s">
        <v>25</v>
      </c>
      <c r="E10237">
        <v>47</v>
      </c>
      <c r="F10237">
        <v>158120</v>
      </c>
      <c r="G10237">
        <v>1813</v>
      </c>
    </row>
    <row r="10238" spans="1:7">
      <c r="A10238" s="2">
        <v>44078</v>
      </c>
      <c r="B10238" s="2">
        <f t="shared" si="318"/>
        <v>44104</v>
      </c>
      <c r="C10238" s="3">
        <f t="shared" si="319"/>
        <v>1</v>
      </c>
      <c r="D10238" t="s">
        <v>11</v>
      </c>
      <c r="E10238">
        <v>48</v>
      </c>
      <c r="F10238">
        <v>658789</v>
      </c>
      <c r="G10238">
        <v>13516</v>
      </c>
    </row>
    <row r="10239" spans="1:7">
      <c r="A10239" s="2">
        <v>44078</v>
      </c>
      <c r="B10239" s="2">
        <f t="shared" si="318"/>
        <v>44104</v>
      </c>
      <c r="C10239" s="3">
        <f t="shared" si="319"/>
        <v>1</v>
      </c>
      <c r="D10239" t="s">
        <v>13</v>
      </c>
      <c r="E10239">
        <v>49</v>
      </c>
      <c r="F10239">
        <v>53940</v>
      </c>
      <c r="G10239">
        <v>420</v>
      </c>
    </row>
    <row r="10240" spans="1:7">
      <c r="A10240" s="2">
        <v>44078</v>
      </c>
      <c r="B10240" s="2">
        <f t="shared" si="318"/>
        <v>44104</v>
      </c>
      <c r="C10240" s="3">
        <f t="shared" si="319"/>
        <v>1</v>
      </c>
      <c r="D10240" t="s">
        <v>36</v>
      </c>
      <c r="E10240">
        <v>50</v>
      </c>
      <c r="F10240">
        <v>1642</v>
      </c>
      <c r="G10240">
        <v>58</v>
      </c>
    </row>
    <row r="10241" spans="1:7">
      <c r="A10241" s="2">
        <v>44078</v>
      </c>
      <c r="B10241" s="2">
        <f t="shared" si="318"/>
        <v>44104</v>
      </c>
      <c r="C10241" s="3">
        <f t="shared" si="319"/>
        <v>1</v>
      </c>
      <c r="D10241" t="s">
        <v>56</v>
      </c>
      <c r="E10241">
        <v>78</v>
      </c>
      <c r="F10241">
        <v>1150</v>
      </c>
      <c r="G10241">
        <v>16</v>
      </c>
    </row>
    <row r="10242" spans="1:7">
      <c r="A10242" s="2">
        <v>44078</v>
      </c>
      <c r="B10242" s="2">
        <f t="shared" si="318"/>
        <v>44104</v>
      </c>
      <c r="C10242" s="3">
        <f t="shared" si="319"/>
        <v>1</v>
      </c>
      <c r="D10242" t="s">
        <v>37</v>
      </c>
      <c r="E10242">
        <v>51</v>
      </c>
      <c r="F10242">
        <v>124779</v>
      </c>
      <c r="G10242">
        <v>2662</v>
      </c>
    </row>
    <row r="10243" spans="1:7">
      <c r="A10243" s="2">
        <v>44078</v>
      </c>
      <c r="B10243" s="2">
        <f t="shared" si="318"/>
        <v>44104</v>
      </c>
      <c r="C10243" s="3">
        <f t="shared" si="319"/>
        <v>1</v>
      </c>
      <c r="D10243" t="s">
        <v>5</v>
      </c>
      <c r="E10243">
        <v>53</v>
      </c>
      <c r="F10243">
        <v>79721</v>
      </c>
      <c r="G10243">
        <v>2042</v>
      </c>
    </row>
    <row r="10244" spans="1:7">
      <c r="A10244" s="2">
        <v>44078</v>
      </c>
      <c r="B10244" s="2">
        <f t="shared" ref="B10244:B10307" si="320">EOMONTH(A10244,0)</f>
        <v>44104</v>
      </c>
      <c r="C10244" s="3">
        <f t="shared" ref="C10244:C10307" si="321">IF(A10244=B10244,0,1)</f>
        <v>1</v>
      </c>
      <c r="D10244" t="s">
        <v>58</v>
      </c>
      <c r="E10244">
        <v>54</v>
      </c>
      <c r="F10244">
        <v>11037</v>
      </c>
      <c r="G10244">
        <v>243</v>
      </c>
    </row>
    <row r="10245" spans="1:7">
      <c r="A10245" s="2">
        <v>44078</v>
      </c>
      <c r="B10245" s="2">
        <f t="shared" si="320"/>
        <v>44104</v>
      </c>
      <c r="C10245" s="3">
        <f t="shared" si="321"/>
        <v>1</v>
      </c>
      <c r="D10245" t="s">
        <v>10</v>
      </c>
      <c r="E10245">
        <v>55</v>
      </c>
      <c r="F10245">
        <v>84519</v>
      </c>
      <c r="G10245">
        <v>1164</v>
      </c>
    </row>
    <row r="10246" spans="1:7">
      <c r="A10246" s="2">
        <v>44078</v>
      </c>
      <c r="B10246" s="2">
        <f t="shared" si="320"/>
        <v>44104</v>
      </c>
      <c r="C10246" s="3">
        <f t="shared" si="321"/>
        <v>1</v>
      </c>
      <c r="D10246" t="s">
        <v>49</v>
      </c>
      <c r="E10246">
        <v>56</v>
      </c>
      <c r="F10246">
        <v>3989</v>
      </c>
      <c r="G10246">
        <v>42</v>
      </c>
    </row>
    <row r="10247" spans="1:7">
      <c r="A10247" s="2">
        <v>44079</v>
      </c>
      <c r="B10247" s="2">
        <f t="shared" si="320"/>
        <v>44104</v>
      </c>
      <c r="C10247" s="3">
        <f t="shared" si="321"/>
        <v>1</v>
      </c>
      <c r="D10247" t="s">
        <v>52</v>
      </c>
      <c r="E10247">
        <v>1</v>
      </c>
      <c r="F10247">
        <v>131803</v>
      </c>
      <c r="G10247">
        <v>2275</v>
      </c>
    </row>
    <row r="10248" spans="1:7">
      <c r="A10248" s="2">
        <v>44079</v>
      </c>
      <c r="B10248" s="2">
        <f t="shared" si="320"/>
        <v>44104</v>
      </c>
      <c r="C10248" s="3">
        <f t="shared" si="321"/>
        <v>1</v>
      </c>
      <c r="D10248" t="s">
        <v>50</v>
      </c>
      <c r="E10248">
        <v>2</v>
      </c>
      <c r="F10248">
        <v>6514</v>
      </c>
      <c r="G10248">
        <v>39</v>
      </c>
    </row>
    <row r="10249" spans="1:7">
      <c r="A10249" s="2">
        <v>44079</v>
      </c>
      <c r="B10249" s="2">
        <f t="shared" si="320"/>
        <v>44104</v>
      </c>
      <c r="C10249" s="3">
        <f t="shared" si="321"/>
        <v>1</v>
      </c>
      <c r="D10249" t="s">
        <v>8</v>
      </c>
      <c r="E10249">
        <v>4</v>
      </c>
      <c r="F10249">
        <v>205518</v>
      </c>
      <c r="G10249">
        <v>5207</v>
      </c>
    </row>
    <row r="10250" spans="1:7">
      <c r="A10250" s="2">
        <v>44079</v>
      </c>
      <c r="B10250" s="2">
        <f t="shared" si="320"/>
        <v>44104</v>
      </c>
      <c r="C10250" s="3">
        <f t="shared" si="321"/>
        <v>1</v>
      </c>
      <c r="D10250" t="s">
        <v>44</v>
      </c>
      <c r="E10250">
        <v>5</v>
      </c>
      <c r="F10250">
        <v>65226</v>
      </c>
      <c r="G10250">
        <v>882</v>
      </c>
    </row>
    <row r="10251" spans="1:7">
      <c r="A10251" s="2">
        <v>44079</v>
      </c>
      <c r="B10251" s="2">
        <f t="shared" si="320"/>
        <v>44104</v>
      </c>
      <c r="C10251" s="3">
        <f t="shared" si="321"/>
        <v>1</v>
      </c>
      <c r="D10251" t="s">
        <v>7</v>
      </c>
      <c r="E10251">
        <v>6</v>
      </c>
      <c r="F10251">
        <v>737073</v>
      </c>
      <c r="G10251">
        <v>13708</v>
      </c>
    </row>
    <row r="10252" spans="1:7">
      <c r="A10252" s="2">
        <v>44079</v>
      </c>
      <c r="B10252" s="2">
        <f t="shared" si="320"/>
        <v>44104</v>
      </c>
      <c r="C10252" s="3">
        <f t="shared" si="321"/>
        <v>1</v>
      </c>
      <c r="D10252" t="s">
        <v>22</v>
      </c>
      <c r="E10252">
        <v>8</v>
      </c>
      <c r="F10252">
        <v>59362</v>
      </c>
      <c r="G10252">
        <v>1978</v>
      </c>
    </row>
    <row r="10253" spans="1:7">
      <c r="A10253" s="2">
        <v>44079</v>
      </c>
      <c r="B10253" s="2">
        <f t="shared" si="320"/>
        <v>44104</v>
      </c>
      <c r="C10253" s="3">
        <f t="shared" si="321"/>
        <v>1</v>
      </c>
      <c r="D10253" t="s">
        <v>38</v>
      </c>
      <c r="E10253">
        <v>9</v>
      </c>
      <c r="F10253">
        <v>53365</v>
      </c>
      <c r="G10253">
        <v>4468</v>
      </c>
    </row>
    <row r="10254" spans="1:7">
      <c r="A10254" s="2">
        <v>44079</v>
      </c>
      <c r="B10254" s="2">
        <f t="shared" si="320"/>
        <v>44104</v>
      </c>
      <c r="C10254" s="3">
        <f t="shared" si="321"/>
        <v>1</v>
      </c>
      <c r="D10254" t="s">
        <v>45</v>
      </c>
      <c r="E10254">
        <v>10</v>
      </c>
      <c r="F10254">
        <v>17892</v>
      </c>
      <c r="G10254">
        <v>608</v>
      </c>
    </row>
    <row r="10255" spans="1:7">
      <c r="A10255" s="2">
        <v>44079</v>
      </c>
      <c r="B10255" s="2">
        <f t="shared" si="320"/>
        <v>44104</v>
      </c>
      <c r="C10255" s="3">
        <f t="shared" si="321"/>
        <v>1</v>
      </c>
      <c r="D10255" t="s">
        <v>33</v>
      </c>
      <c r="E10255">
        <v>11</v>
      </c>
      <c r="F10255">
        <v>14238</v>
      </c>
      <c r="G10255">
        <v>611</v>
      </c>
    </row>
    <row r="10256" spans="1:7">
      <c r="A10256" s="2">
        <v>44079</v>
      </c>
      <c r="B10256" s="2">
        <f t="shared" si="320"/>
        <v>44104</v>
      </c>
      <c r="C10256" s="3">
        <f t="shared" si="321"/>
        <v>1</v>
      </c>
      <c r="D10256" t="s">
        <v>15</v>
      </c>
      <c r="E10256">
        <v>12</v>
      </c>
      <c r="F10256">
        <v>643859</v>
      </c>
      <c r="G10256">
        <v>11810</v>
      </c>
    </row>
    <row r="10257" spans="1:7">
      <c r="A10257" s="2">
        <v>44079</v>
      </c>
      <c r="B10257" s="2">
        <f t="shared" si="320"/>
        <v>44104</v>
      </c>
      <c r="C10257" s="3">
        <f t="shared" si="321"/>
        <v>1</v>
      </c>
      <c r="D10257" t="s">
        <v>18</v>
      </c>
      <c r="E10257">
        <v>13</v>
      </c>
      <c r="F10257">
        <v>265215</v>
      </c>
      <c r="G10257">
        <v>5842</v>
      </c>
    </row>
    <row r="10258" spans="1:7">
      <c r="A10258" s="2">
        <v>44079</v>
      </c>
      <c r="B10258" s="2">
        <f t="shared" si="320"/>
        <v>44104</v>
      </c>
      <c r="C10258" s="3">
        <f t="shared" si="321"/>
        <v>1</v>
      </c>
      <c r="D10258" t="s">
        <v>57</v>
      </c>
      <c r="E10258">
        <v>66</v>
      </c>
      <c r="F10258">
        <v>2640</v>
      </c>
      <c r="G10258">
        <v>16</v>
      </c>
    </row>
    <row r="10259" spans="1:7">
      <c r="A10259" s="2">
        <v>44079</v>
      </c>
      <c r="B10259" s="2">
        <f t="shared" si="320"/>
        <v>44104</v>
      </c>
      <c r="C10259" s="3">
        <f t="shared" si="321"/>
        <v>1</v>
      </c>
      <c r="D10259" t="s">
        <v>26</v>
      </c>
      <c r="E10259">
        <v>15</v>
      </c>
      <c r="F10259">
        <v>9667</v>
      </c>
      <c r="G10259">
        <v>83</v>
      </c>
    </row>
    <row r="10260" spans="1:7">
      <c r="A10260" s="2">
        <v>44079</v>
      </c>
      <c r="B10260" s="2">
        <f t="shared" si="320"/>
        <v>44104</v>
      </c>
      <c r="C10260" s="3">
        <f t="shared" si="321"/>
        <v>1</v>
      </c>
      <c r="D10260" t="s">
        <v>53</v>
      </c>
      <c r="E10260">
        <v>16</v>
      </c>
      <c r="F10260">
        <v>33884</v>
      </c>
      <c r="G10260">
        <v>386</v>
      </c>
    </row>
    <row r="10261" spans="1:7">
      <c r="A10261" s="2">
        <v>44079</v>
      </c>
      <c r="B10261" s="2">
        <f t="shared" si="320"/>
        <v>44104</v>
      </c>
      <c r="C10261" s="3">
        <f t="shared" si="321"/>
        <v>1</v>
      </c>
      <c r="D10261" t="s">
        <v>6</v>
      </c>
      <c r="E10261">
        <v>17</v>
      </c>
      <c r="F10261">
        <v>250882</v>
      </c>
      <c r="G10261">
        <v>8405</v>
      </c>
    </row>
    <row r="10262" spans="1:7">
      <c r="A10262" s="2">
        <v>44079</v>
      </c>
      <c r="B10262" s="2">
        <f t="shared" si="320"/>
        <v>44104</v>
      </c>
      <c r="C10262" s="3">
        <f t="shared" si="321"/>
        <v>1</v>
      </c>
      <c r="D10262" t="s">
        <v>27</v>
      </c>
      <c r="E10262">
        <v>18</v>
      </c>
      <c r="F10262">
        <v>101094</v>
      </c>
      <c r="G10262">
        <v>3362</v>
      </c>
    </row>
    <row r="10263" spans="1:7">
      <c r="A10263" s="2">
        <v>44079</v>
      </c>
      <c r="B10263" s="2">
        <f t="shared" si="320"/>
        <v>44104</v>
      </c>
      <c r="C10263" s="3">
        <f t="shared" si="321"/>
        <v>1</v>
      </c>
      <c r="D10263" t="s">
        <v>39</v>
      </c>
      <c r="E10263">
        <v>19</v>
      </c>
      <c r="F10263">
        <v>69690</v>
      </c>
      <c r="G10263">
        <v>1165</v>
      </c>
    </row>
    <row r="10264" spans="1:7">
      <c r="A10264" s="2">
        <v>44079</v>
      </c>
      <c r="B10264" s="2">
        <f t="shared" si="320"/>
        <v>44104</v>
      </c>
      <c r="C10264" s="3">
        <f t="shared" si="321"/>
        <v>1</v>
      </c>
      <c r="D10264" t="s">
        <v>34</v>
      </c>
      <c r="E10264">
        <v>20</v>
      </c>
      <c r="F10264">
        <v>46051</v>
      </c>
      <c r="G10264">
        <v>482</v>
      </c>
    </row>
    <row r="10265" spans="1:7">
      <c r="A10265" s="2">
        <v>44079</v>
      </c>
      <c r="B10265" s="2">
        <f t="shared" si="320"/>
        <v>44104</v>
      </c>
      <c r="C10265" s="3">
        <f t="shared" si="321"/>
        <v>1</v>
      </c>
      <c r="D10265" t="s">
        <v>28</v>
      </c>
      <c r="E10265">
        <v>21</v>
      </c>
      <c r="F10265">
        <v>56016</v>
      </c>
      <c r="G10265">
        <v>1033</v>
      </c>
    </row>
    <row r="10266" spans="1:7">
      <c r="A10266" s="2">
        <v>44079</v>
      </c>
      <c r="B10266" s="2">
        <f t="shared" si="320"/>
        <v>44104</v>
      </c>
      <c r="C10266" s="3">
        <f t="shared" si="321"/>
        <v>1</v>
      </c>
      <c r="D10266" t="s">
        <v>40</v>
      </c>
      <c r="E10266">
        <v>22</v>
      </c>
      <c r="F10266">
        <v>152369</v>
      </c>
      <c r="G10266">
        <v>5035</v>
      </c>
    </row>
    <row r="10267" spans="1:7">
      <c r="A10267" s="2">
        <v>44079</v>
      </c>
      <c r="B10267" s="2">
        <f t="shared" si="320"/>
        <v>44104</v>
      </c>
      <c r="C10267" s="3">
        <f t="shared" si="321"/>
        <v>1</v>
      </c>
      <c r="D10267" t="s">
        <v>51</v>
      </c>
      <c r="E10267">
        <v>23</v>
      </c>
      <c r="F10267">
        <v>4667</v>
      </c>
      <c r="G10267">
        <v>134</v>
      </c>
    </row>
    <row r="10268" spans="1:7">
      <c r="A10268" s="2">
        <v>44079</v>
      </c>
      <c r="B10268" s="2">
        <f t="shared" si="320"/>
        <v>44104</v>
      </c>
      <c r="C10268" s="3">
        <f t="shared" si="321"/>
        <v>1</v>
      </c>
      <c r="D10268" t="s">
        <v>23</v>
      </c>
      <c r="E10268">
        <v>24</v>
      </c>
      <c r="F10268">
        <v>112104</v>
      </c>
      <c r="G10268">
        <v>3796</v>
      </c>
    </row>
    <row r="10269" spans="1:7">
      <c r="A10269" s="2">
        <v>44079</v>
      </c>
      <c r="B10269" s="2">
        <f t="shared" si="320"/>
        <v>44104</v>
      </c>
      <c r="C10269" s="3">
        <f t="shared" si="321"/>
        <v>1</v>
      </c>
      <c r="D10269" t="s">
        <v>9</v>
      </c>
      <c r="E10269">
        <v>25</v>
      </c>
      <c r="F10269">
        <v>122196</v>
      </c>
      <c r="G10269">
        <v>9116</v>
      </c>
    </row>
    <row r="10270" spans="1:7">
      <c r="A10270" s="2">
        <v>44079</v>
      </c>
      <c r="B10270" s="2">
        <f t="shared" si="320"/>
        <v>44104</v>
      </c>
      <c r="C10270" s="3">
        <f t="shared" si="321"/>
        <v>1</v>
      </c>
      <c r="D10270" t="s">
        <v>42</v>
      </c>
      <c r="E10270">
        <v>26</v>
      </c>
      <c r="F10270">
        <v>117267</v>
      </c>
      <c r="G10270">
        <v>6809</v>
      </c>
    </row>
    <row r="10271" spans="1:7">
      <c r="A10271" s="2">
        <v>44079</v>
      </c>
      <c r="B10271" s="2">
        <f t="shared" si="320"/>
        <v>44104</v>
      </c>
      <c r="C10271" s="3">
        <f t="shared" si="321"/>
        <v>1</v>
      </c>
      <c r="D10271" t="s">
        <v>29</v>
      </c>
      <c r="E10271">
        <v>27</v>
      </c>
      <c r="F10271">
        <v>79932</v>
      </c>
      <c r="G10271">
        <v>1903</v>
      </c>
    </row>
    <row r="10272" spans="1:7">
      <c r="A10272" s="2">
        <v>44079</v>
      </c>
      <c r="B10272" s="2">
        <f t="shared" si="320"/>
        <v>44104</v>
      </c>
      <c r="C10272" s="3">
        <f t="shared" si="321"/>
        <v>1</v>
      </c>
      <c r="D10272" t="s">
        <v>46</v>
      </c>
      <c r="E10272">
        <v>28</v>
      </c>
      <c r="F10272">
        <v>86478</v>
      </c>
      <c r="G10272">
        <v>2569</v>
      </c>
    </row>
    <row r="10273" spans="1:7">
      <c r="A10273" s="2">
        <v>44079</v>
      </c>
      <c r="B10273" s="2">
        <f t="shared" si="320"/>
        <v>44104</v>
      </c>
      <c r="C10273" s="3">
        <f t="shared" si="321"/>
        <v>1</v>
      </c>
      <c r="D10273" t="s">
        <v>35</v>
      </c>
      <c r="E10273">
        <v>29</v>
      </c>
      <c r="F10273">
        <v>93713</v>
      </c>
      <c r="G10273">
        <v>1728</v>
      </c>
    </row>
    <row r="10274" spans="1:7">
      <c r="A10274" s="2">
        <v>44079</v>
      </c>
      <c r="B10274" s="2">
        <f t="shared" si="320"/>
        <v>44104</v>
      </c>
      <c r="C10274" s="3">
        <f t="shared" si="321"/>
        <v>1</v>
      </c>
      <c r="D10274" t="s">
        <v>54</v>
      </c>
      <c r="E10274">
        <v>30</v>
      </c>
      <c r="F10274">
        <v>8178</v>
      </c>
      <c r="G10274">
        <v>116</v>
      </c>
    </row>
    <row r="10275" spans="1:7">
      <c r="A10275" s="2">
        <v>44079</v>
      </c>
      <c r="B10275" s="2">
        <f t="shared" si="320"/>
        <v>44104</v>
      </c>
      <c r="C10275" s="3">
        <f t="shared" si="321"/>
        <v>1</v>
      </c>
      <c r="D10275" t="s">
        <v>12</v>
      </c>
      <c r="E10275">
        <v>31</v>
      </c>
      <c r="F10275">
        <v>35805</v>
      </c>
      <c r="G10275">
        <v>415</v>
      </c>
    </row>
    <row r="10276" spans="1:7">
      <c r="A10276" s="2">
        <v>44079</v>
      </c>
      <c r="B10276" s="2">
        <f t="shared" si="320"/>
        <v>44104</v>
      </c>
      <c r="C10276" s="3">
        <f t="shared" si="321"/>
        <v>1</v>
      </c>
      <c r="D10276" t="s">
        <v>24</v>
      </c>
      <c r="E10276">
        <v>32</v>
      </c>
      <c r="F10276">
        <v>71184</v>
      </c>
      <c r="G10276">
        <v>1390</v>
      </c>
    </row>
    <row r="10277" spans="1:7">
      <c r="A10277" s="2">
        <v>44079</v>
      </c>
      <c r="B10277" s="2">
        <f t="shared" si="320"/>
        <v>44104</v>
      </c>
      <c r="C10277" s="3">
        <f t="shared" si="321"/>
        <v>1</v>
      </c>
      <c r="D10277" t="s">
        <v>19</v>
      </c>
      <c r="E10277">
        <v>33</v>
      </c>
      <c r="F10277">
        <v>7424</v>
      </c>
      <c r="G10277">
        <v>432</v>
      </c>
    </row>
    <row r="10278" spans="1:7">
      <c r="A10278" s="2">
        <v>44079</v>
      </c>
      <c r="B10278" s="2">
        <f t="shared" si="320"/>
        <v>44104</v>
      </c>
      <c r="C10278" s="3">
        <f t="shared" si="321"/>
        <v>1</v>
      </c>
      <c r="D10278" t="s">
        <v>21</v>
      </c>
      <c r="E10278">
        <v>34</v>
      </c>
      <c r="F10278">
        <v>195530</v>
      </c>
      <c r="G10278">
        <v>15985</v>
      </c>
    </row>
    <row r="10279" spans="1:7">
      <c r="A10279" s="2">
        <v>44079</v>
      </c>
      <c r="B10279" s="2">
        <f t="shared" si="320"/>
        <v>44104</v>
      </c>
      <c r="C10279" s="3">
        <f t="shared" si="321"/>
        <v>1</v>
      </c>
      <c r="D10279" t="s">
        <v>47</v>
      </c>
      <c r="E10279">
        <v>35</v>
      </c>
      <c r="F10279">
        <v>26048</v>
      </c>
      <c r="G10279">
        <v>800</v>
      </c>
    </row>
    <row r="10280" spans="1:7">
      <c r="A10280" s="2">
        <v>44079</v>
      </c>
      <c r="B10280" s="2">
        <f t="shared" si="320"/>
        <v>44104</v>
      </c>
      <c r="C10280" s="3">
        <f t="shared" si="321"/>
        <v>1</v>
      </c>
      <c r="D10280" t="s">
        <v>16</v>
      </c>
      <c r="E10280">
        <v>36</v>
      </c>
      <c r="F10280">
        <v>443497</v>
      </c>
      <c r="G10280">
        <v>32579</v>
      </c>
    </row>
    <row r="10281" spans="1:7">
      <c r="A10281" s="2">
        <v>44079</v>
      </c>
      <c r="B10281" s="2">
        <f t="shared" si="320"/>
        <v>44104</v>
      </c>
      <c r="C10281" s="3">
        <f t="shared" si="321"/>
        <v>1</v>
      </c>
      <c r="D10281" t="s">
        <v>20</v>
      </c>
      <c r="E10281">
        <v>37</v>
      </c>
      <c r="F10281">
        <v>176124</v>
      </c>
      <c r="G10281">
        <v>2913</v>
      </c>
    </row>
    <row r="10282" spans="1:7">
      <c r="A10282" s="2">
        <v>44079</v>
      </c>
      <c r="B10282" s="2">
        <f t="shared" si="320"/>
        <v>44104</v>
      </c>
      <c r="C10282" s="3">
        <f t="shared" si="321"/>
        <v>1</v>
      </c>
      <c r="D10282" t="s">
        <v>48</v>
      </c>
      <c r="E10282">
        <v>38</v>
      </c>
      <c r="F10282">
        <v>13338</v>
      </c>
      <c r="G10282">
        <v>159</v>
      </c>
    </row>
    <row r="10283" spans="1:7">
      <c r="A10283" s="2">
        <v>44079</v>
      </c>
      <c r="B10283" s="2">
        <f t="shared" si="320"/>
        <v>44104</v>
      </c>
      <c r="C10283" s="3">
        <f t="shared" si="321"/>
        <v>1</v>
      </c>
      <c r="D10283" t="s">
        <v>59</v>
      </c>
      <c r="E10283">
        <v>69</v>
      </c>
      <c r="F10283">
        <v>58</v>
      </c>
      <c r="G10283">
        <v>2</v>
      </c>
    </row>
    <row r="10284" spans="1:7">
      <c r="A10284" s="2">
        <v>44079</v>
      </c>
      <c r="B10284" s="2">
        <f t="shared" si="320"/>
        <v>44104</v>
      </c>
      <c r="C10284" s="3">
        <f t="shared" si="321"/>
        <v>1</v>
      </c>
      <c r="D10284" t="s">
        <v>41</v>
      </c>
      <c r="E10284">
        <v>39</v>
      </c>
      <c r="F10284">
        <v>129785</v>
      </c>
      <c r="G10284">
        <v>4256</v>
      </c>
    </row>
    <row r="10285" spans="1:7">
      <c r="A10285" s="2">
        <v>44079</v>
      </c>
      <c r="B10285" s="2">
        <f t="shared" si="320"/>
        <v>44104</v>
      </c>
      <c r="C10285" s="3">
        <f t="shared" si="321"/>
        <v>1</v>
      </c>
      <c r="D10285" t="s">
        <v>30</v>
      </c>
      <c r="E10285">
        <v>40</v>
      </c>
      <c r="F10285">
        <v>63187</v>
      </c>
      <c r="G10285">
        <v>850</v>
      </c>
    </row>
    <row r="10286" spans="1:7">
      <c r="A10286" s="2">
        <v>44079</v>
      </c>
      <c r="B10286" s="2">
        <f t="shared" si="320"/>
        <v>44104</v>
      </c>
      <c r="C10286" s="3">
        <f t="shared" si="321"/>
        <v>1</v>
      </c>
      <c r="D10286" t="s">
        <v>14</v>
      </c>
      <c r="E10286">
        <v>41</v>
      </c>
      <c r="F10286">
        <v>27857</v>
      </c>
      <c r="G10286">
        <v>482</v>
      </c>
    </row>
    <row r="10287" spans="1:7">
      <c r="A10287" s="2">
        <v>44079</v>
      </c>
      <c r="B10287" s="2">
        <f t="shared" si="320"/>
        <v>44104</v>
      </c>
      <c r="C10287" s="3">
        <f t="shared" si="321"/>
        <v>1</v>
      </c>
      <c r="D10287" t="s">
        <v>31</v>
      </c>
      <c r="E10287">
        <v>42</v>
      </c>
      <c r="F10287">
        <v>143301</v>
      </c>
      <c r="G10287">
        <v>7837</v>
      </c>
    </row>
    <row r="10288" spans="1:7">
      <c r="A10288" s="2">
        <v>44079</v>
      </c>
      <c r="B10288" s="2">
        <f t="shared" si="320"/>
        <v>44104</v>
      </c>
      <c r="C10288" s="3">
        <f t="shared" si="321"/>
        <v>1</v>
      </c>
      <c r="D10288" t="s">
        <v>55</v>
      </c>
      <c r="E10288">
        <v>72</v>
      </c>
      <c r="F10288">
        <v>34492</v>
      </c>
      <c r="G10288">
        <v>464</v>
      </c>
    </row>
    <row r="10289" spans="1:7">
      <c r="A10289" s="2">
        <v>44079</v>
      </c>
      <c r="B10289" s="2">
        <f t="shared" si="320"/>
        <v>44104</v>
      </c>
      <c r="C10289" s="3">
        <f t="shared" si="321"/>
        <v>1</v>
      </c>
      <c r="D10289" t="s">
        <v>17</v>
      </c>
      <c r="E10289">
        <v>44</v>
      </c>
      <c r="F10289">
        <v>22243</v>
      </c>
      <c r="G10289">
        <v>1055</v>
      </c>
    </row>
    <row r="10290" spans="1:7">
      <c r="A10290" s="2">
        <v>44079</v>
      </c>
      <c r="B10290" s="2">
        <f t="shared" si="320"/>
        <v>44104</v>
      </c>
      <c r="C10290" s="3">
        <f t="shared" si="321"/>
        <v>1</v>
      </c>
      <c r="D10290" t="s">
        <v>32</v>
      </c>
      <c r="E10290">
        <v>45</v>
      </c>
      <c r="F10290">
        <v>124289</v>
      </c>
      <c r="G10290">
        <v>2877</v>
      </c>
    </row>
    <row r="10291" spans="1:7">
      <c r="A10291" s="2">
        <v>44079</v>
      </c>
      <c r="B10291" s="2">
        <f t="shared" si="320"/>
        <v>44104</v>
      </c>
      <c r="C10291" s="3">
        <f t="shared" si="321"/>
        <v>1</v>
      </c>
      <c r="D10291" t="s">
        <v>43</v>
      </c>
      <c r="E10291">
        <v>46</v>
      </c>
      <c r="F10291">
        <v>14889</v>
      </c>
      <c r="G10291">
        <v>173</v>
      </c>
    </row>
    <row r="10292" spans="1:7">
      <c r="A10292" s="2">
        <v>44079</v>
      </c>
      <c r="B10292" s="2">
        <f t="shared" si="320"/>
        <v>44104</v>
      </c>
      <c r="C10292" s="3">
        <f t="shared" si="321"/>
        <v>1</v>
      </c>
      <c r="D10292" t="s">
        <v>25</v>
      </c>
      <c r="E10292">
        <v>47</v>
      </c>
      <c r="F10292">
        <v>159893</v>
      </c>
      <c r="G10292">
        <v>1838</v>
      </c>
    </row>
    <row r="10293" spans="1:7">
      <c r="A10293" s="2">
        <v>44079</v>
      </c>
      <c r="B10293" s="2">
        <f t="shared" si="320"/>
        <v>44104</v>
      </c>
      <c r="C10293" s="3">
        <f t="shared" si="321"/>
        <v>1</v>
      </c>
      <c r="D10293" t="s">
        <v>11</v>
      </c>
      <c r="E10293">
        <v>48</v>
      </c>
      <c r="F10293">
        <v>663246</v>
      </c>
      <c r="G10293">
        <v>13660</v>
      </c>
    </row>
    <row r="10294" spans="1:7">
      <c r="A10294" s="2">
        <v>44079</v>
      </c>
      <c r="B10294" s="2">
        <f t="shared" si="320"/>
        <v>44104</v>
      </c>
      <c r="C10294" s="3">
        <f t="shared" si="321"/>
        <v>1</v>
      </c>
      <c r="D10294" t="s">
        <v>13</v>
      </c>
      <c r="E10294">
        <v>49</v>
      </c>
      <c r="F10294">
        <v>54364</v>
      </c>
      <c r="G10294">
        <v>421</v>
      </c>
    </row>
    <row r="10295" spans="1:7">
      <c r="A10295" s="2">
        <v>44079</v>
      </c>
      <c r="B10295" s="2">
        <f t="shared" si="320"/>
        <v>44104</v>
      </c>
      <c r="C10295" s="3">
        <f t="shared" si="321"/>
        <v>1</v>
      </c>
      <c r="D10295" t="s">
        <v>36</v>
      </c>
      <c r="E10295">
        <v>50</v>
      </c>
      <c r="F10295">
        <v>1647</v>
      </c>
      <c r="G10295">
        <v>58</v>
      </c>
    </row>
    <row r="10296" spans="1:7">
      <c r="A10296" s="2">
        <v>44079</v>
      </c>
      <c r="B10296" s="2">
        <f t="shared" si="320"/>
        <v>44104</v>
      </c>
      <c r="C10296" s="3">
        <f t="shared" si="321"/>
        <v>1</v>
      </c>
      <c r="D10296" t="s">
        <v>56</v>
      </c>
      <c r="E10296">
        <v>78</v>
      </c>
      <c r="F10296">
        <v>1167</v>
      </c>
      <c r="G10296">
        <v>16</v>
      </c>
    </row>
    <row r="10297" spans="1:7">
      <c r="A10297" s="2">
        <v>44079</v>
      </c>
      <c r="B10297" s="2">
        <f t="shared" si="320"/>
        <v>44104</v>
      </c>
      <c r="C10297" s="3">
        <f t="shared" si="321"/>
        <v>1</v>
      </c>
      <c r="D10297" t="s">
        <v>37</v>
      </c>
      <c r="E10297">
        <v>51</v>
      </c>
      <c r="F10297">
        <v>125727</v>
      </c>
      <c r="G10297">
        <v>2677</v>
      </c>
    </row>
    <row r="10298" spans="1:7">
      <c r="A10298" s="2">
        <v>44079</v>
      </c>
      <c r="B10298" s="2">
        <f t="shared" si="320"/>
        <v>44104</v>
      </c>
      <c r="C10298" s="3">
        <f t="shared" si="321"/>
        <v>1</v>
      </c>
      <c r="D10298" t="s">
        <v>5</v>
      </c>
      <c r="E10298">
        <v>53</v>
      </c>
      <c r="F10298">
        <v>79900</v>
      </c>
      <c r="G10298">
        <v>2042</v>
      </c>
    </row>
    <row r="10299" spans="1:7">
      <c r="A10299" s="2">
        <v>44079</v>
      </c>
      <c r="B10299" s="2">
        <f t="shared" si="320"/>
        <v>44104</v>
      </c>
      <c r="C10299" s="3">
        <f t="shared" si="321"/>
        <v>1</v>
      </c>
      <c r="D10299" t="s">
        <v>58</v>
      </c>
      <c r="E10299">
        <v>54</v>
      </c>
      <c r="F10299">
        <v>11289</v>
      </c>
      <c r="G10299">
        <v>243</v>
      </c>
    </row>
    <row r="10300" spans="1:7">
      <c r="A10300" s="2">
        <v>44079</v>
      </c>
      <c r="B10300" s="2">
        <f t="shared" si="320"/>
        <v>44104</v>
      </c>
      <c r="C10300" s="3">
        <f t="shared" si="321"/>
        <v>1</v>
      </c>
      <c r="D10300" t="s">
        <v>10</v>
      </c>
      <c r="E10300">
        <v>55</v>
      </c>
      <c r="F10300">
        <v>85517</v>
      </c>
      <c r="G10300">
        <v>1177</v>
      </c>
    </row>
    <row r="10301" spans="1:7">
      <c r="A10301" s="2">
        <v>44079</v>
      </c>
      <c r="B10301" s="2">
        <f t="shared" si="320"/>
        <v>44104</v>
      </c>
      <c r="C10301" s="3">
        <f t="shared" si="321"/>
        <v>1</v>
      </c>
      <c r="D10301" t="s">
        <v>49</v>
      </c>
      <c r="E10301">
        <v>56</v>
      </c>
      <c r="F10301">
        <v>4006</v>
      </c>
      <c r="G10301">
        <v>42</v>
      </c>
    </row>
    <row r="10302" spans="1:7">
      <c r="A10302" s="2">
        <v>44080</v>
      </c>
      <c r="B10302" s="2">
        <f t="shared" si="320"/>
        <v>44104</v>
      </c>
      <c r="C10302" s="3">
        <f t="shared" si="321"/>
        <v>1</v>
      </c>
      <c r="D10302" t="s">
        <v>52</v>
      </c>
      <c r="E10302">
        <v>1</v>
      </c>
      <c r="F10302">
        <v>132314</v>
      </c>
      <c r="G10302">
        <v>2276</v>
      </c>
    </row>
    <row r="10303" spans="1:7">
      <c r="A10303" s="2">
        <v>44080</v>
      </c>
      <c r="B10303" s="2">
        <f t="shared" si="320"/>
        <v>44104</v>
      </c>
      <c r="C10303" s="3">
        <f t="shared" si="321"/>
        <v>1</v>
      </c>
      <c r="D10303" t="s">
        <v>50</v>
      </c>
      <c r="E10303">
        <v>2</v>
      </c>
      <c r="F10303">
        <v>6603</v>
      </c>
      <c r="G10303">
        <v>39</v>
      </c>
    </row>
    <row r="10304" spans="1:7">
      <c r="A10304" s="2">
        <v>44080</v>
      </c>
      <c r="B10304" s="2">
        <f t="shared" si="320"/>
        <v>44104</v>
      </c>
      <c r="C10304" s="3">
        <f t="shared" si="321"/>
        <v>1</v>
      </c>
      <c r="D10304" t="s">
        <v>8</v>
      </c>
      <c r="E10304">
        <v>4</v>
      </c>
      <c r="F10304">
        <v>205772</v>
      </c>
      <c r="G10304">
        <v>5221</v>
      </c>
    </row>
    <row r="10305" spans="1:7">
      <c r="A10305" s="2">
        <v>44080</v>
      </c>
      <c r="B10305" s="2">
        <f t="shared" si="320"/>
        <v>44104</v>
      </c>
      <c r="C10305" s="3">
        <f t="shared" si="321"/>
        <v>1</v>
      </c>
      <c r="D10305" t="s">
        <v>44</v>
      </c>
      <c r="E10305">
        <v>5</v>
      </c>
      <c r="F10305">
        <v>65924</v>
      </c>
      <c r="G10305">
        <v>894</v>
      </c>
    </row>
    <row r="10306" spans="1:7">
      <c r="A10306" s="2">
        <v>44080</v>
      </c>
      <c r="B10306" s="2">
        <f t="shared" si="320"/>
        <v>44104</v>
      </c>
      <c r="C10306" s="3">
        <f t="shared" si="321"/>
        <v>1</v>
      </c>
      <c r="D10306" t="s">
        <v>7</v>
      </c>
      <c r="E10306">
        <v>6</v>
      </c>
      <c r="F10306">
        <v>740233</v>
      </c>
      <c r="G10306">
        <v>13730</v>
      </c>
    </row>
    <row r="10307" spans="1:7">
      <c r="A10307" s="2">
        <v>44080</v>
      </c>
      <c r="B10307" s="2">
        <f t="shared" si="320"/>
        <v>44104</v>
      </c>
      <c r="C10307" s="3">
        <f t="shared" si="321"/>
        <v>1</v>
      </c>
      <c r="D10307" t="s">
        <v>22</v>
      </c>
      <c r="E10307">
        <v>8</v>
      </c>
      <c r="F10307">
        <v>59626</v>
      </c>
      <c r="G10307">
        <v>1980</v>
      </c>
    </row>
    <row r="10308" spans="1:7">
      <c r="A10308" s="2">
        <v>44080</v>
      </c>
      <c r="B10308" s="2">
        <f t="shared" ref="B10308:B10371" si="322">EOMONTH(A10308,0)</f>
        <v>44104</v>
      </c>
      <c r="C10308" s="3">
        <f t="shared" ref="C10308:C10371" si="323">IF(A10308=B10308,0,1)</f>
        <v>1</v>
      </c>
      <c r="D10308" t="s">
        <v>38</v>
      </c>
      <c r="E10308">
        <v>9</v>
      </c>
      <c r="F10308">
        <v>53365</v>
      </c>
      <c r="G10308">
        <v>4468</v>
      </c>
    </row>
    <row r="10309" spans="1:7">
      <c r="A10309" s="2">
        <v>44080</v>
      </c>
      <c r="B10309" s="2">
        <f t="shared" si="322"/>
        <v>44104</v>
      </c>
      <c r="C10309" s="3">
        <f t="shared" si="323"/>
        <v>1</v>
      </c>
      <c r="D10309" t="s">
        <v>45</v>
      </c>
      <c r="E10309">
        <v>10</v>
      </c>
      <c r="F10309">
        <v>18043</v>
      </c>
      <c r="G10309">
        <v>609</v>
      </c>
    </row>
    <row r="10310" spans="1:7">
      <c r="A10310" s="2">
        <v>44080</v>
      </c>
      <c r="B10310" s="2">
        <f t="shared" si="322"/>
        <v>44104</v>
      </c>
      <c r="C10310" s="3">
        <f t="shared" si="323"/>
        <v>1</v>
      </c>
      <c r="D10310" t="s">
        <v>33</v>
      </c>
      <c r="E10310">
        <v>11</v>
      </c>
      <c r="F10310">
        <v>14279</v>
      </c>
      <c r="G10310">
        <v>611</v>
      </c>
    </row>
    <row r="10311" spans="1:7">
      <c r="A10311" s="2">
        <v>44080</v>
      </c>
      <c r="B10311" s="2">
        <f t="shared" si="322"/>
        <v>44104</v>
      </c>
      <c r="C10311" s="3">
        <f t="shared" si="323"/>
        <v>1</v>
      </c>
      <c r="D10311" t="s">
        <v>15</v>
      </c>
      <c r="E10311">
        <v>12</v>
      </c>
      <c r="F10311">
        <v>646423</v>
      </c>
      <c r="G10311">
        <v>11848</v>
      </c>
    </row>
    <row r="10312" spans="1:7">
      <c r="A10312" s="2">
        <v>44080</v>
      </c>
      <c r="B10312" s="2">
        <f t="shared" si="322"/>
        <v>44104</v>
      </c>
      <c r="C10312" s="3">
        <f t="shared" si="323"/>
        <v>1</v>
      </c>
      <c r="D10312" t="s">
        <v>18</v>
      </c>
      <c r="E10312">
        <v>13</v>
      </c>
      <c r="F10312">
        <v>266707</v>
      </c>
      <c r="G10312">
        <v>5900</v>
      </c>
    </row>
    <row r="10313" spans="1:7">
      <c r="A10313" s="2">
        <v>44080</v>
      </c>
      <c r="B10313" s="2">
        <f t="shared" si="322"/>
        <v>44104</v>
      </c>
      <c r="C10313" s="3">
        <f t="shared" si="323"/>
        <v>1</v>
      </c>
      <c r="D10313" t="s">
        <v>57</v>
      </c>
      <c r="E10313">
        <v>66</v>
      </c>
      <c r="F10313">
        <v>2588</v>
      </c>
      <c r="G10313">
        <v>17</v>
      </c>
    </row>
    <row r="10314" spans="1:7">
      <c r="A10314" s="2">
        <v>44080</v>
      </c>
      <c r="B10314" s="2">
        <f t="shared" si="322"/>
        <v>44104</v>
      </c>
      <c r="C10314" s="3">
        <f t="shared" si="323"/>
        <v>1</v>
      </c>
      <c r="D10314" t="s">
        <v>26</v>
      </c>
      <c r="E10314">
        <v>15</v>
      </c>
      <c r="F10314">
        <v>9829</v>
      </c>
      <c r="G10314">
        <v>84</v>
      </c>
    </row>
    <row r="10315" spans="1:7">
      <c r="A10315" s="2">
        <v>44080</v>
      </c>
      <c r="B10315" s="2">
        <f t="shared" si="322"/>
        <v>44104</v>
      </c>
      <c r="C10315" s="3">
        <f t="shared" si="323"/>
        <v>1</v>
      </c>
      <c r="D10315" t="s">
        <v>53</v>
      </c>
      <c r="E10315">
        <v>16</v>
      </c>
      <c r="F10315">
        <v>34053</v>
      </c>
      <c r="G10315">
        <v>387</v>
      </c>
    </row>
    <row r="10316" spans="1:7">
      <c r="A10316" s="2">
        <v>44080</v>
      </c>
      <c r="B10316" s="2">
        <f t="shared" si="322"/>
        <v>44104</v>
      </c>
      <c r="C10316" s="3">
        <f t="shared" si="323"/>
        <v>1</v>
      </c>
      <c r="D10316" t="s">
        <v>6</v>
      </c>
      <c r="E10316">
        <v>17</v>
      </c>
      <c r="F10316">
        <v>252306</v>
      </c>
      <c r="G10316">
        <v>8409</v>
      </c>
    </row>
    <row r="10317" spans="1:7">
      <c r="A10317" s="2">
        <v>44080</v>
      </c>
      <c r="B10317" s="2">
        <f t="shared" si="322"/>
        <v>44104</v>
      </c>
      <c r="C10317" s="3">
        <f t="shared" si="323"/>
        <v>1</v>
      </c>
      <c r="D10317" t="s">
        <v>27</v>
      </c>
      <c r="E10317">
        <v>18</v>
      </c>
      <c r="F10317">
        <v>101937</v>
      </c>
      <c r="G10317">
        <v>3364</v>
      </c>
    </row>
    <row r="10318" spans="1:7">
      <c r="A10318" s="2">
        <v>44080</v>
      </c>
      <c r="B10318" s="2">
        <f t="shared" si="322"/>
        <v>44104</v>
      </c>
      <c r="C10318" s="3">
        <f t="shared" si="323"/>
        <v>1</v>
      </c>
      <c r="D10318" t="s">
        <v>39</v>
      </c>
      <c r="E10318">
        <v>19</v>
      </c>
      <c r="F10318">
        <v>70210</v>
      </c>
      <c r="G10318">
        <v>1167</v>
      </c>
    </row>
    <row r="10319" spans="1:7">
      <c r="A10319" s="2">
        <v>44080</v>
      </c>
      <c r="B10319" s="2">
        <f t="shared" si="322"/>
        <v>44104</v>
      </c>
      <c r="C10319" s="3">
        <f t="shared" si="323"/>
        <v>1</v>
      </c>
      <c r="D10319" t="s">
        <v>34</v>
      </c>
      <c r="E10319">
        <v>20</v>
      </c>
      <c r="F10319">
        <v>46151</v>
      </c>
      <c r="G10319">
        <v>483</v>
      </c>
    </row>
    <row r="10320" spans="1:7">
      <c r="A10320" s="2">
        <v>44080</v>
      </c>
      <c r="B10320" s="2">
        <f t="shared" si="322"/>
        <v>44104</v>
      </c>
      <c r="C10320" s="3">
        <f t="shared" si="323"/>
        <v>1</v>
      </c>
      <c r="D10320" t="s">
        <v>28</v>
      </c>
      <c r="E10320">
        <v>21</v>
      </c>
      <c r="F10320">
        <v>56172</v>
      </c>
      <c r="G10320">
        <v>1035</v>
      </c>
    </row>
    <row r="10321" spans="1:7">
      <c r="A10321" s="2">
        <v>44080</v>
      </c>
      <c r="B10321" s="2">
        <f t="shared" si="322"/>
        <v>44104</v>
      </c>
      <c r="C10321" s="3">
        <f t="shared" si="323"/>
        <v>1</v>
      </c>
      <c r="D10321" t="s">
        <v>40</v>
      </c>
      <c r="E10321">
        <v>22</v>
      </c>
      <c r="F10321">
        <v>153764</v>
      </c>
      <c r="G10321">
        <v>5093</v>
      </c>
    </row>
    <row r="10322" spans="1:7">
      <c r="A10322" s="2">
        <v>44080</v>
      </c>
      <c r="B10322" s="2">
        <f t="shared" si="322"/>
        <v>44104</v>
      </c>
      <c r="C10322" s="3">
        <f t="shared" si="323"/>
        <v>1</v>
      </c>
      <c r="D10322" t="s">
        <v>51</v>
      </c>
      <c r="E10322">
        <v>23</v>
      </c>
      <c r="F10322">
        <v>4682</v>
      </c>
      <c r="G10322">
        <v>134</v>
      </c>
    </row>
    <row r="10323" spans="1:7">
      <c r="A10323" s="2">
        <v>44080</v>
      </c>
      <c r="B10323" s="2">
        <f t="shared" si="322"/>
        <v>44104</v>
      </c>
      <c r="C10323" s="3">
        <f t="shared" si="323"/>
        <v>1</v>
      </c>
      <c r="D10323" t="s">
        <v>23</v>
      </c>
      <c r="E10323">
        <v>24</v>
      </c>
      <c r="F10323">
        <v>112557</v>
      </c>
      <c r="G10323">
        <v>3799</v>
      </c>
    </row>
    <row r="10324" spans="1:7">
      <c r="A10324" s="2">
        <v>44080</v>
      </c>
      <c r="B10324" s="2">
        <f t="shared" si="322"/>
        <v>44104</v>
      </c>
      <c r="C10324" s="3">
        <f t="shared" si="323"/>
        <v>1</v>
      </c>
      <c r="D10324" t="s">
        <v>9</v>
      </c>
      <c r="E10324">
        <v>25</v>
      </c>
      <c r="F10324">
        <v>122562</v>
      </c>
      <c r="G10324">
        <v>9125</v>
      </c>
    </row>
    <row r="10325" spans="1:7">
      <c r="A10325" s="2">
        <v>44080</v>
      </c>
      <c r="B10325" s="2">
        <f t="shared" si="322"/>
        <v>44104</v>
      </c>
      <c r="C10325" s="3">
        <f t="shared" si="323"/>
        <v>1</v>
      </c>
      <c r="D10325" t="s">
        <v>42</v>
      </c>
      <c r="E10325">
        <v>26</v>
      </c>
      <c r="F10325">
        <v>117310</v>
      </c>
      <c r="G10325">
        <v>6809</v>
      </c>
    </row>
    <row r="10326" spans="1:7">
      <c r="A10326" s="2">
        <v>44080</v>
      </c>
      <c r="B10326" s="2">
        <f t="shared" si="322"/>
        <v>44104</v>
      </c>
      <c r="C10326" s="3">
        <f t="shared" si="323"/>
        <v>1</v>
      </c>
      <c r="D10326" t="s">
        <v>29</v>
      </c>
      <c r="E10326">
        <v>27</v>
      </c>
      <c r="F10326">
        <v>80639</v>
      </c>
      <c r="G10326">
        <v>1909</v>
      </c>
    </row>
    <row r="10327" spans="1:7">
      <c r="A10327" s="2">
        <v>44080</v>
      </c>
      <c r="B10327" s="2">
        <f t="shared" si="322"/>
        <v>44104</v>
      </c>
      <c r="C10327" s="3">
        <f t="shared" si="323"/>
        <v>1</v>
      </c>
      <c r="D10327" t="s">
        <v>46</v>
      </c>
      <c r="E10327">
        <v>28</v>
      </c>
      <c r="F10327">
        <v>86888</v>
      </c>
      <c r="G10327">
        <v>2584</v>
      </c>
    </row>
    <row r="10328" spans="1:7">
      <c r="A10328" s="2">
        <v>44080</v>
      </c>
      <c r="B10328" s="2">
        <f t="shared" si="322"/>
        <v>44104</v>
      </c>
      <c r="C10328" s="3">
        <f t="shared" si="323"/>
        <v>1</v>
      </c>
      <c r="D10328" t="s">
        <v>35</v>
      </c>
      <c r="E10328">
        <v>29</v>
      </c>
      <c r="F10328">
        <v>94923</v>
      </c>
      <c r="G10328">
        <v>1739</v>
      </c>
    </row>
    <row r="10329" spans="1:7">
      <c r="A10329" s="2">
        <v>44080</v>
      </c>
      <c r="B10329" s="2">
        <f t="shared" si="322"/>
        <v>44104</v>
      </c>
      <c r="C10329" s="3">
        <f t="shared" si="323"/>
        <v>1</v>
      </c>
      <c r="D10329" t="s">
        <v>54</v>
      </c>
      <c r="E10329">
        <v>30</v>
      </c>
      <c r="F10329">
        <v>8272</v>
      </c>
      <c r="G10329">
        <v>117</v>
      </c>
    </row>
    <row r="10330" spans="1:7">
      <c r="A10330" s="2">
        <v>44080</v>
      </c>
      <c r="B10330" s="2">
        <f t="shared" si="322"/>
        <v>44104</v>
      </c>
      <c r="C10330" s="3">
        <f t="shared" si="323"/>
        <v>1</v>
      </c>
      <c r="D10330" t="s">
        <v>12</v>
      </c>
      <c r="E10330">
        <v>31</v>
      </c>
      <c r="F10330">
        <v>35891</v>
      </c>
      <c r="G10330">
        <v>415</v>
      </c>
    </row>
    <row r="10331" spans="1:7">
      <c r="A10331" s="2">
        <v>44080</v>
      </c>
      <c r="B10331" s="2">
        <f t="shared" si="322"/>
        <v>44104</v>
      </c>
      <c r="C10331" s="3">
        <f t="shared" si="323"/>
        <v>1</v>
      </c>
      <c r="D10331" t="s">
        <v>24</v>
      </c>
      <c r="E10331">
        <v>32</v>
      </c>
      <c r="F10331">
        <v>71711</v>
      </c>
      <c r="G10331">
        <v>1394</v>
      </c>
    </row>
    <row r="10332" spans="1:7">
      <c r="A10332" s="2">
        <v>44080</v>
      </c>
      <c r="B10332" s="2">
        <f t="shared" si="322"/>
        <v>44104</v>
      </c>
      <c r="C10332" s="3">
        <f t="shared" si="323"/>
        <v>1</v>
      </c>
      <c r="D10332" t="s">
        <v>19</v>
      </c>
      <c r="E10332">
        <v>33</v>
      </c>
      <c r="F10332">
        <v>7447</v>
      </c>
      <c r="G10332">
        <v>433</v>
      </c>
    </row>
    <row r="10333" spans="1:7">
      <c r="A10333" s="2">
        <v>44080</v>
      </c>
      <c r="B10333" s="2">
        <f t="shared" si="322"/>
        <v>44104</v>
      </c>
      <c r="C10333" s="3">
        <f t="shared" si="323"/>
        <v>1</v>
      </c>
      <c r="D10333" t="s">
        <v>21</v>
      </c>
      <c r="E10333">
        <v>34</v>
      </c>
      <c r="F10333">
        <v>195841</v>
      </c>
      <c r="G10333">
        <v>15989</v>
      </c>
    </row>
    <row r="10334" spans="1:7">
      <c r="A10334" s="2">
        <v>44080</v>
      </c>
      <c r="B10334" s="2">
        <f t="shared" si="322"/>
        <v>44104</v>
      </c>
      <c r="C10334" s="3">
        <f t="shared" si="323"/>
        <v>1</v>
      </c>
      <c r="D10334" t="s">
        <v>47</v>
      </c>
      <c r="E10334">
        <v>35</v>
      </c>
      <c r="F10334">
        <v>26107</v>
      </c>
      <c r="G10334">
        <v>803</v>
      </c>
    </row>
    <row r="10335" spans="1:7">
      <c r="A10335" s="2">
        <v>44080</v>
      </c>
      <c r="B10335" s="2">
        <f t="shared" si="322"/>
        <v>44104</v>
      </c>
      <c r="C10335" s="3">
        <f t="shared" si="323"/>
        <v>1</v>
      </c>
      <c r="D10335" t="s">
        <v>16</v>
      </c>
      <c r="E10335">
        <v>36</v>
      </c>
      <c r="F10335">
        <v>444226</v>
      </c>
      <c r="G10335">
        <v>32585</v>
      </c>
    </row>
    <row r="10336" spans="1:7">
      <c r="A10336" s="2">
        <v>44080</v>
      </c>
      <c r="B10336" s="2">
        <f t="shared" si="322"/>
        <v>44104</v>
      </c>
      <c r="C10336" s="3">
        <f t="shared" si="323"/>
        <v>1</v>
      </c>
      <c r="D10336" t="s">
        <v>20</v>
      </c>
      <c r="E10336">
        <v>37</v>
      </c>
      <c r="F10336">
        <v>177141</v>
      </c>
      <c r="G10336">
        <v>2920</v>
      </c>
    </row>
    <row r="10337" spans="1:7">
      <c r="A10337" s="2">
        <v>44080</v>
      </c>
      <c r="B10337" s="2">
        <f t="shared" si="322"/>
        <v>44104</v>
      </c>
      <c r="C10337" s="3">
        <f t="shared" si="323"/>
        <v>1</v>
      </c>
      <c r="D10337" t="s">
        <v>48</v>
      </c>
      <c r="E10337">
        <v>38</v>
      </c>
      <c r="F10337">
        <v>13635</v>
      </c>
      <c r="G10337">
        <v>160</v>
      </c>
    </row>
    <row r="10338" spans="1:7">
      <c r="A10338" s="2">
        <v>44080</v>
      </c>
      <c r="B10338" s="2">
        <f t="shared" si="322"/>
        <v>44104</v>
      </c>
      <c r="C10338" s="3">
        <f t="shared" si="323"/>
        <v>1</v>
      </c>
      <c r="D10338" t="s">
        <v>59</v>
      </c>
      <c r="E10338">
        <v>69</v>
      </c>
      <c r="F10338">
        <v>58</v>
      </c>
      <c r="G10338">
        <v>2</v>
      </c>
    </row>
    <row r="10339" spans="1:7">
      <c r="A10339" s="2">
        <v>44080</v>
      </c>
      <c r="B10339" s="2">
        <f t="shared" si="322"/>
        <v>44104</v>
      </c>
      <c r="C10339" s="3">
        <f t="shared" si="323"/>
        <v>1</v>
      </c>
      <c r="D10339" t="s">
        <v>41</v>
      </c>
      <c r="E10339">
        <v>39</v>
      </c>
      <c r="F10339">
        <v>130558</v>
      </c>
      <c r="G10339">
        <v>4259</v>
      </c>
    </row>
    <row r="10340" spans="1:7">
      <c r="A10340" s="2">
        <v>44080</v>
      </c>
      <c r="B10340" s="2">
        <f t="shared" si="322"/>
        <v>44104</v>
      </c>
      <c r="C10340" s="3">
        <f t="shared" si="323"/>
        <v>1</v>
      </c>
      <c r="D10340" t="s">
        <v>30</v>
      </c>
      <c r="E10340">
        <v>40</v>
      </c>
      <c r="F10340">
        <v>63607</v>
      </c>
      <c r="G10340">
        <v>853</v>
      </c>
    </row>
    <row r="10341" spans="1:7">
      <c r="A10341" s="2">
        <v>44080</v>
      </c>
      <c r="B10341" s="2">
        <f t="shared" si="322"/>
        <v>44104</v>
      </c>
      <c r="C10341" s="3">
        <f t="shared" si="323"/>
        <v>1</v>
      </c>
      <c r="D10341" t="s">
        <v>14</v>
      </c>
      <c r="E10341">
        <v>41</v>
      </c>
      <c r="F10341">
        <v>28045</v>
      </c>
      <c r="G10341">
        <v>483</v>
      </c>
    </row>
    <row r="10342" spans="1:7">
      <c r="A10342" s="2">
        <v>44080</v>
      </c>
      <c r="B10342" s="2">
        <f t="shared" si="322"/>
        <v>44104</v>
      </c>
      <c r="C10342" s="3">
        <f t="shared" si="323"/>
        <v>1</v>
      </c>
      <c r="D10342" t="s">
        <v>31</v>
      </c>
      <c r="E10342">
        <v>42</v>
      </c>
      <c r="F10342">
        <v>143902</v>
      </c>
      <c r="G10342">
        <v>7837</v>
      </c>
    </row>
    <row r="10343" spans="1:7">
      <c r="A10343" s="2">
        <v>44080</v>
      </c>
      <c r="B10343" s="2">
        <f t="shared" si="322"/>
        <v>44104</v>
      </c>
      <c r="C10343" s="3">
        <f t="shared" si="323"/>
        <v>1</v>
      </c>
      <c r="D10343" t="s">
        <v>55</v>
      </c>
      <c r="E10343">
        <v>72</v>
      </c>
      <c r="F10343">
        <v>34533</v>
      </c>
      <c r="G10343">
        <v>477</v>
      </c>
    </row>
    <row r="10344" spans="1:7">
      <c r="A10344" s="2">
        <v>44080</v>
      </c>
      <c r="B10344" s="2">
        <f t="shared" si="322"/>
        <v>44104</v>
      </c>
      <c r="C10344" s="3">
        <f t="shared" si="323"/>
        <v>1</v>
      </c>
      <c r="D10344" t="s">
        <v>17</v>
      </c>
      <c r="E10344">
        <v>44</v>
      </c>
      <c r="F10344">
        <v>22243</v>
      </c>
      <c r="G10344">
        <v>1055</v>
      </c>
    </row>
    <row r="10345" spans="1:7">
      <c r="A10345" s="2">
        <v>44080</v>
      </c>
      <c r="B10345" s="2">
        <f t="shared" si="322"/>
        <v>44104</v>
      </c>
      <c r="C10345" s="3">
        <f t="shared" si="323"/>
        <v>1</v>
      </c>
      <c r="D10345" t="s">
        <v>32</v>
      </c>
      <c r="E10345">
        <v>45</v>
      </c>
      <c r="F10345">
        <v>124952</v>
      </c>
      <c r="G10345">
        <v>2887</v>
      </c>
    </row>
    <row r="10346" spans="1:7">
      <c r="A10346" s="2">
        <v>44080</v>
      </c>
      <c r="B10346" s="2">
        <f t="shared" si="322"/>
        <v>44104</v>
      </c>
      <c r="C10346" s="3">
        <f t="shared" si="323"/>
        <v>1</v>
      </c>
      <c r="D10346" t="s">
        <v>43</v>
      </c>
      <c r="E10346">
        <v>46</v>
      </c>
      <c r="F10346">
        <v>15109</v>
      </c>
      <c r="G10346">
        <v>173</v>
      </c>
    </row>
    <row r="10347" spans="1:7">
      <c r="A10347" s="2">
        <v>44080</v>
      </c>
      <c r="B10347" s="2">
        <f t="shared" si="322"/>
        <v>44104</v>
      </c>
      <c r="C10347" s="3">
        <f t="shared" si="323"/>
        <v>1</v>
      </c>
      <c r="D10347" t="s">
        <v>25</v>
      </c>
      <c r="E10347">
        <v>47</v>
      </c>
      <c r="F10347">
        <v>161589</v>
      </c>
      <c r="G10347">
        <v>1841</v>
      </c>
    </row>
    <row r="10348" spans="1:7">
      <c r="A10348" s="2">
        <v>44080</v>
      </c>
      <c r="B10348" s="2">
        <f t="shared" si="322"/>
        <v>44104</v>
      </c>
      <c r="C10348" s="3">
        <f t="shared" si="323"/>
        <v>1</v>
      </c>
      <c r="D10348" t="s">
        <v>11</v>
      </c>
      <c r="E10348">
        <v>48</v>
      </c>
      <c r="F10348">
        <v>665338</v>
      </c>
      <c r="G10348">
        <v>13739</v>
      </c>
    </row>
    <row r="10349" spans="1:7">
      <c r="A10349" s="2">
        <v>44080</v>
      </c>
      <c r="B10349" s="2">
        <f t="shared" si="322"/>
        <v>44104</v>
      </c>
      <c r="C10349" s="3">
        <f t="shared" si="323"/>
        <v>1</v>
      </c>
      <c r="D10349" t="s">
        <v>13</v>
      </c>
      <c r="E10349">
        <v>49</v>
      </c>
      <c r="F10349">
        <v>54660</v>
      </c>
      <c r="G10349">
        <v>423</v>
      </c>
    </row>
    <row r="10350" spans="1:7">
      <c r="A10350" s="2">
        <v>44080</v>
      </c>
      <c r="B10350" s="2">
        <f t="shared" si="322"/>
        <v>44104</v>
      </c>
      <c r="C10350" s="3">
        <f t="shared" si="323"/>
        <v>1</v>
      </c>
      <c r="D10350" t="s">
        <v>36</v>
      </c>
      <c r="E10350">
        <v>50</v>
      </c>
      <c r="F10350">
        <v>1648</v>
      </c>
      <c r="G10350">
        <v>58</v>
      </c>
    </row>
    <row r="10351" spans="1:7">
      <c r="A10351" s="2">
        <v>44080</v>
      </c>
      <c r="B10351" s="2">
        <f t="shared" si="322"/>
        <v>44104</v>
      </c>
      <c r="C10351" s="3">
        <f t="shared" si="323"/>
        <v>1</v>
      </c>
      <c r="D10351" t="s">
        <v>56</v>
      </c>
      <c r="E10351">
        <v>78</v>
      </c>
      <c r="F10351">
        <v>1181</v>
      </c>
      <c r="G10351">
        <v>17</v>
      </c>
    </row>
    <row r="10352" spans="1:7">
      <c r="A10352" s="2">
        <v>44080</v>
      </c>
      <c r="B10352" s="2">
        <f t="shared" si="322"/>
        <v>44104</v>
      </c>
      <c r="C10352" s="3">
        <f t="shared" si="323"/>
        <v>1</v>
      </c>
      <c r="D10352" t="s">
        <v>37</v>
      </c>
      <c r="E10352">
        <v>51</v>
      </c>
      <c r="F10352">
        <v>126926</v>
      </c>
      <c r="G10352">
        <v>2678</v>
      </c>
    </row>
    <row r="10353" spans="1:7">
      <c r="A10353" s="2">
        <v>44080</v>
      </c>
      <c r="B10353" s="2">
        <f t="shared" si="322"/>
        <v>44104</v>
      </c>
      <c r="C10353" s="3">
        <f t="shared" si="323"/>
        <v>1</v>
      </c>
      <c r="D10353" t="s">
        <v>5</v>
      </c>
      <c r="E10353">
        <v>53</v>
      </c>
      <c r="F10353">
        <v>80369</v>
      </c>
      <c r="G10353">
        <v>2043</v>
      </c>
    </row>
    <row r="10354" spans="1:7">
      <c r="A10354" s="2">
        <v>44080</v>
      </c>
      <c r="B10354" s="2">
        <f t="shared" si="322"/>
        <v>44104</v>
      </c>
      <c r="C10354" s="3">
        <f t="shared" si="323"/>
        <v>1</v>
      </c>
      <c r="D10354" t="s">
        <v>58</v>
      </c>
      <c r="E10354">
        <v>54</v>
      </c>
      <c r="F10354">
        <v>11412</v>
      </c>
      <c r="G10354">
        <v>246</v>
      </c>
    </row>
    <row r="10355" spans="1:7">
      <c r="A10355" s="2">
        <v>44080</v>
      </c>
      <c r="B10355" s="2">
        <f t="shared" si="322"/>
        <v>44104</v>
      </c>
      <c r="C10355" s="3">
        <f t="shared" si="323"/>
        <v>1</v>
      </c>
      <c r="D10355" t="s">
        <v>10</v>
      </c>
      <c r="E10355">
        <v>55</v>
      </c>
      <c r="F10355">
        <v>86406</v>
      </c>
      <c r="G10355">
        <v>1177</v>
      </c>
    </row>
    <row r="10356" spans="1:7">
      <c r="A10356" s="2">
        <v>44080</v>
      </c>
      <c r="B10356" s="2">
        <f t="shared" si="322"/>
        <v>44104</v>
      </c>
      <c r="C10356" s="3">
        <f t="shared" si="323"/>
        <v>1</v>
      </c>
      <c r="D10356" t="s">
        <v>49</v>
      </c>
      <c r="E10356">
        <v>56</v>
      </c>
      <c r="F10356">
        <v>4032</v>
      </c>
      <c r="G10356">
        <v>42</v>
      </c>
    </row>
    <row r="10357" spans="1:7">
      <c r="A10357" s="2">
        <v>44081</v>
      </c>
      <c r="B10357" s="2">
        <f t="shared" si="322"/>
        <v>44104</v>
      </c>
      <c r="C10357" s="3">
        <f t="shared" si="323"/>
        <v>1</v>
      </c>
      <c r="D10357" t="s">
        <v>52</v>
      </c>
      <c r="E10357">
        <v>1</v>
      </c>
      <c r="F10357">
        <v>132973</v>
      </c>
      <c r="G10357">
        <v>2276</v>
      </c>
    </row>
    <row r="10358" spans="1:7">
      <c r="A10358" s="2">
        <v>44081</v>
      </c>
      <c r="B10358" s="2">
        <f t="shared" si="322"/>
        <v>44104</v>
      </c>
      <c r="C10358" s="3">
        <f t="shared" si="323"/>
        <v>1</v>
      </c>
      <c r="D10358" t="s">
        <v>50</v>
      </c>
      <c r="E10358">
        <v>2</v>
      </c>
      <c r="F10358">
        <v>6637</v>
      </c>
      <c r="G10358">
        <v>39</v>
      </c>
    </row>
    <row r="10359" spans="1:7">
      <c r="A10359" s="2">
        <v>44081</v>
      </c>
      <c r="B10359" s="2">
        <f t="shared" si="322"/>
        <v>44104</v>
      </c>
      <c r="C10359" s="3">
        <f t="shared" si="323"/>
        <v>1</v>
      </c>
      <c r="D10359" t="s">
        <v>8</v>
      </c>
      <c r="E10359">
        <v>4</v>
      </c>
      <c r="F10359">
        <v>205971</v>
      </c>
      <c r="G10359">
        <v>5219</v>
      </c>
    </row>
    <row r="10360" spans="1:7">
      <c r="A10360" s="2">
        <v>44081</v>
      </c>
      <c r="B10360" s="2">
        <f t="shared" si="322"/>
        <v>44104</v>
      </c>
      <c r="C10360" s="3">
        <f t="shared" si="323"/>
        <v>1</v>
      </c>
      <c r="D10360" t="s">
        <v>44</v>
      </c>
      <c r="E10360">
        <v>5</v>
      </c>
      <c r="F10360">
        <v>66280</v>
      </c>
      <c r="G10360">
        <v>908</v>
      </c>
    </row>
    <row r="10361" spans="1:7">
      <c r="A10361" s="2">
        <v>44081</v>
      </c>
      <c r="B10361" s="2">
        <f t="shared" si="322"/>
        <v>44104</v>
      </c>
      <c r="C10361" s="3">
        <f t="shared" si="323"/>
        <v>1</v>
      </c>
      <c r="D10361" t="s">
        <v>7</v>
      </c>
      <c r="E10361">
        <v>6</v>
      </c>
      <c r="F10361">
        <v>742689</v>
      </c>
      <c r="G10361">
        <v>13763</v>
      </c>
    </row>
    <row r="10362" spans="1:7">
      <c r="A10362" s="2">
        <v>44081</v>
      </c>
      <c r="B10362" s="2">
        <f t="shared" si="322"/>
        <v>44104</v>
      </c>
      <c r="C10362" s="3">
        <f t="shared" si="323"/>
        <v>1</v>
      </c>
      <c r="D10362" t="s">
        <v>22</v>
      </c>
      <c r="E10362">
        <v>8</v>
      </c>
      <c r="F10362">
        <v>59823</v>
      </c>
      <c r="G10362">
        <v>1980</v>
      </c>
    </row>
    <row r="10363" spans="1:7">
      <c r="A10363" s="2">
        <v>44081</v>
      </c>
      <c r="B10363" s="2">
        <f t="shared" si="322"/>
        <v>44104</v>
      </c>
      <c r="C10363" s="3">
        <f t="shared" si="323"/>
        <v>1</v>
      </c>
      <c r="D10363" t="s">
        <v>38</v>
      </c>
      <c r="E10363">
        <v>9</v>
      </c>
      <c r="F10363">
        <v>53365</v>
      </c>
      <c r="G10363">
        <v>4468</v>
      </c>
    </row>
    <row r="10364" spans="1:7">
      <c r="A10364" s="2">
        <v>44081</v>
      </c>
      <c r="B10364" s="2">
        <f t="shared" si="322"/>
        <v>44104</v>
      </c>
      <c r="C10364" s="3">
        <f t="shared" si="323"/>
        <v>1</v>
      </c>
      <c r="D10364" t="s">
        <v>45</v>
      </c>
      <c r="E10364">
        <v>10</v>
      </c>
      <c r="F10364">
        <v>18249</v>
      </c>
      <c r="G10364">
        <v>609</v>
      </c>
    </row>
    <row r="10365" spans="1:7">
      <c r="A10365" s="2">
        <v>44081</v>
      </c>
      <c r="B10365" s="2">
        <f t="shared" si="322"/>
        <v>44104</v>
      </c>
      <c r="C10365" s="3">
        <f t="shared" si="323"/>
        <v>1</v>
      </c>
      <c r="D10365" t="s">
        <v>33</v>
      </c>
      <c r="E10365">
        <v>11</v>
      </c>
      <c r="F10365">
        <v>14315</v>
      </c>
      <c r="G10365">
        <v>611</v>
      </c>
    </row>
    <row r="10366" spans="1:7">
      <c r="A10366" s="2">
        <v>44081</v>
      </c>
      <c r="B10366" s="2">
        <f t="shared" si="322"/>
        <v>44104</v>
      </c>
      <c r="C10366" s="3">
        <f t="shared" si="323"/>
        <v>1</v>
      </c>
      <c r="D10366" t="s">
        <v>15</v>
      </c>
      <c r="E10366">
        <v>12</v>
      </c>
      <c r="F10366">
        <v>648261</v>
      </c>
      <c r="G10366">
        <v>11870</v>
      </c>
    </row>
    <row r="10367" spans="1:7">
      <c r="A10367" s="2">
        <v>44081</v>
      </c>
      <c r="B10367" s="2">
        <f t="shared" si="322"/>
        <v>44104</v>
      </c>
      <c r="C10367" s="3">
        <f t="shared" si="323"/>
        <v>1</v>
      </c>
      <c r="D10367" t="s">
        <v>18</v>
      </c>
      <c r="E10367">
        <v>13</v>
      </c>
      <c r="F10367">
        <v>267238</v>
      </c>
      <c r="G10367">
        <v>5907</v>
      </c>
    </row>
    <row r="10368" spans="1:7">
      <c r="A10368" s="2">
        <v>44081</v>
      </c>
      <c r="B10368" s="2">
        <f t="shared" si="322"/>
        <v>44104</v>
      </c>
      <c r="C10368" s="3">
        <f t="shared" si="323"/>
        <v>1</v>
      </c>
      <c r="D10368" t="s">
        <v>57</v>
      </c>
      <c r="E10368">
        <v>66</v>
      </c>
      <c r="F10368">
        <v>2588</v>
      </c>
      <c r="G10368">
        <v>19</v>
      </c>
    </row>
    <row r="10369" spans="1:7">
      <c r="A10369" s="2">
        <v>44081</v>
      </c>
      <c r="B10369" s="2">
        <f t="shared" si="322"/>
        <v>44104</v>
      </c>
      <c r="C10369" s="3">
        <f t="shared" si="323"/>
        <v>1</v>
      </c>
      <c r="D10369" t="s">
        <v>26</v>
      </c>
      <c r="E10369">
        <v>15</v>
      </c>
      <c r="F10369">
        <v>9933</v>
      </c>
      <c r="G10369">
        <v>85</v>
      </c>
    </row>
    <row r="10370" spans="1:7">
      <c r="A10370" s="2">
        <v>44081</v>
      </c>
      <c r="B10370" s="2">
        <f t="shared" si="322"/>
        <v>44104</v>
      </c>
      <c r="C10370" s="3">
        <f t="shared" si="323"/>
        <v>1</v>
      </c>
      <c r="D10370" t="s">
        <v>53</v>
      </c>
      <c r="E10370">
        <v>16</v>
      </c>
      <c r="F10370">
        <v>34153</v>
      </c>
      <c r="G10370">
        <v>387</v>
      </c>
    </row>
    <row r="10371" spans="1:7">
      <c r="A10371" s="2">
        <v>44081</v>
      </c>
      <c r="B10371" s="2">
        <f t="shared" si="322"/>
        <v>44104</v>
      </c>
      <c r="C10371" s="3">
        <f t="shared" si="323"/>
        <v>1</v>
      </c>
      <c r="D10371" t="s">
        <v>6</v>
      </c>
      <c r="E10371">
        <v>17</v>
      </c>
      <c r="F10371">
        <v>253649</v>
      </c>
      <c r="G10371">
        <v>8417</v>
      </c>
    </row>
    <row r="10372" spans="1:7">
      <c r="A10372" s="2">
        <v>44081</v>
      </c>
      <c r="B10372" s="2">
        <f t="shared" ref="B10372:B10435" si="324">EOMONTH(A10372,0)</f>
        <v>44104</v>
      </c>
      <c r="C10372" s="3">
        <f t="shared" ref="C10372:C10435" si="325">IF(A10372=B10372,0,1)</f>
        <v>1</v>
      </c>
      <c r="D10372" t="s">
        <v>27</v>
      </c>
      <c r="E10372">
        <v>18</v>
      </c>
      <c r="F10372">
        <v>102527</v>
      </c>
      <c r="G10372">
        <v>3368</v>
      </c>
    </row>
    <row r="10373" spans="1:7">
      <c r="A10373" s="2">
        <v>44081</v>
      </c>
      <c r="B10373" s="2">
        <f t="shared" si="324"/>
        <v>44104</v>
      </c>
      <c r="C10373" s="3">
        <f t="shared" si="325"/>
        <v>1</v>
      </c>
      <c r="D10373" t="s">
        <v>39</v>
      </c>
      <c r="E10373">
        <v>19</v>
      </c>
      <c r="F10373">
        <v>70537</v>
      </c>
      <c r="G10373">
        <v>1170</v>
      </c>
    </row>
    <row r="10374" spans="1:7">
      <c r="A10374" s="2">
        <v>44081</v>
      </c>
      <c r="B10374" s="2">
        <f t="shared" si="324"/>
        <v>44104</v>
      </c>
      <c r="C10374" s="3">
        <f t="shared" si="325"/>
        <v>1</v>
      </c>
      <c r="D10374" t="s">
        <v>34</v>
      </c>
      <c r="E10374">
        <v>20</v>
      </c>
      <c r="F10374">
        <v>47409</v>
      </c>
      <c r="G10374">
        <v>485</v>
      </c>
    </row>
    <row r="10375" spans="1:7">
      <c r="A10375" s="2">
        <v>44081</v>
      </c>
      <c r="B10375" s="2">
        <f t="shared" si="324"/>
        <v>44104</v>
      </c>
      <c r="C10375" s="3">
        <f t="shared" si="325"/>
        <v>1</v>
      </c>
      <c r="D10375" t="s">
        <v>28</v>
      </c>
      <c r="E10375">
        <v>21</v>
      </c>
      <c r="F10375">
        <v>56545</v>
      </c>
      <c r="G10375">
        <v>1036</v>
      </c>
    </row>
    <row r="10376" spans="1:7">
      <c r="A10376" s="2">
        <v>44081</v>
      </c>
      <c r="B10376" s="2">
        <f t="shared" si="324"/>
        <v>44104</v>
      </c>
      <c r="C10376" s="3">
        <f t="shared" si="325"/>
        <v>1</v>
      </c>
      <c r="D10376" t="s">
        <v>40</v>
      </c>
      <c r="E10376">
        <v>22</v>
      </c>
      <c r="F10376">
        <v>154073</v>
      </c>
      <c r="G10376">
        <v>5105</v>
      </c>
    </row>
    <row r="10377" spans="1:7">
      <c r="A10377" s="2">
        <v>44081</v>
      </c>
      <c r="B10377" s="2">
        <f t="shared" si="324"/>
        <v>44104</v>
      </c>
      <c r="C10377" s="3">
        <f t="shared" si="325"/>
        <v>1</v>
      </c>
      <c r="D10377" t="s">
        <v>51</v>
      </c>
      <c r="E10377">
        <v>23</v>
      </c>
      <c r="F10377">
        <v>4701</v>
      </c>
      <c r="G10377">
        <v>134</v>
      </c>
    </row>
    <row r="10378" spans="1:7">
      <c r="A10378" s="2">
        <v>44081</v>
      </c>
      <c r="B10378" s="2">
        <f t="shared" si="324"/>
        <v>44104</v>
      </c>
      <c r="C10378" s="3">
        <f t="shared" si="325"/>
        <v>1</v>
      </c>
      <c r="D10378" t="s">
        <v>23</v>
      </c>
      <c r="E10378">
        <v>24</v>
      </c>
      <c r="F10378">
        <v>113378</v>
      </c>
      <c r="G10378">
        <v>3804</v>
      </c>
    </row>
    <row r="10379" spans="1:7">
      <c r="A10379" s="2">
        <v>44081</v>
      </c>
      <c r="B10379" s="2">
        <f t="shared" si="324"/>
        <v>44104</v>
      </c>
      <c r="C10379" s="3">
        <f t="shared" si="325"/>
        <v>1</v>
      </c>
      <c r="D10379" t="s">
        <v>9</v>
      </c>
      <c r="E10379">
        <v>25</v>
      </c>
      <c r="F10379">
        <v>122791</v>
      </c>
      <c r="G10379">
        <v>9133</v>
      </c>
    </row>
    <row r="10380" spans="1:7">
      <c r="A10380" s="2">
        <v>44081</v>
      </c>
      <c r="B10380" s="2">
        <f t="shared" si="324"/>
        <v>44104</v>
      </c>
      <c r="C10380" s="3">
        <f t="shared" si="325"/>
        <v>1</v>
      </c>
      <c r="D10380" t="s">
        <v>42</v>
      </c>
      <c r="E10380">
        <v>26</v>
      </c>
      <c r="F10380">
        <v>118388</v>
      </c>
      <c r="G10380">
        <v>6813</v>
      </c>
    </row>
    <row r="10381" spans="1:7">
      <c r="A10381" s="2">
        <v>44081</v>
      </c>
      <c r="B10381" s="2">
        <f t="shared" si="324"/>
        <v>44104</v>
      </c>
      <c r="C10381" s="3">
        <f t="shared" si="325"/>
        <v>1</v>
      </c>
      <c r="D10381" t="s">
        <v>29</v>
      </c>
      <c r="E10381">
        <v>27</v>
      </c>
      <c r="F10381">
        <v>81277</v>
      </c>
      <c r="G10381">
        <v>1912</v>
      </c>
    </row>
    <row r="10382" spans="1:7">
      <c r="A10382" s="2">
        <v>44081</v>
      </c>
      <c r="B10382" s="2">
        <f t="shared" si="324"/>
        <v>44104</v>
      </c>
      <c r="C10382" s="3">
        <f t="shared" si="325"/>
        <v>1</v>
      </c>
      <c r="D10382" t="s">
        <v>46</v>
      </c>
      <c r="E10382">
        <v>28</v>
      </c>
      <c r="F10382">
        <v>87130</v>
      </c>
      <c r="G10382">
        <v>2585</v>
      </c>
    </row>
    <row r="10383" spans="1:7">
      <c r="A10383" s="2">
        <v>44081</v>
      </c>
      <c r="B10383" s="2">
        <f t="shared" si="324"/>
        <v>44104</v>
      </c>
      <c r="C10383" s="3">
        <f t="shared" si="325"/>
        <v>1</v>
      </c>
      <c r="D10383" t="s">
        <v>35</v>
      </c>
      <c r="E10383">
        <v>29</v>
      </c>
      <c r="F10383">
        <v>95795</v>
      </c>
      <c r="G10383">
        <v>1739</v>
      </c>
    </row>
    <row r="10384" spans="1:7">
      <c r="A10384" s="2">
        <v>44081</v>
      </c>
      <c r="B10384" s="2">
        <f t="shared" si="324"/>
        <v>44104</v>
      </c>
      <c r="C10384" s="3">
        <f t="shared" si="325"/>
        <v>1</v>
      </c>
      <c r="D10384" t="s">
        <v>54</v>
      </c>
      <c r="E10384">
        <v>30</v>
      </c>
      <c r="F10384">
        <v>8340</v>
      </c>
      <c r="G10384">
        <v>118</v>
      </c>
    </row>
    <row r="10385" spans="1:7">
      <c r="A10385" s="2">
        <v>44081</v>
      </c>
      <c r="B10385" s="2">
        <f t="shared" si="324"/>
        <v>44104</v>
      </c>
      <c r="C10385" s="3">
        <f t="shared" si="325"/>
        <v>1</v>
      </c>
      <c r="D10385" t="s">
        <v>12</v>
      </c>
      <c r="E10385">
        <v>31</v>
      </c>
      <c r="F10385">
        <v>35975</v>
      </c>
      <c r="G10385">
        <v>415</v>
      </c>
    </row>
    <row r="10386" spans="1:7">
      <c r="A10386" s="2">
        <v>44081</v>
      </c>
      <c r="B10386" s="2">
        <f t="shared" si="324"/>
        <v>44104</v>
      </c>
      <c r="C10386" s="3">
        <f t="shared" si="325"/>
        <v>1</v>
      </c>
      <c r="D10386" t="s">
        <v>24</v>
      </c>
      <c r="E10386">
        <v>32</v>
      </c>
      <c r="F10386">
        <v>72048</v>
      </c>
      <c r="G10386">
        <v>1394</v>
      </c>
    </row>
    <row r="10387" spans="1:7">
      <c r="A10387" s="2">
        <v>44081</v>
      </c>
      <c r="B10387" s="2">
        <f t="shared" si="324"/>
        <v>44104</v>
      </c>
      <c r="C10387" s="3">
        <f t="shared" si="325"/>
        <v>1</v>
      </c>
      <c r="D10387" t="s">
        <v>19</v>
      </c>
      <c r="E10387">
        <v>33</v>
      </c>
      <c r="F10387">
        <v>7476</v>
      </c>
      <c r="G10387">
        <v>433</v>
      </c>
    </row>
    <row r="10388" spans="1:7">
      <c r="A10388" s="2">
        <v>44081</v>
      </c>
      <c r="B10388" s="2">
        <f t="shared" si="324"/>
        <v>44104</v>
      </c>
      <c r="C10388" s="3">
        <f t="shared" si="325"/>
        <v>1</v>
      </c>
      <c r="D10388" t="s">
        <v>21</v>
      </c>
      <c r="E10388">
        <v>34</v>
      </c>
      <c r="F10388">
        <v>196173</v>
      </c>
      <c r="G10388">
        <v>15991</v>
      </c>
    </row>
    <row r="10389" spans="1:7">
      <c r="A10389" s="2">
        <v>44081</v>
      </c>
      <c r="B10389" s="2">
        <f t="shared" si="324"/>
        <v>44104</v>
      </c>
      <c r="C10389" s="3">
        <f t="shared" si="325"/>
        <v>1</v>
      </c>
      <c r="D10389" t="s">
        <v>47</v>
      </c>
      <c r="E10389">
        <v>35</v>
      </c>
      <c r="F10389">
        <v>26144</v>
      </c>
      <c r="G10389">
        <v>807</v>
      </c>
    </row>
    <row r="10390" spans="1:7">
      <c r="A10390" s="2">
        <v>44081</v>
      </c>
      <c r="B10390" s="2">
        <f t="shared" si="324"/>
        <v>44104</v>
      </c>
      <c r="C10390" s="3">
        <f t="shared" si="325"/>
        <v>1</v>
      </c>
      <c r="D10390" t="s">
        <v>16</v>
      </c>
      <c r="E10390">
        <v>36</v>
      </c>
      <c r="F10390">
        <v>444751</v>
      </c>
      <c r="G10390">
        <v>32600</v>
      </c>
    </row>
    <row r="10391" spans="1:7">
      <c r="A10391" s="2">
        <v>44081</v>
      </c>
      <c r="B10391" s="2">
        <f t="shared" si="324"/>
        <v>44104</v>
      </c>
      <c r="C10391" s="3">
        <f t="shared" si="325"/>
        <v>1</v>
      </c>
      <c r="D10391" t="s">
        <v>20</v>
      </c>
      <c r="E10391">
        <v>37</v>
      </c>
      <c r="F10391">
        <v>178212</v>
      </c>
      <c r="G10391">
        <v>2920</v>
      </c>
    </row>
    <row r="10392" spans="1:7">
      <c r="A10392" s="2">
        <v>44081</v>
      </c>
      <c r="B10392" s="2">
        <f t="shared" si="324"/>
        <v>44104</v>
      </c>
      <c r="C10392" s="3">
        <f t="shared" si="325"/>
        <v>1</v>
      </c>
      <c r="D10392" t="s">
        <v>48</v>
      </c>
      <c r="E10392">
        <v>38</v>
      </c>
      <c r="F10392">
        <v>13805</v>
      </c>
      <c r="G10392">
        <v>160</v>
      </c>
    </row>
    <row r="10393" spans="1:7">
      <c r="A10393" s="2">
        <v>44081</v>
      </c>
      <c r="B10393" s="2">
        <f t="shared" si="324"/>
        <v>44104</v>
      </c>
      <c r="C10393" s="3">
        <f t="shared" si="325"/>
        <v>1</v>
      </c>
      <c r="D10393" t="s">
        <v>59</v>
      </c>
      <c r="E10393">
        <v>69</v>
      </c>
      <c r="F10393">
        <v>59</v>
      </c>
      <c r="G10393">
        <v>2</v>
      </c>
    </row>
    <row r="10394" spans="1:7">
      <c r="A10394" s="2">
        <v>44081</v>
      </c>
      <c r="B10394" s="2">
        <f t="shared" si="324"/>
        <v>44104</v>
      </c>
      <c r="C10394" s="3">
        <f t="shared" si="325"/>
        <v>1</v>
      </c>
      <c r="D10394" t="s">
        <v>41</v>
      </c>
      <c r="E10394">
        <v>39</v>
      </c>
      <c r="F10394">
        <v>131336</v>
      </c>
      <c r="G10394">
        <v>4276</v>
      </c>
    </row>
    <row r="10395" spans="1:7">
      <c r="A10395" s="2">
        <v>44081</v>
      </c>
      <c r="B10395" s="2">
        <f t="shared" si="324"/>
        <v>44104</v>
      </c>
      <c r="C10395" s="3">
        <f t="shared" si="325"/>
        <v>1</v>
      </c>
      <c r="D10395" t="s">
        <v>30</v>
      </c>
      <c r="E10395">
        <v>40</v>
      </c>
      <c r="F10395">
        <v>64220</v>
      </c>
      <c r="G10395">
        <v>853</v>
      </c>
    </row>
    <row r="10396" spans="1:7">
      <c r="A10396" s="2">
        <v>44081</v>
      </c>
      <c r="B10396" s="2">
        <f t="shared" si="324"/>
        <v>44104</v>
      </c>
      <c r="C10396" s="3">
        <f t="shared" si="325"/>
        <v>1</v>
      </c>
      <c r="D10396" t="s">
        <v>14</v>
      </c>
      <c r="E10396">
        <v>41</v>
      </c>
      <c r="F10396">
        <v>28191</v>
      </c>
      <c r="G10396">
        <v>487</v>
      </c>
    </row>
    <row r="10397" spans="1:7">
      <c r="A10397" s="2">
        <v>44081</v>
      </c>
      <c r="B10397" s="2">
        <f t="shared" si="324"/>
        <v>44104</v>
      </c>
      <c r="C10397" s="3">
        <f t="shared" si="325"/>
        <v>1</v>
      </c>
      <c r="D10397" t="s">
        <v>31</v>
      </c>
      <c r="E10397">
        <v>42</v>
      </c>
      <c r="F10397">
        <v>144658</v>
      </c>
      <c r="G10397">
        <v>7855</v>
      </c>
    </row>
    <row r="10398" spans="1:7">
      <c r="A10398" s="2">
        <v>44081</v>
      </c>
      <c r="B10398" s="2">
        <f t="shared" si="324"/>
        <v>44104</v>
      </c>
      <c r="C10398" s="3">
        <f t="shared" si="325"/>
        <v>1</v>
      </c>
      <c r="D10398" t="s">
        <v>55</v>
      </c>
      <c r="E10398">
        <v>72</v>
      </c>
      <c r="F10398">
        <v>35375</v>
      </c>
      <c r="G10398">
        <v>477</v>
      </c>
    </row>
    <row r="10399" spans="1:7">
      <c r="A10399" s="2">
        <v>44081</v>
      </c>
      <c r="B10399" s="2">
        <f t="shared" si="324"/>
        <v>44104</v>
      </c>
      <c r="C10399" s="3">
        <f t="shared" si="325"/>
        <v>1</v>
      </c>
      <c r="D10399" t="s">
        <v>17</v>
      </c>
      <c r="E10399">
        <v>44</v>
      </c>
      <c r="F10399">
        <v>22243</v>
      </c>
      <c r="G10399">
        <v>1055</v>
      </c>
    </row>
    <row r="10400" spans="1:7">
      <c r="A10400" s="2">
        <v>44081</v>
      </c>
      <c r="B10400" s="2">
        <f t="shared" si="324"/>
        <v>44104</v>
      </c>
      <c r="C10400" s="3">
        <f t="shared" si="325"/>
        <v>1</v>
      </c>
      <c r="D10400" t="s">
        <v>32</v>
      </c>
      <c r="E10400">
        <v>45</v>
      </c>
      <c r="F10400">
        <v>125607</v>
      </c>
      <c r="G10400">
        <v>2907</v>
      </c>
    </row>
    <row r="10401" spans="1:7">
      <c r="A10401" s="2">
        <v>44081</v>
      </c>
      <c r="B10401" s="2">
        <f t="shared" si="324"/>
        <v>44104</v>
      </c>
      <c r="C10401" s="3">
        <f t="shared" si="325"/>
        <v>1</v>
      </c>
      <c r="D10401" t="s">
        <v>43</v>
      </c>
      <c r="E10401">
        <v>46</v>
      </c>
      <c r="F10401">
        <v>15300</v>
      </c>
      <c r="G10401">
        <v>173</v>
      </c>
    </row>
    <row r="10402" spans="1:7">
      <c r="A10402" s="2">
        <v>44081</v>
      </c>
      <c r="B10402" s="2">
        <f t="shared" si="324"/>
        <v>44104</v>
      </c>
      <c r="C10402" s="3">
        <f t="shared" si="325"/>
        <v>1</v>
      </c>
      <c r="D10402" t="s">
        <v>25</v>
      </c>
      <c r="E10402">
        <v>47</v>
      </c>
      <c r="F10402">
        <v>162531</v>
      </c>
      <c r="G10402">
        <v>1845</v>
      </c>
    </row>
    <row r="10403" spans="1:7">
      <c r="A10403" s="2">
        <v>44081</v>
      </c>
      <c r="B10403" s="2">
        <f t="shared" si="324"/>
        <v>44104</v>
      </c>
      <c r="C10403" s="3">
        <f t="shared" si="325"/>
        <v>1</v>
      </c>
      <c r="D10403" t="s">
        <v>11</v>
      </c>
      <c r="E10403">
        <v>48</v>
      </c>
      <c r="F10403">
        <v>666209</v>
      </c>
      <c r="G10403">
        <v>13781</v>
      </c>
    </row>
    <row r="10404" spans="1:7">
      <c r="A10404" s="2">
        <v>44081</v>
      </c>
      <c r="B10404" s="2">
        <f t="shared" si="324"/>
        <v>44104</v>
      </c>
      <c r="C10404" s="3">
        <f t="shared" si="325"/>
        <v>1</v>
      </c>
      <c r="D10404" t="s">
        <v>13</v>
      </c>
      <c r="E10404">
        <v>49</v>
      </c>
      <c r="F10404">
        <v>55052</v>
      </c>
      <c r="G10404">
        <v>424</v>
      </c>
    </row>
    <row r="10405" spans="1:7">
      <c r="A10405" s="2">
        <v>44081</v>
      </c>
      <c r="B10405" s="2">
        <f t="shared" si="324"/>
        <v>44104</v>
      </c>
      <c r="C10405" s="3">
        <f t="shared" si="325"/>
        <v>1</v>
      </c>
      <c r="D10405" t="s">
        <v>36</v>
      </c>
      <c r="E10405">
        <v>50</v>
      </c>
      <c r="F10405">
        <v>1651</v>
      </c>
      <c r="G10405">
        <v>58</v>
      </c>
    </row>
    <row r="10406" spans="1:7">
      <c r="A10406" s="2">
        <v>44081</v>
      </c>
      <c r="B10406" s="2">
        <f t="shared" si="324"/>
        <v>44104</v>
      </c>
      <c r="C10406" s="3">
        <f t="shared" si="325"/>
        <v>1</v>
      </c>
      <c r="D10406" t="s">
        <v>56</v>
      </c>
      <c r="E10406">
        <v>78</v>
      </c>
      <c r="F10406">
        <v>1190</v>
      </c>
      <c r="G10406">
        <v>17</v>
      </c>
    </row>
    <row r="10407" spans="1:7">
      <c r="A10407" s="2">
        <v>44081</v>
      </c>
      <c r="B10407" s="2">
        <f t="shared" si="324"/>
        <v>44104</v>
      </c>
      <c r="C10407" s="3">
        <f t="shared" si="325"/>
        <v>1</v>
      </c>
      <c r="D10407" t="s">
        <v>37</v>
      </c>
      <c r="E10407">
        <v>51</v>
      </c>
      <c r="F10407">
        <v>127571</v>
      </c>
      <c r="G10407">
        <v>2684</v>
      </c>
    </row>
    <row r="10408" spans="1:7">
      <c r="A10408" s="2">
        <v>44081</v>
      </c>
      <c r="B10408" s="2">
        <f t="shared" si="324"/>
        <v>44104</v>
      </c>
      <c r="C10408" s="3">
        <f t="shared" si="325"/>
        <v>1</v>
      </c>
      <c r="D10408" t="s">
        <v>5</v>
      </c>
      <c r="E10408">
        <v>53</v>
      </c>
      <c r="F10408">
        <v>80485</v>
      </c>
      <c r="G10408">
        <v>2043</v>
      </c>
    </row>
    <row r="10409" spans="1:7">
      <c r="A10409" s="2">
        <v>44081</v>
      </c>
      <c r="B10409" s="2">
        <f t="shared" si="324"/>
        <v>44104</v>
      </c>
      <c r="C10409" s="3">
        <f t="shared" si="325"/>
        <v>1</v>
      </c>
      <c r="D10409" t="s">
        <v>58</v>
      </c>
      <c r="E10409">
        <v>54</v>
      </c>
      <c r="F10409">
        <v>11575</v>
      </c>
      <c r="G10409">
        <v>247</v>
      </c>
    </row>
    <row r="10410" spans="1:7">
      <c r="A10410" s="2">
        <v>44081</v>
      </c>
      <c r="B10410" s="2">
        <f t="shared" si="324"/>
        <v>44104</v>
      </c>
      <c r="C10410" s="3">
        <f t="shared" si="325"/>
        <v>1</v>
      </c>
      <c r="D10410" t="s">
        <v>10</v>
      </c>
      <c r="E10410">
        <v>55</v>
      </c>
      <c r="F10410">
        <v>86981</v>
      </c>
      <c r="G10410">
        <v>1177</v>
      </c>
    </row>
    <row r="10411" spans="1:7">
      <c r="A10411" s="2">
        <v>44081</v>
      </c>
      <c r="B10411" s="2">
        <f t="shared" si="324"/>
        <v>44104</v>
      </c>
      <c r="C10411" s="3">
        <f t="shared" si="325"/>
        <v>1</v>
      </c>
      <c r="D10411" t="s">
        <v>49</v>
      </c>
      <c r="E10411">
        <v>56</v>
      </c>
      <c r="F10411">
        <v>4032</v>
      </c>
      <c r="G10411">
        <v>42</v>
      </c>
    </row>
    <row r="10412" spans="1:7">
      <c r="A10412" s="2">
        <v>44082</v>
      </c>
      <c r="B10412" s="2">
        <f t="shared" si="324"/>
        <v>44104</v>
      </c>
      <c r="C10412" s="3">
        <f t="shared" si="325"/>
        <v>1</v>
      </c>
      <c r="D10412" t="s">
        <v>52</v>
      </c>
      <c r="E10412">
        <v>1</v>
      </c>
      <c r="F10412">
        <v>133606</v>
      </c>
      <c r="G10412">
        <v>2277</v>
      </c>
    </row>
    <row r="10413" spans="1:7">
      <c r="A10413" s="2">
        <v>44082</v>
      </c>
      <c r="B10413" s="2">
        <f t="shared" si="324"/>
        <v>44104</v>
      </c>
      <c r="C10413" s="3">
        <f t="shared" si="325"/>
        <v>1</v>
      </c>
      <c r="D10413" t="s">
        <v>50</v>
      </c>
      <c r="E10413">
        <v>2</v>
      </c>
      <c r="F10413">
        <v>6670</v>
      </c>
      <c r="G10413">
        <v>39</v>
      </c>
    </row>
    <row r="10414" spans="1:7">
      <c r="A10414" s="2">
        <v>44082</v>
      </c>
      <c r="B10414" s="2">
        <f t="shared" si="324"/>
        <v>44104</v>
      </c>
      <c r="C10414" s="3">
        <f t="shared" si="325"/>
        <v>1</v>
      </c>
      <c r="D10414" t="s">
        <v>8</v>
      </c>
      <c r="E10414">
        <v>4</v>
      </c>
      <c r="F10414">
        <v>206048</v>
      </c>
      <c r="G10414">
        <v>5221</v>
      </c>
    </row>
    <row r="10415" spans="1:7">
      <c r="A10415" s="2">
        <v>44082</v>
      </c>
      <c r="B10415" s="2">
        <f t="shared" si="324"/>
        <v>44104</v>
      </c>
      <c r="C10415" s="3">
        <f t="shared" si="325"/>
        <v>1</v>
      </c>
      <c r="D10415" t="s">
        <v>44</v>
      </c>
      <c r="E10415">
        <v>5</v>
      </c>
      <c r="F10415">
        <v>66757</v>
      </c>
      <c r="G10415">
        <v>917</v>
      </c>
    </row>
    <row r="10416" spans="1:7">
      <c r="A10416" s="2">
        <v>44082</v>
      </c>
      <c r="B10416" s="2">
        <f t="shared" si="324"/>
        <v>44104</v>
      </c>
      <c r="C10416" s="3">
        <f t="shared" si="325"/>
        <v>1</v>
      </c>
      <c r="D10416" t="s">
        <v>7</v>
      </c>
      <c r="E10416">
        <v>6</v>
      </c>
      <c r="F10416">
        <v>746113</v>
      </c>
      <c r="G10416">
        <v>13843</v>
      </c>
    </row>
    <row r="10417" spans="1:7">
      <c r="A10417" s="2">
        <v>44082</v>
      </c>
      <c r="B10417" s="2">
        <f t="shared" si="324"/>
        <v>44104</v>
      </c>
      <c r="C10417" s="3">
        <f t="shared" si="325"/>
        <v>1</v>
      </c>
      <c r="D10417" t="s">
        <v>22</v>
      </c>
      <c r="E10417">
        <v>8</v>
      </c>
      <c r="F10417">
        <v>60003</v>
      </c>
      <c r="G10417">
        <v>1980</v>
      </c>
    </row>
    <row r="10418" spans="1:7">
      <c r="A10418" s="2">
        <v>44082</v>
      </c>
      <c r="B10418" s="2">
        <f t="shared" si="324"/>
        <v>44104</v>
      </c>
      <c r="C10418" s="3">
        <f t="shared" si="325"/>
        <v>1</v>
      </c>
      <c r="D10418" t="s">
        <v>38</v>
      </c>
      <c r="E10418">
        <v>9</v>
      </c>
      <c r="F10418">
        <v>53782</v>
      </c>
      <c r="G10418">
        <v>4474</v>
      </c>
    </row>
    <row r="10419" spans="1:7">
      <c r="A10419" s="2">
        <v>44082</v>
      </c>
      <c r="B10419" s="2">
        <f t="shared" si="324"/>
        <v>44104</v>
      </c>
      <c r="C10419" s="3">
        <f t="shared" si="325"/>
        <v>1</v>
      </c>
      <c r="D10419" t="s">
        <v>45</v>
      </c>
      <c r="E10419">
        <v>10</v>
      </c>
      <c r="F10419">
        <v>18308</v>
      </c>
      <c r="G10419">
        <v>609</v>
      </c>
    </row>
    <row r="10420" spans="1:7">
      <c r="A10420" s="2">
        <v>44082</v>
      </c>
      <c r="B10420" s="2">
        <f t="shared" si="324"/>
        <v>44104</v>
      </c>
      <c r="C10420" s="3">
        <f t="shared" si="325"/>
        <v>1</v>
      </c>
      <c r="D10420" t="s">
        <v>33</v>
      </c>
      <c r="E10420">
        <v>11</v>
      </c>
      <c r="F10420">
        <v>14362</v>
      </c>
      <c r="G10420">
        <v>611</v>
      </c>
    </row>
    <row r="10421" spans="1:7">
      <c r="A10421" s="2">
        <v>44082</v>
      </c>
      <c r="B10421" s="2">
        <f t="shared" si="324"/>
        <v>44104</v>
      </c>
      <c r="C10421" s="3">
        <f t="shared" si="325"/>
        <v>1</v>
      </c>
      <c r="D10421" t="s">
        <v>15</v>
      </c>
      <c r="E10421">
        <v>12</v>
      </c>
      <c r="F10421">
        <v>650084</v>
      </c>
      <c r="G10421">
        <v>11914</v>
      </c>
    </row>
    <row r="10422" spans="1:7">
      <c r="A10422" s="2">
        <v>44082</v>
      </c>
      <c r="B10422" s="2">
        <f t="shared" si="324"/>
        <v>44104</v>
      </c>
      <c r="C10422" s="3">
        <f t="shared" si="325"/>
        <v>1</v>
      </c>
      <c r="D10422" t="s">
        <v>18</v>
      </c>
      <c r="E10422">
        <v>13</v>
      </c>
      <c r="F10422">
        <v>268684</v>
      </c>
      <c r="G10422">
        <v>5931</v>
      </c>
    </row>
    <row r="10423" spans="1:7">
      <c r="A10423" s="2">
        <v>44082</v>
      </c>
      <c r="B10423" s="2">
        <f t="shared" si="324"/>
        <v>44104</v>
      </c>
      <c r="C10423" s="3">
        <f t="shared" si="325"/>
        <v>1</v>
      </c>
      <c r="D10423" t="s">
        <v>57</v>
      </c>
      <c r="E10423">
        <v>66</v>
      </c>
      <c r="F10423">
        <v>2682</v>
      </c>
      <c r="G10423">
        <v>20</v>
      </c>
    </row>
    <row r="10424" spans="1:7">
      <c r="A10424" s="2">
        <v>44082</v>
      </c>
      <c r="B10424" s="2">
        <f t="shared" si="324"/>
        <v>44104</v>
      </c>
      <c r="C10424" s="3">
        <f t="shared" si="325"/>
        <v>1</v>
      </c>
      <c r="D10424" t="s">
        <v>26</v>
      </c>
      <c r="E10424">
        <v>15</v>
      </c>
      <c r="F10424">
        <v>10130</v>
      </c>
      <c r="G10424">
        <v>87</v>
      </c>
    </row>
    <row r="10425" spans="1:7">
      <c r="A10425" s="2">
        <v>44082</v>
      </c>
      <c r="B10425" s="2">
        <f t="shared" si="324"/>
        <v>44104</v>
      </c>
      <c r="C10425" s="3">
        <f t="shared" si="325"/>
        <v>1</v>
      </c>
      <c r="D10425" t="s">
        <v>53</v>
      </c>
      <c r="E10425">
        <v>16</v>
      </c>
      <c r="F10425">
        <v>34461</v>
      </c>
      <c r="G10425">
        <v>390</v>
      </c>
    </row>
    <row r="10426" spans="1:7">
      <c r="A10426" s="2">
        <v>44082</v>
      </c>
      <c r="B10426" s="2">
        <f t="shared" si="324"/>
        <v>44104</v>
      </c>
      <c r="C10426" s="3">
        <f t="shared" si="325"/>
        <v>1</v>
      </c>
      <c r="D10426" t="s">
        <v>6</v>
      </c>
      <c r="E10426">
        <v>17</v>
      </c>
      <c r="F10426">
        <v>255229</v>
      </c>
      <c r="G10426">
        <v>8431</v>
      </c>
    </row>
    <row r="10427" spans="1:7">
      <c r="A10427" s="2">
        <v>44082</v>
      </c>
      <c r="B10427" s="2">
        <f t="shared" si="324"/>
        <v>44104</v>
      </c>
      <c r="C10427" s="3">
        <f t="shared" si="325"/>
        <v>1</v>
      </c>
      <c r="D10427" t="s">
        <v>27</v>
      </c>
      <c r="E10427">
        <v>18</v>
      </c>
      <c r="F10427">
        <v>102917</v>
      </c>
      <c r="G10427">
        <v>3380</v>
      </c>
    </row>
    <row r="10428" spans="1:7">
      <c r="A10428" s="2">
        <v>44082</v>
      </c>
      <c r="B10428" s="2">
        <f t="shared" si="324"/>
        <v>44104</v>
      </c>
      <c r="C10428" s="3">
        <f t="shared" si="325"/>
        <v>1</v>
      </c>
      <c r="D10428" t="s">
        <v>39</v>
      </c>
      <c r="E10428">
        <v>19</v>
      </c>
      <c r="F10428">
        <v>71018</v>
      </c>
      <c r="G10428">
        <v>1185</v>
      </c>
    </row>
    <row r="10429" spans="1:7">
      <c r="A10429" s="2">
        <v>44082</v>
      </c>
      <c r="B10429" s="2">
        <f t="shared" si="324"/>
        <v>44104</v>
      </c>
      <c r="C10429" s="3">
        <f t="shared" si="325"/>
        <v>1</v>
      </c>
      <c r="D10429" t="s">
        <v>34</v>
      </c>
      <c r="E10429">
        <v>20</v>
      </c>
      <c r="F10429">
        <v>47878</v>
      </c>
      <c r="G10429">
        <v>486</v>
      </c>
    </row>
    <row r="10430" spans="1:7">
      <c r="A10430" s="2">
        <v>44082</v>
      </c>
      <c r="B10430" s="2">
        <f t="shared" si="324"/>
        <v>44104</v>
      </c>
      <c r="C10430" s="3">
        <f t="shared" si="325"/>
        <v>1</v>
      </c>
      <c r="D10430" t="s">
        <v>28</v>
      </c>
      <c r="E10430">
        <v>21</v>
      </c>
      <c r="F10430">
        <v>56877</v>
      </c>
      <c r="G10430">
        <v>1039</v>
      </c>
    </row>
    <row r="10431" spans="1:7">
      <c r="A10431" s="2">
        <v>44082</v>
      </c>
      <c r="B10431" s="2">
        <f t="shared" si="324"/>
        <v>44104</v>
      </c>
      <c r="C10431" s="3">
        <f t="shared" si="325"/>
        <v>1</v>
      </c>
      <c r="D10431" t="s">
        <v>40</v>
      </c>
      <c r="E10431">
        <v>22</v>
      </c>
      <c r="F10431">
        <v>154329</v>
      </c>
      <c r="G10431">
        <v>5118</v>
      </c>
    </row>
    <row r="10432" spans="1:7">
      <c r="A10432" s="2">
        <v>44082</v>
      </c>
      <c r="B10432" s="2">
        <f t="shared" si="324"/>
        <v>44104</v>
      </c>
      <c r="C10432" s="3">
        <f t="shared" si="325"/>
        <v>1</v>
      </c>
      <c r="D10432" t="s">
        <v>51</v>
      </c>
      <c r="E10432">
        <v>23</v>
      </c>
      <c r="F10432">
        <v>4713</v>
      </c>
      <c r="G10432">
        <v>134</v>
      </c>
    </row>
    <row r="10433" spans="1:7">
      <c r="A10433" s="2">
        <v>44082</v>
      </c>
      <c r="B10433" s="2">
        <f t="shared" si="324"/>
        <v>44104</v>
      </c>
      <c r="C10433" s="3">
        <f t="shared" si="325"/>
        <v>1</v>
      </c>
      <c r="D10433" t="s">
        <v>23</v>
      </c>
      <c r="E10433">
        <v>24</v>
      </c>
      <c r="F10433">
        <v>113734</v>
      </c>
      <c r="G10433">
        <v>3807</v>
      </c>
    </row>
    <row r="10434" spans="1:7">
      <c r="A10434" s="2">
        <v>44082</v>
      </c>
      <c r="B10434" s="2">
        <f t="shared" si="324"/>
        <v>44104</v>
      </c>
      <c r="C10434" s="3">
        <f t="shared" si="325"/>
        <v>1</v>
      </c>
      <c r="D10434" t="s">
        <v>9</v>
      </c>
      <c r="E10434">
        <v>25</v>
      </c>
      <c r="F10434">
        <v>122962</v>
      </c>
      <c r="G10434">
        <v>9141</v>
      </c>
    </row>
    <row r="10435" spans="1:7">
      <c r="A10435" s="2">
        <v>44082</v>
      </c>
      <c r="B10435" s="2">
        <f t="shared" si="324"/>
        <v>44104</v>
      </c>
      <c r="C10435" s="3">
        <f t="shared" si="325"/>
        <v>1</v>
      </c>
      <c r="D10435" t="s">
        <v>42</v>
      </c>
      <c r="E10435">
        <v>26</v>
      </c>
      <c r="F10435">
        <v>118984</v>
      </c>
      <c r="G10435">
        <v>6814</v>
      </c>
    </row>
    <row r="10436" spans="1:7">
      <c r="A10436" s="2">
        <v>44082</v>
      </c>
      <c r="B10436" s="2">
        <f t="shared" ref="B10436:B10499" si="326">EOMONTH(A10436,0)</f>
        <v>44104</v>
      </c>
      <c r="C10436" s="3">
        <f t="shared" ref="C10436:C10499" si="327">IF(A10436=B10436,0,1)</f>
        <v>1</v>
      </c>
      <c r="D10436" t="s">
        <v>29</v>
      </c>
      <c r="E10436">
        <v>27</v>
      </c>
      <c r="F10436">
        <v>81660</v>
      </c>
      <c r="G10436">
        <v>1914</v>
      </c>
    </row>
    <row r="10437" spans="1:7">
      <c r="A10437" s="2">
        <v>44082</v>
      </c>
      <c r="B10437" s="2">
        <f t="shared" si="326"/>
        <v>44104</v>
      </c>
      <c r="C10437" s="3">
        <f t="shared" si="327"/>
        <v>1</v>
      </c>
      <c r="D10437" t="s">
        <v>46</v>
      </c>
      <c r="E10437">
        <v>28</v>
      </c>
      <c r="F10437">
        <v>87379</v>
      </c>
      <c r="G10437">
        <v>2585</v>
      </c>
    </row>
    <row r="10438" spans="1:7">
      <c r="A10438" s="2">
        <v>44082</v>
      </c>
      <c r="B10438" s="2">
        <f t="shared" si="326"/>
        <v>44104</v>
      </c>
      <c r="C10438" s="3">
        <f t="shared" si="327"/>
        <v>1</v>
      </c>
      <c r="D10438" t="s">
        <v>35</v>
      </c>
      <c r="E10438">
        <v>29</v>
      </c>
      <c r="F10438">
        <v>97044</v>
      </c>
      <c r="G10438">
        <v>1746</v>
      </c>
    </row>
    <row r="10439" spans="1:7">
      <c r="A10439" s="2">
        <v>44082</v>
      </c>
      <c r="B10439" s="2">
        <f t="shared" si="326"/>
        <v>44104</v>
      </c>
      <c r="C10439" s="3">
        <f t="shared" si="327"/>
        <v>1</v>
      </c>
      <c r="D10439" t="s">
        <v>54</v>
      </c>
      <c r="E10439">
        <v>30</v>
      </c>
      <c r="F10439">
        <v>8409</v>
      </c>
      <c r="G10439">
        <v>119</v>
      </c>
    </row>
    <row r="10440" spans="1:7">
      <c r="A10440" s="2">
        <v>44082</v>
      </c>
      <c r="B10440" s="2">
        <f t="shared" si="326"/>
        <v>44104</v>
      </c>
      <c r="C10440" s="3">
        <f t="shared" si="327"/>
        <v>1</v>
      </c>
      <c r="D10440" t="s">
        <v>12</v>
      </c>
      <c r="E10440">
        <v>31</v>
      </c>
      <c r="F10440">
        <v>36477</v>
      </c>
      <c r="G10440">
        <v>418</v>
      </c>
    </row>
    <row r="10441" spans="1:7">
      <c r="A10441" s="2">
        <v>44082</v>
      </c>
      <c r="B10441" s="2">
        <f t="shared" si="326"/>
        <v>44104</v>
      </c>
      <c r="C10441" s="3">
        <f t="shared" si="327"/>
        <v>1</v>
      </c>
      <c r="D10441" t="s">
        <v>24</v>
      </c>
      <c r="E10441">
        <v>32</v>
      </c>
      <c r="F10441">
        <v>72165</v>
      </c>
      <c r="G10441">
        <v>1395</v>
      </c>
    </row>
    <row r="10442" spans="1:7">
      <c r="A10442" s="2">
        <v>44082</v>
      </c>
      <c r="B10442" s="2">
        <f t="shared" si="326"/>
        <v>44104</v>
      </c>
      <c r="C10442" s="3">
        <f t="shared" si="327"/>
        <v>1</v>
      </c>
      <c r="D10442" t="s">
        <v>19</v>
      </c>
      <c r="E10442">
        <v>33</v>
      </c>
      <c r="F10442">
        <v>7494</v>
      </c>
      <c r="G10442">
        <v>433</v>
      </c>
    </row>
    <row r="10443" spans="1:7">
      <c r="A10443" s="2">
        <v>44082</v>
      </c>
      <c r="B10443" s="2">
        <f t="shared" si="326"/>
        <v>44104</v>
      </c>
      <c r="C10443" s="3">
        <f t="shared" si="327"/>
        <v>1</v>
      </c>
      <c r="D10443" t="s">
        <v>21</v>
      </c>
      <c r="E10443">
        <v>34</v>
      </c>
      <c r="F10443">
        <v>196450</v>
      </c>
      <c r="G10443">
        <v>15996</v>
      </c>
    </row>
    <row r="10444" spans="1:7">
      <c r="A10444" s="2">
        <v>44082</v>
      </c>
      <c r="B10444" s="2">
        <f t="shared" si="326"/>
        <v>44104</v>
      </c>
      <c r="C10444" s="3">
        <f t="shared" si="327"/>
        <v>1</v>
      </c>
      <c r="D10444" t="s">
        <v>47</v>
      </c>
      <c r="E10444">
        <v>35</v>
      </c>
      <c r="F10444">
        <v>26181</v>
      </c>
      <c r="G10444">
        <v>807</v>
      </c>
    </row>
    <row r="10445" spans="1:7">
      <c r="A10445" s="2">
        <v>44082</v>
      </c>
      <c r="B10445" s="2">
        <f t="shared" si="326"/>
        <v>44104</v>
      </c>
      <c r="C10445" s="3">
        <f t="shared" si="327"/>
        <v>1</v>
      </c>
      <c r="D10445" t="s">
        <v>16</v>
      </c>
      <c r="E10445">
        <v>36</v>
      </c>
      <c r="F10445">
        <v>445308</v>
      </c>
      <c r="G10445">
        <v>32612</v>
      </c>
    </row>
    <row r="10446" spans="1:7">
      <c r="A10446" s="2">
        <v>44082</v>
      </c>
      <c r="B10446" s="2">
        <f t="shared" si="326"/>
        <v>44104</v>
      </c>
      <c r="C10446" s="3">
        <f t="shared" si="327"/>
        <v>1</v>
      </c>
      <c r="D10446" t="s">
        <v>20</v>
      </c>
      <c r="E10446">
        <v>37</v>
      </c>
      <c r="F10446">
        <v>179150</v>
      </c>
      <c r="G10446">
        <v>2942</v>
      </c>
    </row>
    <row r="10447" spans="1:7">
      <c r="A10447" s="2">
        <v>44082</v>
      </c>
      <c r="B10447" s="2">
        <f t="shared" si="326"/>
        <v>44104</v>
      </c>
      <c r="C10447" s="3">
        <f t="shared" si="327"/>
        <v>1</v>
      </c>
      <c r="D10447" t="s">
        <v>48</v>
      </c>
      <c r="E10447">
        <v>38</v>
      </c>
      <c r="F10447">
        <v>13876</v>
      </c>
      <c r="G10447">
        <v>160</v>
      </c>
    </row>
    <row r="10448" spans="1:7">
      <c r="A10448" s="2">
        <v>44082</v>
      </c>
      <c r="B10448" s="2">
        <f t="shared" si="326"/>
        <v>44104</v>
      </c>
      <c r="C10448" s="3">
        <f t="shared" si="327"/>
        <v>1</v>
      </c>
      <c r="D10448" t="s">
        <v>59</v>
      </c>
      <c r="E10448">
        <v>69</v>
      </c>
      <c r="F10448">
        <v>59</v>
      </c>
      <c r="G10448">
        <v>2</v>
      </c>
    </row>
    <row r="10449" spans="1:7">
      <c r="A10449" s="2">
        <v>44082</v>
      </c>
      <c r="B10449" s="2">
        <f t="shared" si="326"/>
        <v>44104</v>
      </c>
      <c r="C10449" s="3">
        <f t="shared" si="327"/>
        <v>1</v>
      </c>
      <c r="D10449" t="s">
        <v>41</v>
      </c>
      <c r="E10449">
        <v>39</v>
      </c>
      <c r="F10449">
        <v>131992</v>
      </c>
      <c r="G10449">
        <v>4298</v>
      </c>
    </row>
    <row r="10450" spans="1:7">
      <c r="A10450" s="2">
        <v>44082</v>
      </c>
      <c r="B10450" s="2">
        <f t="shared" si="326"/>
        <v>44104</v>
      </c>
      <c r="C10450" s="3">
        <f t="shared" si="327"/>
        <v>1</v>
      </c>
      <c r="D10450" t="s">
        <v>30</v>
      </c>
      <c r="E10450">
        <v>40</v>
      </c>
      <c r="F10450">
        <v>65053</v>
      </c>
      <c r="G10450">
        <v>854</v>
      </c>
    </row>
    <row r="10451" spans="1:7">
      <c r="A10451" s="2">
        <v>44082</v>
      </c>
      <c r="B10451" s="2">
        <f t="shared" si="326"/>
        <v>44104</v>
      </c>
      <c r="C10451" s="3">
        <f t="shared" si="327"/>
        <v>1</v>
      </c>
      <c r="D10451" t="s">
        <v>14</v>
      </c>
      <c r="E10451">
        <v>41</v>
      </c>
      <c r="F10451">
        <v>28355</v>
      </c>
      <c r="G10451">
        <v>492</v>
      </c>
    </row>
    <row r="10452" spans="1:7">
      <c r="A10452" s="2">
        <v>44082</v>
      </c>
      <c r="B10452" s="2">
        <f t="shared" si="326"/>
        <v>44104</v>
      </c>
      <c r="C10452" s="3">
        <f t="shared" si="327"/>
        <v>1</v>
      </c>
      <c r="D10452" t="s">
        <v>31</v>
      </c>
      <c r="E10452">
        <v>42</v>
      </c>
      <c r="F10452">
        <v>145191</v>
      </c>
      <c r="G10452">
        <v>7862</v>
      </c>
    </row>
    <row r="10453" spans="1:7">
      <c r="A10453" s="2">
        <v>44082</v>
      </c>
      <c r="B10453" s="2">
        <f t="shared" si="326"/>
        <v>44104</v>
      </c>
      <c r="C10453" s="3">
        <f t="shared" si="327"/>
        <v>1</v>
      </c>
      <c r="D10453" t="s">
        <v>55</v>
      </c>
      <c r="E10453">
        <v>72</v>
      </c>
      <c r="F10453">
        <v>35504</v>
      </c>
      <c r="G10453">
        <v>482</v>
      </c>
    </row>
    <row r="10454" spans="1:7">
      <c r="A10454" s="2">
        <v>44082</v>
      </c>
      <c r="B10454" s="2">
        <f t="shared" si="326"/>
        <v>44104</v>
      </c>
      <c r="C10454" s="3">
        <f t="shared" si="327"/>
        <v>1</v>
      </c>
      <c r="D10454" t="s">
        <v>17</v>
      </c>
      <c r="E10454">
        <v>44</v>
      </c>
      <c r="F10454">
        <v>22592</v>
      </c>
      <c r="G10454">
        <v>1059</v>
      </c>
    </row>
    <row r="10455" spans="1:7">
      <c r="A10455" s="2">
        <v>44082</v>
      </c>
      <c r="B10455" s="2">
        <f t="shared" si="326"/>
        <v>44104</v>
      </c>
      <c r="C10455" s="3">
        <f t="shared" si="327"/>
        <v>1</v>
      </c>
      <c r="D10455" t="s">
        <v>32</v>
      </c>
      <c r="E10455">
        <v>45</v>
      </c>
      <c r="F10455">
        <v>125908</v>
      </c>
      <c r="G10455">
        <v>2912</v>
      </c>
    </row>
    <row r="10456" spans="1:7">
      <c r="A10456" s="2">
        <v>44082</v>
      </c>
      <c r="B10456" s="2">
        <f t="shared" si="326"/>
        <v>44104</v>
      </c>
      <c r="C10456" s="3">
        <f t="shared" si="327"/>
        <v>1</v>
      </c>
      <c r="D10456" t="s">
        <v>43</v>
      </c>
      <c r="E10456">
        <v>46</v>
      </c>
      <c r="F10456">
        <v>15403</v>
      </c>
      <c r="G10456">
        <v>173</v>
      </c>
    </row>
    <row r="10457" spans="1:7">
      <c r="A10457" s="2">
        <v>44082</v>
      </c>
      <c r="B10457" s="2">
        <f t="shared" si="326"/>
        <v>44104</v>
      </c>
      <c r="C10457" s="3">
        <f t="shared" si="327"/>
        <v>1</v>
      </c>
      <c r="D10457" t="s">
        <v>25</v>
      </c>
      <c r="E10457">
        <v>47</v>
      </c>
      <c r="F10457">
        <v>163180</v>
      </c>
      <c r="G10457">
        <v>1873</v>
      </c>
    </row>
    <row r="10458" spans="1:7">
      <c r="A10458" s="2">
        <v>44082</v>
      </c>
      <c r="B10458" s="2">
        <f t="shared" si="326"/>
        <v>44104</v>
      </c>
      <c r="C10458" s="3">
        <f t="shared" si="327"/>
        <v>1</v>
      </c>
      <c r="D10458" t="s">
        <v>11</v>
      </c>
      <c r="E10458">
        <v>48</v>
      </c>
      <c r="F10458">
        <v>670427</v>
      </c>
      <c r="G10458">
        <v>13855</v>
      </c>
    </row>
    <row r="10459" spans="1:7">
      <c r="A10459" s="2">
        <v>44082</v>
      </c>
      <c r="B10459" s="2">
        <f t="shared" si="326"/>
        <v>44104</v>
      </c>
      <c r="C10459" s="3">
        <f t="shared" si="327"/>
        <v>1</v>
      </c>
      <c r="D10459" t="s">
        <v>13</v>
      </c>
      <c r="E10459">
        <v>49</v>
      </c>
      <c r="F10459">
        <v>55424</v>
      </c>
      <c r="G10459">
        <v>426</v>
      </c>
    </row>
    <row r="10460" spans="1:7">
      <c r="A10460" s="2">
        <v>44082</v>
      </c>
      <c r="B10460" s="2">
        <f t="shared" si="326"/>
        <v>44104</v>
      </c>
      <c r="C10460" s="3">
        <f t="shared" si="327"/>
        <v>1</v>
      </c>
      <c r="D10460" t="s">
        <v>36</v>
      </c>
      <c r="E10460">
        <v>50</v>
      </c>
      <c r="F10460">
        <v>1654</v>
      </c>
      <c r="G10460">
        <v>58</v>
      </c>
    </row>
    <row r="10461" spans="1:7">
      <c r="A10461" s="2">
        <v>44082</v>
      </c>
      <c r="B10461" s="2">
        <f t="shared" si="326"/>
        <v>44104</v>
      </c>
      <c r="C10461" s="3">
        <f t="shared" si="327"/>
        <v>1</v>
      </c>
      <c r="D10461" t="s">
        <v>56</v>
      </c>
      <c r="E10461">
        <v>78</v>
      </c>
      <c r="F10461">
        <v>1191</v>
      </c>
      <c r="G10461">
        <v>18</v>
      </c>
    </row>
    <row r="10462" spans="1:7">
      <c r="A10462" s="2">
        <v>44082</v>
      </c>
      <c r="B10462" s="2">
        <f t="shared" si="326"/>
        <v>44104</v>
      </c>
      <c r="C10462" s="3">
        <f t="shared" si="327"/>
        <v>1</v>
      </c>
      <c r="D10462" t="s">
        <v>37</v>
      </c>
      <c r="E10462">
        <v>51</v>
      </c>
      <c r="F10462">
        <v>128407</v>
      </c>
      <c r="G10462">
        <v>2686</v>
      </c>
    </row>
    <row r="10463" spans="1:7">
      <c r="A10463" s="2">
        <v>44082</v>
      </c>
      <c r="B10463" s="2">
        <f t="shared" si="326"/>
        <v>44104</v>
      </c>
      <c r="C10463" s="3">
        <f t="shared" si="327"/>
        <v>1</v>
      </c>
      <c r="D10463" t="s">
        <v>5</v>
      </c>
      <c r="E10463">
        <v>53</v>
      </c>
      <c r="F10463">
        <v>81048</v>
      </c>
      <c r="G10463">
        <v>2045</v>
      </c>
    </row>
    <row r="10464" spans="1:7">
      <c r="A10464" s="2">
        <v>44082</v>
      </c>
      <c r="B10464" s="2">
        <f t="shared" si="326"/>
        <v>44104</v>
      </c>
      <c r="C10464" s="3">
        <f t="shared" si="327"/>
        <v>1</v>
      </c>
      <c r="D10464" t="s">
        <v>58</v>
      </c>
      <c r="E10464">
        <v>54</v>
      </c>
      <c r="F10464">
        <v>11661</v>
      </c>
      <c r="G10464">
        <v>250</v>
      </c>
    </row>
    <row r="10465" spans="1:7">
      <c r="A10465" s="2">
        <v>44082</v>
      </c>
      <c r="B10465" s="2">
        <f t="shared" si="326"/>
        <v>44104</v>
      </c>
      <c r="C10465" s="3">
        <f t="shared" si="327"/>
        <v>1</v>
      </c>
      <c r="D10465" t="s">
        <v>10</v>
      </c>
      <c r="E10465">
        <v>55</v>
      </c>
      <c r="F10465">
        <v>87730</v>
      </c>
      <c r="G10465">
        <v>1179</v>
      </c>
    </row>
    <row r="10466" spans="1:7">
      <c r="A10466" s="2">
        <v>44082</v>
      </c>
      <c r="B10466" s="2">
        <f t="shared" si="326"/>
        <v>44104</v>
      </c>
      <c r="C10466" s="3">
        <f t="shared" si="327"/>
        <v>1</v>
      </c>
      <c r="D10466" t="s">
        <v>49</v>
      </c>
      <c r="E10466">
        <v>56</v>
      </c>
      <c r="F10466">
        <v>4103</v>
      </c>
      <c r="G10466">
        <v>42</v>
      </c>
    </row>
    <row r="10467" spans="1:7">
      <c r="A10467" s="2">
        <v>44083</v>
      </c>
      <c r="B10467" s="2">
        <f t="shared" si="326"/>
        <v>44104</v>
      </c>
      <c r="C10467" s="3">
        <f t="shared" si="327"/>
        <v>1</v>
      </c>
      <c r="D10467" t="s">
        <v>52</v>
      </c>
      <c r="E10467">
        <v>1</v>
      </c>
      <c r="F10467">
        <v>134417</v>
      </c>
      <c r="G10467">
        <v>2285</v>
      </c>
    </row>
    <row r="10468" spans="1:7">
      <c r="A10468" s="2">
        <v>44083</v>
      </c>
      <c r="B10468" s="2">
        <f t="shared" si="326"/>
        <v>44104</v>
      </c>
      <c r="C10468" s="3">
        <f t="shared" si="327"/>
        <v>1</v>
      </c>
      <c r="D10468" t="s">
        <v>50</v>
      </c>
      <c r="E10468">
        <v>2</v>
      </c>
      <c r="F10468">
        <v>6735</v>
      </c>
      <c r="G10468">
        <v>39</v>
      </c>
    </row>
    <row r="10469" spans="1:7">
      <c r="A10469" s="2">
        <v>44083</v>
      </c>
      <c r="B10469" s="2">
        <f t="shared" si="326"/>
        <v>44104</v>
      </c>
      <c r="C10469" s="3">
        <f t="shared" si="327"/>
        <v>1</v>
      </c>
      <c r="D10469" t="s">
        <v>8</v>
      </c>
      <c r="E10469">
        <v>4</v>
      </c>
      <c r="F10469">
        <v>206548</v>
      </c>
      <c r="G10469">
        <v>5253</v>
      </c>
    </row>
    <row r="10470" spans="1:7">
      <c r="A10470" s="2">
        <v>44083</v>
      </c>
      <c r="B10470" s="2">
        <f t="shared" si="326"/>
        <v>44104</v>
      </c>
      <c r="C10470" s="3">
        <f t="shared" si="327"/>
        <v>1</v>
      </c>
      <c r="D10470" t="s">
        <v>44</v>
      </c>
      <c r="E10470">
        <v>5</v>
      </c>
      <c r="F10470">
        <v>67255</v>
      </c>
      <c r="G10470">
        <v>928</v>
      </c>
    </row>
    <row r="10471" spans="1:7">
      <c r="A10471" s="2">
        <v>44083</v>
      </c>
      <c r="B10471" s="2">
        <f t="shared" si="326"/>
        <v>44104</v>
      </c>
      <c r="C10471" s="3">
        <f t="shared" si="327"/>
        <v>1</v>
      </c>
      <c r="D10471" t="s">
        <v>7</v>
      </c>
      <c r="E10471">
        <v>6</v>
      </c>
      <c r="F10471">
        <v>749196</v>
      </c>
      <c r="G10471">
        <v>13990</v>
      </c>
    </row>
    <row r="10472" spans="1:7">
      <c r="A10472" s="2">
        <v>44083</v>
      </c>
      <c r="B10472" s="2">
        <f t="shared" si="326"/>
        <v>44104</v>
      </c>
      <c r="C10472" s="3">
        <f t="shared" si="327"/>
        <v>1</v>
      </c>
      <c r="D10472" t="s">
        <v>22</v>
      </c>
      <c r="E10472">
        <v>8</v>
      </c>
      <c r="F10472">
        <v>60291</v>
      </c>
      <c r="G10472">
        <v>1984</v>
      </c>
    </row>
    <row r="10473" spans="1:7">
      <c r="A10473" s="2">
        <v>44083</v>
      </c>
      <c r="B10473" s="2">
        <f t="shared" si="326"/>
        <v>44104</v>
      </c>
      <c r="C10473" s="3">
        <f t="shared" si="327"/>
        <v>1</v>
      </c>
      <c r="D10473" t="s">
        <v>38</v>
      </c>
      <c r="E10473">
        <v>9</v>
      </c>
      <c r="F10473">
        <v>53871</v>
      </c>
      <c r="G10473">
        <v>4474</v>
      </c>
    </row>
    <row r="10474" spans="1:7">
      <c r="A10474" s="2">
        <v>44083</v>
      </c>
      <c r="B10474" s="2">
        <f t="shared" si="326"/>
        <v>44104</v>
      </c>
      <c r="C10474" s="3">
        <f t="shared" si="327"/>
        <v>1</v>
      </c>
      <c r="D10474" t="s">
        <v>45</v>
      </c>
      <c r="E10474">
        <v>10</v>
      </c>
      <c r="F10474">
        <v>18308</v>
      </c>
      <c r="G10474">
        <v>609</v>
      </c>
    </row>
    <row r="10475" spans="1:7">
      <c r="A10475" s="2">
        <v>44083</v>
      </c>
      <c r="B10475" s="2">
        <f t="shared" si="326"/>
        <v>44104</v>
      </c>
      <c r="C10475" s="3">
        <f t="shared" si="327"/>
        <v>1</v>
      </c>
      <c r="D10475" t="s">
        <v>33</v>
      </c>
      <c r="E10475">
        <v>11</v>
      </c>
      <c r="F10475">
        <v>14387</v>
      </c>
      <c r="G10475">
        <v>615</v>
      </c>
    </row>
    <row r="10476" spans="1:7">
      <c r="A10476" s="2">
        <v>44083</v>
      </c>
      <c r="B10476" s="2">
        <f t="shared" si="326"/>
        <v>44104</v>
      </c>
      <c r="C10476" s="3">
        <f t="shared" si="327"/>
        <v>1</v>
      </c>
      <c r="D10476" t="s">
        <v>15</v>
      </c>
      <c r="E10476">
        <v>12</v>
      </c>
      <c r="F10476">
        <v>652140</v>
      </c>
      <c r="G10476">
        <v>12114</v>
      </c>
    </row>
    <row r="10477" spans="1:7">
      <c r="A10477" s="2">
        <v>44083</v>
      </c>
      <c r="B10477" s="2">
        <f t="shared" si="326"/>
        <v>44104</v>
      </c>
      <c r="C10477" s="3">
        <f t="shared" si="327"/>
        <v>1</v>
      </c>
      <c r="D10477" t="s">
        <v>18</v>
      </c>
      <c r="E10477">
        <v>13</v>
      </c>
      <c r="F10477">
        <v>270624</v>
      </c>
      <c r="G10477">
        <v>5987</v>
      </c>
    </row>
    <row r="10478" spans="1:7">
      <c r="A10478" s="2">
        <v>44083</v>
      </c>
      <c r="B10478" s="2">
        <f t="shared" si="326"/>
        <v>44104</v>
      </c>
      <c r="C10478" s="3">
        <f t="shared" si="327"/>
        <v>1</v>
      </c>
      <c r="D10478" t="s">
        <v>57</v>
      </c>
      <c r="E10478">
        <v>66</v>
      </c>
      <c r="F10478">
        <v>2727</v>
      </c>
      <c r="G10478">
        <v>21</v>
      </c>
    </row>
    <row r="10479" spans="1:7">
      <c r="A10479" s="2">
        <v>44083</v>
      </c>
      <c r="B10479" s="2">
        <f t="shared" si="326"/>
        <v>44104</v>
      </c>
      <c r="C10479" s="3">
        <f t="shared" si="327"/>
        <v>1</v>
      </c>
      <c r="D10479" t="s">
        <v>26</v>
      </c>
      <c r="E10479">
        <v>15</v>
      </c>
      <c r="F10479">
        <v>10228</v>
      </c>
      <c r="G10479">
        <v>90</v>
      </c>
    </row>
    <row r="10480" spans="1:7">
      <c r="A10480" s="2">
        <v>44083</v>
      </c>
      <c r="B10480" s="2">
        <f t="shared" si="326"/>
        <v>44104</v>
      </c>
      <c r="C10480" s="3">
        <f t="shared" si="327"/>
        <v>1</v>
      </c>
      <c r="D10480" t="s">
        <v>53</v>
      </c>
      <c r="E10480">
        <v>16</v>
      </c>
      <c r="F10480">
        <v>34707</v>
      </c>
      <c r="G10480">
        <v>406</v>
      </c>
    </row>
    <row r="10481" spans="1:7">
      <c r="A10481" s="2">
        <v>44083</v>
      </c>
      <c r="B10481" s="2">
        <f t="shared" si="326"/>
        <v>44104</v>
      </c>
      <c r="C10481" s="3">
        <f t="shared" si="327"/>
        <v>1</v>
      </c>
      <c r="D10481" t="s">
        <v>6</v>
      </c>
      <c r="E10481">
        <v>17</v>
      </c>
      <c r="F10481">
        <v>256614</v>
      </c>
      <c r="G10481">
        <v>8457</v>
      </c>
    </row>
    <row r="10482" spans="1:7">
      <c r="A10482" s="2">
        <v>44083</v>
      </c>
      <c r="B10482" s="2">
        <f t="shared" si="326"/>
        <v>44104</v>
      </c>
      <c r="C10482" s="3">
        <f t="shared" si="327"/>
        <v>1</v>
      </c>
      <c r="D10482" t="s">
        <v>27</v>
      </c>
      <c r="E10482">
        <v>18</v>
      </c>
      <c r="F10482">
        <v>103641</v>
      </c>
      <c r="G10482">
        <v>3397</v>
      </c>
    </row>
    <row r="10483" spans="1:7">
      <c r="A10483" s="2">
        <v>44083</v>
      </c>
      <c r="B10483" s="2">
        <f t="shared" si="326"/>
        <v>44104</v>
      </c>
      <c r="C10483" s="3">
        <f t="shared" si="327"/>
        <v>1</v>
      </c>
      <c r="D10483" t="s">
        <v>39</v>
      </c>
      <c r="E10483">
        <v>19</v>
      </c>
      <c r="F10483">
        <v>71594</v>
      </c>
      <c r="G10483">
        <v>1204</v>
      </c>
    </row>
    <row r="10484" spans="1:7">
      <c r="A10484" s="2">
        <v>44083</v>
      </c>
      <c r="B10484" s="2">
        <f t="shared" si="326"/>
        <v>44104</v>
      </c>
      <c r="C10484" s="3">
        <f t="shared" si="327"/>
        <v>1</v>
      </c>
      <c r="D10484" t="s">
        <v>34</v>
      </c>
      <c r="E10484">
        <v>20</v>
      </c>
      <c r="F10484">
        <v>48389</v>
      </c>
      <c r="G10484">
        <v>497</v>
      </c>
    </row>
    <row r="10485" spans="1:7">
      <c r="A10485" s="2">
        <v>44083</v>
      </c>
      <c r="B10485" s="2">
        <f t="shared" si="326"/>
        <v>44104</v>
      </c>
      <c r="C10485" s="3">
        <f t="shared" si="327"/>
        <v>1</v>
      </c>
      <c r="D10485" t="s">
        <v>28</v>
      </c>
      <c r="E10485">
        <v>21</v>
      </c>
      <c r="F10485">
        <v>57518</v>
      </c>
      <c r="G10485">
        <v>1058</v>
      </c>
    </row>
    <row r="10486" spans="1:7">
      <c r="A10486" s="2">
        <v>44083</v>
      </c>
      <c r="B10486" s="2">
        <f t="shared" si="326"/>
        <v>44104</v>
      </c>
      <c r="C10486" s="3">
        <f t="shared" si="327"/>
        <v>1</v>
      </c>
      <c r="D10486" t="s">
        <v>40</v>
      </c>
      <c r="E10486">
        <v>22</v>
      </c>
      <c r="F10486">
        <v>155890</v>
      </c>
      <c r="G10486">
        <v>5140</v>
      </c>
    </row>
    <row r="10487" spans="1:7">
      <c r="A10487" s="2">
        <v>44083</v>
      </c>
      <c r="B10487" s="2">
        <f t="shared" si="326"/>
        <v>44104</v>
      </c>
      <c r="C10487" s="3">
        <f t="shared" si="327"/>
        <v>1</v>
      </c>
      <c r="D10487" t="s">
        <v>51</v>
      </c>
      <c r="E10487">
        <v>23</v>
      </c>
      <c r="F10487">
        <v>4734</v>
      </c>
      <c r="G10487">
        <v>134</v>
      </c>
    </row>
    <row r="10488" spans="1:7">
      <c r="A10488" s="2">
        <v>44083</v>
      </c>
      <c r="B10488" s="2">
        <f t="shared" si="326"/>
        <v>44104</v>
      </c>
      <c r="C10488" s="3">
        <f t="shared" si="327"/>
        <v>1</v>
      </c>
      <c r="D10488" t="s">
        <v>23</v>
      </c>
      <c r="E10488">
        <v>24</v>
      </c>
      <c r="F10488">
        <v>114070</v>
      </c>
      <c r="G10488">
        <v>3816</v>
      </c>
    </row>
    <row r="10489" spans="1:7">
      <c r="A10489" s="2">
        <v>44083</v>
      </c>
      <c r="B10489" s="2">
        <f t="shared" si="326"/>
        <v>44104</v>
      </c>
      <c r="C10489" s="3">
        <f t="shared" si="327"/>
        <v>1</v>
      </c>
      <c r="D10489" t="s">
        <v>9</v>
      </c>
      <c r="E10489">
        <v>25</v>
      </c>
      <c r="F10489">
        <v>123143</v>
      </c>
      <c r="G10489">
        <v>9146</v>
      </c>
    </row>
    <row r="10490" spans="1:7">
      <c r="A10490" s="2">
        <v>44083</v>
      </c>
      <c r="B10490" s="2">
        <f t="shared" si="326"/>
        <v>44104</v>
      </c>
      <c r="C10490" s="3">
        <f t="shared" si="327"/>
        <v>1</v>
      </c>
      <c r="D10490" t="s">
        <v>42</v>
      </c>
      <c r="E10490">
        <v>26</v>
      </c>
      <c r="F10490">
        <v>119952</v>
      </c>
      <c r="G10490">
        <v>6889</v>
      </c>
    </row>
    <row r="10491" spans="1:7">
      <c r="A10491" s="2">
        <v>44083</v>
      </c>
      <c r="B10491" s="2">
        <f t="shared" si="326"/>
        <v>44104</v>
      </c>
      <c r="C10491" s="3">
        <f t="shared" si="327"/>
        <v>1</v>
      </c>
      <c r="D10491" t="s">
        <v>29</v>
      </c>
      <c r="E10491">
        <v>27</v>
      </c>
      <c r="F10491">
        <v>81920</v>
      </c>
      <c r="G10491">
        <v>1921</v>
      </c>
    </row>
    <row r="10492" spans="1:7">
      <c r="A10492" s="2">
        <v>44083</v>
      </c>
      <c r="B10492" s="2">
        <f t="shared" si="326"/>
        <v>44104</v>
      </c>
      <c r="C10492" s="3">
        <f t="shared" si="327"/>
        <v>1</v>
      </c>
      <c r="D10492" t="s">
        <v>46</v>
      </c>
      <c r="E10492">
        <v>28</v>
      </c>
      <c r="F10492">
        <v>87805</v>
      </c>
      <c r="G10492">
        <v>2623</v>
      </c>
    </row>
    <row r="10493" spans="1:7">
      <c r="A10493" s="2">
        <v>44083</v>
      </c>
      <c r="B10493" s="2">
        <f t="shared" si="326"/>
        <v>44104</v>
      </c>
      <c r="C10493" s="3">
        <f t="shared" si="327"/>
        <v>1</v>
      </c>
      <c r="D10493" t="s">
        <v>35</v>
      </c>
      <c r="E10493">
        <v>29</v>
      </c>
      <c r="F10493">
        <v>98446</v>
      </c>
      <c r="G10493">
        <v>1755</v>
      </c>
    </row>
    <row r="10494" spans="1:7">
      <c r="A10494" s="2">
        <v>44083</v>
      </c>
      <c r="B10494" s="2">
        <f t="shared" si="326"/>
        <v>44104</v>
      </c>
      <c r="C10494" s="3">
        <f t="shared" si="327"/>
        <v>1</v>
      </c>
      <c r="D10494" t="s">
        <v>54</v>
      </c>
      <c r="E10494">
        <v>30</v>
      </c>
      <c r="F10494">
        <v>8499</v>
      </c>
      <c r="G10494">
        <v>122</v>
      </c>
    </row>
    <row r="10495" spans="1:7">
      <c r="A10495" s="2">
        <v>44083</v>
      </c>
      <c r="B10495" s="2">
        <f t="shared" si="326"/>
        <v>44104</v>
      </c>
      <c r="C10495" s="3">
        <f t="shared" si="327"/>
        <v>1</v>
      </c>
      <c r="D10495" t="s">
        <v>12</v>
      </c>
      <c r="E10495">
        <v>31</v>
      </c>
      <c r="F10495">
        <v>36917</v>
      </c>
      <c r="G10495">
        <v>434</v>
      </c>
    </row>
    <row r="10496" spans="1:7">
      <c r="A10496" s="2">
        <v>44083</v>
      </c>
      <c r="B10496" s="2">
        <f t="shared" si="326"/>
        <v>44104</v>
      </c>
      <c r="C10496" s="3">
        <f t="shared" si="327"/>
        <v>1</v>
      </c>
      <c r="D10496" t="s">
        <v>24</v>
      </c>
      <c r="E10496">
        <v>32</v>
      </c>
      <c r="F10496">
        <v>72317</v>
      </c>
      <c r="G10496">
        <v>1414</v>
      </c>
    </row>
    <row r="10497" spans="1:7">
      <c r="A10497" s="2">
        <v>44083</v>
      </c>
      <c r="B10497" s="2">
        <f t="shared" si="326"/>
        <v>44104</v>
      </c>
      <c r="C10497" s="3">
        <f t="shared" si="327"/>
        <v>1</v>
      </c>
      <c r="D10497" t="s">
        <v>19</v>
      </c>
      <c r="E10497">
        <v>33</v>
      </c>
      <c r="F10497">
        <v>7517</v>
      </c>
      <c r="G10497">
        <v>433</v>
      </c>
    </row>
    <row r="10498" spans="1:7">
      <c r="A10498" s="2">
        <v>44083</v>
      </c>
      <c r="B10498" s="2">
        <f t="shared" si="326"/>
        <v>44104</v>
      </c>
      <c r="C10498" s="3">
        <f t="shared" si="327"/>
        <v>1</v>
      </c>
      <c r="D10498" t="s">
        <v>21</v>
      </c>
      <c r="E10498">
        <v>34</v>
      </c>
      <c r="F10498">
        <v>196779</v>
      </c>
      <c r="G10498">
        <v>16009</v>
      </c>
    </row>
    <row r="10499" spans="1:7">
      <c r="A10499" s="2">
        <v>44083</v>
      </c>
      <c r="B10499" s="2">
        <f t="shared" si="326"/>
        <v>44104</v>
      </c>
      <c r="C10499" s="3">
        <f t="shared" si="327"/>
        <v>1</v>
      </c>
      <c r="D10499" t="s">
        <v>47</v>
      </c>
      <c r="E10499">
        <v>35</v>
      </c>
      <c r="F10499">
        <v>26268</v>
      </c>
      <c r="G10499">
        <v>813</v>
      </c>
    </row>
    <row r="10500" spans="1:7">
      <c r="A10500" s="2">
        <v>44083</v>
      </c>
      <c r="B10500" s="2">
        <f t="shared" ref="B10500:B10563" si="328">EOMONTH(A10500,0)</f>
        <v>44104</v>
      </c>
      <c r="C10500" s="3">
        <f t="shared" ref="C10500:C10563" si="329">IF(A10500=B10500,0,1)</f>
        <v>1</v>
      </c>
      <c r="D10500" t="s">
        <v>16</v>
      </c>
      <c r="E10500">
        <v>36</v>
      </c>
      <c r="F10500">
        <v>445881</v>
      </c>
      <c r="G10500">
        <v>32611</v>
      </c>
    </row>
    <row r="10501" spans="1:7">
      <c r="A10501" s="2">
        <v>44083</v>
      </c>
      <c r="B10501" s="2">
        <f t="shared" si="328"/>
        <v>44104</v>
      </c>
      <c r="C10501" s="3">
        <f t="shared" si="329"/>
        <v>1</v>
      </c>
      <c r="D10501" t="s">
        <v>20</v>
      </c>
      <c r="E10501">
        <v>37</v>
      </c>
      <c r="F10501">
        <v>180061</v>
      </c>
      <c r="G10501">
        <v>2990</v>
      </c>
    </row>
    <row r="10502" spans="1:7">
      <c r="A10502" s="2">
        <v>44083</v>
      </c>
      <c r="B10502" s="2">
        <f t="shared" si="328"/>
        <v>44104</v>
      </c>
      <c r="C10502" s="3">
        <f t="shared" si="329"/>
        <v>1</v>
      </c>
      <c r="D10502" t="s">
        <v>48</v>
      </c>
      <c r="E10502">
        <v>38</v>
      </c>
      <c r="F10502">
        <v>14114</v>
      </c>
      <c r="G10502">
        <v>161</v>
      </c>
    </row>
    <row r="10503" spans="1:7">
      <c r="A10503" s="2">
        <v>44083</v>
      </c>
      <c r="B10503" s="2">
        <f t="shared" si="328"/>
        <v>44104</v>
      </c>
      <c r="C10503" s="3">
        <f t="shared" si="329"/>
        <v>1</v>
      </c>
      <c r="D10503" t="s">
        <v>59</v>
      </c>
      <c r="E10503">
        <v>69</v>
      </c>
      <c r="F10503">
        <v>59</v>
      </c>
      <c r="G10503">
        <v>2</v>
      </c>
    </row>
    <row r="10504" spans="1:7">
      <c r="A10504" s="2">
        <v>44083</v>
      </c>
      <c r="B10504" s="2">
        <f t="shared" si="328"/>
        <v>44104</v>
      </c>
      <c r="C10504" s="3">
        <f t="shared" si="329"/>
        <v>1</v>
      </c>
      <c r="D10504" t="s">
        <v>41</v>
      </c>
      <c r="E10504">
        <v>39</v>
      </c>
      <c r="F10504">
        <v>132965</v>
      </c>
      <c r="G10504">
        <v>4324</v>
      </c>
    </row>
    <row r="10505" spans="1:7">
      <c r="A10505" s="2">
        <v>44083</v>
      </c>
      <c r="B10505" s="2">
        <f t="shared" si="328"/>
        <v>44104</v>
      </c>
      <c r="C10505" s="3">
        <f t="shared" si="329"/>
        <v>1</v>
      </c>
      <c r="D10505" t="s">
        <v>30</v>
      </c>
      <c r="E10505">
        <v>40</v>
      </c>
      <c r="F10505">
        <v>65929</v>
      </c>
      <c r="G10505">
        <v>863</v>
      </c>
    </row>
    <row r="10506" spans="1:7">
      <c r="A10506" s="2">
        <v>44083</v>
      </c>
      <c r="B10506" s="2">
        <f t="shared" si="328"/>
        <v>44104</v>
      </c>
      <c r="C10506" s="3">
        <f t="shared" si="329"/>
        <v>1</v>
      </c>
      <c r="D10506" t="s">
        <v>14</v>
      </c>
      <c r="E10506">
        <v>41</v>
      </c>
      <c r="F10506">
        <v>28474</v>
      </c>
      <c r="G10506">
        <v>499</v>
      </c>
    </row>
    <row r="10507" spans="1:7">
      <c r="A10507" s="2">
        <v>44083</v>
      </c>
      <c r="B10507" s="2">
        <f t="shared" si="328"/>
        <v>44104</v>
      </c>
      <c r="C10507" s="3">
        <f t="shared" si="329"/>
        <v>1</v>
      </c>
      <c r="D10507" t="s">
        <v>31</v>
      </c>
      <c r="E10507">
        <v>42</v>
      </c>
      <c r="F10507">
        <v>146058</v>
      </c>
      <c r="G10507">
        <v>7882</v>
      </c>
    </row>
    <row r="10508" spans="1:7">
      <c r="A10508" s="2">
        <v>44083</v>
      </c>
      <c r="B10508" s="2">
        <f t="shared" si="328"/>
        <v>44104</v>
      </c>
      <c r="C10508" s="3">
        <f t="shared" si="329"/>
        <v>1</v>
      </c>
      <c r="D10508" t="s">
        <v>55</v>
      </c>
      <c r="E10508">
        <v>72</v>
      </c>
      <c r="F10508">
        <v>35507</v>
      </c>
      <c r="G10508">
        <v>500</v>
      </c>
    </row>
    <row r="10509" spans="1:7">
      <c r="A10509" s="2">
        <v>44083</v>
      </c>
      <c r="B10509" s="2">
        <f t="shared" si="328"/>
        <v>44104</v>
      </c>
      <c r="C10509" s="3">
        <f t="shared" si="329"/>
        <v>1</v>
      </c>
      <c r="D10509" t="s">
        <v>17</v>
      </c>
      <c r="E10509">
        <v>44</v>
      </c>
      <c r="F10509">
        <v>22676</v>
      </c>
      <c r="G10509">
        <v>1062</v>
      </c>
    </row>
    <row r="10510" spans="1:7">
      <c r="A10510" s="2">
        <v>44083</v>
      </c>
      <c r="B10510" s="2">
        <f t="shared" si="328"/>
        <v>44104</v>
      </c>
      <c r="C10510" s="3">
        <f t="shared" si="329"/>
        <v>1</v>
      </c>
      <c r="D10510" t="s">
        <v>32</v>
      </c>
      <c r="E10510">
        <v>45</v>
      </c>
      <c r="F10510">
        <v>126213</v>
      </c>
      <c r="G10510">
        <v>2942</v>
      </c>
    </row>
    <row r="10511" spans="1:7">
      <c r="A10511" s="2">
        <v>44083</v>
      </c>
      <c r="B10511" s="2">
        <f t="shared" si="328"/>
        <v>44104</v>
      </c>
      <c r="C10511" s="3">
        <f t="shared" si="329"/>
        <v>1</v>
      </c>
      <c r="D10511" t="s">
        <v>43</v>
      </c>
      <c r="E10511">
        <v>46</v>
      </c>
      <c r="F10511">
        <v>15571</v>
      </c>
      <c r="G10511">
        <v>173</v>
      </c>
    </row>
    <row r="10512" spans="1:7">
      <c r="A10512" s="2">
        <v>44083</v>
      </c>
      <c r="B10512" s="2">
        <f t="shared" si="328"/>
        <v>44104</v>
      </c>
      <c r="C10512" s="3">
        <f t="shared" si="329"/>
        <v>1</v>
      </c>
      <c r="D10512" t="s">
        <v>25</v>
      </c>
      <c r="E10512">
        <v>47</v>
      </c>
      <c r="F10512">
        <v>164032</v>
      </c>
      <c r="G10512">
        <v>1908</v>
      </c>
    </row>
    <row r="10513" spans="1:7">
      <c r="A10513" s="2">
        <v>44083</v>
      </c>
      <c r="B10513" s="2">
        <f t="shared" si="328"/>
        <v>44104</v>
      </c>
      <c r="C10513" s="3">
        <f t="shared" si="329"/>
        <v>1</v>
      </c>
      <c r="D10513" t="s">
        <v>11</v>
      </c>
      <c r="E10513">
        <v>48</v>
      </c>
      <c r="F10513">
        <v>675149</v>
      </c>
      <c r="G10513">
        <v>13986</v>
      </c>
    </row>
    <row r="10514" spans="1:7">
      <c r="A10514" s="2">
        <v>44083</v>
      </c>
      <c r="B10514" s="2">
        <f t="shared" si="328"/>
        <v>44104</v>
      </c>
      <c r="C10514" s="3">
        <f t="shared" si="329"/>
        <v>1</v>
      </c>
      <c r="D10514" t="s">
        <v>13</v>
      </c>
      <c r="E10514">
        <v>49</v>
      </c>
      <c r="F10514">
        <v>55730</v>
      </c>
      <c r="G10514">
        <v>428</v>
      </c>
    </row>
    <row r="10515" spans="1:7">
      <c r="A10515" s="2">
        <v>44083</v>
      </c>
      <c r="B10515" s="2">
        <f t="shared" si="328"/>
        <v>44104</v>
      </c>
      <c r="C10515" s="3">
        <f t="shared" si="329"/>
        <v>1</v>
      </c>
      <c r="D10515" t="s">
        <v>36</v>
      </c>
      <c r="E10515">
        <v>50</v>
      </c>
      <c r="F10515">
        <v>1656</v>
      </c>
      <c r="G10515">
        <v>58</v>
      </c>
    </row>
    <row r="10516" spans="1:7">
      <c r="A10516" s="2">
        <v>44083</v>
      </c>
      <c r="B10516" s="2">
        <f t="shared" si="328"/>
        <v>44104</v>
      </c>
      <c r="C10516" s="3">
        <f t="shared" si="329"/>
        <v>1</v>
      </c>
      <c r="D10516" t="s">
        <v>56</v>
      </c>
      <c r="E10516">
        <v>78</v>
      </c>
      <c r="F10516">
        <v>1197</v>
      </c>
      <c r="G10516">
        <v>18</v>
      </c>
    </row>
    <row r="10517" spans="1:7">
      <c r="A10517" s="2">
        <v>44083</v>
      </c>
      <c r="B10517" s="2">
        <f t="shared" si="328"/>
        <v>44104</v>
      </c>
      <c r="C10517" s="3">
        <f t="shared" si="329"/>
        <v>1</v>
      </c>
      <c r="D10517" t="s">
        <v>37</v>
      </c>
      <c r="E10517">
        <v>51</v>
      </c>
      <c r="F10517">
        <v>129289</v>
      </c>
      <c r="G10517">
        <v>2697</v>
      </c>
    </row>
    <row r="10518" spans="1:7">
      <c r="A10518" s="2">
        <v>44083</v>
      </c>
      <c r="B10518" s="2">
        <f t="shared" si="328"/>
        <v>44104</v>
      </c>
      <c r="C10518" s="3">
        <f t="shared" si="329"/>
        <v>1</v>
      </c>
      <c r="D10518" t="s">
        <v>5</v>
      </c>
      <c r="E10518">
        <v>53</v>
      </c>
      <c r="F10518">
        <v>81528</v>
      </c>
      <c r="G10518">
        <v>2066</v>
      </c>
    </row>
    <row r="10519" spans="1:7">
      <c r="A10519" s="2">
        <v>44083</v>
      </c>
      <c r="B10519" s="2">
        <f t="shared" si="328"/>
        <v>44104</v>
      </c>
      <c r="C10519" s="3">
        <f t="shared" si="329"/>
        <v>1</v>
      </c>
      <c r="D10519" t="s">
        <v>58</v>
      </c>
      <c r="E10519">
        <v>54</v>
      </c>
      <c r="F10519">
        <v>11808</v>
      </c>
      <c r="G10519">
        <v>254</v>
      </c>
    </row>
    <row r="10520" spans="1:7">
      <c r="A10520" s="2">
        <v>44083</v>
      </c>
      <c r="B10520" s="2">
        <f t="shared" si="328"/>
        <v>44104</v>
      </c>
      <c r="C10520" s="3">
        <f t="shared" si="329"/>
        <v>1</v>
      </c>
      <c r="D10520" t="s">
        <v>10</v>
      </c>
      <c r="E10520">
        <v>55</v>
      </c>
      <c r="F10520">
        <v>88643</v>
      </c>
      <c r="G10520">
        <v>1193</v>
      </c>
    </row>
    <row r="10521" spans="1:7">
      <c r="A10521" s="2">
        <v>44083</v>
      </c>
      <c r="B10521" s="2">
        <f t="shared" si="328"/>
        <v>44104</v>
      </c>
      <c r="C10521" s="3">
        <f t="shared" si="329"/>
        <v>1</v>
      </c>
      <c r="D10521" t="s">
        <v>49</v>
      </c>
      <c r="E10521">
        <v>56</v>
      </c>
      <c r="F10521">
        <v>4151</v>
      </c>
      <c r="G10521">
        <v>42</v>
      </c>
    </row>
    <row r="10522" spans="1:7">
      <c r="A10522" s="2">
        <v>44084</v>
      </c>
      <c r="B10522" s="2">
        <f t="shared" si="328"/>
        <v>44104</v>
      </c>
      <c r="C10522" s="3">
        <f t="shared" si="329"/>
        <v>1</v>
      </c>
      <c r="D10522" t="s">
        <v>52</v>
      </c>
      <c r="E10522">
        <v>1</v>
      </c>
      <c r="F10522">
        <v>135565</v>
      </c>
      <c r="G10522">
        <v>2301</v>
      </c>
    </row>
    <row r="10523" spans="1:7">
      <c r="A10523" s="2">
        <v>44084</v>
      </c>
      <c r="B10523" s="2">
        <f t="shared" si="328"/>
        <v>44104</v>
      </c>
      <c r="C10523" s="3">
        <f t="shared" si="329"/>
        <v>1</v>
      </c>
      <c r="D10523" t="s">
        <v>50</v>
      </c>
      <c r="E10523">
        <v>2</v>
      </c>
      <c r="F10523">
        <v>6860</v>
      </c>
      <c r="G10523">
        <v>39</v>
      </c>
    </row>
    <row r="10524" spans="1:7">
      <c r="A10524" s="2">
        <v>44084</v>
      </c>
      <c r="B10524" s="2">
        <f t="shared" si="328"/>
        <v>44104</v>
      </c>
      <c r="C10524" s="3">
        <f t="shared" si="329"/>
        <v>1</v>
      </c>
      <c r="D10524" t="s">
        <v>8</v>
      </c>
      <c r="E10524">
        <v>4</v>
      </c>
      <c r="F10524">
        <v>207002</v>
      </c>
      <c r="G10524">
        <v>5275</v>
      </c>
    </row>
    <row r="10525" spans="1:7">
      <c r="A10525" s="2">
        <v>44084</v>
      </c>
      <c r="B10525" s="2">
        <f t="shared" si="328"/>
        <v>44104</v>
      </c>
      <c r="C10525" s="3">
        <f t="shared" si="329"/>
        <v>1</v>
      </c>
      <c r="D10525" t="s">
        <v>44</v>
      </c>
      <c r="E10525">
        <v>5</v>
      </c>
      <c r="F10525">
        <v>67803</v>
      </c>
      <c r="G10525">
        <v>940</v>
      </c>
    </row>
    <row r="10526" spans="1:7">
      <c r="A10526" s="2">
        <v>44084</v>
      </c>
      <c r="B10526" s="2">
        <f t="shared" si="328"/>
        <v>44104</v>
      </c>
      <c r="C10526" s="3">
        <f t="shared" si="329"/>
        <v>1</v>
      </c>
      <c r="D10526" t="s">
        <v>7</v>
      </c>
      <c r="E10526">
        <v>6</v>
      </c>
      <c r="F10526">
        <v>753017</v>
      </c>
      <c r="G10526">
        <v>14094</v>
      </c>
    </row>
    <row r="10527" spans="1:7">
      <c r="A10527" s="2">
        <v>44084</v>
      </c>
      <c r="B10527" s="2">
        <f t="shared" si="328"/>
        <v>44104</v>
      </c>
      <c r="C10527" s="3">
        <f t="shared" si="329"/>
        <v>1</v>
      </c>
      <c r="D10527" t="s">
        <v>22</v>
      </c>
      <c r="E10527">
        <v>8</v>
      </c>
      <c r="F10527">
        <v>60576</v>
      </c>
      <c r="G10527">
        <v>1988</v>
      </c>
    </row>
    <row r="10528" spans="1:7">
      <c r="A10528" s="2">
        <v>44084</v>
      </c>
      <c r="B10528" s="2">
        <f t="shared" si="328"/>
        <v>44104</v>
      </c>
      <c r="C10528" s="3">
        <f t="shared" si="329"/>
        <v>1</v>
      </c>
      <c r="D10528" t="s">
        <v>38</v>
      </c>
      <c r="E10528">
        <v>9</v>
      </c>
      <c r="F10528">
        <v>54093</v>
      </c>
      <c r="G10528">
        <v>4478</v>
      </c>
    </row>
    <row r="10529" spans="1:7">
      <c r="A10529" s="2">
        <v>44084</v>
      </c>
      <c r="B10529" s="2">
        <f t="shared" si="328"/>
        <v>44104</v>
      </c>
      <c r="C10529" s="3">
        <f t="shared" si="329"/>
        <v>1</v>
      </c>
      <c r="D10529" t="s">
        <v>45</v>
      </c>
      <c r="E10529">
        <v>10</v>
      </c>
      <c r="F10529">
        <v>18466</v>
      </c>
      <c r="G10529">
        <v>613</v>
      </c>
    </row>
    <row r="10530" spans="1:7">
      <c r="A10530" s="2">
        <v>44084</v>
      </c>
      <c r="B10530" s="2">
        <f t="shared" si="328"/>
        <v>44104</v>
      </c>
      <c r="C10530" s="3">
        <f t="shared" si="329"/>
        <v>1</v>
      </c>
      <c r="D10530" t="s">
        <v>33</v>
      </c>
      <c r="E10530">
        <v>11</v>
      </c>
      <c r="F10530">
        <v>14412</v>
      </c>
      <c r="G10530">
        <v>616</v>
      </c>
    </row>
    <row r="10531" spans="1:7">
      <c r="A10531" s="2">
        <v>44084</v>
      </c>
      <c r="B10531" s="2">
        <f t="shared" si="328"/>
        <v>44104</v>
      </c>
      <c r="C10531" s="3">
        <f t="shared" si="329"/>
        <v>1</v>
      </c>
      <c r="D10531" t="s">
        <v>15</v>
      </c>
      <c r="E10531">
        <v>12</v>
      </c>
      <c r="F10531">
        <v>654723</v>
      </c>
      <c r="G10531">
        <v>12325</v>
      </c>
    </row>
    <row r="10532" spans="1:7">
      <c r="A10532" s="2">
        <v>44084</v>
      </c>
      <c r="B10532" s="2">
        <f t="shared" si="328"/>
        <v>44104</v>
      </c>
      <c r="C10532" s="3">
        <f t="shared" si="329"/>
        <v>1</v>
      </c>
      <c r="D10532" t="s">
        <v>18</v>
      </c>
      <c r="E10532">
        <v>13</v>
      </c>
      <c r="F10532">
        <v>272588</v>
      </c>
      <c r="G10532">
        <v>6062</v>
      </c>
    </row>
    <row r="10533" spans="1:7">
      <c r="A10533" s="2">
        <v>44084</v>
      </c>
      <c r="B10533" s="2">
        <f t="shared" si="328"/>
        <v>44104</v>
      </c>
      <c r="C10533" s="3">
        <f t="shared" si="329"/>
        <v>1</v>
      </c>
      <c r="D10533" t="s">
        <v>57</v>
      </c>
      <c r="E10533">
        <v>66</v>
      </c>
      <c r="F10533">
        <v>2815</v>
      </c>
      <c r="G10533">
        <v>22</v>
      </c>
    </row>
    <row r="10534" spans="1:7">
      <c r="A10534" s="2">
        <v>44084</v>
      </c>
      <c r="B10534" s="2">
        <f t="shared" si="328"/>
        <v>44104</v>
      </c>
      <c r="C10534" s="3">
        <f t="shared" si="329"/>
        <v>1</v>
      </c>
      <c r="D10534" t="s">
        <v>26</v>
      </c>
      <c r="E10534">
        <v>15</v>
      </c>
      <c r="F10534">
        <v>10397</v>
      </c>
      <c r="G10534">
        <v>93</v>
      </c>
    </row>
    <row r="10535" spans="1:7">
      <c r="A10535" s="2">
        <v>44084</v>
      </c>
      <c r="B10535" s="2">
        <f t="shared" si="328"/>
        <v>44104</v>
      </c>
      <c r="C10535" s="3">
        <f t="shared" si="329"/>
        <v>1</v>
      </c>
      <c r="D10535" t="s">
        <v>53</v>
      </c>
      <c r="E10535">
        <v>16</v>
      </c>
      <c r="F10535">
        <v>35027</v>
      </c>
      <c r="G10535">
        <v>407</v>
      </c>
    </row>
    <row r="10536" spans="1:7">
      <c r="A10536" s="2">
        <v>44084</v>
      </c>
      <c r="B10536" s="2">
        <f t="shared" si="328"/>
        <v>44104</v>
      </c>
      <c r="C10536" s="3">
        <f t="shared" si="329"/>
        <v>1</v>
      </c>
      <c r="D10536" t="s">
        <v>6</v>
      </c>
      <c r="E10536">
        <v>17</v>
      </c>
      <c r="F10536">
        <v>258573</v>
      </c>
      <c r="G10536">
        <v>8480</v>
      </c>
    </row>
    <row r="10537" spans="1:7">
      <c r="A10537" s="2">
        <v>44084</v>
      </c>
      <c r="B10537" s="2">
        <f t="shared" si="328"/>
        <v>44104</v>
      </c>
      <c r="C10537" s="3">
        <f t="shared" si="329"/>
        <v>1</v>
      </c>
      <c r="D10537" t="s">
        <v>27</v>
      </c>
      <c r="E10537">
        <v>18</v>
      </c>
      <c r="F10537">
        <v>104429</v>
      </c>
      <c r="G10537">
        <v>3410</v>
      </c>
    </row>
    <row r="10538" spans="1:7">
      <c r="A10538" s="2">
        <v>44084</v>
      </c>
      <c r="B10538" s="2">
        <f t="shared" si="328"/>
        <v>44104</v>
      </c>
      <c r="C10538" s="3">
        <f t="shared" si="329"/>
        <v>1</v>
      </c>
      <c r="D10538" t="s">
        <v>39</v>
      </c>
      <c r="E10538">
        <v>19</v>
      </c>
      <c r="F10538">
        <v>72548</v>
      </c>
      <c r="G10538">
        <v>1208</v>
      </c>
    </row>
    <row r="10539" spans="1:7">
      <c r="A10539" s="2">
        <v>44084</v>
      </c>
      <c r="B10539" s="2">
        <f t="shared" si="328"/>
        <v>44104</v>
      </c>
      <c r="C10539" s="3">
        <f t="shared" si="329"/>
        <v>1</v>
      </c>
      <c r="D10539" t="s">
        <v>34</v>
      </c>
      <c r="E10539">
        <v>20</v>
      </c>
      <c r="F10539">
        <v>48443</v>
      </c>
      <c r="G10539">
        <v>499</v>
      </c>
    </row>
    <row r="10540" spans="1:7">
      <c r="A10540" s="2">
        <v>44084</v>
      </c>
      <c r="B10540" s="2">
        <f t="shared" si="328"/>
        <v>44104</v>
      </c>
      <c r="C10540" s="3">
        <f t="shared" si="329"/>
        <v>1</v>
      </c>
      <c r="D10540" t="s">
        <v>28</v>
      </c>
      <c r="E10540">
        <v>21</v>
      </c>
      <c r="F10540">
        <v>58452</v>
      </c>
      <c r="G10540">
        <v>1073</v>
      </c>
    </row>
    <row r="10541" spans="1:7">
      <c r="A10541" s="2">
        <v>44084</v>
      </c>
      <c r="B10541" s="2">
        <f t="shared" si="328"/>
        <v>44104</v>
      </c>
      <c r="C10541" s="3">
        <f t="shared" si="329"/>
        <v>1</v>
      </c>
      <c r="D10541" t="s">
        <v>40</v>
      </c>
      <c r="E10541">
        <v>22</v>
      </c>
      <c r="F10541">
        <v>156354</v>
      </c>
      <c r="G10541">
        <v>5161</v>
      </c>
    </row>
    <row r="10542" spans="1:7">
      <c r="A10542" s="2">
        <v>44084</v>
      </c>
      <c r="B10542" s="2">
        <f t="shared" si="328"/>
        <v>44104</v>
      </c>
      <c r="C10542" s="3">
        <f t="shared" si="329"/>
        <v>1</v>
      </c>
      <c r="D10542" t="s">
        <v>51</v>
      </c>
      <c r="E10542">
        <v>23</v>
      </c>
      <c r="F10542">
        <v>4760</v>
      </c>
      <c r="G10542">
        <v>134</v>
      </c>
    </row>
    <row r="10543" spans="1:7">
      <c r="A10543" s="2">
        <v>44084</v>
      </c>
      <c r="B10543" s="2">
        <f t="shared" si="328"/>
        <v>44104</v>
      </c>
      <c r="C10543" s="3">
        <f t="shared" si="329"/>
        <v>1</v>
      </c>
      <c r="D10543" t="s">
        <v>23</v>
      </c>
      <c r="E10543">
        <v>24</v>
      </c>
      <c r="F10543">
        <v>114574</v>
      </c>
      <c r="G10543">
        <v>3824</v>
      </c>
    </row>
    <row r="10544" spans="1:7">
      <c r="A10544" s="2">
        <v>44084</v>
      </c>
      <c r="B10544" s="2">
        <f t="shared" si="328"/>
        <v>44104</v>
      </c>
      <c r="C10544" s="3">
        <f t="shared" si="329"/>
        <v>1</v>
      </c>
      <c r="D10544" t="s">
        <v>9</v>
      </c>
      <c r="E10544">
        <v>25</v>
      </c>
      <c r="F10544">
        <v>123546</v>
      </c>
      <c r="G10544">
        <v>9166</v>
      </c>
    </row>
    <row r="10545" spans="1:7">
      <c r="A10545" s="2">
        <v>44084</v>
      </c>
      <c r="B10545" s="2">
        <f t="shared" si="328"/>
        <v>44104</v>
      </c>
      <c r="C10545" s="3">
        <f t="shared" si="329"/>
        <v>1</v>
      </c>
      <c r="D10545" t="s">
        <v>42</v>
      </c>
      <c r="E10545">
        <v>26</v>
      </c>
      <c r="F10545">
        <v>120896</v>
      </c>
      <c r="G10545">
        <v>6894</v>
      </c>
    </row>
    <row r="10546" spans="1:7">
      <c r="A10546" s="2">
        <v>44084</v>
      </c>
      <c r="B10546" s="2">
        <f t="shared" si="328"/>
        <v>44104</v>
      </c>
      <c r="C10546" s="3">
        <f t="shared" si="329"/>
        <v>1</v>
      </c>
      <c r="D10546" t="s">
        <v>29</v>
      </c>
      <c r="E10546">
        <v>27</v>
      </c>
      <c r="F10546">
        <v>82301</v>
      </c>
      <c r="G10546">
        <v>1936</v>
      </c>
    </row>
    <row r="10547" spans="1:7">
      <c r="A10547" s="2">
        <v>44084</v>
      </c>
      <c r="B10547" s="2">
        <f t="shared" si="328"/>
        <v>44104</v>
      </c>
      <c r="C10547" s="3">
        <f t="shared" si="329"/>
        <v>1</v>
      </c>
      <c r="D10547" t="s">
        <v>46</v>
      </c>
      <c r="E10547">
        <v>28</v>
      </c>
      <c r="F10547">
        <v>88322</v>
      </c>
      <c r="G10547">
        <v>2656</v>
      </c>
    </row>
    <row r="10548" spans="1:7">
      <c r="A10548" s="2">
        <v>44084</v>
      </c>
      <c r="B10548" s="2">
        <f t="shared" si="328"/>
        <v>44104</v>
      </c>
      <c r="C10548" s="3">
        <f t="shared" si="329"/>
        <v>1</v>
      </c>
      <c r="D10548" t="s">
        <v>35</v>
      </c>
      <c r="E10548">
        <v>29</v>
      </c>
      <c r="F10548">
        <v>99677</v>
      </c>
      <c r="G10548">
        <v>1773</v>
      </c>
    </row>
    <row r="10549" spans="1:7">
      <c r="A10549" s="2">
        <v>44084</v>
      </c>
      <c r="B10549" s="2">
        <f t="shared" si="328"/>
        <v>44104</v>
      </c>
      <c r="C10549" s="3">
        <f t="shared" si="329"/>
        <v>1</v>
      </c>
      <c r="D10549" t="s">
        <v>54</v>
      </c>
      <c r="E10549">
        <v>30</v>
      </c>
      <c r="F10549">
        <v>8694</v>
      </c>
      <c r="G10549">
        <v>123</v>
      </c>
    </row>
    <row r="10550" spans="1:7">
      <c r="A10550" s="2">
        <v>44084</v>
      </c>
      <c r="B10550" s="2">
        <f t="shared" si="328"/>
        <v>44104</v>
      </c>
      <c r="C10550" s="3">
        <f t="shared" si="329"/>
        <v>1</v>
      </c>
      <c r="D10550" t="s">
        <v>12</v>
      </c>
      <c r="E10550">
        <v>31</v>
      </c>
      <c r="F10550">
        <v>37373</v>
      </c>
      <c r="G10550">
        <v>440</v>
      </c>
    </row>
    <row r="10551" spans="1:7">
      <c r="A10551" s="2">
        <v>44084</v>
      </c>
      <c r="B10551" s="2">
        <f t="shared" si="328"/>
        <v>44104</v>
      </c>
      <c r="C10551" s="3">
        <f t="shared" si="329"/>
        <v>1</v>
      </c>
      <c r="D10551" t="s">
        <v>24</v>
      </c>
      <c r="E10551">
        <v>32</v>
      </c>
      <c r="F10551">
        <v>72620</v>
      </c>
      <c r="G10551">
        <v>1432</v>
      </c>
    </row>
    <row r="10552" spans="1:7">
      <c r="A10552" s="2">
        <v>44084</v>
      </c>
      <c r="B10552" s="2">
        <f t="shared" si="328"/>
        <v>44104</v>
      </c>
      <c r="C10552" s="3">
        <f t="shared" si="329"/>
        <v>1</v>
      </c>
      <c r="D10552" t="s">
        <v>19</v>
      </c>
      <c r="E10552">
        <v>33</v>
      </c>
      <c r="F10552">
        <v>7573</v>
      </c>
      <c r="G10552">
        <v>434</v>
      </c>
    </row>
    <row r="10553" spans="1:7">
      <c r="A10553" s="2">
        <v>44084</v>
      </c>
      <c r="B10553" s="2">
        <f t="shared" si="328"/>
        <v>44104</v>
      </c>
      <c r="C10553" s="3">
        <f t="shared" si="329"/>
        <v>1</v>
      </c>
      <c r="D10553" t="s">
        <v>21</v>
      </c>
      <c r="E10553">
        <v>34</v>
      </c>
      <c r="F10553">
        <v>197203</v>
      </c>
      <c r="G10553">
        <v>16014</v>
      </c>
    </row>
    <row r="10554" spans="1:7">
      <c r="A10554" s="2">
        <v>44084</v>
      </c>
      <c r="B10554" s="2">
        <f t="shared" si="328"/>
        <v>44104</v>
      </c>
      <c r="C10554" s="3">
        <f t="shared" si="329"/>
        <v>1</v>
      </c>
      <c r="D10554" t="s">
        <v>47</v>
      </c>
      <c r="E10554">
        <v>35</v>
      </c>
      <c r="F10554">
        <v>26429</v>
      </c>
      <c r="G10554">
        <v>816</v>
      </c>
    </row>
    <row r="10555" spans="1:7">
      <c r="A10555" s="2">
        <v>44084</v>
      </c>
      <c r="B10555" s="2">
        <f t="shared" si="328"/>
        <v>44104</v>
      </c>
      <c r="C10555" s="3">
        <f t="shared" si="329"/>
        <v>1</v>
      </c>
      <c r="D10555" t="s">
        <v>16</v>
      </c>
      <c r="E10555">
        <v>36</v>
      </c>
      <c r="F10555">
        <v>446637</v>
      </c>
      <c r="G10555">
        <v>32618</v>
      </c>
    </row>
    <row r="10556" spans="1:7">
      <c r="A10556" s="2">
        <v>44084</v>
      </c>
      <c r="B10556" s="2">
        <f t="shared" si="328"/>
        <v>44104</v>
      </c>
      <c r="C10556" s="3">
        <f t="shared" si="329"/>
        <v>1</v>
      </c>
      <c r="D10556" t="s">
        <v>20</v>
      </c>
      <c r="E10556">
        <v>37</v>
      </c>
      <c r="F10556">
        <v>181335</v>
      </c>
      <c r="G10556">
        <v>3016</v>
      </c>
    </row>
    <row r="10557" spans="1:7">
      <c r="A10557" s="2">
        <v>44084</v>
      </c>
      <c r="B10557" s="2">
        <f t="shared" si="328"/>
        <v>44104</v>
      </c>
      <c r="C10557" s="3">
        <f t="shared" si="329"/>
        <v>1</v>
      </c>
      <c r="D10557" t="s">
        <v>48</v>
      </c>
      <c r="E10557">
        <v>38</v>
      </c>
      <c r="F10557">
        <v>14446</v>
      </c>
      <c r="G10557">
        <v>163</v>
      </c>
    </row>
    <row r="10558" spans="1:7">
      <c r="A10558" s="2">
        <v>44084</v>
      </c>
      <c r="B10558" s="2">
        <f t="shared" si="328"/>
        <v>44104</v>
      </c>
      <c r="C10558" s="3">
        <f t="shared" si="329"/>
        <v>1</v>
      </c>
      <c r="D10558" t="s">
        <v>59</v>
      </c>
      <c r="E10558">
        <v>69</v>
      </c>
      <c r="F10558">
        <v>59</v>
      </c>
      <c r="G10558">
        <v>2</v>
      </c>
    </row>
    <row r="10559" spans="1:7">
      <c r="A10559" s="2">
        <v>44084</v>
      </c>
      <c r="B10559" s="2">
        <f t="shared" si="328"/>
        <v>44104</v>
      </c>
      <c r="C10559" s="3">
        <f t="shared" si="329"/>
        <v>1</v>
      </c>
      <c r="D10559" t="s">
        <v>41</v>
      </c>
      <c r="E10559">
        <v>39</v>
      </c>
      <c r="F10559">
        <v>134086</v>
      </c>
      <c r="G10559">
        <v>4354</v>
      </c>
    </row>
    <row r="10560" spans="1:7">
      <c r="A10560" s="2">
        <v>44084</v>
      </c>
      <c r="B10560" s="2">
        <f t="shared" si="328"/>
        <v>44104</v>
      </c>
      <c r="C10560" s="3">
        <f t="shared" si="329"/>
        <v>1</v>
      </c>
      <c r="D10560" t="s">
        <v>30</v>
      </c>
      <c r="E10560">
        <v>40</v>
      </c>
      <c r="F10560">
        <v>66700</v>
      </c>
      <c r="G10560">
        <v>876</v>
      </c>
    </row>
    <row r="10561" spans="1:7">
      <c r="A10561" s="2">
        <v>44084</v>
      </c>
      <c r="B10561" s="2">
        <f t="shared" si="328"/>
        <v>44104</v>
      </c>
      <c r="C10561" s="3">
        <f t="shared" si="329"/>
        <v>1</v>
      </c>
      <c r="D10561" t="s">
        <v>14</v>
      </c>
      <c r="E10561">
        <v>41</v>
      </c>
      <c r="F10561">
        <v>28661</v>
      </c>
      <c r="G10561">
        <v>501</v>
      </c>
    </row>
    <row r="10562" spans="1:7">
      <c r="A10562" s="2">
        <v>44084</v>
      </c>
      <c r="B10562" s="2">
        <f t="shared" si="328"/>
        <v>44104</v>
      </c>
      <c r="C10562" s="3">
        <f t="shared" si="329"/>
        <v>1</v>
      </c>
      <c r="D10562" t="s">
        <v>31</v>
      </c>
      <c r="E10562">
        <v>42</v>
      </c>
      <c r="F10562">
        <v>146735</v>
      </c>
      <c r="G10562">
        <v>7894</v>
      </c>
    </row>
    <row r="10563" spans="1:7">
      <c r="A10563" s="2">
        <v>44084</v>
      </c>
      <c r="B10563" s="2">
        <f t="shared" si="328"/>
        <v>44104</v>
      </c>
      <c r="C10563" s="3">
        <f t="shared" si="329"/>
        <v>1</v>
      </c>
      <c r="D10563" t="s">
        <v>55</v>
      </c>
      <c r="E10563">
        <v>72</v>
      </c>
      <c r="F10563">
        <v>36279</v>
      </c>
      <c r="G10563">
        <v>512</v>
      </c>
    </row>
    <row r="10564" spans="1:7">
      <c r="A10564" s="2">
        <v>44084</v>
      </c>
      <c r="B10564" s="2">
        <f t="shared" ref="B10564:B10627" si="330">EOMONTH(A10564,0)</f>
        <v>44104</v>
      </c>
      <c r="C10564" s="3">
        <f t="shared" ref="C10564:C10627" si="331">IF(A10564=B10564,0,1)</f>
        <v>1</v>
      </c>
      <c r="D10564" t="s">
        <v>17</v>
      </c>
      <c r="E10564">
        <v>44</v>
      </c>
      <c r="F10564">
        <v>22782</v>
      </c>
      <c r="G10564">
        <v>1067</v>
      </c>
    </row>
    <row r="10565" spans="1:7">
      <c r="A10565" s="2">
        <v>44084</v>
      </c>
      <c r="B10565" s="2">
        <f t="shared" si="330"/>
        <v>44104</v>
      </c>
      <c r="C10565" s="3">
        <f t="shared" si="331"/>
        <v>1</v>
      </c>
      <c r="D10565" t="s">
        <v>32</v>
      </c>
      <c r="E10565">
        <v>45</v>
      </c>
      <c r="F10565">
        <v>126592</v>
      </c>
      <c r="G10565">
        <v>2975</v>
      </c>
    </row>
    <row r="10566" spans="1:7">
      <c r="A10566" s="2">
        <v>44084</v>
      </c>
      <c r="B10566" s="2">
        <f t="shared" si="330"/>
        <v>44104</v>
      </c>
      <c r="C10566" s="3">
        <f t="shared" si="331"/>
        <v>1</v>
      </c>
      <c r="D10566" t="s">
        <v>43</v>
      </c>
      <c r="E10566">
        <v>46</v>
      </c>
      <c r="F10566">
        <v>15834</v>
      </c>
      <c r="G10566">
        <v>177</v>
      </c>
    </row>
    <row r="10567" spans="1:7">
      <c r="A10567" s="2">
        <v>44084</v>
      </c>
      <c r="B10567" s="2">
        <f t="shared" si="330"/>
        <v>44104</v>
      </c>
      <c r="C10567" s="3">
        <f t="shared" si="331"/>
        <v>1</v>
      </c>
      <c r="D10567" t="s">
        <v>25</v>
      </c>
      <c r="E10567">
        <v>47</v>
      </c>
      <c r="F10567">
        <v>165911</v>
      </c>
      <c r="G10567">
        <v>1963</v>
      </c>
    </row>
    <row r="10568" spans="1:7">
      <c r="A10568" s="2">
        <v>44084</v>
      </c>
      <c r="B10568" s="2">
        <f t="shared" si="330"/>
        <v>44104</v>
      </c>
      <c r="C10568" s="3">
        <f t="shared" si="331"/>
        <v>1</v>
      </c>
      <c r="D10568" t="s">
        <v>11</v>
      </c>
      <c r="E10568">
        <v>48</v>
      </c>
      <c r="F10568">
        <v>677888</v>
      </c>
      <c r="G10568">
        <v>13998</v>
      </c>
    </row>
    <row r="10569" spans="1:7">
      <c r="A10569" s="2">
        <v>44084</v>
      </c>
      <c r="B10569" s="2">
        <f t="shared" si="330"/>
        <v>44104</v>
      </c>
      <c r="C10569" s="3">
        <f t="shared" si="331"/>
        <v>1</v>
      </c>
      <c r="D10569" t="s">
        <v>13</v>
      </c>
      <c r="E10569">
        <v>49</v>
      </c>
      <c r="F10569">
        <v>56182</v>
      </c>
      <c r="G10569">
        <v>431</v>
      </c>
    </row>
    <row r="10570" spans="1:7">
      <c r="A10570" s="2">
        <v>44084</v>
      </c>
      <c r="B10570" s="2">
        <f t="shared" si="330"/>
        <v>44104</v>
      </c>
      <c r="C10570" s="3">
        <f t="shared" si="331"/>
        <v>1</v>
      </c>
      <c r="D10570" t="s">
        <v>36</v>
      </c>
      <c r="E10570">
        <v>50</v>
      </c>
      <c r="F10570">
        <v>1661</v>
      </c>
      <c r="G10570">
        <v>58</v>
      </c>
    </row>
    <row r="10571" spans="1:7">
      <c r="A10571" s="2">
        <v>44084</v>
      </c>
      <c r="B10571" s="2">
        <f t="shared" si="330"/>
        <v>44104</v>
      </c>
      <c r="C10571" s="3">
        <f t="shared" si="331"/>
        <v>1</v>
      </c>
      <c r="D10571" t="s">
        <v>56</v>
      </c>
      <c r="E10571">
        <v>78</v>
      </c>
      <c r="F10571">
        <v>1201</v>
      </c>
      <c r="G10571">
        <v>18</v>
      </c>
    </row>
    <row r="10572" spans="1:7">
      <c r="A10572" s="2">
        <v>44084</v>
      </c>
      <c r="B10572" s="2">
        <f t="shared" si="330"/>
        <v>44104</v>
      </c>
      <c r="C10572" s="3">
        <f t="shared" si="331"/>
        <v>1</v>
      </c>
      <c r="D10572" t="s">
        <v>37</v>
      </c>
      <c r="E10572">
        <v>51</v>
      </c>
      <c r="F10572">
        <v>130525</v>
      </c>
      <c r="G10572">
        <v>2708</v>
      </c>
    </row>
    <row r="10573" spans="1:7">
      <c r="A10573" s="2">
        <v>44084</v>
      </c>
      <c r="B10573" s="2">
        <f t="shared" si="330"/>
        <v>44104</v>
      </c>
      <c r="C10573" s="3">
        <f t="shared" si="331"/>
        <v>1</v>
      </c>
      <c r="D10573" t="s">
        <v>5</v>
      </c>
      <c r="E10573">
        <v>53</v>
      </c>
      <c r="F10573">
        <v>82125</v>
      </c>
      <c r="G10573">
        <v>2073</v>
      </c>
    </row>
    <row r="10574" spans="1:7">
      <c r="A10574" s="2">
        <v>44084</v>
      </c>
      <c r="B10574" s="2">
        <f t="shared" si="330"/>
        <v>44104</v>
      </c>
      <c r="C10574" s="3">
        <f t="shared" si="331"/>
        <v>1</v>
      </c>
      <c r="D10574" t="s">
        <v>58</v>
      </c>
      <c r="E10574">
        <v>54</v>
      </c>
      <c r="F10574">
        <v>12017</v>
      </c>
      <c r="G10574">
        <v>257</v>
      </c>
    </row>
    <row r="10575" spans="1:7">
      <c r="A10575" s="2">
        <v>44084</v>
      </c>
      <c r="B10575" s="2">
        <f t="shared" si="330"/>
        <v>44104</v>
      </c>
      <c r="C10575" s="3">
        <f t="shared" si="331"/>
        <v>1</v>
      </c>
      <c r="D10575" t="s">
        <v>10</v>
      </c>
      <c r="E10575">
        <v>55</v>
      </c>
      <c r="F10575">
        <v>90232</v>
      </c>
      <c r="G10575">
        <v>1202</v>
      </c>
    </row>
    <row r="10576" spans="1:7">
      <c r="A10576" s="2">
        <v>44084</v>
      </c>
      <c r="B10576" s="2">
        <f t="shared" si="330"/>
        <v>44104</v>
      </c>
      <c r="C10576" s="3">
        <f t="shared" si="331"/>
        <v>1</v>
      </c>
      <c r="D10576" t="s">
        <v>49</v>
      </c>
      <c r="E10576">
        <v>56</v>
      </c>
      <c r="F10576">
        <v>4199</v>
      </c>
      <c r="G10576">
        <v>42</v>
      </c>
    </row>
    <row r="10577" spans="1:7">
      <c r="A10577" s="2">
        <v>44085</v>
      </c>
      <c r="B10577" s="2">
        <f t="shared" si="330"/>
        <v>44104</v>
      </c>
      <c r="C10577" s="3">
        <f t="shared" si="331"/>
        <v>1</v>
      </c>
      <c r="D10577" t="s">
        <v>52</v>
      </c>
      <c r="E10577">
        <v>1</v>
      </c>
      <c r="F10577">
        <v>136703</v>
      </c>
      <c r="G10577">
        <v>2333</v>
      </c>
    </row>
    <row r="10578" spans="1:7">
      <c r="A10578" s="2">
        <v>44085</v>
      </c>
      <c r="B10578" s="2">
        <f t="shared" si="330"/>
        <v>44104</v>
      </c>
      <c r="C10578" s="3">
        <f t="shared" si="331"/>
        <v>1</v>
      </c>
      <c r="D10578" t="s">
        <v>50</v>
      </c>
      <c r="E10578">
        <v>2</v>
      </c>
      <c r="F10578">
        <v>6968</v>
      </c>
      <c r="G10578">
        <v>40</v>
      </c>
    </row>
    <row r="10579" spans="1:7">
      <c r="A10579" s="2">
        <v>44085</v>
      </c>
      <c r="B10579" s="2">
        <f t="shared" si="330"/>
        <v>44104</v>
      </c>
      <c r="C10579" s="3">
        <f t="shared" si="331"/>
        <v>1</v>
      </c>
      <c r="D10579" t="s">
        <v>8</v>
      </c>
      <c r="E10579">
        <v>4</v>
      </c>
      <c r="F10579">
        <v>207525</v>
      </c>
      <c r="G10579">
        <v>5290</v>
      </c>
    </row>
    <row r="10580" spans="1:7">
      <c r="A10580" s="2">
        <v>44085</v>
      </c>
      <c r="B10580" s="2">
        <f t="shared" si="330"/>
        <v>44104</v>
      </c>
      <c r="C10580" s="3">
        <f t="shared" si="331"/>
        <v>1</v>
      </c>
      <c r="D10580" t="s">
        <v>44</v>
      </c>
      <c r="E10580">
        <v>5</v>
      </c>
      <c r="F10580">
        <v>68987</v>
      </c>
      <c r="G10580">
        <v>953</v>
      </c>
    </row>
    <row r="10581" spans="1:7">
      <c r="A10581" s="2">
        <v>44085</v>
      </c>
      <c r="B10581" s="2">
        <f t="shared" si="330"/>
        <v>44104</v>
      </c>
      <c r="C10581" s="3">
        <f t="shared" si="331"/>
        <v>1</v>
      </c>
      <c r="D10581" t="s">
        <v>7</v>
      </c>
      <c r="E10581">
        <v>6</v>
      </c>
      <c r="F10581">
        <v>757125</v>
      </c>
      <c r="G10581">
        <v>14265</v>
      </c>
    </row>
    <row r="10582" spans="1:7">
      <c r="A10582" s="2">
        <v>44085</v>
      </c>
      <c r="B10582" s="2">
        <f t="shared" si="330"/>
        <v>44104</v>
      </c>
      <c r="C10582" s="3">
        <f t="shared" si="331"/>
        <v>1</v>
      </c>
      <c r="D10582" t="s">
        <v>22</v>
      </c>
      <c r="E10582">
        <v>8</v>
      </c>
      <c r="F10582">
        <v>60881</v>
      </c>
      <c r="G10582">
        <v>1991</v>
      </c>
    </row>
    <row r="10583" spans="1:7">
      <c r="A10583" s="2">
        <v>44085</v>
      </c>
      <c r="B10583" s="2">
        <f t="shared" si="330"/>
        <v>44104</v>
      </c>
      <c r="C10583" s="3">
        <f t="shared" si="331"/>
        <v>1</v>
      </c>
      <c r="D10583" t="s">
        <v>38</v>
      </c>
      <c r="E10583">
        <v>9</v>
      </c>
      <c r="F10583">
        <v>54326</v>
      </c>
      <c r="G10583">
        <v>4480</v>
      </c>
    </row>
    <row r="10584" spans="1:7">
      <c r="A10584" s="2">
        <v>44085</v>
      </c>
      <c r="B10584" s="2">
        <f t="shared" si="330"/>
        <v>44104</v>
      </c>
      <c r="C10584" s="3">
        <f t="shared" si="331"/>
        <v>1</v>
      </c>
      <c r="D10584" t="s">
        <v>45</v>
      </c>
      <c r="E10584">
        <v>10</v>
      </c>
      <c r="F10584">
        <v>18559</v>
      </c>
      <c r="G10584">
        <v>613</v>
      </c>
    </row>
    <row r="10585" spans="1:7">
      <c r="A10585" s="2">
        <v>44085</v>
      </c>
      <c r="B10585" s="2">
        <f t="shared" si="330"/>
        <v>44104</v>
      </c>
      <c r="C10585" s="3">
        <f t="shared" si="331"/>
        <v>1</v>
      </c>
      <c r="D10585" t="s">
        <v>33</v>
      </c>
      <c r="E10585">
        <v>11</v>
      </c>
      <c r="F10585">
        <v>14493</v>
      </c>
      <c r="G10585">
        <v>616</v>
      </c>
    </row>
    <row r="10586" spans="1:7">
      <c r="A10586" s="2">
        <v>44085</v>
      </c>
      <c r="B10586" s="2">
        <f t="shared" si="330"/>
        <v>44104</v>
      </c>
      <c r="C10586" s="3">
        <f t="shared" si="331"/>
        <v>1</v>
      </c>
      <c r="D10586" t="s">
        <v>15</v>
      </c>
      <c r="E10586">
        <v>12</v>
      </c>
      <c r="F10586">
        <v>658373</v>
      </c>
      <c r="G10586">
        <v>12501</v>
      </c>
    </row>
    <row r="10587" spans="1:7">
      <c r="A10587" s="2">
        <v>44085</v>
      </c>
      <c r="B10587" s="2">
        <f t="shared" si="330"/>
        <v>44104</v>
      </c>
      <c r="C10587" s="3">
        <f t="shared" si="331"/>
        <v>1</v>
      </c>
      <c r="D10587" t="s">
        <v>18</v>
      </c>
      <c r="E10587">
        <v>13</v>
      </c>
      <c r="F10587">
        <v>274242</v>
      </c>
      <c r="G10587">
        <v>6103</v>
      </c>
    </row>
    <row r="10588" spans="1:7">
      <c r="A10588" s="2">
        <v>44085</v>
      </c>
      <c r="B10588" s="2">
        <f t="shared" si="330"/>
        <v>44104</v>
      </c>
      <c r="C10588" s="3">
        <f t="shared" si="331"/>
        <v>1</v>
      </c>
      <c r="D10588" t="s">
        <v>57</v>
      </c>
      <c r="E10588">
        <v>66</v>
      </c>
      <c r="F10588">
        <v>2832</v>
      </c>
      <c r="G10588">
        <v>24</v>
      </c>
    </row>
    <row r="10589" spans="1:7">
      <c r="A10589" s="2">
        <v>44085</v>
      </c>
      <c r="B10589" s="2">
        <f t="shared" si="330"/>
        <v>44104</v>
      </c>
      <c r="C10589" s="3">
        <f t="shared" si="331"/>
        <v>1</v>
      </c>
      <c r="D10589" t="s">
        <v>26</v>
      </c>
      <c r="E10589">
        <v>15</v>
      </c>
      <c r="F10589">
        <v>10567</v>
      </c>
      <c r="G10589">
        <v>95</v>
      </c>
    </row>
    <row r="10590" spans="1:7">
      <c r="A10590" s="2">
        <v>44085</v>
      </c>
      <c r="B10590" s="2">
        <f t="shared" si="330"/>
        <v>44104</v>
      </c>
      <c r="C10590" s="3">
        <f t="shared" si="331"/>
        <v>1</v>
      </c>
      <c r="D10590" t="s">
        <v>53</v>
      </c>
      <c r="E10590">
        <v>16</v>
      </c>
      <c r="F10590">
        <v>35354</v>
      </c>
      <c r="G10590">
        <v>415</v>
      </c>
    </row>
    <row r="10591" spans="1:7">
      <c r="A10591" s="2">
        <v>44085</v>
      </c>
      <c r="B10591" s="2">
        <f t="shared" si="330"/>
        <v>44104</v>
      </c>
      <c r="C10591" s="3">
        <f t="shared" si="331"/>
        <v>1</v>
      </c>
      <c r="D10591" t="s">
        <v>6</v>
      </c>
      <c r="E10591">
        <v>17</v>
      </c>
      <c r="F10591">
        <v>260949</v>
      </c>
      <c r="G10591">
        <v>8522</v>
      </c>
    </row>
    <row r="10592" spans="1:7">
      <c r="A10592" s="2">
        <v>44085</v>
      </c>
      <c r="B10592" s="2">
        <f t="shared" si="330"/>
        <v>44104</v>
      </c>
      <c r="C10592" s="3">
        <f t="shared" si="331"/>
        <v>1</v>
      </c>
      <c r="D10592" t="s">
        <v>27</v>
      </c>
      <c r="E10592">
        <v>18</v>
      </c>
      <c r="F10592">
        <v>105703</v>
      </c>
      <c r="G10592">
        <v>3420</v>
      </c>
    </row>
    <row r="10593" spans="1:7">
      <c r="A10593" s="2">
        <v>44085</v>
      </c>
      <c r="B10593" s="2">
        <f t="shared" si="330"/>
        <v>44104</v>
      </c>
      <c r="C10593" s="3">
        <f t="shared" si="331"/>
        <v>1</v>
      </c>
      <c r="D10593" t="s">
        <v>39</v>
      </c>
      <c r="E10593">
        <v>19</v>
      </c>
      <c r="F10593">
        <v>73399</v>
      </c>
      <c r="G10593">
        <v>1216</v>
      </c>
    </row>
    <row r="10594" spans="1:7">
      <c r="A10594" s="2">
        <v>44085</v>
      </c>
      <c r="B10594" s="2">
        <f t="shared" si="330"/>
        <v>44104</v>
      </c>
      <c r="C10594" s="3">
        <f t="shared" si="331"/>
        <v>1</v>
      </c>
      <c r="D10594" t="s">
        <v>34</v>
      </c>
      <c r="E10594">
        <v>20</v>
      </c>
      <c r="F10594">
        <v>49393</v>
      </c>
      <c r="G10594">
        <v>520</v>
      </c>
    </row>
    <row r="10595" spans="1:7">
      <c r="A10595" s="2">
        <v>44085</v>
      </c>
      <c r="B10595" s="2">
        <f t="shared" si="330"/>
        <v>44104</v>
      </c>
      <c r="C10595" s="3">
        <f t="shared" si="331"/>
        <v>1</v>
      </c>
      <c r="D10595" t="s">
        <v>28</v>
      </c>
      <c r="E10595">
        <v>21</v>
      </c>
      <c r="F10595">
        <v>59349</v>
      </c>
      <c r="G10595">
        <v>1087</v>
      </c>
    </row>
    <row r="10596" spans="1:7">
      <c r="A10596" s="2">
        <v>44085</v>
      </c>
      <c r="B10596" s="2">
        <f t="shared" si="330"/>
        <v>44104</v>
      </c>
      <c r="C10596" s="3">
        <f t="shared" si="331"/>
        <v>1</v>
      </c>
      <c r="D10596" t="s">
        <v>40</v>
      </c>
      <c r="E10596">
        <v>22</v>
      </c>
      <c r="F10596">
        <v>157109</v>
      </c>
      <c r="G10596">
        <v>5202</v>
      </c>
    </row>
    <row r="10597" spans="1:7">
      <c r="A10597" s="2">
        <v>44085</v>
      </c>
      <c r="B10597" s="2">
        <f t="shared" si="330"/>
        <v>44104</v>
      </c>
      <c r="C10597" s="3">
        <f t="shared" si="331"/>
        <v>1</v>
      </c>
      <c r="D10597" t="s">
        <v>51</v>
      </c>
      <c r="E10597">
        <v>23</v>
      </c>
      <c r="F10597">
        <v>4792</v>
      </c>
      <c r="G10597">
        <v>134</v>
      </c>
    </row>
    <row r="10598" spans="1:7">
      <c r="A10598" s="2">
        <v>44085</v>
      </c>
      <c r="B10598" s="2">
        <f t="shared" si="330"/>
        <v>44104</v>
      </c>
      <c r="C10598" s="3">
        <f t="shared" si="331"/>
        <v>1</v>
      </c>
      <c r="D10598" t="s">
        <v>23</v>
      </c>
      <c r="E10598">
        <v>24</v>
      </c>
      <c r="F10598">
        <v>115217</v>
      </c>
      <c r="G10598">
        <v>3828</v>
      </c>
    </row>
    <row r="10599" spans="1:7">
      <c r="A10599" s="2">
        <v>44085</v>
      </c>
      <c r="B10599" s="2">
        <f t="shared" si="330"/>
        <v>44104</v>
      </c>
      <c r="C10599" s="3">
        <f t="shared" si="331"/>
        <v>1</v>
      </c>
      <c r="D10599" t="s">
        <v>9</v>
      </c>
      <c r="E10599">
        <v>25</v>
      </c>
      <c r="F10599">
        <v>123986</v>
      </c>
      <c r="G10599">
        <v>9180</v>
      </c>
    </row>
    <row r="10600" spans="1:7">
      <c r="A10600" s="2">
        <v>44085</v>
      </c>
      <c r="B10600" s="2">
        <f t="shared" si="330"/>
        <v>44104</v>
      </c>
      <c r="C10600" s="3">
        <f t="shared" si="331"/>
        <v>1</v>
      </c>
      <c r="D10600" t="s">
        <v>42</v>
      </c>
      <c r="E10600">
        <v>26</v>
      </c>
      <c r="F10600">
        <v>122319</v>
      </c>
      <c r="G10600">
        <v>6900</v>
      </c>
    </row>
    <row r="10601" spans="1:7">
      <c r="A10601" s="2">
        <v>44085</v>
      </c>
      <c r="B10601" s="2">
        <f t="shared" si="330"/>
        <v>44104</v>
      </c>
      <c r="C10601" s="3">
        <f t="shared" si="331"/>
        <v>1</v>
      </c>
      <c r="D10601" t="s">
        <v>29</v>
      </c>
      <c r="E10601">
        <v>27</v>
      </c>
      <c r="F10601">
        <v>82768</v>
      </c>
      <c r="G10601">
        <v>1949</v>
      </c>
    </row>
    <row r="10602" spans="1:7">
      <c r="A10602" s="2">
        <v>44085</v>
      </c>
      <c r="B10602" s="2">
        <f t="shared" si="330"/>
        <v>44104</v>
      </c>
      <c r="C10602" s="3">
        <f t="shared" si="331"/>
        <v>1</v>
      </c>
      <c r="D10602" t="s">
        <v>46</v>
      </c>
      <c r="E10602">
        <v>28</v>
      </c>
      <c r="F10602">
        <v>89175</v>
      </c>
      <c r="G10602">
        <v>2670</v>
      </c>
    </row>
    <row r="10603" spans="1:7">
      <c r="A10603" s="2">
        <v>44085</v>
      </c>
      <c r="B10603" s="2">
        <f t="shared" si="330"/>
        <v>44104</v>
      </c>
      <c r="C10603" s="3">
        <f t="shared" si="331"/>
        <v>1</v>
      </c>
      <c r="D10603" t="s">
        <v>35</v>
      </c>
      <c r="E10603">
        <v>29</v>
      </c>
      <c r="F10603">
        <v>101285</v>
      </c>
      <c r="G10603">
        <v>1784</v>
      </c>
    </row>
    <row r="10604" spans="1:7">
      <c r="A10604" s="2">
        <v>44085</v>
      </c>
      <c r="B10604" s="2">
        <f t="shared" si="330"/>
        <v>44104</v>
      </c>
      <c r="C10604" s="3">
        <f t="shared" si="331"/>
        <v>1</v>
      </c>
      <c r="D10604" t="s">
        <v>54</v>
      </c>
      <c r="E10604">
        <v>30</v>
      </c>
      <c r="F10604">
        <v>8817</v>
      </c>
      <c r="G10604">
        <v>132</v>
      </c>
    </row>
    <row r="10605" spans="1:7">
      <c r="A10605" s="2">
        <v>44085</v>
      </c>
      <c r="B10605" s="2">
        <f t="shared" si="330"/>
        <v>44104</v>
      </c>
      <c r="C10605" s="3">
        <f t="shared" si="331"/>
        <v>1</v>
      </c>
      <c r="D10605" t="s">
        <v>12</v>
      </c>
      <c r="E10605">
        <v>31</v>
      </c>
      <c r="F10605">
        <v>37841</v>
      </c>
      <c r="G10605">
        <v>449</v>
      </c>
    </row>
    <row r="10606" spans="1:7">
      <c r="A10606" s="2">
        <v>44085</v>
      </c>
      <c r="B10606" s="2">
        <f t="shared" si="330"/>
        <v>44104</v>
      </c>
      <c r="C10606" s="3">
        <f t="shared" si="331"/>
        <v>1</v>
      </c>
      <c r="D10606" t="s">
        <v>24</v>
      </c>
      <c r="E10606">
        <v>32</v>
      </c>
      <c r="F10606">
        <v>72886</v>
      </c>
      <c r="G10606">
        <v>1441</v>
      </c>
    </row>
    <row r="10607" spans="1:7">
      <c r="A10607" s="2">
        <v>44085</v>
      </c>
      <c r="B10607" s="2">
        <f t="shared" si="330"/>
        <v>44104</v>
      </c>
      <c r="C10607" s="3">
        <f t="shared" si="331"/>
        <v>1</v>
      </c>
      <c r="D10607" t="s">
        <v>19</v>
      </c>
      <c r="E10607">
        <v>33</v>
      </c>
      <c r="F10607">
        <v>7620</v>
      </c>
      <c r="G10607">
        <v>434</v>
      </c>
    </row>
    <row r="10608" spans="1:7">
      <c r="A10608" s="2">
        <v>44085</v>
      </c>
      <c r="B10608" s="2">
        <f t="shared" si="330"/>
        <v>44104</v>
      </c>
      <c r="C10608" s="3">
        <f t="shared" si="331"/>
        <v>1</v>
      </c>
      <c r="D10608" t="s">
        <v>21</v>
      </c>
      <c r="E10608">
        <v>34</v>
      </c>
      <c r="F10608">
        <v>197677</v>
      </c>
      <c r="G10608">
        <v>16023</v>
      </c>
    </row>
    <row r="10609" spans="1:7">
      <c r="A10609" s="2">
        <v>44085</v>
      </c>
      <c r="B10609" s="2">
        <f t="shared" si="330"/>
        <v>44104</v>
      </c>
      <c r="C10609" s="3">
        <f t="shared" si="331"/>
        <v>1</v>
      </c>
      <c r="D10609" t="s">
        <v>47</v>
      </c>
      <c r="E10609">
        <v>35</v>
      </c>
      <c r="F10609">
        <v>26563</v>
      </c>
      <c r="G10609">
        <v>818</v>
      </c>
    </row>
    <row r="10610" spans="1:7">
      <c r="A10610" s="2">
        <v>44085</v>
      </c>
      <c r="B10610" s="2">
        <f t="shared" si="330"/>
        <v>44104</v>
      </c>
      <c r="C10610" s="3">
        <f t="shared" si="331"/>
        <v>1</v>
      </c>
      <c r="D10610" t="s">
        <v>16</v>
      </c>
      <c r="E10610">
        <v>36</v>
      </c>
      <c r="F10610">
        <v>447498</v>
      </c>
      <c r="G10610">
        <v>32619</v>
      </c>
    </row>
    <row r="10611" spans="1:7">
      <c r="A10611" s="2">
        <v>44085</v>
      </c>
      <c r="B10611" s="2">
        <f t="shared" si="330"/>
        <v>44104</v>
      </c>
      <c r="C10611" s="3">
        <f t="shared" si="331"/>
        <v>1</v>
      </c>
      <c r="D10611" t="s">
        <v>20</v>
      </c>
      <c r="E10611">
        <v>37</v>
      </c>
      <c r="F10611">
        <v>182934</v>
      </c>
      <c r="G10611">
        <v>3050</v>
      </c>
    </row>
    <row r="10612" spans="1:7">
      <c r="A10612" s="2">
        <v>44085</v>
      </c>
      <c r="B10612" s="2">
        <f t="shared" si="330"/>
        <v>44104</v>
      </c>
      <c r="C10612" s="3">
        <f t="shared" si="331"/>
        <v>1</v>
      </c>
      <c r="D10612" t="s">
        <v>48</v>
      </c>
      <c r="E10612">
        <v>38</v>
      </c>
      <c r="F10612">
        <v>14687</v>
      </c>
      <c r="G10612">
        <v>167</v>
      </c>
    </row>
    <row r="10613" spans="1:7">
      <c r="A10613" s="2">
        <v>44085</v>
      </c>
      <c r="B10613" s="2">
        <f t="shared" si="330"/>
        <v>44104</v>
      </c>
      <c r="C10613" s="3">
        <f t="shared" si="331"/>
        <v>1</v>
      </c>
      <c r="D10613" t="s">
        <v>59</v>
      </c>
      <c r="E10613">
        <v>69</v>
      </c>
      <c r="F10613">
        <v>59</v>
      </c>
      <c r="G10613">
        <v>2</v>
      </c>
    </row>
    <row r="10614" spans="1:7">
      <c r="A10614" s="2">
        <v>44085</v>
      </c>
      <c r="B10614" s="2">
        <f t="shared" si="330"/>
        <v>44104</v>
      </c>
      <c r="C10614" s="3">
        <f t="shared" si="331"/>
        <v>1</v>
      </c>
      <c r="D10614" t="s">
        <v>41</v>
      </c>
      <c r="E10614">
        <v>39</v>
      </c>
      <c r="F10614">
        <v>135326</v>
      </c>
      <c r="G10614">
        <v>4403</v>
      </c>
    </row>
    <row r="10615" spans="1:7">
      <c r="A10615" s="2">
        <v>44085</v>
      </c>
      <c r="B10615" s="2">
        <f t="shared" si="330"/>
        <v>44104</v>
      </c>
      <c r="C10615" s="3">
        <f t="shared" si="331"/>
        <v>1</v>
      </c>
      <c r="D10615" t="s">
        <v>30</v>
      </c>
      <c r="E10615">
        <v>40</v>
      </c>
      <c r="F10615">
        <v>67642</v>
      </c>
      <c r="G10615">
        <v>888</v>
      </c>
    </row>
    <row r="10616" spans="1:7">
      <c r="A10616" s="2">
        <v>44085</v>
      </c>
      <c r="B10616" s="2">
        <f t="shared" si="330"/>
        <v>44104</v>
      </c>
      <c r="C10616" s="3">
        <f t="shared" si="331"/>
        <v>1</v>
      </c>
      <c r="D10616" t="s">
        <v>14</v>
      </c>
      <c r="E10616">
        <v>41</v>
      </c>
      <c r="F10616">
        <v>28888</v>
      </c>
      <c r="G10616">
        <v>500</v>
      </c>
    </row>
    <row r="10617" spans="1:7">
      <c r="A10617" s="2">
        <v>44085</v>
      </c>
      <c r="B10617" s="2">
        <f t="shared" si="330"/>
        <v>44104</v>
      </c>
      <c r="C10617" s="3">
        <f t="shared" si="331"/>
        <v>1</v>
      </c>
      <c r="D10617" t="s">
        <v>31</v>
      </c>
      <c r="E10617">
        <v>42</v>
      </c>
      <c r="F10617">
        <v>147744</v>
      </c>
      <c r="G10617">
        <v>7914</v>
      </c>
    </row>
    <row r="10618" spans="1:7">
      <c r="A10618" s="2">
        <v>44085</v>
      </c>
      <c r="B10618" s="2">
        <f t="shared" si="330"/>
        <v>44104</v>
      </c>
      <c r="C10618" s="3">
        <f t="shared" si="331"/>
        <v>1</v>
      </c>
      <c r="D10618" t="s">
        <v>55</v>
      </c>
      <c r="E10618">
        <v>72</v>
      </c>
      <c r="F10618">
        <v>36581</v>
      </c>
      <c r="G10618">
        <v>523</v>
      </c>
    </row>
    <row r="10619" spans="1:7">
      <c r="A10619" s="2">
        <v>44085</v>
      </c>
      <c r="B10619" s="2">
        <f t="shared" si="330"/>
        <v>44104</v>
      </c>
      <c r="C10619" s="3">
        <f t="shared" si="331"/>
        <v>1</v>
      </c>
      <c r="D10619" t="s">
        <v>17</v>
      </c>
      <c r="E10619">
        <v>44</v>
      </c>
      <c r="F10619">
        <v>22905</v>
      </c>
      <c r="G10619">
        <v>1071</v>
      </c>
    </row>
    <row r="10620" spans="1:7">
      <c r="A10620" s="2">
        <v>44085</v>
      </c>
      <c r="B10620" s="2">
        <f t="shared" si="330"/>
        <v>44104</v>
      </c>
      <c r="C10620" s="3">
        <f t="shared" si="331"/>
        <v>1</v>
      </c>
      <c r="D10620" t="s">
        <v>32</v>
      </c>
      <c r="E10620">
        <v>45</v>
      </c>
      <c r="F10620">
        <v>129046</v>
      </c>
      <c r="G10620">
        <v>3028</v>
      </c>
    </row>
    <row r="10621" spans="1:7">
      <c r="A10621" s="2">
        <v>44085</v>
      </c>
      <c r="B10621" s="2">
        <f t="shared" si="330"/>
        <v>44104</v>
      </c>
      <c r="C10621" s="3">
        <f t="shared" si="331"/>
        <v>1</v>
      </c>
      <c r="D10621" t="s">
        <v>43</v>
      </c>
      <c r="E10621">
        <v>46</v>
      </c>
      <c r="F10621">
        <v>16117</v>
      </c>
      <c r="G10621">
        <v>177</v>
      </c>
    </row>
    <row r="10622" spans="1:7">
      <c r="A10622" s="2">
        <v>44085</v>
      </c>
      <c r="B10622" s="2">
        <f t="shared" si="330"/>
        <v>44104</v>
      </c>
      <c r="C10622" s="3">
        <f t="shared" si="331"/>
        <v>1</v>
      </c>
      <c r="D10622" t="s">
        <v>25</v>
      </c>
      <c r="E10622">
        <v>47</v>
      </c>
      <c r="F10622">
        <v>167263</v>
      </c>
      <c r="G10622">
        <v>1999</v>
      </c>
    </row>
    <row r="10623" spans="1:7">
      <c r="A10623" s="2">
        <v>44085</v>
      </c>
      <c r="B10623" s="2">
        <f t="shared" si="330"/>
        <v>44104</v>
      </c>
      <c r="C10623" s="3">
        <f t="shared" si="331"/>
        <v>1</v>
      </c>
      <c r="D10623" t="s">
        <v>11</v>
      </c>
      <c r="E10623">
        <v>48</v>
      </c>
      <c r="F10623">
        <v>683295</v>
      </c>
      <c r="G10623">
        <v>14279</v>
      </c>
    </row>
    <row r="10624" spans="1:7">
      <c r="A10624" s="2">
        <v>44085</v>
      </c>
      <c r="B10624" s="2">
        <f t="shared" si="330"/>
        <v>44104</v>
      </c>
      <c r="C10624" s="3">
        <f t="shared" si="331"/>
        <v>1</v>
      </c>
      <c r="D10624" t="s">
        <v>13</v>
      </c>
      <c r="E10624">
        <v>49</v>
      </c>
      <c r="F10624">
        <v>56789</v>
      </c>
      <c r="G10624">
        <v>433</v>
      </c>
    </row>
    <row r="10625" spans="1:7">
      <c r="A10625" s="2">
        <v>44085</v>
      </c>
      <c r="B10625" s="2">
        <f t="shared" si="330"/>
        <v>44104</v>
      </c>
      <c r="C10625" s="3">
        <f t="shared" si="331"/>
        <v>1</v>
      </c>
      <c r="D10625" t="s">
        <v>36</v>
      </c>
      <c r="E10625">
        <v>50</v>
      </c>
      <c r="F10625">
        <v>1668</v>
      </c>
      <c r="G10625">
        <v>58</v>
      </c>
    </row>
    <row r="10626" spans="1:7">
      <c r="A10626" s="2">
        <v>44085</v>
      </c>
      <c r="B10626" s="2">
        <f t="shared" si="330"/>
        <v>44104</v>
      </c>
      <c r="C10626" s="3">
        <f t="shared" si="331"/>
        <v>1</v>
      </c>
      <c r="D10626" t="s">
        <v>56</v>
      </c>
      <c r="E10626">
        <v>78</v>
      </c>
      <c r="F10626">
        <v>1201</v>
      </c>
      <c r="G10626">
        <v>18</v>
      </c>
    </row>
    <row r="10627" spans="1:7">
      <c r="A10627" s="2">
        <v>44085</v>
      </c>
      <c r="B10627" s="2">
        <f t="shared" si="330"/>
        <v>44104</v>
      </c>
      <c r="C10627" s="3">
        <f t="shared" si="331"/>
        <v>1</v>
      </c>
      <c r="D10627" t="s">
        <v>37</v>
      </c>
      <c r="E10627">
        <v>51</v>
      </c>
      <c r="F10627">
        <v>131640</v>
      </c>
      <c r="G10627">
        <v>2711</v>
      </c>
    </row>
    <row r="10628" spans="1:7">
      <c r="A10628" s="2">
        <v>44085</v>
      </c>
      <c r="B10628" s="2">
        <f t="shared" ref="B10628:B10691" si="332">EOMONTH(A10628,0)</f>
        <v>44104</v>
      </c>
      <c r="C10628" s="3">
        <f t="shared" ref="C10628:C10691" si="333">IF(A10628=B10628,0,1)</f>
        <v>1</v>
      </c>
      <c r="D10628" t="s">
        <v>5</v>
      </c>
      <c r="E10628">
        <v>53</v>
      </c>
      <c r="F10628">
        <v>82590</v>
      </c>
      <c r="G10628">
        <v>2079</v>
      </c>
    </row>
    <row r="10629" spans="1:7">
      <c r="A10629" s="2">
        <v>44085</v>
      </c>
      <c r="B10629" s="2">
        <f t="shared" si="332"/>
        <v>44104</v>
      </c>
      <c r="C10629" s="3">
        <f t="shared" si="333"/>
        <v>1</v>
      </c>
      <c r="D10629" t="s">
        <v>58</v>
      </c>
      <c r="E10629">
        <v>54</v>
      </c>
      <c r="F10629">
        <v>12174</v>
      </c>
      <c r="G10629">
        <v>263</v>
      </c>
    </row>
    <row r="10630" spans="1:7">
      <c r="A10630" s="2">
        <v>44085</v>
      </c>
      <c r="B10630" s="2">
        <f t="shared" si="332"/>
        <v>44104</v>
      </c>
      <c r="C10630" s="3">
        <f t="shared" si="333"/>
        <v>1</v>
      </c>
      <c r="D10630" t="s">
        <v>10</v>
      </c>
      <c r="E10630">
        <v>55</v>
      </c>
      <c r="F10630">
        <v>91672</v>
      </c>
      <c r="G10630">
        <v>1206</v>
      </c>
    </row>
    <row r="10631" spans="1:7">
      <c r="A10631" s="2">
        <v>44085</v>
      </c>
      <c r="B10631" s="2">
        <f t="shared" si="332"/>
        <v>44104</v>
      </c>
      <c r="C10631" s="3">
        <f t="shared" si="333"/>
        <v>1</v>
      </c>
      <c r="D10631" t="s">
        <v>49</v>
      </c>
      <c r="E10631">
        <v>56</v>
      </c>
      <c r="F10631">
        <v>4264</v>
      </c>
      <c r="G10631">
        <v>42</v>
      </c>
    </row>
    <row r="10632" spans="1:7">
      <c r="A10632" s="2">
        <v>44086</v>
      </c>
      <c r="B10632" s="2">
        <f t="shared" si="332"/>
        <v>44104</v>
      </c>
      <c r="C10632" s="3">
        <f t="shared" si="333"/>
        <v>1</v>
      </c>
      <c r="D10632" t="s">
        <v>52</v>
      </c>
      <c r="E10632">
        <v>1</v>
      </c>
      <c r="F10632">
        <v>137646</v>
      </c>
      <c r="G10632">
        <v>2350</v>
      </c>
    </row>
    <row r="10633" spans="1:7">
      <c r="A10633" s="2">
        <v>44086</v>
      </c>
      <c r="B10633" s="2">
        <f t="shared" si="332"/>
        <v>44104</v>
      </c>
      <c r="C10633" s="3">
        <f t="shared" si="333"/>
        <v>1</v>
      </c>
      <c r="D10633" t="s">
        <v>50</v>
      </c>
      <c r="E10633">
        <v>2</v>
      </c>
      <c r="F10633">
        <v>7074</v>
      </c>
      <c r="G10633">
        <v>41</v>
      </c>
    </row>
    <row r="10634" spans="1:7">
      <c r="A10634" s="2">
        <v>44086</v>
      </c>
      <c r="B10634" s="2">
        <f t="shared" si="332"/>
        <v>44104</v>
      </c>
      <c r="C10634" s="3">
        <f t="shared" si="333"/>
        <v>1</v>
      </c>
      <c r="D10634" t="s">
        <v>8</v>
      </c>
      <c r="E10634">
        <v>4</v>
      </c>
      <c r="F10634">
        <v>208128</v>
      </c>
      <c r="G10634">
        <v>5316</v>
      </c>
    </row>
    <row r="10635" spans="1:7">
      <c r="A10635" s="2">
        <v>44086</v>
      </c>
      <c r="B10635" s="2">
        <f t="shared" si="332"/>
        <v>44104</v>
      </c>
      <c r="C10635" s="3">
        <f t="shared" si="333"/>
        <v>1</v>
      </c>
      <c r="D10635" t="s">
        <v>44</v>
      </c>
      <c r="E10635">
        <v>5</v>
      </c>
      <c r="F10635">
        <v>69710</v>
      </c>
      <c r="G10635">
        <v>969</v>
      </c>
    </row>
    <row r="10636" spans="1:7">
      <c r="A10636" s="2">
        <v>44086</v>
      </c>
      <c r="B10636" s="2">
        <f t="shared" si="332"/>
        <v>44104</v>
      </c>
      <c r="C10636" s="3">
        <f t="shared" si="333"/>
        <v>1</v>
      </c>
      <c r="D10636" t="s">
        <v>7</v>
      </c>
      <c r="E10636">
        <v>6</v>
      </c>
      <c r="F10636">
        <v>760581</v>
      </c>
      <c r="G10636">
        <v>14333</v>
      </c>
    </row>
    <row r="10637" spans="1:7">
      <c r="A10637" s="2">
        <v>44086</v>
      </c>
      <c r="B10637" s="2">
        <f t="shared" si="332"/>
        <v>44104</v>
      </c>
      <c r="C10637" s="3">
        <f t="shared" si="333"/>
        <v>1</v>
      </c>
      <c r="D10637" t="s">
        <v>22</v>
      </c>
      <c r="E10637">
        <v>8</v>
      </c>
      <c r="F10637">
        <v>61311</v>
      </c>
      <c r="G10637">
        <v>1994</v>
      </c>
    </row>
    <row r="10638" spans="1:7">
      <c r="A10638" s="2">
        <v>44086</v>
      </c>
      <c r="B10638" s="2">
        <f t="shared" si="332"/>
        <v>44104</v>
      </c>
      <c r="C10638" s="3">
        <f t="shared" si="333"/>
        <v>1</v>
      </c>
      <c r="D10638" t="s">
        <v>38</v>
      </c>
      <c r="E10638">
        <v>9</v>
      </c>
      <c r="F10638">
        <v>54326</v>
      </c>
      <c r="G10638">
        <v>4480</v>
      </c>
    </row>
    <row r="10639" spans="1:7">
      <c r="A10639" s="2">
        <v>44086</v>
      </c>
      <c r="B10639" s="2">
        <f t="shared" si="332"/>
        <v>44104</v>
      </c>
      <c r="C10639" s="3">
        <f t="shared" si="333"/>
        <v>1</v>
      </c>
      <c r="D10639" t="s">
        <v>45</v>
      </c>
      <c r="E10639">
        <v>10</v>
      </c>
      <c r="F10639">
        <v>18726</v>
      </c>
      <c r="G10639">
        <v>613</v>
      </c>
    </row>
    <row r="10640" spans="1:7">
      <c r="A10640" s="2">
        <v>44086</v>
      </c>
      <c r="B10640" s="2">
        <f t="shared" si="332"/>
        <v>44104</v>
      </c>
      <c r="C10640" s="3">
        <f t="shared" si="333"/>
        <v>1</v>
      </c>
      <c r="D10640" t="s">
        <v>33</v>
      </c>
      <c r="E10640">
        <v>11</v>
      </c>
      <c r="F10640">
        <v>14552</v>
      </c>
      <c r="G10640">
        <v>616</v>
      </c>
    </row>
    <row r="10641" spans="1:7">
      <c r="A10641" s="2">
        <v>44086</v>
      </c>
      <c r="B10641" s="2">
        <f t="shared" si="332"/>
        <v>44104</v>
      </c>
      <c r="C10641" s="3">
        <f t="shared" si="333"/>
        <v>1</v>
      </c>
      <c r="D10641" t="s">
        <v>15</v>
      </c>
      <c r="E10641">
        <v>12</v>
      </c>
      <c r="F10641">
        <v>661563</v>
      </c>
      <c r="G10641">
        <v>12599</v>
      </c>
    </row>
    <row r="10642" spans="1:7">
      <c r="A10642" s="2">
        <v>44086</v>
      </c>
      <c r="B10642" s="2">
        <f t="shared" si="332"/>
        <v>44104</v>
      </c>
      <c r="C10642" s="3">
        <f t="shared" si="333"/>
        <v>1</v>
      </c>
      <c r="D10642" t="s">
        <v>18</v>
      </c>
      <c r="E10642">
        <v>13</v>
      </c>
      <c r="F10642">
        <v>276319</v>
      </c>
      <c r="G10642">
        <v>6144</v>
      </c>
    </row>
    <row r="10643" spans="1:7">
      <c r="A10643" s="2">
        <v>44086</v>
      </c>
      <c r="B10643" s="2">
        <f t="shared" si="332"/>
        <v>44104</v>
      </c>
      <c r="C10643" s="3">
        <f t="shared" si="333"/>
        <v>1</v>
      </c>
      <c r="D10643" t="s">
        <v>57</v>
      </c>
      <c r="E10643">
        <v>66</v>
      </c>
      <c r="F10643">
        <v>2832</v>
      </c>
      <c r="G10643">
        <v>24</v>
      </c>
    </row>
    <row r="10644" spans="1:7">
      <c r="A10644" s="2">
        <v>44086</v>
      </c>
      <c r="B10644" s="2">
        <f t="shared" si="332"/>
        <v>44104</v>
      </c>
      <c r="C10644" s="3">
        <f t="shared" si="333"/>
        <v>1</v>
      </c>
      <c r="D10644" t="s">
        <v>26</v>
      </c>
      <c r="E10644">
        <v>15</v>
      </c>
      <c r="F10644">
        <v>10696</v>
      </c>
      <c r="G10644">
        <v>96</v>
      </c>
    </row>
    <row r="10645" spans="1:7">
      <c r="A10645" s="2">
        <v>44086</v>
      </c>
      <c r="B10645" s="2">
        <f t="shared" si="332"/>
        <v>44104</v>
      </c>
      <c r="C10645" s="3">
        <f t="shared" si="333"/>
        <v>1</v>
      </c>
      <c r="D10645" t="s">
        <v>53</v>
      </c>
      <c r="E10645">
        <v>16</v>
      </c>
      <c r="F10645">
        <v>35588</v>
      </c>
      <c r="G10645">
        <v>416</v>
      </c>
    </row>
    <row r="10646" spans="1:7">
      <c r="A10646" s="2">
        <v>44086</v>
      </c>
      <c r="B10646" s="2">
        <f t="shared" si="332"/>
        <v>44104</v>
      </c>
      <c r="C10646" s="3">
        <f t="shared" si="333"/>
        <v>1</v>
      </c>
      <c r="D10646" t="s">
        <v>6</v>
      </c>
      <c r="E10646">
        <v>17</v>
      </c>
      <c r="F10646">
        <v>262957</v>
      </c>
      <c r="G10646">
        <v>8546</v>
      </c>
    </row>
    <row r="10647" spans="1:7">
      <c r="A10647" s="2">
        <v>44086</v>
      </c>
      <c r="B10647" s="2">
        <f t="shared" si="332"/>
        <v>44104</v>
      </c>
      <c r="C10647" s="3">
        <f t="shared" si="333"/>
        <v>1</v>
      </c>
      <c r="D10647" t="s">
        <v>27</v>
      </c>
      <c r="E10647">
        <v>18</v>
      </c>
      <c r="F10647">
        <v>106777</v>
      </c>
      <c r="G10647">
        <v>3437</v>
      </c>
    </row>
    <row r="10648" spans="1:7">
      <c r="A10648" s="2">
        <v>44086</v>
      </c>
      <c r="B10648" s="2">
        <f t="shared" si="332"/>
        <v>44104</v>
      </c>
      <c r="C10648" s="3">
        <f t="shared" si="333"/>
        <v>1</v>
      </c>
      <c r="D10648" t="s">
        <v>39</v>
      </c>
      <c r="E10648">
        <v>19</v>
      </c>
      <c r="F10648">
        <v>74204</v>
      </c>
      <c r="G10648">
        <v>1218</v>
      </c>
    </row>
    <row r="10649" spans="1:7">
      <c r="A10649" s="2">
        <v>44086</v>
      </c>
      <c r="B10649" s="2">
        <f t="shared" si="332"/>
        <v>44104</v>
      </c>
      <c r="C10649" s="3">
        <f t="shared" si="333"/>
        <v>1</v>
      </c>
      <c r="D10649" t="s">
        <v>34</v>
      </c>
      <c r="E10649">
        <v>20</v>
      </c>
      <c r="F10649">
        <v>49398</v>
      </c>
      <c r="G10649">
        <v>533</v>
      </c>
    </row>
    <row r="10650" spans="1:7">
      <c r="A10650" s="2">
        <v>44086</v>
      </c>
      <c r="B10650" s="2">
        <f t="shared" si="332"/>
        <v>44104</v>
      </c>
      <c r="C10650" s="3">
        <f t="shared" si="333"/>
        <v>1</v>
      </c>
      <c r="D10650" t="s">
        <v>28</v>
      </c>
      <c r="E10650">
        <v>21</v>
      </c>
      <c r="F10650">
        <v>60187</v>
      </c>
      <c r="G10650">
        <v>1099</v>
      </c>
    </row>
    <row r="10651" spans="1:7">
      <c r="A10651" s="2">
        <v>44086</v>
      </c>
      <c r="B10651" s="2">
        <f t="shared" si="332"/>
        <v>44104</v>
      </c>
      <c r="C10651" s="3">
        <f t="shared" si="333"/>
        <v>1</v>
      </c>
      <c r="D10651" t="s">
        <v>40</v>
      </c>
      <c r="E10651">
        <v>22</v>
      </c>
      <c r="F10651">
        <v>157109</v>
      </c>
      <c r="G10651">
        <v>5202</v>
      </c>
    </row>
    <row r="10652" spans="1:7">
      <c r="A10652" s="2">
        <v>44086</v>
      </c>
      <c r="B10652" s="2">
        <f t="shared" si="332"/>
        <v>44104</v>
      </c>
      <c r="C10652" s="3">
        <f t="shared" si="333"/>
        <v>1</v>
      </c>
      <c r="D10652" t="s">
        <v>51</v>
      </c>
      <c r="E10652">
        <v>23</v>
      </c>
      <c r="F10652">
        <v>4834</v>
      </c>
      <c r="G10652">
        <v>135</v>
      </c>
    </row>
    <row r="10653" spans="1:7">
      <c r="A10653" s="2">
        <v>44086</v>
      </c>
      <c r="B10653" s="2">
        <f t="shared" si="332"/>
        <v>44104</v>
      </c>
      <c r="C10653" s="3">
        <f t="shared" si="333"/>
        <v>1</v>
      </c>
      <c r="D10653" t="s">
        <v>23</v>
      </c>
      <c r="E10653">
        <v>24</v>
      </c>
      <c r="F10653">
        <v>115876</v>
      </c>
      <c r="G10653">
        <v>3836</v>
      </c>
    </row>
    <row r="10654" spans="1:7">
      <c r="A10654" s="2">
        <v>44086</v>
      </c>
      <c r="B10654" s="2">
        <f t="shared" si="332"/>
        <v>44104</v>
      </c>
      <c r="C10654" s="3">
        <f t="shared" si="333"/>
        <v>1</v>
      </c>
      <c r="D10654" t="s">
        <v>9</v>
      </c>
      <c r="E10654">
        <v>25</v>
      </c>
      <c r="F10654">
        <v>124540</v>
      </c>
      <c r="G10654">
        <v>9196</v>
      </c>
    </row>
    <row r="10655" spans="1:7">
      <c r="A10655" s="2">
        <v>44086</v>
      </c>
      <c r="B10655" s="2">
        <f t="shared" si="332"/>
        <v>44104</v>
      </c>
      <c r="C10655" s="3">
        <f t="shared" si="333"/>
        <v>1</v>
      </c>
      <c r="D10655" t="s">
        <v>42</v>
      </c>
      <c r="E10655">
        <v>26</v>
      </c>
      <c r="F10655">
        <v>123048</v>
      </c>
      <c r="G10655">
        <v>6912</v>
      </c>
    </row>
    <row r="10656" spans="1:7">
      <c r="A10656" s="2">
        <v>44086</v>
      </c>
      <c r="B10656" s="2">
        <f t="shared" si="332"/>
        <v>44104</v>
      </c>
      <c r="C10656" s="3">
        <f t="shared" si="333"/>
        <v>1</v>
      </c>
      <c r="D10656" t="s">
        <v>29</v>
      </c>
      <c r="E10656">
        <v>27</v>
      </c>
      <c r="F10656">
        <v>83640</v>
      </c>
      <c r="G10656">
        <v>1958</v>
      </c>
    </row>
    <row r="10657" spans="1:7">
      <c r="A10657" s="2">
        <v>44086</v>
      </c>
      <c r="B10657" s="2">
        <f t="shared" si="332"/>
        <v>44104</v>
      </c>
      <c r="C10657" s="3">
        <f t="shared" si="333"/>
        <v>1</v>
      </c>
      <c r="D10657" t="s">
        <v>46</v>
      </c>
      <c r="E10657">
        <v>28</v>
      </c>
      <c r="F10657">
        <v>89620</v>
      </c>
      <c r="G10657">
        <v>2685</v>
      </c>
    </row>
    <row r="10658" spans="1:7">
      <c r="A10658" s="2">
        <v>44086</v>
      </c>
      <c r="B10658" s="2">
        <f t="shared" si="332"/>
        <v>44104</v>
      </c>
      <c r="C10658" s="3">
        <f t="shared" si="333"/>
        <v>1</v>
      </c>
      <c r="D10658" t="s">
        <v>35</v>
      </c>
      <c r="E10658">
        <v>29</v>
      </c>
      <c r="F10658">
        <v>103085</v>
      </c>
      <c r="G10658">
        <v>1802</v>
      </c>
    </row>
    <row r="10659" spans="1:7">
      <c r="A10659" s="2">
        <v>44086</v>
      </c>
      <c r="B10659" s="2">
        <f t="shared" si="332"/>
        <v>44104</v>
      </c>
      <c r="C10659" s="3">
        <f t="shared" si="333"/>
        <v>1</v>
      </c>
      <c r="D10659" t="s">
        <v>54</v>
      </c>
      <c r="E10659">
        <v>30</v>
      </c>
      <c r="F10659">
        <v>8946</v>
      </c>
      <c r="G10659">
        <v>134</v>
      </c>
    </row>
    <row r="10660" spans="1:7">
      <c r="A10660" s="2">
        <v>44086</v>
      </c>
      <c r="B10660" s="2">
        <f t="shared" si="332"/>
        <v>44104</v>
      </c>
      <c r="C10660" s="3">
        <f t="shared" si="333"/>
        <v>1</v>
      </c>
      <c r="D10660" t="s">
        <v>12</v>
      </c>
      <c r="E10660">
        <v>31</v>
      </c>
      <c r="F10660">
        <v>38108</v>
      </c>
      <c r="G10660">
        <v>449</v>
      </c>
    </row>
    <row r="10661" spans="1:7">
      <c r="A10661" s="2">
        <v>44086</v>
      </c>
      <c r="B10661" s="2">
        <f t="shared" si="332"/>
        <v>44104</v>
      </c>
      <c r="C10661" s="3">
        <f t="shared" si="333"/>
        <v>1</v>
      </c>
      <c r="D10661" t="s">
        <v>24</v>
      </c>
      <c r="E10661">
        <v>32</v>
      </c>
      <c r="F10661">
        <v>73291</v>
      </c>
      <c r="G10661">
        <v>1453</v>
      </c>
    </row>
    <row r="10662" spans="1:7">
      <c r="A10662" s="2">
        <v>44086</v>
      </c>
      <c r="B10662" s="2">
        <f t="shared" si="332"/>
        <v>44104</v>
      </c>
      <c r="C10662" s="3">
        <f t="shared" si="333"/>
        <v>1</v>
      </c>
      <c r="D10662" t="s">
        <v>19</v>
      </c>
      <c r="E10662">
        <v>33</v>
      </c>
      <c r="F10662">
        <v>7652</v>
      </c>
      <c r="G10662">
        <v>435</v>
      </c>
    </row>
    <row r="10663" spans="1:7">
      <c r="A10663" s="2">
        <v>44086</v>
      </c>
      <c r="B10663" s="2">
        <f t="shared" si="332"/>
        <v>44104</v>
      </c>
      <c r="C10663" s="3">
        <f t="shared" si="333"/>
        <v>1</v>
      </c>
      <c r="D10663" t="s">
        <v>21</v>
      </c>
      <c r="E10663">
        <v>34</v>
      </c>
      <c r="F10663">
        <v>198126</v>
      </c>
      <c r="G10663">
        <v>16027</v>
      </c>
    </row>
    <row r="10664" spans="1:7">
      <c r="A10664" s="2">
        <v>44086</v>
      </c>
      <c r="B10664" s="2">
        <f t="shared" si="332"/>
        <v>44104</v>
      </c>
      <c r="C10664" s="3">
        <f t="shared" si="333"/>
        <v>1</v>
      </c>
      <c r="D10664" t="s">
        <v>47</v>
      </c>
      <c r="E10664">
        <v>35</v>
      </c>
      <c r="F10664">
        <v>26661</v>
      </c>
      <c r="G10664">
        <v>821</v>
      </c>
    </row>
    <row r="10665" spans="1:7">
      <c r="A10665" s="2">
        <v>44086</v>
      </c>
      <c r="B10665" s="2">
        <f t="shared" si="332"/>
        <v>44104</v>
      </c>
      <c r="C10665" s="3">
        <f t="shared" si="333"/>
        <v>1</v>
      </c>
      <c r="D10665" t="s">
        <v>16</v>
      </c>
      <c r="E10665">
        <v>36</v>
      </c>
      <c r="F10665">
        <v>448347</v>
      </c>
      <c r="G10665">
        <v>32625</v>
      </c>
    </row>
    <row r="10666" spans="1:7">
      <c r="A10666" s="2">
        <v>44086</v>
      </c>
      <c r="B10666" s="2">
        <f t="shared" si="332"/>
        <v>44104</v>
      </c>
      <c r="C10666" s="3">
        <f t="shared" si="333"/>
        <v>1</v>
      </c>
      <c r="D10666" t="s">
        <v>20</v>
      </c>
      <c r="E10666">
        <v>37</v>
      </c>
      <c r="F10666">
        <v>184305</v>
      </c>
      <c r="G10666">
        <v>3073</v>
      </c>
    </row>
    <row r="10667" spans="1:7">
      <c r="A10667" s="2">
        <v>44086</v>
      </c>
      <c r="B10667" s="2">
        <f t="shared" si="332"/>
        <v>44104</v>
      </c>
      <c r="C10667" s="3">
        <f t="shared" si="333"/>
        <v>1</v>
      </c>
      <c r="D10667" t="s">
        <v>48</v>
      </c>
      <c r="E10667">
        <v>38</v>
      </c>
      <c r="F10667">
        <v>15154</v>
      </c>
      <c r="G10667">
        <v>170</v>
      </c>
    </row>
    <row r="10668" spans="1:7">
      <c r="A10668" s="2">
        <v>44086</v>
      </c>
      <c r="B10668" s="2">
        <f t="shared" si="332"/>
        <v>44104</v>
      </c>
      <c r="C10668" s="3">
        <f t="shared" si="333"/>
        <v>1</v>
      </c>
      <c r="D10668" t="s">
        <v>59</v>
      </c>
      <c r="E10668">
        <v>69</v>
      </c>
      <c r="F10668">
        <v>60</v>
      </c>
      <c r="G10668">
        <v>2</v>
      </c>
    </row>
    <row r="10669" spans="1:7">
      <c r="A10669" s="2">
        <v>44086</v>
      </c>
      <c r="B10669" s="2">
        <f t="shared" si="332"/>
        <v>44104</v>
      </c>
      <c r="C10669" s="3">
        <f t="shared" si="333"/>
        <v>1</v>
      </c>
      <c r="D10669" t="s">
        <v>41</v>
      </c>
      <c r="E10669">
        <v>39</v>
      </c>
      <c r="F10669">
        <v>136568</v>
      </c>
      <c r="G10669">
        <v>4411</v>
      </c>
    </row>
    <row r="10670" spans="1:7">
      <c r="A10670" s="2">
        <v>44086</v>
      </c>
      <c r="B10670" s="2">
        <f t="shared" si="332"/>
        <v>44104</v>
      </c>
      <c r="C10670" s="3">
        <f t="shared" si="333"/>
        <v>1</v>
      </c>
      <c r="D10670" t="s">
        <v>30</v>
      </c>
      <c r="E10670">
        <v>40</v>
      </c>
      <c r="F10670">
        <v>68659</v>
      </c>
      <c r="G10670">
        <v>899</v>
      </c>
    </row>
    <row r="10671" spans="1:7">
      <c r="A10671" s="2">
        <v>44086</v>
      </c>
      <c r="B10671" s="2">
        <f t="shared" si="332"/>
        <v>44104</v>
      </c>
      <c r="C10671" s="3">
        <f t="shared" si="333"/>
        <v>1</v>
      </c>
      <c r="D10671" t="s">
        <v>14</v>
      </c>
      <c r="E10671">
        <v>41</v>
      </c>
      <c r="F10671">
        <v>29156</v>
      </c>
      <c r="G10671">
        <v>505</v>
      </c>
    </row>
    <row r="10672" spans="1:7">
      <c r="A10672" s="2">
        <v>44086</v>
      </c>
      <c r="B10672" s="2">
        <f t="shared" si="332"/>
        <v>44104</v>
      </c>
      <c r="C10672" s="3">
        <f t="shared" si="333"/>
        <v>1</v>
      </c>
      <c r="D10672" t="s">
        <v>31</v>
      </c>
      <c r="E10672">
        <v>42</v>
      </c>
      <c r="F10672">
        <v>148635</v>
      </c>
      <c r="G10672">
        <v>7915</v>
      </c>
    </row>
    <row r="10673" spans="1:7">
      <c r="A10673" s="2">
        <v>44086</v>
      </c>
      <c r="B10673" s="2">
        <f t="shared" si="332"/>
        <v>44104</v>
      </c>
      <c r="C10673" s="3">
        <f t="shared" si="333"/>
        <v>1</v>
      </c>
      <c r="D10673" t="s">
        <v>55</v>
      </c>
      <c r="E10673">
        <v>72</v>
      </c>
      <c r="F10673">
        <v>37092</v>
      </c>
      <c r="G10673">
        <v>535</v>
      </c>
    </row>
    <row r="10674" spans="1:7">
      <c r="A10674" s="2">
        <v>44086</v>
      </c>
      <c r="B10674" s="2">
        <f t="shared" si="332"/>
        <v>44104</v>
      </c>
      <c r="C10674" s="3">
        <f t="shared" si="333"/>
        <v>1</v>
      </c>
      <c r="D10674" t="s">
        <v>17</v>
      </c>
      <c r="E10674">
        <v>44</v>
      </c>
      <c r="F10674">
        <v>22905</v>
      </c>
      <c r="G10674">
        <v>1071</v>
      </c>
    </row>
    <row r="10675" spans="1:7">
      <c r="A10675" s="2">
        <v>44086</v>
      </c>
      <c r="B10675" s="2">
        <f t="shared" si="332"/>
        <v>44104</v>
      </c>
      <c r="C10675" s="3">
        <f t="shared" si="333"/>
        <v>1</v>
      </c>
      <c r="D10675" t="s">
        <v>32</v>
      </c>
      <c r="E10675">
        <v>45</v>
      </c>
      <c r="F10675">
        <v>129978</v>
      </c>
      <c r="G10675">
        <v>3040</v>
      </c>
    </row>
    <row r="10676" spans="1:7">
      <c r="A10676" s="2">
        <v>44086</v>
      </c>
      <c r="B10676" s="2">
        <f t="shared" si="332"/>
        <v>44104</v>
      </c>
      <c r="C10676" s="3">
        <f t="shared" si="333"/>
        <v>1</v>
      </c>
      <c r="D10676" t="s">
        <v>43</v>
      </c>
      <c r="E10676">
        <v>46</v>
      </c>
      <c r="F10676">
        <v>16437</v>
      </c>
      <c r="G10676">
        <v>183</v>
      </c>
    </row>
    <row r="10677" spans="1:7">
      <c r="A10677" s="2">
        <v>44086</v>
      </c>
      <c r="B10677" s="2">
        <f t="shared" si="332"/>
        <v>44104</v>
      </c>
      <c r="C10677" s="3">
        <f t="shared" si="333"/>
        <v>1</v>
      </c>
      <c r="D10677" t="s">
        <v>25</v>
      </c>
      <c r="E10677">
        <v>47</v>
      </c>
      <c r="F10677">
        <v>168552</v>
      </c>
      <c r="G10677">
        <v>2040</v>
      </c>
    </row>
    <row r="10678" spans="1:7">
      <c r="A10678" s="2">
        <v>44086</v>
      </c>
      <c r="B10678" s="2">
        <f t="shared" si="332"/>
        <v>44104</v>
      </c>
      <c r="C10678" s="3">
        <f t="shared" si="333"/>
        <v>1</v>
      </c>
      <c r="D10678" t="s">
        <v>11</v>
      </c>
      <c r="E10678">
        <v>48</v>
      </c>
      <c r="F10678">
        <v>685921</v>
      </c>
      <c r="G10678">
        <v>14384</v>
      </c>
    </row>
    <row r="10679" spans="1:7">
      <c r="A10679" s="2">
        <v>44086</v>
      </c>
      <c r="B10679" s="2">
        <f t="shared" si="332"/>
        <v>44104</v>
      </c>
      <c r="C10679" s="3">
        <f t="shared" si="333"/>
        <v>1</v>
      </c>
      <c r="D10679" t="s">
        <v>13</v>
      </c>
      <c r="E10679">
        <v>49</v>
      </c>
      <c r="F10679">
        <v>57276</v>
      </c>
      <c r="G10679">
        <v>434</v>
      </c>
    </row>
    <row r="10680" spans="1:7">
      <c r="A10680" s="2">
        <v>44086</v>
      </c>
      <c r="B10680" s="2">
        <f t="shared" si="332"/>
        <v>44104</v>
      </c>
      <c r="C10680" s="3">
        <f t="shared" si="333"/>
        <v>1</v>
      </c>
      <c r="D10680" t="s">
        <v>36</v>
      </c>
      <c r="E10680">
        <v>50</v>
      </c>
      <c r="F10680">
        <v>1677</v>
      </c>
      <c r="G10680">
        <v>58</v>
      </c>
    </row>
    <row r="10681" spans="1:7">
      <c r="A10681" s="2">
        <v>44086</v>
      </c>
      <c r="B10681" s="2">
        <f t="shared" si="332"/>
        <v>44104</v>
      </c>
      <c r="C10681" s="3">
        <f t="shared" si="333"/>
        <v>1</v>
      </c>
      <c r="D10681" t="s">
        <v>56</v>
      </c>
      <c r="E10681">
        <v>78</v>
      </c>
      <c r="F10681">
        <v>1220</v>
      </c>
      <c r="G10681">
        <v>19</v>
      </c>
    </row>
    <row r="10682" spans="1:7">
      <c r="A10682" s="2">
        <v>44086</v>
      </c>
      <c r="B10682" s="2">
        <f t="shared" si="332"/>
        <v>44104</v>
      </c>
      <c r="C10682" s="3">
        <f t="shared" si="333"/>
        <v>1</v>
      </c>
      <c r="D10682" t="s">
        <v>37</v>
      </c>
      <c r="E10682">
        <v>51</v>
      </c>
      <c r="F10682">
        <v>132940</v>
      </c>
      <c r="G10682">
        <v>2722</v>
      </c>
    </row>
    <row r="10683" spans="1:7">
      <c r="A10683" s="2">
        <v>44086</v>
      </c>
      <c r="B10683" s="2">
        <f t="shared" si="332"/>
        <v>44104</v>
      </c>
      <c r="C10683" s="3">
        <f t="shared" si="333"/>
        <v>1</v>
      </c>
      <c r="D10683" t="s">
        <v>5</v>
      </c>
      <c r="E10683">
        <v>53</v>
      </c>
      <c r="F10683">
        <v>82957</v>
      </c>
      <c r="G10683">
        <v>2079</v>
      </c>
    </row>
    <row r="10684" spans="1:7">
      <c r="A10684" s="2">
        <v>44086</v>
      </c>
      <c r="B10684" s="2">
        <f t="shared" si="332"/>
        <v>44104</v>
      </c>
      <c r="C10684" s="3">
        <f t="shared" si="333"/>
        <v>1</v>
      </c>
      <c r="D10684" t="s">
        <v>58</v>
      </c>
      <c r="E10684">
        <v>54</v>
      </c>
      <c r="F10684">
        <v>12521</v>
      </c>
      <c r="G10684">
        <v>265</v>
      </c>
    </row>
    <row r="10685" spans="1:7">
      <c r="A10685" s="2">
        <v>44086</v>
      </c>
      <c r="B10685" s="2">
        <f t="shared" si="332"/>
        <v>44104</v>
      </c>
      <c r="C10685" s="3">
        <f t="shared" si="333"/>
        <v>1</v>
      </c>
      <c r="D10685" t="s">
        <v>10</v>
      </c>
      <c r="E10685">
        <v>55</v>
      </c>
      <c r="F10685">
        <v>93102</v>
      </c>
      <c r="G10685">
        <v>1218</v>
      </c>
    </row>
    <row r="10686" spans="1:7">
      <c r="A10686" s="2">
        <v>44086</v>
      </c>
      <c r="B10686" s="2">
        <f t="shared" si="332"/>
        <v>44104</v>
      </c>
      <c r="C10686" s="3">
        <f t="shared" si="333"/>
        <v>1</v>
      </c>
      <c r="D10686" t="s">
        <v>49</v>
      </c>
      <c r="E10686">
        <v>56</v>
      </c>
      <c r="F10686">
        <v>4297</v>
      </c>
      <c r="G10686">
        <v>42</v>
      </c>
    </row>
    <row r="10687" spans="1:7">
      <c r="A10687" s="2">
        <v>44087</v>
      </c>
      <c r="B10687" s="2">
        <f t="shared" si="332"/>
        <v>44104</v>
      </c>
      <c r="C10687" s="3">
        <f t="shared" si="333"/>
        <v>1</v>
      </c>
      <c r="D10687" t="s">
        <v>52</v>
      </c>
      <c r="E10687">
        <v>1</v>
      </c>
      <c r="F10687">
        <v>138755</v>
      </c>
      <c r="G10687">
        <v>2351</v>
      </c>
    </row>
    <row r="10688" spans="1:7">
      <c r="A10688" s="2">
        <v>44087</v>
      </c>
      <c r="B10688" s="2">
        <f t="shared" si="332"/>
        <v>44104</v>
      </c>
      <c r="C10688" s="3">
        <f t="shared" si="333"/>
        <v>1</v>
      </c>
      <c r="D10688" t="s">
        <v>50</v>
      </c>
      <c r="E10688">
        <v>2</v>
      </c>
      <c r="F10688">
        <v>7136</v>
      </c>
      <c r="G10688">
        <v>41</v>
      </c>
    </row>
    <row r="10689" spans="1:7">
      <c r="A10689" s="2">
        <v>44087</v>
      </c>
      <c r="B10689" s="2">
        <f t="shared" si="332"/>
        <v>44104</v>
      </c>
      <c r="C10689" s="3">
        <f t="shared" si="333"/>
        <v>1</v>
      </c>
      <c r="D10689" t="s">
        <v>8</v>
      </c>
      <c r="E10689">
        <v>4</v>
      </c>
      <c r="F10689">
        <v>208514</v>
      </c>
      <c r="G10689">
        <v>5322</v>
      </c>
    </row>
    <row r="10690" spans="1:7">
      <c r="A10690" s="2">
        <v>44087</v>
      </c>
      <c r="B10690" s="2">
        <f t="shared" si="332"/>
        <v>44104</v>
      </c>
      <c r="C10690" s="3">
        <f t="shared" si="333"/>
        <v>1</v>
      </c>
      <c r="D10690" t="s">
        <v>44</v>
      </c>
      <c r="E10690">
        <v>5</v>
      </c>
      <c r="F10690">
        <v>70219</v>
      </c>
      <c r="G10690">
        <v>981</v>
      </c>
    </row>
    <row r="10691" spans="1:7">
      <c r="A10691" s="2">
        <v>44087</v>
      </c>
      <c r="B10691" s="2">
        <f t="shared" si="332"/>
        <v>44104</v>
      </c>
      <c r="C10691" s="3">
        <f t="shared" si="333"/>
        <v>1</v>
      </c>
      <c r="D10691" t="s">
        <v>7</v>
      </c>
      <c r="E10691">
        <v>6</v>
      </c>
      <c r="F10691">
        <v>763389</v>
      </c>
      <c r="G10691">
        <v>14386</v>
      </c>
    </row>
    <row r="10692" spans="1:7">
      <c r="A10692" s="2">
        <v>44087</v>
      </c>
      <c r="B10692" s="2">
        <f t="shared" ref="B10692:B10755" si="334">EOMONTH(A10692,0)</f>
        <v>44104</v>
      </c>
      <c r="C10692" s="3">
        <f t="shared" ref="C10692:C10755" si="335">IF(A10692=B10692,0,1)</f>
        <v>1</v>
      </c>
      <c r="D10692" t="s">
        <v>22</v>
      </c>
      <c r="E10692">
        <v>8</v>
      </c>
      <c r="F10692">
        <v>61641</v>
      </c>
      <c r="G10692">
        <v>1994</v>
      </c>
    </row>
    <row r="10693" spans="1:7">
      <c r="A10693" s="2">
        <v>44087</v>
      </c>
      <c r="B10693" s="2">
        <f t="shared" si="334"/>
        <v>44104</v>
      </c>
      <c r="C10693" s="3">
        <f t="shared" si="335"/>
        <v>1</v>
      </c>
      <c r="D10693" t="s">
        <v>38</v>
      </c>
      <c r="E10693">
        <v>9</v>
      </c>
      <c r="F10693">
        <v>54326</v>
      </c>
      <c r="G10693">
        <v>4480</v>
      </c>
    </row>
    <row r="10694" spans="1:7">
      <c r="A10694" s="2">
        <v>44087</v>
      </c>
      <c r="B10694" s="2">
        <f t="shared" si="334"/>
        <v>44104</v>
      </c>
      <c r="C10694" s="3">
        <f t="shared" si="335"/>
        <v>1</v>
      </c>
      <c r="D10694" t="s">
        <v>45</v>
      </c>
      <c r="E10694">
        <v>10</v>
      </c>
      <c r="F10694">
        <v>18849</v>
      </c>
      <c r="G10694">
        <v>615</v>
      </c>
    </row>
    <row r="10695" spans="1:7">
      <c r="A10695" s="2">
        <v>44087</v>
      </c>
      <c r="B10695" s="2">
        <f t="shared" si="334"/>
        <v>44104</v>
      </c>
      <c r="C10695" s="3">
        <f t="shared" si="335"/>
        <v>1</v>
      </c>
      <c r="D10695" t="s">
        <v>33</v>
      </c>
      <c r="E10695">
        <v>11</v>
      </c>
      <c r="F10695">
        <v>14592</v>
      </c>
      <c r="G10695">
        <v>616</v>
      </c>
    </row>
    <row r="10696" spans="1:7">
      <c r="A10696" s="2">
        <v>44087</v>
      </c>
      <c r="B10696" s="2">
        <f t="shared" si="334"/>
        <v>44104</v>
      </c>
      <c r="C10696" s="3">
        <f t="shared" si="335"/>
        <v>1</v>
      </c>
      <c r="D10696" t="s">
        <v>15</v>
      </c>
      <c r="E10696">
        <v>12</v>
      </c>
      <c r="F10696">
        <v>663986</v>
      </c>
      <c r="G10696">
        <v>12607</v>
      </c>
    </row>
    <row r="10697" spans="1:7">
      <c r="A10697" s="2">
        <v>44087</v>
      </c>
      <c r="B10697" s="2">
        <f t="shared" si="334"/>
        <v>44104</v>
      </c>
      <c r="C10697" s="3">
        <f t="shared" si="335"/>
        <v>1</v>
      </c>
      <c r="D10697" t="s">
        <v>18</v>
      </c>
      <c r="E10697">
        <v>13</v>
      </c>
      <c r="F10697">
        <v>277715</v>
      </c>
      <c r="G10697">
        <v>6191</v>
      </c>
    </row>
    <row r="10698" spans="1:7">
      <c r="A10698" s="2">
        <v>44087</v>
      </c>
      <c r="B10698" s="2">
        <f t="shared" si="334"/>
        <v>44104</v>
      </c>
      <c r="C10698" s="3">
        <f t="shared" si="335"/>
        <v>1</v>
      </c>
      <c r="D10698" t="s">
        <v>57</v>
      </c>
      <c r="E10698">
        <v>66</v>
      </c>
      <c r="F10698">
        <v>2832</v>
      </c>
      <c r="G10698">
        <v>24</v>
      </c>
    </row>
    <row r="10699" spans="1:7">
      <c r="A10699" s="2">
        <v>44087</v>
      </c>
      <c r="B10699" s="2">
        <f t="shared" si="334"/>
        <v>44104</v>
      </c>
      <c r="C10699" s="3">
        <f t="shared" si="335"/>
        <v>1</v>
      </c>
      <c r="D10699" t="s">
        <v>26</v>
      </c>
      <c r="E10699">
        <v>15</v>
      </c>
      <c r="F10699">
        <v>10808</v>
      </c>
      <c r="G10699">
        <v>98</v>
      </c>
    </row>
    <row r="10700" spans="1:7">
      <c r="A10700" s="2">
        <v>44087</v>
      </c>
      <c r="B10700" s="2">
        <f t="shared" si="334"/>
        <v>44104</v>
      </c>
      <c r="C10700" s="3">
        <f t="shared" si="335"/>
        <v>1</v>
      </c>
      <c r="D10700" t="s">
        <v>53</v>
      </c>
      <c r="E10700">
        <v>16</v>
      </c>
      <c r="F10700">
        <v>35693</v>
      </c>
      <c r="G10700">
        <v>416</v>
      </c>
    </row>
    <row r="10701" spans="1:7">
      <c r="A10701" s="2">
        <v>44087</v>
      </c>
      <c r="B10701" s="2">
        <f t="shared" si="334"/>
        <v>44104</v>
      </c>
      <c r="C10701" s="3">
        <f t="shared" si="335"/>
        <v>1</v>
      </c>
      <c r="D10701" t="s">
        <v>6</v>
      </c>
      <c r="E10701">
        <v>17</v>
      </c>
      <c r="F10701">
        <v>264340</v>
      </c>
      <c r="G10701">
        <v>8562</v>
      </c>
    </row>
    <row r="10702" spans="1:7">
      <c r="A10702" s="2">
        <v>44087</v>
      </c>
      <c r="B10702" s="2">
        <f t="shared" si="334"/>
        <v>44104</v>
      </c>
      <c r="C10702" s="3">
        <f t="shared" si="335"/>
        <v>1</v>
      </c>
      <c r="D10702" t="s">
        <v>27</v>
      </c>
      <c r="E10702">
        <v>18</v>
      </c>
      <c r="F10702">
        <v>108020</v>
      </c>
      <c r="G10702">
        <v>3438</v>
      </c>
    </row>
    <row r="10703" spans="1:7">
      <c r="A10703" s="2">
        <v>44087</v>
      </c>
      <c r="B10703" s="2">
        <f t="shared" si="334"/>
        <v>44104</v>
      </c>
      <c r="C10703" s="3">
        <f t="shared" si="335"/>
        <v>1</v>
      </c>
      <c r="D10703" t="s">
        <v>39</v>
      </c>
      <c r="E10703">
        <v>19</v>
      </c>
      <c r="F10703">
        <v>74675</v>
      </c>
      <c r="G10703">
        <v>1220</v>
      </c>
    </row>
    <row r="10704" spans="1:7">
      <c r="A10704" s="2">
        <v>44087</v>
      </c>
      <c r="B10704" s="2">
        <f t="shared" si="334"/>
        <v>44104</v>
      </c>
      <c r="C10704" s="3">
        <f t="shared" si="335"/>
        <v>1</v>
      </c>
      <c r="D10704" t="s">
        <v>34</v>
      </c>
      <c r="E10704">
        <v>20</v>
      </c>
      <c r="F10704">
        <v>49408</v>
      </c>
      <c r="G10704">
        <v>536</v>
      </c>
    </row>
    <row r="10705" spans="1:7">
      <c r="A10705" s="2">
        <v>44087</v>
      </c>
      <c r="B10705" s="2">
        <f t="shared" si="334"/>
        <v>44104</v>
      </c>
      <c r="C10705" s="3">
        <f t="shared" si="335"/>
        <v>1</v>
      </c>
      <c r="D10705" t="s">
        <v>28</v>
      </c>
      <c r="E10705">
        <v>21</v>
      </c>
      <c r="F10705">
        <v>60607</v>
      </c>
      <c r="G10705">
        <v>1102</v>
      </c>
    </row>
    <row r="10706" spans="1:7">
      <c r="A10706" s="2">
        <v>44087</v>
      </c>
      <c r="B10706" s="2">
        <f t="shared" si="334"/>
        <v>44104</v>
      </c>
      <c r="C10706" s="3">
        <f t="shared" si="335"/>
        <v>1</v>
      </c>
      <c r="D10706" t="s">
        <v>40</v>
      </c>
      <c r="E10706">
        <v>22</v>
      </c>
      <c r="F10706">
        <v>158390</v>
      </c>
      <c r="G10706">
        <v>5235</v>
      </c>
    </row>
    <row r="10707" spans="1:7">
      <c r="A10707" s="2">
        <v>44087</v>
      </c>
      <c r="B10707" s="2">
        <f t="shared" si="334"/>
        <v>44104</v>
      </c>
      <c r="C10707" s="3">
        <f t="shared" si="335"/>
        <v>1</v>
      </c>
      <c r="D10707" t="s">
        <v>51</v>
      </c>
      <c r="E10707">
        <v>23</v>
      </c>
      <c r="F10707">
        <v>4863</v>
      </c>
      <c r="G10707">
        <v>136</v>
      </c>
    </row>
    <row r="10708" spans="1:7">
      <c r="A10708" s="2">
        <v>44087</v>
      </c>
      <c r="B10708" s="2">
        <f t="shared" si="334"/>
        <v>44104</v>
      </c>
      <c r="C10708" s="3">
        <f t="shared" si="335"/>
        <v>1</v>
      </c>
      <c r="D10708" t="s">
        <v>23</v>
      </c>
      <c r="E10708">
        <v>24</v>
      </c>
      <c r="F10708">
        <v>116600</v>
      </c>
      <c r="G10708">
        <v>3838</v>
      </c>
    </row>
    <row r="10709" spans="1:7">
      <c r="A10709" s="2">
        <v>44087</v>
      </c>
      <c r="B10709" s="2">
        <f t="shared" si="334"/>
        <v>44104</v>
      </c>
      <c r="C10709" s="3">
        <f t="shared" si="335"/>
        <v>1</v>
      </c>
      <c r="D10709" t="s">
        <v>9</v>
      </c>
      <c r="E10709">
        <v>25</v>
      </c>
      <c r="F10709">
        <v>124826</v>
      </c>
      <c r="G10709">
        <v>9210</v>
      </c>
    </row>
    <row r="10710" spans="1:7">
      <c r="A10710" s="2">
        <v>44087</v>
      </c>
      <c r="B10710" s="2">
        <f t="shared" si="334"/>
        <v>44104</v>
      </c>
      <c r="C10710" s="3">
        <f t="shared" si="335"/>
        <v>1</v>
      </c>
      <c r="D10710" t="s">
        <v>42</v>
      </c>
      <c r="E10710">
        <v>26</v>
      </c>
      <c r="F10710">
        <v>123075</v>
      </c>
      <c r="G10710">
        <v>6912</v>
      </c>
    </row>
    <row r="10711" spans="1:7">
      <c r="A10711" s="2">
        <v>44087</v>
      </c>
      <c r="B10711" s="2">
        <f t="shared" si="334"/>
        <v>44104</v>
      </c>
      <c r="C10711" s="3">
        <f t="shared" si="335"/>
        <v>1</v>
      </c>
      <c r="D10711" t="s">
        <v>29</v>
      </c>
      <c r="E10711">
        <v>27</v>
      </c>
      <c r="F10711">
        <v>84363</v>
      </c>
      <c r="G10711">
        <v>1971</v>
      </c>
    </row>
    <row r="10712" spans="1:7">
      <c r="A10712" s="2">
        <v>44087</v>
      </c>
      <c r="B10712" s="2">
        <f t="shared" si="334"/>
        <v>44104</v>
      </c>
      <c r="C10712" s="3">
        <f t="shared" si="335"/>
        <v>1</v>
      </c>
      <c r="D10712" t="s">
        <v>46</v>
      </c>
      <c r="E10712">
        <v>28</v>
      </c>
      <c r="F10712">
        <v>89874</v>
      </c>
      <c r="G10712">
        <v>2697</v>
      </c>
    </row>
    <row r="10713" spans="1:7">
      <c r="A10713" s="2">
        <v>44087</v>
      </c>
      <c r="B10713" s="2">
        <f t="shared" si="334"/>
        <v>44104</v>
      </c>
      <c r="C10713" s="3">
        <f t="shared" si="335"/>
        <v>1</v>
      </c>
      <c r="D10713" t="s">
        <v>35</v>
      </c>
      <c r="E10713">
        <v>29</v>
      </c>
      <c r="F10713">
        <v>104603</v>
      </c>
      <c r="G10713">
        <v>1812</v>
      </c>
    </row>
    <row r="10714" spans="1:7">
      <c r="A10714" s="2">
        <v>44087</v>
      </c>
      <c r="B10714" s="2">
        <f t="shared" si="334"/>
        <v>44104</v>
      </c>
      <c r="C10714" s="3">
        <f t="shared" si="335"/>
        <v>1</v>
      </c>
      <c r="D10714" t="s">
        <v>54</v>
      </c>
      <c r="E10714">
        <v>30</v>
      </c>
      <c r="F10714">
        <v>9037</v>
      </c>
      <c r="G10714">
        <v>136</v>
      </c>
    </row>
    <row r="10715" spans="1:7">
      <c r="A10715" s="2">
        <v>44087</v>
      </c>
      <c r="B10715" s="2">
        <f t="shared" si="334"/>
        <v>44104</v>
      </c>
      <c r="C10715" s="3">
        <f t="shared" si="335"/>
        <v>1</v>
      </c>
      <c r="D10715" t="s">
        <v>12</v>
      </c>
      <c r="E10715">
        <v>31</v>
      </c>
      <c r="F10715">
        <v>38188</v>
      </c>
      <c r="G10715">
        <v>449</v>
      </c>
    </row>
    <row r="10716" spans="1:7">
      <c r="A10716" s="2">
        <v>44087</v>
      </c>
      <c r="B10716" s="2">
        <f t="shared" si="334"/>
        <v>44104</v>
      </c>
      <c r="C10716" s="3">
        <f t="shared" si="335"/>
        <v>1</v>
      </c>
      <c r="D10716" t="s">
        <v>24</v>
      </c>
      <c r="E10716">
        <v>32</v>
      </c>
      <c r="F10716">
        <v>73648</v>
      </c>
      <c r="G10716">
        <v>1454</v>
      </c>
    </row>
    <row r="10717" spans="1:7">
      <c r="A10717" s="2">
        <v>44087</v>
      </c>
      <c r="B10717" s="2">
        <f t="shared" si="334"/>
        <v>44104</v>
      </c>
      <c r="C10717" s="3">
        <f t="shared" si="335"/>
        <v>1</v>
      </c>
      <c r="D10717" t="s">
        <v>19</v>
      </c>
      <c r="E10717">
        <v>33</v>
      </c>
      <c r="F10717">
        <v>7696</v>
      </c>
      <c r="G10717">
        <v>436</v>
      </c>
    </row>
    <row r="10718" spans="1:7">
      <c r="A10718" s="2">
        <v>44087</v>
      </c>
      <c r="B10718" s="2">
        <f t="shared" si="334"/>
        <v>44104</v>
      </c>
      <c r="C10718" s="3">
        <f t="shared" si="335"/>
        <v>1</v>
      </c>
      <c r="D10718" t="s">
        <v>21</v>
      </c>
      <c r="E10718">
        <v>34</v>
      </c>
      <c r="F10718">
        <v>198423</v>
      </c>
      <c r="G10718">
        <v>16031</v>
      </c>
    </row>
    <row r="10719" spans="1:7">
      <c r="A10719" s="2">
        <v>44087</v>
      </c>
      <c r="B10719" s="2">
        <f t="shared" si="334"/>
        <v>44104</v>
      </c>
      <c r="C10719" s="3">
        <f t="shared" si="335"/>
        <v>1</v>
      </c>
      <c r="D10719" t="s">
        <v>47</v>
      </c>
      <c r="E10719">
        <v>35</v>
      </c>
      <c r="F10719">
        <v>26761</v>
      </c>
      <c r="G10719">
        <v>823</v>
      </c>
    </row>
    <row r="10720" spans="1:7">
      <c r="A10720" s="2">
        <v>44087</v>
      </c>
      <c r="B10720" s="2">
        <f t="shared" si="334"/>
        <v>44104</v>
      </c>
      <c r="C10720" s="3">
        <f t="shared" si="335"/>
        <v>1</v>
      </c>
      <c r="D10720" t="s">
        <v>16</v>
      </c>
      <c r="E10720">
        <v>36</v>
      </c>
      <c r="F10720">
        <v>449072</v>
      </c>
      <c r="G10720">
        <v>32629</v>
      </c>
    </row>
    <row r="10721" spans="1:7">
      <c r="A10721" s="2">
        <v>44087</v>
      </c>
      <c r="B10721" s="2">
        <f t="shared" si="334"/>
        <v>44104</v>
      </c>
      <c r="C10721" s="3">
        <f t="shared" si="335"/>
        <v>1</v>
      </c>
      <c r="D10721" t="s">
        <v>20</v>
      </c>
      <c r="E10721">
        <v>37</v>
      </c>
      <c r="F10721">
        <v>185325</v>
      </c>
      <c r="G10721">
        <v>3080</v>
      </c>
    </row>
    <row r="10722" spans="1:7">
      <c r="A10722" s="2">
        <v>44087</v>
      </c>
      <c r="B10722" s="2">
        <f t="shared" si="334"/>
        <v>44104</v>
      </c>
      <c r="C10722" s="3">
        <f t="shared" si="335"/>
        <v>1</v>
      </c>
      <c r="D10722" t="s">
        <v>48</v>
      </c>
      <c r="E10722">
        <v>38</v>
      </c>
      <c r="F10722">
        <v>15580</v>
      </c>
      <c r="G10722">
        <v>171</v>
      </c>
    </row>
    <row r="10723" spans="1:7">
      <c r="A10723" s="2">
        <v>44087</v>
      </c>
      <c r="B10723" s="2">
        <f t="shared" si="334"/>
        <v>44104</v>
      </c>
      <c r="C10723" s="3">
        <f t="shared" si="335"/>
        <v>1</v>
      </c>
      <c r="D10723" t="s">
        <v>59</v>
      </c>
      <c r="E10723">
        <v>69</v>
      </c>
      <c r="F10723">
        <v>60</v>
      </c>
      <c r="G10723">
        <v>2</v>
      </c>
    </row>
    <row r="10724" spans="1:7">
      <c r="A10724" s="2">
        <v>44087</v>
      </c>
      <c r="B10724" s="2">
        <f t="shared" si="334"/>
        <v>44104</v>
      </c>
      <c r="C10724" s="3">
        <f t="shared" si="335"/>
        <v>1</v>
      </c>
      <c r="D10724" t="s">
        <v>41</v>
      </c>
      <c r="E10724">
        <v>39</v>
      </c>
      <c r="F10724">
        <v>137405</v>
      </c>
      <c r="G10724">
        <v>4415</v>
      </c>
    </row>
    <row r="10725" spans="1:7">
      <c r="A10725" s="2">
        <v>44087</v>
      </c>
      <c r="B10725" s="2">
        <f t="shared" si="334"/>
        <v>44104</v>
      </c>
      <c r="C10725" s="3">
        <f t="shared" si="335"/>
        <v>1</v>
      </c>
      <c r="D10725" t="s">
        <v>30</v>
      </c>
      <c r="E10725">
        <v>40</v>
      </c>
      <c r="F10725">
        <v>69354</v>
      </c>
      <c r="G10725">
        <v>905</v>
      </c>
    </row>
    <row r="10726" spans="1:7">
      <c r="A10726" s="2">
        <v>44087</v>
      </c>
      <c r="B10726" s="2">
        <f t="shared" si="334"/>
        <v>44104</v>
      </c>
      <c r="C10726" s="3">
        <f t="shared" si="335"/>
        <v>1</v>
      </c>
      <c r="D10726" t="s">
        <v>14</v>
      </c>
      <c r="E10726">
        <v>41</v>
      </c>
      <c r="F10726">
        <v>29337</v>
      </c>
      <c r="G10726">
        <v>509</v>
      </c>
    </row>
    <row r="10727" spans="1:7">
      <c r="A10727" s="2">
        <v>44087</v>
      </c>
      <c r="B10727" s="2">
        <f t="shared" si="334"/>
        <v>44104</v>
      </c>
      <c r="C10727" s="3">
        <f t="shared" si="335"/>
        <v>1</v>
      </c>
      <c r="D10727" t="s">
        <v>31</v>
      </c>
      <c r="E10727">
        <v>42</v>
      </c>
      <c r="F10727">
        <v>148635</v>
      </c>
      <c r="G10727">
        <v>7915</v>
      </c>
    </row>
    <row r="10728" spans="1:7">
      <c r="A10728" s="2">
        <v>44087</v>
      </c>
      <c r="B10728" s="2">
        <f t="shared" si="334"/>
        <v>44104</v>
      </c>
      <c r="C10728" s="3">
        <f t="shared" si="335"/>
        <v>1</v>
      </c>
      <c r="D10728" t="s">
        <v>55</v>
      </c>
      <c r="E10728">
        <v>72</v>
      </c>
      <c r="F10728">
        <v>37380</v>
      </c>
      <c r="G10728">
        <v>539</v>
      </c>
    </row>
    <row r="10729" spans="1:7">
      <c r="A10729" s="2">
        <v>44087</v>
      </c>
      <c r="B10729" s="2">
        <f t="shared" si="334"/>
        <v>44104</v>
      </c>
      <c r="C10729" s="3">
        <f t="shared" si="335"/>
        <v>1</v>
      </c>
      <c r="D10729" t="s">
        <v>17</v>
      </c>
      <c r="E10729">
        <v>44</v>
      </c>
      <c r="F10729">
        <v>22905</v>
      </c>
      <c r="G10729">
        <v>1071</v>
      </c>
    </row>
    <row r="10730" spans="1:7">
      <c r="A10730" s="2">
        <v>44087</v>
      </c>
      <c r="B10730" s="2">
        <f t="shared" si="334"/>
        <v>44104</v>
      </c>
      <c r="C10730" s="3">
        <f t="shared" si="335"/>
        <v>1</v>
      </c>
      <c r="D10730" t="s">
        <v>32</v>
      </c>
      <c r="E10730">
        <v>45</v>
      </c>
      <c r="F10730">
        <v>131864</v>
      </c>
      <c r="G10730">
        <v>3064</v>
      </c>
    </row>
    <row r="10731" spans="1:7">
      <c r="A10731" s="2">
        <v>44087</v>
      </c>
      <c r="B10731" s="2">
        <f t="shared" si="334"/>
        <v>44104</v>
      </c>
      <c r="C10731" s="3">
        <f t="shared" si="335"/>
        <v>1</v>
      </c>
      <c r="D10731" t="s">
        <v>43</v>
      </c>
      <c r="E10731">
        <v>46</v>
      </c>
      <c r="F10731">
        <v>16638</v>
      </c>
      <c r="G10731">
        <v>184</v>
      </c>
    </row>
    <row r="10732" spans="1:7">
      <c r="A10732" s="2">
        <v>44087</v>
      </c>
      <c r="B10732" s="2">
        <f t="shared" si="334"/>
        <v>44104</v>
      </c>
      <c r="C10732" s="3">
        <f t="shared" si="335"/>
        <v>1</v>
      </c>
      <c r="D10732" t="s">
        <v>25</v>
      </c>
      <c r="E10732">
        <v>47</v>
      </c>
      <c r="F10732">
        <v>169310</v>
      </c>
      <c r="G10732">
        <v>2055</v>
      </c>
    </row>
    <row r="10733" spans="1:7">
      <c r="A10733" s="2">
        <v>44087</v>
      </c>
      <c r="B10733" s="2">
        <f t="shared" si="334"/>
        <v>44104</v>
      </c>
      <c r="C10733" s="3">
        <f t="shared" si="335"/>
        <v>1</v>
      </c>
      <c r="D10733" t="s">
        <v>11</v>
      </c>
      <c r="E10733">
        <v>48</v>
      </c>
      <c r="F10733">
        <v>689941</v>
      </c>
      <c r="G10733">
        <v>14458</v>
      </c>
    </row>
    <row r="10734" spans="1:7">
      <c r="A10734" s="2">
        <v>44087</v>
      </c>
      <c r="B10734" s="2">
        <f t="shared" si="334"/>
        <v>44104</v>
      </c>
      <c r="C10734" s="3">
        <f t="shared" si="335"/>
        <v>1</v>
      </c>
      <c r="D10734" t="s">
        <v>13</v>
      </c>
      <c r="E10734">
        <v>49</v>
      </c>
      <c r="F10734">
        <v>57892</v>
      </c>
      <c r="G10734">
        <v>434</v>
      </c>
    </row>
    <row r="10735" spans="1:7">
      <c r="A10735" s="2">
        <v>44087</v>
      </c>
      <c r="B10735" s="2">
        <f t="shared" si="334"/>
        <v>44104</v>
      </c>
      <c r="C10735" s="3">
        <f t="shared" si="335"/>
        <v>1</v>
      </c>
      <c r="D10735" t="s">
        <v>36</v>
      </c>
      <c r="E10735">
        <v>50</v>
      </c>
      <c r="F10735">
        <v>1684</v>
      </c>
      <c r="G10735">
        <v>58</v>
      </c>
    </row>
    <row r="10736" spans="1:7">
      <c r="A10736" s="2">
        <v>44087</v>
      </c>
      <c r="B10736" s="2">
        <f t="shared" si="334"/>
        <v>44104</v>
      </c>
      <c r="C10736" s="3">
        <f t="shared" si="335"/>
        <v>1</v>
      </c>
      <c r="D10736" t="s">
        <v>56</v>
      </c>
      <c r="E10736">
        <v>78</v>
      </c>
      <c r="F10736">
        <v>1220</v>
      </c>
      <c r="G10736">
        <v>19</v>
      </c>
    </row>
    <row r="10737" spans="1:7">
      <c r="A10737" s="2">
        <v>44087</v>
      </c>
      <c r="B10737" s="2">
        <f t="shared" si="334"/>
        <v>44104</v>
      </c>
      <c r="C10737" s="3">
        <f t="shared" si="335"/>
        <v>1</v>
      </c>
      <c r="D10737" t="s">
        <v>37</v>
      </c>
      <c r="E10737">
        <v>51</v>
      </c>
      <c r="F10737">
        <v>133814</v>
      </c>
      <c r="G10737">
        <v>2724</v>
      </c>
    </row>
    <row r="10738" spans="1:7">
      <c r="A10738" s="2">
        <v>44087</v>
      </c>
      <c r="B10738" s="2">
        <f t="shared" si="334"/>
        <v>44104</v>
      </c>
      <c r="C10738" s="3">
        <f t="shared" si="335"/>
        <v>1</v>
      </c>
      <c r="D10738" t="s">
        <v>5</v>
      </c>
      <c r="E10738">
        <v>53</v>
      </c>
      <c r="F10738">
        <v>83177</v>
      </c>
      <c r="G10738">
        <v>2079</v>
      </c>
    </row>
    <row r="10739" spans="1:7">
      <c r="A10739" s="2">
        <v>44087</v>
      </c>
      <c r="B10739" s="2">
        <f t="shared" si="334"/>
        <v>44104</v>
      </c>
      <c r="C10739" s="3">
        <f t="shared" si="335"/>
        <v>1</v>
      </c>
      <c r="D10739" t="s">
        <v>58</v>
      </c>
      <c r="E10739">
        <v>54</v>
      </c>
      <c r="F10739">
        <v>12699</v>
      </c>
      <c r="G10739">
        <v>266</v>
      </c>
    </row>
    <row r="10740" spans="1:7">
      <c r="A10740" s="2">
        <v>44087</v>
      </c>
      <c r="B10740" s="2">
        <f t="shared" si="334"/>
        <v>44104</v>
      </c>
      <c r="C10740" s="3">
        <f t="shared" si="335"/>
        <v>1</v>
      </c>
      <c r="D10740" t="s">
        <v>10</v>
      </c>
      <c r="E10740">
        <v>55</v>
      </c>
      <c r="F10740">
        <v>94723</v>
      </c>
      <c r="G10740">
        <v>1219</v>
      </c>
    </row>
    <row r="10741" spans="1:7">
      <c r="A10741" s="2">
        <v>44087</v>
      </c>
      <c r="B10741" s="2">
        <f t="shared" si="334"/>
        <v>44104</v>
      </c>
      <c r="C10741" s="3">
        <f t="shared" si="335"/>
        <v>1</v>
      </c>
      <c r="D10741" t="s">
        <v>49</v>
      </c>
      <c r="E10741">
        <v>56</v>
      </c>
      <c r="F10741">
        <v>4346</v>
      </c>
      <c r="G10741">
        <v>42</v>
      </c>
    </row>
    <row r="10742" spans="1:7">
      <c r="A10742" s="2">
        <v>44088</v>
      </c>
      <c r="B10742" s="2">
        <f t="shared" si="334"/>
        <v>44104</v>
      </c>
      <c r="C10742" s="3">
        <f t="shared" si="335"/>
        <v>1</v>
      </c>
      <c r="D10742" t="s">
        <v>52</v>
      </c>
      <c r="E10742">
        <v>1</v>
      </c>
      <c r="F10742">
        <v>139459</v>
      </c>
      <c r="G10742">
        <v>2355</v>
      </c>
    </row>
    <row r="10743" spans="1:7">
      <c r="A10743" s="2">
        <v>44088</v>
      </c>
      <c r="B10743" s="2">
        <f t="shared" si="334"/>
        <v>44104</v>
      </c>
      <c r="C10743" s="3">
        <f t="shared" si="335"/>
        <v>1</v>
      </c>
      <c r="D10743" t="s">
        <v>50</v>
      </c>
      <c r="E10743">
        <v>2</v>
      </c>
      <c r="F10743">
        <v>7213</v>
      </c>
      <c r="G10743">
        <v>41</v>
      </c>
    </row>
    <row r="10744" spans="1:7">
      <c r="A10744" s="2">
        <v>44088</v>
      </c>
      <c r="B10744" s="2">
        <f t="shared" si="334"/>
        <v>44104</v>
      </c>
      <c r="C10744" s="3">
        <f t="shared" si="335"/>
        <v>1</v>
      </c>
      <c r="D10744" t="s">
        <v>8</v>
      </c>
      <c r="E10744">
        <v>4</v>
      </c>
      <c r="F10744">
        <v>208726</v>
      </c>
      <c r="G10744">
        <v>5322</v>
      </c>
    </row>
    <row r="10745" spans="1:7">
      <c r="A10745" s="2">
        <v>44088</v>
      </c>
      <c r="B10745" s="2">
        <f t="shared" si="334"/>
        <v>44104</v>
      </c>
      <c r="C10745" s="3">
        <f t="shared" si="335"/>
        <v>1</v>
      </c>
      <c r="D10745" t="s">
        <v>44</v>
      </c>
      <c r="E10745">
        <v>5</v>
      </c>
      <c r="F10745">
        <v>70627</v>
      </c>
      <c r="G10745">
        <v>992</v>
      </c>
    </row>
    <row r="10746" spans="1:7">
      <c r="A10746" s="2">
        <v>44088</v>
      </c>
      <c r="B10746" s="2">
        <f t="shared" si="334"/>
        <v>44104</v>
      </c>
      <c r="C10746" s="3">
        <f t="shared" si="335"/>
        <v>1</v>
      </c>
      <c r="D10746" t="s">
        <v>7</v>
      </c>
      <c r="E10746">
        <v>6</v>
      </c>
      <c r="F10746">
        <v>767062</v>
      </c>
      <c r="G10746">
        <v>14458</v>
      </c>
    </row>
    <row r="10747" spans="1:7">
      <c r="A10747" s="2">
        <v>44088</v>
      </c>
      <c r="B10747" s="2">
        <f t="shared" si="334"/>
        <v>44104</v>
      </c>
      <c r="C10747" s="3">
        <f t="shared" si="335"/>
        <v>1</v>
      </c>
      <c r="D10747" t="s">
        <v>22</v>
      </c>
      <c r="E10747">
        <v>8</v>
      </c>
      <c r="F10747">
        <v>62032</v>
      </c>
      <c r="G10747">
        <v>2000</v>
      </c>
    </row>
    <row r="10748" spans="1:7">
      <c r="A10748" s="2">
        <v>44088</v>
      </c>
      <c r="B10748" s="2">
        <f t="shared" si="334"/>
        <v>44104</v>
      </c>
      <c r="C10748" s="3">
        <f t="shared" si="335"/>
        <v>1</v>
      </c>
      <c r="D10748" t="s">
        <v>38</v>
      </c>
      <c r="E10748">
        <v>9</v>
      </c>
      <c r="F10748">
        <v>54895</v>
      </c>
      <c r="G10748">
        <v>4485</v>
      </c>
    </row>
    <row r="10749" spans="1:7">
      <c r="A10749" s="2">
        <v>44088</v>
      </c>
      <c r="B10749" s="2">
        <f t="shared" si="334"/>
        <v>44104</v>
      </c>
      <c r="C10749" s="3">
        <f t="shared" si="335"/>
        <v>1</v>
      </c>
      <c r="D10749" t="s">
        <v>45</v>
      </c>
      <c r="E10749">
        <v>10</v>
      </c>
      <c r="F10749">
        <v>18937</v>
      </c>
      <c r="G10749">
        <v>617</v>
      </c>
    </row>
    <row r="10750" spans="1:7">
      <c r="A10750" s="2">
        <v>44088</v>
      </c>
      <c r="B10750" s="2">
        <f t="shared" si="334"/>
        <v>44104</v>
      </c>
      <c r="C10750" s="3">
        <f t="shared" si="335"/>
        <v>1</v>
      </c>
      <c r="D10750" t="s">
        <v>33</v>
      </c>
      <c r="E10750">
        <v>11</v>
      </c>
      <c r="F10750">
        <v>14622</v>
      </c>
      <c r="G10750">
        <v>616</v>
      </c>
    </row>
    <row r="10751" spans="1:7">
      <c r="A10751" s="2">
        <v>44088</v>
      </c>
      <c r="B10751" s="2">
        <f t="shared" si="334"/>
        <v>44104</v>
      </c>
      <c r="C10751" s="3">
        <f t="shared" si="335"/>
        <v>1</v>
      </c>
      <c r="D10751" t="s">
        <v>15</v>
      </c>
      <c r="E10751">
        <v>12</v>
      </c>
      <c r="F10751">
        <v>665722</v>
      </c>
      <c r="G10751">
        <v>12641</v>
      </c>
    </row>
    <row r="10752" spans="1:7">
      <c r="A10752" s="2">
        <v>44088</v>
      </c>
      <c r="B10752" s="2">
        <f t="shared" si="334"/>
        <v>44104</v>
      </c>
      <c r="C10752" s="3">
        <f t="shared" si="335"/>
        <v>1</v>
      </c>
      <c r="D10752" t="s">
        <v>18</v>
      </c>
      <c r="E10752">
        <v>13</v>
      </c>
      <c r="F10752">
        <v>278699</v>
      </c>
      <c r="G10752">
        <v>6211</v>
      </c>
    </row>
    <row r="10753" spans="1:7">
      <c r="A10753" s="2">
        <v>44088</v>
      </c>
      <c r="B10753" s="2">
        <f t="shared" si="334"/>
        <v>44104</v>
      </c>
      <c r="C10753" s="3">
        <f t="shared" si="335"/>
        <v>1</v>
      </c>
      <c r="D10753" t="s">
        <v>57</v>
      </c>
      <c r="E10753">
        <v>66</v>
      </c>
      <c r="F10753">
        <v>2896</v>
      </c>
      <c r="G10753">
        <v>27</v>
      </c>
    </row>
    <row r="10754" spans="1:7">
      <c r="A10754" s="2">
        <v>44088</v>
      </c>
      <c r="B10754" s="2">
        <f t="shared" si="334"/>
        <v>44104</v>
      </c>
      <c r="C10754" s="3">
        <f t="shared" si="335"/>
        <v>1</v>
      </c>
      <c r="D10754" t="s">
        <v>26</v>
      </c>
      <c r="E10754">
        <v>15</v>
      </c>
      <c r="F10754">
        <v>10887</v>
      </c>
      <c r="G10754">
        <v>98</v>
      </c>
    </row>
    <row r="10755" spans="1:7">
      <c r="A10755" s="2">
        <v>44088</v>
      </c>
      <c r="B10755" s="2">
        <f t="shared" si="334"/>
        <v>44104</v>
      </c>
      <c r="C10755" s="3">
        <f t="shared" si="335"/>
        <v>1</v>
      </c>
      <c r="D10755" t="s">
        <v>53</v>
      </c>
      <c r="E10755">
        <v>16</v>
      </c>
      <c r="F10755">
        <v>35984</v>
      </c>
      <c r="G10755">
        <v>420</v>
      </c>
    </row>
    <row r="10756" spans="1:7">
      <c r="A10756" s="2">
        <v>44088</v>
      </c>
      <c r="B10756" s="2">
        <f t="shared" ref="B10756:B10819" si="336">EOMONTH(A10756,0)</f>
        <v>44104</v>
      </c>
      <c r="C10756" s="3">
        <f t="shared" ref="C10756:C10819" si="337">IF(A10756=B10756,0,1)</f>
        <v>1</v>
      </c>
      <c r="D10756" t="s">
        <v>6</v>
      </c>
      <c r="E10756">
        <v>17</v>
      </c>
      <c r="F10756">
        <v>265869</v>
      </c>
      <c r="G10756">
        <v>8571</v>
      </c>
    </row>
    <row r="10757" spans="1:7">
      <c r="A10757" s="2">
        <v>44088</v>
      </c>
      <c r="B10757" s="2">
        <f t="shared" si="336"/>
        <v>44104</v>
      </c>
      <c r="C10757" s="3">
        <f t="shared" si="337"/>
        <v>1</v>
      </c>
      <c r="D10757" t="s">
        <v>27</v>
      </c>
      <c r="E10757">
        <v>18</v>
      </c>
      <c r="F10757">
        <v>108755</v>
      </c>
      <c r="G10757">
        <v>3439</v>
      </c>
    </row>
    <row r="10758" spans="1:7">
      <c r="A10758" s="2">
        <v>44088</v>
      </c>
      <c r="B10758" s="2">
        <f t="shared" si="336"/>
        <v>44104</v>
      </c>
      <c r="C10758" s="3">
        <f t="shared" si="337"/>
        <v>1</v>
      </c>
      <c r="D10758" t="s">
        <v>39</v>
      </c>
      <c r="E10758">
        <v>19</v>
      </c>
      <c r="F10758">
        <v>75069</v>
      </c>
      <c r="G10758">
        <v>1233</v>
      </c>
    </row>
    <row r="10759" spans="1:7">
      <c r="A10759" s="2">
        <v>44088</v>
      </c>
      <c r="B10759" s="2">
        <f t="shared" si="336"/>
        <v>44104</v>
      </c>
      <c r="C10759" s="3">
        <f t="shared" si="337"/>
        <v>1</v>
      </c>
      <c r="D10759" t="s">
        <v>34</v>
      </c>
      <c r="E10759">
        <v>20</v>
      </c>
      <c r="F10759">
        <v>50871</v>
      </c>
      <c r="G10759">
        <v>546</v>
      </c>
    </row>
    <row r="10760" spans="1:7">
      <c r="A10760" s="2">
        <v>44088</v>
      </c>
      <c r="B10760" s="2">
        <f t="shared" si="336"/>
        <v>44104</v>
      </c>
      <c r="C10760" s="3">
        <f t="shared" si="337"/>
        <v>1</v>
      </c>
      <c r="D10760" t="s">
        <v>28</v>
      </c>
      <c r="E10760">
        <v>21</v>
      </c>
      <c r="F10760">
        <v>61182</v>
      </c>
      <c r="G10760">
        <v>1105</v>
      </c>
    </row>
    <row r="10761" spans="1:7">
      <c r="A10761" s="2">
        <v>44088</v>
      </c>
      <c r="B10761" s="2">
        <f t="shared" si="336"/>
        <v>44104</v>
      </c>
      <c r="C10761" s="3">
        <f t="shared" si="337"/>
        <v>1</v>
      </c>
      <c r="D10761" t="s">
        <v>40</v>
      </c>
      <c r="E10761">
        <v>22</v>
      </c>
      <c r="F10761">
        <v>158882</v>
      </c>
      <c r="G10761">
        <v>5252</v>
      </c>
    </row>
    <row r="10762" spans="1:7">
      <c r="A10762" s="2">
        <v>44088</v>
      </c>
      <c r="B10762" s="2">
        <f t="shared" si="336"/>
        <v>44104</v>
      </c>
      <c r="C10762" s="3">
        <f t="shared" si="337"/>
        <v>1</v>
      </c>
      <c r="D10762" t="s">
        <v>51</v>
      </c>
      <c r="E10762">
        <v>23</v>
      </c>
      <c r="F10762">
        <v>4903</v>
      </c>
      <c r="G10762">
        <v>136</v>
      </c>
    </row>
    <row r="10763" spans="1:7">
      <c r="A10763" s="2">
        <v>44088</v>
      </c>
      <c r="B10763" s="2">
        <f t="shared" si="336"/>
        <v>44104</v>
      </c>
      <c r="C10763" s="3">
        <f t="shared" si="337"/>
        <v>1</v>
      </c>
      <c r="D10763" t="s">
        <v>23</v>
      </c>
      <c r="E10763">
        <v>24</v>
      </c>
      <c r="F10763">
        <v>117147</v>
      </c>
      <c r="G10763">
        <v>3839</v>
      </c>
    </row>
    <row r="10764" spans="1:7">
      <c r="A10764" s="2">
        <v>44088</v>
      </c>
      <c r="B10764" s="2">
        <f t="shared" si="336"/>
        <v>44104</v>
      </c>
      <c r="C10764" s="3">
        <f t="shared" si="337"/>
        <v>1</v>
      </c>
      <c r="D10764" t="s">
        <v>9</v>
      </c>
      <c r="E10764">
        <v>25</v>
      </c>
      <c r="F10764">
        <v>125080</v>
      </c>
      <c r="G10764">
        <v>9219</v>
      </c>
    </row>
    <row r="10765" spans="1:7">
      <c r="A10765" s="2">
        <v>44088</v>
      </c>
      <c r="B10765" s="2">
        <f t="shared" si="336"/>
        <v>44104</v>
      </c>
      <c r="C10765" s="3">
        <f t="shared" si="337"/>
        <v>1</v>
      </c>
      <c r="D10765" t="s">
        <v>42</v>
      </c>
      <c r="E10765">
        <v>26</v>
      </c>
      <c r="F10765">
        <v>124276</v>
      </c>
      <c r="G10765">
        <v>6922</v>
      </c>
    </row>
    <row r="10766" spans="1:7">
      <c r="A10766" s="2">
        <v>44088</v>
      </c>
      <c r="B10766" s="2">
        <f t="shared" si="336"/>
        <v>44104</v>
      </c>
      <c r="C10766" s="3">
        <f t="shared" si="337"/>
        <v>1</v>
      </c>
      <c r="D10766" t="s">
        <v>29</v>
      </c>
      <c r="E10766">
        <v>27</v>
      </c>
      <c r="F10766">
        <v>85001</v>
      </c>
      <c r="G10766">
        <v>1974</v>
      </c>
    </row>
    <row r="10767" spans="1:7">
      <c r="A10767" s="2">
        <v>44088</v>
      </c>
      <c r="B10767" s="2">
        <f t="shared" si="336"/>
        <v>44104</v>
      </c>
      <c r="C10767" s="3">
        <f t="shared" si="337"/>
        <v>1</v>
      </c>
      <c r="D10767" t="s">
        <v>46</v>
      </c>
      <c r="E10767">
        <v>28</v>
      </c>
      <c r="F10767">
        <v>90018</v>
      </c>
      <c r="G10767">
        <v>2706</v>
      </c>
    </row>
    <row r="10768" spans="1:7">
      <c r="A10768" s="2">
        <v>44088</v>
      </c>
      <c r="B10768" s="2">
        <f t="shared" si="336"/>
        <v>44104</v>
      </c>
      <c r="C10768" s="3">
        <f t="shared" si="337"/>
        <v>1</v>
      </c>
      <c r="D10768" t="s">
        <v>35</v>
      </c>
      <c r="E10768">
        <v>29</v>
      </c>
      <c r="F10768">
        <v>106057</v>
      </c>
      <c r="G10768">
        <v>1812</v>
      </c>
    </row>
    <row r="10769" spans="1:7">
      <c r="A10769" s="2">
        <v>44088</v>
      </c>
      <c r="B10769" s="2">
        <f t="shared" si="336"/>
        <v>44104</v>
      </c>
      <c r="C10769" s="3">
        <f t="shared" si="337"/>
        <v>1</v>
      </c>
      <c r="D10769" t="s">
        <v>54</v>
      </c>
      <c r="E10769">
        <v>30</v>
      </c>
      <c r="F10769">
        <v>9164</v>
      </c>
      <c r="G10769">
        <v>139</v>
      </c>
    </row>
    <row r="10770" spans="1:7">
      <c r="A10770" s="2">
        <v>44088</v>
      </c>
      <c r="B10770" s="2">
        <f t="shared" si="336"/>
        <v>44104</v>
      </c>
      <c r="C10770" s="3">
        <f t="shared" si="337"/>
        <v>1</v>
      </c>
      <c r="D10770" t="s">
        <v>12</v>
      </c>
      <c r="E10770">
        <v>31</v>
      </c>
      <c r="F10770">
        <v>38642</v>
      </c>
      <c r="G10770">
        <v>450</v>
      </c>
    </row>
    <row r="10771" spans="1:7">
      <c r="A10771" s="2">
        <v>44088</v>
      </c>
      <c r="B10771" s="2">
        <f t="shared" si="336"/>
        <v>44104</v>
      </c>
      <c r="C10771" s="3">
        <f t="shared" si="337"/>
        <v>1</v>
      </c>
      <c r="D10771" t="s">
        <v>24</v>
      </c>
      <c r="E10771">
        <v>32</v>
      </c>
      <c r="F10771">
        <v>73889</v>
      </c>
      <c r="G10771">
        <v>1456</v>
      </c>
    </row>
    <row r="10772" spans="1:7">
      <c r="A10772" s="2">
        <v>44088</v>
      </c>
      <c r="B10772" s="2">
        <f t="shared" si="336"/>
        <v>44104</v>
      </c>
      <c r="C10772" s="3">
        <f t="shared" si="337"/>
        <v>1</v>
      </c>
      <c r="D10772" t="s">
        <v>19</v>
      </c>
      <c r="E10772">
        <v>33</v>
      </c>
      <c r="F10772">
        <v>7714</v>
      </c>
      <c r="G10772">
        <v>436</v>
      </c>
    </row>
    <row r="10773" spans="1:7">
      <c r="A10773" s="2">
        <v>44088</v>
      </c>
      <c r="B10773" s="2">
        <f t="shared" si="336"/>
        <v>44104</v>
      </c>
      <c r="C10773" s="3">
        <f t="shared" si="337"/>
        <v>1</v>
      </c>
      <c r="D10773" t="s">
        <v>21</v>
      </c>
      <c r="E10773">
        <v>34</v>
      </c>
      <c r="F10773">
        <v>198757</v>
      </c>
      <c r="G10773">
        <v>16034</v>
      </c>
    </row>
    <row r="10774" spans="1:7">
      <c r="A10774" s="2">
        <v>44088</v>
      </c>
      <c r="B10774" s="2">
        <f t="shared" si="336"/>
        <v>44104</v>
      </c>
      <c r="C10774" s="3">
        <f t="shared" si="337"/>
        <v>1</v>
      </c>
      <c r="D10774" t="s">
        <v>47</v>
      </c>
      <c r="E10774">
        <v>35</v>
      </c>
      <c r="F10774">
        <v>26842</v>
      </c>
      <c r="G10774">
        <v>823</v>
      </c>
    </row>
    <row r="10775" spans="1:7">
      <c r="A10775" s="2">
        <v>44088</v>
      </c>
      <c r="B10775" s="2">
        <f t="shared" si="336"/>
        <v>44104</v>
      </c>
      <c r="C10775" s="3">
        <f t="shared" si="337"/>
        <v>1</v>
      </c>
      <c r="D10775" t="s">
        <v>16</v>
      </c>
      <c r="E10775">
        <v>36</v>
      </c>
      <c r="F10775">
        <v>449658</v>
      </c>
      <c r="G10775">
        <v>32639</v>
      </c>
    </row>
    <row r="10776" spans="1:7">
      <c r="A10776" s="2">
        <v>44088</v>
      </c>
      <c r="B10776" s="2">
        <f t="shared" si="336"/>
        <v>44104</v>
      </c>
      <c r="C10776" s="3">
        <f t="shared" si="337"/>
        <v>1</v>
      </c>
      <c r="D10776" t="s">
        <v>20</v>
      </c>
      <c r="E10776">
        <v>37</v>
      </c>
      <c r="F10776">
        <v>186447</v>
      </c>
      <c r="G10776">
        <v>3094</v>
      </c>
    </row>
    <row r="10777" spans="1:7">
      <c r="A10777" s="2">
        <v>44088</v>
      </c>
      <c r="B10777" s="2">
        <f t="shared" si="336"/>
        <v>44104</v>
      </c>
      <c r="C10777" s="3">
        <f t="shared" si="337"/>
        <v>1</v>
      </c>
      <c r="D10777" t="s">
        <v>48</v>
      </c>
      <c r="E10777">
        <v>38</v>
      </c>
      <c r="F10777">
        <v>15834</v>
      </c>
      <c r="G10777">
        <v>173</v>
      </c>
    </row>
    <row r="10778" spans="1:7">
      <c r="A10778" s="2">
        <v>44088</v>
      </c>
      <c r="B10778" s="2">
        <f t="shared" si="336"/>
        <v>44104</v>
      </c>
      <c r="C10778" s="3">
        <f t="shared" si="337"/>
        <v>1</v>
      </c>
      <c r="D10778" t="s">
        <v>59</v>
      </c>
      <c r="E10778">
        <v>69</v>
      </c>
      <c r="F10778">
        <v>61</v>
      </c>
      <c r="G10778">
        <v>2</v>
      </c>
    </row>
    <row r="10779" spans="1:7">
      <c r="A10779" s="2">
        <v>44088</v>
      </c>
      <c r="B10779" s="2">
        <f t="shared" si="336"/>
        <v>44104</v>
      </c>
      <c r="C10779" s="3">
        <f t="shared" si="337"/>
        <v>1</v>
      </c>
      <c r="D10779" t="s">
        <v>41</v>
      </c>
      <c r="E10779">
        <v>39</v>
      </c>
      <c r="F10779">
        <v>138484</v>
      </c>
      <c r="G10779">
        <v>4419</v>
      </c>
    </row>
    <row r="10780" spans="1:7">
      <c r="A10780" s="2">
        <v>44088</v>
      </c>
      <c r="B10780" s="2">
        <f t="shared" si="336"/>
        <v>44104</v>
      </c>
      <c r="C10780" s="3">
        <f t="shared" si="337"/>
        <v>1</v>
      </c>
      <c r="D10780" t="s">
        <v>30</v>
      </c>
      <c r="E10780">
        <v>40</v>
      </c>
      <c r="F10780">
        <v>70223</v>
      </c>
      <c r="G10780">
        <v>905</v>
      </c>
    </row>
    <row r="10781" spans="1:7">
      <c r="A10781" s="2">
        <v>44088</v>
      </c>
      <c r="B10781" s="2">
        <f t="shared" si="336"/>
        <v>44104</v>
      </c>
      <c r="C10781" s="3">
        <f t="shared" si="337"/>
        <v>1</v>
      </c>
      <c r="D10781" t="s">
        <v>14</v>
      </c>
      <c r="E10781">
        <v>41</v>
      </c>
      <c r="F10781">
        <v>29488</v>
      </c>
      <c r="G10781">
        <v>511</v>
      </c>
    </row>
    <row r="10782" spans="1:7">
      <c r="A10782" s="2">
        <v>44088</v>
      </c>
      <c r="B10782" s="2">
        <f t="shared" si="336"/>
        <v>44104</v>
      </c>
      <c r="C10782" s="3">
        <f t="shared" si="337"/>
        <v>1</v>
      </c>
      <c r="D10782" t="s">
        <v>31</v>
      </c>
      <c r="E10782">
        <v>42</v>
      </c>
      <c r="F10782">
        <v>150044</v>
      </c>
      <c r="G10782">
        <v>7940</v>
      </c>
    </row>
    <row r="10783" spans="1:7">
      <c r="A10783" s="2">
        <v>44088</v>
      </c>
      <c r="B10783" s="2">
        <f t="shared" si="336"/>
        <v>44104</v>
      </c>
      <c r="C10783" s="3">
        <f t="shared" si="337"/>
        <v>1</v>
      </c>
      <c r="D10783" t="s">
        <v>55</v>
      </c>
      <c r="E10783">
        <v>72</v>
      </c>
      <c r="F10783">
        <v>37750</v>
      </c>
      <c r="G10783">
        <v>542</v>
      </c>
    </row>
    <row r="10784" spans="1:7">
      <c r="A10784" s="2">
        <v>44088</v>
      </c>
      <c r="B10784" s="2">
        <f t="shared" si="336"/>
        <v>44104</v>
      </c>
      <c r="C10784" s="3">
        <f t="shared" si="337"/>
        <v>1</v>
      </c>
      <c r="D10784" t="s">
        <v>17</v>
      </c>
      <c r="E10784">
        <v>44</v>
      </c>
      <c r="F10784">
        <v>23130</v>
      </c>
      <c r="G10784">
        <v>1075</v>
      </c>
    </row>
    <row r="10785" spans="1:7">
      <c r="A10785" s="2">
        <v>44088</v>
      </c>
      <c r="B10785" s="2">
        <f t="shared" si="336"/>
        <v>44104</v>
      </c>
      <c r="C10785" s="3">
        <f t="shared" si="337"/>
        <v>1</v>
      </c>
      <c r="D10785" t="s">
        <v>32</v>
      </c>
      <c r="E10785">
        <v>45</v>
      </c>
      <c r="F10785">
        <v>132680</v>
      </c>
      <c r="G10785">
        <v>3077</v>
      </c>
    </row>
    <row r="10786" spans="1:7">
      <c r="A10786" s="2">
        <v>44088</v>
      </c>
      <c r="B10786" s="2">
        <f t="shared" si="336"/>
        <v>44104</v>
      </c>
      <c r="C10786" s="3">
        <f t="shared" si="337"/>
        <v>1</v>
      </c>
      <c r="D10786" t="s">
        <v>43</v>
      </c>
      <c r="E10786">
        <v>46</v>
      </c>
      <c r="F10786">
        <v>16801</v>
      </c>
      <c r="G10786">
        <v>184</v>
      </c>
    </row>
    <row r="10787" spans="1:7">
      <c r="A10787" s="2">
        <v>44088</v>
      </c>
      <c r="B10787" s="2">
        <f t="shared" si="336"/>
        <v>44104</v>
      </c>
      <c r="C10787" s="3">
        <f t="shared" si="337"/>
        <v>1</v>
      </c>
      <c r="D10787" t="s">
        <v>25</v>
      </c>
      <c r="E10787">
        <v>47</v>
      </c>
      <c r="F10787">
        <v>171498</v>
      </c>
      <c r="G10787">
        <v>2073</v>
      </c>
    </row>
    <row r="10788" spans="1:7">
      <c r="A10788" s="2">
        <v>44088</v>
      </c>
      <c r="B10788" s="2">
        <f t="shared" si="336"/>
        <v>44104</v>
      </c>
      <c r="C10788" s="3">
        <f t="shared" si="337"/>
        <v>1</v>
      </c>
      <c r="D10788" t="s">
        <v>11</v>
      </c>
      <c r="E10788">
        <v>48</v>
      </c>
      <c r="F10788">
        <v>694547</v>
      </c>
      <c r="G10788">
        <v>14508</v>
      </c>
    </row>
    <row r="10789" spans="1:7">
      <c r="A10789" s="2">
        <v>44088</v>
      </c>
      <c r="B10789" s="2">
        <f t="shared" si="336"/>
        <v>44104</v>
      </c>
      <c r="C10789" s="3">
        <f t="shared" si="337"/>
        <v>1</v>
      </c>
      <c r="D10789" t="s">
        <v>13</v>
      </c>
      <c r="E10789">
        <v>49</v>
      </c>
      <c r="F10789">
        <v>58451</v>
      </c>
      <c r="G10789">
        <v>436</v>
      </c>
    </row>
    <row r="10790" spans="1:7">
      <c r="A10790" s="2">
        <v>44088</v>
      </c>
      <c r="B10790" s="2">
        <f t="shared" si="336"/>
        <v>44104</v>
      </c>
      <c r="C10790" s="3">
        <f t="shared" si="337"/>
        <v>1</v>
      </c>
      <c r="D10790" t="s">
        <v>36</v>
      </c>
      <c r="E10790">
        <v>50</v>
      </c>
      <c r="F10790">
        <v>1696</v>
      </c>
      <c r="G10790">
        <v>58</v>
      </c>
    </row>
    <row r="10791" spans="1:7">
      <c r="A10791" s="2">
        <v>44088</v>
      </c>
      <c r="B10791" s="2">
        <f t="shared" si="336"/>
        <v>44104</v>
      </c>
      <c r="C10791" s="3">
        <f t="shared" si="337"/>
        <v>1</v>
      </c>
      <c r="D10791" t="s">
        <v>56</v>
      </c>
      <c r="E10791">
        <v>78</v>
      </c>
      <c r="F10791">
        <v>1221</v>
      </c>
      <c r="G10791">
        <v>19</v>
      </c>
    </row>
    <row r="10792" spans="1:7">
      <c r="A10792" s="2">
        <v>44088</v>
      </c>
      <c r="B10792" s="2">
        <f t="shared" si="336"/>
        <v>44104</v>
      </c>
      <c r="C10792" s="3">
        <f t="shared" si="337"/>
        <v>1</v>
      </c>
      <c r="D10792" t="s">
        <v>37</v>
      </c>
      <c r="E10792">
        <v>51</v>
      </c>
      <c r="F10792">
        <v>134571</v>
      </c>
      <c r="G10792">
        <v>2743</v>
      </c>
    </row>
    <row r="10793" spans="1:7">
      <c r="A10793" s="2">
        <v>44088</v>
      </c>
      <c r="B10793" s="2">
        <f t="shared" si="336"/>
        <v>44104</v>
      </c>
      <c r="C10793" s="3">
        <f t="shared" si="337"/>
        <v>1</v>
      </c>
      <c r="D10793" t="s">
        <v>5</v>
      </c>
      <c r="E10793">
        <v>53</v>
      </c>
      <c r="F10793">
        <v>83861</v>
      </c>
      <c r="G10793">
        <v>2095</v>
      </c>
    </row>
    <row r="10794" spans="1:7">
      <c r="A10794" s="2">
        <v>44088</v>
      </c>
      <c r="B10794" s="2">
        <f t="shared" si="336"/>
        <v>44104</v>
      </c>
      <c r="C10794" s="3">
        <f t="shared" si="337"/>
        <v>1</v>
      </c>
      <c r="D10794" t="s">
        <v>58</v>
      </c>
      <c r="E10794">
        <v>54</v>
      </c>
      <c r="F10794">
        <v>12820</v>
      </c>
      <c r="G10794">
        <v>275</v>
      </c>
    </row>
    <row r="10795" spans="1:7">
      <c r="A10795" s="2">
        <v>44088</v>
      </c>
      <c r="B10795" s="2">
        <f t="shared" si="336"/>
        <v>44104</v>
      </c>
      <c r="C10795" s="3">
        <f t="shared" si="337"/>
        <v>1</v>
      </c>
      <c r="D10795" t="s">
        <v>10</v>
      </c>
      <c r="E10795">
        <v>55</v>
      </c>
      <c r="F10795">
        <v>95564</v>
      </c>
      <c r="G10795">
        <v>1219</v>
      </c>
    </row>
    <row r="10796" spans="1:7">
      <c r="A10796" s="2">
        <v>44088</v>
      </c>
      <c r="B10796" s="2">
        <f t="shared" si="336"/>
        <v>44104</v>
      </c>
      <c r="C10796" s="3">
        <f t="shared" si="337"/>
        <v>1</v>
      </c>
      <c r="D10796" t="s">
        <v>49</v>
      </c>
      <c r="E10796">
        <v>56</v>
      </c>
      <c r="F10796">
        <v>4392</v>
      </c>
      <c r="G10796">
        <v>46</v>
      </c>
    </row>
    <row r="10797" spans="1:7">
      <c r="A10797" s="2">
        <v>44089</v>
      </c>
      <c r="B10797" s="2">
        <f t="shared" si="336"/>
        <v>44104</v>
      </c>
      <c r="C10797" s="3">
        <f t="shared" si="337"/>
        <v>1</v>
      </c>
      <c r="D10797" t="s">
        <v>52</v>
      </c>
      <c r="E10797">
        <v>1</v>
      </c>
      <c r="F10797">
        <v>140160</v>
      </c>
      <c r="G10797">
        <v>2387</v>
      </c>
    </row>
    <row r="10798" spans="1:7">
      <c r="A10798" s="2">
        <v>44089</v>
      </c>
      <c r="B10798" s="2">
        <f t="shared" si="336"/>
        <v>44104</v>
      </c>
      <c r="C10798" s="3">
        <f t="shared" si="337"/>
        <v>1</v>
      </c>
      <c r="D10798" t="s">
        <v>50</v>
      </c>
      <c r="E10798">
        <v>2</v>
      </c>
      <c r="F10798">
        <v>7256</v>
      </c>
      <c r="G10798">
        <v>41</v>
      </c>
    </row>
    <row r="10799" spans="1:7">
      <c r="A10799" s="2">
        <v>44089</v>
      </c>
      <c r="B10799" s="2">
        <f t="shared" si="336"/>
        <v>44104</v>
      </c>
      <c r="C10799" s="3">
        <f t="shared" si="337"/>
        <v>1</v>
      </c>
      <c r="D10799" t="s">
        <v>8</v>
      </c>
      <c r="E10799">
        <v>4</v>
      </c>
      <c r="F10799">
        <v>209215</v>
      </c>
      <c r="G10799">
        <v>5346</v>
      </c>
    </row>
    <row r="10800" spans="1:7">
      <c r="A10800" s="2">
        <v>44089</v>
      </c>
      <c r="B10800" s="2">
        <f t="shared" si="336"/>
        <v>44104</v>
      </c>
      <c r="C10800" s="3">
        <f t="shared" si="337"/>
        <v>1</v>
      </c>
      <c r="D10800" t="s">
        <v>44</v>
      </c>
      <c r="E10800">
        <v>5</v>
      </c>
      <c r="F10800">
        <v>71497</v>
      </c>
      <c r="G10800">
        <v>1150</v>
      </c>
    </row>
    <row r="10801" spans="1:7">
      <c r="A10801" s="2">
        <v>44089</v>
      </c>
      <c r="B10801" s="2">
        <f t="shared" si="336"/>
        <v>44104</v>
      </c>
      <c r="C10801" s="3">
        <f t="shared" si="337"/>
        <v>1</v>
      </c>
      <c r="D10801" t="s">
        <v>7</v>
      </c>
      <c r="E10801">
        <v>6</v>
      </c>
      <c r="F10801">
        <v>769917</v>
      </c>
      <c r="G10801">
        <v>14606</v>
      </c>
    </row>
    <row r="10802" spans="1:7">
      <c r="A10802" s="2">
        <v>44089</v>
      </c>
      <c r="B10802" s="2">
        <f t="shared" si="336"/>
        <v>44104</v>
      </c>
      <c r="C10802" s="3">
        <f t="shared" si="337"/>
        <v>1</v>
      </c>
      <c r="D10802" t="s">
        <v>22</v>
      </c>
      <c r="E10802">
        <v>8</v>
      </c>
      <c r="F10802">
        <v>62575</v>
      </c>
      <c r="G10802">
        <v>2006</v>
      </c>
    </row>
    <row r="10803" spans="1:7">
      <c r="A10803" s="2">
        <v>44089</v>
      </c>
      <c r="B10803" s="2">
        <f t="shared" si="336"/>
        <v>44104</v>
      </c>
      <c r="C10803" s="3">
        <f t="shared" si="337"/>
        <v>1</v>
      </c>
      <c r="D10803" t="s">
        <v>38</v>
      </c>
      <c r="E10803">
        <v>9</v>
      </c>
      <c r="F10803">
        <v>55031</v>
      </c>
      <c r="G10803">
        <v>4485</v>
      </c>
    </row>
    <row r="10804" spans="1:7">
      <c r="A10804" s="2">
        <v>44089</v>
      </c>
      <c r="B10804" s="2">
        <f t="shared" si="336"/>
        <v>44104</v>
      </c>
      <c r="C10804" s="3">
        <f t="shared" si="337"/>
        <v>1</v>
      </c>
      <c r="D10804" t="s">
        <v>45</v>
      </c>
      <c r="E10804">
        <v>10</v>
      </c>
      <c r="F10804">
        <v>19137</v>
      </c>
      <c r="G10804">
        <v>618</v>
      </c>
    </row>
    <row r="10805" spans="1:7">
      <c r="A10805" s="2">
        <v>44089</v>
      </c>
      <c r="B10805" s="2">
        <f t="shared" si="336"/>
        <v>44104</v>
      </c>
      <c r="C10805" s="3">
        <f t="shared" si="337"/>
        <v>1</v>
      </c>
      <c r="D10805" t="s">
        <v>33</v>
      </c>
      <c r="E10805">
        <v>11</v>
      </c>
      <c r="F10805">
        <v>14687</v>
      </c>
      <c r="G10805">
        <v>616</v>
      </c>
    </row>
    <row r="10806" spans="1:7">
      <c r="A10806" s="2">
        <v>44089</v>
      </c>
      <c r="B10806" s="2">
        <f t="shared" si="336"/>
        <v>44104</v>
      </c>
      <c r="C10806" s="3">
        <f t="shared" si="337"/>
        <v>1</v>
      </c>
      <c r="D10806" t="s">
        <v>15</v>
      </c>
      <c r="E10806">
        <v>12</v>
      </c>
      <c r="F10806">
        <v>668838</v>
      </c>
      <c r="G10806">
        <v>12786</v>
      </c>
    </row>
    <row r="10807" spans="1:7">
      <c r="A10807" s="2">
        <v>44089</v>
      </c>
      <c r="B10807" s="2">
        <f t="shared" si="336"/>
        <v>44104</v>
      </c>
      <c r="C10807" s="3">
        <f t="shared" si="337"/>
        <v>1</v>
      </c>
      <c r="D10807" t="s">
        <v>18</v>
      </c>
      <c r="E10807">
        <v>13</v>
      </c>
      <c r="F10807">
        <v>280356</v>
      </c>
      <c r="G10807">
        <v>6255</v>
      </c>
    </row>
    <row r="10808" spans="1:7">
      <c r="A10808" s="2">
        <v>44089</v>
      </c>
      <c r="B10808" s="2">
        <f t="shared" si="336"/>
        <v>44104</v>
      </c>
      <c r="C10808" s="3">
        <f t="shared" si="337"/>
        <v>1</v>
      </c>
      <c r="D10808" t="s">
        <v>57</v>
      </c>
      <c r="E10808">
        <v>66</v>
      </c>
      <c r="F10808">
        <v>2935</v>
      </c>
      <c r="G10808">
        <v>29</v>
      </c>
    </row>
    <row r="10809" spans="1:7">
      <c r="A10809" s="2">
        <v>44089</v>
      </c>
      <c r="B10809" s="2">
        <f t="shared" si="336"/>
        <v>44104</v>
      </c>
      <c r="C10809" s="3">
        <f t="shared" si="337"/>
        <v>1</v>
      </c>
      <c r="D10809" t="s">
        <v>26</v>
      </c>
      <c r="E10809">
        <v>15</v>
      </c>
      <c r="F10809">
        <v>10951</v>
      </c>
      <c r="G10809">
        <v>99</v>
      </c>
    </row>
    <row r="10810" spans="1:7">
      <c r="A10810" s="2">
        <v>44089</v>
      </c>
      <c r="B10810" s="2">
        <f t="shared" si="336"/>
        <v>44104</v>
      </c>
      <c r="C10810" s="3">
        <f t="shared" si="337"/>
        <v>1</v>
      </c>
      <c r="D10810" t="s">
        <v>53</v>
      </c>
      <c r="E10810">
        <v>16</v>
      </c>
      <c r="F10810">
        <v>36306</v>
      </c>
      <c r="G10810">
        <v>425</v>
      </c>
    </row>
    <row r="10811" spans="1:7">
      <c r="A10811" s="2">
        <v>44089</v>
      </c>
      <c r="B10811" s="2">
        <f t="shared" si="336"/>
        <v>44104</v>
      </c>
      <c r="C10811" s="3">
        <f t="shared" si="337"/>
        <v>1</v>
      </c>
      <c r="D10811" t="s">
        <v>6</v>
      </c>
      <c r="E10811">
        <v>17</v>
      </c>
      <c r="F10811">
        <v>267380</v>
      </c>
      <c r="G10811">
        <v>8589</v>
      </c>
    </row>
    <row r="10812" spans="1:7">
      <c r="A10812" s="2">
        <v>44089</v>
      </c>
      <c r="B10812" s="2">
        <f t="shared" si="336"/>
        <v>44104</v>
      </c>
      <c r="C10812" s="3">
        <f t="shared" si="337"/>
        <v>1</v>
      </c>
      <c r="D10812" t="s">
        <v>27</v>
      </c>
      <c r="E10812">
        <v>18</v>
      </c>
      <c r="F10812">
        <v>109445</v>
      </c>
      <c r="G10812">
        <v>3460</v>
      </c>
    </row>
    <row r="10813" spans="1:7">
      <c r="A10813" s="2">
        <v>44089</v>
      </c>
      <c r="B10813" s="2">
        <f t="shared" si="336"/>
        <v>44104</v>
      </c>
      <c r="C10813" s="3">
        <f t="shared" si="337"/>
        <v>1</v>
      </c>
      <c r="D10813" t="s">
        <v>39</v>
      </c>
      <c r="E10813">
        <v>19</v>
      </c>
      <c r="F10813">
        <v>75722</v>
      </c>
      <c r="G10813">
        <v>1234</v>
      </c>
    </row>
    <row r="10814" spans="1:7">
      <c r="A10814" s="2">
        <v>44089</v>
      </c>
      <c r="B10814" s="2">
        <f t="shared" si="336"/>
        <v>44104</v>
      </c>
      <c r="C10814" s="3">
        <f t="shared" si="337"/>
        <v>1</v>
      </c>
      <c r="D10814" t="s">
        <v>34</v>
      </c>
      <c r="E10814">
        <v>20</v>
      </c>
      <c r="F10814">
        <v>51006</v>
      </c>
      <c r="G10814">
        <v>555</v>
      </c>
    </row>
    <row r="10815" spans="1:7">
      <c r="A10815" s="2">
        <v>44089</v>
      </c>
      <c r="B10815" s="2">
        <f t="shared" si="336"/>
        <v>44104</v>
      </c>
      <c r="C10815" s="3">
        <f t="shared" si="337"/>
        <v>1</v>
      </c>
      <c r="D10815" t="s">
        <v>28</v>
      </c>
      <c r="E10815">
        <v>21</v>
      </c>
      <c r="F10815">
        <v>61986</v>
      </c>
      <c r="G10815">
        <v>1112</v>
      </c>
    </row>
    <row r="10816" spans="1:7">
      <c r="A10816" s="2">
        <v>44089</v>
      </c>
      <c r="B10816" s="2">
        <f t="shared" si="336"/>
        <v>44104</v>
      </c>
      <c r="C10816" s="3">
        <f t="shared" si="337"/>
        <v>1</v>
      </c>
      <c r="D10816" t="s">
        <v>40</v>
      </c>
      <c r="E10816">
        <v>22</v>
      </c>
      <c r="F10816">
        <v>159253</v>
      </c>
      <c r="G10816">
        <v>5278</v>
      </c>
    </row>
    <row r="10817" spans="1:7">
      <c r="A10817" s="2">
        <v>44089</v>
      </c>
      <c r="B10817" s="2">
        <f t="shared" si="336"/>
        <v>44104</v>
      </c>
      <c r="C10817" s="3">
        <f t="shared" si="337"/>
        <v>1</v>
      </c>
      <c r="D10817" t="s">
        <v>51</v>
      </c>
      <c r="E10817">
        <v>23</v>
      </c>
      <c r="F10817">
        <v>4918</v>
      </c>
      <c r="G10817">
        <v>137</v>
      </c>
    </row>
    <row r="10818" spans="1:7">
      <c r="A10818" s="2">
        <v>44089</v>
      </c>
      <c r="B10818" s="2">
        <f t="shared" si="336"/>
        <v>44104</v>
      </c>
      <c r="C10818" s="3">
        <f t="shared" si="337"/>
        <v>1</v>
      </c>
      <c r="D10818" t="s">
        <v>23</v>
      </c>
      <c r="E10818">
        <v>24</v>
      </c>
      <c r="F10818">
        <v>117745</v>
      </c>
      <c r="G10818">
        <v>3849</v>
      </c>
    </row>
    <row r="10819" spans="1:7">
      <c r="A10819" s="2">
        <v>44089</v>
      </c>
      <c r="B10819" s="2">
        <f t="shared" si="336"/>
        <v>44104</v>
      </c>
      <c r="C10819" s="3">
        <f t="shared" si="337"/>
        <v>1</v>
      </c>
      <c r="D10819" t="s">
        <v>9</v>
      </c>
      <c r="E10819">
        <v>25</v>
      </c>
      <c r="F10819">
        <v>125393</v>
      </c>
      <c r="G10819">
        <v>9225</v>
      </c>
    </row>
    <row r="10820" spans="1:7">
      <c r="A10820" s="2">
        <v>44089</v>
      </c>
      <c r="B10820" s="2">
        <f t="shared" ref="B10820:B10883" si="338">EOMONTH(A10820,0)</f>
        <v>44104</v>
      </c>
      <c r="C10820" s="3">
        <f t="shared" ref="C10820:C10883" si="339">IF(A10820=B10820,0,1)</f>
        <v>1</v>
      </c>
      <c r="D10820" t="s">
        <v>42</v>
      </c>
      <c r="E10820">
        <v>26</v>
      </c>
      <c r="F10820">
        <v>124978</v>
      </c>
      <c r="G10820">
        <v>6933</v>
      </c>
    </row>
    <row r="10821" spans="1:7">
      <c r="A10821" s="2">
        <v>44089</v>
      </c>
      <c r="B10821" s="2">
        <f t="shared" si="338"/>
        <v>44104</v>
      </c>
      <c r="C10821" s="3">
        <f t="shared" si="339"/>
        <v>1</v>
      </c>
      <c r="D10821" t="s">
        <v>29</v>
      </c>
      <c r="E10821">
        <v>27</v>
      </c>
      <c r="F10821">
        <v>85403</v>
      </c>
      <c r="G10821">
        <v>1979</v>
      </c>
    </row>
    <row r="10822" spans="1:7">
      <c r="A10822" s="2">
        <v>44089</v>
      </c>
      <c r="B10822" s="2">
        <f t="shared" si="338"/>
        <v>44104</v>
      </c>
      <c r="C10822" s="3">
        <f t="shared" si="339"/>
        <v>1</v>
      </c>
      <c r="D10822" t="s">
        <v>46</v>
      </c>
      <c r="E10822">
        <v>28</v>
      </c>
      <c r="F10822">
        <v>90523</v>
      </c>
      <c r="G10822">
        <v>2734</v>
      </c>
    </row>
    <row r="10823" spans="1:7">
      <c r="A10823" s="2">
        <v>44089</v>
      </c>
      <c r="B10823" s="2">
        <f t="shared" si="338"/>
        <v>44104</v>
      </c>
      <c r="C10823" s="3">
        <f t="shared" si="339"/>
        <v>1</v>
      </c>
      <c r="D10823" t="s">
        <v>35</v>
      </c>
      <c r="E10823">
        <v>29</v>
      </c>
      <c r="F10823">
        <v>107687</v>
      </c>
      <c r="G10823">
        <v>1830</v>
      </c>
    </row>
    <row r="10824" spans="1:7">
      <c r="A10824" s="2">
        <v>44089</v>
      </c>
      <c r="B10824" s="2">
        <f t="shared" si="338"/>
        <v>44104</v>
      </c>
      <c r="C10824" s="3">
        <f t="shared" si="339"/>
        <v>1</v>
      </c>
      <c r="D10824" t="s">
        <v>54</v>
      </c>
      <c r="E10824">
        <v>30</v>
      </c>
      <c r="F10824">
        <v>9281</v>
      </c>
      <c r="G10824">
        <v>141</v>
      </c>
    </row>
    <row r="10825" spans="1:7">
      <c r="A10825" s="2">
        <v>44089</v>
      </c>
      <c r="B10825" s="2">
        <f t="shared" si="338"/>
        <v>44104</v>
      </c>
      <c r="C10825" s="3">
        <f t="shared" si="339"/>
        <v>1</v>
      </c>
      <c r="D10825" t="s">
        <v>12</v>
      </c>
      <c r="E10825">
        <v>31</v>
      </c>
      <c r="F10825">
        <v>38970</v>
      </c>
      <c r="G10825">
        <v>451</v>
      </c>
    </row>
    <row r="10826" spans="1:7">
      <c r="A10826" s="2">
        <v>44089</v>
      </c>
      <c r="B10826" s="2">
        <f t="shared" si="338"/>
        <v>44104</v>
      </c>
      <c r="C10826" s="3">
        <f t="shared" si="339"/>
        <v>1</v>
      </c>
      <c r="D10826" t="s">
        <v>24</v>
      </c>
      <c r="E10826">
        <v>32</v>
      </c>
      <c r="F10826">
        <v>74129</v>
      </c>
      <c r="G10826">
        <v>1484</v>
      </c>
    </row>
    <row r="10827" spans="1:7">
      <c r="A10827" s="2">
        <v>44089</v>
      </c>
      <c r="B10827" s="2">
        <f t="shared" si="338"/>
        <v>44104</v>
      </c>
      <c r="C10827" s="3">
        <f t="shared" si="339"/>
        <v>1</v>
      </c>
      <c r="D10827" t="s">
        <v>19</v>
      </c>
      <c r="E10827">
        <v>33</v>
      </c>
      <c r="F10827">
        <v>7748</v>
      </c>
      <c r="G10827">
        <v>438</v>
      </c>
    </row>
    <row r="10828" spans="1:7">
      <c r="A10828" s="2">
        <v>44089</v>
      </c>
      <c r="B10828" s="2">
        <f t="shared" si="338"/>
        <v>44104</v>
      </c>
      <c r="C10828" s="3">
        <f t="shared" si="339"/>
        <v>1</v>
      </c>
      <c r="D10828" t="s">
        <v>21</v>
      </c>
      <c r="E10828">
        <v>34</v>
      </c>
      <c r="F10828">
        <v>199193</v>
      </c>
      <c r="G10828">
        <v>16043</v>
      </c>
    </row>
    <row r="10829" spans="1:7">
      <c r="A10829" s="2">
        <v>44089</v>
      </c>
      <c r="B10829" s="2">
        <f t="shared" si="338"/>
        <v>44104</v>
      </c>
      <c r="C10829" s="3">
        <f t="shared" si="339"/>
        <v>1</v>
      </c>
      <c r="D10829" t="s">
        <v>47</v>
      </c>
      <c r="E10829">
        <v>35</v>
      </c>
      <c r="F10829">
        <v>26923</v>
      </c>
      <c r="G10829">
        <v>830</v>
      </c>
    </row>
    <row r="10830" spans="1:7">
      <c r="A10830" s="2">
        <v>44089</v>
      </c>
      <c r="B10830" s="2">
        <f t="shared" si="338"/>
        <v>44104</v>
      </c>
      <c r="C10830" s="3">
        <f t="shared" si="339"/>
        <v>1</v>
      </c>
      <c r="D10830" t="s">
        <v>16</v>
      </c>
      <c r="E10830">
        <v>36</v>
      </c>
      <c r="F10830">
        <v>450425</v>
      </c>
      <c r="G10830">
        <v>32655</v>
      </c>
    </row>
    <row r="10831" spans="1:7">
      <c r="A10831" s="2">
        <v>44089</v>
      </c>
      <c r="B10831" s="2">
        <f t="shared" si="338"/>
        <v>44104</v>
      </c>
      <c r="C10831" s="3">
        <f t="shared" si="339"/>
        <v>1</v>
      </c>
      <c r="D10831" t="s">
        <v>20</v>
      </c>
      <c r="E10831">
        <v>37</v>
      </c>
      <c r="F10831">
        <v>187486</v>
      </c>
      <c r="G10831">
        <v>3135</v>
      </c>
    </row>
    <row r="10832" spans="1:7">
      <c r="A10832" s="2">
        <v>44089</v>
      </c>
      <c r="B10832" s="2">
        <f t="shared" si="338"/>
        <v>44104</v>
      </c>
      <c r="C10832" s="3">
        <f t="shared" si="339"/>
        <v>1</v>
      </c>
      <c r="D10832" t="s">
        <v>48</v>
      </c>
      <c r="E10832">
        <v>38</v>
      </c>
      <c r="F10832">
        <v>16067</v>
      </c>
      <c r="G10832">
        <v>175</v>
      </c>
    </row>
    <row r="10833" spans="1:7">
      <c r="A10833" s="2">
        <v>44089</v>
      </c>
      <c r="B10833" s="2">
        <f t="shared" si="338"/>
        <v>44104</v>
      </c>
      <c r="C10833" s="3">
        <f t="shared" si="339"/>
        <v>1</v>
      </c>
      <c r="D10833" t="s">
        <v>59</v>
      </c>
      <c r="E10833">
        <v>69</v>
      </c>
      <c r="F10833">
        <v>61</v>
      </c>
      <c r="G10833">
        <v>2</v>
      </c>
    </row>
    <row r="10834" spans="1:7">
      <c r="A10834" s="2">
        <v>44089</v>
      </c>
      <c r="B10834" s="2">
        <f t="shared" si="338"/>
        <v>44104</v>
      </c>
      <c r="C10834" s="3">
        <f t="shared" si="339"/>
        <v>1</v>
      </c>
      <c r="D10834" t="s">
        <v>41</v>
      </c>
      <c r="E10834">
        <v>39</v>
      </c>
      <c r="F10834">
        <v>139485</v>
      </c>
      <c r="G10834">
        <v>4506</v>
      </c>
    </row>
    <row r="10835" spans="1:7">
      <c r="A10835" s="2">
        <v>44089</v>
      </c>
      <c r="B10835" s="2">
        <f t="shared" si="338"/>
        <v>44104</v>
      </c>
      <c r="C10835" s="3">
        <f t="shared" si="339"/>
        <v>1</v>
      </c>
      <c r="D10835" t="s">
        <v>30</v>
      </c>
      <c r="E10835">
        <v>40</v>
      </c>
      <c r="F10835">
        <v>71314</v>
      </c>
      <c r="G10835">
        <v>912</v>
      </c>
    </row>
    <row r="10836" spans="1:7">
      <c r="A10836" s="2">
        <v>44089</v>
      </c>
      <c r="B10836" s="2">
        <f t="shared" si="338"/>
        <v>44104</v>
      </c>
      <c r="C10836" s="3">
        <f t="shared" si="339"/>
        <v>1</v>
      </c>
      <c r="D10836" t="s">
        <v>14</v>
      </c>
      <c r="E10836">
        <v>41</v>
      </c>
      <c r="F10836">
        <v>29664</v>
      </c>
      <c r="G10836">
        <v>519</v>
      </c>
    </row>
    <row r="10837" spans="1:7">
      <c r="A10837" s="2">
        <v>44089</v>
      </c>
      <c r="B10837" s="2">
        <f t="shared" si="338"/>
        <v>44104</v>
      </c>
      <c r="C10837" s="3">
        <f t="shared" si="339"/>
        <v>1</v>
      </c>
      <c r="D10837" t="s">
        <v>31</v>
      </c>
      <c r="E10837">
        <v>42</v>
      </c>
      <c r="F10837">
        <v>151081</v>
      </c>
      <c r="G10837">
        <v>7945</v>
      </c>
    </row>
    <row r="10838" spans="1:7">
      <c r="A10838" s="2">
        <v>44089</v>
      </c>
      <c r="B10838" s="2">
        <f t="shared" si="338"/>
        <v>44104</v>
      </c>
      <c r="C10838" s="3">
        <f t="shared" si="339"/>
        <v>1</v>
      </c>
      <c r="D10838" t="s">
        <v>55</v>
      </c>
      <c r="E10838">
        <v>72</v>
      </c>
      <c r="F10838">
        <v>38172</v>
      </c>
      <c r="G10838">
        <v>551</v>
      </c>
    </row>
    <row r="10839" spans="1:7">
      <c r="A10839" s="2">
        <v>44089</v>
      </c>
      <c r="B10839" s="2">
        <f t="shared" si="338"/>
        <v>44104</v>
      </c>
      <c r="C10839" s="3">
        <f t="shared" si="339"/>
        <v>1</v>
      </c>
      <c r="D10839" t="s">
        <v>17</v>
      </c>
      <c r="E10839">
        <v>44</v>
      </c>
      <c r="F10839">
        <v>23250</v>
      </c>
      <c r="G10839">
        <v>1078</v>
      </c>
    </row>
    <row r="10840" spans="1:7">
      <c r="A10840" s="2">
        <v>44089</v>
      </c>
      <c r="B10840" s="2">
        <f t="shared" si="338"/>
        <v>44104</v>
      </c>
      <c r="C10840" s="3">
        <f t="shared" si="339"/>
        <v>1</v>
      </c>
      <c r="D10840" t="s">
        <v>32</v>
      </c>
      <c r="E10840">
        <v>45</v>
      </c>
      <c r="F10840">
        <v>133470</v>
      </c>
      <c r="G10840">
        <v>3098</v>
      </c>
    </row>
    <row r="10841" spans="1:7">
      <c r="A10841" s="2">
        <v>44089</v>
      </c>
      <c r="B10841" s="2">
        <f t="shared" si="338"/>
        <v>44104</v>
      </c>
      <c r="C10841" s="3">
        <f t="shared" si="339"/>
        <v>1</v>
      </c>
      <c r="D10841" t="s">
        <v>43</v>
      </c>
      <c r="E10841">
        <v>46</v>
      </c>
      <c r="F10841">
        <v>16994</v>
      </c>
      <c r="G10841">
        <v>184</v>
      </c>
    </row>
    <row r="10842" spans="1:7">
      <c r="A10842" s="2">
        <v>44089</v>
      </c>
      <c r="B10842" s="2">
        <f t="shared" si="338"/>
        <v>44104</v>
      </c>
      <c r="C10842" s="3">
        <f t="shared" si="339"/>
        <v>1</v>
      </c>
      <c r="D10842" t="s">
        <v>25</v>
      </c>
      <c r="E10842">
        <v>47</v>
      </c>
      <c r="F10842">
        <v>172692</v>
      </c>
      <c r="G10842">
        <v>2102</v>
      </c>
    </row>
    <row r="10843" spans="1:7">
      <c r="A10843" s="2">
        <v>44089</v>
      </c>
      <c r="B10843" s="2">
        <f t="shared" si="338"/>
        <v>44104</v>
      </c>
      <c r="C10843" s="3">
        <f t="shared" si="339"/>
        <v>1</v>
      </c>
      <c r="D10843" t="s">
        <v>11</v>
      </c>
      <c r="E10843">
        <v>48</v>
      </c>
      <c r="F10843">
        <v>701509</v>
      </c>
      <c r="G10843">
        <v>14661</v>
      </c>
    </row>
    <row r="10844" spans="1:7">
      <c r="A10844" s="2">
        <v>44089</v>
      </c>
      <c r="B10844" s="2">
        <f t="shared" si="338"/>
        <v>44104</v>
      </c>
      <c r="C10844" s="3">
        <f t="shared" si="339"/>
        <v>1</v>
      </c>
      <c r="D10844" t="s">
        <v>13</v>
      </c>
      <c r="E10844">
        <v>49</v>
      </c>
      <c r="F10844">
        <v>59017</v>
      </c>
      <c r="G10844">
        <v>436</v>
      </c>
    </row>
    <row r="10845" spans="1:7">
      <c r="A10845" s="2">
        <v>44089</v>
      </c>
      <c r="B10845" s="2">
        <f t="shared" si="338"/>
        <v>44104</v>
      </c>
      <c r="C10845" s="3">
        <f t="shared" si="339"/>
        <v>1</v>
      </c>
      <c r="D10845" t="s">
        <v>36</v>
      </c>
      <c r="E10845">
        <v>50</v>
      </c>
      <c r="F10845">
        <v>1702</v>
      </c>
      <c r="G10845">
        <v>58</v>
      </c>
    </row>
    <row r="10846" spans="1:7">
      <c r="A10846" s="2">
        <v>44089</v>
      </c>
      <c r="B10846" s="2">
        <f t="shared" si="338"/>
        <v>44104</v>
      </c>
      <c r="C10846" s="3">
        <f t="shared" si="339"/>
        <v>1</v>
      </c>
      <c r="D10846" t="s">
        <v>56</v>
      </c>
      <c r="E10846">
        <v>78</v>
      </c>
      <c r="F10846">
        <v>1232</v>
      </c>
      <c r="G10846">
        <v>19</v>
      </c>
    </row>
    <row r="10847" spans="1:7">
      <c r="A10847" s="2">
        <v>44089</v>
      </c>
      <c r="B10847" s="2">
        <f t="shared" si="338"/>
        <v>44104</v>
      </c>
      <c r="C10847" s="3">
        <f t="shared" si="339"/>
        <v>1</v>
      </c>
      <c r="D10847" t="s">
        <v>37</v>
      </c>
      <c r="E10847">
        <v>51</v>
      </c>
      <c r="F10847">
        <v>135514</v>
      </c>
      <c r="G10847">
        <v>2839</v>
      </c>
    </row>
    <row r="10848" spans="1:7">
      <c r="A10848" s="2">
        <v>44089</v>
      </c>
      <c r="B10848" s="2">
        <f t="shared" si="338"/>
        <v>44104</v>
      </c>
      <c r="C10848" s="3">
        <f t="shared" si="339"/>
        <v>1</v>
      </c>
      <c r="D10848" t="s">
        <v>5</v>
      </c>
      <c r="E10848">
        <v>53</v>
      </c>
      <c r="F10848">
        <v>84222</v>
      </c>
      <c r="G10848">
        <v>2107</v>
      </c>
    </row>
    <row r="10849" spans="1:7">
      <c r="A10849" s="2">
        <v>44089</v>
      </c>
      <c r="B10849" s="2">
        <f t="shared" si="338"/>
        <v>44104</v>
      </c>
      <c r="C10849" s="3">
        <f t="shared" si="339"/>
        <v>1</v>
      </c>
      <c r="D10849" t="s">
        <v>58</v>
      </c>
      <c r="E10849">
        <v>54</v>
      </c>
      <c r="F10849">
        <v>12976</v>
      </c>
      <c r="G10849">
        <v>280</v>
      </c>
    </row>
    <row r="10850" spans="1:7">
      <c r="A10850" s="2">
        <v>44089</v>
      </c>
      <c r="B10850" s="2">
        <f t="shared" si="338"/>
        <v>44104</v>
      </c>
      <c r="C10850" s="3">
        <f t="shared" si="339"/>
        <v>1</v>
      </c>
      <c r="D10850" t="s">
        <v>10</v>
      </c>
      <c r="E10850">
        <v>55</v>
      </c>
      <c r="F10850">
        <v>97002</v>
      </c>
      <c r="G10850">
        <v>1230</v>
      </c>
    </row>
    <row r="10851" spans="1:7">
      <c r="A10851" s="2">
        <v>44089</v>
      </c>
      <c r="B10851" s="2">
        <f t="shared" si="338"/>
        <v>44104</v>
      </c>
      <c r="C10851" s="3">
        <f t="shared" si="339"/>
        <v>1</v>
      </c>
      <c r="D10851" t="s">
        <v>49</v>
      </c>
      <c r="E10851">
        <v>56</v>
      </c>
      <c r="F10851">
        <v>4438</v>
      </c>
      <c r="G10851">
        <v>46</v>
      </c>
    </row>
    <row r="10852" spans="1:7">
      <c r="A10852" s="2">
        <v>44090</v>
      </c>
      <c r="B10852" s="2">
        <f t="shared" si="338"/>
        <v>44104</v>
      </c>
      <c r="C10852" s="3">
        <f t="shared" si="339"/>
        <v>1</v>
      </c>
      <c r="D10852" t="s">
        <v>52</v>
      </c>
      <c r="E10852">
        <v>1</v>
      </c>
      <c r="F10852">
        <v>141087</v>
      </c>
      <c r="G10852">
        <v>2392</v>
      </c>
    </row>
    <row r="10853" spans="1:7">
      <c r="A10853" s="2">
        <v>44090</v>
      </c>
      <c r="B10853" s="2">
        <f t="shared" si="338"/>
        <v>44104</v>
      </c>
      <c r="C10853" s="3">
        <f t="shared" si="339"/>
        <v>1</v>
      </c>
      <c r="D10853" t="s">
        <v>50</v>
      </c>
      <c r="E10853">
        <v>2</v>
      </c>
      <c r="F10853">
        <v>7308</v>
      </c>
      <c r="G10853">
        <v>41</v>
      </c>
    </row>
    <row r="10854" spans="1:7">
      <c r="A10854" s="2">
        <v>44090</v>
      </c>
      <c r="B10854" s="2">
        <f t="shared" si="338"/>
        <v>44104</v>
      </c>
      <c r="C10854" s="3">
        <f t="shared" si="339"/>
        <v>1</v>
      </c>
      <c r="D10854" t="s">
        <v>8</v>
      </c>
      <c r="E10854">
        <v>4</v>
      </c>
      <c r="F10854">
        <v>209911</v>
      </c>
      <c r="G10854">
        <v>5376</v>
      </c>
    </row>
    <row r="10855" spans="1:7">
      <c r="A10855" s="2">
        <v>44090</v>
      </c>
      <c r="B10855" s="2">
        <f t="shared" si="338"/>
        <v>44104</v>
      </c>
      <c r="C10855" s="3">
        <f t="shared" si="339"/>
        <v>1</v>
      </c>
      <c r="D10855" t="s">
        <v>44</v>
      </c>
      <c r="E10855">
        <v>5</v>
      </c>
      <c r="F10855">
        <v>72219</v>
      </c>
      <c r="G10855">
        <v>1157</v>
      </c>
    </row>
    <row r="10856" spans="1:7">
      <c r="A10856" s="2">
        <v>44090</v>
      </c>
      <c r="B10856" s="2">
        <f t="shared" si="338"/>
        <v>44104</v>
      </c>
      <c r="C10856" s="3">
        <f t="shared" si="339"/>
        <v>1</v>
      </c>
      <c r="D10856" t="s">
        <v>7</v>
      </c>
      <c r="E10856">
        <v>6</v>
      </c>
      <c r="F10856">
        <v>773318</v>
      </c>
      <c r="G10856">
        <v>14716</v>
      </c>
    </row>
    <row r="10857" spans="1:7">
      <c r="A10857" s="2">
        <v>44090</v>
      </c>
      <c r="B10857" s="2">
        <f t="shared" si="338"/>
        <v>44104</v>
      </c>
      <c r="C10857" s="3">
        <f t="shared" si="339"/>
        <v>1</v>
      </c>
      <c r="D10857" t="s">
        <v>22</v>
      </c>
      <c r="E10857">
        <v>8</v>
      </c>
      <c r="F10857">
        <v>63068</v>
      </c>
      <c r="G10857">
        <v>2010</v>
      </c>
    </row>
    <row r="10858" spans="1:7">
      <c r="A10858" s="2">
        <v>44090</v>
      </c>
      <c r="B10858" s="2">
        <f t="shared" si="338"/>
        <v>44104</v>
      </c>
      <c r="C10858" s="3">
        <f t="shared" si="339"/>
        <v>1</v>
      </c>
      <c r="D10858" t="s">
        <v>38</v>
      </c>
      <c r="E10858">
        <v>9</v>
      </c>
      <c r="F10858">
        <v>55166</v>
      </c>
      <c r="G10858">
        <v>4487</v>
      </c>
    </row>
    <row r="10859" spans="1:7">
      <c r="A10859" s="2">
        <v>44090</v>
      </c>
      <c r="B10859" s="2">
        <f t="shared" si="338"/>
        <v>44104</v>
      </c>
      <c r="C10859" s="3">
        <f t="shared" si="339"/>
        <v>1</v>
      </c>
      <c r="D10859" t="s">
        <v>45</v>
      </c>
      <c r="E10859">
        <v>10</v>
      </c>
      <c r="F10859">
        <v>19234</v>
      </c>
      <c r="G10859">
        <v>619</v>
      </c>
    </row>
    <row r="10860" spans="1:7">
      <c r="A10860" s="2">
        <v>44090</v>
      </c>
      <c r="B10860" s="2">
        <f t="shared" si="338"/>
        <v>44104</v>
      </c>
      <c r="C10860" s="3">
        <f t="shared" si="339"/>
        <v>1</v>
      </c>
      <c r="D10860" t="s">
        <v>33</v>
      </c>
      <c r="E10860">
        <v>11</v>
      </c>
      <c r="F10860">
        <v>14743</v>
      </c>
      <c r="G10860">
        <v>617</v>
      </c>
    </row>
    <row r="10861" spans="1:7">
      <c r="A10861" s="2">
        <v>44090</v>
      </c>
      <c r="B10861" s="2">
        <f t="shared" si="338"/>
        <v>44104</v>
      </c>
      <c r="C10861" s="3">
        <f t="shared" si="339"/>
        <v>1</v>
      </c>
      <c r="D10861" t="s">
        <v>15</v>
      </c>
      <c r="E10861">
        <v>12</v>
      </c>
      <c r="F10861">
        <v>671193</v>
      </c>
      <c r="G10861">
        <v>12938</v>
      </c>
    </row>
    <row r="10862" spans="1:7">
      <c r="A10862" s="2">
        <v>44090</v>
      </c>
      <c r="B10862" s="2">
        <f t="shared" si="338"/>
        <v>44104</v>
      </c>
      <c r="C10862" s="3">
        <f t="shared" si="339"/>
        <v>1</v>
      </c>
      <c r="D10862" t="s">
        <v>18</v>
      </c>
      <c r="E10862">
        <v>13</v>
      </c>
      <c r="F10862">
        <v>282363</v>
      </c>
      <c r="G10862">
        <v>6276</v>
      </c>
    </row>
    <row r="10863" spans="1:7">
      <c r="A10863" s="2">
        <v>44090</v>
      </c>
      <c r="B10863" s="2">
        <f t="shared" si="338"/>
        <v>44104</v>
      </c>
      <c r="C10863" s="3">
        <f t="shared" si="339"/>
        <v>1</v>
      </c>
      <c r="D10863" t="s">
        <v>57</v>
      </c>
      <c r="E10863">
        <v>66</v>
      </c>
      <c r="F10863">
        <v>2982</v>
      </c>
      <c r="G10863">
        <v>29</v>
      </c>
    </row>
    <row r="10864" spans="1:7">
      <c r="A10864" s="2">
        <v>44090</v>
      </c>
      <c r="B10864" s="2">
        <f t="shared" si="338"/>
        <v>44104</v>
      </c>
      <c r="C10864" s="3">
        <f t="shared" si="339"/>
        <v>1</v>
      </c>
      <c r="D10864" t="s">
        <v>26</v>
      </c>
      <c r="E10864">
        <v>15</v>
      </c>
      <c r="F10864">
        <v>11052</v>
      </c>
      <c r="G10864">
        <v>102</v>
      </c>
    </row>
    <row r="10865" spans="1:7">
      <c r="A10865" s="2">
        <v>44090</v>
      </c>
      <c r="B10865" s="2">
        <f t="shared" si="338"/>
        <v>44104</v>
      </c>
      <c r="C10865" s="3">
        <f t="shared" si="339"/>
        <v>1</v>
      </c>
      <c r="D10865" t="s">
        <v>53</v>
      </c>
      <c r="E10865">
        <v>16</v>
      </c>
      <c r="F10865">
        <v>36594</v>
      </c>
      <c r="G10865">
        <v>430</v>
      </c>
    </row>
    <row r="10866" spans="1:7">
      <c r="A10866" s="2">
        <v>44090</v>
      </c>
      <c r="B10866" s="2">
        <f t="shared" si="338"/>
        <v>44104</v>
      </c>
      <c r="C10866" s="3">
        <f t="shared" si="339"/>
        <v>1</v>
      </c>
      <c r="D10866" t="s">
        <v>6</v>
      </c>
      <c r="E10866">
        <v>17</v>
      </c>
      <c r="F10866">
        <v>269282</v>
      </c>
      <c r="G10866">
        <v>8622</v>
      </c>
    </row>
    <row r="10867" spans="1:7">
      <c r="A10867" s="2">
        <v>44090</v>
      </c>
      <c r="B10867" s="2">
        <f t="shared" si="338"/>
        <v>44104</v>
      </c>
      <c r="C10867" s="3">
        <f t="shared" si="339"/>
        <v>1</v>
      </c>
      <c r="D10867" t="s">
        <v>27</v>
      </c>
      <c r="E10867">
        <v>18</v>
      </c>
      <c r="F10867">
        <v>110025</v>
      </c>
      <c r="G10867">
        <v>3472</v>
      </c>
    </row>
    <row r="10868" spans="1:7">
      <c r="A10868" s="2">
        <v>44090</v>
      </c>
      <c r="B10868" s="2">
        <f t="shared" si="338"/>
        <v>44104</v>
      </c>
      <c r="C10868" s="3">
        <f t="shared" si="339"/>
        <v>1</v>
      </c>
      <c r="D10868" t="s">
        <v>39</v>
      </c>
      <c r="E10868">
        <v>19</v>
      </c>
      <c r="F10868">
        <v>76680</v>
      </c>
      <c r="G10868">
        <v>1248</v>
      </c>
    </row>
    <row r="10869" spans="1:7">
      <c r="A10869" s="2">
        <v>44090</v>
      </c>
      <c r="B10869" s="2">
        <f t="shared" si="338"/>
        <v>44104</v>
      </c>
      <c r="C10869" s="3">
        <f t="shared" si="339"/>
        <v>1</v>
      </c>
      <c r="D10869" t="s">
        <v>34</v>
      </c>
      <c r="E10869">
        <v>20</v>
      </c>
      <c r="F10869">
        <v>51829</v>
      </c>
      <c r="G10869">
        <v>586</v>
      </c>
    </row>
    <row r="10870" spans="1:7">
      <c r="A10870" s="2">
        <v>44090</v>
      </c>
      <c r="B10870" s="2">
        <f t="shared" si="338"/>
        <v>44104</v>
      </c>
      <c r="C10870" s="3">
        <f t="shared" si="339"/>
        <v>1</v>
      </c>
      <c r="D10870" t="s">
        <v>28</v>
      </c>
      <c r="E10870">
        <v>21</v>
      </c>
      <c r="F10870">
        <v>62723</v>
      </c>
      <c r="G10870">
        <v>1118</v>
      </c>
    </row>
    <row r="10871" spans="1:7">
      <c r="A10871" s="2">
        <v>44090</v>
      </c>
      <c r="B10871" s="2">
        <f t="shared" si="338"/>
        <v>44104</v>
      </c>
      <c r="C10871" s="3">
        <f t="shared" si="339"/>
        <v>1</v>
      </c>
      <c r="D10871" t="s">
        <v>40</v>
      </c>
      <c r="E10871">
        <v>22</v>
      </c>
      <c r="F10871">
        <v>159865</v>
      </c>
      <c r="G10871">
        <v>5294</v>
      </c>
    </row>
    <row r="10872" spans="1:7">
      <c r="A10872" s="2">
        <v>44090</v>
      </c>
      <c r="B10872" s="2">
        <f t="shared" si="338"/>
        <v>44104</v>
      </c>
      <c r="C10872" s="3">
        <f t="shared" si="339"/>
        <v>1</v>
      </c>
      <c r="D10872" t="s">
        <v>51</v>
      </c>
      <c r="E10872">
        <v>23</v>
      </c>
      <c r="F10872">
        <v>4941</v>
      </c>
      <c r="G10872">
        <v>138</v>
      </c>
    </row>
    <row r="10873" spans="1:7">
      <c r="A10873" s="2">
        <v>44090</v>
      </c>
      <c r="B10873" s="2">
        <f t="shared" si="338"/>
        <v>44104</v>
      </c>
      <c r="C10873" s="3">
        <f t="shared" si="339"/>
        <v>1</v>
      </c>
      <c r="D10873" t="s">
        <v>23</v>
      </c>
      <c r="E10873">
        <v>24</v>
      </c>
      <c r="F10873">
        <v>118387</v>
      </c>
      <c r="G10873">
        <v>3855</v>
      </c>
    </row>
    <row r="10874" spans="1:7">
      <c r="A10874" s="2">
        <v>44090</v>
      </c>
      <c r="B10874" s="2">
        <f t="shared" si="338"/>
        <v>44104</v>
      </c>
      <c r="C10874" s="3">
        <f t="shared" si="339"/>
        <v>1</v>
      </c>
      <c r="D10874" t="s">
        <v>9</v>
      </c>
      <c r="E10874">
        <v>25</v>
      </c>
      <c r="F10874">
        <v>125699</v>
      </c>
      <c r="G10874">
        <v>9245</v>
      </c>
    </row>
    <row r="10875" spans="1:7">
      <c r="A10875" s="2">
        <v>44090</v>
      </c>
      <c r="B10875" s="2">
        <f t="shared" si="338"/>
        <v>44104</v>
      </c>
      <c r="C10875" s="3">
        <f t="shared" si="339"/>
        <v>1</v>
      </c>
      <c r="D10875" t="s">
        <v>42</v>
      </c>
      <c r="E10875">
        <v>26</v>
      </c>
      <c r="F10875">
        <v>125782</v>
      </c>
      <c r="G10875">
        <v>6944</v>
      </c>
    </row>
    <row r="10876" spans="1:7">
      <c r="A10876" s="2">
        <v>44090</v>
      </c>
      <c r="B10876" s="2">
        <f t="shared" si="338"/>
        <v>44104</v>
      </c>
      <c r="C10876" s="3">
        <f t="shared" si="339"/>
        <v>1</v>
      </c>
      <c r="D10876" t="s">
        <v>29</v>
      </c>
      <c r="E10876">
        <v>27</v>
      </c>
      <c r="F10876">
        <v>85865</v>
      </c>
      <c r="G10876">
        <v>1985</v>
      </c>
    </row>
    <row r="10877" spans="1:7">
      <c r="A10877" s="2">
        <v>44090</v>
      </c>
      <c r="B10877" s="2">
        <f t="shared" si="338"/>
        <v>44104</v>
      </c>
      <c r="C10877" s="3">
        <f t="shared" si="339"/>
        <v>1</v>
      </c>
      <c r="D10877" t="s">
        <v>46</v>
      </c>
      <c r="E10877">
        <v>28</v>
      </c>
      <c r="F10877">
        <v>91234</v>
      </c>
      <c r="G10877">
        <v>2756</v>
      </c>
    </row>
    <row r="10878" spans="1:7">
      <c r="A10878" s="2">
        <v>44090</v>
      </c>
      <c r="B10878" s="2">
        <f t="shared" si="338"/>
        <v>44104</v>
      </c>
      <c r="C10878" s="3">
        <f t="shared" si="339"/>
        <v>1</v>
      </c>
      <c r="D10878" t="s">
        <v>35</v>
      </c>
      <c r="E10878">
        <v>29</v>
      </c>
      <c r="F10878">
        <v>108997</v>
      </c>
      <c r="G10878">
        <v>1844</v>
      </c>
    </row>
    <row r="10879" spans="1:7">
      <c r="A10879" s="2">
        <v>44090</v>
      </c>
      <c r="B10879" s="2">
        <f t="shared" si="338"/>
        <v>44104</v>
      </c>
      <c r="C10879" s="3">
        <f t="shared" si="339"/>
        <v>1</v>
      </c>
      <c r="D10879" t="s">
        <v>54</v>
      </c>
      <c r="E10879">
        <v>30</v>
      </c>
      <c r="F10879">
        <v>9487</v>
      </c>
      <c r="G10879">
        <v>141</v>
      </c>
    </row>
    <row r="10880" spans="1:7">
      <c r="A10880" s="2">
        <v>44090</v>
      </c>
      <c r="B10880" s="2">
        <f t="shared" si="338"/>
        <v>44104</v>
      </c>
      <c r="C10880" s="3">
        <f t="shared" si="339"/>
        <v>1</v>
      </c>
      <c r="D10880" t="s">
        <v>12</v>
      </c>
      <c r="E10880">
        <v>31</v>
      </c>
      <c r="F10880">
        <v>39419</v>
      </c>
      <c r="G10880">
        <v>455</v>
      </c>
    </row>
    <row r="10881" spans="1:7">
      <c r="A10881" s="2">
        <v>44090</v>
      </c>
      <c r="B10881" s="2">
        <f t="shared" si="338"/>
        <v>44104</v>
      </c>
      <c r="C10881" s="3">
        <f t="shared" si="339"/>
        <v>1</v>
      </c>
      <c r="D10881" t="s">
        <v>24</v>
      </c>
      <c r="E10881">
        <v>32</v>
      </c>
      <c r="F10881">
        <v>74377</v>
      </c>
      <c r="G10881">
        <v>1496</v>
      </c>
    </row>
    <row r="10882" spans="1:7">
      <c r="A10882" s="2">
        <v>44090</v>
      </c>
      <c r="B10882" s="2">
        <f t="shared" si="338"/>
        <v>44104</v>
      </c>
      <c r="C10882" s="3">
        <f t="shared" si="339"/>
        <v>1</v>
      </c>
      <c r="D10882" t="s">
        <v>19</v>
      </c>
      <c r="E10882">
        <v>33</v>
      </c>
      <c r="F10882">
        <v>7780</v>
      </c>
      <c r="G10882">
        <v>438</v>
      </c>
    </row>
    <row r="10883" spans="1:7">
      <c r="A10883" s="2">
        <v>44090</v>
      </c>
      <c r="B10883" s="2">
        <f t="shared" si="338"/>
        <v>44104</v>
      </c>
      <c r="C10883" s="3">
        <f t="shared" si="339"/>
        <v>1</v>
      </c>
      <c r="D10883" t="s">
        <v>21</v>
      </c>
      <c r="E10883">
        <v>34</v>
      </c>
      <c r="F10883">
        <v>199583</v>
      </c>
      <c r="G10883">
        <v>16054</v>
      </c>
    </row>
    <row r="10884" spans="1:7">
      <c r="A10884" s="2">
        <v>44090</v>
      </c>
      <c r="B10884" s="2">
        <f t="shared" ref="B10884:B10947" si="340">EOMONTH(A10884,0)</f>
        <v>44104</v>
      </c>
      <c r="C10884" s="3">
        <f t="shared" ref="C10884:C10947" si="341">IF(A10884=B10884,0,1)</f>
        <v>1</v>
      </c>
      <c r="D10884" t="s">
        <v>47</v>
      </c>
      <c r="E10884">
        <v>35</v>
      </c>
      <c r="F10884">
        <v>27041</v>
      </c>
      <c r="G10884">
        <v>832</v>
      </c>
    </row>
    <row r="10885" spans="1:7">
      <c r="A10885" s="2">
        <v>44090</v>
      </c>
      <c r="B10885" s="2">
        <f t="shared" si="340"/>
        <v>44104</v>
      </c>
      <c r="C10885" s="3">
        <f t="shared" si="341"/>
        <v>1</v>
      </c>
      <c r="D10885" t="s">
        <v>16</v>
      </c>
      <c r="E10885">
        <v>36</v>
      </c>
      <c r="F10885">
        <v>451078</v>
      </c>
      <c r="G10885">
        <v>32662</v>
      </c>
    </row>
    <row r="10886" spans="1:7">
      <c r="A10886" s="2">
        <v>44090</v>
      </c>
      <c r="B10886" s="2">
        <f t="shared" si="340"/>
        <v>44104</v>
      </c>
      <c r="C10886" s="3">
        <f t="shared" si="341"/>
        <v>1</v>
      </c>
      <c r="D10886" t="s">
        <v>20</v>
      </c>
      <c r="E10886">
        <v>37</v>
      </c>
      <c r="F10886">
        <v>188800</v>
      </c>
      <c r="G10886">
        <v>3176</v>
      </c>
    </row>
    <row r="10887" spans="1:7">
      <c r="A10887" s="2">
        <v>44090</v>
      </c>
      <c r="B10887" s="2">
        <f t="shared" si="340"/>
        <v>44104</v>
      </c>
      <c r="C10887" s="3">
        <f t="shared" si="341"/>
        <v>1</v>
      </c>
      <c r="D10887" t="s">
        <v>48</v>
      </c>
      <c r="E10887">
        <v>38</v>
      </c>
      <c r="F10887">
        <v>16336</v>
      </c>
      <c r="G10887">
        <v>180</v>
      </c>
    </row>
    <row r="10888" spans="1:7">
      <c r="A10888" s="2">
        <v>44090</v>
      </c>
      <c r="B10888" s="2">
        <f t="shared" si="340"/>
        <v>44104</v>
      </c>
      <c r="C10888" s="3">
        <f t="shared" si="341"/>
        <v>1</v>
      </c>
      <c r="D10888" t="s">
        <v>59</v>
      </c>
      <c r="E10888">
        <v>69</v>
      </c>
      <c r="F10888">
        <v>61</v>
      </c>
      <c r="G10888">
        <v>2</v>
      </c>
    </row>
    <row r="10889" spans="1:7">
      <c r="A10889" s="2">
        <v>44090</v>
      </c>
      <c r="B10889" s="2">
        <f t="shared" si="340"/>
        <v>44104</v>
      </c>
      <c r="C10889" s="3">
        <f t="shared" si="341"/>
        <v>1</v>
      </c>
      <c r="D10889" t="s">
        <v>41</v>
      </c>
      <c r="E10889">
        <v>39</v>
      </c>
      <c r="F10889">
        <v>140518</v>
      </c>
      <c r="G10889">
        <v>4555</v>
      </c>
    </row>
    <row r="10890" spans="1:7">
      <c r="A10890" s="2">
        <v>44090</v>
      </c>
      <c r="B10890" s="2">
        <f t="shared" si="340"/>
        <v>44104</v>
      </c>
      <c r="C10890" s="3">
        <f t="shared" si="341"/>
        <v>1</v>
      </c>
      <c r="D10890" t="s">
        <v>30</v>
      </c>
      <c r="E10890">
        <v>40</v>
      </c>
      <c r="F10890">
        <v>72284</v>
      </c>
      <c r="G10890">
        <v>924</v>
      </c>
    </row>
    <row r="10891" spans="1:7">
      <c r="A10891" s="2">
        <v>44090</v>
      </c>
      <c r="B10891" s="2">
        <f t="shared" si="340"/>
        <v>44104</v>
      </c>
      <c r="C10891" s="3">
        <f t="shared" si="341"/>
        <v>1</v>
      </c>
      <c r="D10891" t="s">
        <v>14</v>
      </c>
      <c r="E10891">
        <v>41</v>
      </c>
      <c r="F10891">
        <v>29856</v>
      </c>
      <c r="G10891">
        <v>521</v>
      </c>
    </row>
    <row r="10892" spans="1:7">
      <c r="A10892" s="2">
        <v>44090</v>
      </c>
      <c r="B10892" s="2">
        <f t="shared" si="340"/>
        <v>44104</v>
      </c>
      <c r="C10892" s="3">
        <f t="shared" si="341"/>
        <v>1</v>
      </c>
      <c r="D10892" t="s">
        <v>31</v>
      </c>
      <c r="E10892">
        <v>42</v>
      </c>
      <c r="F10892">
        <v>151889</v>
      </c>
      <c r="G10892">
        <v>7963</v>
      </c>
    </row>
    <row r="10893" spans="1:7">
      <c r="A10893" s="2">
        <v>44090</v>
      </c>
      <c r="B10893" s="2">
        <f t="shared" si="340"/>
        <v>44104</v>
      </c>
      <c r="C10893" s="3">
        <f t="shared" si="341"/>
        <v>1</v>
      </c>
      <c r="D10893" t="s">
        <v>55</v>
      </c>
      <c r="E10893">
        <v>72</v>
      </c>
      <c r="F10893">
        <v>38284</v>
      </c>
      <c r="G10893">
        <v>570</v>
      </c>
    </row>
    <row r="10894" spans="1:7">
      <c r="A10894" s="2">
        <v>44090</v>
      </c>
      <c r="B10894" s="2">
        <f t="shared" si="340"/>
        <v>44104</v>
      </c>
      <c r="C10894" s="3">
        <f t="shared" si="341"/>
        <v>1</v>
      </c>
      <c r="D10894" t="s">
        <v>17</v>
      </c>
      <c r="E10894">
        <v>44</v>
      </c>
      <c r="F10894">
        <v>23358</v>
      </c>
      <c r="G10894">
        <v>1081</v>
      </c>
    </row>
    <row r="10895" spans="1:7">
      <c r="A10895" s="2">
        <v>44090</v>
      </c>
      <c r="B10895" s="2">
        <f t="shared" si="340"/>
        <v>44104</v>
      </c>
      <c r="C10895" s="3">
        <f t="shared" si="341"/>
        <v>1</v>
      </c>
      <c r="D10895" t="s">
        <v>32</v>
      </c>
      <c r="E10895">
        <v>45</v>
      </c>
      <c r="F10895">
        <v>134122</v>
      </c>
      <c r="G10895">
        <v>3132</v>
      </c>
    </row>
    <row r="10896" spans="1:7">
      <c r="A10896" s="2">
        <v>44090</v>
      </c>
      <c r="B10896" s="2">
        <f t="shared" si="340"/>
        <v>44104</v>
      </c>
      <c r="C10896" s="3">
        <f t="shared" si="341"/>
        <v>1</v>
      </c>
      <c r="D10896" t="s">
        <v>43</v>
      </c>
      <c r="E10896">
        <v>46</v>
      </c>
      <c r="F10896">
        <v>17291</v>
      </c>
      <c r="G10896">
        <v>192</v>
      </c>
    </row>
    <row r="10897" spans="1:7">
      <c r="A10897" s="2">
        <v>44090</v>
      </c>
      <c r="B10897" s="2">
        <f t="shared" si="340"/>
        <v>44104</v>
      </c>
      <c r="C10897" s="3">
        <f t="shared" si="341"/>
        <v>1</v>
      </c>
      <c r="D10897" t="s">
        <v>25</v>
      </c>
      <c r="E10897">
        <v>47</v>
      </c>
      <c r="F10897">
        <v>174400</v>
      </c>
      <c r="G10897">
        <v>2127</v>
      </c>
    </row>
    <row r="10898" spans="1:7">
      <c r="A10898" s="2">
        <v>44090</v>
      </c>
      <c r="B10898" s="2">
        <f t="shared" si="340"/>
        <v>44104</v>
      </c>
      <c r="C10898" s="3">
        <f t="shared" si="341"/>
        <v>1</v>
      </c>
      <c r="D10898" t="s">
        <v>11</v>
      </c>
      <c r="E10898">
        <v>48</v>
      </c>
      <c r="F10898">
        <v>706034</v>
      </c>
      <c r="G10898">
        <v>14803</v>
      </c>
    </row>
    <row r="10899" spans="1:7">
      <c r="A10899" s="2">
        <v>44090</v>
      </c>
      <c r="B10899" s="2">
        <f t="shared" si="340"/>
        <v>44104</v>
      </c>
      <c r="C10899" s="3">
        <f t="shared" si="341"/>
        <v>1</v>
      </c>
      <c r="D10899" t="s">
        <v>13</v>
      </c>
      <c r="E10899">
        <v>49</v>
      </c>
      <c r="F10899">
        <v>59770</v>
      </c>
      <c r="G10899">
        <v>437</v>
      </c>
    </row>
    <row r="10900" spans="1:7">
      <c r="A10900" s="2">
        <v>44090</v>
      </c>
      <c r="B10900" s="2">
        <f t="shared" si="340"/>
        <v>44104</v>
      </c>
      <c r="C10900" s="3">
        <f t="shared" si="341"/>
        <v>1</v>
      </c>
      <c r="D10900" t="s">
        <v>36</v>
      </c>
      <c r="E10900">
        <v>50</v>
      </c>
      <c r="F10900">
        <v>1702</v>
      </c>
      <c r="G10900">
        <v>58</v>
      </c>
    </row>
    <row r="10901" spans="1:7">
      <c r="A10901" s="2">
        <v>44090</v>
      </c>
      <c r="B10901" s="2">
        <f t="shared" si="340"/>
        <v>44104</v>
      </c>
      <c r="C10901" s="3">
        <f t="shared" si="341"/>
        <v>1</v>
      </c>
      <c r="D10901" t="s">
        <v>56</v>
      </c>
      <c r="E10901">
        <v>78</v>
      </c>
      <c r="F10901">
        <v>1232</v>
      </c>
      <c r="G10901">
        <v>19</v>
      </c>
    </row>
    <row r="10902" spans="1:7">
      <c r="A10902" s="2">
        <v>44090</v>
      </c>
      <c r="B10902" s="2">
        <f t="shared" si="340"/>
        <v>44104</v>
      </c>
      <c r="C10902" s="3">
        <f t="shared" si="341"/>
        <v>1</v>
      </c>
      <c r="D10902" t="s">
        <v>37</v>
      </c>
      <c r="E10902">
        <v>51</v>
      </c>
      <c r="F10902">
        <v>136359</v>
      </c>
      <c r="G10902">
        <v>2884</v>
      </c>
    </row>
    <row r="10903" spans="1:7">
      <c r="A10903" s="2">
        <v>44090</v>
      </c>
      <c r="B10903" s="2">
        <f t="shared" si="340"/>
        <v>44104</v>
      </c>
      <c r="C10903" s="3">
        <f t="shared" si="341"/>
        <v>1</v>
      </c>
      <c r="D10903" t="s">
        <v>5</v>
      </c>
      <c r="E10903">
        <v>53</v>
      </c>
      <c r="F10903">
        <v>84714</v>
      </c>
      <c r="G10903">
        <v>2113</v>
      </c>
    </row>
    <row r="10904" spans="1:7">
      <c r="A10904" s="2">
        <v>44090</v>
      </c>
      <c r="B10904" s="2">
        <f t="shared" si="340"/>
        <v>44104</v>
      </c>
      <c r="C10904" s="3">
        <f t="shared" si="341"/>
        <v>1</v>
      </c>
      <c r="D10904" t="s">
        <v>58</v>
      </c>
      <c r="E10904">
        <v>54</v>
      </c>
      <c r="F10904">
        <v>13196</v>
      </c>
      <c r="G10904">
        <v>290</v>
      </c>
    </row>
    <row r="10905" spans="1:7">
      <c r="A10905" s="2">
        <v>44090</v>
      </c>
      <c r="B10905" s="2">
        <f t="shared" si="340"/>
        <v>44104</v>
      </c>
      <c r="C10905" s="3">
        <f t="shared" si="341"/>
        <v>1</v>
      </c>
      <c r="D10905" t="s">
        <v>10</v>
      </c>
      <c r="E10905">
        <v>55</v>
      </c>
      <c r="F10905">
        <v>98501</v>
      </c>
      <c r="G10905">
        <v>1238</v>
      </c>
    </row>
    <row r="10906" spans="1:7">
      <c r="A10906" s="2">
        <v>44090</v>
      </c>
      <c r="B10906" s="2">
        <f t="shared" si="340"/>
        <v>44104</v>
      </c>
      <c r="C10906" s="3">
        <f t="shared" si="341"/>
        <v>1</v>
      </c>
      <c r="D10906" t="s">
        <v>49</v>
      </c>
      <c r="E10906">
        <v>56</v>
      </c>
      <c r="F10906">
        <v>4566</v>
      </c>
      <c r="G10906">
        <v>46</v>
      </c>
    </row>
    <row r="10907" spans="1:7">
      <c r="A10907" s="2">
        <v>44091</v>
      </c>
      <c r="B10907" s="2">
        <f t="shared" si="340"/>
        <v>44104</v>
      </c>
      <c r="C10907" s="3">
        <f t="shared" si="341"/>
        <v>1</v>
      </c>
      <c r="D10907" t="s">
        <v>52</v>
      </c>
      <c r="E10907">
        <v>1</v>
      </c>
      <c r="F10907">
        <v>141757</v>
      </c>
      <c r="G10907">
        <v>2401</v>
      </c>
    </row>
    <row r="10908" spans="1:7">
      <c r="A10908" s="2">
        <v>44091</v>
      </c>
      <c r="B10908" s="2">
        <f t="shared" si="340"/>
        <v>44104</v>
      </c>
      <c r="C10908" s="3">
        <f t="shared" si="341"/>
        <v>1</v>
      </c>
      <c r="D10908" t="s">
        <v>50</v>
      </c>
      <c r="E10908">
        <v>2</v>
      </c>
      <c r="F10908">
        <v>7413</v>
      </c>
      <c r="G10908">
        <v>41</v>
      </c>
    </row>
    <row r="10909" spans="1:7">
      <c r="A10909" s="2">
        <v>44091</v>
      </c>
      <c r="B10909" s="2">
        <f t="shared" si="340"/>
        <v>44104</v>
      </c>
      <c r="C10909" s="3">
        <f t="shared" si="341"/>
        <v>1</v>
      </c>
      <c r="D10909" t="s">
        <v>8</v>
      </c>
      <c r="E10909">
        <v>4</v>
      </c>
      <c r="F10909">
        <v>211663</v>
      </c>
      <c r="G10909">
        <v>5411</v>
      </c>
    </row>
    <row r="10910" spans="1:7">
      <c r="A10910" s="2">
        <v>44091</v>
      </c>
      <c r="B10910" s="2">
        <f t="shared" si="340"/>
        <v>44104</v>
      </c>
      <c r="C10910" s="3">
        <f t="shared" si="341"/>
        <v>1</v>
      </c>
      <c r="D10910" t="s">
        <v>44</v>
      </c>
      <c r="E10910">
        <v>5</v>
      </c>
      <c r="F10910">
        <v>73211</v>
      </c>
      <c r="G10910">
        <v>1166</v>
      </c>
    </row>
    <row r="10911" spans="1:7">
      <c r="A10911" s="2">
        <v>44091</v>
      </c>
      <c r="B10911" s="2">
        <f t="shared" si="340"/>
        <v>44104</v>
      </c>
      <c r="C10911" s="3">
        <f t="shared" si="341"/>
        <v>1</v>
      </c>
      <c r="D10911" t="s">
        <v>7</v>
      </c>
      <c r="E10911">
        <v>6</v>
      </c>
      <c r="F10911">
        <v>776944</v>
      </c>
      <c r="G10911">
        <v>14807</v>
      </c>
    </row>
    <row r="10912" spans="1:7">
      <c r="A10912" s="2">
        <v>44091</v>
      </c>
      <c r="B10912" s="2">
        <f t="shared" si="340"/>
        <v>44104</v>
      </c>
      <c r="C10912" s="3">
        <f t="shared" si="341"/>
        <v>1</v>
      </c>
      <c r="D10912" t="s">
        <v>22</v>
      </c>
      <c r="E10912">
        <v>8</v>
      </c>
      <c r="F10912">
        <v>63613</v>
      </c>
      <c r="G10912">
        <v>2016</v>
      </c>
    </row>
    <row r="10913" spans="1:7">
      <c r="A10913" s="2">
        <v>44091</v>
      </c>
      <c r="B10913" s="2">
        <f t="shared" si="340"/>
        <v>44104</v>
      </c>
      <c r="C10913" s="3">
        <f t="shared" si="341"/>
        <v>1</v>
      </c>
      <c r="D10913" t="s">
        <v>38</v>
      </c>
      <c r="E10913">
        <v>9</v>
      </c>
      <c r="F10913">
        <v>55386</v>
      </c>
      <c r="G10913">
        <v>4488</v>
      </c>
    </row>
    <row r="10914" spans="1:7">
      <c r="A10914" s="2">
        <v>44091</v>
      </c>
      <c r="B10914" s="2">
        <f t="shared" si="340"/>
        <v>44104</v>
      </c>
      <c r="C10914" s="3">
        <f t="shared" si="341"/>
        <v>1</v>
      </c>
      <c r="D10914" t="s">
        <v>45</v>
      </c>
      <c r="E10914">
        <v>10</v>
      </c>
      <c r="F10914">
        <v>19318</v>
      </c>
      <c r="G10914">
        <v>619</v>
      </c>
    </row>
    <row r="10915" spans="1:7">
      <c r="A10915" s="2">
        <v>44091</v>
      </c>
      <c r="B10915" s="2">
        <f t="shared" si="340"/>
        <v>44104</v>
      </c>
      <c r="C10915" s="3">
        <f t="shared" si="341"/>
        <v>1</v>
      </c>
      <c r="D10915" t="s">
        <v>33</v>
      </c>
      <c r="E10915">
        <v>11</v>
      </c>
      <c r="F10915">
        <v>14790</v>
      </c>
      <c r="G10915">
        <v>619</v>
      </c>
    </row>
    <row r="10916" spans="1:7">
      <c r="A10916" s="2">
        <v>44091</v>
      </c>
      <c r="B10916" s="2">
        <f t="shared" si="340"/>
        <v>44104</v>
      </c>
      <c r="C10916" s="3">
        <f t="shared" si="341"/>
        <v>1</v>
      </c>
      <c r="D10916" t="s">
        <v>15</v>
      </c>
      <c r="E10916">
        <v>12</v>
      </c>
      <c r="F10916">
        <v>674448</v>
      </c>
      <c r="G10916">
        <v>13085</v>
      </c>
    </row>
    <row r="10917" spans="1:7">
      <c r="A10917" s="2">
        <v>44091</v>
      </c>
      <c r="B10917" s="2">
        <f t="shared" si="340"/>
        <v>44104</v>
      </c>
      <c r="C10917" s="3">
        <f t="shared" si="341"/>
        <v>1</v>
      </c>
      <c r="D10917" t="s">
        <v>18</v>
      </c>
      <c r="E10917">
        <v>13</v>
      </c>
      <c r="F10917">
        <v>284219</v>
      </c>
      <c r="G10917">
        <v>6328</v>
      </c>
    </row>
    <row r="10918" spans="1:7">
      <c r="A10918" s="2">
        <v>44091</v>
      </c>
      <c r="B10918" s="2">
        <f t="shared" si="340"/>
        <v>44104</v>
      </c>
      <c r="C10918" s="3">
        <f t="shared" si="341"/>
        <v>1</v>
      </c>
      <c r="D10918" t="s">
        <v>57</v>
      </c>
      <c r="E10918">
        <v>66</v>
      </c>
      <c r="F10918">
        <v>3014</v>
      </c>
      <c r="G10918">
        <v>31</v>
      </c>
    </row>
    <row r="10919" spans="1:7">
      <c r="A10919" s="2">
        <v>44091</v>
      </c>
      <c r="B10919" s="2">
        <f t="shared" si="340"/>
        <v>44104</v>
      </c>
      <c r="C10919" s="3">
        <f t="shared" si="341"/>
        <v>1</v>
      </c>
      <c r="D10919" t="s">
        <v>26</v>
      </c>
      <c r="E10919">
        <v>15</v>
      </c>
      <c r="F10919">
        <v>11211</v>
      </c>
      <c r="G10919">
        <v>106</v>
      </c>
    </row>
    <row r="10920" spans="1:7">
      <c r="A10920" s="2">
        <v>44091</v>
      </c>
      <c r="B10920" s="2">
        <f t="shared" si="340"/>
        <v>44104</v>
      </c>
      <c r="C10920" s="3">
        <f t="shared" si="341"/>
        <v>1</v>
      </c>
      <c r="D10920" t="s">
        <v>53</v>
      </c>
      <c r="E10920">
        <v>16</v>
      </c>
      <c r="F10920">
        <v>36924</v>
      </c>
      <c r="G10920">
        <v>435</v>
      </c>
    </row>
    <row r="10921" spans="1:7">
      <c r="A10921" s="2">
        <v>44091</v>
      </c>
      <c r="B10921" s="2">
        <f t="shared" si="340"/>
        <v>44104</v>
      </c>
      <c r="C10921" s="3">
        <f t="shared" si="341"/>
        <v>1</v>
      </c>
      <c r="D10921" t="s">
        <v>6</v>
      </c>
      <c r="E10921">
        <v>17</v>
      </c>
      <c r="F10921">
        <v>271370</v>
      </c>
      <c r="G10921">
        <v>8643</v>
      </c>
    </row>
    <row r="10922" spans="1:7">
      <c r="A10922" s="2">
        <v>44091</v>
      </c>
      <c r="B10922" s="2">
        <f t="shared" si="340"/>
        <v>44104</v>
      </c>
      <c r="C10922" s="3">
        <f t="shared" si="341"/>
        <v>1</v>
      </c>
      <c r="D10922" t="s">
        <v>27</v>
      </c>
      <c r="E10922">
        <v>18</v>
      </c>
      <c r="F10922">
        <v>110863</v>
      </c>
      <c r="G10922">
        <v>3478</v>
      </c>
    </row>
    <row r="10923" spans="1:7">
      <c r="A10923" s="2">
        <v>44091</v>
      </c>
      <c r="B10923" s="2">
        <f t="shared" si="340"/>
        <v>44104</v>
      </c>
      <c r="C10923" s="3">
        <f t="shared" si="341"/>
        <v>1</v>
      </c>
      <c r="D10923" t="s">
        <v>39</v>
      </c>
      <c r="E10923">
        <v>19</v>
      </c>
      <c r="F10923">
        <v>77865</v>
      </c>
      <c r="G10923">
        <v>1257</v>
      </c>
    </row>
    <row r="10924" spans="1:7">
      <c r="A10924" s="2">
        <v>44091</v>
      </c>
      <c r="B10924" s="2">
        <f t="shared" si="340"/>
        <v>44104</v>
      </c>
      <c r="C10924" s="3">
        <f t="shared" si="341"/>
        <v>1</v>
      </c>
      <c r="D10924" t="s">
        <v>34</v>
      </c>
      <c r="E10924">
        <v>20</v>
      </c>
      <c r="F10924">
        <v>52039</v>
      </c>
      <c r="G10924">
        <v>586</v>
      </c>
    </row>
    <row r="10925" spans="1:7">
      <c r="A10925" s="2">
        <v>44091</v>
      </c>
      <c r="B10925" s="2">
        <f t="shared" si="340"/>
        <v>44104</v>
      </c>
      <c r="C10925" s="3">
        <f t="shared" si="341"/>
        <v>1</v>
      </c>
      <c r="D10925" t="s">
        <v>28</v>
      </c>
      <c r="E10925">
        <v>21</v>
      </c>
      <c r="F10925">
        <v>63412</v>
      </c>
      <c r="G10925">
        <v>1127</v>
      </c>
    </row>
    <row r="10926" spans="1:7">
      <c r="A10926" s="2">
        <v>44091</v>
      </c>
      <c r="B10926" s="2">
        <f t="shared" si="340"/>
        <v>44104</v>
      </c>
      <c r="C10926" s="3">
        <f t="shared" si="341"/>
        <v>1</v>
      </c>
      <c r="D10926" t="s">
        <v>40</v>
      </c>
      <c r="E10926">
        <v>22</v>
      </c>
      <c r="F10926">
        <v>160343</v>
      </c>
      <c r="G10926">
        <v>5311</v>
      </c>
    </row>
    <row r="10927" spans="1:7">
      <c r="A10927" s="2">
        <v>44091</v>
      </c>
      <c r="B10927" s="2">
        <f t="shared" si="340"/>
        <v>44104</v>
      </c>
      <c r="C10927" s="3">
        <f t="shared" si="341"/>
        <v>1</v>
      </c>
      <c r="D10927" t="s">
        <v>51</v>
      </c>
      <c r="E10927">
        <v>23</v>
      </c>
      <c r="F10927">
        <v>4962</v>
      </c>
      <c r="G10927">
        <v>138</v>
      </c>
    </row>
    <row r="10928" spans="1:7">
      <c r="A10928" s="2">
        <v>44091</v>
      </c>
      <c r="B10928" s="2">
        <f t="shared" si="340"/>
        <v>44104</v>
      </c>
      <c r="C10928" s="3">
        <f t="shared" si="341"/>
        <v>1</v>
      </c>
      <c r="D10928" t="s">
        <v>23</v>
      </c>
      <c r="E10928">
        <v>24</v>
      </c>
      <c r="F10928">
        <v>119017</v>
      </c>
      <c r="G10928">
        <v>3861</v>
      </c>
    </row>
    <row r="10929" spans="1:7">
      <c r="A10929" s="2">
        <v>44091</v>
      </c>
      <c r="B10929" s="2">
        <f t="shared" si="340"/>
        <v>44104</v>
      </c>
      <c r="C10929" s="3">
        <f t="shared" si="341"/>
        <v>1</v>
      </c>
      <c r="D10929" t="s">
        <v>9</v>
      </c>
      <c r="E10929">
        <v>25</v>
      </c>
      <c r="F10929">
        <v>126128</v>
      </c>
      <c r="G10929">
        <v>9260</v>
      </c>
    </row>
    <row r="10930" spans="1:7">
      <c r="A10930" s="2">
        <v>44091</v>
      </c>
      <c r="B10930" s="2">
        <f t="shared" si="340"/>
        <v>44104</v>
      </c>
      <c r="C10930" s="3">
        <f t="shared" si="341"/>
        <v>1</v>
      </c>
      <c r="D10930" t="s">
        <v>42</v>
      </c>
      <c r="E10930">
        <v>26</v>
      </c>
      <c r="F10930">
        <v>126794</v>
      </c>
      <c r="G10930">
        <v>6956</v>
      </c>
    </row>
    <row r="10931" spans="1:7">
      <c r="A10931" s="2">
        <v>44091</v>
      </c>
      <c r="B10931" s="2">
        <f t="shared" si="340"/>
        <v>44104</v>
      </c>
      <c r="C10931" s="3">
        <f t="shared" si="341"/>
        <v>1</v>
      </c>
      <c r="D10931" t="s">
        <v>29</v>
      </c>
      <c r="E10931">
        <v>27</v>
      </c>
      <c r="F10931">
        <v>86774</v>
      </c>
      <c r="G10931">
        <v>1994</v>
      </c>
    </row>
    <row r="10932" spans="1:7">
      <c r="A10932" s="2">
        <v>44091</v>
      </c>
      <c r="B10932" s="2">
        <f t="shared" si="340"/>
        <v>44104</v>
      </c>
      <c r="C10932" s="3">
        <f t="shared" si="341"/>
        <v>1</v>
      </c>
      <c r="D10932" t="s">
        <v>46</v>
      </c>
      <c r="E10932">
        <v>28</v>
      </c>
      <c r="F10932">
        <v>91935</v>
      </c>
      <c r="G10932">
        <v>2780</v>
      </c>
    </row>
    <row r="10933" spans="1:7">
      <c r="A10933" s="2">
        <v>44091</v>
      </c>
      <c r="B10933" s="2">
        <f t="shared" si="340"/>
        <v>44104</v>
      </c>
      <c r="C10933" s="3">
        <f t="shared" si="341"/>
        <v>1</v>
      </c>
      <c r="D10933" t="s">
        <v>35</v>
      </c>
      <c r="E10933">
        <v>29</v>
      </c>
      <c r="F10933">
        <v>110554</v>
      </c>
      <c r="G10933">
        <v>1864</v>
      </c>
    </row>
    <row r="10934" spans="1:7">
      <c r="A10934" s="2">
        <v>44091</v>
      </c>
      <c r="B10934" s="2">
        <f t="shared" si="340"/>
        <v>44104</v>
      </c>
      <c r="C10934" s="3">
        <f t="shared" si="341"/>
        <v>1</v>
      </c>
      <c r="D10934" t="s">
        <v>54</v>
      </c>
      <c r="E10934">
        <v>30</v>
      </c>
      <c r="F10934">
        <v>9721</v>
      </c>
      <c r="G10934">
        <v>143</v>
      </c>
    </row>
    <row r="10935" spans="1:7">
      <c r="A10935" s="2">
        <v>44091</v>
      </c>
      <c r="B10935" s="2">
        <f t="shared" si="340"/>
        <v>44104</v>
      </c>
      <c r="C10935" s="3">
        <f t="shared" si="341"/>
        <v>1</v>
      </c>
      <c r="D10935" t="s">
        <v>12</v>
      </c>
      <c r="E10935">
        <v>31</v>
      </c>
      <c r="F10935">
        <v>39921</v>
      </c>
      <c r="G10935">
        <v>457</v>
      </c>
    </row>
    <row r="10936" spans="1:7">
      <c r="A10936" s="2">
        <v>44091</v>
      </c>
      <c r="B10936" s="2">
        <f t="shared" si="340"/>
        <v>44104</v>
      </c>
      <c r="C10936" s="3">
        <f t="shared" si="341"/>
        <v>1</v>
      </c>
      <c r="D10936" t="s">
        <v>24</v>
      </c>
      <c r="E10936">
        <v>32</v>
      </c>
      <c r="F10936">
        <v>74792</v>
      </c>
      <c r="G10936">
        <v>1509</v>
      </c>
    </row>
    <row r="10937" spans="1:7">
      <c r="A10937" s="2">
        <v>44091</v>
      </c>
      <c r="B10937" s="2">
        <f t="shared" si="340"/>
        <v>44104</v>
      </c>
      <c r="C10937" s="3">
        <f t="shared" si="341"/>
        <v>1</v>
      </c>
      <c r="D10937" t="s">
        <v>19</v>
      </c>
      <c r="E10937">
        <v>33</v>
      </c>
      <c r="F10937">
        <v>7814</v>
      </c>
      <c r="G10937">
        <v>438</v>
      </c>
    </row>
    <row r="10938" spans="1:7">
      <c r="A10938" s="2">
        <v>44091</v>
      </c>
      <c r="B10938" s="2">
        <f t="shared" si="340"/>
        <v>44104</v>
      </c>
      <c r="C10938" s="3">
        <f t="shared" si="341"/>
        <v>1</v>
      </c>
      <c r="D10938" t="s">
        <v>21</v>
      </c>
      <c r="E10938">
        <v>34</v>
      </c>
      <c r="F10938">
        <v>200152</v>
      </c>
      <c r="G10938">
        <v>16057</v>
      </c>
    </row>
    <row r="10939" spans="1:7">
      <c r="A10939" s="2">
        <v>44091</v>
      </c>
      <c r="B10939" s="2">
        <f t="shared" si="340"/>
        <v>44104</v>
      </c>
      <c r="C10939" s="3">
        <f t="shared" si="341"/>
        <v>1</v>
      </c>
      <c r="D10939" t="s">
        <v>47</v>
      </c>
      <c r="E10939">
        <v>35</v>
      </c>
      <c r="F10939">
        <v>27199</v>
      </c>
      <c r="G10939">
        <v>836</v>
      </c>
    </row>
    <row r="10940" spans="1:7">
      <c r="A10940" s="2">
        <v>44091</v>
      </c>
      <c r="B10940" s="2">
        <f t="shared" si="340"/>
        <v>44104</v>
      </c>
      <c r="C10940" s="3">
        <f t="shared" si="341"/>
        <v>1</v>
      </c>
      <c r="D10940" t="s">
        <v>16</v>
      </c>
      <c r="E10940">
        <v>36</v>
      </c>
      <c r="F10940">
        <v>451971</v>
      </c>
      <c r="G10940">
        <v>32669</v>
      </c>
    </row>
    <row r="10941" spans="1:7">
      <c r="A10941" s="2">
        <v>44091</v>
      </c>
      <c r="B10941" s="2">
        <f t="shared" si="340"/>
        <v>44104</v>
      </c>
      <c r="C10941" s="3">
        <f t="shared" si="341"/>
        <v>1</v>
      </c>
      <c r="D10941" t="s">
        <v>20</v>
      </c>
      <c r="E10941">
        <v>37</v>
      </c>
      <c r="F10941">
        <v>190307</v>
      </c>
      <c r="G10941">
        <v>3208</v>
      </c>
    </row>
    <row r="10942" spans="1:7">
      <c r="A10942" s="2">
        <v>44091</v>
      </c>
      <c r="B10942" s="2">
        <f t="shared" si="340"/>
        <v>44104</v>
      </c>
      <c r="C10942" s="3">
        <f t="shared" si="341"/>
        <v>1</v>
      </c>
      <c r="D10942" t="s">
        <v>48</v>
      </c>
      <c r="E10942">
        <v>38</v>
      </c>
      <c r="F10942">
        <v>16726</v>
      </c>
      <c r="G10942">
        <v>185</v>
      </c>
    </row>
    <row r="10943" spans="1:7">
      <c r="A10943" s="2">
        <v>44091</v>
      </c>
      <c r="B10943" s="2">
        <f t="shared" si="340"/>
        <v>44104</v>
      </c>
      <c r="C10943" s="3">
        <f t="shared" si="341"/>
        <v>1</v>
      </c>
      <c r="D10943" t="s">
        <v>59</v>
      </c>
      <c r="E10943">
        <v>69</v>
      </c>
      <c r="F10943">
        <v>62</v>
      </c>
      <c r="G10943">
        <v>2</v>
      </c>
    </row>
    <row r="10944" spans="1:7">
      <c r="A10944" s="2">
        <v>44091</v>
      </c>
      <c r="B10944" s="2">
        <f t="shared" si="340"/>
        <v>44104</v>
      </c>
      <c r="C10944" s="3">
        <f t="shared" si="341"/>
        <v>1</v>
      </c>
      <c r="D10944" t="s">
        <v>41</v>
      </c>
      <c r="E10944">
        <v>39</v>
      </c>
      <c r="F10944">
        <v>141585</v>
      </c>
      <c r="G10944">
        <v>4580</v>
      </c>
    </row>
    <row r="10945" spans="1:7">
      <c r="A10945" s="2">
        <v>44091</v>
      </c>
      <c r="B10945" s="2">
        <f t="shared" si="340"/>
        <v>44104</v>
      </c>
      <c r="C10945" s="3">
        <f t="shared" si="341"/>
        <v>1</v>
      </c>
      <c r="D10945" t="s">
        <v>30</v>
      </c>
      <c r="E10945">
        <v>40</v>
      </c>
      <c r="F10945">
        <v>73318</v>
      </c>
      <c r="G10945">
        <v>930</v>
      </c>
    </row>
    <row r="10946" spans="1:7">
      <c r="A10946" s="2">
        <v>44091</v>
      </c>
      <c r="B10946" s="2">
        <f t="shared" si="340"/>
        <v>44104</v>
      </c>
      <c r="C10946" s="3">
        <f t="shared" si="341"/>
        <v>1</v>
      </c>
      <c r="D10946" t="s">
        <v>14</v>
      </c>
      <c r="E10946">
        <v>41</v>
      </c>
      <c r="F10946">
        <v>30068</v>
      </c>
      <c r="G10946">
        <v>521</v>
      </c>
    </row>
    <row r="10947" spans="1:7">
      <c r="A10947" s="2">
        <v>44091</v>
      </c>
      <c r="B10947" s="2">
        <f t="shared" si="340"/>
        <v>44104</v>
      </c>
      <c r="C10947" s="3">
        <f t="shared" si="341"/>
        <v>1</v>
      </c>
      <c r="D10947" t="s">
        <v>31</v>
      </c>
      <c r="E10947">
        <v>42</v>
      </c>
      <c r="F10947">
        <v>152813</v>
      </c>
      <c r="G10947">
        <v>7978</v>
      </c>
    </row>
    <row r="10948" spans="1:7">
      <c r="A10948" s="2">
        <v>44091</v>
      </c>
      <c r="B10948" s="2">
        <f t="shared" ref="B10948:B11011" si="342">EOMONTH(A10948,0)</f>
        <v>44104</v>
      </c>
      <c r="C10948" s="3">
        <f t="shared" ref="C10948:C11011" si="343">IF(A10948=B10948,0,1)</f>
        <v>1</v>
      </c>
      <c r="D10948" t="s">
        <v>55</v>
      </c>
      <c r="E10948">
        <v>72</v>
      </c>
      <c r="F10948">
        <v>38867</v>
      </c>
      <c r="G10948">
        <v>588</v>
      </c>
    </row>
    <row r="10949" spans="1:7">
      <c r="A10949" s="2">
        <v>44091</v>
      </c>
      <c r="B10949" s="2">
        <f t="shared" si="342"/>
        <v>44104</v>
      </c>
      <c r="C10949" s="3">
        <f t="shared" si="343"/>
        <v>1</v>
      </c>
      <c r="D10949" t="s">
        <v>17</v>
      </c>
      <c r="E10949">
        <v>44</v>
      </c>
      <c r="F10949">
        <v>23488</v>
      </c>
      <c r="G10949">
        <v>1085</v>
      </c>
    </row>
    <row r="10950" spans="1:7">
      <c r="A10950" s="2">
        <v>44091</v>
      </c>
      <c r="B10950" s="2">
        <f t="shared" si="342"/>
        <v>44104</v>
      </c>
      <c r="C10950" s="3">
        <f t="shared" si="343"/>
        <v>1</v>
      </c>
      <c r="D10950" t="s">
        <v>32</v>
      </c>
      <c r="E10950">
        <v>45</v>
      </c>
      <c r="F10950">
        <v>135446</v>
      </c>
      <c r="G10950">
        <v>3158</v>
      </c>
    </row>
    <row r="10951" spans="1:7">
      <c r="A10951" s="2">
        <v>44091</v>
      </c>
      <c r="B10951" s="2">
        <f t="shared" si="342"/>
        <v>44104</v>
      </c>
      <c r="C10951" s="3">
        <f t="shared" si="343"/>
        <v>1</v>
      </c>
      <c r="D10951" t="s">
        <v>43</v>
      </c>
      <c r="E10951">
        <v>46</v>
      </c>
      <c r="F10951">
        <v>17686</v>
      </c>
      <c r="G10951">
        <v>193</v>
      </c>
    </row>
    <row r="10952" spans="1:7">
      <c r="A10952" s="2">
        <v>44091</v>
      </c>
      <c r="B10952" s="2">
        <f t="shared" si="342"/>
        <v>44104</v>
      </c>
      <c r="C10952" s="3">
        <f t="shared" si="343"/>
        <v>1</v>
      </c>
      <c r="D10952" t="s">
        <v>25</v>
      </c>
      <c r="E10952">
        <v>47</v>
      </c>
      <c r="F10952">
        <v>175702</v>
      </c>
      <c r="G10952">
        <v>2141</v>
      </c>
    </row>
    <row r="10953" spans="1:7">
      <c r="A10953" s="2">
        <v>44091</v>
      </c>
      <c r="B10953" s="2">
        <f t="shared" si="342"/>
        <v>44104</v>
      </c>
      <c r="C10953" s="3">
        <f t="shared" si="343"/>
        <v>1</v>
      </c>
      <c r="D10953" t="s">
        <v>11</v>
      </c>
      <c r="E10953">
        <v>48</v>
      </c>
      <c r="F10953">
        <v>710423</v>
      </c>
      <c r="G10953">
        <v>14909</v>
      </c>
    </row>
    <row r="10954" spans="1:7">
      <c r="A10954" s="2">
        <v>44091</v>
      </c>
      <c r="B10954" s="2">
        <f t="shared" si="342"/>
        <v>44104</v>
      </c>
      <c r="C10954" s="3">
        <f t="shared" si="343"/>
        <v>1</v>
      </c>
      <c r="D10954" t="s">
        <v>13</v>
      </c>
      <c r="E10954">
        <v>49</v>
      </c>
      <c r="F10954">
        <v>60662</v>
      </c>
      <c r="G10954">
        <v>437</v>
      </c>
    </row>
    <row r="10955" spans="1:7">
      <c r="A10955" s="2">
        <v>44091</v>
      </c>
      <c r="B10955" s="2">
        <f t="shared" si="342"/>
        <v>44104</v>
      </c>
      <c r="C10955" s="3">
        <f t="shared" si="343"/>
        <v>1</v>
      </c>
      <c r="D10955" t="s">
        <v>36</v>
      </c>
      <c r="E10955">
        <v>50</v>
      </c>
      <c r="F10955">
        <v>1705</v>
      </c>
      <c r="G10955">
        <v>58</v>
      </c>
    </row>
    <row r="10956" spans="1:7">
      <c r="A10956" s="2">
        <v>44091</v>
      </c>
      <c r="B10956" s="2">
        <f t="shared" si="342"/>
        <v>44104</v>
      </c>
      <c r="C10956" s="3">
        <f t="shared" si="343"/>
        <v>1</v>
      </c>
      <c r="D10956" t="s">
        <v>56</v>
      </c>
      <c r="E10956">
        <v>78</v>
      </c>
      <c r="F10956">
        <v>1238</v>
      </c>
      <c r="G10956">
        <v>19</v>
      </c>
    </row>
    <row r="10957" spans="1:7">
      <c r="A10957" s="2">
        <v>44091</v>
      </c>
      <c r="B10957" s="2">
        <f t="shared" si="342"/>
        <v>44104</v>
      </c>
      <c r="C10957" s="3">
        <f t="shared" si="343"/>
        <v>1</v>
      </c>
      <c r="D10957" t="s">
        <v>37</v>
      </c>
      <c r="E10957">
        <v>51</v>
      </c>
      <c r="F10957">
        <v>137460</v>
      </c>
      <c r="G10957">
        <v>2920</v>
      </c>
    </row>
    <row r="10958" spans="1:7">
      <c r="A10958" s="2">
        <v>44091</v>
      </c>
      <c r="B10958" s="2">
        <f t="shared" si="342"/>
        <v>44104</v>
      </c>
      <c r="C10958" s="3">
        <f t="shared" si="343"/>
        <v>1</v>
      </c>
      <c r="D10958" t="s">
        <v>5</v>
      </c>
      <c r="E10958">
        <v>53</v>
      </c>
      <c r="F10958">
        <v>85101</v>
      </c>
      <c r="G10958">
        <v>2123</v>
      </c>
    </row>
    <row r="10959" spans="1:7">
      <c r="A10959" s="2">
        <v>44091</v>
      </c>
      <c r="B10959" s="2">
        <f t="shared" si="342"/>
        <v>44104</v>
      </c>
      <c r="C10959" s="3">
        <f t="shared" si="343"/>
        <v>1</v>
      </c>
      <c r="D10959" t="s">
        <v>58</v>
      </c>
      <c r="E10959">
        <v>54</v>
      </c>
      <c r="F10959">
        <v>13430</v>
      </c>
      <c r="G10959">
        <v>294</v>
      </c>
    </row>
    <row r="10960" spans="1:7">
      <c r="A10960" s="2">
        <v>44091</v>
      </c>
      <c r="B10960" s="2">
        <f t="shared" si="342"/>
        <v>44104</v>
      </c>
      <c r="C10960" s="3">
        <f t="shared" si="343"/>
        <v>1</v>
      </c>
      <c r="D10960" t="s">
        <v>10</v>
      </c>
      <c r="E10960">
        <v>55</v>
      </c>
      <c r="F10960">
        <v>100619</v>
      </c>
      <c r="G10960">
        <v>1240</v>
      </c>
    </row>
    <row r="10961" spans="1:7">
      <c r="A10961" s="2">
        <v>44091</v>
      </c>
      <c r="B10961" s="2">
        <f t="shared" si="342"/>
        <v>44104</v>
      </c>
      <c r="C10961" s="3">
        <f t="shared" si="343"/>
        <v>1</v>
      </c>
      <c r="D10961" t="s">
        <v>49</v>
      </c>
      <c r="E10961">
        <v>56</v>
      </c>
      <c r="F10961">
        <v>4652</v>
      </c>
      <c r="G10961">
        <v>49</v>
      </c>
    </row>
    <row r="10962" spans="1:7">
      <c r="A10962" s="2">
        <v>44092</v>
      </c>
      <c r="B10962" s="2">
        <f t="shared" si="342"/>
        <v>44104</v>
      </c>
      <c r="C10962" s="3">
        <f t="shared" si="343"/>
        <v>1</v>
      </c>
      <c r="D10962" t="s">
        <v>52</v>
      </c>
      <c r="E10962">
        <v>1</v>
      </c>
      <c r="F10962">
        <v>142863</v>
      </c>
      <c r="G10962">
        <v>2428</v>
      </c>
    </row>
    <row r="10963" spans="1:7">
      <c r="A10963" s="2">
        <v>44092</v>
      </c>
      <c r="B10963" s="2">
        <f t="shared" si="342"/>
        <v>44104</v>
      </c>
      <c r="C10963" s="3">
        <f t="shared" si="343"/>
        <v>1</v>
      </c>
      <c r="D10963" t="s">
        <v>50</v>
      </c>
      <c r="E10963">
        <v>2</v>
      </c>
      <c r="F10963">
        <v>7528</v>
      </c>
      <c r="G10963">
        <v>42</v>
      </c>
    </row>
    <row r="10964" spans="1:7">
      <c r="A10964" s="2">
        <v>44092</v>
      </c>
      <c r="B10964" s="2">
        <f t="shared" si="342"/>
        <v>44104</v>
      </c>
      <c r="C10964" s="3">
        <f t="shared" si="343"/>
        <v>1</v>
      </c>
      <c r="D10964" t="s">
        <v>8</v>
      </c>
      <c r="E10964">
        <v>4</v>
      </c>
      <c r="F10964">
        <v>213663</v>
      </c>
      <c r="G10964">
        <v>5455</v>
      </c>
    </row>
    <row r="10965" spans="1:7">
      <c r="A10965" s="2">
        <v>44092</v>
      </c>
      <c r="B10965" s="2">
        <f t="shared" si="342"/>
        <v>44104</v>
      </c>
      <c r="C10965" s="3">
        <f t="shared" si="343"/>
        <v>1</v>
      </c>
      <c r="D10965" t="s">
        <v>44</v>
      </c>
      <c r="E10965">
        <v>5</v>
      </c>
      <c r="F10965">
        <v>74082</v>
      </c>
      <c r="G10965">
        <v>1173</v>
      </c>
    </row>
    <row r="10966" spans="1:7">
      <c r="A10966" s="2">
        <v>44092</v>
      </c>
      <c r="B10966" s="2">
        <f t="shared" si="342"/>
        <v>44104</v>
      </c>
      <c r="C10966" s="3">
        <f t="shared" si="343"/>
        <v>1</v>
      </c>
      <c r="D10966" t="s">
        <v>7</v>
      </c>
      <c r="E10966">
        <v>6</v>
      </c>
      <c r="F10966">
        <v>781436</v>
      </c>
      <c r="G10966">
        <v>14912</v>
      </c>
    </row>
    <row r="10967" spans="1:7">
      <c r="A10967" s="2">
        <v>44092</v>
      </c>
      <c r="B10967" s="2">
        <f t="shared" si="342"/>
        <v>44104</v>
      </c>
      <c r="C10967" s="3">
        <f t="shared" si="343"/>
        <v>1</v>
      </c>
      <c r="D10967" t="s">
        <v>22</v>
      </c>
      <c r="E10967">
        <v>8</v>
      </c>
      <c r="F10967">
        <v>64277</v>
      </c>
      <c r="G10967">
        <v>2020</v>
      </c>
    </row>
    <row r="10968" spans="1:7">
      <c r="A10968" s="2">
        <v>44092</v>
      </c>
      <c r="B10968" s="2">
        <f t="shared" si="342"/>
        <v>44104</v>
      </c>
      <c r="C10968" s="3">
        <f t="shared" si="343"/>
        <v>1</v>
      </c>
      <c r="D10968" t="s">
        <v>38</v>
      </c>
      <c r="E10968">
        <v>9</v>
      </c>
      <c r="F10968">
        <v>55527</v>
      </c>
      <c r="G10968">
        <v>4492</v>
      </c>
    </row>
    <row r="10969" spans="1:7">
      <c r="A10969" s="2">
        <v>44092</v>
      </c>
      <c r="B10969" s="2">
        <f t="shared" si="342"/>
        <v>44104</v>
      </c>
      <c r="C10969" s="3">
        <f t="shared" si="343"/>
        <v>1</v>
      </c>
      <c r="D10969" t="s">
        <v>45</v>
      </c>
      <c r="E10969">
        <v>10</v>
      </c>
      <c r="F10969">
        <v>19366</v>
      </c>
      <c r="G10969">
        <v>620</v>
      </c>
    </row>
    <row r="10970" spans="1:7">
      <c r="A10970" s="2">
        <v>44092</v>
      </c>
      <c r="B10970" s="2">
        <f t="shared" si="342"/>
        <v>44104</v>
      </c>
      <c r="C10970" s="3">
        <f t="shared" si="343"/>
        <v>1</v>
      </c>
      <c r="D10970" t="s">
        <v>33</v>
      </c>
      <c r="E10970">
        <v>11</v>
      </c>
      <c r="F10970">
        <v>14852</v>
      </c>
      <c r="G10970">
        <v>619</v>
      </c>
    </row>
    <row r="10971" spans="1:7">
      <c r="A10971" s="2">
        <v>44092</v>
      </c>
      <c r="B10971" s="2">
        <f t="shared" si="342"/>
        <v>44104</v>
      </c>
      <c r="C10971" s="3">
        <f t="shared" si="343"/>
        <v>1</v>
      </c>
      <c r="D10971" t="s">
        <v>15</v>
      </c>
      <c r="E10971">
        <v>12</v>
      </c>
      <c r="F10971">
        <v>677652</v>
      </c>
      <c r="G10971">
        <v>13224</v>
      </c>
    </row>
    <row r="10972" spans="1:7">
      <c r="A10972" s="2">
        <v>44092</v>
      </c>
      <c r="B10972" s="2">
        <f t="shared" si="342"/>
        <v>44104</v>
      </c>
      <c r="C10972" s="3">
        <f t="shared" si="343"/>
        <v>1</v>
      </c>
      <c r="D10972" t="s">
        <v>18</v>
      </c>
      <c r="E10972">
        <v>13</v>
      </c>
      <c r="F10972">
        <v>286170</v>
      </c>
      <c r="G10972">
        <v>6390</v>
      </c>
    </row>
    <row r="10973" spans="1:7">
      <c r="A10973" s="2">
        <v>44092</v>
      </c>
      <c r="B10973" s="2">
        <f t="shared" si="342"/>
        <v>44104</v>
      </c>
      <c r="C10973" s="3">
        <f t="shared" si="343"/>
        <v>1</v>
      </c>
      <c r="D10973" t="s">
        <v>57</v>
      </c>
      <c r="E10973">
        <v>66</v>
      </c>
      <c r="F10973">
        <v>3043</v>
      </c>
      <c r="G10973">
        <v>34</v>
      </c>
    </row>
    <row r="10974" spans="1:7">
      <c r="A10974" s="2">
        <v>44092</v>
      </c>
      <c r="B10974" s="2">
        <f t="shared" si="342"/>
        <v>44104</v>
      </c>
      <c r="C10974" s="3">
        <f t="shared" si="343"/>
        <v>1</v>
      </c>
      <c r="D10974" t="s">
        <v>26</v>
      </c>
      <c r="E10974">
        <v>15</v>
      </c>
      <c r="F10974">
        <v>11348</v>
      </c>
      <c r="G10974">
        <v>119</v>
      </c>
    </row>
    <row r="10975" spans="1:7">
      <c r="A10975" s="2">
        <v>44092</v>
      </c>
      <c r="B10975" s="2">
        <f t="shared" si="342"/>
        <v>44104</v>
      </c>
      <c r="C10975" s="3">
        <f t="shared" si="343"/>
        <v>1</v>
      </c>
      <c r="D10975" t="s">
        <v>53</v>
      </c>
      <c r="E10975">
        <v>16</v>
      </c>
      <c r="F10975">
        <v>37358</v>
      </c>
      <c r="G10975">
        <v>439</v>
      </c>
    </row>
    <row r="10976" spans="1:7">
      <c r="A10976" s="2">
        <v>44092</v>
      </c>
      <c r="B10976" s="2">
        <f t="shared" si="342"/>
        <v>44104</v>
      </c>
      <c r="C10976" s="3">
        <f t="shared" si="343"/>
        <v>1</v>
      </c>
      <c r="D10976" t="s">
        <v>6</v>
      </c>
      <c r="E10976">
        <v>17</v>
      </c>
      <c r="F10976">
        <v>273596</v>
      </c>
      <c r="G10976">
        <v>8666</v>
      </c>
    </row>
    <row r="10977" spans="1:7">
      <c r="A10977" s="2">
        <v>44092</v>
      </c>
      <c r="B10977" s="2">
        <f t="shared" si="342"/>
        <v>44104</v>
      </c>
      <c r="C10977" s="3">
        <f t="shared" si="343"/>
        <v>1</v>
      </c>
      <c r="D10977" t="s">
        <v>27</v>
      </c>
      <c r="E10977">
        <v>18</v>
      </c>
      <c r="F10977">
        <v>111900</v>
      </c>
      <c r="G10977">
        <v>3495</v>
      </c>
    </row>
    <row r="10978" spans="1:7">
      <c r="A10978" s="2">
        <v>44092</v>
      </c>
      <c r="B10978" s="2">
        <f t="shared" si="342"/>
        <v>44104</v>
      </c>
      <c r="C10978" s="3">
        <f t="shared" si="343"/>
        <v>1</v>
      </c>
      <c r="D10978" t="s">
        <v>39</v>
      </c>
      <c r="E10978">
        <v>19</v>
      </c>
      <c r="F10978">
        <v>78839</v>
      </c>
      <c r="G10978">
        <v>1264</v>
      </c>
    </row>
    <row r="10979" spans="1:7">
      <c r="A10979" s="2">
        <v>44092</v>
      </c>
      <c r="B10979" s="2">
        <f t="shared" si="342"/>
        <v>44104</v>
      </c>
      <c r="C10979" s="3">
        <f t="shared" si="343"/>
        <v>1</v>
      </c>
      <c r="D10979" t="s">
        <v>34</v>
      </c>
      <c r="E10979">
        <v>20</v>
      </c>
      <c r="F10979">
        <v>53403</v>
      </c>
      <c r="G10979">
        <v>596</v>
      </c>
    </row>
    <row r="10980" spans="1:7">
      <c r="A10980" s="2">
        <v>44092</v>
      </c>
      <c r="B10980" s="2">
        <f t="shared" si="342"/>
        <v>44104</v>
      </c>
      <c r="C10980" s="3">
        <f t="shared" si="343"/>
        <v>1</v>
      </c>
      <c r="D10980" t="s">
        <v>28</v>
      </c>
      <c r="E10980">
        <v>21</v>
      </c>
      <c r="F10980">
        <v>64155</v>
      </c>
      <c r="G10980">
        <v>1132</v>
      </c>
    </row>
    <row r="10981" spans="1:7">
      <c r="A10981" s="2">
        <v>44092</v>
      </c>
      <c r="B10981" s="2">
        <f t="shared" si="342"/>
        <v>44104</v>
      </c>
      <c r="C10981" s="3">
        <f t="shared" si="343"/>
        <v>1</v>
      </c>
      <c r="D10981" t="s">
        <v>40</v>
      </c>
      <c r="E10981">
        <v>22</v>
      </c>
      <c r="F10981">
        <v>161322</v>
      </c>
      <c r="G10981">
        <v>5340</v>
      </c>
    </row>
    <row r="10982" spans="1:7">
      <c r="A10982" s="2">
        <v>44092</v>
      </c>
      <c r="B10982" s="2">
        <f t="shared" si="342"/>
        <v>44104</v>
      </c>
      <c r="C10982" s="3">
        <f t="shared" si="343"/>
        <v>1</v>
      </c>
      <c r="D10982" t="s">
        <v>51</v>
      </c>
      <c r="E10982">
        <v>23</v>
      </c>
      <c r="F10982">
        <v>5005</v>
      </c>
      <c r="G10982">
        <v>138</v>
      </c>
    </row>
    <row r="10983" spans="1:7">
      <c r="A10983" s="2">
        <v>44092</v>
      </c>
      <c r="B10983" s="2">
        <f t="shared" si="342"/>
        <v>44104</v>
      </c>
      <c r="C10983" s="3">
        <f t="shared" si="343"/>
        <v>1</v>
      </c>
      <c r="D10983" t="s">
        <v>23</v>
      </c>
      <c r="E10983">
        <v>24</v>
      </c>
      <c r="F10983">
        <v>119559</v>
      </c>
      <c r="G10983">
        <v>3869</v>
      </c>
    </row>
    <row r="10984" spans="1:7">
      <c r="A10984" s="2">
        <v>44092</v>
      </c>
      <c r="B10984" s="2">
        <f t="shared" si="342"/>
        <v>44104</v>
      </c>
      <c r="C10984" s="3">
        <f t="shared" si="343"/>
        <v>1</v>
      </c>
      <c r="D10984" t="s">
        <v>9</v>
      </c>
      <c r="E10984">
        <v>25</v>
      </c>
      <c r="F10984">
        <v>126582</v>
      </c>
      <c r="G10984">
        <v>9269</v>
      </c>
    </row>
    <row r="10985" spans="1:7">
      <c r="A10985" s="2">
        <v>44092</v>
      </c>
      <c r="B10985" s="2">
        <f t="shared" si="342"/>
        <v>44104</v>
      </c>
      <c r="C10985" s="3">
        <f t="shared" si="343"/>
        <v>1</v>
      </c>
      <c r="D10985" t="s">
        <v>42</v>
      </c>
      <c r="E10985">
        <v>26</v>
      </c>
      <c r="F10985">
        <v>127558</v>
      </c>
      <c r="G10985">
        <v>6955</v>
      </c>
    </row>
    <row r="10986" spans="1:7">
      <c r="A10986" s="2">
        <v>44092</v>
      </c>
      <c r="B10986" s="2">
        <f t="shared" si="342"/>
        <v>44104</v>
      </c>
      <c r="C10986" s="3">
        <f t="shared" si="343"/>
        <v>1</v>
      </c>
      <c r="D10986" t="s">
        <v>29</v>
      </c>
      <c r="E10986">
        <v>27</v>
      </c>
      <c r="F10986">
        <v>87859</v>
      </c>
      <c r="G10986">
        <v>2002</v>
      </c>
    </row>
    <row r="10987" spans="1:7">
      <c r="A10987" s="2">
        <v>44092</v>
      </c>
      <c r="B10987" s="2">
        <f t="shared" si="342"/>
        <v>44104</v>
      </c>
      <c r="C10987" s="3">
        <f t="shared" si="343"/>
        <v>1</v>
      </c>
      <c r="D10987" t="s">
        <v>46</v>
      </c>
      <c r="E10987">
        <v>28</v>
      </c>
      <c r="F10987">
        <v>92432</v>
      </c>
      <c r="G10987">
        <v>2792</v>
      </c>
    </row>
    <row r="10988" spans="1:7">
      <c r="A10988" s="2">
        <v>44092</v>
      </c>
      <c r="B10988" s="2">
        <f t="shared" si="342"/>
        <v>44104</v>
      </c>
      <c r="C10988" s="3">
        <f t="shared" si="343"/>
        <v>1</v>
      </c>
      <c r="D10988" t="s">
        <v>35</v>
      </c>
      <c r="E10988">
        <v>29</v>
      </c>
      <c r="F10988">
        <v>112547</v>
      </c>
      <c r="G10988">
        <v>1892</v>
      </c>
    </row>
    <row r="10989" spans="1:7">
      <c r="A10989" s="2">
        <v>44092</v>
      </c>
      <c r="B10989" s="2">
        <f t="shared" si="342"/>
        <v>44104</v>
      </c>
      <c r="C10989" s="3">
        <f t="shared" si="343"/>
        <v>1</v>
      </c>
      <c r="D10989" t="s">
        <v>54</v>
      </c>
      <c r="E10989">
        <v>30</v>
      </c>
      <c r="F10989">
        <v>9934</v>
      </c>
      <c r="G10989">
        <v>146</v>
      </c>
    </row>
    <row r="10990" spans="1:7">
      <c r="A10990" s="2">
        <v>44092</v>
      </c>
      <c r="B10990" s="2">
        <f t="shared" si="342"/>
        <v>44104</v>
      </c>
      <c r="C10990" s="3">
        <f t="shared" si="343"/>
        <v>1</v>
      </c>
      <c r="D10990" t="s">
        <v>12</v>
      </c>
      <c r="E10990">
        <v>31</v>
      </c>
      <c r="F10990">
        <v>40387</v>
      </c>
      <c r="G10990">
        <v>457</v>
      </c>
    </row>
    <row r="10991" spans="1:7">
      <c r="A10991" s="2">
        <v>44092</v>
      </c>
      <c r="B10991" s="2">
        <f t="shared" si="342"/>
        <v>44104</v>
      </c>
      <c r="C10991" s="3">
        <f t="shared" si="343"/>
        <v>1</v>
      </c>
      <c r="D10991" t="s">
        <v>24</v>
      </c>
      <c r="E10991">
        <v>32</v>
      </c>
      <c r="F10991">
        <v>75153</v>
      </c>
      <c r="G10991">
        <v>1526</v>
      </c>
    </row>
    <row r="10992" spans="1:7">
      <c r="A10992" s="2">
        <v>44092</v>
      </c>
      <c r="B10992" s="2">
        <f t="shared" si="342"/>
        <v>44104</v>
      </c>
      <c r="C10992" s="3">
        <f t="shared" si="343"/>
        <v>1</v>
      </c>
      <c r="D10992" t="s">
        <v>19</v>
      </c>
      <c r="E10992">
        <v>33</v>
      </c>
      <c r="F10992">
        <v>7861</v>
      </c>
      <c r="G10992">
        <v>438</v>
      </c>
    </row>
    <row r="10993" spans="1:7">
      <c r="A10993" s="2">
        <v>44092</v>
      </c>
      <c r="B10993" s="2">
        <f t="shared" si="342"/>
        <v>44104</v>
      </c>
      <c r="C10993" s="3">
        <f t="shared" si="343"/>
        <v>1</v>
      </c>
      <c r="D10993" t="s">
        <v>21</v>
      </c>
      <c r="E10993">
        <v>34</v>
      </c>
      <c r="F10993">
        <v>200639</v>
      </c>
      <c r="G10993">
        <v>16061</v>
      </c>
    </row>
    <row r="10994" spans="1:7">
      <c r="A10994" s="2">
        <v>44092</v>
      </c>
      <c r="B10994" s="2">
        <f t="shared" si="342"/>
        <v>44104</v>
      </c>
      <c r="C10994" s="3">
        <f t="shared" si="343"/>
        <v>1</v>
      </c>
      <c r="D10994" t="s">
        <v>47</v>
      </c>
      <c r="E10994">
        <v>35</v>
      </c>
      <c r="F10994">
        <v>27350</v>
      </c>
      <c r="G10994">
        <v>841</v>
      </c>
    </row>
    <row r="10995" spans="1:7">
      <c r="A10995" s="2">
        <v>44092</v>
      </c>
      <c r="B10995" s="2">
        <f t="shared" si="342"/>
        <v>44104</v>
      </c>
      <c r="C10995" s="3">
        <f t="shared" si="343"/>
        <v>1</v>
      </c>
      <c r="D10995" t="s">
        <v>16</v>
      </c>
      <c r="E10995">
        <v>36</v>
      </c>
      <c r="F10995">
        <v>452764</v>
      </c>
      <c r="G10995">
        <v>32682</v>
      </c>
    </row>
    <row r="10996" spans="1:7">
      <c r="A10996" s="2">
        <v>44092</v>
      </c>
      <c r="B10996" s="2">
        <f t="shared" si="342"/>
        <v>44104</v>
      </c>
      <c r="C10996" s="3">
        <f t="shared" si="343"/>
        <v>1</v>
      </c>
      <c r="D10996" t="s">
        <v>20</v>
      </c>
      <c r="E10996">
        <v>37</v>
      </c>
      <c r="F10996">
        <v>191672</v>
      </c>
      <c r="G10996">
        <v>3232</v>
      </c>
    </row>
    <row r="10997" spans="1:7">
      <c r="A10997" s="2">
        <v>44092</v>
      </c>
      <c r="B10997" s="2">
        <f t="shared" si="342"/>
        <v>44104</v>
      </c>
      <c r="C10997" s="3">
        <f t="shared" si="343"/>
        <v>1</v>
      </c>
      <c r="D10997" t="s">
        <v>48</v>
      </c>
      <c r="E10997">
        <v>38</v>
      </c>
      <c r="F10997">
        <v>17233</v>
      </c>
      <c r="G10997">
        <v>187</v>
      </c>
    </row>
    <row r="10998" spans="1:7">
      <c r="A10998" s="2">
        <v>44092</v>
      </c>
      <c r="B10998" s="2">
        <f t="shared" si="342"/>
        <v>44104</v>
      </c>
      <c r="C10998" s="3">
        <f t="shared" si="343"/>
        <v>1</v>
      </c>
      <c r="D10998" t="s">
        <v>59</v>
      </c>
      <c r="E10998">
        <v>69</v>
      </c>
      <c r="F10998">
        <v>62</v>
      </c>
      <c r="G10998">
        <v>2</v>
      </c>
    </row>
    <row r="10999" spans="1:7">
      <c r="A10999" s="2">
        <v>44092</v>
      </c>
      <c r="B10999" s="2">
        <f t="shared" si="342"/>
        <v>44104</v>
      </c>
      <c r="C10999" s="3">
        <f t="shared" si="343"/>
        <v>1</v>
      </c>
      <c r="D10999" t="s">
        <v>41</v>
      </c>
      <c r="E10999">
        <v>39</v>
      </c>
      <c r="F10999">
        <v>142596</v>
      </c>
      <c r="G10999">
        <v>4608</v>
      </c>
    </row>
    <row r="11000" spans="1:7">
      <c r="A11000" s="2">
        <v>44092</v>
      </c>
      <c r="B11000" s="2">
        <f t="shared" si="342"/>
        <v>44104</v>
      </c>
      <c r="C11000" s="3">
        <f t="shared" si="343"/>
        <v>1</v>
      </c>
      <c r="D11000" t="s">
        <v>30</v>
      </c>
      <c r="E11000">
        <v>40</v>
      </c>
      <c r="F11000">
        <v>74567</v>
      </c>
      <c r="G11000">
        <v>939</v>
      </c>
    </row>
    <row r="11001" spans="1:7">
      <c r="A11001" s="2">
        <v>44092</v>
      </c>
      <c r="B11001" s="2">
        <f t="shared" si="342"/>
        <v>44104</v>
      </c>
      <c r="C11001" s="3">
        <f t="shared" si="343"/>
        <v>1</v>
      </c>
      <c r="D11001" t="s">
        <v>14</v>
      </c>
      <c r="E11001">
        <v>41</v>
      </c>
      <c r="F11001">
        <v>30351</v>
      </c>
      <c r="G11001">
        <v>524</v>
      </c>
    </row>
    <row r="11002" spans="1:7">
      <c r="A11002" s="2">
        <v>44092</v>
      </c>
      <c r="B11002" s="2">
        <f t="shared" si="342"/>
        <v>44104</v>
      </c>
      <c r="C11002" s="3">
        <f t="shared" si="343"/>
        <v>1</v>
      </c>
      <c r="D11002" t="s">
        <v>31</v>
      </c>
      <c r="E11002">
        <v>42</v>
      </c>
      <c r="F11002">
        <v>153560</v>
      </c>
      <c r="G11002">
        <v>8006</v>
      </c>
    </row>
    <row r="11003" spans="1:7">
      <c r="A11003" s="2">
        <v>44092</v>
      </c>
      <c r="B11003" s="2">
        <f t="shared" si="342"/>
        <v>44104</v>
      </c>
      <c r="C11003" s="3">
        <f t="shared" si="343"/>
        <v>1</v>
      </c>
      <c r="D11003" t="s">
        <v>55</v>
      </c>
      <c r="E11003">
        <v>72</v>
      </c>
      <c r="F11003">
        <v>39684</v>
      </c>
      <c r="G11003">
        <v>599</v>
      </c>
    </row>
    <row r="11004" spans="1:7">
      <c r="A11004" s="2">
        <v>44092</v>
      </c>
      <c r="B11004" s="2">
        <f t="shared" si="342"/>
        <v>44104</v>
      </c>
      <c r="C11004" s="3">
        <f t="shared" si="343"/>
        <v>1</v>
      </c>
      <c r="D11004" t="s">
        <v>17</v>
      </c>
      <c r="E11004">
        <v>44</v>
      </c>
      <c r="F11004">
        <v>23620</v>
      </c>
      <c r="G11004">
        <v>1088</v>
      </c>
    </row>
    <row r="11005" spans="1:7">
      <c r="A11005" s="2">
        <v>44092</v>
      </c>
      <c r="B11005" s="2">
        <f t="shared" si="342"/>
        <v>44104</v>
      </c>
      <c r="C11005" s="3">
        <f t="shared" si="343"/>
        <v>1</v>
      </c>
      <c r="D11005" t="s">
        <v>32</v>
      </c>
      <c r="E11005">
        <v>45</v>
      </c>
      <c r="F11005">
        <v>136318</v>
      </c>
      <c r="G11005">
        <v>3177</v>
      </c>
    </row>
    <row r="11006" spans="1:7">
      <c r="A11006" s="2">
        <v>44092</v>
      </c>
      <c r="B11006" s="2">
        <f t="shared" si="342"/>
        <v>44104</v>
      </c>
      <c r="C11006" s="3">
        <f t="shared" si="343"/>
        <v>1</v>
      </c>
      <c r="D11006" t="s">
        <v>43</v>
      </c>
      <c r="E11006">
        <v>46</v>
      </c>
      <c r="F11006">
        <v>18075</v>
      </c>
      <c r="G11006">
        <v>198</v>
      </c>
    </row>
    <row r="11007" spans="1:7">
      <c r="A11007" s="2">
        <v>44092</v>
      </c>
      <c r="B11007" s="2">
        <f t="shared" si="342"/>
        <v>44104</v>
      </c>
      <c r="C11007" s="3">
        <f t="shared" si="343"/>
        <v>1</v>
      </c>
      <c r="D11007" t="s">
        <v>25</v>
      </c>
      <c r="E11007">
        <v>47</v>
      </c>
      <c r="F11007">
        <v>177707</v>
      </c>
      <c r="G11007">
        <v>2173</v>
      </c>
    </row>
    <row r="11008" spans="1:7">
      <c r="A11008" s="2">
        <v>44092</v>
      </c>
      <c r="B11008" s="2">
        <f t="shared" si="342"/>
        <v>44104</v>
      </c>
      <c r="C11008" s="3">
        <f t="shared" si="343"/>
        <v>1</v>
      </c>
      <c r="D11008" t="s">
        <v>11</v>
      </c>
      <c r="E11008">
        <v>48</v>
      </c>
      <c r="F11008">
        <v>713652</v>
      </c>
      <c r="G11008">
        <v>15037</v>
      </c>
    </row>
    <row r="11009" spans="1:7">
      <c r="A11009" s="2">
        <v>44092</v>
      </c>
      <c r="B11009" s="2">
        <f t="shared" si="342"/>
        <v>44104</v>
      </c>
      <c r="C11009" s="3">
        <f t="shared" si="343"/>
        <v>1</v>
      </c>
      <c r="D11009" t="s">
        <v>13</v>
      </c>
      <c r="E11009">
        <v>49</v>
      </c>
      <c r="F11009">
        <v>61786</v>
      </c>
      <c r="G11009">
        <v>437</v>
      </c>
    </row>
    <row r="11010" spans="1:7">
      <c r="A11010" s="2">
        <v>44092</v>
      </c>
      <c r="B11010" s="2">
        <f t="shared" si="342"/>
        <v>44104</v>
      </c>
      <c r="C11010" s="3">
        <f t="shared" si="343"/>
        <v>1</v>
      </c>
      <c r="D11010" t="s">
        <v>36</v>
      </c>
      <c r="E11010">
        <v>50</v>
      </c>
      <c r="F11010">
        <v>1706</v>
      </c>
      <c r="G11010">
        <v>58</v>
      </c>
    </row>
    <row r="11011" spans="1:7">
      <c r="A11011" s="2">
        <v>44092</v>
      </c>
      <c r="B11011" s="2">
        <f t="shared" si="342"/>
        <v>44104</v>
      </c>
      <c r="C11011" s="3">
        <f t="shared" si="343"/>
        <v>1</v>
      </c>
      <c r="D11011" t="s">
        <v>56</v>
      </c>
      <c r="E11011">
        <v>78</v>
      </c>
      <c r="F11011">
        <v>1257</v>
      </c>
      <c r="G11011">
        <v>19</v>
      </c>
    </row>
    <row r="11012" spans="1:7">
      <c r="A11012" s="2">
        <v>44092</v>
      </c>
      <c r="B11012" s="2">
        <f t="shared" ref="B11012:B11075" si="344">EOMONTH(A11012,0)</f>
        <v>44104</v>
      </c>
      <c r="C11012" s="3">
        <f t="shared" ref="C11012:C11075" si="345">IF(A11012=B11012,0,1)</f>
        <v>1</v>
      </c>
      <c r="D11012" t="s">
        <v>37</v>
      </c>
      <c r="E11012">
        <v>51</v>
      </c>
      <c r="F11012">
        <v>138702</v>
      </c>
      <c r="G11012">
        <v>2949</v>
      </c>
    </row>
    <row r="11013" spans="1:7">
      <c r="A11013" s="2">
        <v>44092</v>
      </c>
      <c r="B11013" s="2">
        <f t="shared" si="344"/>
        <v>44104</v>
      </c>
      <c r="C11013" s="3">
        <f t="shared" si="345"/>
        <v>1</v>
      </c>
      <c r="D11013" t="s">
        <v>5</v>
      </c>
      <c r="E11013">
        <v>53</v>
      </c>
      <c r="F11013">
        <v>85583</v>
      </c>
      <c r="G11013">
        <v>2130</v>
      </c>
    </row>
    <row r="11014" spans="1:7">
      <c r="A11014" s="2">
        <v>44092</v>
      </c>
      <c r="B11014" s="2">
        <f t="shared" si="344"/>
        <v>44104</v>
      </c>
      <c r="C11014" s="3">
        <f t="shared" si="345"/>
        <v>1</v>
      </c>
      <c r="D11014" t="s">
        <v>58</v>
      </c>
      <c r="E11014">
        <v>54</v>
      </c>
      <c r="F11014">
        <v>13683</v>
      </c>
      <c r="G11014">
        <v>297</v>
      </c>
    </row>
    <row r="11015" spans="1:7">
      <c r="A11015" s="2">
        <v>44092</v>
      </c>
      <c r="B11015" s="2">
        <f t="shared" si="344"/>
        <v>44104</v>
      </c>
      <c r="C11015" s="3">
        <f t="shared" si="345"/>
        <v>1</v>
      </c>
      <c r="D11015" t="s">
        <v>10</v>
      </c>
      <c r="E11015">
        <v>55</v>
      </c>
      <c r="F11015">
        <v>103211</v>
      </c>
      <c r="G11015">
        <v>1247</v>
      </c>
    </row>
    <row r="11016" spans="1:7">
      <c r="A11016" s="2">
        <v>44092</v>
      </c>
      <c r="B11016" s="2">
        <f t="shared" si="344"/>
        <v>44104</v>
      </c>
      <c r="C11016" s="3">
        <f t="shared" si="345"/>
        <v>1</v>
      </c>
      <c r="D11016" t="s">
        <v>49</v>
      </c>
      <c r="E11016">
        <v>56</v>
      </c>
      <c r="F11016">
        <v>4747</v>
      </c>
      <c r="G11016">
        <v>49</v>
      </c>
    </row>
    <row r="11017" spans="1:7">
      <c r="A11017" s="2">
        <v>44093</v>
      </c>
      <c r="B11017" s="2">
        <f t="shared" si="344"/>
        <v>44104</v>
      </c>
      <c r="C11017" s="3">
        <f t="shared" si="345"/>
        <v>1</v>
      </c>
      <c r="D11017" t="s">
        <v>52</v>
      </c>
      <c r="E11017">
        <v>1</v>
      </c>
      <c r="F11017">
        <v>144164</v>
      </c>
      <c r="G11017">
        <v>2437</v>
      </c>
    </row>
    <row r="11018" spans="1:7">
      <c r="A11018" s="2">
        <v>44093</v>
      </c>
      <c r="B11018" s="2">
        <f t="shared" si="344"/>
        <v>44104</v>
      </c>
      <c r="C11018" s="3">
        <f t="shared" si="345"/>
        <v>1</v>
      </c>
      <c r="D11018" t="s">
        <v>50</v>
      </c>
      <c r="E11018">
        <v>2</v>
      </c>
      <c r="F11018">
        <v>7613</v>
      </c>
      <c r="G11018">
        <v>42</v>
      </c>
    </row>
    <row r="11019" spans="1:7">
      <c r="A11019" s="2">
        <v>44093</v>
      </c>
      <c r="B11019" s="2">
        <f t="shared" si="344"/>
        <v>44104</v>
      </c>
      <c r="C11019" s="3">
        <f t="shared" si="345"/>
        <v>1</v>
      </c>
      <c r="D11019" t="s">
        <v>8</v>
      </c>
      <c r="E11019">
        <v>4</v>
      </c>
      <c r="F11019">
        <v>213551</v>
      </c>
      <c r="G11019">
        <v>5471</v>
      </c>
    </row>
    <row r="11020" spans="1:7">
      <c r="A11020" s="2">
        <v>44093</v>
      </c>
      <c r="B11020" s="2">
        <f t="shared" si="344"/>
        <v>44104</v>
      </c>
      <c r="C11020" s="3">
        <f t="shared" si="345"/>
        <v>1</v>
      </c>
      <c r="D11020" t="s">
        <v>44</v>
      </c>
      <c r="E11020">
        <v>5</v>
      </c>
      <c r="F11020">
        <v>75160</v>
      </c>
      <c r="G11020">
        <v>1181</v>
      </c>
    </row>
    <row r="11021" spans="1:7">
      <c r="A11021" s="2">
        <v>44093</v>
      </c>
      <c r="B11021" s="2">
        <f t="shared" si="344"/>
        <v>44104</v>
      </c>
      <c r="C11021" s="3">
        <f t="shared" si="345"/>
        <v>1</v>
      </c>
      <c r="D11021" t="s">
        <v>7</v>
      </c>
      <c r="E11021">
        <v>6</v>
      </c>
      <c r="F11021">
        <v>785076</v>
      </c>
      <c r="G11021">
        <v>15023</v>
      </c>
    </row>
    <row r="11022" spans="1:7">
      <c r="A11022" s="2">
        <v>44093</v>
      </c>
      <c r="B11022" s="2">
        <f t="shared" si="344"/>
        <v>44104</v>
      </c>
      <c r="C11022" s="3">
        <f t="shared" si="345"/>
        <v>1</v>
      </c>
      <c r="D11022" t="s">
        <v>22</v>
      </c>
      <c r="E11022">
        <v>8</v>
      </c>
      <c r="F11022">
        <v>64694</v>
      </c>
      <c r="G11022">
        <v>2022</v>
      </c>
    </row>
    <row r="11023" spans="1:7">
      <c r="A11023" s="2">
        <v>44093</v>
      </c>
      <c r="B11023" s="2">
        <f t="shared" si="344"/>
        <v>44104</v>
      </c>
      <c r="C11023" s="3">
        <f t="shared" si="345"/>
        <v>1</v>
      </c>
      <c r="D11023" t="s">
        <v>38</v>
      </c>
      <c r="E11023">
        <v>9</v>
      </c>
      <c r="F11023">
        <v>55527</v>
      </c>
      <c r="G11023">
        <v>4492</v>
      </c>
    </row>
    <row r="11024" spans="1:7">
      <c r="A11024" s="2">
        <v>44093</v>
      </c>
      <c r="B11024" s="2">
        <f t="shared" si="344"/>
        <v>44104</v>
      </c>
      <c r="C11024" s="3">
        <f t="shared" si="345"/>
        <v>1</v>
      </c>
      <c r="D11024" t="s">
        <v>45</v>
      </c>
      <c r="E11024">
        <v>10</v>
      </c>
      <c r="F11024">
        <v>19449</v>
      </c>
      <c r="G11024">
        <v>621</v>
      </c>
    </row>
    <row r="11025" spans="1:7">
      <c r="A11025" s="2">
        <v>44093</v>
      </c>
      <c r="B11025" s="2">
        <f t="shared" si="344"/>
        <v>44104</v>
      </c>
      <c r="C11025" s="3">
        <f t="shared" si="345"/>
        <v>1</v>
      </c>
      <c r="D11025" t="s">
        <v>33</v>
      </c>
      <c r="E11025">
        <v>11</v>
      </c>
      <c r="F11025">
        <v>14902</v>
      </c>
      <c r="G11025">
        <v>619</v>
      </c>
    </row>
    <row r="11026" spans="1:7">
      <c r="A11026" s="2">
        <v>44093</v>
      </c>
      <c r="B11026" s="2">
        <f t="shared" si="344"/>
        <v>44104</v>
      </c>
      <c r="C11026" s="3">
        <f t="shared" si="345"/>
        <v>1</v>
      </c>
      <c r="D11026" t="s">
        <v>15</v>
      </c>
      <c r="E11026">
        <v>12</v>
      </c>
      <c r="F11026">
        <v>681225</v>
      </c>
      <c r="G11026">
        <v>13286</v>
      </c>
    </row>
    <row r="11027" spans="1:7">
      <c r="A11027" s="2">
        <v>44093</v>
      </c>
      <c r="B11027" s="2">
        <f t="shared" si="344"/>
        <v>44104</v>
      </c>
      <c r="C11027" s="3">
        <f t="shared" si="345"/>
        <v>1</v>
      </c>
      <c r="D11027" t="s">
        <v>18</v>
      </c>
      <c r="E11027">
        <v>13</v>
      </c>
      <c r="F11027">
        <v>288059</v>
      </c>
      <c r="G11027">
        <v>6450</v>
      </c>
    </row>
    <row r="11028" spans="1:7">
      <c r="A11028" s="2">
        <v>44093</v>
      </c>
      <c r="B11028" s="2">
        <f t="shared" si="344"/>
        <v>44104</v>
      </c>
      <c r="C11028" s="3">
        <f t="shared" si="345"/>
        <v>1</v>
      </c>
      <c r="D11028" t="s">
        <v>57</v>
      </c>
      <c r="E11028">
        <v>66</v>
      </c>
      <c r="F11028">
        <v>3043</v>
      </c>
      <c r="G11028">
        <v>35</v>
      </c>
    </row>
    <row r="11029" spans="1:7">
      <c r="A11029" s="2">
        <v>44093</v>
      </c>
      <c r="B11029" s="2">
        <f t="shared" si="344"/>
        <v>44104</v>
      </c>
      <c r="C11029" s="3">
        <f t="shared" si="345"/>
        <v>1</v>
      </c>
      <c r="D11029" t="s">
        <v>26</v>
      </c>
      <c r="E11029">
        <v>15</v>
      </c>
      <c r="F11029">
        <v>11457</v>
      </c>
      <c r="G11029">
        <v>119</v>
      </c>
    </row>
    <row r="11030" spans="1:7">
      <c r="A11030" s="2">
        <v>44093</v>
      </c>
      <c r="B11030" s="2">
        <f t="shared" si="344"/>
        <v>44104</v>
      </c>
      <c r="C11030" s="3">
        <f t="shared" si="345"/>
        <v>1</v>
      </c>
      <c r="D11030" t="s">
        <v>53</v>
      </c>
      <c r="E11030">
        <v>16</v>
      </c>
      <c r="F11030">
        <v>37624</v>
      </c>
      <c r="G11030">
        <v>441</v>
      </c>
    </row>
    <row r="11031" spans="1:7">
      <c r="A11031" s="2">
        <v>44093</v>
      </c>
      <c r="B11031" s="2">
        <f t="shared" si="344"/>
        <v>44104</v>
      </c>
      <c r="C11031" s="3">
        <f t="shared" si="345"/>
        <v>1</v>
      </c>
      <c r="D11031" t="s">
        <v>6</v>
      </c>
      <c r="E11031">
        <v>17</v>
      </c>
      <c r="F11031">
        <v>276057</v>
      </c>
      <c r="G11031">
        <v>8688</v>
      </c>
    </row>
    <row r="11032" spans="1:7">
      <c r="A11032" s="2">
        <v>44093</v>
      </c>
      <c r="B11032" s="2">
        <f t="shared" si="344"/>
        <v>44104</v>
      </c>
      <c r="C11032" s="3">
        <f t="shared" si="345"/>
        <v>1</v>
      </c>
      <c r="D11032" t="s">
        <v>27</v>
      </c>
      <c r="E11032">
        <v>18</v>
      </c>
      <c r="F11032">
        <v>112982</v>
      </c>
      <c r="G11032">
        <v>3503</v>
      </c>
    </row>
    <row r="11033" spans="1:7">
      <c r="A11033" s="2">
        <v>44093</v>
      </c>
      <c r="B11033" s="2">
        <f t="shared" si="344"/>
        <v>44104</v>
      </c>
      <c r="C11033" s="3">
        <f t="shared" si="345"/>
        <v>1</v>
      </c>
      <c r="D11033" t="s">
        <v>39</v>
      </c>
      <c r="E11033">
        <v>19</v>
      </c>
      <c r="F11033">
        <v>79785</v>
      </c>
      <c r="G11033">
        <v>1265</v>
      </c>
    </row>
    <row r="11034" spans="1:7">
      <c r="A11034" s="2">
        <v>44093</v>
      </c>
      <c r="B11034" s="2">
        <f t="shared" si="344"/>
        <v>44104</v>
      </c>
      <c r="C11034" s="3">
        <f t="shared" si="345"/>
        <v>1</v>
      </c>
      <c r="D11034" t="s">
        <v>34</v>
      </c>
      <c r="E11034">
        <v>20</v>
      </c>
      <c r="F11034">
        <v>53420</v>
      </c>
      <c r="G11034">
        <v>596</v>
      </c>
    </row>
    <row r="11035" spans="1:7">
      <c r="A11035" s="2">
        <v>44093</v>
      </c>
      <c r="B11035" s="2">
        <f t="shared" si="344"/>
        <v>44104</v>
      </c>
      <c r="C11035" s="3">
        <f t="shared" si="345"/>
        <v>1</v>
      </c>
      <c r="D11035" t="s">
        <v>28</v>
      </c>
      <c r="E11035">
        <v>21</v>
      </c>
      <c r="F11035">
        <v>65068</v>
      </c>
      <c r="G11035">
        <v>1137</v>
      </c>
    </row>
    <row r="11036" spans="1:7">
      <c r="A11036" s="2">
        <v>44093</v>
      </c>
      <c r="B11036" s="2">
        <f t="shared" si="344"/>
        <v>44104</v>
      </c>
      <c r="C11036" s="3">
        <f t="shared" si="345"/>
        <v>1</v>
      </c>
      <c r="D11036" t="s">
        <v>40</v>
      </c>
      <c r="E11036">
        <v>22</v>
      </c>
      <c r="F11036">
        <v>161322</v>
      </c>
      <c r="G11036">
        <v>5340</v>
      </c>
    </row>
    <row r="11037" spans="1:7">
      <c r="A11037" s="2">
        <v>44093</v>
      </c>
      <c r="B11037" s="2">
        <f t="shared" si="344"/>
        <v>44104</v>
      </c>
      <c r="C11037" s="3">
        <f t="shared" si="345"/>
        <v>1</v>
      </c>
      <c r="D11037" t="s">
        <v>51</v>
      </c>
      <c r="E11037">
        <v>23</v>
      </c>
      <c r="F11037">
        <v>5035</v>
      </c>
      <c r="G11037">
        <v>139</v>
      </c>
    </row>
    <row r="11038" spans="1:7">
      <c r="A11038" s="2">
        <v>44093</v>
      </c>
      <c r="B11038" s="2">
        <f t="shared" si="344"/>
        <v>44104</v>
      </c>
      <c r="C11038" s="3">
        <f t="shared" si="345"/>
        <v>1</v>
      </c>
      <c r="D11038" t="s">
        <v>23</v>
      </c>
      <c r="E11038">
        <v>24</v>
      </c>
      <c r="F11038">
        <v>120107</v>
      </c>
      <c r="G11038">
        <v>3876</v>
      </c>
    </row>
    <row r="11039" spans="1:7">
      <c r="A11039" s="2">
        <v>44093</v>
      </c>
      <c r="B11039" s="2">
        <f t="shared" si="344"/>
        <v>44104</v>
      </c>
      <c r="C11039" s="3">
        <f t="shared" si="345"/>
        <v>1</v>
      </c>
      <c r="D11039" t="s">
        <v>9</v>
      </c>
      <c r="E11039">
        <v>25</v>
      </c>
      <c r="F11039">
        <v>127181</v>
      </c>
      <c r="G11039">
        <v>9295</v>
      </c>
    </row>
    <row r="11040" spans="1:7">
      <c r="A11040" s="2">
        <v>44093</v>
      </c>
      <c r="B11040" s="2">
        <f t="shared" si="344"/>
        <v>44104</v>
      </c>
      <c r="C11040" s="3">
        <f t="shared" si="345"/>
        <v>1</v>
      </c>
      <c r="D11040" t="s">
        <v>42</v>
      </c>
      <c r="E11040">
        <v>26</v>
      </c>
      <c r="F11040">
        <v>128112</v>
      </c>
      <c r="G11040">
        <v>6970</v>
      </c>
    </row>
    <row r="11041" spans="1:7">
      <c r="A11041" s="2">
        <v>44093</v>
      </c>
      <c r="B11041" s="2">
        <f t="shared" si="344"/>
        <v>44104</v>
      </c>
      <c r="C11041" s="3">
        <f t="shared" si="345"/>
        <v>1</v>
      </c>
      <c r="D11041" t="s">
        <v>29</v>
      </c>
      <c r="E11041">
        <v>27</v>
      </c>
      <c r="F11041">
        <v>88773</v>
      </c>
      <c r="G11041">
        <v>2015</v>
      </c>
    </row>
    <row r="11042" spans="1:7">
      <c r="A11042" s="2">
        <v>44093</v>
      </c>
      <c r="B11042" s="2">
        <f t="shared" si="344"/>
        <v>44104</v>
      </c>
      <c r="C11042" s="3">
        <f t="shared" si="345"/>
        <v>1</v>
      </c>
      <c r="D11042" t="s">
        <v>46</v>
      </c>
      <c r="E11042">
        <v>28</v>
      </c>
      <c r="F11042">
        <v>93087</v>
      </c>
      <c r="G11042">
        <v>2809</v>
      </c>
    </row>
    <row r="11043" spans="1:7">
      <c r="A11043" s="2">
        <v>44093</v>
      </c>
      <c r="B11043" s="2">
        <f t="shared" si="344"/>
        <v>44104</v>
      </c>
      <c r="C11043" s="3">
        <f t="shared" si="345"/>
        <v>1</v>
      </c>
      <c r="D11043" t="s">
        <v>35</v>
      </c>
      <c r="E11043">
        <v>29</v>
      </c>
      <c r="F11043">
        <v>113794</v>
      </c>
      <c r="G11043">
        <v>1905</v>
      </c>
    </row>
    <row r="11044" spans="1:7">
      <c r="A11044" s="2">
        <v>44093</v>
      </c>
      <c r="B11044" s="2">
        <f t="shared" si="344"/>
        <v>44104</v>
      </c>
      <c r="C11044" s="3">
        <f t="shared" si="345"/>
        <v>1</v>
      </c>
      <c r="D11044" t="s">
        <v>54</v>
      </c>
      <c r="E11044">
        <v>30</v>
      </c>
      <c r="F11044">
        <v>10193</v>
      </c>
      <c r="G11044">
        <v>156</v>
      </c>
    </row>
    <row r="11045" spans="1:7">
      <c r="A11045" s="2">
        <v>44093</v>
      </c>
      <c r="B11045" s="2">
        <f t="shared" si="344"/>
        <v>44104</v>
      </c>
      <c r="C11045" s="3">
        <f t="shared" si="345"/>
        <v>1</v>
      </c>
      <c r="D11045" t="s">
        <v>12</v>
      </c>
      <c r="E11045">
        <v>31</v>
      </c>
      <c r="F11045">
        <v>40797</v>
      </c>
      <c r="G11045">
        <v>457</v>
      </c>
    </row>
    <row r="11046" spans="1:7">
      <c r="A11046" s="2">
        <v>44093</v>
      </c>
      <c r="B11046" s="2">
        <f t="shared" si="344"/>
        <v>44104</v>
      </c>
      <c r="C11046" s="3">
        <f t="shared" si="345"/>
        <v>1</v>
      </c>
      <c r="D11046" t="s">
        <v>24</v>
      </c>
      <c r="E11046">
        <v>32</v>
      </c>
      <c r="F11046">
        <v>75524</v>
      </c>
      <c r="G11046">
        <v>1528</v>
      </c>
    </row>
    <row r="11047" spans="1:7">
      <c r="A11047" s="2">
        <v>44093</v>
      </c>
      <c r="B11047" s="2">
        <f t="shared" si="344"/>
        <v>44104</v>
      </c>
      <c r="C11047" s="3">
        <f t="shared" si="345"/>
        <v>1</v>
      </c>
      <c r="D11047" t="s">
        <v>19</v>
      </c>
      <c r="E11047">
        <v>33</v>
      </c>
      <c r="F11047">
        <v>7920</v>
      </c>
      <c r="G11047">
        <v>438</v>
      </c>
    </row>
    <row r="11048" spans="1:7">
      <c r="A11048" s="2">
        <v>44093</v>
      </c>
      <c r="B11048" s="2">
        <f t="shared" si="344"/>
        <v>44104</v>
      </c>
      <c r="C11048" s="3">
        <f t="shared" si="345"/>
        <v>1</v>
      </c>
      <c r="D11048" t="s">
        <v>21</v>
      </c>
      <c r="E11048">
        <v>34</v>
      </c>
      <c r="F11048">
        <v>201100</v>
      </c>
      <c r="G11048">
        <v>16064</v>
      </c>
    </row>
    <row r="11049" spans="1:7">
      <c r="A11049" s="2">
        <v>44093</v>
      </c>
      <c r="B11049" s="2">
        <f t="shared" si="344"/>
        <v>44104</v>
      </c>
      <c r="C11049" s="3">
        <f t="shared" si="345"/>
        <v>1</v>
      </c>
      <c r="D11049" t="s">
        <v>47</v>
      </c>
      <c r="E11049">
        <v>35</v>
      </c>
      <c r="F11049">
        <v>27512</v>
      </c>
      <c r="G11049">
        <v>847</v>
      </c>
    </row>
    <row r="11050" spans="1:7">
      <c r="A11050" s="2">
        <v>44093</v>
      </c>
      <c r="B11050" s="2">
        <f t="shared" si="344"/>
        <v>44104</v>
      </c>
      <c r="C11050" s="3">
        <f t="shared" si="345"/>
        <v>1</v>
      </c>
      <c r="D11050" t="s">
        <v>16</v>
      </c>
      <c r="E11050">
        <v>36</v>
      </c>
      <c r="F11050">
        <v>453747</v>
      </c>
      <c r="G11050">
        <v>32679</v>
      </c>
    </row>
    <row r="11051" spans="1:7">
      <c r="A11051" s="2">
        <v>44093</v>
      </c>
      <c r="B11051" s="2">
        <f t="shared" si="344"/>
        <v>44104</v>
      </c>
      <c r="C11051" s="3">
        <f t="shared" si="345"/>
        <v>1</v>
      </c>
      <c r="D11051" t="s">
        <v>20</v>
      </c>
      <c r="E11051">
        <v>37</v>
      </c>
      <c r="F11051">
        <v>192751</v>
      </c>
      <c r="G11051">
        <v>3260</v>
      </c>
    </row>
    <row r="11052" spans="1:7">
      <c r="A11052" s="2">
        <v>44093</v>
      </c>
      <c r="B11052" s="2">
        <f t="shared" si="344"/>
        <v>44104</v>
      </c>
      <c r="C11052" s="3">
        <f t="shared" si="345"/>
        <v>1</v>
      </c>
      <c r="D11052" t="s">
        <v>48</v>
      </c>
      <c r="E11052">
        <v>38</v>
      </c>
      <c r="F11052">
        <v>17610</v>
      </c>
      <c r="G11052">
        <v>195</v>
      </c>
    </row>
    <row r="11053" spans="1:7">
      <c r="A11053" s="2">
        <v>44093</v>
      </c>
      <c r="B11053" s="2">
        <f t="shared" si="344"/>
        <v>44104</v>
      </c>
      <c r="C11053" s="3">
        <f t="shared" si="345"/>
        <v>1</v>
      </c>
      <c r="D11053" t="s">
        <v>59</v>
      </c>
      <c r="E11053">
        <v>69</v>
      </c>
      <c r="F11053">
        <v>68</v>
      </c>
      <c r="G11053">
        <v>2</v>
      </c>
    </row>
    <row r="11054" spans="1:7">
      <c r="A11054" s="2">
        <v>44093</v>
      </c>
      <c r="B11054" s="2">
        <f t="shared" si="344"/>
        <v>44104</v>
      </c>
      <c r="C11054" s="3">
        <f t="shared" si="345"/>
        <v>1</v>
      </c>
      <c r="D11054" t="s">
        <v>41</v>
      </c>
      <c r="E11054">
        <v>39</v>
      </c>
      <c r="F11054">
        <v>143547</v>
      </c>
      <c r="G11054">
        <v>4612</v>
      </c>
    </row>
    <row r="11055" spans="1:7">
      <c r="A11055" s="2">
        <v>44093</v>
      </c>
      <c r="B11055" s="2">
        <f t="shared" si="344"/>
        <v>44104</v>
      </c>
      <c r="C11055" s="3">
        <f t="shared" si="345"/>
        <v>1</v>
      </c>
      <c r="D11055" t="s">
        <v>30</v>
      </c>
      <c r="E11055">
        <v>40</v>
      </c>
      <c r="F11055">
        <v>75804</v>
      </c>
      <c r="G11055">
        <v>943</v>
      </c>
    </row>
    <row r="11056" spans="1:7">
      <c r="A11056" s="2">
        <v>44093</v>
      </c>
      <c r="B11056" s="2">
        <f t="shared" si="344"/>
        <v>44104</v>
      </c>
      <c r="C11056" s="3">
        <f t="shared" si="345"/>
        <v>1</v>
      </c>
      <c r="D11056" t="s">
        <v>14</v>
      </c>
      <c r="E11056">
        <v>41</v>
      </c>
      <c r="F11056">
        <v>30600</v>
      </c>
      <c r="G11056">
        <v>527</v>
      </c>
    </row>
    <row r="11057" spans="1:7">
      <c r="A11057" s="2">
        <v>44093</v>
      </c>
      <c r="B11057" s="2">
        <f t="shared" si="344"/>
        <v>44104</v>
      </c>
      <c r="C11057" s="3">
        <f t="shared" si="345"/>
        <v>1</v>
      </c>
      <c r="D11057" t="s">
        <v>31</v>
      </c>
      <c r="E11057">
        <v>42</v>
      </c>
      <c r="F11057">
        <v>154261</v>
      </c>
      <c r="G11057">
        <v>8028</v>
      </c>
    </row>
    <row r="11058" spans="1:7">
      <c r="A11058" s="2">
        <v>44093</v>
      </c>
      <c r="B11058" s="2">
        <f t="shared" si="344"/>
        <v>44104</v>
      </c>
      <c r="C11058" s="3">
        <f t="shared" si="345"/>
        <v>1</v>
      </c>
      <c r="D11058" t="s">
        <v>55</v>
      </c>
      <c r="E11058">
        <v>72</v>
      </c>
      <c r="F11058">
        <v>40993</v>
      </c>
      <c r="G11058">
        <v>605</v>
      </c>
    </row>
    <row r="11059" spans="1:7">
      <c r="A11059" s="2">
        <v>44093</v>
      </c>
      <c r="B11059" s="2">
        <f t="shared" si="344"/>
        <v>44104</v>
      </c>
      <c r="C11059" s="3">
        <f t="shared" si="345"/>
        <v>1</v>
      </c>
      <c r="D11059" t="s">
        <v>17</v>
      </c>
      <c r="E11059">
        <v>44</v>
      </c>
      <c r="F11059">
        <v>23620</v>
      </c>
      <c r="G11059">
        <v>1088</v>
      </c>
    </row>
    <row r="11060" spans="1:7">
      <c r="A11060" s="2">
        <v>44093</v>
      </c>
      <c r="B11060" s="2">
        <f t="shared" si="344"/>
        <v>44104</v>
      </c>
      <c r="C11060" s="3">
        <f t="shared" si="345"/>
        <v>1</v>
      </c>
      <c r="D11060" t="s">
        <v>32</v>
      </c>
      <c r="E11060">
        <v>45</v>
      </c>
      <c r="F11060">
        <v>137240</v>
      </c>
      <c r="G11060">
        <v>3188</v>
      </c>
    </row>
    <row r="11061" spans="1:7">
      <c r="A11061" s="2">
        <v>44093</v>
      </c>
      <c r="B11061" s="2">
        <f t="shared" si="344"/>
        <v>44104</v>
      </c>
      <c r="C11061" s="3">
        <f t="shared" si="345"/>
        <v>1</v>
      </c>
      <c r="D11061" t="s">
        <v>43</v>
      </c>
      <c r="E11061">
        <v>46</v>
      </c>
      <c r="F11061">
        <v>18444</v>
      </c>
      <c r="G11061">
        <v>200</v>
      </c>
    </row>
    <row r="11062" spans="1:7">
      <c r="A11062" s="2">
        <v>44093</v>
      </c>
      <c r="B11062" s="2">
        <f t="shared" si="344"/>
        <v>44104</v>
      </c>
      <c r="C11062" s="3">
        <f t="shared" si="345"/>
        <v>1</v>
      </c>
      <c r="D11062" t="s">
        <v>25</v>
      </c>
      <c r="E11062">
        <v>47</v>
      </c>
      <c r="F11062">
        <v>179017</v>
      </c>
      <c r="G11062">
        <v>2193</v>
      </c>
    </row>
    <row r="11063" spans="1:7">
      <c r="A11063" s="2">
        <v>44093</v>
      </c>
      <c r="B11063" s="2">
        <f t="shared" si="344"/>
        <v>44104</v>
      </c>
      <c r="C11063" s="3">
        <f t="shared" si="345"/>
        <v>1</v>
      </c>
      <c r="D11063" t="s">
        <v>11</v>
      </c>
      <c r="E11063">
        <v>48</v>
      </c>
      <c r="F11063">
        <v>716914</v>
      </c>
      <c r="G11063">
        <v>15124</v>
      </c>
    </row>
    <row r="11064" spans="1:7">
      <c r="A11064" s="2">
        <v>44093</v>
      </c>
      <c r="B11064" s="2">
        <f t="shared" si="344"/>
        <v>44104</v>
      </c>
      <c r="C11064" s="3">
        <f t="shared" si="345"/>
        <v>1</v>
      </c>
      <c r="D11064" t="s">
        <v>13</v>
      </c>
      <c r="E11064">
        <v>49</v>
      </c>
      <c r="F11064">
        <v>62893</v>
      </c>
      <c r="G11064">
        <v>440</v>
      </c>
    </row>
    <row r="11065" spans="1:7">
      <c r="A11065" s="2">
        <v>44093</v>
      </c>
      <c r="B11065" s="2">
        <f t="shared" si="344"/>
        <v>44104</v>
      </c>
      <c r="C11065" s="3">
        <f t="shared" si="345"/>
        <v>1</v>
      </c>
      <c r="D11065" t="s">
        <v>36</v>
      </c>
      <c r="E11065">
        <v>50</v>
      </c>
      <c r="F11065">
        <v>1710</v>
      </c>
      <c r="G11065">
        <v>58</v>
      </c>
    </row>
    <row r="11066" spans="1:7">
      <c r="A11066" s="2">
        <v>44093</v>
      </c>
      <c r="B11066" s="2">
        <f t="shared" si="344"/>
        <v>44104</v>
      </c>
      <c r="C11066" s="3">
        <f t="shared" si="345"/>
        <v>1</v>
      </c>
      <c r="D11066" t="s">
        <v>56</v>
      </c>
      <c r="E11066">
        <v>78</v>
      </c>
      <c r="F11066">
        <v>1257</v>
      </c>
      <c r="G11066">
        <v>19</v>
      </c>
    </row>
    <row r="11067" spans="1:7">
      <c r="A11067" s="2">
        <v>44093</v>
      </c>
      <c r="B11067" s="2">
        <f t="shared" si="344"/>
        <v>44104</v>
      </c>
      <c r="C11067" s="3">
        <f t="shared" si="345"/>
        <v>1</v>
      </c>
      <c r="D11067" t="s">
        <v>37</v>
      </c>
      <c r="E11067">
        <v>51</v>
      </c>
      <c r="F11067">
        <v>139655</v>
      </c>
      <c r="G11067">
        <v>2990</v>
      </c>
    </row>
    <row r="11068" spans="1:7">
      <c r="A11068" s="2">
        <v>44093</v>
      </c>
      <c r="B11068" s="2">
        <f t="shared" si="344"/>
        <v>44104</v>
      </c>
      <c r="C11068" s="3">
        <f t="shared" si="345"/>
        <v>1</v>
      </c>
      <c r="D11068" t="s">
        <v>5</v>
      </c>
      <c r="E11068">
        <v>53</v>
      </c>
      <c r="F11068">
        <v>85886</v>
      </c>
      <c r="G11068">
        <v>2130</v>
      </c>
    </row>
    <row r="11069" spans="1:7">
      <c r="A11069" s="2">
        <v>44093</v>
      </c>
      <c r="B11069" s="2">
        <f t="shared" si="344"/>
        <v>44104</v>
      </c>
      <c r="C11069" s="3">
        <f t="shared" si="345"/>
        <v>1</v>
      </c>
      <c r="D11069" t="s">
        <v>58</v>
      </c>
      <c r="E11069">
        <v>54</v>
      </c>
      <c r="F11069">
        <v>13874</v>
      </c>
      <c r="G11069">
        <v>308</v>
      </c>
    </row>
    <row r="11070" spans="1:7">
      <c r="A11070" s="2">
        <v>44093</v>
      </c>
      <c r="B11070" s="2">
        <f t="shared" si="344"/>
        <v>44104</v>
      </c>
      <c r="C11070" s="3">
        <f t="shared" si="345"/>
        <v>1</v>
      </c>
      <c r="D11070" t="s">
        <v>10</v>
      </c>
      <c r="E11070">
        <v>55</v>
      </c>
      <c r="F11070">
        <v>105609</v>
      </c>
      <c r="G11070">
        <v>1249</v>
      </c>
    </row>
    <row r="11071" spans="1:7">
      <c r="A11071" s="2">
        <v>44093</v>
      </c>
      <c r="B11071" s="2">
        <f t="shared" si="344"/>
        <v>44104</v>
      </c>
      <c r="C11071" s="3">
        <f t="shared" si="345"/>
        <v>1</v>
      </c>
      <c r="D11071" t="s">
        <v>49</v>
      </c>
      <c r="E11071">
        <v>56</v>
      </c>
      <c r="F11071">
        <v>4780</v>
      </c>
      <c r="G11071">
        <v>49</v>
      </c>
    </row>
    <row r="11072" spans="1:7">
      <c r="A11072" s="2">
        <v>44094</v>
      </c>
      <c r="B11072" s="2">
        <f t="shared" si="344"/>
        <v>44104</v>
      </c>
      <c r="C11072" s="3">
        <f t="shared" si="345"/>
        <v>1</v>
      </c>
      <c r="D11072" t="s">
        <v>52</v>
      </c>
      <c r="E11072">
        <v>1</v>
      </c>
      <c r="F11072">
        <v>144962</v>
      </c>
      <c r="G11072">
        <v>2437</v>
      </c>
    </row>
    <row r="11073" spans="1:7">
      <c r="A11073" s="2">
        <v>44094</v>
      </c>
      <c r="B11073" s="2">
        <f t="shared" si="344"/>
        <v>44104</v>
      </c>
      <c r="C11073" s="3">
        <f t="shared" si="345"/>
        <v>1</v>
      </c>
      <c r="D11073" t="s">
        <v>50</v>
      </c>
      <c r="E11073">
        <v>2</v>
      </c>
      <c r="F11073">
        <v>7704</v>
      </c>
      <c r="G11073">
        <v>42</v>
      </c>
    </row>
    <row r="11074" spans="1:7">
      <c r="A11074" s="2">
        <v>44094</v>
      </c>
      <c r="B11074" s="2">
        <f t="shared" si="344"/>
        <v>44104</v>
      </c>
      <c r="C11074" s="3">
        <f t="shared" si="345"/>
        <v>1</v>
      </c>
      <c r="D11074" t="s">
        <v>8</v>
      </c>
      <c r="E11074">
        <v>4</v>
      </c>
      <c r="F11074">
        <v>214018</v>
      </c>
      <c r="G11074">
        <v>5480</v>
      </c>
    </row>
    <row r="11075" spans="1:7">
      <c r="A11075" s="2">
        <v>44094</v>
      </c>
      <c r="B11075" s="2">
        <f t="shared" si="344"/>
        <v>44104</v>
      </c>
      <c r="C11075" s="3">
        <f t="shared" si="345"/>
        <v>1</v>
      </c>
      <c r="D11075" t="s">
        <v>44</v>
      </c>
      <c r="E11075">
        <v>5</v>
      </c>
      <c r="F11075">
        <v>75723</v>
      </c>
      <c r="G11075">
        <v>1181</v>
      </c>
    </row>
    <row r="11076" spans="1:7">
      <c r="A11076" s="2">
        <v>44094</v>
      </c>
      <c r="B11076" s="2">
        <f t="shared" ref="B11076:B11139" si="346">EOMONTH(A11076,0)</f>
        <v>44104</v>
      </c>
      <c r="C11076" s="3">
        <f t="shared" ref="C11076:C11139" si="347">IF(A11076=B11076,0,1)</f>
        <v>1</v>
      </c>
      <c r="D11076" t="s">
        <v>7</v>
      </c>
      <c r="E11076">
        <v>6</v>
      </c>
      <c r="F11076">
        <v>788077</v>
      </c>
      <c r="G11076">
        <v>15018</v>
      </c>
    </row>
    <row r="11077" spans="1:7">
      <c r="A11077" s="2">
        <v>44094</v>
      </c>
      <c r="B11077" s="2">
        <f t="shared" si="346"/>
        <v>44104</v>
      </c>
      <c r="C11077" s="3">
        <f t="shared" si="347"/>
        <v>1</v>
      </c>
      <c r="D11077" t="s">
        <v>22</v>
      </c>
      <c r="E11077">
        <v>8</v>
      </c>
      <c r="F11077">
        <v>65248</v>
      </c>
      <c r="G11077">
        <v>2023</v>
      </c>
    </row>
    <row r="11078" spans="1:7">
      <c r="A11078" s="2">
        <v>44094</v>
      </c>
      <c r="B11078" s="2">
        <f t="shared" si="346"/>
        <v>44104</v>
      </c>
      <c r="C11078" s="3">
        <f t="shared" si="347"/>
        <v>1</v>
      </c>
      <c r="D11078" t="s">
        <v>38</v>
      </c>
      <c r="E11078">
        <v>9</v>
      </c>
      <c r="F11078">
        <v>55527</v>
      </c>
      <c r="G11078">
        <v>4492</v>
      </c>
    </row>
    <row r="11079" spans="1:7">
      <c r="A11079" s="2">
        <v>44094</v>
      </c>
      <c r="B11079" s="2">
        <f t="shared" si="346"/>
        <v>44104</v>
      </c>
      <c r="C11079" s="3">
        <f t="shared" si="347"/>
        <v>1</v>
      </c>
      <c r="D11079" t="s">
        <v>45</v>
      </c>
      <c r="E11079">
        <v>10</v>
      </c>
      <c r="F11079">
        <v>19566</v>
      </c>
      <c r="G11079">
        <v>621</v>
      </c>
    </row>
    <row r="11080" spans="1:7">
      <c r="A11080" s="2">
        <v>44094</v>
      </c>
      <c r="B11080" s="2">
        <f t="shared" si="346"/>
        <v>44104</v>
      </c>
      <c r="C11080" s="3">
        <f t="shared" si="347"/>
        <v>1</v>
      </c>
      <c r="D11080" t="s">
        <v>33</v>
      </c>
      <c r="E11080">
        <v>11</v>
      </c>
      <c r="F11080">
        <v>14955</v>
      </c>
      <c r="G11080">
        <v>620</v>
      </c>
    </row>
    <row r="11081" spans="1:7">
      <c r="A11081" s="2">
        <v>44094</v>
      </c>
      <c r="B11081" s="2">
        <f t="shared" si="346"/>
        <v>44104</v>
      </c>
      <c r="C11081" s="3">
        <f t="shared" si="347"/>
        <v>1</v>
      </c>
      <c r="D11081" t="s">
        <v>15</v>
      </c>
      <c r="E11081">
        <v>12</v>
      </c>
      <c r="F11081">
        <v>683746</v>
      </c>
      <c r="G11081">
        <v>13295</v>
      </c>
    </row>
    <row r="11082" spans="1:7">
      <c r="A11082" s="2">
        <v>44094</v>
      </c>
      <c r="B11082" s="2">
        <f t="shared" si="346"/>
        <v>44104</v>
      </c>
      <c r="C11082" s="3">
        <f t="shared" si="347"/>
        <v>1</v>
      </c>
      <c r="D11082" t="s">
        <v>18</v>
      </c>
      <c r="E11082">
        <v>13</v>
      </c>
      <c r="F11082">
        <v>289096</v>
      </c>
      <c r="G11082">
        <v>6453</v>
      </c>
    </row>
    <row r="11083" spans="1:7">
      <c r="A11083" s="2">
        <v>44094</v>
      </c>
      <c r="B11083" s="2">
        <f t="shared" si="346"/>
        <v>44104</v>
      </c>
      <c r="C11083" s="3">
        <f t="shared" si="347"/>
        <v>1</v>
      </c>
      <c r="D11083" t="s">
        <v>57</v>
      </c>
      <c r="E11083">
        <v>66</v>
      </c>
      <c r="F11083">
        <v>3043</v>
      </c>
      <c r="G11083">
        <v>35</v>
      </c>
    </row>
    <row r="11084" spans="1:7">
      <c r="A11084" s="2">
        <v>44094</v>
      </c>
      <c r="B11084" s="2">
        <f t="shared" si="346"/>
        <v>44104</v>
      </c>
      <c r="C11084" s="3">
        <f t="shared" si="347"/>
        <v>1</v>
      </c>
      <c r="D11084" t="s">
        <v>26</v>
      </c>
      <c r="E11084">
        <v>15</v>
      </c>
      <c r="F11084">
        <v>11534</v>
      </c>
      <c r="G11084">
        <v>119</v>
      </c>
    </row>
    <row r="11085" spans="1:7">
      <c r="A11085" s="2">
        <v>44094</v>
      </c>
      <c r="B11085" s="2">
        <f t="shared" si="346"/>
        <v>44104</v>
      </c>
      <c r="C11085" s="3">
        <f t="shared" si="347"/>
        <v>1</v>
      </c>
      <c r="D11085" t="s">
        <v>53</v>
      </c>
      <c r="E11085">
        <v>16</v>
      </c>
      <c r="F11085">
        <v>37768</v>
      </c>
      <c r="G11085">
        <v>443</v>
      </c>
    </row>
    <row r="11086" spans="1:7">
      <c r="A11086" s="2">
        <v>44094</v>
      </c>
      <c r="B11086" s="2">
        <f t="shared" si="346"/>
        <v>44104</v>
      </c>
      <c r="C11086" s="3">
        <f t="shared" si="347"/>
        <v>1</v>
      </c>
      <c r="D11086" t="s">
        <v>6</v>
      </c>
      <c r="E11086">
        <v>17</v>
      </c>
      <c r="F11086">
        <v>277373</v>
      </c>
      <c r="G11086">
        <v>8700</v>
      </c>
    </row>
    <row r="11087" spans="1:7">
      <c r="A11087" s="2">
        <v>44094</v>
      </c>
      <c r="B11087" s="2">
        <f t="shared" si="346"/>
        <v>44104</v>
      </c>
      <c r="C11087" s="3">
        <f t="shared" si="347"/>
        <v>1</v>
      </c>
      <c r="D11087" t="s">
        <v>27</v>
      </c>
      <c r="E11087">
        <v>18</v>
      </c>
      <c r="F11087">
        <v>113728</v>
      </c>
      <c r="G11087">
        <v>3506</v>
      </c>
    </row>
    <row r="11088" spans="1:7">
      <c r="A11088" s="2">
        <v>44094</v>
      </c>
      <c r="B11088" s="2">
        <f t="shared" si="346"/>
        <v>44104</v>
      </c>
      <c r="C11088" s="3">
        <f t="shared" si="347"/>
        <v>1</v>
      </c>
      <c r="D11088" t="s">
        <v>39</v>
      </c>
      <c r="E11088">
        <v>19</v>
      </c>
      <c r="F11088">
        <v>80410</v>
      </c>
      <c r="G11088">
        <v>1265</v>
      </c>
    </row>
    <row r="11089" spans="1:7">
      <c r="A11089" s="2">
        <v>44094</v>
      </c>
      <c r="B11089" s="2">
        <f t="shared" si="346"/>
        <v>44104</v>
      </c>
      <c r="C11089" s="3">
        <f t="shared" si="347"/>
        <v>1</v>
      </c>
      <c r="D11089" t="s">
        <v>34</v>
      </c>
      <c r="E11089">
        <v>20</v>
      </c>
      <c r="F11089">
        <v>53433</v>
      </c>
      <c r="G11089">
        <v>597</v>
      </c>
    </row>
    <row r="11090" spans="1:7">
      <c r="A11090" s="2">
        <v>44094</v>
      </c>
      <c r="B11090" s="2">
        <f t="shared" si="346"/>
        <v>44104</v>
      </c>
      <c r="C11090" s="3">
        <f t="shared" si="347"/>
        <v>1</v>
      </c>
      <c r="D11090" t="s">
        <v>28</v>
      </c>
      <c r="E11090">
        <v>21</v>
      </c>
      <c r="F11090">
        <v>65413</v>
      </c>
      <c r="G11090">
        <v>1139</v>
      </c>
    </row>
    <row r="11091" spans="1:7">
      <c r="A11091" s="2">
        <v>44094</v>
      </c>
      <c r="B11091" s="2">
        <f t="shared" si="346"/>
        <v>44104</v>
      </c>
      <c r="C11091" s="3">
        <f t="shared" si="347"/>
        <v>1</v>
      </c>
      <c r="D11091" t="s">
        <v>40</v>
      </c>
      <c r="E11091">
        <v>22</v>
      </c>
      <c r="F11091">
        <v>162258</v>
      </c>
      <c r="G11091">
        <v>5366</v>
      </c>
    </row>
    <row r="11092" spans="1:7">
      <c r="A11092" s="2">
        <v>44094</v>
      </c>
      <c r="B11092" s="2">
        <f t="shared" si="346"/>
        <v>44104</v>
      </c>
      <c r="C11092" s="3">
        <f t="shared" si="347"/>
        <v>1</v>
      </c>
      <c r="D11092" t="s">
        <v>51</v>
      </c>
      <c r="E11092">
        <v>23</v>
      </c>
      <c r="F11092">
        <v>5079</v>
      </c>
      <c r="G11092">
        <v>139</v>
      </c>
    </row>
    <row r="11093" spans="1:7">
      <c r="A11093" s="2">
        <v>44094</v>
      </c>
      <c r="B11093" s="2">
        <f t="shared" si="346"/>
        <v>44104</v>
      </c>
      <c r="C11093" s="3">
        <f t="shared" si="347"/>
        <v>1</v>
      </c>
      <c r="D11093" t="s">
        <v>23</v>
      </c>
      <c r="E11093">
        <v>24</v>
      </c>
      <c r="F11093">
        <v>120656</v>
      </c>
      <c r="G11093">
        <v>3879</v>
      </c>
    </row>
    <row r="11094" spans="1:7">
      <c r="A11094" s="2">
        <v>44094</v>
      </c>
      <c r="B11094" s="2">
        <f t="shared" si="346"/>
        <v>44104</v>
      </c>
      <c r="C11094" s="3">
        <f t="shared" si="347"/>
        <v>1</v>
      </c>
      <c r="D11094" t="s">
        <v>9</v>
      </c>
      <c r="E11094">
        <v>25</v>
      </c>
      <c r="F11094">
        <v>127540</v>
      </c>
      <c r="G11094">
        <v>9310</v>
      </c>
    </row>
    <row r="11095" spans="1:7">
      <c r="A11095" s="2">
        <v>44094</v>
      </c>
      <c r="B11095" s="2">
        <f t="shared" si="346"/>
        <v>44104</v>
      </c>
      <c r="C11095" s="3">
        <f t="shared" si="347"/>
        <v>1</v>
      </c>
      <c r="D11095" t="s">
        <v>42</v>
      </c>
      <c r="E11095">
        <v>26</v>
      </c>
      <c r="F11095">
        <v>128148</v>
      </c>
      <c r="G11095">
        <v>6971</v>
      </c>
    </row>
    <row r="11096" spans="1:7">
      <c r="A11096" s="2">
        <v>44094</v>
      </c>
      <c r="B11096" s="2">
        <f t="shared" si="346"/>
        <v>44104</v>
      </c>
      <c r="C11096" s="3">
        <f t="shared" si="347"/>
        <v>1</v>
      </c>
      <c r="D11096" t="s">
        <v>29</v>
      </c>
      <c r="E11096">
        <v>27</v>
      </c>
      <c r="F11096">
        <v>90069</v>
      </c>
      <c r="G11096">
        <v>2017</v>
      </c>
    </row>
    <row r="11097" spans="1:7">
      <c r="A11097" s="2">
        <v>44094</v>
      </c>
      <c r="B11097" s="2">
        <f t="shared" si="346"/>
        <v>44104</v>
      </c>
      <c r="C11097" s="3">
        <f t="shared" si="347"/>
        <v>1</v>
      </c>
      <c r="D11097" t="s">
        <v>46</v>
      </c>
      <c r="E11097">
        <v>28</v>
      </c>
      <c r="F11097">
        <v>93364</v>
      </c>
      <c r="G11097">
        <v>2810</v>
      </c>
    </row>
    <row r="11098" spans="1:7">
      <c r="A11098" s="2">
        <v>44094</v>
      </c>
      <c r="B11098" s="2">
        <f t="shared" si="346"/>
        <v>44104</v>
      </c>
      <c r="C11098" s="3">
        <f t="shared" si="347"/>
        <v>1</v>
      </c>
      <c r="D11098" t="s">
        <v>35</v>
      </c>
      <c r="E11098">
        <v>29</v>
      </c>
      <c r="F11098">
        <v>115000</v>
      </c>
      <c r="G11098">
        <v>1896</v>
      </c>
    </row>
    <row r="11099" spans="1:7">
      <c r="A11099" s="2">
        <v>44094</v>
      </c>
      <c r="B11099" s="2">
        <f t="shared" si="346"/>
        <v>44104</v>
      </c>
      <c r="C11099" s="3">
        <f t="shared" si="347"/>
        <v>1</v>
      </c>
      <c r="D11099" t="s">
        <v>54</v>
      </c>
      <c r="E11099">
        <v>30</v>
      </c>
      <c r="F11099">
        <v>10325</v>
      </c>
      <c r="G11099">
        <v>157</v>
      </c>
    </row>
    <row r="11100" spans="1:7">
      <c r="A11100" s="2">
        <v>44094</v>
      </c>
      <c r="B11100" s="2">
        <f t="shared" si="346"/>
        <v>44104</v>
      </c>
      <c r="C11100" s="3">
        <f t="shared" si="347"/>
        <v>1</v>
      </c>
      <c r="D11100" t="s">
        <v>12</v>
      </c>
      <c r="E11100">
        <v>31</v>
      </c>
      <c r="F11100">
        <v>41083</v>
      </c>
      <c r="G11100">
        <v>457</v>
      </c>
    </row>
    <row r="11101" spans="1:7">
      <c r="A11101" s="2">
        <v>44094</v>
      </c>
      <c r="B11101" s="2">
        <f t="shared" si="346"/>
        <v>44104</v>
      </c>
      <c r="C11101" s="3">
        <f t="shared" si="347"/>
        <v>1</v>
      </c>
      <c r="D11101" t="s">
        <v>24</v>
      </c>
      <c r="E11101">
        <v>32</v>
      </c>
      <c r="F11101">
        <v>75914</v>
      </c>
      <c r="G11101">
        <v>1532</v>
      </c>
    </row>
    <row r="11102" spans="1:7">
      <c r="A11102" s="2">
        <v>44094</v>
      </c>
      <c r="B11102" s="2">
        <f t="shared" si="346"/>
        <v>44104</v>
      </c>
      <c r="C11102" s="3">
        <f t="shared" si="347"/>
        <v>1</v>
      </c>
      <c r="D11102" t="s">
        <v>19</v>
      </c>
      <c r="E11102">
        <v>33</v>
      </c>
      <c r="F11102">
        <v>7947</v>
      </c>
      <c r="G11102">
        <v>438</v>
      </c>
    </row>
    <row r="11103" spans="1:7">
      <c r="A11103" s="2">
        <v>44094</v>
      </c>
      <c r="B11103" s="2">
        <f t="shared" si="346"/>
        <v>44104</v>
      </c>
      <c r="C11103" s="3">
        <f t="shared" si="347"/>
        <v>1</v>
      </c>
      <c r="D11103" t="s">
        <v>21</v>
      </c>
      <c r="E11103">
        <v>34</v>
      </c>
      <c r="F11103">
        <v>201553</v>
      </c>
      <c r="G11103">
        <v>16067</v>
      </c>
    </row>
    <row r="11104" spans="1:7">
      <c r="A11104" s="2">
        <v>44094</v>
      </c>
      <c r="B11104" s="2">
        <f t="shared" si="346"/>
        <v>44104</v>
      </c>
      <c r="C11104" s="3">
        <f t="shared" si="347"/>
        <v>1</v>
      </c>
      <c r="D11104" t="s">
        <v>47</v>
      </c>
      <c r="E11104">
        <v>35</v>
      </c>
      <c r="F11104">
        <v>27579</v>
      </c>
      <c r="G11104">
        <v>849</v>
      </c>
    </row>
    <row r="11105" spans="1:7">
      <c r="A11105" s="2">
        <v>44094</v>
      </c>
      <c r="B11105" s="2">
        <f t="shared" si="346"/>
        <v>44104</v>
      </c>
      <c r="C11105" s="3">
        <f t="shared" si="347"/>
        <v>1</v>
      </c>
      <c r="D11105" t="s">
        <v>16</v>
      </c>
      <c r="E11105">
        <v>36</v>
      </c>
      <c r="F11105">
        <v>454612</v>
      </c>
      <c r="G11105">
        <v>32686</v>
      </c>
    </row>
    <row r="11106" spans="1:7">
      <c r="A11106" s="2">
        <v>44094</v>
      </c>
      <c r="B11106" s="2">
        <f t="shared" si="346"/>
        <v>44104</v>
      </c>
      <c r="C11106" s="3">
        <f t="shared" si="347"/>
        <v>1</v>
      </c>
      <c r="D11106" t="s">
        <v>20</v>
      </c>
      <c r="E11106">
        <v>37</v>
      </c>
      <c r="F11106">
        <v>193978</v>
      </c>
      <c r="G11106">
        <v>3270</v>
      </c>
    </row>
    <row r="11107" spans="1:7">
      <c r="A11107" s="2">
        <v>44094</v>
      </c>
      <c r="B11107" s="2">
        <f t="shared" si="346"/>
        <v>44104</v>
      </c>
      <c r="C11107" s="3">
        <f t="shared" si="347"/>
        <v>1</v>
      </c>
      <c r="D11107" t="s">
        <v>48</v>
      </c>
      <c r="E11107">
        <v>38</v>
      </c>
      <c r="F11107">
        <v>17961</v>
      </c>
      <c r="G11107">
        <v>195</v>
      </c>
    </row>
    <row r="11108" spans="1:7">
      <c r="A11108" s="2">
        <v>44094</v>
      </c>
      <c r="B11108" s="2">
        <f t="shared" si="346"/>
        <v>44104</v>
      </c>
      <c r="C11108" s="3">
        <f t="shared" si="347"/>
        <v>1</v>
      </c>
      <c r="D11108" t="s">
        <v>59</v>
      </c>
      <c r="E11108">
        <v>69</v>
      </c>
      <c r="F11108">
        <v>68</v>
      </c>
      <c r="G11108">
        <v>2</v>
      </c>
    </row>
    <row r="11109" spans="1:7">
      <c r="A11109" s="2">
        <v>44094</v>
      </c>
      <c r="B11109" s="2">
        <f t="shared" si="346"/>
        <v>44104</v>
      </c>
      <c r="C11109" s="3">
        <f t="shared" si="347"/>
        <v>1</v>
      </c>
      <c r="D11109" t="s">
        <v>41</v>
      </c>
      <c r="E11109">
        <v>39</v>
      </c>
      <c r="F11109">
        <v>144309</v>
      </c>
      <c r="G11109">
        <v>4615</v>
      </c>
    </row>
    <row r="11110" spans="1:7">
      <c r="A11110" s="2">
        <v>44094</v>
      </c>
      <c r="B11110" s="2">
        <f t="shared" si="346"/>
        <v>44104</v>
      </c>
      <c r="C11110" s="3">
        <f t="shared" si="347"/>
        <v>1</v>
      </c>
      <c r="D11110" t="s">
        <v>30</v>
      </c>
      <c r="E11110">
        <v>40</v>
      </c>
      <c r="F11110">
        <v>76807</v>
      </c>
      <c r="G11110">
        <v>946</v>
      </c>
    </row>
    <row r="11111" spans="1:7">
      <c r="A11111" s="2">
        <v>44094</v>
      </c>
      <c r="B11111" s="2">
        <f t="shared" si="346"/>
        <v>44104</v>
      </c>
      <c r="C11111" s="3">
        <f t="shared" si="347"/>
        <v>1</v>
      </c>
      <c r="D11111" t="s">
        <v>14</v>
      </c>
      <c r="E11111">
        <v>41</v>
      </c>
      <c r="F11111">
        <v>30802</v>
      </c>
      <c r="G11111">
        <v>528</v>
      </c>
    </row>
    <row r="11112" spans="1:7">
      <c r="A11112" s="2">
        <v>44094</v>
      </c>
      <c r="B11112" s="2">
        <f t="shared" si="346"/>
        <v>44104</v>
      </c>
      <c r="C11112" s="3">
        <f t="shared" si="347"/>
        <v>1</v>
      </c>
      <c r="D11112" t="s">
        <v>31</v>
      </c>
      <c r="E11112">
        <v>42</v>
      </c>
      <c r="F11112">
        <v>154924</v>
      </c>
      <c r="G11112">
        <v>8049</v>
      </c>
    </row>
    <row r="11113" spans="1:7">
      <c r="A11113" s="2">
        <v>44094</v>
      </c>
      <c r="B11113" s="2">
        <f t="shared" si="346"/>
        <v>44104</v>
      </c>
      <c r="C11113" s="3">
        <f t="shared" si="347"/>
        <v>1</v>
      </c>
      <c r="D11113" t="s">
        <v>55</v>
      </c>
      <c r="E11113">
        <v>72</v>
      </c>
      <c r="F11113">
        <v>41838</v>
      </c>
      <c r="G11113">
        <v>608</v>
      </c>
    </row>
    <row r="11114" spans="1:7">
      <c r="A11114" s="2">
        <v>44094</v>
      </c>
      <c r="B11114" s="2">
        <f t="shared" si="346"/>
        <v>44104</v>
      </c>
      <c r="C11114" s="3">
        <f t="shared" si="347"/>
        <v>1</v>
      </c>
      <c r="D11114" t="s">
        <v>17</v>
      </c>
      <c r="E11114">
        <v>44</v>
      </c>
      <c r="F11114">
        <v>23620</v>
      </c>
      <c r="G11114">
        <v>1088</v>
      </c>
    </row>
    <row r="11115" spans="1:7">
      <c r="A11115" s="2">
        <v>44094</v>
      </c>
      <c r="B11115" s="2">
        <f t="shared" si="346"/>
        <v>44104</v>
      </c>
      <c r="C11115" s="3">
        <f t="shared" si="347"/>
        <v>1</v>
      </c>
      <c r="D11115" t="s">
        <v>32</v>
      </c>
      <c r="E11115">
        <v>45</v>
      </c>
      <c r="F11115">
        <v>137708</v>
      </c>
      <c r="G11115">
        <v>3199</v>
      </c>
    </row>
    <row r="11116" spans="1:7">
      <c r="A11116" s="2">
        <v>44094</v>
      </c>
      <c r="B11116" s="2">
        <f t="shared" si="346"/>
        <v>44104</v>
      </c>
      <c r="C11116" s="3">
        <f t="shared" si="347"/>
        <v>1</v>
      </c>
      <c r="D11116" t="s">
        <v>43</v>
      </c>
      <c r="E11116">
        <v>46</v>
      </c>
      <c r="F11116">
        <v>18696</v>
      </c>
      <c r="G11116">
        <v>202</v>
      </c>
    </row>
    <row r="11117" spans="1:7">
      <c r="A11117" s="2">
        <v>44094</v>
      </c>
      <c r="B11117" s="2">
        <f t="shared" si="346"/>
        <v>44104</v>
      </c>
      <c r="C11117" s="3">
        <f t="shared" si="347"/>
        <v>1</v>
      </c>
      <c r="D11117" t="s">
        <v>25</v>
      </c>
      <c r="E11117">
        <v>47</v>
      </c>
      <c r="F11117">
        <v>180621</v>
      </c>
      <c r="G11117">
        <v>2195</v>
      </c>
    </row>
    <row r="11118" spans="1:7">
      <c r="A11118" s="2">
        <v>44094</v>
      </c>
      <c r="B11118" s="2">
        <f t="shared" si="346"/>
        <v>44104</v>
      </c>
      <c r="C11118" s="3">
        <f t="shared" si="347"/>
        <v>1</v>
      </c>
      <c r="D11118" t="s">
        <v>11</v>
      </c>
      <c r="E11118">
        <v>48</v>
      </c>
      <c r="F11118">
        <v>722460</v>
      </c>
      <c r="G11118">
        <v>15159</v>
      </c>
    </row>
    <row r="11119" spans="1:7">
      <c r="A11119" s="2">
        <v>44094</v>
      </c>
      <c r="B11119" s="2">
        <f t="shared" si="346"/>
        <v>44104</v>
      </c>
      <c r="C11119" s="3">
        <f t="shared" si="347"/>
        <v>1</v>
      </c>
      <c r="D11119" t="s">
        <v>13</v>
      </c>
      <c r="E11119">
        <v>49</v>
      </c>
      <c r="F11119">
        <v>63774</v>
      </c>
      <c r="G11119">
        <v>440</v>
      </c>
    </row>
    <row r="11120" spans="1:7">
      <c r="A11120" s="2">
        <v>44094</v>
      </c>
      <c r="B11120" s="2">
        <f t="shared" si="346"/>
        <v>44104</v>
      </c>
      <c r="C11120" s="3">
        <f t="shared" si="347"/>
        <v>1</v>
      </c>
      <c r="D11120" t="s">
        <v>36</v>
      </c>
      <c r="E11120">
        <v>50</v>
      </c>
      <c r="F11120">
        <v>1715</v>
      </c>
      <c r="G11120">
        <v>58</v>
      </c>
    </row>
    <row r="11121" spans="1:7">
      <c r="A11121" s="2">
        <v>44094</v>
      </c>
      <c r="B11121" s="2">
        <f t="shared" si="346"/>
        <v>44104</v>
      </c>
      <c r="C11121" s="3">
        <f t="shared" si="347"/>
        <v>1</v>
      </c>
      <c r="D11121" t="s">
        <v>56</v>
      </c>
      <c r="E11121">
        <v>78</v>
      </c>
      <c r="F11121">
        <v>1269</v>
      </c>
      <c r="G11121">
        <v>19</v>
      </c>
    </row>
    <row r="11122" spans="1:7">
      <c r="A11122" s="2">
        <v>44094</v>
      </c>
      <c r="B11122" s="2">
        <f t="shared" si="346"/>
        <v>44104</v>
      </c>
      <c r="C11122" s="3">
        <f t="shared" si="347"/>
        <v>1</v>
      </c>
      <c r="D11122" t="s">
        <v>37</v>
      </c>
      <c r="E11122">
        <v>51</v>
      </c>
      <c r="F11122">
        <v>140511</v>
      </c>
      <c r="G11122">
        <v>3015</v>
      </c>
    </row>
    <row r="11123" spans="1:7">
      <c r="A11123" s="2">
        <v>44094</v>
      </c>
      <c r="B11123" s="2">
        <f t="shared" si="346"/>
        <v>44104</v>
      </c>
      <c r="C11123" s="3">
        <f t="shared" si="347"/>
        <v>1</v>
      </c>
      <c r="D11123" t="s">
        <v>5</v>
      </c>
      <c r="E11123">
        <v>53</v>
      </c>
      <c r="F11123">
        <v>86169</v>
      </c>
      <c r="G11123">
        <v>2130</v>
      </c>
    </row>
    <row r="11124" spans="1:7">
      <c r="A11124" s="2">
        <v>44094</v>
      </c>
      <c r="B11124" s="2">
        <f t="shared" si="346"/>
        <v>44104</v>
      </c>
      <c r="C11124" s="3">
        <f t="shared" si="347"/>
        <v>1</v>
      </c>
      <c r="D11124" t="s">
        <v>58</v>
      </c>
      <c r="E11124">
        <v>54</v>
      </c>
      <c r="F11124">
        <v>14054</v>
      </c>
      <c r="G11124">
        <v>310</v>
      </c>
    </row>
    <row r="11125" spans="1:7">
      <c r="A11125" s="2">
        <v>44094</v>
      </c>
      <c r="B11125" s="2">
        <f t="shared" si="346"/>
        <v>44104</v>
      </c>
      <c r="C11125" s="3">
        <f t="shared" si="347"/>
        <v>1</v>
      </c>
      <c r="D11125" t="s">
        <v>10</v>
      </c>
      <c r="E11125">
        <v>55</v>
      </c>
      <c r="F11125">
        <v>107343</v>
      </c>
      <c r="G11125">
        <v>1250</v>
      </c>
    </row>
    <row r="11126" spans="1:7">
      <c r="A11126" s="2">
        <v>44094</v>
      </c>
      <c r="B11126" s="2">
        <f t="shared" si="346"/>
        <v>44104</v>
      </c>
      <c r="C11126" s="3">
        <f t="shared" si="347"/>
        <v>1</v>
      </c>
      <c r="D11126" t="s">
        <v>49</v>
      </c>
      <c r="E11126">
        <v>56</v>
      </c>
      <c r="F11126">
        <v>4871</v>
      </c>
      <c r="G11126">
        <v>49</v>
      </c>
    </row>
    <row r="11127" spans="1:7">
      <c r="A11127" s="2">
        <v>44095</v>
      </c>
      <c r="B11127" s="2">
        <f t="shared" si="346"/>
        <v>44104</v>
      </c>
      <c r="C11127" s="3">
        <f t="shared" si="347"/>
        <v>1</v>
      </c>
      <c r="D11127" t="s">
        <v>52</v>
      </c>
      <c r="E11127">
        <v>1</v>
      </c>
      <c r="F11127">
        <v>145780</v>
      </c>
      <c r="G11127">
        <v>2439</v>
      </c>
    </row>
    <row r="11128" spans="1:7">
      <c r="A11128" s="2">
        <v>44095</v>
      </c>
      <c r="B11128" s="2">
        <f t="shared" si="346"/>
        <v>44104</v>
      </c>
      <c r="C11128" s="3">
        <f t="shared" si="347"/>
        <v>1</v>
      </c>
      <c r="D11128" t="s">
        <v>50</v>
      </c>
      <c r="E11128">
        <v>2</v>
      </c>
      <c r="F11128">
        <v>7775</v>
      </c>
      <c r="G11128">
        <v>42</v>
      </c>
    </row>
    <row r="11129" spans="1:7">
      <c r="A11129" s="2">
        <v>44095</v>
      </c>
      <c r="B11129" s="2">
        <f t="shared" si="346"/>
        <v>44104</v>
      </c>
      <c r="C11129" s="3">
        <f t="shared" si="347"/>
        <v>1</v>
      </c>
      <c r="D11129" t="s">
        <v>8</v>
      </c>
      <c r="E11129">
        <v>4</v>
      </c>
      <c r="F11129">
        <v>214251</v>
      </c>
      <c r="G11129">
        <v>5482</v>
      </c>
    </row>
    <row r="11130" spans="1:7">
      <c r="A11130" s="2">
        <v>44095</v>
      </c>
      <c r="B11130" s="2">
        <f t="shared" si="346"/>
        <v>44104</v>
      </c>
      <c r="C11130" s="3">
        <f t="shared" si="347"/>
        <v>1</v>
      </c>
      <c r="D11130" t="s">
        <v>44</v>
      </c>
      <c r="E11130">
        <v>5</v>
      </c>
      <c r="F11130">
        <v>76364</v>
      </c>
      <c r="G11130">
        <v>1197</v>
      </c>
    </row>
    <row r="11131" spans="1:7">
      <c r="A11131" s="2">
        <v>44095</v>
      </c>
      <c r="B11131" s="2">
        <f t="shared" si="346"/>
        <v>44104</v>
      </c>
      <c r="C11131" s="3">
        <f t="shared" si="347"/>
        <v>1</v>
      </c>
      <c r="D11131" t="s">
        <v>7</v>
      </c>
      <c r="E11131">
        <v>6</v>
      </c>
      <c r="F11131">
        <v>792217</v>
      </c>
      <c r="G11131">
        <v>15069</v>
      </c>
    </row>
    <row r="11132" spans="1:7">
      <c r="A11132" s="2">
        <v>44095</v>
      </c>
      <c r="B11132" s="2">
        <f t="shared" si="346"/>
        <v>44104</v>
      </c>
      <c r="C11132" s="3">
        <f t="shared" si="347"/>
        <v>1</v>
      </c>
      <c r="D11132" t="s">
        <v>22</v>
      </c>
      <c r="E11132">
        <v>8</v>
      </c>
      <c r="F11132">
        <v>65936</v>
      </c>
      <c r="G11132">
        <v>2031</v>
      </c>
    </row>
    <row r="11133" spans="1:7">
      <c r="A11133" s="2">
        <v>44095</v>
      </c>
      <c r="B11133" s="2">
        <f t="shared" si="346"/>
        <v>44104</v>
      </c>
      <c r="C11133" s="3">
        <f t="shared" si="347"/>
        <v>1</v>
      </c>
      <c r="D11133" t="s">
        <v>38</v>
      </c>
      <c r="E11133">
        <v>9</v>
      </c>
      <c r="F11133">
        <v>56024</v>
      </c>
      <c r="G11133">
        <v>4495</v>
      </c>
    </row>
    <row r="11134" spans="1:7">
      <c r="A11134" s="2">
        <v>44095</v>
      </c>
      <c r="B11134" s="2">
        <f t="shared" si="346"/>
        <v>44104</v>
      </c>
      <c r="C11134" s="3">
        <f t="shared" si="347"/>
        <v>1</v>
      </c>
      <c r="D11134" t="s">
        <v>45</v>
      </c>
      <c r="E11134">
        <v>10</v>
      </c>
      <c r="F11134">
        <v>19667</v>
      </c>
      <c r="G11134">
        <v>627</v>
      </c>
    </row>
    <row r="11135" spans="1:7">
      <c r="A11135" s="2">
        <v>44095</v>
      </c>
      <c r="B11135" s="2">
        <f t="shared" si="346"/>
        <v>44104</v>
      </c>
      <c r="C11135" s="3">
        <f t="shared" si="347"/>
        <v>1</v>
      </c>
      <c r="D11135" t="s">
        <v>33</v>
      </c>
      <c r="E11135">
        <v>11</v>
      </c>
      <c r="F11135">
        <v>14978</v>
      </c>
      <c r="G11135">
        <v>621</v>
      </c>
    </row>
    <row r="11136" spans="1:7">
      <c r="A11136" s="2">
        <v>44095</v>
      </c>
      <c r="B11136" s="2">
        <f t="shared" si="346"/>
        <v>44104</v>
      </c>
      <c r="C11136" s="3">
        <f t="shared" si="347"/>
        <v>1</v>
      </c>
      <c r="D11136" t="s">
        <v>15</v>
      </c>
      <c r="E11136">
        <v>12</v>
      </c>
      <c r="F11136">
        <v>685431</v>
      </c>
      <c r="G11136">
        <v>13316</v>
      </c>
    </row>
    <row r="11137" spans="1:7">
      <c r="A11137" s="2">
        <v>44095</v>
      </c>
      <c r="B11137" s="2">
        <f t="shared" si="346"/>
        <v>44104</v>
      </c>
      <c r="C11137" s="3">
        <f t="shared" si="347"/>
        <v>1</v>
      </c>
      <c r="D11137" t="s">
        <v>18</v>
      </c>
      <c r="E11137">
        <v>13</v>
      </c>
      <c r="F11137">
        <v>289975</v>
      </c>
      <c r="G11137">
        <v>6455</v>
      </c>
    </row>
    <row r="11138" spans="1:7">
      <c r="A11138" s="2">
        <v>44095</v>
      </c>
      <c r="B11138" s="2">
        <f t="shared" si="346"/>
        <v>44104</v>
      </c>
      <c r="C11138" s="3">
        <f t="shared" si="347"/>
        <v>1</v>
      </c>
      <c r="D11138" t="s">
        <v>57</v>
      </c>
      <c r="E11138">
        <v>66</v>
      </c>
      <c r="F11138">
        <v>3116</v>
      </c>
      <c r="G11138">
        <v>36</v>
      </c>
    </row>
    <row r="11139" spans="1:7">
      <c r="A11139" s="2">
        <v>44095</v>
      </c>
      <c r="B11139" s="2">
        <f t="shared" si="346"/>
        <v>44104</v>
      </c>
      <c r="C11139" s="3">
        <f t="shared" si="347"/>
        <v>1</v>
      </c>
      <c r="D11139" t="s">
        <v>26</v>
      </c>
      <c r="E11139">
        <v>15</v>
      </c>
      <c r="F11139">
        <v>11590</v>
      </c>
      <c r="G11139">
        <v>119</v>
      </c>
    </row>
    <row r="11140" spans="1:7">
      <c r="A11140" s="2">
        <v>44095</v>
      </c>
      <c r="B11140" s="2">
        <f t="shared" ref="B11140:B11203" si="348">EOMONTH(A11140,0)</f>
        <v>44104</v>
      </c>
      <c r="C11140" s="3">
        <f t="shared" ref="C11140:C11203" si="349">IF(A11140=B11140,0,1)</f>
        <v>1</v>
      </c>
      <c r="D11140" t="s">
        <v>53</v>
      </c>
      <c r="E11140">
        <v>16</v>
      </c>
      <c r="F11140">
        <v>38196</v>
      </c>
      <c r="G11140">
        <v>447</v>
      </c>
    </row>
    <row r="11141" spans="1:7">
      <c r="A11141" s="2">
        <v>44095</v>
      </c>
      <c r="B11141" s="2">
        <f t="shared" si="348"/>
        <v>44104</v>
      </c>
      <c r="C11141" s="3">
        <f t="shared" si="349"/>
        <v>1</v>
      </c>
      <c r="D11141" t="s">
        <v>6</v>
      </c>
      <c r="E11141">
        <v>17</v>
      </c>
      <c r="F11141">
        <v>279032</v>
      </c>
      <c r="G11141">
        <v>8717</v>
      </c>
    </row>
    <row r="11142" spans="1:7">
      <c r="A11142" s="2">
        <v>44095</v>
      </c>
      <c r="B11142" s="2">
        <f t="shared" si="348"/>
        <v>44104</v>
      </c>
      <c r="C11142" s="3">
        <f t="shared" si="349"/>
        <v>1</v>
      </c>
      <c r="D11142" t="s">
        <v>27</v>
      </c>
      <c r="E11142">
        <v>18</v>
      </c>
      <c r="F11142">
        <v>114251</v>
      </c>
      <c r="G11142">
        <v>3512</v>
      </c>
    </row>
    <row r="11143" spans="1:7">
      <c r="A11143" s="2">
        <v>44095</v>
      </c>
      <c r="B11143" s="2">
        <f t="shared" si="348"/>
        <v>44104</v>
      </c>
      <c r="C11143" s="3">
        <f t="shared" si="349"/>
        <v>1</v>
      </c>
      <c r="D11143" t="s">
        <v>39</v>
      </c>
      <c r="E11143">
        <v>19</v>
      </c>
      <c r="F11143">
        <v>81006</v>
      </c>
      <c r="G11143">
        <v>1284</v>
      </c>
    </row>
    <row r="11144" spans="1:7">
      <c r="A11144" s="2">
        <v>44095</v>
      </c>
      <c r="B11144" s="2">
        <f t="shared" si="348"/>
        <v>44104</v>
      </c>
      <c r="C11144" s="3">
        <f t="shared" si="349"/>
        <v>1</v>
      </c>
      <c r="D11144" t="s">
        <v>34</v>
      </c>
      <c r="E11144">
        <v>20</v>
      </c>
      <c r="F11144">
        <v>54956</v>
      </c>
      <c r="G11144">
        <v>604</v>
      </c>
    </row>
    <row r="11145" spans="1:7">
      <c r="A11145" s="2">
        <v>44095</v>
      </c>
      <c r="B11145" s="2">
        <f t="shared" si="348"/>
        <v>44104</v>
      </c>
      <c r="C11145" s="3">
        <f t="shared" si="349"/>
        <v>1</v>
      </c>
      <c r="D11145" t="s">
        <v>28</v>
      </c>
      <c r="E11145">
        <v>21</v>
      </c>
      <c r="F11145">
        <v>65905</v>
      </c>
      <c r="G11145">
        <v>1141</v>
      </c>
    </row>
    <row r="11146" spans="1:7">
      <c r="A11146" s="2">
        <v>44095</v>
      </c>
      <c r="B11146" s="2">
        <f t="shared" si="348"/>
        <v>44104</v>
      </c>
      <c r="C11146" s="3">
        <f t="shared" si="349"/>
        <v>1</v>
      </c>
      <c r="D11146" t="s">
        <v>40</v>
      </c>
      <c r="E11146">
        <v>22</v>
      </c>
      <c r="F11146">
        <v>162501</v>
      </c>
      <c r="G11146">
        <v>5375</v>
      </c>
    </row>
    <row r="11147" spans="1:7">
      <c r="A11147" s="2">
        <v>44095</v>
      </c>
      <c r="B11147" s="2">
        <f t="shared" si="348"/>
        <v>44104</v>
      </c>
      <c r="C11147" s="3">
        <f t="shared" si="349"/>
        <v>1</v>
      </c>
      <c r="D11147" t="s">
        <v>51</v>
      </c>
      <c r="E11147">
        <v>23</v>
      </c>
      <c r="F11147">
        <v>5106</v>
      </c>
      <c r="G11147">
        <v>140</v>
      </c>
    </row>
    <row r="11148" spans="1:7">
      <c r="A11148" s="2">
        <v>44095</v>
      </c>
      <c r="B11148" s="2">
        <f t="shared" si="348"/>
        <v>44104</v>
      </c>
      <c r="C11148" s="3">
        <f t="shared" si="349"/>
        <v>1</v>
      </c>
      <c r="D11148" t="s">
        <v>23</v>
      </c>
      <c r="E11148">
        <v>24</v>
      </c>
      <c r="F11148">
        <v>121068</v>
      </c>
      <c r="G11148">
        <v>3883</v>
      </c>
    </row>
    <row r="11149" spans="1:7">
      <c r="A11149" s="2">
        <v>44095</v>
      </c>
      <c r="B11149" s="2">
        <f t="shared" si="348"/>
        <v>44104</v>
      </c>
      <c r="C11149" s="3">
        <f t="shared" si="349"/>
        <v>1</v>
      </c>
      <c r="D11149" t="s">
        <v>9</v>
      </c>
      <c r="E11149">
        <v>25</v>
      </c>
      <c r="F11149">
        <v>127796</v>
      </c>
      <c r="G11149">
        <v>9317</v>
      </c>
    </row>
    <row r="11150" spans="1:7">
      <c r="A11150" s="2">
        <v>44095</v>
      </c>
      <c r="B11150" s="2">
        <f t="shared" si="348"/>
        <v>44104</v>
      </c>
      <c r="C11150" s="3">
        <f t="shared" si="349"/>
        <v>1</v>
      </c>
      <c r="D11150" t="s">
        <v>42</v>
      </c>
      <c r="E11150">
        <v>26</v>
      </c>
      <c r="F11150">
        <v>129655</v>
      </c>
      <c r="G11150">
        <v>6982</v>
      </c>
    </row>
    <row r="11151" spans="1:7">
      <c r="A11151" s="2">
        <v>44095</v>
      </c>
      <c r="B11151" s="2">
        <f t="shared" si="348"/>
        <v>44104</v>
      </c>
      <c r="C11151" s="3">
        <f t="shared" si="349"/>
        <v>1</v>
      </c>
      <c r="D11151" t="s">
        <v>29</v>
      </c>
      <c r="E11151">
        <v>27</v>
      </c>
      <c r="F11151">
        <v>90994</v>
      </c>
      <c r="G11151">
        <v>2021</v>
      </c>
    </row>
    <row r="11152" spans="1:7">
      <c r="A11152" s="2">
        <v>44095</v>
      </c>
      <c r="B11152" s="2">
        <f t="shared" si="348"/>
        <v>44104</v>
      </c>
      <c r="C11152" s="3">
        <f t="shared" si="349"/>
        <v>1</v>
      </c>
      <c r="D11152" t="s">
        <v>46</v>
      </c>
      <c r="E11152">
        <v>28</v>
      </c>
      <c r="F11152">
        <v>93556</v>
      </c>
      <c r="G11152">
        <v>2810</v>
      </c>
    </row>
    <row r="11153" spans="1:7">
      <c r="A11153" s="2">
        <v>44095</v>
      </c>
      <c r="B11153" s="2">
        <f t="shared" si="348"/>
        <v>44104</v>
      </c>
      <c r="C11153" s="3">
        <f t="shared" si="349"/>
        <v>1</v>
      </c>
      <c r="D11153" t="s">
        <v>35</v>
      </c>
      <c r="E11153">
        <v>29</v>
      </c>
      <c r="F11153">
        <v>116814</v>
      </c>
      <c r="G11153">
        <v>1936</v>
      </c>
    </row>
    <row r="11154" spans="1:7">
      <c r="A11154" s="2">
        <v>44095</v>
      </c>
      <c r="B11154" s="2">
        <f t="shared" si="348"/>
        <v>44104</v>
      </c>
      <c r="C11154" s="3">
        <f t="shared" si="349"/>
        <v>1</v>
      </c>
      <c r="D11154" t="s">
        <v>54</v>
      </c>
      <c r="E11154">
        <v>30</v>
      </c>
      <c r="F11154">
        <v>10509</v>
      </c>
      <c r="G11154">
        <v>160</v>
      </c>
    </row>
    <row r="11155" spans="1:7">
      <c r="A11155" s="2">
        <v>44095</v>
      </c>
      <c r="B11155" s="2">
        <f t="shared" si="348"/>
        <v>44104</v>
      </c>
      <c r="C11155" s="3">
        <f t="shared" si="349"/>
        <v>1</v>
      </c>
      <c r="D11155" t="s">
        <v>12</v>
      </c>
      <c r="E11155">
        <v>31</v>
      </c>
      <c r="F11155">
        <v>41388</v>
      </c>
      <c r="G11155">
        <v>464</v>
      </c>
    </row>
    <row r="11156" spans="1:7">
      <c r="A11156" s="2">
        <v>44095</v>
      </c>
      <c r="B11156" s="2">
        <f t="shared" si="348"/>
        <v>44104</v>
      </c>
      <c r="C11156" s="3">
        <f t="shared" si="349"/>
        <v>1</v>
      </c>
      <c r="D11156" t="s">
        <v>24</v>
      </c>
      <c r="E11156">
        <v>32</v>
      </c>
      <c r="F11156">
        <v>76119</v>
      </c>
      <c r="G11156">
        <v>1531</v>
      </c>
    </row>
    <row r="11157" spans="1:7">
      <c r="A11157" s="2">
        <v>44095</v>
      </c>
      <c r="B11157" s="2">
        <f t="shared" si="348"/>
        <v>44104</v>
      </c>
      <c r="C11157" s="3">
        <f t="shared" si="349"/>
        <v>1</v>
      </c>
      <c r="D11157" t="s">
        <v>19</v>
      </c>
      <c r="E11157">
        <v>33</v>
      </c>
      <c r="F11157">
        <v>7952</v>
      </c>
      <c r="G11157">
        <v>438</v>
      </c>
    </row>
    <row r="11158" spans="1:7">
      <c r="A11158" s="2">
        <v>44095</v>
      </c>
      <c r="B11158" s="2">
        <f t="shared" si="348"/>
        <v>44104</v>
      </c>
      <c r="C11158" s="3">
        <f t="shared" si="349"/>
        <v>1</v>
      </c>
      <c r="D11158" t="s">
        <v>21</v>
      </c>
      <c r="E11158">
        <v>34</v>
      </c>
      <c r="F11158">
        <v>201945</v>
      </c>
      <c r="G11158">
        <v>16069</v>
      </c>
    </row>
    <row r="11159" spans="1:7">
      <c r="A11159" s="2">
        <v>44095</v>
      </c>
      <c r="B11159" s="2">
        <f t="shared" si="348"/>
        <v>44104</v>
      </c>
      <c r="C11159" s="3">
        <f t="shared" si="349"/>
        <v>1</v>
      </c>
      <c r="D11159" t="s">
        <v>47</v>
      </c>
      <c r="E11159">
        <v>35</v>
      </c>
      <c r="F11159">
        <v>27683</v>
      </c>
      <c r="G11159">
        <v>851</v>
      </c>
    </row>
    <row r="11160" spans="1:7">
      <c r="A11160" s="2">
        <v>44095</v>
      </c>
      <c r="B11160" s="2">
        <f t="shared" si="348"/>
        <v>44104</v>
      </c>
      <c r="C11160" s="3">
        <f t="shared" si="349"/>
        <v>1</v>
      </c>
      <c r="D11160" t="s">
        <v>16</v>
      </c>
      <c r="E11160">
        <v>36</v>
      </c>
      <c r="F11160">
        <v>455187</v>
      </c>
      <c r="G11160">
        <v>32691</v>
      </c>
    </row>
    <row r="11161" spans="1:7">
      <c r="A11161" s="2">
        <v>44095</v>
      </c>
      <c r="B11161" s="2">
        <f t="shared" si="348"/>
        <v>44104</v>
      </c>
      <c r="C11161" s="3">
        <f t="shared" si="349"/>
        <v>1</v>
      </c>
      <c r="D11161" t="s">
        <v>20</v>
      </c>
      <c r="E11161">
        <v>37</v>
      </c>
      <c r="F11161">
        <v>195093</v>
      </c>
      <c r="G11161">
        <v>3283</v>
      </c>
    </row>
    <row r="11162" spans="1:7">
      <c r="A11162" s="2">
        <v>44095</v>
      </c>
      <c r="B11162" s="2">
        <f t="shared" si="348"/>
        <v>44104</v>
      </c>
      <c r="C11162" s="3">
        <f t="shared" si="349"/>
        <v>1</v>
      </c>
      <c r="D11162" t="s">
        <v>48</v>
      </c>
      <c r="E11162">
        <v>38</v>
      </c>
      <c r="F11162">
        <v>18247</v>
      </c>
      <c r="G11162">
        <v>196</v>
      </c>
    </row>
    <row r="11163" spans="1:7">
      <c r="A11163" s="2">
        <v>44095</v>
      </c>
      <c r="B11163" s="2">
        <f t="shared" si="348"/>
        <v>44104</v>
      </c>
      <c r="C11163" s="3">
        <f t="shared" si="349"/>
        <v>1</v>
      </c>
      <c r="D11163" t="s">
        <v>59</v>
      </c>
      <c r="E11163">
        <v>69</v>
      </c>
      <c r="F11163">
        <v>69</v>
      </c>
      <c r="G11163">
        <v>2</v>
      </c>
    </row>
    <row r="11164" spans="1:7">
      <c r="A11164" s="2">
        <v>44095</v>
      </c>
      <c r="B11164" s="2">
        <f t="shared" si="348"/>
        <v>44104</v>
      </c>
      <c r="C11164" s="3">
        <f t="shared" si="349"/>
        <v>1</v>
      </c>
      <c r="D11164" t="s">
        <v>41</v>
      </c>
      <c r="E11164">
        <v>39</v>
      </c>
      <c r="F11164">
        <v>145165</v>
      </c>
      <c r="G11164">
        <v>4623</v>
      </c>
    </row>
    <row r="11165" spans="1:7">
      <c r="A11165" s="2">
        <v>44095</v>
      </c>
      <c r="B11165" s="2">
        <f t="shared" si="348"/>
        <v>44104</v>
      </c>
      <c r="C11165" s="3">
        <f t="shared" si="349"/>
        <v>1</v>
      </c>
      <c r="D11165" t="s">
        <v>30</v>
      </c>
      <c r="E11165">
        <v>40</v>
      </c>
      <c r="F11165">
        <v>77908</v>
      </c>
      <c r="G11165">
        <v>948</v>
      </c>
    </row>
    <row r="11166" spans="1:7">
      <c r="A11166" s="2">
        <v>44095</v>
      </c>
      <c r="B11166" s="2">
        <f t="shared" si="348"/>
        <v>44104</v>
      </c>
      <c r="C11166" s="3">
        <f t="shared" si="349"/>
        <v>1</v>
      </c>
      <c r="D11166" t="s">
        <v>14</v>
      </c>
      <c r="E11166">
        <v>41</v>
      </c>
      <c r="F11166">
        <v>30999</v>
      </c>
      <c r="G11166">
        <v>532</v>
      </c>
    </row>
    <row r="11167" spans="1:7">
      <c r="A11167" s="2">
        <v>44095</v>
      </c>
      <c r="B11167" s="2">
        <f t="shared" si="348"/>
        <v>44104</v>
      </c>
      <c r="C11167" s="3">
        <f t="shared" si="349"/>
        <v>1</v>
      </c>
      <c r="D11167" t="s">
        <v>31</v>
      </c>
      <c r="E11167">
        <v>42</v>
      </c>
      <c r="F11167">
        <v>155729</v>
      </c>
      <c r="G11167">
        <v>8080</v>
      </c>
    </row>
    <row r="11168" spans="1:7">
      <c r="A11168" s="2">
        <v>44095</v>
      </c>
      <c r="B11168" s="2">
        <f t="shared" si="348"/>
        <v>44104</v>
      </c>
      <c r="C11168" s="3">
        <f t="shared" si="349"/>
        <v>1</v>
      </c>
      <c r="D11168" t="s">
        <v>55</v>
      </c>
      <c r="E11168">
        <v>72</v>
      </c>
      <c r="F11168">
        <v>42476</v>
      </c>
      <c r="G11168">
        <v>609</v>
      </c>
    </row>
    <row r="11169" spans="1:7">
      <c r="A11169" s="2">
        <v>44095</v>
      </c>
      <c r="B11169" s="2">
        <f t="shared" si="348"/>
        <v>44104</v>
      </c>
      <c r="C11169" s="3">
        <f t="shared" si="349"/>
        <v>1</v>
      </c>
      <c r="D11169" t="s">
        <v>17</v>
      </c>
      <c r="E11169">
        <v>44</v>
      </c>
      <c r="F11169">
        <v>23932</v>
      </c>
      <c r="G11169">
        <v>1097</v>
      </c>
    </row>
    <row r="11170" spans="1:7">
      <c r="A11170" s="2">
        <v>44095</v>
      </c>
      <c r="B11170" s="2">
        <f t="shared" si="348"/>
        <v>44104</v>
      </c>
      <c r="C11170" s="3">
        <f t="shared" si="349"/>
        <v>1</v>
      </c>
      <c r="D11170" t="s">
        <v>32</v>
      </c>
      <c r="E11170">
        <v>45</v>
      </c>
      <c r="F11170">
        <v>138124</v>
      </c>
      <c r="G11170">
        <v>3212</v>
      </c>
    </row>
    <row r="11171" spans="1:7">
      <c r="A11171" s="2">
        <v>44095</v>
      </c>
      <c r="B11171" s="2">
        <f t="shared" si="348"/>
        <v>44104</v>
      </c>
      <c r="C11171" s="3">
        <f t="shared" si="349"/>
        <v>1</v>
      </c>
      <c r="D11171" t="s">
        <v>43</v>
      </c>
      <c r="E11171">
        <v>46</v>
      </c>
      <c r="F11171">
        <v>18869</v>
      </c>
      <c r="G11171">
        <v>202</v>
      </c>
    </row>
    <row r="11172" spans="1:7">
      <c r="A11172" s="2">
        <v>44095</v>
      </c>
      <c r="B11172" s="2">
        <f t="shared" si="348"/>
        <v>44104</v>
      </c>
      <c r="C11172" s="3">
        <f t="shared" si="349"/>
        <v>1</v>
      </c>
      <c r="D11172" t="s">
        <v>25</v>
      </c>
      <c r="E11172">
        <v>47</v>
      </c>
      <c r="F11172">
        <v>181725</v>
      </c>
      <c r="G11172">
        <v>2209</v>
      </c>
    </row>
    <row r="11173" spans="1:7">
      <c r="A11173" s="2">
        <v>44095</v>
      </c>
      <c r="B11173" s="2">
        <f t="shared" si="348"/>
        <v>44104</v>
      </c>
      <c r="C11173" s="3">
        <f t="shared" si="349"/>
        <v>1</v>
      </c>
      <c r="D11173" t="s">
        <v>11</v>
      </c>
      <c r="E11173">
        <v>48</v>
      </c>
      <c r="F11173">
        <v>744736</v>
      </c>
      <c r="G11173">
        <v>15212</v>
      </c>
    </row>
    <row r="11174" spans="1:7">
      <c r="A11174" s="2">
        <v>44095</v>
      </c>
      <c r="B11174" s="2">
        <f t="shared" si="348"/>
        <v>44104</v>
      </c>
      <c r="C11174" s="3">
        <f t="shared" si="349"/>
        <v>1</v>
      </c>
      <c r="D11174" t="s">
        <v>13</v>
      </c>
      <c r="E11174">
        <v>49</v>
      </c>
      <c r="F11174">
        <v>64404</v>
      </c>
      <c r="G11174">
        <v>441</v>
      </c>
    </row>
    <row r="11175" spans="1:7">
      <c r="A11175" s="2">
        <v>44095</v>
      </c>
      <c r="B11175" s="2">
        <f t="shared" si="348"/>
        <v>44104</v>
      </c>
      <c r="C11175" s="3">
        <f t="shared" si="349"/>
        <v>1</v>
      </c>
      <c r="D11175" t="s">
        <v>36</v>
      </c>
      <c r="E11175">
        <v>50</v>
      </c>
      <c r="F11175">
        <v>1719</v>
      </c>
      <c r="G11175">
        <v>58</v>
      </c>
    </row>
    <row r="11176" spans="1:7">
      <c r="A11176" s="2">
        <v>44095</v>
      </c>
      <c r="B11176" s="2">
        <f t="shared" si="348"/>
        <v>44104</v>
      </c>
      <c r="C11176" s="3">
        <f t="shared" si="349"/>
        <v>1</v>
      </c>
      <c r="D11176" t="s">
        <v>56</v>
      </c>
      <c r="E11176">
        <v>78</v>
      </c>
      <c r="F11176">
        <v>1269</v>
      </c>
      <c r="G11176">
        <v>19</v>
      </c>
    </row>
    <row r="11177" spans="1:7">
      <c r="A11177" s="2">
        <v>44095</v>
      </c>
      <c r="B11177" s="2">
        <f t="shared" si="348"/>
        <v>44104</v>
      </c>
      <c r="C11177" s="3">
        <f t="shared" si="349"/>
        <v>1</v>
      </c>
      <c r="D11177" t="s">
        <v>37</v>
      </c>
      <c r="E11177">
        <v>51</v>
      </c>
      <c r="F11177">
        <v>141138</v>
      </c>
      <c r="G11177">
        <v>3021</v>
      </c>
    </row>
    <row r="11178" spans="1:7">
      <c r="A11178" s="2">
        <v>44095</v>
      </c>
      <c r="B11178" s="2">
        <f t="shared" si="348"/>
        <v>44104</v>
      </c>
      <c r="C11178" s="3">
        <f t="shared" si="349"/>
        <v>1</v>
      </c>
      <c r="D11178" t="s">
        <v>5</v>
      </c>
      <c r="E11178">
        <v>53</v>
      </c>
      <c r="F11178">
        <v>86803</v>
      </c>
      <c r="G11178">
        <v>2137</v>
      </c>
    </row>
    <row r="11179" spans="1:7">
      <c r="A11179" s="2">
        <v>44095</v>
      </c>
      <c r="B11179" s="2">
        <f t="shared" si="348"/>
        <v>44104</v>
      </c>
      <c r="C11179" s="3">
        <f t="shared" si="349"/>
        <v>1</v>
      </c>
      <c r="D11179" t="s">
        <v>58</v>
      </c>
      <c r="E11179">
        <v>54</v>
      </c>
      <c r="F11179">
        <v>14171</v>
      </c>
      <c r="G11179">
        <v>312</v>
      </c>
    </row>
    <row r="11180" spans="1:7">
      <c r="A11180" s="2">
        <v>44095</v>
      </c>
      <c r="B11180" s="2">
        <f t="shared" si="348"/>
        <v>44104</v>
      </c>
      <c r="C11180" s="3">
        <f t="shared" si="349"/>
        <v>1</v>
      </c>
      <c r="D11180" t="s">
        <v>10</v>
      </c>
      <c r="E11180">
        <v>55</v>
      </c>
      <c r="F11180">
        <v>108656</v>
      </c>
      <c r="G11180">
        <v>1253</v>
      </c>
    </row>
    <row r="11181" spans="1:7">
      <c r="A11181" s="2">
        <v>44095</v>
      </c>
      <c r="B11181" s="2">
        <f t="shared" si="348"/>
        <v>44104</v>
      </c>
      <c r="C11181" s="3">
        <f t="shared" si="349"/>
        <v>1</v>
      </c>
      <c r="D11181" t="s">
        <v>49</v>
      </c>
      <c r="E11181">
        <v>56</v>
      </c>
      <c r="F11181">
        <v>4944</v>
      </c>
      <c r="G11181">
        <v>49</v>
      </c>
    </row>
    <row r="11182" spans="1:7">
      <c r="A11182" s="2">
        <v>44096</v>
      </c>
      <c r="B11182" s="2">
        <f t="shared" si="348"/>
        <v>44104</v>
      </c>
      <c r="C11182" s="3">
        <f t="shared" si="349"/>
        <v>1</v>
      </c>
      <c r="D11182" t="s">
        <v>52</v>
      </c>
      <c r="E11182">
        <v>1</v>
      </c>
      <c r="F11182">
        <v>146584</v>
      </c>
      <c r="G11182">
        <v>2457</v>
      </c>
    </row>
    <row r="11183" spans="1:7">
      <c r="A11183" s="2">
        <v>44096</v>
      </c>
      <c r="B11183" s="2">
        <f t="shared" si="348"/>
        <v>44104</v>
      </c>
      <c r="C11183" s="3">
        <f t="shared" si="349"/>
        <v>1</v>
      </c>
      <c r="D11183" t="s">
        <v>50</v>
      </c>
      <c r="E11183">
        <v>2</v>
      </c>
      <c r="F11183">
        <v>7821</v>
      </c>
      <c r="G11183">
        <v>42</v>
      </c>
    </row>
    <row r="11184" spans="1:7">
      <c r="A11184" s="2">
        <v>44096</v>
      </c>
      <c r="B11184" s="2">
        <f t="shared" si="348"/>
        <v>44104</v>
      </c>
      <c r="C11184" s="3">
        <f t="shared" si="349"/>
        <v>1</v>
      </c>
      <c r="D11184" t="s">
        <v>8</v>
      </c>
      <c r="E11184">
        <v>4</v>
      </c>
      <c r="F11184">
        <v>214846</v>
      </c>
      <c r="G11184">
        <v>5501</v>
      </c>
    </row>
    <row r="11185" spans="1:7">
      <c r="A11185" s="2">
        <v>44096</v>
      </c>
      <c r="B11185" s="2">
        <f t="shared" si="348"/>
        <v>44104</v>
      </c>
      <c r="C11185" s="3">
        <f t="shared" si="349"/>
        <v>1</v>
      </c>
      <c r="D11185" t="s">
        <v>44</v>
      </c>
      <c r="E11185">
        <v>5</v>
      </c>
      <c r="F11185">
        <v>76981</v>
      </c>
      <c r="G11185">
        <v>1209</v>
      </c>
    </row>
    <row r="11186" spans="1:7">
      <c r="A11186" s="2">
        <v>44096</v>
      </c>
      <c r="B11186" s="2">
        <f t="shared" si="348"/>
        <v>44104</v>
      </c>
      <c r="C11186" s="3">
        <f t="shared" si="349"/>
        <v>1</v>
      </c>
      <c r="D11186" t="s">
        <v>7</v>
      </c>
      <c r="E11186">
        <v>6</v>
      </c>
      <c r="F11186">
        <v>795077</v>
      </c>
      <c r="G11186">
        <v>15209</v>
      </c>
    </row>
    <row r="11187" spans="1:7">
      <c r="A11187" s="2">
        <v>44096</v>
      </c>
      <c r="B11187" s="2">
        <f t="shared" si="348"/>
        <v>44104</v>
      </c>
      <c r="C11187" s="3">
        <f t="shared" si="349"/>
        <v>1</v>
      </c>
      <c r="D11187" t="s">
        <v>22</v>
      </c>
      <c r="E11187">
        <v>8</v>
      </c>
      <c r="F11187">
        <v>66552</v>
      </c>
      <c r="G11187">
        <v>2034</v>
      </c>
    </row>
    <row r="11188" spans="1:7">
      <c r="A11188" s="2">
        <v>44096</v>
      </c>
      <c r="B11188" s="2">
        <f t="shared" si="348"/>
        <v>44104</v>
      </c>
      <c r="C11188" s="3">
        <f t="shared" si="349"/>
        <v>1</v>
      </c>
      <c r="D11188" t="s">
        <v>38</v>
      </c>
      <c r="E11188">
        <v>9</v>
      </c>
      <c r="F11188">
        <v>56160</v>
      </c>
      <c r="G11188">
        <v>4496</v>
      </c>
    </row>
    <row r="11189" spans="1:7">
      <c r="A11189" s="2">
        <v>44096</v>
      </c>
      <c r="B11189" s="2">
        <f t="shared" si="348"/>
        <v>44104</v>
      </c>
      <c r="C11189" s="3">
        <f t="shared" si="349"/>
        <v>1</v>
      </c>
      <c r="D11189" t="s">
        <v>45</v>
      </c>
      <c r="E11189">
        <v>10</v>
      </c>
      <c r="F11189">
        <v>19761</v>
      </c>
      <c r="G11189">
        <v>628</v>
      </c>
    </row>
    <row r="11190" spans="1:7">
      <c r="A11190" s="2">
        <v>44096</v>
      </c>
      <c r="B11190" s="2">
        <f t="shared" si="348"/>
        <v>44104</v>
      </c>
      <c r="C11190" s="3">
        <f t="shared" si="349"/>
        <v>1</v>
      </c>
      <c r="D11190" t="s">
        <v>33</v>
      </c>
      <c r="E11190">
        <v>11</v>
      </c>
      <c r="F11190">
        <v>15021</v>
      </c>
      <c r="G11190">
        <v>621</v>
      </c>
    </row>
    <row r="11191" spans="1:7">
      <c r="A11191" s="2">
        <v>44096</v>
      </c>
      <c r="B11191" s="2">
        <f t="shared" si="348"/>
        <v>44104</v>
      </c>
      <c r="C11191" s="3">
        <f t="shared" si="349"/>
        <v>1</v>
      </c>
      <c r="D11191" t="s">
        <v>15</v>
      </c>
      <c r="E11191">
        <v>12</v>
      </c>
      <c r="F11191">
        <v>687901</v>
      </c>
      <c r="G11191">
        <v>13415</v>
      </c>
    </row>
    <row r="11192" spans="1:7">
      <c r="A11192" s="2">
        <v>44096</v>
      </c>
      <c r="B11192" s="2">
        <f t="shared" si="348"/>
        <v>44104</v>
      </c>
      <c r="C11192" s="3">
        <f t="shared" si="349"/>
        <v>1</v>
      </c>
      <c r="D11192" t="s">
        <v>18</v>
      </c>
      <c r="E11192">
        <v>13</v>
      </c>
      <c r="F11192">
        <v>290930</v>
      </c>
      <c r="G11192">
        <v>6524</v>
      </c>
    </row>
    <row r="11193" spans="1:7">
      <c r="A11193" s="2">
        <v>44096</v>
      </c>
      <c r="B11193" s="2">
        <f t="shared" si="348"/>
        <v>44104</v>
      </c>
      <c r="C11193" s="3">
        <f t="shared" si="349"/>
        <v>1</v>
      </c>
      <c r="D11193" t="s">
        <v>57</v>
      </c>
      <c r="E11193">
        <v>66</v>
      </c>
      <c r="F11193">
        <v>3159</v>
      </c>
      <c r="G11193">
        <v>38</v>
      </c>
    </row>
    <row r="11194" spans="1:7">
      <c r="A11194" s="2">
        <v>44096</v>
      </c>
      <c r="B11194" s="2">
        <f t="shared" si="348"/>
        <v>44104</v>
      </c>
      <c r="C11194" s="3">
        <f t="shared" si="349"/>
        <v>1</v>
      </c>
      <c r="D11194" t="s">
        <v>26</v>
      </c>
      <c r="E11194">
        <v>15</v>
      </c>
      <c r="F11194">
        <v>11653</v>
      </c>
      <c r="G11194">
        <v>119</v>
      </c>
    </row>
    <row r="11195" spans="1:7">
      <c r="A11195" s="2">
        <v>44096</v>
      </c>
      <c r="B11195" s="2">
        <f t="shared" si="348"/>
        <v>44104</v>
      </c>
      <c r="C11195" s="3">
        <f t="shared" si="349"/>
        <v>1</v>
      </c>
      <c r="D11195" t="s">
        <v>53</v>
      </c>
      <c r="E11195">
        <v>16</v>
      </c>
      <c r="F11195">
        <v>38676</v>
      </c>
      <c r="G11195">
        <v>452</v>
      </c>
    </row>
    <row r="11196" spans="1:7">
      <c r="A11196" s="2">
        <v>44096</v>
      </c>
      <c r="B11196" s="2">
        <f t="shared" si="348"/>
        <v>44104</v>
      </c>
      <c r="C11196" s="3">
        <f t="shared" si="349"/>
        <v>1</v>
      </c>
      <c r="D11196" t="s">
        <v>6</v>
      </c>
      <c r="E11196">
        <v>17</v>
      </c>
      <c r="F11196">
        <v>280511</v>
      </c>
      <c r="G11196">
        <v>8741</v>
      </c>
    </row>
    <row r="11197" spans="1:7">
      <c r="A11197" s="2">
        <v>44096</v>
      </c>
      <c r="B11197" s="2">
        <f t="shared" si="348"/>
        <v>44104</v>
      </c>
      <c r="C11197" s="3">
        <f t="shared" si="349"/>
        <v>1</v>
      </c>
      <c r="D11197" t="s">
        <v>27</v>
      </c>
      <c r="E11197">
        <v>18</v>
      </c>
      <c r="F11197">
        <v>114864</v>
      </c>
      <c r="G11197">
        <v>3520</v>
      </c>
    </row>
    <row r="11198" spans="1:7">
      <c r="A11198" s="2">
        <v>44096</v>
      </c>
      <c r="B11198" s="2">
        <f t="shared" si="348"/>
        <v>44104</v>
      </c>
      <c r="C11198" s="3">
        <f t="shared" si="349"/>
        <v>1</v>
      </c>
      <c r="D11198" t="s">
        <v>39</v>
      </c>
      <c r="E11198">
        <v>19</v>
      </c>
      <c r="F11198">
        <v>81674</v>
      </c>
      <c r="G11198">
        <v>1293</v>
      </c>
    </row>
    <row r="11199" spans="1:7">
      <c r="A11199" s="2">
        <v>44096</v>
      </c>
      <c r="B11199" s="2">
        <f t="shared" si="348"/>
        <v>44104</v>
      </c>
      <c r="C11199" s="3">
        <f t="shared" si="349"/>
        <v>1</v>
      </c>
      <c r="D11199" t="s">
        <v>34</v>
      </c>
      <c r="E11199">
        <v>20</v>
      </c>
      <c r="F11199">
        <v>55237</v>
      </c>
      <c r="G11199">
        <v>618</v>
      </c>
    </row>
    <row r="11200" spans="1:7">
      <c r="A11200" s="2">
        <v>44096</v>
      </c>
      <c r="B11200" s="2">
        <f t="shared" si="348"/>
        <v>44104</v>
      </c>
      <c r="C11200" s="3">
        <f t="shared" si="349"/>
        <v>1</v>
      </c>
      <c r="D11200" t="s">
        <v>28</v>
      </c>
      <c r="E11200">
        <v>21</v>
      </c>
      <c r="F11200">
        <v>66624</v>
      </c>
      <c r="G11200">
        <v>1148</v>
      </c>
    </row>
    <row r="11201" spans="1:7">
      <c r="A11201" s="2">
        <v>44096</v>
      </c>
      <c r="B11201" s="2">
        <f t="shared" si="348"/>
        <v>44104</v>
      </c>
      <c r="C11201" s="3">
        <f t="shared" si="349"/>
        <v>1</v>
      </c>
      <c r="D11201" t="s">
        <v>40</v>
      </c>
      <c r="E11201">
        <v>22</v>
      </c>
      <c r="F11201">
        <v>163253</v>
      </c>
      <c r="G11201">
        <v>5386</v>
      </c>
    </row>
    <row r="11202" spans="1:7">
      <c r="A11202" s="2">
        <v>44096</v>
      </c>
      <c r="B11202" s="2">
        <f t="shared" si="348"/>
        <v>44104</v>
      </c>
      <c r="C11202" s="3">
        <f t="shared" si="349"/>
        <v>1</v>
      </c>
      <c r="D11202" t="s">
        <v>51</v>
      </c>
      <c r="E11202">
        <v>23</v>
      </c>
      <c r="F11202">
        <v>5146</v>
      </c>
      <c r="G11202">
        <v>140</v>
      </c>
    </row>
    <row r="11203" spans="1:7">
      <c r="A11203" s="2">
        <v>44096</v>
      </c>
      <c r="B11203" s="2">
        <f t="shared" si="348"/>
        <v>44104</v>
      </c>
      <c r="C11203" s="3">
        <f t="shared" si="349"/>
        <v>1</v>
      </c>
      <c r="D11203" t="s">
        <v>23</v>
      </c>
      <c r="E11203">
        <v>24</v>
      </c>
      <c r="F11203">
        <v>121409</v>
      </c>
      <c r="G11203">
        <v>3895</v>
      </c>
    </row>
    <row r="11204" spans="1:7">
      <c r="A11204" s="2">
        <v>44096</v>
      </c>
      <c r="B11204" s="2">
        <f t="shared" ref="B11204:B11267" si="350">EOMONTH(A11204,0)</f>
        <v>44104</v>
      </c>
      <c r="C11204" s="3">
        <f t="shared" ref="C11204:C11267" si="351">IF(A11204=B11204,0,1)</f>
        <v>1</v>
      </c>
      <c r="D11204" t="s">
        <v>9</v>
      </c>
      <c r="E11204">
        <v>25</v>
      </c>
      <c r="F11204">
        <v>127969</v>
      </c>
      <c r="G11204">
        <v>9328</v>
      </c>
    </row>
    <row r="11205" spans="1:7">
      <c r="A11205" s="2">
        <v>44096</v>
      </c>
      <c r="B11205" s="2">
        <f t="shared" si="350"/>
        <v>44104</v>
      </c>
      <c r="C11205" s="3">
        <f t="shared" si="351"/>
        <v>1</v>
      </c>
      <c r="D11205" t="s">
        <v>42</v>
      </c>
      <c r="E11205">
        <v>26</v>
      </c>
      <c r="F11205">
        <v>130406</v>
      </c>
      <c r="G11205">
        <v>6998</v>
      </c>
    </row>
    <row r="11206" spans="1:7">
      <c r="A11206" s="2">
        <v>44096</v>
      </c>
      <c r="B11206" s="2">
        <f t="shared" si="350"/>
        <v>44104</v>
      </c>
      <c r="C11206" s="3">
        <f t="shared" si="351"/>
        <v>1</v>
      </c>
      <c r="D11206" t="s">
        <v>29</v>
      </c>
      <c r="E11206">
        <v>27</v>
      </c>
      <c r="F11206">
        <v>91474</v>
      </c>
      <c r="G11206">
        <v>2031</v>
      </c>
    </row>
    <row r="11207" spans="1:7">
      <c r="A11207" s="2">
        <v>44096</v>
      </c>
      <c r="B11207" s="2">
        <f t="shared" si="350"/>
        <v>44104</v>
      </c>
      <c r="C11207" s="3">
        <f t="shared" si="351"/>
        <v>1</v>
      </c>
      <c r="D11207" t="s">
        <v>46</v>
      </c>
      <c r="E11207">
        <v>28</v>
      </c>
      <c r="F11207">
        <v>94021</v>
      </c>
      <c r="G11207">
        <v>2846</v>
      </c>
    </row>
    <row r="11208" spans="1:7">
      <c r="A11208" s="2">
        <v>44096</v>
      </c>
      <c r="B11208" s="2">
        <f t="shared" si="350"/>
        <v>44104</v>
      </c>
      <c r="C11208" s="3">
        <f t="shared" si="351"/>
        <v>1</v>
      </c>
      <c r="D11208" t="s">
        <v>35</v>
      </c>
      <c r="E11208">
        <v>29</v>
      </c>
      <c r="F11208">
        <v>118574</v>
      </c>
      <c r="G11208">
        <v>1974</v>
      </c>
    </row>
    <row r="11209" spans="1:7">
      <c r="A11209" s="2">
        <v>44096</v>
      </c>
      <c r="B11209" s="2">
        <f t="shared" si="350"/>
        <v>44104</v>
      </c>
      <c r="C11209" s="3">
        <f t="shared" si="351"/>
        <v>1</v>
      </c>
      <c r="D11209" t="s">
        <v>54</v>
      </c>
      <c r="E11209">
        <v>30</v>
      </c>
      <c r="F11209">
        <v>10792</v>
      </c>
      <c r="G11209">
        <v>163</v>
      </c>
    </row>
    <row r="11210" spans="1:7">
      <c r="A11210" s="2">
        <v>44096</v>
      </c>
      <c r="B11210" s="2">
        <f t="shared" si="350"/>
        <v>44104</v>
      </c>
      <c r="C11210" s="3">
        <f t="shared" si="351"/>
        <v>1</v>
      </c>
      <c r="D11210" t="s">
        <v>12</v>
      </c>
      <c r="E11210">
        <v>31</v>
      </c>
      <c r="F11210">
        <v>41828</v>
      </c>
      <c r="G11210">
        <v>473</v>
      </c>
    </row>
    <row r="11211" spans="1:7">
      <c r="A11211" s="2">
        <v>44096</v>
      </c>
      <c r="B11211" s="2">
        <f t="shared" si="350"/>
        <v>44104</v>
      </c>
      <c r="C11211" s="3">
        <f t="shared" si="351"/>
        <v>1</v>
      </c>
      <c r="D11211" t="s">
        <v>24</v>
      </c>
      <c r="E11211">
        <v>32</v>
      </c>
      <c r="F11211">
        <v>76376</v>
      </c>
      <c r="G11211">
        <v>1546</v>
      </c>
    </row>
    <row r="11212" spans="1:7">
      <c r="A11212" s="2">
        <v>44096</v>
      </c>
      <c r="B11212" s="2">
        <f t="shared" si="350"/>
        <v>44104</v>
      </c>
      <c r="C11212" s="3">
        <f t="shared" si="351"/>
        <v>1</v>
      </c>
      <c r="D11212" t="s">
        <v>19</v>
      </c>
      <c r="E11212">
        <v>33</v>
      </c>
      <c r="F11212">
        <v>7990</v>
      </c>
      <c r="G11212">
        <v>438</v>
      </c>
    </row>
    <row r="11213" spans="1:7">
      <c r="A11213" s="2">
        <v>44096</v>
      </c>
      <c r="B11213" s="2">
        <f t="shared" si="350"/>
        <v>44104</v>
      </c>
      <c r="C11213" s="3">
        <f t="shared" si="351"/>
        <v>1</v>
      </c>
      <c r="D11213" t="s">
        <v>21</v>
      </c>
      <c r="E11213">
        <v>34</v>
      </c>
      <c r="F11213">
        <v>202371</v>
      </c>
      <c r="G11213">
        <v>16076</v>
      </c>
    </row>
    <row r="11214" spans="1:7">
      <c r="A11214" s="2">
        <v>44096</v>
      </c>
      <c r="B11214" s="2">
        <f t="shared" si="350"/>
        <v>44104</v>
      </c>
      <c r="C11214" s="3">
        <f t="shared" si="351"/>
        <v>1</v>
      </c>
      <c r="D11214" t="s">
        <v>47</v>
      </c>
      <c r="E11214">
        <v>35</v>
      </c>
      <c r="F11214">
        <v>27790</v>
      </c>
      <c r="G11214">
        <v>854</v>
      </c>
    </row>
    <row r="11215" spans="1:7">
      <c r="A11215" s="2">
        <v>44096</v>
      </c>
      <c r="B11215" s="2">
        <f t="shared" si="350"/>
        <v>44104</v>
      </c>
      <c r="C11215" s="3">
        <f t="shared" si="351"/>
        <v>1</v>
      </c>
      <c r="D11215" t="s">
        <v>16</v>
      </c>
      <c r="E11215">
        <v>36</v>
      </c>
      <c r="F11215">
        <v>455938</v>
      </c>
      <c r="G11215">
        <v>32690</v>
      </c>
    </row>
    <row r="11216" spans="1:7">
      <c r="A11216" s="2">
        <v>44096</v>
      </c>
      <c r="B11216" s="2">
        <f t="shared" si="350"/>
        <v>44104</v>
      </c>
      <c r="C11216" s="3">
        <f t="shared" si="351"/>
        <v>1</v>
      </c>
      <c r="D11216" t="s">
        <v>20</v>
      </c>
      <c r="E11216">
        <v>37</v>
      </c>
      <c r="F11216">
        <v>196258</v>
      </c>
      <c r="G11216">
        <v>3320</v>
      </c>
    </row>
    <row r="11217" spans="1:7">
      <c r="A11217" s="2">
        <v>44096</v>
      </c>
      <c r="B11217" s="2">
        <f t="shared" si="350"/>
        <v>44104</v>
      </c>
      <c r="C11217" s="3">
        <f t="shared" si="351"/>
        <v>1</v>
      </c>
      <c r="D11217" t="s">
        <v>48</v>
      </c>
      <c r="E11217">
        <v>38</v>
      </c>
      <c r="F11217">
        <v>18511</v>
      </c>
      <c r="G11217">
        <v>199</v>
      </c>
    </row>
    <row r="11218" spans="1:7">
      <c r="A11218" s="2">
        <v>44096</v>
      </c>
      <c r="B11218" s="2">
        <f t="shared" si="350"/>
        <v>44104</v>
      </c>
      <c r="C11218" s="3">
        <f t="shared" si="351"/>
        <v>1</v>
      </c>
      <c r="D11218" t="s">
        <v>59</v>
      </c>
      <c r="E11218">
        <v>69</v>
      </c>
      <c r="F11218">
        <v>69</v>
      </c>
      <c r="G11218">
        <v>2</v>
      </c>
    </row>
    <row r="11219" spans="1:7">
      <c r="A11219" s="2">
        <v>44096</v>
      </c>
      <c r="B11219" s="2">
        <f t="shared" si="350"/>
        <v>44104</v>
      </c>
      <c r="C11219" s="3">
        <f t="shared" si="351"/>
        <v>1</v>
      </c>
      <c r="D11219" t="s">
        <v>41</v>
      </c>
      <c r="E11219">
        <v>39</v>
      </c>
      <c r="F11219">
        <v>145850</v>
      </c>
      <c r="G11219">
        <v>4635</v>
      </c>
    </row>
    <row r="11220" spans="1:7">
      <c r="A11220" s="2">
        <v>44096</v>
      </c>
      <c r="B11220" s="2">
        <f t="shared" si="350"/>
        <v>44104</v>
      </c>
      <c r="C11220" s="3">
        <f t="shared" si="351"/>
        <v>1</v>
      </c>
      <c r="D11220" t="s">
        <v>30</v>
      </c>
      <c r="E11220">
        <v>40</v>
      </c>
      <c r="F11220">
        <v>79072</v>
      </c>
      <c r="G11220">
        <v>962</v>
      </c>
    </row>
    <row r="11221" spans="1:7">
      <c r="A11221" s="2">
        <v>44096</v>
      </c>
      <c r="B11221" s="2">
        <f t="shared" si="350"/>
        <v>44104</v>
      </c>
      <c r="C11221" s="3">
        <f t="shared" si="351"/>
        <v>1</v>
      </c>
      <c r="D11221" t="s">
        <v>14</v>
      </c>
      <c r="E11221">
        <v>41</v>
      </c>
      <c r="F11221">
        <v>31323</v>
      </c>
      <c r="G11221">
        <v>535</v>
      </c>
    </row>
    <row r="11222" spans="1:7">
      <c r="A11222" s="2">
        <v>44096</v>
      </c>
      <c r="B11222" s="2">
        <f t="shared" si="350"/>
        <v>44104</v>
      </c>
      <c r="C11222" s="3">
        <f t="shared" si="351"/>
        <v>1</v>
      </c>
      <c r="D11222" t="s">
        <v>31</v>
      </c>
      <c r="E11222">
        <v>42</v>
      </c>
      <c r="F11222">
        <v>156512</v>
      </c>
      <c r="G11222">
        <v>8099</v>
      </c>
    </row>
    <row r="11223" spans="1:7">
      <c r="A11223" s="2">
        <v>44096</v>
      </c>
      <c r="B11223" s="2">
        <f t="shared" si="350"/>
        <v>44104</v>
      </c>
      <c r="C11223" s="3">
        <f t="shared" si="351"/>
        <v>1</v>
      </c>
      <c r="D11223" t="s">
        <v>55</v>
      </c>
      <c r="E11223">
        <v>72</v>
      </c>
      <c r="F11223">
        <v>42596</v>
      </c>
      <c r="G11223">
        <v>613</v>
      </c>
    </row>
    <row r="11224" spans="1:7">
      <c r="A11224" s="2">
        <v>44096</v>
      </c>
      <c r="B11224" s="2">
        <f t="shared" si="350"/>
        <v>44104</v>
      </c>
      <c r="C11224" s="3">
        <f t="shared" si="351"/>
        <v>1</v>
      </c>
      <c r="D11224" t="s">
        <v>17</v>
      </c>
      <c r="E11224">
        <v>44</v>
      </c>
      <c r="F11224">
        <v>24044</v>
      </c>
      <c r="G11224">
        <v>1099</v>
      </c>
    </row>
    <row r="11225" spans="1:7">
      <c r="A11225" s="2">
        <v>44096</v>
      </c>
      <c r="B11225" s="2">
        <f t="shared" si="350"/>
        <v>44104</v>
      </c>
      <c r="C11225" s="3">
        <f t="shared" si="351"/>
        <v>1</v>
      </c>
      <c r="D11225" t="s">
        <v>32</v>
      </c>
      <c r="E11225">
        <v>45</v>
      </c>
      <c r="F11225">
        <v>140789</v>
      </c>
      <c r="G11225">
        <v>3243</v>
      </c>
    </row>
    <row r="11226" spans="1:7">
      <c r="A11226" s="2">
        <v>44096</v>
      </c>
      <c r="B11226" s="2">
        <f t="shared" si="350"/>
        <v>44104</v>
      </c>
      <c r="C11226" s="3">
        <f t="shared" si="351"/>
        <v>1</v>
      </c>
      <c r="D11226" t="s">
        <v>43</v>
      </c>
      <c r="E11226">
        <v>46</v>
      </c>
      <c r="F11226">
        <v>19189</v>
      </c>
      <c r="G11226">
        <v>202</v>
      </c>
    </row>
    <row r="11227" spans="1:7">
      <c r="A11227" s="2">
        <v>44096</v>
      </c>
      <c r="B11227" s="2">
        <f t="shared" si="350"/>
        <v>44104</v>
      </c>
      <c r="C11227" s="3">
        <f t="shared" si="351"/>
        <v>1</v>
      </c>
      <c r="D11227" t="s">
        <v>25</v>
      </c>
      <c r="E11227">
        <v>47</v>
      </c>
      <c r="F11227">
        <v>182546</v>
      </c>
      <c r="G11227">
        <v>2236</v>
      </c>
    </row>
    <row r="11228" spans="1:7">
      <c r="A11228" s="2">
        <v>44096</v>
      </c>
      <c r="B11228" s="2">
        <f t="shared" si="350"/>
        <v>44104</v>
      </c>
      <c r="C11228" s="3">
        <f t="shared" si="351"/>
        <v>1</v>
      </c>
      <c r="D11228" t="s">
        <v>11</v>
      </c>
      <c r="E11228">
        <v>48</v>
      </c>
      <c r="F11228">
        <v>749069</v>
      </c>
      <c r="G11228">
        <v>15322</v>
      </c>
    </row>
    <row r="11229" spans="1:7">
      <c r="A11229" s="2">
        <v>44096</v>
      </c>
      <c r="B11229" s="2">
        <f t="shared" si="350"/>
        <v>44104</v>
      </c>
      <c r="C11229" s="3">
        <f t="shared" si="351"/>
        <v>1</v>
      </c>
      <c r="D11229" t="s">
        <v>13</v>
      </c>
      <c r="E11229">
        <v>49</v>
      </c>
      <c r="F11229">
        <v>65058</v>
      </c>
      <c r="G11229">
        <v>443</v>
      </c>
    </row>
    <row r="11230" spans="1:7">
      <c r="A11230" s="2">
        <v>44096</v>
      </c>
      <c r="B11230" s="2">
        <f t="shared" si="350"/>
        <v>44104</v>
      </c>
      <c r="C11230" s="3">
        <f t="shared" si="351"/>
        <v>1</v>
      </c>
      <c r="D11230" t="s">
        <v>36</v>
      </c>
      <c r="E11230">
        <v>50</v>
      </c>
      <c r="F11230">
        <v>1721</v>
      </c>
      <c r="G11230">
        <v>58</v>
      </c>
    </row>
    <row r="11231" spans="1:7">
      <c r="A11231" s="2">
        <v>44096</v>
      </c>
      <c r="B11231" s="2">
        <f t="shared" si="350"/>
        <v>44104</v>
      </c>
      <c r="C11231" s="3">
        <f t="shared" si="351"/>
        <v>1</v>
      </c>
      <c r="D11231" t="s">
        <v>56</v>
      </c>
      <c r="E11231">
        <v>78</v>
      </c>
      <c r="F11231">
        <v>1278</v>
      </c>
      <c r="G11231">
        <v>19</v>
      </c>
    </row>
    <row r="11232" spans="1:7">
      <c r="A11232" s="2">
        <v>44096</v>
      </c>
      <c r="B11232" s="2">
        <f t="shared" si="350"/>
        <v>44104</v>
      </c>
      <c r="C11232" s="3">
        <f t="shared" si="351"/>
        <v>1</v>
      </c>
      <c r="D11232" t="s">
        <v>37</v>
      </c>
      <c r="E11232">
        <v>51</v>
      </c>
      <c r="F11232">
        <v>142010</v>
      </c>
      <c r="G11232">
        <v>3060</v>
      </c>
    </row>
    <row r="11233" spans="1:7">
      <c r="A11233" s="2">
        <v>44096</v>
      </c>
      <c r="B11233" s="2">
        <f t="shared" si="350"/>
        <v>44104</v>
      </c>
      <c r="C11233" s="3">
        <f t="shared" si="351"/>
        <v>1</v>
      </c>
      <c r="D11233" t="s">
        <v>5</v>
      </c>
      <c r="E11233">
        <v>53</v>
      </c>
      <c r="F11233">
        <v>87233</v>
      </c>
      <c r="G11233">
        <v>2163</v>
      </c>
    </row>
    <row r="11234" spans="1:7">
      <c r="A11234" s="2">
        <v>44096</v>
      </c>
      <c r="B11234" s="2">
        <f t="shared" si="350"/>
        <v>44104</v>
      </c>
      <c r="C11234" s="3">
        <f t="shared" si="351"/>
        <v>1</v>
      </c>
      <c r="D11234" t="s">
        <v>58</v>
      </c>
      <c r="E11234">
        <v>54</v>
      </c>
      <c r="F11234">
        <v>14384</v>
      </c>
      <c r="G11234">
        <v>317</v>
      </c>
    </row>
    <row r="11235" spans="1:7">
      <c r="A11235" s="2">
        <v>44096</v>
      </c>
      <c r="B11235" s="2">
        <f t="shared" si="350"/>
        <v>44104</v>
      </c>
      <c r="C11235" s="3">
        <f t="shared" si="351"/>
        <v>1</v>
      </c>
      <c r="D11235" t="s">
        <v>10</v>
      </c>
      <c r="E11235">
        <v>55</v>
      </c>
      <c r="F11235">
        <v>110393</v>
      </c>
      <c r="G11235">
        <v>1259</v>
      </c>
    </row>
    <row r="11236" spans="1:7">
      <c r="A11236" s="2">
        <v>44096</v>
      </c>
      <c r="B11236" s="2">
        <f t="shared" si="350"/>
        <v>44104</v>
      </c>
      <c r="C11236" s="3">
        <f t="shared" si="351"/>
        <v>1</v>
      </c>
      <c r="D11236" t="s">
        <v>49</v>
      </c>
      <c r="E11236">
        <v>56</v>
      </c>
      <c r="F11236">
        <v>5016</v>
      </c>
      <c r="G11236">
        <v>49</v>
      </c>
    </row>
    <row r="11237" spans="1:7">
      <c r="A11237" s="2">
        <v>44097</v>
      </c>
      <c r="B11237" s="2">
        <f t="shared" si="350"/>
        <v>44104</v>
      </c>
      <c r="C11237" s="3">
        <f t="shared" si="351"/>
        <v>1</v>
      </c>
      <c r="D11237" t="s">
        <v>52</v>
      </c>
      <c r="E11237">
        <v>1</v>
      </c>
      <c r="F11237">
        <v>147153</v>
      </c>
      <c r="G11237">
        <v>2488</v>
      </c>
    </row>
    <row r="11238" spans="1:7">
      <c r="A11238" s="2">
        <v>44097</v>
      </c>
      <c r="B11238" s="2">
        <f t="shared" si="350"/>
        <v>44104</v>
      </c>
      <c r="C11238" s="3">
        <f t="shared" si="351"/>
        <v>1</v>
      </c>
      <c r="D11238" t="s">
        <v>50</v>
      </c>
      <c r="E11238">
        <v>2</v>
      </c>
      <c r="F11238">
        <v>7875</v>
      </c>
      <c r="G11238">
        <v>42</v>
      </c>
    </row>
    <row r="11239" spans="1:7">
      <c r="A11239" s="2">
        <v>44097</v>
      </c>
      <c r="B11239" s="2">
        <f t="shared" si="350"/>
        <v>44104</v>
      </c>
      <c r="C11239" s="3">
        <f t="shared" si="351"/>
        <v>1</v>
      </c>
      <c r="D11239" t="s">
        <v>8</v>
      </c>
      <c r="E11239">
        <v>4</v>
      </c>
      <c r="F11239">
        <v>215284</v>
      </c>
      <c r="G11239">
        <v>5526</v>
      </c>
    </row>
    <row r="11240" spans="1:7">
      <c r="A11240" s="2">
        <v>44097</v>
      </c>
      <c r="B11240" s="2">
        <f t="shared" si="350"/>
        <v>44104</v>
      </c>
      <c r="C11240" s="3">
        <f t="shared" si="351"/>
        <v>1</v>
      </c>
      <c r="D11240" t="s">
        <v>44</v>
      </c>
      <c r="E11240">
        <v>5</v>
      </c>
      <c r="F11240">
        <v>77963</v>
      </c>
      <c r="G11240">
        <v>1229</v>
      </c>
    </row>
    <row r="11241" spans="1:7">
      <c r="A11241" s="2">
        <v>44097</v>
      </c>
      <c r="B11241" s="2">
        <f t="shared" si="350"/>
        <v>44104</v>
      </c>
      <c r="C11241" s="3">
        <f t="shared" si="351"/>
        <v>1</v>
      </c>
      <c r="D11241" t="s">
        <v>7</v>
      </c>
      <c r="E11241">
        <v>6</v>
      </c>
      <c r="F11241">
        <v>798350</v>
      </c>
      <c r="G11241">
        <v>15313</v>
      </c>
    </row>
    <row r="11242" spans="1:7">
      <c r="A11242" s="2">
        <v>44097</v>
      </c>
      <c r="B11242" s="2">
        <f t="shared" si="350"/>
        <v>44104</v>
      </c>
      <c r="C11242" s="3">
        <f t="shared" si="351"/>
        <v>1</v>
      </c>
      <c r="D11242" t="s">
        <v>22</v>
      </c>
      <c r="E11242">
        <v>8</v>
      </c>
      <c r="F11242">
        <v>67186</v>
      </c>
      <c r="G11242">
        <v>2038</v>
      </c>
    </row>
    <row r="11243" spans="1:7">
      <c r="A11243" s="2">
        <v>44097</v>
      </c>
      <c r="B11243" s="2">
        <f t="shared" si="350"/>
        <v>44104</v>
      </c>
      <c r="C11243" s="3">
        <f t="shared" si="351"/>
        <v>1</v>
      </c>
      <c r="D11243" t="s">
        <v>38</v>
      </c>
      <c r="E11243">
        <v>9</v>
      </c>
      <c r="F11243">
        <v>56315</v>
      </c>
      <c r="G11243">
        <v>4497</v>
      </c>
    </row>
    <row r="11244" spans="1:7">
      <c r="A11244" s="2">
        <v>44097</v>
      </c>
      <c r="B11244" s="2">
        <f t="shared" si="350"/>
        <v>44104</v>
      </c>
      <c r="C11244" s="3">
        <f t="shared" si="351"/>
        <v>1</v>
      </c>
      <c r="D11244" t="s">
        <v>45</v>
      </c>
      <c r="E11244">
        <v>10</v>
      </c>
      <c r="F11244">
        <v>19830</v>
      </c>
      <c r="G11244">
        <v>629</v>
      </c>
    </row>
    <row r="11245" spans="1:7">
      <c r="A11245" s="2">
        <v>44097</v>
      </c>
      <c r="B11245" s="2">
        <f t="shared" si="350"/>
        <v>44104</v>
      </c>
      <c r="C11245" s="3">
        <f t="shared" si="351"/>
        <v>1</v>
      </c>
      <c r="D11245" t="s">
        <v>33</v>
      </c>
      <c r="E11245">
        <v>11</v>
      </c>
      <c r="F11245">
        <v>15050</v>
      </c>
      <c r="G11245">
        <v>621</v>
      </c>
    </row>
    <row r="11246" spans="1:7">
      <c r="A11246" s="2">
        <v>44097</v>
      </c>
      <c r="B11246" s="2">
        <f t="shared" si="350"/>
        <v>44104</v>
      </c>
      <c r="C11246" s="3">
        <f t="shared" si="351"/>
        <v>1</v>
      </c>
      <c r="D11246" t="s">
        <v>15</v>
      </c>
      <c r="E11246">
        <v>12</v>
      </c>
      <c r="F11246">
        <v>690491</v>
      </c>
      <c r="G11246">
        <v>13617</v>
      </c>
    </row>
    <row r="11247" spans="1:7">
      <c r="A11247" s="2">
        <v>44097</v>
      </c>
      <c r="B11247" s="2">
        <f t="shared" si="350"/>
        <v>44104</v>
      </c>
      <c r="C11247" s="3">
        <f t="shared" si="351"/>
        <v>1</v>
      </c>
      <c r="D11247" t="s">
        <v>18</v>
      </c>
      <c r="E11247">
        <v>13</v>
      </c>
      <c r="F11247">
        <v>292797</v>
      </c>
      <c r="G11247">
        <v>6620</v>
      </c>
    </row>
    <row r="11248" spans="1:7">
      <c r="A11248" s="2">
        <v>44097</v>
      </c>
      <c r="B11248" s="2">
        <f t="shared" si="350"/>
        <v>44104</v>
      </c>
      <c r="C11248" s="3">
        <f t="shared" si="351"/>
        <v>1</v>
      </c>
      <c r="D11248" t="s">
        <v>57</v>
      </c>
      <c r="E11248">
        <v>66</v>
      </c>
      <c r="F11248">
        <v>3204</v>
      </c>
      <c r="G11248">
        <v>38</v>
      </c>
    </row>
    <row r="11249" spans="1:7">
      <c r="A11249" s="2">
        <v>44097</v>
      </c>
      <c r="B11249" s="2">
        <f t="shared" si="350"/>
        <v>44104</v>
      </c>
      <c r="C11249" s="3">
        <f t="shared" si="351"/>
        <v>1</v>
      </c>
      <c r="D11249" t="s">
        <v>26</v>
      </c>
      <c r="E11249">
        <v>15</v>
      </c>
      <c r="F11249">
        <v>11820</v>
      </c>
      <c r="G11249">
        <v>121</v>
      </c>
    </row>
    <row r="11250" spans="1:7">
      <c r="A11250" s="2">
        <v>44097</v>
      </c>
      <c r="B11250" s="2">
        <f t="shared" si="350"/>
        <v>44104</v>
      </c>
      <c r="C11250" s="3">
        <f t="shared" si="351"/>
        <v>1</v>
      </c>
      <c r="D11250" t="s">
        <v>53</v>
      </c>
      <c r="E11250">
        <v>16</v>
      </c>
      <c r="F11250">
        <v>39030</v>
      </c>
      <c r="G11250">
        <v>454</v>
      </c>
    </row>
    <row r="11251" spans="1:7">
      <c r="A11251" s="2">
        <v>44097</v>
      </c>
      <c r="B11251" s="2">
        <f t="shared" si="350"/>
        <v>44104</v>
      </c>
      <c r="C11251" s="3">
        <f t="shared" si="351"/>
        <v>1</v>
      </c>
      <c r="D11251" t="s">
        <v>6</v>
      </c>
      <c r="E11251">
        <v>17</v>
      </c>
      <c r="F11251">
        <v>282331</v>
      </c>
      <c r="G11251">
        <v>8762</v>
      </c>
    </row>
    <row r="11252" spans="1:7">
      <c r="A11252" s="2">
        <v>44097</v>
      </c>
      <c r="B11252" s="2">
        <f t="shared" si="350"/>
        <v>44104</v>
      </c>
      <c r="C11252" s="3">
        <f t="shared" si="351"/>
        <v>1</v>
      </c>
      <c r="D11252" t="s">
        <v>27</v>
      </c>
      <c r="E11252">
        <v>18</v>
      </c>
      <c r="F11252">
        <v>115578</v>
      </c>
      <c r="G11252">
        <v>3530</v>
      </c>
    </row>
    <row r="11253" spans="1:7">
      <c r="A11253" s="2">
        <v>44097</v>
      </c>
      <c r="B11253" s="2">
        <f t="shared" si="350"/>
        <v>44104</v>
      </c>
      <c r="C11253" s="3">
        <f t="shared" si="351"/>
        <v>1</v>
      </c>
      <c r="D11253" t="s">
        <v>39</v>
      </c>
      <c r="E11253">
        <v>19</v>
      </c>
      <c r="F11253">
        <v>82956</v>
      </c>
      <c r="G11253">
        <v>1298</v>
      </c>
    </row>
    <row r="11254" spans="1:7">
      <c r="A11254" s="2">
        <v>44097</v>
      </c>
      <c r="B11254" s="2">
        <f t="shared" si="350"/>
        <v>44104</v>
      </c>
      <c r="C11254" s="3">
        <f t="shared" si="351"/>
        <v>1</v>
      </c>
      <c r="D11254" t="s">
        <v>34</v>
      </c>
      <c r="E11254">
        <v>20</v>
      </c>
      <c r="F11254">
        <v>56355</v>
      </c>
      <c r="G11254">
        <v>629</v>
      </c>
    </row>
    <row r="11255" spans="1:7">
      <c r="A11255" s="2">
        <v>44097</v>
      </c>
      <c r="B11255" s="2">
        <f t="shared" si="350"/>
        <v>44104</v>
      </c>
      <c r="C11255" s="3">
        <f t="shared" si="351"/>
        <v>1</v>
      </c>
      <c r="D11255" t="s">
        <v>28</v>
      </c>
      <c r="E11255">
        <v>21</v>
      </c>
      <c r="F11255">
        <v>67590</v>
      </c>
      <c r="G11255">
        <v>1161</v>
      </c>
    </row>
    <row r="11256" spans="1:7">
      <c r="A11256" s="2">
        <v>44097</v>
      </c>
      <c r="B11256" s="2">
        <f t="shared" si="350"/>
        <v>44104</v>
      </c>
      <c r="C11256" s="3">
        <f t="shared" si="351"/>
        <v>1</v>
      </c>
      <c r="D11256" t="s">
        <v>40</v>
      </c>
      <c r="E11256">
        <v>22</v>
      </c>
      <c r="F11256">
        <v>163869</v>
      </c>
      <c r="G11256">
        <v>5407</v>
      </c>
    </row>
    <row r="11257" spans="1:7">
      <c r="A11257" s="2">
        <v>44097</v>
      </c>
      <c r="B11257" s="2">
        <f t="shared" si="350"/>
        <v>44104</v>
      </c>
      <c r="C11257" s="3">
        <f t="shared" si="351"/>
        <v>1</v>
      </c>
      <c r="D11257" t="s">
        <v>51</v>
      </c>
      <c r="E11257">
        <v>23</v>
      </c>
      <c r="F11257">
        <v>5171</v>
      </c>
      <c r="G11257">
        <v>140</v>
      </c>
    </row>
    <row r="11258" spans="1:7">
      <c r="A11258" s="2">
        <v>44097</v>
      </c>
      <c r="B11258" s="2">
        <f t="shared" si="350"/>
        <v>44104</v>
      </c>
      <c r="C11258" s="3">
        <f t="shared" si="351"/>
        <v>1</v>
      </c>
      <c r="D11258" t="s">
        <v>23</v>
      </c>
      <c r="E11258">
        <v>24</v>
      </c>
      <c r="F11258">
        <v>121793</v>
      </c>
      <c r="G11258">
        <v>3902</v>
      </c>
    </row>
    <row r="11259" spans="1:7">
      <c r="A11259" s="2">
        <v>44097</v>
      </c>
      <c r="B11259" s="2">
        <f t="shared" si="350"/>
        <v>44104</v>
      </c>
      <c r="C11259" s="3">
        <f t="shared" si="351"/>
        <v>1</v>
      </c>
      <c r="D11259" t="s">
        <v>9</v>
      </c>
      <c r="E11259">
        <v>25</v>
      </c>
      <c r="F11259">
        <v>128512</v>
      </c>
      <c r="G11259">
        <v>9347</v>
      </c>
    </row>
    <row r="11260" spans="1:7">
      <c r="A11260" s="2">
        <v>44097</v>
      </c>
      <c r="B11260" s="2">
        <f t="shared" si="350"/>
        <v>44104</v>
      </c>
      <c r="C11260" s="3">
        <f t="shared" si="351"/>
        <v>1</v>
      </c>
      <c r="D11260" t="s">
        <v>42</v>
      </c>
      <c r="E11260">
        <v>26</v>
      </c>
      <c r="F11260">
        <v>131292</v>
      </c>
      <c r="G11260">
        <v>7013</v>
      </c>
    </row>
    <row r="11261" spans="1:7">
      <c r="A11261" s="2">
        <v>44097</v>
      </c>
      <c r="B11261" s="2">
        <f t="shared" si="350"/>
        <v>44104</v>
      </c>
      <c r="C11261" s="3">
        <f t="shared" si="351"/>
        <v>1</v>
      </c>
      <c r="D11261" t="s">
        <v>29</v>
      </c>
      <c r="E11261">
        <v>27</v>
      </c>
      <c r="F11261">
        <v>92152</v>
      </c>
      <c r="G11261">
        <v>2037</v>
      </c>
    </row>
    <row r="11262" spans="1:7">
      <c r="A11262" s="2">
        <v>44097</v>
      </c>
      <c r="B11262" s="2">
        <f t="shared" si="350"/>
        <v>44104</v>
      </c>
      <c r="C11262" s="3">
        <f t="shared" si="351"/>
        <v>1</v>
      </c>
      <c r="D11262" t="s">
        <v>46</v>
      </c>
      <c r="E11262">
        <v>28</v>
      </c>
      <c r="F11262">
        <v>94573</v>
      </c>
      <c r="G11262">
        <v>2870</v>
      </c>
    </row>
    <row r="11263" spans="1:7">
      <c r="A11263" s="2">
        <v>44097</v>
      </c>
      <c r="B11263" s="2">
        <f t="shared" si="350"/>
        <v>44104</v>
      </c>
      <c r="C11263" s="3">
        <f t="shared" si="351"/>
        <v>1</v>
      </c>
      <c r="D11263" t="s">
        <v>35</v>
      </c>
      <c r="E11263">
        <v>29</v>
      </c>
      <c r="F11263">
        <v>120124</v>
      </c>
      <c r="G11263">
        <v>2035</v>
      </c>
    </row>
    <row r="11264" spans="1:7">
      <c r="A11264" s="2">
        <v>44097</v>
      </c>
      <c r="B11264" s="2">
        <f t="shared" si="350"/>
        <v>44104</v>
      </c>
      <c r="C11264" s="3">
        <f t="shared" si="351"/>
        <v>1</v>
      </c>
      <c r="D11264" t="s">
        <v>54</v>
      </c>
      <c r="E11264">
        <v>30</v>
      </c>
      <c r="F11264">
        <v>11034</v>
      </c>
      <c r="G11264">
        <v>165</v>
      </c>
    </row>
    <row r="11265" spans="1:7">
      <c r="A11265" s="2">
        <v>44097</v>
      </c>
      <c r="B11265" s="2">
        <f t="shared" si="350"/>
        <v>44104</v>
      </c>
      <c r="C11265" s="3">
        <f t="shared" si="351"/>
        <v>1</v>
      </c>
      <c r="D11265" t="s">
        <v>12</v>
      </c>
      <c r="E11265">
        <v>31</v>
      </c>
      <c r="F11265">
        <v>42278</v>
      </c>
      <c r="G11265">
        <v>477</v>
      </c>
    </row>
    <row r="11266" spans="1:7">
      <c r="A11266" s="2">
        <v>44097</v>
      </c>
      <c r="B11266" s="2">
        <f t="shared" si="350"/>
        <v>44104</v>
      </c>
      <c r="C11266" s="3">
        <f t="shared" si="351"/>
        <v>1</v>
      </c>
      <c r="D11266" t="s">
        <v>24</v>
      </c>
      <c r="E11266">
        <v>32</v>
      </c>
      <c r="F11266">
        <v>76907</v>
      </c>
      <c r="G11266">
        <v>1556</v>
      </c>
    </row>
    <row r="11267" spans="1:7">
      <c r="A11267" s="2">
        <v>44097</v>
      </c>
      <c r="B11267" s="2">
        <f t="shared" si="350"/>
        <v>44104</v>
      </c>
      <c r="C11267" s="3">
        <f t="shared" si="351"/>
        <v>1</v>
      </c>
      <c r="D11267" t="s">
        <v>19</v>
      </c>
      <c r="E11267">
        <v>33</v>
      </c>
      <c r="F11267">
        <v>8007</v>
      </c>
      <c r="G11267">
        <v>438</v>
      </c>
    </row>
    <row r="11268" spans="1:7">
      <c r="A11268" s="2">
        <v>44097</v>
      </c>
      <c r="B11268" s="2">
        <f t="shared" ref="B11268:B11331" si="352">EOMONTH(A11268,0)</f>
        <v>44104</v>
      </c>
      <c r="C11268" s="3">
        <f t="shared" ref="C11268:C11331" si="353">IF(A11268=B11268,0,1)</f>
        <v>1</v>
      </c>
      <c r="D11268" t="s">
        <v>21</v>
      </c>
      <c r="E11268">
        <v>34</v>
      </c>
      <c r="F11268">
        <v>202779</v>
      </c>
      <c r="G11268">
        <v>16082</v>
      </c>
    </row>
    <row r="11269" spans="1:7">
      <c r="A11269" s="2">
        <v>44097</v>
      </c>
      <c r="B11269" s="2">
        <f t="shared" si="352"/>
        <v>44104</v>
      </c>
      <c r="C11269" s="3">
        <f t="shared" si="353"/>
        <v>1</v>
      </c>
      <c r="D11269" t="s">
        <v>47</v>
      </c>
      <c r="E11269">
        <v>35</v>
      </c>
      <c r="F11269">
        <v>27987</v>
      </c>
      <c r="G11269">
        <v>857</v>
      </c>
    </row>
    <row r="11270" spans="1:7">
      <c r="A11270" s="2">
        <v>44097</v>
      </c>
      <c r="B11270" s="2">
        <f t="shared" si="352"/>
        <v>44104</v>
      </c>
      <c r="C11270" s="3">
        <f t="shared" si="353"/>
        <v>1</v>
      </c>
      <c r="D11270" t="s">
        <v>16</v>
      </c>
      <c r="E11270">
        <v>36</v>
      </c>
      <c r="F11270">
        <v>456604</v>
      </c>
      <c r="G11270">
        <v>32691</v>
      </c>
    </row>
    <row r="11271" spans="1:7">
      <c r="A11271" s="2">
        <v>44097</v>
      </c>
      <c r="B11271" s="2">
        <f t="shared" si="352"/>
        <v>44104</v>
      </c>
      <c r="C11271" s="3">
        <f t="shared" si="353"/>
        <v>1</v>
      </c>
      <c r="D11271" t="s">
        <v>20</v>
      </c>
      <c r="E11271">
        <v>37</v>
      </c>
      <c r="F11271">
        <v>197431</v>
      </c>
      <c r="G11271">
        <v>3345</v>
      </c>
    </row>
    <row r="11272" spans="1:7">
      <c r="A11272" s="2">
        <v>44097</v>
      </c>
      <c r="B11272" s="2">
        <f t="shared" si="352"/>
        <v>44104</v>
      </c>
      <c r="C11272" s="3">
        <f t="shared" si="353"/>
        <v>1</v>
      </c>
      <c r="D11272" t="s">
        <v>48</v>
      </c>
      <c r="E11272">
        <v>38</v>
      </c>
      <c r="F11272">
        <v>18984</v>
      </c>
      <c r="G11272">
        <v>206</v>
      </c>
    </row>
    <row r="11273" spans="1:7">
      <c r="A11273" s="2">
        <v>44097</v>
      </c>
      <c r="B11273" s="2">
        <f t="shared" si="352"/>
        <v>44104</v>
      </c>
      <c r="C11273" s="3">
        <f t="shared" si="353"/>
        <v>1</v>
      </c>
      <c r="D11273" t="s">
        <v>59</v>
      </c>
      <c r="E11273">
        <v>69</v>
      </c>
      <c r="F11273">
        <v>69</v>
      </c>
      <c r="G11273">
        <v>2</v>
      </c>
    </row>
    <row r="11274" spans="1:7">
      <c r="A11274" s="2">
        <v>44097</v>
      </c>
      <c r="B11274" s="2">
        <f t="shared" si="352"/>
        <v>44104</v>
      </c>
      <c r="C11274" s="3">
        <f t="shared" si="353"/>
        <v>1</v>
      </c>
      <c r="D11274" t="s">
        <v>41</v>
      </c>
      <c r="E11274">
        <v>39</v>
      </c>
      <c r="F11274">
        <v>146753</v>
      </c>
      <c r="G11274">
        <v>4687</v>
      </c>
    </row>
    <row r="11275" spans="1:7">
      <c r="A11275" s="2">
        <v>44097</v>
      </c>
      <c r="B11275" s="2">
        <f t="shared" si="352"/>
        <v>44104</v>
      </c>
      <c r="C11275" s="3">
        <f t="shared" si="353"/>
        <v>1</v>
      </c>
      <c r="D11275" t="s">
        <v>30</v>
      </c>
      <c r="E11275">
        <v>40</v>
      </c>
      <c r="F11275">
        <v>80161</v>
      </c>
      <c r="G11275">
        <v>970</v>
      </c>
    </row>
    <row r="11276" spans="1:7">
      <c r="A11276" s="2">
        <v>44097</v>
      </c>
      <c r="B11276" s="2">
        <f t="shared" si="352"/>
        <v>44104</v>
      </c>
      <c r="C11276" s="3">
        <f t="shared" si="353"/>
        <v>1</v>
      </c>
      <c r="D11276" t="s">
        <v>14</v>
      </c>
      <c r="E11276">
        <v>41</v>
      </c>
      <c r="F11276">
        <v>31513</v>
      </c>
      <c r="G11276">
        <v>538</v>
      </c>
    </row>
    <row r="11277" spans="1:7">
      <c r="A11277" s="2">
        <v>44097</v>
      </c>
      <c r="B11277" s="2">
        <f t="shared" si="352"/>
        <v>44104</v>
      </c>
      <c r="C11277" s="3">
        <f t="shared" si="353"/>
        <v>1</v>
      </c>
      <c r="D11277" t="s">
        <v>31</v>
      </c>
      <c r="E11277">
        <v>42</v>
      </c>
      <c r="F11277">
        <v>157373</v>
      </c>
      <c r="G11277">
        <v>8137</v>
      </c>
    </row>
    <row r="11278" spans="1:7">
      <c r="A11278" s="2">
        <v>44097</v>
      </c>
      <c r="B11278" s="2">
        <f t="shared" si="352"/>
        <v>44104</v>
      </c>
      <c r="C11278" s="3">
        <f t="shared" si="353"/>
        <v>1</v>
      </c>
      <c r="D11278" t="s">
        <v>55</v>
      </c>
      <c r="E11278">
        <v>72</v>
      </c>
      <c r="F11278">
        <v>42660</v>
      </c>
      <c r="G11278">
        <v>617</v>
      </c>
    </row>
    <row r="11279" spans="1:7">
      <c r="A11279" s="2">
        <v>44097</v>
      </c>
      <c r="B11279" s="2">
        <f t="shared" si="352"/>
        <v>44104</v>
      </c>
      <c r="C11279" s="3">
        <f t="shared" si="353"/>
        <v>1</v>
      </c>
      <c r="D11279" t="s">
        <v>17</v>
      </c>
      <c r="E11279">
        <v>44</v>
      </c>
      <c r="F11279">
        <v>24177</v>
      </c>
      <c r="G11279">
        <v>1102</v>
      </c>
    </row>
    <row r="11280" spans="1:7">
      <c r="A11280" s="2">
        <v>44097</v>
      </c>
      <c r="B11280" s="2">
        <f t="shared" si="352"/>
        <v>44104</v>
      </c>
      <c r="C11280" s="3">
        <f t="shared" si="353"/>
        <v>1</v>
      </c>
      <c r="D11280" t="s">
        <v>32</v>
      </c>
      <c r="E11280">
        <v>45</v>
      </c>
      <c r="F11280">
        <v>141686</v>
      </c>
      <c r="G11280">
        <v>3262</v>
      </c>
    </row>
    <row r="11281" spans="1:7">
      <c r="A11281" s="2">
        <v>44097</v>
      </c>
      <c r="B11281" s="2">
        <f t="shared" si="352"/>
        <v>44104</v>
      </c>
      <c r="C11281" s="3">
        <f t="shared" si="353"/>
        <v>1</v>
      </c>
      <c r="D11281" t="s">
        <v>43</v>
      </c>
      <c r="E11281">
        <v>46</v>
      </c>
      <c r="F11281">
        <v>19634</v>
      </c>
      <c r="G11281">
        <v>202</v>
      </c>
    </row>
    <row r="11282" spans="1:7">
      <c r="A11282" s="2">
        <v>44097</v>
      </c>
      <c r="B11282" s="2">
        <f t="shared" si="352"/>
        <v>44104</v>
      </c>
      <c r="C11282" s="3">
        <f t="shared" si="353"/>
        <v>1</v>
      </c>
      <c r="D11282" t="s">
        <v>25</v>
      </c>
      <c r="E11282">
        <v>47</v>
      </c>
      <c r="F11282">
        <v>184068</v>
      </c>
      <c r="G11282">
        <v>2252</v>
      </c>
    </row>
    <row r="11283" spans="1:7">
      <c r="A11283" s="2">
        <v>44097</v>
      </c>
      <c r="B11283" s="2">
        <f t="shared" si="352"/>
        <v>44104</v>
      </c>
      <c r="C11283" s="3">
        <f t="shared" si="353"/>
        <v>1</v>
      </c>
      <c r="D11283" t="s">
        <v>11</v>
      </c>
      <c r="E11283">
        <v>48</v>
      </c>
      <c r="F11283">
        <v>753551</v>
      </c>
      <c r="G11283">
        <v>15455</v>
      </c>
    </row>
    <row r="11284" spans="1:7">
      <c r="A11284" s="2">
        <v>44097</v>
      </c>
      <c r="B11284" s="2">
        <f t="shared" si="352"/>
        <v>44104</v>
      </c>
      <c r="C11284" s="3">
        <f t="shared" si="353"/>
        <v>1</v>
      </c>
      <c r="D11284" t="s">
        <v>13</v>
      </c>
      <c r="E11284">
        <v>49</v>
      </c>
      <c r="F11284">
        <v>65948</v>
      </c>
      <c r="G11284">
        <v>444</v>
      </c>
    </row>
    <row r="11285" spans="1:7">
      <c r="A11285" s="2">
        <v>44097</v>
      </c>
      <c r="B11285" s="2">
        <f t="shared" si="352"/>
        <v>44104</v>
      </c>
      <c r="C11285" s="3">
        <f t="shared" si="353"/>
        <v>1</v>
      </c>
      <c r="D11285" t="s">
        <v>36</v>
      </c>
      <c r="E11285">
        <v>50</v>
      </c>
      <c r="F11285">
        <v>1722</v>
      </c>
      <c r="G11285">
        <v>58</v>
      </c>
    </row>
    <row r="11286" spans="1:7">
      <c r="A11286" s="2">
        <v>44097</v>
      </c>
      <c r="B11286" s="2">
        <f t="shared" si="352"/>
        <v>44104</v>
      </c>
      <c r="C11286" s="3">
        <f t="shared" si="353"/>
        <v>1</v>
      </c>
      <c r="D11286" t="s">
        <v>56</v>
      </c>
      <c r="E11286">
        <v>78</v>
      </c>
      <c r="F11286">
        <v>1290</v>
      </c>
      <c r="G11286">
        <v>19</v>
      </c>
    </row>
    <row r="11287" spans="1:7">
      <c r="A11287" s="2">
        <v>44097</v>
      </c>
      <c r="B11287" s="2">
        <f t="shared" si="352"/>
        <v>44104</v>
      </c>
      <c r="C11287" s="3">
        <f t="shared" si="353"/>
        <v>1</v>
      </c>
      <c r="D11287" t="s">
        <v>37</v>
      </c>
      <c r="E11287">
        <v>51</v>
      </c>
      <c r="F11287">
        <v>142590</v>
      </c>
      <c r="G11287">
        <v>3089</v>
      </c>
    </row>
    <row r="11288" spans="1:7">
      <c r="A11288" s="2">
        <v>44097</v>
      </c>
      <c r="B11288" s="2">
        <f t="shared" si="352"/>
        <v>44104</v>
      </c>
      <c r="C11288" s="3">
        <f t="shared" si="353"/>
        <v>1</v>
      </c>
      <c r="D11288" t="s">
        <v>5</v>
      </c>
      <c r="E11288">
        <v>53</v>
      </c>
      <c r="F11288">
        <v>88042</v>
      </c>
      <c r="G11288">
        <v>2175</v>
      </c>
    </row>
    <row r="11289" spans="1:7">
      <c r="A11289" s="2">
        <v>44097</v>
      </c>
      <c r="B11289" s="2">
        <f t="shared" si="352"/>
        <v>44104</v>
      </c>
      <c r="C11289" s="3">
        <f t="shared" si="353"/>
        <v>1</v>
      </c>
      <c r="D11289" t="s">
        <v>58</v>
      </c>
      <c r="E11289">
        <v>54</v>
      </c>
      <c r="F11289">
        <v>14504</v>
      </c>
      <c r="G11289">
        <v>319</v>
      </c>
    </row>
    <row r="11290" spans="1:7">
      <c r="A11290" s="2">
        <v>44097</v>
      </c>
      <c r="B11290" s="2">
        <f t="shared" si="352"/>
        <v>44104</v>
      </c>
      <c r="C11290" s="3">
        <f t="shared" si="353"/>
        <v>1</v>
      </c>
      <c r="D11290" t="s">
        <v>10</v>
      </c>
      <c r="E11290">
        <v>55</v>
      </c>
      <c r="F11290">
        <v>112276</v>
      </c>
      <c r="G11290">
        <v>1269</v>
      </c>
    </row>
    <row r="11291" spans="1:7">
      <c r="A11291" s="2">
        <v>44097</v>
      </c>
      <c r="B11291" s="2">
        <f t="shared" si="352"/>
        <v>44104</v>
      </c>
      <c r="C11291" s="3">
        <f t="shared" si="353"/>
        <v>1</v>
      </c>
      <c r="D11291" t="s">
        <v>49</v>
      </c>
      <c r="E11291">
        <v>56</v>
      </c>
      <c r="F11291">
        <v>5169</v>
      </c>
      <c r="G11291">
        <v>50</v>
      </c>
    </row>
    <row r="11292" spans="1:7">
      <c r="A11292" s="2">
        <v>44098</v>
      </c>
      <c r="B11292" s="2">
        <f t="shared" si="352"/>
        <v>44104</v>
      </c>
      <c r="C11292" s="3">
        <f t="shared" si="353"/>
        <v>1</v>
      </c>
      <c r="D11292" t="s">
        <v>52</v>
      </c>
      <c r="E11292">
        <v>1</v>
      </c>
      <c r="F11292">
        <v>148206</v>
      </c>
      <c r="G11292">
        <v>2506</v>
      </c>
    </row>
    <row r="11293" spans="1:7">
      <c r="A11293" s="2">
        <v>44098</v>
      </c>
      <c r="B11293" s="2">
        <f t="shared" si="352"/>
        <v>44104</v>
      </c>
      <c r="C11293" s="3">
        <f t="shared" si="353"/>
        <v>1</v>
      </c>
      <c r="D11293" t="s">
        <v>50</v>
      </c>
      <c r="E11293">
        <v>2</v>
      </c>
      <c r="F11293">
        <v>8015</v>
      </c>
      <c r="G11293">
        <v>43</v>
      </c>
    </row>
    <row r="11294" spans="1:7">
      <c r="A11294" s="2">
        <v>44098</v>
      </c>
      <c r="B11294" s="2">
        <f t="shared" si="352"/>
        <v>44104</v>
      </c>
      <c r="C11294" s="3">
        <f t="shared" si="353"/>
        <v>1</v>
      </c>
      <c r="D11294" t="s">
        <v>8</v>
      </c>
      <c r="E11294">
        <v>4</v>
      </c>
      <c r="F11294">
        <v>215852</v>
      </c>
      <c r="G11294">
        <v>5560</v>
      </c>
    </row>
    <row r="11295" spans="1:7">
      <c r="A11295" s="2">
        <v>44098</v>
      </c>
      <c r="B11295" s="2">
        <f t="shared" si="352"/>
        <v>44104</v>
      </c>
      <c r="C11295" s="3">
        <f t="shared" si="353"/>
        <v>1</v>
      </c>
      <c r="D11295" t="s">
        <v>44</v>
      </c>
      <c r="E11295">
        <v>5</v>
      </c>
      <c r="F11295">
        <v>79049</v>
      </c>
      <c r="G11295">
        <v>1246</v>
      </c>
    </row>
    <row r="11296" spans="1:7">
      <c r="A11296" s="2">
        <v>44098</v>
      </c>
      <c r="B11296" s="2">
        <f t="shared" si="352"/>
        <v>44104</v>
      </c>
      <c r="C11296" s="3">
        <f t="shared" si="353"/>
        <v>1</v>
      </c>
      <c r="D11296" t="s">
        <v>7</v>
      </c>
      <c r="E11296">
        <v>6</v>
      </c>
      <c r="F11296">
        <v>801671</v>
      </c>
      <c r="G11296">
        <v>15389</v>
      </c>
    </row>
    <row r="11297" spans="1:7">
      <c r="A11297" s="2">
        <v>44098</v>
      </c>
      <c r="B11297" s="2">
        <f t="shared" si="352"/>
        <v>44104</v>
      </c>
      <c r="C11297" s="3">
        <f t="shared" si="353"/>
        <v>1</v>
      </c>
      <c r="D11297" t="s">
        <v>22</v>
      </c>
      <c r="E11297">
        <v>8</v>
      </c>
      <c r="F11297">
        <v>67745</v>
      </c>
      <c r="G11297">
        <v>2042</v>
      </c>
    </row>
    <row r="11298" spans="1:7">
      <c r="A11298" s="2">
        <v>44098</v>
      </c>
      <c r="B11298" s="2">
        <f t="shared" si="352"/>
        <v>44104</v>
      </c>
      <c r="C11298" s="3">
        <f t="shared" si="353"/>
        <v>1</v>
      </c>
      <c r="D11298" t="s">
        <v>38</v>
      </c>
      <c r="E11298">
        <v>9</v>
      </c>
      <c r="F11298">
        <v>56472</v>
      </c>
      <c r="G11298">
        <v>4499</v>
      </c>
    </row>
    <row r="11299" spans="1:7">
      <c r="A11299" s="2">
        <v>44098</v>
      </c>
      <c r="B11299" s="2">
        <f t="shared" si="352"/>
        <v>44104</v>
      </c>
      <c r="C11299" s="3">
        <f t="shared" si="353"/>
        <v>1</v>
      </c>
      <c r="D11299" t="s">
        <v>45</v>
      </c>
      <c r="E11299">
        <v>10</v>
      </c>
      <c r="F11299">
        <v>19947</v>
      </c>
      <c r="G11299">
        <v>630</v>
      </c>
    </row>
    <row r="11300" spans="1:7">
      <c r="A11300" s="2">
        <v>44098</v>
      </c>
      <c r="B11300" s="2">
        <f t="shared" si="352"/>
        <v>44104</v>
      </c>
      <c r="C11300" s="3">
        <f t="shared" si="353"/>
        <v>1</v>
      </c>
      <c r="D11300" t="s">
        <v>33</v>
      </c>
      <c r="E11300">
        <v>11</v>
      </c>
      <c r="F11300">
        <v>15106</v>
      </c>
      <c r="G11300">
        <v>621</v>
      </c>
    </row>
    <row r="11301" spans="1:7">
      <c r="A11301" s="2">
        <v>44098</v>
      </c>
      <c r="B11301" s="2">
        <f t="shared" si="352"/>
        <v>44104</v>
      </c>
      <c r="C11301" s="3">
        <f t="shared" si="353"/>
        <v>1</v>
      </c>
      <c r="D11301" t="s">
        <v>15</v>
      </c>
      <c r="E11301">
        <v>12</v>
      </c>
      <c r="F11301">
        <v>693032</v>
      </c>
      <c r="G11301">
        <v>13794</v>
      </c>
    </row>
    <row r="11302" spans="1:7">
      <c r="A11302" s="2">
        <v>44098</v>
      </c>
      <c r="B11302" s="2">
        <f t="shared" si="352"/>
        <v>44104</v>
      </c>
      <c r="C11302" s="3">
        <f t="shared" si="353"/>
        <v>1</v>
      </c>
      <c r="D11302" t="s">
        <v>18</v>
      </c>
      <c r="E11302">
        <v>13</v>
      </c>
      <c r="F11302">
        <v>294334</v>
      </c>
      <c r="G11302">
        <v>6667</v>
      </c>
    </row>
    <row r="11303" spans="1:7">
      <c r="A11303" s="2">
        <v>44098</v>
      </c>
      <c r="B11303" s="2">
        <f t="shared" si="352"/>
        <v>44104</v>
      </c>
      <c r="C11303" s="3">
        <f t="shared" si="353"/>
        <v>1</v>
      </c>
      <c r="D11303" t="s">
        <v>57</v>
      </c>
      <c r="E11303">
        <v>66</v>
      </c>
      <c r="F11303">
        <v>3232</v>
      </c>
      <c r="G11303">
        <v>39</v>
      </c>
    </row>
    <row r="11304" spans="1:7">
      <c r="A11304" s="2">
        <v>44098</v>
      </c>
      <c r="B11304" s="2">
        <f t="shared" si="352"/>
        <v>44104</v>
      </c>
      <c r="C11304" s="3">
        <f t="shared" si="353"/>
        <v>1</v>
      </c>
      <c r="D11304" t="s">
        <v>26</v>
      </c>
      <c r="E11304">
        <v>15</v>
      </c>
      <c r="F11304">
        <v>11908</v>
      </c>
      <c r="G11304">
        <v>123</v>
      </c>
    </row>
    <row r="11305" spans="1:7">
      <c r="A11305" s="2">
        <v>44098</v>
      </c>
      <c r="B11305" s="2">
        <f t="shared" si="352"/>
        <v>44104</v>
      </c>
      <c r="C11305" s="3">
        <f t="shared" si="353"/>
        <v>1</v>
      </c>
      <c r="D11305" t="s">
        <v>53</v>
      </c>
      <c r="E11305">
        <v>16</v>
      </c>
      <c r="F11305">
        <v>39547</v>
      </c>
      <c r="G11305">
        <v>458</v>
      </c>
    </row>
    <row r="11306" spans="1:7">
      <c r="A11306" s="2">
        <v>44098</v>
      </c>
      <c r="B11306" s="2">
        <f t="shared" si="352"/>
        <v>44104</v>
      </c>
      <c r="C11306" s="3">
        <f t="shared" si="353"/>
        <v>1</v>
      </c>
      <c r="D11306" t="s">
        <v>6</v>
      </c>
      <c r="E11306">
        <v>17</v>
      </c>
      <c r="F11306">
        <v>284620</v>
      </c>
      <c r="G11306">
        <v>8793</v>
      </c>
    </row>
    <row r="11307" spans="1:7">
      <c r="A11307" s="2">
        <v>44098</v>
      </c>
      <c r="B11307" s="2">
        <f t="shared" si="352"/>
        <v>44104</v>
      </c>
      <c r="C11307" s="3">
        <f t="shared" si="353"/>
        <v>1</v>
      </c>
      <c r="D11307" t="s">
        <v>27</v>
      </c>
      <c r="E11307">
        <v>18</v>
      </c>
      <c r="F11307">
        <v>116481</v>
      </c>
      <c r="G11307">
        <v>3548</v>
      </c>
    </row>
    <row r="11308" spans="1:7">
      <c r="A11308" s="2">
        <v>44098</v>
      </c>
      <c r="B11308" s="2">
        <f t="shared" si="352"/>
        <v>44104</v>
      </c>
      <c r="C11308" s="3">
        <f t="shared" si="353"/>
        <v>1</v>
      </c>
      <c r="D11308" t="s">
        <v>39</v>
      </c>
      <c r="E11308">
        <v>19</v>
      </c>
      <c r="F11308">
        <v>83993</v>
      </c>
      <c r="G11308">
        <v>1303</v>
      </c>
    </row>
    <row r="11309" spans="1:7">
      <c r="A11309" s="2">
        <v>44098</v>
      </c>
      <c r="B11309" s="2">
        <f t="shared" si="352"/>
        <v>44104</v>
      </c>
      <c r="C11309" s="3">
        <f t="shared" si="353"/>
        <v>1</v>
      </c>
      <c r="D11309" t="s">
        <v>34</v>
      </c>
      <c r="E11309">
        <v>20</v>
      </c>
      <c r="F11309">
        <v>56461</v>
      </c>
      <c r="G11309">
        <v>633</v>
      </c>
    </row>
    <row r="11310" spans="1:7">
      <c r="A11310" s="2">
        <v>44098</v>
      </c>
      <c r="B11310" s="2">
        <f t="shared" si="352"/>
        <v>44104</v>
      </c>
      <c r="C11310" s="3">
        <f t="shared" si="353"/>
        <v>1</v>
      </c>
      <c r="D11310" t="s">
        <v>28</v>
      </c>
      <c r="E11310">
        <v>21</v>
      </c>
      <c r="F11310">
        <v>68230</v>
      </c>
      <c r="G11310">
        <v>1166</v>
      </c>
    </row>
    <row r="11311" spans="1:7">
      <c r="A11311" s="2">
        <v>44098</v>
      </c>
      <c r="B11311" s="2">
        <f t="shared" si="352"/>
        <v>44104</v>
      </c>
      <c r="C11311" s="3">
        <f t="shared" si="353"/>
        <v>1</v>
      </c>
      <c r="D11311" t="s">
        <v>40</v>
      </c>
      <c r="E11311">
        <v>22</v>
      </c>
      <c r="F11311">
        <v>164446</v>
      </c>
      <c r="G11311">
        <v>5423</v>
      </c>
    </row>
    <row r="11312" spans="1:7">
      <c r="A11312" s="2">
        <v>44098</v>
      </c>
      <c r="B11312" s="2">
        <f t="shared" si="352"/>
        <v>44104</v>
      </c>
      <c r="C11312" s="3">
        <f t="shared" si="353"/>
        <v>1</v>
      </c>
      <c r="D11312" t="s">
        <v>51</v>
      </c>
      <c r="E11312">
        <v>23</v>
      </c>
      <c r="F11312">
        <v>5215</v>
      </c>
      <c r="G11312">
        <v>140</v>
      </c>
    </row>
    <row r="11313" spans="1:7">
      <c r="A11313" s="2">
        <v>44098</v>
      </c>
      <c r="B11313" s="2">
        <f t="shared" si="352"/>
        <v>44104</v>
      </c>
      <c r="C11313" s="3">
        <f t="shared" si="353"/>
        <v>1</v>
      </c>
      <c r="D11313" t="s">
        <v>23</v>
      </c>
      <c r="E11313">
        <v>24</v>
      </c>
      <c r="F11313">
        <v>122293</v>
      </c>
      <c r="G11313">
        <v>3909</v>
      </c>
    </row>
    <row r="11314" spans="1:7">
      <c r="A11314" s="2">
        <v>44098</v>
      </c>
      <c r="B11314" s="2">
        <f t="shared" si="352"/>
        <v>44104</v>
      </c>
      <c r="C11314" s="3">
        <f t="shared" si="353"/>
        <v>1</v>
      </c>
      <c r="D11314" t="s">
        <v>9</v>
      </c>
      <c r="E11314">
        <v>25</v>
      </c>
      <c r="F11314">
        <v>128993</v>
      </c>
      <c r="G11314">
        <v>9362</v>
      </c>
    </row>
    <row r="11315" spans="1:7">
      <c r="A11315" s="2">
        <v>44098</v>
      </c>
      <c r="B11315" s="2">
        <f t="shared" si="352"/>
        <v>44104</v>
      </c>
      <c r="C11315" s="3">
        <f t="shared" si="353"/>
        <v>1</v>
      </c>
      <c r="D11315" t="s">
        <v>42</v>
      </c>
      <c r="E11315">
        <v>26</v>
      </c>
      <c r="F11315">
        <v>132400</v>
      </c>
      <c r="G11315">
        <v>7020</v>
      </c>
    </row>
    <row r="11316" spans="1:7">
      <c r="A11316" s="2">
        <v>44098</v>
      </c>
      <c r="B11316" s="2">
        <f t="shared" si="352"/>
        <v>44104</v>
      </c>
      <c r="C11316" s="3">
        <f t="shared" si="353"/>
        <v>1</v>
      </c>
      <c r="D11316" t="s">
        <v>29</v>
      </c>
      <c r="E11316">
        <v>27</v>
      </c>
      <c r="F11316">
        <v>93064</v>
      </c>
      <c r="G11316">
        <v>2040</v>
      </c>
    </row>
    <row r="11317" spans="1:7">
      <c r="A11317" s="2">
        <v>44098</v>
      </c>
      <c r="B11317" s="2">
        <f t="shared" si="352"/>
        <v>44104</v>
      </c>
      <c r="C11317" s="3">
        <f t="shared" si="353"/>
        <v>1</v>
      </c>
      <c r="D11317" t="s">
        <v>46</v>
      </c>
      <c r="E11317">
        <v>28</v>
      </c>
      <c r="F11317">
        <v>95310</v>
      </c>
      <c r="G11317">
        <v>2874</v>
      </c>
    </row>
    <row r="11318" spans="1:7">
      <c r="A11318" s="2">
        <v>44098</v>
      </c>
      <c r="B11318" s="2">
        <f t="shared" si="352"/>
        <v>44104</v>
      </c>
      <c r="C11318" s="3">
        <f t="shared" si="353"/>
        <v>1</v>
      </c>
      <c r="D11318" t="s">
        <v>35</v>
      </c>
      <c r="E11318">
        <v>29</v>
      </c>
      <c r="F11318">
        <v>121485</v>
      </c>
      <c r="G11318">
        <v>2055</v>
      </c>
    </row>
    <row r="11319" spans="1:7">
      <c r="A11319" s="2">
        <v>44098</v>
      </c>
      <c r="B11319" s="2">
        <f t="shared" si="352"/>
        <v>44104</v>
      </c>
      <c r="C11319" s="3">
        <f t="shared" si="353"/>
        <v>1</v>
      </c>
      <c r="D11319" t="s">
        <v>54</v>
      </c>
      <c r="E11319">
        <v>30</v>
      </c>
      <c r="F11319">
        <v>11381</v>
      </c>
      <c r="G11319">
        <v>165</v>
      </c>
    </row>
    <row r="11320" spans="1:7">
      <c r="A11320" s="2">
        <v>44098</v>
      </c>
      <c r="B11320" s="2">
        <f t="shared" si="352"/>
        <v>44104</v>
      </c>
      <c r="C11320" s="3">
        <f t="shared" si="353"/>
        <v>1</v>
      </c>
      <c r="D11320" t="s">
        <v>12</v>
      </c>
      <c r="E11320">
        <v>31</v>
      </c>
      <c r="F11320">
        <v>42731</v>
      </c>
      <c r="G11320">
        <v>478</v>
      </c>
    </row>
    <row r="11321" spans="1:7">
      <c r="A11321" s="2">
        <v>44098</v>
      </c>
      <c r="B11321" s="2">
        <f t="shared" si="352"/>
        <v>44104</v>
      </c>
      <c r="C11321" s="3">
        <f t="shared" si="353"/>
        <v>1</v>
      </c>
      <c r="D11321" t="s">
        <v>24</v>
      </c>
      <c r="E11321">
        <v>32</v>
      </c>
      <c r="F11321">
        <v>77338</v>
      </c>
      <c r="G11321">
        <v>1565</v>
      </c>
    </row>
    <row r="11322" spans="1:7">
      <c r="A11322" s="2">
        <v>44098</v>
      </c>
      <c r="B11322" s="2">
        <f t="shared" si="352"/>
        <v>44104</v>
      </c>
      <c r="C11322" s="3">
        <f t="shared" si="353"/>
        <v>1</v>
      </c>
      <c r="D11322" t="s">
        <v>19</v>
      </c>
      <c r="E11322">
        <v>33</v>
      </c>
      <c r="F11322">
        <v>8044</v>
      </c>
      <c r="G11322">
        <v>438</v>
      </c>
    </row>
    <row r="11323" spans="1:7">
      <c r="A11323" s="2">
        <v>44098</v>
      </c>
      <c r="B11323" s="2">
        <f t="shared" si="352"/>
        <v>44104</v>
      </c>
      <c r="C11323" s="3">
        <f t="shared" si="353"/>
        <v>1</v>
      </c>
      <c r="D11323" t="s">
        <v>21</v>
      </c>
      <c r="E11323">
        <v>34</v>
      </c>
      <c r="F11323">
        <v>203343</v>
      </c>
      <c r="G11323">
        <v>16091</v>
      </c>
    </row>
    <row r="11324" spans="1:7">
      <c r="A11324" s="2">
        <v>44098</v>
      </c>
      <c r="B11324" s="2">
        <f t="shared" si="352"/>
        <v>44104</v>
      </c>
      <c r="C11324" s="3">
        <f t="shared" si="353"/>
        <v>1</v>
      </c>
      <c r="D11324" t="s">
        <v>47</v>
      </c>
      <c r="E11324">
        <v>35</v>
      </c>
      <c r="F11324">
        <v>28224</v>
      </c>
      <c r="G11324">
        <v>859</v>
      </c>
    </row>
    <row r="11325" spans="1:7">
      <c r="A11325" s="2">
        <v>44098</v>
      </c>
      <c r="B11325" s="2">
        <f t="shared" si="352"/>
        <v>44104</v>
      </c>
      <c r="C11325" s="3">
        <f t="shared" si="353"/>
        <v>1</v>
      </c>
      <c r="D11325" t="s">
        <v>16</v>
      </c>
      <c r="E11325">
        <v>36</v>
      </c>
      <c r="F11325">
        <v>457557</v>
      </c>
      <c r="G11325">
        <v>32696</v>
      </c>
    </row>
    <row r="11326" spans="1:7">
      <c r="A11326" s="2">
        <v>44098</v>
      </c>
      <c r="B11326" s="2">
        <f t="shared" si="352"/>
        <v>44104</v>
      </c>
      <c r="C11326" s="3">
        <f t="shared" si="353"/>
        <v>1</v>
      </c>
      <c r="D11326" t="s">
        <v>20</v>
      </c>
      <c r="E11326">
        <v>37</v>
      </c>
      <c r="F11326">
        <v>199236</v>
      </c>
      <c r="G11326">
        <v>3380</v>
      </c>
    </row>
    <row r="11327" spans="1:7">
      <c r="A11327" s="2">
        <v>44098</v>
      </c>
      <c r="B11327" s="2">
        <f t="shared" si="352"/>
        <v>44104</v>
      </c>
      <c r="C11327" s="3">
        <f t="shared" si="353"/>
        <v>1</v>
      </c>
      <c r="D11327" t="s">
        <v>48</v>
      </c>
      <c r="E11327">
        <v>38</v>
      </c>
      <c r="F11327">
        <v>19454</v>
      </c>
      <c r="G11327">
        <v>215</v>
      </c>
    </row>
    <row r="11328" spans="1:7">
      <c r="A11328" s="2">
        <v>44098</v>
      </c>
      <c r="B11328" s="2">
        <f t="shared" si="352"/>
        <v>44104</v>
      </c>
      <c r="C11328" s="3">
        <f t="shared" si="353"/>
        <v>1</v>
      </c>
      <c r="D11328" t="s">
        <v>59</v>
      </c>
      <c r="E11328">
        <v>69</v>
      </c>
      <c r="F11328">
        <v>69</v>
      </c>
      <c r="G11328">
        <v>2</v>
      </c>
    </row>
    <row r="11329" spans="1:7">
      <c r="A11329" s="2">
        <v>44098</v>
      </c>
      <c r="B11329" s="2">
        <f t="shared" si="352"/>
        <v>44104</v>
      </c>
      <c r="C11329" s="3">
        <f t="shared" si="353"/>
        <v>1</v>
      </c>
      <c r="D11329" t="s">
        <v>41</v>
      </c>
      <c r="E11329">
        <v>39</v>
      </c>
      <c r="F11329">
        <v>147744</v>
      </c>
      <c r="G11329">
        <v>4715</v>
      </c>
    </row>
    <row r="11330" spans="1:7">
      <c r="A11330" s="2">
        <v>44098</v>
      </c>
      <c r="B11330" s="2">
        <f t="shared" si="352"/>
        <v>44104</v>
      </c>
      <c r="C11330" s="3">
        <f t="shared" si="353"/>
        <v>1</v>
      </c>
      <c r="D11330" t="s">
        <v>30</v>
      </c>
      <c r="E11330">
        <v>40</v>
      </c>
      <c r="F11330">
        <v>81244</v>
      </c>
      <c r="G11330">
        <v>981</v>
      </c>
    </row>
    <row r="11331" spans="1:7">
      <c r="A11331" s="2">
        <v>44098</v>
      </c>
      <c r="B11331" s="2">
        <f t="shared" si="352"/>
        <v>44104</v>
      </c>
      <c r="C11331" s="3">
        <f t="shared" si="353"/>
        <v>1</v>
      </c>
      <c r="D11331" t="s">
        <v>14</v>
      </c>
      <c r="E11331">
        <v>41</v>
      </c>
      <c r="F11331">
        <v>31869</v>
      </c>
      <c r="G11331">
        <v>540</v>
      </c>
    </row>
    <row r="11332" spans="1:7">
      <c r="A11332" s="2">
        <v>44098</v>
      </c>
      <c r="B11332" s="2">
        <f t="shared" ref="B11332:B11395" si="354">EOMONTH(A11332,0)</f>
        <v>44104</v>
      </c>
      <c r="C11332" s="3">
        <f t="shared" ref="C11332:C11395" si="355">IF(A11332=B11332,0,1)</f>
        <v>1</v>
      </c>
      <c r="D11332" t="s">
        <v>31</v>
      </c>
      <c r="E11332">
        <v>42</v>
      </c>
      <c r="F11332">
        <v>158221</v>
      </c>
      <c r="G11332">
        <v>8150</v>
      </c>
    </row>
    <row r="11333" spans="1:7">
      <c r="A11333" s="2">
        <v>44098</v>
      </c>
      <c r="B11333" s="2">
        <f t="shared" si="354"/>
        <v>44104</v>
      </c>
      <c r="C11333" s="3">
        <f t="shared" si="355"/>
        <v>1</v>
      </c>
      <c r="D11333" t="s">
        <v>55</v>
      </c>
      <c r="E11333">
        <v>72</v>
      </c>
      <c r="F11333">
        <v>43842</v>
      </c>
      <c r="G11333">
        <v>627</v>
      </c>
    </row>
    <row r="11334" spans="1:7">
      <c r="A11334" s="2">
        <v>44098</v>
      </c>
      <c r="B11334" s="2">
        <f t="shared" si="354"/>
        <v>44104</v>
      </c>
      <c r="C11334" s="3">
        <f t="shared" si="355"/>
        <v>1</v>
      </c>
      <c r="D11334" t="s">
        <v>17</v>
      </c>
      <c r="E11334">
        <v>44</v>
      </c>
      <c r="F11334">
        <v>24311</v>
      </c>
      <c r="G11334">
        <v>1106</v>
      </c>
    </row>
    <row r="11335" spans="1:7">
      <c r="A11335" s="2">
        <v>44098</v>
      </c>
      <c r="B11335" s="2">
        <f t="shared" si="354"/>
        <v>44104</v>
      </c>
      <c r="C11335" s="3">
        <f t="shared" si="355"/>
        <v>1</v>
      </c>
      <c r="D11335" t="s">
        <v>32</v>
      </c>
      <c r="E11335">
        <v>45</v>
      </c>
      <c r="F11335">
        <v>142707</v>
      </c>
      <c r="G11335">
        <v>3279</v>
      </c>
    </row>
    <row r="11336" spans="1:7">
      <c r="A11336" s="2">
        <v>44098</v>
      </c>
      <c r="B11336" s="2">
        <f t="shared" si="354"/>
        <v>44104</v>
      </c>
      <c r="C11336" s="3">
        <f t="shared" si="355"/>
        <v>1</v>
      </c>
      <c r="D11336" t="s">
        <v>43</v>
      </c>
      <c r="E11336">
        <v>46</v>
      </c>
      <c r="F11336">
        <v>20097</v>
      </c>
      <c r="G11336">
        <v>210</v>
      </c>
    </row>
    <row r="11337" spans="1:7">
      <c r="A11337" s="2">
        <v>44098</v>
      </c>
      <c r="B11337" s="2">
        <f t="shared" si="354"/>
        <v>44104</v>
      </c>
      <c r="C11337" s="3">
        <f t="shared" si="355"/>
        <v>1</v>
      </c>
      <c r="D11337" t="s">
        <v>25</v>
      </c>
      <c r="E11337">
        <v>47</v>
      </c>
      <c r="F11337">
        <v>185121</v>
      </c>
      <c r="G11337">
        <v>2287</v>
      </c>
    </row>
    <row r="11338" spans="1:7">
      <c r="A11338" s="2">
        <v>44098</v>
      </c>
      <c r="B11338" s="2">
        <f t="shared" si="354"/>
        <v>44104</v>
      </c>
      <c r="C11338" s="3">
        <f t="shared" si="355"/>
        <v>1</v>
      </c>
      <c r="D11338" t="s">
        <v>11</v>
      </c>
      <c r="E11338">
        <v>48</v>
      </c>
      <c r="F11338">
        <v>758379</v>
      </c>
      <c r="G11338">
        <v>15587</v>
      </c>
    </row>
    <row r="11339" spans="1:7">
      <c r="A11339" s="2">
        <v>44098</v>
      </c>
      <c r="B11339" s="2">
        <f t="shared" si="354"/>
        <v>44104</v>
      </c>
      <c r="C11339" s="3">
        <f t="shared" si="355"/>
        <v>1</v>
      </c>
      <c r="D11339" t="s">
        <v>13</v>
      </c>
      <c r="E11339">
        <v>49</v>
      </c>
      <c r="F11339">
        <v>67167</v>
      </c>
      <c r="G11339">
        <v>444</v>
      </c>
    </row>
    <row r="11340" spans="1:7">
      <c r="A11340" s="2">
        <v>44098</v>
      </c>
      <c r="B11340" s="2">
        <f t="shared" si="354"/>
        <v>44104</v>
      </c>
      <c r="C11340" s="3">
        <f t="shared" si="355"/>
        <v>1</v>
      </c>
      <c r="D11340" t="s">
        <v>36</v>
      </c>
      <c r="E11340">
        <v>50</v>
      </c>
      <c r="F11340">
        <v>1724</v>
      </c>
      <c r="G11340">
        <v>58</v>
      </c>
    </row>
    <row r="11341" spans="1:7">
      <c r="A11341" s="2">
        <v>44098</v>
      </c>
      <c r="B11341" s="2">
        <f t="shared" si="354"/>
        <v>44104</v>
      </c>
      <c r="C11341" s="3">
        <f t="shared" si="355"/>
        <v>1</v>
      </c>
      <c r="D11341" t="s">
        <v>56</v>
      </c>
      <c r="E11341">
        <v>78</v>
      </c>
      <c r="F11341">
        <v>1290</v>
      </c>
      <c r="G11341">
        <v>19</v>
      </c>
    </row>
    <row r="11342" spans="1:7">
      <c r="A11342" s="2">
        <v>44098</v>
      </c>
      <c r="B11342" s="2">
        <f t="shared" si="354"/>
        <v>44104</v>
      </c>
      <c r="C11342" s="3">
        <f t="shared" si="355"/>
        <v>1</v>
      </c>
      <c r="D11342" t="s">
        <v>37</v>
      </c>
      <c r="E11342">
        <v>51</v>
      </c>
      <c r="F11342">
        <v>143492</v>
      </c>
      <c r="G11342">
        <v>3113</v>
      </c>
    </row>
    <row r="11343" spans="1:7">
      <c r="A11343" s="2">
        <v>44098</v>
      </c>
      <c r="B11343" s="2">
        <f t="shared" si="354"/>
        <v>44104</v>
      </c>
      <c r="C11343" s="3">
        <f t="shared" si="355"/>
        <v>1</v>
      </c>
      <c r="D11343" t="s">
        <v>5</v>
      </c>
      <c r="E11343">
        <v>53</v>
      </c>
      <c r="F11343">
        <v>88597</v>
      </c>
      <c r="G11343">
        <v>2175</v>
      </c>
    </row>
    <row r="11344" spans="1:7">
      <c r="A11344" s="2">
        <v>44098</v>
      </c>
      <c r="B11344" s="2">
        <f t="shared" si="354"/>
        <v>44104</v>
      </c>
      <c r="C11344" s="3">
        <f t="shared" si="355"/>
        <v>1</v>
      </c>
      <c r="D11344" t="s">
        <v>58</v>
      </c>
      <c r="E11344">
        <v>54</v>
      </c>
      <c r="F11344">
        <v>14706</v>
      </c>
      <c r="G11344">
        <v>325</v>
      </c>
    </row>
    <row r="11345" spans="1:7">
      <c r="A11345" s="2">
        <v>44098</v>
      </c>
      <c r="B11345" s="2">
        <f t="shared" si="354"/>
        <v>44104</v>
      </c>
      <c r="C11345" s="3">
        <f t="shared" si="355"/>
        <v>1</v>
      </c>
      <c r="D11345" t="s">
        <v>10</v>
      </c>
      <c r="E11345">
        <v>55</v>
      </c>
      <c r="F11345">
        <v>114743</v>
      </c>
      <c r="G11345">
        <v>1275</v>
      </c>
    </row>
    <row r="11346" spans="1:7">
      <c r="A11346" s="2">
        <v>44098</v>
      </c>
      <c r="B11346" s="2">
        <f t="shared" si="354"/>
        <v>44104</v>
      </c>
      <c r="C11346" s="3">
        <f t="shared" si="355"/>
        <v>1</v>
      </c>
      <c r="D11346" t="s">
        <v>49</v>
      </c>
      <c r="E11346">
        <v>56</v>
      </c>
      <c r="F11346">
        <v>5305</v>
      </c>
      <c r="G11346">
        <v>50</v>
      </c>
    </row>
    <row r="11347" spans="1:7">
      <c r="A11347" s="2">
        <v>44099</v>
      </c>
      <c r="B11347" s="2">
        <f t="shared" si="354"/>
        <v>44104</v>
      </c>
      <c r="C11347" s="3">
        <f t="shared" si="355"/>
        <v>1</v>
      </c>
      <c r="D11347" t="s">
        <v>52</v>
      </c>
      <c r="E11347">
        <v>1</v>
      </c>
      <c r="F11347">
        <v>150658</v>
      </c>
      <c r="G11347">
        <v>2491</v>
      </c>
    </row>
    <row r="11348" spans="1:7">
      <c r="A11348" s="2">
        <v>44099</v>
      </c>
      <c r="B11348" s="2">
        <f t="shared" si="354"/>
        <v>44104</v>
      </c>
      <c r="C11348" s="3">
        <f t="shared" si="355"/>
        <v>1</v>
      </c>
      <c r="D11348" t="s">
        <v>50</v>
      </c>
      <c r="E11348">
        <v>2</v>
      </c>
      <c r="F11348">
        <v>8133</v>
      </c>
      <c r="G11348">
        <v>48</v>
      </c>
    </row>
    <row r="11349" spans="1:7">
      <c r="A11349" s="2">
        <v>44099</v>
      </c>
      <c r="B11349" s="2">
        <f t="shared" si="354"/>
        <v>44104</v>
      </c>
      <c r="C11349" s="3">
        <f t="shared" si="355"/>
        <v>1</v>
      </c>
      <c r="D11349" t="s">
        <v>8</v>
      </c>
      <c r="E11349">
        <v>4</v>
      </c>
      <c r="F11349">
        <v>216367</v>
      </c>
      <c r="G11349">
        <v>5588</v>
      </c>
    </row>
    <row r="11350" spans="1:7">
      <c r="A11350" s="2">
        <v>44099</v>
      </c>
      <c r="B11350" s="2">
        <f t="shared" si="354"/>
        <v>44104</v>
      </c>
      <c r="C11350" s="3">
        <f t="shared" si="355"/>
        <v>1</v>
      </c>
      <c r="D11350" t="s">
        <v>44</v>
      </c>
      <c r="E11350">
        <v>5</v>
      </c>
      <c r="F11350">
        <v>79946</v>
      </c>
      <c r="G11350">
        <v>1266</v>
      </c>
    </row>
    <row r="11351" spans="1:7">
      <c r="A11351" s="2">
        <v>44099</v>
      </c>
      <c r="B11351" s="2">
        <f t="shared" si="354"/>
        <v>44104</v>
      </c>
      <c r="C11351" s="3">
        <f t="shared" si="355"/>
        <v>1</v>
      </c>
      <c r="D11351" t="s">
        <v>7</v>
      </c>
      <c r="E11351">
        <v>6</v>
      </c>
      <c r="F11351">
        <v>805733</v>
      </c>
      <c r="G11351">
        <v>15533</v>
      </c>
    </row>
    <row r="11352" spans="1:7">
      <c r="A11352" s="2">
        <v>44099</v>
      </c>
      <c r="B11352" s="2">
        <f t="shared" si="354"/>
        <v>44104</v>
      </c>
      <c r="C11352" s="3">
        <f t="shared" si="355"/>
        <v>1</v>
      </c>
      <c r="D11352" t="s">
        <v>22</v>
      </c>
      <c r="E11352">
        <v>8</v>
      </c>
      <c r="F11352">
        <v>68506</v>
      </c>
      <c r="G11352">
        <v>2045</v>
      </c>
    </row>
    <row r="11353" spans="1:7">
      <c r="A11353" s="2">
        <v>44099</v>
      </c>
      <c r="B11353" s="2">
        <f t="shared" si="354"/>
        <v>44104</v>
      </c>
      <c r="C11353" s="3">
        <f t="shared" si="355"/>
        <v>1</v>
      </c>
      <c r="D11353" t="s">
        <v>38</v>
      </c>
      <c r="E11353">
        <v>9</v>
      </c>
      <c r="F11353">
        <v>56587</v>
      </c>
      <c r="G11353">
        <v>4501</v>
      </c>
    </row>
    <row r="11354" spans="1:7">
      <c r="A11354" s="2">
        <v>44099</v>
      </c>
      <c r="B11354" s="2">
        <f t="shared" si="354"/>
        <v>44104</v>
      </c>
      <c r="C11354" s="3">
        <f t="shared" si="355"/>
        <v>1</v>
      </c>
      <c r="D11354" t="s">
        <v>45</v>
      </c>
      <c r="E11354">
        <v>10</v>
      </c>
      <c r="F11354">
        <v>20085</v>
      </c>
      <c r="G11354">
        <v>631</v>
      </c>
    </row>
    <row r="11355" spans="1:7">
      <c r="A11355" s="2">
        <v>44099</v>
      </c>
      <c r="B11355" s="2">
        <f t="shared" si="354"/>
        <v>44104</v>
      </c>
      <c r="C11355" s="3">
        <f t="shared" si="355"/>
        <v>1</v>
      </c>
      <c r="D11355" t="s">
        <v>33</v>
      </c>
      <c r="E11355">
        <v>11</v>
      </c>
      <c r="F11355">
        <v>15163</v>
      </c>
      <c r="G11355">
        <v>623</v>
      </c>
    </row>
    <row r="11356" spans="1:7">
      <c r="A11356" s="2">
        <v>44099</v>
      </c>
      <c r="B11356" s="2">
        <f t="shared" si="354"/>
        <v>44104</v>
      </c>
      <c r="C11356" s="3">
        <f t="shared" si="355"/>
        <v>1</v>
      </c>
      <c r="D11356" t="s">
        <v>15</v>
      </c>
      <c r="E11356">
        <v>12</v>
      </c>
      <c r="F11356">
        <v>695879</v>
      </c>
      <c r="G11356">
        <v>13914</v>
      </c>
    </row>
    <row r="11357" spans="1:7">
      <c r="A11357" s="2">
        <v>44099</v>
      </c>
      <c r="B11357" s="2">
        <f t="shared" si="354"/>
        <v>44104</v>
      </c>
      <c r="C11357" s="3">
        <f t="shared" si="355"/>
        <v>1</v>
      </c>
      <c r="D11357" t="s">
        <v>18</v>
      </c>
      <c r="E11357">
        <v>13</v>
      </c>
      <c r="F11357">
        <v>296089</v>
      </c>
      <c r="G11357">
        <v>6717</v>
      </c>
    </row>
    <row r="11358" spans="1:7">
      <c r="A11358" s="2">
        <v>44099</v>
      </c>
      <c r="B11358" s="2">
        <f t="shared" si="354"/>
        <v>44104</v>
      </c>
      <c r="C11358" s="3">
        <f t="shared" si="355"/>
        <v>1</v>
      </c>
      <c r="D11358" t="s">
        <v>57</v>
      </c>
      <c r="E11358">
        <v>66</v>
      </c>
      <c r="F11358">
        <v>3255</v>
      </c>
      <c r="G11358">
        <v>40</v>
      </c>
    </row>
    <row r="11359" spans="1:7">
      <c r="A11359" s="2">
        <v>44099</v>
      </c>
      <c r="B11359" s="2">
        <f t="shared" si="354"/>
        <v>44104</v>
      </c>
      <c r="C11359" s="3">
        <f t="shared" si="355"/>
        <v>1</v>
      </c>
      <c r="D11359" t="s">
        <v>26</v>
      </c>
      <c r="E11359">
        <v>15</v>
      </c>
      <c r="F11359">
        <v>12039</v>
      </c>
      <c r="G11359">
        <v>126</v>
      </c>
    </row>
    <row r="11360" spans="1:7">
      <c r="A11360" s="2">
        <v>44099</v>
      </c>
      <c r="B11360" s="2">
        <f t="shared" si="354"/>
        <v>44104</v>
      </c>
      <c r="C11360" s="3">
        <f t="shared" si="355"/>
        <v>1</v>
      </c>
      <c r="D11360" t="s">
        <v>53</v>
      </c>
      <c r="E11360">
        <v>16</v>
      </c>
      <c r="F11360">
        <v>40228</v>
      </c>
      <c r="G11360">
        <v>458</v>
      </c>
    </row>
    <row r="11361" spans="1:7">
      <c r="A11361" s="2">
        <v>44099</v>
      </c>
      <c r="B11361" s="2">
        <f t="shared" si="354"/>
        <v>44104</v>
      </c>
      <c r="C11361" s="3">
        <f t="shared" si="355"/>
        <v>1</v>
      </c>
      <c r="D11361" t="s">
        <v>6</v>
      </c>
      <c r="E11361">
        <v>17</v>
      </c>
      <c r="F11361">
        <v>287375</v>
      </c>
      <c r="G11361">
        <v>8826</v>
      </c>
    </row>
    <row r="11362" spans="1:7">
      <c r="A11362" s="2">
        <v>44099</v>
      </c>
      <c r="B11362" s="2">
        <f t="shared" si="354"/>
        <v>44104</v>
      </c>
      <c r="C11362" s="3">
        <f t="shared" si="355"/>
        <v>1</v>
      </c>
      <c r="D11362" t="s">
        <v>27</v>
      </c>
      <c r="E11362">
        <v>18</v>
      </c>
      <c r="F11362">
        <v>117656</v>
      </c>
      <c r="G11362">
        <v>3566</v>
      </c>
    </row>
    <row r="11363" spans="1:7">
      <c r="A11363" s="2">
        <v>44099</v>
      </c>
      <c r="B11363" s="2">
        <f t="shared" si="354"/>
        <v>44104</v>
      </c>
      <c r="C11363" s="3">
        <f t="shared" si="355"/>
        <v>1</v>
      </c>
      <c r="D11363" t="s">
        <v>39</v>
      </c>
      <c r="E11363">
        <v>19</v>
      </c>
      <c r="F11363">
        <v>85031</v>
      </c>
      <c r="G11363">
        <v>1312</v>
      </c>
    </row>
    <row r="11364" spans="1:7">
      <c r="A11364" s="2">
        <v>44099</v>
      </c>
      <c r="B11364" s="2">
        <f t="shared" si="354"/>
        <v>44104</v>
      </c>
      <c r="C11364" s="3">
        <f t="shared" si="355"/>
        <v>1</v>
      </c>
      <c r="D11364" t="s">
        <v>34</v>
      </c>
      <c r="E11364">
        <v>20</v>
      </c>
      <c r="F11364">
        <v>57852</v>
      </c>
      <c r="G11364">
        <v>634</v>
      </c>
    </row>
    <row r="11365" spans="1:7">
      <c r="A11365" s="2">
        <v>44099</v>
      </c>
      <c r="B11365" s="2">
        <f t="shared" si="354"/>
        <v>44104</v>
      </c>
      <c r="C11365" s="3">
        <f t="shared" si="355"/>
        <v>1</v>
      </c>
      <c r="D11365" t="s">
        <v>28</v>
      </c>
      <c r="E11365">
        <v>21</v>
      </c>
      <c r="F11365">
        <v>69150</v>
      </c>
      <c r="G11365">
        <v>1179</v>
      </c>
    </row>
    <row r="11366" spans="1:7">
      <c r="A11366" s="2">
        <v>44099</v>
      </c>
      <c r="B11366" s="2">
        <f t="shared" si="354"/>
        <v>44104</v>
      </c>
      <c r="C11366" s="3">
        <f t="shared" si="355"/>
        <v>1</v>
      </c>
      <c r="D11366" t="s">
        <v>40</v>
      </c>
      <c r="E11366">
        <v>22</v>
      </c>
      <c r="F11366">
        <v>165152</v>
      </c>
      <c r="G11366">
        <v>5444</v>
      </c>
    </row>
    <row r="11367" spans="1:7">
      <c r="A11367" s="2">
        <v>44099</v>
      </c>
      <c r="B11367" s="2">
        <f t="shared" si="354"/>
        <v>44104</v>
      </c>
      <c r="C11367" s="3">
        <f t="shared" si="355"/>
        <v>1</v>
      </c>
      <c r="D11367" t="s">
        <v>51</v>
      </c>
      <c r="E11367">
        <v>23</v>
      </c>
      <c r="F11367">
        <v>5235</v>
      </c>
      <c r="G11367">
        <v>140</v>
      </c>
    </row>
    <row r="11368" spans="1:7">
      <c r="A11368" s="2">
        <v>44099</v>
      </c>
      <c r="B11368" s="2">
        <f t="shared" si="354"/>
        <v>44104</v>
      </c>
      <c r="C11368" s="3">
        <f t="shared" si="355"/>
        <v>1</v>
      </c>
      <c r="D11368" t="s">
        <v>23</v>
      </c>
      <c r="E11368">
        <v>24</v>
      </c>
      <c r="F11368">
        <v>122850</v>
      </c>
      <c r="G11368">
        <v>3917</v>
      </c>
    </row>
    <row r="11369" spans="1:7">
      <c r="A11369" s="2">
        <v>44099</v>
      </c>
      <c r="B11369" s="2">
        <f t="shared" si="354"/>
        <v>44104</v>
      </c>
      <c r="C11369" s="3">
        <f t="shared" si="355"/>
        <v>1</v>
      </c>
      <c r="D11369" t="s">
        <v>9</v>
      </c>
      <c r="E11369">
        <v>25</v>
      </c>
      <c r="F11369">
        <v>129481</v>
      </c>
      <c r="G11369">
        <v>9373</v>
      </c>
    </row>
    <row r="11370" spans="1:7">
      <c r="A11370" s="2">
        <v>44099</v>
      </c>
      <c r="B11370" s="2">
        <f t="shared" si="354"/>
        <v>44104</v>
      </c>
      <c r="C11370" s="3">
        <f t="shared" si="355"/>
        <v>1</v>
      </c>
      <c r="D11370" t="s">
        <v>42</v>
      </c>
      <c r="E11370">
        <v>26</v>
      </c>
      <c r="F11370">
        <v>133443</v>
      </c>
      <c r="G11370">
        <v>7028</v>
      </c>
    </row>
    <row r="11371" spans="1:7">
      <c r="A11371" s="2">
        <v>44099</v>
      </c>
      <c r="B11371" s="2">
        <f t="shared" si="354"/>
        <v>44104</v>
      </c>
      <c r="C11371" s="3">
        <f t="shared" si="355"/>
        <v>1</v>
      </c>
      <c r="D11371" t="s">
        <v>29</v>
      </c>
      <c r="E11371">
        <v>27</v>
      </c>
      <c r="F11371">
        <v>94241</v>
      </c>
      <c r="G11371">
        <v>2046</v>
      </c>
    </row>
    <row r="11372" spans="1:7">
      <c r="A11372" s="2">
        <v>44099</v>
      </c>
      <c r="B11372" s="2">
        <f t="shared" si="354"/>
        <v>44104</v>
      </c>
      <c r="C11372" s="3">
        <f t="shared" si="355"/>
        <v>1</v>
      </c>
      <c r="D11372" t="s">
        <v>46</v>
      </c>
      <c r="E11372">
        <v>28</v>
      </c>
      <c r="F11372">
        <v>96032</v>
      </c>
      <c r="G11372">
        <v>2894</v>
      </c>
    </row>
    <row r="11373" spans="1:7">
      <c r="A11373" s="2">
        <v>44099</v>
      </c>
      <c r="B11373" s="2">
        <f t="shared" si="354"/>
        <v>44104</v>
      </c>
      <c r="C11373" s="3">
        <f t="shared" si="355"/>
        <v>1</v>
      </c>
      <c r="D11373" t="s">
        <v>35</v>
      </c>
      <c r="E11373">
        <v>29</v>
      </c>
      <c r="F11373">
        <v>123544</v>
      </c>
      <c r="G11373">
        <v>2075</v>
      </c>
    </row>
    <row r="11374" spans="1:7">
      <c r="A11374" s="2">
        <v>44099</v>
      </c>
      <c r="B11374" s="2">
        <f t="shared" si="354"/>
        <v>44104</v>
      </c>
      <c r="C11374" s="3">
        <f t="shared" si="355"/>
        <v>1</v>
      </c>
      <c r="D11374" t="s">
        <v>54</v>
      </c>
      <c r="E11374">
        <v>30</v>
      </c>
      <c r="F11374">
        <v>11656</v>
      </c>
      <c r="G11374">
        <v>170</v>
      </c>
    </row>
    <row r="11375" spans="1:7">
      <c r="A11375" s="2">
        <v>44099</v>
      </c>
      <c r="B11375" s="2">
        <f t="shared" si="354"/>
        <v>44104</v>
      </c>
      <c r="C11375" s="3">
        <f t="shared" si="355"/>
        <v>1</v>
      </c>
      <c r="D11375" t="s">
        <v>12</v>
      </c>
      <c r="E11375">
        <v>31</v>
      </c>
      <c r="F11375">
        <v>43162</v>
      </c>
      <c r="G11375">
        <v>483</v>
      </c>
    </row>
    <row r="11376" spans="1:7">
      <c r="A11376" s="2">
        <v>44099</v>
      </c>
      <c r="B11376" s="2">
        <f t="shared" si="354"/>
        <v>44104</v>
      </c>
      <c r="C11376" s="3">
        <f t="shared" si="355"/>
        <v>1</v>
      </c>
      <c r="D11376" t="s">
        <v>24</v>
      </c>
      <c r="E11376">
        <v>32</v>
      </c>
      <c r="F11376">
        <v>77930</v>
      </c>
      <c r="G11376">
        <v>1573</v>
      </c>
    </row>
    <row r="11377" spans="1:7">
      <c r="A11377" s="2">
        <v>44099</v>
      </c>
      <c r="B11377" s="2">
        <f t="shared" si="354"/>
        <v>44104</v>
      </c>
      <c r="C11377" s="3">
        <f t="shared" si="355"/>
        <v>1</v>
      </c>
      <c r="D11377" t="s">
        <v>19</v>
      </c>
      <c r="E11377">
        <v>33</v>
      </c>
      <c r="F11377">
        <v>8085</v>
      </c>
      <c r="G11377">
        <v>438</v>
      </c>
    </row>
    <row r="11378" spans="1:7">
      <c r="A11378" s="2">
        <v>44099</v>
      </c>
      <c r="B11378" s="2">
        <f t="shared" si="354"/>
        <v>44104</v>
      </c>
      <c r="C11378" s="3">
        <f t="shared" si="355"/>
        <v>1</v>
      </c>
      <c r="D11378" t="s">
        <v>21</v>
      </c>
      <c r="E11378">
        <v>34</v>
      </c>
      <c r="F11378">
        <v>203891</v>
      </c>
      <c r="G11378">
        <v>16097</v>
      </c>
    </row>
    <row r="11379" spans="1:7">
      <c r="A11379" s="2">
        <v>44099</v>
      </c>
      <c r="B11379" s="2">
        <f t="shared" si="354"/>
        <v>44104</v>
      </c>
      <c r="C11379" s="3">
        <f t="shared" si="355"/>
        <v>1</v>
      </c>
      <c r="D11379" t="s">
        <v>47</v>
      </c>
      <c r="E11379">
        <v>35</v>
      </c>
      <c r="F11379">
        <v>28487</v>
      </c>
      <c r="G11379">
        <v>865</v>
      </c>
    </row>
    <row r="11380" spans="1:7">
      <c r="A11380" s="2">
        <v>44099</v>
      </c>
      <c r="B11380" s="2">
        <f t="shared" si="354"/>
        <v>44104</v>
      </c>
      <c r="C11380" s="3">
        <f t="shared" si="355"/>
        <v>1</v>
      </c>
      <c r="D11380" t="s">
        <v>16</v>
      </c>
      <c r="E11380">
        <v>36</v>
      </c>
      <c r="F11380">
        <v>458466</v>
      </c>
      <c r="G11380">
        <v>32708</v>
      </c>
    </row>
    <row r="11381" spans="1:7">
      <c r="A11381" s="2">
        <v>44099</v>
      </c>
      <c r="B11381" s="2">
        <f t="shared" si="354"/>
        <v>44104</v>
      </c>
      <c r="C11381" s="3">
        <f t="shared" si="355"/>
        <v>1</v>
      </c>
      <c r="D11381" t="s">
        <v>20</v>
      </c>
      <c r="E11381">
        <v>37</v>
      </c>
      <c r="F11381">
        <v>204658</v>
      </c>
      <c r="G11381">
        <v>3427</v>
      </c>
    </row>
    <row r="11382" spans="1:7">
      <c r="A11382" s="2">
        <v>44099</v>
      </c>
      <c r="B11382" s="2">
        <f t="shared" si="354"/>
        <v>44104</v>
      </c>
      <c r="C11382" s="3">
        <f t="shared" si="355"/>
        <v>1</v>
      </c>
      <c r="D11382" t="s">
        <v>48</v>
      </c>
      <c r="E11382">
        <v>38</v>
      </c>
      <c r="F11382">
        <v>19888</v>
      </c>
      <c r="G11382">
        <v>222</v>
      </c>
    </row>
    <row r="11383" spans="1:7">
      <c r="A11383" s="2">
        <v>44099</v>
      </c>
      <c r="B11383" s="2">
        <f t="shared" si="354"/>
        <v>44104</v>
      </c>
      <c r="C11383" s="3">
        <f t="shared" si="355"/>
        <v>1</v>
      </c>
      <c r="D11383" t="s">
        <v>59</v>
      </c>
      <c r="E11383">
        <v>69</v>
      </c>
      <c r="F11383">
        <v>69</v>
      </c>
      <c r="G11383">
        <v>2</v>
      </c>
    </row>
    <row r="11384" spans="1:7">
      <c r="A11384" s="2">
        <v>44099</v>
      </c>
      <c r="B11384" s="2">
        <f t="shared" si="354"/>
        <v>44104</v>
      </c>
      <c r="C11384" s="3">
        <f t="shared" si="355"/>
        <v>1</v>
      </c>
      <c r="D11384" t="s">
        <v>41</v>
      </c>
      <c r="E11384">
        <v>39</v>
      </c>
      <c r="F11384">
        <v>148894</v>
      </c>
      <c r="G11384">
        <v>4734</v>
      </c>
    </row>
    <row r="11385" spans="1:7">
      <c r="A11385" s="2">
        <v>44099</v>
      </c>
      <c r="B11385" s="2">
        <f t="shared" si="354"/>
        <v>44104</v>
      </c>
      <c r="C11385" s="3">
        <f t="shared" si="355"/>
        <v>1</v>
      </c>
      <c r="D11385" t="s">
        <v>30</v>
      </c>
      <c r="E11385">
        <v>40</v>
      </c>
      <c r="F11385">
        <v>82520</v>
      </c>
      <c r="G11385">
        <v>993</v>
      </c>
    </row>
    <row r="11386" spans="1:7">
      <c r="A11386" s="2">
        <v>44099</v>
      </c>
      <c r="B11386" s="2">
        <f t="shared" si="354"/>
        <v>44104</v>
      </c>
      <c r="C11386" s="3">
        <f t="shared" si="355"/>
        <v>1</v>
      </c>
      <c r="D11386" t="s">
        <v>14</v>
      </c>
      <c r="E11386">
        <v>41</v>
      </c>
      <c r="F11386">
        <v>32328</v>
      </c>
      <c r="G11386">
        <v>545</v>
      </c>
    </row>
    <row r="11387" spans="1:7">
      <c r="A11387" s="2">
        <v>44099</v>
      </c>
      <c r="B11387" s="2">
        <f t="shared" si="354"/>
        <v>44104</v>
      </c>
      <c r="C11387" s="3">
        <f t="shared" si="355"/>
        <v>1</v>
      </c>
      <c r="D11387" t="s">
        <v>31</v>
      </c>
      <c r="E11387">
        <v>42</v>
      </c>
      <c r="F11387">
        <v>159051</v>
      </c>
      <c r="G11387">
        <v>8157</v>
      </c>
    </row>
    <row r="11388" spans="1:7">
      <c r="A11388" s="2">
        <v>44099</v>
      </c>
      <c r="B11388" s="2">
        <f t="shared" si="354"/>
        <v>44104</v>
      </c>
      <c r="C11388" s="3">
        <f t="shared" si="355"/>
        <v>1</v>
      </c>
      <c r="D11388" t="s">
        <v>55</v>
      </c>
      <c r="E11388">
        <v>72</v>
      </c>
      <c r="F11388">
        <v>44905</v>
      </c>
      <c r="G11388">
        <v>635</v>
      </c>
    </row>
    <row r="11389" spans="1:7">
      <c r="A11389" s="2">
        <v>44099</v>
      </c>
      <c r="B11389" s="2">
        <f t="shared" si="354"/>
        <v>44104</v>
      </c>
      <c r="C11389" s="3">
        <f t="shared" si="355"/>
        <v>1</v>
      </c>
      <c r="D11389" t="s">
        <v>17</v>
      </c>
      <c r="E11389">
        <v>44</v>
      </c>
      <c r="F11389">
        <v>24181</v>
      </c>
      <c r="G11389">
        <v>1107</v>
      </c>
    </row>
    <row r="11390" spans="1:7">
      <c r="A11390" s="2">
        <v>44099</v>
      </c>
      <c r="B11390" s="2">
        <f t="shared" si="354"/>
        <v>44104</v>
      </c>
      <c r="C11390" s="3">
        <f t="shared" si="355"/>
        <v>1</v>
      </c>
      <c r="D11390" t="s">
        <v>32</v>
      </c>
      <c r="E11390">
        <v>45</v>
      </c>
      <c r="F11390">
        <v>143902</v>
      </c>
      <c r="G11390">
        <v>3297</v>
      </c>
    </row>
    <row r="11391" spans="1:7">
      <c r="A11391" s="2">
        <v>44099</v>
      </c>
      <c r="B11391" s="2">
        <f t="shared" si="354"/>
        <v>44104</v>
      </c>
      <c r="C11391" s="3">
        <f t="shared" si="355"/>
        <v>1</v>
      </c>
      <c r="D11391" t="s">
        <v>43</v>
      </c>
      <c r="E11391">
        <v>46</v>
      </c>
      <c r="F11391">
        <v>20554</v>
      </c>
      <c r="G11391">
        <v>216</v>
      </c>
    </row>
    <row r="11392" spans="1:7">
      <c r="A11392" s="2">
        <v>44099</v>
      </c>
      <c r="B11392" s="2">
        <f t="shared" si="354"/>
        <v>44104</v>
      </c>
      <c r="C11392" s="3">
        <f t="shared" si="355"/>
        <v>1</v>
      </c>
      <c r="D11392" t="s">
        <v>25</v>
      </c>
      <c r="E11392">
        <v>47</v>
      </c>
      <c r="F11392">
        <v>186769</v>
      </c>
      <c r="G11392">
        <v>2326</v>
      </c>
    </row>
    <row r="11393" spans="1:7">
      <c r="A11393" s="2">
        <v>44099</v>
      </c>
      <c r="B11393" s="2">
        <f t="shared" si="354"/>
        <v>44104</v>
      </c>
      <c r="C11393" s="3">
        <f t="shared" si="355"/>
        <v>1</v>
      </c>
      <c r="D11393" t="s">
        <v>11</v>
      </c>
      <c r="E11393">
        <v>48</v>
      </c>
      <c r="F11393">
        <v>761644</v>
      </c>
      <c r="G11393">
        <v>15637</v>
      </c>
    </row>
    <row r="11394" spans="1:7">
      <c r="A11394" s="2">
        <v>44099</v>
      </c>
      <c r="B11394" s="2">
        <f t="shared" si="354"/>
        <v>44104</v>
      </c>
      <c r="C11394" s="3">
        <f t="shared" si="355"/>
        <v>1</v>
      </c>
      <c r="D11394" t="s">
        <v>13</v>
      </c>
      <c r="E11394">
        <v>49</v>
      </c>
      <c r="F11394">
        <v>68537</v>
      </c>
      <c r="G11394">
        <v>448</v>
      </c>
    </row>
    <row r="11395" spans="1:7">
      <c r="A11395" s="2">
        <v>44099</v>
      </c>
      <c r="B11395" s="2">
        <f t="shared" si="354"/>
        <v>44104</v>
      </c>
      <c r="C11395" s="3">
        <f t="shared" si="355"/>
        <v>1</v>
      </c>
      <c r="D11395" t="s">
        <v>36</v>
      </c>
      <c r="E11395">
        <v>50</v>
      </c>
      <c r="F11395">
        <v>1731</v>
      </c>
      <c r="G11395">
        <v>58</v>
      </c>
    </row>
    <row r="11396" spans="1:7">
      <c r="A11396" s="2">
        <v>44099</v>
      </c>
      <c r="B11396" s="2">
        <f t="shared" ref="B11396:B11459" si="356">EOMONTH(A11396,0)</f>
        <v>44104</v>
      </c>
      <c r="C11396" s="3">
        <f t="shared" ref="C11396:C11459" si="357">IF(A11396=B11396,0,1)</f>
        <v>1</v>
      </c>
      <c r="D11396" t="s">
        <v>56</v>
      </c>
      <c r="E11396">
        <v>78</v>
      </c>
      <c r="F11396">
        <v>1296</v>
      </c>
      <c r="G11396">
        <v>19</v>
      </c>
    </row>
    <row r="11397" spans="1:7">
      <c r="A11397" s="2">
        <v>44099</v>
      </c>
      <c r="B11397" s="2">
        <f t="shared" si="356"/>
        <v>44104</v>
      </c>
      <c r="C11397" s="3">
        <f t="shared" si="357"/>
        <v>1</v>
      </c>
      <c r="D11397" t="s">
        <v>37</v>
      </c>
      <c r="E11397">
        <v>51</v>
      </c>
      <c r="F11397">
        <v>144433</v>
      </c>
      <c r="G11397">
        <v>3136</v>
      </c>
    </row>
    <row r="11398" spans="1:7">
      <c r="A11398" s="2">
        <v>44099</v>
      </c>
      <c r="B11398" s="2">
        <f t="shared" si="356"/>
        <v>44104</v>
      </c>
      <c r="C11398" s="3">
        <f t="shared" si="357"/>
        <v>1</v>
      </c>
      <c r="D11398" t="s">
        <v>5</v>
      </c>
      <c r="E11398">
        <v>53</v>
      </c>
      <c r="F11398">
        <v>89149</v>
      </c>
      <c r="G11398">
        <v>2193</v>
      </c>
    </row>
    <row r="11399" spans="1:7">
      <c r="A11399" s="2">
        <v>44099</v>
      </c>
      <c r="B11399" s="2">
        <f t="shared" si="356"/>
        <v>44104</v>
      </c>
      <c r="C11399" s="3">
        <f t="shared" si="357"/>
        <v>1</v>
      </c>
      <c r="D11399" t="s">
        <v>58</v>
      </c>
      <c r="E11399">
        <v>54</v>
      </c>
      <c r="F11399">
        <v>14953</v>
      </c>
      <c r="G11399">
        <v>330</v>
      </c>
    </row>
    <row r="11400" spans="1:7">
      <c r="A11400" s="2">
        <v>44099</v>
      </c>
      <c r="B11400" s="2">
        <f t="shared" si="356"/>
        <v>44104</v>
      </c>
      <c r="C11400" s="3">
        <f t="shared" si="357"/>
        <v>1</v>
      </c>
      <c r="D11400" t="s">
        <v>10</v>
      </c>
      <c r="E11400">
        <v>55</v>
      </c>
      <c r="F11400">
        <v>117355</v>
      </c>
      <c r="G11400">
        <v>1285</v>
      </c>
    </row>
    <row r="11401" spans="1:7">
      <c r="A11401" s="2">
        <v>44099</v>
      </c>
      <c r="B11401" s="2">
        <f t="shared" si="356"/>
        <v>44104</v>
      </c>
      <c r="C11401" s="3">
        <f t="shared" si="357"/>
        <v>1</v>
      </c>
      <c r="D11401" t="s">
        <v>49</v>
      </c>
      <c r="E11401">
        <v>56</v>
      </c>
      <c r="F11401">
        <v>5420</v>
      </c>
      <c r="G11401">
        <v>50</v>
      </c>
    </row>
    <row r="11402" spans="1:7">
      <c r="A11402" s="2">
        <v>44100</v>
      </c>
      <c r="B11402" s="2">
        <f t="shared" si="356"/>
        <v>44104</v>
      </c>
      <c r="C11402" s="3">
        <f t="shared" si="357"/>
        <v>1</v>
      </c>
      <c r="D11402" t="s">
        <v>52</v>
      </c>
      <c r="E11402">
        <v>1</v>
      </c>
      <c r="F11402">
        <v>151591</v>
      </c>
      <c r="G11402">
        <v>2501</v>
      </c>
    </row>
    <row r="11403" spans="1:7">
      <c r="A11403" s="2">
        <v>44100</v>
      </c>
      <c r="B11403" s="2">
        <f t="shared" si="356"/>
        <v>44104</v>
      </c>
      <c r="C11403" s="3">
        <f t="shared" si="357"/>
        <v>1</v>
      </c>
      <c r="D11403" t="s">
        <v>50</v>
      </c>
      <c r="E11403">
        <v>2</v>
      </c>
      <c r="F11403">
        <v>8244</v>
      </c>
      <c r="G11403">
        <v>48</v>
      </c>
    </row>
    <row r="11404" spans="1:7">
      <c r="A11404" s="2">
        <v>44100</v>
      </c>
      <c r="B11404" s="2">
        <f t="shared" si="356"/>
        <v>44104</v>
      </c>
      <c r="C11404" s="3">
        <f t="shared" si="357"/>
        <v>1</v>
      </c>
      <c r="D11404" t="s">
        <v>8</v>
      </c>
      <c r="E11404">
        <v>4</v>
      </c>
      <c r="F11404">
        <v>216826</v>
      </c>
      <c r="G11404">
        <v>5623</v>
      </c>
    </row>
    <row r="11405" spans="1:7">
      <c r="A11405" s="2">
        <v>44100</v>
      </c>
      <c r="B11405" s="2">
        <f t="shared" si="356"/>
        <v>44104</v>
      </c>
      <c r="C11405" s="3">
        <f t="shared" si="357"/>
        <v>1</v>
      </c>
      <c r="D11405" t="s">
        <v>44</v>
      </c>
      <c r="E11405">
        <v>5</v>
      </c>
      <c r="F11405">
        <v>80755</v>
      </c>
      <c r="G11405">
        <v>1285</v>
      </c>
    </row>
    <row r="11406" spans="1:7">
      <c r="A11406" s="2">
        <v>44100</v>
      </c>
      <c r="B11406" s="2">
        <f t="shared" si="356"/>
        <v>44104</v>
      </c>
      <c r="C11406" s="3">
        <f t="shared" si="357"/>
        <v>1</v>
      </c>
      <c r="D11406" t="s">
        <v>7</v>
      </c>
      <c r="E11406">
        <v>6</v>
      </c>
      <c r="F11406">
        <v>809214</v>
      </c>
      <c r="G11406">
        <v>15588</v>
      </c>
    </row>
    <row r="11407" spans="1:7">
      <c r="A11407" s="2">
        <v>44100</v>
      </c>
      <c r="B11407" s="2">
        <f t="shared" si="356"/>
        <v>44104</v>
      </c>
      <c r="C11407" s="3">
        <f t="shared" si="357"/>
        <v>1</v>
      </c>
      <c r="D11407" t="s">
        <v>22</v>
      </c>
      <c r="E11407">
        <v>8</v>
      </c>
      <c r="F11407">
        <v>68973</v>
      </c>
      <c r="G11407">
        <v>2047</v>
      </c>
    </row>
    <row r="11408" spans="1:7">
      <c r="A11408" s="2">
        <v>44100</v>
      </c>
      <c r="B11408" s="2">
        <f t="shared" si="356"/>
        <v>44104</v>
      </c>
      <c r="C11408" s="3">
        <f t="shared" si="357"/>
        <v>1</v>
      </c>
      <c r="D11408" t="s">
        <v>38</v>
      </c>
      <c r="E11408">
        <v>9</v>
      </c>
      <c r="F11408">
        <v>56587</v>
      </c>
      <c r="G11408">
        <v>4501</v>
      </c>
    </row>
    <row r="11409" spans="1:7">
      <c r="A11409" s="2">
        <v>44100</v>
      </c>
      <c r="B11409" s="2">
        <f t="shared" si="356"/>
        <v>44104</v>
      </c>
      <c r="C11409" s="3">
        <f t="shared" si="357"/>
        <v>1</v>
      </c>
      <c r="D11409" t="s">
        <v>45</v>
      </c>
      <c r="E11409">
        <v>10</v>
      </c>
      <c r="F11409">
        <v>20156</v>
      </c>
      <c r="G11409">
        <v>633</v>
      </c>
    </row>
    <row r="11410" spans="1:7">
      <c r="A11410" s="2">
        <v>44100</v>
      </c>
      <c r="B11410" s="2">
        <f t="shared" si="356"/>
        <v>44104</v>
      </c>
      <c r="C11410" s="3">
        <f t="shared" si="357"/>
        <v>1</v>
      </c>
      <c r="D11410" t="s">
        <v>33</v>
      </c>
      <c r="E11410">
        <v>11</v>
      </c>
      <c r="F11410">
        <v>15215</v>
      </c>
      <c r="G11410">
        <v>624</v>
      </c>
    </row>
    <row r="11411" spans="1:7">
      <c r="A11411" s="2">
        <v>44100</v>
      </c>
      <c r="B11411" s="2">
        <f t="shared" si="356"/>
        <v>44104</v>
      </c>
      <c r="C11411" s="3">
        <f t="shared" si="357"/>
        <v>1</v>
      </c>
      <c r="D11411" t="s">
        <v>15</v>
      </c>
      <c r="E11411">
        <v>12</v>
      </c>
      <c r="F11411">
        <v>698674</v>
      </c>
      <c r="G11411">
        <v>14021</v>
      </c>
    </row>
    <row r="11412" spans="1:7">
      <c r="A11412" s="2">
        <v>44100</v>
      </c>
      <c r="B11412" s="2">
        <f t="shared" si="356"/>
        <v>44104</v>
      </c>
      <c r="C11412" s="3">
        <f t="shared" si="357"/>
        <v>1</v>
      </c>
      <c r="D11412" t="s">
        <v>18</v>
      </c>
      <c r="E11412">
        <v>13</v>
      </c>
      <c r="F11412">
        <v>297553</v>
      </c>
      <c r="G11412">
        <v>6758</v>
      </c>
    </row>
    <row r="11413" spans="1:7">
      <c r="A11413" s="2">
        <v>44100</v>
      </c>
      <c r="B11413" s="2">
        <f t="shared" si="356"/>
        <v>44104</v>
      </c>
      <c r="C11413" s="3">
        <f t="shared" si="357"/>
        <v>1</v>
      </c>
      <c r="D11413" t="s">
        <v>57</v>
      </c>
      <c r="E11413">
        <v>66</v>
      </c>
      <c r="F11413">
        <v>3255</v>
      </c>
      <c r="G11413">
        <v>40</v>
      </c>
    </row>
    <row r="11414" spans="1:7">
      <c r="A11414" s="2">
        <v>44100</v>
      </c>
      <c r="B11414" s="2">
        <f t="shared" si="356"/>
        <v>44104</v>
      </c>
      <c r="C11414" s="3">
        <f t="shared" si="357"/>
        <v>1</v>
      </c>
      <c r="D11414" t="s">
        <v>26</v>
      </c>
      <c r="E11414">
        <v>15</v>
      </c>
      <c r="F11414">
        <v>12166</v>
      </c>
      <c r="G11414">
        <v>130</v>
      </c>
    </row>
    <row r="11415" spans="1:7">
      <c r="A11415" s="2">
        <v>44100</v>
      </c>
      <c r="B11415" s="2">
        <f t="shared" si="356"/>
        <v>44104</v>
      </c>
      <c r="C11415" s="3">
        <f t="shared" si="357"/>
        <v>1</v>
      </c>
      <c r="D11415" t="s">
        <v>53</v>
      </c>
      <c r="E11415">
        <v>16</v>
      </c>
      <c r="F11415">
        <v>40411</v>
      </c>
      <c r="G11415">
        <v>460</v>
      </c>
    </row>
    <row r="11416" spans="1:7">
      <c r="A11416" s="2">
        <v>44100</v>
      </c>
      <c r="B11416" s="2">
        <f t="shared" si="356"/>
        <v>44104</v>
      </c>
      <c r="C11416" s="3">
        <f t="shared" si="357"/>
        <v>1</v>
      </c>
      <c r="D11416" t="s">
        <v>6</v>
      </c>
      <c r="E11416">
        <v>17</v>
      </c>
      <c r="F11416">
        <v>289683</v>
      </c>
      <c r="G11416">
        <v>8847</v>
      </c>
    </row>
    <row r="11417" spans="1:7">
      <c r="A11417" s="2">
        <v>44100</v>
      </c>
      <c r="B11417" s="2">
        <f t="shared" si="356"/>
        <v>44104</v>
      </c>
      <c r="C11417" s="3">
        <f t="shared" si="357"/>
        <v>1</v>
      </c>
      <c r="D11417" t="s">
        <v>27</v>
      </c>
      <c r="E11417">
        <v>18</v>
      </c>
      <c r="F11417">
        <v>118819</v>
      </c>
      <c r="G11417">
        <v>3577</v>
      </c>
    </row>
    <row r="11418" spans="1:7">
      <c r="A11418" s="2">
        <v>44100</v>
      </c>
      <c r="B11418" s="2">
        <f t="shared" si="356"/>
        <v>44104</v>
      </c>
      <c r="C11418" s="3">
        <f t="shared" si="357"/>
        <v>1</v>
      </c>
      <c r="D11418" t="s">
        <v>39</v>
      </c>
      <c r="E11418">
        <v>19</v>
      </c>
      <c r="F11418">
        <v>85908</v>
      </c>
      <c r="G11418">
        <v>1314</v>
      </c>
    </row>
    <row r="11419" spans="1:7">
      <c r="A11419" s="2">
        <v>44100</v>
      </c>
      <c r="B11419" s="2">
        <f t="shared" si="356"/>
        <v>44104</v>
      </c>
      <c r="C11419" s="3">
        <f t="shared" si="357"/>
        <v>1</v>
      </c>
      <c r="D11419" t="s">
        <v>34</v>
      </c>
      <c r="E11419">
        <v>20</v>
      </c>
      <c r="F11419">
        <v>57852</v>
      </c>
      <c r="G11419">
        <v>634</v>
      </c>
    </row>
    <row r="11420" spans="1:7">
      <c r="A11420" s="2">
        <v>44100</v>
      </c>
      <c r="B11420" s="2">
        <f t="shared" si="356"/>
        <v>44104</v>
      </c>
      <c r="C11420" s="3">
        <f t="shared" si="357"/>
        <v>1</v>
      </c>
      <c r="D11420" t="s">
        <v>28</v>
      </c>
      <c r="E11420">
        <v>21</v>
      </c>
      <c r="F11420">
        <v>70038</v>
      </c>
      <c r="G11420">
        <v>1185</v>
      </c>
    </row>
    <row r="11421" spans="1:7">
      <c r="A11421" s="2">
        <v>44100</v>
      </c>
      <c r="B11421" s="2">
        <f t="shared" si="356"/>
        <v>44104</v>
      </c>
      <c r="C11421" s="3">
        <f t="shared" si="357"/>
        <v>1</v>
      </c>
      <c r="D11421" t="s">
        <v>40</v>
      </c>
      <c r="E11421">
        <v>22</v>
      </c>
      <c r="F11421">
        <v>165152</v>
      </c>
      <c r="G11421">
        <v>5444</v>
      </c>
    </row>
    <row r="11422" spans="1:7">
      <c r="A11422" s="2">
        <v>44100</v>
      </c>
      <c r="B11422" s="2">
        <f t="shared" si="356"/>
        <v>44104</v>
      </c>
      <c r="C11422" s="3">
        <f t="shared" si="357"/>
        <v>1</v>
      </c>
      <c r="D11422" t="s">
        <v>51</v>
      </c>
      <c r="E11422">
        <v>23</v>
      </c>
      <c r="F11422">
        <v>5260</v>
      </c>
      <c r="G11422">
        <v>140</v>
      </c>
    </row>
    <row r="11423" spans="1:7">
      <c r="A11423" s="2">
        <v>44100</v>
      </c>
      <c r="B11423" s="2">
        <f t="shared" si="356"/>
        <v>44104</v>
      </c>
      <c r="C11423" s="3">
        <f t="shared" si="357"/>
        <v>1</v>
      </c>
      <c r="D11423" t="s">
        <v>23</v>
      </c>
      <c r="E11423">
        <v>24</v>
      </c>
      <c r="F11423">
        <v>123328</v>
      </c>
      <c r="G11423">
        <v>3925</v>
      </c>
    </row>
    <row r="11424" spans="1:7">
      <c r="A11424" s="2">
        <v>44100</v>
      </c>
      <c r="B11424" s="2">
        <f t="shared" si="356"/>
        <v>44104</v>
      </c>
      <c r="C11424" s="3">
        <f t="shared" si="357"/>
        <v>1</v>
      </c>
      <c r="D11424" t="s">
        <v>9</v>
      </c>
      <c r="E11424">
        <v>25</v>
      </c>
      <c r="F11424">
        <v>130050</v>
      </c>
      <c r="G11424">
        <v>9391</v>
      </c>
    </row>
    <row r="11425" spans="1:7">
      <c r="A11425" s="2">
        <v>44100</v>
      </c>
      <c r="B11425" s="2">
        <f t="shared" si="356"/>
        <v>44104</v>
      </c>
      <c r="C11425" s="3">
        <f t="shared" si="357"/>
        <v>1</v>
      </c>
      <c r="D11425" t="s">
        <v>42</v>
      </c>
      <c r="E11425">
        <v>26</v>
      </c>
      <c r="F11425">
        <v>134372</v>
      </c>
      <c r="G11425">
        <v>7044</v>
      </c>
    </row>
    <row r="11426" spans="1:7">
      <c r="A11426" s="2">
        <v>44100</v>
      </c>
      <c r="B11426" s="2">
        <f t="shared" si="356"/>
        <v>44104</v>
      </c>
      <c r="C11426" s="3">
        <f t="shared" si="357"/>
        <v>1</v>
      </c>
      <c r="D11426" t="s">
        <v>29</v>
      </c>
      <c r="E11426">
        <v>27</v>
      </c>
      <c r="F11426">
        <v>95711</v>
      </c>
      <c r="G11426">
        <v>2056</v>
      </c>
    </row>
    <row r="11427" spans="1:7">
      <c r="A11427" s="2">
        <v>44100</v>
      </c>
      <c r="B11427" s="2">
        <f t="shared" si="356"/>
        <v>44104</v>
      </c>
      <c r="C11427" s="3">
        <f t="shared" si="357"/>
        <v>1</v>
      </c>
      <c r="D11427" t="s">
        <v>46</v>
      </c>
      <c r="E11427">
        <v>28</v>
      </c>
      <c r="F11427">
        <v>96677</v>
      </c>
      <c r="G11427">
        <v>2911</v>
      </c>
    </row>
    <row r="11428" spans="1:7">
      <c r="A11428" s="2">
        <v>44100</v>
      </c>
      <c r="B11428" s="2">
        <f t="shared" si="356"/>
        <v>44104</v>
      </c>
      <c r="C11428" s="3">
        <f t="shared" si="357"/>
        <v>1</v>
      </c>
      <c r="D11428" t="s">
        <v>35</v>
      </c>
      <c r="E11428">
        <v>29</v>
      </c>
      <c r="F11428">
        <v>124939</v>
      </c>
      <c r="G11428">
        <v>2118</v>
      </c>
    </row>
    <row r="11429" spans="1:7">
      <c r="A11429" s="2">
        <v>44100</v>
      </c>
      <c r="B11429" s="2">
        <f t="shared" si="356"/>
        <v>44104</v>
      </c>
      <c r="C11429" s="3">
        <f t="shared" si="357"/>
        <v>1</v>
      </c>
      <c r="D11429" t="s">
        <v>54</v>
      </c>
      <c r="E11429">
        <v>30</v>
      </c>
      <c r="F11429">
        <v>11943</v>
      </c>
      <c r="G11429">
        <v>171</v>
      </c>
    </row>
    <row r="11430" spans="1:7">
      <c r="A11430" s="2">
        <v>44100</v>
      </c>
      <c r="B11430" s="2">
        <f t="shared" si="356"/>
        <v>44104</v>
      </c>
      <c r="C11430" s="3">
        <f t="shared" si="357"/>
        <v>1</v>
      </c>
      <c r="D11430" t="s">
        <v>12</v>
      </c>
      <c r="E11430">
        <v>31</v>
      </c>
      <c r="F11430">
        <v>43596</v>
      </c>
      <c r="G11430">
        <v>484</v>
      </c>
    </row>
    <row r="11431" spans="1:7">
      <c r="A11431" s="2">
        <v>44100</v>
      </c>
      <c r="B11431" s="2">
        <f t="shared" si="356"/>
        <v>44104</v>
      </c>
      <c r="C11431" s="3">
        <f t="shared" si="357"/>
        <v>1</v>
      </c>
      <c r="D11431" t="s">
        <v>24</v>
      </c>
      <c r="E11431">
        <v>32</v>
      </c>
      <c r="F11431">
        <v>78464</v>
      </c>
      <c r="G11431">
        <v>1583</v>
      </c>
    </row>
    <row r="11432" spans="1:7">
      <c r="A11432" s="2">
        <v>44100</v>
      </c>
      <c r="B11432" s="2">
        <f t="shared" si="356"/>
        <v>44104</v>
      </c>
      <c r="C11432" s="3">
        <f t="shared" si="357"/>
        <v>1</v>
      </c>
      <c r="D11432" t="s">
        <v>19</v>
      </c>
      <c r="E11432">
        <v>33</v>
      </c>
      <c r="F11432">
        <v>8121</v>
      </c>
      <c r="G11432">
        <v>439</v>
      </c>
    </row>
    <row r="11433" spans="1:7">
      <c r="A11433" s="2">
        <v>44100</v>
      </c>
      <c r="B11433" s="2">
        <f t="shared" si="356"/>
        <v>44104</v>
      </c>
      <c r="C11433" s="3">
        <f t="shared" si="357"/>
        <v>1</v>
      </c>
      <c r="D11433" t="s">
        <v>21</v>
      </c>
      <c r="E11433">
        <v>34</v>
      </c>
      <c r="F11433">
        <v>204641</v>
      </c>
      <c r="G11433">
        <v>16103</v>
      </c>
    </row>
    <row r="11434" spans="1:7">
      <c r="A11434" s="2">
        <v>44100</v>
      </c>
      <c r="B11434" s="2">
        <f t="shared" si="356"/>
        <v>44104</v>
      </c>
      <c r="C11434" s="3">
        <f t="shared" si="357"/>
        <v>1</v>
      </c>
      <c r="D11434" t="s">
        <v>47</v>
      </c>
      <c r="E11434">
        <v>35</v>
      </c>
      <c r="F11434">
        <v>28692</v>
      </c>
      <c r="G11434">
        <v>870</v>
      </c>
    </row>
    <row r="11435" spans="1:7">
      <c r="A11435" s="2">
        <v>44100</v>
      </c>
      <c r="B11435" s="2">
        <f t="shared" si="356"/>
        <v>44104</v>
      </c>
      <c r="C11435" s="3">
        <f t="shared" si="357"/>
        <v>1</v>
      </c>
      <c r="D11435" t="s">
        <v>16</v>
      </c>
      <c r="E11435">
        <v>36</v>
      </c>
      <c r="F11435">
        <v>459472</v>
      </c>
      <c r="G11435">
        <v>32713</v>
      </c>
    </row>
    <row r="11436" spans="1:7">
      <c r="A11436" s="2">
        <v>44100</v>
      </c>
      <c r="B11436" s="2">
        <f t="shared" si="356"/>
        <v>44104</v>
      </c>
      <c r="C11436" s="3">
        <f t="shared" si="357"/>
        <v>1</v>
      </c>
      <c r="D11436" t="s">
        <v>20</v>
      </c>
      <c r="E11436">
        <v>37</v>
      </c>
      <c r="F11436">
        <v>206241</v>
      </c>
      <c r="G11436">
        <v>3458</v>
      </c>
    </row>
    <row r="11437" spans="1:7">
      <c r="A11437" s="2">
        <v>44100</v>
      </c>
      <c r="B11437" s="2">
        <f t="shared" si="356"/>
        <v>44104</v>
      </c>
      <c r="C11437" s="3">
        <f t="shared" si="357"/>
        <v>1</v>
      </c>
      <c r="D11437" t="s">
        <v>48</v>
      </c>
      <c r="E11437">
        <v>38</v>
      </c>
      <c r="F11437">
        <v>20383</v>
      </c>
      <c r="G11437">
        <v>230</v>
      </c>
    </row>
    <row r="11438" spans="1:7">
      <c r="A11438" s="2">
        <v>44100</v>
      </c>
      <c r="B11438" s="2">
        <f t="shared" si="356"/>
        <v>44104</v>
      </c>
      <c r="C11438" s="3">
        <f t="shared" si="357"/>
        <v>1</v>
      </c>
      <c r="D11438" t="s">
        <v>59</v>
      </c>
      <c r="E11438">
        <v>69</v>
      </c>
      <c r="F11438">
        <v>69</v>
      </c>
      <c r="G11438">
        <v>2</v>
      </c>
    </row>
    <row r="11439" spans="1:7">
      <c r="A11439" s="2">
        <v>44100</v>
      </c>
      <c r="B11439" s="2">
        <f t="shared" si="356"/>
        <v>44104</v>
      </c>
      <c r="C11439" s="3">
        <f t="shared" si="357"/>
        <v>1</v>
      </c>
      <c r="D11439" t="s">
        <v>41</v>
      </c>
      <c r="E11439">
        <v>39</v>
      </c>
      <c r="F11439">
        <v>150009</v>
      </c>
      <c r="G11439">
        <v>4740</v>
      </c>
    </row>
    <row r="11440" spans="1:7">
      <c r="A11440" s="2">
        <v>44100</v>
      </c>
      <c r="B11440" s="2">
        <f t="shared" si="356"/>
        <v>44104</v>
      </c>
      <c r="C11440" s="3">
        <f t="shared" si="357"/>
        <v>1</v>
      </c>
      <c r="D11440" t="s">
        <v>30</v>
      </c>
      <c r="E11440">
        <v>40</v>
      </c>
      <c r="F11440">
        <v>83510</v>
      </c>
      <c r="G11440">
        <v>1004</v>
      </c>
    </row>
    <row r="11441" spans="1:7">
      <c r="A11441" s="2">
        <v>44100</v>
      </c>
      <c r="B11441" s="2">
        <f t="shared" si="356"/>
        <v>44104</v>
      </c>
      <c r="C11441" s="3">
        <f t="shared" si="357"/>
        <v>1</v>
      </c>
      <c r="D11441" t="s">
        <v>14</v>
      </c>
      <c r="E11441">
        <v>41</v>
      </c>
      <c r="F11441">
        <v>32581</v>
      </c>
      <c r="G11441">
        <v>549</v>
      </c>
    </row>
    <row r="11442" spans="1:7">
      <c r="A11442" s="2">
        <v>44100</v>
      </c>
      <c r="B11442" s="2">
        <f t="shared" si="356"/>
        <v>44104</v>
      </c>
      <c r="C11442" s="3">
        <f t="shared" si="357"/>
        <v>1</v>
      </c>
      <c r="D11442" t="s">
        <v>31</v>
      </c>
      <c r="E11442">
        <v>42</v>
      </c>
      <c r="F11442">
        <v>159937</v>
      </c>
      <c r="G11442">
        <v>8177</v>
      </c>
    </row>
    <row r="11443" spans="1:7">
      <c r="A11443" s="2">
        <v>44100</v>
      </c>
      <c r="B11443" s="2">
        <f t="shared" si="356"/>
        <v>44104</v>
      </c>
      <c r="C11443" s="3">
        <f t="shared" si="357"/>
        <v>1</v>
      </c>
      <c r="D11443" t="s">
        <v>55</v>
      </c>
      <c r="E11443">
        <v>72</v>
      </c>
      <c r="F11443">
        <v>45413</v>
      </c>
      <c r="G11443">
        <v>642</v>
      </c>
    </row>
    <row r="11444" spans="1:7">
      <c r="A11444" s="2">
        <v>44100</v>
      </c>
      <c r="B11444" s="2">
        <f t="shared" si="356"/>
        <v>44104</v>
      </c>
      <c r="C11444" s="3">
        <f t="shared" si="357"/>
        <v>1</v>
      </c>
      <c r="D11444" t="s">
        <v>17</v>
      </c>
      <c r="E11444">
        <v>44</v>
      </c>
      <c r="F11444">
        <v>24181</v>
      </c>
      <c r="G11444">
        <v>1107</v>
      </c>
    </row>
    <row r="11445" spans="1:7">
      <c r="A11445" s="2">
        <v>44100</v>
      </c>
      <c r="B11445" s="2">
        <f t="shared" si="356"/>
        <v>44104</v>
      </c>
      <c r="C11445" s="3">
        <f t="shared" si="357"/>
        <v>1</v>
      </c>
      <c r="D11445" t="s">
        <v>32</v>
      </c>
      <c r="E11445">
        <v>45</v>
      </c>
      <c r="F11445">
        <v>145273</v>
      </c>
      <c r="G11445">
        <v>3323</v>
      </c>
    </row>
    <row r="11446" spans="1:7">
      <c r="A11446" s="2">
        <v>44100</v>
      </c>
      <c r="B11446" s="2">
        <f t="shared" si="356"/>
        <v>44104</v>
      </c>
      <c r="C11446" s="3">
        <f t="shared" si="357"/>
        <v>1</v>
      </c>
      <c r="D11446" t="s">
        <v>43</v>
      </c>
      <c r="E11446">
        <v>46</v>
      </c>
      <c r="F11446">
        <v>21133</v>
      </c>
      <c r="G11446">
        <v>218</v>
      </c>
    </row>
    <row r="11447" spans="1:7">
      <c r="A11447" s="2">
        <v>44100</v>
      </c>
      <c r="B11447" s="2">
        <f t="shared" si="356"/>
        <v>44104</v>
      </c>
      <c r="C11447" s="3">
        <f t="shared" si="357"/>
        <v>1</v>
      </c>
      <c r="D11447" t="s">
        <v>25</v>
      </c>
      <c r="E11447">
        <v>47</v>
      </c>
      <c r="F11447">
        <v>188205</v>
      </c>
      <c r="G11447">
        <v>2347</v>
      </c>
    </row>
    <row r="11448" spans="1:7">
      <c r="A11448" s="2">
        <v>44100</v>
      </c>
      <c r="B11448" s="2">
        <f t="shared" si="356"/>
        <v>44104</v>
      </c>
      <c r="C11448" s="3">
        <f t="shared" si="357"/>
        <v>1</v>
      </c>
      <c r="D11448" t="s">
        <v>11</v>
      </c>
      <c r="E11448">
        <v>48</v>
      </c>
      <c r="F11448">
        <v>764642</v>
      </c>
      <c r="G11448">
        <v>15792</v>
      </c>
    </row>
    <row r="11449" spans="1:7">
      <c r="A11449" s="2">
        <v>44100</v>
      </c>
      <c r="B11449" s="2">
        <f t="shared" si="356"/>
        <v>44104</v>
      </c>
      <c r="C11449" s="3">
        <f t="shared" si="357"/>
        <v>1</v>
      </c>
      <c r="D11449" t="s">
        <v>13</v>
      </c>
      <c r="E11449">
        <v>49</v>
      </c>
      <c r="F11449">
        <v>69556</v>
      </c>
      <c r="G11449">
        <v>448</v>
      </c>
    </row>
    <row r="11450" spans="1:7">
      <c r="A11450" s="2">
        <v>44100</v>
      </c>
      <c r="B11450" s="2">
        <f t="shared" si="356"/>
        <v>44104</v>
      </c>
      <c r="C11450" s="3">
        <f t="shared" si="357"/>
        <v>1</v>
      </c>
      <c r="D11450" t="s">
        <v>36</v>
      </c>
      <c r="E11450">
        <v>50</v>
      </c>
      <c r="F11450">
        <v>1739</v>
      </c>
      <c r="G11450">
        <v>58</v>
      </c>
    </row>
    <row r="11451" spans="1:7">
      <c r="A11451" s="2">
        <v>44100</v>
      </c>
      <c r="B11451" s="2">
        <f t="shared" si="356"/>
        <v>44104</v>
      </c>
      <c r="C11451" s="3">
        <f t="shared" si="357"/>
        <v>1</v>
      </c>
      <c r="D11451" t="s">
        <v>56</v>
      </c>
      <c r="E11451">
        <v>78</v>
      </c>
      <c r="F11451">
        <v>1317</v>
      </c>
      <c r="G11451">
        <v>19</v>
      </c>
    </row>
    <row r="11452" spans="1:7">
      <c r="A11452" s="2">
        <v>44100</v>
      </c>
      <c r="B11452" s="2">
        <f t="shared" si="356"/>
        <v>44104</v>
      </c>
      <c r="C11452" s="3">
        <f t="shared" si="357"/>
        <v>1</v>
      </c>
      <c r="D11452" t="s">
        <v>37</v>
      </c>
      <c r="E11452">
        <v>51</v>
      </c>
      <c r="F11452">
        <v>145408</v>
      </c>
      <c r="G11452">
        <v>3144</v>
      </c>
    </row>
    <row r="11453" spans="1:7">
      <c r="A11453" s="2">
        <v>44100</v>
      </c>
      <c r="B11453" s="2">
        <f t="shared" si="356"/>
        <v>44104</v>
      </c>
      <c r="C11453" s="3">
        <f t="shared" si="357"/>
        <v>1</v>
      </c>
      <c r="D11453" t="s">
        <v>5</v>
      </c>
      <c r="E11453">
        <v>53</v>
      </c>
      <c r="F11453">
        <v>89514</v>
      </c>
      <c r="G11453">
        <v>2196</v>
      </c>
    </row>
    <row r="11454" spans="1:7">
      <c r="A11454" s="2">
        <v>44100</v>
      </c>
      <c r="B11454" s="2">
        <f t="shared" si="356"/>
        <v>44104</v>
      </c>
      <c r="C11454" s="3">
        <f t="shared" si="357"/>
        <v>1</v>
      </c>
      <c r="D11454" t="s">
        <v>58</v>
      </c>
      <c r="E11454">
        <v>54</v>
      </c>
      <c r="F11454">
        <v>15158</v>
      </c>
      <c r="G11454">
        <v>332</v>
      </c>
    </row>
    <row r="11455" spans="1:7">
      <c r="A11455" s="2">
        <v>44100</v>
      </c>
      <c r="B11455" s="2">
        <f t="shared" si="356"/>
        <v>44104</v>
      </c>
      <c r="C11455" s="3">
        <f t="shared" si="357"/>
        <v>1</v>
      </c>
      <c r="D11455" t="s">
        <v>10</v>
      </c>
      <c r="E11455">
        <v>55</v>
      </c>
      <c r="F11455">
        <v>120249</v>
      </c>
      <c r="G11455">
        <v>1291</v>
      </c>
    </row>
    <row r="11456" spans="1:7">
      <c r="A11456" s="2">
        <v>44100</v>
      </c>
      <c r="B11456" s="2">
        <f t="shared" si="356"/>
        <v>44104</v>
      </c>
      <c r="C11456" s="3">
        <f t="shared" si="357"/>
        <v>1</v>
      </c>
      <c r="D11456" t="s">
        <v>49</v>
      </c>
      <c r="E11456">
        <v>56</v>
      </c>
      <c r="F11456">
        <v>5465</v>
      </c>
      <c r="G11456">
        <v>50</v>
      </c>
    </row>
    <row r="11457" spans="1:7">
      <c r="A11457" s="2">
        <v>44101</v>
      </c>
      <c r="B11457" s="2">
        <f t="shared" si="356"/>
        <v>44104</v>
      </c>
      <c r="C11457" s="3">
        <f t="shared" si="357"/>
        <v>1</v>
      </c>
      <c r="D11457" t="s">
        <v>52</v>
      </c>
      <c r="E11457">
        <v>1</v>
      </c>
      <c r="F11457">
        <v>152321</v>
      </c>
      <c r="G11457">
        <v>2502</v>
      </c>
    </row>
    <row r="11458" spans="1:7">
      <c r="A11458" s="2">
        <v>44101</v>
      </c>
      <c r="B11458" s="2">
        <f t="shared" si="356"/>
        <v>44104</v>
      </c>
      <c r="C11458" s="3">
        <f t="shared" si="357"/>
        <v>1</v>
      </c>
      <c r="D11458" t="s">
        <v>50</v>
      </c>
      <c r="E11458">
        <v>2</v>
      </c>
      <c r="F11458">
        <v>8359</v>
      </c>
      <c r="G11458">
        <v>52</v>
      </c>
    </row>
    <row r="11459" spans="1:7">
      <c r="A11459" s="2">
        <v>44101</v>
      </c>
      <c r="B11459" s="2">
        <f t="shared" si="356"/>
        <v>44104</v>
      </c>
      <c r="C11459" s="3">
        <f t="shared" si="357"/>
        <v>1</v>
      </c>
      <c r="D11459" t="s">
        <v>8</v>
      </c>
      <c r="E11459">
        <v>4</v>
      </c>
      <c r="F11459">
        <v>217237</v>
      </c>
      <c r="G11459">
        <v>5623</v>
      </c>
    </row>
    <row r="11460" spans="1:7">
      <c r="A11460" s="2">
        <v>44101</v>
      </c>
      <c r="B11460" s="2">
        <f t="shared" ref="B11460:B11523" si="358">EOMONTH(A11460,0)</f>
        <v>44104</v>
      </c>
      <c r="C11460" s="3">
        <f t="shared" ref="C11460:C11523" si="359">IF(A11460=B11460,0,1)</f>
        <v>1</v>
      </c>
      <c r="D11460" t="s">
        <v>44</v>
      </c>
      <c r="E11460">
        <v>5</v>
      </c>
      <c r="F11460">
        <v>81242</v>
      </c>
      <c r="G11460">
        <v>1308</v>
      </c>
    </row>
    <row r="11461" spans="1:7">
      <c r="A11461" s="2">
        <v>44101</v>
      </c>
      <c r="B11461" s="2">
        <f t="shared" si="358"/>
        <v>44104</v>
      </c>
      <c r="C11461" s="3">
        <f t="shared" si="359"/>
        <v>1</v>
      </c>
      <c r="D11461" t="s">
        <v>7</v>
      </c>
      <c r="E11461">
        <v>6</v>
      </c>
      <c r="F11461">
        <v>811698</v>
      </c>
      <c r="G11461">
        <v>15608</v>
      </c>
    </row>
    <row r="11462" spans="1:7">
      <c r="A11462" s="2">
        <v>44101</v>
      </c>
      <c r="B11462" s="2">
        <f t="shared" si="358"/>
        <v>44104</v>
      </c>
      <c r="C11462" s="3">
        <f t="shared" si="359"/>
        <v>1</v>
      </c>
      <c r="D11462" t="s">
        <v>22</v>
      </c>
      <c r="E11462">
        <v>8</v>
      </c>
      <c r="F11462">
        <v>69472</v>
      </c>
      <c r="G11462">
        <v>2048</v>
      </c>
    </row>
    <row r="11463" spans="1:7">
      <c r="A11463" s="2">
        <v>44101</v>
      </c>
      <c r="B11463" s="2">
        <f t="shared" si="358"/>
        <v>44104</v>
      </c>
      <c r="C11463" s="3">
        <f t="shared" si="359"/>
        <v>1</v>
      </c>
      <c r="D11463" t="s">
        <v>38</v>
      </c>
      <c r="E11463">
        <v>9</v>
      </c>
      <c r="F11463">
        <v>56587</v>
      </c>
      <c r="G11463">
        <v>4501</v>
      </c>
    </row>
    <row r="11464" spans="1:7">
      <c r="A11464" s="2">
        <v>44101</v>
      </c>
      <c r="B11464" s="2">
        <f t="shared" si="358"/>
        <v>44104</v>
      </c>
      <c r="C11464" s="3">
        <f t="shared" si="359"/>
        <v>1</v>
      </c>
      <c r="D11464" t="s">
        <v>45</v>
      </c>
      <c r="E11464">
        <v>10</v>
      </c>
      <c r="F11464">
        <v>20260</v>
      </c>
      <c r="G11464">
        <v>633</v>
      </c>
    </row>
    <row r="11465" spans="1:7">
      <c r="A11465" s="2">
        <v>44101</v>
      </c>
      <c r="B11465" s="2">
        <f t="shared" si="358"/>
        <v>44104</v>
      </c>
      <c r="C11465" s="3">
        <f t="shared" si="359"/>
        <v>1</v>
      </c>
      <c r="D11465" t="s">
        <v>33</v>
      </c>
      <c r="E11465">
        <v>11</v>
      </c>
      <c r="F11465">
        <v>15250</v>
      </c>
      <c r="G11465">
        <v>624</v>
      </c>
    </row>
    <row r="11466" spans="1:7">
      <c r="A11466" s="2">
        <v>44101</v>
      </c>
      <c r="B11466" s="2">
        <f t="shared" si="358"/>
        <v>44104</v>
      </c>
      <c r="C11466" s="3">
        <f t="shared" si="359"/>
        <v>1</v>
      </c>
      <c r="D11466" t="s">
        <v>15</v>
      </c>
      <c r="E11466">
        <v>12</v>
      </c>
      <c r="F11466">
        <v>700556</v>
      </c>
      <c r="G11466">
        <v>14031</v>
      </c>
    </row>
    <row r="11467" spans="1:7">
      <c r="A11467" s="2">
        <v>44101</v>
      </c>
      <c r="B11467" s="2">
        <f t="shared" si="358"/>
        <v>44104</v>
      </c>
      <c r="C11467" s="3">
        <f t="shared" si="359"/>
        <v>1</v>
      </c>
      <c r="D11467" t="s">
        <v>18</v>
      </c>
      <c r="E11467">
        <v>13</v>
      </c>
      <c r="F11467">
        <v>298321</v>
      </c>
      <c r="G11467">
        <v>6789</v>
      </c>
    </row>
    <row r="11468" spans="1:7">
      <c r="A11468" s="2">
        <v>44101</v>
      </c>
      <c r="B11468" s="2">
        <f t="shared" si="358"/>
        <v>44104</v>
      </c>
      <c r="C11468" s="3">
        <f t="shared" si="359"/>
        <v>1</v>
      </c>
      <c r="D11468" t="s">
        <v>57</v>
      </c>
      <c r="E11468">
        <v>66</v>
      </c>
      <c r="F11468">
        <v>3255</v>
      </c>
      <c r="G11468">
        <v>40</v>
      </c>
    </row>
    <row r="11469" spans="1:7">
      <c r="A11469" s="2">
        <v>44101</v>
      </c>
      <c r="B11469" s="2">
        <f t="shared" si="358"/>
        <v>44104</v>
      </c>
      <c r="C11469" s="3">
        <f t="shared" si="359"/>
        <v>1</v>
      </c>
      <c r="D11469" t="s">
        <v>26</v>
      </c>
      <c r="E11469">
        <v>15</v>
      </c>
      <c r="F11469">
        <v>12264</v>
      </c>
      <c r="G11469">
        <v>131</v>
      </c>
    </row>
    <row r="11470" spans="1:7">
      <c r="A11470" s="2">
        <v>44101</v>
      </c>
      <c r="B11470" s="2">
        <f t="shared" si="358"/>
        <v>44104</v>
      </c>
      <c r="C11470" s="3">
        <f t="shared" si="359"/>
        <v>1</v>
      </c>
      <c r="D11470" t="s">
        <v>53</v>
      </c>
      <c r="E11470">
        <v>16</v>
      </c>
      <c r="F11470">
        <v>40501</v>
      </c>
      <c r="G11470">
        <v>460</v>
      </c>
    </row>
    <row r="11471" spans="1:7">
      <c r="A11471" s="2">
        <v>44101</v>
      </c>
      <c r="B11471" s="2">
        <f t="shared" si="358"/>
        <v>44104</v>
      </c>
      <c r="C11471" s="3">
        <f t="shared" si="359"/>
        <v>1</v>
      </c>
      <c r="D11471" t="s">
        <v>6</v>
      </c>
      <c r="E11471">
        <v>17</v>
      </c>
      <c r="F11471">
        <v>291271</v>
      </c>
      <c r="G11471">
        <v>8859</v>
      </c>
    </row>
    <row r="11472" spans="1:7">
      <c r="A11472" s="2">
        <v>44101</v>
      </c>
      <c r="B11472" s="2">
        <f t="shared" si="358"/>
        <v>44104</v>
      </c>
      <c r="C11472" s="3">
        <f t="shared" si="359"/>
        <v>1</v>
      </c>
      <c r="D11472" t="s">
        <v>27</v>
      </c>
      <c r="E11472">
        <v>18</v>
      </c>
      <c r="F11472">
        <v>119721</v>
      </c>
      <c r="G11472">
        <v>3580</v>
      </c>
    </row>
    <row r="11473" spans="1:7">
      <c r="A11473" s="2">
        <v>44101</v>
      </c>
      <c r="B11473" s="2">
        <f t="shared" si="358"/>
        <v>44104</v>
      </c>
      <c r="C11473" s="3">
        <f t="shared" si="359"/>
        <v>1</v>
      </c>
      <c r="D11473" t="s">
        <v>39</v>
      </c>
      <c r="E11473">
        <v>19</v>
      </c>
      <c r="F11473">
        <v>86624</v>
      </c>
      <c r="G11473">
        <v>1316</v>
      </c>
    </row>
    <row r="11474" spans="1:7">
      <c r="A11474" s="2">
        <v>44101</v>
      </c>
      <c r="B11474" s="2">
        <f t="shared" si="358"/>
        <v>44104</v>
      </c>
      <c r="C11474" s="3">
        <f t="shared" si="359"/>
        <v>1</v>
      </c>
      <c r="D11474" t="s">
        <v>34</v>
      </c>
      <c r="E11474">
        <v>20</v>
      </c>
      <c r="F11474">
        <v>57978</v>
      </c>
      <c r="G11474">
        <v>636</v>
      </c>
    </row>
    <row r="11475" spans="1:7">
      <c r="A11475" s="2">
        <v>44101</v>
      </c>
      <c r="B11475" s="2">
        <f t="shared" si="358"/>
        <v>44104</v>
      </c>
      <c r="C11475" s="3">
        <f t="shared" si="359"/>
        <v>1</v>
      </c>
      <c r="D11475" t="s">
        <v>28</v>
      </c>
      <c r="E11475">
        <v>21</v>
      </c>
      <c r="F11475">
        <v>70385</v>
      </c>
      <c r="G11475">
        <v>1189</v>
      </c>
    </row>
    <row r="11476" spans="1:7">
      <c r="A11476" s="2">
        <v>44101</v>
      </c>
      <c r="B11476" s="2">
        <f t="shared" si="358"/>
        <v>44104</v>
      </c>
      <c r="C11476" s="3">
        <f t="shared" si="359"/>
        <v>1</v>
      </c>
      <c r="D11476" t="s">
        <v>40</v>
      </c>
      <c r="E11476">
        <v>22</v>
      </c>
      <c r="F11476">
        <v>166075</v>
      </c>
      <c r="G11476">
        <v>5465</v>
      </c>
    </row>
    <row r="11477" spans="1:7">
      <c r="A11477" s="2">
        <v>44101</v>
      </c>
      <c r="B11477" s="2">
        <f t="shared" si="358"/>
        <v>44104</v>
      </c>
      <c r="C11477" s="3">
        <f t="shared" si="359"/>
        <v>1</v>
      </c>
      <c r="D11477" t="s">
        <v>51</v>
      </c>
      <c r="E11477">
        <v>23</v>
      </c>
      <c r="F11477">
        <v>5288</v>
      </c>
      <c r="G11477">
        <v>140</v>
      </c>
    </row>
    <row r="11478" spans="1:7">
      <c r="A11478" s="2">
        <v>44101</v>
      </c>
      <c r="B11478" s="2">
        <f t="shared" si="358"/>
        <v>44104</v>
      </c>
      <c r="C11478" s="3">
        <f t="shared" si="359"/>
        <v>1</v>
      </c>
      <c r="D11478" t="s">
        <v>23</v>
      </c>
      <c r="E11478">
        <v>24</v>
      </c>
      <c r="F11478">
        <v>123895</v>
      </c>
      <c r="G11478">
        <v>3935</v>
      </c>
    </row>
    <row r="11479" spans="1:7">
      <c r="A11479" s="2">
        <v>44101</v>
      </c>
      <c r="B11479" s="2">
        <f t="shared" si="358"/>
        <v>44104</v>
      </c>
      <c r="C11479" s="3">
        <f t="shared" si="359"/>
        <v>1</v>
      </c>
      <c r="D11479" t="s">
        <v>9</v>
      </c>
      <c r="E11479">
        <v>25</v>
      </c>
      <c r="F11479">
        <v>130642</v>
      </c>
      <c r="G11479">
        <v>9404</v>
      </c>
    </row>
    <row r="11480" spans="1:7">
      <c r="A11480" s="2">
        <v>44101</v>
      </c>
      <c r="B11480" s="2">
        <f t="shared" si="358"/>
        <v>44104</v>
      </c>
      <c r="C11480" s="3">
        <f t="shared" si="359"/>
        <v>1</v>
      </c>
      <c r="D11480" t="s">
        <v>42</v>
      </c>
      <c r="E11480">
        <v>26</v>
      </c>
      <c r="F11480">
        <v>134409</v>
      </c>
      <c r="G11480">
        <v>7044</v>
      </c>
    </row>
    <row r="11481" spans="1:7">
      <c r="A11481" s="2">
        <v>44101</v>
      </c>
      <c r="B11481" s="2">
        <f t="shared" si="358"/>
        <v>44104</v>
      </c>
      <c r="C11481" s="3">
        <f t="shared" si="359"/>
        <v>1</v>
      </c>
      <c r="D11481" t="s">
        <v>29</v>
      </c>
      <c r="E11481">
        <v>27</v>
      </c>
      <c r="F11481">
        <v>96786</v>
      </c>
      <c r="G11481">
        <v>2060</v>
      </c>
    </row>
    <row r="11482" spans="1:7">
      <c r="A11482" s="2">
        <v>44101</v>
      </c>
      <c r="B11482" s="2">
        <f t="shared" si="358"/>
        <v>44104</v>
      </c>
      <c r="C11482" s="3">
        <f t="shared" si="359"/>
        <v>1</v>
      </c>
      <c r="D11482" t="s">
        <v>46</v>
      </c>
      <c r="E11482">
        <v>28</v>
      </c>
      <c r="F11482">
        <v>96859</v>
      </c>
      <c r="G11482">
        <v>2919</v>
      </c>
    </row>
    <row r="11483" spans="1:7">
      <c r="A11483" s="2">
        <v>44101</v>
      </c>
      <c r="B11483" s="2">
        <f t="shared" si="358"/>
        <v>44104</v>
      </c>
      <c r="C11483" s="3">
        <f t="shared" si="359"/>
        <v>1</v>
      </c>
      <c r="D11483" t="s">
        <v>35</v>
      </c>
      <c r="E11483">
        <v>29</v>
      </c>
      <c r="F11483">
        <v>126115</v>
      </c>
      <c r="G11483">
        <v>2117</v>
      </c>
    </row>
    <row r="11484" spans="1:7">
      <c r="A11484" s="2">
        <v>44101</v>
      </c>
      <c r="B11484" s="2">
        <f t="shared" si="358"/>
        <v>44104</v>
      </c>
      <c r="C11484" s="3">
        <f t="shared" si="359"/>
        <v>1</v>
      </c>
      <c r="D11484" t="s">
        <v>54</v>
      </c>
      <c r="E11484">
        <v>30</v>
      </c>
      <c r="F11484">
        <v>12126</v>
      </c>
      <c r="G11484">
        <v>173</v>
      </c>
    </row>
    <row r="11485" spans="1:7">
      <c r="A11485" s="2">
        <v>44101</v>
      </c>
      <c r="B11485" s="2">
        <f t="shared" si="358"/>
        <v>44104</v>
      </c>
      <c r="C11485" s="3">
        <f t="shared" si="359"/>
        <v>1</v>
      </c>
      <c r="D11485" t="s">
        <v>12</v>
      </c>
      <c r="E11485">
        <v>31</v>
      </c>
      <c r="F11485">
        <v>44063</v>
      </c>
      <c r="G11485">
        <v>485</v>
      </c>
    </row>
    <row r="11486" spans="1:7">
      <c r="A11486" s="2">
        <v>44101</v>
      </c>
      <c r="B11486" s="2">
        <f t="shared" si="358"/>
        <v>44104</v>
      </c>
      <c r="C11486" s="3">
        <f t="shared" si="359"/>
        <v>1</v>
      </c>
      <c r="D11486" t="s">
        <v>24</v>
      </c>
      <c r="E11486">
        <v>32</v>
      </c>
      <c r="F11486">
        <v>78820</v>
      </c>
      <c r="G11486">
        <v>1585</v>
      </c>
    </row>
    <row r="11487" spans="1:7">
      <c r="A11487" s="2">
        <v>44101</v>
      </c>
      <c r="B11487" s="2">
        <f t="shared" si="358"/>
        <v>44104</v>
      </c>
      <c r="C11487" s="3">
        <f t="shared" si="359"/>
        <v>1</v>
      </c>
      <c r="D11487" t="s">
        <v>19</v>
      </c>
      <c r="E11487">
        <v>33</v>
      </c>
      <c r="F11487">
        <v>8172</v>
      </c>
      <c r="G11487">
        <v>439</v>
      </c>
    </row>
    <row r="11488" spans="1:7">
      <c r="A11488" s="2">
        <v>44101</v>
      </c>
      <c r="B11488" s="2">
        <f t="shared" si="358"/>
        <v>44104</v>
      </c>
      <c r="C11488" s="3">
        <f t="shared" si="359"/>
        <v>1</v>
      </c>
      <c r="D11488" t="s">
        <v>21</v>
      </c>
      <c r="E11488">
        <v>34</v>
      </c>
      <c r="F11488">
        <v>205339</v>
      </c>
      <c r="G11488">
        <v>16106</v>
      </c>
    </row>
    <row r="11489" spans="1:7">
      <c r="A11489" s="2">
        <v>44101</v>
      </c>
      <c r="B11489" s="2">
        <f t="shared" si="358"/>
        <v>44104</v>
      </c>
      <c r="C11489" s="3">
        <f t="shared" si="359"/>
        <v>1</v>
      </c>
      <c r="D11489" t="s">
        <v>47</v>
      </c>
      <c r="E11489">
        <v>35</v>
      </c>
      <c r="F11489">
        <v>28844</v>
      </c>
      <c r="G11489">
        <v>870</v>
      </c>
    </row>
    <row r="11490" spans="1:7">
      <c r="A11490" s="2">
        <v>44101</v>
      </c>
      <c r="B11490" s="2">
        <f t="shared" si="358"/>
        <v>44104</v>
      </c>
      <c r="C11490" s="3">
        <f t="shared" si="359"/>
        <v>1</v>
      </c>
      <c r="D11490" t="s">
        <v>16</v>
      </c>
      <c r="E11490">
        <v>36</v>
      </c>
      <c r="F11490">
        <v>460340</v>
      </c>
      <c r="G11490">
        <v>32722</v>
      </c>
    </row>
    <row r="11491" spans="1:7">
      <c r="A11491" s="2">
        <v>44101</v>
      </c>
      <c r="B11491" s="2">
        <f t="shared" si="358"/>
        <v>44104</v>
      </c>
      <c r="C11491" s="3">
        <f t="shared" si="359"/>
        <v>1</v>
      </c>
      <c r="D11491" t="s">
        <v>20</v>
      </c>
      <c r="E11491">
        <v>37</v>
      </c>
      <c r="F11491">
        <v>207407</v>
      </c>
      <c r="G11491">
        <v>3460</v>
      </c>
    </row>
    <row r="11492" spans="1:7">
      <c r="A11492" s="2">
        <v>44101</v>
      </c>
      <c r="B11492" s="2">
        <f t="shared" si="358"/>
        <v>44104</v>
      </c>
      <c r="C11492" s="3">
        <f t="shared" si="359"/>
        <v>1</v>
      </c>
      <c r="D11492" t="s">
        <v>48</v>
      </c>
      <c r="E11492">
        <v>38</v>
      </c>
      <c r="F11492">
        <v>20727</v>
      </c>
      <c r="G11492">
        <v>234</v>
      </c>
    </row>
    <row r="11493" spans="1:7">
      <c r="A11493" s="2">
        <v>44101</v>
      </c>
      <c r="B11493" s="2">
        <f t="shared" si="358"/>
        <v>44104</v>
      </c>
      <c r="C11493" s="3">
        <f t="shared" si="359"/>
        <v>1</v>
      </c>
      <c r="D11493" t="s">
        <v>59</v>
      </c>
      <c r="E11493">
        <v>69</v>
      </c>
      <c r="F11493">
        <v>69</v>
      </c>
      <c r="G11493">
        <v>2</v>
      </c>
    </row>
    <row r="11494" spans="1:7">
      <c r="A11494" s="2">
        <v>44101</v>
      </c>
      <c r="B11494" s="2">
        <f t="shared" si="358"/>
        <v>44104</v>
      </c>
      <c r="C11494" s="3">
        <f t="shared" si="359"/>
        <v>1</v>
      </c>
      <c r="D11494" t="s">
        <v>41</v>
      </c>
      <c r="E11494">
        <v>39</v>
      </c>
      <c r="F11494">
        <v>150809</v>
      </c>
      <c r="G11494">
        <v>4741</v>
      </c>
    </row>
    <row r="11495" spans="1:7">
      <c r="A11495" s="2">
        <v>44101</v>
      </c>
      <c r="B11495" s="2">
        <f t="shared" si="358"/>
        <v>44104</v>
      </c>
      <c r="C11495" s="3">
        <f t="shared" si="359"/>
        <v>1</v>
      </c>
      <c r="D11495" t="s">
        <v>30</v>
      </c>
      <c r="E11495">
        <v>40</v>
      </c>
      <c r="F11495">
        <v>84333</v>
      </c>
      <c r="G11495">
        <v>1006</v>
      </c>
    </row>
    <row r="11496" spans="1:7">
      <c r="A11496" s="2">
        <v>44101</v>
      </c>
      <c r="B11496" s="2">
        <f t="shared" si="358"/>
        <v>44104</v>
      </c>
      <c r="C11496" s="3">
        <f t="shared" si="359"/>
        <v>1</v>
      </c>
      <c r="D11496" t="s">
        <v>14</v>
      </c>
      <c r="E11496">
        <v>41</v>
      </c>
      <c r="F11496">
        <v>32820</v>
      </c>
      <c r="G11496">
        <v>549</v>
      </c>
    </row>
    <row r="11497" spans="1:7">
      <c r="A11497" s="2">
        <v>44101</v>
      </c>
      <c r="B11497" s="2">
        <f t="shared" si="358"/>
        <v>44104</v>
      </c>
      <c r="C11497" s="3">
        <f t="shared" si="359"/>
        <v>1</v>
      </c>
      <c r="D11497" t="s">
        <v>31</v>
      </c>
      <c r="E11497">
        <v>42</v>
      </c>
      <c r="F11497">
        <v>160770</v>
      </c>
      <c r="G11497">
        <v>8180</v>
      </c>
    </row>
    <row r="11498" spans="1:7">
      <c r="A11498" s="2">
        <v>44101</v>
      </c>
      <c r="B11498" s="2">
        <f t="shared" si="358"/>
        <v>44104</v>
      </c>
      <c r="C11498" s="3">
        <f t="shared" si="359"/>
        <v>1</v>
      </c>
      <c r="D11498" t="s">
        <v>55</v>
      </c>
      <c r="E11498">
        <v>72</v>
      </c>
      <c r="F11498">
        <v>46304</v>
      </c>
      <c r="G11498">
        <v>644</v>
      </c>
    </row>
    <row r="11499" spans="1:7">
      <c r="A11499" s="2">
        <v>44101</v>
      </c>
      <c r="B11499" s="2">
        <f t="shared" si="358"/>
        <v>44104</v>
      </c>
      <c r="C11499" s="3">
        <f t="shared" si="359"/>
        <v>1</v>
      </c>
      <c r="D11499" t="s">
        <v>17</v>
      </c>
      <c r="E11499">
        <v>44</v>
      </c>
      <c r="F11499">
        <v>24181</v>
      </c>
      <c r="G11499">
        <v>1107</v>
      </c>
    </row>
    <row r="11500" spans="1:7">
      <c r="A11500" s="2">
        <v>44101</v>
      </c>
      <c r="B11500" s="2">
        <f t="shared" si="358"/>
        <v>44104</v>
      </c>
      <c r="C11500" s="3">
        <f t="shared" si="359"/>
        <v>1</v>
      </c>
      <c r="D11500" t="s">
        <v>32</v>
      </c>
      <c r="E11500">
        <v>45</v>
      </c>
      <c r="F11500">
        <v>145887</v>
      </c>
      <c r="G11500">
        <v>3326</v>
      </c>
    </row>
    <row r="11501" spans="1:7">
      <c r="A11501" s="2">
        <v>44101</v>
      </c>
      <c r="B11501" s="2">
        <f t="shared" si="358"/>
        <v>44104</v>
      </c>
      <c r="C11501" s="3">
        <f t="shared" si="359"/>
        <v>1</v>
      </c>
      <c r="D11501" t="s">
        <v>43</v>
      </c>
      <c r="E11501">
        <v>46</v>
      </c>
      <c r="F11501">
        <v>21541</v>
      </c>
      <c r="G11501">
        <v>218</v>
      </c>
    </row>
    <row r="11502" spans="1:7">
      <c r="A11502" s="2">
        <v>44101</v>
      </c>
      <c r="B11502" s="2">
        <f t="shared" si="358"/>
        <v>44104</v>
      </c>
      <c r="C11502" s="3">
        <f t="shared" si="359"/>
        <v>1</v>
      </c>
      <c r="D11502" t="s">
        <v>25</v>
      </c>
      <c r="E11502">
        <v>47</v>
      </c>
      <c r="F11502">
        <v>190037</v>
      </c>
      <c r="G11502">
        <v>2350</v>
      </c>
    </row>
    <row r="11503" spans="1:7">
      <c r="A11503" s="2">
        <v>44101</v>
      </c>
      <c r="B11503" s="2">
        <f t="shared" si="358"/>
        <v>44104</v>
      </c>
      <c r="C11503" s="3">
        <f t="shared" si="359"/>
        <v>1</v>
      </c>
      <c r="D11503" t="s">
        <v>11</v>
      </c>
      <c r="E11503">
        <v>48</v>
      </c>
      <c r="F11503">
        <v>770539</v>
      </c>
      <c r="G11503">
        <v>15831</v>
      </c>
    </row>
    <row r="11504" spans="1:7">
      <c r="A11504" s="2">
        <v>44101</v>
      </c>
      <c r="B11504" s="2">
        <f t="shared" si="358"/>
        <v>44104</v>
      </c>
      <c r="C11504" s="3">
        <f t="shared" si="359"/>
        <v>1</v>
      </c>
      <c r="D11504" t="s">
        <v>13</v>
      </c>
      <c r="E11504">
        <v>49</v>
      </c>
      <c r="F11504">
        <v>70616</v>
      </c>
      <c r="G11504">
        <v>453</v>
      </c>
    </row>
    <row r="11505" spans="1:7">
      <c r="A11505" s="2">
        <v>44101</v>
      </c>
      <c r="B11505" s="2">
        <f t="shared" si="358"/>
        <v>44104</v>
      </c>
      <c r="C11505" s="3">
        <f t="shared" si="359"/>
        <v>1</v>
      </c>
      <c r="D11505" t="s">
        <v>36</v>
      </c>
      <c r="E11505">
        <v>50</v>
      </c>
      <c r="F11505">
        <v>1742</v>
      </c>
      <c r="G11505">
        <v>58</v>
      </c>
    </row>
    <row r="11506" spans="1:7">
      <c r="A11506" s="2">
        <v>44101</v>
      </c>
      <c r="B11506" s="2">
        <f t="shared" si="358"/>
        <v>44104</v>
      </c>
      <c r="C11506" s="3">
        <f t="shared" si="359"/>
        <v>1</v>
      </c>
      <c r="D11506" t="s">
        <v>56</v>
      </c>
      <c r="E11506">
        <v>78</v>
      </c>
      <c r="F11506">
        <v>1317</v>
      </c>
      <c r="G11506">
        <v>19</v>
      </c>
    </row>
    <row r="11507" spans="1:7">
      <c r="A11507" s="2">
        <v>44101</v>
      </c>
      <c r="B11507" s="2">
        <f t="shared" si="358"/>
        <v>44104</v>
      </c>
      <c r="C11507" s="3">
        <f t="shared" si="359"/>
        <v>1</v>
      </c>
      <c r="D11507" t="s">
        <v>37</v>
      </c>
      <c r="E11507">
        <v>51</v>
      </c>
      <c r="F11507">
        <v>146144</v>
      </c>
      <c r="G11507">
        <v>3159</v>
      </c>
    </row>
    <row r="11508" spans="1:7">
      <c r="A11508" s="2">
        <v>44101</v>
      </c>
      <c r="B11508" s="2">
        <f t="shared" si="358"/>
        <v>44104</v>
      </c>
      <c r="C11508" s="3">
        <f t="shared" si="359"/>
        <v>1</v>
      </c>
      <c r="D11508" t="s">
        <v>5</v>
      </c>
      <c r="E11508">
        <v>53</v>
      </c>
      <c r="F11508">
        <v>89822</v>
      </c>
      <c r="G11508">
        <v>2196</v>
      </c>
    </row>
    <row r="11509" spans="1:7">
      <c r="A11509" s="2">
        <v>44101</v>
      </c>
      <c r="B11509" s="2">
        <f t="shared" si="358"/>
        <v>44104</v>
      </c>
      <c r="C11509" s="3">
        <f t="shared" si="359"/>
        <v>1</v>
      </c>
      <c r="D11509" t="s">
        <v>58</v>
      </c>
      <c r="E11509">
        <v>54</v>
      </c>
      <c r="F11509">
        <v>15348</v>
      </c>
      <c r="G11509">
        <v>334</v>
      </c>
    </row>
    <row r="11510" spans="1:7">
      <c r="A11510" s="2">
        <v>44101</v>
      </c>
      <c r="B11510" s="2">
        <f t="shared" si="358"/>
        <v>44104</v>
      </c>
      <c r="C11510" s="3">
        <f t="shared" si="359"/>
        <v>1</v>
      </c>
      <c r="D11510" t="s">
        <v>10</v>
      </c>
      <c r="E11510">
        <v>55</v>
      </c>
      <c r="F11510">
        <v>122498</v>
      </c>
      <c r="G11510">
        <v>1291</v>
      </c>
    </row>
    <row r="11511" spans="1:7">
      <c r="A11511" s="2">
        <v>44101</v>
      </c>
      <c r="B11511" s="2">
        <f t="shared" si="358"/>
        <v>44104</v>
      </c>
      <c r="C11511" s="3">
        <f t="shared" si="359"/>
        <v>1</v>
      </c>
      <c r="D11511" t="s">
        <v>49</v>
      </c>
      <c r="E11511">
        <v>56</v>
      </c>
      <c r="F11511">
        <v>5633</v>
      </c>
      <c r="G11511">
        <v>50</v>
      </c>
    </row>
    <row r="11512" spans="1:7">
      <c r="A11512" s="2">
        <v>44102</v>
      </c>
      <c r="B11512" s="2">
        <f t="shared" si="358"/>
        <v>44104</v>
      </c>
      <c r="C11512" s="3">
        <f t="shared" si="359"/>
        <v>1</v>
      </c>
      <c r="D11512" t="s">
        <v>52</v>
      </c>
      <c r="E11512">
        <v>1</v>
      </c>
      <c r="F11512">
        <v>152983</v>
      </c>
      <c r="G11512">
        <v>2501</v>
      </c>
    </row>
    <row r="11513" spans="1:7">
      <c r="A11513" s="2">
        <v>44102</v>
      </c>
      <c r="B11513" s="2">
        <f t="shared" si="358"/>
        <v>44104</v>
      </c>
      <c r="C11513" s="3">
        <f t="shared" si="359"/>
        <v>1</v>
      </c>
      <c r="D11513" t="s">
        <v>50</v>
      </c>
      <c r="E11513">
        <v>2</v>
      </c>
      <c r="F11513">
        <v>8477</v>
      </c>
      <c r="G11513">
        <v>52</v>
      </c>
    </row>
    <row r="11514" spans="1:7">
      <c r="A11514" s="2">
        <v>44102</v>
      </c>
      <c r="B11514" s="2">
        <f t="shared" si="358"/>
        <v>44104</v>
      </c>
      <c r="C11514" s="3">
        <f t="shared" si="359"/>
        <v>1</v>
      </c>
      <c r="D11514" t="s">
        <v>8</v>
      </c>
      <c r="E11514">
        <v>4</v>
      </c>
      <c r="F11514">
        <v>217513</v>
      </c>
      <c r="G11514">
        <v>5624</v>
      </c>
    </row>
    <row r="11515" spans="1:7">
      <c r="A11515" s="2">
        <v>44102</v>
      </c>
      <c r="B11515" s="2">
        <f t="shared" si="358"/>
        <v>44104</v>
      </c>
      <c r="C11515" s="3">
        <f t="shared" si="359"/>
        <v>1</v>
      </c>
      <c r="D11515" t="s">
        <v>44</v>
      </c>
      <c r="E11515">
        <v>5</v>
      </c>
      <c r="F11515">
        <v>82049</v>
      </c>
      <c r="G11515">
        <v>1329</v>
      </c>
    </row>
    <row r="11516" spans="1:7">
      <c r="A11516" s="2">
        <v>44102</v>
      </c>
      <c r="B11516" s="2">
        <f t="shared" si="358"/>
        <v>44104</v>
      </c>
      <c r="C11516" s="3">
        <f t="shared" si="359"/>
        <v>1</v>
      </c>
      <c r="D11516" t="s">
        <v>7</v>
      </c>
      <c r="E11516">
        <v>6</v>
      </c>
      <c r="F11516">
        <v>814796</v>
      </c>
      <c r="G11516">
        <v>15641</v>
      </c>
    </row>
    <row r="11517" spans="1:7">
      <c r="A11517" s="2">
        <v>44102</v>
      </c>
      <c r="B11517" s="2">
        <f t="shared" si="358"/>
        <v>44104</v>
      </c>
      <c r="C11517" s="3">
        <f t="shared" si="359"/>
        <v>1</v>
      </c>
      <c r="D11517" t="s">
        <v>22</v>
      </c>
      <c r="E11517">
        <v>8</v>
      </c>
      <c r="F11517">
        <v>69967</v>
      </c>
      <c r="G11517">
        <v>2052</v>
      </c>
    </row>
    <row r="11518" spans="1:7">
      <c r="A11518" s="2">
        <v>44102</v>
      </c>
      <c r="B11518" s="2">
        <f t="shared" si="358"/>
        <v>44104</v>
      </c>
      <c r="C11518" s="3">
        <f t="shared" si="359"/>
        <v>1</v>
      </c>
      <c r="D11518" t="s">
        <v>38</v>
      </c>
      <c r="E11518">
        <v>9</v>
      </c>
      <c r="F11518">
        <v>57147</v>
      </c>
      <c r="G11518">
        <v>4503</v>
      </c>
    </row>
    <row r="11519" spans="1:7">
      <c r="A11519" s="2">
        <v>44102</v>
      </c>
      <c r="B11519" s="2">
        <f t="shared" si="358"/>
        <v>44104</v>
      </c>
      <c r="C11519" s="3">
        <f t="shared" si="359"/>
        <v>1</v>
      </c>
      <c r="D11519" t="s">
        <v>45</v>
      </c>
      <c r="E11519">
        <v>10</v>
      </c>
      <c r="F11519">
        <v>20389</v>
      </c>
      <c r="G11519">
        <v>634</v>
      </c>
    </row>
    <row r="11520" spans="1:7">
      <c r="A11520" s="2">
        <v>44102</v>
      </c>
      <c r="B11520" s="2">
        <f t="shared" si="358"/>
        <v>44104</v>
      </c>
      <c r="C11520" s="3">
        <f t="shared" si="359"/>
        <v>1</v>
      </c>
      <c r="D11520" t="s">
        <v>33</v>
      </c>
      <c r="E11520">
        <v>11</v>
      </c>
      <c r="F11520">
        <v>15264</v>
      </c>
      <c r="G11520">
        <v>624</v>
      </c>
    </row>
    <row r="11521" spans="1:7">
      <c r="A11521" s="2">
        <v>44102</v>
      </c>
      <c r="B11521" s="2">
        <f t="shared" si="358"/>
        <v>44104</v>
      </c>
      <c r="C11521" s="3">
        <f t="shared" si="359"/>
        <v>1</v>
      </c>
      <c r="D11521" t="s">
        <v>15</v>
      </c>
      <c r="E11521">
        <v>12</v>
      </c>
      <c r="F11521">
        <v>701294</v>
      </c>
      <c r="G11521">
        <v>14036</v>
      </c>
    </row>
    <row r="11522" spans="1:7">
      <c r="A11522" s="2">
        <v>44102</v>
      </c>
      <c r="B11522" s="2">
        <f t="shared" si="358"/>
        <v>44104</v>
      </c>
      <c r="C11522" s="3">
        <f t="shared" si="359"/>
        <v>1</v>
      </c>
      <c r="D11522" t="s">
        <v>18</v>
      </c>
      <c r="E11522">
        <v>13</v>
      </c>
      <c r="F11522">
        <v>298963</v>
      </c>
      <c r="G11522">
        <v>6803</v>
      </c>
    </row>
    <row r="11523" spans="1:7">
      <c r="A11523" s="2">
        <v>44102</v>
      </c>
      <c r="B11523" s="2">
        <f t="shared" si="358"/>
        <v>44104</v>
      </c>
      <c r="C11523" s="3">
        <f t="shared" si="359"/>
        <v>1</v>
      </c>
      <c r="D11523" t="s">
        <v>57</v>
      </c>
      <c r="E11523">
        <v>66</v>
      </c>
      <c r="F11523">
        <v>3255</v>
      </c>
      <c r="G11523">
        <v>40</v>
      </c>
    </row>
    <row r="11524" spans="1:7">
      <c r="A11524" s="2">
        <v>44102</v>
      </c>
      <c r="B11524" s="2">
        <f t="shared" ref="B11524:B11587" si="360">EOMONTH(A11524,0)</f>
        <v>44104</v>
      </c>
      <c r="C11524" s="3">
        <f t="shared" ref="C11524:C11587" si="361">IF(A11524=B11524,0,1)</f>
        <v>1</v>
      </c>
      <c r="D11524" t="s">
        <v>26</v>
      </c>
      <c r="E11524">
        <v>15</v>
      </c>
      <c r="F11524">
        <v>12351</v>
      </c>
      <c r="G11524">
        <v>131</v>
      </c>
    </row>
    <row r="11525" spans="1:7">
      <c r="A11525" s="2">
        <v>44102</v>
      </c>
      <c r="B11525" s="2">
        <f t="shared" si="360"/>
        <v>44104</v>
      </c>
      <c r="C11525" s="3">
        <f t="shared" si="361"/>
        <v>1</v>
      </c>
      <c r="D11525" t="s">
        <v>53</v>
      </c>
      <c r="E11525">
        <v>16</v>
      </c>
      <c r="F11525">
        <v>41386</v>
      </c>
      <c r="G11525">
        <v>460</v>
      </c>
    </row>
    <row r="11526" spans="1:7">
      <c r="A11526" s="2">
        <v>44102</v>
      </c>
      <c r="B11526" s="2">
        <f t="shared" si="360"/>
        <v>44104</v>
      </c>
      <c r="C11526" s="3">
        <f t="shared" si="361"/>
        <v>1</v>
      </c>
      <c r="D11526" t="s">
        <v>6</v>
      </c>
      <c r="E11526">
        <v>17</v>
      </c>
      <c r="F11526">
        <v>293169</v>
      </c>
      <c r="G11526">
        <v>8877</v>
      </c>
    </row>
    <row r="11527" spans="1:7">
      <c r="A11527" s="2">
        <v>44102</v>
      </c>
      <c r="B11527" s="2">
        <f t="shared" si="360"/>
        <v>44104</v>
      </c>
      <c r="C11527" s="3">
        <f t="shared" si="361"/>
        <v>1</v>
      </c>
      <c r="D11527" t="s">
        <v>27</v>
      </c>
      <c r="E11527">
        <v>18</v>
      </c>
      <c r="F11527">
        <v>120581</v>
      </c>
      <c r="G11527">
        <v>3591</v>
      </c>
    </row>
    <row r="11528" spans="1:7">
      <c r="A11528" s="2">
        <v>44102</v>
      </c>
      <c r="B11528" s="2">
        <f t="shared" si="360"/>
        <v>44104</v>
      </c>
      <c r="C11528" s="3">
        <f t="shared" si="361"/>
        <v>1</v>
      </c>
      <c r="D11528" t="s">
        <v>39</v>
      </c>
      <c r="E11528">
        <v>19</v>
      </c>
      <c r="F11528">
        <v>87256</v>
      </c>
      <c r="G11528">
        <v>1324</v>
      </c>
    </row>
    <row r="11529" spans="1:7">
      <c r="A11529" s="2">
        <v>44102</v>
      </c>
      <c r="B11529" s="2">
        <f t="shared" si="360"/>
        <v>44104</v>
      </c>
      <c r="C11529" s="3">
        <f t="shared" si="361"/>
        <v>1</v>
      </c>
      <c r="D11529" t="s">
        <v>34</v>
      </c>
      <c r="E11529">
        <v>20</v>
      </c>
      <c r="F11529">
        <v>59793</v>
      </c>
      <c r="G11529">
        <v>641</v>
      </c>
    </row>
    <row r="11530" spans="1:7">
      <c r="A11530" s="2">
        <v>44102</v>
      </c>
      <c r="B11530" s="2">
        <f t="shared" si="360"/>
        <v>44104</v>
      </c>
      <c r="C11530" s="3">
        <f t="shared" si="361"/>
        <v>1</v>
      </c>
      <c r="D11530" t="s">
        <v>28</v>
      </c>
      <c r="E11530">
        <v>21</v>
      </c>
      <c r="F11530">
        <v>71003</v>
      </c>
      <c r="G11530">
        <v>1195</v>
      </c>
    </row>
    <row r="11531" spans="1:7">
      <c r="A11531" s="2">
        <v>44102</v>
      </c>
      <c r="B11531" s="2">
        <f t="shared" si="360"/>
        <v>44104</v>
      </c>
      <c r="C11531" s="3">
        <f t="shared" si="361"/>
        <v>1</v>
      </c>
      <c r="D11531" t="s">
        <v>40</v>
      </c>
      <c r="E11531">
        <v>22</v>
      </c>
      <c r="F11531">
        <v>166315</v>
      </c>
      <c r="G11531">
        <v>5480</v>
      </c>
    </row>
    <row r="11532" spans="1:7">
      <c r="A11532" s="2">
        <v>44102</v>
      </c>
      <c r="B11532" s="2">
        <f t="shared" si="360"/>
        <v>44104</v>
      </c>
      <c r="C11532" s="3">
        <f t="shared" si="361"/>
        <v>1</v>
      </c>
      <c r="D11532" t="s">
        <v>51</v>
      </c>
      <c r="E11532">
        <v>23</v>
      </c>
      <c r="F11532">
        <v>5300</v>
      </c>
      <c r="G11532">
        <v>140</v>
      </c>
    </row>
    <row r="11533" spans="1:7">
      <c r="A11533" s="2">
        <v>44102</v>
      </c>
      <c r="B11533" s="2">
        <f t="shared" si="360"/>
        <v>44104</v>
      </c>
      <c r="C11533" s="3">
        <f t="shared" si="361"/>
        <v>1</v>
      </c>
      <c r="D11533" t="s">
        <v>23</v>
      </c>
      <c r="E11533">
        <v>24</v>
      </c>
      <c r="F11533">
        <v>124371</v>
      </c>
      <c r="G11533">
        <v>3938</v>
      </c>
    </row>
    <row r="11534" spans="1:7">
      <c r="A11534" s="2">
        <v>44102</v>
      </c>
      <c r="B11534" s="2">
        <f t="shared" si="360"/>
        <v>44104</v>
      </c>
      <c r="C11534" s="3">
        <f t="shared" si="361"/>
        <v>1</v>
      </c>
      <c r="D11534" t="s">
        <v>9</v>
      </c>
      <c r="E11534">
        <v>25</v>
      </c>
      <c r="F11534">
        <v>131072</v>
      </c>
      <c r="G11534">
        <v>9415</v>
      </c>
    </row>
    <row r="11535" spans="1:7">
      <c r="A11535" s="2">
        <v>44102</v>
      </c>
      <c r="B11535" s="2">
        <f t="shared" si="360"/>
        <v>44104</v>
      </c>
      <c r="C11535" s="3">
        <f t="shared" si="361"/>
        <v>1</v>
      </c>
      <c r="D11535" t="s">
        <v>42</v>
      </c>
      <c r="E11535">
        <v>26</v>
      </c>
      <c r="F11535">
        <v>135782</v>
      </c>
      <c r="G11535">
        <v>7052</v>
      </c>
    </row>
    <row r="11536" spans="1:7">
      <c r="A11536" s="2">
        <v>44102</v>
      </c>
      <c r="B11536" s="2">
        <f t="shared" si="360"/>
        <v>44104</v>
      </c>
      <c r="C11536" s="3">
        <f t="shared" si="361"/>
        <v>1</v>
      </c>
      <c r="D11536" t="s">
        <v>29</v>
      </c>
      <c r="E11536">
        <v>27</v>
      </c>
      <c r="F11536">
        <v>97690</v>
      </c>
      <c r="G11536">
        <v>2067</v>
      </c>
    </row>
    <row r="11537" spans="1:7">
      <c r="A11537" s="2">
        <v>44102</v>
      </c>
      <c r="B11537" s="2">
        <f t="shared" si="360"/>
        <v>44104</v>
      </c>
      <c r="C11537" s="3">
        <f t="shared" si="361"/>
        <v>1</v>
      </c>
      <c r="D11537" t="s">
        <v>46</v>
      </c>
      <c r="E11537">
        <v>28</v>
      </c>
      <c r="F11537">
        <v>97049</v>
      </c>
      <c r="G11537">
        <v>2921</v>
      </c>
    </row>
    <row r="11538" spans="1:7">
      <c r="A11538" s="2">
        <v>44102</v>
      </c>
      <c r="B11538" s="2">
        <f t="shared" si="360"/>
        <v>44104</v>
      </c>
      <c r="C11538" s="3">
        <f t="shared" si="361"/>
        <v>1</v>
      </c>
      <c r="D11538" t="s">
        <v>35</v>
      </c>
      <c r="E11538">
        <v>29</v>
      </c>
      <c r="F11538">
        <v>127894</v>
      </c>
      <c r="G11538">
        <v>2132</v>
      </c>
    </row>
    <row r="11539" spans="1:7">
      <c r="A11539" s="2">
        <v>44102</v>
      </c>
      <c r="B11539" s="2">
        <f t="shared" si="360"/>
        <v>44104</v>
      </c>
      <c r="C11539" s="3">
        <f t="shared" si="361"/>
        <v>1</v>
      </c>
      <c r="D11539" t="s">
        <v>54</v>
      </c>
      <c r="E11539">
        <v>30</v>
      </c>
      <c r="F11539">
        <v>12538</v>
      </c>
      <c r="G11539">
        <v>174</v>
      </c>
    </row>
    <row r="11540" spans="1:7">
      <c r="A11540" s="2">
        <v>44102</v>
      </c>
      <c r="B11540" s="2">
        <f t="shared" si="360"/>
        <v>44104</v>
      </c>
      <c r="C11540" s="3">
        <f t="shared" si="361"/>
        <v>1</v>
      </c>
      <c r="D11540" t="s">
        <v>12</v>
      </c>
      <c r="E11540">
        <v>31</v>
      </c>
      <c r="F11540">
        <v>44578</v>
      </c>
      <c r="G11540">
        <v>487</v>
      </c>
    </row>
    <row r="11541" spans="1:7">
      <c r="A11541" s="2">
        <v>44102</v>
      </c>
      <c r="B11541" s="2">
        <f t="shared" si="360"/>
        <v>44104</v>
      </c>
      <c r="C11541" s="3">
        <f t="shared" si="361"/>
        <v>1</v>
      </c>
      <c r="D11541" t="s">
        <v>24</v>
      </c>
      <c r="E11541">
        <v>32</v>
      </c>
      <c r="F11541">
        <v>79313</v>
      </c>
      <c r="G11541">
        <v>1586</v>
      </c>
    </row>
    <row r="11542" spans="1:7">
      <c r="A11542" s="2">
        <v>44102</v>
      </c>
      <c r="B11542" s="2">
        <f t="shared" si="360"/>
        <v>44104</v>
      </c>
      <c r="C11542" s="3">
        <f t="shared" si="361"/>
        <v>1</v>
      </c>
      <c r="D11542" t="s">
        <v>19</v>
      </c>
      <c r="E11542">
        <v>33</v>
      </c>
      <c r="F11542">
        <v>8208</v>
      </c>
      <c r="G11542">
        <v>439</v>
      </c>
    </row>
    <row r="11543" spans="1:7">
      <c r="A11543" s="2">
        <v>44102</v>
      </c>
      <c r="B11543" s="2">
        <f t="shared" si="360"/>
        <v>44104</v>
      </c>
      <c r="C11543" s="3">
        <f t="shared" si="361"/>
        <v>1</v>
      </c>
      <c r="D11543" t="s">
        <v>21</v>
      </c>
      <c r="E11543">
        <v>34</v>
      </c>
      <c r="F11543">
        <v>205898</v>
      </c>
      <c r="G11543">
        <v>16107</v>
      </c>
    </row>
    <row r="11544" spans="1:7">
      <c r="A11544" s="2">
        <v>44102</v>
      </c>
      <c r="B11544" s="2">
        <f t="shared" si="360"/>
        <v>44104</v>
      </c>
      <c r="C11544" s="3">
        <f t="shared" si="361"/>
        <v>1</v>
      </c>
      <c r="D11544" t="s">
        <v>47</v>
      </c>
      <c r="E11544">
        <v>35</v>
      </c>
      <c r="F11544">
        <v>28985</v>
      </c>
      <c r="G11544">
        <v>873</v>
      </c>
    </row>
    <row r="11545" spans="1:7">
      <c r="A11545" s="2">
        <v>44102</v>
      </c>
      <c r="B11545" s="2">
        <f t="shared" si="360"/>
        <v>44104</v>
      </c>
      <c r="C11545" s="3">
        <f t="shared" si="361"/>
        <v>1</v>
      </c>
      <c r="D11545" t="s">
        <v>16</v>
      </c>
      <c r="E11545">
        <v>36</v>
      </c>
      <c r="F11545">
        <v>461176</v>
      </c>
      <c r="G11545">
        <v>32737</v>
      </c>
    </row>
    <row r="11546" spans="1:7">
      <c r="A11546" s="2">
        <v>44102</v>
      </c>
      <c r="B11546" s="2">
        <f t="shared" si="360"/>
        <v>44104</v>
      </c>
      <c r="C11546" s="3">
        <f t="shared" si="361"/>
        <v>1</v>
      </c>
      <c r="D11546" t="s">
        <v>20</v>
      </c>
      <c r="E11546">
        <v>37</v>
      </c>
      <c r="F11546">
        <v>208497</v>
      </c>
      <c r="G11546">
        <v>3469</v>
      </c>
    </row>
    <row r="11547" spans="1:7">
      <c r="A11547" s="2">
        <v>44102</v>
      </c>
      <c r="B11547" s="2">
        <f t="shared" si="360"/>
        <v>44104</v>
      </c>
      <c r="C11547" s="3">
        <f t="shared" si="361"/>
        <v>1</v>
      </c>
      <c r="D11547" t="s">
        <v>48</v>
      </c>
      <c r="E11547">
        <v>38</v>
      </c>
      <c r="F11547">
        <v>20986</v>
      </c>
      <c r="G11547">
        <v>237</v>
      </c>
    </row>
    <row r="11548" spans="1:7">
      <c r="A11548" s="2">
        <v>44102</v>
      </c>
      <c r="B11548" s="2">
        <f t="shared" si="360"/>
        <v>44104</v>
      </c>
      <c r="C11548" s="3">
        <f t="shared" si="361"/>
        <v>1</v>
      </c>
      <c r="D11548" t="s">
        <v>59</v>
      </c>
      <c r="E11548">
        <v>69</v>
      </c>
      <c r="F11548">
        <v>69</v>
      </c>
      <c r="G11548">
        <v>2</v>
      </c>
    </row>
    <row r="11549" spans="1:7">
      <c r="A11549" s="2">
        <v>44102</v>
      </c>
      <c r="B11549" s="2">
        <f t="shared" si="360"/>
        <v>44104</v>
      </c>
      <c r="C11549" s="3">
        <f t="shared" si="361"/>
        <v>1</v>
      </c>
      <c r="D11549" t="s">
        <v>41</v>
      </c>
      <c r="E11549">
        <v>39</v>
      </c>
      <c r="F11549">
        <v>151802</v>
      </c>
      <c r="G11549">
        <v>4746</v>
      </c>
    </row>
    <row r="11550" spans="1:7">
      <c r="A11550" s="2">
        <v>44102</v>
      </c>
      <c r="B11550" s="2">
        <f t="shared" si="360"/>
        <v>44104</v>
      </c>
      <c r="C11550" s="3">
        <f t="shared" si="361"/>
        <v>1</v>
      </c>
      <c r="D11550" t="s">
        <v>30</v>
      </c>
      <c r="E11550">
        <v>40</v>
      </c>
      <c r="F11550">
        <v>85194</v>
      </c>
      <c r="G11550">
        <v>1007</v>
      </c>
    </row>
    <row r="11551" spans="1:7">
      <c r="A11551" s="2">
        <v>44102</v>
      </c>
      <c r="B11551" s="2">
        <f t="shared" si="360"/>
        <v>44104</v>
      </c>
      <c r="C11551" s="3">
        <f t="shared" si="361"/>
        <v>1</v>
      </c>
      <c r="D11551" t="s">
        <v>14</v>
      </c>
      <c r="E11551">
        <v>41</v>
      </c>
      <c r="F11551">
        <v>32995</v>
      </c>
      <c r="G11551">
        <v>549</v>
      </c>
    </row>
    <row r="11552" spans="1:7">
      <c r="A11552" s="2">
        <v>44102</v>
      </c>
      <c r="B11552" s="2">
        <f t="shared" si="360"/>
        <v>44104</v>
      </c>
      <c r="C11552" s="3">
        <f t="shared" si="361"/>
        <v>1</v>
      </c>
      <c r="D11552" t="s">
        <v>31</v>
      </c>
      <c r="E11552">
        <v>42</v>
      </c>
      <c r="F11552">
        <v>161642</v>
      </c>
      <c r="G11552">
        <v>8181</v>
      </c>
    </row>
    <row r="11553" spans="1:7">
      <c r="A11553" s="2">
        <v>44102</v>
      </c>
      <c r="B11553" s="2">
        <f t="shared" si="360"/>
        <v>44104</v>
      </c>
      <c r="C11553" s="3">
        <f t="shared" si="361"/>
        <v>1</v>
      </c>
      <c r="D11553" t="s">
        <v>55</v>
      </c>
      <c r="E11553">
        <v>72</v>
      </c>
      <c r="F11553">
        <v>47422</v>
      </c>
      <c r="G11553">
        <v>648</v>
      </c>
    </row>
    <row r="11554" spans="1:7">
      <c r="A11554" s="2">
        <v>44102</v>
      </c>
      <c r="B11554" s="2">
        <f t="shared" si="360"/>
        <v>44104</v>
      </c>
      <c r="C11554" s="3">
        <f t="shared" si="361"/>
        <v>1</v>
      </c>
      <c r="D11554" t="s">
        <v>17</v>
      </c>
      <c r="E11554">
        <v>44</v>
      </c>
      <c r="F11554">
        <v>24424</v>
      </c>
      <c r="G11554">
        <v>1110</v>
      </c>
    </row>
    <row r="11555" spans="1:7">
      <c r="A11555" s="2">
        <v>44102</v>
      </c>
      <c r="B11555" s="2">
        <f t="shared" si="360"/>
        <v>44104</v>
      </c>
      <c r="C11555" s="3">
        <f t="shared" si="361"/>
        <v>1</v>
      </c>
      <c r="D11555" t="s">
        <v>32</v>
      </c>
      <c r="E11555">
        <v>45</v>
      </c>
      <c r="F11555">
        <v>146455</v>
      </c>
      <c r="G11555">
        <v>3337</v>
      </c>
    </row>
    <row r="11556" spans="1:7">
      <c r="A11556" s="2">
        <v>44102</v>
      </c>
      <c r="B11556" s="2">
        <f t="shared" si="360"/>
        <v>44104</v>
      </c>
      <c r="C11556" s="3">
        <f t="shared" si="361"/>
        <v>1</v>
      </c>
      <c r="D11556" t="s">
        <v>43</v>
      </c>
      <c r="E11556">
        <v>46</v>
      </c>
      <c r="F11556">
        <v>21738</v>
      </c>
      <c r="G11556">
        <v>218</v>
      </c>
    </row>
    <row r="11557" spans="1:7">
      <c r="A11557" s="2">
        <v>44102</v>
      </c>
      <c r="B11557" s="2">
        <f t="shared" si="360"/>
        <v>44104</v>
      </c>
      <c r="C11557" s="3">
        <f t="shared" si="361"/>
        <v>1</v>
      </c>
      <c r="D11557" t="s">
        <v>25</v>
      </c>
      <c r="E11557">
        <v>47</v>
      </c>
      <c r="F11557">
        <v>190991</v>
      </c>
      <c r="G11557">
        <v>2362</v>
      </c>
    </row>
    <row r="11558" spans="1:7">
      <c r="A11558" s="2">
        <v>44102</v>
      </c>
      <c r="B11558" s="2">
        <f t="shared" si="360"/>
        <v>44104</v>
      </c>
      <c r="C11558" s="3">
        <f t="shared" si="361"/>
        <v>1</v>
      </c>
      <c r="D11558" t="s">
        <v>11</v>
      </c>
      <c r="E11558">
        <v>48</v>
      </c>
      <c r="F11558">
        <v>773679</v>
      </c>
      <c r="G11558">
        <v>15898</v>
      </c>
    </row>
    <row r="11559" spans="1:7">
      <c r="A11559" s="2">
        <v>44102</v>
      </c>
      <c r="B11559" s="2">
        <f t="shared" si="360"/>
        <v>44104</v>
      </c>
      <c r="C11559" s="3">
        <f t="shared" si="361"/>
        <v>1</v>
      </c>
      <c r="D11559" t="s">
        <v>13</v>
      </c>
      <c r="E11559">
        <v>49</v>
      </c>
      <c r="F11559">
        <v>71442</v>
      </c>
      <c r="G11559">
        <v>453</v>
      </c>
    </row>
    <row r="11560" spans="1:7">
      <c r="A11560" s="2">
        <v>44102</v>
      </c>
      <c r="B11560" s="2">
        <f t="shared" si="360"/>
        <v>44104</v>
      </c>
      <c r="C11560" s="3">
        <f t="shared" si="361"/>
        <v>1</v>
      </c>
      <c r="D11560" t="s">
        <v>36</v>
      </c>
      <c r="E11560">
        <v>50</v>
      </c>
      <c r="F11560">
        <v>1745</v>
      </c>
      <c r="G11560">
        <v>58</v>
      </c>
    </row>
    <row r="11561" spans="1:7">
      <c r="A11561" s="2">
        <v>44102</v>
      </c>
      <c r="B11561" s="2">
        <f t="shared" si="360"/>
        <v>44104</v>
      </c>
      <c r="C11561" s="3">
        <f t="shared" si="361"/>
        <v>1</v>
      </c>
      <c r="D11561" t="s">
        <v>56</v>
      </c>
      <c r="E11561">
        <v>78</v>
      </c>
      <c r="F11561">
        <v>1318</v>
      </c>
      <c r="G11561">
        <v>20</v>
      </c>
    </row>
    <row r="11562" spans="1:7">
      <c r="A11562" s="2">
        <v>44102</v>
      </c>
      <c r="B11562" s="2">
        <f t="shared" si="360"/>
        <v>44104</v>
      </c>
      <c r="C11562" s="3">
        <f t="shared" si="361"/>
        <v>1</v>
      </c>
      <c r="D11562" t="s">
        <v>37</v>
      </c>
      <c r="E11562">
        <v>51</v>
      </c>
      <c r="F11562">
        <v>146593</v>
      </c>
      <c r="G11562">
        <v>3172</v>
      </c>
    </row>
    <row r="11563" spans="1:7">
      <c r="A11563" s="2">
        <v>44102</v>
      </c>
      <c r="B11563" s="2">
        <f t="shared" si="360"/>
        <v>44104</v>
      </c>
      <c r="C11563" s="3">
        <f t="shared" si="361"/>
        <v>1</v>
      </c>
      <c r="D11563" t="s">
        <v>5</v>
      </c>
      <c r="E11563">
        <v>53</v>
      </c>
      <c r="F11563">
        <v>90596</v>
      </c>
      <c r="G11563">
        <v>2199</v>
      </c>
    </row>
    <row r="11564" spans="1:7">
      <c r="A11564" s="2">
        <v>44102</v>
      </c>
      <c r="B11564" s="2">
        <f t="shared" si="360"/>
        <v>44104</v>
      </c>
      <c r="C11564" s="3">
        <f t="shared" si="361"/>
        <v>1</v>
      </c>
      <c r="D11564" t="s">
        <v>58</v>
      </c>
      <c r="E11564">
        <v>54</v>
      </c>
      <c r="F11564">
        <v>15512</v>
      </c>
      <c r="G11564">
        <v>337</v>
      </c>
    </row>
    <row r="11565" spans="1:7">
      <c r="A11565" s="2">
        <v>44102</v>
      </c>
      <c r="B11565" s="2">
        <f t="shared" si="360"/>
        <v>44104</v>
      </c>
      <c r="C11565" s="3">
        <f t="shared" si="361"/>
        <v>1</v>
      </c>
      <c r="D11565" t="s">
        <v>10</v>
      </c>
      <c r="E11565">
        <v>55</v>
      </c>
      <c r="F11565">
        <v>124320</v>
      </c>
      <c r="G11565">
        <v>1293</v>
      </c>
    </row>
    <row r="11566" spans="1:7">
      <c r="A11566" s="2">
        <v>44102</v>
      </c>
      <c r="B11566" s="2">
        <f t="shared" si="360"/>
        <v>44104</v>
      </c>
      <c r="C11566" s="3">
        <f t="shared" si="361"/>
        <v>1</v>
      </c>
      <c r="D11566" t="s">
        <v>49</v>
      </c>
      <c r="E11566">
        <v>56</v>
      </c>
      <c r="F11566">
        <v>5754</v>
      </c>
      <c r="G11566">
        <v>50</v>
      </c>
    </row>
    <row r="11567" spans="1:7">
      <c r="A11567" s="2">
        <v>44103</v>
      </c>
      <c r="B11567" s="2">
        <f t="shared" si="360"/>
        <v>44104</v>
      </c>
      <c r="C11567" s="3">
        <f t="shared" si="361"/>
        <v>1</v>
      </c>
      <c r="D11567" t="s">
        <v>52</v>
      </c>
      <c r="E11567">
        <v>1</v>
      </c>
      <c r="F11567">
        <v>153554</v>
      </c>
      <c r="G11567">
        <v>2517</v>
      </c>
    </row>
    <row r="11568" spans="1:7">
      <c r="A11568" s="2">
        <v>44103</v>
      </c>
      <c r="B11568" s="2">
        <f t="shared" si="360"/>
        <v>44104</v>
      </c>
      <c r="C11568" s="3">
        <f t="shared" si="361"/>
        <v>1</v>
      </c>
      <c r="D11568" t="s">
        <v>50</v>
      </c>
      <c r="E11568">
        <v>2</v>
      </c>
      <c r="F11568">
        <v>8602</v>
      </c>
      <c r="G11568">
        <v>52</v>
      </c>
    </row>
    <row r="11569" spans="1:7">
      <c r="A11569" s="2">
        <v>44103</v>
      </c>
      <c r="B11569" s="2">
        <f t="shared" si="360"/>
        <v>44104</v>
      </c>
      <c r="C11569" s="3">
        <f t="shared" si="361"/>
        <v>1</v>
      </c>
      <c r="D11569" t="s">
        <v>8</v>
      </c>
      <c r="E11569">
        <v>4</v>
      </c>
      <c r="F11569">
        <v>218185</v>
      </c>
      <c r="G11569">
        <v>5632</v>
      </c>
    </row>
    <row r="11570" spans="1:7">
      <c r="A11570" s="2">
        <v>44103</v>
      </c>
      <c r="B11570" s="2">
        <f t="shared" si="360"/>
        <v>44104</v>
      </c>
      <c r="C11570" s="3">
        <f t="shared" si="361"/>
        <v>1</v>
      </c>
      <c r="D11570" t="s">
        <v>44</v>
      </c>
      <c r="E11570">
        <v>5</v>
      </c>
      <c r="F11570">
        <v>82755</v>
      </c>
      <c r="G11570">
        <v>1350</v>
      </c>
    </row>
    <row r="11571" spans="1:7">
      <c r="A11571" s="2">
        <v>44103</v>
      </c>
      <c r="B11571" s="2">
        <f t="shared" si="360"/>
        <v>44104</v>
      </c>
      <c r="C11571" s="3">
        <f t="shared" si="361"/>
        <v>1</v>
      </c>
      <c r="D11571" t="s">
        <v>7</v>
      </c>
      <c r="E11571">
        <v>6</v>
      </c>
      <c r="F11571">
        <v>817939</v>
      </c>
      <c r="G11571">
        <v>15791</v>
      </c>
    </row>
    <row r="11572" spans="1:7">
      <c r="A11572" s="2">
        <v>44103</v>
      </c>
      <c r="B11572" s="2">
        <f t="shared" si="360"/>
        <v>44104</v>
      </c>
      <c r="C11572" s="3">
        <f t="shared" si="361"/>
        <v>1</v>
      </c>
      <c r="D11572" t="s">
        <v>22</v>
      </c>
      <c r="E11572">
        <v>8</v>
      </c>
      <c r="F11572">
        <v>70458</v>
      </c>
      <c r="G11572">
        <v>2058</v>
      </c>
    </row>
    <row r="11573" spans="1:7">
      <c r="A11573" s="2">
        <v>44103</v>
      </c>
      <c r="B11573" s="2">
        <f t="shared" si="360"/>
        <v>44104</v>
      </c>
      <c r="C11573" s="3">
        <f t="shared" si="361"/>
        <v>1</v>
      </c>
      <c r="D11573" t="s">
        <v>38</v>
      </c>
      <c r="E11573">
        <v>9</v>
      </c>
      <c r="F11573">
        <v>57329</v>
      </c>
      <c r="G11573">
        <v>4505</v>
      </c>
    </row>
    <row r="11574" spans="1:7">
      <c r="A11574" s="2">
        <v>44103</v>
      </c>
      <c r="B11574" s="2">
        <f t="shared" si="360"/>
        <v>44104</v>
      </c>
      <c r="C11574" s="3">
        <f t="shared" si="361"/>
        <v>1</v>
      </c>
      <c r="D11574" t="s">
        <v>45</v>
      </c>
      <c r="E11574">
        <v>10</v>
      </c>
      <c r="F11574">
        <v>20531</v>
      </c>
      <c r="G11574">
        <v>635</v>
      </c>
    </row>
    <row r="11575" spans="1:7">
      <c r="A11575" s="2">
        <v>44103</v>
      </c>
      <c r="B11575" s="2">
        <f t="shared" si="360"/>
        <v>44104</v>
      </c>
      <c r="C11575" s="3">
        <f t="shared" si="361"/>
        <v>1</v>
      </c>
      <c r="D11575" t="s">
        <v>33</v>
      </c>
      <c r="E11575">
        <v>11</v>
      </c>
      <c r="F11575">
        <v>15300</v>
      </c>
      <c r="G11575">
        <v>626</v>
      </c>
    </row>
    <row r="11576" spans="1:7">
      <c r="A11576" s="2">
        <v>44103</v>
      </c>
      <c r="B11576" s="2">
        <f t="shared" si="360"/>
        <v>44104</v>
      </c>
      <c r="C11576" s="3">
        <f t="shared" si="361"/>
        <v>1</v>
      </c>
      <c r="D11576" t="s">
        <v>15</v>
      </c>
      <c r="E11576">
        <v>12</v>
      </c>
      <c r="F11576">
        <v>704560</v>
      </c>
      <c r="G11576">
        <v>14142</v>
      </c>
    </row>
    <row r="11577" spans="1:7">
      <c r="A11577" s="2">
        <v>44103</v>
      </c>
      <c r="B11577" s="2">
        <f t="shared" si="360"/>
        <v>44104</v>
      </c>
      <c r="C11577" s="3">
        <f t="shared" si="361"/>
        <v>1</v>
      </c>
      <c r="D11577" t="s">
        <v>18</v>
      </c>
      <c r="E11577">
        <v>13</v>
      </c>
      <c r="F11577">
        <v>300019</v>
      </c>
      <c r="G11577">
        <v>6836</v>
      </c>
    </row>
    <row r="11578" spans="1:7">
      <c r="A11578" s="2">
        <v>44103</v>
      </c>
      <c r="B11578" s="2">
        <f t="shared" si="360"/>
        <v>44104</v>
      </c>
      <c r="C11578" s="3">
        <f t="shared" si="361"/>
        <v>1</v>
      </c>
      <c r="D11578" t="s">
        <v>57</v>
      </c>
      <c r="E11578">
        <v>66</v>
      </c>
      <c r="F11578">
        <v>3412</v>
      </c>
      <c r="G11578">
        <v>48</v>
      </c>
    </row>
    <row r="11579" spans="1:7">
      <c r="A11579" s="2">
        <v>44103</v>
      </c>
      <c r="B11579" s="2">
        <f t="shared" si="360"/>
        <v>44104</v>
      </c>
      <c r="C11579" s="3">
        <f t="shared" si="361"/>
        <v>1</v>
      </c>
      <c r="D11579" t="s">
        <v>26</v>
      </c>
      <c r="E11579">
        <v>15</v>
      </c>
      <c r="F11579">
        <v>12436</v>
      </c>
      <c r="G11579">
        <v>133</v>
      </c>
    </row>
    <row r="11580" spans="1:7">
      <c r="A11580" s="2">
        <v>44103</v>
      </c>
      <c r="B11580" s="2">
        <f t="shared" si="360"/>
        <v>44104</v>
      </c>
      <c r="C11580" s="3">
        <f t="shared" si="361"/>
        <v>1</v>
      </c>
      <c r="D11580" t="s">
        <v>53</v>
      </c>
      <c r="E11580">
        <v>16</v>
      </c>
      <c r="F11580">
        <v>41854</v>
      </c>
      <c r="G11580">
        <v>466</v>
      </c>
    </row>
    <row r="11581" spans="1:7">
      <c r="A11581" s="2">
        <v>44103</v>
      </c>
      <c r="B11581" s="2">
        <f t="shared" si="360"/>
        <v>44104</v>
      </c>
      <c r="C11581" s="3">
        <f t="shared" si="361"/>
        <v>1</v>
      </c>
      <c r="D11581" t="s">
        <v>6</v>
      </c>
      <c r="E11581">
        <v>17</v>
      </c>
      <c r="F11581">
        <v>294673</v>
      </c>
      <c r="G11581">
        <v>8901</v>
      </c>
    </row>
    <row r="11582" spans="1:7">
      <c r="A11582" s="2">
        <v>44103</v>
      </c>
      <c r="B11582" s="2">
        <f t="shared" si="360"/>
        <v>44104</v>
      </c>
      <c r="C11582" s="3">
        <f t="shared" si="361"/>
        <v>1</v>
      </c>
      <c r="D11582" t="s">
        <v>27</v>
      </c>
      <c r="E11582">
        <v>18</v>
      </c>
      <c r="F11582">
        <v>121327</v>
      </c>
      <c r="G11582">
        <v>3612</v>
      </c>
    </row>
    <row r="11583" spans="1:7">
      <c r="A11583" s="2">
        <v>44103</v>
      </c>
      <c r="B11583" s="2">
        <f t="shared" si="360"/>
        <v>44104</v>
      </c>
      <c r="C11583" s="3">
        <f t="shared" si="361"/>
        <v>1</v>
      </c>
      <c r="D11583" t="s">
        <v>39</v>
      </c>
      <c r="E11583">
        <v>19</v>
      </c>
      <c r="F11583">
        <v>88234</v>
      </c>
      <c r="G11583">
        <v>1341</v>
      </c>
    </row>
    <row r="11584" spans="1:7">
      <c r="A11584" s="2">
        <v>44103</v>
      </c>
      <c r="B11584" s="2">
        <f t="shared" si="360"/>
        <v>44104</v>
      </c>
      <c r="C11584" s="3">
        <f t="shared" si="361"/>
        <v>1</v>
      </c>
      <c r="D11584" t="s">
        <v>34</v>
      </c>
      <c r="E11584">
        <v>20</v>
      </c>
      <c r="F11584">
        <v>59951</v>
      </c>
      <c r="G11584">
        <v>650</v>
      </c>
    </row>
    <row r="11585" spans="1:7">
      <c r="A11585" s="2">
        <v>44103</v>
      </c>
      <c r="B11585" s="2">
        <f t="shared" si="360"/>
        <v>44104</v>
      </c>
      <c r="C11585" s="3">
        <f t="shared" si="361"/>
        <v>1</v>
      </c>
      <c r="D11585" t="s">
        <v>28</v>
      </c>
      <c r="E11585">
        <v>21</v>
      </c>
      <c r="F11585">
        <v>71921</v>
      </c>
      <c r="G11585">
        <v>1205</v>
      </c>
    </row>
    <row r="11586" spans="1:7">
      <c r="A11586" s="2">
        <v>44103</v>
      </c>
      <c r="B11586" s="2">
        <f t="shared" si="360"/>
        <v>44104</v>
      </c>
      <c r="C11586" s="3">
        <f t="shared" si="361"/>
        <v>1</v>
      </c>
      <c r="D11586" t="s">
        <v>40</v>
      </c>
      <c r="E11586">
        <v>22</v>
      </c>
      <c r="F11586">
        <v>166848</v>
      </c>
      <c r="G11586">
        <v>5490</v>
      </c>
    </row>
    <row r="11587" spans="1:7">
      <c r="A11587" s="2">
        <v>44103</v>
      </c>
      <c r="B11587" s="2">
        <f t="shared" si="360"/>
        <v>44104</v>
      </c>
      <c r="C11587" s="3">
        <f t="shared" si="361"/>
        <v>1</v>
      </c>
      <c r="D11587" t="s">
        <v>51</v>
      </c>
      <c r="E11587">
        <v>23</v>
      </c>
      <c r="F11587">
        <v>5337</v>
      </c>
      <c r="G11587">
        <v>141</v>
      </c>
    </row>
    <row r="11588" spans="1:7">
      <c r="A11588" s="2">
        <v>44103</v>
      </c>
      <c r="B11588" s="2">
        <f t="shared" ref="B11588:B11651" si="362">EOMONTH(A11588,0)</f>
        <v>44104</v>
      </c>
      <c r="C11588" s="3">
        <f t="shared" ref="C11588:C11651" si="363">IF(A11588=B11588,0,1)</f>
        <v>1</v>
      </c>
      <c r="D11588" t="s">
        <v>23</v>
      </c>
      <c r="E11588">
        <v>24</v>
      </c>
      <c r="F11588">
        <v>124805</v>
      </c>
      <c r="G11588">
        <v>3946</v>
      </c>
    </row>
    <row r="11589" spans="1:7">
      <c r="A11589" s="2">
        <v>44103</v>
      </c>
      <c r="B11589" s="2">
        <f t="shared" si="362"/>
        <v>44104</v>
      </c>
      <c r="C11589" s="3">
        <f t="shared" si="363"/>
        <v>1</v>
      </c>
      <c r="D11589" t="s">
        <v>9</v>
      </c>
      <c r="E11589">
        <v>25</v>
      </c>
      <c r="F11589">
        <v>131584</v>
      </c>
      <c r="G11589">
        <v>9423</v>
      </c>
    </row>
    <row r="11590" spans="1:7">
      <c r="A11590" s="2">
        <v>44103</v>
      </c>
      <c r="B11590" s="2">
        <f t="shared" si="362"/>
        <v>44104</v>
      </c>
      <c r="C11590" s="3">
        <f t="shared" si="363"/>
        <v>1</v>
      </c>
      <c r="D11590" t="s">
        <v>42</v>
      </c>
      <c r="E11590">
        <v>26</v>
      </c>
      <c r="F11590">
        <v>136899</v>
      </c>
      <c r="G11590">
        <v>7073</v>
      </c>
    </row>
    <row r="11591" spans="1:7">
      <c r="A11591" s="2">
        <v>44103</v>
      </c>
      <c r="B11591" s="2">
        <f t="shared" si="362"/>
        <v>44104</v>
      </c>
      <c r="C11591" s="3">
        <f t="shared" si="363"/>
        <v>1</v>
      </c>
      <c r="D11591" t="s">
        <v>29</v>
      </c>
      <c r="E11591">
        <v>27</v>
      </c>
      <c r="F11591">
        <v>98499</v>
      </c>
      <c r="G11591">
        <v>2072</v>
      </c>
    </row>
    <row r="11592" spans="1:7">
      <c r="A11592" s="2">
        <v>44103</v>
      </c>
      <c r="B11592" s="2">
        <f t="shared" si="362"/>
        <v>44104</v>
      </c>
      <c r="C11592" s="3">
        <f t="shared" si="363"/>
        <v>1</v>
      </c>
      <c r="D11592" t="s">
        <v>46</v>
      </c>
      <c r="E11592">
        <v>28</v>
      </c>
      <c r="F11592">
        <v>97638</v>
      </c>
      <c r="G11592">
        <v>2957</v>
      </c>
    </row>
    <row r="11593" spans="1:7">
      <c r="A11593" s="2">
        <v>44103</v>
      </c>
      <c r="B11593" s="2">
        <f t="shared" si="362"/>
        <v>44104</v>
      </c>
      <c r="C11593" s="3">
        <f t="shared" si="363"/>
        <v>1</v>
      </c>
      <c r="D11593" t="s">
        <v>35</v>
      </c>
      <c r="E11593">
        <v>29</v>
      </c>
      <c r="F11593">
        <v>128816</v>
      </c>
      <c r="G11593">
        <v>2148</v>
      </c>
    </row>
    <row r="11594" spans="1:7">
      <c r="A11594" s="2">
        <v>44103</v>
      </c>
      <c r="B11594" s="2">
        <f t="shared" si="362"/>
        <v>44104</v>
      </c>
      <c r="C11594" s="3">
        <f t="shared" si="363"/>
        <v>1</v>
      </c>
      <c r="D11594" t="s">
        <v>54</v>
      </c>
      <c r="E11594">
        <v>30</v>
      </c>
      <c r="F11594">
        <v>12825</v>
      </c>
      <c r="G11594">
        <v>177</v>
      </c>
    </row>
    <row r="11595" spans="1:7">
      <c r="A11595" s="2">
        <v>44103</v>
      </c>
      <c r="B11595" s="2">
        <f t="shared" si="362"/>
        <v>44104</v>
      </c>
      <c r="C11595" s="3">
        <f t="shared" si="363"/>
        <v>1</v>
      </c>
      <c r="D11595" t="s">
        <v>12</v>
      </c>
      <c r="E11595">
        <v>31</v>
      </c>
      <c r="F11595">
        <v>45044</v>
      </c>
      <c r="G11595">
        <v>493</v>
      </c>
    </row>
    <row r="11596" spans="1:7">
      <c r="A11596" s="2">
        <v>44103</v>
      </c>
      <c r="B11596" s="2">
        <f t="shared" si="362"/>
        <v>44104</v>
      </c>
      <c r="C11596" s="3">
        <f t="shared" si="363"/>
        <v>1</v>
      </c>
      <c r="D11596" t="s">
        <v>24</v>
      </c>
      <c r="E11596">
        <v>32</v>
      </c>
      <c r="F11596">
        <v>79691</v>
      </c>
      <c r="G11596">
        <v>1594</v>
      </c>
    </row>
    <row r="11597" spans="1:7">
      <c r="A11597" s="2">
        <v>44103</v>
      </c>
      <c r="B11597" s="2">
        <f t="shared" si="362"/>
        <v>44104</v>
      </c>
      <c r="C11597" s="3">
        <f t="shared" si="363"/>
        <v>1</v>
      </c>
      <c r="D11597" t="s">
        <v>19</v>
      </c>
      <c r="E11597">
        <v>33</v>
      </c>
      <c r="F11597">
        <v>8233</v>
      </c>
      <c r="G11597">
        <v>439</v>
      </c>
    </row>
    <row r="11598" spans="1:7">
      <c r="A11598" s="2">
        <v>44103</v>
      </c>
      <c r="B11598" s="2">
        <f t="shared" si="362"/>
        <v>44104</v>
      </c>
      <c r="C11598" s="3">
        <f t="shared" si="363"/>
        <v>1</v>
      </c>
      <c r="D11598" t="s">
        <v>21</v>
      </c>
      <c r="E11598">
        <v>34</v>
      </c>
      <c r="F11598">
        <v>206354</v>
      </c>
      <c r="G11598">
        <v>16117</v>
      </c>
    </row>
    <row r="11599" spans="1:7">
      <c r="A11599" s="2">
        <v>44103</v>
      </c>
      <c r="B11599" s="2">
        <f t="shared" si="362"/>
        <v>44104</v>
      </c>
      <c r="C11599" s="3">
        <f t="shared" si="363"/>
        <v>1</v>
      </c>
      <c r="D11599" t="s">
        <v>47</v>
      </c>
      <c r="E11599">
        <v>35</v>
      </c>
      <c r="F11599">
        <v>29157</v>
      </c>
      <c r="G11599">
        <v>875</v>
      </c>
    </row>
    <row r="11600" spans="1:7">
      <c r="A11600" s="2">
        <v>44103</v>
      </c>
      <c r="B11600" s="2">
        <f t="shared" si="362"/>
        <v>44104</v>
      </c>
      <c r="C11600" s="3">
        <f t="shared" si="363"/>
        <v>1</v>
      </c>
      <c r="D11600" t="s">
        <v>16</v>
      </c>
      <c r="E11600">
        <v>36</v>
      </c>
      <c r="F11600">
        <v>462364</v>
      </c>
      <c r="G11600">
        <v>32743</v>
      </c>
    </row>
    <row r="11601" spans="1:7">
      <c r="A11601" s="2">
        <v>44103</v>
      </c>
      <c r="B11601" s="2">
        <f t="shared" si="362"/>
        <v>44104</v>
      </c>
      <c r="C11601" s="3">
        <f t="shared" si="363"/>
        <v>1</v>
      </c>
      <c r="D11601" t="s">
        <v>20</v>
      </c>
      <c r="E11601">
        <v>37</v>
      </c>
      <c r="F11601">
        <v>209384</v>
      </c>
      <c r="G11601">
        <v>3511</v>
      </c>
    </row>
    <row r="11602" spans="1:7">
      <c r="A11602" s="2">
        <v>44103</v>
      </c>
      <c r="B11602" s="2">
        <f t="shared" si="362"/>
        <v>44104</v>
      </c>
      <c r="C11602" s="3">
        <f t="shared" si="363"/>
        <v>1</v>
      </c>
      <c r="D11602" t="s">
        <v>48</v>
      </c>
      <c r="E11602">
        <v>38</v>
      </c>
      <c r="F11602">
        <v>21404</v>
      </c>
      <c r="G11602">
        <v>242</v>
      </c>
    </row>
    <row r="11603" spans="1:7">
      <c r="A11603" s="2">
        <v>44103</v>
      </c>
      <c r="B11603" s="2">
        <f t="shared" si="362"/>
        <v>44104</v>
      </c>
      <c r="C11603" s="3">
        <f t="shared" si="363"/>
        <v>1</v>
      </c>
      <c r="D11603" t="s">
        <v>59</v>
      </c>
      <c r="E11603">
        <v>69</v>
      </c>
      <c r="F11603">
        <v>69</v>
      </c>
      <c r="G11603">
        <v>2</v>
      </c>
    </row>
    <row r="11604" spans="1:7">
      <c r="A11604" s="2">
        <v>44103</v>
      </c>
      <c r="B11604" s="2">
        <f t="shared" si="362"/>
        <v>44104</v>
      </c>
      <c r="C11604" s="3">
        <f t="shared" si="363"/>
        <v>1</v>
      </c>
      <c r="D11604" t="s">
        <v>41</v>
      </c>
      <c r="E11604">
        <v>39</v>
      </c>
      <c r="F11604">
        <v>152907</v>
      </c>
      <c r="G11604">
        <v>4783</v>
      </c>
    </row>
    <row r="11605" spans="1:7">
      <c r="A11605" s="2">
        <v>44103</v>
      </c>
      <c r="B11605" s="2">
        <f t="shared" si="362"/>
        <v>44104</v>
      </c>
      <c r="C11605" s="3">
        <f t="shared" si="363"/>
        <v>1</v>
      </c>
      <c r="D11605" t="s">
        <v>30</v>
      </c>
      <c r="E11605">
        <v>40</v>
      </c>
      <c r="F11605">
        <v>86219</v>
      </c>
      <c r="G11605">
        <v>1018</v>
      </c>
    </row>
    <row r="11606" spans="1:7">
      <c r="A11606" s="2">
        <v>44103</v>
      </c>
      <c r="B11606" s="2">
        <f t="shared" si="362"/>
        <v>44104</v>
      </c>
      <c r="C11606" s="3">
        <f t="shared" si="363"/>
        <v>1</v>
      </c>
      <c r="D11606" t="s">
        <v>14</v>
      </c>
      <c r="E11606">
        <v>41</v>
      </c>
      <c r="F11606">
        <v>33297</v>
      </c>
      <c r="G11606">
        <v>555</v>
      </c>
    </row>
    <row r="11607" spans="1:7">
      <c r="A11607" s="2">
        <v>44103</v>
      </c>
      <c r="B11607" s="2">
        <f t="shared" si="362"/>
        <v>44104</v>
      </c>
      <c r="C11607" s="3">
        <f t="shared" si="363"/>
        <v>1</v>
      </c>
      <c r="D11607" t="s">
        <v>31</v>
      </c>
      <c r="E11607">
        <v>42</v>
      </c>
      <c r="F11607">
        <v>163219</v>
      </c>
      <c r="G11607">
        <v>8196</v>
      </c>
    </row>
    <row r="11608" spans="1:7">
      <c r="A11608" s="2">
        <v>44103</v>
      </c>
      <c r="B11608" s="2">
        <f t="shared" si="362"/>
        <v>44104</v>
      </c>
      <c r="C11608" s="3">
        <f t="shared" si="363"/>
        <v>1</v>
      </c>
      <c r="D11608" t="s">
        <v>55</v>
      </c>
      <c r="E11608">
        <v>72</v>
      </c>
      <c r="F11608">
        <v>48467</v>
      </c>
      <c r="G11608">
        <v>654</v>
      </c>
    </row>
    <row r="11609" spans="1:7">
      <c r="A11609" s="2">
        <v>44103</v>
      </c>
      <c r="B11609" s="2">
        <f t="shared" si="362"/>
        <v>44104</v>
      </c>
      <c r="C11609" s="3">
        <f t="shared" si="363"/>
        <v>1</v>
      </c>
      <c r="D11609" t="s">
        <v>17</v>
      </c>
      <c r="E11609">
        <v>44</v>
      </c>
      <c r="F11609">
        <v>24556</v>
      </c>
      <c r="G11609">
        <v>1113</v>
      </c>
    </row>
    <row r="11610" spans="1:7">
      <c r="A11610" s="2">
        <v>44103</v>
      </c>
      <c r="B11610" s="2">
        <f t="shared" si="362"/>
        <v>44104</v>
      </c>
      <c r="C11610" s="3">
        <f t="shared" si="363"/>
        <v>1</v>
      </c>
      <c r="D11610" t="s">
        <v>32</v>
      </c>
      <c r="E11610">
        <v>45</v>
      </c>
      <c r="F11610">
        <v>147634</v>
      </c>
      <c r="G11610">
        <v>3359</v>
      </c>
    </row>
    <row r="11611" spans="1:7">
      <c r="A11611" s="2">
        <v>44103</v>
      </c>
      <c r="B11611" s="2">
        <f t="shared" si="362"/>
        <v>44104</v>
      </c>
      <c r="C11611" s="3">
        <f t="shared" si="363"/>
        <v>1</v>
      </c>
      <c r="D11611" t="s">
        <v>43</v>
      </c>
      <c r="E11611">
        <v>46</v>
      </c>
      <c r="F11611">
        <v>21997</v>
      </c>
      <c r="G11611">
        <v>223</v>
      </c>
    </row>
    <row r="11612" spans="1:7">
      <c r="A11612" s="2">
        <v>44103</v>
      </c>
      <c r="B11612" s="2">
        <f t="shared" si="362"/>
        <v>44104</v>
      </c>
      <c r="C11612" s="3">
        <f t="shared" si="363"/>
        <v>1</v>
      </c>
      <c r="D11612" t="s">
        <v>25</v>
      </c>
      <c r="E11612">
        <v>47</v>
      </c>
      <c r="F11612">
        <v>191859</v>
      </c>
      <c r="G11612">
        <v>2393</v>
      </c>
    </row>
    <row r="11613" spans="1:7">
      <c r="A11613" s="2">
        <v>44103</v>
      </c>
      <c r="B11613" s="2">
        <f t="shared" si="362"/>
        <v>44104</v>
      </c>
      <c r="C11613" s="3">
        <f t="shared" si="363"/>
        <v>1</v>
      </c>
      <c r="D11613" t="s">
        <v>11</v>
      </c>
      <c r="E11613">
        <v>48</v>
      </c>
      <c r="F11613">
        <v>780543</v>
      </c>
      <c r="G11613">
        <v>15994</v>
      </c>
    </row>
    <row r="11614" spans="1:7">
      <c r="A11614" s="2">
        <v>44103</v>
      </c>
      <c r="B11614" s="2">
        <f t="shared" si="362"/>
        <v>44104</v>
      </c>
      <c r="C11614" s="3">
        <f t="shared" si="363"/>
        <v>1</v>
      </c>
      <c r="D11614" t="s">
        <v>13</v>
      </c>
      <c r="E11614">
        <v>49</v>
      </c>
      <c r="F11614">
        <v>72136</v>
      </c>
      <c r="G11614">
        <v>457</v>
      </c>
    </row>
    <row r="11615" spans="1:7">
      <c r="A11615" s="2">
        <v>44103</v>
      </c>
      <c r="B11615" s="2">
        <f t="shared" si="362"/>
        <v>44104</v>
      </c>
      <c r="C11615" s="3">
        <f t="shared" si="363"/>
        <v>1</v>
      </c>
      <c r="D11615" t="s">
        <v>36</v>
      </c>
      <c r="E11615">
        <v>50</v>
      </c>
      <c r="F11615">
        <v>1749</v>
      </c>
      <c r="G11615">
        <v>58</v>
      </c>
    </row>
    <row r="11616" spans="1:7">
      <c r="A11616" s="2">
        <v>44103</v>
      </c>
      <c r="B11616" s="2">
        <f t="shared" si="362"/>
        <v>44104</v>
      </c>
      <c r="C11616" s="3">
        <f t="shared" si="363"/>
        <v>1</v>
      </c>
      <c r="D11616" t="s">
        <v>56</v>
      </c>
      <c r="E11616">
        <v>78</v>
      </c>
      <c r="F11616">
        <v>1318</v>
      </c>
      <c r="G11616">
        <v>20</v>
      </c>
    </row>
    <row r="11617" spans="1:7">
      <c r="A11617" s="2">
        <v>44103</v>
      </c>
      <c r="B11617" s="2">
        <f t="shared" si="362"/>
        <v>44104</v>
      </c>
      <c r="C11617" s="3">
        <f t="shared" si="363"/>
        <v>1</v>
      </c>
      <c r="D11617" t="s">
        <v>37</v>
      </c>
      <c r="E11617">
        <v>51</v>
      </c>
      <c r="F11617">
        <v>147516</v>
      </c>
      <c r="G11617">
        <v>3187</v>
      </c>
    </row>
    <row r="11618" spans="1:7">
      <c r="A11618" s="2">
        <v>44103</v>
      </c>
      <c r="B11618" s="2">
        <f t="shared" si="362"/>
        <v>44104</v>
      </c>
      <c r="C11618" s="3">
        <f t="shared" si="363"/>
        <v>1</v>
      </c>
      <c r="D11618" t="s">
        <v>5</v>
      </c>
      <c r="E11618">
        <v>53</v>
      </c>
      <c r="F11618">
        <v>91011</v>
      </c>
      <c r="G11618">
        <v>2218</v>
      </c>
    </row>
    <row r="11619" spans="1:7">
      <c r="A11619" s="2">
        <v>44103</v>
      </c>
      <c r="B11619" s="2">
        <f t="shared" si="362"/>
        <v>44104</v>
      </c>
      <c r="C11619" s="3">
        <f t="shared" si="363"/>
        <v>1</v>
      </c>
      <c r="D11619" t="s">
        <v>58</v>
      </c>
      <c r="E11619">
        <v>54</v>
      </c>
      <c r="F11619">
        <v>15692</v>
      </c>
      <c r="G11619">
        <v>345</v>
      </c>
    </row>
    <row r="11620" spans="1:7">
      <c r="A11620" s="2">
        <v>44103</v>
      </c>
      <c r="B11620" s="2">
        <f t="shared" si="362"/>
        <v>44104</v>
      </c>
      <c r="C11620" s="3">
        <f t="shared" si="363"/>
        <v>1</v>
      </c>
      <c r="D11620" t="s">
        <v>10</v>
      </c>
      <c r="E11620">
        <v>55</v>
      </c>
      <c r="F11620">
        <v>126744</v>
      </c>
      <c r="G11620">
        <v>1312</v>
      </c>
    </row>
    <row r="11621" spans="1:7">
      <c r="A11621" s="2">
        <v>44103</v>
      </c>
      <c r="B11621" s="2">
        <f t="shared" si="362"/>
        <v>44104</v>
      </c>
      <c r="C11621" s="3">
        <f t="shared" si="363"/>
        <v>1</v>
      </c>
      <c r="D11621" t="s">
        <v>49</v>
      </c>
      <c r="E11621">
        <v>56</v>
      </c>
      <c r="F11621">
        <v>5821</v>
      </c>
      <c r="G11621">
        <v>50</v>
      </c>
    </row>
    <row r="11622" spans="1:7">
      <c r="A11622" s="2">
        <v>44104</v>
      </c>
      <c r="B11622" s="2">
        <f t="shared" si="362"/>
        <v>44104</v>
      </c>
      <c r="C11622" s="3">
        <f t="shared" si="363"/>
        <v>0</v>
      </c>
      <c r="D11622" t="s">
        <v>52</v>
      </c>
      <c r="E11622">
        <v>1</v>
      </c>
      <c r="F11622">
        <v>154701</v>
      </c>
      <c r="G11622">
        <v>2540</v>
      </c>
    </row>
    <row r="11623" spans="1:7">
      <c r="A11623" s="2">
        <v>44104</v>
      </c>
      <c r="B11623" s="2">
        <f t="shared" si="362"/>
        <v>44104</v>
      </c>
      <c r="C11623" s="3">
        <f t="shared" si="363"/>
        <v>0</v>
      </c>
      <c r="D11623" t="s">
        <v>50</v>
      </c>
      <c r="E11623">
        <v>2</v>
      </c>
      <c r="F11623">
        <v>8707</v>
      </c>
      <c r="G11623">
        <v>52</v>
      </c>
    </row>
    <row r="11624" spans="1:7">
      <c r="A11624" s="2">
        <v>44104</v>
      </c>
      <c r="B11624" s="2">
        <f t="shared" si="362"/>
        <v>44104</v>
      </c>
      <c r="C11624" s="3">
        <f t="shared" si="363"/>
        <v>0</v>
      </c>
      <c r="D11624" t="s">
        <v>8</v>
      </c>
      <c r="E11624">
        <v>4</v>
      </c>
      <c r="F11624">
        <v>218511</v>
      </c>
      <c r="G11624">
        <v>5654</v>
      </c>
    </row>
    <row r="11625" spans="1:7">
      <c r="A11625" s="2">
        <v>44104</v>
      </c>
      <c r="B11625" s="2">
        <f t="shared" si="362"/>
        <v>44104</v>
      </c>
      <c r="C11625" s="3">
        <f t="shared" si="363"/>
        <v>0</v>
      </c>
      <c r="D11625" t="s">
        <v>44</v>
      </c>
      <c r="E11625">
        <v>5</v>
      </c>
      <c r="F11625">
        <v>83697</v>
      </c>
      <c r="G11625">
        <v>1369</v>
      </c>
    </row>
    <row r="11626" spans="1:7">
      <c r="A11626" s="2">
        <v>44104</v>
      </c>
      <c r="B11626" s="2">
        <f t="shared" si="362"/>
        <v>44104</v>
      </c>
      <c r="C11626" s="3">
        <f t="shared" si="363"/>
        <v>0</v>
      </c>
      <c r="D11626" t="s">
        <v>7</v>
      </c>
      <c r="E11626">
        <v>6</v>
      </c>
      <c r="F11626">
        <v>821125</v>
      </c>
      <c r="G11626">
        <v>15898</v>
      </c>
    </row>
    <row r="11627" spans="1:7">
      <c r="A11627" s="2">
        <v>44104</v>
      </c>
      <c r="B11627" s="2">
        <f t="shared" si="362"/>
        <v>44104</v>
      </c>
      <c r="C11627" s="3">
        <f t="shared" si="363"/>
        <v>0</v>
      </c>
      <c r="D11627" t="s">
        <v>22</v>
      </c>
      <c r="E11627">
        <v>8</v>
      </c>
      <c r="F11627">
        <v>71090</v>
      </c>
      <c r="G11627">
        <v>2061</v>
      </c>
    </row>
    <row r="11628" spans="1:7">
      <c r="A11628" s="2">
        <v>44104</v>
      </c>
      <c r="B11628" s="2">
        <f t="shared" si="362"/>
        <v>44104</v>
      </c>
      <c r="C11628" s="3">
        <f t="shared" si="363"/>
        <v>0</v>
      </c>
      <c r="D11628" t="s">
        <v>38</v>
      </c>
      <c r="E11628">
        <v>9</v>
      </c>
      <c r="F11628">
        <v>57550</v>
      </c>
      <c r="G11628">
        <v>4508</v>
      </c>
    </row>
    <row r="11629" spans="1:7">
      <c r="A11629" s="2">
        <v>44104</v>
      </c>
      <c r="B11629" s="2">
        <f t="shared" si="362"/>
        <v>44104</v>
      </c>
      <c r="C11629" s="3">
        <f t="shared" si="363"/>
        <v>0</v>
      </c>
      <c r="D11629" t="s">
        <v>45</v>
      </c>
      <c r="E11629">
        <v>10</v>
      </c>
      <c r="F11629">
        <v>20613</v>
      </c>
      <c r="G11629">
        <v>636</v>
      </c>
    </row>
    <row r="11630" spans="1:7">
      <c r="A11630" s="2">
        <v>44104</v>
      </c>
      <c r="B11630" s="2">
        <f t="shared" si="362"/>
        <v>44104</v>
      </c>
      <c r="C11630" s="3">
        <f t="shared" si="363"/>
        <v>0</v>
      </c>
      <c r="D11630" t="s">
        <v>33</v>
      </c>
      <c r="E11630">
        <v>11</v>
      </c>
      <c r="F11630">
        <v>15326</v>
      </c>
      <c r="G11630">
        <v>627</v>
      </c>
    </row>
    <row r="11631" spans="1:7">
      <c r="A11631" s="2">
        <v>44104</v>
      </c>
      <c r="B11631" s="2">
        <f t="shared" si="362"/>
        <v>44104</v>
      </c>
      <c r="C11631" s="3">
        <f t="shared" si="363"/>
        <v>0</v>
      </c>
      <c r="D11631" t="s">
        <v>15</v>
      </c>
      <c r="E11631">
        <v>12</v>
      </c>
      <c r="F11631">
        <v>706508</v>
      </c>
      <c r="G11631">
        <v>14316</v>
      </c>
    </row>
    <row r="11632" spans="1:7">
      <c r="A11632" s="2">
        <v>44104</v>
      </c>
      <c r="B11632" s="2">
        <f t="shared" si="362"/>
        <v>44104</v>
      </c>
      <c r="C11632" s="3">
        <f t="shared" si="363"/>
        <v>0</v>
      </c>
      <c r="D11632" t="s">
        <v>18</v>
      </c>
      <c r="E11632">
        <v>13</v>
      </c>
      <c r="F11632">
        <v>301485</v>
      </c>
      <c r="G11632">
        <v>6861</v>
      </c>
    </row>
    <row r="11633" spans="1:7">
      <c r="A11633" s="2">
        <v>44104</v>
      </c>
      <c r="B11633" s="2">
        <f t="shared" si="362"/>
        <v>44104</v>
      </c>
      <c r="C11633" s="3">
        <f t="shared" si="363"/>
        <v>0</v>
      </c>
      <c r="D11633" t="s">
        <v>57</v>
      </c>
      <c r="E11633">
        <v>66</v>
      </c>
      <c r="F11633">
        <v>3457</v>
      </c>
      <c r="G11633">
        <v>50</v>
      </c>
    </row>
    <row r="11634" spans="1:7">
      <c r="A11634" s="2">
        <v>44104</v>
      </c>
      <c r="B11634" s="2">
        <f t="shared" si="362"/>
        <v>44104</v>
      </c>
      <c r="C11634" s="3">
        <f t="shared" si="363"/>
        <v>0</v>
      </c>
      <c r="D11634" t="s">
        <v>26</v>
      </c>
      <c r="E11634">
        <v>15</v>
      </c>
      <c r="F11634">
        <v>12555</v>
      </c>
      <c r="G11634">
        <v>135</v>
      </c>
    </row>
    <row r="11635" spans="1:7">
      <c r="A11635" s="2">
        <v>44104</v>
      </c>
      <c r="B11635" s="2">
        <f t="shared" si="362"/>
        <v>44104</v>
      </c>
      <c r="C11635" s="3">
        <f t="shared" si="363"/>
        <v>0</v>
      </c>
      <c r="D11635" t="s">
        <v>53</v>
      </c>
      <c r="E11635">
        <v>16</v>
      </c>
      <c r="F11635">
        <v>42549</v>
      </c>
      <c r="G11635">
        <v>469</v>
      </c>
    </row>
    <row r="11636" spans="1:7">
      <c r="A11636" s="2">
        <v>44104</v>
      </c>
      <c r="B11636" s="2">
        <f t="shared" si="362"/>
        <v>44104</v>
      </c>
      <c r="C11636" s="3">
        <f t="shared" si="363"/>
        <v>0</v>
      </c>
      <c r="D11636" t="s">
        <v>6</v>
      </c>
      <c r="E11636">
        <v>17</v>
      </c>
      <c r="F11636">
        <v>296935</v>
      </c>
      <c r="G11636">
        <v>8935</v>
      </c>
    </row>
    <row r="11637" spans="1:7">
      <c r="A11637" s="2">
        <v>44104</v>
      </c>
      <c r="B11637" s="2">
        <f t="shared" si="362"/>
        <v>44104</v>
      </c>
      <c r="C11637" s="3">
        <f t="shared" si="363"/>
        <v>0</v>
      </c>
      <c r="D11637" t="s">
        <v>27</v>
      </c>
      <c r="E11637">
        <v>18</v>
      </c>
      <c r="F11637">
        <v>122295</v>
      </c>
      <c r="G11637">
        <v>3632</v>
      </c>
    </row>
    <row r="11638" spans="1:7">
      <c r="A11638" s="2">
        <v>44104</v>
      </c>
      <c r="B11638" s="2">
        <f t="shared" si="362"/>
        <v>44104</v>
      </c>
      <c r="C11638" s="3">
        <f t="shared" si="363"/>
        <v>0</v>
      </c>
      <c r="D11638" t="s">
        <v>39</v>
      </c>
      <c r="E11638">
        <v>19</v>
      </c>
      <c r="F11638">
        <v>89248</v>
      </c>
      <c r="G11638">
        <v>1358</v>
      </c>
    </row>
    <row r="11639" spans="1:7">
      <c r="A11639" s="2">
        <v>44104</v>
      </c>
      <c r="B11639" s="2">
        <f t="shared" si="362"/>
        <v>44104</v>
      </c>
      <c r="C11639" s="3">
        <f t="shared" si="363"/>
        <v>0</v>
      </c>
      <c r="D11639" t="s">
        <v>34</v>
      </c>
      <c r="E11639">
        <v>20</v>
      </c>
      <c r="F11639">
        <v>60957</v>
      </c>
      <c r="G11639">
        <v>678</v>
      </c>
    </row>
    <row r="11640" spans="1:7">
      <c r="A11640" s="2">
        <v>44104</v>
      </c>
      <c r="B11640" s="2">
        <f t="shared" si="362"/>
        <v>44104</v>
      </c>
      <c r="C11640" s="3">
        <f t="shared" si="363"/>
        <v>0</v>
      </c>
      <c r="D11640" t="s">
        <v>28</v>
      </c>
      <c r="E11640">
        <v>21</v>
      </c>
      <c r="F11640">
        <v>72830</v>
      </c>
      <c r="G11640">
        <v>1208</v>
      </c>
    </row>
    <row r="11641" spans="1:7">
      <c r="A11641" s="2">
        <v>44104</v>
      </c>
      <c r="B11641" s="2">
        <f t="shared" si="362"/>
        <v>44104</v>
      </c>
      <c r="C11641" s="3">
        <f t="shared" si="363"/>
        <v>0</v>
      </c>
      <c r="D11641" t="s">
        <v>40</v>
      </c>
      <c r="E11641">
        <v>22</v>
      </c>
      <c r="F11641">
        <v>167458</v>
      </c>
      <c r="G11641">
        <v>5511</v>
      </c>
    </row>
    <row r="11642" spans="1:7">
      <c r="A11642" s="2">
        <v>44104</v>
      </c>
      <c r="B11642" s="2">
        <f t="shared" si="362"/>
        <v>44104</v>
      </c>
      <c r="C11642" s="3">
        <f t="shared" si="363"/>
        <v>0</v>
      </c>
      <c r="D11642" t="s">
        <v>51</v>
      </c>
      <c r="E11642">
        <v>23</v>
      </c>
      <c r="F11642">
        <v>5391</v>
      </c>
      <c r="G11642">
        <v>141</v>
      </c>
    </row>
    <row r="11643" spans="1:7">
      <c r="A11643" s="2">
        <v>44104</v>
      </c>
      <c r="B11643" s="2">
        <f t="shared" si="362"/>
        <v>44104</v>
      </c>
      <c r="C11643" s="3">
        <f t="shared" si="363"/>
        <v>0</v>
      </c>
      <c r="D11643" t="s">
        <v>23</v>
      </c>
      <c r="E11643">
        <v>24</v>
      </c>
      <c r="F11643">
        <v>125217</v>
      </c>
      <c r="G11643">
        <v>3949</v>
      </c>
    </row>
    <row r="11644" spans="1:7">
      <c r="A11644" s="2">
        <v>44104</v>
      </c>
      <c r="B11644" s="2">
        <f t="shared" si="362"/>
        <v>44104</v>
      </c>
      <c r="C11644" s="3">
        <f t="shared" si="363"/>
        <v>0</v>
      </c>
      <c r="D11644" t="s">
        <v>9</v>
      </c>
      <c r="E11644">
        <v>25</v>
      </c>
      <c r="F11644">
        <v>132116</v>
      </c>
      <c r="G11644">
        <v>9456</v>
      </c>
    </row>
    <row r="11645" spans="1:7">
      <c r="A11645" s="2">
        <v>44104</v>
      </c>
      <c r="B11645" s="2">
        <f t="shared" si="362"/>
        <v>44104</v>
      </c>
      <c r="C11645" s="3">
        <f t="shared" si="363"/>
        <v>0</v>
      </c>
      <c r="D11645" t="s">
        <v>42</v>
      </c>
      <c r="E11645">
        <v>26</v>
      </c>
      <c r="F11645">
        <v>138074</v>
      </c>
      <c r="G11645">
        <v>7084</v>
      </c>
    </row>
    <row r="11646" spans="1:7">
      <c r="A11646" s="2">
        <v>44104</v>
      </c>
      <c r="B11646" s="2">
        <f t="shared" si="362"/>
        <v>44104</v>
      </c>
      <c r="C11646" s="3">
        <f t="shared" si="363"/>
        <v>0</v>
      </c>
      <c r="D11646" t="s">
        <v>29</v>
      </c>
      <c r="E11646">
        <v>27</v>
      </c>
      <c r="F11646">
        <v>99187</v>
      </c>
      <c r="G11646">
        <v>2089</v>
      </c>
    </row>
    <row r="11647" spans="1:7">
      <c r="A11647" s="2">
        <v>44104</v>
      </c>
      <c r="B11647" s="2">
        <f t="shared" si="362"/>
        <v>44104</v>
      </c>
      <c r="C11647" s="3">
        <f t="shared" si="363"/>
        <v>0</v>
      </c>
      <c r="D11647" t="s">
        <v>46</v>
      </c>
      <c r="E11647">
        <v>28</v>
      </c>
      <c r="F11647">
        <v>98190</v>
      </c>
      <c r="G11647">
        <v>2969</v>
      </c>
    </row>
    <row r="11648" spans="1:7">
      <c r="A11648" s="2">
        <v>44104</v>
      </c>
      <c r="B11648" s="2">
        <f t="shared" si="362"/>
        <v>44104</v>
      </c>
      <c r="C11648" s="3">
        <f t="shared" si="363"/>
        <v>0</v>
      </c>
      <c r="D11648" t="s">
        <v>35</v>
      </c>
      <c r="E11648">
        <v>29</v>
      </c>
      <c r="F11648">
        <v>130065</v>
      </c>
      <c r="G11648">
        <v>2157</v>
      </c>
    </row>
    <row r="11649" spans="1:7">
      <c r="A11649" s="2">
        <v>44104</v>
      </c>
      <c r="B11649" s="2">
        <f t="shared" si="362"/>
        <v>44104</v>
      </c>
      <c r="C11649" s="3">
        <f t="shared" si="363"/>
        <v>0</v>
      </c>
      <c r="D11649" t="s">
        <v>54</v>
      </c>
      <c r="E11649">
        <v>30</v>
      </c>
      <c r="F11649">
        <v>13179</v>
      </c>
      <c r="G11649">
        <v>180</v>
      </c>
    </row>
    <row r="11650" spans="1:7">
      <c r="A11650" s="2">
        <v>44104</v>
      </c>
      <c r="B11650" s="2">
        <f t="shared" si="362"/>
        <v>44104</v>
      </c>
      <c r="C11650" s="3">
        <f t="shared" si="363"/>
        <v>0</v>
      </c>
      <c r="D11650" t="s">
        <v>12</v>
      </c>
      <c r="E11650">
        <v>31</v>
      </c>
      <c r="F11650">
        <v>45564</v>
      </c>
      <c r="G11650">
        <v>493</v>
      </c>
    </row>
    <row r="11651" spans="1:7">
      <c r="A11651" s="2">
        <v>44104</v>
      </c>
      <c r="B11651" s="2">
        <f t="shared" si="362"/>
        <v>44104</v>
      </c>
      <c r="C11651" s="3">
        <f t="shared" si="363"/>
        <v>0</v>
      </c>
      <c r="D11651" t="s">
        <v>24</v>
      </c>
      <c r="E11651">
        <v>32</v>
      </c>
      <c r="F11651">
        <v>80084</v>
      </c>
      <c r="G11651">
        <v>1600</v>
      </c>
    </row>
    <row r="11652" spans="1:7">
      <c r="A11652" s="2">
        <v>44104</v>
      </c>
      <c r="B11652" s="2">
        <f t="shared" ref="B11652:B11715" si="364">EOMONTH(A11652,0)</f>
        <v>44104</v>
      </c>
      <c r="C11652" s="3">
        <f t="shared" ref="C11652:C11715" si="365">IF(A11652=B11652,0,1)</f>
        <v>0</v>
      </c>
      <c r="D11652" t="s">
        <v>19</v>
      </c>
      <c r="E11652">
        <v>33</v>
      </c>
      <c r="F11652">
        <v>8266</v>
      </c>
      <c r="G11652">
        <v>439</v>
      </c>
    </row>
    <row r="11653" spans="1:7">
      <c r="A11653" s="2">
        <v>44104</v>
      </c>
      <c r="B11653" s="2">
        <f t="shared" si="364"/>
        <v>44104</v>
      </c>
      <c r="C11653" s="3">
        <f t="shared" si="365"/>
        <v>0</v>
      </c>
      <c r="D11653" t="s">
        <v>21</v>
      </c>
      <c r="E11653">
        <v>34</v>
      </c>
      <c r="F11653">
        <v>207062</v>
      </c>
      <c r="G11653">
        <v>16122</v>
      </c>
    </row>
    <row r="11654" spans="1:7">
      <c r="A11654" s="2">
        <v>44104</v>
      </c>
      <c r="B11654" s="2">
        <f t="shared" si="364"/>
        <v>44104</v>
      </c>
      <c r="C11654" s="3">
        <f t="shared" si="365"/>
        <v>0</v>
      </c>
      <c r="D11654" t="s">
        <v>47</v>
      </c>
      <c r="E11654">
        <v>35</v>
      </c>
      <c r="F11654">
        <v>29435</v>
      </c>
      <c r="G11654">
        <v>877</v>
      </c>
    </row>
    <row r="11655" spans="1:7">
      <c r="A11655" s="2">
        <v>44104</v>
      </c>
      <c r="B11655" s="2">
        <f t="shared" si="364"/>
        <v>44104</v>
      </c>
      <c r="C11655" s="3">
        <f t="shared" si="365"/>
        <v>0</v>
      </c>
      <c r="D11655" t="s">
        <v>16</v>
      </c>
      <c r="E11655">
        <v>36</v>
      </c>
      <c r="F11655">
        <v>463369</v>
      </c>
      <c r="G11655">
        <v>32757</v>
      </c>
    </row>
    <row r="11656" spans="1:7">
      <c r="A11656" s="2">
        <v>44104</v>
      </c>
      <c r="B11656" s="2">
        <f t="shared" si="364"/>
        <v>44104</v>
      </c>
      <c r="C11656" s="3">
        <f t="shared" si="365"/>
        <v>0</v>
      </c>
      <c r="D11656" t="s">
        <v>20</v>
      </c>
      <c r="E11656">
        <v>37</v>
      </c>
      <c r="F11656">
        <v>211004</v>
      </c>
      <c r="G11656">
        <v>3565</v>
      </c>
    </row>
    <row r="11657" spans="1:7">
      <c r="A11657" s="2">
        <v>44104</v>
      </c>
      <c r="B11657" s="2">
        <f t="shared" si="364"/>
        <v>44104</v>
      </c>
      <c r="C11657" s="3">
        <f t="shared" si="365"/>
        <v>0</v>
      </c>
      <c r="D11657" t="s">
        <v>48</v>
      </c>
      <c r="E11657">
        <v>38</v>
      </c>
      <c r="F11657">
        <v>21849</v>
      </c>
      <c r="G11657">
        <v>250</v>
      </c>
    </row>
    <row r="11658" spans="1:7">
      <c r="A11658" s="2">
        <v>44104</v>
      </c>
      <c r="B11658" s="2">
        <f t="shared" si="364"/>
        <v>44104</v>
      </c>
      <c r="C11658" s="3">
        <f t="shared" si="365"/>
        <v>0</v>
      </c>
      <c r="D11658" t="s">
        <v>59</v>
      </c>
      <c r="E11658">
        <v>69</v>
      </c>
      <c r="F11658">
        <v>70</v>
      </c>
      <c r="G11658">
        <v>2</v>
      </c>
    </row>
    <row r="11659" spans="1:7">
      <c r="A11659" s="2">
        <v>44104</v>
      </c>
      <c r="B11659" s="2">
        <f t="shared" si="364"/>
        <v>44104</v>
      </c>
      <c r="C11659" s="3">
        <f t="shared" si="365"/>
        <v>0</v>
      </c>
      <c r="D11659" t="s">
        <v>41</v>
      </c>
      <c r="E11659">
        <v>39</v>
      </c>
      <c r="F11659">
        <v>153987</v>
      </c>
      <c r="G11659">
        <v>4804</v>
      </c>
    </row>
    <row r="11660" spans="1:7">
      <c r="A11660" s="2">
        <v>44104</v>
      </c>
      <c r="B11660" s="2">
        <f t="shared" si="364"/>
        <v>44104</v>
      </c>
      <c r="C11660" s="3">
        <f t="shared" si="365"/>
        <v>0</v>
      </c>
      <c r="D11660" t="s">
        <v>30</v>
      </c>
      <c r="E11660">
        <v>40</v>
      </c>
      <c r="F11660">
        <v>87199</v>
      </c>
      <c r="G11660">
        <v>1031</v>
      </c>
    </row>
    <row r="11661" spans="1:7">
      <c r="A11661" s="2">
        <v>44104</v>
      </c>
      <c r="B11661" s="2">
        <f t="shared" si="364"/>
        <v>44104</v>
      </c>
      <c r="C11661" s="3">
        <f t="shared" si="365"/>
        <v>0</v>
      </c>
      <c r="D11661" t="s">
        <v>14</v>
      </c>
      <c r="E11661">
        <v>41</v>
      </c>
      <c r="F11661">
        <v>33554</v>
      </c>
      <c r="G11661">
        <v>560</v>
      </c>
    </row>
    <row r="11662" spans="1:7">
      <c r="A11662" s="2">
        <v>44104</v>
      </c>
      <c r="B11662" s="2">
        <f t="shared" si="364"/>
        <v>44104</v>
      </c>
      <c r="C11662" s="3">
        <f t="shared" si="365"/>
        <v>0</v>
      </c>
      <c r="D11662" t="s">
        <v>31</v>
      </c>
      <c r="E11662">
        <v>42</v>
      </c>
      <c r="F11662">
        <v>164135</v>
      </c>
      <c r="G11662">
        <v>8216</v>
      </c>
    </row>
    <row r="11663" spans="1:7">
      <c r="A11663" s="2">
        <v>44104</v>
      </c>
      <c r="B11663" s="2">
        <f t="shared" si="364"/>
        <v>44104</v>
      </c>
      <c r="C11663" s="3">
        <f t="shared" si="365"/>
        <v>0</v>
      </c>
      <c r="D11663" t="s">
        <v>55</v>
      </c>
      <c r="E11663">
        <v>72</v>
      </c>
      <c r="F11663">
        <v>48755</v>
      </c>
      <c r="G11663">
        <v>661</v>
      </c>
    </row>
    <row r="11664" spans="1:7">
      <c r="A11664" s="2">
        <v>44104</v>
      </c>
      <c r="B11664" s="2">
        <f t="shared" si="364"/>
        <v>44104</v>
      </c>
      <c r="C11664" s="3">
        <f t="shared" si="365"/>
        <v>0</v>
      </c>
      <c r="D11664" t="s">
        <v>17</v>
      </c>
      <c r="E11664">
        <v>44</v>
      </c>
      <c r="F11664">
        <v>24748</v>
      </c>
      <c r="G11664">
        <v>1114</v>
      </c>
    </row>
    <row r="11665" spans="1:7">
      <c r="A11665" s="2">
        <v>44104</v>
      </c>
      <c r="B11665" s="2">
        <f t="shared" si="364"/>
        <v>44104</v>
      </c>
      <c r="C11665" s="3">
        <f t="shared" si="365"/>
        <v>0</v>
      </c>
      <c r="D11665" t="s">
        <v>32</v>
      </c>
      <c r="E11665">
        <v>45</v>
      </c>
      <c r="F11665">
        <v>147942</v>
      </c>
      <c r="G11665">
        <v>3378</v>
      </c>
    </row>
    <row r="11666" spans="1:7">
      <c r="A11666" s="2">
        <v>44104</v>
      </c>
      <c r="B11666" s="2">
        <f t="shared" si="364"/>
        <v>44104</v>
      </c>
      <c r="C11666" s="3">
        <f t="shared" si="365"/>
        <v>0</v>
      </c>
      <c r="D11666" t="s">
        <v>43</v>
      </c>
      <c r="E11666">
        <v>46</v>
      </c>
      <c r="F11666">
        <v>22389</v>
      </c>
      <c r="G11666">
        <v>223</v>
      </c>
    </row>
    <row r="11667" spans="1:7">
      <c r="A11667" s="2">
        <v>44104</v>
      </c>
      <c r="B11667" s="2">
        <f t="shared" si="364"/>
        <v>44104</v>
      </c>
      <c r="C11667" s="3">
        <f t="shared" si="365"/>
        <v>0</v>
      </c>
      <c r="D11667" t="s">
        <v>25</v>
      </c>
      <c r="E11667">
        <v>47</v>
      </c>
      <c r="F11667">
        <v>193357</v>
      </c>
      <c r="G11667">
        <v>2429</v>
      </c>
    </row>
    <row r="11668" spans="1:7">
      <c r="A11668" s="2">
        <v>44104</v>
      </c>
      <c r="B11668" s="2">
        <f t="shared" si="364"/>
        <v>44104</v>
      </c>
      <c r="C11668" s="3">
        <f t="shared" si="365"/>
        <v>0</v>
      </c>
      <c r="D11668" t="s">
        <v>11</v>
      </c>
      <c r="E11668">
        <v>48</v>
      </c>
      <c r="F11668">
        <v>784027</v>
      </c>
      <c r="G11668">
        <v>16102</v>
      </c>
    </row>
    <row r="11669" spans="1:7">
      <c r="A11669" s="2">
        <v>44104</v>
      </c>
      <c r="B11669" s="2">
        <f t="shared" si="364"/>
        <v>44104</v>
      </c>
      <c r="C11669" s="3">
        <f t="shared" si="365"/>
        <v>0</v>
      </c>
      <c r="D11669" t="s">
        <v>13</v>
      </c>
      <c r="E11669">
        <v>49</v>
      </c>
      <c r="F11669">
        <v>73053</v>
      </c>
      <c r="G11669">
        <v>460</v>
      </c>
    </row>
    <row r="11670" spans="1:7">
      <c r="A11670" s="2">
        <v>44104</v>
      </c>
      <c r="B11670" s="2">
        <f t="shared" si="364"/>
        <v>44104</v>
      </c>
      <c r="C11670" s="3">
        <f t="shared" si="365"/>
        <v>0</v>
      </c>
      <c r="D11670" t="s">
        <v>36</v>
      </c>
      <c r="E11670">
        <v>50</v>
      </c>
      <c r="F11670">
        <v>1752</v>
      </c>
      <c r="G11670">
        <v>58</v>
      </c>
    </row>
    <row r="11671" spans="1:7">
      <c r="A11671" s="2">
        <v>44104</v>
      </c>
      <c r="B11671" s="2">
        <f t="shared" si="364"/>
        <v>44104</v>
      </c>
      <c r="C11671" s="3">
        <f t="shared" si="365"/>
        <v>0</v>
      </c>
      <c r="D11671" t="s">
        <v>56</v>
      </c>
      <c r="E11671">
        <v>78</v>
      </c>
      <c r="F11671">
        <v>1318</v>
      </c>
      <c r="G11671">
        <v>20</v>
      </c>
    </row>
    <row r="11672" spans="1:7">
      <c r="A11672" s="2">
        <v>44104</v>
      </c>
      <c r="B11672" s="2">
        <f t="shared" si="364"/>
        <v>44104</v>
      </c>
      <c r="C11672" s="3">
        <f t="shared" si="365"/>
        <v>0</v>
      </c>
      <c r="D11672" t="s">
        <v>37</v>
      </c>
      <c r="E11672">
        <v>51</v>
      </c>
      <c r="F11672">
        <v>148271</v>
      </c>
      <c r="G11672">
        <v>3208</v>
      </c>
    </row>
    <row r="11673" spans="1:7">
      <c r="A11673" s="2">
        <v>44104</v>
      </c>
      <c r="B11673" s="2">
        <f t="shared" si="364"/>
        <v>44104</v>
      </c>
      <c r="C11673" s="3">
        <f t="shared" si="365"/>
        <v>0</v>
      </c>
      <c r="D11673" t="s">
        <v>5</v>
      </c>
      <c r="E11673">
        <v>53</v>
      </c>
      <c r="F11673">
        <v>91560</v>
      </c>
      <c r="G11673">
        <v>2222</v>
      </c>
    </row>
    <row r="11674" spans="1:7">
      <c r="A11674" s="2">
        <v>44104</v>
      </c>
      <c r="B11674" s="2">
        <f t="shared" si="364"/>
        <v>44104</v>
      </c>
      <c r="C11674" s="3">
        <f t="shared" si="365"/>
        <v>0</v>
      </c>
      <c r="D11674" t="s">
        <v>58</v>
      </c>
      <c r="E11674">
        <v>54</v>
      </c>
      <c r="F11674">
        <v>15848</v>
      </c>
      <c r="G11674">
        <v>350</v>
      </c>
    </row>
    <row r="11675" spans="1:7">
      <c r="A11675" s="2">
        <v>44104</v>
      </c>
      <c r="B11675" s="2">
        <f t="shared" si="364"/>
        <v>44104</v>
      </c>
      <c r="C11675" s="3">
        <f t="shared" si="365"/>
        <v>0</v>
      </c>
      <c r="D11675" t="s">
        <v>10</v>
      </c>
      <c r="E11675">
        <v>55</v>
      </c>
      <c r="F11675">
        <v>129172</v>
      </c>
      <c r="G11675">
        <v>1338</v>
      </c>
    </row>
    <row r="11676" spans="1:7">
      <c r="A11676" s="2">
        <v>44104</v>
      </c>
      <c r="B11676" s="2">
        <f t="shared" si="364"/>
        <v>44104</v>
      </c>
      <c r="C11676" s="3">
        <f t="shared" si="365"/>
        <v>0</v>
      </c>
      <c r="D11676" t="s">
        <v>49</v>
      </c>
      <c r="E11676">
        <v>56</v>
      </c>
      <c r="F11676">
        <v>5948</v>
      </c>
      <c r="G11676">
        <v>50</v>
      </c>
    </row>
    <row r="11677" spans="1:7">
      <c r="A11677" s="2">
        <v>44105</v>
      </c>
      <c r="B11677" s="2">
        <f t="shared" si="364"/>
        <v>44135</v>
      </c>
      <c r="C11677" s="3">
        <f t="shared" si="365"/>
        <v>1</v>
      </c>
      <c r="D11677" t="s">
        <v>52</v>
      </c>
      <c r="E11677">
        <v>1</v>
      </c>
      <c r="F11677">
        <v>155744</v>
      </c>
      <c r="G11677">
        <v>2548</v>
      </c>
    </row>
    <row r="11678" spans="1:7">
      <c r="A11678" s="2">
        <v>44105</v>
      </c>
      <c r="B11678" s="2">
        <f t="shared" si="364"/>
        <v>44135</v>
      </c>
      <c r="C11678" s="3">
        <f t="shared" si="365"/>
        <v>1</v>
      </c>
      <c r="D11678" t="s">
        <v>50</v>
      </c>
      <c r="E11678">
        <v>2</v>
      </c>
      <c r="F11678">
        <v>8838</v>
      </c>
      <c r="G11678">
        <v>53</v>
      </c>
    </row>
    <row r="11679" spans="1:7">
      <c r="A11679" s="2">
        <v>44105</v>
      </c>
      <c r="B11679" s="2">
        <f t="shared" si="364"/>
        <v>44135</v>
      </c>
      <c r="C11679" s="3">
        <f t="shared" si="365"/>
        <v>1</v>
      </c>
      <c r="D11679" t="s">
        <v>8</v>
      </c>
      <c r="E11679">
        <v>4</v>
      </c>
      <c r="F11679">
        <v>219214</v>
      </c>
      <c r="G11679">
        <v>5674</v>
      </c>
    </row>
    <row r="11680" spans="1:7">
      <c r="A11680" s="2">
        <v>44105</v>
      </c>
      <c r="B11680" s="2">
        <f t="shared" si="364"/>
        <v>44135</v>
      </c>
      <c r="C11680" s="3">
        <f t="shared" si="365"/>
        <v>1</v>
      </c>
      <c r="D11680" t="s">
        <v>44</v>
      </c>
      <c r="E11680">
        <v>5</v>
      </c>
      <c r="F11680">
        <v>84821</v>
      </c>
      <c r="G11680">
        <v>1384</v>
      </c>
    </row>
    <row r="11681" spans="1:7">
      <c r="A11681" s="2">
        <v>44105</v>
      </c>
      <c r="B11681" s="2">
        <f t="shared" si="364"/>
        <v>44135</v>
      </c>
      <c r="C11681" s="3">
        <f t="shared" si="365"/>
        <v>1</v>
      </c>
      <c r="D11681" t="s">
        <v>7</v>
      </c>
      <c r="E11681">
        <v>6</v>
      </c>
      <c r="F11681">
        <v>824306</v>
      </c>
      <c r="G11681">
        <v>15989</v>
      </c>
    </row>
    <row r="11682" spans="1:7">
      <c r="A11682" s="2">
        <v>44105</v>
      </c>
      <c r="B11682" s="2">
        <f t="shared" si="364"/>
        <v>44135</v>
      </c>
      <c r="C11682" s="3">
        <f t="shared" si="365"/>
        <v>1</v>
      </c>
      <c r="D11682" t="s">
        <v>22</v>
      </c>
      <c r="E11682">
        <v>8</v>
      </c>
      <c r="F11682">
        <v>71723</v>
      </c>
      <c r="G11682">
        <v>2064</v>
      </c>
    </row>
    <row r="11683" spans="1:7">
      <c r="A11683" s="2">
        <v>44105</v>
      </c>
      <c r="B11683" s="2">
        <f t="shared" si="364"/>
        <v>44135</v>
      </c>
      <c r="C11683" s="3">
        <f t="shared" si="365"/>
        <v>1</v>
      </c>
      <c r="D11683" t="s">
        <v>38</v>
      </c>
      <c r="E11683">
        <v>9</v>
      </c>
      <c r="F11683">
        <v>57742</v>
      </c>
      <c r="G11683">
        <v>4511</v>
      </c>
    </row>
    <row r="11684" spans="1:7">
      <c r="A11684" s="2">
        <v>44105</v>
      </c>
      <c r="B11684" s="2">
        <f t="shared" si="364"/>
        <v>44135</v>
      </c>
      <c r="C11684" s="3">
        <f t="shared" si="365"/>
        <v>1</v>
      </c>
      <c r="D11684" t="s">
        <v>45</v>
      </c>
      <c r="E11684">
        <v>10</v>
      </c>
      <c r="F11684">
        <v>20787</v>
      </c>
      <c r="G11684">
        <v>636</v>
      </c>
    </row>
    <row r="11685" spans="1:7">
      <c r="A11685" s="2">
        <v>44105</v>
      </c>
      <c r="B11685" s="2">
        <f t="shared" si="364"/>
        <v>44135</v>
      </c>
      <c r="C11685" s="3">
        <f t="shared" si="365"/>
        <v>1</v>
      </c>
      <c r="D11685" t="s">
        <v>33</v>
      </c>
      <c r="E11685">
        <v>11</v>
      </c>
      <c r="F11685">
        <v>15358</v>
      </c>
      <c r="G11685">
        <v>628</v>
      </c>
    </row>
    <row r="11686" spans="1:7">
      <c r="A11686" s="2">
        <v>44105</v>
      </c>
      <c r="B11686" s="2">
        <f t="shared" si="364"/>
        <v>44135</v>
      </c>
      <c r="C11686" s="3">
        <f t="shared" si="365"/>
        <v>1</v>
      </c>
      <c r="D11686" t="s">
        <v>15</v>
      </c>
      <c r="E11686">
        <v>12</v>
      </c>
      <c r="F11686">
        <v>709136</v>
      </c>
      <c r="G11686">
        <v>14443</v>
      </c>
    </row>
    <row r="11687" spans="1:7">
      <c r="A11687" s="2">
        <v>44105</v>
      </c>
      <c r="B11687" s="2">
        <f t="shared" si="364"/>
        <v>44135</v>
      </c>
      <c r="C11687" s="3">
        <f t="shared" si="365"/>
        <v>1</v>
      </c>
      <c r="D11687" t="s">
        <v>18</v>
      </c>
      <c r="E11687">
        <v>13</v>
      </c>
      <c r="F11687">
        <v>303010</v>
      </c>
      <c r="G11687">
        <v>6903</v>
      </c>
    </row>
    <row r="11688" spans="1:7">
      <c r="A11688" s="2">
        <v>44105</v>
      </c>
      <c r="B11688" s="2">
        <f t="shared" si="364"/>
        <v>44135</v>
      </c>
      <c r="C11688" s="3">
        <f t="shared" si="365"/>
        <v>1</v>
      </c>
      <c r="D11688" t="s">
        <v>57</v>
      </c>
      <c r="E11688">
        <v>66</v>
      </c>
      <c r="F11688">
        <v>3519</v>
      </c>
      <c r="G11688">
        <v>50</v>
      </c>
    </row>
    <row r="11689" spans="1:7">
      <c r="A11689" s="2">
        <v>44105</v>
      </c>
      <c r="B11689" s="2">
        <f t="shared" si="364"/>
        <v>44135</v>
      </c>
      <c r="C11689" s="3">
        <f t="shared" si="365"/>
        <v>1</v>
      </c>
      <c r="D11689" t="s">
        <v>26</v>
      </c>
      <c r="E11689">
        <v>15</v>
      </c>
      <c r="F11689">
        <v>12660</v>
      </c>
      <c r="G11689">
        <v>138</v>
      </c>
    </row>
    <row r="11690" spans="1:7">
      <c r="A11690" s="2">
        <v>44105</v>
      </c>
      <c r="B11690" s="2">
        <f t="shared" si="364"/>
        <v>44135</v>
      </c>
      <c r="C11690" s="3">
        <f t="shared" si="365"/>
        <v>1</v>
      </c>
      <c r="D11690" t="s">
        <v>53</v>
      </c>
      <c r="E11690">
        <v>16</v>
      </c>
      <c r="F11690">
        <v>42915</v>
      </c>
      <c r="G11690">
        <v>473</v>
      </c>
    </row>
    <row r="11691" spans="1:7">
      <c r="A11691" s="2">
        <v>44105</v>
      </c>
      <c r="B11691" s="2">
        <f t="shared" si="364"/>
        <v>44135</v>
      </c>
      <c r="C11691" s="3">
        <f t="shared" si="365"/>
        <v>1</v>
      </c>
      <c r="D11691" t="s">
        <v>6</v>
      </c>
      <c r="E11691">
        <v>17</v>
      </c>
      <c r="F11691">
        <v>299111</v>
      </c>
      <c r="G11691">
        <v>8956</v>
      </c>
    </row>
    <row r="11692" spans="1:7">
      <c r="A11692" s="2">
        <v>44105</v>
      </c>
      <c r="B11692" s="2">
        <f t="shared" si="364"/>
        <v>44135</v>
      </c>
      <c r="C11692" s="3">
        <f t="shared" si="365"/>
        <v>1</v>
      </c>
      <c r="D11692" t="s">
        <v>27</v>
      </c>
      <c r="E11692">
        <v>18</v>
      </c>
      <c r="F11692">
        <v>123459</v>
      </c>
      <c r="G11692">
        <v>3645</v>
      </c>
    </row>
    <row r="11693" spans="1:7">
      <c r="A11693" s="2">
        <v>44105</v>
      </c>
      <c r="B11693" s="2">
        <f t="shared" si="364"/>
        <v>44135</v>
      </c>
      <c r="C11693" s="3">
        <f t="shared" si="365"/>
        <v>1</v>
      </c>
      <c r="D11693" t="s">
        <v>39</v>
      </c>
      <c r="E11693">
        <v>19</v>
      </c>
      <c r="F11693">
        <v>90483</v>
      </c>
      <c r="G11693">
        <v>1366</v>
      </c>
    </row>
    <row r="11694" spans="1:7">
      <c r="A11694" s="2">
        <v>44105</v>
      </c>
      <c r="B11694" s="2">
        <f t="shared" si="364"/>
        <v>44135</v>
      </c>
      <c r="C11694" s="3">
        <f t="shared" si="365"/>
        <v>1</v>
      </c>
      <c r="D11694" t="s">
        <v>34</v>
      </c>
      <c r="E11694">
        <v>20</v>
      </c>
      <c r="F11694">
        <v>61103</v>
      </c>
      <c r="G11694">
        <v>678</v>
      </c>
    </row>
    <row r="11695" spans="1:7">
      <c r="A11695" s="2">
        <v>44105</v>
      </c>
      <c r="B11695" s="2">
        <f t="shared" si="364"/>
        <v>44135</v>
      </c>
      <c r="C11695" s="3">
        <f t="shared" si="365"/>
        <v>1</v>
      </c>
      <c r="D11695" t="s">
        <v>28</v>
      </c>
      <c r="E11695">
        <v>21</v>
      </c>
      <c r="F11695">
        <v>73619</v>
      </c>
      <c r="G11695">
        <v>1225</v>
      </c>
    </row>
    <row r="11696" spans="1:7">
      <c r="A11696" s="2">
        <v>44105</v>
      </c>
      <c r="B11696" s="2">
        <f t="shared" si="364"/>
        <v>44135</v>
      </c>
      <c r="C11696" s="3">
        <f t="shared" si="365"/>
        <v>1</v>
      </c>
      <c r="D11696" t="s">
        <v>40</v>
      </c>
      <c r="E11696">
        <v>22</v>
      </c>
      <c r="F11696">
        <v>168009</v>
      </c>
      <c r="G11696">
        <v>5519</v>
      </c>
    </row>
    <row r="11697" spans="1:7">
      <c r="A11697" s="2">
        <v>44105</v>
      </c>
      <c r="B11697" s="2">
        <f t="shared" si="364"/>
        <v>44135</v>
      </c>
      <c r="C11697" s="3">
        <f t="shared" si="365"/>
        <v>1</v>
      </c>
      <c r="D11697" t="s">
        <v>51</v>
      </c>
      <c r="E11697">
        <v>23</v>
      </c>
      <c r="F11697">
        <v>5431</v>
      </c>
      <c r="G11697">
        <v>142</v>
      </c>
    </row>
    <row r="11698" spans="1:7">
      <c r="A11698" s="2">
        <v>44105</v>
      </c>
      <c r="B11698" s="2">
        <f t="shared" si="364"/>
        <v>44135</v>
      </c>
      <c r="C11698" s="3">
        <f t="shared" si="365"/>
        <v>1</v>
      </c>
      <c r="D11698" t="s">
        <v>23</v>
      </c>
      <c r="E11698">
        <v>24</v>
      </c>
      <c r="F11698">
        <v>125997</v>
      </c>
      <c r="G11698">
        <v>3949</v>
      </c>
    </row>
    <row r="11699" spans="1:7">
      <c r="A11699" s="2">
        <v>44105</v>
      </c>
      <c r="B11699" s="2">
        <f t="shared" si="364"/>
        <v>44135</v>
      </c>
      <c r="C11699" s="3">
        <f t="shared" si="365"/>
        <v>1</v>
      </c>
      <c r="D11699" t="s">
        <v>9</v>
      </c>
      <c r="E11699">
        <v>25</v>
      </c>
      <c r="F11699">
        <v>132870</v>
      </c>
      <c r="G11699">
        <v>9480</v>
      </c>
    </row>
    <row r="11700" spans="1:7">
      <c r="A11700" s="2">
        <v>44105</v>
      </c>
      <c r="B11700" s="2">
        <f t="shared" si="364"/>
        <v>44135</v>
      </c>
      <c r="C11700" s="3">
        <f t="shared" si="365"/>
        <v>1</v>
      </c>
      <c r="D11700" t="s">
        <v>42</v>
      </c>
      <c r="E11700">
        <v>26</v>
      </c>
      <c r="F11700">
        <v>139064</v>
      </c>
      <c r="G11700">
        <v>7103</v>
      </c>
    </row>
    <row r="11701" spans="1:7">
      <c r="A11701" s="2">
        <v>44105</v>
      </c>
      <c r="B11701" s="2">
        <f t="shared" si="364"/>
        <v>44135</v>
      </c>
      <c r="C11701" s="3">
        <f t="shared" si="365"/>
        <v>1</v>
      </c>
      <c r="D11701" t="s">
        <v>29</v>
      </c>
      <c r="E11701">
        <v>27</v>
      </c>
      <c r="F11701">
        <v>100253</v>
      </c>
      <c r="G11701">
        <v>2102</v>
      </c>
    </row>
    <row r="11702" spans="1:7">
      <c r="A11702" s="2">
        <v>44105</v>
      </c>
      <c r="B11702" s="2">
        <f t="shared" si="364"/>
        <v>44135</v>
      </c>
      <c r="C11702" s="3">
        <f t="shared" si="365"/>
        <v>1</v>
      </c>
      <c r="D11702" t="s">
        <v>46</v>
      </c>
      <c r="E11702">
        <v>28</v>
      </c>
      <c r="F11702">
        <v>98886</v>
      </c>
      <c r="G11702">
        <v>2979</v>
      </c>
    </row>
    <row r="11703" spans="1:7">
      <c r="A11703" s="2">
        <v>44105</v>
      </c>
      <c r="B11703" s="2">
        <f t="shared" si="364"/>
        <v>44135</v>
      </c>
      <c r="C11703" s="3">
        <f t="shared" si="365"/>
        <v>1</v>
      </c>
      <c r="D11703" t="s">
        <v>35</v>
      </c>
      <c r="E11703">
        <v>29</v>
      </c>
      <c r="F11703">
        <v>131778</v>
      </c>
      <c r="G11703">
        <v>2184</v>
      </c>
    </row>
    <row r="11704" spans="1:7">
      <c r="A11704" s="2">
        <v>44105</v>
      </c>
      <c r="B11704" s="2">
        <f t="shared" si="364"/>
        <v>44135</v>
      </c>
      <c r="C11704" s="3">
        <f t="shared" si="365"/>
        <v>1</v>
      </c>
      <c r="D11704" t="s">
        <v>54</v>
      </c>
      <c r="E11704">
        <v>30</v>
      </c>
      <c r="F11704">
        <v>13626</v>
      </c>
      <c r="G11704">
        <v>181</v>
      </c>
    </row>
    <row r="11705" spans="1:7">
      <c r="A11705" s="2">
        <v>44105</v>
      </c>
      <c r="B11705" s="2">
        <f t="shared" si="364"/>
        <v>44135</v>
      </c>
      <c r="C11705" s="3">
        <f t="shared" si="365"/>
        <v>1</v>
      </c>
      <c r="D11705" t="s">
        <v>12</v>
      </c>
      <c r="E11705">
        <v>31</v>
      </c>
      <c r="F11705">
        <v>46185</v>
      </c>
      <c r="G11705">
        <v>497</v>
      </c>
    </row>
    <row r="11706" spans="1:7">
      <c r="A11706" s="2">
        <v>44105</v>
      </c>
      <c r="B11706" s="2">
        <f t="shared" si="364"/>
        <v>44135</v>
      </c>
      <c r="C11706" s="3">
        <f t="shared" si="365"/>
        <v>1</v>
      </c>
      <c r="D11706" t="s">
        <v>24</v>
      </c>
      <c r="E11706">
        <v>32</v>
      </c>
      <c r="F11706">
        <v>80507</v>
      </c>
      <c r="G11706">
        <v>1603</v>
      </c>
    </row>
    <row r="11707" spans="1:7">
      <c r="A11707" s="2">
        <v>44105</v>
      </c>
      <c r="B11707" s="2">
        <f t="shared" si="364"/>
        <v>44135</v>
      </c>
      <c r="C11707" s="3">
        <f t="shared" si="365"/>
        <v>1</v>
      </c>
      <c r="D11707" t="s">
        <v>19</v>
      </c>
      <c r="E11707">
        <v>33</v>
      </c>
      <c r="F11707">
        <v>8317</v>
      </c>
      <c r="G11707">
        <v>441</v>
      </c>
    </row>
    <row r="11708" spans="1:7">
      <c r="A11708" s="2">
        <v>44105</v>
      </c>
      <c r="B11708" s="2">
        <f t="shared" si="364"/>
        <v>44135</v>
      </c>
      <c r="C11708" s="3">
        <f t="shared" si="365"/>
        <v>1</v>
      </c>
      <c r="D11708" t="s">
        <v>21</v>
      </c>
      <c r="E11708">
        <v>34</v>
      </c>
      <c r="F11708">
        <v>207676</v>
      </c>
      <c r="G11708">
        <v>16127</v>
      </c>
    </row>
    <row r="11709" spans="1:7">
      <c r="A11709" s="2">
        <v>44105</v>
      </c>
      <c r="B11709" s="2">
        <f t="shared" si="364"/>
        <v>44135</v>
      </c>
      <c r="C11709" s="3">
        <f t="shared" si="365"/>
        <v>1</v>
      </c>
      <c r="D11709" t="s">
        <v>47</v>
      </c>
      <c r="E11709">
        <v>35</v>
      </c>
      <c r="F11709">
        <v>29661</v>
      </c>
      <c r="G11709">
        <v>882</v>
      </c>
    </row>
    <row r="11710" spans="1:7">
      <c r="A11710" s="2">
        <v>44105</v>
      </c>
      <c r="B11710" s="2">
        <f t="shared" si="364"/>
        <v>44135</v>
      </c>
      <c r="C11710" s="3">
        <f t="shared" si="365"/>
        <v>1</v>
      </c>
      <c r="D11710" t="s">
        <v>16</v>
      </c>
      <c r="E11710">
        <v>36</v>
      </c>
      <c r="F11710">
        <v>464752</v>
      </c>
      <c r="G11710">
        <v>32768</v>
      </c>
    </row>
    <row r="11711" spans="1:7">
      <c r="A11711" s="2">
        <v>44105</v>
      </c>
      <c r="B11711" s="2">
        <f t="shared" si="364"/>
        <v>44135</v>
      </c>
      <c r="C11711" s="3">
        <f t="shared" si="365"/>
        <v>1</v>
      </c>
      <c r="D11711" t="s">
        <v>20</v>
      </c>
      <c r="E11711">
        <v>37</v>
      </c>
      <c r="F11711">
        <v>213218</v>
      </c>
      <c r="G11711">
        <v>3601</v>
      </c>
    </row>
    <row r="11712" spans="1:7">
      <c r="A11712" s="2">
        <v>44105</v>
      </c>
      <c r="B11712" s="2">
        <f t="shared" si="364"/>
        <v>44135</v>
      </c>
      <c r="C11712" s="3">
        <f t="shared" si="365"/>
        <v>1</v>
      </c>
      <c r="D11712" t="s">
        <v>48</v>
      </c>
      <c r="E11712">
        <v>38</v>
      </c>
      <c r="F11712">
        <v>22221</v>
      </c>
      <c r="G11712">
        <v>259</v>
      </c>
    </row>
    <row r="11713" spans="1:7">
      <c r="A11713" s="2">
        <v>44105</v>
      </c>
      <c r="B11713" s="2">
        <f t="shared" si="364"/>
        <v>44135</v>
      </c>
      <c r="C11713" s="3">
        <f t="shared" si="365"/>
        <v>1</v>
      </c>
      <c r="D11713" t="s">
        <v>59</v>
      </c>
      <c r="E11713">
        <v>69</v>
      </c>
      <c r="F11713">
        <v>70</v>
      </c>
      <c r="G11713">
        <v>2</v>
      </c>
    </row>
    <row r="11714" spans="1:7">
      <c r="A11714" s="2">
        <v>44105</v>
      </c>
      <c r="B11714" s="2">
        <f t="shared" si="364"/>
        <v>44135</v>
      </c>
      <c r="C11714" s="3">
        <f t="shared" si="365"/>
        <v>1</v>
      </c>
      <c r="D11714" t="s">
        <v>41</v>
      </c>
      <c r="E11714">
        <v>39</v>
      </c>
      <c r="F11714">
        <v>155314</v>
      </c>
      <c r="G11714">
        <v>4817</v>
      </c>
    </row>
    <row r="11715" spans="1:7">
      <c r="A11715" s="2">
        <v>44105</v>
      </c>
      <c r="B11715" s="2">
        <f t="shared" si="364"/>
        <v>44135</v>
      </c>
      <c r="C11715" s="3">
        <f t="shared" si="365"/>
        <v>1</v>
      </c>
      <c r="D11715" t="s">
        <v>30</v>
      </c>
      <c r="E11715">
        <v>40</v>
      </c>
      <c r="F11715">
        <v>88369</v>
      </c>
      <c r="G11715">
        <v>1035</v>
      </c>
    </row>
    <row r="11716" spans="1:7">
      <c r="A11716" s="2">
        <v>44105</v>
      </c>
      <c r="B11716" s="2">
        <f t="shared" ref="B11716:B11779" si="366">EOMONTH(A11716,0)</f>
        <v>44135</v>
      </c>
      <c r="C11716" s="3">
        <f t="shared" ref="C11716:C11779" si="367">IF(A11716=B11716,0,1)</f>
        <v>1</v>
      </c>
      <c r="D11716" t="s">
        <v>14</v>
      </c>
      <c r="E11716">
        <v>41</v>
      </c>
      <c r="F11716">
        <v>33865</v>
      </c>
      <c r="G11716">
        <v>561</v>
      </c>
    </row>
    <row r="11717" spans="1:7">
      <c r="A11717" s="2">
        <v>44105</v>
      </c>
      <c r="B11717" s="2">
        <f t="shared" si="366"/>
        <v>44135</v>
      </c>
      <c r="C11717" s="3">
        <f t="shared" si="367"/>
        <v>1</v>
      </c>
      <c r="D11717" t="s">
        <v>31</v>
      </c>
      <c r="E11717">
        <v>42</v>
      </c>
      <c r="F11717">
        <v>165078</v>
      </c>
      <c r="G11717">
        <v>8234</v>
      </c>
    </row>
    <row r="11718" spans="1:7">
      <c r="A11718" s="2">
        <v>44105</v>
      </c>
      <c r="B11718" s="2">
        <f t="shared" si="366"/>
        <v>44135</v>
      </c>
      <c r="C11718" s="3">
        <f t="shared" si="367"/>
        <v>1</v>
      </c>
      <c r="D11718" t="s">
        <v>55</v>
      </c>
      <c r="E11718">
        <v>72</v>
      </c>
      <c r="F11718">
        <v>49067</v>
      </c>
      <c r="G11718">
        <v>665</v>
      </c>
    </row>
    <row r="11719" spans="1:7">
      <c r="A11719" s="2">
        <v>44105</v>
      </c>
      <c r="B11719" s="2">
        <f t="shared" si="366"/>
        <v>44135</v>
      </c>
      <c r="C11719" s="3">
        <f t="shared" si="367"/>
        <v>1</v>
      </c>
      <c r="D11719" t="s">
        <v>17</v>
      </c>
      <c r="E11719">
        <v>44</v>
      </c>
      <c r="F11719">
        <v>24914</v>
      </c>
      <c r="G11719">
        <v>1117</v>
      </c>
    </row>
    <row r="11720" spans="1:7">
      <c r="A11720" s="2">
        <v>44105</v>
      </c>
      <c r="B11720" s="2">
        <f t="shared" si="366"/>
        <v>44135</v>
      </c>
      <c r="C11720" s="3">
        <f t="shared" si="367"/>
        <v>1</v>
      </c>
      <c r="D11720" t="s">
        <v>32</v>
      </c>
      <c r="E11720">
        <v>45</v>
      </c>
      <c r="F11720">
        <v>148323</v>
      </c>
      <c r="G11720">
        <v>3400</v>
      </c>
    </row>
    <row r="11721" spans="1:7">
      <c r="A11721" s="2">
        <v>44105</v>
      </c>
      <c r="B11721" s="2">
        <f t="shared" si="366"/>
        <v>44135</v>
      </c>
      <c r="C11721" s="3">
        <f t="shared" si="367"/>
        <v>1</v>
      </c>
      <c r="D11721" t="s">
        <v>43</v>
      </c>
      <c r="E11721">
        <v>46</v>
      </c>
      <c r="F11721">
        <v>23136</v>
      </c>
      <c r="G11721">
        <v>236</v>
      </c>
    </row>
    <row r="11722" spans="1:7">
      <c r="A11722" s="2">
        <v>44105</v>
      </c>
      <c r="B11722" s="2">
        <f t="shared" si="366"/>
        <v>44135</v>
      </c>
      <c r="C11722" s="3">
        <f t="shared" si="367"/>
        <v>1</v>
      </c>
      <c r="D11722" t="s">
        <v>25</v>
      </c>
      <c r="E11722">
        <v>47</v>
      </c>
      <c r="F11722">
        <v>194601</v>
      </c>
      <c r="G11722">
        <v>2473</v>
      </c>
    </row>
    <row r="11723" spans="1:7">
      <c r="A11723" s="2">
        <v>44105</v>
      </c>
      <c r="B11723" s="2">
        <f t="shared" si="366"/>
        <v>44135</v>
      </c>
      <c r="C11723" s="3">
        <f t="shared" si="367"/>
        <v>1</v>
      </c>
      <c r="D11723" t="s">
        <v>11</v>
      </c>
      <c r="E11723">
        <v>48</v>
      </c>
      <c r="F11723">
        <v>788066</v>
      </c>
      <c r="G11723">
        <v>16220</v>
      </c>
    </row>
    <row r="11724" spans="1:7">
      <c r="A11724" s="2">
        <v>44105</v>
      </c>
      <c r="B11724" s="2">
        <f t="shared" si="366"/>
        <v>44135</v>
      </c>
      <c r="C11724" s="3">
        <f t="shared" si="367"/>
        <v>1</v>
      </c>
      <c r="D11724" t="s">
        <v>13</v>
      </c>
      <c r="E11724">
        <v>49</v>
      </c>
      <c r="F11724">
        <v>74099</v>
      </c>
      <c r="G11724">
        <v>460</v>
      </c>
    </row>
    <row r="11725" spans="1:7">
      <c r="A11725" s="2">
        <v>44105</v>
      </c>
      <c r="B11725" s="2">
        <f t="shared" si="366"/>
        <v>44135</v>
      </c>
      <c r="C11725" s="3">
        <f t="shared" si="367"/>
        <v>1</v>
      </c>
      <c r="D11725" t="s">
        <v>36</v>
      </c>
      <c r="E11725">
        <v>50</v>
      </c>
      <c r="F11725">
        <v>1755</v>
      </c>
      <c r="G11725">
        <v>58</v>
      </c>
    </row>
    <row r="11726" spans="1:7">
      <c r="A11726" s="2">
        <v>44105</v>
      </c>
      <c r="B11726" s="2">
        <f t="shared" si="366"/>
        <v>44135</v>
      </c>
      <c r="C11726" s="3">
        <f t="shared" si="367"/>
        <v>1</v>
      </c>
      <c r="D11726" t="s">
        <v>56</v>
      </c>
      <c r="E11726">
        <v>78</v>
      </c>
      <c r="F11726">
        <v>1326</v>
      </c>
      <c r="G11726">
        <v>20</v>
      </c>
    </row>
    <row r="11727" spans="1:7">
      <c r="A11727" s="2">
        <v>44105</v>
      </c>
      <c r="B11727" s="2">
        <f t="shared" si="366"/>
        <v>44135</v>
      </c>
      <c r="C11727" s="3">
        <f t="shared" si="367"/>
        <v>1</v>
      </c>
      <c r="D11727" t="s">
        <v>37</v>
      </c>
      <c r="E11727">
        <v>51</v>
      </c>
      <c r="F11727">
        <v>148721</v>
      </c>
      <c r="G11727">
        <v>3228</v>
      </c>
    </row>
    <row r="11728" spans="1:7">
      <c r="A11728" s="2">
        <v>44105</v>
      </c>
      <c r="B11728" s="2">
        <f t="shared" si="366"/>
        <v>44135</v>
      </c>
      <c r="C11728" s="3">
        <f t="shared" si="367"/>
        <v>1</v>
      </c>
      <c r="D11728" t="s">
        <v>5</v>
      </c>
      <c r="E11728">
        <v>53</v>
      </c>
      <c r="F11728">
        <v>92166</v>
      </c>
      <c r="G11728">
        <v>2227</v>
      </c>
    </row>
    <row r="11729" spans="1:7">
      <c r="A11729" s="2">
        <v>44105</v>
      </c>
      <c r="B11729" s="2">
        <f t="shared" si="366"/>
        <v>44135</v>
      </c>
      <c r="C11729" s="3">
        <f t="shared" si="367"/>
        <v>1</v>
      </c>
      <c r="D11729" t="s">
        <v>58</v>
      </c>
      <c r="E11729">
        <v>54</v>
      </c>
      <c r="F11729">
        <v>16024</v>
      </c>
      <c r="G11729">
        <v>354</v>
      </c>
    </row>
    <row r="11730" spans="1:7">
      <c r="A11730" s="2">
        <v>44105</v>
      </c>
      <c r="B11730" s="2">
        <f t="shared" si="366"/>
        <v>44135</v>
      </c>
      <c r="C11730" s="3">
        <f t="shared" si="367"/>
        <v>1</v>
      </c>
      <c r="D11730" t="s">
        <v>10</v>
      </c>
      <c r="E11730">
        <v>55</v>
      </c>
      <c r="F11730">
        <v>132176</v>
      </c>
      <c r="G11730">
        <v>1358</v>
      </c>
    </row>
    <row r="11731" spans="1:7">
      <c r="A11731" s="2">
        <v>44105</v>
      </c>
      <c r="B11731" s="2">
        <f t="shared" si="366"/>
        <v>44135</v>
      </c>
      <c r="C11731" s="3">
        <f t="shared" si="367"/>
        <v>1</v>
      </c>
      <c r="D11731" t="s">
        <v>49</v>
      </c>
      <c r="E11731">
        <v>56</v>
      </c>
      <c r="F11731">
        <v>6083</v>
      </c>
      <c r="G11731">
        <v>53</v>
      </c>
    </row>
    <row r="11732" spans="1:7">
      <c r="A11732" s="2">
        <v>44106</v>
      </c>
      <c r="B11732" s="2">
        <f t="shared" si="366"/>
        <v>44135</v>
      </c>
      <c r="C11732" s="3">
        <f t="shared" si="367"/>
        <v>1</v>
      </c>
      <c r="D11732" t="s">
        <v>52</v>
      </c>
      <c r="E11732">
        <v>1</v>
      </c>
      <c r="F11732">
        <v>156698</v>
      </c>
      <c r="G11732">
        <v>2550</v>
      </c>
    </row>
    <row r="11733" spans="1:7">
      <c r="A11733" s="2">
        <v>44106</v>
      </c>
      <c r="B11733" s="2">
        <f t="shared" si="366"/>
        <v>44135</v>
      </c>
      <c r="C11733" s="3">
        <f t="shared" si="367"/>
        <v>1</v>
      </c>
      <c r="D11733" t="s">
        <v>50</v>
      </c>
      <c r="E11733">
        <v>2</v>
      </c>
      <c r="F11733">
        <v>8964</v>
      </c>
      <c r="G11733">
        <v>53</v>
      </c>
    </row>
    <row r="11734" spans="1:7">
      <c r="A11734" s="2">
        <v>44106</v>
      </c>
      <c r="B11734" s="2">
        <f t="shared" si="366"/>
        <v>44135</v>
      </c>
      <c r="C11734" s="3">
        <f t="shared" si="367"/>
        <v>1</v>
      </c>
      <c r="D11734" t="s">
        <v>8</v>
      </c>
      <c r="E11734">
        <v>4</v>
      </c>
      <c r="F11734">
        <v>219778</v>
      </c>
      <c r="G11734">
        <v>5693</v>
      </c>
    </row>
    <row r="11735" spans="1:7">
      <c r="A11735" s="2">
        <v>44106</v>
      </c>
      <c r="B11735" s="2">
        <f t="shared" si="366"/>
        <v>44135</v>
      </c>
      <c r="C11735" s="3">
        <f t="shared" si="367"/>
        <v>1</v>
      </c>
      <c r="D11735" t="s">
        <v>44</v>
      </c>
      <c r="E11735">
        <v>5</v>
      </c>
      <c r="F11735">
        <v>85779</v>
      </c>
      <c r="G11735">
        <v>1391</v>
      </c>
    </row>
    <row r="11736" spans="1:7">
      <c r="A11736" s="2">
        <v>44106</v>
      </c>
      <c r="B11736" s="2">
        <f t="shared" si="366"/>
        <v>44135</v>
      </c>
      <c r="C11736" s="3">
        <f t="shared" si="367"/>
        <v>1</v>
      </c>
      <c r="D11736" t="s">
        <v>7</v>
      </c>
      <c r="E11736">
        <v>6</v>
      </c>
      <c r="F11736">
        <v>828364</v>
      </c>
      <c r="G11736">
        <v>16074</v>
      </c>
    </row>
    <row r="11737" spans="1:7">
      <c r="A11737" s="2">
        <v>44106</v>
      </c>
      <c r="B11737" s="2">
        <f t="shared" si="366"/>
        <v>44135</v>
      </c>
      <c r="C11737" s="3">
        <f t="shared" si="367"/>
        <v>1</v>
      </c>
      <c r="D11737" t="s">
        <v>22</v>
      </c>
      <c r="E11737">
        <v>8</v>
      </c>
      <c r="F11737">
        <v>72454</v>
      </c>
      <c r="G11737">
        <v>2069</v>
      </c>
    </row>
    <row r="11738" spans="1:7">
      <c r="A11738" s="2">
        <v>44106</v>
      </c>
      <c r="B11738" s="2">
        <f t="shared" si="366"/>
        <v>44135</v>
      </c>
      <c r="C11738" s="3">
        <f t="shared" si="367"/>
        <v>1</v>
      </c>
      <c r="D11738" t="s">
        <v>38</v>
      </c>
      <c r="E11738">
        <v>9</v>
      </c>
      <c r="F11738">
        <v>58297</v>
      </c>
      <c r="G11738">
        <v>4513</v>
      </c>
    </row>
    <row r="11739" spans="1:7">
      <c r="A11739" s="2">
        <v>44106</v>
      </c>
      <c r="B11739" s="2">
        <f t="shared" si="366"/>
        <v>44135</v>
      </c>
      <c r="C11739" s="3">
        <f t="shared" si="367"/>
        <v>1</v>
      </c>
      <c r="D11739" t="s">
        <v>45</v>
      </c>
      <c r="E11739">
        <v>10</v>
      </c>
      <c r="F11739">
        <v>20937</v>
      </c>
      <c r="G11739">
        <v>642</v>
      </c>
    </row>
    <row r="11740" spans="1:7">
      <c r="A11740" s="2">
        <v>44106</v>
      </c>
      <c r="B11740" s="2">
        <f t="shared" si="366"/>
        <v>44135</v>
      </c>
      <c r="C11740" s="3">
        <f t="shared" si="367"/>
        <v>1</v>
      </c>
      <c r="D11740" t="s">
        <v>33</v>
      </c>
      <c r="E11740">
        <v>11</v>
      </c>
      <c r="F11740">
        <v>15423</v>
      </c>
      <c r="G11740">
        <v>629</v>
      </c>
    </row>
    <row r="11741" spans="1:7">
      <c r="A11741" s="2">
        <v>44106</v>
      </c>
      <c r="B11741" s="2">
        <f t="shared" si="366"/>
        <v>44135</v>
      </c>
      <c r="C11741" s="3">
        <f t="shared" si="367"/>
        <v>1</v>
      </c>
      <c r="D11741" t="s">
        <v>15</v>
      </c>
      <c r="E11741">
        <v>12</v>
      </c>
      <c r="F11741">
        <v>711796</v>
      </c>
      <c r="G11741">
        <v>14553</v>
      </c>
    </row>
    <row r="11742" spans="1:7">
      <c r="A11742" s="2">
        <v>44106</v>
      </c>
      <c r="B11742" s="2">
        <f t="shared" si="366"/>
        <v>44135</v>
      </c>
      <c r="C11742" s="3">
        <f t="shared" si="367"/>
        <v>1</v>
      </c>
      <c r="D11742" t="s">
        <v>18</v>
      </c>
      <c r="E11742">
        <v>13</v>
      </c>
      <c r="F11742">
        <v>304406</v>
      </c>
      <c r="G11742">
        <v>6945</v>
      </c>
    </row>
    <row r="11743" spans="1:7">
      <c r="A11743" s="2">
        <v>44106</v>
      </c>
      <c r="B11743" s="2">
        <f t="shared" si="366"/>
        <v>44135</v>
      </c>
      <c r="C11743" s="3">
        <f t="shared" si="367"/>
        <v>1</v>
      </c>
      <c r="D11743" t="s">
        <v>57</v>
      </c>
      <c r="E11743">
        <v>66</v>
      </c>
      <c r="F11743">
        <v>3586</v>
      </c>
      <c r="G11743">
        <v>51</v>
      </c>
    </row>
    <row r="11744" spans="1:7">
      <c r="A11744" s="2">
        <v>44106</v>
      </c>
      <c r="B11744" s="2">
        <f t="shared" si="366"/>
        <v>44135</v>
      </c>
      <c r="C11744" s="3">
        <f t="shared" si="367"/>
        <v>1</v>
      </c>
      <c r="D11744" t="s">
        <v>26</v>
      </c>
      <c r="E11744">
        <v>15</v>
      </c>
      <c r="F11744">
        <v>12754</v>
      </c>
      <c r="G11744">
        <v>141</v>
      </c>
    </row>
    <row r="11745" spans="1:7">
      <c r="A11745" s="2">
        <v>44106</v>
      </c>
      <c r="B11745" s="2">
        <f t="shared" si="366"/>
        <v>44135</v>
      </c>
      <c r="C11745" s="3">
        <f t="shared" si="367"/>
        <v>1</v>
      </c>
      <c r="D11745" t="s">
        <v>53</v>
      </c>
      <c r="E11745">
        <v>16</v>
      </c>
      <c r="F11745">
        <v>43528</v>
      </c>
      <c r="G11745">
        <v>478</v>
      </c>
    </row>
    <row r="11746" spans="1:7">
      <c r="A11746" s="2">
        <v>44106</v>
      </c>
      <c r="B11746" s="2">
        <f t="shared" si="366"/>
        <v>44135</v>
      </c>
      <c r="C11746" s="3">
        <f t="shared" si="367"/>
        <v>1</v>
      </c>
      <c r="D11746" t="s">
        <v>6</v>
      </c>
      <c r="E11746">
        <v>17</v>
      </c>
      <c r="F11746">
        <v>301540</v>
      </c>
      <c r="G11746">
        <v>9007</v>
      </c>
    </row>
    <row r="11747" spans="1:7">
      <c r="A11747" s="2">
        <v>44106</v>
      </c>
      <c r="B11747" s="2">
        <f t="shared" si="366"/>
        <v>44135</v>
      </c>
      <c r="C11747" s="3">
        <f t="shared" si="367"/>
        <v>1</v>
      </c>
      <c r="D11747" t="s">
        <v>27</v>
      </c>
      <c r="E11747">
        <v>18</v>
      </c>
      <c r="F11747">
        <v>124959</v>
      </c>
      <c r="G11747">
        <v>3656</v>
      </c>
    </row>
    <row r="11748" spans="1:7">
      <c r="A11748" s="2">
        <v>44106</v>
      </c>
      <c r="B11748" s="2">
        <f t="shared" si="366"/>
        <v>44135</v>
      </c>
      <c r="C11748" s="3">
        <f t="shared" si="367"/>
        <v>1</v>
      </c>
      <c r="D11748" t="s">
        <v>39</v>
      </c>
      <c r="E11748">
        <v>19</v>
      </c>
      <c r="F11748">
        <v>91483</v>
      </c>
      <c r="G11748">
        <v>1377</v>
      </c>
    </row>
    <row r="11749" spans="1:7">
      <c r="A11749" s="2">
        <v>44106</v>
      </c>
      <c r="B11749" s="2">
        <f t="shared" si="366"/>
        <v>44135</v>
      </c>
      <c r="C11749" s="3">
        <f t="shared" si="367"/>
        <v>1</v>
      </c>
      <c r="D11749" t="s">
        <v>34</v>
      </c>
      <c r="E11749">
        <v>20</v>
      </c>
      <c r="F11749">
        <v>62424</v>
      </c>
      <c r="G11749">
        <v>699</v>
      </c>
    </row>
    <row r="11750" spans="1:7">
      <c r="A11750" s="2">
        <v>44106</v>
      </c>
      <c r="B11750" s="2">
        <f t="shared" si="366"/>
        <v>44135</v>
      </c>
      <c r="C11750" s="3">
        <f t="shared" si="367"/>
        <v>1</v>
      </c>
      <c r="D11750" t="s">
        <v>28</v>
      </c>
      <c r="E11750">
        <v>21</v>
      </c>
      <c r="F11750">
        <v>74566</v>
      </c>
      <c r="G11750">
        <v>1232</v>
      </c>
    </row>
    <row r="11751" spans="1:7">
      <c r="A11751" s="2">
        <v>44106</v>
      </c>
      <c r="B11751" s="2">
        <f t="shared" si="366"/>
        <v>44135</v>
      </c>
      <c r="C11751" s="3">
        <f t="shared" si="367"/>
        <v>1</v>
      </c>
      <c r="D11751" t="s">
        <v>40</v>
      </c>
      <c r="E11751">
        <v>22</v>
      </c>
      <c r="F11751">
        <v>168826</v>
      </c>
      <c r="G11751">
        <v>5545</v>
      </c>
    </row>
    <row r="11752" spans="1:7">
      <c r="A11752" s="2">
        <v>44106</v>
      </c>
      <c r="B11752" s="2">
        <f t="shared" si="366"/>
        <v>44135</v>
      </c>
      <c r="C11752" s="3">
        <f t="shared" si="367"/>
        <v>1</v>
      </c>
      <c r="D11752" t="s">
        <v>51</v>
      </c>
      <c r="E11752">
        <v>23</v>
      </c>
      <c r="F11752">
        <v>5468</v>
      </c>
      <c r="G11752">
        <v>142</v>
      </c>
    </row>
    <row r="11753" spans="1:7">
      <c r="A11753" s="2">
        <v>44106</v>
      </c>
      <c r="B11753" s="2">
        <f t="shared" si="366"/>
        <v>44135</v>
      </c>
      <c r="C11753" s="3">
        <f t="shared" si="367"/>
        <v>1</v>
      </c>
      <c r="D11753" t="s">
        <v>23</v>
      </c>
      <c r="E11753">
        <v>24</v>
      </c>
      <c r="F11753">
        <v>126711</v>
      </c>
      <c r="G11753">
        <v>3950</v>
      </c>
    </row>
    <row r="11754" spans="1:7">
      <c r="A11754" s="2">
        <v>44106</v>
      </c>
      <c r="B11754" s="2">
        <f t="shared" si="366"/>
        <v>44135</v>
      </c>
      <c r="C11754" s="3">
        <f t="shared" si="367"/>
        <v>1</v>
      </c>
      <c r="D11754" t="s">
        <v>9</v>
      </c>
      <c r="E11754">
        <v>25</v>
      </c>
      <c r="F11754">
        <v>133631</v>
      </c>
      <c r="G11754">
        <v>9490</v>
      </c>
    </row>
    <row r="11755" spans="1:7">
      <c r="A11755" s="2">
        <v>44106</v>
      </c>
      <c r="B11755" s="2">
        <f t="shared" si="366"/>
        <v>44135</v>
      </c>
      <c r="C11755" s="3">
        <f t="shared" si="367"/>
        <v>1</v>
      </c>
      <c r="D11755" t="s">
        <v>42</v>
      </c>
      <c r="E11755">
        <v>26</v>
      </c>
      <c r="F11755">
        <v>140057</v>
      </c>
      <c r="G11755">
        <v>7110</v>
      </c>
    </row>
    <row r="11756" spans="1:7">
      <c r="A11756" s="2">
        <v>44106</v>
      </c>
      <c r="B11756" s="2">
        <f t="shared" si="366"/>
        <v>44135</v>
      </c>
      <c r="C11756" s="3">
        <f t="shared" si="367"/>
        <v>1</v>
      </c>
      <c r="D11756" t="s">
        <v>29</v>
      </c>
      <c r="E11756">
        <v>27</v>
      </c>
      <c r="F11756">
        <v>101419</v>
      </c>
      <c r="G11756">
        <v>2112</v>
      </c>
    </row>
    <row r="11757" spans="1:7">
      <c r="A11757" s="2">
        <v>44106</v>
      </c>
      <c r="B11757" s="2">
        <f t="shared" si="366"/>
        <v>44135</v>
      </c>
      <c r="C11757" s="3">
        <f t="shared" si="367"/>
        <v>1</v>
      </c>
      <c r="D11757" t="s">
        <v>46</v>
      </c>
      <c r="E11757">
        <v>28</v>
      </c>
      <c r="F11757">
        <v>99558</v>
      </c>
      <c r="G11757">
        <v>2999</v>
      </c>
    </row>
    <row r="11758" spans="1:7">
      <c r="A11758" s="2">
        <v>44106</v>
      </c>
      <c r="B11758" s="2">
        <f t="shared" si="366"/>
        <v>44135</v>
      </c>
      <c r="C11758" s="3">
        <f t="shared" si="367"/>
        <v>1</v>
      </c>
      <c r="D11758" t="s">
        <v>35</v>
      </c>
      <c r="E11758">
        <v>29</v>
      </c>
      <c r="F11758">
        <v>133725</v>
      </c>
      <c r="G11758">
        <v>2207</v>
      </c>
    </row>
    <row r="11759" spans="1:7">
      <c r="A11759" s="2">
        <v>44106</v>
      </c>
      <c r="B11759" s="2">
        <f t="shared" si="366"/>
        <v>44135</v>
      </c>
      <c r="C11759" s="3">
        <f t="shared" si="367"/>
        <v>1</v>
      </c>
      <c r="D11759" t="s">
        <v>54</v>
      </c>
      <c r="E11759">
        <v>30</v>
      </c>
      <c r="F11759">
        <v>14044</v>
      </c>
      <c r="G11759">
        <v>186</v>
      </c>
    </row>
    <row r="11760" spans="1:7">
      <c r="A11760" s="2">
        <v>44106</v>
      </c>
      <c r="B11760" s="2">
        <f t="shared" si="366"/>
        <v>44135</v>
      </c>
      <c r="C11760" s="3">
        <f t="shared" si="367"/>
        <v>1</v>
      </c>
      <c r="D11760" t="s">
        <v>12</v>
      </c>
      <c r="E11760">
        <v>31</v>
      </c>
      <c r="F11760">
        <v>46977</v>
      </c>
      <c r="G11760">
        <v>498</v>
      </c>
    </row>
    <row r="11761" spans="1:7">
      <c r="A11761" s="2">
        <v>44106</v>
      </c>
      <c r="B11761" s="2">
        <f t="shared" si="366"/>
        <v>44135</v>
      </c>
      <c r="C11761" s="3">
        <f t="shared" si="367"/>
        <v>1</v>
      </c>
      <c r="D11761" t="s">
        <v>24</v>
      </c>
      <c r="E11761">
        <v>32</v>
      </c>
      <c r="F11761">
        <v>81285</v>
      </c>
      <c r="G11761">
        <v>1611</v>
      </c>
    </row>
    <row r="11762" spans="1:7">
      <c r="A11762" s="2">
        <v>44106</v>
      </c>
      <c r="B11762" s="2">
        <f t="shared" si="366"/>
        <v>44135</v>
      </c>
      <c r="C11762" s="3">
        <f t="shared" si="367"/>
        <v>1</v>
      </c>
      <c r="D11762" t="s">
        <v>19</v>
      </c>
      <c r="E11762">
        <v>33</v>
      </c>
      <c r="F11762">
        <v>8534</v>
      </c>
      <c r="G11762">
        <v>442</v>
      </c>
    </row>
    <row r="11763" spans="1:7">
      <c r="A11763" s="2">
        <v>44106</v>
      </c>
      <c r="B11763" s="2">
        <f t="shared" si="366"/>
        <v>44135</v>
      </c>
      <c r="C11763" s="3">
        <f t="shared" si="367"/>
        <v>1</v>
      </c>
      <c r="D11763" t="s">
        <v>21</v>
      </c>
      <c r="E11763">
        <v>34</v>
      </c>
      <c r="F11763">
        <v>208416</v>
      </c>
      <c r="G11763">
        <v>16131</v>
      </c>
    </row>
    <row r="11764" spans="1:7">
      <c r="A11764" s="2">
        <v>44106</v>
      </c>
      <c r="B11764" s="2">
        <f t="shared" si="366"/>
        <v>44135</v>
      </c>
      <c r="C11764" s="3">
        <f t="shared" si="367"/>
        <v>1</v>
      </c>
      <c r="D11764" t="s">
        <v>47</v>
      </c>
      <c r="E11764">
        <v>35</v>
      </c>
      <c r="F11764">
        <v>30000</v>
      </c>
      <c r="G11764">
        <v>887</v>
      </c>
    </row>
    <row r="11765" spans="1:7">
      <c r="A11765" s="2">
        <v>44106</v>
      </c>
      <c r="B11765" s="2">
        <f t="shared" si="366"/>
        <v>44135</v>
      </c>
      <c r="C11765" s="3">
        <f t="shared" si="367"/>
        <v>1</v>
      </c>
      <c r="D11765" t="s">
        <v>16</v>
      </c>
      <c r="E11765">
        <v>36</v>
      </c>
      <c r="F11765">
        <v>466353</v>
      </c>
      <c r="G11765">
        <v>32789</v>
      </c>
    </row>
    <row r="11766" spans="1:7">
      <c r="A11766" s="2">
        <v>44106</v>
      </c>
      <c r="B11766" s="2">
        <f t="shared" si="366"/>
        <v>44135</v>
      </c>
      <c r="C11766" s="3">
        <f t="shared" si="367"/>
        <v>1</v>
      </c>
      <c r="D11766" t="s">
        <v>20</v>
      </c>
      <c r="E11766">
        <v>37</v>
      </c>
      <c r="F11766">
        <v>215035</v>
      </c>
      <c r="G11766">
        <v>3628</v>
      </c>
    </row>
    <row r="11767" spans="1:7">
      <c r="A11767" s="2">
        <v>44106</v>
      </c>
      <c r="B11767" s="2">
        <f t="shared" si="366"/>
        <v>44135</v>
      </c>
      <c r="C11767" s="3">
        <f t="shared" si="367"/>
        <v>1</v>
      </c>
      <c r="D11767" t="s">
        <v>48</v>
      </c>
      <c r="E11767">
        <v>38</v>
      </c>
      <c r="F11767">
        <v>22697</v>
      </c>
      <c r="G11767">
        <v>267</v>
      </c>
    </row>
    <row r="11768" spans="1:7">
      <c r="A11768" s="2">
        <v>44106</v>
      </c>
      <c r="B11768" s="2">
        <f t="shared" si="366"/>
        <v>44135</v>
      </c>
      <c r="C11768" s="3">
        <f t="shared" si="367"/>
        <v>1</v>
      </c>
      <c r="D11768" t="s">
        <v>59</v>
      </c>
      <c r="E11768">
        <v>69</v>
      </c>
      <c r="F11768">
        <v>70</v>
      </c>
      <c r="G11768">
        <v>2</v>
      </c>
    </row>
    <row r="11769" spans="1:7">
      <c r="A11769" s="2">
        <v>44106</v>
      </c>
      <c r="B11769" s="2">
        <f t="shared" si="366"/>
        <v>44135</v>
      </c>
      <c r="C11769" s="3">
        <f t="shared" si="367"/>
        <v>1</v>
      </c>
      <c r="D11769" t="s">
        <v>41</v>
      </c>
      <c r="E11769">
        <v>39</v>
      </c>
      <c r="F11769">
        <v>156809</v>
      </c>
      <c r="G11769">
        <v>4905</v>
      </c>
    </row>
    <row r="11770" spans="1:7">
      <c r="A11770" s="2">
        <v>44106</v>
      </c>
      <c r="B11770" s="2">
        <f t="shared" si="366"/>
        <v>44135</v>
      </c>
      <c r="C11770" s="3">
        <f t="shared" si="367"/>
        <v>1</v>
      </c>
      <c r="D11770" t="s">
        <v>30</v>
      </c>
      <c r="E11770">
        <v>40</v>
      </c>
      <c r="F11770">
        <v>89559</v>
      </c>
      <c r="G11770">
        <v>1044</v>
      </c>
    </row>
    <row r="11771" spans="1:7">
      <c r="A11771" s="2">
        <v>44106</v>
      </c>
      <c r="B11771" s="2">
        <f t="shared" si="366"/>
        <v>44135</v>
      </c>
      <c r="C11771" s="3">
        <f t="shared" si="367"/>
        <v>1</v>
      </c>
      <c r="D11771" t="s">
        <v>14</v>
      </c>
      <c r="E11771">
        <v>41</v>
      </c>
      <c r="F11771">
        <v>34180</v>
      </c>
      <c r="G11771">
        <v>566</v>
      </c>
    </row>
    <row r="11772" spans="1:7">
      <c r="A11772" s="2">
        <v>44106</v>
      </c>
      <c r="B11772" s="2">
        <f t="shared" si="366"/>
        <v>44135</v>
      </c>
      <c r="C11772" s="3">
        <f t="shared" si="367"/>
        <v>1</v>
      </c>
      <c r="D11772" t="s">
        <v>31</v>
      </c>
      <c r="E11772">
        <v>42</v>
      </c>
      <c r="F11772">
        <v>166270</v>
      </c>
      <c r="G11772">
        <v>8254</v>
      </c>
    </row>
    <row r="11773" spans="1:7">
      <c r="A11773" s="2">
        <v>44106</v>
      </c>
      <c r="B11773" s="2">
        <f t="shared" si="366"/>
        <v>44135</v>
      </c>
      <c r="C11773" s="3">
        <f t="shared" si="367"/>
        <v>1</v>
      </c>
      <c r="D11773" t="s">
        <v>55</v>
      </c>
      <c r="E11773">
        <v>72</v>
      </c>
      <c r="F11773">
        <v>49747</v>
      </c>
      <c r="G11773">
        <v>673</v>
      </c>
    </row>
    <row r="11774" spans="1:7">
      <c r="A11774" s="2">
        <v>44106</v>
      </c>
      <c r="B11774" s="2">
        <f t="shared" si="366"/>
        <v>44135</v>
      </c>
      <c r="C11774" s="3">
        <f t="shared" si="367"/>
        <v>1</v>
      </c>
      <c r="D11774" t="s">
        <v>17</v>
      </c>
      <c r="E11774">
        <v>44</v>
      </c>
      <c r="F11774">
        <v>25076</v>
      </c>
      <c r="G11774">
        <v>1118</v>
      </c>
    </row>
    <row r="11775" spans="1:7">
      <c r="A11775" s="2">
        <v>44106</v>
      </c>
      <c r="B11775" s="2">
        <f t="shared" si="366"/>
        <v>44135</v>
      </c>
      <c r="C11775" s="3">
        <f t="shared" si="367"/>
        <v>1</v>
      </c>
      <c r="D11775" t="s">
        <v>32</v>
      </c>
      <c r="E11775">
        <v>45</v>
      </c>
      <c r="F11775">
        <v>149185</v>
      </c>
      <c r="G11775">
        <v>3409</v>
      </c>
    </row>
    <row r="11776" spans="1:7">
      <c r="A11776" s="2">
        <v>44106</v>
      </c>
      <c r="B11776" s="2">
        <f t="shared" si="366"/>
        <v>44135</v>
      </c>
      <c r="C11776" s="3">
        <f t="shared" si="367"/>
        <v>1</v>
      </c>
      <c r="D11776" t="s">
        <v>43</v>
      </c>
      <c r="E11776">
        <v>46</v>
      </c>
      <c r="F11776">
        <v>23522</v>
      </c>
      <c r="G11776">
        <v>237</v>
      </c>
    </row>
    <row r="11777" spans="1:7">
      <c r="A11777" s="2">
        <v>44106</v>
      </c>
      <c r="B11777" s="2">
        <f t="shared" si="366"/>
        <v>44135</v>
      </c>
      <c r="C11777" s="3">
        <f t="shared" si="367"/>
        <v>1</v>
      </c>
      <c r="D11777" t="s">
        <v>25</v>
      </c>
      <c r="E11777">
        <v>47</v>
      </c>
      <c r="F11777">
        <v>195680</v>
      </c>
      <c r="G11777">
        <v>2489</v>
      </c>
    </row>
    <row r="11778" spans="1:7">
      <c r="A11778" s="2">
        <v>44106</v>
      </c>
      <c r="B11778" s="2">
        <f t="shared" si="366"/>
        <v>44135</v>
      </c>
      <c r="C11778" s="3">
        <f t="shared" si="367"/>
        <v>1</v>
      </c>
      <c r="D11778" t="s">
        <v>11</v>
      </c>
      <c r="E11778">
        <v>48</v>
      </c>
      <c r="F11778">
        <v>793962</v>
      </c>
      <c r="G11778">
        <v>16307</v>
      </c>
    </row>
    <row r="11779" spans="1:7">
      <c r="A11779" s="2">
        <v>44106</v>
      </c>
      <c r="B11779" s="2">
        <f t="shared" si="366"/>
        <v>44135</v>
      </c>
      <c r="C11779" s="3">
        <f t="shared" si="367"/>
        <v>1</v>
      </c>
      <c r="D11779" t="s">
        <v>13</v>
      </c>
      <c r="E11779">
        <v>49</v>
      </c>
      <c r="F11779">
        <v>75175</v>
      </c>
      <c r="G11779">
        <v>474</v>
      </c>
    </row>
    <row r="11780" spans="1:7">
      <c r="A11780" s="2">
        <v>44106</v>
      </c>
      <c r="B11780" s="2">
        <f t="shared" ref="B11780:B11843" si="368">EOMONTH(A11780,0)</f>
        <v>44135</v>
      </c>
      <c r="C11780" s="3">
        <f t="shared" ref="C11780:C11843" si="369">IF(A11780=B11780,0,1)</f>
        <v>1</v>
      </c>
      <c r="D11780" t="s">
        <v>36</v>
      </c>
      <c r="E11780">
        <v>50</v>
      </c>
      <c r="F11780">
        <v>1768</v>
      </c>
      <c r="G11780">
        <v>58</v>
      </c>
    </row>
    <row r="11781" spans="1:7">
      <c r="A11781" s="2">
        <v>44106</v>
      </c>
      <c r="B11781" s="2">
        <f t="shared" si="368"/>
        <v>44135</v>
      </c>
      <c r="C11781" s="3">
        <f t="shared" si="369"/>
        <v>1</v>
      </c>
      <c r="D11781" t="s">
        <v>56</v>
      </c>
      <c r="E11781">
        <v>78</v>
      </c>
      <c r="F11781">
        <v>1326</v>
      </c>
      <c r="G11781">
        <v>20</v>
      </c>
    </row>
    <row r="11782" spans="1:7">
      <c r="A11782" s="2">
        <v>44106</v>
      </c>
      <c r="B11782" s="2">
        <f t="shared" si="368"/>
        <v>44135</v>
      </c>
      <c r="C11782" s="3">
        <f t="shared" si="369"/>
        <v>1</v>
      </c>
      <c r="D11782" t="s">
        <v>37</v>
      </c>
      <c r="E11782">
        <v>51</v>
      </c>
      <c r="F11782">
        <v>149687</v>
      </c>
      <c r="G11782">
        <v>3250</v>
      </c>
    </row>
    <row r="11783" spans="1:7">
      <c r="A11783" s="2">
        <v>44106</v>
      </c>
      <c r="B11783" s="2">
        <f t="shared" si="368"/>
        <v>44135</v>
      </c>
      <c r="C11783" s="3">
        <f t="shared" si="369"/>
        <v>1</v>
      </c>
      <c r="D11783" t="s">
        <v>5</v>
      </c>
      <c r="E11783">
        <v>53</v>
      </c>
      <c r="F11783">
        <v>92727</v>
      </c>
      <c r="G11783">
        <v>2239</v>
      </c>
    </row>
    <row r="11784" spans="1:7">
      <c r="A11784" s="2">
        <v>44106</v>
      </c>
      <c r="B11784" s="2">
        <f t="shared" si="368"/>
        <v>44135</v>
      </c>
      <c r="C11784" s="3">
        <f t="shared" si="369"/>
        <v>1</v>
      </c>
      <c r="D11784" t="s">
        <v>58</v>
      </c>
      <c r="E11784">
        <v>54</v>
      </c>
      <c r="F11784">
        <v>16307</v>
      </c>
      <c r="G11784">
        <v>355</v>
      </c>
    </row>
    <row r="11785" spans="1:7">
      <c r="A11785" s="2">
        <v>44106</v>
      </c>
      <c r="B11785" s="2">
        <f t="shared" si="368"/>
        <v>44135</v>
      </c>
      <c r="C11785" s="3">
        <f t="shared" si="369"/>
        <v>1</v>
      </c>
      <c r="D11785" t="s">
        <v>10</v>
      </c>
      <c r="E11785">
        <v>55</v>
      </c>
      <c r="F11785">
        <v>134996</v>
      </c>
      <c r="G11785">
        <v>1364</v>
      </c>
    </row>
    <row r="11786" spans="1:7">
      <c r="A11786" s="2">
        <v>44106</v>
      </c>
      <c r="B11786" s="2">
        <f t="shared" si="368"/>
        <v>44135</v>
      </c>
      <c r="C11786" s="3">
        <f t="shared" si="369"/>
        <v>1</v>
      </c>
      <c r="D11786" t="s">
        <v>49</v>
      </c>
      <c r="E11786">
        <v>56</v>
      </c>
      <c r="F11786">
        <v>6214</v>
      </c>
      <c r="G11786">
        <v>53</v>
      </c>
    </row>
    <row r="11787" spans="1:7">
      <c r="A11787" s="2">
        <v>44107</v>
      </c>
      <c r="B11787" s="2">
        <f t="shared" si="368"/>
        <v>44135</v>
      </c>
      <c r="C11787" s="3">
        <f t="shared" si="369"/>
        <v>1</v>
      </c>
      <c r="D11787" t="s">
        <v>52</v>
      </c>
      <c r="E11787">
        <v>1</v>
      </c>
      <c r="F11787">
        <v>158380</v>
      </c>
      <c r="G11787">
        <v>2558</v>
      </c>
    </row>
    <row r="11788" spans="1:7">
      <c r="A11788" s="2">
        <v>44107</v>
      </c>
      <c r="B11788" s="2">
        <f t="shared" si="368"/>
        <v>44135</v>
      </c>
      <c r="C11788" s="3">
        <f t="shared" si="369"/>
        <v>1</v>
      </c>
      <c r="D11788" t="s">
        <v>50</v>
      </c>
      <c r="E11788">
        <v>2</v>
      </c>
      <c r="F11788">
        <v>9111</v>
      </c>
      <c r="G11788">
        <v>54</v>
      </c>
    </row>
    <row r="11789" spans="1:7">
      <c r="A11789" s="2">
        <v>44107</v>
      </c>
      <c r="B11789" s="2">
        <f t="shared" si="368"/>
        <v>44135</v>
      </c>
      <c r="C11789" s="3">
        <f t="shared" si="369"/>
        <v>1</v>
      </c>
      <c r="D11789" t="s">
        <v>8</v>
      </c>
      <c r="E11789">
        <v>4</v>
      </c>
      <c r="F11789">
        <v>220403</v>
      </c>
      <c r="G11789">
        <v>5705</v>
      </c>
    </row>
    <row r="11790" spans="1:7">
      <c r="A11790" s="2">
        <v>44107</v>
      </c>
      <c r="B11790" s="2">
        <f t="shared" si="368"/>
        <v>44135</v>
      </c>
      <c r="C11790" s="3">
        <f t="shared" si="369"/>
        <v>1</v>
      </c>
      <c r="D11790" t="s">
        <v>44</v>
      </c>
      <c r="E11790">
        <v>5</v>
      </c>
      <c r="F11790">
        <v>86525</v>
      </c>
      <c r="G11790">
        <v>1407</v>
      </c>
    </row>
    <row r="11791" spans="1:7">
      <c r="A11791" s="2">
        <v>44107</v>
      </c>
      <c r="B11791" s="2">
        <f t="shared" si="368"/>
        <v>44135</v>
      </c>
      <c r="C11791" s="3">
        <f t="shared" si="369"/>
        <v>1</v>
      </c>
      <c r="D11791" t="s">
        <v>7</v>
      </c>
      <c r="E11791">
        <v>6</v>
      </c>
      <c r="F11791">
        <v>831494</v>
      </c>
      <c r="G11791">
        <v>16122</v>
      </c>
    </row>
    <row r="11792" spans="1:7">
      <c r="A11792" s="2">
        <v>44107</v>
      </c>
      <c r="B11792" s="2">
        <f t="shared" si="368"/>
        <v>44135</v>
      </c>
      <c r="C11792" s="3">
        <f t="shared" si="369"/>
        <v>1</v>
      </c>
      <c r="D11792" t="s">
        <v>22</v>
      </c>
      <c r="E11792">
        <v>8</v>
      </c>
      <c r="F11792">
        <v>72929</v>
      </c>
      <c r="G11792">
        <v>2071</v>
      </c>
    </row>
    <row r="11793" spans="1:7">
      <c r="A11793" s="2">
        <v>44107</v>
      </c>
      <c r="B11793" s="2">
        <f t="shared" si="368"/>
        <v>44135</v>
      </c>
      <c r="C11793" s="3">
        <f t="shared" si="369"/>
        <v>1</v>
      </c>
      <c r="D11793" t="s">
        <v>38</v>
      </c>
      <c r="E11793">
        <v>9</v>
      </c>
      <c r="F11793">
        <v>58297</v>
      </c>
      <c r="G11793">
        <v>4513</v>
      </c>
    </row>
    <row r="11794" spans="1:7">
      <c r="A11794" s="2">
        <v>44107</v>
      </c>
      <c r="B11794" s="2">
        <f t="shared" si="368"/>
        <v>44135</v>
      </c>
      <c r="C11794" s="3">
        <f t="shared" si="369"/>
        <v>1</v>
      </c>
      <c r="D11794" t="s">
        <v>45</v>
      </c>
      <c r="E11794">
        <v>10</v>
      </c>
      <c r="F11794">
        <v>21125</v>
      </c>
      <c r="G11794">
        <v>645</v>
      </c>
    </row>
    <row r="11795" spans="1:7">
      <c r="A11795" s="2">
        <v>44107</v>
      </c>
      <c r="B11795" s="2">
        <f t="shared" si="368"/>
        <v>44135</v>
      </c>
      <c r="C11795" s="3">
        <f t="shared" si="369"/>
        <v>1</v>
      </c>
      <c r="D11795" t="s">
        <v>33</v>
      </c>
      <c r="E11795">
        <v>11</v>
      </c>
      <c r="F11795">
        <v>15473</v>
      </c>
      <c r="G11795">
        <v>629</v>
      </c>
    </row>
    <row r="11796" spans="1:7">
      <c r="A11796" s="2">
        <v>44107</v>
      </c>
      <c r="B11796" s="2">
        <f t="shared" si="368"/>
        <v>44135</v>
      </c>
      <c r="C11796" s="3">
        <f t="shared" si="369"/>
        <v>1</v>
      </c>
      <c r="D11796" t="s">
        <v>15</v>
      </c>
      <c r="E11796">
        <v>12</v>
      </c>
      <c r="F11796">
        <v>714583</v>
      </c>
      <c r="G11796">
        <v>14627</v>
      </c>
    </row>
    <row r="11797" spans="1:7">
      <c r="A11797" s="2">
        <v>44107</v>
      </c>
      <c r="B11797" s="2">
        <f t="shared" si="368"/>
        <v>44135</v>
      </c>
      <c r="C11797" s="3">
        <f t="shared" si="369"/>
        <v>1</v>
      </c>
      <c r="D11797" t="s">
        <v>18</v>
      </c>
      <c r="E11797">
        <v>13</v>
      </c>
      <c r="F11797">
        <v>305941</v>
      </c>
      <c r="G11797">
        <v>6972</v>
      </c>
    </row>
    <row r="11798" spans="1:7">
      <c r="A11798" s="2">
        <v>44107</v>
      </c>
      <c r="B11798" s="2">
        <f t="shared" si="368"/>
        <v>44135</v>
      </c>
      <c r="C11798" s="3">
        <f t="shared" si="369"/>
        <v>1</v>
      </c>
      <c r="D11798" t="s">
        <v>57</v>
      </c>
      <c r="E11798">
        <v>66</v>
      </c>
      <c r="F11798">
        <v>3668</v>
      </c>
      <c r="G11798">
        <v>52</v>
      </c>
    </row>
    <row r="11799" spans="1:7">
      <c r="A11799" s="2">
        <v>44107</v>
      </c>
      <c r="B11799" s="2">
        <f t="shared" si="368"/>
        <v>44135</v>
      </c>
      <c r="C11799" s="3">
        <f t="shared" si="369"/>
        <v>1</v>
      </c>
      <c r="D11799" t="s">
        <v>26</v>
      </c>
      <c r="E11799">
        <v>15</v>
      </c>
      <c r="F11799">
        <v>12887</v>
      </c>
      <c r="G11799">
        <v>152</v>
      </c>
    </row>
    <row r="11800" spans="1:7">
      <c r="A11800" s="2">
        <v>44107</v>
      </c>
      <c r="B11800" s="2">
        <f t="shared" si="368"/>
        <v>44135</v>
      </c>
      <c r="C11800" s="3">
        <f t="shared" si="369"/>
        <v>1</v>
      </c>
      <c r="D11800" t="s">
        <v>53</v>
      </c>
      <c r="E11800">
        <v>16</v>
      </c>
      <c r="F11800">
        <v>43702</v>
      </c>
      <c r="G11800">
        <v>480</v>
      </c>
    </row>
    <row r="11801" spans="1:7">
      <c r="A11801" s="2">
        <v>44107</v>
      </c>
      <c r="B11801" s="2">
        <f t="shared" si="368"/>
        <v>44135</v>
      </c>
      <c r="C11801" s="3">
        <f t="shared" si="369"/>
        <v>1</v>
      </c>
      <c r="D11801" t="s">
        <v>6</v>
      </c>
      <c r="E11801">
        <v>17</v>
      </c>
      <c r="F11801">
        <v>303807</v>
      </c>
      <c r="G11801">
        <v>9033</v>
      </c>
    </row>
    <row r="11802" spans="1:7">
      <c r="A11802" s="2">
        <v>44107</v>
      </c>
      <c r="B11802" s="2">
        <f t="shared" si="368"/>
        <v>44135</v>
      </c>
      <c r="C11802" s="3">
        <f t="shared" si="369"/>
        <v>1</v>
      </c>
      <c r="D11802" t="s">
        <v>27</v>
      </c>
      <c r="E11802">
        <v>18</v>
      </c>
      <c r="F11802">
        <v>126414</v>
      </c>
      <c r="G11802">
        <v>3669</v>
      </c>
    </row>
    <row r="11803" spans="1:7">
      <c r="A11803" s="2">
        <v>44107</v>
      </c>
      <c r="B11803" s="2">
        <f t="shared" si="368"/>
        <v>44135</v>
      </c>
      <c r="C11803" s="3">
        <f t="shared" si="369"/>
        <v>1</v>
      </c>
      <c r="D11803" t="s">
        <v>39</v>
      </c>
      <c r="E11803">
        <v>19</v>
      </c>
      <c r="F11803">
        <v>92302</v>
      </c>
      <c r="G11803">
        <v>1381</v>
      </c>
    </row>
    <row r="11804" spans="1:7">
      <c r="A11804" s="2">
        <v>44107</v>
      </c>
      <c r="B11804" s="2">
        <f t="shared" si="368"/>
        <v>44135</v>
      </c>
      <c r="C11804" s="3">
        <f t="shared" si="369"/>
        <v>1</v>
      </c>
      <c r="D11804" t="s">
        <v>34</v>
      </c>
      <c r="E11804">
        <v>20</v>
      </c>
      <c r="F11804">
        <v>62446</v>
      </c>
      <c r="G11804">
        <v>698</v>
      </c>
    </row>
    <row r="11805" spans="1:7">
      <c r="A11805" s="2">
        <v>44107</v>
      </c>
      <c r="B11805" s="2">
        <f t="shared" si="368"/>
        <v>44135</v>
      </c>
      <c r="C11805" s="3">
        <f t="shared" si="369"/>
        <v>1</v>
      </c>
      <c r="D11805" t="s">
        <v>28</v>
      </c>
      <c r="E11805">
        <v>21</v>
      </c>
      <c r="F11805">
        <v>75576</v>
      </c>
      <c r="G11805">
        <v>1239</v>
      </c>
    </row>
    <row r="11806" spans="1:7">
      <c r="A11806" s="2">
        <v>44107</v>
      </c>
      <c r="B11806" s="2">
        <f t="shared" si="368"/>
        <v>44135</v>
      </c>
      <c r="C11806" s="3">
        <f t="shared" si="369"/>
        <v>1</v>
      </c>
      <c r="D11806" t="s">
        <v>40</v>
      </c>
      <c r="E11806">
        <v>22</v>
      </c>
      <c r="F11806">
        <v>168826</v>
      </c>
      <c r="G11806">
        <v>5545</v>
      </c>
    </row>
    <row r="11807" spans="1:7">
      <c r="A11807" s="2">
        <v>44107</v>
      </c>
      <c r="B11807" s="2">
        <f t="shared" si="368"/>
        <v>44135</v>
      </c>
      <c r="C11807" s="3">
        <f t="shared" si="369"/>
        <v>1</v>
      </c>
      <c r="D11807" t="s">
        <v>51</v>
      </c>
      <c r="E11807">
        <v>23</v>
      </c>
      <c r="F11807">
        <v>5486</v>
      </c>
      <c r="G11807">
        <v>142</v>
      </c>
    </row>
    <row r="11808" spans="1:7">
      <c r="A11808" s="2">
        <v>44107</v>
      </c>
      <c r="B11808" s="2">
        <f t="shared" si="368"/>
        <v>44135</v>
      </c>
      <c r="C11808" s="3">
        <f t="shared" si="369"/>
        <v>1</v>
      </c>
      <c r="D11808" t="s">
        <v>23</v>
      </c>
      <c r="E11808">
        <v>24</v>
      </c>
      <c r="F11808">
        <v>127194</v>
      </c>
      <c r="G11808">
        <v>3957</v>
      </c>
    </row>
    <row r="11809" spans="1:7">
      <c r="A11809" s="2">
        <v>44107</v>
      </c>
      <c r="B11809" s="2">
        <f t="shared" si="368"/>
        <v>44135</v>
      </c>
      <c r="C11809" s="3">
        <f t="shared" si="369"/>
        <v>1</v>
      </c>
      <c r="D11809" t="s">
        <v>9</v>
      </c>
      <c r="E11809">
        <v>25</v>
      </c>
      <c r="F11809">
        <v>134303</v>
      </c>
      <c r="G11809">
        <v>9507</v>
      </c>
    </row>
    <row r="11810" spans="1:7">
      <c r="A11810" s="2">
        <v>44107</v>
      </c>
      <c r="B11810" s="2">
        <f t="shared" si="368"/>
        <v>44135</v>
      </c>
      <c r="C11810" s="3">
        <f t="shared" si="369"/>
        <v>1</v>
      </c>
      <c r="D11810" t="s">
        <v>42</v>
      </c>
      <c r="E11810">
        <v>26</v>
      </c>
      <c r="F11810">
        <v>141236</v>
      </c>
      <c r="G11810">
        <v>7125</v>
      </c>
    </row>
    <row r="11811" spans="1:7">
      <c r="A11811" s="2">
        <v>44107</v>
      </c>
      <c r="B11811" s="2">
        <f t="shared" si="368"/>
        <v>44135</v>
      </c>
      <c r="C11811" s="3">
        <f t="shared" si="369"/>
        <v>1</v>
      </c>
      <c r="D11811" t="s">
        <v>29</v>
      </c>
      <c r="E11811">
        <v>27</v>
      </c>
      <c r="F11811">
        <v>102840</v>
      </c>
      <c r="G11811">
        <v>2126</v>
      </c>
    </row>
    <row r="11812" spans="1:7">
      <c r="A11812" s="2">
        <v>44107</v>
      </c>
      <c r="B11812" s="2">
        <f t="shared" si="368"/>
        <v>44135</v>
      </c>
      <c r="C11812" s="3">
        <f t="shared" si="369"/>
        <v>1</v>
      </c>
      <c r="D11812" t="s">
        <v>46</v>
      </c>
      <c r="E11812">
        <v>28</v>
      </c>
      <c r="F11812">
        <v>100167</v>
      </c>
      <c r="G11812">
        <v>3011</v>
      </c>
    </row>
    <row r="11813" spans="1:7">
      <c r="A11813" s="2">
        <v>44107</v>
      </c>
      <c r="B11813" s="2">
        <f t="shared" si="368"/>
        <v>44135</v>
      </c>
      <c r="C11813" s="3">
        <f t="shared" si="369"/>
        <v>1</v>
      </c>
      <c r="D11813" t="s">
        <v>35</v>
      </c>
      <c r="E11813">
        <v>29</v>
      </c>
      <c r="F11813">
        <v>134826</v>
      </c>
      <c r="G11813">
        <v>2220</v>
      </c>
    </row>
    <row r="11814" spans="1:7">
      <c r="A11814" s="2">
        <v>44107</v>
      </c>
      <c r="B11814" s="2">
        <f t="shared" si="368"/>
        <v>44135</v>
      </c>
      <c r="C11814" s="3">
        <f t="shared" si="369"/>
        <v>1</v>
      </c>
      <c r="D11814" t="s">
        <v>54</v>
      </c>
      <c r="E11814">
        <v>30</v>
      </c>
      <c r="F11814">
        <v>14490</v>
      </c>
      <c r="G11814">
        <v>186</v>
      </c>
    </row>
    <row r="11815" spans="1:7">
      <c r="A11815" s="2">
        <v>44107</v>
      </c>
      <c r="B11815" s="2">
        <f t="shared" si="368"/>
        <v>44135</v>
      </c>
      <c r="C11815" s="3">
        <f t="shared" si="369"/>
        <v>1</v>
      </c>
      <c r="D11815" t="s">
        <v>12</v>
      </c>
      <c r="E11815">
        <v>31</v>
      </c>
      <c r="F11815">
        <v>47403</v>
      </c>
      <c r="G11815">
        <v>503</v>
      </c>
    </row>
    <row r="11816" spans="1:7">
      <c r="A11816" s="2">
        <v>44107</v>
      </c>
      <c r="B11816" s="2">
        <f t="shared" si="368"/>
        <v>44135</v>
      </c>
      <c r="C11816" s="3">
        <f t="shared" si="369"/>
        <v>1</v>
      </c>
      <c r="D11816" t="s">
        <v>24</v>
      </c>
      <c r="E11816">
        <v>32</v>
      </c>
      <c r="F11816">
        <v>81829</v>
      </c>
      <c r="G11816">
        <v>1623</v>
      </c>
    </row>
    <row r="11817" spans="1:7">
      <c r="A11817" s="2">
        <v>44107</v>
      </c>
      <c r="B11817" s="2">
        <f t="shared" si="368"/>
        <v>44135</v>
      </c>
      <c r="C11817" s="3">
        <f t="shared" si="369"/>
        <v>1</v>
      </c>
      <c r="D11817" t="s">
        <v>19</v>
      </c>
      <c r="E11817">
        <v>33</v>
      </c>
      <c r="F11817">
        <v>8597</v>
      </c>
      <c r="G11817">
        <v>442</v>
      </c>
    </row>
    <row r="11818" spans="1:7">
      <c r="A11818" s="2">
        <v>44107</v>
      </c>
      <c r="B11818" s="2">
        <f t="shared" si="368"/>
        <v>44135</v>
      </c>
      <c r="C11818" s="3">
        <f t="shared" si="369"/>
        <v>1</v>
      </c>
      <c r="D11818" t="s">
        <v>21</v>
      </c>
      <c r="E11818">
        <v>34</v>
      </c>
      <c r="F11818">
        <v>209363</v>
      </c>
      <c r="G11818">
        <v>16135</v>
      </c>
    </row>
    <row r="11819" spans="1:7">
      <c r="A11819" s="2">
        <v>44107</v>
      </c>
      <c r="B11819" s="2">
        <f t="shared" si="368"/>
        <v>44135</v>
      </c>
      <c r="C11819" s="3">
        <f t="shared" si="369"/>
        <v>1</v>
      </c>
      <c r="D11819" t="s">
        <v>47</v>
      </c>
      <c r="E11819">
        <v>35</v>
      </c>
      <c r="F11819">
        <v>30296</v>
      </c>
      <c r="G11819">
        <v>890</v>
      </c>
    </row>
    <row r="11820" spans="1:7">
      <c r="A11820" s="2">
        <v>44107</v>
      </c>
      <c r="B11820" s="2">
        <f t="shared" si="368"/>
        <v>44135</v>
      </c>
      <c r="C11820" s="3">
        <f t="shared" si="369"/>
        <v>1</v>
      </c>
      <c r="D11820" t="s">
        <v>16</v>
      </c>
      <c r="E11820">
        <v>36</v>
      </c>
      <c r="F11820">
        <v>468081</v>
      </c>
      <c r="G11820">
        <v>32794</v>
      </c>
    </row>
    <row r="11821" spans="1:7">
      <c r="A11821" s="2">
        <v>44107</v>
      </c>
      <c r="B11821" s="2">
        <f t="shared" si="368"/>
        <v>44135</v>
      </c>
      <c r="C11821" s="3">
        <f t="shared" si="369"/>
        <v>1</v>
      </c>
      <c r="D11821" t="s">
        <v>20</v>
      </c>
      <c r="E11821">
        <v>37</v>
      </c>
      <c r="F11821">
        <v>217049</v>
      </c>
      <c r="G11821">
        <v>3647</v>
      </c>
    </row>
    <row r="11822" spans="1:7">
      <c r="A11822" s="2">
        <v>44107</v>
      </c>
      <c r="B11822" s="2">
        <f t="shared" si="368"/>
        <v>44135</v>
      </c>
      <c r="C11822" s="3">
        <f t="shared" si="369"/>
        <v>1</v>
      </c>
      <c r="D11822" t="s">
        <v>48</v>
      </c>
      <c r="E11822">
        <v>38</v>
      </c>
      <c r="F11822">
        <v>23137</v>
      </c>
      <c r="G11822">
        <v>274</v>
      </c>
    </row>
    <row r="11823" spans="1:7">
      <c r="A11823" s="2">
        <v>44107</v>
      </c>
      <c r="B11823" s="2">
        <f t="shared" si="368"/>
        <v>44135</v>
      </c>
      <c r="C11823" s="3">
        <f t="shared" si="369"/>
        <v>1</v>
      </c>
      <c r="D11823" t="s">
        <v>59</v>
      </c>
      <c r="E11823">
        <v>69</v>
      </c>
      <c r="F11823">
        <v>70</v>
      </c>
      <c r="G11823">
        <v>2</v>
      </c>
    </row>
    <row r="11824" spans="1:7">
      <c r="A11824" s="2">
        <v>44107</v>
      </c>
      <c r="B11824" s="2">
        <f t="shared" si="368"/>
        <v>44135</v>
      </c>
      <c r="C11824" s="3">
        <f t="shared" si="369"/>
        <v>1</v>
      </c>
      <c r="D11824" t="s">
        <v>41</v>
      </c>
      <c r="E11824">
        <v>39</v>
      </c>
      <c r="F11824">
        <v>157966</v>
      </c>
      <c r="G11824">
        <v>4925</v>
      </c>
    </row>
    <row r="11825" spans="1:7">
      <c r="A11825" s="2">
        <v>44107</v>
      </c>
      <c r="B11825" s="2">
        <f t="shared" si="368"/>
        <v>44135</v>
      </c>
      <c r="C11825" s="3">
        <f t="shared" si="369"/>
        <v>1</v>
      </c>
      <c r="D11825" t="s">
        <v>30</v>
      </c>
      <c r="E11825">
        <v>40</v>
      </c>
      <c r="F11825">
        <v>90748</v>
      </c>
      <c r="G11825">
        <v>1051</v>
      </c>
    </row>
    <row r="11826" spans="1:7">
      <c r="A11826" s="2">
        <v>44107</v>
      </c>
      <c r="B11826" s="2">
        <f t="shared" si="368"/>
        <v>44135</v>
      </c>
      <c r="C11826" s="3">
        <f t="shared" si="369"/>
        <v>1</v>
      </c>
      <c r="D11826" t="s">
        <v>14</v>
      </c>
      <c r="E11826">
        <v>41</v>
      </c>
      <c r="F11826">
        <v>34512</v>
      </c>
      <c r="G11826">
        <v>572</v>
      </c>
    </row>
    <row r="11827" spans="1:7">
      <c r="A11827" s="2">
        <v>44107</v>
      </c>
      <c r="B11827" s="2">
        <f t="shared" si="368"/>
        <v>44135</v>
      </c>
      <c r="C11827" s="3">
        <f t="shared" si="369"/>
        <v>1</v>
      </c>
      <c r="D11827" t="s">
        <v>31</v>
      </c>
      <c r="E11827">
        <v>42</v>
      </c>
      <c r="F11827">
        <v>166270</v>
      </c>
      <c r="G11827">
        <v>8271</v>
      </c>
    </row>
    <row r="11828" spans="1:7">
      <c r="A11828" s="2">
        <v>44107</v>
      </c>
      <c r="B11828" s="2">
        <f t="shared" si="368"/>
        <v>44135</v>
      </c>
      <c r="C11828" s="3">
        <f t="shared" si="369"/>
        <v>1</v>
      </c>
      <c r="D11828" t="s">
        <v>55</v>
      </c>
      <c r="E11828">
        <v>72</v>
      </c>
      <c r="F11828">
        <v>50375</v>
      </c>
      <c r="G11828">
        <v>681</v>
      </c>
    </row>
    <row r="11829" spans="1:7">
      <c r="A11829" s="2">
        <v>44107</v>
      </c>
      <c r="B11829" s="2">
        <f t="shared" si="368"/>
        <v>44135</v>
      </c>
      <c r="C11829" s="3">
        <f t="shared" si="369"/>
        <v>1</v>
      </c>
      <c r="D11829" t="s">
        <v>17</v>
      </c>
      <c r="E11829">
        <v>44</v>
      </c>
      <c r="F11829">
        <v>25076</v>
      </c>
      <c r="G11829">
        <v>1118</v>
      </c>
    </row>
    <row r="11830" spans="1:7">
      <c r="A11830" s="2">
        <v>44107</v>
      </c>
      <c r="B11830" s="2">
        <f t="shared" si="368"/>
        <v>44135</v>
      </c>
      <c r="C11830" s="3">
        <f t="shared" si="369"/>
        <v>1</v>
      </c>
      <c r="D11830" t="s">
        <v>32</v>
      </c>
      <c r="E11830">
        <v>45</v>
      </c>
      <c r="F11830">
        <v>150891</v>
      </c>
      <c r="G11830">
        <v>3442</v>
      </c>
    </row>
    <row r="11831" spans="1:7">
      <c r="A11831" s="2">
        <v>44107</v>
      </c>
      <c r="B11831" s="2">
        <f t="shared" si="368"/>
        <v>44135</v>
      </c>
      <c r="C11831" s="3">
        <f t="shared" si="369"/>
        <v>1</v>
      </c>
      <c r="D11831" t="s">
        <v>43</v>
      </c>
      <c r="E11831">
        <v>46</v>
      </c>
      <c r="F11831">
        <v>23986</v>
      </c>
      <c r="G11831">
        <v>248</v>
      </c>
    </row>
    <row r="11832" spans="1:7">
      <c r="A11832" s="2">
        <v>44107</v>
      </c>
      <c r="B11832" s="2">
        <f t="shared" si="368"/>
        <v>44135</v>
      </c>
      <c r="C11832" s="3">
        <f t="shared" si="369"/>
        <v>1</v>
      </c>
      <c r="D11832" t="s">
        <v>25</v>
      </c>
      <c r="E11832">
        <v>47</v>
      </c>
      <c r="F11832">
        <v>196870</v>
      </c>
      <c r="G11832">
        <v>2534</v>
      </c>
    </row>
    <row r="11833" spans="1:7">
      <c r="A11833" s="2">
        <v>44107</v>
      </c>
      <c r="B11833" s="2">
        <f t="shared" si="368"/>
        <v>44135</v>
      </c>
      <c r="C11833" s="3">
        <f t="shared" si="369"/>
        <v>1</v>
      </c>
      <c r="D11833" t="s">
        <v>11</v>
      </c>
      <c r="E11833">
        <v>48</v>
      </c>
      <c r="F11833">
        <v>799411</v>
      </c>
      <c r="G11833">
        <v>16440</v>
      </c>
    </row>
    <row r="11834" spans="1:7">
      <c r="A11834" s="2">
        <v>44107</v>
      </c>
      <c r="B11834" s="2">
        <f t="shared" si="368"/>
        <v>44135</v>
      </c>
      <c r="C11834" s="3">
        <f t="shared" si="369"/>
        <v>1</v>
      </c>
      <c r="D11834" t="s">
        <v>13</v>
      </c>
      <c r="E11834">
        <v>49</v>
      </c>
      <c r="F11834">
        <v>76231</v>
      </c>
      <c r="G11834">
        <v>476</v>
      </c>
    </row>
    <row r="11835" spans="1:7">
      <c r="A11835" s="2">
        <v>44107</v>
      </c>
      <c r="B11835" s="2">
        <f t="shared" si="368"/>
        <v>44135</v>
      </c>
      <c r="C11835" s="3">
        <f t="shared" si="369"/>
        <v>1</v>
      </c>
      <c r="D11835" t="s">
        <v>36</v>
      </c>
      <c r="E11835">
        <v>50</v>
      </c>
      <c r="F11835">
        <v>1778</v>
      </c>
      <c r="G11835">
        <v>58</v>
      </c>
    </row>
    <row r="11836" spans="1:7">
      <c r="A11836" s="2">
        <v>44107</v>
      </c>
      <c r="B11836" s="2">
        <f t="shared" si="368"/>
        <v>44135</v>
      </c>
      <c r="C11836" s="3">
        <f t="shared" si="369"/>
        <v>1</v>
      </c>
      <c r="D11836" t="s">
        <v>56</v>
      </c>
      <c r="E11836">
        <v>78</v>
      </c>
      <c r="F11836">
        <v>1327</v>
      </c>
      <c r="G11836">
        <v>20</v>
      </c>
    </row>
    <row r="11837" spans="1:7">
      <c r="A11837" s="2">
        <v>44107</v>
      </c>
      <c r="B11837" s="2">
        <f t="shared" si="368"/>
        <v>44135</v>
      </c>
      <c r="C11837" s="3">
        <f t="shared" si="369"/>
        <v>1</v>
      </c>
      <c r="D11837" t="s">
        <v>37</v>
      </c>
      <c r="E11837">
        <v>51</v>
      </c>
      <c r="F11837">
        <v>150803</v>
      </c>
      <c r="G11837">
        <v>3270</v>
      </c>
    </row>
    <row r="11838" spans="1:7">
      <c r="A11838" s="2">
        <v>44107</v>
      </c>
      <c r="B11838" s="2">
        <f t="shared" si="368"/>
        <v>44135</v>
      </c>
      <c r="C11838" s="3">
        <f t="shared" si="369"/>
        <v>1</v>
      </c>
      <c r="D11838" t="s">
        <v>5</v>
      </c>
      <c r="E11838">
        <v>53</v>
      </c>
      <c r="F11838">
        <v>93160</v>
      </c>
      <c r="G11838">
        <v>2238</v>
      </c>
    </row>
    <row r="11839" spans="1:7">
      <c r="A11839" s="2">
        <v>44107</v>
      </c>
      <c r="B11839" s="2">
        <f t="shared" si="368"/>
        <v>44135</v>
      </c>
      <c r="C11839" s="3">
        <f t="shared" si="369"/>
        <v>1</v>
      </c>
      <c r="D11839" t="s">
        <v>58</v>
      </c>
      <c r="E11839">
        <v>54</v>
      </c>
      <c r="F11839">
        <v>16468</v>
      </c>
      <c r="G11839">
        <v>357</v>
      </c>
    </row>
    <row r="11840" spans="1:7">
      <c r="A11840" s="2">
        <v>44107</v>
      </c>
      <c r="B11840" s="2">
        <f t="shared" si="368"/>
        <v>44135</v>
      </c>
      <c r="C11840" s="3">
        <f t="shared" si="369"/>
        <v>1</v>
      </c>
      <c r="D11840" t="s">
        <v>10</v>
      </c>
      <c r="E11840">
        <v>55</v>
      </c>
      <c r="F11840">
        <v>138018</v>
      </c>
      <c r="G11840">
        <v>1383</v>
      </c>
    </row>
    <row r="11841" spans="1:7">
      <c r="A11841" s="2">
        <v>44107</v>
      </c>
      <c r="B11841" s="2">
        <f t="shared" si="368"/>
        <v>44135</v>
      </c>
      <c r="C11841" s="3">
        <f t="shared" si="369"/>
        <v>1</v>
      </c>
      <c r="D11841" t="s">
        <v>49</v>
      </c>
      <c r="E11841">
        <v>56</v>
      </c>
      <c r="F11841">
        <v>6365</v>
      </c>
      <c r="G11841">
        <v>53</v>
      </c>
    </row>
    <row r="11842" spans="1:7">
      <c r="A11842" s="2">
        <v>44108</v>
      </c>
      <c r="B11842" s="2">
        <f t="shared" si="368"/>
        <v>44135</v>
      </c>
      <c r="C11842" s="3">
        <f t="shared" si="369"/>
        <v>1</v>
      </c>
      <c r="D11842" t="s">
        <v>52</v>
      </c>
      <c r="E11842">
        <v>1</v>
      </c>
      <c r="F11842">
        <v>159169</v>
      </c>
      <c r="G11842">
        <v>2558</v>
      </c>
    </row>
    <row r="11843" spans="1:7">
      <c r="A11843" s="2">
        <v>44108</v>
      </c>
      <c r="B11843" s="2">
        <f t="shared" si="368"/>
        <v>44135</v>
      </c>
      <c r="C11843" s="3">
        <f t="shared" si="369"/>
        <v>1</v>
      </c>
      <c r="D11843" t="s">
        <v>50</v>
      </c>
      <c r="E11843">
        <v>2</v>
      </c>
      <c r="F11843">
        <v>9300</v>
      </c>
      <c r="G11843">
        <v>54</v>
      </c>
    </row>
    <row r="11844" spans="1:7">
      <c r="A11844" s="2">
        <v>44108</v>
      </c>
      <c r="B11844" s="2">
        <f t="shared" ref="B11844:B11907" si="370">EOMONTH(A11844,0)</f>
        <v>44135</v>
      </c>
      <c r="C11844" s="3">
        <f t="shared" ref="C11844:C11907" si="371">IF(A11844=B11844,0,1)</f>
        <v>1</v>
      </c>
      <c r="D11844" t="s">
        <v>8</v>
      </c>
      <c r="E11844">
        <v>4</v>
      </c>
      <c r="F11844">
        <v>220757</v>
      </c>
      <c r="G11844">
        <v>5706</v>
      </c>
    </row>
    <row r="11845" spans="1:7">
      <c r="A11845" s="2">
        <v>44108</v>
      </c>
      <c r="B11845" s="2">
        <f t="shared" si="370"/>
        <v>44135</v>
      </c>
      <c r="C11845" s="3">
        <f t="shared" si="371"/>
        <v>1</v>
      </c>
      <c r="D11845" t="s">
        <v>44</v>
      </c>
      <c r="E11845">
        <v>5</v>
      </c>
      <c r="F11845">
        <v>87013</v>
      </c>
      <c r="G11845">
        <v>1425</v>
      </c>
    </row>
    <row r="11846" spans="1:7">
      <c r="A11846" s="2">
        <v>44108</v>
      </c>
      <c r="B11846" s="2">
        <f t="shared" si="370"/>
        <v>44135</v>
      </c>
      <c r="C11846" s="3">
        <f t="shared" si="371"/>
        <v>1</v>
      </c>
      <c r="D11846" t="s">
        <v>7</v>
      </c>
      <c r="E11846">
        <v>6</v>
      </c>
      <c r="F11846">
        <v>834635</v>
      </c>
      <c r="G11846">
        <v>16150</v>
      </c>
    </row>
    <row r="11847" spans="1:7">
      <c r="A11847" s="2">
        <v>44108</v>
      </c>
      <c r="B11847" s="2">
        <f t="shared" si="370"/>
        <v>44135</v>
      </c>
      <c r="C11847" s="3">
        <f t="shared" si="371"/>
        <v>1</v>
      </c>
      <c r="D11847" t="s">
        <v>22</v>
      </c>
      <c r="E11847">
        <v>8</v>
      </c>
      <c r="F11847">
        <v>73389</v>
      </c>
      <c r="G11847">
        <v>2077</v>
      </c>
    </row>
    <row r="11848" spans="1:7">
      <c r="A11848" s="2">
        <v>44108</v>
      </c>
      <c r="B11848" s="2">
        <f t="shared" si="370"/>
        <v>44135</v>
      </c>
      <c r="C11848" s="3">
        <f t="shared" si="371"/>
        <v>1</v>
      </c>
      <c r="D11848" t="s">
        <v>38</v>
      </c>
      <c r="E11848">
        <v>9</v>
      </c>
      <c r="F11848">
        <v>58297</v>
      </c>
      <c r="G11848">
        <v>4513</v>
      </c>
    </row>
    <row r="11849" spans="1:7">
      <c r="A11849" s="2">
        <v>44108</v>
      </c>
      <c r="B11849" s="2">
        <f t="shared" si="370"/>
        <v>44135</v>
      </c>
      <c r="C11849" s="3">
        <f t="shared" si="371"/>
        <v>1</v>
      </c>
      <c r="D11849" t="s">
        <v>45</v>
      </c>
      <c r="E11849">
        <v>10</v>
      </c>
      <c r="F11849">
        <v>21243</v>
      </c>
      <c r="G11849">
        <v>645</v>
      </c>
    </row>
    <row r="11850" spans="1:7">
      <c r="A11850" s="2">
        <v>44108</v>
      </c>
      <c r="B11850" s="2">
        <f t="shared" si="370"/>
        <v>44135</v>
      </c>
      <c r="C11850" s="3">
        <f t="shared" si="371"/>
        <v>1</v>
      </c>
      <c r="D11850" t="s">
        <v>33</v>
      </c>
      <c r="E11850">
        <v>11</v>
      </c>
      <c r="F11850">
        <v>15519</v>
      </c>
      <c r="G11850">
        <v>631</v>
      </c>
    </row>
    <row r="11851" spans="1:7">
      <c r="A11851" s="2">
        <v>44108</v>
      </c>
      <c r="B11851" s="2">
        <f t="shared" si="370"/>
        <v>44135</v>
      </c>
      <c r="C11851" s="3">
        <f t="shared" si="371"/>
        <v>1</v>
      </c>
      <c r="D11851" t="s">
        <v>15</v>
      </c>
      <c r="E11851">
        <v>12</v>
      </c>
      <c r="F11851">
        <v>716451</v>
      </c>
      <c r="G11851">
        <v>14670</v>
      </c>
    </row>
    <row r="11852" spans="1:7">
      <c r="A11852" s="2">
        <v>44108</v>
      </c>
      <c r="B11852" s="2">
        <f t="shared" si="370"/>
        <v>44135</v>
      </c>
      <c r="C11852" s="3">
        <f t="shared" si="371"/>
        <v>1</v>
      </c>
      <c r="D11852" t="s">
        <v>18</v>
      </c>
      <c r="E11852">
        <v>13</v>
      </c>
      <c r="F11852">
        <v>306778</v>
      </c>
      <c r="G11852">
        <v>6999</v>
      </c>
    </row>
    <row r="11853" spans="1:7">
      <c r="A11853" s="2">
        <v>44108</v>
      </c>
      <c r="B11853" s="2">
        <f t="shared" si="370"/>
        <v>44135</v>
      </c>
      <c r="C11853" s="3">
        <f t="shared" si="371"/>
        <v>1</v>
      </c>
      <c r="D11853" t="s">
        <v>57</v>
      </c>
      <c r="E11853">
        <v>66</v>
      </c>
      <c r="F11853">
        <v>3586</v>
      </c>
      <c r="G11853">
        <v>53</v>
      </c>
    </row>
    <row r="11854" spans="1:7">
      <c r="A11854" s="2">
        <v>44108</v>
      </c>
      <c r="B11854" s="2">
        <f t="shared" si="370"/>
        <v>44135</v>
      </c>
      <c r="C11854" s="3">
        <f t="shared" si="371"/>
        <v>1</v>
      </c>
      <c r="D11854" t="s">
        <v>26</v>
      </c>
      <c r="E11854">
        <v>15</v>
      </c>
      <c r="F11854">
        <v>12957</v>
      </c>
      <c r="G11854">
        <v>155</v>
      </c>
    </row>
    <row r="11855" spans="1:7">
      <c r="A11855" s="2">
        <v>44108</v>
      </c>
      <c r="B11855" s="2">
        <f t="shared" si="370"/>
        <v>44135</v>
      </c>
      <c r="C11855" s="3">
        <f t="shared" si="371"/>
        <v>1</v>
      </c>
      <c r="D11855" t="s">
        <v>53</v>
      </c>
      <c r="E11855">
        <v>16</v>
      </c>
      <c r="F11855">
        <v>43964</v>
      </c>
      <c r="G11855">
        <v>482</v>
      </c>
    </row>
    <row r="11856" spans="1:7">
      <c r="A11856" s="2">
        <v>44108</v>
      </c>
      <c r="B11856" s="2">
        <f t="shared" si="370"/>
        <v>44135</v>
      </c>
      <c r="C11856" s="3">
        <f t="shared" si="371"/>
        <v>1</v>
      </c>
      <c r="D11856" t="s">
        <v>6</v>
      </c>
      <c r="E11856">
        <v>17</v>
      </c>
      <c r="F11856">
        <v>305218</v>
      </c>
      <c r="G11856">
        <v>9050</v>
      </c>
    </row>
    <row r="11857" spans="1:7">
      <c r="A11857" s="2">
        <v>44108</v>
      </c>
      <c r="B11857" s="2">
        <f t="shared" si="370"/>
        <v>44135</v>
      </c>
      <c r="C11857" s="3">
        <f t="shared" si="371"/>
        <v>1</v>
      </c>
      <c r="D11857" t="s">
        <v>27</v>
      </c>
      <c r="E11857">
        <v>18</v>
      </c>
      <c r="F11857">
        <v>127501</v>
      </c>
      <c r="G11857">
        <v>3674</v>
      </c>
    </row>
    <row r="11858" spans="1:7">
      <c r="A11858" s="2">
        <v>44108</v>
      </c>
      <c r="B11858" s="2">
        <f t="shared" si="370"/>
        <v>44135</v>
      </c>
      <c r="C11858" s="3">
        <f t="shared" si="371"/>
        <v>1</v>
      </c>
      <c r="D11858" t="s">
        <v>39</v>
      </c>
      <c r="E11858">
        <v>19</v>
      </c>
      <c r="F11858">
        <v>92744</v>
      </c>
      <c r="G11858">
        <v>1387</v>
      </c>
    </row>
    <row r="11859" spans="1:7">
      <c r="A11859" s="2">
        <v>44108</v>
      </c>
      <c r="B11859" s="2">
        <f t="shared" si="370"/>
        <v>44135</v>
      </c>
      <c r="C11859" s="3">
        <f t="shared" si="371"/>
        <v>1</v>
      </c>
      <c r="D11859" t="s">
        <v>34</v>
      </c>
      <c r="E11859">
        <v>20</v>
      </c>
      <c r="F11859">
        <v>62479</v>
      </c>
      <c r="G11859">
        <v>698</v>
      </c>
    </row>
    <row r="11860" spans="1:7">
      <c r="A11860" s="2">
        <v>44108</v>
      </c>
      <c r="B11860" s="2">
        <f t="shared" si="370"/>
        <v>44135</v>
      </c>
      <c r="C11860" s="3">
        <f t="shared" si="371"/>
        <v>1</v>
      </c>
      <c r="D11860" t="s">
        <v>28</v>
      </c>
      <c r="E11860">
        <v>21</v>
      </c>
      <c r="F11860">
        <v>76086</v>
      </c>
      <c r="G11860">
        <v>1242</v>
      </c>
    </row>
    <row r="11861" spans="1:7">
      <c r="A11861" s="2">
        <v>44108</v>
      </c>
      <c r="B11861" s="2">
        <f t="shared" si="370"/>
        <v>44135</v>
      </c>
      <c r="C11861" s="3">
        <f t="shared" si="371"/>
        <v>1</v>
      </c>
      <c r="D11861" t="s">
        <v>40</v>
      </c>
      <c r="E11861">
        <v>22</v>
      </c>
      <c r="F11861">
        <v>169719</v>
      </c>
      <c r="G11861">
        <v>5577</v>
      </c>
    </row>
    <row r="11862" spans="1:7">
      <c r="A11862" s="2">
        <v>44108</v>
      </c>
      <c r="B11862" s="2">
        <f t="shared" si="370"/>
        <v>44135</v>
      </c>
      <c r="C11862" s="3">
        <f t="shared" si="371"/>
        <v>1</v>
      </c>
      <c r="D11862" t="s">
        <v>51</v>
      </c>
      <c r="E11862">
        <v>23</v>
      </c>
      <c r="F11862">
        <v>5519</v>
      </c>
      <c r="G11862">
        <v>142</v>
      </c>
    </row>
    <row r="11863" spans="1:7">
      <c r="A11863" s="2">
        <v>44108</v>
      </c>
      <c r="B11863" s="2">
        <f t="shared" si="370"/>
        <v>44135</v>
      </c>
      <c r="C11863" s="3">
        <f t="shared" si="371"/>
        <v>1</v>
      </c>
      <c r="D11863" t="s">
        <v>23</v>
      </c>
      <c r="E11863">
        <v>24</v>
      </c>
      <c r="F11863">
        <v>127785</v>
      </c>
      <c r="G11863">
        <v>3958</v>
      </c>
    </row>
    <row r="11864" spans="1:7">
      <c r="A11864" s="2">
        <v>44108</v>
      </c>
      <c r="B11864" s="2">
        <f t="shared" si="370"/>
        <v>44135</v>
      </c>
      <c r="C11864" s="3">
        <f t="shared" si="371"/>
        <v>1</v>
      </c>
      <c r="D11864" t="s">
        <v>9</v>
      </c>
      <c r="E11864">
        <v>25</v>
      </c>
      <c r="F11864">
        <v>134947</v>
      </c>
      <c r="G11864">
        <v>9510</v>
      </c>
    </row>
    <row r="11865" spans="1:7">
      <c r="A11865" s="2">
        <v>44108</v>
      </c>
      <c r="B11865" s="2">
        <f t="shared" si="370"/>
        <v>44135</v>
      </c>
      <c r="C11865" s="3">
        <f t="shared" si="371"/>
        <v>1</v>
      </c>
      <c r="D11865" t="s">
        <v>42</v>
      </c>
      <c r="E11865">
        <v>26</v>
      </c>
      <c r="F11865">
        <v>141287</v>
      </c>
      <c r="G11865">
        <v>7125</v>
      </c>
    </row>
    <row r="11866" spans="1:7">
      <c r="A11866" s="2">
        <v>44108</v>
      </c>
      <c r="B11866" s="2">
        <f t="shared" si="370"/>
        <v>44135</v>
      </c>
      <c r="C11866" s="3">
        <f t="shared" si="371"/>
        <v>1</v>
      </c>
      <c r="D11866" t="s">
        <v>29</v>
      </c>
      <c r="E11866">
        <v>27</v>
      </c>
      <c r="F11866">
        <v>103879</v>
      </c>
      <c r="G11866">
        <v>2133</v>
      </c>
    </row>
    <row r="11867" spans="1:7">
      <c r="A11867" s="2">
        <v>44108</v>
      </c>
      <c r="B11867" s="2">
        <f t="shared" si="370"/>
        <v>44135</v>
      </c>
      <c r="C11867" s="3">
        <f t="shared" si="371"/>
        <v>1</v>
      </c>
      <c r="D11867" t="s">
        <v>46</v>
      </c>
      <c r="E11867">
        <v>28</v>
      </c>
      <c r="F11867">
        <v>100488</v>
      </c>
      <c r="G11867">
        <v>3013</v>
      </c>
    </row>
    <row r="11868" spans="1:7">
      <c r="A11868" s="2">
        <v>44108</v>
      </c>
      <c r="B11868" s="2">
        <f t="shared" si="370"/>
        <v>44135</v>
      </c>
      <c r="C11868" s="3">
        <f t="shared" si="371"/>
        <v>1</v>
      </c>
      <c r="D11868" t="s">
        <v>35</v>
      </c>
      <c r="E11868">
        <v>29</v>
      </c>
      <c r="F11868">
        <v>135691</v>
      </c>
      <c r="G11868">
        <v>2220</v>
      </c>
    </row>
    <row r="11869" spans="1:7">
      <c r="A11869" s="2">
        <v>44108</v>
      </c>
      <c r="B11869" s="2">
        <f t="shared" si="370"/>
        <v>44135</v>
      </c>
      <c r="C11869" s="3">
        <f t="shared" si="371"/>
        <v>1</v>
      </c>
      <c r="D11869" t="s">
        <v>54</v>
      </c>
      <c r="E11869">
        <v>30</v>
      </c>
      <c r="F11869">
        <v>14738</v>
      </c>
      <c r="G11869">
        <v>187</v>
      </c>
    </row>
    <row r="11870" spans="1:7">
      <c r="A11870" s="2">
        <v>44108</v>
      </c>
      <c r="B11870" s="2">
        <f t="shared" si="370"/>
        <v>44135</v>
      </c>
      <c r="C11870" s="3">
        <f t="shared" si="371"/>
        <v>1</v>
      </c>
      <c r="D11870" t="s">
        <v>12</v>
      </c>
      <c r="E11870">
        <v>31</v>
      </c>
      <c r="F11870">
        <v>47807</v>
      </c>
      <c r="G11870">
        <v>504</v>
      </c>
    </row>
    <row r="11871" spans="1:7">
      <c r="A11871" s="2">
        <v>44108</v>
      </c>
      <c r="B11871" s="2">
        <f t="shared" si="370"/>
        <v>44135</v>
      </c>
      <c r="C11871" s="3">
        <f t="shared" si="371"/>
        <v>1</v>
      </c>
      <c r="D11871" t="s">
        <v>24</v>
      </c>
      <c r="E11871">
        <v>32</v>
      </c>
      <c r="F11871">
        <v>82134</v>
      </c>
      <c r="G11871">
        <v>1623</v>
      </c>
    </row>
    <row r="11872" spans="1:7">
      <c r="A11872" s="2">
        <v>44108</v>
      </c>
      <c r="B11872" s="2">
        <f t="shared" si="370"/>
        <v>44135</v>
      </c>
      <c r="C11872" s="3">
        <f t="shared" si="371"/>
        <v>1</v>
      </c>
      <c r="D11872" t="s">
        <v>19</v>
      </c>
      <c r="E11872">
        <v>33</v>
      </c>
      <c r="F11872">
        <v>8645</v>
      </c>
      <c r="G11872">
        <v>443</v>
      </c>
    </row>
    <row r="11873" spans="1:7">
      <c r="A11873" s="2">
        <v>44108</v>
      </c>
      <c r="B11873" s="2">
        <f t="shared" si="370"/>
        <v>44135</v>
      </c>
      <c r="C11873" s="3">
        <f t="shared" si="371"/>
        <v>1</v>
      </c>
      <c r="D11873" t="s">
        <v>21</v>
      </c>
      <c r="E11873">
        <v>34</v>
      </c>
      <c r="F11873">
        <v>209989</v>
      </c>
      <c r="G11873">
        <v>16136</v>
      </c>
    </row>
    <row r="11874" spans="1:7">
      <c r="A11874" s="2">
        <v>44108</v>
      </c>
      <c r="B11874" s="2">
        <f t="shared" si="370"/>
        <v>44135</v>
      </c>
      <c r="C11874" s="3">
        <f t="shared" si="371"/>
        <v>1</v>
      </c>
      <c r="D11874" t="s">
        <v>47</v>
      </c>
      <c r="E11874">
        <v>35</v>
      </c>
      <c r="F11874">
        <v>30477</v>
      </c>
      <c r="G11874">
        <v>892</v>
      </c>
    </row>
    <row r="11875" spans="1:7">
      <c r="A11875" s="2">
        <v>44108</v>
      </c>
      <c r="B11875" s="2">
        <f t="shared" si="370"/>
        <v>44135</v>
      </c>
      <c r="C11875" s="3">
        <f t="shared" si="371"/>
        <v>1</v>
      </c>
      <c r="D11875" t="s">
        <v>16</v>
      </c>
      <c r="E11875">
        <v>36</v>
      </c>
      <c r="F11875">
        <v>469307</v>
      </c>
      <c r="G11875">
        <v>32813</v>
      </c>
    </row>
    <row r="11876" spans="1:7">
      <c r="A11876" s="2">
        <v>44108</v>
      </c>
      <c r="B11876" s="2">
        <f t="shared" si="370"/>
        <v>44135</v>
      </c>
      <c r="C11876" s="3">
        <f t="shared" si="371"/>
        <v>1</v>
      </c>
      <c r="D11876" t="s">
        <v>20</v>
      </c>
      <c r="E11876">
        <v>37</v>
      </c>
      <c r="F11876">
        <v>217641</v>
      </c>
      <c r="G11876">
        <v>3653</v>
      </c>
    </row>
    <row r="11877" spans="1:7">
      <c r="A11877" s="2">
        <v>44108</v>
      </c>
      <c r="B11877" s="2">
        <f t="shared" si="370"/>
        <v>44135</v>
      </c>
      <c r="C11877" s="3">
        <f t="shared" si="371"/>
        <v>1</v>
      </c>
      <c r="D11877" t="s">
        <v>48</v>
      </c>
      <c r="E11877">
        <v>38</v>
      </c>
      <c r="F11877">
        <v>23553</v>
      </c>
      <c r="G11877">
        <v>277</v>
      </c>
    </row>
    <row r="11878" spans="1:7">
      <c r="A11878" s="2">
        <v>44108</v>
      </c>
      <c r="B11878" s="2">
        <f t="shared" si="370"/>
        <v>44135</v>
      </c>
      <c r="C11878" s="3">
        <f t="shared" si="371"/>
        <v>1</v>
      </c>
      <c r="D11878" t="s">
        <v>59</v>
      </c>
      <c r="E11878">
        <v>69</v>
      </c>
      <c r="F11878">
        <v>73</v>
      </c>
      <c r="G11878">
        <v>2</v>
      </c>
    </row>
    <row r="11879" spans="1:7">
      <c r="A11879" s="2">
        <v>44108</v>
      </c>
      <c r="B11879" s="2">
        <f t="shared" si="370"/>
        <v>44135</v>
      </c>
      <c r="C11879" s="3">
        <f t="shared" si="371"/>
        <v>1</v>
      </c>
      <c r="D11879" t="s">
        <v>41</v>
      </c>
      <c r="E11879">
        <v>39</v>
      </c>
      <c r="F11879">
        <v>158907</v>
      </c>
      <c r="G11879">
        <v>4925</v>
      </c>
    </row>
    <row r="11880" spans="1:7">
      <c r="A11880" s="2">
        <v>44108</v>
      </c>
      <c r="B11880" s="2">
        <f t="shared" si="370"/>
        <v>44135</v>
      </c>
      <c r="C11880" s="3">
        <f t="shared" si="371"/>
        <v>1</v>
      </c>
      <c r="D11880" t="s">
        <v>30</v>
      </c>
      <c r="E11880">
        <v>40</v>
      </c>
      <c r="F11880">
        <v>91317</v>
      </c>
      <c r="G11880">
        <v>1052</v>
      </c>
    </row>
    <row r="11881" spans="1:7">
      <c r="A11881" s="2">
        <v>44108</v>
      </c>
      <c r="B11881" s="2">
        <f t="shared" si="370"/>
        <v>44135</v>
      </c>
      <c r="C11881" s="3">
        <f t="shared" si="371"/>
        <v>1</v>
      </c>
      <c r="D11881" t="s">
        <v>14</v>
      </c>
      <c r="E11881">
        <v>41</v>
      </c>
      <c r="F11881">
        <v>34771</v>
      </c>
      <c r="G11881">
        <v>573</v>
      </c>
    </row>
    <row r="11882" spans="1:7">
      <c r="A11882" s="2">
        <v>44108</v>
      </c>
      <c r="B11882" s="2">
        <f t="shared" si="370"/>
        <v>44135</v>
      </c>
      <c r="C11882" s="3">
        <f t="shared" si="371"/>
        <v>1</v>
      </c>
      <c r="D11882" t="s">
        <v>31</v>
      </c>
      <c r="E11882">
        <v>42</v>
      </c>
      <c r="F11882">
        <v>168161</v>
      </c>
      <c r="G11882">
        <v>8287</v>
      </c>
    </row>
    <row r="11883" spans="1:7">
      <c r="A11883" s="2">
        <v>44108</v>
      </c>
      <c r="B11883" s="2">
        <f t="shared" si="370"/>
        <v>44135</v>
      </c>
      <c r="C11883" s="3">
        <f t="shared" si="371"/>
        <v>1</v>
      </c>
      <c r="D11883" t="s">
        <v>55</v>
      </c>
      <c r="E11883">
        <v>72</v>
      </c>
      <c r="F11883">
        <v>50675</v>
      </c>
      <c r="G11883">
        <v>686</v>
      </c>
    </row>
    <row r="11884" spans="1:7">
      <c r="A11884" s="2">
        <v>44108</v>
      </c>
      <c r="B11884" s="2">
        <f t="shared" si="370"/>
        <v>44135</v>
      </c>
      <c r="C11884" s="3">
        <f t="shared" si="371"/>
        <v>1</v>
      </c>
      <c r="D11884" t="s">
        <v>17</v>
      </c>
      <c r="E11884">
        <v>44</v>
      </c>
      <c r="F11884">
        <v>25076</v>
      </c>
      <c r="G11884">
        <v>1118</v>
      </c>
    </row>
    <row r="11885" spans="1:7">
      <c r="A11885" s="2">
        <v>44108</v>
      </c>
      <c r="B11885" s="2">
        <f t="shared" si="370"/>
        <v>44135</v>
      </c>
      <c r="C11885" s="3">
        <f t="shared" si="371"/>
        <v>1</v>
      </c>
      <c r="D11885" t="s">
        <v>32</v>
      </c>
      <c r="E11885">
        <v>45</v>
      </c>
      <c r="F11885">
        <v>151582</v>
      </c>
      <c r="G11885">
        <v>3453</v>
      </c>
    </row>
    <row r="11886" spans="1:7">
      <c r="A11886" s="2">
        <v>44108</v>
      </c>
      <c r="B11886" s="2">
        <f t="shared" si="370"/>
        <v>44135</v>
      </c>
      <c r="C11886" s="3">
        <f t="shared" si="371"/>
        <v>1</v>
      </c>
      <c r="D11886" t="s">
        <v>43</v>
      </c>
      <c r="E11886">
        <v>46</v>
      </c>
      <c r="F11886">
        <v>24418</v>
      </c>
      <c r="G11886">
        <v>248</v>
      </c>
    </row>
    <row r="11887" spans="1:7">
      <c r="A11887" s="2">
        <v>44108</v>
      </c>
      <c r="B11887" s="2">
        <f t="shared" si="370"/>
        <v>44135</v>
      </c>
      <c r="C11887" s="3">
        <f t="shared" si="371"/>
        <v>1</v>
      </c>
      <c r="D11887" t="s">
        <v>25</v>
      </c>
      <c r="E11887">
        <v>47</v>
      </c>
      <c r="F11887">
        <v>198262</v>
      </c>
      <c r="G11887">
        <v>2550</v>
      </c>
    </row>
    <row r="11888" spans="1:7">
      <c r="A11888" s="2">
        <v>44108</v>
      </c>
      <c r="B11888" s="2">
        <f t="shared" si="370"/>
        <v>44135</v>
      </c>
      <c r="C11888" s="3">
        <f t="shared" si="371"/>
        <v>1</v>
      </c>
      <c r="D11888" t="s">
        <v>11</v>
      </c>
      <c r="E11888">
        <v>48</v>
      </c>
      <c r="F11888">
        <v>802440</v>
      </c>
      <c r="G11888">
        <v>16471</v>
      </c>
    </row>
    <row r="11889" spans="1:7">
      <c r="A11889" s="2">
        <v>44108</v>
      </c>
      <c r="B11889" s="2">
        <f t="shared" si="370"/>
        <v>44135</v>
      </c>
      <c r="C11889" s="3">
        <f t="shared" si="371"/>
        <v>1</v>
      </c>
      <c r="D11889" t="s">
        <v>13</v>
      </c>
      <c r="E11889">
        <v>49</v>
      </c>
      <c r="F11889">
        <v>77618</v>
      </c>
      <c r="G11889">
        <v>478</v>
      </c>
    </row>
    <row r="11890" spans="1:7">
      <c r="A11890" s="2">
        <v>44108</v>
      </c>
      <c r="B11890" s="2">
        <f t="shared" si="370"/>
        <v>44135</v>
      </c>
      <c r="C11890" s="3">
        <f t="shared" si="371"/>
        <v>1</v>
      </c>
      <c r="D11890" t="s">
        <v>36</v>
      </c>
      <c r="E11890">
        <v>50</v>
      </c>
      <c r="F11890">
        <v>1785</v>
      </c>
      <c r="G11890">
        <v>58</v>
      </c>
    </row>
    <row r="11891" spans="1:7">
      <c r="A11891" s="2">
        <v>44108</v>
      </c>
      <c r="B11891" s="2">
        <f t="shared" si="370"/>
        <v>44135</v>
      </c>
      <c r="C11891" s="3">
        <f t="shared" si="371"/>
        <v>1</v>
      </c>
      <c r="D11891" t="s">
        <v>56</v>
      </c>
      <c r="E11891">
        <v>78</v>
      </c>
      <c r="F11891">
        <v>1327</v>
      </c>
      <c r="G11891">
        <v>20</v>
      </c>
    </row>
    <row r="11892" spans="1:7">
      <c r="A11892" s="2">
        <v>44108</v>
      </c>
      <c r="B11892" s="2">
        <f t="shared" si="370"/>
        <v>44135</v>
      </c>
      <c r="C11892" s="3">
        <f t="shared" si="371"/>
        <v>1</v>
      </c>
      <c r="D11892" t="s">
        <v>37</v>
      </c>
      <c r="E11892">
        <v>51</v>
      </c>
      <c r="F11892">
        <v>151870</v>
      </c>
      <c r="G11892">
        <v>3273</v>
      </c>
    </row>
    <row r="11893" spans="1:7">
      <c r="A11893" s="2">
        <v>44108</v>
      </c>
      <c r="B11893" s="2">
        <f t="shared" si="370"/>
        <v>44135</v>
      </c>
      <c r="C11893" s="3">
        <f t="shared" si="371"/>
        <v>1</v>
      </c>
      <c r="D11893" t="s">
        <v>5</v>
      </c>
      <c r="E11893">
        <v>53</v>
      </c>
      <c r="F11893">
        <v>93527</v>
      </c>
      <c r="G11893">
        <v>2238</v>
      </c>
    </row>
    <row r="11894" spans="1:7">
      <c r="A11894" s="2">
        <v>44108</v>
      </c>
      <c r="B11894" s="2">
        <f t="shared" si="370"/>
        <v>44135</v>
      </c>
      <c r="C11894" s="3">
        <f t="shared" si="371"/>
        <v>1</v>
      </c>
      <c r="D11894" t="s">
        <v>58</v>
      </c>
      <c r="E11894">
        <v>54</v>
      </c>
      <c r="F11894">
        <v>16628</v>
      </c>
      <c r="G11894">
        <v>358</v>
      </c>
    </row>
    <row r="11895" spans="1:7">
      <c r="A11895" s="2">
        <v>44108</v>
      </c>
      <c r="B11895" s="2">
        <f t="shared" si="370"/>
        <v>44135</v>
      </c>
      <c r="C11895" s="3">
        <f t="shared" si="371"/>
        <v>1</v>
      </c>
      <c r="D11895" t="s">
        <v>10</v>
      </c>
      <c r="E11895">
        <v>55</v>
      </c>
      <c r="F11895">
        <v>139941</v>
      </c>
      <c r="G11895">
        <v>1388</v>
      </c>
    </row>
    <row r="11896" spans="1:7">
      <c r="A11896" s="2">
        <v>44108</v>
      </c>
      <c r="B11896" s="2">
        <f t="shared" si="370"/>
        <v>44135</v>
      </c>
      <c r="C11896" s="3">
        <f t="shared" si="371"/>
        <v>1</v>
      </c>
      <c r="D11896" t="s">
        <v>49</v>
      </c>
      <c r="E11896">
        <v>56</v>
      </c>
      <c r="F11896">
        <v>6504</v>
      </c>
      <c r="G11896">
        <v>53</v>
      </c>
    </row>
    <row r="11897" spans="1:7">
      <c r="A11897" s="2">
        <v>44109</v>
      </c>
      <c r="B11897" s="2">
        <f t="shared" si="370"/>
        <v>44135</v>
      </c>
      <c r="C11897" s="3">
        <f t="shared" si="371"/>
        <v>1</v>
      </c>
      <c r="D11897" t="s">
        <v>52</v>
      </c>
      <c r="E11897">
        <v>1</v>
      </c>
      <c r="F11897">
        <v>159713</v>
      </c>
      <c r="G11897">
        <v>2559</v>
      </c>
    </row>
    <row r="11898" spans="1:7">
      <c r="A11898" s="2">
        <v>44109</v>
      </c>
      <c r="B11898" s="2">
        <f t="shared" si="370"/>
        <v>44135</v>
      </c>
      <c r="C11898" s="3">
        <f t="shared" si="371"/>
        <v>1</v>
      </c>
      <c r="D11898" t="s">
        <v>50</v>
      </c>
      <c r="E11898">
        <v>2</v>
      </c>
      <c r="F11898">
        <v>9511</v>
      </c>
      <c r="G11898">
        <v>54</v>
      </c>
    </row>
    <row r="11899" spans="1:7">
      <c r="A11899" s="2">
        <v>44109</v>
      </c>
      <c r="B11899" s="2">
        <f t="shared" si="370"/>
        <v>44135</v>
      </c>
      <c r="C11899" s="3">
        <f t="shared" si="371"/>
        <v>1</v>
      </c>
      <c r="D11899" t="s">
        <v>8</v>
      </c>
      <c r="E11899">
        <v>4</v>
      </c>
      <c r="F11899">
        <v>221091</v>
      </c>
      <c r="G11899">
        <v>5707</v>
      </c>
    </row>
    <row r="11900" spans="1:7">
      <c r="A11900" s="2">
        <v>44109</v>
      </c>
      <c r="B11900" s="2">
        <f t="shared" si="370"/>
        <v>44135</v>
      </c>
      <c r="C11900" s="3">
        <f t="shared" si="371"/>
        <v>1</v>
      </c>
      <c r="D11900" t="s">
        <v>44</v>
      </c>
      <c r="E11900">
        <v>5</v>
      </c>
      <c r="F11900">
        <v>87430</v>
      </c>
      <c r="G11900">
        <v>1447</v>
      </c>
    </row>
    <row r="11901" spans="1:7">
      <c r="A11901" s="2">
        <v>44109</v>
      </c>
      <c r="B11901" s="2">
        <f t="shared" si="370"/>
        <v>44135</v>
      </c>
      <c r="C11901" s="3">
        <f t="shared" si="371"/>
        <v>1</v>
      </c>
      <c r="D11901" t="s">
        <v>7</v>
      </c>
      <c r="E11901">
        <v>6</v>
      </c>
      <c r="F11901">
        <v>837720</v>
      </c>
      <c r="G11901">
        <v>16179</v>
      </c>
    </row>
    <row r="11902" spans="1:7">
      <c r="A11902" s="2">
        <v>44109</v>
      </c>
      <c r="B11902" s="2">
        <f t="shared" si="370"/>
        <v>44135</v>
      </c>
      <c r="C11902" s="3">
        <f t="shared" si="371"/>
        <v>1</v>
      </c>
      <c r="D11902" t="s">
        <v>22</v>
      </c>
      <c r="E11902">
        <v>8</v>
      </c>
      <c r="F11902">
        <v>74029</v>
      </c>
      <c r="G11902">
        <v>2085</v>
      </c>
    </row>
    <row r="11903" spans="1:7">
      <c r="A11903" s="2">
        <v>44109</v>
      </c>
      <c r="B11903" s="2">
        <f t="shared" si="370"/>
        <v>44135</v>
      </c>
      <c r="C11903" s="3">
        <f t="shared" si="371"/>
        <v>1</v>
      </c>
      <c r="D11903" t="s">
        <v>38</v>
      </c>
      <c r="E11903">
        <v>9</v>
      </c>
      <c r="F11903">
        <v>59120</v>
      </c>
      <c r="G11903">
        <v>4517</v>
      </c>
    </row>
    <row r="11904" spans="1:7">
      <c r="A11904" s="2">
        <v>44109</v>
      </c>
      <c r="B11904" s="2">
        <f t="shared" si="370"/>
        <v>44135</v>
      </c>
      <c r="C11904" s="3">
        <f t="shared" si="371"/>
        <v>1</v>
      </c>
      <c r="D11904" t="s">
        <v>45</v>
      </c>
      <c r="E11904">
        <v>10</v>
      </c>
      <c r="F11904">
        <v>21363</v>
      </c>
      <c r="G11904">
        <v>645</v>
      </c>
    </row>
    <row r="11905" spans="1:7">
      <c r="A11905" s="2">
        <v>44109</v>
      </c>
      <c r="B11905" s="2">
        <f t="shared" si="370"/>
        <v>44135</v>
      </c>
      <c r="C11905" s="3">
        <f t="shared" si="371"/>
        <v>1</v>
      </c>
      <c r="D11905" t="s">
        <v>33</v>
      </c>
      <c r="E11905">
        <v>11</v>
      </c>
      <c r="F11905">
        <v>15547</v>
      </c>
      <c r="G11905">
        <v>631</v>
      </c>
    </row>
    <row r="11906" spans="1:7">
      <c r="A11906" s="2">
        <v>44109</v>
      </c>
      <c r="B11906" s="2">
        <f t="shared" si="370"/>
        <v>44135</v>
      </c>
      <c r="C11906" s="3">
        <f t="shared" si="371"/>
        <v>1</v>
      </c>
      <c r="D11906" t="s">
        <v>15</v>
      </c>
      <c r="E11906">
        <v>12</v>
      </c>
      <c r="F11906">
        <v>717866</v>
      </c>
      <c r="G11906">
        <v>14711</v>
      </c>
    </row>
    <row r="11907" spans="1:7">
      <c r="A11907" s="2">
        <v>44109</v>
      </c>
      <c r="B11907" s="2">
        <f t="shared" si="370"/>
        <v>44135</v>
      </c>
      <c r="C11907" s="3">
        <f t="shared" si="371"/>
        <v>1</v>
      </c>
      <c r="D11907" t="s">
        <v>18</v>
      </c>
      <c r="E11907">
        <v>13</v>
      </c>
      <c r="F11907">
        <v>328127</v>
      </c>
      <c r="G11907">
        <v>7028</v>
      </c>
    </row>
    <row r="11908" spans="1:7">
      <c r="A11908" s="2">
        <v>44109</v>
      </c>
      <c r="B11908" s="2">
        <f t="shared" ref="B11908:B11971" si="372">EOMONTH(A11908,0)</f>
        <v>44135</v>
      </c>
      <c r="C11908" s="3">
        <f t="shared" ref="C11908:C11971" si="373">IF(A11908=B11908,0,1)</f>
        <v>1</v>
      </c>
      <c r="D11908" t="s">
        <v>57</v>
      </c>
      <c r="E11908">
        <v>66</v>
      </c>
      <c r="F11908">
        <v>3722</v>
      </c>
      <c r="G11908">
        <v>56</v>
      </c>
    </row>
    <row r="11909" spans="1:7">
      <c r="A11909" s="2">
        <v>44109</v>
      </c>
      <c r="B11909" s="2">
        <f t="shared" si="372"/>
        <v>44135</v>
      </c>
      <c r="C11909" s="3">
        <f t="shared" si="373"/>
        <v>1</v>
      </c>
      <c r="D11909" t="s">
        <v>26</v>
      </c>
      <c r="E11909">
        <v>15</v>
      </c>
      <c r="F11909">
        <v>13007</v>
      </c>
      <c r="G11909">
        <v>156</v>
      </c>
    </row>
    <row r="11910" spans="1:7">
      <c r="A11910" s="2">
        <v>44109</v>
      </c>
      <c r="B11910" s="2">
        <f t="shared" si="372"/>
        <v>44135</v>
      </c>
      <c r="C11910" s="3">
        <f t="shared" si="373"/>
        <v>1</v>
      </c>
      <c r="D11910" t="s">
        <v>53</v>
      </c>
      <c r="E11910">
        <v>16</v>
      </c>
      <c r="F11910">
        <v>44832</v>
      </c>
      <c r="G11910">
        <v>487</v>
      </c>
    </row>
    <row r="11911" spans="1:7">
      <c r="A11911" s="2">
        <v>44109</v>
      </c>
      <c r="B11911" s="2">
        <f t="shared" si="372"/>
        <v>44135</v>
      </c>
      <c r="C11911" s="3">
        <f t="shared" si="373"/>
        <v>1</v>
      </c>
      <c r="D11911" t="s">
        <v>6</v>
      </c>
      <c r="E11911">
        <v>17</v>
      </c>
      <c r="F11911">
        <v>307428</v>
      </c>
      <c r="G11911">
        <v>9071</v>
      </c>
    </row>
    <row r="11912" spans="1:7">
      <c r="A11912" s="2">
        <v>44109</v>
      </c>
      <c r="B11912" s="2">
        <f t="shared" si="372"/>
        <v>44135</v>
      </c>
      <c r="C11912" s="3">
        <f t="shared" si="373"/>
        <v>1</v>
      </c>
      <c r="D11912" t="s">
        <v>27</v>
      </c>
      <c r="E11912">
        <v>18</v>
      </c>
      <c r="F11912">
        <v>128285</v>
      </c>
      <c r="G11912">
        <v>3681</v>
      </c>
    </row>
    <row r="11913" spans="1:7">
      <c r="A11913" s="2">
        <v>44109</v>
      </c>
      <c r="B11913" s="2">
        <f t="shared" si="372"/>
        <v>44135</v>
      </c>
      <c r="C11913" s="3">
        <f t="shared" si="373"/>
        <v>1</v>
      </c>
      <c r="D11913" t="s">
        <v>39</v>
      </c>
      <c r="E11913">
        <v>19</v>
      </c>
      <c r="F11913">
        <v>93261</v>
      </c>
      <c r="G11913">
        <v>1399</v>
      </c>
    </row>
    <row r="11914" spans="1:7">
      <c r="A11914" s="2">
        <v>44109</v>
      </c>
      <c r="B11914" s="2">
        <f t="shared" si="372"/>
        <v>44135</v>
      </c>
      <c r="C11914" s="3">
        <f t="shared" si="373"/>
        <v>1</v>
      </c>
      <c r="D11914" t="s">
        <v>34</v>
      </c>
      <c r="E11914">
        <v>20</v>
      </c>
      <c r="F11914">
        <v>63817</v>
      </c>
      <c r="G11914">
        <v>706</v>
      </c>
    </row>
    <row r="11915" spans="1:7">
      <c r="A11915" s="2">
        <v>44109</v>
      </c>
      <c r="B11915" s="2">
        <f t="shared" si="372"/>
        <v>44135</v>
      </c>
      <c r="C11915" s="3">
        <f t="shared" si="373"/>
        <v>1</v>
      </c>
      <c r="D11915" t="s">
        <v>28</v>
      </c>
      <c r="E11915">
        <v>21</v>
      </c>
      <c r="F11915">
        <v>76787</v>
      </c>
      <c r="G11915">
        <v>1248</v>
      </c>
    </row>
    <row r="11916" spans="1:7">
      <c r="A11916" s="2">
        <v>44109</v>
      </c>
      <c r="B11916" s="2">
        <f t="shared" si="372"/>
        <v>44135</v>
      </c>
      <c r="C11916" s="3">
        <f t="shared" si="373"/>
        <v>1</v>
      </c>
      <c r="D11916" t="s">
        <v>40</v>
      </c>
      <c r="E11916">
        <v>22</v>
      </c>
      <c r="F11916">
        <v>169937</v>
      </c>
      <c r="G11916">
        <v>5586</v>
      </c>
    </row>
    <row r="11917" spans="1:7">
      <c r="A11917" s="2">
        <v>44109</v>
      </c>
      <c r="B11917" s="2">
        <f t="shared" si="372"/>
        <v>44135</v>
      </c>
      <c r="C11917" s="3">
        <f t="shared" si="373"/>
        <v>1</v>
      </c>
      <c r="D11917" t="s">
        <v>51</v>
      </c>
      <c r="E11917">
        <v>23</v>
      </c>
      <c r="F11917">
        <v>5545</v>
      </c>
      <c r="G11917">
        <v>142</v>
      </c>
    </row>
    <row r="11918" spans="1:7">
      <c r="A11918" s="2">
        <v>44109</v>
      </c>
      <c r="B11918" s="2">
        <f t="shared" si="372"/>
        <v>44135</v>
      </c>
      <c r="C11918" s="3">
        <f t="shared" si="373"/>
        <v>1</v>
      </c>
      <c r="D11918" t="s">
        <v>23</v>
      </c>
      <c r="E11918">
        <v>24</v>
      </c>
      <c r="F11918">
        <v>128277</v>
      </c>
      <c r="G11918">
        <v>3961</v>
      </c>
    </row>
    <row r="11919" spans="1:7">
      <c r="A11919" s="2">
        <v>44109</v>
      </c>
      <c r="B11919" s="2">
        <f t="shared" si="372"/>
        <v>44135</v>
      </c>
      <c r="C11919" s="3">
        <f t="shared" si="373"/>
        <v>1</v>
      </c>
      <c r="D11919" t="s">
        <v>9</v>
      </c>
      <c r="E11919">
        <v>25</v>
      </c>
      <c r="F11919">
        <v>135462</v>
      </c>
      <c r="G11919">
        <v>9530</v>
      </c>
    </row>
    <row r="11920" spans="1:7">
      <c r="A11920" s="2">
        <v>44109</v>
      </c>
      <c r="B11920" s="2">
        <f t="shared" si="372"/>
        <v>44135</v>
      </c>
      <c r="C11920" s="3">
        <f t="shared" si="373"/>
        <v>1</v>
      </c>
      <c r="D11920" t="s">
        <v>42</v>
      </c>
      <c r="E11920">
        <v>26</v>
      </c>
      <c r="F11920">
        <v>142757</v>
      </c>
      <c r="G11920">
        <v>7141</v>
      </c>
    </row>
    <row r="11921" spans="1:7">
      <c r="A11921" s="2">
        <v>44109</v>
      </c>
      <c r="B11921" s="2">
        <f t="shared" si="372"/>
        <v>44135</v>
      </c>
      <c r="C11921" s="3">
        <f t="shared" si="373"/>
        <v>1</v>
      </c>
      <c r="D11921" t="s">
        <v>29</v>
      </c>
      <c r="E11921">
        <v>27</v>
      </c>
      <c r="F11921">
        <v>104852</v>
      </c>
      <c r="G11921">
        <v>2136</v>
      </c>
    </row>
    <row r="11922" spans="1:7">
      <c r="A11922" s="2">
        <v>44109</v>
      </c>
      <c r="B11922" s="2">
        <f t="shared" si="372"/>
        <v>44135</v>
      </c>
      <c r="C11922" s="3">
        <f t="shared" si="373"/>
        <v>1</v>
      </c>
      <c r="D11922" t="s">
        <v>46</v>
      </c>
      <c r="E11922">
        <v>28</v>
      </c>
      <c r="F11922">
        <v>100703</v>
      </c>
      <c r="G11922">
        <v>3013</v>
      </c>
    </row>
    <row r="11923" spans="1:7">
      <c r="A11923" s="2">
        <v>44109</v>
      </c>
      <c r="B11923" s="2">
        <f t="shared" si="372"/>
        <v>44135</v>
      </c>
      <c r="C11923" s="3">
        <f t="shared" si="373"/>
        <v>1</v>
      </c>
      <c r="D11923" t="s">
        <v>35</v>
      </c>
      <c r="E11923">
        <v>29</v>
      </c>
      <c r="F11923">
        <v>137297</v>
      </c>
      <c r="G11923">
        <v>2229</v>
      </c>
    </row>
    <row r="11924" spans="1:7">
      <c r="A11924" s="2">
        <v>44109</v>
      </c>
      <c r="B11924" s="2">
        <f t="shared" si="372"/>
        <v>44135</v>
      </c>
      <c r="C11924" s="3">
        <f t="shared" si="373"/>
        <v>1</v>
      </c>
      <c r="D11924" t="s">
        <v>54</v>
      </c>
      <c r="E11924">
        <v>30</v>
      </c>
      <c r="F11924">
        <v>15127</v>
      </c>
      <c r="G11924">
        <v>190</v>
      </c>
    </row>
    <row r="11925" spans="1:7">
      <c r="A11925" s="2">
        <v>44109</v>
      </c>
      <c r="B11925" s="2">
        <f t="shared" si="372"/>
        <v>44135</v>
      </c>
      <c r="C11925" s="3">
        <f t="shared" si="373"/>
        <v>1</v>
      </c>
      <c r="D11925" t="s">
        <v>12</v>
      </c>
      <c r="E11925">
        <v>31</v>
      </c>
      <c r="F11925">
        <v>48259</v>
      </c>
      <c r="G11925">
        <v>509</v>
      </c>
    </row>
    <row r="11926" spans="1:7">
      <c r="A11926" s="2">
        <v>44109</v>
      </c>
      <c r="B11926" s="2">
        <f t="shared" si="372"/>
        <v>44135</v>
      </c>
      <c r="C11926" s="3">
        <f t="shared" si="373"/>
        <v>1</v>
      </c>
      <c r="D11926" t="s">
        <v>24</v>
      </c>
      <c r="E11926">
        <v>32</v>
      </c>
      <c r="F11926">
        <v>82544</v>
      </c>
      <c r="G11926">
        <v>1624</v>
      </c>
    </row>
    <row r="11927" spans="1:7">
      <c r="A11927" s="2">
        <v>44109</v>
      </c>
      <c r="B11927" s="2">
        <f t="shared" si="372"/>
        <v>44135</v>
      </c>
      <c r="C11927" s="3">
        <f t="shared" si="373"/>
        <v>1</v>
      </c>
      <c r="D11927" t="s">
        <v>19</v>
      </c>
      <c r="E11927">
        <v>33</v>
      </c>
      <c r="F11927">
        <v>8680</v>
      </c>
      <c r="G11927">
        <v>444</v>
      </c>
    </row>
    <row r="11928" spans="1:7">
      <c r="A11928" s="2">
        <v>44109</v>
      </c>
      <c r="B11928" s="2">
        <f t="shared" si="372"/>
        <v>44135</v>
      </c>
      <c r="C11928" s="3">
        <f t="shared" si="373"/>
        <v>1</v>
      </c>
      <c r="D11928" t="s">
        <v>21</v>
      </c>
      <c r="E11928">
        <v>34</v>
      </c>
      <c r="F11928">
        <v>210500</v>
      </c>
      <c r="G11928">
        <v>16138</v>
      </c>
    </row>
    <row r="11929" spans="1:7">
      <c r="A11929" s="2">
        <v>44109</v>
      </c>
      <c r="B11929" s="2">
        <f t="shared" si="372"/>
        <v>44135</v>
      </c>
      <c r="C11929" s="3">
        <f t="shared" si="373"/>
        <v>1</v>
      </c>
      <c r="D11929" t="s">
        <v>47</v>
      </c>
      <c r="E11929">
        <v>35</v>
      </c>
      <c r="F11929">
        <v>30632</v>
      </c>
      <c r="G11929">
        <v>894</v>
      </c>
    </row>
    <row r="11930" spans="1:7">
      <c r="A11930" s="2">
        <v>44109</v>
      </c>
      <c r="B11930" s="2">
        <f t="shared" si="372"/>
        <v>44135</v>
      </c>
      <c r="C11930" s="3">
        <f t="shared" si="373"/>
        <v>1</v>
      </c>
      <c r="D11930" t="s">
        <v>16</v>
      </c>
      <c r="E11930">
        <v>36</v>
      </c>
      <c r="F11930">
        <v>470244</v>
      </c>
      <c r="G11930">
        <v>32827</v>
      </c>
    </row>
    <row r="11931" spans="1:7">
      <c r="A11931" s="2">
        <v>44109</v>
      </c>
      <c r="B11931" s="2">
        <f t="shared" si="372"/>
        <v>44135</v>
      </c>
      <c r="C11931" s="3">
        <f t="shared" si="373"/>
        <v>1</v>
      </c>
      <c r="D11931" t="s">
        <v>20</v>
      </c>
      <c r="E11931">
        <v>37</v>
      </c>
      <c r="F11931">
        <v>220045</v>
      </c>
      <c r="G11931">
        <v>3656</v>
      </c>
    </row>
    <row r="11932" spans="1:7">
      <c r="A11932" s="2">
        <v>44109</v>
      </c>
      <c r="B11932" s="2">
        <f t="shared" si="372"/>
        <v>44135</v>
      </c>
      <c r="C11932" s="3">
        <f t="shared" si="373"/>
        <v>1</v>
      </c>
      <c r="D11932" t="s">
        <v>48</v>
      </c>
      <c r="E11932">
        <v>38</v>
      </c>
      <c r="F11932">
        <v>23865</v>
      </c>
      <c r="G11932">
        <v>280</v>
      </c>
    </row>
    <row r="11933" spans="1:7">
      <c r="A11933" s="2">
        <v>44109</v>
      </c>
      <c r="B11933" s="2">
        <f t="shared" si="372"/>
        <v>44135</v>
      </c>
      <c r="C11933" s="3">
        <f t="shared" si="373"/>
        <v>1</v>
      </c>
      <c r="D11933" t="s">
        <v>59</v>
      </c>
      <c r="E11933">
        <v>69</v>
      </c>
      <c r="F11933">
        <v>75</v>
      </c>
      <c r="G11933">
        <v>2</v>
      </c>
    </row>
    <row r="11934" spans="1:7">
      <c r="A11934" s="2">
        <v>44109</v>
      </c>
      <c r="B11934" s="2">
        <f t="shared" si="372"/>
        <v>44135</v>
      </c>
      <c r="C11934" s="3">
        <f t="shared" si="373"/>
        <v>1</v>
      </c>
      <c r="D11934" t="s">
        <v>41</v>
      </c>
      <c r="E11934">
        <v>39</v>
      </c>
      <c r="F11934">
        <v>159964</v>
      </c>
      <c r="G11934">
        <v>4931</v>
      </c>
    </row>
    <row r="11935" spans="1:7">
      <c r="A11935" s="2">
        <v>44109</v>
      </c>
      <c r="B11935" s="2">
        <f t="shared" si="372"/>
        <v>44135</v>
      </c>
      <c r="C11935" s="3">
        <f t="shared" si="373"/>
        <v>1</v>
      </c>
      <c r="D11935" t="s">
        <v>30</v>
      </c>
      <c r="E11935">
        <v>40</v>
      </c>
      <c r="F11935">
        <v>91982</v>
      </c>
      <c r="G11935">
        <v>1055</v>
      </c>
    </row>
    <row r="11936" spans="1:7">
      <c r="A11936" s="2">
        <v>44109</v>
      </c>
      <c r="B11936" s="2">
        <f t="shared" si="372"/>
        <v>44135</v>
      </c>
      <c r="C11936" s="3">
        <f t="shared" si="373"/>
        <v>1</v>
      </c>
      <c r="D11936" t="s">
        <v>14</v>
      </c>
      <c r="E11936">
        <v>41</v>
      </c>
      <c r="F11936">
        <v>35056</v>
      </c>
      <c r="G11936">
        <v>574</v>
      </c>
    </row>
    <row r="11937" spans="1:7">
      <c r="A11937" s="2">
        <v>44109</v>
      </c>
      <c r="B11937" s="2">
        <f t="shared" si="372"/>
        <v>44135</v>
      </c>
      <c r="C11937" s="3">
        <f t="shared" si="373"/>
        <v>1</v>
      </c>
      <c r="D11937" t="s">
        <v>31</v>
      </c>
      <c r="E11937">
        <v>42</v>
      </c>
      <c r="F11937">
        <v>169126</v>
      </c>
      <c r="G11937">
        <v>8300</v>
      </c>
    </row>
    <row r="11938" spans="1:7">
      <c r="A11938" s="2">
        <v>44109</v>
      </c>
      <c r="B11938" s="2">
        <f t="shared" si="372"/>
        <v>44135</v>
      </c>
      <c r="C11938" s="3">
        <f t="shared" si="373"/>
        <v>1</v>
      </c>
      <c r="D11938" t="s">
        <v>55</v>
      </c>
      <c r="E11938">
        <v>72</v>
      </c>
      <c r="F11938">
        <v>51305</v>
      </c>
      <c r="G11938">
        <v>695</v>
      </c>
    </row>
    <row r="11939" spans="1:7">
      <c r="A11939" s="2">
        <v>44109</v>
      </c>
      <c r="B11939" s="2">
        <f t="shared" si="372"/>
        <v>44135</v>
      </c>
      <c r="C11939" s="3">
        <f t="shared" si="373"/>
        <v>1</v>
      </c>
      <c r="D11939" t="s">
        <v>17</v>
      </c>
      <c r="E11939">
        <v>44</v>
      </c>
      <c r="F11939">
        <v>25419</v>
      </c>
      <c r="G11939">
        <v>1121</v>
      </c>
    </row>
    <row r="11940" spans="1:7">
      <c r="A11940" s="2">
        <v>44109</v>
      </c>
      <c r="B11940" s="2">
        <f t="shared" si="372"/>
        <v>44135</v>
      </c>
      <c r="C11940" s="3">
        <f t="shared" si="373"/>
        <v>1</v>
      </c>
      <c r="D11940" t="s">
        <v>32</v>
      </c>
      <c r="E11940">
        <v>45</v>
      </c>
      <c r="F11940">
        <v>152159</v>
      </c>
      <c r="G11940">
        <v>3456</v>
      </c>
    </row>
    <row r="11941" spans="1:7">
      <c r="A11941" s="2">
        <v>44109</v>
      </c>
      <c r="B11941" s="2">
        <f t="shared" si="372"/>
        <v>44135</v>
      </c>
      <c r="C11941" s="3">
        <f t="shared" si="373"/>
        <v>1</v>
      </c>
      <c r="D11941" t="s">
        <v>43</v>
      </c>
      <c r="E11941">
        <v>46</v>
      </c>
      <c r="F11941">
        <v>24598</v>
      </c>
      <c r="G11941">
        <v>248</v>
      </c>
    </row>
    <row r="11942" spans="1:7">
      <c r="A11942" s="2">
        <v>44109</v>
      </c>
      <c r="B11942" s="2">
        <f t="shared" si="372"/>
        <v>44135</v>
      </c>
      <c r="C11942" s="3">
        <f t="shared" si="373"/>
        <v>1</v>
      </c>
      <c r="D11942" t="s">
        <v>25</v>
      </c>
      <c r="E11942">
        <v>47</v>
      </c>
      <c r="F11942">
        <v>200603</v>
      </c>
      <c r="G11942">
        <v>2570</v>
      </c>
    </row>
    <row r="11943" spans="1:7">
      <c r="A11943" s="2">
        <v>44109</v>
      </c>
      <c r="B11943" s="2">
        <f t="shared" si="372"/>
        <v>44135</v>
      </c>
      <c r="C11943" s="3">
        <f t="shared" si="373"/>
        <v>1</v>
      </c>
      <c r="D11943" t="s">
        <v>11</v>
      </c>
      <c r="E11943">
        <v>48</v>
      </c>
      <c r="F11943">
        <v>806535</v>
      </c>
      <c r="G11943">
        <v>16519</v>
      </c>
    </row>
    <row r="11944" spans="1:7">
      <c r="A11944" s="2">
        <v>44109</v>
      </c>
      <c r="B11944" s="2">
        <f t="shared" si="372"/>
        <v>44135</v>
      </c>
      <c r="C11944" s="3">
        <f t="shared" si="373"/>
        <v>1</v>
      </c>
      <c r="D11944" t="s">
        <v>13</v>
      </c>
      <c r="E11944">
        <v>49</v>
      </c>
      <c r="F11944">
        <v>78733</v>
      </c>
      <c r="G11944">
        <v>483</v>
      </c>
    </row>
    <row r="11945" spans="1:7">
      <c r="A11945" s="2">
        <v>44109</v>
      </c>
      <c r="B11945" s="2">
        <f t="shared" si="372"/>
        <v>44135</v>
      </c>
      <c r="C11945" s="3">
        <f t="shared" si="373"/>
        <v>1</v>
      </c>
      <c r="D11945" t="s">
        <v>36</v>
      </c>
      <c r="E11945">
        <v>50</v>
      </c>
      <c r="F11945">
        <v>1817</v>
      </c>
      <c r="G11945">
        <v>58</v>
      </c>
    </row>
    <row r="11946" spans="1:7">
      <c r="A11946" s="2">
        <v>44109</v>
      </c>
      <c r="B11946" s="2">
        <f t="shared" si="372"/>
        <v>44135</v>
      </c>
      <c r="C11946" s="3">
        <f t="shared" si="373"/>
        <v>1</v>
      </c>
      <c r="D11946" t="s">
        <v>56</v>
      </c>
      <c r="E11946">
        <v>78</v>
      </c>
      <c r="F11946">
        <v>1322</v>
      </c>
      <c r="G11946">
        <v>20</v>
      </c>
    </row>
    <row r="11947" spans="1:7">
      <c r="A11947" s="2">
        <v>44109</v>
      </c>
      <c r="B11947" s="2">
        <f t="shared" si="372"/>
        <v>44135</v>
      </c>
      <c r="C11947" s="3">
        <f t="shared" si="373"/>
        <v>1</v>
      </c>
      <c r="D11947" t="s">
        <v>37</v>
      </c>
      <c r="E11947">
        <v>51</v>
      </c>
      <c r="F11947">
        <v>152557</v>
      </c>
      <c r="G11947">
        <v>3276</v>
      </c>
    </row>
    <row r="11948" spans="1:7">
      <c r="A11948" s="2">
        <v>44109</v>
      </c>
      <c r="B11948" s="2">
        <f t="shared" si="372"/>
        <v>44135</v>
      </c>
      <c r="C11948" s="3">
        <f t="shared" si="373"/>
        <v>1</v>
      </c>
      <c r="D11948" t="s">
        <v>5</v>
      </c>
      <c r="E11948">
        <v>53</v>
      </c>
      <c r="F11948">
        <v>94202</v>
      </c>
      <c r="G11948">
        <v>2253</v>
      </c>
    </row>
    <row r="11949" spans="1:7">
      <c r="A11949" s="2">
        <v>44109</v>
      </c>
      <c r="B11949" s="2">
        <f t="shared" si="372"/>
        <v>44135</v>
      </c>
      <c r="C11949" s="3">
        <f t="shared" si="373"/>
        <v>1</v>
      </c>
      <c r="D11949" t="s">
        <v>58</v>
      </c>
      <c r="E11949">
        <v>54</v>
      </c>
      <c r="F11949">
        <v>16742</v>
      </c>
      <c r="G11949">
        <v>361</v>
      </c>
    </row>
    <row r="11950" spans="1:7">
      <c r="A11950" s="2">
        <v>44109</v>
      </c>
      <c r="B11950" s="2">
        <f t="shared" si="372"/>
        <v>44135</v>
      </c>
      <c r="C11950" s="3">
        <f t="shared" si="373"/>
        <v>1</v>
      </c>
      <c r="D11950" t="s">
        <v>10</v>
      </c>
      <c r="E11950">
        <v>55</v>
      </c>
      <c r="F11950">
        <v>141780</v>
      </c>
      <c r="G11950">
        <v>1393</v>
      </c>
    </row>
    <row r="11951" spans="1:7">
      <c r="A11951" s="2">
        <v>44109</v>
      </c>
      <c r="B11951" s="2">
        <f t="shared" si="372"/>
        <v>44135</v>
      </c>
      <c r="C11951" s="3">
        <f t="shared" si="373"/>
        <v>1</v>
      </c>
      <c r="D11951" t="s">
        <v>49</v>
      </c>
      <c r="E11951">
        <v>56</v>
      </c>
      <c r="F11951">
        <v>6629</v>
      </c>
      <c r="G11951">
        <v>53</v>
      </c>
    </row>
    <row r="11952" spans="1:7">
      <c r="A11952" s="2">
        <v>44110</v>
      </c>
      <c r="B11952" s="2">
        <f t="shared" si="372"/>
        <v>44135</v>
      </c>
      <c r="C11952" s="3">
        <f t="shared" si="373"/>
        <v>1</v>
      </c>
      <c r="D11952" t="s">
        <v>52</v>
      </c>
      <c r="E11952">
        <v>1</v>
      </c>
      <c r="F11952">
        <v>160477</v>
      </c>
      <c r="G11952">
        <v>2580</v>
      </c>
    </row>
    <row r="11953" spans="1:7">
      <c r="A11953" s="2">
        <v>44110</v>
      </c>
      <c r="B11953" s="2">
        <f t="shared" si="372"/>
        <v>44135</v>
      </c>
      <c r="C11953" s="3">
        <f t="shared" si="373"/>
        <v>1</v>
      </c>
      <c r="D11953" t="s">
        <v>50</v>
      </c>
      <c r="E11953">
        <v>2</v>
      </c>
      <c r="F11953">
        <v>9656</v>
      </c>
      <c r="G11953">
        <v>54</v>
      </c>
    </row>
    <row r="11954" spans="1:7">
      <c r="A11954" s="2">
        <v>44110</v>
      </c>
      <c r="B11954" s="2">
        <f t="shared" si="372"/>
        <v>44135</v>
      </c>
      <c r="C11954" s="3">
        <f t="shared" si="373"/>
        <v>1</v>
      </c>
      <c r="D11954" t="s">
        <v>8</v>
      </c>
      <c r="E11954">
        <v>4</v>
      </c>
      <c r="F11954">
        <v>221937</v>
      </c>
      <c r="G11954">
        <v>5713</v>
      </c>
    </row>
    <row r="11955" spans="1:7">
      <c r="A11955" s="2">
        <v>44110</v>
      </c>
      <c r="B11955" s="2">
        <f t="shared" si="372"/>
        <v>44135</v>
      </c>
      <c r="C11955" s="3">
        <f t="shared" si="373"/>
        <v>1</v>
      </c>
      <c r="D11955" t="s">
        <v>44</v>
      </c>
      <c r="E11955">
        <v>5</v>
      </c>
      <c r="F11955">
        <v>88071</v>
      </c>
      <c r="G11955">
        <v>1469</v>
      </c>
    </row>
    <row r="11956" spans="1:7">
      <c r="A11956" s="2">
        <v>44110</v>
      </c>
      <c r="B11956" s="2">
        <f t="shared" si="372"/>
        <v>44135</v>
      </c>
      <c r="C11956" s="3">
        <f t="shared" si="373"/>
        <v>1</v>
      </c>
      <c r="D11956" t="s">
        <v>7</v>
      </c>
      <c r="E11956">
        <v>6</v>
      </c>
      <c r="F11956">
        <v>840322</v>
      </c>
      <c r="G11956">
        <v>16251</v>
      </c>
    </row>
    <row r="11957" spans="1:7">
      <c r="A11957" s="2">
        <v>44110</v>
      </c>
      <c r="B11957" s="2">
        <f t="shared" si="372"/>
        <v>44135</v>
      </c>
      <c r="C11957" s="3">
        <f t="shared" si="373"/>
        <v>1</v>
      </c>
      <c r="D11957" t="s">
        <v>22</v>
      </c>
      <c r="E11957">
        <v>8</v>
      </c>
      <c r="F11957">
        <v>74535</v>
      </c>
      <c r="G11957">
        <v>2094</v>
      </c>
    </row>
    <row r="11958" spans="1:7">
      <c r="A11958" s="2">
        <v>44110</v>
      </c>
      <c r="B11958" s="2">
        <f t="shared" si="372"/>
        <v>44135</v>
      </c>
      <c r="C11958" s="3">
        <f t="shared" si="373"/>
        <v>1</v>
      </c>
      <c r="D11958" t="s">
        <v>38</v>
      </c>
      <c r="E11958">
        <v>9</v>
      </c>
      <c r="F11958">
        <v>59241</v>
      </c>
      <c r="G11958">
        <v>4521</v>
      </c>
    </row>
    <row r="11959" spans="1:7">
      <c r="A11959" s="2">
        <v>44110</v>
      </c>
      <c r="B11959" s="2">
        <f t="shared" si="372"/>
        <v>44135</v>
      </c>
      <c r="C11959" s="3">
        <f t="shared" si="373"/>
        <v>1</v>
      </c>
      <c r="D11959" t="s">
        <v>45</v>
      </c>
      <c r="E11959">
        <v>10</v>
      </c>
      <c r="F11959">
        <v>21466</v>
      </c>
      <c r="G11959">
        <v>646</v>
      </c>
    </row>
    <row r="11960" spans="1:7">
      <c r="A11960" s="2">
        <v>44110</v>
      </c>
      <c r="B11960" s="2">
        <f t="shared" si="372"/>
        <v>44135</v>
      </c>
      <c r="C11960" s="3">
        <f t="shared" si="373"/>
        <v>1</v>
      </c>
      <c r="D11960" t="s">
        <v>33</v>
      </c>
      <c r="E11960">
        <v>11</v>
      </c>
      <c r="F11960">
        <v>15652</v>
      </c>
      <c r="G11960">
        <v>631</v>
      </c>
    </row>
    <row r="11961" spans="1:7">
      <c r="A11961" s="2">
        <v>44110</v>
      </c>
      <c r="B11961" s="2">
        <f t="shared" si="372"/>
        <v>44135</v>
      </c>
      <c r="C11961" s="3">
        <f t="shared" si="373"/>
        <v>1</v>
      </c>
      <c r="D11961" t="s">
        <v>15</v>
      </c>
      <c r="E11961">
        <v>12</v>
      </c>
      <c r="F11961">
        <v>720117</v>
      </c>
      <c r="G11961">
        <v>14766</v>
      </c>
    </row>
    <row r="11962" spans="1:7">
      <c r="A11962" s="2">
        <v>44110</v>
      </c>
      <c r="B11962" s="2">
        <f t="shared" si="372"/>
        <v>44135</v>
      </c>
      <c r="C11962" s="3">
        <f t="shared" si="373"/>
        <v>1</v>
      </c>
      <c r="D11962" t="s">
        <v>18</v>
      </c>
      <c r="E11962">
        <v>13</v>
      </c>
      <c r="F11962">
        <v>329101</v>
      </c>
      <c r="G11962">
        <v>7062</v>
      </c>
    </row>
    <row r="11963" spans="1:7">
      <c r="A11963" s="2">
        <v>44110</v>
      </c>
      <c r="B11963" s="2">
        <f t="shared" si="372"/>
        <v>44135</v>
      </c>
      <c r="C11963" s="3">
        <f t="shared" si="373"/>
        <v>1</v>
      </c>
      <c r="D11963" t="s">
        <v>57</v>
      </c>
      <c r="E11963">
        <v>66</v>
      </c>
      <c r="F11963">
        <v>3787</v>
      </c>
      <c r="G11963">
        <v>56</v>
      </c>
    </row>
    <row r="11964" spans="1:7">
      <c r="A11964" s="2">
        <v>44110</v>
      </c>
      <c r="B11964" s="2">
        <f t="shared" si="372"/>
        <v>44135</v>
      </c>
      <c r="C11964" s="3">
        <f t="shared" si="373"/>
        <v>1</v>
      </c>
      <c r="D11964" t="s">
        <v>26</v>
      </c>
      <c r="E11964">
        <v>15</v>
      </c>
      <c r="F11964">
        <v>13090</v>
      </c>
      <c r="G11964">
        <v>159</v>
      </c>
    </row>
    <row r="11965" spans="1:7">
      <c r="A11965" s="2">
        <v>44110</v>
      </c>
      <c r="B11965" s="2">
        <f t="shared" si="372"/>
        <v>44135</v>
      </c>
      <c r="C11965" s="3">
        <f t="shared" si="373"/>
        <v>1</v>
      </c>
      <c r="D11965" t="s">
        <v>53</v>
      </c>
      <c r="E11965">
        <v>16</v>
      </c>
      <c r="F11965">
        <v>45487</v>
      </c>
      <c r="G11965">
        <v>494</v>
      </c>
    </row>
    <row r="11966" spans="1:7">
      <c r="A11966" s="2">
        <v>44110</v>
      </c>
      <c r="B11966" s="2">
        <f t="shared" si="372"/>
        <v>44135</v>
      </c>
      <c r="C11966" s="3">
        <f t="shared" si="373"/>
        <v>1</v>
      </c>
      <c r="D11966" t="s">
        <v>6</v>
      </c>
      <c r="E11966">
        <v>17</v>
      </c>
      <c r="F11966">
        <v>308990</v>
      </c>
      <c r="G11966">
        <v>9100</v>
      </c>
    </row>
    <row r="11967" spans="1:7">
      <c r="A11967" s="2">
        <v>44110</v>
      </c>
      <c r="B11967" s="2">
        <f t="shared" si="372"/>
        <v>44135</v>
      </c>
      <c r="C11967" s="3">
        <f t="shared" si="373"/>
        <v>1</v>
      </c>
      <c r="D11967" t="s">
        <v>27</v>
      </c>
      <c r="E11967">
        <v>18</v>
      </c>
      <c r="F11967">
        <v>129281</v>
      </c>
      <c r="G11967">
        <v>3711</v>
      </c>
    </row>
    <row r="11968" spans="1:7">
      <c r="A11968" s="2">
        <v>44110</v>
      </c>
      <c r="B11968" s="2">
        <f t="shared" si="372"/>
        <v>44135</v>
      </c>
      <c r="C11968" s="3">
        <f t="shared" si="373"/>
        <v>1</v>
      </c>
      <c r="D11968" t="s">
        <v>39</v>
      </c>
      <c r="E11968">
        <v>19</v>
      </c>
      <c r="F11968">
        <v>93909</v>
      </c>
      <c r="G11968">
        <v>1414</v>
      </c>
    </row>
    <row r="11969" spans="1:7">
      <c r="A11969" s="2">
        <v>44110</v>
      </c>
      <c r="B11969" s="2">
        <f t="shared" si="372"/>
        <v>44135</v>
      </c>
      <c r="C11969" s="3">
        <f t="shared" si="373"/>
        <v>1</v>
      </c>
      <c r="D11969" t="s">
        <v>34</v>
      </c>
      <c r="E11969">
        <v>20</v>
      </c>
      <c r="F11969">
        <v>64077</v>
      </c>
      <c r="G11969">
        <v>706</v>
      </c>
    </row>
    <row r="11970" spans="1:7">
      <c r="A11970" s="2">
        <v>44110</v>
      </c>
      <c r="B11970" s="2">
        <f t="shared" si="372"/>
        <v>44135</v>
      </c>
      <c r="C11970" s="3">
        <f t="shared" si="373"/>
        <v>1</v>
      </c>
      <c r="D11970" t="s">
        <v>28</v>
      </c>
      <c r="E11970">
        <v>21</v>
      </c>
      <c r="F11970">
        <v>77741</v>
      </c>
      <c r="G11970">
        <v>1255</v>
      </c>
    </row>
    <row r="11971" spans="1:7">
      <c r="A11971" s="2">
        <v>44110</v>
      </c>
      <c r="B11971" s="2">
        <f t="shared" si="372"/>
        <v>44135</v>
      </c>
      <c r="C11971" s="3">
        <f t="shared" si="373"/>
        <v>1</v>
      </c>
      <c r="D11971" t="s">
        <v>40</v>
      </c>
      <c r="E11971">
        <v>22</v>
      </c>
      <c r="F11971">
        <v>170469</v>
      </c>
      <c r="G11971">
        <v>5592</v>
      </c>
    </row>
    <row r="11972" spans="1:7">
      <c r="A11972" s="2">
        <v>44110</v>
      </c>
      <c r="B11972" s="2">
        <f t="shared" ref="B11972:B12035" si="374">EOMONTH(A11972,0)</f>
        <v>44135</v>
      </c>
      <c r="C11972" s="3">
        <f t="shared" ref="C11972:C12035" si="375">IF(A11972=B11972,0,1)</f>
        <v>1</v>
      </c>
      <c r="D11972" t="s">
        <v>51</v>
      </c>
      <c r="E11972">
        <v>23</v>
      </c>
      <c r="F11972">
        <v>5565</v>
      </c>
      <c r="G11972">
        <v>142</v>
      </c>
    </row>
    <row r="11973" spans="1:7">
      <c r="A11973" s="2">
        <v>44110</v>
      </c>
      <c r="B11973" s="2">
        <f t="shared" si="374"/>
        <v>44135</v>
      </c>
      <c r="C11973" s="3">
        <f t="shared" si="375"/>
        <v>1</v>
      </c>
      <c r="D11973" t="s">
        <v>23</v>
      </c>
      <c r="E11973">
        <v>24</v>
      </c>
      <c r="F11973">
        <v>128691</v>
      </c>
      <c r="G11973">
        <v>3967</v>
      </c>
    </row>
    <row r="11974" spans="1:7">
      <c r="A11974" s="2">
        <v>44110</v>
      </c>
      <c r="B11974" s="2">
        <f t="shared" si="374"/>
        <v>44135</v>
      </c>
      <c r="C11974" s="3">
        <f t="shared" si="375"/>
        <v>1</v>
      </c>
      <c r="D11974" t="s">
        <v>9</v>
      </c>
      <c r="E11974">
        <v>25</v>
      </c>
      <c r="F11974">
        <v>135957</v>
      </c>
      <c r="G11974">
        <v>9538</v>
      </c>
    </row>
    <row r="11975" spans="1:7">
      <c r="A11975" s="2">
        <v>44110</v>
      </c>
      <c r="B11975" s="2">
        <f t="shared" si="374"/>
        <v>44135</v>
      </c>
      <c r="C11975" s="3">
        <f t="shared" si="375"/>
        <v>1</v>
      </c>
      <c r="D11975" t="s">
        <v>42</v>
      </c>
      <c r="E11975">
        <v>26</v>
      </c>
      <c r="F11975">
        <v>143901</v>
      </c>
      <c r="G11975">
        <v>7163</v>
      </c>
    </row>
    <row r="11976" spans="1:7">
      <c r="A11976" s="2">
        <v>44110</v>
      </c>
      <c r="B11976" s="2">
        <f t="shared" si="374"/>
        <v>44135</v>
      </c>
      <c r="C11976" s="3">
        <f t="shared" si="375"/>
        <v>1</v>
      </c>
      <c r="D11976" t="s">
        <v>29</v>
      </c>
      <c r="E11976">
        <v>27</v>
      </c>
      <c r="F11976">
        <v>105793</v>
      </c>
      <c r="G11976">
        <v>2140</v>
      </c>
    </row>
    <row r="11977" spans="1:7">
      <c r="A11977" s="2">
        <v>44110</v>
      </c>
      <c r="B11977" s="2">
        <f t="shared" si="374"/>
        <v>44135</v>
      </c>
      <c r="C11977" s="3">
        <f t="shared" si="375"/>
        <v>1</v>
      </c>
      <c r="D11977" t="s">
        <v>46</v>
      </c>
      <c r="E11977">
        <v>28</v>
      </c>
      <c r="F11977">
        <v>101678</v>
      </c>
      <c r="G11977">
        <v>3027</v>
      </c>
    </row>
    <row r="11978" spans="1:7">
      <c r="A11978" s="2">
        <v>44110</v>
      </c>
      <c r="B11978" s="2">
        <f t="shared" si="374"/>
        <v>44135</v>
      </c>
      <c r="C11978" s="3">
        <f t="shared" si="375"/>
        <v>1</v>
      </c>
      <c r="D11978" t="s">
        <v>35</v>
      </c>
      <c r="E11978">
        <v>29</v>
      </c>
      <c r="F11978">
        <v>139172</v>
      </c>
      <c r="G11978">
        <v>2258</v>
      </c>
    </row>
    <row r="11979" spans="1:7">
      <c r="A11979" s="2">
        <v>44110</v>
      </c>
      <c r="B11979" s="2">
        <f t="shared" si="374"/>
        <v>44135</v>
      </c>
      <c r="C11979" s="3">
        <f t="shared" si="375"/>
        <v>1</v>
      </c>
      <c r="D11979" t="s">
        <v>54</v>
      </c>
      <c r="E11979">
        <v>30</v>
      </c>
      <c r="F11979">
        <v>15633</v>
      </c>
      <c r="G11979">
        <v>192</v>
      </c>
    </row>
    <row r="11980" spans="1:7">
      <c r="A11980" s="2">
        <v>44110</v>
      </c>
      <c r="B11980" s="2">
        <f t="shared" si="374"/>
        <v>44135</v>
      </c>
      <c r="C11980" s="3">
        <f t="shared" si="375"/>
        <v>1</v>
      </c>
      <c r="D11980" t="s">
        <v>12</v>
      </c>
      <c r="E11980">
        <v>31</v>
      </c>
      <c r="F11980">
        <v>48757</v>
      </c>
      <c r="G11980">
        <v>511</v>
      </c>
    </row>
    <row r="11981" spans="1:7">
      <c r="A11981" s="2">
        <v>44110</v>
      </c>
      <c r="B11981" s="2">
        <f t="shared" si="374"/>
        <v>44135</v>
      </c>
      <c r="C11981" s="3">
        <f t="shared" si="375"/>
        <v>1</v>
      </c>
      <c r="D11981" t="s">
        <v>24</v>
      </c>
      <c r="E11981">
        <v>32</v>
      </c>
      <c r="F11981">
        <v>83036</v>
      </c>
      <c r="G11981">
        <v>1630</v>
      </c>
    </row>
    <row r="11982" spans="1:7">
      <c r="A11982" s="2">
        <v>44110</v>
      </c>
      <c r="B11982" s="2">
        <f t="shared" si="374"/>
        <v>44135</v>
      </c>
      <c r="C11982" s="3">
        <f t="shared" si="375"/>
        <v>1</v>
      </c>
      <c r="D11982" t="s">
        <v>19</v>
      </c>
      <c r="E11982">
        <v>33</v>
      </c>
      <c r="F11982">
        <v>8731</v>
      </c>
      <c r="G11982">
        <v>446</v>
      </c>
    </row>
    <row r="11983" spans="1:7">
      <c r="A11983" s="2">
        <v>44110</v>
      </c>
      <c r="B11983" s="2">
        <f t="shared" si="374"/>
        <v>44135</v>
      </c>
      <c r="C11983" s="3">
        <f t="shared" si="375"/>
        <v>1</v>
      </c>
      <c r="D11983" t="s">
        <v>21</v>
      </c>
      <c r="E11983">
        <v>34</v>
      </c>
      <c r="F11983">
        <v>211129</v>
      </c>
      <c r="G11983">
        <v>16147</v>
      </c>
    </row>
    <row r="11984" spans="1:7">
      <c r="A11984" s="2">
        <v>44110</v>
      </c>
      <c r="B11984" s="2">
        <f t="shared" si="374"/>
        <v>44135</v>
      </c>
      <c r="C11984" s="3">
        <f t="shared" si="375"/>
        <v>1</v>
      </c>
      <c r="D11984" t="s">
        <v>47</v>
      </c>
      <c r="E11984">
        <v>35</v>
      </c>
      <c r="F11984">
        <v>30947</v>
      </c>
      <c r="G11984">
        <v>894</v>
      </c>
    </row>
    <row r="11985" spans="1:7">
      <c r="A11985" s="2">
        <v>44110</v>
      </c>
      <c r="B11985" s="2">
        <f t="shared" si="374"/>
        <v>44135</v>
      </c>
      <c r="C11985" s="3">
        <f t="shared" si="375"/>
        <v>1</v>
      </c>
      <c r="D11985" t="s">
        <v>16</v>
      </c>
      <c r="E11985">
        <v>36</v>
      </c>
      <c r="F11985">
        <v>471638</v>
      </c>
      <c r="G11985">
        <v>32836</v>
      </c>
    </row>
    <row r="11986" spans="1:7">
      <c r="A11986" s="2">
        <v>44110</v>
      </c>
      <c r="B11986" s="2">
        <f t="shared" si="374"/>
        <v>44135</v>
      </c>
      <c r="C11986" s="3">
        <f t="shared" si="375"/>
        <v>1</v>
      </c>
      <c r="D11986" t="s">
        <v>20</v>
      </c>
      <c r="E11986">
        <v>37</v>
      </c>
      <c r="F11986">
        <v>221438</v>
      </c>
      <c r="G11986">
        <v>3691</v>
      </c>
    </row>
    <row r="11987" spans="1:7">
      <c r="A11987" s="2">
        <v>44110</v>
      </c>
      <c r="B11987" s="2">
        <f t="shared" si="374"/>
        <v>44135</v>
      </c>
      <c r="C11987" s="3">
        <f t="shared" si="375"/>
        <v>1</v>
      </c>
      <c r="D11987" t="s">
        <v>48</v>
      </c>
      <c r="E11987">
        <v>38</v>
      </c>
      <c r="F11987">
        <v>24368</v>
      </c>
      <c r="G11987">
        <v>284</v>
      </c>
    </row>
    <row r="11988" spans="1:7">
      <c r="A11988" s="2">
        <v>44110</v>
      </c>
      <c r="B11988" s="2">
        <f t="shared" si="374"/>
        <v>44135</v>
      </c>
      <c r="C11988" s="3">
        <f t="shared" si="375"/>
        <v>1</v>
      </c>
      <c r="D11988" t="s">
        <v>59</v>
      </c>
      <c r="E11988">
        <v>69</v>
      </c>
      <c r="F11988">
        <v>75</v>
      </c>
      <c r="G11988">
        <v>2</v>
      </c>
    </row>
    <row r="11989" spans="1:7">
      <c r="A11989" s="2">
        <v>44110</v>
      </c>
      <c r="B11989" s="2">
        <f t="shared" si="374"/>
        <v>44135</v>
      </c>
      <c r="C11989" s="3">
        <f t="shared" si="375"/>
        <v>1</v>
      </c>
      <c r="D11989" t="s">
        <v>41</v>
      </c>
      <c r="E11989">
        <v>39</v>
      </c>
      <c r="F11989">
        <v>161299</v>
      </c>
      <c r="G11989">
        <v>4947</v>
      </c>
    </row>
    <row r="11990" spans="1:7">
      <c r="A11990" s="2">
        <v>44110</v>
      </c>
      <c r="B11990" s="2">
        <f t="shared" si="374"/>
        <v>44135</v>
      </c>
      <c r="C11990" s="3">
        <f t="shared" si="375"/>
        <v>1</v>
      </c>
      <c r="D11990" t="s">
        <v>30</v>
      </c>
      <c r="E11990">
        <v>40</v>
      </c>
      <c r="F11990">
        <v>93346</v>
      </c>
      <c r="G11990">
        <v>1066</v>
      </c>
    </row>
    <row r="11991" spans="1:7">
      <c r="A11991" s="2">
        <v>44110</v>
      </c>
      <c r="B11991" s="2">
        <f t="shared" si="374"/>
        <v>44135</v>
      </c>
      <c r="C11991" s="3">
        <f t="shared" si="375"/>
        <v>1</v>
      </c>
      <c r="D11991" t="s">
        <v>14</v>
      </c>
      <c r="E11991">
        <v>41</v>
      </c>
      <c r="F11991">
        <v>35347</v>
      </c>
      <c r="G11991">
        <v>581</v>
      </c>
    </row>
    <row r="11992" spans="1:7">
      <c r="A11992" s="2">
        <v>44110</v>
      </c>
      <c r="B11992" s="2">
        <f t="shared" si="374"/>
        <v>44135</v>
      </c>
      <c r="C11992" s="3">
        <f t="shared" si="375"/>
        <v>1</v>
      </c>
      <c r="D11992" t="s">
        <v>31</v>
      </c>
      <c r="E11992">
        <v>42</v>
      </c>
      <c r="F11992">
        <v>170255</v>
      </c>
      <c r="G11992">
        <v>8318</v>
      </c>
    </row>
    <row r="11993" spans="1:7">
      <c r="A11993" s="2">
        <v>44110</v>
      </c>
      <c r="B11993" s="2">
        <f t="shared" si="374"/>
        <v>44135</v>
      </c>
      <c r="C11993" s="3">
        <f t="shared" si="375"/>
        <v>1</v>
      </c>
      <c r="D11993" t="s">
        <v>55</v>
      </c>
      <c r="E11993">
        <v>72</v>
      </c>
      <c r="F11993">
        <v>51737</v>
      </c>
      <c r="G11993">
        <v>696</v>
      </c>
    </row>
    <row r="11994" spans="1:7">
      <c r="A11994" s="2">
        <v>44110</v>
      </c>
      <c r="B11994" s="2">
        <f t="shared" si="374"/>
        <v>44135</v>
      </c>
      <c r="C11994" s="3">
        <f t="shared" si="375"/>
        <v>1</v>
      </c>
      <c r="D11994" t="s">
        <v>17</v>
      </c>
      <c r="E11994">
        <v>44</v>
      </c>
      <c r="F11994">
        <v>25596</v>
      </c>
      <c r="G11994">
        <v>1125</v>
      </c>
    </row>
    <row r="11995" spans="1:7">
      <c r="A11995" s="2">
        <v>44110</v>
      </c>
      <c r="B11995" s="2">
        <f t="shared" si="374"/>
        <v>44135</v>
      </c>
      <c r="C11995" s="3">
        <f t="shared" si="375"/>
        <v>1</v>
      </c>
      <c r="D11995" t="s">
        <v>32</v>
      </c>
      <c r="E11995">
        <v>45</v>
      </c>
      <c r="F11995">
        <v>152970</v>
      </c>
      <c r="G11995">
        <v>3471</v>
      </c>
    </row>
    <row r="11996" spans="1:7">
      <c r="A11996" s="2">
        <v>44110</v>
      </c>
      <c r="B11996" s="2">
        <f t="shared" si="374"/>
        <v>44135</v>
      </c>
      <c r="C11996" s="3">
        <f t="shared" si="375"/>
        <v>1</v>
      </c>
      <c r="D11996" t="s">
        <v>43</v>
      </c>
      <c r="E11996">
        <v>46</v>
      </c>
      <c r="F11996">
        <v>24876</v>
      </c>
      <c r="G11996">
        <v>248</v>
      </c>
    </row>
    <row r="11997" spans="1:7">
      <c r="A11997" s="2">
        <v>44110</v>
      </c>
      <c r="B11997" s="2">
        <f t="shared" si="374"/>
        <v>44135</v>
      </c>
      <c r="C11997" s="3">
        <f t="shared" si="375"/>
        <v>1</v>
      </c>
      <c r="D11997" t="s">
        <v>25</v>
      </c>
      <c r="E11997">
        <v>47</v>
      </c>
      <c r="F11997">
        <v>202257</v>
      </c>
      <c r="G11997">
        <v>2594</v>
      </c>
    </row>
    <row r="11998" spans="1:7">
      <c r="A11998" s="2">
        <v>44110</v>
      </c>
      <c r="B11998" s="2">
        <f t="shared" si="374"/>
        <v>44135</v>
      </c>
      <c r="C11998" s="3">
        <f t="shared" si="375"/>
        <v>1</v>
      </c>
      <c r="D11998" t="s">
        <v>11</v>
      </c>
      <c r="E11998">
        <v>48</v>
      </c>
      <c r="F11998">
        <v>811191</v>
      </c>
      <c r="G11998">
        <v>16622</v>
      </c>
    </row>
    <row r="11999" spans="1:7">
      <c r="A11999" s="2">
        <v>44110</v>
      </c>
      <c r="B11999" s="2">
        <f t="shared" si="374"/>
        <v>44135</v>
      </c>
      <c r="C11999" s="3">
        <f t="shared" si="375"/>
        <v>1</v>
      </c>
      <c r="D11999" t="s">
        <v>13</v>
      </c>
      <c r="E11999">
        <v>49</v>
      </c>
      <c r="F11999">
        <v>79449</v>
      </c>
      <c r="G11999">
        <v>489</v>
      </c>
    </row>
    <row r="12000" spans="1:7">
      <c r="A12000" s="2">
        <v>44110</v>
      </c>
      <c r="B12000" s="2">
        <f t="shared" si="374"/>
        <v>44135</v>
      </c>
      <c r="C12000" s="3">
        <f t="shared" si="375"/>
        <v>1</v>
      </c>
      <c r="D12000" t="s">
        <v>36</v>
      </c>
      <c r="E12000">
        <v>50</v>
      </c>
      <c r="F12000">
        <v>1821</v>
      </c>
      <c r="G12000">
        <v>58</v>
      </c>
    </row>
    <row r="12001" spans="1:7">
      <c r="A12001" s="2">
        <v>44110</v>
      </c>
      <c r="B12001" s="2">
        <f t="shared" si="374"/>
        <v>44135</v>
      </c>
      <c r="C12001" s="3">
        <f t="shared" si="375"/>
        <v>1</v>
      </c>
      <c r="D12001" t="s">
        <v>56</v>
      </c>
      <c r="E12001">
        <v>78</v>
      </c>
      <c r="F12001">
        <v>1321</v>
      </c>
      <c r="G12001">
        <v>20</v>
      </c>
    </row>
    <row r="12002" spans="1:7">
      <c r="A12002" s="2">
        <v>44110</v>
      </c>
      <c r="B12002" s="2">
        <f t="shared" si="374"/>
        <v>44135</v>
      </c>
      <c r="C12002" s="3">
        <f t="shared" si="375"/>
        <v>1</v>
      </c>
      <c r="D12002" t="s">
        <v>37</v>
      </c>
      <c r="E12002">
        <v>51</v>
      </c>
      <c r="F12002">
        <v>153182</v>
      </c>
      <c r="G12002">
        <v>3291</v>
      </c>
    </row>
    <row r="12003" spans="1:7">
      <c r="A12003" s="2">
        <v>44110</v>
      </c>
      <c r="B12003" s="2">
        <f t="shared" si="374"/>
        <v>44135</v>
      </c>
      <c r="C12003" s="3">
        <f t="shared" si="375"/>
        <v>1</v>
      </c>
      <c r="D12003" t="s">
        <v>5</v>
      </c>
      <c r="E12003">
        <v>53</v>
      </c>
      <c r="F12003">
        <v>94694</v>
      </c>
      <c r="G12003">
        <v>2261</v>
      </c>
    </row>
    <row r="12004" spans="1:7">
      <c r="A12004" s="2">
        <v>44110</v>
      </c>
      <c r="B12004" s="2">
        <f t="shared" si="374"/>
        <v>44135</v>
      </c>
      <c r="C12004" s="3">
        <f t="shared" si="375"/>
        <v>1</v>
      </c>
      <c r="D12004" t="s">
        <v>58</v>
      </c>
      <c r="E12004">
        <v>54</v>
      </c>
      <c r="F12004">
        <v>16936</v>
      </c>
      <c r="G12004">
        <v>364</v>
      </c>
    </row>
    <row r="12005" spans="1:7">
      <c r="A12005" s="2">
        <v>44110</v>
      </c>
      <c r="B12005" s="2">
        <f t="shared" si="374"/>
        <v>44135</v>
      </c>
      <c r="C12005" s="3">
        <f t="shared" si="375"/>
        <v>1</v>
      </c>
      <c r="D12005" t="s">
        <v>10</v>
      </c>
      <c r="E12005">
        <v>55</v>
      </c>
      <c r="F12005">
        <v>143886</v>
      </c>
      <c r="G12005">
        <v>1410</v>
      </c>
    </row>
    <row r="12006" spans="1:7">
      <c r="A12006" s="2">
        <v>44110</v>
      </c>
      <c r="B12006" s="2">
        <f t="shared" si="374"/>
        <v>44135</v>
      </c>
      <c r="C12006" s="3">
        <f t="shared" si="375"/>
        <v>1</v>
      </c>
      <c r="D12006" t="s">
        <v>49</v>
      </c>
      <c r="E12006">
        <v>56</v>
      </c>
      <c r="F12006">
        <v>6770</v>
      </c>
      <c r="G12006">
        <v>53</v>
      </c>
    </row>
    <row r="12007" spans="1:7">
      <c r="A12007" s="2">
        <v>44111</v>
      </c>
      <c r="B12007" s="2">
        <f t="shared" si="374"/>
        <v>44135</v>
      </c>
      <c r="C12007" s="3">
        <f t="shared" si="375"/>
        <v>1</v>
      </c>
      <c r="D12007" t="s">
        <v>52</v>
      </c>
      <c r="E12007">
        <v>1</v>
      </c>
      <c r="F12007">
        <v>161418</v>
      </c>
      <c r="G12007">
        <v>2601</v>
      </c>
    </row>
    <row r="12008" spans="1:7">
      <c r="A12008" s="2">
        <v>44111</v>
      </c>
      <c r="B12008" s="2">
        <f t="shared" si="374"/>
        <v>44135</v>
      </c>
      <c r="C12008" s="3">
        <f t="shared" si="375"/>
        <v>1</v>
      </c>
      <c r="D12008" t="s">
        <v>50</v>
      </c>
      <c r="E12008">
        <v>2</v>
      </c>
      <c r="F12008">
        <v>9784</v>
      </c>
      <c r="G12008">
        <v>55</v>
      </c>
    </row>
    <row r="12009" spans="1:7">
      <c r="A12009" s="2">
        <v>44111</v>
      </c>
      <c r="B12009" s="2">
        <f t="shared" si="374"/>
        <v>44135</v>
      </c>
      <c r="C12009" s="3">
        <f t="shared" si="375"/>
        <v>1</v>
      </c>
      <c r="D12009" t="s">
        <v>8</v>
      </c>
      <c r="E12009">
        <v>4</v>
      </c>
      <c r="F12009">
        <v>222558</v>
      </c>
      <c r="G12009">
        <v>5733</v>
      </c>
    </row>
    <row r="12010" spans="1:7">
      <c r="A12010" s="2">
        <v>44111</v>
      </c>
      <c r="B12010" s="2">
        <f t="shared" si="374"/>
        <v>44135</v>
      </c>
      <c r="C12010" s="3">
        <f t="shared" si="375"/>
        <v>1</v>
      </c>
      <c r="D12010" t="s">
        <v>44</v>
      </c>
      <c r="E12010">
        <v>5</v>
      </c>
      <c r="F12010">
        <v>88880</v>
      </c>
      <c r="G12010">
        <v>1482</v>
      </c>
    </row>
    <row r="12011" spans="1:7">
      <c r="A12011" s="2">
        <v>44111</v>
      </c>
      <c r="B12011" s="2">
        <f t="shared" si="374"/>
        <v>44135</v>
      </c>
      <c r="C12011" s="3">
        <f t="shared" si="375"/>
        <v>1</v>
      </c>
      <c r="D12011" t="s">
        <v>7</v>
      </c>
      <c r="E12011">
        <v>6</v>
      </c>
      <c r="F12011">
        <v>843732</v>
      </c>
      <c r="G12011">
        <v>16358</v>
      </c>
    </row>
    <row r="12012" spans="1:7">
      <c r="A12012" s="2">
        <v>44111</v>
      </c>
      <c r="B12012" s="2">
        <f t="shared" si="374"/>
        <v>44135</v>
      </c>
      <c r="C12012" s="3">
        <f t="shared" si="375"/>
        <v>1</v>
      </c>
      <c r="D12012" t="s">
        <v>22</v>
      </c>
      <c r="E12012">
        <v>8</v>
      </c>
      <c r="F12012">
        <v>75410</v>
      </c>
      <c r="G12012">
        <v>2097</v>
      </c>
    </row>
    <row r="12013" spans="1:7">
      <c r="A12013" s="2">
        <v>44111</v>
      </c>
      <c r="B12013" s="2">
        <f t="shared" si="374"/>
        <v>44135</v>
      </c>
      <c r="C12013" s="3">
        <f t="shared" si="375"/>
        <v>1</v>
      </c>
      <c r="D12013" t="s">
        <v>38</v>
      </c>
      <c r="E12013">
        <v>9</v>
      </c>
      <c r="F12013">
        <v>59364</v>
      </c>
      <c r="G12013">
        <v>4522</v>
      </c>
    </row>
    <row r="12014" spans="1:7">
      <c r="A12014" s="2">
        <v>44111</v>
      </c>
      <c r="B12014" s="2">
        <f t="shared" si="374"/>
        <v>44135</v>
      </c>
      <c r="C12014" s="3">
        <f t="shared" si="375"/>
        <v>1</v>
      </c>
      <c r="D12014" t="s">
        <v>45</v>
      </c>
      <c r="E12014">
        <v>10</v>
      </c>
      <c r="F12014">
        <v>21550</v>
      </c>
      <c r="G12014">
        <v>649</v>
      </c>
    </row>
    <row r="12015" spans="1:7">
      <c r="A12015" s="2">
        <v>44111</v>
      </c>
      <c r="B12015" s="2">
        <f t="shared" si="374"/>
        <v>44135</v>
      </c>
      <c r="C12015" s="3">
        <f t="shared" si="375"/>
        <v>1</v>
      </c>
      <c r="D12015" t="s">
        <v>33</v>
      </c>
      <c r="E12015">
        <v>11</v>
      </c>
      <c r="F12015">
        <v>15697</v>
      </c>
      <c r="G12015">
        <v>632</v>
      </c>
    </row>
    <row r="12016" spans="1:7">
      <c r="A12016" s="2">
        <v>44111</v>
      </c>
      <c r="B12016" s="2">
        <f t="shared" si="374"/>
        <v>44135</v>
      </c>
      <c r="C12016" s="3">
        <f t="shared" si="375"/>
        <v>1</v>
      </c>
      <c r="D12016" t="s">
        <v>15</v>
      </c>
      <c r="E12016">
        <v>12</v>
      </c>
      <c r="F12016">
        <v>722699</v>
      </c>
      <c r="G12016">
        <v>14903</v>
      </c>
    </row>
    <row r="12017" spans="1:7">
      <c r="A12017" s="2">
        <v>44111</v>
      </c>
      <c r="B12017" s="2">
        <f t="shared" si="374"/>
        <v>44135</v>
      </c>
      <c r="C12017" s="3">
        <f t="shared" si="375"/>
        <v>1</v>
      </c>
      <c r="D12017" t="s">
        <v>18</v>
      </c>
      <c r="E12017">
        <v>13</v>
      </c>
      <c r="F12017">
        <v>330769</v>
      </c>
      <c r="G12017">
        <v>7089</v>
      </c>
    </row>
    <row r="12018" spans="1:7">
      <c r="A12018" s="2">
        <v>44111</v>
      </c>
      <c r="B12018" s="2">
        <f t="shared" si="374"/>
        <v>44135</v>
      </c>
      <c r="C12018" s="3">
        <f t="shared" si="375"/>
        <v>1</v>
      </c>
      <c r="D12018" t="s">
        <v>57</v>
      </c>
      <c r="E12018">
        <v>66</v>
      </c>
      <c r="F12018">
        <v>3837</v>
      </c>
      <c r="G12018">
        <v>58</v>
      </c>
    </row>
    <row r="12019" spans="1:7">
      <c r="A12019" s="2">
        <v>44111</v>
      </c>
      <c r="B12019" s="2">
        <f t="shared" si="374"/>
        <v>44135</v>
      </c>
      <c r="C12019" s="3">
        <f t="shared" si="375"/>
        <v>1</v>
      </c>
      <c r="D12019" t="s">
        <v>26</v>
      </c>
      <c r="E12019">
        <v>15</v>
      </c>
      <c r="F12019">
        <v>13196</v>
      </c>
      <c r="G12019">
        <v>162</v>
      </c>
    </row>
    <row r="12020" spans="1:7">
      <c r="A12020" s="2">
        <v>44111</v>
      </c>
      <c r="B12020" s="2">
        <f t="shared" si="374"/>
        <v>44135</v>
      </c>
      <c r="C12020" s="3">
        <f t="shared" si="375"/>
        <v>1</v>
      </c>
      <c r="D12020" t="s">
        <v>53</v>
      </c>
      <c r="E12020">
        <v>16</v>
      </c>
      <c r="F12020">
        <v>46233</v>
      </c>
      <c r="G12020">
        <v>502</v>
      </c>
    </row>
    <row r="12021" spans="1:7">
      <c r="A12021" s="2">
        <v>44111</v>
      </c>
      <c r="B12021" s="2">
        <f t="shared" si="374"/>
        <v>44135</v>
      </c>
      <c r="C12021" s="3">
        <f t="shared" si="375"/>
        <v>1</v>
      </c>
      <c r="D12021" t="s">
        <v>6</v>
      </c>
      <c r="E12021">
        <v>17</v>
      </c>
      <c r="F12021">
        <v>311614</v>
      </c>
      <c r="G12021">
        <v>9138</v>
      </c>
    </row>
    <row r="12022" spans="1:7">
      <c r="A12022" s="2">
        <v>44111</v>
      </c>
      <c r="B12022" s="2">
        <f t="shared" si="374"/>
        <v>44135</v>
      </c>
      <c r="C12022" s="3">
        <f t="shared" si="375"/>
        <v>1</v>
      </c>
      <c r="D12022" t="s">
        <v>27</v>
      </c>
      <c r="E12022">
        <v>18</v>
      </c>
      <c r="F12022">
        <v>130569</v>
      </c>
      <c r="G12022">
        <v>3727</v>
      </c>
    </row>
    <row r="12023" spans="1:7">
      <c r="A12023" s="2">
        <v>44111</v>
      </c>
      <c r="B12023" s="2">
        <f t="shared" si="374"/>
        <v>44135</v>
      </c>
      <c r="C12023" s="3">
        <f t="shared" si="375"/>
        <v>1</v>
      </c>
      <c r="D12023" t="s">
        <v>39</v>
      </c>
      <c r="E12023">
        <v>19</v>
      </c>
      <c r="F12023">
        <v>95205</v>
      </c>
      <c r="G12023">
        <v>1419</v>
      </c>
    </row>
    <row r="12024" spans="1:7">
      <c r="A12024" s="2">
        <v>44111</v>
      </c>
      <c r="B12024" s="2">
        <f t="shared" si="374"/>
        <v>44135</v>
      </c>
      <c r="C12024" s="3">
        <f t="shared" si="375"/>
        <v>1</v>
      </c>
      <c r="D12024" t="s">
        <v>34</v>
      </c>
      <c r="E12024">
        <v>20</v>
      </c>
      <c r="F12024">
        <v>65131</v>
      </c>
      <c r="G12024">
        <v>725</v>
      </c>
    </row>
    <row r="12025" spans="1:7">
      <c r="A12025" s="2">
        <v>44111</v>
      </c>
      <c r="B12025" s="2">
        <f t="shared" si="374"/>
        <v>44135</v>
      </c>
      <c r="C12025" s="3">
        <f t="shared" si="375"/>
        <v>1</v>
      </c>
      <c r="D12025" t="s">
        <v>28</v>
      </c>
      <c r="E12025">
        <v>21</v>
      </c>
      <c r="F12025">
        <v>78669</v>
      </c>
      <c r="G12025">
        <v>1261</v>
      </c>
    </row>
    <row r="12026" spans="1:7">
      <c r="A12026" s="2">
        <v>44111</v>
      </c>
      <c r="B12026" s="2">
        <f t="shared" si="374"/>
        <v>44135</v>
      </c>
      <c r="C12026" s="3">
        <f t="shared" si="375"/>
        <v>1</v>
      </c>
      <c r="D12026" t="s">
        <v>40</v>
      </c>
      <c r="E12026">
        <v>22</v>
      </c>
      <c r="F12026">
        <v>172625</v>
      </c>
      <c r="G12026">
        <v>5604</v>
      </c>
    </row>
    <row r="12027" spans="1:7">
      <c r="A12027" s="2">
        <v>44111</v>
      </c>
      <c r="B12027" s="2">
        <f t="shared" si="374"/>
        <v>44135</v>
      </c>
      <c r="C12027" s="3">
        <f t="shared" si="375"/>
        <v>1</v>
      </c>
      <c r="D12027" t="s">
        <v>51</v>
      </c>
      <c r="E12027">
        <v>23</v>
      </c>
      <c r="F12027">
        <v>5604</v>
      </c>
      <c r="G12027">
        <v>142</v>
      </c>
    </row>
    <row r="12028" spans="1:7">
      <c r="A12028" s="2">
        <v>44111</v>
      </c>
      <c r="B12028" s="2">
        <f t="shared" si="374"/>
        <v>44135</v>
      </c>
      <c r="C12028" s="3">
        <f t="shared" si="375"/>
        <v>1</v>
      </c>
      <c r="D12028" t="s">
        <v>23</v>
      </c>
      <c r="E12028">
        <v>24</v>
      </c>
      <c r="F12028">
        <v>129158</v>
      </c>
      <c r="G12028">
        <v>3973</v>
      </c>
    </row>
    <row r="12029" spans="1:7">
      <c r="A12029" s="2">
        <v>44111</v>
      </c>
      <c r="B12029" s="2">
        <f t="shared" si="374"/>
        <v>44135</v>
      </c>
      <c r="C12029" s="3">
        <f t="shared" si="375"/>
        <v>1</v>
      </c>
      <c r="D12029" t="s">
        <v>9</v>
      </c>
      <c r="E12029">
        <v>25</v>
      </c>
      <c r="F12029">
        <v>136492</v>
      </c>
      <c r="G12029">
        <v>9557</v>
      </c>
    </row>
    <row r="12030" spans="1:7">
      <c r="A12030" s="2">
        <v>44111</v>
      </c>
      <c r="B12030" s="2">
        <f t="shared" si="374"/>
        <v>44135</v>
      </c>
      <c r="C12030" s="3">
        <f t="shared" si="375"/>
        <v>1</v>
      </c>
      <c r="D12030" t="s">
        <v>42</v>
      </c>
      <c r="E12030">
        <v>26</v>
      </c>
      <c r="F12030">
        <v>145131</v>
      </c>
      <c r="G12030">
        <v>7171</v>
      </c>
    </row>
    <row r="12031" spans="1:7">
      <c r="A12031" s="2">
        <v>44111</v>
      </c>
      <c r="B12031" s="2">
        <f t="shared" si="374"/>
        <v>44135</v>
      </c>
      <c r="C12031" s="3">
        <f t="shared" si="375"/>
        <v>1</v>
      </c>
      <c r="D12031" t="s">
        <v>29</v>
      </c>
      <c r="E12031">
        <v>27</v>
      </c>
      <c r="F12031">
        <v>106704</v>
      </c>
      <c r="G12031">
        <v>2154</v>
      </c>
    </row>
    <row r="12032" spans="1:7">
      <c r="A12032" s="2">
        <v>44111</v>
      </c>
      <c r="B12032" s="2">
        <f t="shared" si="374"/>
        <v>44135</v>
      </c>
      <c r="C12032" s="3">
        <f t="shared" si="375"/>
        <v>1</v>
      </c>
      <c r="D12032" t="s">
        <v>46</v>
      </c>
      <c r="E12032">
        <v>28</v>
      </c>
      <c r="F12032">
        <v>102241</v>
      </c>
      <c r="G12032">
        <v>3051</v>
      </c>
    </row>
    <row r="12033" spans="1:7">
      <c r="A12033" s="2">
        <v>44111</v>
      </c>
      <c r="B12033" s="2">
        <f t="shared" si="374"/>
        <v>44135</v>
      </c>
      <c r="C12033" s="3">
        <f t="shared" si="375"/>
        <v>1</v>
      </c>
      <c r="D12033" t="s">
        <v>35</v>
      </c>
      <c r="E12033">
        <v>29</v>
      </c>
      <c r="F12033">
        <v>141262</v>
      </c>
      <c r="G12033">
        <v>2334</v>
      </c>
    </row>
    <row r="12034" spans="1:7">
      <c r="A12034" s="2">
        <v>44111</v>
      </c>
      <c r="B12034" s="2">
        <f t="shared" si="374"/>
        <v>44135</v>
      </c>
      <c r="C12034" s="3">
        <f t="shared" si="375"/>
        <v>1</v>
      </c>
      <c r="D12034" t="s">
        <v>54</v>
      </c>
      <c r="E12034">
        <v>30</v>
      </c>
      <c r="F12034">
        <v>16194</v>
      </c>
      <c r="G12034">
        <v>193</v>
      </c>
    </row>
    <row r="12035" spans="1:7">
      <c r="A12035" s="2">
        <v>44111</v>
      </c>
      <c r="B12035" s="2">
        <f t="shared" si="374"/>
        <v>44135</v>
      </c>
      <c r="C12035" s="3">
        <f t="shared" si="375"/>
        <v>1</v>
      </c>
      <c r="D12035" t="s">
        <v>12</v>
      </c>
      <c r="E12035">
        <v>31</v>
      </c>
      <c r="F12035">
        <v>49396</v>
      </c>
      <c r="G12035">
        <v>516</v>
      </c>
    </row>
    <row r="12036" spans="1:7">
      <c r="A12036" s="2">
        <v>44111</v>
      </c>
      <c r="B12036" s="2">
        <f t="shared" ref="B12036:B12099" si="376">EOMONTH(A12036,0)</f>
        <v>44135</v>
      </c>
      <c r="C12036" s="3">
        <f t="shared" ref="C12036:C12099" si="377">IF(A12036=B12036,0,1)</f>
        <v>1</v>
      </c>
      <c r="D12036" t="s">
        <v>24</v>
      </c>
      <c r="E12036">
        <v>32</v>
      </c>
      <c r="F12036">
        <v>83500</v>
      </c>
      <c r="G12036">
        <v>1639</v>
      </c>
    </row>
    <row r="12037" spans="1:7">
      <c r="A12037" s="2">
        <v>44111</v>
      </c>
      <c r="B12037" s="2">
        <f t="shared" si="376"/>
        <v>44135</v>
      </c>
      <c r="C12037" s="3">
        <f t="shared" si="377"/>
        <v>1</v>
      </c>
      <c r="D12037" t="s">
        <v>19</v>
      </c>
      <c r="E12037">
        <v>33</v>
      </c>
      <c r="F12037">
        <v>8800</v>
      </c>
      <c r="G12037">
        <v>448</v>
      </c>
    </row>
    <row r="12038" spans="1:7">
      <c r="A12038" s="2">
        <v>44111</v>
      </c>
      <c r="B12038" s="2">
        <f t="shared" si="376"/>
        <v>44135</v>
      </c>
      <c r="C12038" s="3">
        <f t="shared" si="377"/>
        <v>1</v>
      </c>
      <c r="D12038" t="s">
        <v>21</v>
      </c>
      <c r="E12038">
        <v>34</v>
      </c>
      <c r="F12038">
        <v>211638</v>
      </c>
      <c r="G12038">
        <v>16152</v>
      </c>
    </row>
    <row r="12039" spans="1:7">
      <c r="A12039" s="2">
        <v>44111</v>
      </c>
      <c r="B12039" s="2">
        <f t="shared" si="376"/>
        <v>44135</v>
      </c>
      <c r="C12039" s="3">
        <f t="shared" si="377"/>
        <v>1</v>
      </c>
      <c r="D12039" t="s">
        <v>47</v>
      </c>
      <c r="E12039">
        <v>35</v>
      </c>
      <c r="F12039">
        <v>31372</v>
      </c>
      <c r="G12039">
        <v>896</v>
      </c>
    </row>
    <row r="12040" spans="1:7">
      <c r="A12040" s="2">
        <v>44111</v>
      </c>
      <c r="B12040" s="2">
        <f t="shared" si="376"/>
        <v>44135</v>
      </c>
      <c r="C12040" s="3">
        <f t="shared" si="377"/>
        <v>1</v>
      </c>
      <c r="D12040" t="s">
        <v>16</v>
      </c>
      <c r="E12040">
        <v>36</v>
      </c>
      <c r="F12040">
        <v>472994</v>
      </c>
      <c r="G12040">
        <v>32850</v>
      </c>
    </row>
    <row r="12041" spans="1:7">
      <c r="A12041" s="2">
        <v>44111</v>
      </c>
      <c r="B12041" s="2">
        <f t="shared" si="376"/>
        <v>44135</v>
      </c>
      <c r="C12041" s="3">
        <f t="shared" si="377"/>
        <v>1</v>
      </c>
      <c r="D12041" t="s">
        <v>20</v>
      </c>
      <c r="E12041">
        <v>37</v>
      </c>
      <c r="F12041">
        <v>223349</v>
      </c>
      <c r="G12041">
        <v>3716</v>
      </c>
    </row>
    <row r="12042" spans="1:7">
      <c r="A12042" s="2">
        <v>44111</v>
      </c>
      <c r="B12042" s="2">
        <f t="shared" si="376"/>
        <v>44135</v>
      </c>
      <c r="C12042" s="3">
        <f t="shared" si="377"/>
        <v>1</v>
      </c>
      <c r="D12042" t="s">
        <v>48</v>
      </c>
      <c r="E12042">
        <v>38</v>
      </c>
      <c r="F12042">
        <v>24861</v>
      </c>
      <c r="G12042">
        <v>308</v>
      </c>
    </row>
    <row r="12043" spans="1:7">
      <c r="A12043" s="2">
        <v>44111</v>
      </c>
      <c r="B12043" s="2">
        <f t="shared" si="376"/>
        <v>44135</v>
      </c>
      <c r="C12043" s="3">
        <f t="shared" si="377"/>
        <v>1</v>
      </c>
      <c r="D12043" t="s">
        <v>59</v>
      </c>
      <c r="E12043">
        <v>69</v>
      </c>
      <c r="F12043">
        <v>75</v>
      </c>
      <c r="G12043">
        <v>2</v>
      </c>
    </row>
    <row r="12044" spans="1:7">
      <c r="A12044" s="2">
        <v>44111</v>
      </c>
      <c r="B12044" s="2">
        <f t="shared" si="376"/>
        <v>44135</v>
      </c>
      <c r="C12044" s="3">
        <f t="shared" si="377"/>
        <v>1</v>
      </c>
      <c r="D12044" t="s">
        <v>41</v>
      </c>
      <c r="E12044">
        <v>39</v>
      </c>
      <c r="F12044">
        <v>162723</v>
      </c>
      <c r="G12044">
        <v>4970</v>
      </c>
    </row>
    <row r="12045" spans="1:7">
      <c r="A12045" s="2">
        <v>44111</v>
      </c>
      <c r="B12045" s="2">
        <f t="shared" si="376"/>
        <v>44135</v>
      </c>
      <c r="C12045" s="3">
        <f t="shared" si="377"/>
        <v>1</v>
      </c>
      <c r="D12045" t="s">
        <v>30</v>
      </c>
      <c r="E12045">
        <v>40</v>
      </c>
      <c r="F12045">
        <v>94352</v>
      </c>
      <c r="G12045">
        <v>1075</v>
      </c>
    </row>
    <row r="12046" spans="1:7">
      <c r="A12046" s="2">
        <v>44111</v>
      </c>
      <c r="B12046" s="2">
        <f t="shared" si="376"/>
        <v>44135</v>
      </c>
      <c r="C12046" s="3">
        <f t="shared" si="377"/>
        <v>1</v>
      </c>
      <c r="D12046" t="s">
        <v>14</v>
      </c>
      <c r="E12046">
        <v>41</v>
      </c>
      <c r="F12046">
        <v>35646</v>
      </c>
      <c r="G12046">
        <v>585</v>
      </c>
    </row>
    <row r="12047" spans="1:7">
      <c r="A12047" s="2">
        <v>44111</v>
      </c>
      <c r="B12047" s="2">
        <f t="shared" si="376"/>
        <v>44135</v>
      </c>
      <c r="C12047" s="3">
        <f t="shared" si="377"/>
        <v>1</v>
      </c>
      <c r="D12047" t="s">
        <v>31</v>
      </c>
      <c r="E12047">
        <v>42</v>
      </c>
      <c r="F12047">
        <v>171550</v>
      </c>
      <c r="G12047">
        <v>8347</v>
      </c>
    </row>
    <row r="12048" spans="1:7">
      <c r="A12048" s="2">
        <v>44111</v>
      </c>
      <c r="B12048" s="2">
        <f t="shared" si="376"/>
        <v>44135</v>
      </c>
      <c r="C12048" s="3">
        <f t="shared" si="377"/>
        <v>1</v>
      </c>
      <c r="D12048" t="s">
        <v>55</v>
      </c>
      <c r="E12048">
        <v>72</v>
      </c>
      <c r="F12048">
        <v>51768</v>
      </c>
      <c r="G12048">
        <v>705</v>
      </c>
    </row>
    <row r="12049" spans="1:7">
      <c r="A12049" s="2">
        <v>44111</v>
      </c>
      <c r="B12049" s="2">
        <f t="shared" si="376"/>
        <v>44135</v>
      </c>
      <c r="C12049" s="3">
        <f t="shared" si="377"/>
        <v>1</v>
      </c>
      <c r="D12049" t="s">
        <v>17</v>
      </c>
      <c r="E12049">
        <v>44</v>
      </c>
      <c r="F12049">
        <v>25776</v>
      </c>
      <c r="G12049">
        <v>1126</v>
      </c>
    </row>
    <row r="12050" spans="1:7">
      <c r="A12050" s="2">
        <v>44111</v>
      </c>
      <c r="B12050" s="2">
        <f t="shared" si="376"/>
        <v>44135</v>
      </c>
      <c r="C12050" s="3">
        <f t="shared" si="377"/>
        <v>1</v>
      </c>
      <c r="D12050" t="s">
        <v>32</v>
      </c>
      <c r="E12050">
        <v>45</v>
      </c>
      <c r="F12050">
        <v>153705</v>
      </c>
      <c r="G12050">
        <v>3502</v>
      </c>
    </row>
    <row r="12051" spans="1:7">
      <c r="A12051" s="2">
        <v>44111</v>
      </c>
      <c r="B12051" s="2">
        <f t="shared" si="376"/>
        <v>44135</v>
      </c>
      <c r="C12051" s="3">
        <f t="shared" si="377"/>
        <v>1</v>
      </c>
      <c r="D12051" t="s">
        <v>43</v>
      </c>
      <c r="E12051">
        <v>46</v>
      </c>
      <c r="F12051">
        <v>25906</v>
      </c>
      <c r="G12051">
        <v>258</v>
      </c>
    </row>
    <row r="12052" spans="1:7">
      <c r="A12052" s="2">
        <v>44111</v>
      </c>
      <c r="B12052" s="2">
        <f t="shared" si="376"/>
        <v>44135</v>
      </c>
      <c r="C12052" s="3">
        <f t="shared" si="377"/>
        <v>1</v>
      </c>
      <c r="D12052" t="s">
        <v>25</v>
      </c>
      <c r="E12052">
        <v>47</v>
      </c>
      <c r="F12052">
        <v>204286</v>
      </c>
      <c r="G12052">
        <v>2615</v>
      </c>
    </row>
    <row r="12053" spans="1:7">
      <c r="A12053" s="2">
        <v>44111</v>
      </c>
      <c r="B12053" s="2">
        <f t="shared" si="376"/>
        <v>44135</v>
      </c>
      <c r="C12053" s="3">
        <f t="shared" si="377"/>
        <v>1</v>
      </c>
      <c r="D12053" t="s">
        <v>11</v>
      </c>
      <c r="E12053">
        <v>48</v>
      </c>
      <c r="F12053">
        <v>817166</v>
      </c>
      <c r="G12053">
        <v>16747</v>
      </c>
    </row>
    <row r="12054" spans="1:7">
      <c r="A12054" s="2">
        <v>44111</v>
      </c>
      <c r="B12054" s="2">
        <f t="shared" si="376"/>
        <v>44135</v>
      </c>
      <c r="C12054" s="3">
        <f t="shared" si="377"/>
        <v>1</v>
      </c>
      <c r="D12054" t="s">
        <v>13</v>
      </c>
      <c r="E12054">
        <v>49</v>
      </c>
      <c r="F12054">
        <v>80522</v>
      </c>
      <c r="G12054">
        <v>499</v>
      </c>
    </row>
    <row r="12055" spans="1:7">
      <c r="A12055" s="2">
        <v>44111</v>
      </c>
      <c r="B12055" s="2">
        <f t="shared" si="376"/>
        <v>44135</v>
      </c>
      <c r="C12055" s="3">
        <f t="shared" si="377"/>
        <v>1</v>
      </c>
      <c r="D12055" t="s">
        <v>36</v>
      </c>
      <c r="E12055">
        <v>50</v>
      </c>
      <c r="F12055">
        <v>1827</v>
      </c>
      <c r="G12055">
        <v>58</v>
      </c>
    </row>
    <row r="12056" spans="1:7">
      <c r="A12056" s="2">
        <v>44111</v>
      </c>
      <c r="B12056" s="2">
        <f t="shared" si="376"/>
        <v>44135</v>
      </c>
      <c r="C12056" s="3">
        <f t="shared" si="377"/>
        <v>1</v>
      </c>
      <c r="D12056" t="s">
        <v>56</v>
      </c>
      <c r="E12056">
        <v>78</v>
      </c>
      <c r="F12056">
        <v>1322</v>
      </c>
      <c r="G12056">
        <v>20</v>
      </c>
    </row>
    <row r="12057" spans="1:7">
      <c r="A12057" s="2">
        <v>44111</v>
      </c>
      <c r="B12057" s="2">
        <f t="shared" si="376"/>
        <v>44135</v>
      </c>
      <c r="C12057" s="3">
        <f t="shared" si="377"/>
        <v>1</v>
      </c>
      <c r="D12057" t="s">
        <v>37</v>
      </c>
      <c r="E12057">
        <v>51</v>
      </c>
      <c r="F12057">
        <v>153691</v>
      </c>
      <c r="G12057">
        <v>3303</v>
      </c>
    </row>
    <row r="12058" spans="1:7">
      <c r="A12058" s="2">
        <v>44111</v>
      </c>
      <c r="B12058" s="2">
        <f t="shared" si="376"/>
        <v>44135</v>
      </c>
      <c r="C12058" s="3">
        <f t="shared" si="377"/>
        <v>1</v>
      </c>
      <c r="D12058" t="s">
        <v>5</v>
      </c>
      <c r="E12058">
        <v>53</v>
      </c>
      <c r="F12058">
        <v>95500</v>
      </c>
      <c r="G12058">
        <v>2274</v>
      </c>
    </row>
    <row r="12059" spans="1:7">
      <c r="A12059" s="2">
        <v>44111</v>
      </c>
      <c r="B12059" s="2">
        <f t="shared" si="376"/>
        <v>44135</v>
      </c>
      <c r="C12059" s="3">
        <f t="shared" si="377"/>
        <v>1</v>
      </c>
      <c r="D12059" t="s">
        <v>58</v>
      </c>
      <c r="E12059">
        <v>54</v>
      </c>
      <c r="F12059">
        <v>17139</v>
      </c>
      <c r="G12059">
        <v>369</v>
      </c>
    </row>
    <row r="12060" spans="1:7">
      <c r="A12060" s="2">
        <v>44111</v>
      </c>
      <c r="B12060" s="2">
        <f t="shared" si="376"/>
        <v>44135</v>
      </c>
      <c r="C12060" s="3">
        <f t="shared" si="377"/>
        <v>1</v>
      </c>
      <c r="D12060" t="s">
        <v>10</v>
      </c>
      <c r="E12060">
        <v>55</v>
      </c>
      <c r="F12060">
        <v>146376</v>
      </c>
      <c r="G12060">
        <v>1427</v>
      </c>
    </row>
    <row r="12061" spans="1:7">
      <c r="A12061" s="2">
        <v>44111</v>
      </c>
      <c r="B12061" s="2">
        <f t="shared" si="376"/>
        <v>44135</v>
      </c>
      <c r="C12061" s="3">
        <f t="shared" si="377"/>
        <v>1</v>
      </c>
      <c r="D12061" t="s">
        <v>49</v>
      </c>
      <c r="E12061">
        <v>56</v>
      </c>
      <c r="F12061">
        <v>6899</v>
      </c>
      <c r="G12061">
        <v>53</v>
      </c>
    </row>
    <row r="12062" spans="1:7">
      <c r="A12062" s="2">
        <v>44112</v>
      </c>
      <c r="B12062" s="2">
        <f t="shared" si="376"/>
        <v>44135</v>
      </c>
      <c r="C12062" s="3">
        <f t="shared" si="377"/>
        <v>1</v>
      </c>
      <c r="D12062" t="s">
        <v>52</v>
      </c>
      <c r="E12062">
        <v>1</v>
      </c>
      <c r="F12062">
        <v>161975</v>
      </c>
      <c r="G12062">
        <v>2637</v>
      </c>
    </row>
    <row r="12063" spans="1:7">
      <c r="A12063" s="2">
        <v>44112</v>
      </c>
      <c r="B12063" s="2">
        <f t="shared" si="376"/>
        <v>44135</v>
      </c>
      <c r="C12063" s="3">
        <f t="shared" si="377"/>
        <v>1</v>
      </c>
      <c r="D12063" t="s">
        <v>50</v>
      </c>
      <c r="E12063">
        <v>2</v>
      </c>
      <c r="F12063">
        <v>9919</v>
      </c>
      <c r="G12063">
        <v>56</v>
      </c>
    </row>
    <row r="12064" spans="1:7">
      <c r="A12064" s="2">
        <v>44112</v>
      </c>
      <c r="B12064" s="2">
        <f t="shared" si="376"/>
        <v>44135</v>
      </c>
      <c r="C12064" s="3">
        <f t="shared" si="377"/>
        <v>1</v>
      </c>
      <c r="D12064" t="s">
        <v>8</v>
      </c>
      <c r="E12064">
        <v>4</v>
      </c>
      <c r="F12064">
        <v>223407</v>
      </c>
      <c r="G12064">
        <v>5743</v>
      </c>
    </row>
    <row r="12065" spans="1:7">
      <c r="A12065" s="2">
        <v>44112</v>
      </c>
      <c r="B12065" s="2">
        <f t="shared" si="376"/>
        <v>44135</v>
      </c>
      <c r="C12065" s="3">
        <f t="shared" si="377"/>
        <v>1</v>
      </c>
      <c r="D12065" t="s">
        <v>44</v>
      </c>
      <c r="E12065">
        <v>5</v>
      </c>
      <c r="F12065">
        <v>90145</v>
      </c>
      <c r="G12065">
        <v>1503</v>
      </c>
    </row>
    <row r="12066" spans="1:7">
      <c r="A12066" s="2">
        <v>44112</v>
      </c>
      <c r="B12066" s="2">
        <f t="shared" si="376"/>
        <v>44135</v>
      </c>
      <c r="C12066" s="3">
        <f t="shared" si="377"/>
        <v>1</v>
      </c>
      <c r="D12066" t="s">
        <v>7</v>
      </c>
      <c r="E12066">
        <v>6</v>
      </c>
      <c r="F12066">
        <v>847384</v>
      </c>
      <c r="G12066">
        <v>16425</v>
      </c>
    </row>
    <row r="12067" spans="1:7">
      <c r="A12067" s="2">
        <v>44112</v>
      </c>
      <c r="B12067" s="2">
        <f t="shared" si="376"/>
        <v>44135</v>
      </c>
      <c r="C12067" s="3">
        <f t="shared" si="377"/>
        <v>1</v>
      </c>
      <c r="D12067" t="s">
        <v>22</v>
      </c>
      <c r="E12067">
        <v>8</v>
      </c>
      <c r="F12067">
        <v>76186</v>
      </c>
      <c r="G12067">
        <v>2107</v>
      </c>
    </row>
    <row r="12068" spans="1:7">
      <c r="A12068" s="2">
        <v>44112</v>
      </c>
      <c r="B12068" s="2">
        <f t="shared" si="376"/>
        <v>44135</v>
      </c>
      <c r="C12068" s="3">
        <f t="shared" si="377"/>
        <v>1</v>
      </c>
      <c r="D12068" t="s">
        <v>38</v>
      </c>
      <c r="E12068">
        <v>9</v>
      </c>
      <c r="F12068">
        <v>59748</v>
      </c>
      <c r="G12068">
        <v>4527</v>
      </c>
    </row>
    <row r="12069" spans="1:7">
      <c r="A12069" s="2">
        <v>44112</v>
      </c>
      <c r="B12069" s="2">
        <f t="shared" si="376"/>
        <v>44135</v>
      </c>
      <c r="C12069" s="3">
        <f t="shared" si="377"/>
        <v>1</v>
      </c>
      <c r="D12069" t="s">
        <v>45</v>
      </c>
      <c r="E12069">
        <v>10</v>
      </c>
      <c r="F12069">
        <v>21682</v>
      </c>
      <c r="G12069">
        <v>651</v>
      </c>
    </row>
    <row r="12070" spans="1:7">
      <c r="A12070" s="2">
        <v>44112</v>
      </c>
      <c r="B12070" s="2">
        <f t="shared" si="376"/>
        <v>44135</v>
      </c>
      <c r="C12070" s="3">
        <f t="shared" si="377"/>
        <v>1</v>
      </c>
      <c r="D12070" t="s">
        <v>33</v>
      </c>
      <c r="E12070">
        <v>11</v>
      </c>
      <c r="F12070">
        <v>15765</v>
      </c>
      <c r="G12070">
        <v>634</v>
      </c>
    </row>
    <row r="12071" spans="1:7">
      <c r="A12071" s="2">
        <v>44112</v>
      </c>
      <c r="B12071" s="2">
        <f t="shared" si="376"/>
        <v>44135</v>
      </c>
      <c r="C12071" s="3">
        <f t="shared" si="377"/>
        <v>1</v>
      </c>
      <c r="D12071" t="s">
        <v>15</v>
      </c>
      <c r="E12071">
        <v>12</v>
      </c>
      <c r="F12071">
        <v>726005</v>
      </c>
      <c r="G12071">
        <v>15067</v>
      </c>
    </row>
    <row r="12072" spans="1:7">
      <c r="A12072" s="2">
        <v>44112</v>
      </c>
      <c r="B12072" s="2">
        <f t="shared" si="376"/>
        <v>44135</v>
      </c>
      <c r="C12072" s="3">
        <f t="shared" si="377"/>
        <v>1</v>
      </c>
      <c r="D12072" t="s">
        <v>18</v>
      </c>
      <c r="E12072">
        <v>13</v>
      </c>
      <c r="F12072">
        <v>332142</v>
      </c>
      <c r="G12072">
        <v>7125</v>
      </c>
    </row>
    <row r="12073" spans="1:7">
      <c r="A12073" s="2">
        <v>44112</v>
      </c>
      <c r="B12073" s="2">
        <f t="shared" si="376"/>
        <v>44135</v>
      </c>
      <c r="C12073" s="3">
        <f t="shared" si="377"/>
        <v>1</v>
      </c>
      <c r="D12073" t="s">
        <v>57</v>
      </c>
      <c r="E12073">
        <v>66</v>
      </c>
      <c r="F12073">
        <v>3903</v>
      </c>
      <c r="G12073">
        <v>59</v>
      </c>
    </row>
    <row r="12074" spans="1:7">
      <c r="A12074" s="2">
        <v>44112</v>
      </c>
      <c r="B12074" s="2">
        <f t="shared" si="376"/>
        <v>44135</v>
      </c>
      <c r="C12074" s="3">
        <f t="shared" si="377"/>
        <v>1</v>
      </c>
      <c r="D12074" t="s">
        <v>26</v>
      </c>
      <c r="E12074">
        <v>15</v>
      </c>
      <c r="F12074">
        <v>13297</v>
      </c>
      <c r="G12074">
        <v>163</v>
      </c>
    </row>
    <row r="12075" spans="1:7">
      <c r="A12075" s="2">
        <v>44112</v>
      </c>
      <c r="B12075" s="2">
        <f t="shared" si="376"/>
        <v>44135</v>
      </c>
      <c r="C12075" s="3">
        <f t="shared" si="377"/>
        <v>1</v>
      </c>
      <c r="D12075" t="s">
        <v>53</v>
      </c>
      <c r="E12075">
        <v>16</v>
      </c>
      <c r="F12075">
        <v>46848</v>
      </c>
      <c r="G12075">
        <v>504</v>
      </c>
    </row>
    <row r="12076" spans="1:7">
      <c r="A12076" s="2">
        <v>44112</v>
      </c>
      <c r="B12076" s="2">
        <f t="shared" si="376"/>
        <v>44135</v>
      </c>
      <c r="C12076" s="3">
        <f t="shared" si="377"/>
        <v>1</v>
      </c>
      <c r="D12076" t="s">
        <v>6</v>
      </c>
      <c r="E12076">
        <v>17</v>
      </c>
      <c r="F12076">
        <v>314725</v>
      </c>
      <c r="G12076">
        <v>9173</v>
      </c>
    </row>
    <row r="12077" spans="1:7">
      <c r="A12077" s="2">
        <v>44112</v>
      </c>
      <c r="B12077" s="2">
        <f t="shared" si="376"/>
        <v>44135</v>
      </c>
      <c r="C12077" s="3">
        <f t="shared" si="377"/>
        <v>1</v>
      </c>
      <c r="D12077" t="s">
        <v>27</v>
      </c>
      <c r="E12077">
        <v>18</v>
      </c>
      <c r="F12077">
        <v>132030</v>
      </c>
      <c r="G12077">
        <v>3742</v>
      </c>
    </row>
    <row r="12078" spans="1:7">
      <c r="A12078" s="2">
        <v>44112</v>
      </c>
      <c r="B12078" s="2">
        <f t="shared" si="376"/>
        <v>44135</v>
      </c>
      <c r="C12078" s="3">
        <f t="shared" si="377"/>
        <v>1</v>
      </c>
      <c r="D12078" t="s">
        <v>39</v>
      </c>
      <c r="E12078">
        <v>19</v>
      </c>
      <c r="F12078">
        <v>96749</v>
      </c>
      <c r="G12078">
        <v>1433</v>
      </c>
    </row>
    <row r="12079" spans="1:7">
      <c r="A12079" s="2">
        <v>44112</v>
      </c>
      <c r="B12079" s="2">
        <f t="shared" si="376"/>
        <v>44135</v>
      </c>
      <c r="C12079" s="3">
        <f t="shared" si="377"/>
        <v>1</v>
      </c>
      <c r="D12079" t="s">
        <v>34</v>
      </c>
      <c r="E12079">
        <v>20</v>
      </c>
      <c r="F12079">
        <v>65296</v>
      </c>
      <c r="G12079">
        <v>741</v>
      </c>
    </row>
    <row r="12080" spans="1:7">
      <c r="A12080" s="2">
        <v>44112</v>
      </c>
      <c r="B12080" s="2">
        <f t="shared" si="376"/>
        <v>44135</v>
      </c>
      <c r="C12080" s="3">
        <f t="shared" si="377"/>
        <v>1</v>
      </c>
      <c r="D12080" t="s">
        <v>28</v>
      </c>
      <c r="E12080">
        <v>21</v>
      </c>
      <c r="F12080">
        <v>79550</v>
      </c>
      <c r="G12080">
        <v>1272</v>
      </c>
    </row>
    <row r="12081" spans="1:7">
      <c r="A12081" s="2">
        <v>44112</v>
      </c>
      <c r="B12081" s="2">
        <f t="shared" si="376"/>
        <v>44135</v>
      </c>
      <c r="C12081" s="3">
        <f t="shared" si="377"/>
        <v>1</v>
      </c>
      <c r="D12081" t="s">
        <v>40</v>
      </c>
      <c r="E12081">
        <v>22</v>
      </c>
      <c r="F12081">
        <v>173149</v>
      </c>
      <c r="G12081">
        <v>5609</v>
      </c>
    </row>
    <row r="12082" spans="1:7">
      <c r="A12082" s="2">
        <v>44112</v>
      </c>
      <c r="B12082" s="2">
        <f t="shared" si="376"/>
        <v>44135</v>
      </c>
      <c r="C12082" s="3">
        <f t="shared" si="377"/>
        <v>1</v>
      </c>
      <c r="D12082" t="s">
        <v>51</v>
      </c>
      <c r="E12082">
        <v>23</v>
      </c>
      <c r="F12082">
        <v>5639</v>
      </c>
      <c r="G12082">
        <v>142</v>
      </c>
    </row>
    <row r="12083" spans="1:7">
      <c r="A12083" s="2">
        <v>44112</v>
      </c>
      <c r="B12083" s="2">
        <f t="shared" si="376"/>
        <v>44135</v>
      </c>
      <c r="C12083" s="3">
        <f t="shared" si="377"/>
        <v>1</v>
      </c>
      <c r="D12083" t="s">
        <v>23</v>
      </c>
      <c r="E12083">
        <v>24</v>
      </c>
      <c r="F12083">
        <v>129919</v>
      </c>
      <c r="G12083">
        <v>3979</v>
      </c>
    </row>
    <row r="12084" spans="1:7">
      <c r="A12084" s="2">
        <v>44112</v>
      </c>
      <c r="B12084" s="2">
        <f t="shared" si="376"/>
        <v>44135</v>
      </c>
      <c r="C12084" s="3">
        <f t="shared" si="377"/>
        <v>1</v>
      </c>
      <c r="D12084" t="s">
        <v>9</v>
      </c>
      <c r="E12084">
        <v>25</v>
      </c>
      <c r="F12084">
        <v>136936</v>
      </c>
      <c r="G12084">
        <v>9565</v>
      </c>
    </row>
    <row r="12085" spans="1:7">
      <c r="A12085" s="2">
        <v>44112</v>
      </c>
      <c r="B12085" s="2">
        <f t="shared" si="376"/>
        <v>44135</v>
      </c>
      <c r="C12085" s="3">
        <f t="shared" si="377"/>
        <v>1</v>
      </c>
      <c r="D12085" t="s">
        <v>42</v>
      </c>
      <c r="E12085">
        <v>26</v>
      </c>
      <c r="F12085">
        <v>146548</v>
      </c>
      <c r="G12085">
        <v>7194</v>
      </c>
    </row>
    <row r="12086" spans="1:7">
      <c r="A12086" s="2">
        <v>44112</v>
      </c>
      <c r="B12086" s="2">
        <f t="shared" si="376"/>
        <v>44135</v>
      </c>
      <c r="C12086" s="3">
        <f t="shared" si="377"/>
        <v>1</v>
      </c>
      <c r="D12086" t="s">
        <v>29</v>
      </c>
      <c r="E12086">
        <v>27</v>
      </c>
      <c r="F12086">
        <v>107975</v>
      </c>
      <c r="G12086">
        <v>2160</v>
      </c>
    </row>
    <row r="12087" spans="1:7">
      <c r="A12087" s="2">
        <v>44112</v>
      </c>
      <c r="B12087" s="2">
        <f t="shared" si="376"/>
        <v>44135</v>
      </c>
      <c r="C12087" s="3">
        <f t="shared" si="377"/>
        <v>1</v>
      </c>
      <c r="D12087" t="s">
        <v>46</v>
      </c>
      <c r="E12087">
        <v>28</v>
      </c>
      <c r="F12087">
        <v>102819</v>
      </c>
      <c r="G12087">
        <v>3074</v>
      </c>
    </row>
    <row r="12088" spans="1:7">
      <c r="A12088" s="2">
        <v>44112</v>
      </c>
      <c r="B12088" s="2">
        <f t="shared" si="376"/>
        <v>44135</v>
      </c>
      <c r="C12088" s="3">
        <f t="shared" si="377"/>
        <v>1</v>
      </c>
      <c r="D12088" t="s">
        <v>35</v>
      </c>
      <c r="E12088">
        <v>29</v>
      </c>
      <c r="F12088">
        <v>142732</v>
      </c>
      <c r="G12088">
        <v>2360</v>
      </c>
    </row>
    <row r="12089" spans="1:7">
      <c r="A12089" s="2">
        <v>44112</v>
      </c>
      <c r="B12089" s="2">
        <f t="shared" si="376"/>
        <v>44135</v>
      </c>
      <c r="C12089" s="3">
        <f t="shared" si="377"/>
        <v>1</v>
      </c>
      <c r="D12089" t="s">
        <v>54</v>
      </c>
      <c r="E12089">
        <v>30</v>
      </c>
      <c r="F12089">
        <v>16766</v>
      </c>
      <c r="G12089">
        <v>197</v>
      </c>
    </row>
    <row r="12090" spans="1:7">
      <c r="A12090" s="2">
        <v>44112</v>
      </c>
      <c r="B12090" s="2">
        <f t="shared" si="376"/>
        <v>44135</v>
      </c>
      <c r="C12090" s="3">
        <f t="shared" si="377"/>
        <v>1</v>
      </c>
      <c r="D12090" t="s">
        <v>12</v>
      </c>
      <c r="E12090">
        <v>31</v>
      </c>
      <c r="F12090">
        <v>50059</v>
      </c>
      <c r="G12090">
        <v>518</v>
      </c>
    </row>
    <row r="12091" spans="1:7">
      <c r="A12091" s="2">
        <v>44112</v>
      </c>
      <c r="B12091" s="2">
        <f t="shared" si="376"/>
        <v>44135</v>
      </c>
      <c r="C12091" s="3">
        <f t="shared" si="377"/>
        <v>1</v>
      </c>
      <c r="D12091" t="s">
        <v>24</v>
      </c>
      <c r="E12091">
        <v>32</v>
      </c>
      <c r="F12091">
        <v>83971</v>
      </c>
      <c r="G12091">
        <v>1650</v>
      </c>
    </row>
    <row r="12092" spans="1:7">
      <c r="A12092" s="2">
        <v>44112</v>
      </c>
      <c r="B12092" s="2">
        <f t="shared" si="376"/>
        <v>44135</v>
      </c>
      <c r="C12092" s="3">
        <f t="shared" si="377"/>
        <v>1</v>
      </c>
      <c r="D12092" t="s">
        <v>19</v>
      </c>
      <c r="E12092">
        <v>33</v>
      </c>
      <c r="F12092">
        <v>8878</v>
      </c>
      <c r="G12092">
        <v>448</v>
      </c>
    </row>
    <row r="12093" spans="1:7">
      <c r="A12093" s="2">
        <v>44112</v>
      </c>
      <c r="B12093" s="2">
        <f t="shared" si="376"/>
        <v>44135</v>
      </c>
      <c r="C12093" s="3">
        <f t="shared" si="377"/>
        <v>1</v>
      </c>
      <c r="D12093" t="s">
        <v>21</v>
      </c>
      <c r="E12093">
        <v>34</v>
      </c>
      <c r="F12093">
        <v>212936</v>
      </c>
      <c r="G12093">
        <v>16161</v>
      </c>
    </row>
    <row r="12094" spans="1:7">
      <c r="A12094" s="2">
        <v>44112</v>
      </c>
      <c r="B12094" s="2">
        <f t="shared" si="376"/>
        <v>44135</v>
      </c>
      <c r="C12094" s="3">
        <f t="shared" si="377"/>
        <v>1</v>
      </c>
      <c r="D12094" t="s">
        <v>47</v>
      </c>
      <c r="E12094">
        <v>35</v>
      </c>
      <c r="F12094">
        <v>31756</v>
      </c>
      <c r="G12094">
        <v>899</v>
      </c>
    </row>
    <row r="12095" spans="1:7">
      <c r="A12095" s="2">
        <v>44112</v>
      </c>
      <c r="B12095" s="2">
        <f t="shared" si="376"/>
        <v>44135</v>
      </c>
      <c r="C12095" s="3">
        <f t="shared" si="377"/>
        <v>1</v>
      </c>
      <c r="D12095" t="s">
        <v>16</v>
      </c>
      <c r="E12095">
        <v>36</v>
      </c>
      <c r="F12095">
        <v>474829</v>
      </c>
      <c r="G12095">
        <v>32859</v>
      </c>
    </row>
    <row r="12096" spans="1:7">
      <c r="A12096" s="2">
        <v>44112</v>
      </c>
      <c r="B12096" s="2">
        <f t="shared" si="376"/>
        <v>44135</v>
      </c>
      <c r="C12096" s="3">
        <f t="shared" si="377"/>
        <v>1</v>
      </c>
      <c r="D12096" t="s">
        <v>20</v>
      </c>
      <c r="E12096">
        <v>37</v>
      </c>
      <c r="F12096">
        <v>225738</v>
      </c>
      <c r="G12096">
        <v>3744</v>
      </c>
    </row>
    <row r="12097" spans="1:7">
      <c r="A12097" s="2">
        <v>44112</v>
      </c>
      <c r="B12097" s="2">
        <f t="shared" si="376"/>
        <v>44135</v>
      </c>
      <c r="C12097" s="3">
        <f t="shared" si="377"/>
        <v>1</v>
      </c>
      <c r="D12097" t="s">
        <v>48</v>
      </c>
      <c r="E12097">
        <v>38</v>
      </c>
      <c r="F12097">
        <v>25388</v>
      </c>
      <c r="G12097">
        <v>314</v>
      </c>
    </row>
    <row r="12098" spans="1:7">
      <c r="A12098" s="2">
        <v>44112</v>
      </c>
      <c r="B12098" s="2">
        <f t="shared" si="376"/>
        <v>44135</v>
      </c>
      <c r="C12098" s="3">
        <f t="shared" si="377"/>
        <v>1</v>
      </c>
      <c r="D12098" t="s">
        <v>59</v>
      </c>
      <c r="E12098">
        <v>69</v>
      </c>
      <c r="F12098">
        <v>75</v>
      </c>
      <c r="G12098">
        <v>2</v>
      </c>
    </row>
    <row r="12099" spans="1:7">
      <c r="A12099" s="2">
        <v>44112</v>
      </c>
      <c r="B12099" s="2">
        <f t="shared" si="376"/>
        <v>44135</v>
      </c>
      <c r="C12099" s="3">
        <f t="shared" si="377"/>
        <v>1</v>
      </c>
      <c r="D12099" t="s">
        <v>41</v>
      </c>
      <c r="E12099">
        <v>39</v>
      </c>
      <c r="F12099">
        <v>164262</v>
      </c>
      <c r="G12099">
        <v>4983</v>
      </c>
    </row>
    <row r="12100" spans="1:7">
      <c r="A12100" s="2">
        <v>44112</v>
      </c>
      <c r="B12100" s="2">
        <f t="shared" ref="B12100:B12163" si="378">EOMONTH(A12100,0)</f>
        <v>44135</v>
      </c>
      <c r="C12100" s="3">
        <f t="shared" ref="C12100:C12163" si="379">IF(A12100=B12100,0,1)</f>
        <v>1</v>
      </c>
      <c r="D12100" t="s">
        <v>30</v>
      </c>
      <c r="E12100">
        <v>40</v>
      </c>
      <c r="F12100">
        <v>95564</v>
      </c>
      <c r="G12100">
        <v>1085</v>
      </c>
    </row>
    <row r="12101" spans="1:7">
      <c r="A12101" s="2">
        <v>44112</v>
      </c>
      <c r="B12101" s="2">
        <f t="shared" si="378"/>
        <v>44135</v>
      </c>
      <c r="C12101" s="3">
        <f t="shared" si="379"/>
        <v>1</v>
      </c>
      <c r="D12101" t="s">
        <v>14</v>
      </c>
      <c r="E12101">
        <v>41</v>
      </c>
      <c r="F12101">
        <v>36121</v>
      </c>
      <c r="G12101">
        <v>596</v>
      </c>
    </row>
    <row r="12102" spans="1:7">
      <c r="A12102" s="2">
        <v>44112</v>
      </c>
      <c r="B12102" s="2">
        <f t="shared" si="378"/>
        <v>44135</v>
      </c>
      <c r="C12102" s="3">
        <f t="shared" si="379"/>
        <v>1</v>
      </c>
      <c r="D12102" t="s">
        <v>31</v>
      </c>
      <c r="E12102">
        <v>42</v>
      </c>
      <c r="F12102">
        <v>172971</v>
      </c>
      <c r="G12102">
        <v>8372</v>
      </c>
    </row>
    <row r="12103" spans="1:7">
      <c r="A12103" s="2">
        <v>44112</v>
      </c>
      <c r="B12103" s="2">
        <f t="shared" si="378"/>
        <v>44135</v>
      </c>
      <c r="C12103" s="3">
        <f t="shared" si="379"/>
        <v>1</v>
      </c>
      <c r="D12103" t="s">
        <v>55</v>
      </c>
      <c r="E12103">
        <v>72</v>
      </c>
      <c r="F12103">
        <v>52294</v>
      </c>
      <c r="G12103">
        <v>715</v>
      </c>
    </row>
    <row r="12104" spans="1:7">
      <c r="A12104" s="2">
        <v>44112</v>
      </c>
      <c r="B12104" s="2">
        <f t="shared" si="378"/>
        <v>44135</v>
      </c>
      <c r="C12104" s="3">
        <f t="shared" si="379"/>
        <v>1</v>
      </c>
      <c r="D12104" t="s">
        <v>17</v>
      </c>
      <c r="E12104">
        <v>44</v>
      </c>
      <c r="F12104">
        <v>26045</v>
      </c>
      <c r="G12104">
        <v>1127</v>
      </c>
    </row>
    <row r="12105" spans="1:7">
      <c r="A12105" s="2">
        <v>44112</v>
      </c>
      <c r="B12105" s="2">
        <f t="shared" si="378"/>
        <v>44135</v>
      </c>
      <c r="C12105" s="3">
        <f t="shared" si="379"/>
        <v>1</v>
      </c>
      <c r="D12105" t="s">
        <v>32</v>
      </c>
      <c r="E12105">
        <v>45</v>
      </c>
      <c r="F12105">
        <v>154755</v>
      </c>
      <c r="G12105">
        <v>3514</v>
      </c>
    </row>
    <row r="12106" spans="1:7">
      <c r="A12106" s="2">
        <v>44112</v>
      </c>
      <c r="B12106" s="2">
        <f t="shared" si="378"/>
        <v>44135</v>
      </c>
      <c r="C12106" s="3">
        <f t="shared" si="379"/>
        <v>1</v>
      </c>
      <c r="D12106" t="s">
        <v>43</v>
      </c>
      <c r="E12106">
        <v>46</v>
      </c>
      <c r="F12106">
        <v>26441</v>
      </c>
      <c r="G12106">
        <v>272</v>
      </c>
    </row>
    <row r="12107" spans="1:7">
      <c r="A12107" s="2">
        <v>44112</v>
      </c>
      <c r="B12107" s="2">
        <f t="shared" si="378"/>
        <v>44135</v>
      </c>
      <c r="C12107" s="3">
        <f t="shared" si="379"/>
        <v>1</v>
      </c>
      <c r="D12107" t="s">
        <v>25</v>
      </c>
      <c r="E12107">
        <v>47</v>
      </c>
      <c r="F12107">
        <v>206265</v>
      </c>
      <c r="G12107">
        <v>2676</v>
      </c>
    </row>
    <row r="12108" spans="1:7">
      <c r="A12108" s="2">
        <v>44112</v>
      </c>
      <c r="B12108" s="2">
        <f t="shared" si="378"/>
        <v>44135</v>
      </c>
      <c r="C12108" s="3">
        <f t="shared" si="379"/>
        <v>1</v>
      </c>
      <c r="D12108" t="s">
        <v>11</v>
      </c>
      <c r="E12108">
        <v>48</v>
      </c>
      <c r="F12108">
        <v>821732</v>
      </c>
      <c r="G12108">
        <v>16853</v>
      </c>
    </row>
    <row r="12109" spans="1:7">
      <c r="A12109" s="2">
        <v>44112</v>
      </c>
      <c r="B12109" s="2">
        <f t="shared" si="378"/>
        <v>44135</v>
      </c>
      <c r="C12109" s="3">
        <f t="shared" si="379"/>
        <v>1</v>
      </c>
      <c r="D12109" t="s">
        <v>13</v>
      </c>
      <c r="E12109">
        <v>49</v>
      </c>
      <c r="F12109">
        <v>81975</v>
      </c>
      <c r="G12109">
        <v>504</v>
      </c>
    </row>
    <row r="12110" spans="1:7">
      <c r="A12110" s="2">
        <v>44112</v>
      </c>
      <c r="B12110" s="2">
        <f t="shared" si="378"/>
        <v>44135</v>
      </c>
      <c r="C12110" s="3">
        <f t="shared" si="379"/>
        <v>1</v>
      </c>
      <c r="D12110" t="s">
        <v>36</v>
      </c>
      <c r="E12110">
        <v>50</v>
      </c>
      <c r="F12110">
        <v>1838</v>
      </c>
      <c r="G12110">
        <v>58</v>
      </c>
    </row>
    <row r="12111" spans="1:7">
      <c r="A12111" s="2">
        <v>44112</v>
      </c>
      <c r="B12111" s="2">
        <f t="shared" si="378"/>
        <v>44135</v>
      </c>
      <c r="C12111" s="3">
        <f t="shared" si="379"/>
        <v>1</v>
      </c>
      <c r="D12111" t="s">
        <v>56</v>
      </c>
      <c r="E12111">
        <v>78</v>
      </c>
      <c r="F12111">
        <v>1324</v>
      </c>
      <c r="G12111">
        <v>20</v>
      </c>
    </row>
    <row r="12112" spans="1:7">
      <c r="A12112" s="2">
        <v>44112</v>
      </c>
      <c r="B12112" s="2">
        <f t="shared" si="378"/>
        <v>44135</v>
      </c>
      <c r="C12112" s="3">
        <f t="shared" si="379"/>
        <v>1</v>
      </c>
      <c r="D12112" t="s">
        <v>37</v>
      </c>
      <c r="E12112">
        <v>51</v>
      </c>
      <c r="F12112">
        <v>155535</v>
      </c>
      <c r="G12112">
        <v>3328</v>
      </c>
    </row>
    <row r="12113" spans="1:7">
      <c r="A12113" s="2">
        <v>44112</v>
      </c>
      <c r="B12113" s="2">
        <f t="shared" si="378"/>
        <v>44135</v>
      </c>
      <c r="C12113" s="3">
        <f t="shared" si="379"/>
        <v>1</v>
      </c>
      <c r="D12113" t="s">
        <v>5</v>
      </c>
      <c r="E12113">
        <v>53</v>
      </c>
      <c r="F12113">
        <v>96227</v>
      </c>
      <c r="G12113">
        <v>2280</v>
      </c>
    </row>
    <row r="12114" spans="1:7">
      <c r="A12114" s="2">
        <v>44112</v>
      </c>
      <c r="B12114" s="2">
        <f t="shared" si="378"/>
        <v>44135</v>
      </c>
      <c r="C12114" s="3">
        <f t="shared" si="379"/>
        <v>1</v>
      </c>
      <c r="D12114" t="s">
        <v>58</v>
      </c>
      <c r="E12114">
        <v>54</v>
      </c>
      <c r="F12114">
        <v>17325</v>
      </c>
      <c r="G12114">
        <v>370</v>
      </c>
    </row>
    <row r="12115" spans="1:7">
      <c r="A12115" s="2">
        <v>44112</v>
      </c>
      <c r="B12115" s="2">
        <f t="shared" si="378"/>
        <v>44135</v>
      </c>
      <c r="C12115" s="3">
        <f t="shared" si="379"/>
        <v>1</v>
      </c>
      <c r="D12115" t="s">
        <v>10</v>
      </c>
      <c r="E12115">
        <v>55</v>
      </c>
      <c r="F12115">
        <v>149613</v>
      </c>
      <c r="G12115">
        <v>1436</v>
      </c>
    </row>
    <row r="12116" spans="1:7">
      <c r="A12116" s="2">
        <v>44112</v>
      </c>
      <c r="B12116" s="2">
        <f t="shared" si="378"/>
        <v>44135</v>
      </c>
      <c r="C12116" s="3">
        <f t="shared" si="379"/>
        <v>1</v>
      </c>
      <c r="D12116" t="s">
        <v>49</v>
      </c>
      <c r="E12116">
        <v>56</v>
      </c>
      <c r="F12116">
        <v>7092</v>
      </c>
      <c r="G12116">
        <v>54</v>
      </c>
    </row>
    <row r="12117" spans="1:7">
      <c r="A12117" s="2">
        <v>44113</v>
      </c>
      <c r="B12117" s="2">
        <f t="shared" si="378"/>
        <v>44135</v>
      </c>
      <c r="C12117" s="3">
        <f t="shared" si="379"/>
        <v>1</v>
      </c>
      <c r="D12117" t="s">
        <v>52</v>
      </c>
      <c r="E12117">
        <v>1</v>
      </c>
      <c r="F12117">
        <v>163465</v>
      </c>
      <c r="G12117">
        <v>2653</v>
      </c>
    </row>
    <row r="12118" spans="1:7">
      <c r="A12118" s="2">
        <v>44113</v>
      </c>
      <c r="B12118" s="2">
        <f t="shared" si="378"/>
        <v>44135</v>
      </c>
      <c r="C12118" s="3">
        <f t="shared" si="379"/>
        <v>1</v>
      </c>
      <c r="D12118" t="s">
        <v>50</v>
      </c>
      <c r="E12118">
        <v>2</v>
      </c>
      <c r="F12118">
        <v>10099</v>
      </c>
      <c r="G12118">
        <v>56</v>
      </c>
    </row>
    <row r="12119" spans="1:7">
      <c r="A12119" s="2">
        <v>44113</v>
      </c>
      <c r="B12119" s="2">
        <f t="shared" si="378"/>
        <v>44135</v>
      </c>
      <c r="C12119" s="3">
        <f t="shared" si="379"/>
        <v>1</v>
      </c>
      <c r="D12119" t="s">
        <v>8</v>
      </c>
      <c r="E12119">
        <v>4</v>
      </c>
      <c r="F12119">
        <v>224101</v>
      </c>
      <c r="G12119">
        <v>5746</v>
      </c>
    </row>
    <row r="12120" spans="1:7">
      <c r="A12120" s="2">
        <v>44113</v>
      </c>
      <c r="B12120" s="2">
        <f t="shared" si="378"/>
        <v>44135</v>
      </c>
      <c r="C12120" s="3">
        <f t="shared" si="379"/>
        <v>1</v>
      </c>
      <c r="D12120" t="s">
        <v>44</v>
      </c>
      <c r="E12120">
        <v>5</v>
      </c>
      <c r="F12120">
        <v>91312</v>
      </c>
      <c r="G12120">
        <v>1530</v>
      </c>
    </row>
    <row r="12121" spans="1:7">
      <c r="A12121" s="2">
        <v>44113</v>
      </c>
      <c r="B12121" s="2">
        <f t="shared" si="378"/>
        <v>44135</v>
      </c>
      <c r="C12121" s="3">
        <f t="shared" si="379"/>
        <v>1</v>
      </c>
      <c r="D12121" t="s">
        <v>7</v>
      </c>
      <c r="E12121">
        <v>6</v>
      </c>
      <c r="F12121">
        <v>851228</v>
      </c>
      <c r="G12121">
        <v>16502</v>
      </c>
    </row>
    <row r="12122" spans="1:7">
      <c r="A12122" s="2">
        <v>44113</v>
      </c>
      <c r="B12122" s="2">
        <f t="shared" si="378"/>
        <v>44135</v>
      </c>
      <c r="C12122" s="3">
        <f t="shared" si="379"/>
        <v>1</v>
      </c>
      <c r="D12122" t="s">
        <v>22</v>
      </c>
      <c r="E12122">
        <v>8</v>
      </c>
      <c r="F12122">
        <v>77068</v>
      </c>
      <c r="G12122">
        <v>2115</v>
      </c>
    </row>
    <row r="12123" spans="1:7">
      <c r="A12123" s="2">
        <v>44113</v>
      </c>
      <c r="B12123" s="2">
        <f t="shared" si="378"/>
        <v>44135</v>
      </c>
      <c r="C12123" s="3">
        <f t="shared" si="379"/>
        <v>1</v>
      </c>
      <c r="D12123" t="s">
        <v>38</v>
      </c>
      <c r="E12123">
        <v>9</v>
      </c>
      <c r="F12123">
        <v>60038</v>
      </c>
      <c r="G12123">
        <v>4530</v>
      </c>
    </row>
    <row r="12124" spans="1:7">
      <c r="A12124" s="2">
        <v>44113</v>
      </c>
      <c r="B12124" s="2">
        <f t="shared" si="378"/>
        <v>44135</v>
      </c>
      <c r="C12124" s="3">
        <f t="shared" si="379"/>
        <v>1</v>
      </c>
      <c r="D12124" t="s">
        <v>45</v>
      </c>
      <c r="E12124">
        <v>10</v>
      </c>
      <c r="F12124">
        <v>21827</v>
      </c>
      <c r="G12124">
        <v>651</v>
      </c>
    </row>
    <row r="12125" spans="1:7">
      <c r="A12125" s="2">
        <v>44113</v>
      </c>
      <c r="B12125" s="2">
        <f t="shared" si="378"/>
        <v>44135</v>
      </c>
      <c r="C12125" s="3">
        <f t="shared" si="379"/>
        <v>1</v>
      </c>
      <c r="D12125" t="s">
        <v>33</v>
      </c>
      <c r="E12125">
        <v>11</v>
      </c>
      <c r="F12125">
        <v>15843</v>
      </c>
      <c r="G12125">
        <v>634</v>
      </c>
    </row>
    <row r="12126" spans="1:7">
      <c r="A12126" s="2">
        <v>44113</v>
      </c>
      <c r="B12126" s="2">
        <f t="shared" si="378"/>
        <v>44135</v>
      </c>
      <c r="C12126" s="3">
        <f t="shared" si="379"/>
        <v>1</v>
      </c>
      <c r="D12126" t="s">
        <v>15</v>
      </c>
      <c r="E12126">
        <v>12</v>
      </c>
      <c r="F12126">
        <v>728913</v>
      </c>
      <c r="G12126">
        <v>15185</v>
      </c>
    </row>
    <row r="12127" spans="1:7">
      <c r="A12127" s="2">
        <v>44113</v>
      </c>
      <c r="B12127" s="2">
        <f t="shared" si="378"/>
        <v>44135</v>
      </c>
      <c r="C12127" s="3">
        <f t="shared" si="379"/>
        <v>1</v>
      </c>
      <c r="D12127" t="s">
        <v>18</v>
      </c>
      <c r="E12127">
        <v>13</v>
      </c>
      <c r="F12127">
        <v>333934</v>
      </c>
      <c r="G12127">
        <v>7178</v>
      </c>
    </row>
    <row r="12128" spans="1:7">
      <c r="A12128" s="2">
        <v>44113</v>
      </c>
      <c r="B12128" s="2">
        <f t="shared" si="378"/>
        <v>44135</v>
      </c>
      <c r="C12128" s="3">
        <f t="shared" si="379"/>
        <v>1</v>
      </c>
      <c r="D12128" t="s">
        <v>57</v>
      </c>
      <c r="E12128">
        <v>66</v>
      </c>
      <c r="F12128">
        <v>3958</v>
      </c>
      <c r="G12128">
        <v>59</v>
      </c>
    </row>
    <row r="12129" spans="1:7">
      <c r="A12129" s="2">
        <v>44113</v>
      </c>
      <c r="B12129" s="2">
        <f t="shared" si="378"/>
        <v>44135</v>
      </c>
      <c r="C12129" s="3">
        <f t="shared" si="379"/>
        <v>1</v>
      </c>
      <c r="D12129" t="s">
        <v>26</v>
      </c>
      <c r="E12129">
        <v>15</v>
      </c>
      <c r="F12129">
        <v>13461</v>
      </c>
      <c r="G12129">
        <v>165</v>
      </c>
    </row>
    <row r="12130" spans="1:7">
      <c r="A12130" s="2">
        <v>44113</v>
      </c>
      <c r="B12130" s="2">
        <f t="shared" si="378"/>
        <v>44135</v>
      </c>
      <c r="C12130" s="3">
        <f t="shared" si="379"/>
        <v>1</v>
      </c>
      <c r="D12130" t="s">
        <v>53</v>
      </c>
      <c r="E12130">
        <v>16</v>
      </c>
      <c r="F12130">
        <v>47674</v>
      </c>
      <c r="G12130">
        <v>506</v>
      </c>
    </row>
    <row r="12131" spans="1:7">
      <c r="A12131" s="2">
        <v>44113</v>
      </c>
      <c r="B12131" s="2">
        <f t="shared" si="378"/>
        <v>44135</v>
      </c>
      <c r="C12131" s="3">
        <f t="shared" si="379"/>
        <v>1</v>
      </c>
      <c r="D12131" t="s">
        <v>6</v>
      </c>
      <c r="E12131">
        <v>17</v>
      </c>
      <c r="F12131">
        <v>317501</v>
      </c>
      <c r="G12131">
        <v>9207</v>
      </c>
    </row>
    <row r="12132" spans="1:7">
      <c r="A12132" s="2">
        <v>44113</v>
      </c>
      <c r="B12132" s="2">
        <f t="shared" si="378"/>
        <v>44135</v>
      </c>
      <c r="C12132" s="3">
        <f t="shared" si="379"/>
        <v>1</v>
      </c>
      <c r="D12132" t="s">
        <v>27</v>
      </c>
      <c r="E12132">
        <v>18</v>
      </c>
      <c r="F12132">
        <v>133864</v>
      </c>
      <c r="G12132">
        <v>3761</v>
      </c>
    </row>
    <row r="12133" spans="1:7">
      <c r="A12133" s="2">
        <v>44113</v>
      </c>
      <c r="B12133" s="2">
        <f t="shared" si="378"/>
        <v>44135</v>
      </c>
      <c r="C12133" s="3">
        <f t="shared" si="379"/>
        <v>1</v>
      </c>
      <c r="D12133" t="s">
        <v>39</v>
      </c>
      <c r="E12133">
        <v>19</v>
      </c>
      <c r="F12133">
        <v>98023</v>
      </c>
      <c r="G12133">
        <v>1454</v>
      </c>
    </row>
    <row r="12134" spans="1:7">
      <c r="A12134" s="2">
        <v>44113</v>
      </c>
      <c r="B12134" s="2">
        <f t="shared" si="378"/>
        <v>44135</v>
      </c>
      <c r="C12134" s="3">
        <f t="shared" si="379"/>
        <v>1</v>
      </c>
      <c r="D12134" t="s">
        <v>34</v>
      </c>
      <c r="E12134">
        <v>20</v>
      </c>
      <c r="F12134">
        <v>67086</v>
      </c>
      <c r="G12134">
        <v>765</v>
      </c>
    </row>
    <row r="12135" spans="1:7">
      <c r="A12135" s="2">
        <v>44113</v>
      </c>
      <c r="B12135" s="2">
        <f t="shared" si="378"/>
        <v>44135</v>
      </c>
      <c r="C12135" s="3">
        <f t="shared" si="379"/>
        <v>1</v>
      </c>
      <c r="D12135" t="s">
        <v>28</v>
      </c>
      <c r="E12135">
        <v>21</v>
      </c>
      <c r="F12135">
        <v>80633</v>
      </c>
      <c r="G12135">
        <v>1283</v>
      </c>
    </row>
    <row r="12136" spans="1:7">
      <c r="A12136" s="2">
        <v>44113</v>
      </c>
      <c r="B12136" s="2">
        <f t="shared" si="378"/>
        <v>44135</v>
      </c>
      <c r="C12136" s="3">
        <f t="shared" si="379"/>
        <v>1</v>
      </c>
      <c r="D12136" t="s">
        <v>40</v>
      </c>
      <c r="E12136">
        <v>22</v>
      </c>
      <c r="F12136">
        <v>173406</v>
      </c>
      <c r="G12136">
        <v>5635</v>
      </c>
    </row>
    <row r="12137" spans="1:7">
      <c r="A12137" s="2">
        <v>44113</v>
      </c>
      <c r="B12137" s="2">
        <f t="shared" si="378"/>
        <v>44135</v>
      </c>
      <c r="C12137" s="3">
        <f t="shared" si="379"/>
        <v>1</v>
      </c>
      <c r="D12137" t="s">
        <v>51</v>
      </c>
      <c r="E12137">
        <v>23</v>
      </c>
      <c r="F12137">
        <v>5666</v>
      </c>
      <c r="G12137">
        <v>143</v>
      </c>
    </row>
    <row r="12138" spans="1:7">
      <c r="A12138" s="2">
        <v>44113</v>
      </c>
      <c r="B12138" s="2">
        <f t="shared" si="378"/>
        <v>44135</v>
      </c>
      <c r="C12138" s="3">
        <f t="shared" si="379"/>
        <v>1</v>
      </c>
      <c r="D12138" t="s">
        <v>23</v>
      </c>
      <c r="E12138">
        <v>24</v>
      </c>
      <c r="F12138">
        <v>130652</v>
      </c>
      <c r="G12138">
        <v>3990</v>
      </c>
    </row>
    <row r="12139" spans="1:7">
      <c r="A12139" s="2">
        <v>44113</v>
      </c>
      <c r="B12139" s="2">
        <f t="shared" si="378"/>
        <v>44135</v>
      </c>
      <c r="C12139" s="3">
        <f t="shared" si="379"/>
        <v>1</v>
      </c>
      <c r="D12139" t="s">
        <v>9</v>
      </c>
      <c r="E12139">
        <v>25</v>
      </c>
      <c r="F12139">
        <v>137701</v>
      </c>
      <c r="G12139">
        <v>9577</v>
      </c>
    </row>
    <row r="12140" spans="1:7">
      <c r="A12140" s="2">
        <v>44113</v>
      </c>
      <c r="B12140" s="2">
        <f t="shared" si="378"/>
        <v>44135</v>
      </c>
      <c r="C12140" s="3">
        <f t="shared" si="379"/>
        <v>1</v>
      </c>
      <c r="D12140" t="s">
        <v>42</v>
      </c>
      <c r="E12140">
        <v>26</v>
      </c>
      <c r="F12140">
        <v>147880</v>
      </c>
      <c r="G12140">
        <v>7202</v>
      </c>
    </row>
    <row r="12141" spans="1:7">
      <c r="A12141" s="2">
        <v>44113</v>
      </c>
      <c r="B12141" s="2">
        <f t="shared" si="378"/>
        <v>44135</v>
      </c>
      <c r="C12141" s="3">
        <f t="shared" si="379"/>
        <v>1</v>
      </c>
      <c r="D12141" t="s">
        <v>29</v>
      </c>
      <c r="E12141">
        <v>27</v>
      </c>
      <c r="F12141">
        <v>109365</v>
      </c>
      <c r="G12141">
        <v>2174</v>
      </c>
    </row>
    <row r="12142" spans="1:7">
      <c r="A12142" s="2">
        <v>44113</v>
      </c>
      <c r="B12142" s="2">
        <f t="shared" si="378"/>
        <v>44135</v>
      </c>
      <c r="C12142" s="3">
        <f t="shared" si="379"/>
        <v>1</v>
      </c>
      <c r="D12142" t="s">
        <v>46</v>
      </c>
      <c r="E12142">
        <v>28</v>
      </c>
      <c r="F12142">
        <v>103681</v>
      </c>
      <c r="G12142">
        <v>3080</v>
      </c>
    </row>
    <row r="12143" spans="1:7">
      <c r="A12143" s="2">
        <v>44113</v>
      </c>
      <c r="B12143" s="2">
        <f t="shared" si="378"/>
        <v>44135</v>
      </c>
      <c r="C12143" s="3">
        <f t="shared" si="379"/>
        <v>1</v>
      </c>
      <c r="D12143" t="s">
        <v>35</v>
      </c>
      <c r="E12143">
        <v>29</v>
      </c>
      <c r="F12143">
        <v>145034</v>
      </c>
      <c r="G12143">
        <v>2463</v>
      </c>
    </row>
    <row r="12144" spans="1:7">
      <c r="A12144" s="2">
        <v>44113</v>
      </c>
      <c r="B12144" s="2">
        <f t="shared" si="378"/>
        <v>44135</v>
      </c>
      <c r="C12144" s="3">
        <f t="shared" si="379"/>
        <v>1</v>
      </c>
      <c r="D12144" t="s">
        <v>54</v>
      </c>
      <c r="E12144">
        <v>30</v>
      </c>
      <c r="F12144">
        <v>17478</v>
      </c>
      <c r="G12144">
        <v>206</v>
      </c>
    </row>
    <row r="12145" spans="1:7">
      <c r="A12145" s="2">
        <v>44113</v>
      </c>
      <c r="B12145" s="2">
        <f t="shared" si="378"/>
        <v>44135</v>
      </c>
      <c r="C12145" s="3">
        <f t="shared" si="379"/>
        <v>1</v>
      </c>
      <c r="D12145" t="s">
        <v>12</v>
      </c>
      <c r="E12145">
        <v>31</v>
      </c>
      <c r="F12145">
        <v>50168</v>
      </c>
      <c r="G12145">
        <v>522</v>
      </c>
    </row>
    <row r="12146" spans="1:7">
      <c r="A12146" s="2">
        <v>44113</v>
      </c>
      <c r="B12146" s="2">
        <f t="shared" si="378"/>
        <v>44135</v>
      </c>
      <c r="C12146" s="3">
        <f t="shared" si="379"/>
        <v>1</v>
      </c>
      <c r="D12146" t="s">
        <v>24</v>
      </c>
      <c r="E12146">
        <v>32</v>
      </c>
      <c r="F12146">
        <v>84785</v>
      </c>
      <c r="G12146">
        <v>1658</v>
      </c>
    </row>
    <row r="12147" spans="1:7">
      <c r="A12147" s="2">
        <v>44113</v>
      </c>
      <c r="B12147" s="2">
        <f t="shared" si="378"/>
        <v>44135</v>
      </c>
      <c r="C12147" s="3">
        <f t="shared" si="379"/>
        <v>1</v>
      </c>
      <c r="D12147" t="s">
        <v>19</v>
      </c>
      <c r="E12147">
        <v>33</v>
      </c>
      <c r="F12147">
        <v>8970</v>
      </c>
      <c r="G12147">
        <v>450</v>
      </c>
    </row>
    <row r="12148" spans="1:7">
      <c r="A12148" s="2">
        <v>44113</v>
      </c>
      <c r="B12148" s="2">
        <f t="shared" si="378"/>
        <v>44135</v>
      </c>
      <c r="C12148" s="3">
        <f t="shared" si="379"/>
        <v>1</v>
      </c>
      <c r="D12148" t="s">
        <v>21</v>
      </c>
      <c r="E12148">
        <v>34</v>
      </c>
      <c r="F12148">
        <v>213801</v>
      </c>
      <c r="G12148">
        <v>16164</v>
      </c>
    </row>
    <row r="12149" spans="1:7">
      <c r="A12149" s="2">
        <v>44113</v>
      </c>
      <c r="B12149" s="2">
        <f t="shared" si="378"/>
        <v>44135</v>
      </c>
      <c r="C12149" s="3">
        <f t="shared" si="379"/>
        <v>1</v>
      </c>
      <c r="D12149" t="s">
        <v>47</v>
      </c>
      <c r="E12149">
        <v>35</v>
      </c>
      <c r="F12149">
        <v>32241</v>
      </c>
      <c r="G12149">
        <v>902</v>
      </c>
    </row>
    <row r="12150" spans="1:7">
      <c r="A12150" s="2">
        <v>44113</v>
      </c>
      <c r="B12150" s="2">
        <f t="shared" si="378"/>
        <v>44135</v>
      </c>
      <c r="C12150" s="3">
        <f t="shared" si="379"/>
        <v>1</v>
      </c>
      <c r="D12150" t="s">
        <v>16</v>
      </c>
      <c r="E12150">
        <v>36</v>
      </c>
      <c r="F12150">
        <v>476422</v>
      </c>
      <c r="G12150">
        <v>32867</v>
      </c>
    </row>
    <row r="12151" spans="1:7">
      <c r="A12151" s="2">
        <v>44113</v>
      </c>
      <c r="B12151" s="2">
        <f t="shared" si="378"/>
        <v>44135</v>
      </c>
      <c r="C12151" s="3">
        <f t="shared" si="379"/>
        <v>1</v>
      </c>
      <c r="D12151" t="s">
        <v>20</v>
      </c>
      <c r="E12151">
        <v>37</v>
      </c>
      <c r="F12151">
        <v>227756</v>
      </c>
      <c r="G12151">
        <v>3768</v>
      </c>
    </row>
    <row r="12152" spans="1:7">
      <c r="A12152" s="2">
        <v>44113</v>
      </c>
      <c r="B12152" s="2">
        <f t="shared" si="378"/>
        <v>44135</v>
      </c>
      <c r="C12152" s="3">
        <f t="shared" si="379"/>
        <v>1</v>
      </c>
      <c r="D12152" t="s">
        <v>48</v>
      </c>
      <c r="E12152">
        <v>38</v>
      </c>
      <c r="F12152">
        <v>26044</v>
      </c>
      <c r="G12152">
        <v>325</v>
      </c>
    </row>
    <row r="12153" spans="1:7">
      <c r="A12153" s="2">
        <v>44113</v>
      </c>
      <c r="B12153" s="2">
        <f t="shared" si="378"/>
        <v>44135</v>
      </c>
      <c r="C12153" s="3">
        <f t="shared" si="379"/>
        <v>1</v>
      </c>
      <c r="D12153" t="s">
        <v>59</v>
      </c>
      <c r="E12153">
        <v>69</v>
      </c>
      <c r="F12153">
        <v>75</v>
      </c>
      <c r="G12153">
        <v>2</v>
      </c>
    </row>
    <row r="12154" spans="1:7">
      <c r="A12154" s="2">
        <v>44113</v>
      </c>
      <c r="B12154" s="2">
        <f t="shared" si="378"/>
        <v>44135</v>
      </c>
      <c r="C12154" s="3">
        <f t="shared" si="379"/>
        <v>1</v>
      </c>
      <c r="D12154" t="s">
        <v>41</v>
      </c>
      <c r="E12154">
        <v>39</v>
      </c>
      <c r="F12154">
        <v>166102</v>
      </c>
      <c r="G12154">
        <v>4994</v>
      </c>
    </row>
    <row r="12155" spans="1:7">
      <c r="A12155" s="2">
        <v>44113</v>
      </c>
      <c r="B12155" s="2">
        <f t="shared" si="378"/>
        <v>44135</v>
      </c>
      <c r="C12155" s="3">
        <f t="shared" si="379"/>
        <v>1</v>
      </c>
      <c r="D12155" t="s">
        <v>30</v>
      </c>
      <c r="E12155">
        <v>40</v>
      </c>
      <c r="F12155">
        <v>97088</v>
      </c>
      <c r="G12155">
        <v>1091</v>
      </c>
    </row>
    <row r="12156" spans="1:7">
      <c r="A12156" s="2">
        <v>44113</v>
      </c>
      <c r="B12156" s="2">
        <f t="shared" si="378"/>
        <v>44135</v>
      </c>
      <c r="C12156" s="3">
        <f t="shared" si="379"/>
        <v>1</v>
      </c>
      <c r="D12156" t="s">
        <v>14</v>
      </c>
      <c r="E12156">
        <v>41</v>
      </c>
      <c r="F12156">
        <v>36538</v>
      </c>
      <c r="G12156">
        <v>600</v>
      </c>
    </row>
    <row r="12157" spans="1:7">
      <c r="A12157" s="2">
        <v>44113</v>
      </c>
      <c r="B12157" s="2">
        <f t="shared" si="378"/>
        <v>44135</v>
      </c>
      <c r="C12157" s="3">
        <f t="shared" si="379"/>
        <v>1</v>
      </c>
      <c r="D12157" t="s">
        <v>31</v>
      </c>
      <c r="E12157">
        <v>42</v>
      </c>
      <c r="F12157">
        <v>174352</v>
      </c>
      <c r="G12157">
        <v>8387</v>
      </c>
    </row>
    <row r="12158" spans="1:7">
      <c r="A12158" s="2">
        <v>44113</v>
      </c>
      <c r="B12158" s="2">
        <f t="shared" si="378"/>
        <v>44135</v>
      </c>
      <c r="C12158" s="3">
        <f t="shared" si="379"/>
        <v>1</v>
      </c>
      <c r="D12158" t="s">
        <v>55</v>
      </c>
      <c r="E12158">
        <v>72</v>
      </c>
      <c r="F12158">
        <v>52892</v>
      </c>
      <c r="G12158">
        <v>720</v>
      </c>
    </row>
    <row r="12159" spans="1:7">
      <c r="A12159" s="2">
        <v>44113</v>
      </c>
      <c r="B12159" s="2">
        <f t="shared" si="378"/>
        <v>44135</v>
      </c>
      <c r="C12159" s="3">
        <f t="shared" si="379"/>
        <v>1</v>
      </c>
      <c r="D12159" t="s">
        <v>17</v>
      </c>
      <c r="E12159">
        <v>44</v>
      </c>
      <c r="F12159">
        <v>26294</v>
      </c>
      <c r="G12159">
        <v>1130</v>
      </c>
    </row>
    <row r="12160" spans="1:7">
      <c r="A12160" s="2">
        <v>44113</v>
      </c>
      <c r="B12160" s="2">
        <f t="shared" si="378"/>
        <v>44135</v>
      </c>
      <c r="C12160" s="3">
        <f t="shared" si="379"/>
        <v>1</v>
      </c>
      <c r="D12160" t="s">
        <v>32</v>
      </c>
      <c r="E12160">
        <v>45</v>
      </c>
      <c r="F12160">
        <v>155676</v>
      </c>
      <c r="G12160">
        <v>3530</v>
      </c>
    </row>
    <row r="12161" spans="1:7">
      <c r="A12161" s="2">
        <v>44113</v>
      </c>
      <c r="B12161" s="2">
        <f t="shared" si="378"/>
        <v>44135</v>
      </c>
      <c r="C12161" s="3">
        <f t="shared" si="379"/>
        <v>1</v>
      </c>
      <c r="D12161" t="s">
        <v>43</v>
      </c>
      <c r="E12161">
        <v>46</v>
      </c>
      <c r="F12161">
        <v>27215</v>
      </c>
      <c r="G12161">
        <v>277</v>
      </c>
    </row>
    <row r="12162" spans="1:7">
      <c r="A12162" s="2">
        <v>44113</v>
      </c>
      <c r="B12162" s="2">
        <f t="shared" si="378"/>
        <v>44135</v>
      </c>
      <c r="C12162" s="3">
        <f t="shared" si="379"/>
        <v>1</v>
      </c>
      <c r="D12162" t="s">
        <v>25</v>
      </c>
      <c r="E12162">
        <v>47</v>
      </c>
      <c r="F12162">
        <v>207823</v>
      </c>
      <c r="G12162">
        <v>2702</v>
      </c>
    </row>
    <row r="12163" spans="1:7">
      <c r="A12163" s="2">
        <v>44113</v>
      </c>
      <c r="B12163" s="2">
        <f t="shared" si="378"/>
        <v>44135</v>
      </c>
      <c r="C12163" s="3">
        <f t="shared" si="379"/>
        <v>1</v>
      </c>
      <c r="D12163" t="s">
        <v>11</v>
      </c>
      <c r="E12163">
        <v>48</v>
      </c>
      <c r="F12163">
        <v>826241</v>
      </c>
      <c r="G12163">
        <v>16955</v>
      </c>
    </row>
    <row r="12164" spans="1:7">
      <c r="A12164" s="2">
        <v>44113</v>
      </c>
      <c r="B12164" s="2">
        <f t="shared" ref="B12164:B12227" si="380">EOMONTH(A12164,0)</f>
        <v>44135</v>
      </c>
      <c r="C12164" s="3">
        <f t="shared" ref="C12164:C12227" si="381">IF(A12164=B12164,0,1)</f>
        <v>1</v>
      </c>
      <c r="D12164" t="s">
        <v>13</v>
      </c>
      <c r="E12164">
        <v>49</v>
      </c>
      <c r="F12164">
        <v>83307</v>
      </c>
      <c r="G12164">
        <v>508</v>
      </c>
    </row>
    <row r="12165" spans="1:7">
      <c r="A12165" s="2">
        <v>44113</v>
      </c>
      <c r="B12165" s="2">
        <f t="shared" si="380"/>
        <v>44135</v>
      </c>
      <c r="C12165" s="3">
        <f t="shared" si="381"/>
        <v>1</v>
      </c>
      <c r="D12165" t="s">
        <v>36</v>
      </c>
      <c r="E12165">
        <v>50</v>
      </c>
      <c r="F12165">
        <v>1846</v>
      </c>
      <c r="G12165">
        <v>58</v>
      </c>
    </row>
    <row r="12166" spans="1:7">
      <c r="A12166" s="2">
        <v>44113</v>
      </c>
      <c r="B12166" s="2">
        <f t="shared" si="380"/>
        <v>44135</v>
      </c>
      <c r="C12166" s="3">
        <f t="shared" si="381"/>
        <v>1</v>
      </c>
      <c r="D12166" t="s">
        <v>56</v>
      </c>
      <c r="E12166">
        <v>78</v>
      </c>
      <c r="F12166">
        <v>1324</v>
      </c>
      <c r="G12166">
        <v>20</v>
      </c>
    </row>
    <row r="12167" spans="1:7">
      <c r="A12167" s="2">
        <v>44113</v>
      </c>
      <c r="B12167" s="2">
        <f t="shared" si="380"/>
        <v>44135</v>
      </c>
      <c r="C12167" s="3">
        <f t="shared" si="381"/>
        <v>1</v>
      </c>
      <c r="D12167" t="s">
        <v>37</v>
      </c>
      <c r="E12167">
        <v>51</v>
      </c>
      <c r="F12167">
        <v>156649</v>
      </c>
      <c r="G12167">
        <v>3344</v>
      </c>
    </row>
    <row r="12168" spans="1:7">
      <c r="A12168" s="2">
        <v>44113</v>
      </c>
      <c r="B12168" s="2">
        <f t="shared" si="380"/>
        <v>44135</v>
      </c>
      <c r="C12168" s="3">
        <f t="shared" si="381"/>
        <v>1</v>
      </c>
      <c r="D12168" t="s">
        <v>5</v>
      </c>
      <c r="E12168">
        <v>53</v>
      </c>
      <c r="F12168">
        <v>96837</v>
      </c>
      <c r="G12168">
        <v>2288</v>
      </c>
    </row>
    <row r="12169" spans="1:7">
      <c r="A12169" s="2">
        <v>44113</v>
      </c>
      <c r="B12169" s="2">
        <f t="shared" si="380"/>
        <v>44135</v>
      </c>
      <c r="C12169" s="3">
        <f t="shared" si="381"/>
        <v>1</v>
      </c>
      <c r="D12169" t="s">
        <v>58</v>
      </c>
      <c r="E12169">
        <v>54</v>
      </c>
      <c r="F12169">
        <v>17707</v>
      </c>
      <c r="G12169">
        <v>376</v>
      </c>
    </row>
    <row r="12170" spans="1:7">
      <c r="A12170" s="2">
        <v>44113</v>
      </c>
      <c r="B12170" s="2">
        <f t="shared" si="380"/>
        <v>44135</v>
      </c>
      <c r="C12170" s="3">
        <f t="shared" si="381"/>
        <v>1</v>
      </c>
      <c r="D12170" t="s">
        <v>10</v>
      </c>
      <c r="E12170">
        <v>55</v>
      </c>
      <c r="F12170">
        <v>152831</v>
      </c>
      <c r="G12170">
        <v>1453</v>
      </c>
    </row>
    <row r="12171" spans="1:7">
      <c r="A12171" s="2">
        <v>44113</v>
      </c>
      <c r="B12171" s="2">
        <f t="shared" si="380"/>
        <v>44135</v>
      </c>
      <c r="C12171" s="3">
        <f t="shared" si="381"/>
        <v>1</v>
      </c>
      <c r="D12171" t="s">
        <v>49</v>
      </c>
      <c r="E12171">
        <v>56</v>
      </c>
      <c r="F12171">
        <v>7335</v>
      </c>
      <c r="G12171">
        <v>54</v>
      </c>
    </row>
    <row r="12172" spans="1:7">
      <c r="A12172" s="2">
        <v>44114</v>
      </c>
      <c r="B12172" s="2">
        <f t="shared" si="380"/>
        <v>44135</v>
      </c>
      <c r="C12172" s="3">
        <f t="shared" si="381"/>
        <v>1</v>
      </c>
      <c r="D12172" t="s">
        <v>52</v>
      </c>
      <c r="E12172">
        <v>1</v>
      </c>
      <c r="F12172">
        <v>164526</v>
      </c>
      <c r="G12172">
        <v>2664</v>
      </c>
    </row>
    <row r="12173" spans="1:7">
      <c r="A12173" s="2">
        <v>44114</v>
      </c>
      <c r="B12173" s="2">
        <f t="shared" si="380"/>
        <v>44135</v>
      </c>
      <c r="C12173" s="3">
        <f t="shared" si="381"/>
        <v>1</v>
      </c>
      <c r="D12173" t="s">
        <v>50</v>
      </c>
      <c r="E12173">
        <v>2</v>
      </c>
      <c r="F12173">
        <v>10350</v>
      </c>
      <c r="G12173">
        <v>56</v>
      </c>
    </row>
    <row r="12174" spans="1:7">
      <c r="A12174" s="2">
        <v>44114</v>
      </c>
      <c r="B12174" s="2">
        <f t="shared" si="380"/>
        <v>44135</v>
      </c>
      <c r="C12174" s="3">
        <f t="shared" si="381"/>
        <v>1</v>
      </c>
      <c r="D12174" t="s">
        <v>8</v>
      </c>
      <c r="E12174">
        <v>4</v>
      </c>
      <c r="F12174">
        <v>224985</v>
      </c>
      <c r="G12174">
        <v>5759</v>
      </c>
    </row>
    <row r="12175" spans="1:7">
      <c r="A12175" s="2">
        <v>44114</v>
      </c>
      <c r="B12175" s="2">
        <f t="shared" si="380"/>
        <v>44135</v>
      </c>
      <c r="C12175" s="3">
        <f t="shared" si="381"/>
        <v>1</v>
      </c>
      <c r="D12175" t="s">
        <v>44</v>
      </c>
      <c r="E12175">
        <v>5</v>
      </c>
      <c r="F12175">
        <v>92220</v>
      </c>
      <c r="G12175">
        <v>1552</v>
      </c>
    </row>
    <row r="12176" spans="1:7">
      <c r="A12176" s="2">
        <v>44114</v>
      </c>
      <c r="B12176" s="2">
        <f t="shared" si="380"/>
        <v>44135</v>
      </c>
      <c r="C12176" s="3">
        <f t="shared" si="381"/>
        <v>1</v>
      </c>
      <c r="D12176" t="s">
        <v>7</v>
      </c>
      <c r="E12176">
        <v>6</v>
      </c>
      <c r="F12176">
        <v>854302</v>
      </c>
      <c r="G12176">
        <v>16568</v>
      </c>
    </row>
    <row r="12177" spans="1:7">
      <c r="A12177" s="2">
        <v>44114</v>
      </c>
      <c r="B12177" s="2">
        <f t="shared" si="380"/>
        <v>44135</v>
      </c>
      <c r="C12177" s="3">
        <f t="shared" si="381"/>
        <v>1</v>
      </c>
      <c r="D12177" t="s">
        <v>22</v>
      </c>
      <c r="E12177">
        <v>8</v>
      </c>
      <c r="F12177">
        <v>78047</v>
      </c>
      <c r="G12177">
        <v>2121</v>
      </c>
    </row>
    <row r="12178" spans="1:7">
      <c r="A12178" s="2">
        <v>44114</v>
      </c>
      <c r="B12178" s="2">
        <f t="shared" si="380"/>
        <v>44135</v>
      </c>
      <c r="C12178" s="3">
        <f t="shared" si="381"/>
        <v>1</v>
      </c>
      <c r="D12178" t="s">
        <v>38</v>
      </c>
      <c r="E12178">
        <v>9</v>
      </c>
      <c r="F12178">
        <v>60038</v>
      </c>
      <c r="G12178">
        <v>4530</v>
      </c>
    </row>
    <row r="12179" spans="1:7">
      <c r="A12179" s="2">
        <v>44114</v>
      </c>
      <c r="B12179" s="2">
        <f t="shared" si="380"/>
        <v>44135</v>
      </c>
      <c r="C12179" s="3">
        <f t="shared" si="381"/>
        <v>1</v>
      </c>
      <c r="D12179" t="s">
        <v>45</v>
      </c>
      <c r="E12179">
        <v>10</v>
      </c>
      <c r="F12179">
        <v>21998</v>
      </c>
      <c r="G12179">
        <v>653</v>
      </c>
    </row>
    <row r="12180" spans="1:7">
      <c r="A12180" s="2">
        <v>44114</v>
      </c>
      <c r="B12180" s="2">
        <f t="shared" si="380"/>
        <v>44135</v>
      </c>
      <c r="C12180" s="3">
        <f t="shared" si="381"/>
        <v>1</v>
      </c>
      <c r="D12180" t="s">
        <v>33</v>
      </c>
      <c r="E12180">
        <v>11</v>
      </c>
      <c r="F12180">
        <v>15918</v>
      </c>
      <c r="G12180">
        <v>636</v>
      </c>
    </row>
    <row r="12181" spans="1:7">
      <c r="A12181" s="2">
        <v>44114</v>
      </c>
      <c r="B12181" s="2">
        <f t="shared" si="380"/>
        <v>44135</v>
      </c>
      <c r="C12181" s="3">
        <f t="shared" si="381"/>
        <v>1</v>
      </c>
      <c r="D12181" t="s">
        <v>15</v>
      </c>
      <c r="E12181">
        <v>12</v>
      </c>
      <c r="F12181">
        <v>728913</v>
      </c>
      <c r="G12181">
        <v>15185</v>
      </c>
    </row>
    <row r="12182" spans="1:7">
      <c r="A12182" s="2">
        <v>44114</v>
      </c>
      <c r="B12182" s="2">
        <f t="shared" si="380"/>
        <v>44135</v>
      </c>
      <c r="C12182" s="3">
        <f t="shared" si="381"/>
        <v>1</v>
      </c>
      <c r="D12182" t="s">
        <v>18</v>
      </c>
      <c r="E12182">
        <v>13</v>
      </c>
      <c r="F12182">
        <v>335351</v>
      </c>
      <c r="G12182">
        <v>7223</v>
      </c>
    </row>
    <row r="12183" spans="1:7">
      <c r="A12183" s="2">
        <v>44114</v>
      </c>
      <c r="B12183" s="2">
        <f t="shared" si="380"/>
        <v>44135</v>
      </c>
      <c r="C12183" s="3">
        <f t="shared" si="381"/>
        <v>1</v>
      </c>
      <c r="D12183" t="s">
        <v>57</v>
      </c>
      <c r="E12183">
        <v>66</v>
      </c>
      <c r="F12183">
        <v>4025</v>
      </c>
      <c r="G12183">
        <v>60</v>
      </c>
    </row>
    <row r="12184" spans="1:7">
      <c r="A12184" s="2">
        <v>44114</v>
      </c>
      <c r="B12184" s="2">
        <f t="shared" si="380"/>
        <v>44135</v>
      </c>
      <c r="C12184" s="3">
        <f t="shared" si="381"/>
        <v>1</v>
      </c>
      <c r="D12184" t="s">
        <v>26</v>
      </c>
      <c r="E12184">
        <v>15</v>
      </c>
      <c r="F12184">
        <v>13532</v>
      </c>
      <c r="G12184">
        <v>167</v>
      </c>
    </row>
    <row r="12185" spans="1:7">
      <c r="A12185" s="2">
        <v>44114</v>
      </c>
      <c r="B12185" s="2">
        <f t="shared" si="380"/>
        <v>44135</v>
      </c>
      <c r="C12185" s="3">
        <f t="shared" si="381"/>
        <v>1</v>
      </c>
      <c r="D12185" t="s">
        <v>53</v>
      </c>
      <c r="E12185">
        <v>16</v>
      </c>
      <c r="F12185">
        <v>47927</v>
      </c>
      <c r="G12185">
        <v>508</v>
      </c>
    </row>
    <row r="12186" spans="1:7">
      <c r="A12186" s="2">
        <v>44114</v>
      </c>
      <c r="B12186" s="2">
        <f t="shared" si="380"/>
        <v>44135</v>
      </c>
      <c r="C12186" s="3">
        <f t="shared" si="381"/>
        <v>1</v>
      </c>
      <c r="D12186" t="s">
        <v>6</v>
      </c>
      <c r="E12186">
        <v>17</v>
      </c>
      <c r="F12186">
        <v>320283</v>
      </c>
      <c r="G12186">
        <v>9235</v>
      </c>
    </row>
    <row r="12187" spans="1:7">
      <c r="A12187" s="2">
        <v>44114</v>
      </c>
      <c r="B12187" s="2">
        <f t="shared" si="380"/>
        <v>44135</v>
      </c>
      <c r="C12187" s="3">
        <f t="shared" si="381"/>
        <v>1</v>
      </c>
      <c r="D12187" t="s">
        <v>27</v>
      </c>
      <c r="E12187">
        <v>18</v>
      </c>
      <c r="F12187">
        <v>135789</v>
      </c>
      <c r="G12187">
        <v>3782</v>
      </c>
    </row>
    <row r="12188" spans="1:7">
      <c r="A12188" s="2">
        <v>44114</v>
      </c>
      <c r="B12188" s="2">
        <f t="shared" si="380"/>
        <v>44135</v>
      </c>
      <c r="C12188" s="3">
        <f t="shared" si="381"/>
        <v>1</v>
      </c>
      <c r="D12188" t="s">
        <v>39</v>
      </c>
      <c r="E12188">
        <v>19</v>
      </c>
      <c r="F12188">
        <v>99099</v>
      </c>
      <c r="G12188">
        <v>1460</v>
      </c>
    </row>
    <row r="12189" spans="1:7">
      <c r="A12189" s="2">
        <v>44114</v>
      </c>
      <c r="B12189" s="2">
        <f t="shared" si="380"/>
        <v>44135</v>
      </c>
      <c r="C12189" s="3">
        <f t="shared" si="381"/>
        <v>1</v>
      </c>
      <c r="D12189" t="s">
        <v>34</v>
      </c>
      <c r="E12189">
        <v>20</v>
      </c>
      <c r="F12189">
        <v>67193</v>
      </c>
      <c r="G12189">
        <v>768</v>
      </c>
    </row>
    <row r="12190" spans="1:7">
      <c r="A12190" s="2">
        <v>44114</v>
      </c>
      <c r="B12190" s="2">
        <f t="shared" si="380"/>
        <v>44135</v>
      </c>
      <c r="C12190" s="3">
        <f t="shared" si="381"/>
        <v>1</v>
      </c>
      <c r="D12190" t="s">
        <v>28</v>
      </c>
      <c r="E12190">
        <v>21</v>
      </c>
      <c r="F12190">
        <v>81630</v>
      </c>
      <c r="G12190">
        <v>1293</v>
      </c>
    </row>
    <row r="12191" spans="1:7">
      <c r="A12191" s="2">
        <v>44114</v>
      </c>
      <c r="B12191" s="2">
        <f t="shared" si="380"/>
        <v>44135</v>
      </c>
      <c r="C12191" s="3">
        <f t="shared" si="381"/>
        <v>1</v>
      </c>
      <c r="D12191" t="s">
        <v>40</v>
      </c>
      <c r="E12191">
        <v>22</v>
      </c>
      <c r="F12191">
        <v>173406</v>
      </c>
      <c r="G12191">
        <v>5635</v>
      </c>
    </row>
    <row r="12192" spans="1:7">
      <c r="A12192" s="2">
        <v>44114</v>
      </c>
      <c r="B12192" s="2">
        <f t="shared" si="380"/>
        <v>44135</v>
      </c>
      <c r="C12192" s="3">
        <f t="shared" si="381"/>
        <v>1</v>
      </c>
      <c r="D12192" t="s">
        <v>51</v>
      </c>
      <c r="E12192">
        <v>23</v>
      </c>
      <c r="F12192">
        <v>5696</v>
      </c>
      <c r="G12192">
        <v>143</v>
      </c>
    </row>
    <row r="12193" spans="1:7">
      <c r="A12193" s="2">
        <v>44114</v>
      </c>
      <c r="B12193" s="2">
        <f t="shared" si="380"/>
        <v>44135</v>
      </c>
      <c r="C12193" s="3">
        <f t="shared" si="381"/>
        <v>1</v>
      </c>
      <c r="D12193" t="s">
        <v>23</v>
      </c>
      <c r="E12193">
        <v>24</v>
      </c>
      <c r="F12193">
        <v>131169</v>
      </c>
      <c r="G12193">
        <v>3995</v>
      </c>
    </row>
    <row r="12194" spans="1:7">
      <c r="A12194" s="2">
        <v>44114</v>
      </c>
      <c r="B12194" s="2">
        <f t="shared" si="380"/>
        <v>44135</v>
      </c>
      <c r="C12194" s="3">
        <f t="shared" si="381"/>
        <v>1</v>
      </c>
      <c r="D12194" t="s">
        <v>9</v>
      </c>
      <c r="E12194">
        <v>25</v>
      </c>
      <c r="F12194">
        <v>138340</v>
      </c>
      <c r="G12194">
        <v>9587</v>
      </c>
    </row>
    <row r="12195" spans="1:7">
      <c r="A12195" s="2">
        <v>44114</v>
      </c>
      <c r="B12195" s="2">
        <f t="shared" si="380"/>
        <v>44135</v>
      </c>
      <c r="C12195" s="3">
        <f t="shared" si="381"/>
        <v>1</v>
      </c>
      <c r="D12195" t="s">
        <v>42</v>
      </c>
      <c r="E12195">
        <v>26</v>
      </c>
      <c r="F12195">
        <v>149406</v>
      </c>
      <c r="G12195">
        <v>7221</v>
      </c>
    </row>
    <row r="12196" spans="1:7">
      <c r="A12196" s="2">
        <v>44114</v>
      </c>
      <c r="B12196" s="2">
        <f t="shared" si="380"/>
        <v>44135</v>
      </c>
      <c r="C12196" s="3">
        <f t="shared" si="381"/>
        <v>1</v>
      </c>
      <c r="D12196" t="s">
        <v>29</v>
      </c>
      <c r="E12196">
        <v>27</v>
      </c>
      <c r="F12196">
        <v>110881</v>
      </c>
      <c r="G12196">
        <v>2184</v>
      </c>
    </row>
    <row r="12197" spans="1:7">
      <c r="A12197" s="2">
        <v>44114</v>
      </c>
      <c r="B12197" s="2">
        <f t="shared" si="380"/>
        <v>44135</v>
      </c>
      <c r="C12197" s="3">
        <f t="shared" si="381"/>
        <v>1</v>
      </c>
      <c r="D12197" t="s">
        <v>46</v>
      </c>
      <c r="E12197">
        <v>28</v>
      </c>
      <c r="F12197">
        <v>104638</v>
      </c>
      <c r="G12197">
        <v>3096</v>
      </c>
    </row>
    <row r="12198" spans="1:7">
      <c r="A12198" s="2">
        <v>44114</v>
      </c>
      <c r="B12198" s="2">
        <f t="shared" si="380"/>
        <v>44135</v>
      </c>
      <c r="C12198" s="3">
        <f t="shared" si="381"/>
        <v>1</v>
      </c>
      <c r="D12198" t="s">
        <v>35</v>
      </c>
      <c r="E12198">
        <v>29</v>
      </c>
      <c r="F12198">
        <v>148199</v>
      </c>
      <c r="G12198">
        <v>2483</v>
      </c>
    </row>
    <row r="12199" spans="1:7">
      <c r="A12199" s="2">
        <v>44114</v>
      </c>
      <c r="B12199" s="2">
        <f t="shared" si="380"/>
        <v>44135</v>
      </c>
      <c r="C12199" s="3">
        <f t="shared" si="381"/>
        <v>1</v>
      </c>
      <c r="D12199" t="s">
        <v>54</v>
      </c>
      <c r="E12199">
        <v>30</v>
      </c>
      <c r="F12199">
        <v>18118</v>
      </c>
      <c r="G12199">
        <v>209</v>
      </c>
    </row>
    <row r="12200" spans="1:7">
      <c r="A12200" s="2">
        <v>44114</v>
      </c>
      <c r="B12200" s="2">
        <f t="shared" si="380"/>
        <v>44135</v>
      </c>
      <c r="C12200" s="3">
        <f t="shared" si="381"/>
        <v>1</v>
      </c>
      <c r="D12200" t="s">
        <v>12</v>
      </c>
      <c r="E12200">
        <v>31</v>
      </c>
      <c r="F12200">
        <v>51887</v>
      </c>
      <c r="G12200">
        <v>525</v>
      </c>
    </row>
    <row r="12201" spans="1:7">
      <c r="A12201" s="2">
        <v>44114</v>
      </c>
      <c r="B12201" s="2">
        <f t="shared" si="380"/>
        <v>44135</v>
      </c>
      <c r="C12201" s="3">
        <f t="shared" si="381"/>
        <v>1</v>
      </c>
      <c r="D12201" t="s">
        <v>24</v>
      </c>
      <c r="E12201">
        <v>32</v>
      </c>
      <c r="F12201">
        <v>85463</v>
      </c>
      <c r="G12201">
        <v>1659</v>
      </c>
    </row>
    <row r="12202" spans="1:7">
      <c r="A12202" s="2">
        <v>44114</v>
      </c>
      <c r="B12202" s="2">
        <f t="shared" si="380"/>
        <v>44135</v>
      </c>
      <c r="C12202" s="3">
        <f t="shared" si="381"/>
        <v>1</v>
      </c>
      <c r="D12202" t="s">
        <v>19</v>
      </c>
      <c r="E12202">
        <v>33</v>
      </c>
      <c r="F12202">
        <v>9092</v>
      </c>
      <c r="G12202">
        <v>455</v>
      </c>
    </row>
    <row r="12203" spans="1:7">
      <c r="A12203" s="2">
        <v>44114</v>
      </c>
      <c r="B12203" s="2">
        <f t="shared" si="380"/>
        <v>44135</v>
      </c>
      <c r="C12203" s="3">
        <f t="shared" si="381"/>
        <v>1</v>
      </c>
      <c r="D12203" t="s">
        <v>21</v>
      </c>
      <c r="E12203">
        <v>34</v>
      </c>
      <c r="F12203">
        <v>214665</v>
      </c>
      <c r="G12203">
        <v>16171</v>
      </c>
    </row>
    <row r="12204" spans="1:7">
      <c r="A12204" s="2">
        <v>44114</v>
      </c>
      <c r="B12204" s="2">
        <f t="shared" si="380"/>
        <v>44135</v>
      </c>
      <c r="C12204" s="3">
        <f t="shared" si="381"/>
        <v>1</v>
      </c>
      <c r="D12204" t="s">
        <v>47</v>
      </c>
      <c r="E12204">
        <v>35</v>
      </c>
      <c r="F12204">
        <v>32722</v>
      </c>
      <c r="G12204">
        <v>907</v>
      </c>
    </row>
    <row r="12205" spans="1:7">
      <c r="A12205" s="2">
        <v>44114</v>
      </c>
      <c r="B12205" s="2">
        <f t="shared" si="380"/>
        <v>44135</v>
      </c>
      <c r="C12205" s="3">
        <f t="shared" si="381"/>
        <v>1</v>
      </c>
      <c r="D12205" t="s">
        <v>16</v>
      </c>
      <c r="E12205">
        <v>36</v>
      </c>
      <c r="F12205">
        <v>477870</v>
      </c>
      <c r="G12205">
        <v>32875</v>
      </c>
    </row>
    <row r="12206" spans="1:7">
      <c r="A12206" s="2">
        <v>44114</v>
      </c>
      <c r="B12206" s="2">
        <f t="shared" si="380"/>
        <v>44135</v>
      </c>
      <c r="C12206" s="3">
        <f t="shared" si="381"/>
        <v>1</v>
      </c>
      <c r="D12206" t="s">
        <v>20</v>
      </c>
      <c r="E12206">
        <v>37</v>
      </c>
      <c r="F12206">
        <v>229959</v>
      </c>
      <c r="G12206">
        <v>3786</v>
      </c>
    </row>
    <row r="12207" spans="1:7">
      <c r="A12207" s="2">
        <v>44114</v>
      </c>
      <c r="B12207" s="2">
        <f t="shared" si="380"/>
        <v>44135</v>
      </c>
      <c r="C12207" s="3">
        <f t="shared" si="381"/>
        <v>1</v>
      </c>
      <c r="D12207" t="s">
        <v>48</v>
      </c>
      <c r="E12207">
        <v>38</v>
      </c>
      <c r="F12207">
        <v>26632</v>
      </c>
      <c r="G12207">
        <v>340</v>
      </c>
    </row>
    <row r="12208" spans="1:7">
      <c r="A12208" s="2">
        <v>44114</v>
      </c>
      <c r="B12208" s="2">
        <f t="shared" si="380"/>
        <v>44135</v>
      </c>
      <c r="C12208" s="3">
        <f t="shared" si="381"/>
        <v>1</v>
      </c>
      <c r="D12208" t="s">
        <v>59</v>
      </c>
      <c r="E12208">
        <v>69</v>
      </c>
      <c r="F12208">
        <v>77</v>
      </c>
      <c r="G12208">
        <v>2</v>
      </c>
    </row>
    <row r="12209" spans="1:7">
      <c r="A12209" s="2">
        <v>44114</v>
      </c>
      <c r="B12209" s="2">
        <f t="shared" si="380"/>
        <v>44135</v>
      </c>
      <c r="C12209" s="3">
        <f t="shared" si="381"/>
        <v>1</v>
      </c>
      <c r="D12209" t="s">
        <v>41</v>
      </c>
      <c r="E12209">
        <v>39</v>
      </c>
      <c r="F12209">
        <v>167458</v>
      </c>
      <c r="G12209">
        <v>4997</v>
      </c>
    </row>
    <row r="12210" spans="1:7">
      <c r="A12210" s="2">
        <v>44114</v>
      </c>
      <c r="B12210" s="2">
        <f t="shared" si="380"/>
        <v>44135</v>
      </c>
      <c r="C12210" s="3">
        <f t="shared" si="381"/>
        <v>1</v>
      </c>
      <c r="D12210" t="s">
        <v>30</v>
      </c>
      <c r="E12210">
        <v>40</v>
      </c>
      <c r="F12210">
        <v>98621</v>
      </c>
      <c r="G12210">
        <v>1095</v>
      </c>
    </row>
    <row r="12211" spans="1:7">
      <c r="A12211" s="2">
        <v>44114</v>
      </c>
      <c r="B12211" s="2">
        <f t="shared" si="380"/>
        <v>44135</v>
      </c>
      <c r="C12211" s="3">
        <f t="shared" si="381"/>
        <v>1</v>
      </c>
      <c r="D12211" t="s">
        <v>14</v>
      </c>
      <c r="E12211">
        <v>41</v>
      </c>
      <c r="F12211">
        <v>36925</v>
      </c>
      <c r="G12211">
        <v>600</v>
      </c>
    </row>
    <row r="12212" spans="1:7">
      <c r="A12212" s="2">
        <v>44114</v>
      </c>
      <c r="B12212" s="2">
        <f t="shared" si="380"/>
        <v>44135</v>
      </c>
      <c r="C12212" s="3">
        <f t="shared" si="381"/>
        <v>1</v>
      </c>
      <c r="D12212" t="s">
        <v>31</v>
      </c>
      <c r="E12212">
        <v>42</v>
      </c>
      <c r="F12212">
        <v>175804</v>
      </c>
      <c r="G12212">
        <v>8421</v>
      </c>
    </row>
    <row r="12213" spans="1:7">
      <c r="A12213" s="2">
        <v>44114</v>
      </c>
      <c r="B12213" s="2">
        <f t="shared" si="380"/>
        <v>44135</v>
      </c>
      <c r="C12213" s="3">
        <f t="shared" si="381"/>
        <v>1</v>
      </c>
      <c r="D12213" t="s">
        <v>55</v>
      </c>
      <c r="E12213">
        <v>72</v>
      </c>
      <c r="F12213">
        <v>53364</v>
      </c>
      <c r="G12213">
        <v>728</v>
      </c>
    </row>
    <row r="12214" spans="1:7">
      <c r="A12214" s="2">
        <v>44114</v>
      </c>
      <c r="B12214" s="2">
        <f t="shared" si="380"/>
        <v>44135</v>
      </c>
      <c r="C12214" s="3">
        <f t="shared" si="381"/>
        <v>1</v>
      </c>
      <c r="D12214" t="s">
        <v>17</v>
      </c>
      <c r="E12214">
        <v>44</v>
      </c>
      <c r="F12214">
        <v>26294</v>
      </c>
      <c r="G12214">
        <v>1130</v>
      </c>
    </row>
    <row r="12215" spans="1:7">
      <c r="A12215" s="2">
        <v>44114</v>
      </c>
      <c r="B12215" s="2">
        <f t="shared" si="380"/>
        <v>44135</v>
      </c>
      <c r="C12215" s="3">
        <f t="shared" si="381"/>
        <v>1</v>
      </c>
      <c r="D12215" t="s">
        <v>32</v>
      </c>
      <c r="E12215">
        <v>45</v>
      </c>
      <c r="F12215">
        <v>156621</v>
      </c>
      <c r="G12215">
        <v>3551</v>
      </c>
    </row>
    <row r="12216" spans="1:7">
      <c r="A12216" s="2">
        <v>44114</v>
      </c>
      <c r="B12216" s="2">
        <f t="shared" si="380"/>
        <v>44135</v>
      </c>
      <c r="C12216" s="3">
        <f t="shared" si="381"/>
        <v>1</v>
      </c>
      <c r="D12216" t="s">
        <v>43</v>
      </c>
      <c r="E12216">
        <v>46</v>
      </c>
      <c r="F12216">
        <v>27947</v>
      </c>
      <c r="G12216">
        <v>286</v>
      </c>
    </row>
    <row r="12217" spans="1:7">
      <c r="A12217" s="2">
        <v>44114</v>
      </c>
      <c r="B12217" s="2">
        <f t="shared" si="380"/>
        <v>44135</v>
      </c>
      <c r="C12217" s="3">
        <f t="shared" si="381"/>
        <v>1</v>
      </c>
      <c r="D12217" t="s">
        <v>25</v>
      </c>
      <c r="E12217">
        <v>47</v>
      </c>
      <c r="F12217">
        <v>209593</v>
      </c>
      <c r="G12217">
        <v>2729</v>
      </c>
    </row>
    <row r="12218" spans="1:7">
      <c r="A12218" s="2">
        <v>44114</v>
      </c>
      <c r="B12218" s="2">
        <f t="shared" si="380"/>
        <v>44135</v>
      </c>
      <c r="C12218" s="3">
        <f t="shared" si="381"/>
        <v>1</v>
      </c>
      <c r="D12218" t="s">
        <v>11</v>
      </c>
      <c r="E12218">
        <v>48</v>
      </c>
      <c r="F12218">
        <v>829758</v>
      </c>
      <c r="G12218">
        <v>17019</v>
      </c>
    </row>
    <row r="12219" spans="1:7">
      <c r="A12219" s="2">
        <v>44114</v>
      </c>
      <c r="B12219" s="2">
        <f t="shared" si="380"/>
        <v>44135</v>
      </c>
      <c r="C12219" s="3">
        <f t="shared" si="381"/>
        <v>1</v>
      </c>
      <c r="D12219" t="s">
        <v>13</v>
      </c>
      <c r="E12219">
        <v>49</v>
      </c>
      <c r="F12219">
        <v>84697</v>
      </c>
      <c r="G12219">
        <v>512</v>
      </c>
    </row>
    <row r="12220" spans="1:7">
      <c r="A12220" s="2">
        <v>44114</v>
      </c>
      <c r="B12220" s="2">
        <f t="shared" si="380"/>
        <v>44135</v>
      </c>
      <c r="C12220" s="3">
        <f t="shared" si="381"/>
        <v>1</v>
      </c>
      <c r="D12220" t="s">
        <v>36</v>
      </c>
      <c r="E12220">
        <v>50</v>
      </c>
      <c r="F12220">
        <v>1857</v>
      </c>
      <c r="G12220">
        <v>58</v>
      </c>
    </row>
    <row r="12221" spans="1:7">
      <c r="A12221" s="2">
        <v>44114</v>
      </c>
      <c r="B12221" s="2">
        <f t="shared" si="380"/>
        <v>44135</v>
      </c>
      <c r="C12221" s="3">
        <f t="shared" si="381"/>
        <v>1</v>
      </c>
      <c r="D12221" t="s">
        <v>56</v>
      </c>
      <c r="E12221">
        <v>78</v>
      </c>
      <c r="F12221">
        <v>1325</v>
      </c>
      <c r="G12221">
        <v>20</v>
      </c>
    </row>
    <row r="12222" spans="1:7">
      <c r="A12222" s="2">
        <v>44114</v>
      </c>
      <c r="B12222" s="2">
        <f t="shared" si="380"/>
        <v>44135</v>
      </c>
      <c r="C12222" s="3">
        <f t="shared" si="381"/>
        <v>1</v>
      </c>
      <c r="D12222" t="s">
        <v>37</v>
      </c>
      <c r="E12222">
        <v>51</v>
      </c>
      <c r="F12222">
        <v>157905</v>
      </c>
      <c r="G12222">
        <v>3354</v>
      </c>
    </row>
    <row r="12223" spans="1:7">
      <c r="A12223" s="2">
        <v>44114</v>
      </c>
      <c r="B12223" s="2">
        <f t="shared" si="380"/>
        <v>44135</v>
      </c>
      <c r="C12223" s="3">
        <f t="shared" si="381"/>
        <v>1</v>
      </c>
      <c r="D12223" t="s">
        <v>5</v>
      </c>
      <c r="E12223">
        <v>53</v>
      </c>
      <c r="F12223">
        <v>97223</v>
      </c>
      <c r="G12223">
        <v>2289</v>
      </c>
    </row>
    <row r="12224" spans="1:7">
      <c r="A12224" s="2">
        <v>44114</v>
      </c>
      <c r="B12224" s="2">
        <f t="shared" si="380"/>
        <v>44135</v>
      </c>
      <c r="C12224" s="3">
        <f t="shared" si="381"/>
        <v>1</v>
      </c>
      <c r="D12224" t="s">
        <v>58</v>
      </c>
      <c r="E12224">
        <v>54</v>
      </c>
      <c r="F12224">
        <v>17913</v>
      </c>
      <c r="G12224">
        <v>381</v>
      </c>
    </row>
    <row r="12225" spans="1:7">
      <c r="A12225" s="2">
        <v>44114</v>
      </c>
      <c r="B12225" s="2">
        <f t="shared" si="380"/>
        <v>44135</v>
      </c>
      <c r="C12225" s="3">
        <f t="shared" si="381"/>
        <v>1</v>
      </c>
      <c r="D12225" t="s">
        <v>10</v>
      </c>
      <c r="E12225">
        <v>55</v>
      </c>
      <c r="F12225">
        <v>155752</v>
      </c>
      <c r="G12225">
        <v>1470</v>
      </c>
    </row>
    <row r="12226" spans="1:7">
      <c r="A12226" s="2">
        <v>44114</v>
      </c>
      <c r="B12226" s="2">
        <f t="shared" si="380"/>
        <v>44135</v>
      </c>
      <c r="C12226" s="3">
        <f t="shared" si="381"/>
        <v>1</v>
      </c>
      <c r="D12226" t="s">
        <v>49</v>
      </c>
      <c r="E12226">
        <v>56</v>
      </c>
      <c r="F12226">
        <v>7455</v>
      </c>
      <c r="G12226">
        <v>54</v>
      </c>
    </row>
    <row r="12227" spans="1:7">
      <c r="A12227" s="2">
        <v>44115</v>
      </c>
      <c r="B12227" s="2">
        <f t="shared" si="380"/>
        <v>44135</v>
      </c>
      <c r="C12227" s="3">
        <f t="shared" si="381"/>
        <v>1</v>
      </c>
      <c r="D12227" t="s">
        <v>52</v>
      </c>
      <c r="E12227">
        <v>1</v>
      </c>
      <c r="F12227">
        <v>165342</v>
      </c>
      <c r="G12227">
        <v>2664</v>
      </c>
    </row>
    <row r="12228" spans="1:7">
      <c r="A12228" s="2">
        <v>44115</v>
      </c>
      <c r="B12228" s="2">
        <f t="shared" ref="B12228:B12291" si="382">EOMONTH(A12228,0)</f>
        <v>44135</v>
      </c>
      <c r="C12228" s="3">
        <f t="shared" ref="C12228:C12291" si="383">IF(A12228=B12228,0,1)</f>
        <v>1</v>
      </c>
      <c r="D12228" t="s">
        <v>50</v>
      </c>
      <c r="E12228">
        <v>2</v>
      </c>
      <c r="F12228">
        <v>10608</v>
      </c>
      <c r="G12228">
        <v>56</v>
      </c>
    </row>
    <row r="12229" spans="1:7">
      <c r="A12229" s="2">
        <v>44115</v>
      </c>
      <c r="B12229" s="2">
        <f t="shared" si="382"/>
        <v>44135</v>
      </c>
      <c r="C12229" s="3">
        <f t="shared" si="383"/>
        <v>1</v>
      </c>
      <c r="D12229" t="s">
        <v>8</v>
      </c>
      <c r="E12229">
        <v>4</v>
      </c>
      <c r="F12229">
        <v>225575</v>
      </c>
      <c r="G12229">
        <v>5759</v>
      </c>
    </row>
    <row r="12230" spans="1:7">
      <c r="A12230" s="2">
        <v>44115</v>
      </c>
      <c r="B12230" s="2">
        <f t="shared" si="382"/>
        <v>44135</v>
      </c>
      <c r="C12230" s="3">
        <f t="shared" si="383"/>
        <v>1</v>
      </c>
      <c r="D12230" t="s">
        <v>44</v>
      </c>
      <c r="E12230">
        <v>5</v>
      </c>
      <c r="F12230">
        <v>92833</v>
      </c>
      <c r="G12230">
        <v>1569</v>
      </c>
    </row>
    <row r="12231" spans="1:7">
      <c r="A12231" s="2">
        <v>44115</v>
      </c>
      <c r="B12231" s="2">
        <f t="shared" si="382"/>
        <v>44135</v>
      </c>
      <c r="C12231" s="3">
        <f t="shared" si="383"/>
        <v>1</v>
      </c>
      <c r="D12231" t="s">
        <v>7</v>
      </c>
      <c r="E12231">
        <v>6</v>
      </c>
      <c r="F12231">
        <v>857076</v>
      </c>
      <c r="G12231">
        <v>16581</v>
      </c>
    </row>
    <row r="12232" spans="1:7">
      <c r="A12232" s="2">
        <v>44115</v>
      </c>
      <c r="B12232" s="2">
        <f t="shared" si="382"/>
        <v>44135</v>
      </c>
      <c r="C12232" s="3">
        <f t="shared" si="383"/>
        <v>1</v>
      </c>
      <c r="D12232" t="s">
        <v>22</v>
      </c>
      <c r="E12232">
        <v>8</v>
      </c>
      <c r="F12232">
        <v>78752</v>
      </c>
      <c r="G12232">
        <v>2134</v>
      </c>
    </row>
    <row r="12233" spans="1:7">
      <c r="A12233" s="2">
        <v>44115</v>
      </c>
      <c r="B12233" s="2">
        <f t="shared" si="382"/>
        <v>44135</v>
      </c>
      <c r="C12233" s="3">
        <f t="shared" si="383"/>
        <v>1</v>
      </c>
      <c r="D12233" t="s">
        <v>38</v>
      </c>
      <c r="E12233">
        <v>9</v>
      </c>
      <c r="F12233">
        <v>60038</v>
      </c>
      <c r="G12233">
        <v>4530</v>
      </c>
    </row>
    <row r="12234" spans="1:7">
      <c r="A12234" s="2">
        <v>44115</v>
      </c>
      <c r="B12234" s="2">
        <f t="shared" si="382"/>
        <v>44135</v>
      </c>
      <c r="C12234" s="3">
        <f t="shared" si="383"/>
        <v>1</v>
      </c>
      <c r="D12234" t="s">
        <v>45</v>
      </c>
      <c r="E12234">
        <v>10</v>
      </c>
      <c r="F12234">
        <v>22130</v>
      </c>
      <c r="G12234">
        <v>654</v>
      </c>
    </row>
    <row r="12235" spans="1:7">
      <c r="A12235" s="2">
        <v>44115</v>
      </c>
      <c r="B12235" s="2">
        <f t="shared" si="382"/>
        <v>44135</v>
      </c>
      <c r="C12235" s="3">
        <f t="shared" si="383"/>
        <v>1</v>
      </c>
      <c r="D12235" t="s">
        <v>33</v>
      </c>
      <c r="E12235">
        <v>11</v>
      </c>
      <c r="F12235">
        <v>15984</v>
      </c>
      <c r="G12235">
        <v>637</v>
      </c>
    </row>
    <row r="12236" spans="1:7">
      <c r="A12236" s="2">
        <v>44115</v>
      </c>
      <c r="B12236" s="2">
        <f t="shared" si="382"/>
        <v>44135</v>
      </c>
      <c r="C12236" s="3">
        <f t="shared" si="383"/>
        <v>1</v>
      </c>
      <c r="D12236" t="s">
        <v>15</v>
      </c>
      <c r="E12236">
        <v>12</v>
      </c>
      <c r="F12236">
        <v>734483</v>
      </c>
      <c r="G12236">
        <v>15363</v>
      </c>
    </row>
    <row r="12237" spans="1:7">
      <c r="A12237" s="2">
        <v>44115</v>
      </c>
      <c r="B12237" s="2">
        <f t="shared" si="382"/>
        <v>44135</v>
      </c>
      <c r="C12237" s="3">
        <f t="shared" si="383"/>
        <v>1</v>
      </c>
      <c r="D12237" t="s">
        <v>18</v>
      </c>
      <c r="E12237">
        <v>13</v>
      </c>
      <c r="F12237">
        <v>336586</v>
      </c>
      <c r="G12237">
        <v>7246</v>
      </c>
    </row>
    <row r="12238" spans="1:7">
      <c r="A12238" s="2">
        <v>44115</v>
      </c>
      <c r="B12238" s="2">
        <f t="shared" si="382"/>
        <v>44135</v>
      </c>
      <c r="C12238" s="3">
        <f t="shared" si="383"/>
        <v>1</v>
      </c>
      <c r="D12238" t="s">
        <v>57</v>
      </c>
      <c r="E12238">
        <v>66</v>
      </c>
      <c r="F12238">
        <v>4047</v>
      </c>
      <c r="G12238">
        <v>61</v>
      </c>
    </row>
    <row r="12239" spans="1:7">
      <c r="A12239" s="2">
        <v>44115</v>
      </c>
      <c r="B12239" s="2">
        <f t="shared" si="382"/>
        <v>44135</v>
      </c>
      <c r="C12239" s="3">
        <f t="shared" si="383"/>
        <v>1</v>
      </c>
      <c r="D12239" t="s">
        <v>26</v>
      </c>
      <c r="E12239">
        <v>15</v>
      </c>
      <c r="F12239">
        <v>13633</v>
      </c>
      <c r="G12239">
        <v>168</v>
      </c>
    </row>
    <row r="12240" spans="1:7">
      <c r="A12240" s="2">
        <v>44115</v>
      </c>
      <c r="B12240" s="2">
        <f t="shared" si="382"/>
        <v>44135</v>
      </c>
      <c r="C12240" s="3">
        <f t="shared" si="383"/>
        <v>1</v>
      </c>
      <c r="D12240" t="s">
        <v>53</v>
      </c>
      <c r="E12240">
        <v>16</v>
      </c>
      <c r="F12240">
        <v>48155</v>
      </c>
      <c r="G12240">
        <v>508</v>
      </c>
    </row>
    <row r="12241" spans="1:7">
      <c r="A12241" s="2">
        <v>44115</v>
      </c>
      <c r="B12241" s="2">
        <f t="shared" si="382"/>
        <v>44135</v>
      </c>
      <c r="C12241" s="3">
        <f t="shared" si="383"/>
        <v>1</v>
      </c>
      <c r="D12241" t="s">
        <v>6</v>
      </c>
      <c r="E12241">
        <v>17</v>
      </c>
      <c r="F12241">
        <v>322985</v>
      </c>
      <c r="G12241">
        <v>9245</v>
      </c>
    </row>
    <row r="12242" spans="1:7">
      <c r="A12242" s="2">
        <v>44115</v>
      </c>
      <c r="B12242" s="2">
        <f t="shared" si="382"/>
        <v>44135</v>
      </c>
      <c r="C12242" s="3">
        <f t="shared" si="383"/>
        <v>1</v>
      </c>
      <c r="D12242" t="s">
        <v>27</v>
      </c>
      <c r="E12242">
        <v>18</v>
      </c>
      <c r="F12242">
        <v>137359</v>
      </c>
      <c r="G12242">
        <v>3789</v>
      </c>
    </row>
    <row r="12243" spans="1:7">
      <c r="A12243" s="2">
        <v>44115</v>
      </c>
      <c r="B12243" s="2">
        <f t="shared" si="382"/>
        <v>44135</v>
      </c>
      <c r="C12243" s="3">
        <f t="shared" si="383"/>
        <v>1</v>
      </c>
      <c r="D12243" t="s">
        <v>39</v>
      </c>
      <c r="E12243">
        <v>19</v>
      </c>
      <c r="F12243">
        <v>99941</v>
      </c>
      <c r="G12243">
        <v>1462</v>
      </c>
    </row>
    <row r="12244" spans="1:7">
      <c r="A12244" s="2">
        <v>44115</v>
      </c>
      <c r="B12244" s="2">
        <f t="shared" si="382"/>
        <v>44135</v>
      </c>
      <c r="C12244" s="3">
        <f t="shared" si="383"/>
        <v>1</v>
      </c>
      <c r="D12244" t="s">
        <v>34</v>
      </c>
      <c r="E12244">
        <v>20</v>
      </c>
      <c r="F12244">
        <v>67231</v>
      </c>
      <c r="G12244">
        <v>769</v>
      </c>
    </row>
    <row r="12245" spans="1:7">
      <c r="A12245" s="2">
        <v>44115</v>
      </c>
      <c r="B12245" s="2">
        <f t="shared" si="382"/>
        <v>44135</v>
      </c>
      <c r="C12245" s="3">
        <f t="shared" si="383"/>
        <v>1</v>
      </c>
      <c r="D12245" t="s">
        <v>28</v>
      </c>
      <c r="E12245">
        <v>21</v>
      </c>
      <c r="F12245">
        <v>82358</v>
      </c>
      <c r="G12245">
        <v>1295</v>
      </c>
    </row>
    <row r="12246" spans="1:7">
      <c r="A12246" s="2">
        <v>44115</v>
      </c>
      <c r="B12246" s="2">
        <f t="shared" si="382"/>
        <v>44135</v>
      </c>
      <c r="C12246" s="3">
        <f t="shared" si="383"/>
        <v>1</v>
      </c>
      <c r="D12246" t="s">
        <v>40</v>
      </c>
      <c r="E12246">
        <v>22</v>
      </c>
      <c r="F12246">
        <v>174587</v>
      </c>
      <c r="G12246">
        <v>5655</v>
      </c>
    </row>
    <row r="12247" spans="1:7">
      <c r="A12247" s="2">
        <v>44115</v>
      </c>
      <c r="B12247" s="2">
        <f t="shared" si="382"/>
        <v>44135</v>
      </c>
      <c r="C12247" s="3">
        <f t="shared" si="383"/>
        <v>1</v>
      </c>
      <c r="D12247" t="s">
        <v>51</v>
      </c>
      <c r="E12247">
        <v>23</v>
      </c>
      <c r="F12247">
        <v>5723</v>
      </c>
      <c r="G12247">
        <v>143</v>
      </c>
    </row>
    <row r="12248" spans="1:7">
      <c r="A12248" s="2">
        <v>44115</v>
      </c>
      <c r="B12248" s="2">
        <f t="shared" si="382"/>
        <v>44135</v>
      </c>
      <c r="C12248" s="3">
        <f t="shared" si="383"/>
        <v>1</v>
      </c>
      <c r="D12248" t="s">
        <v>23</v>
      </c>
      <c r="E12248">
        <v>24</v>
      </c>
      <c r="F12248">
        <v>131853</v>
      </c>
      <c r="G12248">
        <v>3999</v>
      </c>
    </row>
    <row r="12249" spans="1:7">
      <c r="A12249" s="2">
        <v>44115</v>
      </c>
      <c r="B12249" s="2">
        <f t="shared" si="382"/>
        <v>44135</v>
      </c>
      <c r="C12249" s="3">
        <f t="shared" si="383"/>
        <v>1</v>
      </c>
      <c r="D12249" t="s">
        <v>9</v>
      </c>
      <c r="E12249">
        <v>25</v>
      </c>
      <c r="F12249">
        <v>138903</v>
      </c>
      <c r="G12249">
        <v>9604</v>
      </c>
    </row>
    <row r="12250" spans="1:7">
      <c r="A12250" s="2">
        <v>44115</v>
      </c>
      <c r="B12250" s="2">
        <f t="shared" si="382"/>
        <v>44135</v>
      </c>
      <c r="C12250" s="3">
        <f t="shared" si="383"/>
        <v>1</v>
      </c>
      <c r="D12250" t="s">
        <v>42</v>
      </c>
      <c r="E12250">
        <v>26</v>
      </c>
      <c r="F12250">
        <v>149448</v>
      </c>
      <c r="G12250">
        <v>7221</v>
      </c>
    </row>
    <row r="12251" spans="1:7">
      <c r="A12251" s="2">
        <v>44115</v>
      </c>
      <c r="B12251" s="2">
        <f t="shared" si="382"/>
        <v>44135</v>
      </c>
      <c r="C12251" s="3">
        <f t="shared" si="383"/>
        <v>1</v>
      </c>
      <c r="D12251" t="s">
        <v>29</v>
      </c>
      <c r="E12251">
        <v>27</v>
      </c>
      <c r="F12251">
        <v>112321</v>
      </c>
      <c r="G12251">
        <v>2194</v>
      </c>
    </row>
    <row r="12252" spans="1:7">
      <c r="A12252" s="2">
        <v>44115</v>
      </c>
      <c r="B12252" s="2">
        <f t="shared" si="382"/>
        <v>44135</v>
      </c>
      <c r="C12252" s="3">
        <f t="shared" si="383"/>
        <v>1</v>
      </c>
      <c r="D12252" t="s">
        <v>46</v>
      </c>
      <c r="E12252">
        <v>28</v>
      </c>
      <c r="F12252">
        <v>104932</v>
      </c>
      <c r="G12252">
        <v>3101</v>
      </c>
    </row>
    <row r="12253" spans="1:7">
      <c r="A12253" s="2">
        <v>44115</v>
      </c>
      <c r="B12253" s="2">
        <f t="shared" si="382"/>
        <v>44135</v>
      </c>
      <c r="C12253" s="3">
        <f t="shared" si="383"/>
        <v>1</v>
      </c>
      <c r="D12253" t="s">
        <v>35</v>
      </c>
      <c r="E12253">
        <v>29</v>
      </c>
      <c r="F12253">
        <v>148481</v>
      </c>
      <c r="G12253">
        <v>2483</v>
      </c>
    </row>
    <row r="12254" spans="1:7">
      <c r="A12254" s="2">
        <v>44115</v>
      </c>
      <c r="B12254" s="2">
        <f t="shared" si="382"/>
        <v>44135</v>
      </c>
      <c r="C12254" s="3">
        <f t="shared" si="383"/>
        <v>1</v>
      </c>
      <c r="D12254" t="s">
        <v>54</v>
      </c>
      <c r="E12254">
        <v>30</v>
      </c>
      <c r="F12254">
        <v>18733</v>
      </c>
      <c r="G12254">
        <v>210</v>
      </c>
    </row>
    <row r="12255" spans="1:7">
      <c r="A12255" s="2">
        <v>44115</v>
      </c>
      <c r="B12255" s="2">
        <f t="shared" si="382"/>
        <v>44135</v>
      </c>
      <c r="C12255" s="3">
        <f t="shared" si="383"/>
        <v>1</v>
      </c>
      <c r="D12255" t="s">
        <v>12</v>
      </c>
      <c r="E12255">
        <v>31</v>
      </c>
      <c r="F12255">
        <v>52382</v>
      </c>
      <c r="G12255">
        <v>525</v>
      </c>
    </row>
    <row r="12256" spans="1:7">
      <c r="A12256" s="2">
        <v>44115</v>
      </c>
      <c r="B12256" s="2">
        <f t="shared" si="382"/>
        <v>44135</v>
      </c>
      <c r="C12256" s="3">
        <f t="shared" si="383"/>
        <v>1</v>
      </c>
      <c r="D12256" t="s">
        <v>24</v>
      </c>
      <c r="E12256">
        <v>32</v>
      </c>
      <c r="F12256">
        <v>85922</v>
      </c>
      <c r="G12256">
        <v>1663</v>
      </c>
    </row>
    <row r="12257" spans="1:7">
      <c r="A12257" s="2">
        <v>44115</v>
      </c>
      <c r="B12257" s="2">
        <f t="shared" si="382"/>
        <v>44135</v>
      </c>
      <c r="C12257" s="3">
        <f t="shared" si="383"/>
        <v>1</v>
      </c>
      <c r="D12257" t="s">
        <v>19</v>
      </c>
      <c r="E12257">
        <v>33</v>
      </c>
      <c r="F12257">
        <v>9143</v>
      </c>
      <c r="G12257">
        <v>456</v>
      </c>
    </row>
    <row r="12258" spans="1:7">
      <c r="A12258" s="2">
        <v>44115</v>
      </c>
      <c r="B12258" s="2">
        <f t="shared" si="382"/>
        <v>44135</v>
      </c>
      <c r="C12258" s="3">
        <f t="shared" si="383"/>
        <v>1</v>
      </c>
      <c r="D12258" t="s">
        <v>21</v>
      </c>
      <c r="E12258">
        <v>34</v>
      </c>
      <c r="F12258">
        <v>215416</v>
      </c>
      <c r="G12258">
        <v>16174</v>
      </c>
    </row>
    <row r="12259" spans="1:7">
      <c r="A12259" s="2">
        <v>44115</v>
      </c>
      <c r="B12259" s="2">
        <f t="shared" si="382"/>
        <v>44135</v>
      </c>
      <c r="C12259" s="3">
        <f t="shared" si="383"/>
        <v>1</v>
      </c>
      <c r="D12259" t="s">
        <v>47</v>
      </c>
      <c r="E12259">
        <v>35</v>
      </c>
      <c r="F12259">
        <v>32983</v>
      </c>
      <c r="G12259">
        <v>911</v>
      </c>
    </row>
    <row r="12260" spans="1:7">
      <c r="A12260" s="2">
        <v>44115</v>
      </c>
      <c r="B12260" s="2">
        <f t="shared" si="382"/>
        <v>44135</v>
      </c>
      <c r="C12260" s="3">
        <f t="shared" si="383"/>
        <v>1</v>
      </c>
      <c r="D12260" t="s">
        <v>16</v>
      </c>
      <c r="E12260">
        <v>36</v>
      </c>
      <c r="F12260">
        <v>479013</v>
      </c>
      <c r="G12260">
        <v>32879</v>
      </c>
    </row>
    <row r="12261" spans="1:7">
      <c r="A12261" s="2">
        <v>44115</v>
      </c>
      <c r="B12261" s="2">
        <f t="shared" si="382"/>
        <v>44135</v>
      </c>
      <c r="C12261" s="3">
        <f t="shared" si="383"/>
        <v>1</v>
      </c>
      <c r="D12261" t="s">
        <v>20</v>
      </c>
      <c r="E12261">
        <v>37</v>
      </c>
      <c r="F12261">
        <v>231564</v>
      </c>
      <c r="G12261">
        <v>3791</v>
      </c>
    </row>
    <row r="12262" spans="1:7">
      <c r="A12262" s="2">
        <v>44115</v>
      </c>
      <c r="B12262" s="2">
        <f t="shared" si="382"/>
        <v>44135</v>
      </c>
      <c r="C12262" s="3">
        <f t="shared" si="383"/>
        <v>1</v>
      </c>
      <c r="D12262" t="s">
        <v>48</v>
      </c>
      <c r="E12262">
        <v>38</v>
      </c>
      <c r="F12262">
        <v>27269</v>
      </c>
      <c r="G12262">
        <v>343</v>
      </c>
    </row>
    <row r="12263" spans="1:7">
      <c r="A12263" s="2">
        <v>44115</v>
      </c>
      <c r="B12263" s="2">
        <f t="shared" si="382"/>
        <v>44135</v>
      </c>
      <c r="C12263" s="3">
        <f t="shared" si="383"/>
        <v>1</v>
      </c>
      <c r="D12263" t="s">
        <v>59</v>
      </c>
      <c r="E12263">
        <v>69</v>
      </c>
      <c r="F12263">
        <v>77</v>
      </c>
      <c r="G12263">
        <v>2</v>
      </c>
    </row>
    <row r="12264" spans="1:7">
      <c r="A12264" s="2">
        <v>44115</v>
      </c>
      <c r="B12264" s="2">
        <f t="shared" si="382"/>
        <v>44135</v>
      </c>
      <c r="C12264" s="3">
        <f t="shared" si="383"/>
        <v>1</v>
      </c>
      <c r="D12264" t="s">
        <v>41</v>
      </c>
      <c r="E12264">
        <v>39</v>
      </c>
      <c r="F12264">
        <v>168749</v>
      </c>
      <c r="G12264">
        <v>4999</v>
      </c>
    </row>
    <row r="12265" spans="1:7">
      <c r="A12265" s="2">
        <v>44115</v>
      </c>
      <c r="B12265" s="2">
        <f t="shared" si="382"/>
        <v>44135</v>
      </c>
      <c r="C12265" s="3">
        <f t="shared" si="383"/>
        <v>1</v>
      </c>
      <c r="D12265" t="s">
        <v>30</v>
      </c>
      <c r="E12265">
        <v>40</v>
      </c>
      <c r="F12265">
        <v>99387</v>
      </c>
      <c r="G12265">
        <v>1098</v>
      </c>
    </row>
    <row r="12266" spans="1:7">
      <c r="A12266" s="2">
        <v>44115</v>
      </c>
      <c r="B12266" s="2">
        <f t="shared" si="382"/>
        <v>44135</v>
      </c>
      <c r="C12266" s="3">
        <f t="shared" si="383"/>
        <v>1</v>
      </c>
      <c r="D12266" t="s">
        <v>14</v>
      </c>
      <c r="E12266">
        <v>41</v>
      </c>
      <c r="F12266">
        <v>37263</v>
      </c>
      <c r="G12266">
        <v>600</v>
      </c>
    </row>
    <row r="12267" spans="1:7">
      <c r="A12267" s="2">
        <v>44115</v>
      </c>
      <c r="B12267" s="2">
        <f t="shared" si="382"/>
        <v>44135</v>
      </c>
      <c r="C12267" s="3">
        <f t="shared" si="383"/>
        <v>1</v>
      </c>
      <c r="D12267" t="s">
        <v>31</v>
      </c>
      <c r="E12267">
        <v>42</v>
      </c>
      <c r="F12267">
        <v>176820</v>
      </c>
      <c r="G12267">
        <v>8426</v>
      </c>
    </row>
    <row r="12268" spans="1:7">
      <c r="A12268" s="2">
        <v>44115</v>
      </c>
      <c r="B12268" s="2">
        <f t="shared" si="382"/>
        <v>44135</v>
      </c>
      <c r="C12268" s="3">
        <f t="shared" si="383"/>
        <v>1</v>
      </c>
      <c r="D12268" t="s">
        <v>55</v>
      </c>
      <c r="E12268">
        <v>72</v>
      </c>
      <c r="F12268">
        <v>53671</v>
      </c>
      <c r="G12268">
        <v>730</v>
      </c>
    </row>
    <row r="12269" spans="1:7">
      <c r="A12269" s="2">
        <v>44115</v>
      </c>
      <c r="B12269" s="2">
        <f t="shared" si="382"/>
        <v>44135</v>
      </c>
      <c r="C12269" s="3">
        <f t="shared" si="383"/>
        <v>1</v>
      </c>
      <c r="D12269" t="s">
        <v>17</v>
      </c>
      <c r="E12269">
        <v>44</v>
      </c>
      <c r="F12269">
        <v>26294</v>
      </c>
      <c r="G12269">
        <v>1130</v>
      </c>
    </row>
    <row r="12270" spans="1:7">
      <c r="A12270" s="2">
        <v>44115</v>
      </c>
      <c r="B12270" s="2">
        <f t="shared" si="382"/>
        <v>44135</v>
      </c>
      <c r="C12270" s="3">
        <f t="shared" si="383"/>
        <v>1</v>
      </c>
      <c r="D12270" t="s">
        <v>32</v>
      </c>
      <c r="E12270">
        <v>45</v>
      </c>
      <c r="F12270">
        <v>157406</v>
      </c>
      <c r="G12270">
        <v>3552</v>
      </c>
    </row>
    <row r="12271" spans="1:7">
      <c r="A12271" s="2">
        <v>44115</v>
      </c>
      <c r="B12271" s="2">
        <f t="shared" si="382"/>
        <v>44135</v>
      </c>
      <c r="C12271" s="3">
        <f t="shared" si="383"/>
        <v>1</v>
      </c>
      <c r="D12271" t="s">
        <v>43</v>
      </c>
      <c r="E12271">
        <v>46</v>
      </c>
      <c r="F12271">
        <v>28564</v>
      </c>
      <c r="G12271">
        <v>286</v>
      </c>
    </row>
    <row r="12272" spans="1:7">
      <c r="A12272" s="2">
        <v>44115</v>
      </c>
      <c r="B12272" s="2">
        <f t="shared" si="382"/>
        <v>44135</v>
      </c>
      <c r="C12272" s="3">
        <f t="shared" si="383"/>
        <v>1</v>
      </c>
      <c r="D12272" t="s">
        <v>25</v>
      </c>
      <c r="E12272">
        <v>47</v>
      </c>
      <c r="F12272">
        <v>211426</v>
      </c>
      <c r="G12272">
        <v>2738</v>
      </c>
    </row>
    <row r="12273" spans="1:7">
      <c r="A12273" s="2">
        <v>44115</v>
      </c>
      <c r="B12273" s="2">
        <f t="shared" si="382"/>
        <v>44135</v>
      </c>
      <c r="C12273" s="3">
        <f t="shared" si="383"/>
        <v>1</v>
      </c>
      <c r="D12273" t="s">
        <v>11</v>
      </c>
      <c r="E12273">
        <v>48</v>
      </c>
      <c r="F12273">
        <v>832750</v>
      </c>
      <c r="G12273">
        <v>17047</v>
      </c>
    </row>
    <row r="12274" spans="1:7">
      <c r="A12274" s="2">
        <v>44115</v>
      </c>
      <c r="B12274" s="2">
        <f t="shared" si="382"/>
        <v>44135</v>
      </c>
      <c r="C12274" s="3">
        <f t="shared" si="383"/>
        <v>1</v>
      </c>
      <c r="D12274" t="s">
        <v>13</v>
      </c>
      <c r="E12274">
        <v>49</v>
      </c>
      <c r="F12274">
        <v>85844</v>
      </c>
      <c r="G12274">
        <v>518</v>
      </c>
    </row>
    <row r="12275" spans="1:7">
      <c r="A12275" s="2">
        <v>44115</v>
      </c>
      <c r="B12275" s="2">
        <f t="shared" si="382"/>
        <v>44135</v>
      </c>
      <c r="C12275" s="3">
        <f t="shared" si="383"/>
        <v>1</v>
      </c>
      <c r="D12275" t="s">
        <v>36</v>
      </c>
      <c r="E12275">
        <v>50</v>
      </c>
      <c r="F12275">
        <v>1868</v>
      </c>
      <c r="G12275">
        <v>58</v>
      </c>
    </row>
    <row r="12276" spans="1:7">
      <c r="A12276" s="2">
        <v>44115</v>
      </c>
      <c r="B12276" s="2">
        <f t="shared" si="382"/>
        <v>44135</v>
      </c>
      <c r="C12276" s="3">
        <f t="shared" si="383"/>
        <v>1</v>
      </c>
      <c r="D12276" t="s">
        <v>56</v>
      </c>
      <c r="E12276">
        <v>78</v>
      </c>
      <c r="F12276">
        <v>1325</v>
      </c>
      <c r="G12276">
        <v>20</v>
      </c>
    </row>
    <row r="12277" spans="1:7">
      <c r="A12277" s="2">
        <v>44115</v>
      </c>
      <c r="B12277" s="2">
        <f t="shared" si="382"/>
        <v>44135</v>
      </c>
      <c r="C12277" s="3">
        <f t="shared" si="383"/>
        <v>1</v>
      </c>
      <c r="D12277" t="s">
        <v>37</v>
      </c>
      <c r="E12277">
        <v>51</v>
      </c>
      <c r="F12277">
        <v>158716</v>
      </c>
      <c r="G12277">
        <v>3358</v>
      </c>
    </row>
    <row r="12278" spans="1:7">
      <c r="A12278" s="2">
        <v>44115</v>
      </c>
      <c r="B12278" s="2">
        <f t="shared" si="382"/>
        <v>44135</v>
      </c>
      <c r="C12278" s="3">
        <f t="shared" si="383"/>
        <v>1</v>
      </c>
      <c r="D12278" t="s">
        <v>5</v>
      </c>
      <c r="E12278">
        <v>53</v>
      </c>
      <c r="F12278">
        <v>97527</v>
      </c>
      <c r="G12278">
        <v>2289</v>
      </c>
    </row>
    <row r="12279" spans="1:7">
      <c r="A12279" s="2">
        <v>44115</v>
      </c>
      <c r="B12279" s="2">
        <f t="shared" si="382"/>
        <v>44135</v>
      </c>
      <c r="C12279" s="3">
        <f t="shared" si="383"/>
        <v>1</v>
      </c>
      <c r="D12279" t="s">
        <v>58</v>
      </c>
      <c r="E12279">
        <v>54</v>
      </c>
      <c r="F12279">
        <v>18128</v>
      </c>
      <c r="G12279">
        <v>382</v>
      </c>
    </row>
    <row r="12280" spans="1:7">
      <c r="A12280" s="2">
        <v>44115</v>
      </c>
      <c r="B12280" s="2">
        <f t="shared" si="382"/>
        <v>44135</v>
      </c>
      <c r="C12280" s="3">
        <f t="shared" si="383"/>
        <v>1</v>
      </c>
      <c r="D12280" t="s">
        <v>10</v>
      </c>
      <c r="E12280">
        <v>55</v>
      </c>
      <c r="F12280">
        <v>158426</v>
      </c>
      <c r="G12280">
        <v>1477</v>
      </c>
    </row>
    <row r="12281" spans="1:7">
      <c r="A12281" s="2">
        <v>44115</v>
      </c>
      <c r="B12281" s="2">
        <f t="shared" si="382"/>
        <v>44135</v>
      </c>
      <c r="C12281" s="3">
        <f t="shared" si="383"/>
        <v>1</v>
      </c>
      <c r="D12281" t="s">
        <v>49</v>
      </c>
      <c r="E12281">
        <v>56</v>
      </c>
      <c r="F12281">
        <v>7611</v>
      </c>
      <c r="G12281">
        <v>54</v>
      </c>
    </row>
    <row r="12282" spans="1:7">
      <c r="A12282" s="2">
        <v>44116</v>
      </c>
      <c r="B12282" s="2">
        <f t="shared" si="382"/>
        <v>44135</v>
      </c>
      <c r="C12282" s="3">
        <f t="shared" si="383"/>
        <v>1</v>
      </c>
      <c r="D12282" t="s">
        <v>52</v>
      </c>
      <c r="E12282">
        <v>1</v>
      </c>
      <c r="F12282">
        <v>166076</v>
      </c>
      <c r="G12282">
        <v>2665</v>
      </c>
    </row>
    <row r="12283" spans="1:7">
      <c r="A12283" s="2">
        <v>44116</v>
      </c>
      <c r="B12283" s="2">
        <f t="shared" si="382"/>
        <v>44135</v>
      </c>
      <c r="C12283" s="3">
        <f t="shared" si="383"/>
        <v>1</v>
      </c>
      <c r="D12283" t="s">
        <v>50</v>
      </c>
      <c r="E12283">
        <v>2</v>
      </c>
      <c r="F12283">
        <v>10805</v>
      </c>
      <c r="G12283">
        <v>56</v>
      </c>
    </row>
    <row r="12284" spans="1:7">
      <c r="A12284" s="2">
        <v>44116</v>
      </c>
      <c r="B12284" s="2">
        <f t="shared" si="382"/>
        <v>44135</v>
      </c>
      <c r="C12284" s="3">
        <f t="shared" si="383"/>
        <v>1</v>
      </c>
      <c r="D12284" t="s">
        <v>8</v>
      </c>
      <c r="E12284">
        <v>4</v>
      </c>
      <c r="F12284">
        <v>226072</v>
      </c>
      <c r="G12284">
        <v>5759</v>
      </c>
    </row>
    <row r="12285" spans="1:7">
      <c r="A12285" s="2">
        <v>44116</v>
      </c>
      <c r="B12285" s="2">
        <f t="shared" si="382"/>
        <v>44135</v>
      </c>
      <c r="C12285" s="3">
        <f t="shared" si="383"/>
        <v>1</v>
      </c>
      <c r="D12285" t="s">
        <v>44</v>
      </c>
      <c r="E12285">
        <v>5</v>
      </c>
      <c r="F12285">
        <v>93487</v>
      </c>
      <c r="G12285">
        <v>1586</v>
      </c>
    </row>
    <row r="12286" spans="1:7">
      <c r="A12286" s="2">
        <v>44116</v>
      </c>
      <c r="B12286" s="2">
        <f t="shared" si="382"/>
        <v>44135</v>
      </c>
      <c r="C12286" s="3">
        <f t="shared" si="383"/>
        <v>1</v>
      </c>
      <c r="D12286" t="s">
        <v>7</v>
      </c>
      <c r="E12286">
        <v>6</v>
      </c>
      <c r="F12286">
        <v>859959</v>
      </c>
      <c r="G12286">
        <v>16594</v>
      </c>
    </row>
    <row r="12287" spans="1:7">
      <c r="A12287" s="2">
        <v>44116</v>
      </c>
      <c r="B12287" s="2">
        <f t="shared" si="382"/>
        <v>44135</v>
      </c>
      <c r="C12287" s="3">
        <f t="shared" si="383"/>
        <v>1</v>
      </c>
      <c r="D12287" t="s">
        <v>22</v>
      </c>
      <c r="E12287">
        <v>8</v>
      </c>
      <c r="F12287">
        <v>79499</v>
      </c>
      <c r="G12287">
        <v>2144</v>
      </c>
    </row>
    <row r="12288" spans="1:7">
      <c r="A12288" s="2">
        <v>44116</v>
      </c>
      <c r="B12288" s="2">
        <f t="shared" si="382"/>
        <v>44135</v>
      </c>
      <c r="C12288" s="3">
        <f t="shared" si="383"/>
        <v>1</v>
      </c>
      <c r="D12288" t="s">
        <v>38</v>
      </c>
      <c r="E12288">
        <v>9</v>
      </c>
      <c r="F12288">
        <v>61377</v>
      </c>
      <c r="G12288">
        <v>4532</v>
      </c>
    </row>
    <row r="12289" spans="1:7">
      <c r="A12289" s="2">
        <v>44116</v>
      </c>
      <c r="B12289" s="2">
        <f t="shared" si="382"/>
        <v>44135</v>
      </c>
      <c r="C12289" s="3">
        <f t="shared" si="383"/>
        <v>1</v>
      </c>
      <c r="D12289" t="s">
        <v>45</v>
      </c>
      <c r="E12289">
        <v>10</v>
      </c>
      <c r="F12289">
        <v>22289</v>
      </c>
      <c r="G12289">
        <v>656</v>
      </c>
    </row>
    <row r="12290" spans="1:7">
      <c r="A12290" s="2">
        <v>44116</v>
      </c>
      <c r="B12290" s="2">
        <f t="shared" si="382"/>
        <v>44135</v>
      </c>
      <c r="C12290" s="3">
        <f t="shared" si="383"/>
        <v>1</v>
      </c>
      <c r="D12290" t="s">
        <v>33</v>
      </c>
      <c r="E12290">
        <v>11</v>
      </c>
      <c r="F12290">
        <v>16022</v>
      </c>
      <c r="G12290">
        <v>637</v>
      </c>
    </row>
    <row r="12291" spans="1:7">
      <c r="A12291" s="2">
        <v>44116</v>
      </c>
      <c r="B12291" s="2">
        <f t="shared" si="382"/>
        <v>44135</v>
      </c>
      <c r="C12291" s="3">
        <f t="shared" si="383"/>
        <v>1</v>
      </c>
      <c r="D12291" t="s">
        <v>15</v>
      </c>
      <c r="E12291">
        <v>12</v>
      </c>
      <c r="F12291">
        <v>736016</v>
      </c>
      <c r="G12291">
        <v>15411</v>
      </c>
    </row>
    <row r="12292" spans="1:7">
      <c r="A12292" s="2">
        <v>44116</v>
      </c>
      <c r="B12292" s="2">
        <f t="shared" ref="B12292:B12355" si="384">EOMONTH(A12292,0)</f>
        <v>44135</v>
      </c>
      <c r="C12292" s="3">
        <f t="shared" ref="C12292:C12355" si="385">IF(A12292=B12292,0,1)</f>
        <v>1</v>
      </c>
      <c r="D12292" t="s">
        <v>18</v>
      </c>
      <c r="E12292">
        <v>13</v>
      </c>
      <c r="F12292">
        <v>339577</v>
      </c>
      <c r="G12292">
        <v>7259</v>
      </c>
    </row>
    <row r="12293" spans="1:7">
      <c r="A12293" s="2">
        <v>44116</v>
      </c>
      <c r="B12293" s="2">
        <f t="shared" si="384"/>
        <v>44135</v>
      </c>
      <c r="C12293" s="3">
        <f t="shared" si="385"/>
        <v>1</v>
      </c>
      <c r="D12293" t="s">
        <v>57</v>
      </c>
      <c r="E12293">
        <v>66</v>
      </c>
      <c r="F12293">
        <v>4139</v>
      </c>
      <c r="G12293">
        <v>61</v>
      </c>
    </row>
    <row r="12294" spans="1:7">
      <c r="A12294" s="2">
        <v>44116</v>
      </c>
      <c r="B12294" s="2">
        <f t="shared" si="384"/>
        <v>44135</v>
      </c>
      <c r="C12294" s="3">
        <f t="shared" si="385"/>
        <v>1</v>
      </c>
      <c r="D12294" t="s">
        <v>26</v>
      </c>
      <c r="E12294">
        <v>15</v>
      </c>
      <c r="F12294">
        <v>13675</v>
      </c>
      <c r="G12294">
        <v>168</v>
      </c>
    </row>
    <row r="12295" spans="1:7">
      <c r="A12295" s="2">
        <v>44116</v>
      </c>
      <c r="B12295" s="2">
        <f t="shared" si="384"/>
        <v>44135</v>
      </c>
      <c r="C12295" s="3">
        <f t="shared" si="385"/>
        <v>1</v>
      </c>
      <c r="D12295" t="s">
        <v>53</v>
      </c>
      <c r="E12295">
        <v>16</v>
      </c>
      <c r="F12295">
        <v>48663</v>
      </c>
      <c r="G12295">
        <v>511</v>
      </c>
    </row>
    <row r="12296" spans="1:7">
      <c r="A12296" s="2">
        <v>44116</v>
      </c>
      <c r="B12296" s="2">
        <f t="shared" si="384"/>
        <v>44135</v>
      </c>
      <c r="C12296" s="3">
        <f t="shared" si="385"/>
        <v>1</v>
      </c>
      <c r="D12296" t="s">
        <v>6</v>
      </c>
      <c r="E12296">
        <v>17</v>
      </c>
      <c r="F12296">
        <v>325755</v>
      </c>
      <c r="G12296">
        <v>9258</v>
      </c>
    </row>
    <row r="12297" spans="1:7">
      <c r="A12297" s="2">
        <v>44116</v>
      </c>
      <c r="B12297" s="2">
        <f t="shared" si="384"/>
        <v>44135</v>
      </c>
      <c r="C12297" s="3">
        <f t="shared" si="385"/>
        <v>1</v>
      </c>
      <c r="D12297" t="s">
        <v>27</v>
      </c>
      <c r="E12297">
        <v>18</v>
      </c>
      <c r="F12297">
        <v>138933</v>
      </c>
      <c r="G12297">
        <v>3795</v>
      </c>
    </row>
    <row r="12298" spans="1:7">
      <c r="A12298" s="2">
        <v>44116</v>
      </c>
      <c r="B12298" s="2">
        <f t="shared" si="384"/>
        <v>44135</v>
      </c>
      <c r="C12298" s="3">
        <f t="shared" si="385"/>
        <v>1</v>
      </c>
      <c r="D12298" t="s">
        <v>39</v>
      </c>
      <c r="E12298">
        <v>19</v>
      </c>
      <c r="F12298">
        <v>100451</v>
      </c>
      <c r="G12298">
        <v>1481</v>
      </c>
    </row>
    <row r="12299" spans="1:7">
      <c r="A12299" s="2">
        <v>44116</v>
      </c>
      <c r="B12299" s="2">
        <f t="shared" si="384"/>
        <v>44135</v>
      </c>
      <c r="C12299" s="3">
        <f t="shared" si="385"/>
        <v>1</v>
      </c>
      <c r="D12299" t="s">
        <v>34</v>
      </c>
      <c r="E12299">
        <v>20</v>
      </c>
      <c r="F12299">
        <v>69158</v>
      </c>
      <c r="G12299">
        <v>774</v>
      </c>
    </row>
    <row r="12300" spans="1:7">
      <c r="A12300" s="2">
        <v>44116</v>
      </c>
      <c r="B12300" s="2">
        <f t="shared" si="384"/>
        <v>44135</v>
      </c>
      <c r="C12300" s="3">
        <f t="shared" si="385"/>
        <v>1</v>
      </c>
      <c r="D12300" t="s">
        <v>28</v>
      </c>
      <c r="E12300">
        <v>21</v>
      </c>
      <c r="F12300">
        <v>83074</v>
      </c>
      <c r="G12300">
        <v>1300</v>
      </c>
    </row>
    <row r="12301" spans="1:7">
      <c r="A12301" s="2">
        <v>44116</v>
      </c>
      <c r="B12301" s="2">
        <f t="shared" si="384"/>
        <v>44135</v>
      </c>
      <c r="C12301" s="3">
        <f t="shared" si="385"/>
        <v>1</v>
      </c>
      <c r="D12301" t="s">
        <v>40</v>
      </c>
      <c r="E12301">
        <v>22</v>
      </c>
      <c r="F12301">
        <v>174647</v>
      </c>
      <c r="G12301">
        <v>5669</v>
      </c>
    </row>
    <row r="12302" spans="1:7">
      <c r="A12302" s="2">
        <v>44116</v>
      </c>
      <c r="B12302" s="2">
        <f t="shared" si="384"/>
        <v>44135</v>
      </c>
      <c r="C12302" s="3">
        <f t="shared" si="385"/>
        <v>1</v>
      </c>
      <c r="D12302" t="s">
        <v>51</v>
      </c>
      <c r="E12302">
        <v>23</v>
      </c>
      <c r="F12302">
        <v>5752</v>
      </c>
      <c r="G12302">
        <v>143</v>
      </c>
    </row>
    <row r="12303" spans="1:7">
      <c r="A12303" s="2">
        <v>44116</v>
      </c>
      <c r="B12303" s="2">
        <f t="shared" si="384"/>
        <v>44135</v>
      </c>
      <c r="C12303" s="3">
        <f t="shared" si="385"/>
        <v>1</v>
      </c>
      <c r="D12303" t="s">
        <v>23</v>
      </c>
      <c r="E12303">
        <v>24</v>
      </c>
      <c r="F12303">
        <v>132357</v>
      </c>
      <c r="G12303">
        <v>4003</v>
      </c>
    </row>
    <row r="12304" spans="1:7">
      <c r="A12304" s="2">
        <v>44116</v>
      </c>
      <c r="B12304" s="2">
        <f t="shared" si="384"/>
        <v>44135</v>
      </c>
      <c r="C12304" s="3">
        <f t="shared" si="385"/>
        <v>1</v>
      </c>
      <c r="D12304" t="s">
        <v>9</v>
      </c>
      <c r="E12304">
        <v>25</v>
      </c>
      <c r="F12304">
        <v>139663</v>
      </c>
      <c r="G12304">
        <v>9617</v>
      </c>
    </row>
    <row r="12305" spans="1:7">
      <c r="A12305" s="2">
        <v>44116</v>
      </c>
      <c r="B12305" s="2">
        <f t="shared" si="384"/>
        <v>44135</v>
      </c>
      <c r="C12305" s="3">
        <f t="shared" si="385"/>
        <v>1</v>
      </c>
      <c r="D12305" t="s">
        <v>42</v>
      </c>
      <c r="E12305">
        <v>26</v>
      </c>
      <c r="F12305">
        <v>151284</v>
      </c>
      <c r="G12305">
        <v>7227</v>
      </c>
    </row>
    <row r="12306" spans="1:7">
      <c r="A12306" s="2">
        <v>44116</v>
      </c>
      <c r="B12306" s="2">
        <f t="shared" si="384"/>
        <v>44135</v>
      </c>
      <c r="C12306" s="3">
        <f t="shared" si="385"/>
        <v>1</v>
      </c>
      <c r="D12306" t="s">
        <v>29</v>
      </c>
      <c r="E12306">
        <v>27</v>
      </c>
      <c r="F12306">
        <v>113492</v>
      </c>
      <c r="G12306">
        <v>2197</v>
      </c>
    </row>
    <row r="12307" spans="1:7">
      <c r="A12307" s="2">
        <v>44116</v>
      </c>
      <c r="B12307" s="2">
        <f t="shared" si="384"/>
        <v>44135</v>
      </c>
      <c r="C12307" s="3">
        <f t="shared" si="385"/>
        <v>1</v>
      </c>
      <c r="D12307" t="s">
        <v>46</v>
      </c>
      <c r="E12307">
        <v>28</v>
      </c>
      <c r="F12307">
        <v>105228</v>
      </c>
      <c r="G12307">
        <v>3101</v>
      </c>
    </row>
    <row r="12308" spans="1:7">
      <c r="A12308" s="2">
        <v>44116</v>
      </c>
      <c r="B12308" s="2">
        <f t="shared" si="384"/>
        <v>44135</v>
      </c>
      <c r="C12308" s="3">
        <f t="shared" si="385"/>
        <v>1</v>
      </c>
      <c r="D12308" t="s">
        <v>35</v>
      </c>
      <c r="E12308">
        <v>29</v>
      </c>
      <c r="F12308">
        <v>149460</v>
      </c>
      <c r="G12308">
        <v>2484</v>
      </c>
    </row>
    <row r="12309" spans="1:7">
      <c r="A12309" s="2">
        <v>44116</v>
      </c>
      <c r="B12309" s="2">
        <f t="shared" si="384"/>
        <v>44135</v>
      </c>
      <c r="C12309" s="3">
        <f t="shared" si="385"/>
        <v>1</v>
      </c>
      <c r="D12309" t="s">
        <v>54</v>
      </c>
      <c r="E12309">
        <v>30</v>
      </c>
      <c r="F12309">
        <v>19205</v>
      </c>
      <c r="G12309">
        <v>212</v>
      </c>
    </row>
    <row r="12310" spans="1:7">
      <c r="A12310" s="2">
        <v>44116</v>
      </c>
      <c r="B12310" s="2">
        <f t="shared" si="384"/>
        <v>44135</v>
      </c>
      <c r="C12310" s="3">
        <f t="shared" si="385"/>
        <v>1</v>
      </c>
      <c r="D12310" t="s">
        <v>12</v>
      </c>
      <c r="E12310">
        <v>31</v>
      </c>
      <c r="F12310">
        <v>52839</v>
      </c>
      <c r="G12310">
        <v>529</v>
      </c>
    </row>
    <row r="12311" spans="1:7">
      <c r="A12311" s="2">
        <v>44116</v>
      </c>
      <c r="B12311" s="2">
        <f t="shared" si="384"/>
        <v>44135</v>
      </c>
      <c r="C12311" s="3">
        <f t="shared" si="385"/>
        <v>1</v>
      </c>
      <c r="D12311" t="s">
        <v>24</v>
      </c>
      <c r="E12311">
        <v>32</v>
      </c>
      <c r="F12311">
        <v>86433</v>
      </c>
      <c r="G12311">
        <v>1670</v>
      </c>
    </row>
    <row r="12312" spans="1:7">
      <c r="A12312" s="2">
        <v>44116</v>
      </c>
      <c r="B12312" s="2">
        <f t="shared" si="384"/>
        <v>44135</v>
      </c>
      <c r="C12312" s="3">
        <f t="shared" si="385"/>
        <v>1</v>
      </c>
      <c r="D12312" t="s">
        <v>19</v>
      </c>
      <c r="E12312">
        <v>33</v>
      </c>
      <c r="F12312">
        <v>9208</v>
      </c>
      <c r="G12312">
        <v>456</v>
      </c>
    </row>
    <row r="12313" spans="1:7">
      <c r="A12313" s="2">
        <v>44116</v>
      </c>
      <c r="B12313" s="2">
        <f t="shared" si="384"/>
        <v>44135</v>
      </c>
      <c r="C12313" s="3">
        <f t="shared" si="385"/>
        <v>1</v>
      </c>
      <c r="D12313" t="s">
        <v>21</v>
      </c>
      <c r="E12313">
        <v>34</v>
      </c>
      <c r="F12313">
        <v>215885</v>
      </c>
      <c r="G12313">
        <v>16175</v>
      </c>
    </row>
    <row r="12314" spans="1:7">
      <c r="A12314" s="2">
        <v>44116</v>
      </c>
      <c r="B12314" s="2">
        <f t="shared" si="384"/>
        <v>44135</v>
      </c>
      <c r="C12314" s="3">
        <f t="shared" si="385"/>
        <v>1</v>
      </c>
      <c r="D12314" t="s">
        <v>47</v>
      </c>
      <c r="E12314">
        <v>35</v>
      </c>
      <c r="F12314">
        <v>33362</v>
      </c>
      <c r="G12314">
        <v>915</v>
      </c>
    </row>
    <row r="12315" spans="1:7">
      <c r="A12315" s="2">
        <v>44116</v>
      </c>
      <c r="B12315" s="2">
        <f t="shared" si="384"/>
        <v>44135</v>
      </c>
      <c r="C12315" s="3">
        <f t="shared" si="385"/>
        <v>1</v>
      </c>
      <c r="D12315" t="s">
        <v>16</v>
      </c>
      <c r="E12315">
        <v>36</v>
      </c>
      <c r="F12315">
        <v>480045</v>
      </c>
      <c r="G12315">
        <v>32896</v>
      </c>
    </row>
    <row r="12316" spans="1:7">
      <c r="A12316" s="2">
        <v>44116</v>
      </c>
      <c r="B12316" s="2">
        <f t="shared" si="384"/>
        <v>44135</v>
      </c>
      <c r="C12316" s="3">
        <f t="shared" si="385"/>
        <v>1</v>
      </c>
      <c r="D12316" t="s">
        <v>20</v>
      </c>
      <c r="E12316">
        <v>37</v>
      </c>
      <c r="F12316">
        <v>233059</v>
      </c>
      <c r="G12316">
        <v>3799</v>
      </c>
    </row>
    <row r="12317" spans="1:7">
      <c r="A12317" s="2">
        <v>44116</v>
      </c>
      <c r="B12317" s="2">
        <f t="shared" si="384"/>
        <v>44135</v>
      </c>
      <c r="C12317" s="3">
        <f t="shared" si="385"/>
        <v>1</v>
      </c>
      <c r="D12317" t="s">
        <v>48</v>
      </c>
      <c r="E12317">
        <v>38</v>
      </c>
      <c r="F12317">
        <v>27742</v>
      </c>
      <c r="G12317">
        <v>350</v>
      </c>
    </row>
    <row r="12318" spans="1:7">
      <c r="A12318" s="2">
        <v>44116</v>
      </c>
      <c r="B12318" s="2">
        <f t="shared" si="384"/>
        <v>44135</v>
      </c>
      <c r="C12318" s="3">
        <f t="shared" si="385"/>
        <v>1</v>
      </c>
      <c r="D12318" t="s">
        <v>59</v>
      </c>
      <c r="E12318">
        <v>69</v>
      </c>
      <c r="F12318">
        <v>77</v>
      </c>
      <c r="G12318">
        <v>2</v>
      </c>
    </row>
    <row r="12319" spans="1:7">
      <c r="A12319" s="2">
        <v>44116</v>
      </c>
      <c r="B12319" s="2">
        <f t="shared" si="384"/>
        <v>44135</v>
      </c>
      <c r="C12319" s="3">
        <f t="shared" si="385"/>
        <v>1</v>
      </c>
      <c r="D12319" t="s">
        <v>41</v>
      </c>
      <c r="E12319">
        <v>39</v>
      </c>
      <c r="F12319">
        <v>170179</v>
      </c>
      <c r="G12319">
        <v>5005</v>
      </c>
    </row>
    <row r="12320" spans="1:7">
      <c r="A12320" s="2">
        <v>44116</v>
      </c>
      <c r="B12320" s="2">
        <f t="shared" si="384"/>
        <v>44135</v>
      </c>
      <c r="C12320" s="3">
        <f t="shared" si="385"/>
        <v>1</v>
      </c>
      <c r="D12320" t="s">
        <v>30</v>
      </c>
      <c r="E12320">
        <v>40</v>
      </c>
      <c r="F12320">
        <v>100184</v>
      </c>
      <c r="G12320">
        <v>1104</v>
      </c>
    </row>
    <row r="12321" spans="1:7">
      <c r="A12321" s="2">
        <v>44116</v>
      </c>
      <c r="B12321" s="2">
        <f t="shared" si="384"/>
        <v>44135</v>
      </c>
      <c r="C12321" s="3">
        <f t="shared" si="385"/>
        <v>1</v>
      </c>
      <c r="D12321" t="s">
        <v>14</v>
      </c>
      <c r="E12321">
        <v>41</v>
      </c>
      <c r="F12321">
        <v>37472</v>
      </c>
      <c r="G12321">
        <v>600</v>
      </c>
    </row>
    <row r="12322" spans="1:7">
      <c r="A12322" s="2">
        <v>44116</v>
      </c>
      <c r="B12322" s="2">
        <f t="shared" si="384"/>
        <v>44135</v>
      </c>
      <c r="C12322" s="3">
        <f t="shared" si="385"/>
        <v>1</v>
      </c>
      <c r="D12322" t="s">
        <v>31</v>
      </c>
      <c r="E12322">
        <v>42</v>
      </c>
      <c r="F12322">
        <v>177844</v>
      </c>
      <c r="G12322">
        <v>8444</v>
      </c>
    </row>
    <row r="12323" spans="1:7">
      <c r="A12323" s="2">
        <v>44116</v>
      </c>
      <c r="B12323" s="2">
        <f t="shared" si="384"/>
        <v>44135</v>
      </c>
      <c r="C12323" s="3">
        <f t="shared" si="385"/>
        <v>1</v>
      </c>
      <c r="D12323" t="s">
        <v>55</v>
      </c>
      <c r="E12323">
        <v>72</v>
      </c>
      <c r="F12323">
        <v>54234</v>
      </c>
      <c r="G12323">
        <v>735</v>
      </c>
    </row>
    <row r="12324" spans="1:7">
      <c r="A12324" s="2">
        <v>44116</v>
      </c>
      <c r="B12324" s="2">
        <f t="shared" si="384"/>
        <v>44135</v>
      </c>
      <c r="C12324" s="3">
        <f t="shared" si="385"/>
        <v>1</v>
      </c>
      <c r="D12324" t="s">
        <v>17</v>
      </c>
      <c r="E12324">
        <v>44</v>
      </c>
      <c r="F12324">
        <v>26294</v>
      </c>
      <c r="G12324">
        <v>1130</v>
      </c>
    </row>
    <row r="12325" spans="1:7">
      <c r="A12325" s="2">
        <v>44116</v>
      </c>
      <c r="B12325" s="2">
        <f t="shared" si="384"/>
        <v>44135</v>
      </c>
      <c r="C12325" s="3">
        <f t="shared" si="385"/>
        <v>1</v>
      </c>
      <c r="D12325" t="s">
        <v>32</v>
      </c>
      <c r="E12325">
        <v>45</v>
      </c>
      <c r="F12325">
        <v>158055</v>
      </c>
      <c r="G12325">
        <v>3559</v>
      </c>
    </row>
    <row r="12326" spans="1:7">
      <c r="A12326" s="2">
        <v>44116</v>
      </c>
      <c r="B12326" s="2">
        <f t="shared" si="384"/>
        <v>44135</v>
      </c>
      <c r="C12326" s="3">
        <f t="shared" si="385"/>
        <v>1</v>
      </c>
      <c r="D12326" t="s">
        <v>43</v>
      </c>
      <c r="E12326">
        <v>46</v>
      </c>
      <c r="F12326">
        <v>28925</v>
      </c>
      <c r="G12326">
        <v>288</v>
      </c>
    </row>
    <row r="12327" spans="1:7">
      <c r="A12327" s="2">
        <v>44116</v>
      </c>
      <c r="B12327" s="2">
        <f t="shared" si="384"/>
        <v>44135</v>
      </c>
      <c r="C12327" s="3">
        <f t="shared" si="385"/>
        <v>1</v>
      </c>
      <c r="D12327" t="s">
        <v>25</v>
      </c>
      <c r="E12327">
        <v>47</v>
      </c>
      <c r="F12327">
        <v>214245</v>
      </c>
      <c r="G12327">
        <v>2745</v>
      </c>
    </row>
    <row r="12328" spans="1:7">
      <c r="A12328" s="2">
        <v>44116</v>
      </c>
      <c r="B12328" s="2">
        <f t="shared" si="384"/>
        <v>44135</v>
      </c>
      <c r="C12328" s="3">
        <f t="shared" si="385"/>
        <v>1</v>
      </c>
      <c r="D12328" t="s">
        <v>11</v>
      </c>
      <c r="E12328">
        <v>48</v>
      </c>
      <c r="F12328">
        <v>836807</v>
      </c>
      <c r="G12328">
        <v>17073</v>
      </c>
    </row>
    <row r="12329" spans="1:7">
      <c r="A12329" s="2">
        <v>44116</v>
      </c>
      <c r="B12329" s="2">
        <f t="shared" si="384"/>
        <v>44135</v>
      </c>
      <c r="C12329" s="3">
        <f t="shared" si="385"/>
        <v>1</v>
      </c>
      <c r="D12329" t="s">
        <v>13</v>
      </c>
      <c r="E12329">
        <v>49</v>
      </c>
      <c r="F12329">
        <v>86879</v>
      </c>
      <c r="G12329">
        <v>524</v>
      </c>
    </row>
    <row r="12330" spans="1:7">
      <c r="A12330" s="2">
        <v>44116</v>
      </c>
      <c r="B12330" s="2">
        <f t="shared" si="384"/>
        <v>44135</v>
      </c>
      <c r="C12330" s="3">
        <f t="shared" si="385"/>
        <v>1</v>
      </c>
      <c r="D12330" t="s">
        <v>36</v>
      </c>
      <c r="E12330">
        <v>50</v>
      </c>
      <c r="F12330">
        <v>1876</v>
      </c>
      <c r="G12330">
        <v>58</v>
      </c>
    </row>
    <row r="12331" spans="1:7">
      <c r="A12331" s="2">
        <v>44116</v>
      </c>
      <c r="B12331" s="2">
        <f t="shared" si="384"/>
        <v>44135</v>
      </c>
      <c r="C12331" s="3">
        <f t="shared" si="385"/>
        <v>1</v>
      </c>
      <c r="D12331" t="s">
        <v>56</v>
      </c>
      <c r="E12331">
        <v>78</v>
      </c>
      <c r="F12331">
        <v>1325</v>
      </c>
      <c r="G12331">
        <v>20</v>
      </c>
    </row>
    <row r="12332" spans="1:7">
      <c r="A12332" s="2">
        <v>44116</v>
      </c>
      <c r="B12332" s="2">
        <f t="shared" si="384"/>
        <v>44135</v>
      </c>
      <c r="C12332" s="3">
        <f t="shared" si="385"/>
        <v>1</v>
      </c>
      <c r="D12332" t="s">
        <v>37</v>
      </c>
      <c r="E12332">
        <v>51</v>
      </c>
      <c r="F12332">
        <v>159570</v>
      </c>
      <c r="G12332">
        <v>3361</v>
      </c>
    </row>
    <row r="12333" spans="1:7">
      <c r="A12333" s="2">
        <v>44116</v>
      </c>
      <c r="B12333" s="2">
        <f t="shared" si="384"/>
        <v>44135</v>
      </c>
      <c r="C12333" s="3">
        <f t="shared" si="385"/>
        <v>1</v>
      </c>
      <c r="D12333" t="s">
        <v>5</v>
      </c>
      <c r="E12333">
        <v>53</v>
      </c>
      <c r="F12333">
        <v>98265</v>
      </c>
      <c r="G12333">
        <v>2292</v>
      </c>
    </row>
    <row r="12334" spans="1:7">
      <c r="A12334" s="2">
        <v>44116</v>
      </c>
      <c r="B12334" s="2">
        <f t="shared" si="384"/>
        <v>44135</v>
      </c>
      <c r="C12334" s="3">
        <f t="shared" si="385"/>
        <v>1</v>
      </c>
      <c r="D12334" t="s">
        <v>58</v>
      </c>
      <c r="E12334">
        <v>54</v>
      </c>
      <c r="F12334">
        <v>18281</v>
      </c>
      <c r="G12334">
        <v>385</v>
      </c>
    </row>
    <row r="12335" spans="1:7">
      <c r="A12335" s="2">
        <v>44116</v>
      </c>
      <c r="B12335" s="2">
        <f t="shared" si="384"/>
        <v>44135</v>
      </c>
      <c r="C12335" s="3">
        <f t="shared" si="385"/>
        <v>1</v>
      </c>
      <c r="D12335" t="s">
        <v>10</v>
      </c>
      <c r="E12335">
        <v>55</v>
      </c>
      <c r="F12335">
        <v>160655</v>
      </c>
      <c r="G12335">
        <v>1488</v>
      </c>
    </row>
    <row r="12336" spans="1:7">
      <c r="A12336" s="2">
        <v>44116</v>
      </c>
      <c r="B12336" s="2">
        <f t="shared" si="384"/>
        <v>44135</v>
      </c>
      <c r="C12336" s="3">
        <f t="shared" si="385"/>
        <v>1</v>
      </c>
      <c r="D12336" t="s">
        <v>49</v>
      </c>
      <c r="E12336">
        <v>56</v>
      </c>
      <c r="F12336">
        <v>7802</v>
      </c>
      <c r="G12336">
        <v>54</v>
      </c>
    </row>
    <row r="12337" spans="1:7">
      <c r="A12337" s="2">
        <v>44117</v>
      </c>
      <c r="B12337" s="2">
        <f t="shared" si="384"/>
        <v>44135</v>
      </c>
      <c r="C12337" s="3">
        <f t="shared" si="385"/>
        <v>1</v>
      </c>
      <c r="D12337" t="s">
        <v>52</v>
      </c>
      <c r="E12337">
        <v>1</v>
      </c>
      <c r="F12337">
        <v>167193</v>
      </c>
      <c r="G12337">
        <v>2665</v>
      </c>
    </row>
    <row r="12338" spans="1:7">
      <c r="A12338" s="2">
        <v>44117</v>
      </c>
      <c r="B12338" s="2">
        <f t="shared" si="384"/>
        <v>44135</v>
      </c>
      <c r="C12338" s="3">
        <f t="shared" si="385"/>
        <v>1</v>
      </c>
      <c r="D12338" t="s">
        <v>50</v>
      </c>
      <c r="E12338">
        <v>2</v>
      </c>
      <c r="F12338">
        <v>10960</v>
      </c>
      <c r="G12338">
        <v>56</v>
      </c>
    </row>
    <row r="12339" spans="1:7">
      <c r="A12339" s="2">
        <v>44117</v>
      </c>
      <c r="B12339" s="2">
        <f t="shared" si="384"/>
        <v>44135</v>
      </c>
      <c r="C12339" s="3">
        <f t="shared" si="385"/>
        <v>1</v>
      </c>
      <c r="D12339" t="s">
        <v>8</v>
      </c>
      <c r="E12339">
        <v>4</v>
      </c>
      <c r="F12339">
        <v>226749</v>
      </c>
      <c r="G12339">
        <v>5767</v>
      </c>
    </row>
    <row r="12340" spans="1:7">
      <c r="A12340" s="2">
        <v>44117</v>
      </c>
      <c r="B12340" s="2">
        <f t="shared" si="384"/>
        <v>44135</v>
      </c>
      <c r="C12340" s="3">
        <f t="shared" si="385"/>
        <v>1</v>
      </c>
      <c r="D12340" t="s">
        <v>44</v>
      </c>
      <c r="E12340">
        <v>5</v>
      </c>
      <c r="F12340">
        <v>94167</v>
      </c>
      <c r="G12340">
        <v>1611</v>
      </c>
    </row>
    <row r="12341" spans="1:7">
      <c r="A12341" s="2">
        <v>44117</v>
      </c>
      <c r="B12341" s="2">
        <f t="shared" si="384"/>
        <v>44135</v>
      </c>
      <c r="C12341" s="3">
        <f t="shared" si="385"/>
        <v>1</v>
      </c>
      <c r="D12341" t="s">
        <v>7</v>
      </c>
      <c r="E12341">
        <v>6</v>
      </c>
      <c r="F12341">
        <v>863614</v>
      </c>
      <c r="G12341">
        <v>16650</v>
      </c>
    </row>
    <row r="12342" spans="1:7">
      <c r="A12342" s="2">
        <v>44117</v>
      </c>
      <c r="B12342" s="2">
        <f t="shared" si="384"/>
        <v>44135</v>
      </c>
      <c r="C12342" s="3">
        <f t="shared" si="385"/>
        <v>1</v>
      </c>
      <c r="D12342" t="s">
        <v>22</v>
      </c>
      <c r="E12342">
        <v>8</v>
      </c>
      <c r="F12342">
        <v>80414</v>
      </c>
      <c r="G12342">
        <v>2181</v>
      </c>
    </row>
    <row r="12343" spans="1:7">
      <c r="A12343" s="2">
        <v>44117</v>
      </c>
      <c r="B12343" s="2">
        <f t="shared" si="384"/>
        <v>44135</v>
      </c>
      <c r="C12343" s="3">
        <f t="shared" si="385"/>
        <v>1</v>
      </c>
      <c r="D12343" t="s">
        <v>38</v>
      </c>
      <c r="E12343">
        <v>9</v>
      </c>
      <c r="F12343">
        <v>61697</v>
      </c>
      <c r="G12343">
        <v>4533</v>
      </c>
    </row>
    <row r="12344" spans="1:7">
      <c r="A12344" s="2">
        <v>44117</v>
      </c>
      <c r="B12344" s="2">
        <f t="shared" si="384"/>
        <v>44135</v>
      </c>
      <c r="C12344" s="3">
        <f t="shared" si="385"/>
        <v>1</v>
      </c>
      <c r="D12344" t="s">
        <v>45</v>
      </c>
      <c r="E12344">
        <v>10</v>
      </c>
      <c r="F12344">
        <v>22394</v>
      </c>
      <c r="G12344">
        <v>659</v>
      </c>
    </row>
    <row r="12345" spans="1:7">
      <c r="A12345" s="2">
        <v>44117</v>
      </c>
      <c r="B12345" s="2">
        <f t="shared" si="384"/>
        <v>44135</v>
      </c>
      <c r="C12345" s="3">
        <f t="shared" si="385"/>
        <v>1</v>
      </c>
      <c r="D12345" t="s">
        <v>33</v>
      </c>
      <c r="E12345">
        <v>11</v>
      </c>
      <c r="F12345">
        <v>16068</v>
      </c>
      <c r="G12345">
        <v>637</v>
      </c>
    </row>
    <row r="12346" spans="1:7">
      <c r="A12346" s="2">
        <v>44117</v>
      </c>
      <c r="B12346" s="2">
        <f t="shared" si="384"/>
        <v>44135</v>
      </c>
      <c r="C12346" s="3">
        <f t="shared" si="385"/>
        <v>1</v>
      </c>
      <c r="D12346" t="s">
        <v>15</v>
      </c>
      <c r="E12346">
        <v>12</v>
      </c>
      <c r="F12346">
        <v>738741</v>
      </c>
      <c r="G12346">
        <v>15530</v>
      </c>
    </row>
    <row r="12347" spans="1:7">
      <c r="A12347" s="2">
        <v>44117</v>
      </c>
      <c r="B12347" s="2">
        <f t="shared" si="384"/>
        <v>44135</v>
      </c>
      <c r="C12347" s="3">
        <f t="shared" si="385"/>
        <v>1</v>
      </c>
      <c r="D12347" t="s">
        <v>18</v>
      </c>
      <c r="E12347">
        <v>13</v>
      </c>
      <c r="F12347">
        <v>340758</v>
      </c>
      <c r="G12347">
        <v>7282</v>
      </c>
    </row>
    <row r="12348" spans="1:7">
      <c r="A12348" s="2">
        <v>44117</v>
      </c>
      <c r="B12348" s="2">
        <f t="shared" si="384"/>
        <v>44135</v>
      </c>
      <c r="C12348" s="3">
        <f t="shared" si="385"/>
        <v>1</v>
      </c>
      <c r="D12348" t="s">
        <v>57</v>
      </c>
      <c r="E12348">
        <v>66</v>
      </c>
      <c r="F12348">
        <v>4235</v>
      </c>
      <c r="G12348">
        <v>62</v>
      </c>
    </row>
    <row r="12349" spans="1:7">
      <c r="A12349" s="2">
        <v>44117</v>
      </c>
      <c r="B12349" s="2">
        <f t="shared" si="384"/>
        <v>44135</v>
      </c>
      <c r="C12349" s="3">
        <f t="shared" si="385"/>
        <v>1</v>
      </c>
      <c r="D12349" t="s">
        <v>26</v>
      </c>
      <c r="E12349">
        <v>15</v>
      </c>
      <c r="F12349">
        <v>13736</v>
      </c>
      <c r="G12349">
        <v>172</v>
      </c>
    </row>
    <row r="12350" spans="1:7">
      <c r="A12350" s="2">
        <v>44117</v>
      </c>
      <c r="B12350" s="2">
        <f t="shared" si="384"/>
        <v>44135</v>
      </c>
      <c r="C12350" s="3">
        <f t="shared" si="385"/>
        <v>1</v>
      </c>
      <c r="D12350" t="s">
        <v>53</v>
      </c>
      <c r="E12350">
        <v>16</v>
      </c>
      <c r="F12350">
        <v>49987</v>
      </c>
      <c r="G12350">
        <v>514</v>
      </c>
    </row>
    <row r="12351" spans="1:7">
      <c r="A12351" s="2">
        <v>44117</v>
      </c>
      <c r="B12351" s="2">
        <f t="shared" si="384"/>
        <v>44135</v>
      </c>
      <c r="C12351" s="3">
        <f t="shared" si="385"/>
        <v>1</v>
      </c>
      <c r="D12351" t="s">
        <v>6</v>
      </c>
      <c r="E12351">
        <v>17</v>
      </c>
      <c r="F12351">
        <v>329160</v>
      </c>
      <c r="G12351">
        <v>9288</v>
      </c>
    </row>
    <row r="12352" spans="1:7">
      <c r="A12352" s="2">
        <v>44117</v>
      </c>
      <c r="B12352" s="2">
        <f t="shared" si="384"/>
        <v>44135</v>
      </c>
      <c r="C12352" s="3">
        <f t="shared" si="385"/>
        <v>1</v>
      </c>
      <c r="D12352" t="s">
        <v>27</v>
      </c>
      <c r="E12352">
        <v>18</v>
      </c>
      <c r="F12352">
        <v>140505</v>
      </c>
      <c r="G12352">
        <v>3822</v>
      </c>
    </row>
    <row r="12353" spans="1:7">
      <c r="A12353" s="2">
        <v>44117</v>
      </c>
      <c r="B12353" s="2">
        <f t="shared" si="384"/>
        <v>44135</v>
      </c>
      <c r="C12353" s="3">
        <f t="shared" si="385"/>
        <v>1</v>
      </c>
      <c r="D12353" t="s">
        <v>39</v>
      </c>
      <c r="E12353">
        <v>19</v>
      </c>
      <c r="F12353">
        <v>101531</v>
      </c>
      <c r="G12353">
        <v>1491</v>
      </c>
    </row>
    <row r="12354" spans="1:7">
      <c r="A12354" s="2">
        <v>44117</v>
      </c>
      <c r="B12354" s="2">
        <f t="shared" si="384"/>
        <v>44135</v>
      </c>
      <c r="C12354" s="3">
        <f t="shared" si="385"/>
        <v>1</v>
      </c>
      <c r="D12354" t="s">
        <v>34</v>
      </c>
      <c r="E12354">
        <v>20</v>
      </c>
      <c r="F12354">
        <v>69392</v>
      </c>
      <c r="G12354">
        <v>786</v>
      </c>
    </row>
    <row r="12355" spans="1:7">
      <c r="A12355" s="2">
        <v>44117</v>
      </c>
      <c r="B12355" s="2">
        <f t="shared" si="384"/>
        <v>44135</v>
      </c>
      <c r="C12355" s="3">
        <f t="shared" si="385"/>
        <v>1</v>
      </c>
      <c r="D12355" t="s">
        <v>28</v>
      </c>
      <c r="E12355">
        <v>21</v>
      </c>
      <c r="F12355">
        <v>83967</v>
      </c>
      <c r="G12355">
        <v>1318</v>
      </c>
    </row>
    <row r="12356" spans="1:7">
      <c r="A12356" s="2">
        <v>44117</v>
      </c>
      <c r="B12356" s="2">
        <f t="shared" ref="B12356:B12419" si="386">EOMONTH(A12356,0)</f>
        <v>44135</v>
      </c>
      <c r="C12356" s="3">
        <f t="shared" ref="C12356:C12419" si="387">IF(A12356=B12356,0,1)</f>
        <v>1</v>
      </c>
      <c r="D12356" t="s">
        <v>40</v>
      </c>
      <c r="E12356">
        <v>22</v>
      </c>
      <c r="F12356">
        <v>175329</v>
      </c>
      <c r="G12356">
        <v>5679</v>
      </c>
    </row>
    <row r="12357" spans="1:7">
      <c r="A12357" s="2">
        <v>44117</v>
      </c>
      <c r="B12357" s="2">
        <f t="shared" si="386"/>
        <v>44135</v>
      </c>
      <c r="C12357" s="3">
        <f t="shared" si="387"/>
        <v>1</v>
      </c>
      <c r="D12357" t="s">
        <v>51</v>
      </c>
      <c r="E12357">
        <v>23</v>
      </c>
      <c r="F12357">
        <v>5780</v>
      </c>
      <c r="G12357">
        <v>143</v>
      </c>
    </row>
    <row r="12358" spans="1:7">
      <c r="A12358" s="2">
        <v>44117</v>
      </c>
      <c r="B12358" s="2">
        <f t="shared" si="386"/>
        <v>44135</v>
      </c>
      <c r="C12358" s="3">
        <f t="shared" si="387"/>
        <v>1</v>
      </c>
      <c r="D12358" t="s">
        <v>23</v>
      </c>
      <c r="E12358">
        <v>24</v>
      </c>
      <c r="F12358">
        <v>132839</v>
      </c>
      <c r="G12358">
        <v>4012</v>
      </c>
    </row>
    <row r="12359" spans="1:7">
      <c r="A12359" s="2">
        <v>44117</v>
      </c>
      <c r="B12359" s="2">
        <f t="shared" si="386"/>
        <v>44135</v>
      </c>
      <c r="C12359" s="3">
        <f t="shared" si="387"/>
        <v>1</v>
      </c>
      <c r="D12359" t="s">
        <v>9</v>
      </c>
      <c r="E12359">
        <v>25</v>
      </c>
      <c r="F12359">
        <v>140412</v>
      </c>
      <c r="G12359">
        <v>9630</v>
      </c>
    </row>
    <row r="12360" spans="1:7">
      <c r="A12360" s="2">
        <v>44117</v>
      </c>
      <c r="B12360" s="2">
        <f t="shared" si="386"/>
        <v>44135</v>
      </c>
      <c r="C12360" s="3">
        <f t="shared" si="387"/>
        <v>1</v>
      </c>
      <c r="D12360" t="s">
        <v>42</v>
      </c>
      <c r="E12360">
        <v>26</v>
      </c>
      <c r="F12360">
        <v>152842</v>
      </c>
      <c r="G12360">
        <v>7257</v>
      </c>
    </row>
    <row r="12361" spans="1:7">
      <c r="A12361" s="2">
        <v>44117</v>
      </c>
      <c r="B12361" s="2">
        <f t="shared" si="386"/>
        <v>44135</v>
      </c>
      <c r="C12361" s="3">
        <f t="shared" si="387"/>
        <v>1</v>
      </c>
      <c r="D12361" t="s">
        <v>29</v>
      </c>
      <c r="E12361">
        <v>27</v>
      </c>
      <c r="F12361">
        <v>114627</v>
      </c>
      <c r="G12361">
        <v>2204</v>
      </c>
    </row>
    <row r="12362" spans="1:7">
      <c r="A12362" s="2">
        <v>44117</v>
      </c>
      <c r="B12362" s="2">
        <f t="shared" si="386"/>
        <v>44135</v>
      </c>
      <c r="C12362" s="3">
        <f t="shared" si="387"/>
        <v>1</v>
      </c>
      <c r="D12362" t="s">
        <v>46</v>
      </c>
      <c r="E12362">
        <v>28</v>
      </c>
      <c r="F12362">
        <v>105941</v>
      </c>
      <c r="G12362">
        <v>3115</v>
      </c>
    </row>
    <row r="12363" spans="1:7">
      <c r="A12363" s="2">
        <v>44117</v>
      </c>
      <c r="B12363" s="2">
        <f t="shared" si="386"/>
        <v>44135</v>
      </c>
      <c r="C12363" s="3">
        <f t="shared" si="387"/>
        <v>1</v>
      </c>
      <c r="D12363" t="s">
        <v>35</v>
      </c>
      <c r="E12363">
        <v>29</v>
      </c>
      <c r="F12363">
        <v>150496</v>
      </c>
      <c r="G12363">
        <v>2495</v>
      </c>
    </row>
    <row r="12364" spans="1:7">
      <c r="A12364" s="2">
        <v>44117</v>
      </c>
      <c r="B12364" s="2">
        <f t="shared" si="386"/>
        <v>44135</v>
      </c>
      <c r="C12364" s="3">
        <f t="shared" si="387"/>
        <v>1</v>
      </c>
      <c r="D12364" t="s">
        <v>54</v>
      </c>
      <c r="E12364">
        <v>30</v>
      </c>
      <c r="F12364">
        <v>19682</v>
      </c>
      <c r="G12364">
        <v>217</v>
      </c>
    </row>
    <row r="12365" spans="1:7">
      <c r="A12365" s="2">
        <v>44117</v>
      </c>
      <c r="B12365" s="2">
        <f t="shared" si="386"/>
        <v>44135</v>
      </c>
      <c r="C12365" s="3">
        <f t="shared" si="387"/>
        <v>1</v>
      </c>
      <c r="D12365" t="s">
        <v>12</v>
      </c>
      <c r="E12365">
        <v>31</v>
      </c>
      <c r="F12365">
        <v>53543</v>
      </c>
      <c r="G12365">
        <v>533</v>
      </c>
    </row>
    <row r="12366" spans="1:7">
      <c r="A12366" s="2">
        <v>44117</v>
      </c>
      <c r="B12366" s="2">
        <f t="shared" si="386"/>
        <v>44135</v>
      </c>
      <c r="C12366" s="3">
        <f t="shared" si="387"/>
        <v>1</v>
      </c>
      <c r="D12366" t="s">
        <v>24</v>
      </c>
      <c r="E12366">
        <v>32</v>
      </c>
      <c r="F12366">
        <v>86970</v>
      </c>
      <c r="G12366">
        <v>1677</v>
      </c>
    </row>
    <row r="12367" spans="1:7">
      <c r="A12367" s="2">
        <v>44117</v>
      </c>
      <c r="B12367" s="2">
        <f t="shared" si="386"/>
        <v>44135</v>
      </c>
      <c r="C12367" s="3">
        <f t="shared" si="387"/>
        <v>1</v>
      </c>
      <c r="D12367" t="s">
        <v>19</v>
      </c>
      <c r="E12367">
        <v>33</v>
      </c>
      <c r="F12367">
        <v>9279</v>
      </c>
      <c r="G12367">
        <v>456</v>
      </c>
    </row>
    <row r="12368" spans="1:7">
      <c r="A12368" s="2">
        <v>44117</v>
      </c>
      <c r="B12368" s="2">
        <f t="shared" si="386"/>
        <v>44135</v>
      </c>
      <c r="C12368" s="3">
        <f t="shared" si="387"/>
        <v>1</v>
      </c>
      <c r="D12368" t="s">
        <v>21</v>
      </c>
      <c r="E12368">
        <v>34</v>
      </c>
      <c r="F12368">
        <v>216873</v>
      </c>
      <c r="G12368">
        <v>16182</v>
      </c>
    </row>
    <row r="12369" spans="1:7">
      <c r="A12369" s="2">
        <v>44117</v>
      </c>
      <c r="B12369" s="2">
        <f t="shared" si="386"/>
        <v>44135</v>
      </c>
      <c r="C12369" s="3">
        <f t="shared" si="387"/>
        <v>1</v>
      </c>
      <c r="D12369" t="s">
        <v>47</v>
      </c>
      <c r="E12369">
        <v>35</v>
      </c>
      <c r="F12369">
        <v>33713</v>
      </c>
      <c r="G12369">
        <v>918</v>
      </c>
    </row>
    <row r="12370" spans="1:7">
      <c r="A12370" s="2">
        <v>44117</v>
      </c>
      <c r="B12370" s="2">
        <f t="shared" si="386"/>
        <v>44135</v>
      </c>
      <c r="C12370" s="3">
        <f t="shared" si="387"/>
        <v>1</v>
      </c>
      <c r="D12370" t="s">
        <v>16</v>
      </c>
      <c r="E12370">
        <v>36</v>
      </c>
      <c r="F12370">
        <v>481436</v>
      </c>
      <c r="G12370">
        <v>32905</v>
      </c>
    </row>
    <row r="12371" spans="1:7">
      <c r="A12371" s="2">
        <v>44117</v>
      </c>
      <c r="B12371" s="2">
        <f t="shared" si="386"/>
        <v>44135</v>
      </c>
      <c r="C12371" s="3">
        <f t="shared" si="387"/>
        <v>1</v>
      </c>
      <c r="D12371" t="s">
        <v>20</v>
      </c>
      <c r="E12371">
        <v>37</v>
      </c>
      <c r="F12371">
        <v>234842</v>
      </c>
      <c r="G12371">
        <v>3849</v>
      </c>
    </row>
    <row r="12372" spans="1:7">
      <c r="A12372" s="2">
        <v>44117</v>
      </c>
      <c r="B12372" s="2">
        <f t="shared" si="386"/>
        <v>44135</v>
      </c>
      <c r="C12372" s="3">
        <f t="shared" si="387"/>
        <v>1</v>
      </c>
      <c r="D12372" t="s">
        <v>48</v>
      </c>
      <c r="E12372">
        <v>38</v>
      </c>
      <c r="F12372">
        <v>28250</v>
      </c>
      <c r="G12372">
        <v>362</v>
      </c>
    </row>
    <row r="12373" spans="1:7">
      <c r="A12373" s="2">
        <v>44117</v>
      </c>
      <c r="B12373" s="2">
        <f t="shared" si="386"/>
        <v>44135</v>
      </c>
      <c r="C12373" s="3">
        <f t="shared" si="387"/>
        <v>1</v>
      </c>
      <c r="D12373" t="s">
        <v>59</v>
      </c>
      <c r="E12373">
        <v>69</v>
      </c>
      <c r="F12373">
        <v>77</v>
      </c>
      <c r="G12373">
        <v>2</v>
      </c>
    </row>
    <row r="12374" spans="1:7">
      <c r="A12374" s="2">
        <v>44117</v>
      </c>
      <c r="B12374" s="2">
        <f t="shared" si="386"/>
        <v>44135</v>
      </c>
      <c r="C12374" s="3">
        <f t="shared" si="387"/>
        <v>1</v>
      </c>
      <c r="D12374" t="s">
        <v>41</v>
      </c>
      <c r="E12374">
        <v>39</v>
      </c>
      <c r="F12374">
        <v>171626</v>
      </c>
      <c r="G12374">
        <v>5017</v>
      </c>
    </row>
    <row r="12375" spans="1:7">
      <c r="A12375" s="2">
        <v>44117</v>
      </c>
      <c r="B12375" s="2">
        <f t="shared" si="386"/>
        <v>44135</v>
      </c>
      <c r="C12375" s="3">
        <f t="shared" si="387"/>
        <v>1</v>
      </c>
      <c r="D12375" t="s">
        <v>30</v>
      </c>
      <c r="E12375">
        <v>40</v>
      </c>
      <c r="F12375">
        <v>101493</v>
      </c>
      <c r="G12375">
        <v>1119</v>
      </c>
    </row>
    <row r="12376" spans="1:7">
      <c r="A12376" s="2">
        <v>44117</v>
      </c>
      <c r="B12376" s="2">
        <f t="shared" si="386"/>
        <v>44135</v>
      </c>
      <c r="C12376" s="3">
        <f t="shared" si="387"/>
        <v>1</v>
      </c>
      <c r="D12376" t="s">
        <v>14</v>
      </c>
      <c r="E12376">
        <v>41</v>
      </c>
      <c r="F12376">
        <v>37788</v>
      </c>
      <c r="G12376">
        <v>605</v>
      </c>
    </row>
    <row r="12377" spans="1:7">
      <c r="A12377" s="2">
        <v>44117</v>
      </c>
      <c r="B12377" s="2">
        <f t="shared" si="386"/>
        <v>44135</v>
      </c>
      <c r="C12377" s="3">
        <f t="shared" si="387"/>
        <v>1</v>
      </c>
      <c r="D12377" t="s">
        <v>31</v>
      </c>
      <c r="E12377">
        <v>42</v>
      </c>
      <c r="F12377">
        <v>179673</v>
      </c>
      <c r="G12377">
        <v>8458</v>
      </c>
    </row>
    <row r="12378" spans="1:7">
      <c r="A12378" s="2">
        <v>44117</v>
      </c>
      <c r="B12378" s="2">
        <f t="shared" si="386"/>
        <v>44135</v>
      </c>
      <c r="C12378" s="3">
        <f t="shared" si="387"/>
        <v>1</v>
      </c>
      <c r="D12378" t="s">
        <v>55</v>
      </c>
      <c r="E12378">
        <v>72</v>
      </c>
      <c r="F12378">
        <v>54540</v>
      </c>
      <c r="G12378">
        <v>738</v>
      </c>
    </row>
    <row r="12379" spans="1:7">
      <c r="A12379" s="2">
        <v>44117</v>
      </c>
      <c r="B12379" s="2">
        <f t="shared" si="386"/>
        <v>44135</v>
      </c>
      <c r="C12379" s="3">
        <f t="shared" si="387"/>
        <v>1</v>
      </c>
      <c r="D12379" t="s">
        <v>17</v>
      </c>
      <c r="E12379">
        <v>44</v>
      </c>
      <c r="F12379">
        <v>26960</v>
      </c>
      <c r="G12379">
        <v>1139</v>
      </c>
    </row>
    <row r="12380" spans="1:7">
      <c r="A12380" s="2">
        <v>44117</v>
      </c>
      <c r="B12380" s="2">
        <f t="shared" si="386"/>
        <v>44135</v>
      </c>
      <c r="C12380" s="3">
        <f t="shared" si="387"/>
        <v>1</v>
      </c>
      <c r="D12380" t="s">
        <v>32</v>
      </c>
      <c r="E12380">
        <v>45</v>
      </c>
      <c r="F12380">
        <v>158883</v>
      </c>
      <c r="G12380">
        <v>3576</v>
      </c>
    </row>
    <row r="12381" spans="1:7">
      <c r="A12381" s="2">
        <v>44117</v>
      </c>
      <c r="B12381" s="2">
        <f t="shared" si="386"/>
        <v>44135</v>
      </c>
      <c r="C12381" s="3">
        <f t="shared" si="387"/>
        <v>1</v>
      </c>
      <c r="D12381" t="s">
        <v>43</v>
      </c>
      <c r="E12381">
        <v>46</v>
      </c>
      <c r="F12381">
        <v>29339</v>
      </c>
      <c r="G12381">
        <v>288</v>
      </c>
    </row>
    <row r="12382" spans="1:7">
      <c r="A12382" s="2">
        <v>44117</v>
      </c>
      <c r="B12382" s="2">
        <f t="shared" si="386"/>
        <v>44135</v>
      </c>
      <c r="C12382" s="3">
        <f t="shared" si="387"/>
        <v>1</v>
      </c>
      <c r="D12382" t="s">
        <v>25</v>
      </c>
      <c r="E12382">
        <v>47</v>
      </c>
      <c r="F12382">
        <v>215423</v>
      </c>
      <c r="G12382">
        <v>2768</v>
      </c>
    </row>
    <row r="12383" spans="1:7">
      <c r="A12383" s="2">
        <v>44117</v>
      </c>
      <c r="B12383" s="2">
        <f t="shared" si="386"/>
        <v>44135</v>
      </c>
      <c r="C12383" s="3">
        <f t="shared" si="387"/>
        <v>1</v>
      </c>
      <c r="D12383" t="s">
        <v>11</v>
      </c>
      <c r="E12383">
        <v>48</v>
      </c>
      <c r="F12383">
        <v>842316</v>
      </c>
      <c r="G12383">
        <v>17165</v>
      </c>
    </row>
    <row r="12384" spans="1:7">
      <c r="A12384" s="2">
        <v>44117</v>
      </c>
      <c r="B12384" s="2">
        <f t="shared" si="386"/>
        <v>44135</v>
      </c>
      <c r="C12384" s="3">
        <f t="shared" si="387"/>
        <v>1</v>
      </c>
      <c r="D12384" t="s">
        <v>13</v>
      </c>
      <c r="E12384">
        <v>49</v>
      </c>
      <c r="F12384">
        <v>87825</v>
      </c>
      <c r="G12384">
        <v>524</v>
      </c>
    </row>
    <row r="12385" spans="1:7">
      <c r="A12385" s="2">
        <v>44117</v>
      </c>
      <c r="B12385" s="2">
        <f t="shared" si="386"/>
        <v>44135</v>
      </c>
      <c r="C12385" s="3">
        <f t="shared" si="387"/>
        <v>1</v>
      </c>
      <c r="D12385" t="s">
        <v>36</v>
      </c>
      <c r="E12385">
        <v>50</v>
      </c>
      <c r="F12385">
        <v>1886</v>
      </c>
      <c r="G12385">
        <v>58</v>
      </c>
    </row>
    <row r="12386" spans="1:7">
      <c r="A12386" s="2">
        <v>44117</v>
      </c>
      <c r="B12386" s="2">
        <f t="shared" si="386"/>
        <v>44135</v>
      </c>
      <c r="C12386" s="3">
        <f t="shared" si="387"/>
        <v>1</v>
      </c>
      <c r="D12386" t="s">
        <v>56</v>
      </c>
      <c r="E12386">
        <v>78</v>
      </c>
      <c r="F12386">
        <v>1328</v>
      </c>
      <c r="G12386">
        <v>20</v>
      </c>
    </row>
    <row r="12387" spans="1:7">
      <c r="A12387" s="2">
        <v>44117</v>
      </c>
      <c r="B12387" s="2">
        <f t="shared" si="386"/>
        <v>44135</v>
      </c>
      <c r="C12387" s="3">
        <f t="shared" si="387"/>
        <v>1</v>
      </c>
      <c r="D12387" t="s">
        <v>37</v>
      </c>
      <c r="E12387">
        <v>51</v>
      </c>
      <c r="F12387">
        <v>160805</v>
      </c>
      <c r="G12387">
        <v>3372</v>
      </c>
    </row>
    <row r="12388" spans="1:7">
      <c r="A12388" s="2">
        <v>44117</v>
      </c>
      <c r="B12388" s="2">
        <f t="shared" si="386"/>
        <v>44135</v>
      </c>
      <c r="C12388" s="3">
        <f t="shared" si="387"/>
        <v>1</v>
      </c>
      <c r="D12388" t="s">
        <v>5</v>
      </c>
      <c r="E12388">
        <v>53</v>
      </c>
      <c r="F12388">
        <v>99311</v>
      </c>
      <c r="G12388">
        <v>2311</v>
      </c>
    </row>
    <row r="12389" spans="1:7">
      <c r="A12389" s="2">
        <v>44117</v>
      </c>
      <c r="B12389" s="2">
        <f t="shared" si="386"/>
        <v>44135</v>
      </c>
      <c r="C12389" s="3">
        <f t="shared" si="387"/>
        <v>1</v>
      </c>
      <c r="D12389" t="s">
        <v>58</v>
      </c>
      <c r="E12389">
        <v>54</v>
      </c>
      <c r="F12389">
        <v>18555</v>
      </c>
      <c r="G12389">
        <v>387</v>
      </c>
    </row>
    <row r="12390" spans="1:7">
      <c r="A12390" s="2">
        <v>44117</v>
      </c>
      <c r="B12390" s="2">
        <f t="shared" si="386"/>
        <v>44135</v>
      </c>
      <c r="C12390" s="3">
        <f t="shared" si="387"/>
        <v>1</v>
      </c>
      <c r="D12390" t="s">
        <v>10</v>
      </c>
      <c r="E12390">
        <v>55</v>
      </c>
      <c r="F12390">
        <v>164137</v>
      </c>
      <c r="G12390">
        <v>1521</v>
      </c>
    </row>
    <row r="12391" spans="1:7">
      <c r="A12391" s="2">
        <v>44117</v>
      </c>
      <c r="B12391" s="2">
        <f t="shared" si="386"/>
        <v>44135</v>
      </c>
      <c r="C12391" s="3">
        <f t="shared" si="387"/>
        <v>1</v>
      </c>
      <c r="D12391" t="s">
        <v>49</v>
      </c>
      <c r="E12391">
        <v>56</v>
      </c>
      <c r="F12391">
        <v>7964</v>
      </c>
      <c r="G12391">
        <v>57</v>
      </c>
    </row>
    <row r="12392" spans="1:7">
      <c r="A12392" s="2">
        <v>44118</v>
      </c>
      <c r="B12392" s="2">
        <f t="shared" si="386"/>
        <v>44135</v>
      </c>
      <c r="C12392" s="3">
        <f t="shared" si="387"/>
        <v>1</v>
      </c>
      <c r="D12392" t="s">
        <v>52</v>
      </c>
      <c r="E12392">
        <v>1</v>
      </c>
      <c r="F12392">
        <v>167977</v>
      </c>
      <c r="G12392">
        <v>2706</v>
      </c>
    </row>
    <row r="12393" spans="1:7">
      <c r="A12393" s="2">
        <v>44118</v>
      </c>
      <c r="B12393" s="2">
        <f t="shared" si="386"/>
        <v>44135</v>
      </c>
      <c r="C12393" s="3">
        <f t="shared" si="387"/>
        <v>1</v>
      </c>
      <c r="D12393" t="s">
        <v>50</v>
      </c>
      <c r="E12393">
        <v>2</v>
      </c>
      <c r="F12393">
        <v>11103</v>
      </c>
      <c r="G12393">
        <v>60</v>
      </c>
    </row>
    <row r="12394" spans="1:7">
      <c r="A12394" s="2">
        <v>44118</v>
      </c>
      <c r="B12394" s="2">
        <f t="shared" si="386"/>
        <v>44135</v>
      </c>
      <c r="C12394" s="3">
        <f t="shared" si="387"/>
        <v>1</v>
      </c>
      <c r="D12394" t="s">
        <v>8</v>
      </c>
      <c r="E12394">
        <v>4</v>
      </c>
      <c r="F12394">
        <v>227660</v>
      </c>
      <c r="G12394">
        <v>5772</v>
      </c>
    </row>
    <row r="12395" spans="1:7">
      <c r="A12395" s="2">
        <v>44118</v>
      </c>
      <c r="B12395" s="2">
        <f t="shared" si="386"/>
        <v>44135</v>
      </c>
      <c r="C12395" s="3">
        <f t="shared" si="387"/>
        <v>1</v>
      </c>
      <c r="D12395" t="s">
        <v>44</v>
      </c>
      <c r="E12395">
        <v>5</v>
      </c>
      <c r="F12395">
        <v>95246</v>
      </c>
      <c r="G12395">
        <v>1634</v>
      </c>
    </row>
    <row r="12396" spans="1:7">
      <c r="A12396" s="2">
        <v>44118</v>
      </c>
      <c r="B12396" s="2">
        <f t="shared" si="386"/>
        <v>44135</v>
      </c>
      <c r="C12396" s="3">
        <f t="shared" si="387"/>
        <v>1</v>
      </c>
      <c r="D12396" t="s">
        <v>7</v>
      </c>
      <c r="E12396">
        <v>6</v>
      </c>
      <c r="F12396">
        <v>867094</v>
      </c>
      <c r="G12396">
        <v>16752</v>
      </c>
    </row>
    <row r="12397" spans="1:7">
      <c r="A12397" s="2">
        <v>44118</v>
      </c>
      <c r="B12397" s="2">
        <f t="shared" si="386"/>
        <v>44135</v>
      </c>
      <c r="C12397" s="3">
        <f t="shared" si="387"/>
        <v>1</v>
      </c>
      <c r="D12397" t="s">
        <v>22</v>
      </c>
      <c r="E12397">
        <v>8</v>
      </c>
      <c r="F12397">
        <v>81205</v>
      </c>
      <c r="G12397">
        <v>2186</v>
      </c>
    </row>
    <row r="12398" spans="1:7">
      <c r="A12398" s="2">
        <v>44118</v>
      </c>
      <c r="B12398" s="2">
        <f t="shared" si="386"/>
        <v>44135</v>
      </c>
      <c r="C12398" s="3">
        <f t="shared" si="387"/>
        <v>1</v>
      </c>
      <c r="D12398" t="s">
        <v>38</v>
      </c>
      <c r="E12398">
        <v>9</v>
      </c>
      <c r="F12398">
        <v>61861</v>
      </c>
      <c r="G12398">
        <v>4537</v>
      </c>
    </row>
    <row r="12399" spans="1:7">
      <c r="A12399" s="2">
        <v>44118</v>
      </c>
      <c r="B12399" s="2">
        <f t="shared" si="386"/>
        <v>44135</v>
      </c>
      <c r="C12399" s="3">
        <f t="shared" si="387"/>
        <v>1</v>
      </c>
      <c r="D12399" t="s">
        <v>45</v>
      </c>
      <c r="E12399">
        <v>10</v>
      </c>
      <c r="F12399">
        <v>22465</v>
      </c>
      <c r="G12399">
        <v>660</v>
      </c>
    </row>
    <row r="12400" spans="1:7">
      <c r="A12400" s="2">
        <v>44118</v>
      </c>
      <c r="B12400" s="2">
        <f t="shared" si="386"/>
        <v>44135</v>
      </c>
      <c r="C12400" s="3">
        <f t="shared" si="387"/>
        <v>1</v>
      </c>
      <c r="D12400" t="s">
        <v>33</v>
      </c>
      <c r="E12400">
        <v>11</v>
      </c>
      <c r="F12400">
        <v>16132</v>
      </c>
      <c r="G12400">
        <v>638</v>
      </c>
    </row>
    <row r="12401" spans="1:7">
      <c r="A12401" s="2">
        <v>44118</v>
      </c>
      <c r="B12401" s="2">
        <f t="shared" si="386"/>
        <v>44135</v>
      </c>
      <c r="C12401" s="3">
        <f t="shared" si="387"/>
        <v>1</v>
      </c>
      <c r="D12401" t="s">
        <v>15</v>
      </c>
      <c r="E12401">
        <v>12</v>
      </c>
      <c r="F12401">
        <v>741624</v>
      </c>
      <c r="G12401">
        <v>15594</v>
      </c>
    </row>
    <row r="12402" spans="1:7">
      <c r="A12402" s="2">
        <v>44118</v>
      </c>
      <c r="B12402" s="2">
        <f t="shared" si="386"/>
        <v>44135</v>
      </c>
      <c r="C12402" s="3">
        <f t="shared" si="387"/>
        <v>1</v>
      </c>
      <c r="D12402" t="s">
        <v>18</v>
      </c>
      <c r="E12402">
        <v>13</v>
      </c>
      <c r="F12402">
        <v>342302</v>
      </c>
      <c r="G12402">
        <v>7298</v>
      </c>
    </row>
    <row r="12403" spans="1:7">
      <c r="A12403" s="2">
        <v>44118</v>
      </c>
      <c r="B12403" s="2">
        <f t="shared" si="386"/>
        <v>44135</v>
      </c>
      <c r="C12403" s="3">
        <f t="shared" si="387"/>
        <v>1</v>
      </c>
      <c r="D12403" t="s">
        <v>57</v>
      </c>
      <c r="E12403">
        <v>66</v>
      </c>
      <c r="F12403">
        <v>4310</v>
      </c>
      <c r="G12403">
        <v>62</v>
      </c>
    </row>
    <row r="12404" spans="1:7">
      <c r="A12404" s="2">
        <v>44118</v>
      </c>
      <c r="B12404" s="2">
        <f t="shared" si="386"/>
        <v>44135</v>
      </c>
      <c r="C12404" s="3">
        <f t="shared" si="387"/>
        <v>1</v>
      </c>
      <c r="D12404" t="s">
        <v>26</v>
      </c>
      <c r="E12404">
        <v>15</v>
      </c>
      <c r="F12404">
        <v>13834</v>
      </c>
      <c r="G12404">
        <v>182</v>
      </c>
    </row>
    <row r="12405" spans="1:7">
      <c r="A12405" s="2">
        <v>44118</v>
      </c>
      <c r="B12405" s="2">
        <f t="shared" si="386"/>
        <v>44135</v>
      </c>
      <c r="C12405" s="3">
        <f t="shared" si="387"/>
        <v>1</v>
      </c>
      <c r="D12405" t="s">
        <v>53</v>
      </c>
      <c r="E12405">
        <v>16</v>
      </c>
      <c r="F12405">
        <v>50534</v>
      </c>
      <c r="G12405">
        <v>520</v>
      </c>
    </row>
    <row r="12406" spans="1:7">
      <c r="A12406" s="2">
        <v>44118</v>
      </c>
      <c r="B12406" s="2">
        <f t="shared" si="386"/>
        <v>44135</v>
      </c>
      <c r="C12406" s="3">
        <f t="shared" si="387"/>
        <v>1</v>
      </c>
      <c r="D12406" t="s">
        <v>6</v>
      </c>
      <c r="E12406">
        <v>17</v>
      </c>
      <c r="F12406">
        <v>332124</v>
      </c>
      <c r="G12406">
        <v>9335</v>
      </c>
    </row>
    <row r="12407" spans="1:7">
      <c r="A12407" s="2">
        <v>44118</v>
      </c>
      <c r="B12407" s="2">
        <f t="shared" si="386"/>
        <v>44135</v>
      </c>
      <c r="C12407" s="3">
        <f t="shared" si="387"/>
        <v>1</v>
      </c>
      <c r="D12407" t="s">
        <v>27</v>
      </c>
      <c r="E12407">
        <v>18</v>
      </c>
      <c r="F12407">
        <v>141670</v>
      </c>
      <c r="G12407">
        <v>3836</v>
      </c>
    </row>
    <row r="12408" spans="1:7">
      <c r="A12408" s="2">
        <v>44118</v>
      </c>
      <c r="B12408" s="2">
        <f t="shared" si="386"/>
        <v>44135</v>
      </c>
      <c r="C12408" s="3">
        <f t="shared" si="387"/>
        <v>1</v>
      </c>
      <c r="D12408" t="s">
        <v>39</v>
      </c>
      <c r="E12408">
        <v>19</v>
      </c>
      <c r="F12408">
        <v>102905</v>
      </c>
      <c r="G12408">
        <v>1505</v>
      </c>
    </row>
    <row r="12409" spans="1:7">
      <c r="A12409" s="2">
        <v>44118</v>
      </c>
      <c r="B12409" s="2">
        <f t="shared" si="386"/>
        <v>44135</v>
      </c>
      <c r="C12409" s="3">
        <f t="shared" si="387"/>
        <v>1</v>
      </c>
      <c r="D12409" t="s">
        <v>34</v>
      </c>
      <c r="E12409">
        <v>20</v>
      </c>
      <c r="F12409">
        <v>70665</v>
      </c>
      <c r="G12409">
        <v>838</v>
      </c>
    </row>
    <row r="12410" spans="1:7">
      <c r="A12410" s="2">
        <v>44118</v>
      </c>
      <c r="B12410" s="2">
        <f t="shared" si="386"/>
        <v>44135</v>
      </c>
      <c r="C12410" s="3">
        <f t="shared" si="387"/>
        <v>1</v>
      </c>
      <c r="D12410" t="s">
        <v>28</v>
      </c>
      <c r="E12410">
        <v>21</v>
      </c>
      <c r="F12410">
        <v>85278</v>
      </c>
      <c r="G12410">
        <v>1325</v>
      </c>
    </row>
    <row r="12411" spans="1:7">
      <c r="A12411" s="2">
        <v>44118</v>
      </c>
      <c r="B12411" s="2">
        <f t="shared" si="386"/>
        <v>44135</v>
      </c>
      <c r="C12411" s="3">
        <f t="shared" si="387"/>
        <v>1</v>
      </c>
      <c r="D12411" t="s">
        <v>40</v>
      </c>
      <c r="E12411">
        <v>22</v>
      </c>
      <c r="F12411">
        <v>176209</v>
      </c>
      <c r="G12411">
        <v>5695</v>
      </c>
    </row>
    <row r="12412" spans="1:7">
      <c r="A12412" s="2">
        <v>44118</v>
      </c>
      <c r="B12412" s="2">
        <f t="shared" si="386"/>
        <v>44135</v>
      </c>
      <c r="C12412" s="3">
        <f t="shared" si="387"/>
        <v>1</v>
      </c>
      <c r="D12412" t="s">
        <v>51</v>
      </c>
      <c r="E12412">
        <v>23</v>
      </c>
      <c r="F12412">
        <v>5816</v>
      </c>
      <c r="G12412">
        <v>143</v>
      </c>
    </row>
    <row r="12413" spans="1:7">
      <c r="A12413" s="2">
        <v>44118</v>
      </c>
      <c r="B12413" s="2">
        <f t="shared" si="386"/>
        <v>44135</v>
      </c>
      <c r="C12413" s="3">
        <f t="shared" si="387"/>
        <v>1</v>
      </c>
      <c r="D12413" t="s">
        <v>23</v>
      </c>
      <c r="E12413">
        <v>24</v>
      </c>
      <c r="F12413">
        <v>133413</v>
      </c>
      <c r="G12413">
        <v>4022</v>
      </c>
    </row>
    <row r="12414" spans="1:7">
      <c r="A12414" s="2">
        <v>44118</v>
      </c>
      <c r="B12414" s="2">
        <f t="shared" si="386"/>
        <v>44135</v>
      </c>
      <c r="C12414" s="3">
        <f t="shared" si="387"/>
        <v>1</v>
      </c>
      <c r="D12414" t="s">
        <v>9</v>
      </c>
      <c r="E12414">
        <v>25</v>
      </c>
      <c r="F12414">
        <v>140992</v>
      </c>
      <c r="G12414">
        <v>9647</v>
      </c>
    </row>
    <row r="12415" spans="1:7">
      <c r="A12415" s="2">
        <v>44118</v>
      </c>
      <c r="B12415" s="2">
        <f t="shared" si="386"/>
        <v>44135</v>
      </c>
      <c r="C12415" s="3">
        <f t="shared" si="387"/>
        <v>1</v>
      </c>
      <c r="D12415" t="s">
        <v>42</v>
      </c>
      <c r="E12415">
        <v>26</v>
      </c>
      <c r="F12415">
        <v>154409</v>
      </c>
      <c r="G12415">
        <v>7270</v>
      </c>
    </row>
    <row r="12416" spans="1:7">
      <c r="A12416" s="2">
        <v>44118</v>
      </c>
      <c r="B12416" s="2">
        <f t="shared" si="386"/>
        <v>44135</v>
      </c>
      <c r="C12416" s="3">
        <f t="shared" si="387"/>
        <v>1</v>
      </c>
      <c r="D12416" t="s">
        <v>29</v>
      </c>
      <c r="E12416">
        <v>27</v>
      </c>
      <c r="F12416">
        <v>115996</v>
      </c>
      <c r="G12416">
        <v>2233</v>
      </c>
    </row>
    <row r="12417" spans="1:7">
      <c r="A12417" s="2">
        <v>44118</v>
      </c>
      <c r="B12417" s="2">
        <f t="shared" si="386"/>
        <v>44135</v>
      </c>
      <c r="C12417" s="3">
        <f t="shared" si="387"/>
        <v>1</v>
      </c>
      <c r="D12417" t="s">
        <v>46</v>
      </c>
      <c r="E12417">
        <v>28</v>
      </c>
      <c r="F12417">
        <v>106817</v>
      </c>
      <c r="G12417">
        <v>3140</v>
      </c>
    </row>
    <row r="12418" spans="1:7">
      <c r="A12418" s="2">
        <v>44118</v>
      </c>
      <c r="B12418" s="2">
        <f t="shared" si="386"/>
        <v>44135</v>
      </c>
      <c r="C12418" s="3">
        <f t="shared" si="387"/>
        <v>1</v>
      </c>
      <c r="D12418" t="s">
        <v>35</v>
      </c>
      <c r="E12418">
        <v>29</v>
      </c>
      <c r="F12418">
        <v>154213</v>
      </c>
      <c r="G12418">
        <v>2598</v>
      </c>
    </row>
    <row r="12419" spans="1:7">
      <c r="A12419" s="2">
        <v>44118</v>
      </c>
      <c r="B12419" s="2">
        <f t="shared" si="386"/>
        <v>44135</v>
      </c>
      <c r="C12419" s="3">
        <f t="shared" si="387"/>
        <v>1</v>
      </c>
      <c r="D12419" t="s">
        <v>54</v>
      </c>
      <c r="E12419">
        <v>30</v>
      </c>
      <c r="F12419">
        <v>20321</v>
      </c>
      <c r="G12419">
        <v>225</v>
      </c>
    </row>
    <row r="12420" spans="1:7">
      <c r="A12420" s="2">
        <v>44118</v>
      </c>
      <c r="B12420" s="2">
        <f t="shared" ref="B12420:B12483" si="388">EOMONTH(A12420,0)</f>
        <v>44135</v>
      </c>
      <c r="C12420" s="3">
        <f t="shared" ref="C12420:C12483" si="389">IF(A12420=B12420,0,1)</f>
        <v>1</v>
      </c>
      <c r="D12420" t="s">
        <v>12</v>
      </c>
      <c r="E12420">
        <v>31</v>
      </c>
      <c r="F12420">
        <v>54467</v>
      </c>
      <c r="G12420">
        <v>536</v>
      </c>
    </row>
    <row r="12421" spans="1:7">
      <c r="A12421" s="2">
        <v>44118</v>
      </c>
      <c r="B12421" s="2">
        <f t="shared" si="388"/>
        <v>44135</v>
      </c>
      <c r="C12421" s="3">
        <f t="shared" si="389"/>
        <v>1</v>
      </c>
      <c r="D12421" t="s">
        <v>24</v>
      </c>
      <c r="E12421">
        <v>32</v>
      </c>
      <c r="F12421">
        <v>87527</v>
      </c>
      <c r="G12421">
        <v>1694</v>
      </c>
    </row>
    <row r="12422" spans="1:7">
      <c r="A12422" s="2">
        <v>44118</v>
      </c>
      <c r="B12422" s="2">
        <f t="shared" si="388"/>
        <v>44135</v>
      </c>
      <c r="C12422" s="3">
        <f t="shared" si="389"/>
        <v>1</v>
      </c>
      <c r="D12422" t="s">
        <v>19</v>
      </c>
      <c r="E12422">
        <v>33</v>
      </c>
      <c r="F12422">
        <v>9349</v>
      </c>
      <c r="G12422">
        <v>458</v>
      </c>
    </row>
    <row r="12423" spans="1:7">
      <c r="A12423" s="2">
        <v>44118</v>
      </c>
      <c r="B12423" s="2">
        <f t="shared" si="388"/>
        <v>44135</v>
      </c>
      <c r="C12423" s="3">
        <f t="shared" si="389"/>
        <v>1</v>
      </c>
      <c r="D12423" t="s">
        <v>21</v>
      </c>
      <c r="E12423">
        <v>34</v>
      </c>
      <c r="F12423">
        <v>217812</v>
      </c>
      <c r="G12423">
        <v>16191</v>
      </c>
    </row>
    <row r="12424" spans="1:7">
      <c r="A12424" s="2">
        <v>44118</v>
      </c>
      <c r="B12424" s="2">
        <f t="shared" si="388"/>
        <v>44135</v>
      </c>
      <c r="C12424" s="3">
        <f t="shared" si="389"/>
        <v>1</v>
      </c>
      <c r="D12424" t="s">
        <v>47</v>
      </c>
      <c r="E12424">
        <v>35</v>
      </c>
      <c r="F12424">
        <v>34290</v>
      </c>
      <c r="G12424">
        <v>921</v>
      </c>
    </row>
    <row r="12425" spans="1:7">
      <c r="A12425" s="2">
        <v>44118</v>
      </c>
      <c r="B12425" s="2">
        <f t="shared" si="388"/>
        <v>44135</v>
      </c>
      <c r="C12425" s="3">
        <f t="shared" si="389"/>
        <v>1</v>
      </c>
      <c r="D12425" t="s">
        <v>16</v>
      </c>
      <c r="E12425">
        <v>36</v>
      </c>
      <c r="F12425">
        <v>482671</v>
      </c>
      <c r="G12425">
        <v>32916</v>
      </c>
    </row>
    <row r="12426" spans="1:7">
      <c r="A12426" s="2">
        <v>44118</v>
      </c>
      <c r="B12426" s="2">
        <f t="shared" si="388"/>
        <v>44135</v>
      </c>
      <c r="C12426" s="3">
        <f t="shared" si="389"/>
        <v>1</v>
      </c>
      <c r="D12426" t="s">
        <v>20</v>
      </c>
      <c r="E12426">
        <v>37</v>
      </c>
      <c r="F12426">
        <v>236812</v>
      </c>
      <c r="G12426">
        <v>3882</v>
      </c>
    </row>
    <row r="12427" spans="1:7">
      <c r="A12427" s="2">
        <v>44118</v>
      </c>
      <c r="B12427" s="2">
        <f t="shared" si="388"/>
        <v>44135</v>
      </c>
      <c r="C12427" s="3">
        <f t="shared" si="389"/>
        <v>1</v>
      </c>
      <c r="D12427" t="s">
        <v>48</v>
      </c>
      <c r="E12427">
        <v>38</v>
      </c>
      <c r="F12427">
        <v>28952</v>
      </c>
      <c r="G12427">
        <v>370</v>
      </c>
    </row>
    <row r="12428" spans="1:7">
      <c r="A12428" s="2">
        <v>44118</v>
      </c>
      <c r="B12428" s="2">
        <f t="shared" si="388"/>
        <v>44135</v>
      </c>
      <c r="C12428" s="3">
        <f t="shared" si="389"/>
        <v>1</v>
      </c>
      <c r="D12428" t="s">
        <v>59</v>
      </c>
      <c r="E12428">
        <v>69</v>
      </c>
      <c r="F12428">
        <v>77</v>
      </c>
      <c r="G12428">
        <v>2</v>
      </c>
    </row>
    <row r="12429" spans="1:7">
      <c r="A12429" s="2">
        <v>44118</v>
      </c>
      <c r="B12429" s="2">
        <f t="shared" si="388"/>
        <v>44135</v>
      </c>
      <c r="C12429" s="3">
        <f t="shared" si="389"/>
        <v>1</v>
      </c>
      <c r="D12429" t="s">
        <v>41</v>
      </c>
      <c r="E12429">
        <v>39</v>
      </c>
      <c r="F12429">
        <v>173665</v>
      </c>
      <c r="G12429">
        <v>5033</v>
      </c>
    </row>
    <row r="12430" spans="1:7">
      <c r="A12430" s="2">
        <v>44118</v>
      </c>
      <c r="B12430" s="2">
        <f t="shared" si="388"/>
        <v>44135</v>
      </c>
      <c r="C12430" s="3">
        <f t="shared" si="389"/>
        <v>1</v>
      </c>
      <c r="D12430" t="s">
        <v>30</v>
      </c>
      <c r="E12430">
        <v>40</v>
      </c>
      <c r="F12430">
        <v>102615</v>
      </c>
      <c r="G12430">
        <v>1132</v>
      </c>
    </row>
    <row r="12431" spans="1:7">
      <c r="A12431" s="2">
        <v>44118</v>
      </c>
      <c r="B12431" s="2">
        <f t="shared" si="388"/>
        <v>44135</v>
      </c>
      <c r="C12431" s="3">
        <f t="shared" si="389"/>
        <v>1</v>
      </c>
      <c r="D12431" t="s">
        <v>14</v>
      </c>
      <c r="E12431">
        <v>41</v>
      </c>
      <c r="F12431">
        <v>38175</v>
      </c>
      <c r="G12431">
        <v>609</v>
      </c>
    </row>
    <row r="12432" spans="1:7">
      <c r="A12432" s="2">
        <v>44118</v>
      </c>
      <c r="B12432" s="2">
        <f t="shared" si="388"/>
        <v>44135</v>
      </c>
      <c r="C12432" s="3">
        <f t="shared" si="389"/>
        <v>1</v>
      </c>
      <c r="D12432" t="s">
        <v>31</v>
      </c>
      <c r="E12432">
        <v>42</v>
      </c>
      <c r="F12432">
        <v>180956</v>
      </c>
      <c r="G12432">
        <v>8481</v>
      </c>
    </row>
    <row r="12433" spans="1:7">
      <c r="A12433" s="2">
        <v>44118</v>
      </c>
      <c r="B12433" s="2">
        <f t="shared" si="388"/>
        <v>44135</v>
      </c>
      <c r="C12433" s="3">
        <f t="shared" si="389"/>
        <v>1</v>
      </c>
      <c r="D12433" t="s">
        <v>55</v>
      </c>
      <c r="E12433">
        <v>72</v>
      </c>
      <c r="F12433">
        <v>55516</v>
      </c>
      <c r="G12433">
        <v>742</v>
      </c>
    </row>
    <row r="12434" spans="1:7">
      <c r="A12434" s="2">
        <v>44118</v>
      </c>
      <c r="B12434" s="2">
        <f t="shared" si="388"/>
        <v>44135</v>
      </c>
      <c r="C12434" s="3">
        <f t="shared" si="389"/>
        <v>1</v>
      </c>
      <c r="D12434" t="s">
        <v>17</v>
      </c>
      <c r="E12434">
        <v>44</v>
      </c>
      <c r="F12434">
        <v>27164</v>
      </c>
      <c r="G12434">
        <v>1147</v>
      </c>
    </row>
    <row r="12435" spans="1:7">
      <c r="A12435" s="2">
        <v>44118</v>
      </c>
      <c r="B12435" s="2">
        <f t="shared" si="388"/>
        <v>44135</v>
      </c>
      <c r="C12435" s="3">
        <f t="shared" si="389"/>
        <v>1</v>
      </c>
      <c r="D12435" t="s">
        <v>32</v>
      </c>
      <c r="E12435">
        <v>45</v>
      </c>
      <c r="F12435">
        <v>159809</v>
      </c>
      <c r="G12435">
        <v>3593</v>
      </c>
    </row>
    <row r="12436" spans="1:7">
      <c r="A12436" s="2">
        <v>44118</v>
      </c>
      <c r="B12436" s="2">
        <f t="shared" si="388"/>
        <v>44135</v>
      </c>
      <c r="C12436" s="3">
        <f t="shared" si="389"/>
        <v>1</v>
      </c>
      <c r="D12436" t="s">
        <v>43</v>
      </c>
      <c r="E12436">
        <v>46</v>
      </c>
      <c r="F12436">
        <v>30215</v>
      </c>
      <c r="G12436">
        <v>291</v>
      </c>
    </row>
    <row r="12437" spans="1:7">
      <c r="A12437" s="2">
        <v>44118</v>
      </c>
      <c r="B12437" s="2">
        <f t="shared" si="388"/>
        <v>44135</v>
      </c>
      <c r="C12437" s="3">
        <f t="shared" si="389"/>
        <v>1</v>
      </c>
      <c r="D12437" t="s">
        <v>25</v>
      </c>
      <c r="E12437">
        <v>47</v>
      </c>
      <c r="F12437">
        <v>217140</v>
      </c>
      <c r="G12437">
        <v>2801</v>
      </c>
    </row>
    <row r="12438" spans="1:7">
      <c r="A12438" s="2">
        <v>44118</v>
      </c>
      <c r="B12438" s="2">
        <f t="shared" si="388"/>
        <v>44135</v>
      </c>
      <c r="C12438" s="3">
        <f t="shared" si="389"/>
        <v>1</v>
      </c>
      <c r="D12438" t="s">
        <v>11</v>
      </c>
      <c r="E12438">
        <v>48</v>
      </c>
      <c r="F12438">
        <v>848168</v>
      </c>
      <c r="G12438">
        <v>17276</v>
      </c>
    </row>
    <row r="12439" spans="1:7">
      <c r="A12439" s="2">
        <v>44118</v>
      </c>
      <c r="B12439" s="2">
        <f t="shared" si="388"/>
        <v>44135</v>
      </c>
      <c r="C12439" s="3">
        <f t="shared" si="389"/>
        <v>1</v>
      </c>
      <c r="D12439" t="s">
        <v>13</v>
      </c>
      <c r="E12439">
        <v>49</v>
      </c>
      <c r="F12439">
        <v>89018</v>
      </c>
      <c r="G12439">
        <v>529</v>
      </c>
    </row>
    <row r="12440" spans="1:7">
      <c r="A12440" s="2">
        <v>44118</v>
      </c>
      <c r="B12440" s="2">
        <f t="shared" si="388"/>
        <v>44135</v>
      </c>
      <c r="C12440" s="3">
        <f t="shared" si="389"/>
        <v>1</v>
      </c>
      <c r="D12440" t="s">
        <v>36</v>
      </c>
      <c r="E12440">
        <v>50</v>
      </c>
      <c r="F12440">
        <v>1889</v>
      </c>
      <c r="G12440">
        <v>58</v>
      </c>
    </row>
    <row r="12441" spans="1:7">
      <c r="A12441" s="2">
        <v>44118</v>
      </c>
      <c r="B12441" s="2">
        <f t="shared" si="388"/>
        <v>44135</v>
      </c>
      <c r="C12441" s="3">
        <f t="shared" si="389"/>
        <v>1</v>
      </c>
      <c r="D12441" t="s">
        <v>56</v>
      </c>
      <c r="E12441">
        <v>78</v>
      </c>
      <c r="F12441">
        <v>1328</v>
      </c>
      <c r="G12441">
        <v>20</v>
      </c>
    </row>
    <row r="12442" spans="1:7">
      <c r="A12442" s="2">
        <v>44118</v>
      </c>
      <c r="B12442" s="2">
        <f t="shared" si="388"/>
        <v>44135</v>
      </c>
      <c r="C12442" s="3">
        <f t="shared" si="389"/>
        <v>1</v>
      </c>
      <c r="D12442" t="s">
        <v>37</v>
      </c>
      <c r="E12442">
        <v>51</v>
      </c>
      <c r="F12442">
        <v>161610</v>
      </c>
      <c r="G12442">
        <v>3381</v>
      </c>
    </row>
    <row r="12443" spans="1:7">
      <c r="A12443" s="2">
        <v>44118</v>
      </c>
      <c r="B12443" s="2">
        <f t="shared" si="388"/>
        <v>44135</v>
      </c>
      <c r="C12443" s="3">
        <f t="shared" si="389"/>
        <v>1</v>
      </c>
      <c r="D12443" t="s">
        <v>5</v>
      </c>
      <c r="E12443">
        <v>53</v>
      </c>
      <c r="F12443">
        <v>100068</v>
      </c>
      <c r="G12443">
        <v>2319</v>
      </c>
    </row>
    <row r="12444" spans="1:7">
      <c r="A12444" s="2">
        <v>44118</v>
      </c>
      <c r="B12444" s="2">
        <f t="shared" si="388"/>
        <v>44135</v>
      </c>
      <c r="C12444" s="3">
        <f t="shared" si="389"/>
        <v>1</v>
      </c>
      <c r="D12444" t="s">
        <v>58</v>
      </c>
      <c r="E12444">
        <v>54</v>
      </c>
      <c r="F12444">
        <v>18818</v>
      </c>
      <c r="G12444">
        <v>391</v>
      </c>
    </row>
    <row r="12445" spans="1:7">
      <c r="A12445" s="2">
        <v>44118</v>
      </c>
      <c r="B12445" s="2">
        <f t="shared" si="388"/>
        <v>44135</v>
      </c>
      <c r="C12445" s="3">
        <f t="shared" si="389"/>
        <v>1</v>
      </c>
      <c r="D12445" t="s">
        <v>10</v>
      </c>
      <c r="E12445">
        <v>55</v>
      </c>
      <c r="F12445">
        <v>167441</v>
      </c>
      <c r="G12445">
        <v>1549</v>
      </c>
    </row>
    <row r="12446" spans="1:7">
      <c r="A12446" s="2">
        <v>44118</v>
      </c>
      <c r="B12446" s="2">
        <f t="shared" si="388"/>
        <v>44135</v>
      </c>
      <c r="C12446" s="3">
        <f t="shared" si="389"/>
        <v>1</v>
      </c>
      <c r="D12446" t="s">
        <v>49</v>
      </c>
      <c r="E12446">
        <v>56</v>
      </c>
      <c r="F12446">
        <v>8177</v>
      </c>
      <c r="G12446">
        <v>57</v>
      </c>
    </row>
    <row r="12447" spans="1:7">
      <c r="A12447" s="2">
        <v>44119</v>
      </c>
      <c r="B12447" s="2">
        <f t="shared" si="388"/>
        <v>44135</v>
      </c>
      <c r="C12447" s="3">
        <f t="shared" si="389"/>
        <v>1</v>
      </c>
      <c r="D12447" t="s">
        <v>52</v>
      </c>
      <c r="E12447">
        <v>1</v>
      </c>
      <c r="F12447">
        <v>169162</v>
      </c>
      <c r="G12447">
        <v>2756</v>
      </c>
    </row>
    <row r="12448" spans="1:7">
      <c r="A12448" s="2">
        <v>44119</v>
      </c>
      <c r="B12448" s="2">
        <f t="shared" si="388"/>
        <v>44135</v>
      </c>
      <c r="C12448" s="3">
        <f t="shared" si="389"/>
        <v>1</v>
      </c>
      <c r="D12448" t="s">
        <v>50</v>
      </c>
      <c r="E12448">
        <v>2</v>
      </c>
      <c r="F12448">
        <v>11268</v>
      </c>
      <c r="G12448">
        <v>61</v>
      </c>
    </row>
    <row r="12449" spans="1:7">
      <c r="A12449" s="2">
        <v>44119</v>
      </c>
      <c r="B12449" s="2">
        <f t="shared" si="388"/>
        <v>44135</v>
      </c>
      <c r="C12449" s="3">
        <f t="shared" si="389"/>
        <v>1</v>
      </c>
      <c r="D12449" t="s">
        <v>8</v>
      </c>
      <c r="E12449">
        <v>4</v>
      </c>
      <c r="F12449">
        <v>228748</v>
      </c>
      <c r="G12449">
        <v>5789</v>
      </c>
    </row>
    <row r="12450" spans="1:7">
      <c r="A12450" s="2">
        <v>44119</v>
      </c>
      <c r="B12450" s="2">
        <f t="shared" si="388"/>
        <v>44135</v>
      </c>
      <c r="C12450" s="3">
        <f t="shared" si="389"/>
        <v>1</v>
      </c>
      <c r="D12450" t="s">
        <v>44</v>
      </c>
      <c r="E12450">
        <v>5</v>
      </c>
      <c r="F12450">
        <v>96524</v>
      </c>
      <c r="G12450">
        <v>1645</v>
      </c>
    </row>
    <row r="12451" spans="1:7">
      <c r="A12451" s="2">
        <v>44119</v>
      </c>
      <c r="B12451" s="2">
        <f t="shared" si="388"/>
        <v>44135</v>
      </c>
      <c r="C12451" s="3">
        <f t="shared" si="389"/>
        <v>1</v>
      </c>
      <c r="D12451" t="s">
        <v>7</v>
      </c>
      <c r="E12451">
        <v>6</v>
      </c>
      <c r="F12451">
        <v>870380</v>
      </c>
      <c r="G12451">
        <v>16839</v>
      </c>
    </row>
    <row r="12452" spans="1:7">
      <c r="A12452" s="2">
        <v>44119</v>
      </c>
      <c r="B12452" s="2">
        <f t="shared" si="388"/>
        <v>44135</v>
      </c>
      <c r="C12452" s="3">
        <f t="shared" si="389"/>
        <v>1</v>
      </c>
      <c r="D12452" t="s">
        <v>22</v>
      </c>
      <c r="E12452">
        <v>8</v>
      </c>
      <c r="F12452">
        <v>82443</v>
      </c>
      <c r="G12452">
        <v>2187</v>
      </c>
    </row>
    <row r="12453" spans="1:7">
      <c r="A12453" s="2">
        <v>44119</v>
      </c>
      <c r="B12453" s="2">
        <f t="shared" si="388"/>
        <v>44135</v>
      </c>
      <c r="C12453" s="3">
        <f t="shared" si="389"/>
        <v>1</v>
      </c>
      <c r="D12453" t="s">
        <v>38</v>
      </c>
      <c r="E12453">
        <v>9</v>
      </c>
      <c r="F12453">
        <v>62028</v>
      </c>
      <c r="G12453">
        <v>4540</v>
      </c>
    </row>
    <row r="12454" spans="1:7">
      <c r="A12454" s="2">
        <v>44119</v>
      </c>
      <c r="B12454" s="2">
        <f t="shared" si="388"/>
        <v>44135</v>
      </c>
      <c r="C12454" s="3">
        <f t="shared" si="389"/>
        <v>1</v>
      </c>
      <c r="D12454" t="s">
        <v>45</v>
      </c>
      <c r="E12454">
        <v>10</v>
      </c>
      <c r="F12454">
        <v>22560</v>
      </c>
      <c r="G12454">
        <v>661</v>
      </c>
    </row>
    <row r="12455" spans="1:7">
      <c r="A12455" s="2">
        <v>44119</v>
      </c>
      <c r="B12455" s="2">
        <f t="shared" si="388"/>
        <v>44135</v>
      </c>
      <c r="C12455" s="3">
        <f t="shared" si="389"/>
        <v>1</v>
      </c>
      <c r="D12455" t="s">
        <v>33</v>
      </c>
      <c r="E12455">
        <v>11</v>
      </c>
      <c r="F12455">
        <v>16166</v>
      </c>
      <c r="G12455">
        <v>638</v>
      </c>
    </row>
    <row r="12456" spans="1:7">
      <c r="A12456" s="2">
        <v>44119</v>
      </c>
      <c r="B12456" s="2">
        <f t="shared" si="388"/>
        <v>44135</v>
      </c>
      <c r="C12456" s="3">
        <f t="shared" si="389"/>
        <v>1</v>
      </c>
      <c r="D12456" t="s">
        <v>15</v>
      </c>
      <c r="E12456">
        <v>12</v>
      </c>
      <c r="F12456">
        <v>744980</v>
      </c>
      <c r="G12456">
        <v>15735</v>
      </c>
    </row>
    <row r="12457" spans="1:7">
      <c r="A12457" s="2">
        <v>44119</v>
      </c>
      <c r="B12457" s="2">
        <f t="shared" si="388"/>
        <v>44135</v>
      </c>
      <c r="C12457" s="3">
        <f t="shared" si="389"/>
        <v>1</v>
      </c>
      <c r="D12457" t="s">
        <v>18</v>
      </c>
      <c r="E12457">
        <v>13</v>
      </c>
      <c r="F12457">
        <v>344093</v>
      </c>
      <c r="G12457">
        <v>7320</v>
      </c>
    </row>
    <row r="12458" spans="1:7">
      <c r="A12458" s="2">
        <v>44119</v>
      </c>
      <c r="B12458" s="2">
        <f t="shared" si="388"/>
        <v>44135</v>
      </c>
      <c r="C12458" s="3">
        <f t="shared" si="389"/>
        <v>1</v>
      </c>
      <c r="D12458" t="s">
        <v>57</v>
      </c>
      <c r="E12458">
        <v>66</v>
      </c>
      <c r="F12458">
        <v>4396</v>
      </c>
      <c r="G12458">
        <v>62</v>
      </c>
    </row>
    <row r="12459" spans="1:7">
      <c r="A12459" s="2">
        <v>44119</v>
      </c>
      <c r="B12459" s="2">
        <f t="shared" si="388"/>
        <v>44135</v>
      </c>
      <c r="C12459" s="3">
        <f t="shared" si="389"/>
        <v>1</v>
      </c>
      <c r="D12459" t="s">
        <v>26</v>
      </c>
      <c r="E12459">
        <v>15</v>
      </c>
      <c r="F12459">
        <v>13922</v>
      </c>
      <c r="G12459">
        <v>183</v>
      </c>
    </row>
    <row r="12460" spans="1:7">
      <c r="A12460" s="2">
        <v>44119</v>
      </c>
      <c r="B12460" s="2">
        <f t="shared" si="388"/>
        <v>44135</v>
      </c>
      <c r="C12460" s="3">
        <f t="shared" si="389"/>
        <v>1</v>
      </c>
      <c r="D12460" t="s">
        <v>53</v>
      </c>
      <c r="E12460">
        <v>16</v>
      </c>
      <c r="F12460">
        <v>51471</v>
      </c>
      <c r="G12460">
        <v>521</v>
      </c>
    </row>
    <row r="12461" spans="1:7">
      <c r="A12461" s="2">
        <v>44119</v>
      </c>
      <c r="B12461" s="2">
        <f t="shared" si="388"/>
        <v>44135</v>
      </c>
      <c r="C12461" s="3">
        <f t="shared" si="389"/>
        <v>1</v>
      </c>
      <c r="D12461" t="s">
        <v>6</v>
      </c>
      <c r="E12461">
        <v>17</v>
      </c>
      <c r="F12461">
        <v>336211</v>
      </c>
      <c r="G12461">
        <v>9392</v>
      </c>
    </row>
    <row r="12462" spans="1:7">
      <c r="A12462" s="2">
        <v>44119</v>
      </c>
      <c r="B12462" s="2">
        <f t="shared" si="388"/>
        <v>44135</v>
      </c>
      <c r="C12462" s="3">
        <f t="shared" si="389"/>
        <v>1</v>
      </c>
      <c r="D12462" t="s">
        <v>27</v>
      </c>
      <c r="E12462">
        <v>18</v>
      </c>
      <c r="F12462">
        <v>143617</v>
      </c>
      <c r="G12462">
        <v>3864</v>
      </c>
    </row>
    <row r="12463" spans="1:7">
      <c r="A12463" s="2">
        <v>44119</v>
      </c>
      <c r="B12463" s="2">
        <f t="shared" si="388"/>
        <v>44135</v>
      </c>
      <c r="C12463" s="3">
        <f t="shared" si="389"/>
        <v>1</v>
      </c>
      <c r="D12463" t="s">
        <v>39</v>
      </c>
      <c r="E12463">
        <v>19</v>
      </c>
      <c r="F12463">
        <v>104232</v>
      </c>
      <c r="G12463">
        <v>1516</v>
      </c>
    </row>
    <row r="12464" spans="1:7">
      <c r="A12464" s="2">
        <v>44119</v>
      </c>
      <c r="B12464" s="2">
        <f t="shared" si="388"/>
        <v>44135</v>
      </c>
      <c r="C12464" s="3">
        <f t="shared" si="389"/>
        <v>1</v>
      </c>
      <c r="D12464" t="s">
        <v>34</v>
      </c>
      <c r="E12464">
        <v>20</v>
      </c>
      <c r="F12464">
        <v>70815</v>
      </c>
      <c r="G12464">
        <v>838</v>
      </c>
    </row>
    <row r="12465" spans="1:7">
      <c r="A12465" s="2">
        <v>44119</v>
      </c>
      <c r="B12465" s="2">
        <f t="shared" si="388"/>
        <v>44135</v>
      </c>
      <c r="C12465" s="3">
        <f t="shared" si="389"/>
        <v>1</v>
      </c>
      <c r="D12465" t="s">
        <v>28</v>
      </c>
      <c r="E12465">
        <v>21</v>
      </c>
      <c r="F12465">
        <v>86410</v>
      </c>
      <c r="G12465">
        <v>1341</v>
      </c>
    </row>
    <row r="12466" spans="1:7">
      <c r="A12466" s="2">
        <v>44119</v>
      </c>
      <c r="B12466" s="2">
        <f t="shared" si="388"/>
        <v>44135</v>
      </c>
      <c r="C12466" s="3">
        <f t="shared" si="389"/>
        <v>1</v>
      </c>
      <c r="D12466" t="s">
        <v>40</v>
      </c>
      <c r="E12466">
        <v>22</v>
      </c>
      <c r="F12466">
        <v>176952</v>
      </c>
      <c r="G12466">
        <v>5707</v>
      </c>
    </row>
    <row r="12467" spans="1:7">
      <c r="A12467" s="2">
        <v>44119</v>
      </c>
      <c r="B12467" s="2">
        <f t="shared" si="388"/>
        <v>44135</v>
      </c>
      <c r="C12467" s="3">
        <f t="shared" si="389"/>
        <v>1</v>
      </c>
      <c r="D12467" t="s">
        <v>51</v>
      </c>
      <c r="E12467">
        <v>23</v>
      </c>
      <c r="F12467">
        <v>5836</v>
      </c>
      <c r="G12467">
        <v>144</v>
      </c>
    </row>
    <row r="12468" spans="1:7">
      <c r="A12468" s="2">
        <v>44119</v>
      </c>
      <c r="B12468" s="2">
        <f t="shared" si="388"/>
        <v>44135</v>
      </c>
      <c r="C12468" s="3">
        <f t="shared" si="389"/>
        <v>1</v>
      </c>
      <c r="D12468" t="s">
        <v>23</v>
      </c>
      <c r="E12468">
        <v>24</v>
      </c>
      <c r="F12468">
        <v>134042</v>
      </c>
      <c r="G12468">
        <v>4028</v>
      </c>
    </row>
    <row r="12469" spans="1:7">
      <c r="A12469" s="2">
        <v>44119</v>
      </c>
      <c r="B12469" s="2">
        <f t="shared" si="388"/>
        <v>44135</v>
      </c>
      <c r="C12469" s="3">
        <f t="shared" si="389"/>
        <v>1</v>
      </c>
      <c r="D12469" t="s">
        <v>9</v>
      </c>
      <c r="E12469">
        <v>25</v>
      </c>
      <c r="F12469">
        <v>141579</v>
      </c>
      <c r="G12469">
        <v>9672</v>
      </c>
    </row>
    <row r="12470" spans="1:7">
      <c r="A12470" s="2">
        <v>44119</v>
      </c>
      <c r="B12470" s="2">
        <f t="shared" si="388"/>
        <v>44135</v>
      </c>
      <c r="C12470" s="3">
        <f t="shared" si="389"/>
        <v>1</v>
      </c>
      <c r="D12470" t="s">
        <v>42</v>
      </c>
      <c r="E12470">
        <v>26</v>
      </c>
      <c r="F12470">
        <v>156926</v>
      </c>
      <c r="G12470">
        <v>7304</v>
      </c>
    </row>
    <row r="12471" spans="1:7">
      <c r="A12471" s="2">
        <v>44119</v>
      </c>
      <c r="B12471" s="2">
        <f t="shared" si="388"/>
        <v>44135</v>
      </c>
      <c r="C12471" s="3">
        <f t="shared" si="389"/>
        <v>1</v>
      </c>
      <c r="D12471" t="s">
        <v>29</v>
      </c>
      <c r="E12471">
        <v>27</v>
      </c>
      <c r="F12471">
        <v>117159</v>
      </c>
      <c r="G12471">
        <v>2252</v>
      </c>
    </row>
    <row r="12472" spans="1:7">
      <c r="A12472" s="2">
        <v>44119</v>
      </c>
      <c r="B12472" s="2">
        <f t="shared" si="388"/>
        <v>44135</v>
      </c>
      <c r="C12472" s="3">
        <f t="shared" si="389"/>
        <v>1</v>
      </c>
      <c r="D12472" t="s">
        <v>46</v>
      </c>
      <c r="E12472">
        <v>28</v>
      </c>
      <c r="F12472">
        <v>108139</v>
      </c>
      <c r="G12472">
        <v>3152</v>
      </c>
    </row>
    <row r="12473" spans="1:7">
      <c r="A12473" s="2">
        <v>44119</v>
      </c>
      <c r="B12473" s="2">
        <f t="shared" si="388"/>
        <v>44135</v>
      </c>
      <c r="C12473" s="3">
        <f t="shared" si="389"/>
        <v>1</v>
      </c>
      <c r="D12473" t="s">
        <v>35</v>
      </c>
      <c r="E12473">
        <v>29</v>
      </c>
      <c r="F12473">
        <v>156142</v>
      </c>
      <c r="G12473">
        <v>2531</v>
      </c>
    </row>
    <row r="12474" spans="1:7">
      <c r="A12474" s="2">
        <v>44119</v>
      </c>
      <c r="B12474" s="2">
        <f t="shared" si="388"/>
        <v>44135</v>
      </c>
      <c r="C12474" s="3">
        <f t="shared" si="389"/>
        <v>1</v>
      </c>
      <c r="D12474" t="s">
        <v>54</v>
      </c>
      <c r="E12474">
        <v>30</v>
      </c>
      <c r="F12474">
        <v>21043</v>
      </c>
      <c r="G12474">
        <v>230</v>
      </c>
    </row>
    <row r="12475" spans="1:7">
      <c r="A12475" s="2">
        <v>44119</v>
      </c>
      <c r="B12475" s="2">
        <f t="shared" si="388"/>
        <v>44135</v>
      </c>
      <c r="C12475" s="3">
        <f t="shared" si="389"/>
        <v>1</v>
      </c>
      <c r="D12475" t="s">
        <v>12</v>
      </c>
      <c r="E12475">
        <v>31</v>
      </c>
      <c r="F12475">
        <v>55428</v>
      </c>
      <c r="G12475">
        <v>546</v>
      </c>
    </row>
    <row r="12476" spans="1:7">
      <c r="A12476" s="2">
        <v>44119</v>
      </c>
      <c r="B12476" s="2">
        <f t="shared" si="388"/>
        <v>44135</v>
      </c>
      <c r="C12476" s="3">
        <f t="shared" si="389"/>
        <v>1</v>
      </c>
      <c r="D12476" t="s">
        <v>24</v>
      </c>
      <c r="E12476">
        <v>32</v>
      </c>
      <c r="F12476">
        <v>88081</v>
      </c>
      <c r="G12476">
        <v>1700</v>
      </c>
    </row>
    <row r="12477" spans="1:7">
      <c r="A12477" s="2">
        <v>44119</v>
      </c>
      <c r="B12477" s="2">
        <f t="shared" si="388"/>
        <v>44135</v>
      </c>
      <c r="C12477" s="3">
        <f t="shared" si="389"/>
        <v>1</v>
      </c>
      <c r="D12477" t="s">
        <v>19</v>
      </c>
      <c r="E12477">
        <v>33</v>
      </c>
      <c r="F12477">
        <v>9426</v>
      </c>
      <c r="G12477">
        <v>463</v>
      </c>
    </row>
    <row r="12478" spans="1:7">
      <c r="A12478" s="2">
        <v>44119</v>
      </c>
      <c r="B12478" s="2">
        <f t="shared" si="388"/>
        <v>44135</v>
      </c>
      <c r="C12478" s="3">
        <f t="shared" si="389"/>
        <v>1</v>
      </c>
      <c r="D12478" t="s">
        <v>21</v>
      </c>
      <c r="E12478">
        <v>34</v>
      </c>
      <c r="F12478">
        <v>218783</v>
      </c>
      <c r="G12478">
        <v>16197</v>
      </c>
    </row>
    <row r="12479" spans="1:7">
      <c r="A12479" s="2">
        <v>44119</v>
      </c>
      <c r="B12479" s="2">
        <f t="shared" si="388"/>
        <v>44135</v>
      </c>
      <c r="C12479" s="3">
        <f t="shared" si="389"/>
        <v>1</v>
      </c>
      <c r="D12479" t="s">
        <v>47</v>
      </c>
      <c r="E12479">
        <v>35</v>
      </c>
      <c r="F12479">
        <v>34958</v>
      </c>
      <c r="G12479">
        <v>922</v>
      </c>
    </row>
    <row r="12480" spans="1:7">
      <c r="A12480" s="2">
        <v>44119</v>
      </c>
      <c r="B12480" s="2">
        <f t="shared" si="388"/>
        <v>44135</v>
      </c>
      <c r="C12480" s="3">
        <f t="shared" si="389"/>
        <v>1</v>
      </c>
      <c r="D12480" t="s">
        <v>16</v>
      </c>
      <c r="E12480">
        <v>36</v>
      </c>
      <c r="F12480">
        <v>484135</v>
      </c>
      <c r="G12480">
        <v>32935</v>
      </c>
    </row>
    <row r="12481" spans="1:7">
      <c r="A12481" s="2">
        <v>44119</v>
      </c>
      <c r="B12481" s="2">
        <f t="shared" si="388"/>
        <v>44135</v>
      </c>
      <c r="C12481" s="3">
        <f t="shared" si="389"/>
        <v>1</v>
      </c>
      <c r="D12481" t="s">
        <v>20</v>
      </c>
      <c r="E12481">
        <v>37</v>
      </c>
      <c r="F12481">
        <v>239338</v>
      </c>
      <c r="G12481">
        <v>3899</v>
      </c>
    </row>
    <row r="12482" spans="1:7">
      <c r="A12482" s="2">
        <v>44119</v>
      </c>
      <c r="B12482" s="2">
        <f t="shared" si="388"/>
        <v>44135</v>
      </c>
      <c r="C12482" s="3">
        <f t="shared" si="389"/>
        <v>1</v>
      </c>
      <c r="D12482" t="s">
        <v>48</v>
      </c>
      <c r="E12482">
        <v>38</v>
      </c>
      <c r="F12482">
        <v>29658</v>
      </c>
      <c r="G12482">
        <v>375</v>
      </c>
    </row>
    <row r="12483" spans="1:7">
      <c r="A12483" s="2">
        <v>44119</v>
      </c>
      <c r="B12483" s="2">
        <f t="shared" si="388"/>
        <v>44135</v>
      </c>
      <c r="C12483" s="3">
        <f t="shared" si="389"/>
        <v>1</v>
      </c>
      <c r="D12483" t="s">
        <v>59</v>
      </c>
      <c r="E12483">
        <v>69</v>
      </c>
      <c r="F12483">
        <v>80</v>
      </c>
      <c r="G12483">
        <v>2</v>
      </c>
    </row>
    <row r="12484" spans="1:7">
      <c r="A12484" s="2">
        <v>44119</v>
      </c>
      <c r="B12484" s="2">
        <f t="shared" ref="B12484:B12547" si="390">EOMONTH(A12484,0)</f>
        <v>44135</v>
      </c>
      <c r="C12484" s="3">
        <f t="shared" ref="C12484:C12547" si="391">IF(A12484=B12484,0,1)</f>
        <v>1</v>
      </c>
      <c r="D12484" t="s">
        <v>41</v>
      </c>
      <c r="E12484">
        <v>39</v>
      </c>
      <c r="F12484">
        <v>175843</v>
      </c>
      <c r="G12484">
        <v>5038</v>
      </c>
    </row>
    <row r="12485" spans="1:7">
      <c r="A12485" s="2">
        <v>44119</v>
      </c>
      <c r="B12485" s="2">
        <f t="shared" si="390"/>
        <v>44135</v>
      </c>
      <c r="C12485" s="3">
        <f t="shared" si="391"/>
        <v>1</v>
      </c>
      <c r="D12485" t="s">
        <v>30</v>
      </c>
      <c r="E12485">
        <v>40</v>
      </c>
      <c r="F12485">
        <v>103836</v>
      </c>
      <c r="G12485">
        <v>1143</v>
      </c>
    </row>
    <row r="12486" spans="1:7">
      <c r="A12486" s="2">
        <v>44119</v>
      </c>
      <c r="B12486" s="2">
        <f t="shared" si="390"/>
        <v>44135</v>
      </c>
      <c r="C12486" s="3">
        <f t="shared" si="391"/>
        <v>1</v>
      </c>
      <c r="D12486" t="s">
        <v>14</v>
      </c>
      <c r="E12486">
        <v>41</v>
      </c>
      <c r="F12486">
        <v>38536</v>
      </c>
      <c r="G12486">
        <v>613</v>
      </c>
    </row>
    <row r="12487" spans="1:7">
      <c r="A12487" s="2">
        <v>44119</v>
      </c>
      <c r="B12487" s="2">
        <f t="shared" si="390"/>
        <v>44135</v>
      </c>
      <c r="C12487" s="3">
        <f t="shared" si="391"/>
        <v>1</v>
      </c>
      <c r="D12487" t="s">
        <v>31</v>
      </c>
      <c r="E12487">
        <v>42</v>
      </c>
      <c r="F12487">
        <v>182502</v>
      </c>
      <c r="G12487">
        <v>8496</v>
      </c>
    </row>
    <row r="12488" spans="1:7">
      <c r="A12488" s="2">
        <v>44119</v>
      </c>
      <c r="B12488" s="2">
        <f t="shared" si="390"/>
        <v>44135</v>
      </c>
      <c r="C12488" s="3">
        <f t="shared" si="391"/>
        <v>1</v>
      </c>
      <c r="D12488" t="s">
        <v>55</v>
      </c>
      <c r="E12488">
        <v>72</v>
      </c>
      <c r="F12488">
        <v>56085</v>
      </c>
      <c r="G12488">
        <v>743</v>
      </c>
    </row>
    <row r="12489" spans="1:7">
      <c r="A12489" s="2">
        <v>44119</v>
      </c>
      <c r="B12489" s="2">
        <f t="shared" si="390"/>
        <v>44135</v>
      </c>
      <c r="C12489" s="3">
        <f t="shared" si="391"/>
        <v>1</v>
      </c>
      <c r="D12489" t="s">
        <v>17</v>
      </c>
      <c r="E12489">
        <v>44</v>
      </c>
      <c r="F12489">
        <v>27438</v>
      </c>
      <c r="G12489">
        <v>1149</v>
      </c>
    </row>
    <row r="12490" spans="1:7">
      <c r="A12490" s="2">
        <v>44119</v>
      </c>
      <c r="B12490" s="2">
        <f t="shared" si="390"/>
        <v>44135</v>
      </c>
      <c r="C12490" s="3">
        <f t="shared" si="391"/>
        <v>1</v>
      </c>
      <c r="D12490" t="s">
        <v>32</v>
      </c>
      <c r="E12490">
        <v>45</v>
      </c>
      <c r="F12490">
        <v>161106</v>
      </c>
      <c r="G12490">
        <v>3607</v>
      </c>
    </row>
    <row r="12491" spans="1:7">
      <c r="A12491" s="2">
        <v>44119</v>
      </c>
      <c r="B12491" s="2">
        <f t="shared" si="390"/>
        <v>44135</v>
      </c>
      <c r="C12491" s="3">
        <f t="shared" si="391"/>
        <v>1</v>
      </c>
      <c r="D12491" t="s">
        <v>43</v>
      </c>
      <c r="E12491">
        <v>46</v>
      </c>
      <c r="F12491">
        <v>31012</v>
      </c>
      <c r="G12491">
        <v>304</v>
      </c>
    </row>
    <row r="12492" spans="1:7">
      <c r="A12492" s="2">
        <v>44119</v>
      </c>
      <c r="B12492" s="2">
        <f t="shared" si="390"/>
        <v>44135</v>
      </c>
      <c r="C12492" s="3">
        <f t="shared" si="391"/>
        <v>1</v>
      </c>
      <c r="D12492" t="s">
        <v>25</v>
      </c>
      <c r="E12492">
        <v>47</v>
      </c>
      <c r="F12492">
        <v>219355</v>
      </c>
      <c r="G12492">
        <v>2836</v>
      </c>
    </row>
    <row r="12493" spans="1:7">
      <c r="A12493" s="2">
        <v>44119</v>
      </c>
      <c r="B12493" s="2">
        <f t="shared" si="390"/>
        <v>44135</v>
      </c>
      <c r="C12493" s="3">
        <f t="shared" si="391"/>
        <v>1</v>
      </c>
      <c r="D12493" t="s">
        <v>11</v>
      </c>
      <c r="E12493">
        <v>48</v>
      </c>
      <c r="F12493">
        <v>853977</v>
      </c>
      <c r="G12493">
        <v>17362</v>
      </c>
    </row>
    <row r="12494" spans="1:7">
      <c r="A12494" s="2">
        <v>44119</v>
      </c>
      <c r="B12494" s="2">
        <f t="shared" si="390"/>
        <v>44135</v>
      </c>
      <c r="C12494" s="3">
        <f t="shared" si="391"/>
        <v>1</v>
      </c>
      <c r="D12494" t="s">
        <v>13</v>
      </c>
      <c r="E12494">
        <v>49</v>
      </c>
      <c r="F12494">
        <v>90488</v>
      </c>
      <c r="G12494">
        <v>531</v>
      </c>
    </row>
    <row r="12495" spans="1:7">
      <c r="A12495" s="2">
        <v>44119</v>
      </c>
      <c r="B12495" s="2">
        <f t="shared" si="390"/>
        <v>44135</v>
      </c>
      <c r="C12495" s="3">
        <f t="shared" si="391"/>
        <v>1</v>
      </c>
      <c r="D12495" t="s">
        <v>36</v>
      </c>
      <c r="E12495">
        <v>50</v>
      </c>
      <c r="F12495">
        <v>1903</v>
      </c>
      <c r="G12495">
        <v>58</v>
      </c>
    </row>
    <row r="12496" spans="1:7">
      <c r="A12496" s="2">
        <v>44119</v>
      </c>
      <c r="B12496" s="2">
        <f t="shared" si="390"/>
        <v>44135</v>
      </c>
      <c r="C12496" s="3">
        <f t="shared" si="391"/>
        <v>1</v>
      </c>
      <c r="D12496" t="s">
        <v>56</v>
      </c>
      <c r="E12496">
        <v>78</v>
      </c>
      <c r="F12496">
        <v>1329</v>
      </c>
      <c r="G12496">
        <v>21</v>
      </c>
    </row>
    <row r="12497" spans="1:7">
      <c r="A12497" s="2">
        <v>44119</v>
      </c>
      <c r="B12497" s="2">
        <f t="shared" si="390"/>
        <v>44135</v>
      </c>
      <c r="C12497" s="3">
        <f t="shared" si="391"/>
        <v>1</v>
      </c>
      <c r="D12497" t="s">
        <v>37</v>
      </c>
      <c r="E12497">
        <v>51</v>
      </c>
      <c r="F12497">
        <v>162941</v>
      </c>
      <c r="G12497">
        <v>3388</v>
      </c>
    </row>
    <row r="12498" spans="1:7">
      <c r="A12498" s="2">
        <v>44119</v>
      </c>
      <c r="B12498" s="2">
        <f t="shared" si="390"/>
        <v>44135</v>
      </c>
      <c r="C12498" s="3">
        <f t="shared" si="391"/>
        <v>1</v>
      </c>
      <c r="D12498" t="s">
        <v>5</v>
      </c>
      <c r="E12498">
        <v>53</v>
      </c>
      <c r="F12498">
        <v>100838</v>
      </c>
      <c r="G12498">
        <v>2331</v>
      </c>
    </row>
    <row r="12499" spans="1:7">
      <c r="A12499" s="2">
        <v>44119</v>
      </c>
      <c r="B12499" s="2">
        <f t="shared" si="390"/>
        <v>44135</v>
      </c>
      <c r="C12499" s="3">
        <f t="shared" si="391"/>
        <v>1</v>
      </c>
      <c r="D12499" t="s">
        <v>58</v>
      </c>
      <c r="E12499">
        <v>54</v>
      </c>
      <c r="F12499">
        <v>19082</v>
      </c>
      <c r="G12499">
        <v>393</v>
      </c>
    </row>
    <row r="12500" spans="1:7">
      <c r="A12500" s="2">
        <v>44119</v>
      </c>
      <c r="B12500" s="2">
        <f t="shared" si="390"/>
        <v>44135</v>
      </c>
      <c r="C12500" s="3">
        <f t="shared" si="391"/>
        <v>1</v>
      </c>
      <c r="D12500" t="s">
        <v>10</v>
      </c>
      <c r="E12500">
        <v>55</v>
      </c>
      <c r="F12500">
        <v>171480</v>
      </c>
      <c r="G12500">
        <v>1568</v>
      </c>
    </row>
    <row r="12501" spans="1:7">
      <c r="A12501" s="2">
        <v>44119</v>
      </c>
      <c r="B12501" s="2">
        <f t="shared" si="390"/>
        <v>44135</v>
      </c>
      <c r="C12501" s="3">
        <f t="shared" si="391"/>
        <v>1</v>
      </c>
      <c r="D12501" t="s">
        <v>49</v>
      </c>
      <c r="E12501">
        <v>56</v>
      </c>
      <c r="F12501">
        <v>8375</v>
      </c>
      <c r="G12501">
        <v>57</v>
      </c>
    </row>
    <row r="12502" spans="1:7">
      <c r="A12502" s="2">
        <v>44120</v>
      </c>
      <c r="B12502" s="2">
        <f t="shared" si="390"/>
        <v>44135</v>
      </c>
      <c r="C12502" s="3">
        <f t="shared" si="391"/>
        <v>1</v>
      </c>
      <c r="D12502" t="s">
        <v>52</v>
      </c>
      <c r="E12502">
        <v>1</v>
      </c>
      <c r="F12502">
        <v>170374</v>
      </c>
      <c r="G12502">
        <v>2786</v>
      </c>
    </row>
    <row r="12503" spans="1:7">
      <c r="A12503" s="2">
        <v>44120</v>
      </c>
      <c r="B12503" s="2">
        <f t="shared" si="390"/>
        <v>44135</v>
      </c>
      <c r="C12503" s="3">
        <f t="shared" si="391"/>
        <v>1</v>
      </c>
      <c r="D12503" t="s">
        <v>50</v>
      </c>
      <c r="E12503">
        <v>2</v>
      </c>
      <c r="F12503">
        <v>11496</v>
      </c>
      <c r="G12503">
        <v>62</v>
      </c>
    </row>
    <row r="12504" spans="1:7">
      <c r="A12504" s="2">
        <v>44120</v>
      </c>
      <c r="B12504" s="2">
        <f t="shared" si="390"/>
        <v>44135</v>
      </c>
      <c r="C12504" s="3">
        <f t="shared" si="391"/>
        <v>1</v>
      </c>
      <c r="D12504" t="s">
        <v>8</v>
      </c>
      <c r="E12504">
        <v>4</v>
      </c>
      <c r="F12504">
        <v>229508</v>
      </c>
      <c r="G12504">
        <v>5806</v>
      </c>
    </row>
    <row r="12505" spans="1:7">
      <c r="A12505" s="2">
        <v>44120</v>
      </c>
      <c r="B12505" s="2">
        <f t="shared" si="390"/>
        <v>44135</v>
      </c>
      <c r="C12505" s="3">
        <f t="shared" si="391"/>
        <v>1</v>
      </c>
      <c r="D12505" t="s">
        <v>44</v>
      </c>
      <c r="E12505">
        <v>5</v>
      </c>
      <c r="F12505">
        <v>97539</v>
      </c>
      <c r="G12505">
        <v>1665</v>
      </c>
    </row>
    <row r="12506" spans="1:7">
      <c r="A12506" s="2">
        <v>44120</v>
      </c>
      <c r="B12506" s="2">
        <f t="shared" si="390"/>
        <v>44135</v>
      </c>
      <c r="C12506" s="3">
        <f t="shared" si="391"/>
        <v>1</v>
      </c>
      <c r="D12506" t="s">
        <v>7</v>
      </c>
      <c r="E12506">
        <v>6</v>
      </c>
      <c r="F12506">
        <v>874101</v>
      </c>
      <c r="G12506">
        <v>16901</v>
      </c>
    </row>
    <row r="12507" spans="1:7">
      <c r="A12507" s="2">
        <v>44120</v>
      </c>
      <c r="B12507" s="2">
        <f t="shared" si="390"/>
        <v>44135</v>
      </c>
      <c r="C12507" s="3">
        <f t="shared" si="391"/>
        <v>1</v>
      </c>
      <c r="D12507" t="s">
        <v>22</v>
      </c>
      <c r="E12507">
        <v>8</v>
      </c>
      <c r="F12507">
        <v>83712</v>
      </c>
      <c r="G12507">
        <v>2196</v>
      </c>
    </row>
    <row r="12508" spans="1:7">
      <c r="A12508" s="2">
        <v>44120</v>
      </c>
      <c r="B12508" s="2">
        <f t="shared" si="390"/>
        <v>44135</v>
      </c>
      <c r="C12508" s="3">
        <f t="shared" si="391"/>
        <v>1</v>
      </c>
      <c r="D12508" t="s">
        <v>38</v>
      </c>
      <c r="E12508">
        <v>9</v>
      </c>
      <c r="F12508">
        <v>62830</v>
      </c>
      <c r="G12508">
        <v>4542</v>
      </c>
    </row>
    <row r="12509" spans="1:7">
      <c r="A12509" s="2">
        <v>44120</v>
      </c>
      <c r="B12509" s="2">
        <f t="shared" si="390"/>
        <v>44135</v>
      </c>
      <c r="C12509" s="3">
        <f t="shared" si="391"/>
        <v>1</v>
      </c>
      <c r="D12509" t="s">
        <v>45</v>
      </c>
      <c r="E12509">
        <v>10</v>
      </c>
      <c r="F12509">
        <v>22724</v>
      </c>
      <c r="G12509">
        <v>662</v>
      </c>
    </row>
    <row r="12510" spans="1:7">
      <c r="A12510" s="2">
        <v>44120</v>
      </c>
      <c r="B12510" s="2">
        <f t="shared" si="390"/>
        <v>44135</v>
      </c>
      <c r="C12510" s="3">
        <f t="shared" si="391"/>
        <v>1</v>
      </c>
      <c r="D12510" t="s">
        <v>33</v>
      </c>
      <c r="E12510">
        <v>11</v>
      </c>
      <c r="F12510">
        <v>16255</v>
      </c>
      <c r="G12510">
        <v>641</v>
      </c>
    </row>
    <row r="12511" spans="1:7">
      <c r="A12511" s="2">
        <v>44120</v>
      </c>
      <c r="B12511" s="2">
        <f t="shared" si="390"/>
        <v>44135</v>
      </c>
      <c r="C12511" s="3">
        <f t="shared" si="391"/>
        <v>1</v>
      </c>
      <c r="D12511" t="s">
        <v>15</v>
      </c>
      <c r="E12511">
        <v>12</v>
      </c>
      <c r="F12511">
        <v>748429</v>
      </c>
      <c r="G12511">
        <v>15829</v>
      </c>
    </row>
    <row r="12512" spans="1:7">
      <c r="A12512" s="2">
        <v>44120</v>
      </c>
      <c r="B12512" s="2">
        <f t="shared" si="390"/>
        <v>44135</v>
      </c>
      <c r="C12512" s="3">
        <f t="shared" si="391"/>
        <v>1</v>
      </c>
      <c r="D12512" t="s">
        <v>18</v>
      </c>
      <c r="E12512">
        <v>13</v>
      </c>
      <c r="F12512">
        <v>345879</v>
      </c>
      <c r="G12512">
        <v>7382</v>
      </c>
    </row>
    <row r="12513" spans="1:7">
      <c r="A12513" s="2">
        <v>44120</v>
      </c>
      <c r="B12513" s="2">
        <f t="shared" si="390"/>
        <v>44135</v>
      </c>
      <c r="C12513" s="3">
        <f t="shared" si="391"/>
        <v>1</v>
      </c>
      <c r="D12513" t="s">
        <v>57</v>
      </c>
      <c r="E12513">
        <v>66</v>
      </c>
      <c r="F12513">
        <v>4507</v>
      </c>
      <c r="G12513">
        <v>64</v>
      </c>
    </row>
    <row r="12514" spans="1:7">
      <c r="A12514" s="2">
        <v>44120</v>
      </c>
      <c r="B12514" s="2">
        <f t="shared" si="390"/>
        <v>44135</v>
      </c>
      <c r="C12514" s="3">
        <f t="shared" si="391"/>
        <v>1</v>
      </c>
      <c r="D12514" t="s">
        <v>26</v>
      </c>
      <c r="E12514">
        <v>15</v>
      </c>
      <c r="F12514">
        <v>14007</v>
      </c>
      <c r="G12514">
        <v>184</v>
      </c>
    </row>
    <row r="12515" spans="1:7">
      <c r="A12515" s="2">
        <v>44120</v>
      </c>
      <c r="B12515" s="2">
        <f t="shared" si="390"/>
        <v>44135</v>
      </c>
      <c r="C12515" s="3">
        <f t="shared" si="391"/>
        <v>1</v>
      </c>
      <c r="D12515" t="s">
        <v>53</v>
      </c>
      <c r="E12515">
        <v>16</v>
      </c>
      <c r="F12515">
        <v>52234</v>
      </c>
      <c r="G12515">
        <v>529</v>
      </c>
    </row>
    <row r="12516" spans="1:7">
      <c r="A12516" s="2">
        <v>44120</v>
      </c>
      <c r="B12516" s="2">
        <f t="shared" si="390"/>
        <v>44135</v>
      </c>
      <c r="C12516" s="3">
        <f t="shared" si="391"/>
        <v>1</v>
      </c>
      <c r="D12516" t="s">
        <v>6</v>
      </c>
      <c r="E12516">
        <v>17</v>
      </c>
      <c r="F12516">
        <v>341219</v>
      </c>
      <c r="G12516">
        <v>9447</v>
      </c>
    </row>
    <row r="12517" spans="1:7">
      <c r="A12517" s="2">
        <v>44120</v>
      </c>
      <c r="B12517" s="2">
        <f t="shared" si="390"/>
        <v>44135</v>
      </c>
      <c r="C12517" s="3">
        <f t="shared" si="391"/>
        <v>1</v>
      </c>
      <c r="D12517" t="s">
        <v>27</v>
      </c>
      <c r="E12517">
        <v>18</v>
      </c>
      <c r="F12517">
        <v>145915</v>
      </c>
      <c r="G12517">
        <v>3887</v>
      </c>
    </row>
    <row r="12518" spans="1:7">
      <c r="A12518" s="2">
        <v>44120</v>
      </c>
      <c r="B12518" s="2">
        <f t="shared" si="390"/>
        <v>44135</v>
      </c>
      <c r="C12518" s="3">
        <f t="shared" si="391"/>
        <v>1</v>
      </c>
      <c r="D12518" t="s">
        <v>39</v>
      </c>
      <c r="E12518">
        <v>19</v>
      </c>
      <c r="F12518">
        <v>105746</v>
      </c>
      <c r="G12518">
        <v>1524</v>
      </c>
    </row>
    <row r="12519" spans="1:7">
      <c r="A12519" s="2">
        <v>44120</v>
      </c>
      <c r="B12519" s="2">
        <f t="shared" si="390"/>
        <v>44135</v>
      </c>
      <c r="C12519" s="3">
        <f t="shared" si="391"/>
        <v>1</v>
      </c>
      <c r="D12519" t="s">
        <v>34</v>
      </c>
      <c r="E12519">
        <v>20</v>
      </c>
      <c r="F12519">
        <v>72509</v>
      </c>
      <c r="G12519">
        <v>859</v>
      </c>
    </row>
    <row r="12520" spans="1:7">
      <c r="A12520" s="2">
        <v>44120</v>
      </c>
      <c r="B12520" s="2">
        <f t="shared" si="390"/>
        <v>44135</v>
      </c>
      <c r="C12520" s="3">
        <f t="shared" si="391"/>
        <v>1</v>
      </c>
      <c r="D12520" t="s">
        <v>28</v>
      </c>
      <c r="E12520">
        <v>21</v>
      </c>
      <c r="F12520">
        <v>87764</v>
      </c>
      <c r="G12520">
        <v>1349</v>
      </c>
    </row>
    <row r="12521" spans="1:7">
      <c r="A12521" s="2">
        <v>44120</v>
      </c>
      <c r="B12521" s="2">
        <f t="shared" si="390"/>
        <v>44135</v>
      </c>
      <c r="C12521" s="3">
        <f t="shared" si="391"/>
        <v>1</v>
      </c>
      <c r="D12521" t="s">
        <v>40</v>
      </c>
      <c r="E12521">
        <v>22</v>
      </c>
      <c r="F12521">
        <v>177726</v>
      </c>
      <c r="G12521">
        <v>5727</v>
      </c>
    </row>
    <row r="12522" spans="1:7">
      <c r="A12522" s="2">
        <v>44120</v>
      </c>
      <c r="B12522" s="2">
        <f t="shared" si="390"/>
        <v>44135</v>
      </c>
      <c r="C12522" s="3">
        <f t="shared" si="391"/>
        <v>1</v>
      </c>
      <c r="D12522" t="s">
        <v>51</v>
      </c>
      <c r="E12522">
        <v>23</v>
      </c>
      <c r="F12522">
        <v>5865</v>
      </c>
      <c r="G12522">
        <v>145</v>
      </c>
    </row>
    <row r="12523" spans="1:7">
      <c r="A12523" s="2">
        <v>44120</v>
      </c>
      <c r="B12523" s="2">
        <f t="shared" si="390"/>
        <v>44135</v>
      </c>
      <c r="C12523" s="3">
        <f t="shared" si="391"/>
        <v>1</v>
      </c>
      <c r="D12523" t="s">
        <v>23</v>
      </c>
      <c r="E12523">
        <v>24</v>
      </c>
      <c r="F12523">
        <v>134822</v>
      </c>
      <c r="G12523">
        <v>4032</v>
      </c>
    </row>
    <row r="12524" spans="1:7">
      <c r="A12524" s="2">
        <v>44120</v>
      </c>
      <c r="B12524" s="2">
        <f t="shared" si="390"/>
        <v>44135</v>
      </c>
      <c r="C12524" s="3">
        <f t="shared" si="391"/>
        <v>1</v>
      </c>
      <c r="D12524" t="s">
        <v>9</v>
      </c>
      <c r="E12524">
        <v>25</v>
      </c>
      <c r="F12524">
        <v>142346</v>
      </c>
      <c r="G12524">
        <v>9702</v>
      </c>
    </row>
    <row r="12525" spans="1:7">
      <c r="A12525" s="2">
        <v>44120</v>
      </c>
      <c r="B12525" s="2">
        <f t="shared" si="390"/>
        <v>44135</v>
      </c>
      <c r="C12525" s="3">
        <f t="shared" si="391"/>
        <v>1</v>
      </c>
      <c r="D12525" t="s">
        <v>42</v>
      </c>
      <c r="E12525">
        <v>26</v>
      </c>
      <c r="F12525">
        <v>159144</v>
      </c>
      <c r="G12525">
        <v>7320</v>
      </c>
    </row>
    <row r="12526" spans="1:7">
      <c r="A12526" s="2">
        <v>44120</v>
      </c>
      <c r="B12526" s="2">
        <f t="shared" si="390"/>
        <v>44135</v>
      </c>
      <c r="C12526" s="3">
        <f t="shared" si="391"/>
        <v>1</v>
      </c>
      <c r="D12526" t="s">
        <v>29</v>
      </c>
      <c r="E12526">
        <v>27</v>
      </c>
      <c r="F12526">
        <v>119449</v>
      </c>
      <c r="G12526">
        <v>2265</v>
      </c>
    </row>
    <row r="12527" spans="1:7">
      <c r="A12527" s="2">
        <v>44120</v>
      </c>
      <c r="B12527" s="2">
        <f t="shared" si="390"/>
        <v>44135</v>
      </c>
      <c r="C12527" s="3">
        <f t="shared" si="391"/>
        <v>1</v>
      </c>
      <c r="D12527" t="s">
        <v>46</v>
      </c>
      <c r="E12527">
        <v>28</v>
      </c>
      <c r="F12527">
        <v>109255</v>
      </c>
      <c r="G12527">
        <v>3160</v>
      </c>
    </row>
    <row r="12528" spans="1:7">
      <c r="A12528" s="2">
        <v>44120</v>
      </c>
      <c r="B12528" s="2">
        <f t="shared" si="390"/>
        <v>44135</v>
      </c>
      <c r="C12528" s="3">
        <f t="shared" si="391"/>
        <v>1</v>
      </c>
      <c r="D12528" t="s">
        <v>35</v>
      </c>
      <c r="E12528">
        <v>29</v>
      </c>
      <c r="F12528">
        <v>158764</v>
      </c>
      <c r="G12528">
        <v>2550</v>
      </c>
    </row>
    <row r="12529" spans="1:7">
      <c r="A12529" s="2">
        <v>44120</v>
      </c>
      <c r="B12529" s="2">
        <f t="shared" si="390"/>
        <v>44135</v>
      </c>
      <c r="C12529" s="3">
        <f t="shared" si="391"/>
        <v>1</v>
      </c>
      <c r="D12529" t="s">
        <v>54</v>
      </c>
      <c r="E12529">
        <v>30</v>
      </c>
      <c r="F12529">
        <v>21674</v>
      </c>
      <c r="G12529">
        <v>235</v>
      </c>
    </row>
    <row r="12530" spans="1:7">
      <c r="A12530" s="2">
        <v>44120</v>
      </c>
      <c r="B12530" s="2">
        <f t="shared" si="390"/>
        <v>44135</v>
      </c>
      <c r="C12530" s="3">
        <f t="shared" si="391"/>
        <v>1</v>
      </c>
      <c r="D12530" t="s">
        <v>12</v>
      </c>
      <c r="E12530">
        <v>31</v>
      </c>
      <c r="F12530">
        <v>56724</v>
      </c>
      <c r="G12530">
        <v>556</v>
      </c>
    </row>
    <row r="12531" spans="1:7">
      <c r="A12531" s="2">
        <v>44120</v>
      </c>
      <c r="B12531" s="2">
        <f t="shared" si="390"/>
        <v>44135</v>
      </c>
      <c r="C12531" s="3">
        <f t="shared" si="391"/>
        <v>1</v>
      </c>
      <c r="D12531" t="s">
        <v>24</v>
      </c>
      <c r="E12531">
        <v>32</v>
      </c>
      <c r="F12531">
        <v>88832</v>
      </c>
      <c r="G12531">
        <v>1707</v>
      </c>
    </row>
    <row r="12532" spans="1:7">
      <c r="A12532" s="2">
        <v>44120</v>
      </c>
      <c r="B12532" s="2">
        <f t="shared" si="390"/>
        <v>44135</v>
      </c>
      <c r="C12532" s="3">
        <f t="shared" si="391"/>
        <v>1</v>
      </c>
      <c r="D12532" t="s">
        <v>19</v>
      </c>
      <c r="E12532">
        <v>33</v>
      </c>
      <c r="F12532">
        <v>9514</v>
      </c>
      <c r="G12532">
        <v>465</v>
      </c>
    </row>
    <row r="12533" spans="1:7">
      <c r="A12533" s="2">
        <v>44120</v>
      </c>
      <c r="B12533" s="2">
        <f t="shared" si="390"/>
        <v>44135</v>
      </c>
      <c r="C12533" s="3">
        <f t="shared" si="391"/>
        <v>1</v>
      </c>
      <c r="D12533" t="s">
        <v>21</v>
      </c>
      <c r="E12533">
        <v>34</v>
      </c>
      <c r="F12533">
        <v>219593</v>
      </c>
      <c r="G12533">
        <v>16202</v>
      </c>
    </row>
    <row r="12534" spans="1:7">
      <c r="A12534" s="2">
        <v>44120</v>
      </c>
      <c r="B12534" s="2">
        <f t="shared" si="390"/>
        <v>44135</v>
      </c>
      <c r="C12534" s="3">
        <f t="shared" si="391"/>
        <v>1</v>
      </c>
      <c r="D12534" t="s">
        <v>47</v>
      </c>
      <c r="E12534">
        <v>35</v>
      </c>
      <c r="F12534">
        <v>35770</v>
      </c>
      <c r="G12534">
        <v>928</v>
      </c>
    </row>
    <row r="12535" spans="1:7">
      <c r="A12535" s="2">
        <v>44120</v>
      </c>
      <c r="B12535" s="2">
        <f t="shared" si="390"/>
        <v>44135</v>
      </c>
      <c r="C12535" s="3">
        <f t="shared" si="391"/>
        <v>1</v>
      </c>
      <c r="D12535" t="s">
        <v>16</v>
      </c>
      <c r="E12535">
        <v>36</v>
      </c>
      <c r="F12535">
        <v>485838</v>
      </c>
      <c r="G12535">
        <v>32944</v>
      </c>
    </row>
    <row r="12536" spans="1:7">
      <c r="A12536" s="2">
        <v>44120</v>
      </c>
      <c r="B12536" s="2">
        <f t="shared" si="390"/>
        <v>44135</v>
      </c>
      <c r="C12536" s="3">
        <f t="shared" si="391"/>
        <v>1</v>
      </c>
      <c r="D12536" t="s">
        <v>20</v>
      </c>
      <c r="E12536">
        <v>37</v>
      </c>
      <c r="F12536">
        <v>242032</v>
      </c>
      <c r="G12536">
        <v>3938</v>
      </c>
    </row>
    <row r="12537" spans="1:7">
      <c r="A12537" s="2">
        <v>44120</v>
      </c>
      <c r="B12537" s="2">
        <f t="shared" si="390"/>
        <v>44135</v>
      </c>
      <c r="C12537" s="3">
        <f t="shared" si="391"/>
        <v>1</v>
      </c>
      <c r="D12537" t="s">
        <v>48</v>
      </c>
      <c r="E12537">
        <v>38</v>
      </c>
      <c r="F12537">
        <v>30522</v>
      </c>
      <c r="G12537">
        <v>393</v>
      </c>
    </row>
    <row r="12538" spans="1:7">
      <c r="A12538" s="2">
        <v>44120</v>
      </c>
      <c r="B12538" s="2">
        <f t="shared" si="390"/>
        <v>44135</v>
      </c>
      <c r="C12538" s="3">
        <f t="shared" si="391"/>
        <v>1</v>
      </c>
      <c r="D12538" t="s">
        <v>59</v>
      </c>
      <c r="E12538">
        <v>69</v>
      </c>
      <c r="F12538">
        <v>80</v>
      </c>
      <c r="G12538">
        <v>2</v>
      </c>
    </row>
    <row r="12539" spans="1:7">
      <c r="A12539" s="2">
        <v>44120</v>
      </c>
      <c r="B12539" s="2">
        <f t="shared" si="390"/>
        <v>44135</v>
      </c>
      <c r="C12539" s="3">
        <f t="shared" si="391"/>
        <v>1</v>
      </c>
      <c r="D12539" t="s">
        <v>41</v>
      </c>
      <c r="E12539">
        <v>39</v>
      </c>
      <c r="F12539">
        <v>177991</v>
      </c>
      <c r="G12539">
        <v>5054</v>
      </c>
    </row>
    <row r="12540" spans="1:7">
      <c r="A12540" s="2">
        <v>44120</v>
      </c>
      <c r="B12540" s="2">
        <f t="shared" si="390"/>
        <v>44135</v>
      </c>
      <c r="C12540" s="3">
        <f t="shared" si="391"/>
        <v>1</v>
      </c>
      <c r="D12540" t="s">
        <v>30</v>
      </c>
      <c r="E12540">
        <v>40</v>
      </c>
      <c r="F12540">
        <v>105308</v>
      </c>
      <c r="G12540">
        <v>1154</v>
      </c>
    </row>
    <row r="12541" spans="1:7">
      <c r="A12541" s="2">
        <v>44120</v>
      </c>
      <c r="B12541" s="2">
        <f t="shared" si="390"/>
        <v>44135</v>
      </c>
      <c r="C12541" s="3">
        <f t="shared" si="391"/>
        <v>1</v>
      </c>
      <c r="D12541" t="s">
        <v>14</v>
      </c>
      <c r="E12541">
        <v>41</v>
      </c>
      <c r="F12541">
        <v>38947</v>
      </c>
      <c r="G12541">
        <v>620</v>
      </c>
    </row>
    <row r="12542" spans="1:7">
      <c r="A12542" s="2">
        <v>44120</v>
      </c>
      <c r="B12542" s="2">
        <f t="shared" si="390"/>
        <v>44135</v>
      </c>
      <c r="C12542" s="3">
        <f t="shared" si="391"/>
        <v>1</v>
      </c>
      <c r="D12542" t="s">
        <v>31</v>
      </c>
      <c r="E12542">
        <v>42</v>
      </c>
      <c r="F12542">
        <v>184185</v>
      </c>
      <c r="G12542">
        <v>8524</v>
      </c>
    </row>
    <row r="12543" spans="1:7">
      <c r="A12543" s="2">
        <v>44120</v>
      </c>
      <c r="B12543" s="2">
        <f t="shared" si="390"/>
        <v>44135</v>
      </c>
      <c r="C12543" s="3">
        <f t="shared" si="391"/>
        <v>1</v>
      </c>
      <c r="D12543" t="s">
        <v>55</v>
      </c>
      <c r="E12543">
        <v>72</v>
      </c>
      <c r="F12543">
        <v>56412</v>
      </c>
      <c r="G12543">
        <v>758</v>
      </c>
    </row>
    <row r="12544" spans="1:7">
      <c r="A12544" s="2">
        <v>44120</v>
      </c>
      <c r="B12544" s="2">
        <f t="shared" si="390"/>
        <v>44135</v>
      </c>
      <c r="C12544" s="3">
        <f t="shared" si="391"/>
        <v>1</v>
      </c>
      <c r="D12544" t="s">
        <v>17</v>
      </c>
      <c r="E12544">
        <v>44</v>
      </c>
      <c r="F12544">
        <v>27691</v>
      </c>
      <c r="G12544">
        <v>1152</v>
      </c>
    </row>
    <row r="12545" spans="1:7">
      <c r="A12545" s="2">
        <v>44120</v>
      </c>
      <c r="B12545" s="2">
        <f t="shared" si="390"/>
        <v>44135</v>
      </c>
      <c r="C12545" s="3">
        <f t="shared" si="391"/>
        <v>1</v>
      </c>
      <c r="D12545" t="s">
        <v>32</v>
      </c>
      <c r="E12545">
        <v>45</v>
      </c>
      <c r="F12545">
        <v>162253</v>
      </c>
      <c r="G12545">
        <v>3615</v>
      </c>
    </row>
    <row r="12546" spans="1:7">
      <c r="A12546" s="2">
        <v>44120</v>
      </c>
      <c r="B12546" s="2">
        <f t="shared" si="390"/>
        <v>44135</v>
      </c>
      <c r="C12546" s="3">
        <f t="shared" si="391"/>
        <v>1</v>
      </c>
      <c r="D12546" t="s">
        <v>43</v>
      </c>
      <c r="E12546">
        <v>46</v>
      </c>
      <c r="F12546">
        <v>31805</v>
      </c>
      <c r="G12546">
        <v>307</v>
      </c>
    </row>
    <row r="12547" spans="1:7">
      <c r="A12547" s="2">
        <v>44120</v>
      </c>
      <c r="B12547" s="2">
        <f t="shared" si="390"/>
        <v>44135</v>
      </c>
      <c r="C12547" s="3">
        <f t="shared" si="391"/>
        <v>1</v>
      </c>
      <c r="D12547" t="s">
        <v>25</v>
      </c>
      <c r="E12547">
        <v>47</v>
      </c>
      <c r="F12547">
        <v>220099</v>
      </c>
      <c r="G12547">
        <v>2847</v>
      </c>
    </row>
    <row r="12548" spans="1:7">
      <c r="A12548" s="2">
        <v>44120</v>
      </c>
      <c r="B12548" s="2">
        <f t="shared" ref="B12548:B12611" si="392">EOMONTH(A12548,0)</f>
        <v>44135</v>
      </c>
      <c r="C12548" s="3">
        <f t="shared" ref="C12548:C12611" si="393">IF(A12548=B12548,0,1)</f>
        <v>1</v>
      </c>
      <c r="D12548" t="s">
        <v>11</v>
      </c>
      <c r="E12548">
        <v>48</v>
      </c>
      <c r="F12548">
        <v>859567</v>
      </c>
      <c r="G12548">
        <v>17454</v>
      </c>
    </row>
    <row r="12549" spans="1:7">
      <c r="A12549" s="2">
        <v>44120</v>
      </c>
      <c r="B12549" s="2">
        <f t="shared" si="392"/>
        <v>44135</v>
      </c>
      <c r="C12549" s="3">
        <f t="shared" si="393"/>
        <v>1</v>
      </c>
      <c r="D12549" t="s">
        <v>13</v>
      </c>
      <c r="E12549">
        <v>49</v>
      </c>
      <c r="F12549">
        <v>91966</v>
      </c>
      <c r="G12549">
        <v>539</v>
      </c>
    </row>
    <row r="12550" spans="1:7">
      <c r="A12550" s="2">
        <v>44120</v>
      </c>
      <c r="B12550" s="2">
        <f t="shared" si="392"/>
        <v>44135</v>
      </c>
      <c r="C12550" s="3">
        <f t="shared" si="393"/>
        <v>1</v>
      </c>
      <c r="D12550" t="s">
        <v>36</v>
      </c>
      <c r="E12550">
        <v>50</v>
      </c>
      <c r="F12550">
        <v>1915</v>
      </c>
      <c r="G12550">
        <v>58</v>
      </c>
    </row>
    <row r="12551" spans="1:7">
      <c r="A12551" s="2">
        <v>44120</v>
      </c>
      <c r="B12551" s="2">
        <f t="shared" si="392"/>
        <v>44135</v>
      </c>
      <c r="C12551" s="3">
        <f t="shared" si="393"/>
        <v>1</v>
      </c>
      <c r="D12551" t="s">
        <v>56</v>
      </c>
      <c r="E12551">
        <v>78</v>
      </c>
      <c r="F12551">
        <v>1329</v>
      </c>
      <c r="G12551">
        <v>21</v>
      </c>
    </row>
    <row r="12552" spans="1:7">
      <c r="A12552" s="2">
        <v>44120</v>
      </c>
      <c r="B12552" s="2">
        <f t="shared" si="392"/>
        <v>44135</v>
      </c>
      <c r="C12552" s="3">
        <f t="shared" si="393"/>
        <v>1</v>
      </c>
      <c r="D12552" t="s">
        <v>37</v>
      </c>
      <c r="E12552">
        <v>51</v>
      </c>
      <c r="F12552">
        <v>164124</v>
      </c>
      <c r="G12552">
        <v>3408</v>
      </c>
    </row>
    <row r="12553" spans="1:7">
      <c r="A12553" s="2">
        <v>44120</v>
      </c>
      <c r="B12553" s="2">
        <f t="shared" si="392"/>
        <v>44135</v>
      </c>
      <c r="C12553" s="3">
        <f t="shared" si="393"/>
        <v>1</v>
      </c>
      <c r="D12553" t="s">
        <v>5</v>
      </c>
      <c r="E12553">
        <v>53</v>
      </c>
      <c r="F12553">
        <v>101533</v>
      </c>
      <c r="G12553">
        <v>2338</v>
      </c>
    </row>
    <row r="12554" spans="1:7">
      <c r="A12554" s="2">
        <v>44120</v>
      </c>
      <c r="B12554" s="2">
        <f t="shared" si="392"/>
        <v>44135</v>
      </c>
      <c r="C12554" s="3">
        <f t="shared" si="393"/>
        <v>1</v>
      </c>
      <c r="D12554" t="s">
        <v>58</v>
      </c>
      <c r="E12554">
        <v>54</v>
      </c>
      <c r="F12554">
        <v>19580</v>
      </c>
      <c r="G12554">
        <v>396</v>
      </c>
    </row>
    <row r="12555" spans="1:7">
      <c r="A12555" s="2">
        <v>44120</v>
      </c>
      <c r="B12555" s="2">
        <f t="shared" si="392"/>
        <v>44135</v>
      </c>
      <c r="C12555" s="3">
        <f t="shared" si="393"/>
        <v>1</v>
      </c>
      <c r="D12555" t="s">
        <v>10</v>
      </c>
      <c r="E12555">
        <v>55</v>
      </c>
      <c r="F12555">
        <v>175652</v>
      </c>
      <c r="G12555">
        <v>1588</v>
      </c>
    </row>
    <row r="12556" spans="1:7">
      <c r="A12556" s="2">
        <v>44120</v>
      </c>
      <c r="B12556" s="2">
        <f t="shared" si="392"/>
        <v>44135</v>
      </c>
      <c r="C12556" s="3">
        <f t="shared" si="393"/>
        <v>1</v>
      </c>
      <c r="D12556" t="s">
        <v>49</v>
      </c>
      <c r="E12556">
        <v>56</v>
      </c>
      <c r="F12556">
        <v>8665</v>
      </c>
      <c r="G12556">
        <v>57</v>
      </c>
    </row>
    <row r="12557" spans="1:7">
      <c r="A12557" s="2">
        <v>44121</v>
      </c>
      <c r="B12557" s="2">
        <f t="shared" si="392"/>
        <v>44135</v>
      </c>
      <c r="C12557" s="3">
        <f t="shared" si="393"/>
        <v>1</v>
      </c>
      <c r="D12557" t="s">
        <v>52</v>
      </c>
      <c r="E12557">
        <v>1</v>
      </c>
      <c r="F12557">
        <v>171662</v>
      </c>
      <c r="G12557">
        <v>2788</v>
      </c>
    </row>
    <row r="12558" spans="1:7">
      <c r="A12558" s="2">
        <v>44121</v>
      </c>
      <c r="B12558" s="2">
        <f t="shared" si="392"/>
        <v>44135</v>
      </c>
      <c r="C12558" s="3">
        <f t="shared" si="393"/>
        <v>1</v>
      </c>
      <c r="D12558" t="s">
        <v>50</v>
      </c>
      <c r="E12558">
        <v>2</v>
      </c>
      <c r="F12558">
        <v>11710</v>
      </c>
      <c r="G12558">
        <v>63</v>
      </c>
    </row>
    <row r="12559" spans="1:7">
      <c r="A12559" s="2">
        <v>44121</v>
      </c>
      <c r="B12559" s="2">
        <f t="shared" si="392"/>
        <v>44135</v>
      </c>
      <c r="C12559" s="3">
        <f t="shared" si="393"/>
        <v>1</v>
      </c>
      <c r="D12559" t="s">
        <v>8</v>
      </c>
      <c r="E12559">
        <v>4</v>
      </c>
      <c r="F12559">
        <v>230412</v>
      </c>
      <c r="G12559">
        <v>5824</v>
      </c>
    </row>
    <row r="12560" spans="1:7">
      <c r="A12560" s="2">
        <v>44121</v>
      </c>
      <c r="B12560" s="2">
        <f t="shared" si="392"/>
        <v>44135</v>
      </c>
      <c r="C12560" s="3">
        <f t="shared" si="393"/>
        <v>1</v>
      </c>
      <c r="D12560" t="s">
        <v>44</v>
      </c>
      <c r="E12560">
        <v>5</v>
      </c>
      <c r="F12560">
        <v>98422</v>
      </c>
      <c r="G12560">
        <v>1684</v>
      </c>
    </row>
    <row r="12561" spans="1:7">
      <c r="A12561" s="2">
        <v>44121</v>
      </c>
      <c r="B12561" s="2">
        <f t="shared" si="392"/>
        <v>44135</v>
      </c>
      <c r="C12561" s="3">
        <f t="shared" si="393"/>
        <v>1</v>
      </c>
      <c r="D12561" t="s">
        <v>7</v>
      </c>
      <c r="E12561">
        <v>6</v>
      </c>
      <c r="F12561">
        <v>876257</v>
      </c>
      <c r="G12561">
        <v>16940</v>
      </c>
    </row>
    <row r="12562" spans="1:7">
      <c r="A12562" s="2">
        <v>44121</v>
      </c>
      <c r="B12562" s="2">
        <f t="shared" si="392"/>
        <v>44135</v>
      </c>
      <c r="C12562" s="3">
        <f t="shared" si="393"/>
        <v>1</v>
      </c>
      <c r="D12562" t="s">
        <v>22</v>
      </c>
      <c r="E12562">
        <v>8</v>
      </c>
      <c r="F12562">
        <v>84804</v>
      </c>
      <c r="G12562">
        <v>2199</v>
      </c>
    </row>
    <row r="12563" spans="1:7">
      <c r="A12563" s="2">
        <v>44121</v>
      </c>
      <c r="B12563" s="2">
        <f t="shared" si="392"/>
        <v>44135</v>
      </c>
      <c r="C12563" s="3">
        <f t="shared" si="393"/>
        <v>1</v>
      </c>
      <c r="D12563" t="s">
        <v>38</v>
      </c>
      <c r="E12563">
        <v>9</v>
      </c>
      <c r="F12563">
        <v>62830</v>
      </c>
      <c r="G12563">
        <v>4542</v>
      </c>
    </row>
    <row r="12564" spans="1:7">
      <c r="A12564" s="2">
        <v>44121</v>
      </c>
      <c r="B12564" s="2">
        <f t="shared" si="392"/>
        <v>44135</v>
      </c>
      <c r="C12564" s="3">
        <f t="shared" si="393"/>
        <v>1</v>
      </c>
      <c r="D12564" t="s">
        <v>45</v>
      </c>
      <c r="E12564">
        <v>10</v>
      </c>
      <c r="F12564">
        <v>22942</v>
      </c>
      <c r="G12564">
        <v>664</v>
      </c>
    </row>
    <row r="12565" spans="1:7">
      <c r="A12565" s="2">
        <v>44121</v>
      </c>
      <c r="B12565" s="2">
        <f t="shared" si="392"/>
        <v>44135</v>
      </c>
      <c r="C12565" s="3">
        <f t="shared" si="393"/>
        <v>1</v>
      </c>
      <c r="D12565" t="s">
        <v>33</v>
      </c>
      <c r="E12565">
        <v>11</v>
      </c>
      <c r="F12565">
        <v>16334</v>
      </c>
      <c r="G12565">
        <v>641</v>
      </c>
    </row>
    <row r="12566" spans="1:7">
      <c r="A12566" s="2">
        <v>44121</v>
      </c>
      <c r="B12566" s="2">
        <f t="shared" si="392"/>
        <v>44135</v>
      </c>
      <c r="C12566" s="3">
        <f t="shared" si="393"/>
        <v>1</v>
      </c>
      <c r="D12566" t="s">
        <v>15</v>
      </c>
      <c r="E12566">
        <v>12</v>
      </c>
      <c r="F12566">
        <v>752473</v>
      </c>
      <c r="G12566">
        <v>15916</v>
      </c>
    </row>
    <row r="12567" spans="1:7">
      <c r="A12567" s="2">
        <v>44121</v>
      </c>
      <c r="B12567" s="2">
        <f t="shared" si="392"/>
        <v>44135</v>
      </c>
      <c r="C12567" s="3">
        <f t="shared" si="393"/>
        <v>1</v>
      </c>
      <c r="D12567" t="s">
        <v>18</v>
      </c>
      <c r="E12567">
        <v>13</v>
      </c>
      <c r="F12567">
        <v>347468</v>
      </c>
      <c r="G12567">
        <v>7429</v>
      </c>
    </row>
    <row r="12568" spans="1:7">
      <c r="A12568" s="2">
        <v>44121</v>
      </c>
      <c r="B12568" s="2">
        <f t="shared" si="392"/>
        <v>44135</v>
      </c>
      <c r="C12568" s="3">
        <f t="shared" si="393"/>
        <v>1</v>
      </c>
      <c r="D12568" t="s">
        <v>57</v>
      </c>
      <c r="E12568">
        <v>66</v>
      </c>
      <c r="F12568">
        <v>4507</v>
      </c>
      <c r="G12568">
        <v>64</v>
      </c>
    </row>
    <row r="12569" spans="1:7">
      <c r="A12569" s="2">
        <v>44121</v>
      </c>
      <c r="B12569" s="2">
        <f t="shared" si="392"/>
        <v>44135</v>
      </c>
      <c r="C12569" s="3">
        <f t="shared" si="393"/>
        <v>1</v>
      </c>
      <c r="D12569" t="s">
        <v>26</v>
      </c>
      <c r="E12569">
        <v>15</v>
      </c>
      <c r="F12569">
        <v>14101</v>
      </c>
      <c r="G12569">
        <v>185</v>
      </c>
    </row>
    <row r="12570" spans="1:7">
      <c r="A12570" s="2">
        <v>44121</v>
      </c>
      <c r="B12570" s="2">
        <f t="shared" si="392"/>
        <v>44135</v>
      </c>
      <c r="C12570" s="3">
        <f t="shared" si="393"/>
        <v>1</v>
      </c>
      <c r="D12570" t="s">
        <v>53</v>
      </c>
      <c r="E12570">
        <v>16</v>
      </c>
      <c r="F12570">
        <v>52582</v>
      </c>
      <c r="G12570">
        <v>532</v>
      </c>
    </row>
    <row r="12571" spans="1:7">
      <c r="A12571" s="2">
        <v>44121</v>
      </c>
      <c r="B12571" s="2">
        <f t="shared" si="392"/>
        <v>44135</v>
      </c>
      <c r="C12571" s="3">
        <f t="shared" si="393"/>
        <v>1</v>
      </c>
      <c r="D12571" t="s">
        <v>6</v>
      </c>
      <c r="E12571">
        <v>17</v>
      </c>
      <c r="F12571">
        <v>344787</v>
      </c>
      <c r="G12571">
        <v>9474</v>
      </c>
    </row>
    <row r="12572" spans="1:7">
      <c r="A12572" s="2">
        <v>44121</v>
      </c>
      <c r="B12572" s="2">
        <f t="shared" si="392"/>
        <v>44135</v>
      </c>
      <c r="C12572" s="3">
        <f t="shared" si="393"/>
        <v>1</v>
      </c>
      <c r="D12572" t="s">
        <v>27</v>
      </c>
      <c r="E12572">
        <v>18</v>
      </c>
      <c r="F12572">
        <v>148400</v>
      </c>
      <c r="G12572">
        <v>3918</v>
      </c>
    </row>
    <row r="12573" spans="1:7">
      <c r="A12573" s="2">
        <v>44121</v>
      </c>
      <c r="B12573" s="2">
        <f t="shared" si="392"/>
        <v>44135</v>
      </c>
      <c r="C12573" s="3">
        <f t="shared" si="393"/>
        <v>1</v>
      </c>
      <c r="D12573" t="s">
        <v>39</v>
      </c>
      <c r="E12573">
        <v>19</v>
      </c>
      <c r="F12573">
        <v>106698</v>
      </c>
      <c r="G12573">
        <v>1528</v>
      </c>
    </row>
    <row r="12574" spans="1:7">
      <c r="A12574" s="2">
        <v>44121</v>
      </c>
      <c r="B12574" s="2">
        <f t="shared" si="392"/>
        <v>44135</v>
      </c>
      <c r="C12574" s="3">
        <f t="shared" si="393"/>
        <v>1</v>
      </c>
      <c r="D12574" t="s">
        <v>34</v>
      </c>
      <c r="E12574">
        <v>20</v>
      </c>
      <c r="F12574">
        <v>72616</v>
      </c>
      <c r="G12574">
        <v>859</v>
      </c>
    </row>
    <row r="12575" spans="1:7">
      <c r="A12575" s="2">
        <v>44121</v>
      </c>
      <c r="B12575" s="2">
        <f t="shared" si="392"/>
        <v>44135</v>
      </c>
      <c r="C12575" s="3">
        <f t="shared" si="393"/>
        <v>1</v>
      </c>
      <c r="D12575" t="s">
        <v>28</v>
      </c>
      <c r="E12575">
        <v>21</v>
      </c>
      <c r="F12575">
        <v>88823</v>
      </c>
      <c r="G12575">
        <v>1363</v>
      </c>
    </row>
    <row r="12576" spans="1:7">
      <c r="A12576" s="2">
        <v>44121</v>
      </c>
      <c r="B12576" s="2">
        <f t="shared" si="392"/>
        <v>44135</v>
      </c>
      <c r="C12576" s="3">
        <f t="shared" si="393"/>
        <v>1</v>
      </c>
      <c r="D12576" t="s">
        <v>40</v>
      </c>
      <c r="E12576">
        <v>22</v>
      </c>
      <c r="F12576">
        <v>177726</v>
      </c>
      <c r="G12576">
        <v>5727</v>
      </c>
    </row>
    <row r="12577" spans="1:7">
      <c r="A12577" s="2">
        <v>44121</v>
      </c>
      <c r="B12577" s="2">
        <f t="shared" si="392"/>
        <v>44135</v>
      </c>
      <c r="C12577" s="3">
        <f t="shared" si="393"/>
        <v>1</v>
      </c>
      <c r="D12577" t="s">
        <v>51</v>
      </c>
      <c r="E12577">
        <v>23</v>
      </c>
      <c r="F12577">
        <v>5913</v>
      </c>
      <c r="G12577">
        <v>146</v>
      </c>
    </row>
    <row r="12578" spans="1:7">
      <c r="A12578" s="2">
        <v>44121</v>
      </c>
      <c r="B12578" s="2">
        <f t="shared" si="392"/>
        <v>44135</v>
      </c>
      <c r="C12578" s="3">
        <f t="shared" si="393"/>
        <v>1</v>
      </c>
      <c r="D12578" t="s">
        <v>23</v>
      </c>
      <c r="E12578">
        <v>24</v>
      </c>
      <c r="F12578">
        <v>135463</v>
      </c>
      <c r="G12578">
        <v>4036</v>
      </c>
    </row>
    <row r="12579" spans="1:7">
      <c r="A12579" s="2">
        <v>44121</v>
      </c>
      <c r="B12579" s="2">
        <f t="shared" si="392"/>
        <v>44135</v>
      </c>
      <c r="C12579" s="3">
        <f t="shared" si="393"/>
        <v>1</v>
      </c>
      <c r="D12579" t="s">
        <v>9</v>
      </c>
      <c r="E12579">
        <v>25</v>
      </c>
      <c r="F12579">
        <v>142930</v>
      </c>
      <c r="G12579">
        <v>9723</v>
      </c>
    </row>
    <row r="12580" spans="1:7">
      <c r="A12580" s="2">
        <v>44121</v>
      </c>
      <c r="B12580" s="2">
        <f t="shared" si="392"/>
        <v>44135</v>
      </c>
      <c r="C12580" s="3">
        <f t="shared" si="393"/>
        <v>1</v>
      </c>
      <c r="D12580" t="s">
        <v>42</v>
      </c>
      <c r="E12580">
        <v>26</v>
      </c>
      <c r="F12580">
        <v>159259</v>
      </c>
      <c r="G12580">
        <v>7323</v>
      </c>
    </row>
    <row r="12581" spans="1:7">
      <c r="A12581" s="2">
        <v>44121</v>
      </c>
      <c r="B12581" s="2">
        <f t="shared" si="392"/>
        <v>44135</v>
      </c>
      <c r="C12581" s="3">
        <f t="shared" si="393"/>
        <v>1</v>
      </c>
      <c r="D12581" t="s">
        <v>29</v>
      </c>
      <c r="E12581">
        <v>27</v>
      </c>
      <c r="F12581">
        <v>121143</v>
      </c>
      <c r="G12581">
        <v>2270</v>
      </c>
    </row>
    <row r="12582" spans="1:7">
      <c r="A12582" s="2">
        <v>44121</v>
      </c>
      <c r="B12582" s="2">
        <f t="shared" si="392"/>
        <v>44135</v>
      </c>
      <c r="C12582" s="3">
        <f t="shared" si="393"/>
        <v>1</v>
      </c>
      <c r="D12582" t="s">
        <v>46</v>
      </c>
      <c r="E12582">
        <v>28</v>
      </c>
      <c r="F12582">
        <v>110006</v>
      </c>
      <c r="G12582">
        <v>3171</v>
      </c>
    </row>
    <row r="12583" spans="1:7">
      <c r="A12583" s="2">
        <v>44121</v>
      </c>
      <c r="B12583" s="2">
        <f t="shared" si="392"/>
        <v>44135</v>
      </c>
      <c r="C12583" s="3">
        <f t="shared" si="393"/>
        <v>1</v>
      </c>
      <c r="D12583" t="s">
        <v>35</v>
      </c>
      <c r="E12583">
        <v>29</v>
      </c>
      <c r="F12583">
        <v>160654</v>
      </c>
      <c r="G12583">
        <v>2645</v>
      </c>
    </row>
    <row r="12584" spans="1:7">
      <c r="A12584" s="2">
        <v>44121</v>
      </c>
      <c r="B12584" s="2">
        <f t="shared" si="392"/>
        <v>44135</v>
      </c>
      <c r="C12584" s="3">
        <f t="shared" si="393"/>
        <v>1</v>
      </c>
      <c r="D12584" t="s">
        <v>54</v>
      </c>
      <c r="E12584">
        <v>30</v>
      </c>
      <c r="F12584">
        <v>22284</v>
      </c>
      <c r="G12584">
        <v>240</v>
      </c>
    </row>
    <row r="12585" spans="1:7">
      <c r="A12585" s="2">
        <v>44121</v>
      </c>
      <c r="B12585" s="2">
        <f t="shared" si="392"/>
        <v>44135</v>
      </c>
      <c r="C12585" s="3">
        <f t="shared" si="393"/>
        <v>1</v>
      </c>
      <c r="D12585" t="s">
        <v>12</v>
      </c>
      <c r="E12585">
        <v>31</v>
      </c>
      <c r="F12585">
        <v>57334</v>
      </c>
      <c r="G12585">
        <v>557</v>
      </c>
    </row>
    <row r="12586" spans="1:7">
      <c r="A12586" s="2">
        <v>44121</v>
      </c>
      <c r="B12586" s="2">
        <f t="shared" si="392"/>
        <v>44135</v>
      </c>
      <c r="C12586" s="3">
        <f t="shared" si="393"/>
        <v>1</v>
      </c>
      <c r="D12586" t="s">
        <v>24</v>
      </c>
      <c r="E12586">
        <v>32</v>
      </c>
      <c r="F12586">
        <v>89848</v>
      </c>
      <c r="G12586">
        <v>1709</v>
      </c>
    </row>
    <row r="12587" spans="1:7">
      <c r="A12587" s="2">
        <v>44121</v>
      </c>
      <c r="B12587" s="2">
        <f t="shared" si="392"/>
        <v>44135</v>
      </c>
      <c r="C12587" s="3">
        <f t="shared" si="393"/>
        <v>1</v>
      </c>
      <c r="D12587" t="s">
        <v>19</v>
      </c>
      <c r="E12587">
        <v>33</v>
      </c>
      <c r="F12587">
        <v>9625</v>
      </c>
      <c r="G12587">
        <v>466</v>
      </c>
    </row>
    <row r="12588" spans="1:7">
      <c r="A12588" s="2">
        <v>44121</v>
      </c>
      <c r="B12588" s="2">
        <f t="shared" si="392"/>
        <v>44135</v>
      </c>
      <c r="C12588" s="3">
        <f t="shared" si="393"/>
        <v>1</v>
      </c>
      <c r="D12588" t="s">
        <v>21</v>
      </c>
      <c r="E12588">
        <v>34</v>
      </c>
      <c r="F12588">
        <v>220527</v>
      </c>
      <c r="G12588">
        <v>16204</v>
      </c>
    </row>
    <row r="12589" spans="1:7">
      <c r="A12589" s="2">
        <v>44121</v>
      </c>
      <c r="B12589" s="2">
        <f t="shared" si="392"/>
        <v>44135</v>
      </c>
      <c r="C12589" s="3">
        <f t="shared" si="393"/>
        <v>1</v>
      </c>
      <c r="D12589" t="s">
        <v>47</v>
      </c>
      <c r="E12589">
        <v>35</v>
      </c>
      <c r="F12589">
        <v>36343</v>
      </c>
      <c r="G12589">
        <v>929</v>
      </c>
    </row>
    <row r="12590" spans="1:7">
      <c r="A12590" s="2">
        <v>44121</v>
      </c>
      <c r="B12590" s="2">
        <f t="shared" si="392"/>
        <v>44135</v>
      </c>
      <c r="C12590" s="3">
        <f t="shared" si="393"/>
        <v>1</v>
      </c>
      <c r="D12590" t="s">
        <v>16</v>
      </c>
      <c r="E12590">
        <v>36</v>
      </c>
      <c r="F12590">
        <v>487626</v>
      </c>
      <c r="G12590">
        <v>32959</v>
      </c>
    </row>
    <row r="12591" spans="1:7">
      <c r="A12591" s="2">
        <v>44121</v>
      </c>
      <c r="B12591" s="2">
        <f t="shared" si="392"/>
        <v>44135</v>
      </c>
      <c r="C12591" s="3">
        <f t="shared" si="393"/>
        <v>1</v>
      </c>
      <c r="D12591" t="s">
        <v>20</v>
      </c>
      <c r="E12591">
        <v>37</v>
      </c>
      <c r="F12591">
        <v>244020</v>
      </c>
      <c r="G12591">
        <v>3955</v>
      </c>
    </row>
    <row r="12592" spans="1:7">
      <c r="A12592" s="2">
        <v>44121</v>
      </c>
      <c r="B12592" s="2">
        <f t="shared" si="392"/>
        <v>44135</v>
      </c>
      <c r="C12592" s="3">
        <f t="shared" si="393"/>
        <v>1</v>
      </c>
      <c r="D12592" t="s">
        <v>48</v>
      </c>
      <c r="E12592">
        <v>38</v>
      </c>
      <c r="F12592">
        <v>31266</v>
      </c>
      <c r="G12592">
        <v>404</v>
      </c>
    </row>
    <row r="12593" spans="1:7">
      <c r="A12593" s="2">
        <v>44121</v>
      </c>
      <c r="B12593" s="2">
        <f t="shared" si="392"/>
        <v>44135</v>
      </c>
      <c r="C12593" s="3">
        <f t="shared" si="393"/>
        <v>1</v>
      </c>
      <c r="D12593" t="s">
        <v>59</v>
      </c>
      <c r="E12593">
        <v>69</v>
      </c>
      <c r="F12593">
        <v>86</v>
      </c>
      <c r="G12593">
        <v>2</v>
      </c>
    </row>
    <row r="12594" spans="1:7">
      <c r="A12594" s="2">
        <v>44121</v>
      </c>
      <c r="B12594" s="2">
        <f t="shared" si="392"/>
        <v>44135</v>
      </c>
      <c r="C12594" s="3">
        <f t="shared" si="393"/>
        <v>1</v>
      </c>
      <c r="D12594" t="s">
        <v>41</v>
      </c>
      <c r="E12594">
        <v>39</v>
      </c>
      <c r="F12594">
        <v>180225</v>
      </c>
      <c r="G12594">
        <v>5067</v>
      </c>
    </row>
    <row r="12595" spans="1:7">
      <c r="A12595" s="2">
        <v>44121</v>
      </c>
      <c r="B12595" s="2">
        <f t="shared" si="392"/>
        <v>44135</v>
      </c>
      <c r="C12595" s="3">
        <f t="shared" si="393"/>
        <v>1</v>
      </c>
      <c r="D12595" t="s">
        <v>30</v>
      </c>
      <c r="E12595">
        <v>40</v>
      </c>
      <c r="F12595">
        <v>106503</v>
      </c>
      <c r="G12595">
        <v>1168</v>
      </c>
    </row>
    <row r="12596" spans="1:7">
      <c r="A12596" s="2">
        <v>44121</v>
      </c>
      <c r="B12596" s="2">
        <f t="shared" si="392"/>
        <v>44135</v>
      </c>
      <c r="C12596" s="3">
        <f t="shared" si="393"/>
        <v>1</v>
      </c>
      <c r="D12596" t="s">
        <v>14</v>
      </c>
      <c r="E12596">
        <v>41</v>
      </c>
      <c r="F12596">
        <v>39316</v>
      </c>
      <c r="G12596">
        <v>622</v>
      </c>
    </row>
    <row r="12597" spans="1:7">
      <c r="A12597" s="2">
        <v>44121</v>
      </c>
      <c r="B12597" s="2">
        <f t="shared" si="392"/>
        <v>44135</v>
      </c>
      <c r="C12597" s="3">
        <f t="shared" si="393"/>
        <v>1</v>
      </c>
      <c r="D12597" t="s">
        <v>31</v>
      </c>
      <c r="E12597">
        <v>42</v>
      </c>
      <c r="F12597">
        <v>185670</v>
      </c>
      <c r="G12597">
        <v>8535</v>
      </c>
    </row>
    <row r="12598" spans="1:7">
      <c r="A12598" s="2">
        <v>44121</v>
      </c>
      <c r="B12598" s="2">
        <f t="shared" si="392"/>
        <v>44135</v>
      </c>
      <c r="C12598" s="3">
        <f t="shared" si="393"/>
        <v>1</v>
      </c>
      <c r="D12598" t="s">
        <v>55</v>
      </c>
      <c r="E12598">
        <v>72</v>
      </c>
      <c r="F12598">
        <v>56650</v>
      </c>
      <c r="G12598">
        <v>761</v>
      </c>
    </row>
    <row r="12599" spans="1:7">
      <c r="A12599" s="2">
        <v>44121</v>
      </c>
      <c r="B12599" s="2">
        <f t="shared" si="392"/>
        <v>44135</v>
      </c>
      <c r="C12599" s="3">
        <f t="shared" si="393"/>
        <v>1</v>
      </c>
      <c r="D12599" t="s">
        <v>17</v>
      </c>
      <c r="E12599">
        <v>44</v>
      </c>
      <c r="F12599">
        <v>27691</v>
      </c>
      <c r="G12599">
        <v>1152</v>
      </c>
    </row>
    <row r="12600" spans="1:7">
      <c r="A12600" s="2">
        <v>44121</v>
      </c>
      <c r="B12600" s="2">
        <f t="shared" si="392"/>
        <v>44135</v>
      </c>
      <c r="C12600" s="3">
        <f t="shared" si="393"/>
        <v>1</v>
      </c>
      <c r="D12600" t="s">
        <v>32</v>
      </c>
      <c r="E12600">
        <v>45</v>
      </c>
      <c r="F12600">
        <v>163214</v>
      </c>
      <c r="G12600">
        <v>3637</v>
      </c>
    </row>
    <row r="12601" spans="1:7">
      <c r="A12601" s="2">
        <v>44121</v>
      </c>
      <c r="B12601" s="2">
        <f t="shared" si="392"/>
        <v>44135</v>
      </c>
      <c r="C12601" s="3">
        <f t="shared" si="393"/>
        <v>1</v>
      </c>
      <c r="D12601" t="s">
        <v>43</v>
      </c>
      <c r="E12601">
        <v>46</v>
      </c>
      <c r="F12601">
        <v>32611</v>
      </c>
      <c r="G12601">
        <v>315</v>
      </c>
    </row>
    <row r="12602" spans="1:7">
      <c r="A12602" s="2">
        <v>44121</v>
      </c>
      <c r="B12602" s="2">
        <f t="shared" si="392"/>
        <v>44135</v>
      </c>
      <c r="C12602" s="3">
        <f t="shared" si="393"/>
        <v>1</v>
      </c>
      <c r="D12602" t="s">
        <v>25</v>
      </c>
      <c r="E12602">
        <v>47</v>
      </c>
      <c r="F12602">
        <v>222608</v>
      </c>
      <c r="G12602">
        <v>2875</v>
      </c>
    </row>
    <row r="12603" spans="1:7">
      <c r="A12603" s="2">
        <v>44121</v>
      </c>
      <c r="B12603" s="2">
        <f t="shared" si="392"/>
        <v>44135</v>
      </c>
      <c r="C12603" s="3">
        <f t="shared" si="393"/>
        <v>1</v>
      </c>
      <c r="D12603" t="s">
        <v>11</v>
      </c>
      <c r="E12603">
        <v>48</v>
      </c>
      <c r="F12603">
        <v>863993</v>
      </c>
      <c r="G12603">
        <v>17518</v>
      </c>
    </row>
    <row r="12604" spans="1:7">
      <c r="A12604" s="2">
        <v>44121</v>
      </c>
      <c r="B12604" s="2">
        <f t="shared" si="392"/>
        <v>44135</v>
      </c>
      <c r="C12604" s="3">
        <f t="shared" si="393"/>
        <v>1</v>
      </c>
      <c r="D12604" t="s">
        <v>13</v>
      </c>
      <c r="E12604">
        <v>49</v>
      </c>
      <c r="F12604">
        <v>93297</v>
      </c>
      <c r="G12604">
        <v>541</v>
      </c>
    </row>
    <row r="12605" spans="1:7">
      <c r="A12605" s="2">
        <v>44121</v>
      </c>
      <c r="B12605" s="2">
        <f t="shared" si="392"/>
        <v>44135</v>
      </c>
      <c r="C12605" s="3">
        <f t="shared" si="393"/>
        <v>1</v>
      </c>
      <c r="D12605" t="s">
        <v>36</v>
      </c>
      <c r="E12605">
        <v>50</v>
      </c>
      <c r="F12605">
        <v>1926</v>
      </c>
      <c r="G12605">
        <v>58</v>
      </c>
    </row>
    <row r="12606" spans="1:7">
      <c r="A12606" s="2">
        <v>44121</v>
      </c>
      <c r="B12606" s="2">
        <f t="shared" si="392"/>
        <v>44135</v>
      </c>
      <c r="C12606" s="3">
        <f t="shared" si="393"/>
        <v>1</v>
      </c>
      <c r="D12606" t="s">
        <v>56</v>
      </c>
      <c r="E12606">
        <v>78</v>
      </c>
      <c r="F12606">
        <v>1335</v>
      </c>
      <c r="G12606">
        <v>21</v>
      </c>
    </row>
    <row r="12607" spans="1:7">
      <c r="A12607" s="2">
        <v>44121</v>
      </c>
      <c r="B12607" s="2">
        <f t="shared" si="392"/>
        <v>44135</v>
      </c>
      <c r="C12607" s="3">
        <f t="shared" si="393"/>
        <v>1</v>
      </c>
      <c r="D12607" t="s">
        <v>37</v>
      </c>
      <c r="E12607">
        <v>51</v>
      </c>
      <c r="F12607">
        <v>165238</v>
      </c>
      <c r="G12607">
        <v>3422</v>
      </c>
    </row>
    <row r="12608" spans="1:7">
      <c r="A12608" s="2">
        <v>44121</v>
      </c>
      <c r="B12608" s="2">
        <f t="shared" si="392"/>
        <v>44135</v>
      </c>
      <c r="C12608" s="3">
        <f t="shared" si="393"/>
        <v>1</v>
      </c>
      <c r="D12608" t="s">
        <v>5</v>
      </c>
      <c r="E12608">
        <v>53</v>
      </c>
      <c r="F12608">
        <v>102054</v>
      </c>
      <c r="G12608">
        <v>2339</v>
      </c>
    </row>
    <row r="12609" spans="1:7">
      <c r="A12609" s="2">
        <v>44121</v>
      </c>
      <c r="B12609" s="2">
        <f t="shared" si="392"/>
        <v>44135</v>
      </c>
      <c r="C12609" s="3">
        <f t="shared" si="393"/>
        <v>1</v>
      </c>
      <c r="D12609" t="s">
        <v>58</v>
      </c>
      <c r="E12609">
        <v>54</v>
      </c>
      <c r="F12609">
        <v>19801</v>
      </c>
      <c r="G12609">
        <v>399</v>
      </c>
    </row>
    <row r="12610" spans="1:7">
      <c r="A12610" s="2">
        <v>44121</v>
      </c>
      <c r="B12610" s="2">
        <f t="shared" si="392"/>
        <v>44135</v>
      </c>
      <c r="C12610" s="3">
        <f t="shared" si="393"/>
        <v>1</v>
      </c>
      <c r="D12610" t="s">
        <v>10</v>
      </c>
      <c r="E12610">
        <v>55</v>
      </c>
      <c r="F12610">
        <v>175652</v>
      </c>
      <c r="G12610">
        <v>1588</v>
      </c>
    </row>
    <row r="12611" spans="1:7">
      <c r="A12611" s="2">
        <v>44121</v>
      </c>
      <c r="B12611" s="2">
        <f t="shared" si="392"/>
        <v>44135</v>
      </c>
      <c r="C12611" s="3">
        <f t="shared" si="393"/>
        <v>1</v>
      </c>
      <c r="D12611" t="s">
        <v>49</v>
      </c>
      <c r="E12611">
        <v>56</v>
      </c>
      <c r="F12611">
        <v>8816</v>
      </c>
      <c r="G12611">
        <v>57</v>
      </c>
    </row>
    <row r="12612" spans="1:7">
      <c r="A12612" s="2">
        <v>44122</v>
      </c>
      <c r="B12612" s="2">
        <f t="shared" ref="B12612:B12675" si="394">EOMONTH(A12612,0)</f>
        <v>44135</v>
      </c>
      <c r="C12612" s="3">
        <f t="shared" ref="C12612:C12675" si="395">IF(A12612=B12612,0,1)</f>
        <v>1</v>
      </c>
      <c r="D12612" t="s">
        <v>52</v>
      </c>
      <c r="E12612">
        <v>1</v>
      </c>
      <c r="F12612">
        <v>172626</v>
      </c>
      <c r="G12612">
        <v>2788</v>
      </c>
    </row>
    <row r="12613" spans="1:7">
      <c r="A12613" s="2">
        <v>44122</v>
      </c>
      <c r="B12613" s="2">
        <f t="shared" si="394"/>
        <v>44135</v>
      </c>
      <c r="C12613" s="3">
        <f t="shared" si="395"/>
        <v>1</v>
      </c>
      <c r="D12613" t="s">
        <v>50</v>
      </c>
      <c r="E12613">
        <v>2</v>
      </c>
      <c r="F12613">
        <v>11934</v>
      </c>
      <c r="G12613">
        <v>63</v>
      </c>
    </row>
    <row r="12614" spans="1:7">
      <c r="A12614" s="2">
        <v>44122</v>
      </c>
      <c r="B12614" s="2">
        <f t="shared" si="394"/>
        <v>44135</v>
      </c>
      <c r="C12614" s="3">
        <f t="shared" si="395"/>
        <v>1</v>
      </c>
      <c r="D12614" t="s">
        <v>8</v>
      </c>
      <c r="E12614">
        <v>4</v>
      </c>
      <c r="F12614">
        <v>231149</v>
      </c>
      <c r="G12614">
        <v>5827</v>
      </c>
    </row>
    <row r="12615" spans="1:7">
      <c r="A12615" s="2">
        <v>44122</v>
      </c>
      <c r="B12615" s="2">
        <f t="shared" si="394"/>
        <v>44135</v>
      </c>
      <c r="C12615" s="3">
        <f t="shared" si="395"/>
        <v>1</v>
      </c>
      <c r="D12615" t="s">
        <v>44</v>
      </c>
      <c r="E12615">
        <v>5</v>
      </c>
      <c r="F12615">
        <v>99066</v>
      </c>
      <c r="G12615">
        <v>1704</v>
      </c>
    </row>
    <row r="12616" spans="1:7">
      <c r="A12616" s="2">
        <v>44122</v>
      </c>
      <c r="B12616" s="2">
        <f t="shared" si="394"/>
        <v>44135</v>
      </c>
      <c r="C12616" s="3">
        <f t="shared" si="395"/>
        <v>1</v>
      </c>
      <c r="D12616" t="s">
        <v>7</v>
      </c>
      <c r="E12616">
        <v>6</v>
      </c>
      <c r="F12616">
        <v>878394</v>
      </c>
      <c r="G12616">
        <v>16979</v>
      </c>
    </row>
    <row r="12617" spans="1:7">
      <c r="A12617" s="2">
        <v>44122</v>
      </c>
      <c r="B12617" s="2">
        <f t="shared" si="394"/>
        <v>44135</v>
      </c>
      <c r="C12617" s="3">
        <f t="shared" si="395"/>
        <v>1</v>
      </c>
      <c r="D12617" t="s">
        <v>22</v>
      </c>
      <c r="E12617">
        <v>8</v>
      </c>
      <c r="F12617">
        <v>85803</v>
      </c>
      <c r="G12617">
        <v>2199</v>
      </c>
    </row>
    <row r="12618" spans="1:7">
      <c r="A12618" s="2">
        <v>44122</v>
      </c>
      <c r="B12618" s="2">
        <f t="shared" si="394"/>
        <v>44135</v>
      </c>
      <c r="C12618" s="3">
        <f t="shared" si="395"/>
        <v>1</v>
      </c>
      <c r="D12618" t="s">
        <v>38</v>
      </c>
      <c r="E12618">
        <v>9</v>
      </c>
      <c r="F12618">
        <v>62830</v>
      </c>
      <c r="G12618">
        <v>4542</v>
      </c>
    </row>
    <row r="12619" spans="1:7">
      <c r="A12619" s="2">
        <v>44122</v>
      </c>
      <c r="B12619" s="2">
        <f t="shared" si="394"/>
        <v>44135</v>
      </c>
      <c r="C12619" s="3">
        <f t="shared" si="395"/>
        <v>1</v>
      </c>
      <c r="D12619" t="s">
        <v>45</v>
      </c>
      <c r="E12619">
        <v>10</v>
      </c>
      <c r="F12619">
        <v>23093</v>
      </c>
      <c r="G12619">
        <v>665</v>
      </c>
    </row>
    <row r="12620" spans="1:7">
      <c r="A12620" s="2">
        <v>44122</v>
      </c>
      <c r="B12620" s="2">
        <f t="shared" si="394"/>
        <v>44135</v>
      </c>
      <c r="C12620" s="3">
        <f t="shared" si="395"/>
        <v>1</v>
      </c>
      <c r="D12620" t="s">
        <v>33</v>
      </c>
      <c r="E12620">
        <v>11</v>
      </c>
      <c r="F12620">
        <v>16370</v>
      </c>
      <c r="G12620">
        <v>641</v>
      </c>
    </row>
    <row r="12621" spans="1:7">
      <c r="A12621" s="2">
        <v>44122</v>
      </c>
      <c r="B12621" s="2">
        <f t="shared" si="394"/>
        <v>44135</v>
      </c>
      <c r="C12621" s="3">
        <f t="shared" si="395"/>
        <v>1</v>
      </c>
      <c r="D12621" t="s">
        <v>15</v>
      </c>
      <c r="E12621">
        <v>12</v>
      </c>
      <c r="F12621">
        <v>755012</v>
      </c>
      <c r="G12621">
        <v>15966</v>
      </c>
    </row>
    <row r="12622" spans="1:7">
      <c r="A12622" s="2">
        <v>44122</v>
      </c>
      <c r="B12622" s="2">
        <f t="shared" si="394"/>
        <v>44135</v>
      </c>
      <c r="C12622" s="3">
        <f t="shared" si="395"/>
        <v>1</v>
      </c>
      <c r="D12622" t="s">
        <v>18</v>
      </c>
      <c r="E12622">
        <v>13</v>
      </c>
      <c r="F12622">
        <v>348773</v>
      </c>
      <c r="G12622">
        <v>7460</v>
      </c>
    </row>
    <row r="12623" spans="1:7">
      <c r="A12623" s="2">
        <v>44122</v>
      </c>
      <c r="B12623" s="2">
        <f t="shared" si="394"/>
        <v>44135</v>
      </c>
      <c r="C12623" s="3">
        <f t="shared" si="395"/>
        <v>1</v>
      </c>
      <c r="D12623" t="s">
        <v>57</v>
      </c>
      <c r="E12623">
        <v>66</v>
      </c>
      <c r="F12623">
        <v>4507</v>
      </c>
      <c r="G12623">
        <v>64</v>
      </c>
    </row>
    <row r="12624" spans="1:7">
      <c r="A12624" s="2">
        <v>44122</v>
      </c>
      <c r="B12624" s="2">
        <f t="shared" si="394"/>
        <v>44135</v>
      </c>
      <c r="C12624" s="3">
        <f t="shared" si="395"/>
        <v>1</v>
      </c>
      <c r="D12624" t="s">
        <v>26</v>
      </c>
      <c r="E12624">
        <v>15</v>
      </c>
      <c r="F12624">
        <v>14183</v>
      </c>
      <c r="G12624">
        <v>186</v>
      </c>
    </row>
    <row r="12625" spans="1:7">
      <c r="A12625" s="2">
        <v>44122</v>
      </c>
      <c r="B12625" s="2">
        <f t="shared" si="394"/>
        <v>44135</v>
      </c>
      <c r="C12625" s="3">
        <f t="shared" si="395"/>
        <v>1</v>
      </c>
      <c r="D12625" t="s">
        <v>53</v>
      </c>
      <c r="E12625">
        <v>16</v>
      </c>
      <c r="F12625">
        <v>53092</v>
      </c>
      <c r="G12625">
        <v>532</v>
      </c>
    </row>
    <row r="12626" spans="1:7">
      <c r="A12626" s="2">
        <v>44122</v>
      </c>
      <c r="B12626" s="2">
        <f t="shared" si="394"/>
        <v>44135</v>
      </c>
      <c r="C12626" s="3">
        <f t="shared" si="395"/>
        <v>1</v>
      </c>
      <c r="D12626" t="s">
        <v>6</v>
      </c>
      <c r="E12626">
        <v>17</v>
      </c>
      <c r="F12626">
        <v>348870</v>
      </c>
      <c r="G12626">
        <v>9491</v>
      </c>
    </row>
    <row r="12627" spans="1:7">
      <c r="A12627" s="2">
        <v>44122</v>
      </c>
      <c r="B12627" s="2">
        <f t="shared" si="394"/>
        <v>44135</v>
      </c>
      <c r="C12627" s="3">
        <f t="shared" si="395"/>
        <v>1</v>
      </c>
      <c r="D12627" t="s">
        <v>27</v>
      </c>
      <c r="E12627">
        <v>18</v>
      </c>
      <c r="F12627">
        <v>150005</v>
      </c>
      <c r="G12627">
        <v>3937</v>
      </c>
    </row>
    <row r="12628" spans="1:7">
      <c r="A12628" s="2">
        <v>44122</v>
      </c>
      <c r="B12628" s="2">
        <f t="shared" si="394"/>
        <v>44135</v>
      </c>
      <c r="C12628" s="3">
        <f t="shared" si="395"/>
        <v>1</v>
      </c>
      <c r="D12628" t="s">
        <v>39</v>
      </c>
      <c r="E12628">
        <v>19</v>
      </c>
      <c r="F12628">
        <v>107334</v>
      </c>
      <c r="G12628">
        <v>1532</v>
      </c>
    </row>
    <row r="12629" spans="1:7">
      <c r="A12629" s="2">
        <v>44122</v>
      </c>
      <c r="B12629" s="2">
        <f t="shared" si="394"/>
        <v>44135</v>
      </c>
      <c r="C12629" s="3">
        <f t="shared" si="395"/>
        <v>1</v>
      </c>
      <c r="D12629" t="s">
        <v>34</v>
      </c>
      <c r="E12629">
        <v>20</v>
      </c>
      <c r="F12629">
        <v>72722</v>
      </c>
      <c r="G12629">
        <v>859</v>
      </c>
    </row>
    <row r="12630" spans="1:7">
      <c r="A12630" s="2">
        <v>44122</v>
      </c>
      <c r="B12630" s="2">
        <f t="shared" si="394"/>
        <v>44135</v>
      </c>
      <c r="C12630" s="3">
        <f t="shared" si="395"/>
        <v>1</v>
      </c>
      <c r="D12630" t="s">
        <v>28</v>
      </c>
      <c r="E12630">
        <v>21</v>
      </c>
      <c r="F12630">
        <v>89538</v>
      </c>
      <c r="G12630">
        <v>1372</v>
      </c>
    </row>
    <row r="12631" spans="1:7">
      <c r="A12631" s="2">
        <v>44122</v>
      </c>
      <c r="B12631" s="2">
        <f t="shared" si="394"/>
        <v>44135</v>
      </c>
      <c r="C12631" s="3">
        <f t="shared" si="395"/>
        <v>1</v>
      </c>
      <c r="D12631" t="s">
        <v>40</v>
      </c>
      <c r="E12631">
        <v>22</v>
      </c>
      <c r="F12631">
        <v>178869</v>
      </c>
      <c r="G12631">
        <v>5750</v>
      </c>
    </row>
    <row r="12632" spans="1:7">
      <c r="A12632" s="2">
        <v>44122</v>
      </c>
      <c r="B12632" s="2">
        <f t="shared" si="394"/>
        <v>44135</v>
      </c>
      <c r="C12632" s="3">
        <f t="shared" si="395"/>
        <v>1</v>
      </c>
      <c r="D12632" t="s">
        <v>51</v>
      </c>
      <c r="E12632">
        <v>23</v>
      </c>
      <c r="F12632">
        <v>5939</v>
      </c>
      <c r="G12632">
        <v>146</v>
      </c>
    </row>
    <row r="12633" spans="1:7">
      <c r="A12633" s="2">
        <v>44122</v>
      </c>
      <c r="B12633" s="2">
        <f t="shared" si="394"/>
        <v>44135</v>
      </c>
      <c r="C12633" s="3">
        <f t="shared" si="395"/>
        <v>1</v>
      </c>
      <c r="D12633" t="s">
        <v>23</v>
      </c>
      <c r="E12633">
        <v>24</v>
      </c>
      <c r="F12633">
        <v>136149</v>
      </c>
      <c r="G12633">
        <v>4037</v>
      </c>
    </row>
    <row r="12634" spans="1:7">
      <c r="A12634" s="2">
        <v>44122</v>
      </c>
      <c r="B12634" s="2">
        <f t="shared" si="394"/>
        <v>44135</v>
      </c>
      <c r="C12634" s="3">
        <f t="shared" si="395"/>
        <v>1</v>
      </c>
      <c r="D12634" t="s">
        <v>9</v>
      </c>
      <c r="E12634">
        <v>25</v>
      </c>
      <c r="F12634">
        <v>143660</v>
      </c>
      <c r="G12634">
        <v>9737</v>
      </c>
    </row>
    <row r="12635" spans="1:7">
      <c r="A12635" s="2">
        <v>44122</v>
      </c>
      <c r="B12635" s="2">
        <f t="shared" si="394"/>
        <v>44135</v>
      </c>
      <c r="C12635" s="3">
        <f t="shared" si="395"/>
        <v>1</v>
      </c>
      <c r="D12635" t="s">
        <v>42</v>
      </c>
      <c r="E12635">
        <v>26</v>
      </c>
      <c r="F12635">
        <v>159337</v>
      </c>
      <c r="G12635">
        <v>7323</v>
      </c>
    </row>
    <row r="12636" spans="1:7">
      <c r="A12636" s="2">
        <v>44122</v>
      </c>
      <c r="B12636" s="2">
        <f t="shared" si="394"/>
        <v>44135</v>
      </c>
      <c r="C12636" s="3">
        <f t="shared" si="395"/>
        <v>1</v>
      </c>
      <c r="D12636" t="s">
        <v>29</v>
      </c>
      <c r="E12636">
        <v>27</v>
      </c>
      <c r="F12636">
        <v>122865</v>
      </c>
      <c r="G12636">
        <v>2287</v>
      </c>
    </row>
    <row r="12637" spans="1:7">
      <c r="A12637" s="2">
        <v>44122</v>
      </c>
      <c r="B12637" s="2">
        <f t="shared" si="394"/>
        <v>44135</v>
      </c>
      <c r="C12637" s="3">
        <f t="shared" si="395"/>
        <v>1</v>
      </c>
      <c r="D12637" t="s">
        <v>46</v>
      </c>
      <c r="E12637">
        <v>28</v>
      </c>
      <c r="F12637">
        <v>110239</v>
      </c>
      <c r="G12637">
        <v>3171</v>
      </c>
    </row>
    <row r="12638" spans="1:7">
      <c r="A12638" s="2">
        <v>44122</v>
      </c>
      <c r="B12638" s="2">
        <f t="shared" si="394"/>
        <v>44135</v>
      </c>
      <c r="C12638" s="3">
        <f t="shared" si="395"/>
        <v>1</v>
      </c>
      <c r="D12638" t="s">
        <v>35</v>
      </c>
      <c r="E12638">
        <v>29</v>
      </c>
      <c r="F12638">
        <v>162156</v>
      </c>
      <c r="G12638">
        <v>2648</v>
      </c>
    </row>
    <row r="12639" spans="1:7">
      <c r="A12639" s="2">
        <v>44122</v>
      </c>
      <c r="B12639" s="2">
        <f t="shared" si="394"/>
        <v>44135</v>
      </c>
      <c r="C12639" s="3">
        <f t="shared" si="395"/>
        <v>1</v>
      </c>
      <c r="D12639" t="s">
        <v>54</v>
      </c>
      <c r="E12639">
        <v>30</v>
      </c>
      <c r="F12639">
        <v>22821</v>
      </c>
      <c r="G12639">
        <v>241</v>
      </c>
    </row>
    <row r="12640" spans="1:7">
      <c r="A12640" s="2">
        <v>44122</v>
      </c>
      <c r="B12640" s="2">
        <f t="shared" si="394"/>
        <v>44135</v>
      </c>
      <c r="C12640" s="3">
        <f t="shared" si="395"/>
        <v>1</v>
      </c>
      <c r="D12640" t="s">
        <v>12</v>
      </c>
      <c r="E12640">
        <v>31</v>
      </c>
      <c r="F12640">
        <v>58068</v>
      </c>
      <c r="G12640">
        <v>557</v>
      </c>
    </row>
    <row r="12641" spans="1:7">
      <c r="A12641" s="2">
        <v>44122</v>
      </c>
      <c r="B12641" s="2">
        <f t="shared" si="394"/>
        <v>44135</v>
      </c>
      <c r="C12641" s="3">
        <f t="shared" si="395"/>
        <v>1</v>
      </c>
      <c r="D12641" t="s">
        <v>24</v>
      </c>
      <c r="E12641">
        <v>32</v>
      </c>
      <c r="F12641">
        <v>90374</v>
      </c>
      <c r="G12641">
        <v>1711</v>
      </c>
    </row>
    <row r="12642" spans="1:7">
      <c r="A12642" s="2">
        <v>44122</v>
      </c>
      <c r="B12642" s="2">
        <f t="shared" si="394"/>
        <v>44135</v>
      </c>
      <c r="C12642" s="3">
        <f t="shared" si="395"/>
        <v>1</v>
      </c>
      <c r="D12642" t="s">
        <v>19</v>
      </c>
      <c r="E12642">
        <v>33</v>
      </c>
      <c r="F12642">
        <v>9694</v>
      </c>
      <c r="G12642">
        <v>467</v>
      </c>
    </row>
    <row r="12643" spans="1:7">
      <c r="A12643" s="2">
        <v>44122</v>
      </c>
      <c r="B12643" s="2">
        <f t="shared" si="394"/>
        <v>44135</v>
      </c>
      <c r="C12643" s="3">
        <f t="shared" si="395"/>
        <v>1</v>
      </c>
      <c r="D12643" t="s">
        <v>21</v>
      </c>
      <c r="E12643">
        <v>34</v>
      </c>
      <c r="F12643">
        <v>221802</v>
      </c>
      <c r="G12643">
        <v>16211</v>
      </c>
    </row>
    <row r="12644" spans="1:7">
      <c r="A12644" s="2">
        <v>44122</v>
      </c>
      <c r="B12644" s="2">
        <f t="shared" si="394"/>
        <v>44135</v>
      </c>
      <c r="C12644" s="3">
        <f t="shared" si="395"/>
        <v>1</v>
      </c>
      <c r="D12644" t="s">
        <v>47</v>
      </c>
      <c r="E12644">
        <v>35</v>
      </c>
      <c r="F12644">
        <v>36788</v>
      </c>
      <c r="G12644">
        <v>934</v>
      </c>
    </row>
    <row r="12645" spans="1:7">
      <c r="A12645" s="2">
        <v>44122</v>
      </c>
      <c r="B12645" s="2">
        <f t="shared" si="394"/>
        <v>44135</v>
      </c>
      <c r="C12645" s="3">
        <f t="shared" si="395"/>
        <v>1</v>
      </c>
      <c r="D12645" t="s">
        <v>16</v>
      </c>
      <c r="E12645">
        <v>36</v>
      </c>
      <c r="F12645">
        <v>489016</v>
      </c>
      <c r="G12645">
        <v>32972</v>
      </c>
    </row>
    <row r="12646" spans="1:7">
      <c r="A12646" s="2">
        <v>44122</v>
      </c>
      <c r="B12646" s="2">
        <f t="shared" si="394"/>
        <v>44135</v>
      </c>
      <c r="C12646" s="3">
        <f t="shared" si="395"/>
        <v>1</v>
      </c>
      <c r="D12646" t="s">
        <v>20</v>
      </c>
      <c r="E12646">
        <v>37</v>
      </c>
      <c r="F12646">
        <v>246116</v>
      </c>
      <c r="G12646">
        <v>3961</v>
      </c>
    </row>
    <row r="12647" spans="1:7">
      <c r="A12647" s="2">
        <v>44122</v>
      </c>
      <c r="B12647" s="2">
        <f t="shared" si="394"/>
        <v>44135</v>
      </c>
      <c r="C12647" s="3">
        <f t="shared" si="395"/>
        <v>1</v>
      </c>
      <c r="D12647" t="s">
        <v>48</v>
      </c>
      <c r="E12647">
        <v>38</v>
      </c>
      <c r="F12647">
        <v>31983</v>
      </c>
      <c r="G12647">
        <v>409</v>
      </c>
    </row>
    <row r="12648" spans="1:7">
      <c r="A12648" s="2">
        <v>44122</v>
      </c>
      <c r="B12648" s="2">
        <f t="shared" si="394"/>
        <v>44135</v>
      </c>
      <c r="C12648" s="3">
        <f t="shared" si="395"/>
        <v>1</v>
      </c>
      <c r="D12648" t="s">
        <v>59</v>
      </c>
      <c r="E12648">
        <v>69</v>
      </c>
      <c r="F12648">
        <v>86</v>
      </c>
      <c r="G12648">
        <v>2</v>
      </c>
    </row>
    <row r="12649" spans="1:7">
      <c r="A12649" s="2">
        <v>44122</v>
      </c>
      <c r="B12649" s="2">
        <f t="shared" si="394"/>
        <v>44135</v>
      </c>
      <c r="C12649" s="3">
        <f t="shared" si="395"/>
        <v>1</v>
      </c>
      <c r="D12649" t="s">
        <v>41</v>
      </c>
      <c r="E12649">
        <v>39</v>
      </c>
      <c r="F12649">
        <v>181787</v>
      </c>
      <c r="G12649">
        <v>5067</v>
      </c>
    </row>
    <row r="12650" spans="1:7">
      <c r="A12650" s="2">
        <v>44122</v>
      </c>
      <c r="B12650" s="2">
        <f t="shared" si="394"/>
        <v>44135</v>
      </c>
      <c r="C12650" s="3">
        <f t="shared" si="395"/>
        <v>1</v>
      </c>
      <c r="D12650" t="s">
        <v>30</v>
      </c>
      <c r="E12650">
        <v>40</v>
      </c>
      <c r="F12650">
        <v>107299</v>
      </c>
      <c r="G12650">
        <v>1171</v>
      </c>
    </row>
    <row r="12651" spans="1:7">
      <c r="A12651" s="2">
        <v>44122</v>
      </c>
      <c r="B12651" s="2">
        <f t="shared" si="394"/>
        <v>44135</v>
      </c>
      <c r="C12651" s="3">
        <f t="shared" si="395"/>
        <v>1</v>
      </c>
      <c r="D12651" t="s">
        <v>14</v>
      </c>
      <c r="E12651">
        <v>41</v>
      </c>
      <c r="F12651">
        <v>39532</v>
      </c>
      <c r="G12651">
        <v>622</v>
      </c>
    </row>
    <row r="12652" spans="1:7">
      <c r="A12652" s="2">
        <v>44122</v>
      </c>
      <c r="B12652" s="2">
        <f t="shared" si="394"/>
        <v>44135</v>
      </c>
      <c r="C12652" s="3">
        <f t="shared" si="395"/>
        <v>1</v>
      </c>
      <c r="D12652" t="s">
        <v>31</v>
      </c>
      <c r="E12652">
        <v>42</v>
      </c>
      <c r="F12652">
        <v>186772</v>
      </c>
      <c r="G12652">
        <v>8555</v>
      </c>
    </row>
    <row r="12653" spans="1:7">
      <c r="A12653" s="2">
        <v>44122</v>
      </c>
      <c r="B12653" s="2">
        <f t="shared" si="394"/>
        <v>44135</v>
      </c>
      <c r="C12653" s="3">
        <f t="shared" si="395"/>
        <v>1</v>
      </c>
      <c r="D12653" t="s">
        <v>55</v>
      </c>
      <c r="E12653">
        <v>72</v>
      </c>
      <c r="F12653">
        <v>57293</v>
      </c>
      <c r="G12653">
        <v>766</v>
      </c>
    </row>
    <row r="12654" spans="1:7">
      <c r="A12654" s="2">
        <v>44122</v>
      </c>
      <c r="B12654" s="2">
        <f t="shared" si="394"/>
        <v>44135</v>
      </c>
      <c r="C12654" s="3">
        <f t="shared" si="395"/>
        <v>1</v>
      </c>
      <c r="D12654" t="s">
        <v>17</v>
      </c>
      <c r="E12654">
        <v>44</v>
      </c>
      <c r="F12654">
        <v>27691</v>
      </c>
      <c r="G12654">
        <v>1152</v>
      </c>
    </row>
    <row r="12655" spans="1:7">
      <c r="A12655" s="2">
        <v>44122</v>
      </c>
      <c r="B12655" s="2">
        <f t="shared" si="394"/>
        <v>44135</v>
      </c>
      <c r="C12655" s="3">
        <f t="shared" si="395"/>
        <v>1</v>
      </c>
      <c r="D12655" t="s">
        <v>32</v>
      </c>
      <c r="E12655">
        <v>45</v>
      </c>
      <c r="F12655">
        <v>163990</v>
      </c>
      <c r="G12655">
        <v>3650</v>
      </c>
    </row>
    <row r="12656" spans="1:7">
      <c r="A12656" s="2">
        <v>44122</v>
      </c>
      <c r="B12656" s="2">
        <f t="shared" si="394"/>
        <v>44135</v>
      </c>
      <c r="C12656" s="3">
        <f t="shared" si="395"/>
        <v>1</v>
      </c>
      <c r="D12656" t="s">
        <v>43</v>
      </c>
      <c r="E12656">
        <v>46</v>
      </c>
      <c r="F12656">
        <v>33269</v>
      </c>
      <c r="G12656">
        <v>323</v>
      </c>
    </row>
    <row r="12657" spans="1:7">
      <c r="A12657" s="2">
        <v>44122</v>
      </c>
      <c r="B12657" s="2">
        <f t="shared" si="394"/>
        <v>44135</v>
      </c>
      <c r="C12657" s="3">
        <f t="shared" si="395"/>
        <v>1</v>
      </c>
      <c r="D12657" t="s">
        <v>25</v>
      </c>
      <c r="E12657">
        <v>47</v>
      </c>
      <c r="F12657">
        <v>225126</v>
      </c>
      <c r="G12657">
        <v>2884</v>
      </c>
    </row>
    <row r="12658" spans="1:7">
      <c r="A12658" s="2">
        <v>44122</v>
      </c>
      <c r="B12658" s="2">
        <f t="shared" si="394"/>
        <v>44135</v>
      </c>
      <c r="C12658" s="3">
        <f t="shared" si="395"/>
        <v>1</v>
      </c>
      <c r="D12658" t="s">
        <v>11</v>
      </c>
      <c r="E12658">
        <v>48</v>
      </c>
      <c r="F12658">
        <v>869376</v>
      </c>
      <c r="G12658">
        <v>17541</v>
      </c>
    </row>
    <row r="12659" spans="1:7">
      <c r="A12659" s="2">
        <v>44122</v>
      </c>
      <c r="B12659" s="2">
        <f t="shared" si="394"/>
        <v>44135</v>
      </c>
      <c r="C12659" s="3">
        <f t="shared" si="395"/>
        <v>1</v>
      </c>
      <c r="D12659" t="s">
        <v>13</v>
      </c>
      <c r="E12659">
        <v>49</v>
      </c>
      <c r="F12659">
        <v>94394</v>
      </c>
      <c r="G12659">
        <v>544</v>
      </c>
    </row>
    <row r="12660" spans="1:7">
      <c r="A12660" s="2">
        <v>44122</v>
      </c>
      <c r="B12660" s="2">
        <f t="shared" si="394"/>
        <v>44135</v>
      </c>
      <c r="C12660" s="3">
        <f t="shared" si="395"/>
        <v>1</v>
      </c>
      <c r="D12660" t="s">
        <v>36</v>
      </c>
      <c r="E12660">
        <v>50</v>
      </c>
      <c r="F12660">
        <v>1937</v>
      </c>
      <c r="G12660">
        <v>58</v>
      </c>
    </row>
    <row r="12661" spans="1:7">
      <c r="A12661" s="2">
        <v>44122</v>
      </c>
      <c r="B12661" s="2">
        <f t="shared" si="394"/>
        <v>44135</v>
      </c>
      <c r="C12661" s="3">
        <f t="shared" si="395"/>
        <v>1</v>
      </c>
      <c r="D12661" t="s">
        <v>56</v>
      </c>
      <c r="E12661">
        <v>78</v>
      </c>
      <c r="F12661">
        <v>1335</v>
      </c>
      <c r="G12661">
        <v>21</v>
      </c>
    </row>
    <row r="12662" spans="1:7">
      <c r="A12662" s="2">
        <v>44122</v>
      </c>
      <c r="B12662" s="2">
        <f t="shared" si="394"/>
        <v>44135</v>
      </c>
      <c r="C12662" s="3">
        <f t="shared" si="395"/>
        <v>1</v>
      </c>
      <c r="D12662" t="s">
        <v>37</v>
      </c>
      <c r="E12662">
        <v>51</v>
      </c>
      <c r="F12662">
        <v>166138</v>
      </c>
      <c r="G12662">
        <v>3433</v>
      </c>
    </row>
    <row r="12663" spans="1:7">
      <c r="A12663" s="2">
        <v>44122</v>
      </c>
      <c r="B12663" s="2">
        <f t="shared" si="394"/>
        <v>44135</v>
      </c>
      <c r="C12663" s="3">
        <f t="shared" si="395"/>
        <v>1</v>
      </c>
      <c r="D12663" t="s">
        <v>5</v>
      </c>
      <c r="E12663">
        <v>53</v>
      </c>
      <c r="F12663">
        <v>102403</v>
      </c>
      <c r="G12663">
        <v>2339</v>
      </c>
    </row>
    <row r="12664" spans="1:7">
      <c r="A12664" s="2">
        <v>44122</v>
      </c>
      <c r="B12664" s="2">
        <f t="shared" si="394"/>
        <v>44135</v>
      </c>
      <c r="C12664" s="3">
        <f t="shared" si="395"/>
        <v>1</v>
      </c>
      <c r="D12664" t="s">
        <v>58</v>
      </c>
      <c r="E12664">
        <v>54</v>
      </c>
      <c r="F12664">
        <v>20081</v>
      </c>
      <c r="G12664">
        <v>399</v>
      </c>
    </row>
    <row r="12665" spans="1:7">
      <c r="A12665" s="2">
        <v>44122</v>
      </c>
      <c r="B12665" s="2">
        <f t="shared" si="394"/>
        <v>44135</v>
      </c>
      <c r="C12665" s="3">
        <f t="shared" si="395"/>
        <v>1</v>
      </c>
      <c r="D12665" t="s">
        <v>10</v>
      </c>
      <c r="E12665">
        <v>55</v>
      </c>
      <c r="F12665">
        <v>175652</v>
      </c>
      <c r="G12665">
        <v>1588</v>
      </c>
    </row>
    <row r="12666" spans="1:7">
      <c r="A12666" s="2">
        <v>44122</v>
      </c>
      <c r="B12666" s="2">
        <f t="shared" si="394"/>
        <v>44135</v>
      </c>
      <c r="C12666" s="3">
        <f t="shared" si="395"/>
        <v>1</v>
      </c>
      <c r="D12666" t="s">
        <v>49</v>
      </c>
      <c r="E12666">
        <v>56</v>
      </c>
      <c r="F12666">
        <v>9025</v>
      </c>
      <c r="G12666">
        <v>57</v>
      </c>
    </row>
    <row r="12667" spans="1:7">
      <c r="A12667" s="2">
        <v>44123</v>
      </c>
      <c r="B12667" s="2">
        <f t="shared" si="394"/>
        <v>44135</v>
      </c>
      <c r="C12667" s="3">
        <f t="shared" si="395"/>
        <v>1</v>
      </c>
      <c r="D12667" t="s">
        <v>52</v>
      </c>
      <c r="E12667">
        <v>1</v>
      </c>
      <c r="F12667">
        <v>173485</v>
      </c>
      <c r="G12667">
        <v>2789</v>
      </c>
    </row>
    <row r="12668" spans="1:7">
      <c r="A12668" s="2">
        <v>44123</v>
      </c>
      <c r="B12668" s="2">
        <f t="shared" si="394"/>
        <v>44135</v>
      </c>
      <c r="C12668" s="3">
        <f t="shared" si="395"/>
        <v>1</v>
      </c>
      <c r="D12668" t="s">
        <v>50</v>
      </c>
      <c r="E12668">
        <v>2</v>
      </c>
      <c r="F12668">
        <v>12138</v>
      </c>
      <c r="G12668">
        <v>63</v>
      </c>
    </row>
    <row r="12669" spans="1:7">
      <c r="A12669" s="2">
        <v>44123</v>
      </c>
      <c r="B12669" s="2">
        <f t="shared" si="394"/>
        <v>44135</v>
      </c>
      <c r="C12669" s="3">
        <f t="shared" si="395"/>
        <v>1</v>
      </c>
      <c r="D12669" t="s">
        <v>8</v>
      </c>
      <c r="E12669">
        <v>4</v>
      </c>
      <c r="F12669">
        <v>231933</v>
      </c>
      <c r="G12669">
        <v>5830</v>
      </c>
    </row>
    <row r="12670" spans="1:7">
      <c r="A12670" s="2">
        <v>44123</v>
      </c>
      <c r="B12670" s="2">
        <f t="shared" si="394"/>
        <v>44135</v>
      </c>
      <c r="C12670" s="3">
        <f t="shared" si="395"/>
        <v>1</v>
      </c>
      <c r="D12670" t="s">
        <v>44</v>
      </c>
      <c r="E12670">
        <v>5</v>
      </c>
      <c r="F12670">
        <v>99597</v>
      </c>
      <c r="G12670">
        <v>1714</v>
      </c>
    </row>
    <row r="12671" spans="1:7">
      <c r="A12671" s="2">
        <v>44123</v>
      </c>
      <c r="B12671" s="2">
        <f t="shared" si="394"/>
        <v>44135</v>
      </c>
      <c r="C12671" s="3">
        <f t="shared" si="395"/>
        <v>1</v>
      </c>
      <c r="D12671" t="s">
        <v>7</v>
      </c>
      <c r="E12671">
        <v>6</v>
      </c>
      <c r="F12671">
        <v>882665</v>
      </c>
      <c r="G12671">
        <v>16987</v>
      </c>
    </row>
    <row r="12672" spans="1:7">
      <c r="A12672" s="2">
        <v>44123</v>
      </c>
      <c r="B12672" s="2">
        <f t="shared" si="394"/>
        <v>44135</v>
      </c>
      <c r="C12672" s="3">
        <f t="shared" si="395"/>
        <v>1</v>
      </c>
      <c r="D12672" t="s">
        <v>22</v>
      </c>
      <c r="E12672">
        <v>8</v>
      </c>
      <c r="F12672">
        <v>86727</v>
      </c>
      <c r="G12672">
        <v>2207</v>
      </c>
    </row>
    <row r="12673" spans="1:7">
      <c r="A12673" s="2">
        <v>44123</v>
      </c>
      <c r="B12673" s="2">
        <f t="shared" si="394"/>
        <v>44135</v>
      </c>
      <c r="C12673" s="3">
        <f t="shared" si="395"/>
        <v>1</v>
      </c>
      <c r="D12673" t="s">
        <v>38</v>
      </c>
      <c r="E12673">
        <v>9</v>
      </c>
      <c r="F12673">
        <v>64021</v>
      </c>
      <c r="G12673">
        <v>4554</v>
      </c>
    </row>
    <row r="12674" spans="1:7">
      <c r="A12674" s="2">
        <v>44123</v>
      </c>
      <c r="B12674" s="2">
        <f t="shared" si="394"/>
        <v>44135</v>
      </c>
      <c r="C12674" s="3">
        <f t="shared" si="395"/>
        <v>1</v>
      </c>
      <c r="D12674" t="s">
        <v>45</v>
      </c>
      <c r="E12674">
        <v>10</v>
      </c>
      <c r="F12674">
        <v>23196</v>
      </c>
      <c r="G12674">
        <v>666</v>
      </c>
    </row>
    <row r="12675" spans="1:7">
      <c r="A12675" s="2">
        <v>44123</v>
      </c>
      <c r="B12675" s="2">
        <f t="shared" si="394"/>
        <v>44135</v>
      </c>
      <c r="C12675" s="3">
        <f t="shared" si="395"/>
        <v>1</v>
      </c>
      <c r="D12675" t="s">
        <v>33</v>
      </c>
      <c r="E12675">
        <v>11</v>
      </c>
      <c r="F12675">
        <v>16395</v>
      </c>
      <c r="G12675">
        <v>641</v>
      </c>
    </row>
    <row r="12676" spans="1:7">
      <c r="A12676" s="2">
        <v>44123</v>
      </c>
      <c r="B12676" s="2">
        <f t="shared" ref="B12676:B12739" si="396">EOMONTH(A12676,0)</f>
        <v>44135</v>
      </c>
      <c r="C12676" s="3">
        <f t="shared" ref="C12676:C12739" si="397">IF(A12676=B12676,0,1)</f>
        <v>1</v>
      </c>
      <c r="D12676" t="s">
        <v>15</v>
      </c>
      <c r="E12676">
        <v>12</v>
      </c>
      <c r="F12676">
        <v>756719</v>
      </c>
      <c r="G12676">
        <v>16020</v>
      </c>
    </row>
    <row r="12677" spans="1:7">
      <c r="A12677" s="2">
        <v>44123</v>
      </c>
      <c r="B12677" s="2">
        <f t="shared" si="396"/>
        <v>44135</v>
      </c>
      <c r="C12677" s="3">
        <f t="shared" si="397"/>
        <v>1</v>
      </c>
      <c r="D12677" t="s">
        <v>18</v>
      </c>
      <c r="E12677">
        <v>13</v>
      </c>
      <c r="F12677">
        <v>350654</v>
      </c>
      <c r="G12677">
        <v>7479</v>
      </c>
    </row>
    <row r="12678" spans="1:7">
      <c r="A12678" s="2">
        <v>44123</v>
      </c>
      <c r="B12678" s="2">
        <f t="shared" si="396"/>
        <v>44135</v>
      </c>
      <c r="C12678" s="3">
        <f t="shared" si="397"/>
        <v>1</v>
      </c>
      <c r="D12678" t="s">
        <v>57</v>
      </c>
      <c r="E12678">
        <v>66</v>
      </c>
      <c r="F12678">
        <v>4725</v>
      </c>
      <c r="G12678">
        <v>67</v>
      </c>
    </row>
    <row r="12679" spans="1:7">
      <c r="A12679" s="2">
        <v>44123</v>
      </c>
      <c r="B12679" s="2">
        <f t="shared" si="396"/>
        <v>44135</v>
      </c>
      <c r="C12679" s="3">
        <f t="shared" si="397"/>
        <v>1</v>
      </c>
      <c r="D12679" t="s">
        <v>26</v>
      </c>
      <c r="E12679">
        <v>15</v>
      </c>
      <c r="F12679">
        <v>14218</v>
      </c>
      <c r="G12679">
        <v>186</v>
      </c>
    </row>
    <row r="12680" spans="1:7">
      <c r="A12680" s="2">
        <v>44123</v>
      </c>
      <c r="B12680" s="2">
        <f t="shared" si="396"/>
        <v>44135</v>
      </c>
      <c r="C12680" s="3">
        <f t="shared" si="397"/>
        <v>1</v>
      </c>
      <c r="D12680" t="s">
        <v>53</v>
      </c>
      <c r="E12680">
        <v>16</v>
      </c>
      <c r="F12680">
        <v>54123</v>
      </c>
      <c r="G12680">
        <v>535</v>
      </c>
    </row>
    <row r="12681" spans="1:7">
      <c r="A12681" s="2">
        <v>44123</v>
      </c>
      <c r="B12681" s="2">
        <f t="shared" si="396"/>
        <v>44135</v>
      </c>
      <c r="C12681" s="3">
        <f t="shared" si="397"/>
        <v>1</v>
      </c>
      <c r="D12681" t="s">
        <v>6</v>
      </c>
      <c r="E12681">
        <v>17</v>
      </c>
      <c r="F12681">
        <v>352449</v>
      </c>
      <c r="G12681">
        <v>9520</v>
      </c>
    </row>
    <row r="12682" spans="1:7">
      <c r="A12682" s="2">
        <v>44123</v>
      </c>
      <c r="B12682" s="2">
        <f t="shared" si="396"/>
        <v>44135</v>
      </c>
      <c r="C12682" s="3">
        <f t="shared" si="397"/>
        <v>1</v>
      </c>
      <c r="D12682" t="s">
        <v>27</v>
      </c>
      <c r="E12682">
        <v>18</v>
      </c>
      <c r="F12682">
        <v>151588</v>
      </c>
      <c r="G12682">
        <v>3960</v>
      </c>
    </row>
    <row r="12683" spans="1:7">
      <c r="A12683" s="2">
        <v>44123</v>
      </c>
      <c r="B12683" s="2">
        <f t="shared" si="396"/>
        <v>44135</v>
      </c>
      <c r="C12683" s="3">
        <f t="shared" si="397"/>
        <v>1</v>
      </c>
      <c r="D12683" t="s">
        <v>39</v>
      </c>
      <c r="E12683">
        <v>19</v>
      </c>
      <c r="F12683">
        <v>108114</v>
      </c>
      <c r="G12683">
        <v>1548</v>
      </c>
    </row>
    <row r="12684" spans="1:7">
      <c r="A12684" s="2">
        <v>44123</v>
      </c>
      <c r="B12684" s="2">
        <f t="shared" si="396"/>
        <v>44135</v>
      </c>
      <c r="C12684" s="3">
        <f t="shared" si="397"/>
        <v>1</v>
      </c>
      <c r="D12684" t="s">
        <v>34</v>
      </c>
      <c r="E12684">
        <v>20</v>
      </c>
      <c r="F12684">
        <v>74616</v>
      </c>
      <c r="G12684">
        <v>872</v>
      </c>
    </row>
    <row r="12685" spans="1:7">
      <c r="A12685" s="2">
        <v>44123</v>
      </c>
      <c r="B12685" s="2">
        <f t="shared" si="396"/>
        <v>44135</v>
      </c>
      <c r="C12685" s="3">
        <f t="shared" si="397"/>
        <v>1</v>
      </c>
      <c r="D12685" t="s">
        <v>28</v>
      </c>
      <c r="E12685">
        <v>21</v>
      </c>
      <c r="F12685">
        <v>90443</v>
      </c>
      <c r="G12685">
        <v>1381</v>
      </c>
    </row>
    <row r="12686" spans="1:7">
      <c r="A12686" s="2">
        <v>44123</v>
      </c>
      <c r="B12686" s="2">
        <f t="shared" si="396"/>
        <v>44135</v>
      </c>
      <c r="C12686" s="3">
        <f t="shared" si="397"/>
        <v>1</v>
      </c>
      <c r="D12686" t="s">
        <v>40</v>
      </c>
      <c r="E12686">
        <v>22</v>
      </c>
      <c r="F12686">
        <v>179070</v>
      </c>
      <c r="G12686">
        <v>5766</v>
      </c>
    </row>
    <row r="12687" spans="1:7">
      <c r="A12687" s="2">
        <v>44123</v>
      </c>
      <c r="B12687" s="2">
        <f t="shared" si="396"/>
        <v>44135</v>
      </c>
      <c r="C12687" s="3">
        <f t="shared" si="397"/>
        <v>1</v>
      </c>
      <c r="D12687" t="s">
        <v>51</v>
      </c>
      <c r="E12687">
        <v>23</v>
      </c>
      <c r="F12687">
        <v>5962</v>
      </c>
      <c r="G12687">
        <v>146</v>
      </c>
    </row>
    <row r="12688" spans="1:7">
      <c r="A12688" s="2">
        <v>44123</v>
      </c>
      <c r="B12688" s="2">
        <f t="shared" si="396"/>
        <v>44135</v>
      </c>
      <c r="C12688" s="3">
        <f t="shared" si="397"/>
        <v>1</v>
      </c>
      <c r="D12688" t="s">
        <v>23</v>
      </c>
      <c r="E12688">
        <v>24</v>
      </c>
      <c r="F12688">
        <v>136643</v>
      </c>
      <c r="G12688">
        <v>4041</v>
      </c>
    </row>
    <row r="12689" spans="1:7">
      <c r="A12689" s="2">
        <v>44123</v>
      </c>
      <c r="B12689" s="2">
        <f t="shared" si="396"/>
        <v>44135</v>
      </c>
      <c r="C12689" s="3">
        <f t="shared" si="397"/>
        <v>1</v>
      </c>
      <c r="D12689" t="s">
        <v>9</v>
      </c>
      <c r="E12689">
        <v>25</v>
      </c>
      <c r="F12689">
        <v>144488</v>
      </c>
      <c r="G12689">
        <v>9753</v>
      </c>
    </row>
    <row r="12690" spans="1:7">
      <c r="A12690" s="2">
        <v>44123</v>
      </c>
      <c r="B12690" s="2">
        <f t="shared" si="396"/>
        <v>44135</v>
      </c>
      <c r="C12690" s="3">
        <f t="shared" si="397"/>
        <v>1</v>
      </c>
      <c r="D12690" t="s">
        <v>42</v>
      </c>
      <c r="E12690">
        <v>26</v>
      </c>
      <c r="F12690">
        <v>164055</v>
      </c>
      <c r="G12690">
        <v>7364</v>
      </c>
    </row>
    <row r="12691" spans="1:7">
      <c r="A12691" s="2">
        <v>44123</v>
      </c>
      <c r="B12691" s="2">
        <f t="shared" si="396"/>
        <v>44135</v>
      </c>
      <c r="C12691" s="3">
        <f t="shared" si="397"/>
        <v>1</v>
      </c>
      <c r="D12691" t="s">
        <v>29</v>
      </c>
      <c r="E12691">
        <v>27</v>
      </c>
      <c r="F12691">
        <v>124492</v>
      </c>
      <c r="G12691">
        <v>2292</v>
      </c>
    </row>
    <row r="12692" spans="1:7">
      <c r="A12692" s="2">
        <v>44123</v>
      </c>
      <c r="B12692" s="2">
        <f t="shared" si="396"/>
        <v>44135</v>
      </c>
      <c r="C12692" s="3">
        <f t="shared" si="397"/>
        <v>1</v>
      </c>
      <c r="D12692" t="s">
        <v>46</v>
      </c>
      <c r="E12692">
        <v>28</v>
      </c>
      <c r="F12692">
        <v>110592</v>
      </c>
      <c r="G12692">
        <v>3171</v>
      </c>
    </row>
    <row r="12693" spans="1:7">
      <c r="A12693" s="2">
        <v>44123</v>
      </c>
      <c r="B12693" s="2">
        <f t="shared" si="396"/>
        <v>44135</v>
      </c>
      <c r="C12693" s="3">
        <f t="shared" si="397"/>
        <v>1</v>
      </c>
      <c r="D12693" t="s">
        <v>35</v>
      </c>
      <c r="E12693">
        <v>29</v>
      </c>
      <c r="F12693">
        <v>164249</v>
      </c>
      <c r="G12693">
        <v>2660</v>
      </c>
    </row>
    <row r="12694" spans="1:7">
      <c r="A12694" s="2">
        <v>44123</v>
      </c>
      <c r="B12694" s="2">
        <f t="shared" si="396"/>
        <v>44135</v>
      </c>
      <c r="C12694" s="3">
        <f t="shared" si="397"/>
        <v>1</v>
      </c>
      <c r="D12694" t="s">
        <v>54</v>
      </c>
      <c r="E12694">
        <v>30</v>
      </c>
      <c r="F12694">
        <v>23503</v>
      </c>
      <c r="G12694">
        <v>242</v>
      </c>
    </row>
    <row r="12695" spans="1:7">
      <c r="A12695" s="2">
        <v>44123</v>
      </c>
      <c r="B12695" s="2">
        <f t="shared" si="396"/>
        <v>44135</v>
      </c>
      <c r="C12695" s="3">
        <f t="shared" si="397"/>
        <v>1</v>
      </c>
      <c r="D12695" t="s">
        <v>12</v>
      </c>
      <c r="E12695">
        <v>31</v>
      </c>
      <c r="F12695">
        <v>58817</v>
      </c>
      <c r="G12695">
        <v>568</v>
      </c>
    </row>
    <row r="12696" spans="1:7">
      <c r="A12696" s="2">
        <v>44123</v>
      </c>
      <c r="B12696" s="2">
        <f t="shared" si="396"/>
        <v>44135</v>
      </c>
      <c r="C12696" s="3">
        <f t="shared" si="397"/>
        <v>1</v>
      </c>
      <c r="D12696" t="s">
        <v>24</v>
      </c>
      <c r="E12696">
        <v>32</v>
      </c>
      <c r="F12696">
        <v>90978</v>
      </c>
      <c r="G12696">
        <v>1714</v>
      </c>
    </row>
    <row r="12697" spans="1:7">
      <c r="A12697" s="2">
        <v>44123</v>
      </c>
      <c r="B12697" s="2">
        <f t="shared" si="396"/>
        <v>44135</v>
      </c>
      <c r="C12697" s="3">
        <f t="shared" si="397"/>
        <v>1</v>
      </c>
      <c r="D12697" t="s">
        <v>19</v>
      </c>
      <c r="E12697">
        <v>33</v>
      </c>
      <c r="F12697">
        <v>9746</v>
      </c>
      <c r="G12697">
        <v>468</v>
      </c>
    </row>
    <row r="12698" spans="1:7">
      <c r="A12698" s="2">
        <v>44123</v>
      </c>
      <c r="B12698" s="2">
        <f t="shared" si="396"/>
        <v>44135</v>
      </c>
      <c r="C12698" s="3">
        <f t="shared" si="397"/>
        <v>1</v>
      </c>
      <c r="D12698" t="s">
        <v>21</v>
      </c>
      <c r="E12698">
        <v>34</v>
      </c>
      <c r="F12698">
        <v>222994</v>
      </c>
      <c r="G12698">
        <v>16214</v>
      </c>
    </row>
    <row r="12699" spans="1:7">
      <c r="A12699" s="2">
        <v>44123</v>
      </c>
      <c r="B12699" s="2">
        <f t="shared" si="396"/>
        <v>44135</v>
      </c>
      <c r="C12699" s="3">
        <f t="shared" si="397"/>
        <v>1</v>
      </c>
      <c r="D12699" t="s">
        <v>47</v>
      </c>
      <c r="E12699">
        <v>35</v>
      </c>
      <c r="F12699">
        <v>37302</v>
      </c>
      <c r="G12699">
        <v>935</v>
      </c>
    </row>
    <row r="12700" spans="1:7">
      <c r="A12700" s="2">
        <v>44123</v>
      </c>
      <c r="B12700" s="2">
        <f t="shared" si="396"/>
        <v>44135</v>
      </c>
      <c r="C12700" s="3">
        <f t="shared" si="397"/>
        <v>1</v>
      </c>
      <c r="D12700" t="s">
        <v>16</v>
      </c>
      <c r="E12700">
        <v>36</v>
      </c>
      <c r="F12700">
        <v>490015</v>
      </c>
      <c r="G12700">
        <v>32990</v>
      </c>
    </row>
    <row r="12701" spans="1:7">
      <c r="A12701" s="2">
        <v>44123</v>
      </c>
      <c r="B12701" s="2">
        <f t="shared" si="396"/>
        <v>44135</v>
      </c>
      <c r="C12701" s="3">
        <f t="shared" si="397"/>
        <v>1</v>
      </c>
      <c r="D12701" t="s">
        <v>20</v>
      </c>
      <c r="E12701">
        <v>37</v>
      </c>
      <c r="F12701">
        <v>247551</v>
      </c>
      <c r="G12701">
        <v>3969</v>
      </c>
    </row>
    <row r="12702" spans="1:7">
      <c r="A12702" s="2">
        <v>44123</v>
      </c>
      <c r="B12702" s="2">
        <f t="shared" si="396"/>
        <v>44135</v>
      </c>
      <c r="C12702" s="3">
        <f t="shared" si="397"/>
        <v>1</v>
      </c>
      <c r="D12702" t="s">
        <v>48</v>
      </c>
      <c r="E12702">
        <v>38</v>
      </c>
      <c r="F12702">
        <v>32642</v>
      </c>
      <c r="G12702">
        <v>413</v>
      </c>
    </row>
    <row r="12703" spans="1:7">
      <c r="A12703" s="2">
        <v>44123</v>
      </c>
      <c r="B12703" s="2">
        <f t="shared" si="396"/>
        <v>44135</v>
      </c>
      <c r="C12703" s="3">
        <f t="shared" si="397"/>
        <v>1</v>
      </c>
      <c r="D12703" t="s">
        <v>59</v>
      </c>
      <c r="E12703">
        <v>69</v>
      </c>
      <c r="F12703">
        <v>86</v>
      </c>
      <c r="G12703">
        <v>2</v>
      </c>
    </row>
    <row r="12704" spans="1:7">
      <c r="A12704" s="2">
        <v>44123</v>
      </c>
      <c r="B12704" s="2">
        <f t="shared" si="396"/>
        <v>44135</v>
      </c>
      <c r="C12704" s="3">
        <f t="shared" si="397"/>
        <v>1</v>
      </c>
      <c r="D12704" t="s">
        <v>41</v>
      </c>
      <c r="E12704">
        <v>39</v>
      </c>
      <c r="F12704">
        <v>183624</v>
      </c>
      <c r="G12704">
        <v>5075</v>
      </c>
    </row>
    <row r="12705" spans="1:7">
      <c r="A12705" s="2">
        <v>44123</v>
      </c>
      <c r="B12705" s="2">
        <f t="shared" si="396"/>
        <v>44135</v>
      </c>
      <c r="C12705" s="3">
        <f t="shared" si="397"/>
        <v>1</v>
      </c>
      <c r="D12705" t="s">
        <v>30</v>
      </c>
      <c r="E12705">
        <v>40</v>
      </c>
      <c r="F12705">
        <v>108073</v>
      </c>
      <c r="G12705">
        <v>1173</v>
      </c>
    </row>
    <row r="12706" spans="1:7">
      <c r="A12706" s="2">
        <v>44123</v>
      </c>
      <c r="B12706" s="2">
        <f t="shared" si="396"/>
        <v>44135</v>
      </c>
      <c r="C12706" s="3">
        <f t="shared" si="397"/>
        <v>1</v>
      </c>
      <c r="D12706" t="s">
        <v>14</v>
      </c>
      <c r="E12706">
        <v>41</v>
      </c>
      <c r="F12706">
        <v>39799</v>
      </c>
      <c r="G12706">
        <v>630</v>
      </c>
    </row>
    <row r="12707" spans="1:7">
      <c r="A12707" s="2">
        <v>44123</v>
      </c>
      <c r="B12707" s="2">
        <f t="shared" si="396"/>
        <v>44135</v>
      </c>
      <c r="C12707" s="3">
        <f t="shared" si="397"/>
        <v>1</v>
      </c>
      <c r="D12707" t="s">
        <v>31</v>
      </c>
      <c r="E12707">
        <v>42</v>
      </c>
      <c r="F12707">
        <v>188442</v>
      </c>
      <c r="G12707">
        <v>8562</v>
      </c>
    </row>
    <row r="12708" spans="1:7">
      <c r="A12708" s="2">
        <v>44123</v>
      </c>
      <c r="B12708" s="2">
        <f t="shared" si="396"/>
        <v>44135</v>
      </c>
      <c r="C12708" s="3">
        <f t="shared" si="397"/>
        <v>1</v>
      </c>
      <c r="D12708" t="s">
        <v>55</v>
      </c>
      <c r="E12708">
        <v>72</v>
      </c>
      <c r="F12708">
        <v>57950</v>
      </c>
      <c r="G12708">
        <v>768</v>
      </c>
    </row>
    <row r="12709" spans="1:7">
      <c r="A12709" s="2">
        <v>44123</v>
      </c>
      <c r="B12709" s="2">
        <f t="shared" si="396"/>
        <v>44135</v>
      </c>
      <c r="C12709" s="3">
        <f t="shared" si="397"/>
        <v>1</v>
      </c>
      <c r="D12709" t="s">
        <v>17</v>
      </c>
      <c r="E12709">
        <v>44</v>
      </c>
      <c r="F12709">
        <v>28347</v>
      </c>
      <c r="G12709">
        <v>1159</v>
      </c>
    </row>
    <row r="12710" spans="1:7">
      <c r="A12710" s="2">
        <v>44123</v>
      </c>
      <c r="B12710" s="2">
        <f t="shared" si="396"/>
        <v>44135</v>
      </c>
      <c r="C12710" s="3">
        <f t="shared" si="397"/>
        <v>1</v>
      </c>
      <c r="D12710" t="s">
        <v>32</v>
      </c>
      <c r="E12710">
        <v>45</v>
      </c>
      <c r="F12710">
        <v>164609</v>
      </c>
      <c r="G12710">
        <v>3661</v>
      </c>
    </row>
    <row r="12711" spans="1:7">
      <c r="A12711" s="2">
        <v>44123</v>
      </c>
      <c r="B12711" s="2">
        <f t="shared" si="396"/>
        <v>44135</v>
      </c>
      <c r="C12711" s="3">
        <f t="shared" si="397"/>
        <v>1</v>
      </c>
      <c r="D12711" t="s">
        <v>43</v>
      </c>
      <c r="E12711">
        <v>46</v>
      </c>
      <c r="F12711">
        <v>33836</v>
      </c>
      <c r="G12711">
        <v>323</v>
      </c>
    </row>
    <row r="12712" spans="1:7">
      <c r="A12712" s="2">
        <v>44123</v>
      </c>
      <c r="B12712" s="2">
        <f t="shared" si="396"/>
        <v>44135</v>
      </c>
      <c r="C12712" s="3">
        <f t="shared" si="397"/>
        <v>1</v>
      </c>
      <c r="D12712" t="s">
        <v>25</v>
      </c>
      <c r="E12712">
        <v>47</v>
      </c>
      <c r="F12712">
        <v>228267</v>
      </c>
      <c r="G12712">
        <v>2896</v>
      </c>
    </row>
    <row r="12713" spans="1:7">
      <c r="A12713" s="2">
        <v>44123</v>
      </c>
      <c r="B12713" s="2">
        <f t="shared" si="396"/>
        <v>44135</v>
      </c>
      <c r="C12713" s="3">
        <f t="shared" si="397"/>
        <v>1</v>
      </c>
      <c r="D12713" t="s">
        <v>11</v>
      </c>
      <c r="E12713">
        <v>48</v>
      </c>
      <c r="F12713">
        <v>874080</v>
      </c>
      <c r="G12713">
        <v>17564</v>
      </c>
    </row>
    <row r="12714" spans="1:7">
      <c r="A12714" s="2">
        <v>44123</v>
      </c>
      <c r="B12714" s="2">
        <f t="shared" si="396"/>
        <v>44135</v>
      </c>
      <c r="C12714" s="3">
        <f t="shared" si="397"/>
        <v>1</v>
      </c>
      <c r="D12714" t="s">
        <v>13</v>
      </c>
      <c r="E12714">
        <v>49</v>
      </c>
      <c r="F12714">
        <v>95572</v>
      </c>
      <c r="G12714">
        <v>547</v>
      </c>
    </row>
    <row r="12715" spans="1:7">
      <c r="A12715" s="2">
        <v>44123</v>
      </c>
      <c r="B12715" s="2">
        <f t="shared" si="396"/>
        <v>44135</v>
      </c>
      <c r="C12715" s="3">
        <f t="shared" si="397"/>
        <v>1</v>
      </c>
      <c r="D12715" t="s">
        <v>36</v>
      </c>
      <c r="E12715">
        <v>50</v>
      </c>
      <c r="F12715">
        <v>1946</v>
      </c>
      <c r="G12715">
        <v>58</v>
      </c>
    </row>
    <row r="12716" spans="1:7">
      <c r="A12716" s="2">
        <v>44123</v>
      </c>
      <c r="B12716" s="2">
        <f t="shared" si="396"/>
        <v>44135</v>
      </c>
      <c r="C12716" s="3">
        <f t="shared" si="397"/>
        <v>1</v>
      </c>
      <c r="D12716" t="s">
        <v>56</v>
      </c>
      <c r="E12716">
        <v>78</v>
      </c>
      <c r="F12716">
        <v>1335</v>
      </c>
      <c r="G12716">
        <v>21</v>
      </c>
    </row>
    <row r="12717" spans="1:7">
      <c r="A12717" s="2">
        <v>44123</v>
      </c>
      <c r="B12717" s="2">
        <f t="shared" si="396"/>
        <v>44135</v>
      </c>
      <c r="C12717" s="3">
        <f t="shared" si="397"/>
        <v>1</v>
      </c>
      <c r="D12717" t="s">
        <v>37</v>
      </c>
      <c r="E12717">
        <v>51</v>
      </c>
      <c r="F12717">
        <v>166828</v>
      </c>
      <c r="G12717">
        <v>3457</v>
      </c>
    </row>
    <row r="12718" spans="1:7">
      <c r="A12718" s="2">
        <v>44123</v>
      </c>
      <c r="B12718" s="2">
        <f t="shared" si="396"/>
        <v>44135</v>
      </c>
      <c r="C12718" s="3">
        <f t="shared" si="397"/>
        <v>1</v>
      </c>
      <c r="D12718" t="s">
        <v>5</v>
      </c>
      <c r="E12718">
        <v>53</v>
      </c>
      <c r="F12718">
        <v>103323</v>
      </c>
      <c r="G12718">
        <v>2357</v>
      </c>
    </row>
    <row r="12719" spans="1:7">
      <c r="A12719" s="2">
        <v>44123</v>
      </c>
      <c r="B12719" s="2">
        <f t="shared" si="396"/>
        <v>44135</v>
      </c>
      <c r="C12719" s="3">
        <f t="shared" si="397"/>
        <v>1</v>
      </c>
      <c r="D12719" t="s">
        <v>58</v>
      </c>
      <c r="E12719">
        <v>54</v>
      </c>
      <c r="F12719">
        <v>20293</v>
      </c>
      <c r="G12719">
        <v>399</v>
      </c>
    </row>
    <row r="12720" spans="1:7">
      <c r="A12720" s="2">
        <v>44123</v>
      </c>
      <c r="B12720" s="2">
        <f t="shared" si="396"/>
        <v>44135</v>
      </c>
      <c r="C12720" s="3">
        <f t="shared" si="397"/>
        <v>1</v>
      </c>
      <c r="D12720" t="s">
        <v>10</v>
      </c>
      <c r="E12720">
        <v>55</v>
      </c>
      <c r="F12720">
        <v>183177</v>
      </c>
      <c r="G12720">
        <v>1624</v>
      </c>
    </row>
    <row r="12721" spans="1:7">
      <c r="A12721" s="2">
        <v>44123</v>
      </c>
      <c r="B12721" s="2">
        <f t="shared" si="396"/>
        <v>44135</v>
      </c>
      <c r="C12721" s="3">
        <f t="shared" si="397"/>
        <v>1</v>
      </c>
      <c r="D12721" t="s">
        <v>49</v>
      </c>
      <c r="E12721">
        <v>56</v>
      </c>
      <c r="F12721">
        <v>9311</v>
      </c>
      <c r="G12721">
        <v>57</v>
      </c>
    </row>
    <row r="12722" spans="1:7">
      <c r="A12722" s="2">
        <v>44124</v>
      </c>
      <c r="B12722" s="2">
        <f t="shared" si="396"/>
        <v>44135</v>
      </c>
      <c r="C12722" s="3">
        <f t="shared" si="397"/>
        <v>1</v>
      </c>
      <c r="D12722" t="s">
        <v>52</v>
      </c>
      <c r="E12722">
        <v>1</v>
      </c>
      <c r="F12722">
        <v>174528</v>
      </c>
      <c r="G12722">
        <v>2805</v>
      </c>
    </row>
    <row r="12723" spans="1:7">
      <c r="A12723" s="2">
        <v>44124</v>
      </c>
      <c r="B12723" s="2">
        <f t="shared" si="396"/>
        <v>44135</v>
      </c>
      <c r="C12723" s="3">
        <f t="shared" si="397"/>
        <v>1</v>
      </c>
      <c r="D12723" t="s">
        <v>50</v>
      </c>
      <c r="E12723">
        <v>2</v>
      </c>
      <c r="F12723">
        <v>12349</v>
      </c>
      <c r="G12723">
        <v>63</v>
      </c>
    </row>
    <row r="12724" spans="1:7">
      <c r="A12724" s="2">
        <v>44124</v>
      </c>
      <c r="B12724" s="2">
        <f t="shared" si="396"/>
        <v>44135</v>
      </c>
      <c r="C12724" s="3">
        <f t="shared" si="397"/>
        <v>1</v>
      </c>
      <c r="D12724" t="s">
        <v>8</v>
      </c>
      <c r="E12724">
        <v>4</v>
      </c>
      <c r="F12724">
        <v>232939</v>
      </c>
      <c r="G12724">
        <v>5837</v>
      </c>
    </row>
    <row r="12725" spans="1:7">
      <c r="A12725" s="2">
        <v>44124</v>
      </c>
      <c r="B12725" s="2">
        <f t="shared" si="396"/>
        <v>44135</v>
      </c>
      <c r="C12725" s="3">
        <f t="shared" si="397"/>
        <v>1</v>
      </c>
      <c r="D12725" t="s">
        <v>44</v>
      </c>
      <c r="E12725">
        <v>5</v>
      </c>
      <c r="F12725">
        <v>100441</v>
      </c>
      <c r="G12725">
        <v>1728</v>
      </c>
    </row>
    <row r="12726" spans="1:7">
      <c r="A12726" s="2">
        <v>44124</v>
      </c>
      <c r="B12726" s="2">
        <f t="shared" si="396"/>
        <v>44135</v>
      </c>
      <c r="C12726" s="3">
        <f t="shared" si="397"/>
        <v>1</v>
      </c>
      <c r="D12726" t="s">
        <v>7</v>
      </c>
      <c r="E12726">
        <v>6</v>
      </c>
      <c r="F12726">
        <v>887093</v>
      </c>
      <c r="G12726">
        <v>17067</v>
      </c>
    </row>
    <row r="12727" spans="1:7">
      <c r="A12727" s="2">
        <v>44124</v>
      </c>
      <c r="B12727" s="2">
        <f t="shared" si="396"/>
        <v>44135</v>
      </c>
      <c r="C12727" s="3">
        <f t="shared" si="397"/>
        <v>1</v>
      </c>
      <c r="D12727" t="s">
        <v>22</v>
      </c>
      <c r="E12727">
        <v>8</v>
      </c>
      <c r="F12727">
        <v>87966</v>
      </c>
      <c r="G12727">
        <v>2212</v>
      </c>
    </row>
    <row r="12728" spans="1:7">
      <c r="A12728" s="2">
        <v>44124</v>
      </c>
      <c r="B12728" s="2">
        <f t="shared" si="396"/>
        <v>44135</v>
      </c>
      <c r="C12728" s="3">
        <f t="shared" si="397"/>
        <v>1</v>
      </c>
      <c r="D12728" t="s">
        <v>38</v>
      </c>
      <c r="E12728">
        <v>9</v>
      </c>
      <c r="F12728">
        <v>64455</v>
      </c>
      <c r="G12728">
        <v>4559</v>
      </c>
    </row>
    <row r="12729" spans="1:7">
      <c r="A12729" s="2">
        <v>44124</v>
      </c>
      <c r="B12729" s="2">
        <f t="shared" si="396"/>
        <v>44135</v>
      </c>
      <c r="C12729" s="3">
        <f t="shared" si="397"/>
        <v>1</v>
      </c>
      <c r="D12729" t="s">
        <v>45</v>
      </c>
      <c r="E12729">
        <v>10</v>
      </c>
      <c r="F12729">
        <v>23325</v>
      </c>
      <c r="G12729">
        <v>668</v>
      </c>
    </row>
    <row r="12730" spans="1:7">
      <c r="A12730" s="2">
        <v>44124</v>
      </c>
      <c r="B12730" s="2">
        <f t="shared" si="396"/>
        <v>44135</v>
      </c>
      <c r="C12730" s="3">
        <f t="shared" si="397"/>
        <v>1</v>
      </c>
      <c r="D12730" t="s">
        <v>33</v>
      </c>
      <c r="E12730">
        <v>11</v>
      </c>
      <c r="F12730">
        <v>16445</v>
      </c>
      <c r="G12730">
        <v>642</v>
      </c>
    </row>
    <row r="12731" spans="1:7">
      <c r="A12731" s="2">
        <v>44124</v>
      </c>
      <c r="B12731" s="2">
        <f t="shared" si="396"/>
        <v>44135</v>
      </c>
      <c r="C12731" s="3">
        <f t="shared" si="397"/>
        <v>1</v>
      </c>
      <c r="D12731" t="s">
        <v>15</v>
      </c>
      <c r="E12731">
        <v>12</v>
      </c>
      <c r="F12731">
        <v>760381</v>
      </c>
      <c r="G12731">
        <v>16104</v>
      </c>
    </row>
    <row r="12732" spans="1:7">
      <c r="A12732" s="2">
        <v>44124</v>
      </c>
      <c r="B12732" s="2">
        <f t="shared" si="396"/>
        <v>44135</v>
      </c>
      <c r="C12732" s="3">
        <f t="shared" si="397"/>
        <v>1</v>
      </c>
      <c r="D12732" t="s">
        <v>18</v>
      </c>
      <c r="E12732">
        <v>13</v>
      </c>
      <c r="F12732">
        <v>351990</v>
      </c>
      <c r="G12732">
        <v>7494</v>
      </c>
    </row>
    <row r="12733" spans="1:7">
      <c r="A12733" s="2">
        <v>44124</v>
      </c>
      <c r="B12733" s="2">
        <f t="shared" si="396"/>
        <v>44135</v>
      </c>
      <c r="C12733" s="3">
        <f t="shared" si="397"/>
        <v>1</v>
      </c>
      <c r="D12733" t="s">
        <v>57</v>
      </c>
      <c r="E12733">
        <v>66</v>
      </c>
      <c r="F12733">
        <v>4855</v>
      </c>
      <c r="G12733">
        <v>67</v>
      </c>
    </row>
    <row r="12734" spans="1:7">
      <c r="A12734" s="2">
        <v>44124</v>
      </c>
      <c r="B12734" s="2">
        <f t="shared" si="396"/>
        <v>44135</v>
      </c>
      <c r="C12734" s="3">
        <f t="shared" si="397"/>
        <v>1</v>
      </c>
      <c r="D12734" t="s">
        <v>26</v>
      </c>
      <c r="E12734">
        <v>15</v>
      </c>
      <c r="F12734">
        <v>14302</v>
      </c>
      <c r="G12734">
        <v>188</v>
      </c>
    </row>
    <row r="12735" spans="1:7">
      <c r="A12735" s="2">
        <v>44124</v>
      </c>
      <c r="B12735" s="2">
        <f t="shared" si="396"/>
        <v>44135</v>
      </c>
      <c r="C12735" s="3">
        <f t="shared" si="397"/>
        <v>1</v>
      </c>
      <c r="D12735" t="s">
        <v>53</v>
      </c>
      <c r="E12735">
        <v>16</v>
      </c>
      <c r="F12735">
        <v>55153</v>
      </c>
      <c r="G12735">
        <v>541</v>
      </c>
    </row>
    <row r="12736" spans="1:7">
      <c r="A12736" s="2">
        <v>44124</v>
      </c>
      <c r="B12736" s="2">
        <f t="shared" si="396"/>
        <v>44135</v>
      </c>
      <c r="C12736" s="3">
        <f t="shared" si="397"/>
        <v>1</v>
      </c>
      <c r="D12736" t="s">
        <v>6</v>
      </c>
      <c r="E12736">
        <v>17</v>
      </c>
      <c r="F12736">
        <v>356151</v>
      </c>
      <c r="G12736">
        <v>9562</v>
      </c>
    </row>
    <row r="12737" spans="1:7">
      <c r="A12737" s="2">
        <v>44124</v>
      </c>
      <c r="B12737" s="2">
        <f t="shared" si="396"/>
        <v>44135</v>
      </c>
      <c r="C12737" s="3">
        <f t="shared" si="397"/>
        <v>1</v>
      </c>
      <c r="D12737" t="s">
        <v>27</v>
      </c>
      <c r="E12737">
        <v>18</v>
      </c>
      <c r="F12737">
        <v>153088</v>
      </c>
      <c r="G12737">
        <v>4008</v>
      </c>
    </row>
    <row r="12738" spans="1:7">
      <c r="A12738" s="2">
        <v>44124</v>
      </c>
      <c r="B12738" s="2">
        <f t="shared" si="396"/>
        <v>44135</v>
      </c>
      <c r="C12738" s="3">
        <f t="shared" si="397"/>
        <v>1</v>
      </c>
      <c r="D12738" t="s">
        <v>39</v>
      </c>
      <c r="E12738">
        <v>19</v>
      </c>
      <c r="F12738">
        <v>109210</v>
      </c>
      <c r="G12738">
        <v>1576</v>
      </c>
    </row>
    <row r="12739" spans="1:7">
      <c r="A12739" s="2">
        <v>44124</v>
      </c>
      <c r="B12739" s="2">
        <f t="shared" si="396"/>
        <v>44135</v>
      </c>
      <c r="C12739" s="3">
        <f t="shared" si="397"/>
        <v>1</v>
      </c>
      <c r="D12739" t="s">
        <v>34</v>
      </c>
      <c r="E12739">
        <v>20</v>
      </c>
      <c r="F12739">
        <v>74883</v>
      </c>
      <c r="G12739">
        <v>902</v>
      </c>
    </row>
    <row r="12740" spans="1:7">
      <c r="A12740" s="2">
        <v>44124</v>
      </c>
      <c r="B12740" s="2">
        <f t="shared" ref="B12740:B12803" si="398">EOMONTH(A12740,0)</f>
        <v>44135</v>
      </c>
      <c r="C12740" s="3">
        <f t="shared" ref="C12740:C12803" si="399">IF(A12740=B12740,0,1)</f>
        <v>1</v>
      </c>
      <c r="D12740" t="s">
        <v>28</v>
      </c>
      <c r="E12740">
        <v>21</v>
      </c>
      <c r="F12740">
        <v>91731</v>
      </c>
      <c r="G12740">
        <v>1403</v>
      </c>
    </row>
    <row r="12741" spans="1:7">
      <c r="A12741" s="2">
        <v>44124</v>
      </c>
      <c r="B12741" s="2">
        <f t="shared" si="398"/>
        <v>44135</v>
      </c>
      <c r="C12741" s="3">
        <f t="shared" si="399"/>
        <v>1</v>
      </c>
      <c r="D12741" t="s">
        <v>40</v>
      </c>
      <c r="E12741">
        <v>22</v>
      </c>
      <c r="F12741">
        <v>179769</v>
      </c>
      <c r="G12741">
        <v>5772</v>
      </c>
    </row>
    <row r="12742" spans="1:7">
      <c r="A12742" s="2">
        <v>44124</v>
      </c>
      <c r="B12742" s="2">
        <f t="shared" si="398"/>
        <v>44135</v>
      </c>
      <c r="C12742" s="3">
        <f t="shared" si="399"/>
        <v>1</v>
      </c>
      <c r="D12742" t="s">
        <v>51</v>
      </c>
      <c r="E12742">
        <v>23</v>
      </c>
      <c r="F12742">
        <v>5989</v>
      </c>
      <c r="G12742">
        <v>146</v>
      </c>
    </row>
    <row r="12743" spans="1:7">
      <c r="A12743" s="2">
        <v>44124</v>
      </c>
      <c r="B12743" s="2">
        <f t="shared" si="398"/>
        <v>44135</v>
      </c>
      <c r="C12743" s="3">
        <f t="shared" si="399"/>
        <v>1</v>
      </c>
      <c r="D12743" t="s">
        <v>23</v>
      </c>
      <c r="E12743">
        <v>24</v>
      </c>
      <c r="F12743">
        <v>137229</v>
      </c>
      <c r="G12743">
        <v>4050</v>
      </c>
    </row>
    <row r="12744" spans="1:7">
      <c r="A12744" s="2">
        <v>44124</v>
      </c>
      <c r="B12744" s="2">
        <f t="shared" si="398"/>
        <v>44135</v>
      </c>
      <c r="C12744" s="3">
        <f t="shared" si="399"/>
        <v>1</v>
      </c>
      <c r="D12744" t="s">
        <v>9</v>
      </c>
      <c r="E12744">
        <v>25</v>
      </c>
      <c r="F12744">
        <v>145464</v>
      </c>
      <c r="G12744">
        <v>9758</v>
      </c>
    </row>
    <row r="12745" spans="1:7">
      <c r="A12745" s="2">
        <v>44124</v>
      </c>
      <c r="B12745" s="2">
        <f t="shared" si="398"/>
        <v>44135</v>
      </c>
      <c r="C12745" s="3">
        <f t="shared" si="399"/>
        <v>1</v>
      </c>
      <c r="D12745" t="s">
        <v>42</v>
      </c>
      <c r="E12745">
        <v>26</v>
      </c>
      <c r="F12745">
        <v>165949</v>
      </c>
      <c r="G12745">
        <v>7386</v>
      </c>
    </row>
    <row r="12746" spans="1:7">
      <c r="A12746" s="2">
        <v>44124</v>
      </c>
      <c r="B12746" s="2">
        <f t="shared" si="398"/>
        <v>44135</v>
      </c>
      <c r="C12746" s="3">
        <f t="shared" si="399"/>
        <v>1</v>
      </c>
      <c r="D12746" t="s">
        <v>29</v>
      </c>
      <c r="E12746">
        <v>27</v>
      </c>
      <c r="F12746">
        <v>125584</v>
      </c>
      <c r="G12746">
        <v>2299</v>
      </c>
    </row>
    <row r="12747" spans="1:7">
      <c r="A12747" s="2">
        <v>44124</v>
      </c>
      <c r="B12747" s="2">
        <f t="shared" si="398"/>
        <v>44135</v>
      </c>
      <c r="C12747" s="3">
        <f t="shared" si="399"/>
        <v>1</v>
      </c>
      <c r="D12747" t="s">
        <v>46</v>
      </c>
      <c r="E12747">
        <v>28</v>
      </c>
      <c r="F12747">
        <v>111322</v>
      </c>
      <c r="G12747">
        <v>3202</v>
      </c>
    </row>
    <row r="12748" spans="1:7">
      <c r="A12748" s="2">
        <v>44124</v>
      </c>
      <c r="B12748" s="2">
        <f t="shared" si="398"/>
        <v>44135</v>
      </c>
      <c r="C12748" s="3">
        <f t="shared" si="399"/>
        <v>1</v>
      </c>
      <c r="D12748" t="s">
        <v>35</v>
      </c>
      <c r="E12748">
        <v>29</v>
      </c>
      <c r="F12748">
        <v>164891</v>
      </c>
      <c r="G12748">
        <v>2668</v>
      </c>
    </row>
    <row r="12749" spans="1:7">
      <c r="A12749" s="2">
        <v>44124</v>
      </c>
      <c r="B12749" s="2">
        <f t="shared" si="398"/>
        <v>44135</v>
      </c>
      <c r="C12749" s="3">
        <f t="shared" si="399"/>
        <v>1</v>
      </c>
      <c r="D12749" t="s">
        <v>54</v>
      </c>
      <c r="E12749">
        <v>30</v>
      </c>
      <c r="F12749">
        <v>24201</v>
      </c>
      <c r="G12749">
        <v>252</v>
      </c>
    </row>
    <row r="12750" spans="1:7">
      <c r="A12750" s="2">
        <v>44124</v>
      </c>
      <c r="B12750" s="2">
        <f t="shared" si="398"/>
        <v>44135</v>
      </c>
      <c r="C12750" s="3">
        <f t="shared" si="399"/>
        <v>1</v>
      </c>
      <c r="D12750" t="s">
        <v>12</v>
      </c>
      <c r="E12750">
        <v>31</v>
      </c>
      <c r="F12750">
        <v>59409</v>
      </c>
      <c r="G12750">
        <v>575</v>
      </c>
    </row>
    <row r="12751" spans="1:7">
      <c r="A12751" s="2">
        <v>44124</v>
      </c>
      <c r="B12751" s="2">
        <f t="shared" si="398"/>
        <v>44135</v>
      </c>
      <c r="C12751" s="3">
        <f t="shared" si="399"/>
        <v>1</v>
      </c>
      <c r="D12751" t="s">
        <v>24</v>
      </c>
      <c r="E12751">
        <v>32</v>
      </c>
      <c r="F12751">
        <v>91679</v>
      </c>
      <c r="G12751">
        <v>1728</v>
      </c>
    </row>
    <row r="12752" spans="1:7">
      <c r="A12752" s="2">
        <v>44124</v>
      </c>
      <c r="B12752" s="2">
        <f t="shared" si="398"/>
        <v>44135</v>
      </c>
      <c r="C12752" s="3">
        <f t="shared" si="399"/>
        <v>1</v>
      </c>
      <c r="D12752" t="s">
        <v>19</v>
      </c>
      <c r="E12752">
        <v>33</v>
      </c>
      <c r="F12752">
        <v>9828</v>
      </c>
      <c r="G12752">
        <v>468</v>
      </c>
    </row>
    <row r="12753" spans="1:7">
      <c r="A12753" s="2">
        <v>44124</v>
      </c>
      <c r="B12753" s="2">
        <f t="shared" si="398"/>
        <v>44135</v>
      </c>
      <c r="C12753" s="3">
        <f t="shared" si="399"/>
        <v>1</v>
      </c>
      <c r="D12753" t="s">
        <v>21</v>
      </c>
      <c r="E12753">
        <v>34</v>
      </c>
      <c r="F12753">
        <v>223982</v>
      </c>
      <c r="G12753">
        <v>16227</v>
      </c>
    </row>
    <row r="12754" spans="1:7">
      <c r="A12754" s="2">
        <v>44124</v>
      </c>
      <c r="B12754" s="2">
        <f t="shared" si="398"/>
        <v>44135</v>
      </c>
      <c r="C12754" s="3">
        <f t="shared" si="399"/>
        <v>1</v>
      </c>
      <c r="D12754" t="s">
        <v>47</v>
      </c>
      <c r="E12754">
        <v>35</v>
      </c>
      <c r="F12754">
        <v>37896</v>
      </c>
      <c r="G12754">
        <v>942</v>
      </c>
    </row>
    <row r="12755" spans="1:7">
      <c r="A12755" s="2">
        <v>44124</v>
      </c>
      <c r="B12755" s="2">
        <f t="shared" si="398"/>
        <v>44135</v>
      </c>
      <c r="C12755" s="3">
        <f t="shared" si="399"/>
        <v>1</v>
      </c>
      <c r="D12755" t="s">
        <v>16</v>
      </c>
      <c r="E12755">
        <v>36</v>
      </c>
      <c r="F12755">
        <v>491216</v>
      </c>
      <c r="G12755">
        <v>32998</v>
      </c>
    </row>
    <row r="12756" spans="1:7">
      <c r="A12756" s="2">
        <v>44124</v>
      </c>
      <c r="B12756" s="2">
        <f t="shared" si="398"/>
        <v>44135</v>
      </c>
      <c r="C12756" s="3">
        <f t="shared" si="399"/>
        <v>1</v>
      </c>
      <c r="D12756" t="s">
        <v>20</v>
      </c>
      <c r="E12756">
        <v>37</v>
      </c>
      <c r="F12756">
        <v>249158</v>
      </c>
      <c r="G12756">
        <v>4018</v>
      </c>
    </row>
    <row r="12757" spans="1:7">
      <c r="A12757" s="2">
        <v>44124</v>
      </c>
      <c r="B12757" s="2">
        <f t="shared" si="398"/>
        <v>44135</v>
      </c>
      <c r="C12757" s="3">
        <f t="shared" si="399"/>
        <v>1</v>
      </c>
      <c r="D12757" t="s">
        <v>48</v>
      </c>
      <c r="E12757">
        <v>38</v>
      </c>
      <c r="F12757">
        <v>33671</v>
      </c>
      <c r="G12757">
        <v>417</v>
      </c>
    </row>
    <row r="12758" spans="1:7">
      <c r="A12758" s="2">
        <v>44124</v>
      </c>
      <c r="B12758" s="2">
        <f t="shared" si="398"/>
        <v>44135</v>
      </c>
      <c r="C12758" s="3">
        <f t="shared" si="399"/>
        <v>1</v>
      </c>
      <c r="D12758" t="s">
        <v>59</v>
      </c>
      <c r="E12758">
        <v>69</v>
      </c>
      <c r="F12758">
        <v>88</v>
      </c>
      <c r="G12758">
        <v>2</v>
      </c>
    </row>
    <row r="12759" spans="1:7">
      <c r="A12759" s="2">
        <v>44124</v>
      </c>
      <c r="B12759" s="2">
        <f t="shared" si="398"/>
        <v>44135</v>
      </c>
      <c r="C12759" s="3">
        <f t="shared" si="399"/>
        <v>1</v>
      </c>
      <c r="D12759" t="s">
        <v>41</v>
      </c>
      <c r="E12759">
        <v>39</v>
      </c>
      <c r="F12759">
        <v>185639</v>
      </c>
      <c r="G12759">
        <v>5083</v>
      </c>
    </row>
    <row r="12760" spans="1:7">
      <c r="A12760" s="2">
        <v>44124</v>
      </c>
      <c r="B12760" s="2">
        <f t="shared" si="398"/>
        <v>44135</v>
      </c>
      <c r="C12760" s="3">
        <f t="shared" si="399"/>
        <v>1</v>
      </c>
      <c r="D12760" t="s">
        <v>30</v>
      </c>
      <c r="E12760">
        <v>40</v>
      </c>
      <c r="F12760">
        <v>109548</v>
      </c>
      <c r="G12760">
        <v>1191</v>
      </c>
    </row>
    <row r="12761" spans="1:7">
      <c r="A12761" s="2">
        <v>44124</v>
      </c>
      <c r="B12761" s="2">
        <f t="shared" si="398"/>
        <v>44135</v>
      </c>
      <c r="C12761" s="3">
        <f t="shared" si="399"/>
        <v>1</v>
      </c>
      <c r="D12761" t="s">
        <v>14</v>
      </c>
      <c r="E12761">
        <v>41</v>
      </c>
      <c r="F12761">
        <v>40149</v>
      </c>
      <c r="G12761">
        <v>636</v>
      </c>
    </row>
    <row r="12762" spans="1:7">
      <c r="A12762" s="2">
        <v>44124</v>
      </c>
      <c r="B12762" s="2">
        <f t="shared" si="398"/>
        <v>44135</v>
      </c>
      <c r="C12762" s="3">
        <f t="shared" si="399"/>
        <v>1</v>
      </c>
      <c r="D12762" t="s">
        <v>31</v>
      </c>
      <c r="E12762">
        <v>42</v>
      </c>
      <c r="F12762">
        <v>189988</v>
      </c>
      <c r="G12762">
        <v>8591</v>
      </c>
    </row>
    <row r="12763" spans="1:7">
      <c r="A12763" s="2">
        <v>44124</v>
      </c>
      <c r="B12763" s="2">
        <f t="shared" si="398"/>
        <v>44135</v>
      </c>
      <c r="C12763" s="3">
        <f t="shared" si="399"/>
        <v>1</v>
      </c>
      <c r="D12763" t="s">
        <v>55</v>
      </c>
      <c r="E12763">
        <v>72</v>
      </c>
      <c r="F12763">
        <v>58643</v>
      </c>
      <c r="G12763">
        <v>769</v>
      </c>
    </row>
    <row r="12764" spans="1:7">
      <c r="A12764" s="2">
        <v>44124</v>
      </c>
      <c r="B12764" s="2">
        <f t="shared" si="398"/>
        <v>44135</v>
      </c>
      <c r="C12764" s="3">
        <f t="shared" si="399"/>
        <v>1</v>
      </c>
      <c r="D12764" t="s">
        <v>17</v>
      </c>
      <c r="E12764">
        <v>44</v>
      </c>
      <c r="F12764">
        <v>28649</v>
      </c>
      <c r="G12764">
        <v>1164</v>
      </c>
    </row>
    <row r="12765" spans="1:7">
      <c r="A12765" s="2">
        <v>44124</v>
      </c>
      <c r="B12765" s="2">
        <f t="shared" si="398"/>
        <v>44135</v>
      </c>
      <c r="C12765" s="3">
        <f t="shared" si="399"/>
        <v>1</v>
      </c>
      <c r="D12765" t="s">
        <v>32</v>
      </c>
      <c r="E12765">
        <v>45</v>
      </c>
      <c r="F12765">
        <v>165493</v>
      </c>
      <c r="G12765">
        <v>3696</v>
      </c>
    </row>
    <row r="12766" spans="1:7">
      <c r="A12766" s="2">
        <v>44124</v>
      </c>
      <c r="B12766" s="2">
        <f t="shared" si="398"/>
        <v>44135</v>
      </c>
      <c r="C12766" s="3">
        <f t="shared" si="399"/>
        <v>1</v>
      </c>
      <c r="D12766" t="s">
        <v>43</v>
      </c>
      <c r="E12766">
        <v>46</v>
      </c>
      <c r="F12766">
        <v>34457</v>
      </c>
      <c r="G12766">
        <v>330</v>
      </c>
    </row>
    <row r="12767" spans="1:7">
      <c r="A12767" s="2">
        <v>44124</v>
      </c>
      <c r="B12767" s="2">
        <f t="shared" si="398"/>
        <v>44135</v>
      </c>
      <c r="C12767" s="3">
        <f t="shared" si="399"/>
        <v>1</v>
      </c>
      <c r="D12767" t="s">
        <v>25</v>
      </c>
      <c r="E12767">
        <v>47</v>
      </c>
      <c r="F12767">
        <v>229794</v>
      </c>
      <c r="G12767">
        <v>2924</v>
      </c>
    </row>
    <row r="12768" spans="1:7">
      <c r="A12768" s="2">
        <v>44124</v>
      </c>
      <c r="B12768" s="2">
        <f t="shared" si="398"/>
        <v>44135</v>
      </c>
      <c r="C12768" s="3">
        <f t="shared" si="399"/>
        <v>1</v>
      </c>
      <c r="D12768" t="s">
        <v>11</v>
      </c>
      <c r="E12768">
        <v>48</v>
      </c>
      <c r="F12768">
        <v>879949</v>
      </c>
      <c r="G12768">
        <v>17644</v>
      </c>
    </row>
    <row r="12769" spans="1:7">
      <c r="A12769" s="2">
        <v>44124</v>
      </c>
      <c r="B12769" s="2">
        <f t="shared" si="398"/>
        <v>44135</v>
      </c>
      <c r="C12769" s="3">
        <f t="shared" si="399"/>
        <v>1</v>
      </c>
      <c r="D12769" t="s">
        <v>13</v>
      </c>
      <c r="E12769">
        <v>49</v>
      </c>
      <c r="F12769">
        <v>96643</v>
      </c>
      <c r="G12769">
        <v>552</v>
      </c>
    </row>
    <row r="12770" spans="1:7">
      <c r="A12770" s="2">
        <v>44124</v>
      </c>
      <c r="B12770" s="2">
        <f t="shared" si="398"/>
        <v>44135</v>
      </c>
      <c r="C12770" s="3">
        <f t="shared" si="399"/>
        <v>1</v>
      </c>
      <c r="D12770" t="s">
        <v>36</v>
      </c>
      <c r="E12770">
        <v>50</v>
      </c>
      <c r="F12770">
        <v>1956</v>
      </c>
      <c r="G12770">
        <v>58</v>
      </c>
    </row>
    <row r="12771" spans="1:7">
      <c r="A12771" s="2">
        <v>44124</v>
      </c>
      <c r="B12771" s="2">
        <f t="shared" si="398"/>
        <v>44135</v>
      </c>
      <c r="C12771" s="3">
        <f t="shared" si="399"/>
        <v>1</v>
      </c>
      <c r="D12771" t="s">
        <v>56</v>
      </c>
      <c r="E12771">
        <v>78</v>
      </c>
      <c r="F12771">
        <v>1337</v>
      </c>
      <c r="G12771">
        <v>21</v>
      </c>
    </row>
    <row r="12772" spans="1:7">
      <c r="A12772" s="2">
        <v>44124</v>
      </c>
      <c r="B12772" s="2">
        <f t="shared" si="398"/>
        <v>44135</v>
      </c>
      <c r="C12772" s="3">
        <f t="shared" si="399"/>
        <v>1</v>
      </c>
      <c r="D12772" t="s">
        <v>37</v>
      </c>
      <c r="E12772">
        <v>51</v>
      </c>
      <c r="F12772">
        <v>167754</v>
      </c>
      <c r="G12772">
        <v>3485</v>
      </c>
    </row>
    <row r="12773" spans="1:7">
      <c r="A12773" s="2">
        <v>44124</v>
      </c>
      <c r="B12773" s="2">
        <f t="shared" si="398"/>
        <v>44135</v>
      </c>
      <c r="C12773" s="3">
        <f t="shared" si="399"/>
        <v>1</v>
      </c>
      <c r="D12773" t="s">
        <v>5</v>
      </c>
      <c r="E12773">
        <v>53</v>
      </c>
      <c r="F12773">
        <v>103845</v>
      </c>
      <c r="G12773">
        <v>2380</v>
      </c>
    </row>
    <row r="12774" spans="1:7">
      <c r="A12774" s="2">
        <v>44124</v>
      </c>
      <c r="B12774" s="2">
        <f t="shared" si="398"/>
        <v>44135</v>
      </c>
      <c r="C12774" s="3">
        <f t="shared" si="399"/>
        <v>1</v>
      </c>
      <c r="D12774" t="s">
        <v>58</v>
      </c>
      <c r="E12774">
        <v>54</v>
      </c>
      <c r="F12774">
        <v>20519</v>
      </c>
      <c r="G12774">
        <v>408</v>
      </c>
    </row>
    <row r="12775" spans="1:7">
      <c r="A12775" s="2">
        <v>44124</v>
      </c>
      <c r="B12775" s="2">
        <f t="shared" si="398"/>
        <v>44135</v>
      </c>
      <c r="C12775" s="3">
        <f t="shared" si="399"/>
        <v>1</v>
      </c>
      <c r="D12775" t="s">
        <v>10</v>
      </c>
      <c r="E12775">
        <v>55</v>
      </c>
      <c r="F12775">
        <v>187898</v>
      </c>
      <c r="G12775">
        <v>1660</v>
      </c>
    </row>
    <row r="12776" spans="1:7">
      <c r="A12776" s="2">
        <v>44124</v>
      </c>
      <c r="B12776" s="2">
        <f t="shared" si="398"/>
        <v>44135</v>
      </c>
      <c r="C12776" s="3">
        <f t="shared" si="399"/>
        <v>1</v>
      </c>
      <c r="D12776" t="s">
        <v>49</v>
      </c>
      <c r="E12776">
        <v>56</v>
      </c>
      <c r="F12776">
        <v>9526</v>
      </c>
      <c r="G12776">
        <v>61</v>
      </c>
    </row>
    <row r="12777" spans="1:7">
      <c r="A12777" s="2">
        <v>44125</v>
      </c>
      <c r="B12777" s="2">
        <f t="shared" si="398"/>
        <v>44135</v>
      </c>
      <c r="C12777" s="3">
        <f t="shared" si="399"/>
        <v>1</v>
      </c>
      <c r="D12777" t="s">
        <v>52</v>
      </c>
      <c r="E12777">
        <v>1</v>
      </c>
      <c r="F12777">
        <v>175674</v>
      </c>
      <c r="G12777">
        <v>2828</v>
      </c>
    </row>
    <row r="12778" spans="1:7">
      <c r="A12778" s="2">
        <v>44125</v>
      </c>
      <c r="B12778" s="2">
        <f t="shared" si="398"/>
        <v>44135</v>
      </c>
      <c r="C12778" s="3">
        <f t="shared" si="399"/>
        <v>1</v>
      </c>
      <c r="D12778" t="s">
        <v>50</v>
      </c>
      <c r="E12778">
        <v>2</v>
      </c>
      <c r="F12778">
        <v>12559</v>
      </c>
      <c r="G12778">
        <v>64</v>
      </c>
    </row>
    <row r="12779" spans="1:7">
      <c r="A12779" s="2">
        <v>44125</v>
      </c>
      <c r="B12779" s="2">
        <f t="shared" si="398"/>
        <v>44135</v>
      </c>
      <c r="C12779" s="3">
        <f t="shared" si="399"/>
        <v>1</v>
      </c>
      <c r="D12779" t="s">
        <v>8</v>
      </c>
      <c r="E12779">
        <v>4</v>
      </c>
      <c r="F12779">
        <v>233948</v>
      </c>
      <c r="G12779">
        <v>5854</v>
      </c>
    </row>
    <row r="12780" spans="1:7">
      <c r="A12780" s="2">
        <v>44125</v>
      </c>
      <c r="B12780" s="2">
        <f t="shared" si="398"/>
        <v>44135</v>
      </c>
      <c r="C12780" s="3">
        <f t="shared" si="399"/>
        <v>1</v>
      </c>
      <c r="D12780" t="s">
        <v>44</v>
      </c>
      <c r="E12780">
        <v>5</v>
      </c>
      <c r="F12780">
        <v>101596</v>
      </c>
      <c r="G12780">
        <v>1751</v>
      </c>
    </row>
    <row r="12781" spans="1:7">
      <c r="A12781" s="2">
        <v>44125</v>
      </c>
      <c r="B12781" s="2">
        <f t="shared" si="398"/>
        <v>44135</v>
      </c>
      <c r="C12781" s="3">
        <f t="shared" si="399"/>
        <v>1</v>
      </c>
      <c r="D12781" t="s">
        <v>7</v>
      </c>
      <c r="E12781">
        <v>6</v>
      </c>
      <c r="F12781">
        <v>890153</v>
      </c>
      <c r="G12781">
        <v>17189</v>
      </c>
    </row>
    <row r="12782" spans="1:7">
      <c r="A12782" s="2">
        <v>44125</v>
      </c>
      <c r="B12782" s="2">
        <f t="shared" si="398"/>
        <v>44135</v>
      </c>
      <c r="C12782" s="3">
        <f t="shared" si="399"/>
        <v>1</v>
      </c>
      <c r="D12782" t="s">
        <v>22</v>
      </c>
      <c r="E12782">
        <v>8</v>
      </c>
      <c r="F12782">
        <v>89245</v>
      </c>
      <c r="G12782">
        <v>2220</v>
      </c>
    </row>
    <row r="12783" spans="1:7">
      <c r="A12783" s="2">
        <v>44125</v>
      </c>
      <c r="B12783" s="2">
        <f t="shared" si="398"/>
        <v>44135</v>
      </c>
      <c r="C12783" s="3">
        <f t="shared" si="399"/>
        <v>1</v>
      </c>
      <c r="D12783" t="s">
        <v>38</v>
      </c>
      <c r="E12783">
        <v>9</v>
      </c>
      <c r="F12783">
        <v>64871</v>
      </c>
      <c r="G12783">
        <v>4567</v>
      </c>
    </row>
    <row r="12784" spans="1:7">
      <c r="A12784" s="2">
        <v>44125</v>
      </c>
      <c r="B12784" s="2">
        <f t="shared" si="398"/>
        <v>44135</v>
      </c>
      <c r="C12784" s="3">
        <f t="shared" si="399"/>
        <v>1</v>
      </c>
      <c r="D12784" t="s">
        <v>45</v>
      </c>
      <c r="E12784">
        <v>10</v>
      </c>
      <c r="F12784">
        <v>23375</v>
      </c>
      <c r="G12784">
        <v>670</v>
      </c>
    </row>
    <row r="12785" spans="1:7">
      <c r="A12785" s="2">
        <v>44125</v>
      </c>
      <c r="B12785" s="2">
        <f t="shared" si="398"/>
        <v>44135</v>
      </c>
      <c r="C12785" s="3">
        <f t="shared" si="399"/>
        <v>1</v>
      </c>
      <c r="D12785" t="s">
        <v>33</v>
      </c>
      <c r="E12785">
        <v>11</v>
      </c>
      <c r="F12785">
        <v>16498</v>
      </c>
      <c r="G12785">
        <v>642</v>
      </c>
    </row>
    <row r="12786" spans="1:7">
      <c r="A12786" s="2">
        <v>44125</v>
      </c>
      <c r="B12786" s="2">
        <f t="shared" si="398"/>
        <v>44135</v>
      </c>
      <c r="C12786" s="3">
        <f t="shared" si="399"/>
        <v>1</v>
      </c>
      <c r="D12786" t="s">
        <v>15</v>
      </c>
      <c r="E12786">
        <v>12</v>
      </c>
      <c r="F12786">
        <v>762525</v>
      </c>
      <c r="G12786">
        <v>16209</v>
      </c>
    </row>
    <row r="12787" spans="1:7">
      <c r="A12787" s="2">
        <v>44125</v>
      </c>
      <c r="B12787" s="2">
        <f t="shared" si="398"/>
        <v>44135</v>
      </c>
      <c r="C12787" s="3">
        <f t="shared" si="399"/>
        <v>1</v>
      </c>
      <c r="D12787" t="s">
        <v>18</v>
      </c>
      <c r="E12787">
        <v>13</v>
      </c>
      <c r="F12787">
        <v>353449</v>
      </c>
      <c r="G12787">
        <v>7523</v>
      </c>
    </row>
    <row r="12788" spans="1:7">
      <c r="A12788" s="2">
        <v>44125</v>
      </c>
      <c r="B12788" s="2">
        <f t="shared" si="398"/>
        <v>44135</v>
      </c>
      <c r="C12788" s="3">
        <f t="shared" si="399"/>
        <v>1</v>
      </c>
      <c r="D12788" t="s">
        <v>57</v>
      </c>
      <c r="E12788">
        <v>66</v>
      </c>
      <c r="F12788">
        <v>4937</v>
      </c>
      <c r="G12788">
        <v>69</v>
      </c>
    </row>
    <row r="12789" spans="1:7">
      <c r="A12789" s="2">
        <v>44125</v>
      </c>
      <c r="B12789" s="2">
        <f t="shared" si="398"/>
        <v>44135</v>
      </c>
      <c r="C12789" s="3">
        <f t="shared" si="399"/>
        <v>1</v>
      </c>
      <c r="D12789" t="s">
        <v>26</v>
      </c>
      <c r="E12789">
        <v>15</v>
      </c>
      <c r="F12789">
        <v>14379</v>
      </c>
      <c r="G12789">
        <v>202</v>
      </c>
    </row>
    <row r="12790" spans="1:7">
      <c r="A12790" s="2">
        <v>44125</v>
      </c>
      <c r="B12790" s="2">
        <f t="shared" si="398"/>
        <v>44135</v>
      </c>
      <c r="C12790" s="3">
        <f t="shared" si="399"/>
        <v>1</v>
      </c>
      <c r="D12790" t="s">
        <v>53</v>
      </c>
      <c r="E12790">
        <v>16</v>
      </c>
      <c r="F12790">
        <v>55922</v>
      </c>
      <c r="G12790">
        <v>551</v>
      </c>
    </row>
    <row r="12791" spans="1:7">
      <c r="A12791" s="2">
        <v>44125</v>
      </c>
      <c r="B12791" s="2">
        <f t="shared" si="398"/>
        <v>44135</v>
      </c>
      <c r="C12791" s="3">
        <f t="shared" si="399"/>
        <v>1</v>
      </c>
      <c r="D12791" t="s">
        <v>6</v>
      </c>
      <c r="E12791">
        <v>17</v>
      </c>
      <c r="F12791">
        <v>360160</v>
      </c>
      <c r="G12791">
        <v>9622</v>
      </c>
    </row>
    <row r="12792" spans="1:7">
      <c r="A12792" s="2">
        <v>44125</v>
      </c>
      <c r="B12792" s="2">
        <f t="shared" si="398"/>
        <v>44135</v>
      </c>
      <c r="C12792" s="3">
        <f t="shared" si="399"/>
        <v>1</v>
      </c>
      <c r="D12792" t="s">
        <v>27</v>
      </c>
      <c r="E12792">
        <v>18</v>
      </c>
      <c r="F12792">
        <v>154822</v>
      </c>
      <c r="G12792">
        <v>4023</v>
      </c>
    </row>
    <row r="12793" spans="1:7">
      <c r="A12793" s="2">
        <v>44125</v>
      </c>
      <c r="B12793" s="2">
        <f t="shared" si="398"/>
        <v>44135</v>
      </c>
      <c r="C12793" s="3">
        <f t="shared" si="399"/>
        <v>1</v>
      </c>
      <c r="D12793" t="s">
        <v>39</v>
      </c>
      <c r="E12793">
        <v>19</v>
      </c>
      <c r="F12793">
        <v>110444</v>
      </c>
      <c r="G12793">
        <v>1594</v>
      </c>
    </row>
    <row r="12794" spans="1:7">
      <c r="A12794" s="2">
        <v>44125</v>
      </c>
      <c r="B12794" s="2">
        <f t="shared" si="398"/>
        <v>44135</v>
      </c>
      <c r="C12794" s="3">
        <f t="shared" si="399"/>
        <v>1</v>
      </c>
      <c r="D12794" t="s">
        <v>34</v>
      </c>
      <c r="E12794">
        <v>20</v>
      </c>
      <c r="F12794">
        <v>76299</v>
      </c>
      <c r="G12794">
        <v>952</v>
      </c>
    </row>
    <row r="12795" spans="1:7">
      <c r="A12795" s="2">
        <v>44125</v>
      </c>
      <c r="B12795" s="2">
        <f t="shared" si="398"/>
        <v>44135</v>
      </c>
      <c r="C12795" s="3">
        <f t="shared" si="399"/>
        <v>1</v>
      </c>
      <c r="D12795" t="s">
        <v>28</v>
      </c>
      <c r="E12795">
        <v>21</v>
      </c>
      <c r="F12795">
        <v>93110</v>
      </c>
      <c r="G12795">
        <v>1424</v>
      </c>
    </row>
    <row r="12796" spans="1:7">
      <c r="A12796" s="2">
        <v>44125</v>
      </c>
      <c r="B12796" s="2">
        <f t="shared" si="398"/>
        <v>44135</v>
      </c>
      <c r="C12796" s="3">
        <f t="shared" si="399"/>
        <v>1</v>
      </c>
      <c r="D12796" t="s">
        <v>40</v>
      </c>
      <c r="E12796">
        <v>22</v>
      </c>
      <c r="F12796">
        <v>181132</v>
      </c>
      <c r="G12796">
        <v>5790</v>
      </c>
    </row>
    <row r="12797" spans="1:7">
      <c r="A12797" s="2">
        <v>44125</v>
      </c>
      <c r="B12797" s="2">
        <f t="shared" si="398"/>
        <v>44135</v>
      </c>
      <c r="C12797" s="3">
        <f t="shared" si="399"/>
        <v>1</v>
      </c>
      <c r="D12797" t="s">
        <v>51</v>
      </c>
      <c r="E12797">
        <v>23</v>
      </c>
      <c r="F12797">
        <v>6027</v>
      </c>
      <c r="G12797">
        <v>146</v>
      </c>
    </row>
    <row r="12798" spans="1:7">
      <c r="A12798" s="2">
        <v>44125</v>
      </c>
      <c r="B12798" s="2">
        <f t="shared" si="398"/>
        <v>44135</v>
      </c>
      <c r="C12798" s="3">
        <f t="shared" si="399"/>
        <v>1</v>
      </c>
      <c r="D12798" t="s">
        <v>23</v>
      </c>
      <c r="E12798">
        <v>24</v>
      </c>
      <c r="F12798">
        <v>137720</v>
      </c>
      <c r="G12798">
        <v>4058</v>
      </c>
    </row>
    <row r="12799" spans="1:7">
      <c r="A12799" s="2">
        <v>44125</v>
      </c>
      <c r="B12799" s="2">
        <f t="shared" si="398"/>
        <v>44135</v>
      </c>
      <c r="C12799" s="3">
        <f t="shared" si="399"/>
        <v>1</v>
      </c>
      <c r="D12799" t="s">
        <v>9</v>
      </c>
      <c r="E12799">
        <v>25</v>
      </c>
      <c r="F12799">
        <v>146166</v>
      </c>
      <c r="G12799">
        <v>9780</v>
      </c>
    </row>
    <row r="12800" spans="1:7">
      <c r="A12800" s="2">
        <v>44125</v>
      </c>
      <c r="B12800" s="2">
        <f t="shared" si="398"/>
        <v>44135</v>
      </c>
      <c r="C12800" s="3">
        <f t="shared" si="399"/>
        <v>1</v>
      </c>
      <c r="D12800" t="s">
        <v>42</v>
      </c>
      <c r="E12800">
        <v>26</v>
      </c>
      <c r="F12800">
        <v>167857</v>
      </c>
      <c r="G12800">
        <v>7420</v>
      </c>
    </row>
    <row r="12801" spans="1:7">
      <c r="A12801" s="2">
        <v>44125</v>
      </c>
      <c r="B12801" s="2">
        <f t="shared" si="398"/>
        <v>44135</v>
      </c>
      <c r="C12801" s="3">
        <f t="shared" si="399"/>
        <v>1</v>
      </c>
      <c r="D12801" t="s">
        <v>29</v>
      </c>
      <c r="E12801">
        <v>27</v>
      </c>
      <c r="F12801">
        <v>126644</v>
      </c>
      <c r="G12801">
        <v>2334</v>
      </c>
    </row>
    <row r="12802" spans="1:7">
      <c r="A12802" s="2">
        <v>44125</v>
      </c>
      <c r="B12802" s="2">
        <f t="shared" si="398"/>
        <v>44135</v>
      </c>
      <c r="C12802" s="3">
        <f t="shared" si="399"/>
        <v>1</v>
      </c>
      <c r="D12802" t="s">
        <v>46</v>
      </c>
      <c r="E12802">
        <v>28</v>
      </c>
      <c r="F12802">
        <v>112123</v>
      </c>
      <c r="G12802">
        <v>3223</v>
      </c>
    </row>
    <row r="12803" spans="1:7">
      <c r="A12803" s="2">
        <v>44125</v>
      </c>
      <c r="B12803" s="2">
        <f t="shared" si="398"/>
        <v>44135</v>
      </c>
      <c r="C12803" s="3">
        <f t="shared" si="399"/>
        <v>1</v>
      </c>
      <c r="D12803" t="s">
        <v>35</v>
      </c>
      <c r="E12803">
        <v>29</v>
      </c>
      <c r="F12803">
        <v>167435</v>
      </c>
      <c r="G12803">
        <v>2716</v>
      </c>
    </row>
    <row r="12804" spans="1:7">
      <c r="A12804" s="2">
        <v>44125</v>
      </c>
      <c r="B12804" s="2">
        <f t="shared" ref="B12804:B12867" si="400">EOMONTH(A12804,0)</f>
        <v>44135</v>
      </c>
      <c r="C12804" s="3">
        <f t="shared" ref="C12804:C12867" si="401">IF(A12804=B12804,0,1)</f>
        <v>1</v>
      </c>
      <c r="D12804" t="s">
        <v>54</v>
      </c>
      <c r="E12804">
        <v>30</v>
      </c>
      <c r="F12804">
        <v>24818</v>
      </c>
      <c r="G12804">
        <v>276</v>
      </c>
    </row>
    <row r="12805" spans="1:7">
      <c r="A12805" s="2">
        <v>44125</v>
      </c>
      <c r="B12805" s="2">
        <f t="shared" si="400"/>
        <v>44135</v>
      </c>
      <c r="C12805" s="3">
        <f t="shared" si="401"/>
        <v>1</v>
      </c>
      <c r="D12805" t="s">
        <v>12</v>
      </c>
      <c r="E12805">
        <v>31</v>
      </c>
      <c r="F12805">
        <v>60308</v>
      </c>
      <c r="G12805">
        <v>586</v>
      </c>
    </row>
    <row r="12806" spans="1:7">
      <c r="A12806" s="2">
        <v>44125</v>
      </c>
      <c r="B12806" s="2">
        <f t="shared" si="400"/>
        <v>44135</v>
      </c>
      <c r="C12806" s="3">
        <f t="shared" si="401"/>
        <v>1</v>
      </c>
      <c r="D12806" t="s">
        <v>24</v>
      </c>
      <c r="E12806">
        <v>32</v>
      </c>
      <c r="F12806">
        <v>92193</v>
      </c>
      <c r="G12806">
        <v>1735</v>
      </c>
    </row>
    <row r="12807" spans="1:7">
      <c r="A12807" s="2">
        <v>44125</v>
      </c>
      <c r="B12807" s="2">
        <f t="shared" si="400"/>
        <v>44135</v>
      </c>
      <c r="C12807" s="3">
        <f t="shared" si="401"/>
        <v>1</v>
      </c>
      <c r="D12807" t="s">
        <v>19</v>
      </c>
      <c r="E12807">
        <v>33</v>
      </c>
      <c r="F12807">
        <v>9917</v>
      </c>
      <c r="G12807">
        <v>469</v>
      </c>
    </row>
    <row r="12808" spans="1:7">
      <c r="A12808" s="2">
        <v>44125</v>
      </c>
      <c r="B12808" s="2">
        <f t="shared" si="400"/>
        <v>44135</v>
      </c>
      <c r="C12808" s="3">
        <f t="shared" si="401"/>
        <v>1</v>
      </c>
      <c r="D12808" t="s">
        <v>21</v>
      </c>
      <c r="E12808">
        <v>34</v>
      </c>
      <c r="F12808">
        <v>225012</v>
      </c>
      <c r="G12808">
        <v>16245</v>
      </c>
    </row>
    <row r="12809" spans="1:7">
      <c r="A12809" s="2">
        <v>44125</v>
      </c>
      <c r="B12809" s="2">
        <f t="shared" si="400"/>
        <v>44135</v>
      </c>
      <c r="C12809" s="3">
        <f t="shared" si="401"/>
        <v>1</v>
      </c>
      <c r="D12809" t="s">
        <v>47</v>
      </c>
      <c r="E12809">
        <v>35</v>
      </c>
      <c r="F12809">
        <v>38715</v>
      </c>
      <c r="G12809">
        <v>950</v>
      </c>
    </row>
    <row r="12810" spans="1:7">
      <c r="A12810" s="2">
        <v>44125</v>
      </c>
      <c r="B12810" s="2">
        <f t="shared" si="400"/>
        <v>44135</v>
      </c>
      <c r="C12810" s="3">
        <f t="shared" si="401"/>
        <v>1</v>
      </c>
      <c r="D12810" t="s">
        <v>16</v>
      </c>
      <c r="E12810">
        <v>36</v>
      </c>
      <c r="F12810">
        <v>493245</v>
      </c>
      <c r="G12810">
        <v>33005</v>
      </c>
    </row>
    <row r="12811" spans="1:7">
      <c r="A12811" s="2">
        <v>44125</v>
      </c>
      <c r="B12811" s="2">
        <f t="shared" si="400"/>
        <v>44135</v>
      </c>
      <c r="C12811" s="3">
        <f t="shared" si="401"/>
        <v>1</v>
      </c>
      <c r="D12811" t="s">
        <v>20</v>
      </c>
      <c r="E12811">
        <v>37</v>
      </c>
      <c r="F12811">
        <v>251010</v>
      </c>
      <c r="G12811">
        <v>4063</v>
      </c>
    </row>
    <row r="12812" spans="1:7">
      <c r="A12812" s="2">
        <v>44125</v>
      </c>
      <c r="B12812" s="2">
        <f t="shared" si="400"/>
        <v>44135</v>
      </c>
      <c r="C12812" s="3">
        <f t="shared" si="401"/>
        <v>1</v>
      </c>
      <c r="D12812" t="s">
        <v>48</v>
      </c>
      <c r="E12812">
        <v>38</v>
      </c>
      <c r="F12812">
        <v>34170</v>
      </c>
      <c r="G12812">
        <v>427</v>
      </c>
    </row>
    <row r="12813" spans="1:7">
      <c r="A12813" s="2">
        <v>44125</v>
      </c>
      <c r="B12813" s="2">
        <f t="shared" si="400"/>
        <v>44135</v>
      </c>
      <c r="C12813" s="3">
        <f t="shared" si="401"/>
        <v>1</v>
      </c>
      <c r="D12813" t="s">
        <v>59</v>
      </c>
      <c r="E12813">
        <v>69</v>
      </c>
      <c r="F12813">
        <v>88</v>
      </c>
      <c r="G12813">
        <v>2</v>
      </c>
    </row>
    <row r="12814" spans="1:7">
      <c r="A12814" s="2">
        <v>44125</v>
      </c>
      <c r="B12814" s="2">
        <f t="shared" si="400"/>
        <v>44135</v>
      </c>
      <c r="C12814" s="3">
        <f t="shared" si="401"/>
        <v>1</v>
      </c>
      <c r="D12814" t="s">
        <v>41</v>
      </c>
      <c r="E12814">
        <v>39</v>
      </c>
      <c r="F12814">
        <v>188005</v>
      </c>
      <c r="G12814">
        <v>5149</v>
      </c>
    </row>
    <row r="12815" spans="1:7">
      <c r="A12815" s="2">
        <v>44125</v>
      </c>
      <c r="B12815" s="2">
        <f t="shared" si="400"/>
        <v>44135</v>
      </c>
      <c r="C12815" s="3">
        <f t="shared" si="401"/>
        <v>1</v>
      </c>
      <c r="D12815" t="s">
        <v>30</v>
      </c>
      <c r="E12815">
        <v>40</v>
      </c>
      <c r="F12815">
        <v>110855</v>
      </c>
      <c r="G12815">
        <v>1210</v>
      </c>
    </row>
    <row r="12816" spans="1:7">
      <c r="A12816" s="2">
        <v>44125</v>
      </c>
      <c r="B12816" s="2">
        <f t="shared" si="400"/>
        <v>44135</v>
      </c>
      <c r="C12816" s="3">
        <f t="shared" si="401"/>
        <v>1</v>
      </c>
      <c r="D12816" t="s">
        <v>14</v>
      </c>
      <c r="E12816">
        <v>41</v>
      </c>
      <c r="F12816">
        <v>40458</v>
      </c>
      <c r="G12816">
        <v>638</v>
      </c>
    </row>
    <row r="12817" spans="1:7">
      <c r="A12817" s="2">
        <v>44125</v>
      </c>
      <c r="B12817" s="2">
        <f t="shared" si="400"/>
        <v>44135</v>
      </c>
      <c r="C12817" s="3">
        <f t="shared" si="401"/>
        <v>1</v>
      </c>
      <c r="D12817" t="s">
        <v>31</v>
      </c>
      <c r="E12817">
        <v>42</v>
      </c>
      <c r="F12817">
        <v>191347</v>
      </c>
      <c r="G12817">
        <v>8629</v>
      </c>
    </row>
    <row r="12818" spans="1:7">
      <c r="A12818" s="2">
        <v>44125</v>
      </c>
      <c r="B12818" s="2">
        <f t="shared" si="400"/>
        <v>44135</v>
      </c>
      <c r="C12818" s="3">
        <f t="shared" si="401"/>
        <v>1</v>
      </c>
      <c r="D12818" t="s">
        <v>55</v>
      </c>
      <c r="E12818">
        <v>72</v>
      </c>
      <c r="F12818">
        <v>58830</v>
      </c>
      <c r="G12818">
        <v>774</v>
      </c>
    </row>
    <row r="12819" spans="1:7">
      <c r="A12819" s="2">
        <v>44125</v>
      </c>
      <c r="B12819" s="2">
        <f t="shared" si="400"/>
        <v>44135</v>
      </c>
      <c r="C12819" s="3">
        <f t="shared" si="401"/>
        <v>1</v>
      </c>
      <c r="D12819" t="s">
        <v>17</v>
      </c>
      <c r="E12819">
        <v>44</v>
      </c>
      <c r="F12819">
        <v>29123</v>
      </c>
      <c r="G12819">
        <v>1169</v>
      </c>
    </row>
    <row r="12820" spans="1:7">
      <c r="A12820" s="2">
        <v>44125</v>
      </c>
      <c r="B12820" s="2">
        <f t="shared" si="400"/>
        <v>44135</v>
      </c>
      <c r="C12820" s="3">
        <f t="shared" si="401"/>
        <v>1</v>
      </c>
      <c r="D12820" t="s">
        <v>32</v>
      </c>
      <c r="E12820">
        <v>45</v>
      </c>
      <c r="F12820">
        <v>166357</v>
      </c>
      <c r="G12820">
        <v>3708</v>
      </c>
    </row>
    <row r="12821" spans="1:7">
      <c r="A12821" s="2">
        <v>44125</v>
      </c>
      <c r="B12821" s="2">
        <f t="shared" si="400"/>
        <v>44135</v>
      </c>
      <c r="C12821" s="3">
        <f t="shared" si="401"/>
        <v>1</v>
      </c>
      <c r="D12821" t="s">
        <v>43</v>
      </c>
      <c r="E12821">
        <v>46</v>
      </c>
      <c r="F12821">
        <v>35044</v>
      </c>
      <c r="G12821">
        <v>333</v>
      </c>
    </row>
    <row r="12822" spans="1:7">
      <c r="A12822" s="2">
        <v>44125</v>
      </c>
      <c r="B12822" s="2">
        <f t="shared" si="400"/>
        <v>44135</v>
      </c>
      <c r="C12822" s="3">
        <f t="shared" si="401"/>
        <v>1</v>
      </c>
      <c r="D12822" t="s">
        <v>25</v>
      </c>
      <c r="E12822">
        <v>47</v>
      </c>
      <c r="F12822">
        <v>232100</v>
      </c>
      <c r="G12822">
        <v>2946</v>
      </c>
    </row>
    <row r="12823" spans="1:7">
      <c r="A12823" s="2">
        <v>44125</v>
      </c>
      <c r="B12823" s="2">
        <f t="shared" si="400"/>
        <v>44135</v>
      </c>
      <c r="C12823" s="3">
        <f t="shared" si="401"/>
        <v>1</v>
      </c>
      <c r="D12823" t="s">
        <v>11</v>
      </c>
      <c r="E12823">
        <v>48</v>
      </c>
      <c r="F12823">
        <v>886421</v>
      </c>
      <c r="G12823">
        <v>17743</v>
      </c>
    </row>
    <row r="12824" spans="1:7">
      <c r="A12824" s="2">
        <v>44125</v>
      </c>
      <c r="B12824" s="2">
        <f t="shared" si="400"/>
        <v>44135</v>
      </c>
      <c r="C12824" s="3">
        <f t="shared" si="401"/>
        <v>1</v>
      </c>
      <c r="D12824" t="s">
        <v>13</v>
      </c>
      <c r="E12824">
        <v>49</v>
      </c>
      <c r="F12824">
        <v>98037</v>
      </c>
      <c r="G12824">
        <v>558</v>
      </c>
    </row>
    <row r="12825" spans="1:7">
      <c r="A12825" s="2">
        <v>44125</v>
      </c>
      <c r="B12825" s="2">
        <f t="shared" si="400"/>
        <v>44135</v>
      </c>
      <c r="C12825" s="3">
        <f t="shared" si="401"/>
        <v>1</v>
      </c>
      <c r="D12825" t="s">
        <v>36</v>
      </c>
      <c r="E12825">
        <v>50</v>
      </c>
      <c r="F12825">
        <v>1971</v>
      </c>
      <c r="G12825">
        <v>58</v>
      </c>
    </row>
    <row r="12826" spans="1:7">
      <c r="A12826" s="2">
        <v>44125</v>
      </c>
      <c r="B12826" s="2">
        <f t="shared" si="400"/>
        <v>44135</v>
      </c>
      <c r="C12826" s="3">
        <f t="shared" si="401"/>
        <v>1</v>
      </c>
      <c r="D12826" t="s">
        <v>56</v>
      </c>
      <c r="E12826">
        <v>78</v>
      </c>
      <c r="F12826">
        <v>1337</v>
      </c>
      <c r="G12826">
        <v>21</v>
      </c>
    </row>
    <row r="12827" spans="1:7">
      <c r="A12827" s="2">
        <v>44125</v>
      </c>
      <c r="B12827" s="2">
        <f t="shared" si="400"/>
        <v>44135</v>
      </c>
      <c r="C12827" s="3">
        <f t="shared" si="401"/>
        <v>1</v>
      </c>
      <c r="D12827" t="s">
        <v>37</v>
      </c>
      <c r="E12827">
        <v>51</v>
      </c>
      <c r="F12827">
        <v>168772</v>
      </c>
      <c r="G12827">
        <v>3515</v>
      </c>
    </row>
    <row r="12828" spans="1:7">
      <c r="A12828" s="2">
        <v>44125</v>
      </c>
      <c r="B12828" s="2">
        <f t="shared" si="400"/>
        <v>44135</v>
      </c>
      <c r="C12828" s="3">
        <f t="shared" si="401"/>
        <v>1</v>
      </c>
      <c r="D12828" t="s">
        <v>5</v>
      </c>
      <c r="E12828">
        <v>53</v>
      </c>
      <c r="F12828">
        <v>104624</v>
      </c>
      <c r="G12828">
        <v>2384</v>
      </c>
    </row>
    <row r="12829" spans="1:7">
      <c r="A12829" s="2">
        <v>44125</v>
      </c>
      <c r="B12829" s="2">
        <f t="shared" si="400"/>
        <v>44135</v>
      </c>
      <c r="C12829" s="3">
        <f t="shared" si="401"/>
        <v>1</v>
      </c>
      <c r="D12829" t="s">
        <v>58</v>
      </c>
      <c r="E12829">
        <v>54</v>
      </c>
      <c r="F12829">
        <v>20734</v>
      </c>
      <c r="G12829">
        <v>413</v>
      </c>
    </row>
    <row r="12830" spans="1:7">
      <c r="A12830" s="2">
        <v>44125</v>
      </c>
      <c r="B12830" s="2">
        <f t="shared" si="400"/>
        <v>44135</v>
      </c>
      <c r="C12830" s="3">
        <f t="shared" si="401"/>
        <v>1</v>
      </c>
      <c r="D12830" t="s">
        <v>10</v>
      </c>
      <c r="E12830">
        <v>55</v>
      </c>
      <c r="F12830">
        <v>192225</v>
      </c>
      <c r="G12830">
        <v>1707</v>
      </c>
    </row>
    <row r="12831" spans="1:7">
      <c r="A12831" s="2">
        <v>44125</v>
      </c>
      <c r="B12831" s="2">
        <f t="shared" si="400"/>
        <v>44135</v>
      </c>
      <c r="C12831" s="3">
        <f t="shared" si="401"/>
        <v>1</v>
      </c>
      <c r="D12831" t="s">
        <v>49</v>
      </c>
      <c r="E12831">
        <v>56</v>
      </c>
      <c r="F12831">
        <v>9848</v>
      </c>
      <c r="G12831">
        <v>61</v>
      </c>
    </row>
    <row r="12832" spans="1:7">
      <c r="A12832" s="2">
        <v>44126</v>
      </c>
      <c r="B12832" s="2">
        <f t="shared" si="400"/>
        <v>44135</v>
      </c>
      <c r="C12832" s="3">
        <f t="shared" si="401"/>
        <v>1</v>
      </c>
      <c r="D12832" t="s">
        <v>52</v>
      </c>
      <c r="E12832">
        <v>1</v>
      </c>
      <c r="F12832">
        <v>177064</v>
      </c>
      <c r="G12832">
        <v>2843</v>
      </c>
    </row>
    <row r="12833" spans="1:7">
      <c r="A12833" s="2">
        <v>44126</v>
      </c>
      <c r="B12833" s="2">
        <f t="shared" si="400"/>
        <v>44135</v>
      </c>
      <c r="C12833" s="3">
        <f t="shared" si="401"/>
        <v>1</v>
      </c>
      <c r="D12833" t="s">
        <v>50</v>
      </c>
      <c r="E12833">
        <v>2</v>
      </c>
      <c r="F12833">
        <v>12790</v>
      </c>
      <c r="G12833">
        <v>64</v>
      </c>
    </row>
    <row r="12834" spans="1:7">
      <c r="A12834" s="2">
        <v>44126</v>
      </c>
      <c r="B12834" s="2">
        <f t="shared" si="400"/>
        <v>44135</v>
      </c>
      <c r="C12834" s="3">
        <f t="shared" si="401"/>
        <v>1</v>
      </c>
      <c r="D12834" t="s">
        <v>8</v>
      </c>
      <c r="E12834">
        <v>4</v>
      </c>
      <c r="F12834">
        <v>234914</v>
      </c>
      <c r="G12834">
        <v>5859</v>
      </c>
    </row>
    <row r="12835" spans="1:7">
      <c r="A12835" s="2">
        <v>44126</v>
      </c>
      <c r="B12835" s="2">
        <f t="shared" si="400"/>
        <v>44135</v>
      </c>
      <c r="C12835" s="3">
        <f t="shared" si="401"/>
        <v>1</v>
      </c>
      <c r="D12835" t="s">
        <v>44</v>
      </c>
      <c r="E12835">
        <v>5</v>
      </c>
      <c r="F12835">
        <v>102798</v>
      </c>
      <c r="G12835">
        <v>1772</v>
      </c>
    </row>
    <row r="12836" spans="1:7">
      <c r="A12836" s="2">
        <v>44126</v>
      </c>
      <c r="B12836" s="2">
        <f t="shared" si="400"/>
        <v>44135</v>
      </c>
      <c r="C12836" s="3">
        <f t="shared" si="401"/>
        <v>1</v>
      </c>
      <c r="D12836" t="s">
        <v>7</v>
      </c>
      <c r="E12836">
        <v>6</v>
      </c>
      <c r="F12836">
        <v>896424</v>
      </c>
      <c r="G12836">
        <v>17266</v>
      </c>
    </row>
    <row r="12837" spans="1:7">
      <c r="A12837" s="2">
        <v>44126</v>
      </c>
      <c r="B12837" s="2">
        <f t="shared" si="400"/>
        <v>44135</v>
      </c>
      <c r="C12837" s="3">
        <f t="shared" si="401"/>
        <v>1</v>
      </c>
      <c r="D12837" t="s">
        <v>22</v>
      </c>
      <c r="E12837">
        <v>8</v>
      </c>
      <c r="F12837">
        <v>90639</v>
      </c>
      <c r="G12837">
        <v>2224</v>
      </c>
    </row>
    <row r="12838" spans="1:7">
      <c r="A12838" s="2">
        <v>44126</v>
      </c>
      <c r="B12838" s="2">
        <f t="shared" si="400"/>
        <v>44135</v>
      </c>
      <c r="C12838" s="3">
        <f t="shared" si="401"/>
        <v>1</v>
      </c>
      <c r="D12838" t="s">
        <v>38</v>
      </c>
      <c r="E12838">
        <v>9</v>
      </c>
      <c r="F12838">
        <v>65373</v>
      </c>
      <c r="G12838">
        <v>4569</v>
      </c>
    </row>
    <row r="12839" spans="1:7">
      <c r="A12839" s="2">
        <v>44126</v>
      </c>
      <c r="B12839" s="2">
        <f t="shared" si="400"/>
        <v>44135</v>
      </c>
      <c r="C12839" s="3">
        <f t="shared" si="401"/>
        <v>1</v>
      </c>
      <c r="D12839" t="s">
        <v>45</v>
      </c>
      <c r="E12839">
        <v>10</v>
      </c>
      <c r="F12839">
        <v>23528</v>
      </c>
      <c r="G12839">
        <v>670</v>
      </c>
    </row>
    <row r="12840" spans="1:7">
      <c r="A12840" s="2">
        <v>44126</v>
      </c>
      <c r="B12840" s="2">
        <f t="shared" si="400"/>
        <v>44135</v>
      </c>
      <c r="C12840" s="3">
        <f t="shared" si="401"/>
        <v>1</v>
      </c>
      <c r="D12840" t="s">
        <v>33</v>
      </c>
      <c r="E12840">
        <v>11</v>
      </c>
      <c r="F12840">
        <v>16537</v>
      </c>
      <c r="G12840">
        <v>642</v>
      </c>
    </row>
    <row r="12841" spans="1:7">
      <c r="A12841" s="2">
        <v>44126</v>
      </c>
      <c r="B12841" s="2">
        <f t="shared" si="400"/>
        <v>44135</v>
      </c>
      <c r="C12841" s="3">
        <f t="shared" si="401"/>
        <v>1</v>
      </c>
      <c r="D12841" t="s">
        <v>15</v>
      </c>
      <c r="E12841">
        <v>12</v>
      </c>
      <c r="F12841">
        <v>768083</v>
      </c>
      <c r="G12841">
        <v>16266</v>
      </c>
    </row>
    <row r="12842" spans="1:7">
      <c r="A12842" s="2">
        <v>44126</v>
      </c>
      <c r="B12842" s="2">
        <f t="shared" si="400"/>
        <v>44135</v>
      </c>
      <c r="C12842" s="3">
        <f t="shared" si="401"/>
        <v>1</v>
      </c>
      <c r="D12842" t="s">
        <v>18</v>
      </c>
      <c r="E12842">
        <v>13</v>
      </c>
      <c r="F12842">
        <v>355156</v>
      </c>
      <c r="G12842">
        <v>7547</v>
      </c>
    </row>
    <row r="12843" spans="1:7">
      <c r="A12843" s="2">
        <v>44126</v>
      </c>
      <c r="B12843" s="2">
        <f t="shared" si="400"/>
        <v>44135</v>
      </c>
      <c r="C12843" s="3">
        <f t="shared" si="401"/>
        <v>1</v>
      </c>
      <c r="D12843" t="s">
        <v>57</v>
      </c>
      <c r="E12843">
        <v>66</v>
      </c>
      <c r="F12843">
        <v>5025</v>
      </c>
      <c r="G12843">
        <v>70</v>
      </c>
    </row>
    <row r="12844" spans="1:7">
      <c r="A12844" s="2">
        <v>44126</v>
      </c>
      <c r="B12844" s="2">
        <f t="shared" si="400"/>
        <v>44135</v>
      </c>
      <c r="C12844" s="3">
        <f t="shared" si="401"/>
        <v>1</v>
      </c>
      <c r="D12844" t="s">
        <v>26</v>
      </c>
      <c r="E12844">
        <v>15</v>
      </c>
      <c r="F12844">
        <v>14478</v>
      </c>
      <c r="G12844">
        <v>205</v>
      </c>
    </row>
    <row r="12845" spans="1:7">
      <c r="A12845" s="2">
        <v>44126</v>
      </c>
      <c r="B12845" s="2">
        <f t="shared" si="400"/>
        <v>44135</v>
      </c>
      <c r="C12845" s="3">
        <f t="shared" si="401"/>
        <v>1</v>
      </c>
      <c r="D12845" t="s">
        <v>53</v>
      </c>
      <c r="E12845">
        <v>16</v>
      </c>
      <c r="F12845">
        <v>56944</v>
      </c>
      <c r="G12845">
        <v>560</v>
      </c>
    </row>
    <row r="12846" spans="1:7">
      <c r="A12846" s="2">
        <v>44126</v>
      </c>
      <c r="B12846" s="2">
        <f t="shared" si="400"/>
        <v>44135</v>
      </c>
      <c r="C12846" s="3">
        <f t="shared" si="401"/>
        <v>1</v>
      </c>
      <c r="D12846" t="s">
        <v>6</v>
      </c>
      <c r="E12846">
        <v>17</v>
      </c>
      <c r="F12846">
        <v>365120</v>
      </c>
      <c r="G12846">
        <v>9663</v>
      </c>
    </row>
    <row r="12847" spans="1:7">
      <c r="A12847" s="2">
        <v>44126</v>
      </c>
      <c r="B12847" s="2">
        <f t="shared" si="400"/>
        <v>44135</v>
      </c>
      <c r="C12847" s="3">
        <f t="shared" si="401"/>
        <v>1</v>
      </c>
      <c r="D12847" t="s">
        <v>27</v>
      </c>
      <c r="E12847">
        <v>18</v>
      </c>
      <c r="F12847">
        <v>157678</v>
      </c>
      <c r="G12847">
        <v>4065</v>
      </c>
    </row>
    <row r="12848" spans="1:7">
      <c r="A12848" s="2">
        <v>44126</v>
      </c>
      <c r="B12848" s="2">
        <f t="shared" si="400"/>
        <v>44135</v>
      </c>
      <c r="C12848" s="3">
        <f t="shared" si="401"/>
        <v>1</v>
      </c>
      <c r="D12848" t="s">
        <v>39</v>
      </c>
      <c r="E12848">
        <v>19</v>
      </c>
      <c r="F12848">
        <v>112242</v>
      </c>
      <c r="G12848">
        <v>1617</v>
      </c>
    </row>
    <row r="12849" spans="1:7">
      <c r="A12849" s="2">
        <v>44126</v>
      </c>
      <c r="B12849" s="2">
        <f t="shared" si="400"/>
        <v>44135</v>
      </c>
      <c r="C12849" s="3">
        <f t="shared" si="401"/>
        <v>1</v>
      </c>
      <c r="D12849" t="s">
        <v>34</v>
      </c>
      <c r="E12849">
        <v>20</v>
      </c>
      <c r="F12849">
        <v>76546</v>
      </c>
      <c r="G12849">
        <v>952</v>
      </c>
    </row>
    <row r="12850" spans="1:7">
      <c r="A12850" s="2">
        <v>44126</v>
      </c>
      <c r="B12850" s="2">
        <f t="shared" si="400"/>
        <v>44135</v>
      </c>
      <c r="C12850" s="3">
        <f t="shared" si="401"/>
        <v>1</v>
      </c>
      <c r="D12850" t="s">
        <v>28</v>
      </c>
      <c r="E12850">
        <v>21</v>
      </c>
      <c r="F12850">
        <v>94582</v>
      </c>
      <c r="G12850">
        <v>1439</v>
      </c>
    </row>
    <row r="12851" spans="1:7">
      <c r="A12851" s="2">
        <v>44126</v>
      </c>
      <c r="B12851" s="2">
        <f t="shared" si="400"/>
        <v>44135</v>
      </c>
      <c r="C12851" s="3">
        <f t="shared" si="401"/>
        <v>1</v>
      </c>
      <c r="D12851" t="s">
        <v>40</v>
      </c>
      <c r="E12851">
        <v>22</v>
      </c>
      <c r="F12851">
        <v>181904</v>
      </c>
      <c r="G12851">
        <v>5799</v>
      </c>
    </row>
    <row r="12852" spans="1:7">
      <c r="A12852" s="2">
        <v>44126</v>
      </c>
      <c r="B12852" s="2">
        <f t="shared" si="400"/>
        <v>44135</v>
      </c>
      <c r="C12852" s="3">
        <f t="shared" si="401"/>
        <v>1</v>
      </c>
      <c r="D12852" t="s">
        <v>51</v>
      </c>
      <c r="E12852">
        <v>23</v>
      </c>
      <c r="F12852">
        <v>6064</v>
      </c>
      <c r="G12852">
        <v>146</v>
      </c>
    </row>
    <row r="12853" spans="1:7">
      <c r="A12853" s="2">
        <v>44126</v>
      </c>
      <c r="B12853" s="2">
        <f t="shared" si="400"/>
        <v>44135</v>
      </c>
      <c r="C12853" s="3">
        <f t="shared" si="401"/>
        <v>1</v>
      </c>
      <c r="D12853" t="s">
        <v>23</v>
      </c>
      <c r="E12853">
        <v>24</v>
      </c>
      <c r="F12853">
        <v>138473</v>
      </c>
      <c r="G12853">
        <v>4070</v>
      </c>
    </row>
    <row r="12854" spans="1:7">
      <c r="A12854" s="2">
        <v>44126</v>
      </c>
      <c r="B12854" s="2">
        <f t="shared" si="400"/>
        <v>44135</v>
      </c>
      <c r="C12854" s="3">
        <f t="shared" si="401"/>
        <v>1</v>
      </c>
      <c r="D12854" t="s">
        <v>9</v>
      </c>
      <c r="E12854">
        <v>25</v>
      </c>
      <c r="F12854">
        <v>147215</v>
      </c>
      <c r="G12854">
        <v>9810</v>
      </c>
    </row>
    <row r="12855" spans="1:7">
      <c r="A12855" s="2">
        <v>44126</v>
      </c>
      <c r="B12855" s="2">
        <f t="shared" si="400"/>
        <v>44135</v>
      </c>
      <c r="C12855" s="3">
        <f t="shared" si="401"/>
        <v>1</v>
      </c>
      <c r="D12855" t="s">
        <v>42</v>
      </c>
      <c r="E12855">
        <v>26</v>
      </c>
      <c r="F12855">
        <v>170102</v>
      </c>
      <c r="G12855">
        <v>7465</v>
      </c>
    </row>
    <row r="12856" spans="1:7">
      <c r="A12856" s="2">
        <v>44126</v>
      </c>
      <c r="B12856" s="2">
        <f t="shared" si="400"/>
        <v>44135</v>
      </c>
      <c r="C12856" s="3">
        <f t="shared" si="401"/>
        <v>1</v>
      </c>
      <c r="D12856" t="s">
        <v>29</v>
      </c>
      <c r="E12856">
        <v>27</v>
      </c>
      <c r="F12856">
        <v>128205</v>
      </c>
      <c r="G12856">
        <v>2354</v>
      </c>
    </row>
    <row r="12857" spans="1:7">
      <c r="A12857" s="2">
        <v>44126</v>
      </c>
      <c r="B12857" s="2">
        <f t="shared" si="400"/>
        <v>44135</v>
      </c>
      <c r="C12857" s="3">
        <f t="shared" si="401"/>
        <v>1</v>
      </c>
      <c r="D12857" t="s">
        <v>46</v>
      </c>
      <c r="E12857">
        <v>28</v>
      </c>
      <c r="F12857">
        <v>113081</v>
      </c>
      <c r="G12857">
        <v>3231</v>
      </c>
    </row>
    <row r="12858" spans="1:7">
      <c r="A12858" s="2">
        <v>44126</v>
      </c>
      <c r="B12858" s="2">
        <f t="shared" si="400"/>
        <v>44135</v>
      </c>
      <c r="C12858" s="3">
        <f t="shared" si="401"/>
        <v>1</v>
      </c>
      <c r="D12858" t="s">
        <v>35</v>
      </c>
      <c r="E12858">
        <v>29</v>
      </c>
      <c r="F12858">
        <v>169311</v>
      </c>
      <c r="G12858">
        <v>2734</v>
      </c>
    </row>
    <row r="12859" spans="1:7">
      <c r="A12859" s="2">
        <v>44126</v>
      </c>
      <c r="B12859" s="2">
        <f t="shared" si="400"/>
        <v>44135</v>
      </c>
      <c r="C12859" s="3">
        <f t="shared" si="401"/>
        <v>1</v>
      </c>
      <c r="D12859" t="s">
        <v>54</v>
      </c>
      <c r="E12859">
        <v>30</v>
      </c>
      <c r="F12859">
        <v>25736</v>
      </c>
      <c r="G12859">
        <v>279</v>
      </c>
    </row>
    <row r="12860" spans="1:7">
      <c r="A12860" s="2">
        <v>44126</v>
      </c>
      <c r="B12860" s="2">
        <f t="shared" si="400"/>
        <v>44135</v>
      </c>
      <c r="C12860" s="3">
        <f t="shared" si="401"/>
        <v>1</v>
      </c>
      <c r="D12860" t="s">
        <v>12</v>
      </c>
      <c r="E12860">
        <v>31</v>
      </c>
      <c r="F12860">
        <v>61285</v>
      </c>
      <c r="G12860">
        <v>589</v>
      </c>
    </row>
    <row r="12861" spans="1:7">
      <c r="A12861" s="2">
        <v>44126</v>
      </c>
      <c r="B12861" s="2">
        <f t="shared" si="400"/>
        <v>44135</v>
      </c>
      <c r="C12861" s="3">
        <f t="shared" si="401"/>
        <v>1</v>
      </c>
      <c r="D12861" t="s">
        <v>24</v>
      </c>
      <c r="E12861">
        <v>32</v>
      </c>
      <c r="F12861">
        <v>93028</v>
      </c>
      <c r="G12861">
        <v>1736</v>
      </c>
    </row>
    <row r="12862" spans="1:7">
      <c r="A12862" s="2">
        <v>44126</v>
      </c>
      <c r="B12862" s="2">
        <f t="shared" si="400"/>
        <v>44135</v>
      </c>
      <c r="C12862" s="3">
        <f t="shared" si="401"/>
        <v>1</v>
      </c>
      <c r="D12862" t="s">
        <v>19</v>
      </c>
      <c r="E12862">
        <v>33</v>
      </c>
      <c r="F12862">
        <v>9994</v>
      </c>
      <c r="G12862">
        <v>470</v>
      </c>
    </row>
    <row r="12863" spans="1:7">
      <c r="A12863" s="2">
        <v>44126</v>
      </c>
      <c r="B12863" s="2">
        <f t="shared" si="400"/>
        <v>44135</v>
      </c>
      <c r="C12863" s="3">
        <f t="shared" si="401"/>
        <v>1</v>
      </c>
      <c r="D12863" t="s">
        <v>21</v>
      </c>
      <c r="E12863">
        <v>34</v>
      </c>
      <c r="F12863">
        <v>226174</v>
      </c>
      <c r="G12863">
        <v>16263</v>
      </c>
    </row>
    <row r="12864" spans="1:7">
      <c r="A12864" s="2">
        <v>44126</v>
      </c>
      <c r="B12864" s="2">
        <f t="shared" si="400"/>
        <v>44135</v>
      </c>
      <c r="C12864" s="3">
        <f t="shared" si="401"/>
        <v>1</v>
      </c>
      <c r="D12864" t="s">
        <v>47</v>
      </c>
      <c r="E12864">
        <v>35</v>
      </c>
      <c r="F12864">
        <v>39377</v>
      </c>
      <c r="G12864">
        <v>953</v>
      </c>
    </row>
    <row r="12865" spans="1:7">
      <c r="A12865" s="2">
        <v>44126</v>
      </c>
      <c r="B12865" s="2">
        <f t="shared" si="400"/>
        <v>44135</v>
      </c>
      <c r="C12865" s="3">
        <f t="shared" si="401"/>
        <v>1</v>
      </c>
      <c r="D12865" t="s">
        <v>16</v>
      </c>
      <c r="E12865">
        <v>36</v>
      </c>
      <c r="F12865">
        <v>494874</v>
      </c>
      <c r="G12865">
        <v>33022</v>
      </c>
    </row>
    <row r="12866" spans="1:7">
      <c r="A12866" s="2">
        <v>44126</v>
      </c>
      <c r="B12866" s="2">
        <f t="shared" si="400"/>
        <v>44135</v>
      </c>
      <c r="C12866" s="3">
        <f t="shared" si="401"/>
        <v>1</v>
      </c>
      <c r="D12866" t="s">
        <v>20</v>
      </c>
      <c r="E12866">
        <v>37</v>
      </c>
      <c r="F12866">
        <v>253418</v>
      </c>
      <c r="G12866">
        <v>4110</v>
      </c>
    </row>
    <row r="12867" spans="1:7">
      <c r="A12867" s="2">
        <v>44126</v>
      </c>
      <c r="B12867" s="2">
        <f t="shared" si="400"/>
        <v>44135</v>
      </c>
      <c r="C12867" s="3">
        <f t="shared" si="401"/>
        <v>1</v>
      </c>
      <c r="D12867" t="s">
        <v>48</v>
      </c>
      <c r="E12867">
        <v>38</v>
      </c>
      <c r="F12867">
        <v>35057</v>
      </c>
      <c r="G12867">
        <v>436</v>
      </c>
    </row>
    <row r="12868" spans="1:7">
      <c r="A12868" s="2">
        <v>44126</v>
      </c>
      <c r="B12868" s="2">
        <f t="shared" ref="B12868:B12931" si="402">EOMONTH(A12868,0)</f>
        <v>44135</v>
      </c>
      <c r="C12868" s="3">
        <f t="shared" ref="C12868:C12931" si="403">IF(A12868=B12868,0,1)</f>
        <v>1</v>
      </c>
      <c r="D12868" t="s">
        <v>59</v>
      </c>
      <c r="E12868">
        <v>69</v>
      </c>
      <c r="F12868">
        <v>88</v>
      </c>
      <c r="G12868">
        <v>2</v>
      </c>
    </row>
    <row r="12869" spans="1:7">
      <c r="A12869" s="2">
        <v>44126</v>
      </c>
      <c r="B12869" s="2">
        <f t="shared" si="402"/>
        <v>44135</v>
      </c>
      <c r="C12869" s="3">
        <f t="shared" si="403"/>
        <v>1</v>
      </c>
      <c r="D12869" t="s">
        <v>41</v>
      </c>
      <c r="E12869">
        <v>39</v>
      </c>
      <c r="F12869">
        <v>190430</v>
      </c>
      <c r="G12869">
        <v>5161</v>
      </c>
    </row>
    <row r="12870" spans="1:7">
      <c r="A12870" s="2">
        <v>44126</v>
      </c>
      <c r="B12870" s="2">
        <f t="shared" si="402"/>
        <v>44135</v>
      </c>
      <c r="C12870" s="3">
        <f t="shared" si="403"/>
        <v>1</v>
      </c>
      <c r="D12870" t="s">
        <v>30</v>
      </c>
      <c r="E12870">
        <v>40</v>
      </c>
      <c r="F12870">
        <v>112483</v>
      </c>
      <c r="G12870">
        <v>1221</v>
      </c>
    </row>
    <row r="12871" spans="1:7">
      <c r="A12871" s="2">
        <v>44126</v>
      </c>
      <c r="B12871" s="2">
        <f t="shared" si="402"/>
        <v>44135</v>
      </c>
      <c r="C12871" s="3">
        <f t="shared" si="403"/>
        <v>1</v>
      </c>
      <c r="D12871" t="s">
        <v>14</v>
      </c>
      <c r="E12871">
        <v>41</v>
      </c>
      <c r="F12871">
        <v>40825</v>
      </c>
      <c r="G12871">
        <v>647</v>
      </c>
    </row>
    <row r="12872" spans="1:7">
      <c r="A12872" s="2">
        <v>44126</v>
      </c>
      <c r="B12872" s="2">
        <f t="shared" si="402"/>
        <v>44135</v>
      </c>
      <c r="C12872" s="3">
        <f t="shared" si="403"/>
        <v>1</v>
      </c>
      <c r="D12872" t="s">
        <v>31</v>
      </c>
      <c r="E12872">
        <v>42</v>
      </c>
      <c r="F12872">
        <v>193401</v>
      </c>
      <c r="G12872">
        <v>8660</v>
      </c>
    </row>
    <row r="12873" spans="1:7">
      <c r="A12873" s="2">
        <v>44126</v>
      </c>
      <c r="B12873" s="2">
        <f t="shared" si="402"/>
        <v>44135</v>
      </c>
      <c r="C12873" s="3">
        <f t="shared" si="403"/>
        <v>1</v>
      </c>
      <c r="D12873" t="s">
        <v>55</v>
      </c>
      <c r="E12873">
        <v>72</v>
      </c>
      <c r="F12873">
        <v>59037</v>
      </c>
      <c r="G12873">
        <v>783</v>
      </c>
    </row>
    <row r="12874" spans="1:7">
      <c r="A12874" s="2">
        <v>44126</v>
      </c>
      <c r="B12874" s="2">
        <f t="shared" si="402"/>
        <v>44135</v>
      </c>
      <c r="C12874" s="3">
        <f t="shared" si="403"/>
        <v>1</v>
      </c>
      <c r="D12874" t="s">
        <v>17</v>
      </c>
      <c r="E12874">
        <v>44</v>
      </c>
      <c r="F12874">
        <v>29594</v>
      </c>
      <c r="G12874">
        <v>1173</v>
      </c>
    </row>
    <row r="12875" spans="1:7">
      <c r="A12875" s="2">
        <v>44126</v>
      </c>
      <c r="B12875" s="2">
        <f t="shared" si="402"/>
        <v>44135</v>
      </c>
      <c r="C12875" s="3">
        <f t="shared" si="403"/>
        <v>1</v>
      </c>
      <c r="D12875" t="s">
        <v>32</v>
      </c>
      <c r="E12875">
        <v>45</v>
      </c>
      <c r="F12875">
        <v>167485</v>
      </c>
      <c r="G12875">
        <v>3755</v>
      </c>
    </row>
    <row r="12876" spans="1:7">
      <c r="A12876" s="2">
        <v>44126</v>
      </c>
      <c r="B12876" s="2">
        <f t="shared" si="402"/>
        <v>44135</v>
      </c>
      <c r="C12876" s="3">
        <f t="shared" si="403"/>
        <v>1</v>
      </c>
      <c r="D12876" t="s">
        <v>43</v>
      </c>
      <c r="E12876">
        <v>46</v>
      </c>
      <c r="F12876">
        <v>36017</v>
      </c>
      <c r="G12876">
        <v>347</v>
      </c>
    </row>
    <row r="12877" spans="1:7">
      <c r="A12877" s="2">
        <v>44126</v>
      </c>
      <c r="B12877" s="2">
        <f t="shared" si="402"/>
        <v>44135</v>
      </c>
      <c r="C12877" s="3">
        <f t="shared" si="403"/>
        <v>1</v>
      </c>
      <c r="D12877" t="s">
        <v>25</v>
      </c>
      <c r="E12877">
        <v>47</v>
      </c>
      <c r="F12877">
        <v>234079</v>
      </c>
      <c r="G12877">
        <v>2983</v>
      </c>
    </row>
    <row r="12878" spans="1:7">
      <c r="A12878" s="2">
        <v>44126</v>
      </c>
      <c r="B12878" s="2">
        <f t="shared" si="402"/>
        <v>44135</v>
      </c>
      <c r="C12878" s="3">
        <f t="shared" si="403"/>
        <v>1</v>
      </c>
      <c r="D12878" t="s">
        <v>11</v>
      </c>
      <c r="E12878">
        <v>48</v>
      </c>
      <c r="F12878">
        <v>891714</v>
      </c>
      <c r="G12878">
        <v>17760</v>
      </c>
    </row>
    <row r="12879" spans="1:7">
      <c r="A12879" s="2">
        <v>44126</v>
      </c>
      <c r="B12879" s="2">
        <f t="shared" si="402"/>
        <v>44135</v>
      </c>
      <c r="C12879" s="3">
        <f t="shared" si="403"/>
        <v>1</v>
      </c>
      <c r="D12879" t="s">
        <v>13</v>
      </c>
      <c r="E12879">
        <v>49</v>
      </c>
      <c r="F12879">
        <v>99563</v>
      </c>
      <c r="G12879">
        <v>563</v>
      </c>
    </row>
    <row r="12880" spans="1:7">
      <c r="A12880" s="2">
        <v>44126</v>
      </c>
      <c r="B12880" s="2">
        <f t="shared" si="402"/>
        <v>44135</v>
      </c>
      <c r="C12880" s="3">
        <f t="shared" si="403"/>
        <v>1</v>
      </c>
      <c r="D12880" t="s">
        <v>36</v>
      </c>
      <c r="E12880">
        <v>50</v>
      </c>
      <c r="F12880">
        <v>1987</v>
      </c>
      <c r="G12880">
        <v>58</v>
      </c>
    </row>
    <row r="12881" spans="1:7">
      <c r="A12881" s="2">
        <v>44126</v>
      </c>
      <c r="B12881" s="2">
        <f t="shared" si="402"/>
        <v>44135</v>
      </c>
      <c r="C12881" s="3">
        <f t="shared" si="403"/>
        <v>1</v>
      </c>
      <c r="D12881" t="s">
        <v>56</v>
      </c>
      <c r="E12881">
        <v>78</v>
      </c>
      <c r="F12881">
        <v>1343</v>
      </c>
      <c r="G12881">
        <v>21</v>
      </c>
    </row>
    <row r="12882" spans="1:7">
      <c r="A12882" s="2">
        <v>44126</v>
      </c>
      <c r="B12882" s="2">
        <f t="shared" si="402"/>
        <v>44135</v>
      </c>
      <c r="C12882" s="3">
        <f t="shared" si="403"/>
        <v>1</v>
      </c>
      <c r="D12882" t="s">
        <v>37</v>
      </c>
      <c r="E12882">
        <v>51</v>
      </c>
      <c r="F12882">
        <v>170104</v>
      </c>
      <c r="G12882">
        <v>3524</v>
      </c>
    </row>
    <row r="12883" spans="1:7">
      <c r="A12883" s="2">
        <v>44126</v>
      </c>
      <c r="B12883" s="2">
        <f t="shared" si="402"/>
        <v>44135</v>
      </c>
      <c r="C12883" s="3">
        <f t="shared" si="403"/>
        <v>1</v>
      </c>
      <c r="D12883" t="s">
        <v>5</v>
      </c>
      <c r="E12883">
        <v>53</v>
      </c>
      <c r="F12883">
        <v>105364</v>
      </c>
      <c r="G12883">
        <v>2389</v>
      </c>
    </row>
    <row r="12884" spans="1:7">
      <c r="A12884" s="2">
        <v>44126</v>
      </c>
      <c r="B12884" s="2">
        <f t="shared" si="402"/>
        <v>44135</v>
      </c>
      <c r="C12884" s="3">
        <f t="shared" si="403"/>
        <v>1</v>
      </c>
      <c r="D12884" t="s">
        <v>58</v>
      </c>
      <c r="E12884">
        <v>54</v>
      </c>
      <c r="F12884">
        <v>21057</v>
      </c>
      <c r="G12884">
        <v>418</v>
      </c>
    </row>
    <row r="12885" spans="1:7">
      <c r="A12885" s="2">
        <v>44126</v>
      </c>
      <c r="B12885" s="2">
        <f t="shared" si="402"/>
        <v>44135</v>
      </c>
      <c r="C12885" s="3">
        <f t="shared" si="403"/>
        <v>1</v>
      </c>
      <c r="D12885" t="s">
        <v>10</v>
      </c>
      <c r="E12885">
        <v>55</v>
      </c>
      <c r="F12885">
        <v>195853</v>
      </c>
      <c r="G12885">
        <v>1730</v>
      </c>
    </row>
    <row r="12886" spans="1:7">
      <c r="A12886" s="2">
        <v>44126</v>
      </c>
      <c r="B12886" s="2">
        <f t="shared" si="402"/>
        <v>44135</v>
      </c>
      <c r="C12886" s="3">
        <f t="shared" si="403"/>
        <v>1</v>
      </c>
      <c r="D12886" t="s">
        <v>49</v>
      </c>
      <c r="E12886">
        <v>56</v>
      </c>
      <c r="F12886">
        <v>10119</v>
      </c>
      <c r="G12886">
        <v>68</v>
      </c>
    </row>
    <row r="12887" spans="1:7">
      <c r="A12887" s="2">
        <v>44127</v>
      </c>
      <c r="B12887" s="2">
        <f t="shared" si="402"/>
        <v>44135</v>
      </c>
      <c r="C12887" s="3">
        <f t="shared" si="403"/>
        <v>1</v>
      </c>
      <c r="D12887" t="s">
        <v>52</v>
      </c>
      <c r="E12887">
        <v>1</v>
      </c>
      <c r="F12887">
        <v>180916</v>
      </c>
      <c r="G12887">
        <v>2859</v>
      </c>
    </row>
    <row r="12888" spans="1:7">
      <c r="A12888" s="2">
        <v>44127</v>
      </c>
      <c r="B12888" s="2">
        <f t="shared" si="402"/>
        <v>44135</v>
      </c>
      <c r="C12888" s="3">
        <f t="shared" si="403"/>
        <v>1</v>
      </c>
      <c r="D12888" t="s">
        <v>50</v>
      </c>
      <c r="E12888">
        <v>2</v>
      </c>
      <c r="F12888">
        <v>13067</v>
      </c>
      <c r="G12888">
        <v>64</v>
      </c>
    </row>
    <row r="12889" spans="1:7">
      <c r="A12889" s="2">
        <v>44127</v>
      </c>
      <c r="B12889" s="2">
        <f t="shared" si="402"/>
        <v>44135</v>
      </c>
      <c r="C12889" s="3">
        <f t="shared" si="403"/>
        <v>1</v>
      </c>
      <c r="D12889" t="s">
        <v>8</v>
      </c>
      <c r="E12889">
        <v>4</v>
      </c>
      <c r="F12889">
        <v>235910</v>
      </c>
      <c r="G12889">
        <v>5865</v>
      </c>
    </row>
    <row r="12890" spans="1:7">
      <c r="A12890" s="2">
        <v>44127</v>
      </c>
      <c r="B12890" s="2">
        <f t="shared" si="402"/>
        <v>44135</v>
      </c>
      <c r="C12890" s="3">
        <f t="shared" si="403"/>
        <v>1</v>
      </c>
      <c r="D12890" t="s">
        <v>44</v>
      </c>
      <c r="E12890">
        <v>5</v>
      </c>
      <c r="F12890">
        <v>104135</v>
      </c>
      <c r="G12890">
        <v>1782</v>
      </c>
    </row>
    <row r="12891" spans="1:7">
      <c r="A12891" s="2">
        <v>44127</v>
      </c>
      <c r="B12891" s="2">
        <f t="shared" si="402"/>
        <v>44135</v>
      </c>
      <c r="C12891" s="3">
        <f t="shared" si="403"/>
        <v>1</v>
      </c>
      <c r="D12891" t="s">
        <v>7</v>
      </c>
      <c r="E12891">
        <v>6</v>
      </c>
      <c r="F12891">
        <v>902325</v>
      </c>
      <c r="G12891">
        <v>17316</v>
      </c>
    </row>
    <row r="12892" spans="1:7">
      <c r="A12892" s="2">
        <v>44127</v>
      </c>
      <c r="B12892" s="2">
        <f t="shared" si="402"/>
        <v>44135</v>
      </c>
      <c r="C12892" s="3">
        <f t="shared" si="403"/>
        <v>1</v>
      </c>
      <c r="D12892" t="s">
        <v>22</v>
      </c>
      <c r="E12892">
        <v>8</v>
      </c>
      <c r="F12892">
        <v>92067</v>
      </c>
      <c r="G12892">
        <v>2233</v>
      </c>
    </row>
    <row r="12893" spans="1:7">
      <c r="A12893" s="2">
        <v>44127</v>
      </c>
      <c r="B12893" s="2">
        <f t="shared" si="402"/>
        <v>44135</v>
      </c>
      <c r="C12893" s="3">
        <f t="shared" si="403"/>
        <v>1</v>
      </c>
      <c r="D12893" t="s">
        <v>38</v>
      </c>
      <c r="E12893">
        <v>9</v>
      </c>
      <c r="F12893">
        <v>66052</v>
      </c>
      <c r="G12893">
        <v>4577</v>
      </c>
    </row>
    <row r="12894" spans="1:7">
      <c r="A12894" s="2">
        <v>44127</v>
      </c>
      <c r="B12894" s="2">
        <f t="shared" si="402"/>
        <v>44135</v>
      </c>
      <c r="C12894" s="3">
        <f t="shared" si="403"/>
        <v>1</v>
      </c>
      <c r="D12894" t="s">
        <v>45</v>
      </c>
      <c r="E12894">
        <v>10</v>
      </c>
      <c r="F12894">
        <v>23687</v>
      </c>
      <c r="G12894">
        <v>678</v>
      </c>
    </row>
    <row r="12895" spans="1:7">
      <c r="A12895" s="2">
        <v>44127</v>
      </c>
      <c r="B12895" s="2">
        <f t="shared" si="402"/>
        <v>44135</v>
      </c>
      <c r="C12895" s="3">
        <f t="shared" si="403"/>
        <v>1</v>
      </c>
      <c r="D12895" t="s">
        <v>33</v>
      </c>
      <c r="E12895">
        <v>11</v>
      </c>
      <c r="F12895">
        <v>16609</v>
      </c>
      <c r="G12895">
        <v>642</v>
      </c>
    </row>
    <row r="12896" spans="1:7">
      <c r="A12896" s="2">
        <v>44127</v>
      </c>
      <c r="B12896" s="2">
        <f t="shared" si="402"/>
        <v>44135</v>
      </c>
      <c r="C12896" s="3">
        <f t="shared" si="403"/>
        <v>1</v>
      </c>
      <c r="D12896" t="s">
        <v>15</v>
      </c>
      <c r="E12896">
        <v>12</v>
      </c>
      <c r="F12896">
        <v>771772</v>
      </c>
      <c r="G12896">
        <v>16339</v>
      </c>
    </row>
    <row r="12897" spans="1:7">
      <c r="A12897" s="2">
        <v>44127</v>
      </c>
      <c r="B12897" s="2">
        <f t="shared" si="402"/>
        <v>44135</v>
      </c>
      <c r="C12897" s="3">
        <f t="shared" si="403"/>
        <v>1</v>
      </c>
      <c r="D12897" t="s">
        <v>18</v>
      </c>
      <c r="E12897">
        <v>13</v>
      </c>
      <c r="F12897">
        <v>357319</v>
      </c>
      <c r="G12897">
        <v>7584</v>
      </c>
    </row>
    <row r="12898" spans="1:7">
      <c r="A12898" s="2">
        <v>44127</v>
      </c>
      <c r="B12898" s="2">
        <f t="shared" si="402"/>
        <v>44135</v>
      </c>
      <c r="C12898" s="3">
        <f t="shared" si="403"/>
        <v>1</v>
      </c>
      <c r="D12898" t="s">
        <v>57</v>
      </c>
      <c r="E12898">
        <v>66</v>
      </c>
      <c r="F12898">
        <v>5110</v>
      </c>
      <c r="G12898">
        <v>70</v>
      </c>
    </row>
    <row r="12899" spans="1:7">
      <c r="A12899" s="2">
        <v>44127</v>
      </c>
      <c r="B12899" s="2">
        <f t="shared" si="402"/>
        <v>44135</v>
      </c>
      <c r="C12899" s="3">
        <f t="shared" si="403"/>
        <v>1</v>
      </c>
      <c r="D12899" t="s">
        <v>26</v>
      </c>
      <c r="E12899">
        <v>15</v>
      </c>
      <c r="F12899">
        <v>14617</v>
      </c>
      <c r="G12899">
        <v>208</v>
      </c>
    </row>
    <row r="12900" spans="1:7">
      <c r="A12900" s="2">
        <v>44127</v>
      </c>
      <c r="B12900" s="2">
        <f t="shared" si="402"/>
        <v>44135</v>
      </c>
      <c r="C12900" s="3">
        <f t="shared" si="403"/>
        <v>1</v>
      </c>
      <c r="D12900" t="s">
        <v>53</v>
      </c>
      <c r="E12900">
        <v>16</v>
      </c>
      <c r="F12900">
        <v>58083</v>
      </c>
      <c r="G12900">
        <v>568</v>
      </c>
    </row>
    <row r="12901" spans="1:7">
      <c r="A12901" s="2">
        <v>44127</v>
      </c>
      <c r="B12901" s="2">
        <f t="shared" si="402"/>
        <v>44135</v>
      </c>
      <c r="C12901" s="3">
        <f t="shared" si="403"/>
        <v>1</v>
      </c>
      <c r="D12901" t="s">
        <v>6</v>
      </c>
      <c r="E12901">
        <v>17</v>
      </c>
      <c r="F12901">
        <v>370134</v>
      </c>
      <c r="G12901">
        <v>9704</v>
      </c>
    </row>
    <row r="12902" spans="1:7">
      <c r="A12902" s="2">
        <v>44127</v>
      </c>
      <c r="B12902" s="2">
        <f t="shared" si="402"/>
        <v>44135</v>
      </c>
      <c r="C12902" s="3">
        <f t="shared" si="403"/>
        <v>1</v>
      </c>
      <c r="D12902" t="s">
        <v>27</v>
      </c>
      <c r="E12902">
        <v>18</v>
      </c>
      <c r="F12902">
        <v>160145</v>
      </c>
      <c r="G12902">
        <v>4092</v>
      </c>
    </row>
    <row r="12903" spans="1:7">
      <c r="A12903" s="2">
        <v>44127</v>
      </c>
      <c r="B12903" s="2">
        <f t="shared" si="402"/>
        <v>44135</v>
      </c>
      <c r="C12903" s="3">
        <f t="shared" si="403"/>
        <v>1</v>
      </c>
      <c r="D12903" t="s">
        <v>39</v>
      </c>
      <c r="E12903">
        <v>19</v>
      </c>
      <c r="F12903">
        <v>113596</v>
      </c>
      <c r="G12903">
        <v>1629</v>
      </c>
    </row>
    <row r="12904" spans="1:7">
      <c r="A12904" s="2">
        <v>44127</v>
      </c>
      <c r="B12904" s="2">
        <f t="shared" si="402"/>
        <v>44135</v>
      </c>
      <c r="C12904" s="3">
        <f t="shared" si="403"/>
        <v>1</v>
      </c>
      <c r="D12904" t="s">
        <v>34</v>
      </c>
      <c r="E12904">
        <v>20</v>
      </c>
      <c r="F12904">
        <v>78122</v>
      </c>
      <c r="G12904">
        <v>975</v>
      </c>
    </row>
    <row r="12905" spans="1:7">
      <c r="A12905" s="2">
        <v>44127</v>
      </c>
      <c r="B12905" s="2">
        <f t="shared" si="402"/>
        <v>44135</v>
      </c>
      <c r="C12905" s="3">
        <f t="shared" si="403"/>
        <v>1</v>
      </c>
      <c r="D12905" t="s">
        <v>28</v>
      </c>
      <c r="E12905">
        <v>21</v>
      </c>
      <c r="F12905">
        <v>96043</v>
      </c>
      <c r="G12905">
        <v>1462</v>
      </c>
    </row>
    <row r="12906" spans="1:7">
      <c r="A12906" s="2">
        <v>44127</v>
      </c>
      <c r="B12906" s="2">
        <f t="shared" si="402"/>
        <v>44135</v>
      </c>
      <c r="C12906" s="3">
        <f t="shared" si="403"/>
        <v>1</v>
      </c>
      <c r="D12906" t="s">
        <v>40</v>
      </c>
      <c r="E12906">
        <v>22</v>
      </c>
      <c r="F12906">
        <v>182603</v>
      </c>
      <c r="G12906">
        <v>5820</v>
      </c>
    </row>
    <row r="12907" spans="1:7">
      <c r="A12907" s="2">
        <v>44127</v>
      </c>
      <c r="B12907" s="2">
        <f t="shared" si="402"/>
        <v>44135</v>
      </c>
      <c r="C12907" s="3">
        <f t="shared" si="403"/>
        <v>1</v>
      </c>
      <c r="D12907" t="s">
        <v>51</v>
      </c>
      <c r="E12907">
        <v>23</v>
      </c>
      <c r="F12907">
        <v>6095</v>
      </c>
      <c r="G12907">
        <v>146</v>
      </c>
    </row>
    <row r="12908" spans="1:7">
      <c r="A12908" s="2">
        <v>44127</v>
      </c>
      <c r="B12908" s="2">
        <f t="shared" si="402"/>
        <v>44135</v>
      </c>
      <c r="C12908" s="3">
        <f t="shared" si="403"/>
        <v>1</v>
      </c>
      <c r="D12908" t="s">
        <v>23</v>
      </c>
      <c r="E12908">
        <v>24</v>
      </c>
      <c r="F12908">
        <v>139185</v>
      </c>
      <c r="G12908">
        <v>4078</v>
      </c>
    </row>
    <row r="12909" spans="1:7">
      <c r="A12909" s="2">
        <v>44127</v>
      </c>
      <c r="B12909" s="2">
        <f t="shared" si="402"/>
        <v>44135</v>
      </c>
      <c r="C12909" s="3">
        <f t="shared" si="403"/>
        <v>1</v>
      </c>
      <c r="D12909" t="s">
        <v>9</v>
      </c>
      <c r="E12909">
        <v>25</v>
      </c>
      <c r="F12909">
        <v>148285</v>
      </c>
      <c r="G12909">
        <v>9830</v>
      </c>
    </row>
    <row r="12910" spans="1:7">
      <c r="A12910" s="2">
        <v>44127</v>
      </c>
      <c r="B12910" s="2">
        <f t="shared" si="402"/>
        <v>44135</v>
      </c>
      <c r="C12910" s="3">
        <f t="shared" si="403"/>
        <v>1</v>
      </c>
      <c r="D12910" t="s">
        <v>42</v>
      </c>
      <c r="E12910">
        <v>26</v>
      </c>
      <c r="F12910">
        <v>172128</v>
      </c>
      <c r="G12910">
        <v>7485</v>
      </c>
    </row>
    <row r="12911" spans="1:7">
      <c r="A12911" s="2">
        <v>44127</v>
      </c>
      <c r="B12911" s="2">
        <f t="shared" si="402"/>
        <v>44135</v>
      </c>
      <c r="C12911" s="3">
        <f t="shared" si="403"/>
        <v>1</v>
      </c>
      <c r="D12911" t="s">
        <v>29</v>
      </c>
      <c r="E12911">
        <v>27</v>
      </c>
      <c r="F12911">
        <v>129916</v>
      </c>
      <c r="G12911">
        <v>2367</v>
      </c>
    </row>
    <row r="12912" spans="1:7">
      <c r="A12912" s="2">
        <v>44127</v>
      </c>
      <c r="B12912" s="2">
        <f t="shared" si="402"/>
        <v>44135</v>
      </c>
      <c r="C12912" s="3">
        <f t="shared" si="403"/>
        <v>1</v>
      </c>
      <c r="D12912" t="s">
        <v>46</v>
      </c>
      <c r="E12912">
        <v>28</v>
      </c>
      <c r="F12912">
        <v>113876</v>
      </c>
      <c r="G12912">
        <v>3238</v>
      </c>
    </row>
    <row r="12913" spans="1:7">
      <c r="A12913" s="2">
        <v>44127</v>
      </c>
      <c r="B12913" s="2">
        <f t="shared" si="402"/>
        <v>44135</v>
      </c>
      <c r="C12913" s="3">
        <f t="shared" si="403"/>
        <v>1</v>
      </c>
      <c r="D12913" t="s">
        <v>35</v>
      </c>
      <c r="E12913">
        <v>29</v>
      </c>
      <c r="F12913">
        <v>171871</v>
      </c>
      <c r="G12913">
        <v>2764</v>
      </c>
    </row>
    <row r="12914" spans="1:7">
      <c r="A12914" s="2">
        <v>44127</v>
      </c>
      <c r="B12914" s="2">
        <f t="shared" si="402"/>
        <v>44135</v>
      </c>
      <c r="C12914" s="3">
        <f t="shared" si="403"/>
        <v>1</v>
      </c>
      <c r="D12914" t="s">
        <v>54</v>
      </c>
      <c r="E12914">
        <v>30</v>
      </c>
      <c r="F12914">
        <v>26600</v>
      </c>
      <c r="G12914">
        <v>283</v>
      </c>
    </row>
    <row r="12915" spans="1:7">
      <c r="A12915" s="2">
        <v>44127</v>
      </c>
      <c r="B12915" s="2">
        <f t="shared" si="402"/>
        <v>44135</v>
      </c>
      <c r="C12915" s="3">
        <f t="shared" si="403"/>
        <v>1</v>
      </c>
      <c r="D12915" t="s">
        <v>12</v>
      </c>
      <c r="E12915">
        <v>31</v>
      </c>
      <c r="F12915">
        <v>62677</v>
      </c>
      <c r="G12915">
        <v>598</v>
      </c>
    </row>
    <row r="12916" spans="1:7">
      <c r="A12916" s="2">
        <v>44127</v>
      </c>
      <c r="B12916" s="2">
        <f t="shared" si="402"/>
        <v>44135</v>
      </c>
      <c r="C12916" s="3">
        <f t="shared" si="403"/>
        <v>1</v>
      </c>
      <c r="D12916" t="s">
        <v>24</v>
      </c>
      <c r="E12916">
        <v>32</v>
      </c>
      <c r="F12916">
        <v>94044</v>
      </c>
      <c r="G12916">
        <v>1739</v>
      </c>
    </row>
    <row r="12917" spans="1:7">
      <c r="A12917" s="2">
        <v>44127</v>
      </c>
      <c r="B12917" s="2">
        <f t="shared" si="402"/>
        <v>44135</v>
      </c>
      <c r="C12917" s="3">
        <f t="shared" si="403"/>
        <v>1</v>
      </c>
      <c r="D12917" t="s">
        <v>19</v>
      </c>
      <c r="E12917">
        <v>33</v>
      </c>
      <c r="F12917">
        <v>10112</v>
      </c>
      <c r="G12917">
        <v>471</v>
      </c>
    </row>
    <row r="12918" spans="1:7">
      <c r="A12918" s="2">
        <v>44127</v>
      </c>
      <c r="B12918" s="2">
        <f t="shared" si="402"/>
        <v>44135</v>
      </c>
      <c r="C12918" s="3">
        <f t="shared" si="403"/>
        <v>1</v>
      </c>
      <c r="D12918" t="s">
        <v>21</v>
      </c>
      <c r="E12918">
        <v>34</v>
      </c>
      <c r="F12918">
        <v>227219</v>
      </c>
      <c r="G12918">
        <v>16273</v>
      </c>
    </row>
    <row r="12919" spans="1:7">
      <c r="A12919" s="2">
        <v>44127</v>
      </c>
      <c r="B12919" s="2">
        <f t="shared" si="402"/>
        <v>44135</v>
      </c>
      <c r="C12919" s="3">
        <f t="shared" si="403"/>
        <v>1</v>
      </c>
      <c r="D12919" t="s">
        <v>47</v>
      </c>
      <c r="E12919">
        <v>35</v>
      </c>
      <c r="F12919">
        <v>40168</v>
      </c>
      <c r="G12919">
        <v>960</v>
      </c>
    </row>
    <row r="12920" spans="1:7">
      <c r="A12920" s="2">
        <v>44127</v>
      </c>
      <c r="B12920" s="2">
        <f t="shared" si="402"/>
        <v>44135</v>
      </c>
      <c r="C12920" s="3">
        <f t="shared" si="403"/>
        <v>1</v>
      </c>
      <c r="D12920" t="s">
        <v>16</v>
      </c>
      <c r="E12920">
        <v>36</v>
      </c>
      <c r="F12920">
        <v>496510</v>
      </c>
      <c r="G12920">
        <v>33038</v>
      </c>
    </row>
    <row r="12921" spans="1:7">
      <c r="A12921" s="2">
        <v>44127</v>
      </c>
      <c r="B12921" s="2">
        <f t="shared" si="402"/>
        <v>44135</v>
      </c>
      <c r="C12921" s="3">
        <f t="shared" si="403"/>
        <v>1</v>
      </c>
      <c r="D12921" t="s">
        <v>20</v>
      </c>
      <c r="E12921">
        <v>37</v>
      </c>
      <c r="F12921">
        <v>255534</v>
      </c>
      <c r="G12921">
        <v>4140</v>
      </c>
    </row>
    <row r="12922" spans="1:7">
      <c r="A12922" s="2">
        <v>44127</v>
      </c>
      <c r="B12922" s="2">
        <f t="shared" si="402"/>
        <v>44135</v>
      </c>
      <c r="C12922" s="3">
        <f t="shared" si="403"/>
        <v>1</v>
      </c>
      <c r="D12922" t="s">
        <v>48</v>
      </c>
      <c r="E12922">
        <v>38</v>
      </c>
      <c r="F12922">
        <v>35944</v>
      </c>
      <c r="G12922">
        <v>445</v>
      </c>
    </row>
    <row r="12923" spans="1:7">
      <c r="A12923" s="2">
        <v>44127</v>
      </c>
      <c r="B12923" s="2">
        <f t="shared" si="402"/>
        <v>44135</v>
      </c>
      <c r="C12923" s="3">
        <f t="shared" si="403"/>
        <v>1</v>
      </c>
      <c r="D12923" t="s">
        <v>59</v>
      </c>
      <c r="E12923">
        <v>69</v>
      </c>
      <c r="F12923">
        <v>88</v>
      </c>
      <c r="G12923">
        <v>2</v>
      </c>
    </row>
    <row r="12924" spans="1:7">
      <c r="A12924" s="2">
        <v>44127</v>
      </c>
      <c r="B12924" s="2">
        <f t="shared" si="402"/>
        <v>44135</v>
      </c>
      <c r="C12924" s="3">
        <f t="shared" si="403"/>
        <v>1</v>
      </c>
      <c r="D12924" t="s">
        <v>41</v>
      </c>
      <c r="E12924">
        <v>39</v>
      </c>
      <c r="F12924">
        <v>192948</v>
      </c>
      <c r="G12924">
        <v>5184</v>
      </c>
    </row>
    <row r="12925" spans="1:7">
      <c r="A12925" s="2">
        <v>44127</v>
      </c>
      <c r="B12925" s="2">
        <f t="shared" si="402"/>
        <v>44135</v>
      </c>
      <c r="C12925" s="3">
        <f t="shared" si="403"/>
        <v>1</v>
      </c>
      <c r="D12925" t="s">
        <v>30</v>
      </c>
      <c r="E12925">
        <v>40</v>
      </c>
      <c r="F12925">
        <v>113856</v>
      </c>
      <c r="G12925">
        <v>1234</v>
      </c>
    </row>
    <row r="12926" spans="1:7">
      <c r="A12926" s="2">
        <v>44127</v>
      </c>
      <c r="B12926" s="2">
        <f t="shared" si="402"/>
        <v>44135</v>
      </c>
      <c r="C12926" s="3">
        <f t="shared" si="403"/>
        <v>1</v>
      </c>
      <c r="D12926" t="s">
        <v>14</v>
      </c>
      <c r="E12926">
        <v>41</v>
      </c>
      <c r="F12926">
        <v>41357</v>
      </c>
      <c r="G12926">
        <v>651</v>
      </c>
    </row>
    <row r="12927" spans="1:7">
      <c r="A12927" s="2">
        <v>44127</v>
      </c>
      <c r="B12927" s="2">
        <f t="shared" si="402"/>
        <v>44135</v>
      </c>
      <c r="C12927" s="3">
        <f t="shared" si="403"/>
        <v>1</v>
      </c>
      <c r="D12927" t="s">
        <v>31</v>
      </c>
      <c r="E12927">
        <v>42</v>
      </c>
      <c r="F12927">
        <v>195659</v>
      </c>
      <c r="G12927">
        <v>8695</v>
      </c>
    </row>
    <row r="12928" spans="1:7">
      <c r="A12928" s="2">
        <v>44127</v>
      </c>
      <c r="B12928" s="2">
        <f t="shared" si="402"/>
        <v>44135</v>
      </c>
      <c r="C12928" s="3">
        <f t="shared" si="403"/>
        <v>1</v>
      </c>
      <c r="D12928" t="s">
        <v>55</v>
      </c>
      <c r="E12928">
        <v>72</v>
      </c>
      <c r="F12928">
        <v>60984</v>
      </c>
      <c r="G12928">
        <v>791</v>
      </c>
    </row>
    <row r="12929" spans="1:7">
      <c r="A12929" s="2">
        <v>44127</v>
      </c>
      <c r="B12929" s="2">
        <f t="shared" si="402"/>
        <v>44135</v>
      </c>
      <c r="C12929" s="3">
        <f t="shared" si="403"/>
        <v>1</v>
      </c>
      <c r="D12929" t="s">
        <v>17</v>
      </c>
      <c r="E12929">
        <v>44</v>
      </c>
      <c r="F12929">
        <v>30118</v>
      </c>
      <c r="G12929">
        <v>1177</v>
      </c>
    </row>
    <row r="12930" spans="1:7">
      <c r="A12930" s="2">
        <v>44127</v>
      </c>
      <c r="B12930" s="2">
        <f t="shared" si="402"/>
        <v>44135</v>
      </c>
      <c r="C12930" s="3">
        <f t="shared" si="403"/>
        <v>1</v>
      </c>
      <c r="D12930" t="s">
        <v>32</v>
      </c>
      <c r="E12930">
        <v>45</v>
      </c>
      <c r="F12930">
        <v>168549</v>
      </c>
      <c r="G12930">
        <v>3777</v>
      </c>
    </row>
    <row r="12931" spans="1:7">
      <c r="A12931" s="2">
        <v>44127</v>
      </c>
      <c r="B12931" s="2">
        <f t="shared" si="402"/>
        <v>44135</v>
      </c>
      <c r="C12931" s="3">
        <f t="shared" si="403"/>
        <v>1</v>
      </c>
      <c r="D12931" t="s">
        <v>43</v>
      </c>
      <c r="E12931">
        <v>46</v>
      </c>
      <c r="F12931">
        <v>37202</v>
      </c>
      <c r="G12931">
        <v>356</v>
      </c>
    </row>
    <row r="12932" spans="1:7">
      <c r="A12932" s="2">
        <v>44127</v>
      </c>
      <c r="B12932" s="2">
        <f t="shared" ref="B12932:B12995" si="404">EOMONTH(A12932,0)</f>
        <v>44135</v>
      </c>
      <c r="C12932" s="3">
        <f t="shared" ref="C12932:C12995" si="405">IF(A12932=B12932,0,1)</f>
        <v>1</v>
      </c>
      <c r="D12932" t="s">
        <v>25</v>
      </c>
      <c r="E12932">
        <v>47</v>
      </c>
      <c r="F12932">
        <v>237607</v>
      </c>
      <c r="G12932">
        <v>3043</v>
      </c>
    </row>
    <row r="12933" spans="1:7">
      <c r="A12933" s="2">
        <v>44127</v>
      </c>
      <c r="B12933" s="2">
        <f t="shared" si="404"/>
        <v>44135</v>
      </c>
      <c r="C12933" s="3">
        <f t="shared" si="405"/>
        <v>1</v>
      </c>
      <c r="D12933" t="s">
        <v>11</v>
      </c>
      <c r="E12933">
        <v>48</v>
      </c>
      <c r="F12933">
        <v>899390</v>
      </c>
      <c r="G12933">
        <v>17874</v>
      </c>
    </row>
    <row r="12934" spans="1:7">
      <c r="A12934" s="2">
        <v>44127</v>
      </c>
      <c r="B12934" s="2">
        <f t="shared" si="404"/>
        <v>44135</v>
      </c>
      <c r="C12934" s="3">
        <f t="shared" si="405"/>
        <v>1</v>
      </c>
      <c r="D12934" t="s">
        <v>13</v>
      </c>
      <c r="E12934">
        <v>49</v>
      </c>
      <c r="F12934">
        <v>101574</v>
      </c>
      <c r="G12934">
        <v>567</v>
      </c>
    </row>
    <row r="12935" spans="1:7">
      <c r="A12935" s="2">
        <v>44127</v>
      </c>
      <c r="B12935" s="2">
        <f t="shared" si="404"/>
        <v>44135</v>
      </c>
      <c r="C12935" s="3">
        <f t="shared" si="405"/>
        <v>1</v>
      </c>
      <c r="D12935" t="s">
        <v>36</v>
      </c>
      <c r="E12935">
        <v>50</v>
      </c>
      <c r="F12935">
        <v>2016</v>
      </c>
      <c r="G12935">
        <v>58</v>
      </c>
    </row>
    <row r="12936" spans="1:7">
      <c r="A12936" s="2">
        <v>44127</v>
      </c>
      <c r="B12936" s="2">
        <f t="shared" si="404"/>
        <v>44135</v>
      </c>
      <c r="C12936" s="3">
        <f t="shared" si="405"/>
        <v>1</v>
      </c>
      <c r="D12936" t="s">
        <v>56</v>
      </c>
      <c r="E12936">
        <v>78</v>
      </c>
      <c r="F12936">
        <v>1346</v>
      </c>
      <c r="G12936">
        <v>21</v>
      </c>
    </row>
    <row r="12937" spans="1:7">
      <c r="A12937" s="2">
        <v>44127</v>
      </c>
      <c r="B12937" s="2">
        <f t="shared" si="404"/>
        <v>44135</v>
      </c>
      <c r="C12937" s="3">
        <f t="shared" si="405"/>
        <v>1</v>
      </c>
      <c r="D12937" t="s">
        <v>37</v>
      </c>
      <c r="E12937">
        <v>51</v>
      </c>
      <c r="F12937">
        <v>171284</v>
      </c>
      <c r="G12937">
        <v>3539</v>
      </c>
    </row>
    <row r="12938" spans="1:7">
      <c r="A12938" s="2">
        <v>44127</v>
      </c>
      <c r="B12938" s="2">
        <f t="shared" si="404"/>
        <v>44135</v>
      </c>
      <c r="C12938" s="3">
        <f t="shared" si="405"/>
        <v>1</v>
      </c>
      <c r="D12938" t="s">
        <v>5</v>
      </c>
      <c r="E12938">
        <v>53</v>
      </c>
      <c r="F12938">
        <v>106189</v>
      </c>
      <c r="G12938">
        <v>2396</v>
      </c>
    </row>
    <row r="12939" spans="1:7">
      <c r="A12939" s="2">
        <v>44127</v>
      </c>
      <c r="B12939" s="2">
        <f t="shared" si="404"/>
        <v>44135</v>
      </c>
      <c r="C12939" s="3">
        <f t="shared" si="405"/>
        <v>1</v>
      </c>
      <c r="D12939" t="s">
        <v>58</v>
      </c>
      <c r="E12939">
        <v>54</v>
      </c>
      <c r="F12939">
        <v>21392</v>
      </c>
      <c r="G12939">
        <v>422</v>
      </c>
    </row>
    <row r="12940" spans="1:7">
      <c r="A12940" s="2">
        <v>44127</v>
      </c>
      <c r="B12940" s="2">
        <f t="shared" si="404"/>
        <v>44135</v>
      </c>
      <c r="C12940" s="3">
        <f t="shared" si="405"/>
        <v>1</v>
      </c>
      <c r="D12940" t="s">
        <v>10</v>
      </c>
      <c r="E12940">
        <v>55</v>
      </c>
      <c r="F12940">
        <v>200479</v>
      </c>
      <c r="G12940">
        <v>1776</v>
      </c>
    </row>
    <row r="12941" spans="1:7">
      <c r="A12941" s="2">
        <v>44127</v>
      </c>
      <c r="B12941" s="2">
        <f t="shared" si="404"/>
        <v>44135</v>
      </c>
      <c r="C12941" s="3">
        <f t="shared" si="405"/>
        <v>1</v>
      </c>
      <c r="D12941" t="s">
        <v>49</v>
      </c>
      <c r="E12941">
        <v>56</v>
      </c>
      <c r="F12941">
        <v>10545</v>
      </c>
      <c r="G12941">
        <v>68</v>
      </c>
    </row>
    <row r="12942" spans="1:7">
      <c r="A12942" s="2">
        <v>44128</v>
      </c>
      <c r="B12942" s="2">
        <f t="shared" si="404"/>
        <v>44135</v>
      </c>
      <c r="C12942" s="3">
        <f t="shared" si="405"/>
        <v>1</v>
      </c>
      <c r="D12942" t="s">
        <v>52</v>
      </c>
      <c r="E12942">
        <v>1</v>
      </c>
      <c r="F12942">
        <v>183276</v>
      </c>
      <c r="G12942">
        <v>2866</v>
      </c>
    </row>
    <row r="12943" spans="1:7">
      <c r="A12943" s="2">
        <v>44128</v>
      </c>
      <c r="B12943" s="2">
        <f t="shared" si="404"/>
        <v>44135</v>
      </c>
      <c r="C12943" s="3">
        <f t="shared" si="405"/>
        <v>1</v>
      </c>
      <c r="D12943" t="s">
        <v>50</v>
      </c>
      <c r="E12943">
        <v>2</v>
      </c>
      <c r="F12943">
        <v>13439</v>
      </c>
      <c r="G12943">
        <v>64</v>
      </c>
    </row>
    <row r="12944" spans="1:7">
      <c r="A12944" s="2">
        <v>44128</v>
      </c>
      <c r="B12944" s="2">
        <f t="shared" si="404"/>
        <v>44135</v>
      </c>
      <c r="C12944" s="3">
        <f t="shared" si="405"/>
        <v>1</v>
      </c>
      <c r="D12944" t="s">
        <v>8</v>
      </c>
      <c r="E12944">
        <v>4</v>
      </c>
      <c r="F12944">
        <v>236898</v>
      </c>
      <c r="G12944">
        <v>5870</v>
      </c>
    </row>
    <row r="12945" spans="1:7">
      <c r="A12945" s="2">
        <v>44128</v>
      </c>
      <c r="B12945" s="2">
        <f t="shared" si="404"/>
        <v>44135</v>
      </c>
      <c r="C12945" s="3">
        <f t="shared" si="405"/>
        <v>1</v>
      </c>
      <c r="D12945" t="s">
        <v>44</v>
      </c>
      <c r="E12945">
        <v>5</v>
      </c>
      <c r="F12945">
        <v>105318</v>
      </c>
      <c r="G12945">
        <v>1797</v>
      </c>
    </row>
    <row r="12946" spans="1:7">
      <c r="A12946" s="2">
        <v>44128</v>
      </c>
      <c r="B12946" s="2">
        <f t="shared" si="404"/>
        <v>44135</v>
      </c>
      <c r="C12946" s="3">
        <f t="shared" si="405"/>
        <v>1</v>
      </c>
      <c r="D12946" t="s">
        <v>7</v>
      </c>
      <c r="E12946">
        <v>6</v>
      </c>
      <c r="F12946">
        <v>906644</v>
      </c>
      <c r="G12946">
        <v>17345</v>
      </c>
    </row>
    <row r="12947" spans="1:7">
      <c r="A12947" s="2">
        <v>44128</v>
      </c>
      <c r="B12947" s="2">
        <f t="shared" si="404"/>
        <v>44135</v>
      </c>
      <c r="C12947" s="3">
        <f t="shared" si="405"/>
        <v>1</v>
      </c>
      <c r="D12947" t="s">
        <v>22</v>
      </c>
      <c r="E12947">
        <v>8</v>
      </c>
      <c r="F12947">
        <v>93989</v>
      </c>
      <c r="G12947">
        <v>2241</v>
      </c>
    </row>
    <row r="12948" spans="1:7">
      <c r="A12948" s="2">
        <v>44128</v>
      </c>
      <c r="B12948" s="2">
        <f t="shared" si="404"/>
        <v>44135</v>
      </c>
      <c r="C12948" s="3">
        <f t="shared" si="405"/>
        <v>1</v>
      </c>
      <c r="D12948" t="s">
        <v>38</v>
      </c>
      <c r="E12948">
        <v>9</v>
      </c>
      <c r="F12948">
        <v>66052</v>
      </c>
      <c r="G12948">
        <v>4577</v>
      </c>
    </row>
    <row r="12949" spans="1:7">
      <c r="A12949" s="2">
        <v>44128</v>
      </c>
      <c r="B12949" s="2">
        <f t="shared" si="404"/>
        <v>44135</v>
      </c>
      <c r="C12949" s="3">
        <f t="shared" si="405"/>
        <v>1</v>
      </c>
      <c r="D12949" t="s">
        <v>45</v>
      </c>
      <c r="E12949">
        <v>10</v>
      </c>
      <c r="F12949">
        <v>23847</v>
      </c>
      <c r="G12949">
        <v>680</v>
      </c>
    </row>
    <row r="12950" spans="1:7">
      <c r="A12950" s="2">
        <v>44128</v>
      </c>
      <c r="B12950" s="2">
        <f t="shared" si="404"/>
        <v>44135</v>
      </c>
      <c r="C12950" s="3">
        <f t="shared" si="405"/>
        <v>1</v>
      </c>
      <c r="D12950" t="s">
        <v>33</v>
      </c>
      <c r="E12950">
        <v>11</v>
      </c>
      <c r="F12950">
        <v>16706</v>
      </c>
      <c r="G12950">
        <v>642</v>
      </c>
    </row>
    <row r="12951" spans="1:7">
      <c r="A12951" s="2">
        <v>44128</v>
      </c>
      <c r="B12951" s="2">
        <f t="shared" si="404"/>
        <v>44135</v>
      </c>
      <c r="C12951" s="3">
        <f t="shared" si="405"/>
        <v>1</v>
      </c>
      <c r="D12951" t="s">
        <v>15</v>
      </c>
      <c r="E12951">
        <v>12</v>
      </c>
      <c r="F12951">
        <v>776243</v>
      </c>
      <c r="G12951">
        <v>16416</v>
      </c>
    </row>
    <row r="12952" spans="1:7">
      <c r="A12952" s="2">
        <v>44128</v>
      </c>
      <c r="B12952" s="2">
        <f t="shared" si="404"/>
        <v>44135</v>
      </c>
      <c r="C12952" s="3">
        <f t="shared" si="405"/>
        <v>1</v>
      </c>
      <c r="D12952" t="s">
        <v>18</v>
      </c>
      <c r="E12952">
        <v>13</v>
      </c>
      <c r="F12952">
        <v>359001</v>
      </c>
      <c r="G12952">
        <v>7625</v>
      </c>
    </row>
    <row r="12953" spans="1:7">
      <c r="A12953" s="2">
        <v>44128</v>
      </c>
      <c r="B12953" s="2">
        <f t="shared" si="404"/>
        <v>44135</v>
      </c>
      <c r="C12953" s="3">
        <f t="shared" si="405"/>
        <v>1</v>
      </c>
      <c r="D12953" t="s">
        <v>57</v>
      </c>
      <c r="E12953">
        <v>66</v>
      </c>
      <c r="F12953">
        <v>5144</v>
      </c>
      <c r="G12953">
        <v>72</v>
      </c>
    </row>
    <row r="12954" spans="1:7">
      <c r="A12954" s="2">
        <v>44128</v>
      </c>
      <c r="B12954" s="2">
        <f t="shared" si="404"/>
        <v>44135</v>
      </c>
      <c r="C12954" s="3">
        <f t="shared" si="405"/>
        <v>1</v>
      </c>
      <c r="D12954" t="s">
        <v>26</v>
      </c>
      <c r="E12954">
        <v>15</v>
      </c>
      <c r="F12954">
        <v>14706</v>
      </c>
      <c r="G12954">
        <v>211</v>
      </c>
    </row>
    <row r="12955" spans="1:7">
      <c r="A12955" s="2">
        <v>44128</v>
      </c>
      <c r="B12955" s="2">
        <f t="shared" si="404"/>
        <v>44135</v>
      </c>
      <c r="C12955" s="3">
        <f t="shared" si="405"/>
        <v>1</v>
      </c>
      <c r="D12955" t="s">
        <v>53</v>
      </c>
      <c r="E12955">
        <v>16</v>
      </c>
      <c r="F12955">
        <v>58964</v>
      </c>
      <c r="G12955">
        <v>573</v>
      </c>
    </row>
    <row r="12956" spans="1:7">
      <c r="A12956" s="2">
        <v>44128</v>
      </c>
      <c r="B12956" s="2">
        <f t="shared" si="404"/>
        <v>44135</v>
      </c>
      <c r="C12956" s="3">
        <f t="shared" si="405"/>
        <v>1</v>
      </c>
      <c r="D12956" t="s">
        <v>6</v>
      </c>
      <c r="E12956">
        <v>17</v>
      </c>
      <c r="F12956">
        <v>376034</v>
      </c>
      <c r="G12956">
        <v>9765</v>
      </c>
    </row>
    <row r="12957" spans="1:7">
      <c r="A12957" s="2">
        <v>44128</v>
      </c>
      <c r="B12957" s="2">
        <f t="shared" si="404"/>
        <v>44135</v>
      </c>
      <c r="C12957" s="3">
        <f t="shared" si="405"/>
        <v>1</v>
      </c>
      <c r="D12957" t="s">
        <v>27</v>
      </c>
      <c r="E12957">
        <v>18</v>
      </c>
      <c r="F12957">
        <v>162886</v>
      </c>
      <c r="G12957">
        <v>4118</v>
      </c>
    </row>
    <row r="12958" spans="1:7">
      <c r="A12958" s="2">
        <v>44128</v>
      </c>
      <c r="B12958" s="2">
        <f t="shared" si="404"/>
        <v>44135</v>
      </c>
      <c r="C12958" s="3">
        <f t="shared" si="405"/>
        <v>1</v>
      </c>
      <c r="D12958" t="s">
        <v>39</v>
      </c>
      <c r="E12958">
        <v>19</v>
      </c>
      <c r="F12958">
        <v>114952</v>
      </c>
      <c r="G12958">
        <v>1634</v>
      </c>
    </row>
    <row r="12959" spans="1:7">
      <c r="A12959" s="2">
        <v>44128</v>
      </c>
      <c r="B12959" s="2">
        <f t="shared" si="404"/>
        <v>44135</v>
      </c>
      <c r="C12959" s="3">
        <f t="shared" si="405"/>
        <v>1</v>
      </c>
      <c r="D12959" t="s">
        <v>34</v>
      </c>
      <c r="E12959">
        <v>20</v>
      </c>
      <c r="F12959">
        <v>78177</v>
      </c>
      <c r="G12959">
        <v>975</v>
      </c>
    </row>
    <row r="12960" spans="1:7">
      <c r="A12960" s="2">
        <v>44128</v>
      </c>
      <c r="B12960" s="2">
        <f t="shared" si="404"/>
        <v>44135</v>
      </c>
      <c r="C12960" s="3">
        <f t="shared" si="405"/>
        <v>1</v>
      </c>
      <c r="D12960" t="s">
        <v>28</v>
      </c>
      <c r="E12960">
        <v>21</v>
      </c>
      <c r="F12960">
        <v>97501</v>
      </c>
      <c r="G12960">
        <v>1469</v>
      </c>
    </row>
    <row r="12961" spans="1:7">
      <c r="A12961" s="2">
        <v>44128</v>
      </c>
      <c r="B12961" s="2">
        <f t="shared" si="404"/>
        <v>44135</v>
      </c>
      <c r="C12961" s="3">
        <f t="shared" si="405"/>
        <v>1</v>
      </c>
      <c r="D12961" t="s">
        <v>40</v>
      </c>
      <c r="E12961">
        <v>22</v>
      </c>
      <c r="F12961">
        <v>182603</v>
      </c>
      <c r="G12961">
        <v>5820</v>
      </c>
    </row>
    <row r="12962" spans="1:7">
      <c r="A12962" s="2">
        <v>44128</v>
      </c>
      <c r="B12962" s="2">
        <f t="shared" si="404"/>
        <v>44135</v>
      </c>
      <c r="C12962" s="3">
        <f t="shared" si="405"/>
        <v>1</v>
      </c>
      <c r="D12962" t="s">
        <v>51</v>
      </c>
      <c r="E12962">
        <v>23</v>
      </c>
      <c r="F12962">
        <v>6137</v>
      </c>
      <c r="G12962">
        <v>146</v>
      </c>
    </row>
    <row r="12963" spans="1:7">
      <c r="A12963" s="2">
        <v>44128</v>
      </c>
      <c r="B12963" s="2">
        <f t="shared" si="404"/>
        <v>44135</v>
      </c>
      <c r="C12963" s="3">
        <f t="shared" si="405"/>
        <v>1</v>
      </c>
      <c r="D12963" t="s">
        <v>23</v>
      </c>
      <c r="E12963">
        <v>24</v>
      </c>
      <c r="F12963">
        <v>139859</v>
      </c>
      <c r="G12963">
        <v>4091</v>
      </c>
    </row>
    <row r="12964" spans="1:7">
      <c r="A12964" s="2">
        <v>44128</v>
      </c>
      <c r="B12964" s="2">
        <f t="shared" si="404"/>
        <v>44135</v>
      </c>
      <c r="C12964" s="3">
        <f t="shared" si="405"/>
        <v>1</v>
      </c>
      <c r="D12964" t="s">
        <v>9</v>
      </c>
      <c r="E12964">
        <v>25</v>
      </c>
      <c r="F12964">
        <v>149488</v>
      </c>
      <c r="G12964">
        <v>9839</v>
      </c>
    </row>
    <row r="12965" spans="1:7">
      <c r="A12965" s="2">
        <v>44128</v>
      </c>
      <c r="B12965" s="2">
        <f t="shared" si="404"/>
        <v>44135</v>
      </c>
      <c r="C12965" s="3">
        <f t="shared" si="405"/>
        <v>1</v>
      </c>
      <c r="D12965" t="s">
        <v>42</v>
      </c>
      <c r="E12965">
        <v>26</v>
      </c>
      <c r="F12965">
        <v>175385</v>
      </c>
      <c r="G12965">
        <v>7522</v>
      </c>
    </row>
    <row r="12966" spans="1:7">
      <c r="A12966" s="2">
        <v>44128</v>
      </c>
      <c r="B12966" s="2">
        <f t="shared" si="404"/>
        <v>44135</v>
      </c>
      <c r="C12966" s="3">
        <f t="shared" si="405"/>
        <v>1</v>
      </c>
      <c r="D12966" t="s">
        <v>29</v>
      </c>
      <c r="E12966">
        <v>27</v>
      </c>
      <c r="F12966">
        <v>132175</v>
      </c>
      <c r="G12966">
        <v>2381</v>
      </c>
    </row>
    <row r="12967" spans="1:7">
      <c r="A12967" s="2">
        <v>44128</v>
      </c>
      <c r="B12967" s="2">
        <f t="shared" si="404"/>
        <v>44135</v>
      </c>
      <c r="C12967" s="3">
        <f t="shared" si="405"/>
        <v>1</v>
      </c>
      <c r="D12967" t="s">
        <v>46</v>
      </c>
      <c r="E12967">
        <v>28</v>
      </c>
      <c r="F12967">
        <v>115088</v>
      </c>
      <c r="G12967">
        <v>3255</v>
      </c>
    </row>
    <row r="12968" spans="1:7">
      <c r="A12968" s="2">
        <v>44128</v>
      </c>
      <c r="B12968" s="2">
        <f t="shared" si="404"/>
        <v>44135</v>
      </c>
      <c r="C12968" s="3">
        <f t="shared" si="405"/>
        <v>1</v>
      </c>
      <c r="D12968" t="s">
        <v>35</v>
      </c>
      <c r="E12968">
        <v>29</v>
      </c>
      <c r="F12968">
        <v>173746</v>
      </c>
      <c r="G12968">
        <v>2854</v>
      </c>
    </row>
    <row r="12969" spans="1:7">
      <c r="A12969" s="2">
        <v>44128</v>
      </c>
      <c r="B12969" s="2">
        <f t="shared" si="404"/>
        <v>44135</v>
      </c>
      <c r="C12969" s="3">
        <f t="shared" si="405"/>
        <v>1</v>
      </c>
      <c r="D12969" t="s">
        <v>54</v>
      </c>
      <c r="E12969">
        <v>30</v>
      </c>
      <c r="F12969">
        <v>27149</v>
      </c>
      <c r="G12969">
        <v>295</v>
      </c>
    </row>
    <row r="12970" spans="1:7">
      <c r="A12970" s="2">
        <v>44128</v>
      </c>
      <c r="B12970" s="2">
        <f t="shared" si="404"/>
        <v>44135</v>
      </c>
      <c r="C12970" s="3">
        <f t="shared" si="405"/>
        <v>1</v>
      </c>
      <c r="D12970" t="s">
        <v>12</v>
      </c>
      <c r="E12970">
        <v>31</v>
      </c>
      <c r="F12970">
        <v>63264</v>
      </c>
      <c r="G12970">
        <v>607</v>
      </c>
    </row>
    <row r="12971" spans="1:7">
      <c r="A12971" s="2">
        <v>44128</v>
      </c>
      <c r="B12971" s="2">
        <f t="shared" si="404"/>
        <v>44135</v>
      </c>
      <c r="C12971" s="3">
        <f t="shared" si="405"/>
        <v>1</v>
      </c>
      <c r="D12971" t="s">
        <v>24</v>
      </c>
      <c r="E12971">
        <v>32</v>
      </c>
      <c r="F12971">
        <v>94935</v>
      </c>
      <c r="G12971">
        <v>1746</v>
      </c>
    </row>
    <row r="12972" spans="1:7">
      <c r="A12972" s="2">
        <v>44128</v>
      </c>
      <c r="B12972" s="2">
        <f t="shared" si="404"/>
        <v>44135</v>
      </c>
      <c r="C12972" s="3">
        <f t="shared" si="405"/>
        <v>1</v>
      </c>
      <c r="D12972" t="s">
        <v>19</v>
      </c>
      <c r="E12972">
        <v>33</v>
      </c>
      <c r="F12972">
        <v>10238</v>
      </c>
      <c r="G12972">
        <v>473</v>
      </c>
    </row>
    <row r="12973" spans="1:7">
      <c r="A12973" s="2">
        <v>44128</v>
      </c>
      <c r="B12973" s="2">
        <f t="shared" si="404"/>
        <v>44135</v>
      </c>
      <c r="C12973" s="3">
        <f t="shared" si="405"/>
        <v>1</v>
      </c>
      <c r="D12973" t="s">
        <v>21</v>
      </c>
      <c r="E12973">
        <v>34</v>
      </c>
      <c r="F12973">
        <v>229128</v>
      </c>
      <c r="G12973">
        <v>16281</v>
      </c>
    </row>
    <row r="12974" spans="1:7">
      <c r="A12974" s="2">
        <v>44128</v>
      </c>
      <c r="B12974" s="2">
        <f t="shared" si="404"/>
        <v>44135</v>
      </c>
      <c r="C12974" s="3">
        <f t="shared" si="405"/>
        <v>1</v>
      </c>
      <c r="D12974" t="s">
        <v>47</v>
      </c>
      <c r="E12974">
        <v>35</v>
      </c>
      <c r="F12974">
        <v>41040</v>
      </c>
      <c r="G12974">
        <v>965</v>
      </c>
    </row>
    <row r="12975" spans="1:7">
      <c r="A12975" s="2">
        <v>44128</v>
      </c>
      <c r="B12975" s="2">
        <f t="shared" si="404"/>
        <v>44135</v>
      </c>
      <c r="C12975" s="3">
        <f t="shared" si="405"/>
        <v>1</v>
      </c>
      <c r="D12975" t="s">
        <v>16</v>
      </c>
      <c r="E12975">
        <v>36</v>
      </c>
      <c r="F12975">
        <v>498568</v>
      </c>
      <c r="G12975">
        <v>33049</v>
      </c>
    </row>
    <row r="12976" spans="1:7">
      <c r="A12976" s="2">
        <v>44128</v>
      </c>
      <c r="B12976" s="2">
        <f t="shared" si="404"/>
        <v>44135</v>
      </c>
      <c r="C12976" s="3">
        <f t="shared" si="405"/>
        <v>1</v>
      </c>
      <c r="D12976" t="s">
        <v>20</v>
      </c>
      <c r="E12976">
        <v>37</v>
      </c>
      <c r="F12976">
        <v>258439</v>
      </c>
      <c r="G12976">
        <v>4170</v>
      </c>
    </row>
    <row r="12977" spans="1:7">
      <c r="A12977" s="2">
        <v>44128</v>
      </c>
      <c r="B12977" s="2">
        <f t="shared" si="404"/>
        <v>44135</v>
      </c>
      <c r="C12977" s="3">
        <f t="shared" si="405"/>
        <v>1</v>
      </c>
      <c r="D12977" t="s">
        <v>48</v>
      </c>
      <c r="E12977">
        <v>38</v>
      </c>
      <c r="F12977">
        <v>36879</v>
      </c>
      <c r="G12977">
        <v>453</v>
      </c>
    </row>
    <row r="12978" spans="1:7">
      <c r="A12978" s="2">
        <v>44128</v>
      </c>
      <c r="B12978" s="2">
        <f t="shared" si="404"/>
        <v>44135</v>
      </c>
      <c r="C12978" s="3">
        <f t="shared" si="405"/>
        <v>1</v>
      </c>
      <c r="D12978" t="s">
        <v>59</v>
      </c>
      <c r="E12978">
        <v>69</v>
      </c>
      <c r="F12978">
        <v>88</v>
      </c>
      <c r="G12978">
        <v>2</v>
      </c>
    </row>
    <row r="12979" spans="1:7">
      <c r="A12979" s="2">
        <v>44128</v>
      </c>
      <c r="B12979" s="2">
        <f t="shared" si="404"/>
        <v>44135</v>
      </c>
      <c r="C12979" s="3">
        <f t="shared" si="405"/>
        <v>1</v>
      </c>
      <c r="D12979" t="s">
        <v>41</v>
      </c>
      <c r="E12979">
        <v>39</v>
      </c>
      <c r="F12979">
        <v>195806</v>
      </c>
      <c r="G12979">
        <v>5206</v>
      </c>
    </row>
    <row r="12980" spans="1:7">
      <c r="A12980" s="2">
        <v>44128</v>
      </c>
      <c r="B12980" s="2">
        <f t="shared" si="404"/>
        <v>44135</v>
      </c>
      <c r="C12980" s="3">
        <f t="shared" si="405"/>
        <v>1</v>
      </c>
      <c r="D12980" t="s">
        <v>30</v>
      </c>
      <c r="E12980">
        <v>40</v>
      </c>
      <c r="F12980">
        <v>115685</v>
      </c>
      <c r="G12980">
        <v>1245</v>
      </c>
    </row>
    <row r="12981" spans="1:7">
      <c r="A12981" s="2">
        <v>44128</v>
      </c>
      <c r="B12981" s="2">
        <f t="shared" si="404"/>
        <v>44135</v>
      </c>
      <c r="C12981" s="3">
        <f t="shared" si="405"/>
        <v>1</v>
      </c>
      <c r="D12981" t="s">
        <v>14</v>
      </c>
      <c r="E12981">
        <v>41</v>
      </c>
      <c r="F12981">
        <v>41739</v>
      </c>
      <c r="G12981">
        <v>654</v>
      </c>
    </row>
    <row r="12982" spans="1:7">
      <c r="A12982" s="2">
        <v>44128</v>
      </c>
      <c r="B12982" s="2">
        <f t="shared" si="404"/>
        <v>44135</v>
      </c>
      <c r="C12982" s="3">
        <f t="shared" si="405"/>
        <v>1</v>
      </c>
      <c r="D12982" t="s">
        <v>31</v>
      </c>
      <c r="E12982">
        <v>42</v>
      </c>
      <c r="F12982">
        <v>197370</v>
      </c>
      <c r="G12982">
        <v>8721</v>
      </c>
    </row>
    <row r="12983" spans="1:7">
      <c r="A12983" s="2">
        <v>44128</v>
      </c>
      <c r="B12983" s="2">
        <f t="shared" si="404"/>
        <v>44135</v>
      </c>
      <c r="C12983" s="3">
        <f t="shared" si="405"/>
        <v>1</v>
      </c>
      <c r="D12983" t="s">
        <v>55</v>
      </c>
      <c r="E12983">
        <v>72</v>
      </c>
      <c r="F12983">
        <v>61280</v>
      </c>
      <c r="G12983">
        <v>794</v>
      </c>
    </row>
    <row r="12984" spans="1:7">
      <c r="A12984" s="2">
        <v>44128</v>
      </c>
      <c r="B12984" s="2">
        <f t="shared" si="404"/>
        <v>44135</v>
      </c>
      <c r="C12984" s="3">
        <f t="shared" si="405"/>
        <v>1</v>
      </c>
      <c r="D12984" t="s">
        <v>17</v>
      </c>
      <c r="E12984">
        <v>44</v>
      </c>
      <c r="F12984">
        <v>30118</v>
      </c>
      <c r="G12984">
        <v>1177</v>
      </c>
    </row>
    <row r="12985" spans="1:7">
      <c r="A12985" s="2">
        <v>44128</v>
      </c>
      <c r="B12985" s="2">
        <f t="shared" si="404"/>
        <v>44135</v>
      </c>
      <c r="C12985" s="3">
        <f t="shared" si="405"/>
        <v>1</v>
      </c>
      <c r="D12985" t="s">
        <v>32</v>
      </c>
      <c r="E12985">
        <v>45</v>
      </c>
      <c r="F12985">
        <v>169341</v>
      </c>
      <c r="G12985">
        <v>3793</v>
      </c>
    </row>
    <row r="12986" spans="1:7">
      <c r="A12986" s="2">
        <v>44128</v>
      </c>
      <c r="B12986" s="2">
        <f t="shared" si="404"/>
        <v>44135</v>
      </c>
      <c r="C12986" s="3">
        <f t="shared" si="405"/>
        <v>1</v>
      </c>
      <c r="D12986" t="s">
        <v>43</v>
      </c>
      <c r="E12986">
        <v>46</v>
      </c>
      <c r="F12986">
        <v>38141</v>
      </c>
      <c r="G12986">
        <v>366</v>
      </c>
    </row>
    <row r="12987" spans="1:7">
      <c r="A12987" s="2">
        <v>44128</v>
      </c>
      <c r="B12987" s="2">
        <f t="shared" si="404"/>
        <v>44135</v>
      </c>
      <c r="C12987" s="3">
        <f t="shared" si="405"/>
        <v>1</v>
      </c>
      <c r="D12987" t="s">
        <v>25</v>
      </c>
      <c r="E12987">
        <v>47</v>
      </c>
      <c r="F12987">
        <v>240191</v>
      </c>
      <c r="G12987">
        <v>3067</v>
      </c>
    </row>
    <row r="12988" spans="1:7">
      <c r="A12988" s="2">
        <v>44128</v>
      </c>
      <c r="B12988" s="2">
        <f t="shared" si="404"/>
        <v>44135</v>
      </c>
      <c r="C12988" s="3">
        <f t="shared" si="405"/>
        <v>1</v>
      </c>
      <c r="D12988" t="s">
        <v>11</v>
      </c>
      <c r="E12988">
        <v>48</v>
      </c>
      <c r="F12988">
        <v>906657</v>
      </c>
      <c r="G12988">
        <v>17998</v>
      </c>
    </row>
    <row r="12989" spans="1:7">
      <c r="A12989" s="2">
        <v>44128</v>
      </c>
      <c r="B12989" s="2">
        <f t="shared" si="404"/>
        <v>44135</v>
      </c>
      <c r="C12989" s="3">
        <f t="shared" si="405"/>
        <v>1</v>
      </c>
      <c r="D12989" t="s">
        <v>13</v>
      </c>
      <c r="E12989">
        <v>49</v>
      </c>
      <c r="F12989">
        <v>103137</v>
      </c>
      <c r="G12989">
        <v>568</v>
      </c>
    </row>
    <row r="12990" spans="1:7">
      <c r="A12990" s="2">
        <v>44128</v>
      </c>
      <c r="B12990" s="2">
        <f t="shared" si="404"/>
        <v>44135</v>
      </c>
      <c r="C12990" s="3">
        <f t="shared" si="405"/>
        <v>1</v>
      </c>
      <c r="D12990" t="s">
        <v>36</v>
      </c>
      <c r="E12990">
        <v>50</v>
      </c>
      <c r="F12990">
        <v>2043</v>
      </c>
      <c r="G12990">
        <v>58</v>
      </c>
    </row>
    <row r="12991" spans="1:7">
      <c r="A12991" s="2">
        <v>44128</v>
      </c>
      <c r="B12991" s="2">
        <f t="shared" si="404"/>
        <v>44135</v>
      </c>
      <c r="C12991" s="3">
        <f t="shared" si="405"/>
        <v>1</v>
      </c>
      <c r="D12991" t="s">
        <v>56</v>
      </c>
      <c r="E12991">
        <v>78</v>
      </c>
      <c r="F12991">
        <v>1346</v>
      </c>
      <c r="G12991">
        <v>21</v>
      </c>
    </row>
    <row r="12992" spans="1:7">
      <c r="A12992" s="2">
        <v>44128</v>
      </c>
      <c r="B12992" s="2">
        <f t="shared" si="404"/>
        <v>44135</v>
      </c>
      <c r="C12992" s="3">
        <f t="shared" si="405"/>
        <v>1</v>
      </c>
      <c r="D12992" t="s">
        <v>37</v>
      </c>
      <c r="E12992">
        <v>51</v>
      </c>
      <c r="F12992">
        <v>172372</v>
      </c>
      <c r="G12992">
        <v>3578</v>
      </c>
    </row>
    <row r="12993" spans="1:7">
      <c r="A12993" s="2">
        <v>44128</v>
      </c>
      <c r="B12993" s="2">
        <f t="shared" si="404"/>
        <v>44135</v>
      </c>
      <c r="C12993" s="3">
        <f t="shared" si="405"/>
        <v>1</v>
      </c>
      <c r="D12993" t="s">
        <v>5</v>
      </c>
      <c r="E12993">
        <v>53</v>
      </c>
      <c r="F12993">
        <v>106772</v>
      </c>
      <c r="G12993">
        <v>2396</v>
      </c>
    </row>
    <row r="12994" spans="1:7">
      <c r="A12994" s="2">
        <v>44128</v>
      </c>
      <c r="B12994" s="2">
        <f t="shared" si="404"/>
        <v>44135</v>
      </c>
      <c r="C12994" s="3">
        <f t="shared" si="405"/>
        <v>1</v>
      </c>
      <c r="D12994" t="s">
        <v>58</v>
      </c>
      <c r="E12994">
        <v>54</v>
      </c>
      <c r="F12994">
        <v>21712</v>
      </c>
      <c r="G12994">
        <v>422</v>
      </c>
    </row>
    <row r="12995" spans="1:7">
      <c r="A12995" s="2">
        <v>44128</v>
      </c>
      <c r="B12995" s="2">
        <f t="shared" si="404"/>
        <v>44135</v>
      </c>
      <c r="C12995" s="3">
        <f t="shared" si="405"/>
        <v>1</v>
      </c>
      <c r="D12995" t="s">
        <v>10</v>
      </c>
      <c r="E12995">
        <v>55</v>
      </c>
      <c r="F12995">
        <v>205139</v>
      </c>
      <c r="G12995">
        <v>1804</v>
      </c>
    </row>
    <row r="12996" spans="1:7">
      <c r="A12996" s="2">
        <v>44128</v>
      </c>
      <c r="B12996" s="2">
        <f t="shared" ref="B12996:B13059" si="406">EOMONTH(A12996,0)</f>
        <v>44135</v>
      </c>
      <c r="C12996" s="3">
        <f t="shared" ref="C12996:C13059" si="407">IF(A12996=B12996,0,1)</f>
        <v>1</v>
      </c>
      <c r="D12996" t="s">
        <v>49</v>
      </c>
      <c r="E12996">
        <v>56</v>
      </c>
      <c r="F12996">
        <v>10805</v>
      </c>
      <c r="G12996">
        <v>68</v>
      </c>
    </row>
    <row r="12997" spans="1:7">
      <c r="A12997" s="2">
        <v>44129</v>
      </c>
      <c r="B12997" s="2">
        <f t="shared" si="406"/>
        <v>44135</v>
      </c>
      <c r="C12997" s="3">
        <f t="shared" si="407"/>
        <v>1</v>
      </c>
      <c r="D12997" t="s">
        <v>52</v>
      </c>
      <c r="E12997">
        <v>1</v>
      </c>
      <c r="F12997">
        <v>184355</v>
      </c>
      <c r="G12997">
        <v>2866</v>
      </c>
    </row>
    <row r="12998" spans="1:7">
      <c r="A12998" s="2">
        <v>44129</v>
      </c>
      <c r="B12998" s="2">
        <f t="shared" si="406"/>
        <v>44135</v>
      </c>
      <c r="C12998" s="3">
        <f t="shared" si="407"/>
        <v>1</v>
      </c>
      <c r="D12998" t="s">
        <v>50</v>
      </c>
      <c r="E12998">
        <v>2</v>
      </c>
      <c r="F12998">
        <v>13968</v>
      </c>
      <c r="G12998">
        <v>64</v>
      </c>
    </row>
    <row r="12999" spans="1:7">
      <c r="A12999" s="2">
        <v>44129</v>
      </c>
      <c r="B12999" s="2">
        <f t="shared" si="406"/>
        <v>44135</v>
      </c>
      <c r="C12999" s="3">
        <f t="shared" si="407"/>
        <v>1</v>
      </c>
      <c r="D12999" t="s">
        <v>8</v>
      </c>
      <c r="E12999">
        <v>4</v>
      </c>
      <c r="F12999">
        <v>238200</v>
      </c>
      <c r="G12999">
        <v>5874</v>
      </c>
    </row>
    <row r="13000" spans="1:7">
      <c r="A13000" s="2">
        <v>44129</v>
      </c>
      <c r="B13000" s="2">
        <f t="shared" si="406"/>
        <v>44135</v>
      </c>
      <c r="C13000" s="3">
        <f t="shared" si="407"/>
        <v>1</v>
      </c>
      <c r="D13000" t="s">
        <v>44</v>
      </c>
      <c r="E13000">
        <v>5</v>
      </c>
      <c r="F13000">
        <v>106115</v>
      </c>
      <c r="G13000">
        <v>1812</v>
      </c>
    </row>
    <row r="13001" spans="1:7">
      <c r="A13001" s="2">
        <v>44129</v>
      </c>
      <c r="B13001" s="2">
        <f t="shared" si="406"/>
        <v>44135</v>
      </c>
      <c r="C13001" s="3">
        <f t="shared" si="407"/>
        <v>1</v>
      </c>
      <c r="D13001" t="s">
        <v>7</v>
      </c>
      <c r="E13001">
        <v>6</v>
      </c>
      <c r="F13001">
        <v>909344</v>
      </c>
      <c r="G13001">
        <v>17358</v>
      </c>
    </row>
    <row r="13002" spans="1:7">
      <c r="A13002" s="2">
        <v>44129</v>
      </c>
      <c r="B13002" s="2">
        <f t="shared" si="406"/>
        <v>44135</v>
      </c>
      <c r="C13002" s="3">
        <f t="shared" si="407"/>
        <v>1</v>
      </c>
      <c r="D13002" t="s">
        <v>22</v>
      </c>
      <c r="E13002">
        <v>8</v>
      </c>
      <c r="F13002">
        <v>95742</v>
      </c>
      <c r="G13002">
        <v>2244</v>
      </c>
    </row>
    <row r="13003" spans="1:7">
      <c r="A13003" s="2">
        <v>44129</v>
      </c>
      <c r="B13003" s="2">
        <f t="shared" si="406"/>
        <v>44135</v>
      </c>
      <c r="C13003" s="3">
        <f t="shared" si="407"/>
        <v>1</v>
      </c>
      <c r="D13003" t="s">
        <v>38</v>
      </c>
      <c r="E13003">
        <v>9</v>
      </c>
      <c r="F13003">
        <v>66052</v>
      </c>
      <c r="G13003">
        <v>4577</v>
      </c>
    </row>
    <row r="13004" spans="1:7">
      <c r="A13004" s="2">
        <v>44129</v>
      </c>
      <c r="B13004" s="2">
        <f t="shared" si="406"/>
        <v>44135</v>
      </c>
      <c r="C13004" s="3">
        <f t="shared" si="407"/>
        <v>1</v>
      </c>
      <c r="D13004" t="s">
        <v>45</v>
      </c>
      <c r="E13004">
        <v>10</v>
      </c>
      <c r="F13004">
        <v>23961</v>
      </c>
      <c r="G13004">
        <v>681</v>
      </c>
    </row>
    <row r="13005" spans="1:7">
      <c r="A13005" s="2">
        <v>44129</v>
      </c>
      <c r="B13005" s="2">
        <f t="shared" si="406"/>
        <v>44135</v>
      </c>
      <c r="C13005" s="3">
        <f t="shared" si="407"/>
        <v>1</v>
      </c>
      <c r="D13005" t="s">
        <v>33</v>
      </c>
      <c r="E13005">
        <v>11</v>
      </c>
      <c r="F13005">
        <v>16767</v>
      </c>
      <c r="G13005">
        <v>642</v>
      </c>
    </row>
    <row r="13006" spans="1:7">
      <c r="A13006" s="2">
        <v>44129</v>
      </c>
      <c r="B13006" s="2">
        <f t="shared" si="406"/>
        <v>44135</v>
      </c>
      <c r="C13006" s="3">
        <f t="shared" si="407"/>
        <v>1</v>
      </c>
      <c r="D13006" t="s">
        <v>15</v>
      </c>
      <c r="E13006">
        <v>12</v>
      </c>
      <c r="F13006">
        <v>778628</v>
      </c>
      <c r="G13006">
        <v>16428</v>
      </c>
    </row>
    <row r="13007" spans="1:7">
      <c r="A13007" s="2">
        <v>44129</v>
      </c>
      <c r="B13007" s="2">
        <f t="shared" si="406"/>
        <v>44135</v>
      </c>
      <c r="C13007" s="3">
        <f t="shared" si="407"/>
        <v>1</v>
      </c>
      <c r="D13007" t="s">
        <v>18</v>
      </c>
      <c r="E13007">
        <v>13</v>
      </c>
      <c r="F13007">
        <v>360344</v>
      </c>
      <c r="G13007">
        <v>7626</v>
      </c>
    </row>
    <row r="13008" spans="1:7">
      <c r="A13008" s="2">
        <v>44129</v>
      </c>
      <c r="B13008" s="2">
        <f t="shared" si="406"/>
        <v>44135</v>
      </c>
      <c r="C13008" s="3">
        <f t="shared" si="407"/>
        <v>1</v>
      </c>
      <c r="D13008" t="s">
        <v>57</v>
      </c>
      <c r="E13008">
        <v>66</v>
      </c>
      <c r="F13008">
        <v>5185</v>
      </c>
      <c r="G13008">
        <v>72</v>
      </c>
    </row>
    <row r="13009" spans="1:7">
      <c r="A13009" s="2">
        <v>44129</v>
      </c>
      <c r="B13009" s="2">
        <f t="shared" si="406"/>
        <v>44135</v>
      </c>
      <c r="C13009" s="3">
        <f t="shared" si="407"/>
        <v>1</v>
      </c>
      <c r="D13009" t="s">
        <v>26</v>
      </c>
      <c r="E13009">
        <v>15</v>
      </c>
      <c r="F13009">
        <v>14823</v>
      </c>
      <c r="G13009">
        <v>211</v>
      </c>
    </row>
    <row r="13010" spans="1:7">
      <c r="A13010" s="2">
        <v>44129</v>
      </c>
      <c r="B13010" s="2">
        <f t="shared" si="406"/>
        <v>44135</v>
      </c>
      <c r="C13010" s="3">
        <f t="shared" si="407"/>
        <v>1</v>
      </c>
      <c r="D13010" t="s">
        <v>53</v>
      </c>
      <c r="E13010">
        <v>16</v>
      </c>
      <c r="F13010">
        <v>59344</v>
      </c>
      <c r="G13010">
        <v>574</v>
      </c>
    </row>
    <row r="13011" spans="1:7">
      <c r="A13011" s="2">
        <v>44129</v>
      </c>
      <c r="B13011" s="2">
        <f t="shared" si="406"/>
        <v>44135</v>
      </c>
      <c r="C13011" s="3">
        <f t="shared" si="407"/>
        <v>1</v>
      </c>
      <c r="D13011" t="s">
        <v>6</v>
      </c>
      <c r="E13011">
        <v>17</v>
      </c>
      <c r="F13011">
        <v>380065</v>
      </c>
      <c r="G13011">
        <v>9788</v>
      </c>
    </row>
    <row r="13012" spans="1:7">
      <c r="A13012" s="2">
        <v>44129</v>
      </c>
      <c r="B13012" s="2">
        <f t="shared" si="406"/>
        <v>44135</v>
      </c>
      <c r="C13012" s="3">
        <f t="shared" si="407"/>
        <v>1</v>
      </c>
      <c r="D13012" t="s">
        <v>27</v>
      </c>
      <c r="E13012">
        <v>18</v>
      </c>
      <c r="F13012">
        <v>165038</v>
      </c>
      <c r="G13012">
        <v>4130</v>
      </c>
    </row>
    <row r="13013" spans="1:7">
      <c r="A13013" s="2">
        <v>44129</v>
      </c>
      <c r="B13013" s="2">
        <f t="shared" si="406"/>
        <v>44135</v>
      </c>
      <c r="C13013" s="3">
        <f t="shared" si="407"/>
        <v>1</v>
      </c>
      <c r="D13013" t="s">
        <v>39</v>
      </c>
      <c r="E13013">
        <v>19</v>
      </c>
      <c r="F13013">
        <v>116238</v>
      </c>
      <c r="G13013">
        <v>1635</v>
      </c>
    </row>
    <row r="13014" spans="1:7">
      <c r="A13014" s="2">
        <v>44129</v>
      </c>
      <c r="B13014" s="2">
        <f t="shared" si="406"/>
        <v>44135</v>
      </c>
      <c r="C13014" s="3">
        <f t="shared" si="407"/>
        <v>1</v>
      </c>
      <c r="D13014" t="s">
        <v>34</v>
      </c>
      <c r="E13014">
        <v>20</v>
      </c>
      <c r="F13014">
        <v>78241</v>
      </c>
      <c r="G13014">
        <v>975</v>
      </c>
    </row>
    <row r="13015" spans="1:7">
      <c r="A13015" s="2">
        <v>44129</v>
      </c>
      <c r="B13015" s="2">
        <f t="shared" si="406"/>
        <v>44135</v>
      </c>
      <c r="C13015" s="3">
        <f t="shared" si="407"/>
        <v>1</v>
      </c>
      <c r="D13015" t="s">
        <v>28</v>
      </c>
      <c r="E13015">
        <v>21</v>
      </c>
      <c r="F13015">
        <v>98730</v>
      </c>
      <c r="G13015">
        <v>1472</v>
      </c>
    </row>
    <row r="13016" spans="1:7">
      <c r="A13016" s="2">
        <v>44129</v>
      </c>
      <c r="B13016" s="2">
        <f t="shared" si="406"/>
        <v>44135</v>
      </c>
      <c r="C13016" s="3">
        <f t="shared" si="407"/>
        <v>1</v>
      </c>
      <c r="D13016" t="s">
        <v>40</v>
      </c>
      <c r="E13016">
        <v>22</v>
      </c>
      <c r="F13016">
        <v>183575</v>
      </c>
      <c r="G13016">
        <v>5837</v>
      </c>
    </row>
    <row r="13017" spans="1:7">
      <c r="A13017" s="2">
        <v>44129</v>
      </c>
      <c r="B13017" s="2">
        <f t="shared" si="406"/>
        <v>44135</v>
      </c>
      <c r="C13017" s="3">
        <f t="shared" si="407"/>
        <v>1</v>
      </c>
      <c r="D13017" t="s">
        <v>51</v>
      </c>
      <c r="E13017">
        <v>23</v>
      </c>
      <c r="F13017">
        <v>6201</v>
      </c>
      <c r="G13017">
        <v>146</v>
      </c>
    </row>
    <row r="13018" spans="1:7">
      <c r="A13018" s="2">
        <v>44129</v>
      </c>
      <c r="B13018" s="2">
        <f t="shared" si="406"/>
        <v>44135</v>
      </c>
      <c r="C13018" s="3">
        <f t="shared" si="407"/>
        <v>1</v>
      </c>
      <c r="D13018" t="s">
        <v>23</v>
      </c>
      <c r="E13018">
        <v>24</v>
      </c>
      <c r="F13018">
        <v>140770</v>
      </c>
      <c r="G13018">
        <v>4096</v>
      </c>
    </row>
    <row r="13019" spans="1:7">
      <c r="A13019" s="2">
        <v>44129</v>
      </c>
      <c r="B13019" s="2">
        <f t="shared" si="406"/>
        <v>44135</v>
      </c>
      <c r="C13019" s="3">
        <f t="shared" si="407"/>
        <v>1</v>
      </c>
      <c r="D13019" t="s">
        <v>9</v>
      </c>
      <c r="E13019">
        <v>25</v>
      </c>
      <c r="F13019">
        <v>150565</v>
      </c>
      <c r="G13019">
        <v>9864</v>
      </c>
    </row>
    <row r="13020" spans="1:7">
      <c r="A13020" s="2">
        <v>44129</v>
      </c>
      <c r="B13020" s="2">
        <f t="shared" si="406"/>
        <v>44135</v>
      </c>
      <c r="C13020" s="3">
        <f t="shared" si="407"/>
        <v>1</v>
      </c>
      <c r="D13020" t="s">
        <v>42</v>
      </c>
      <c r="E13020">
        <v>26</v>
      </c>
      <c r="F13020">
        <v>175515</v>
      </c>
      <c r="G13020">
        <v>7522</v>
      </c>
    </row>
    <row r="13021" spans="1:7">
      <c r="A13021" s="2">
        <v>44129</v>
      </c>
      <c r="B13021" s="2">
        <f t="shared" si="406"/>
        <v>44135</v>
      </c>
      <c r="C13021" s="3">
        <f t="shared" si="407"/>
        <v>1</v>
      </c>
      <c r="D13021" t="s">
        <v>29</v>
      </c>
      <c r="E13021">
        <v>27</v>
      </c>
      <c r="F13021">
        <v>133855</v>
      </c>
      <c r="G13021">
        <v>2402</v>
      </c>
    </row>
    <row r="13022" spans="1:7">
      <c r="A13022" s="2">
        <v>44129</v>
      </c>
      <c r="B13022" s="2">
        <f t="shared" si="406"/>
        <v>44135</v>
      </c>
      <c r="C13022" s="3">
        <f t="shared" si="407"/>
        <v>1</v>
      </c>
      <c r="D13022" t="s">
        <v>46</v>
      </c>
      <c r="E13022">
        <v>28</v>
      </c>
      <c r="F13022">
        <v>115088</v>
      </c>
      <c r="G13022">
        <v>3255</v>
      </c>
    </row>
    <row r="13023" spans="1:7">
      <c r="A13023" s="2">
        <v>44129</v>
      </c>
      <c r="B13023" s="2">
        <f t="shared" si="406"/>
        <v>44135</v>
      </c>
      <c r="C13023" s="3">
        <f t="shared" si="407"/>
        <v>1</v>
      </c>
      <c r="D13023" t="s">
        <v>35</v>
      </c>
      <c r="E13023">
        <v>29</v>
      </c>
      <c r="F13023">
        <v>175243</v>
      </c>
      <c r="G13023">
        <v>2857</v>
      </c>
    </row>
    <row r="13024" spans="1:7">
      <c r="A13024" s="2">
        <v>44129</v>
      </c>
      <c r="B13024" s="2">
        <f t="shared" si="406"/>
        <v>44135</v>
      </c>
      <c r="C13024" s="3">
        <f t="shared" si="407"/>
        <v>1</v>
      </c>
      <c r="D13024" t="s">
        <v>54</v>
      </c>
      <c r="E13024">
        <v>30</v>
      </c>
      <c r="F13024">
        <v>27880</v>
      </c>
      <c r="G13024">
        <v>298</v>
      </c>
    </row>
    <row r="13025" spans="1:7">
      <c r="A13025" s="2">
        <v>44129</v>
      </c>
      <c r="B13025" s="2">
        <f t="shared" si="406"/>
        <v>44135</v>
      </c>
      <c r="C13025" s="3">
        <f t="shared" si="407"/>
        <v>1</v>
      </c>
      <c r="D13025" t="s">
        <v>12</v>
      </c>
      <c r="E13025">
        <v>31</v>
      </c>
      <c r="F13025">
        <v>63849</v>
      </c>
      <c r="G13025">
        <v>608</v>
      </c>
    </row>
    <row r="13026" spans="1:7">
      <c r="A13026" s="2">
        <v>44129</v>
      </c>
      <c r="B13026" s="2">
        <f t="shared" si="406"/>
        <v>44135</v>
      </c>
      <c r="C13026" s="3">
        <f t="shared" si="407"/>
        <v>1</v>
      </c>
      <c r="D13026" t="s">
        <v>24</v>
      </c>
      <c r="E13026">
        <v>32</v>
      </c>
      <c r="F13026">
        <v>95798</v>
      </c>
      <c r="G13026">
        <v>1748</v>
      </c>
    </row>
    <row r="13027" spans="1:7">
      <c r="A13027" s="2">
        <v>44129</v>
      </c>
      <c r="B13027" s="2">
        <f t="shared" si="406"/>
        <v>44135</v>
      </c>
      <c r="C13027" s="3">
        <f t="shared" si="407"/>
        <v>1</v>
      </c>
      <c r="D13027" t="s">
        <v>19</v>
      </c>
      <c r="E13027">
        <v>33</v>
      </c>
      <c r="F13027">
        <v>10328</v>
      </c>
      <c r="G13027">
        <v>473</v>
      </c>
    </row>
    <row r="13028" spans="1:7">
      <c r="A13028" s="2">
        <v>44129</v>
      </c>
      <c r="B13028" s="2">
        <f t="shared" si="406"/>
        <v>44135</v>
      </c>
      <c r="C13028" s="3">
        <f t="shared" si="407"/>
        <v>1</v>
      </c>
      <c r="D13028" t="s">
        <v>21</v>
      </c>
      <c r="E13028">
        <v>34</v>
      </c>
      <c r="F13028">
        <v>230257</v>
      </c>
      <c r="G13028">
        <v>16285</v>
      </c>
    </row>
    <row r="13029" spans="1:7">
      <c r="A13029" s="2">
        <v>44129</v>
      </c>
      <c r="B13029" s="2">
        <f t="shared" si="406"/>
        <v>44135</v>
      </c>
      <c r="C13029" s="3">
        <f t="shared" si="407"/>
        <v>1</v>
      </c>
      <c r="D13029" t="s">
        <v>47</v>
      </c>
      <c r="E13029">
        <v>35</v>
      </c>
      <c r="F13029">
        <v>41863</v>
      </c>
      <c r="G13029">
        <v>967</v>
      </c>
    </row>
    <row r="13030" spans="1:7">
      <c r="A13030" s="2">
        <v>44129</v>
      </c>
      <c r="B13030" s="2">
        <f t="shared" si="406"/>
        <v>44135</v>
      </c>
      <c r="C13030" s="3">
        <f t="shared" si="407"/>
        <v>1</v>
      </c>
      <c r="D13030" t="s">
        <v>16</v>
      </c>
      <c r="E13030">
        <v>36</v>
      </c>
      <c r="F13030">
        <v>500201</v>
      </c>
      <c r="G13030">
        <v>33059</v>
      </c>
    </row>
    <row r="13031" spans="1:7">
      <c r="A13031" s="2">
        <v>44129</v>
      </c>
      <c r="B13031" s="2">
        <f t="shared" si="406"/>
        <v>44135</v>
      </c>
      <c r="C13031" s="3">
        <f t="shared" si="407"/>
        <v>1</v>
      </c>
      <c r="D13031" t="s">
        <v>20</v>
      </c>
      <c r="E13031">
        <v>37</v>
      </c>
      <c r="F13031">
        <v>260128</v>
      </c>
      <c r="G13031">
        <v>4183</v>
      </c>
    </row>
    <row r="13032" spans="1:7">
      <c r="A13032" s="2">
        <v>44129</v>
      </c>
      <c r="B13032" s="2">
        <f t="shared" si="406"/>
        <v>44135</v>
      </c>
      <c r="C13032" s="3">
        <f t="shared" si="407"/>
        <v>1</v>
      </c>
      <c r="D13032" t="s">
        <v>48</v>
      </c>
      <c r="E13032">
        <v>38</v>
      </c>
      <c r="F13032">
        <v>37724</v>
      </c>
      <c r="G13032">
        <v>461</v>
      </c>
    </row>
    <row r="13033" spans="1:7">
      <c r="A13033" s="2">
        <v>44129</v>
      </c>
      <c r="B13033" s="2">
        <f t="shared" si="406"/>
        <v>44135</v>
      </c>
      <c r="C13033" s="3">
        <f t="shared" si="407"/>
        <v>1</v>
      </c>
      <c r="D13033" t="s">
        <v>59</v>
      </c>
      <c r="E13033">
        <v>69</v>
      </c>
      <c r="F13033">
        <v>88</v>
      </c>
      <c r="G13033">
        <v>2</v>
      </c>
    </row>
    <row r="13034" spans="1:7">
      <c r="A13034" s="2">
        <v>44129</v>
      </c>
      <c r="B13034" s="2">
        <f t="shared" si="406"/>
        <v>44135</v>
      </c>
      <c r="C13034" s="3">
        <f t="shared" si="407"/>
        <v>1</v>
      </c>
      <c r="D13034" t="s">
        <v>41</v>
      </c>
      <c r="E13034">
        <v>39</v>
      </c>
      <c r="F13034">
        <v>198115</v>
      </c>
      <c r="G13034">
        <v>5206</v>
      </c>
    </row>
    <row r="13035" spans="1:7">
      <c r="A13035" s="2">
        <v>44129</v>
      </c>
      <c r="B13035" s="2">
        <f t="shared" si="406"/>
        <v>44135</v>
      </c>
      <c r="C13035" s="3">
        <f t="shared" si="407"/>
        <v>1</v>
      </c>
      <c r="D13035" t="s">
        <v>30</v>
      </c>
      <c r="E13035">
        <v>40</v>
      </c>
      <c r="F13035">
        <v>116736</v>
      </c>
      <c r="G13035">
        <v>1249</v>
      </c>
    </row>
    <row r="13036" spans="1:7">
      <c r="A13036" s="2">
        <v>44129</v>
      </c>
      <c r="B13036" s="2">
        <f t="shared" si="406"/>
        <v>44135</v>
      </c>
      <c r="C13036" s="3">
        <f t="shared" si="407"/>
        <v>1</v>
      </c>
      <c r="D13036" t="s">
        <v>14</v>
      </c>
      <c r="E13036">
        <v>41</v>
      </c>
      <c r="F13036">
        <v>42101</v>
      </c>
      <c r="G13036">
        <v>654</v>
      </c>
    </row>
    <row r="13037" spans="1:7">
      <c r="A13037" s="2">
        <v>44129</v>
      </c>
      <c r="B13037" s="2">
        <f t="shared" si="406"/>
        <v>44135</v>
      </c>
      <c r="C13037" s="3">
        <f t="shared" si="407"/>
        <v>1</v>
      </c>
      <c r="D13037" t="s">
        <v>31</v>
      </c>
      <c r="E13037">
        <v>42</v>
      </c>
      <c r="F13037">
        <v>198756</v>
      </c>
      <c r="G13037">
        <v>8730</v>
      </c>
    </row>
    <row r="13038" spans="1:7">
      <c r="A13038" s="2">
        <v>44129</v>
      </c>
      <c r="B13038" s="2">
        <f t="shared" si="406"/>
        <v>44135</v>
      </c>
      <c r="C13038" s="3">
        <f t="shared" si="407"/>
        <v>1</v>
      </c>
      <c r="D13038" t="s">
        <v>55</v>
      </c>
      <c r="E13038">
        <v>72</v>
      </c>
      <c r="F13038">
        <v>62503</v>
      </c>
      <c r="G13038">
        <v>801</v>
      </c>
    </row>
    <row r="13039" spans="1:7">
      <c r="A13039" s="2">
        <v>44129</v>
      </c>
      <c r="B13039" s="2">
        <f t="shared" si="406"/>
        <v>44135</v>
      </c>
      <c r="C13039" s="3">
        <f t="shared" si="407"/>
        <v>1</v>
      </c>
      <c r="D13039" t="s">
        <v>17</v>
      </c>
      <c r="E13039">
        <v>44</v>
      </c>
      <c r="F13039">
        <v>30118</v>
      </c>
      <c r="G13039">
        <v>1177</v>
      </c>
    </row>
    <row r="13040" spans="1:7">
      <c r="A13040" s="2">
        <v>44129</v>
      </c>
      <c r="B13040" s="2">
        <f t="shared" si="406"/>
        <v>44135</v>
      </c>
      <c r="C13040" s="3">
        <f t="shared" si="407"/>
        <v>1</v>
      </c>
      <c r="D13040" t="s">
        <v>32</v>
      </c>
      <c r="E13040">
        <v>45</v>
      </c>
      <c r="F13040">
        <v>170678</v>
      </c>
      <c r="G13040">
        <v>3802</v>
      </c>
    </row>
    <row r="13041" spans="1:7">
      <c r="A13041" s="2">
        <v>44129</v>
      </c>
      <c r="B13041" s="2">
        <f t="shared" si="406"/>
        <v>44135</v>
      </c>
      <c r="C13041" s="3">
        <f t="shared" si="407"/>
        <v>1</v>
      </c>
      <c r="D13041" t="s">
        <v>43</v>
      </c>
      <c r="E13041">
        <v>46</v>
      </c>
      <c r="F13041">
        <v>39203</v>
      </c>
      <c r="G13041">
        <v>375</v>
      </c>
    </row>
    <row r="13042" spans="1:7">
      <c r="A13042" s="2">
        <v>44129</v>
      </c>
      <c r="B13042" s="2">
        <f t="shared" si="406"/>
        <v>44135</v>
      </c>
      <c r="C13042" s="3">
        <f t="shared" si="407"/>
        <v>1</v>
      </c>
      <c r="D13042" t="s">
        <v>25</v>
      </c>
      <c r="E13042">
        <v>47</v>
      </c>
      <c r="F13042">
        <v>243508</v>
      </c>
      <c r="G13042">
        <v>3105</v>
      </c>
    </row>
    <row r="13043" spans="1:7">
      <c r="A13043" s="2">
        <v>44129</v>
      </c>
      <c r="B13043" s="2">
        <f t="shared" si="406"/>
        <v>44135</v>
      </c>
      <c r="C13043" s="3">
        <f t="shared" si="407"/>
        <v>1</v>
      </c>
      <c r="D13043" t="s">
        <v>11</v>
      </c>
      <c r="E13043">
        <v>48</v>
      </c>
      <c r="F13043">
        <v>910592</v>
      </c>
      <c r="G13043">
        <v>18042</v>
      </c>
    </row>
    <row r="13044" spans="1:7">
      <c r="A13044" s="2">
        <v>44129</v>
      </c>
      <c r="B13044" s="2">
        <f t="shared" si="406"/>
        <v>44135</v>
      </c>
      <c r="C13044" s="3">
        <f t="shared" si="407"/>
        <v>1</v>
      </c>
      <c r="D13044" t="s">
        <v>13</v>
      </c>
      <c r="E13044">
        <v>49</v>
      </c>
      <c r="F13044">
        <v>105053</v>
      </c>
      <c r="G13044">
        <v>572</v>
      </c>
    </row>
    <row r="13045" spans="1:7">
      <c r="A13045" s="2">
        <v>44129</v>
      </c>
      <c r="B13045" s="2">
        <f t="shared" si="406"/>
        <v>44135</v>
      </c>
      <c r="C13045" s="3">
        <f t="shared" si="407"/>
        <v>1</v>
      </c>
      <c r="D13045" t="s">
        <v>36</v>
      </c>
      <c r="E13045">
        <v>50</v>
      </c>
      <c r="F13045">
        <v>2073</v>
      </c>
      <c r="G13045">
        <v>58</v>
      </c>
    </row>
    <row r="13046" spans="1:7">
      <c r="A13046" s="2">
        <v>44129</v>
      </c>
      <c r="B13046" s="2">
        <f t="shared" si="406"/>
        <v>44135</v>
      </c>
      <c r="C13046" s="3">
        <f t="shared" si="407"/>
        <v>1</v>
      </c>
      <c r="D13046" t="s">
        <v>56</v>
      </c>
      <c r="E13046">
        <v>78</v>
      </c>
      <c r="F13046">
        <v>1346</v>
      </c>
      <c r="G13046">
        <v>21</v>
      </c>
    </row>
    <row r="13047" spans="1:7">
      <c r="A13047" s="2">
        <v>44129</v>
      </c>
      <c r="B13047" s="2">
        <f t="shared" si="406"/>
        <v>44135</v>
      </c>
      <c r="C13047" s="3">
        <f t="shared" si="407"/>
        <v>1</v>
      </c>
      <c r="D13047" t="s">
        <v>37</v>
      </c>
      <c r="E13047">
        <v>51</v>
      </c>
      <c r="F13047">
        <v>173371</v>
      </c>
      <c r="G13047">
        <v>3579</v>
      </c>
    </row>
    <row r="13048" spans="1:7">
      <c r="A13048" s="2">
        <v>44129</v>
      </c>
      <c r="B13048" s="2">
        <f t="shared" si="406"/>
        <v>44135</v>
      </c>
      <c r="C13048" s="3">
        <f t="shared" si="407"/>
        <v>1</v>
      </c>
      <c r="D13048" t="s">
        <v>5</v>
      </c>
      <c r="E13048">
        <v>53</v>
      </c>
      <c r="F13048">
        <v>107270</v>
      </c>
      <c r="G13048">
        <v>2396</v>
      </c>
    </row>
    <row r="13049" spans="1:7">
      <c r="A13049" s="2">
        <v>44129</v>
      </c>
      <c r="B13049" s="2">
        <f t="shared" si="406"/>
        <v>44135</v>
      </c>
      <c r="C13049" s="3">
        <f t="shared" si="407"/>
        <v>1</v>
      </c>
      <c r="D13049" t="s">
        <v>58</v>
      </c>
      <c r="E13049">
        <v>54</v>
      </c>
      <c r="F13049">
        <v>21906</v>
      </c>
      <c r="G13049">
        <v>423</v>
      </c>
    </row>
    <row r="13050" spans="1:7">
      <c r="A13050" s="2">
        <v>44129</v>
      </c>
      <c r="B13050" s="2">
        <f t="shared" si="406"/>
        <v>44135</v>
      </c>
      <c r="C13050" s="3">
        <f t="shared" si="407"/>
        <v>1</v>
      </c>
      <c r="D13050" t="s">
        <v>10</v>
      </c>
      <c r="E13050">
        <v>55</v>
      </c>
      <c r="F13050">
        <v>208917</v>
      </c>
      <c r="G13050">
        <v>1814</v>
      </c>
    </row>
    <row r="13051" spans="1:7">
      <c r="A13051" s="2">
        <v>44129</v>
      </c>
      <c r="B13051" s="2">
        <f t="shared" si="406"/>
        <v>44135</v>
      </c>
      <c r="C13051" s="3">
        <f t="shared" si="407"/>
        <v>1</v>
      </c>
      <c r="D13051" t="s">
        <v>49</v>
      </c>
      <c r="E13051">
        <v>56</v>
      </c>
      <c r="F13051">
        <v>11041</v>
      </c>
      <c r="G13051">
        <v>68</v>
      </c>
    </row>
    <row r="13052" spans="1:7">
      <c r="A13052" s="2">
        <v>44130</v>
      </c>
      <c r="B13052" s="2">
        <f t="shared" si="406"/>
        <v>44135</v>
      </c>
      <c r="C13052" s="3">
        <f t="shared" si="407"/>
        <v>1</v>
      </c>
      <c r="D13052" t="s">
        <v>52</v>
      </c>
      <c r="E13052">
        <v>1</v>
      </c>
      <c r="F13052">
        <v>185322</v>
      </c>
      <c r="G13052">
        <v>2866</v>
      </c>
    </row>
    <row r="13053" spans="1:7">
      <c r="A13053" s="2">
        <v>44130</v>
      </c>
      <c r="B13053" s="2">
        <f t="shared" si="406"/>
        <v>44135</v>
      </c>
      <c r="C13053" s="3">
        <f t="shared" si="407"/>
        <v>1</v>
      </c>
      <c r="D13053" t="s">
        <v>50</v>
      </c>
      <c r="E13053">
        <v>2</v>
      </c>
      <c r="F13053">
        <v>14316</v>
      </c>
      <c r="G13053">
        <v>64</v>
      </c>
    </row>
    <row r="13054" spans="1:7">
      <c r="A13054" s="2">
        <v>44130</v>
      </c>
      <c r="B13054" s="2">
        <f t="shared" si="406"/>
        <v>44135</v>
      </c>
      <c r="C13054" s="3">
        <f t="shared" si="407"/>
        <v>1</v>
      </c>
      <c r="D13054" t="s">
        <v>8</v>
      </c>
      <c r="E13054">
        <v>4</v>
      </c>
      <c r="F13054">
        <v>239193</v>
      </c>
      <c r="G13054">
        <v>5875</v>
      </c>
    </row>
    <row r="13055" spans="1:7">
      <c r="A13055" s="2">
        <v>44130</v>
      </c>
      <c r="B13055" s="2">
        <f t="shared" si="406"/>
        <v>44135</v>
      </c>
      <c r="C13055" s="3">
        <f t="shared" si="407"/>
        <v>1</v>
      </c>
      <c r="D13055" t="s">
        <v>44</v>
      </c>
      <c r="E13055">
        <v>5</v>
      </c>
      <c r="F13055">
        <v>106727</v>
      </c>
      <c r="G13055">
        <v>1833</v>
      </c>
    </row>
    <row r="13056" spans="1:7">
      <c r="A13056" s="2">
        <v>44130</v>
      </c>
      <c r="B13056" s="2">
        <f t="shared" si="406"/>
        <v>44135</v>
      </c>
      <c r="C13056" s="3">
        <f t="shared" si="407"/>
        <v>1</v>
      </c>
      <c r="D13056" t="s">
        <v>7</v>
      </c>
      <c r="E13056">
        <v>6</v>
      </c>
      <c r="F13056">
        <v>913699</v>
      </c>
      <c r="G13056">
        <v>17398</v>
      </c>
    </row>
    <row r="13057" spans="1:7">
      <c r="A13057" s="2">
        <v>44130</v>
      </c>
      <c r="B13057" s="2">
        <f t="shared" si="406"/>
        <v>44135</v>
      </c>
      <c r="C13057" s="3">
        <f t="shared" si="407"/>
        <v>1</v>
      </c>
      <c r="D13057" t="s">
        <v>22</v>
      </c>
      <c r="E13057">
        <v>8</v>
      </c>
      <c r="F13057">
        <v>97686</v>
      </c>
      <c r="G13057">
        <v>2255</v>
      </c>
    </row>
    <row r="13058" spans="1:7">
      <c r="A13058" s="2">
        <v>44130</v>
      </c>
      <c r="B13058" s="2">
        <f t="shared" si="406"/>
        <v>44135</v>
      </c>
      <c r="C13058" s="3">
        <f t="shared" si="407"/>
        <v>1</v>
      </c>
      <c r="D13058" t="s">
        <v>38</v>
      </c>
      <c r="E13058">
        <v>9</v>
      </c>
      <c r="F13058">
        <v>68099</v>
      </c>
      <c r="G13058">
        <v>4589</v>
      </c>
    </row>
    <row r="13059" spans="1:7">
      <c r="A13059" s="2">
        <v>44130</v>
      </c>
      <c r="B13059" s="2">
        <f t="shared" si="406"/>
        <v>44135</v>
      </c>
      <c r="C13059" s="3">
        <f t="shared" si="407"/>
        <v>1</v>
      </c>
      <c r="D13059" t="s">
        <v>45</v>
      </c>
      <c r="E13059">
        <v>10</v>
      </c>
      <c r="F13059">
        <v>24168</v>
      </c>
      <c r="G13059">
        <v>685</v>
      </c>
    </row>
    <row r="13060" spans="1:7">
      <c r="A13060" s="2">
        <v>44130</v>
      </c>
      <c r="B13060" s="2">
        <f t="shared" ref="B13060:B13123" si="408">EOMONTH(A13060,0)</f>
        <v>44135</v>
      </c>
      <c r="C13060" s="3">
        <f t="shared" ref="C13060:C13123" si="409">IF(A13060=B13060,0,1)</f>
        <v>1</v>
      </c>
      <c r="D13060" t="s">
        <v>33</v>
      </c>
      <c r="E13060">
        <v>11</v>
      </c>
      <c r="F13060">
        <v>16812</v>
      </c>
      <c r="G13060">
        <v>642</v>
      </c>
    </row>
    <row r="13061" spans="1:7">
      <c r="A13061" s="2">
        <v>44130</v>
      </c>
      <c r="B13061" s="2">
        <f t="shared" si="408"/>
        <v>44135</v>
      </c>
      <c r="C13061" s="3">
        <f t="shared" si="409"/>
        <v>1</v>
      </c>
      <c r="D13061" t="s">
        <v>15</v>
      </c>
      <c r="E13061">
        <v>12</v>
      </c>
      <c r="F13061">
        <v>782005</v>
      </c>
      <c r="G13061">
        <v>16448</v>
      </c>
    </row>
    <row r="13062" spans="1:7">
      <c r="A13062" s="2">
        <v>44130</v>
      </c>
      <c r="B13062" s="2">
        <f t="shared" si="408"/>
        <v>44135</v>
      </c>
      <c r="C13062" s="3">
        <f t="shared" si="409"/>
        <v>1</v>
      </c>
      <c r="D13062" t="s">
        <v>18</v>
      </c>
      <c r="E13062">
        <v>13</v>
      </c>
      <c r="F13062">
        <v>364275</v>
      </c>
      <c r="G13062">
        <v>7644</v>
      </c>
    </row>
    <row r="13063" spans="1:7">
      <c r="A13063" s="2">
        <v>44130</v>
      </c>
      <c r="B13063" s="2">
        <f t="shared" si="408"/>
        <v>44135</v>
      </c>
      <c r="C13063" s="3">
        <f t="shared" si="409"/>
        <v>1</v>
      </c>
      <c r="D13063" t="s">
        <v>57</v>
      </c>
      <c r="E13063">
        <v>66</v>
      </c>
      <c r="F13063">
        <v>5305</v>
      </c>
      <c r="G13063">
        <v>76</v>
      </c>
    </row>
    <row r="13064" spans="1:7">
      <c r="A13064" s="2">
        <v>44130</v>
      </c>
      <c r="B13064" s="2">
        <f t="shared" si="408"/>
        <v>44135</v>
      </c>
      <c r="C13064" s="3">
        <f t="shared" si="409"/>
        <v>1</v>
      </c>
      <c r="D13064" t="s">
        <v>26</v>
      </c>
      <c r="E13064">
        <v>15</v>
      </c>
      <c r="F13064">
        <v>14858</v>
      </c>
      <c r="G13064">
        <v>211</v>
      </c>
    </row>
    <row r="13065" spans="1:7">
      <c r="A13065" s="2">
        <v>44130</v>
      </c>
      <c r="B13065" s="2">
        <f t="shared" si="408"/>
        <v>44135</v>
      </c>
      <c r="C13065" s="3">
        <f t="shared" si="409"/>
        <v>1</v>
      </c>
      <c r="D13065" t="s">
        <v>53</v>
      </c>
      <c r="E13065">
        <v>16</v>
      </c>
      <c r="F13065">
        <v>60400</v>
      </c>
      <c r="G13065">
        <v>582</v>
      </c>
    </row>
    <row r="13066" spans="1:7">
      <c r="A13066" s="2">
        <v>44130</v>
      </c>
      <c r="B13066" s="2">
        <f t="shared" si="408"/>
        <v>44135</v>
      </c>
      <c r="C13066" s="3">
        <f t="shared" si="409"/>
        <v>1</v>
      </c>
      <c r="D13066" t="s">
        <v>6</v>
      </c>
      <c r="E13066">
        <v>17</v>
      </c>
      <c r="F13066">
        <v>385084</v>
      </c>
      <c r="G13066">
        <v>9811</v>
      </c>
    </row>
    <row r="13067" spans="1:7">
      <c r="A13067" s="2">
        <v>44130</v>
      </c>
      <c r="B13067" s="2">
        <f t="shared" si="408"/>
        <v>44135</v>
      </c>
      <c r="C13067" s="3">
        <f t="shared" si="409"/>
        <v>1</v>
      </c>
      <c r="D13067" t="s">
        <v>27</v>
      </c>
      <c r="E13067">
        <v>18</v>
      </c>
      <c r="F13067">
        <v>167010</v>
      </c>
      <c r="G13067">
        <v>4143</v>
      </c>
    </row>
    <row r="13068" spans="1:7">
      <c r="A13068" s="2">
        <v>44130</v>
      </c>
      <c r="B13068" s="2">
        <f t="shared" si="408"/>
        <v>44135</v>
      </c>
      <c r="C13068" s="3">
        <f t="shared" si="409"/>
        <v>1</v>
      </c>
      <c r="D13068" t="s">
        <v>39</v>
      </c>
      <c r="E13068">
        <v>19</v>
      </c>
      <c r="F13068">
        <v>117198</v>
      </c>
      <c r="G13068">
        <v>1657</v>
      </c>
    </row>
    <row r="13069" spans="1:7">
      <c r="A13069" s="2">
        <v>44130</v>
      </c>
      <c r="B13069" s="2">
        <f t="shared" si="408"/>
        <v>44135</v>
      </c>
      <c r="C13069" s="3">
        <f t="shared" si="409"/>
        <v>1</v>
      </c>
      <c r="D13069" t="s">
        <v>34</v>
      </c>
      <c r="E13069">
        <v>20</v>
      </c>
      <c r="F13069">
        <v>80473</v>
      </c>
      <c r="G13069">
        <v>976</v>
      </c>
    </row>
    <row r="13070" spans="1:7">
      <c r="A13070" s="2">
        <v>44130</v>
      </c>
      <c r="B13070" s="2">
        <f t="shared" si="408"/>
        <v>44135</v>
      </c>
      <c r="C13070" s="3">
        <f t="shared" si="409"/>
        <v>1</v>
      </c>
      <c r="D13070" t="s">
        <v>28</v>
      </c>
      <c r="E13070">
        <v>21</v>
      </c>
      <c r="F13070">
        <v>99965</v>
      </c>
      <c r="G13070">
        <v>1480</v>
      </c>
    </row>
    <row r="13071" spans="1:7">
      <c r="A13071" s="2">
        <v>44130</v>
      </c>
      <c r="B13071" s="2">
        <f t="shared" si="408"/>
        <v>44135</v>
      </c>
      <c r="C13071" s="3">
        <f t="shared" si="409"/>
        <v>1</v>
      </c>
      <c r="D13071" t="s">
        <v>40</v>
      </c>
      <c r="E13071">
        <v>22</v>
      </c>
      <c r="F13071">
        <v>183802</v>
      </c>
      <c r="G13071">
        <v>5854</v>
      </c>
    </row>
    <row r="13072" spans="1:7">
      <c r="A13072" s="2">
        <v>44130</v>
      </c>
      <c r="B13072" s="2">
        <f t="shared" si="408"/>
        <v>44135</v>
      </c>
      <c r="C13072" s="3">
        <f t="shared" si="409"/>
        <v>1</v>
      </c>
      <c r="D13072" t="s">
        <v>51</v>
      </c>
      <c r="E13072">
        <v>23</v>
      </c>
      <c r="F13072">
        <v>6254</v>
      </c>
      <c r="G13072">
        <v>146</v>
      </c>
    </row>
    <row r="13073" spans="1:7">
      <c r="A13073" s="2">
        <v>44130</v>
      </c>
      <c r="B13073" s="2">
        <f t="shared" si="408"/>
        <v>44135</v>
      </c>
      <c r="C13073" s="3">
        <f t="shared" si="409"/>
        <v>1</v>
      </c>
      <c r="D13073" t="s">
        <v>23</v>
      </c>
      <c r="E13073">
        <v>24</v>
      </c>
      <c r="F13073">
        <v>141334</v>
      </c>
      <c r="G13073">
        <v>4099</v>
      </c>
    </row>
    <row r="13074" spans="1:7">
      <c r="A13074" s="2">
        <v>44130</v>
      </c>
      <c r="B13074" s="2">
        <f t="shared" si="408"/>
        <v>44135</v>
      </c>
      <c r="C13074" s="3">
        <f t="shared" si="409"/>
        <v>1</v>
      </c>
      <c r="D13074" t="s">
        <v>9</v>
      </c>
      <c r="E13074">
        <v>25</v>
      </c>
      <c r="F13074">
        <v>151777</v>
      </c>
      <c r="G13074">
        <v>9881</v>
      </c>
    </row>
    <row r="13075" spans="1:7">
      <c r="A13075" s="2">
        <v>44130</v>
      </c>
      <c r="B13075" s="2">
        <f t="shared" si="408"/>
        <v>44135</v>
      </c>
      <c r="C13075" s="3">
        <f t="shared" si="409"/>
        <v>1</v>
      </c>
      <c r="D13075" t="s">
        <v>42</v>
      </c>
      <c r="E13075">
        <v>26</v>
      </c>
      <c r="F13075">
        <v>179624</v>
      </c>
      <c r="G13075">
        <v>7551</v>
      </c>
    </row>
    <row r="13076" spans="1:7">
      <c r="A13076" s="2">
        <v>44130</v>
      </c>
      <c r="B13076" s="2">
        <f t="shared" si="408"/>
        <v>44135</v>
      </c>
      <c r="C13076" s="3">
        <f t="shared" si="409"/>
        <v>1</v>
      </c>
      <c r="D13076" t="s">
        <v>29</v>
      </c>
      <c r="E13076">
        <v>27</v>
      </c>
      <c r="F13076">
        <v>135425</v>
      </c>
      <c r="G13076">
        <v>2406</v>
      </c>
    </row>
    <row r="13077" spans="1:7">
      <c r="A13077" s="2">
        <v>44130</v>
      </c>
      <c r="B13077" s="2">
        <f t="shared" si="408"/>
        <v>44135</v>
      </c>
      <c r="C13077" s="3">
        <f t="shared" si="409"/>
        <v>1</v>
      </c>
      <c r="D13077" t="s">
        <v>46</v>
      </c>
      <c r="E13077">
        <v>28</v>
      </c>
      <c r="F13077">
        <v>115763</v>
      </c>
      <c r="G13077">
        <v>3263</v>
      </c>
    </row>
    <row r="13078" spans="1:7">
      <c r="A13078" s="2">
        <v>44130</v>
      </c>
      <c r="B13078" s="2">
        <f t="shared" si="408"/>
        <v>44135</v>
      </c>
      <c r="C13078" s="3">
        <f t="shared" si="409"/>
        <v>1</v>
      </c>
      <c r="D13078" t="s">
        <v>35</v>
      </c>
      <c r="E13078">
        <v>29</v>
      </c>
      <c r="F13078">
        <v>177733</v>
      </c>
      <c r="G13078">
        <v>2869</v>
      </c>
    </row>
    <row r="13079" spans="1:7">
      <c r="A13079" s="2">
        <v>44130</v>
      </c>
      <c r="B13079" s="2">
        <f t="shared" si="408"/>
        <v>44135</v>
      </c>
      <c r="C13079" s="3">
        <f t="shared" si="409"/>
        <v>1</v>
      </c>
      <c r="D13079" t="s">
        <v>54</v>
      </c>
      <c r="E13079">
        <v>30</v>
      </c>
      <c r="F13079">
        <v>28580</v>
      </c>
      <c r="G13079">
        <v>304</v>
      </c>
    </row>
    <row r="13080" spans="1:7">
      <c r="A13080" s="2">
        <v>44130</v>
      </c>
      <c r="B13080" s="2">
        <f t="shared" si="408"/>
        <v>44135</v>
      </c>
      <c r="C13080" s="3">
        <f t="shared" si="409"/>
        <v>1</v>
      </c>
      <c r="D13080" t="s">
        <v>12</v>
      </c>
      <c r="E13080">
        <v>31</v>
      </c>
      <c r="F13080">
        <v>64692</v>
      </c>
      <c r="G13080">
        <v>612</v>
      </c>
    </row>
    <row r="13081" spans="1:7">
      <c r="A13081" s="2">
        <v>44130</v>
      </c>
      <c r="B13081" s="2">
        <f t="shared" si="408"/>
        <v>44135</v>
      </c>
      <c r="C13081" s="3">
        <f t="shared" si="409"/>
        <v>1</v>
      </c>
      <c r="D13081" t="s">
        <v>24</v>
      </c>
      <c r="E13081">
        <v>32</v>
      </c>
      <c r="F13081">
        <v>96330</v>
      </c>
      <c r="G13081">
        <v>1751</v>
      </c>
    </row>
    <row r="13082" spans="1:7">
      <c r="A13082" s="2">
        <v>44130</v>
      </c>
      <c r="B13082" s="2">
        <f t="shared" si="408"/>
        <v>44135</v>
      </c>
      <c r="C13082" s="3">
        <f t="shared" si="409"/>
        <v>1</v>
      </c>
      <c r="D13082" t="s">
        <v>19</v>
      </c>
      <c r="E13082">
        <v>33</v>
      </c>
      <c r="F13082">
        <v>10397</v>
      </c>
      <c r="G13082">
        <v>475</v>
      </c>
    </row>
    <row r="13083" spans="1:7">
      <c r="A13083" s="2">
        <v>44130</v>
      </c>
      <c r="B13083" s="2">
        <f t="shared" si="408"/>
        <v>44135</v>
      </c>
      <c r="C13083" s="3">
        <f t="shared" si="409"/>
        <v>1</v>
      </c>
      <c r="D13083" t="s">
        <v>21</v>
      </c>
      <c r="E13083">
        <v>34</v>
      </c>
      <c r="F13083">
        <v>231473</v>
      </c>
      <c r="G13083">
        <v>16292</v>
      </c>
    </row>
    <row r="13084" spans="1:7">
      <c r="A13084" s="2">
        <v>44130</v>
      </c>
      <c r="B13084" s="2">
        <f t="shared" si="408"/>
        <v>44135</v>
      </c>
      <c r="C13084" s="3">
        <f t="shared" si="409"/>
        <v>1</v>
      </c>
      <c r="D13084" t="s">
        <v>47</v>
      </c>
      <c r="E13084">
        <v>35</v>
      </c>
      <c r="F13084">
        <v>42586</v>
      </c>
      <c r="G13084">
        <v>976</v>
      </c>
    </row>
    <row r="13085" spans="1:7">
      <c r="A13085" s="2">
        <v>44130</v>
      </c>
      <c r="B13085" s="2">
        <f t="shared" si="408"/>
        <v>44135</v>
      </c>
      <c r="C13085" s="3">
        <f t="shared" si="409"/>
        <v>1</v>
      </c>
      <c r="D13085" t="s">
        <v>16</v>
      </c>
      <c r="E13085">
        <v>36</v>
      </c>
      <c r="F13085">
        <v>501393</v>
      </c>
      <c r="G13085">
        <v>33073</v>
      </c>
    </row>
    <row r="13086" spans="1:7">
      <c r="A13086" s="2">
        <v>44130</v>
      </c>
      <c r="B13086" s="2">
        <f t="shared" si="408"/>
        <v>44135</v>
      </c>
      <c r="C13086" s="3">
        <f t="shared" si="409"/>
        <v>1</v>
      </c>
      <c r="D13086" t="s">
        <v>20</v>
      </c>
      <c r="E13086">
        <v>37</v>
      </c>
      <c r="F13086">
        <v>262159</v>
      </c>
      <c r="G13086">
        <v>4200</v>
      </c>
    </row>
    <row r="13087" spans="1:7">
      <c r="A13087" s="2">
        <v>44130</v>
      </c>
      <c r="B13087" s="2">
        <f t="shared" si="408"/>
        <v>44135</v>
      </c>
      <c r="C13087" s="3">
        <f t="shared" si="409"/>
        <v>1</v>
      </c>
      <c r="D13087" t="s">
        <v>48</v>
      </c>
      <c r="E13087">
        <v>38</v>
      </c>
      <c r="F13087">
        <v>38246</v>
      </c>
      <c r="G13087">
        <v>466</v>
      </c>
    </row>
    <row r="13088" spans="1:7">
      <c r="A13088" s="2">
        <v>44130</v>
      </c>
      <c r="B13088" s="2">
        <f t="shared" si="408"/>
        <v>44135</v>
      </c>
      <c r="C13088" s="3">
        <f t="shared" si="409"/>
        <v>1</v>
      </c>
      <c r="D13088" t="s">
        <v>59</v>
      </c>
      <c r="E13088">
        <v>69</v>
      </c>
      <c r="F13088">
        <v>92</v>
      </c>
      <c r="G13088">
        <v>2</v>
      </c>
    </row>
    <row r="13089" spans="1:7">
      <c r="A13089" s="2">
        <v>44130</v>
      </c>
      <c r="B13089" s="2">
        <f t="shared" si="408"/>
        <v>44135</v>
      </c>
      <c r="C13089" s="3">
        <f t="shared" si="409"/>
        <v>1</v>
      </c>
      <c r="D13089" t="s">
        <v>41</v>
      </c>
      <c r="E13089">
        <v>39</v>
      </c>
      <c r="F13089">
        <v>200231</v>
      </c>
      <c r="G13089">
        <v>5217</v>
      </c>
    </row>
    <row r="13090" spans="1:7">
      <c r="A13090" s="2">
        <v>44130</v>
      </c>
      <c r="B13090" s="2">
        <f t="shared" si="408"/>
        <v>44135</v>
      </c>
      <c r="C13090" s="3">
        <f t="shared" si="409"/>
        <v>1</v>
      </c>
      <c r="D13090" t="s">
        <v>30</v>
      </c>
      <c r="E13090">
        <v>40</v>
      </c>
      <c r="F13090">
        <v>117399</v>
      </c>
      <c r="G13090">
        <v>1251</v>
      </c>
    </row>
    <row r="13091" spans="1:7">
      <c r="A13091" s="2">
        <v>44130</v>
      </c>
      <c r="B13091" s="2">
        <f t="shared" si="408"/>
        <v>44135</v>
      </c>
      <c r="C13091" s="3">
        <f t="shared" si="409"/>
        <v>1</v>
      </c>
      <c r="D13091" t="s">
        <v>14</v>
      </c>
      <c r="E13091">
        <v>41</v>
      </c>
      <c r="F13091">
        <v>42454</v>
      </c>
      <c r="G13091">
        <v>657</v>
      </c>
    </row>
    <row r="13092" spans="1:7">
      <c r="A13092" s="2">
        <v>44130</v>
      </c>
      <c r="B13092" s="2">
        <f t="shared" si="408"/>
        <v>44135</v>
      </c>
      <c r="C13092" s="3">
        <f t="shared" si="409"/>
        <v>1</v>
      </c>
      <c r="D13092" t="s">
        <v>31</v>
      </c>
      <c r="E13092">
        <v>42</v>
      </c>
      <c r="F13092">
        <v>201248</v>
      </c>
      <c r="G13092">
        <v>8737</v>
      </c>
    </row>
    <row r="13093" spans="1:7">
      <c r="A13093" s="2">
        <v>44130</v>
      </c>
      <c r="B13093" s="2">
        <f t="shared" si="408"/>
        <v>44135</v>
      </c>
      <c r="C13093" s="3">
        <f t="shared" si="409"/>
        <v>1</v>
      </c>
      <c r="D13093" t="s">
        <v>55</v>
      </c>
      <c r="E13093">
        <v>72</v>
      </c>
      <c r="F13093">
        <v>63135</v>
      </c>
      <c r="G13093">
        <v>804</v>
      </c>
    </row>
    <row r="13094" spans="1:7">
      <c r="A13094" s="2">
        <v>44130</v>
      </c>
      <c r="B13094" s="2">
        <f t="shared" si="408"/>
        <v>44135</v>
      </c>
      <c r="C13094" s="3">
        <f t="shared" si="409"/>
        <v>1</v>
      </c>
      <c r="D13094" t="s">
        <v>17</v>
      </c>
      <c r="E13094">
        <v>44</v>
      </c>
      <c r="F13094">
        <v>31024</v>
      </c>
      <c r="G13094">
        <v>1184</v>
      </c>
    </row>
    <row r="13095" spans="1:7">
      <c r="A13095" s="2">
        <v>44130</v>
      </c>
      <c r="B13095" s="2">
        <f t="shared" si="408"/>
        <v>44135</v>
      </c>
      <c r="C13095" s="3">
        <f t="shared" si="409"/>
        <v>1</v>
      </c>
      <c r="D13095" t="s">
        <v>32</v>
      </c>
      <c r="E13095">
        <v>45</v>
      </c>
      <c r="F13095">
        <v>171501</v>
      </c>
      <c r="G13095">
        <v>3823</v>
      </c>
    </row>
    <row r="13096" spans="1:7">
      <c r="A13096" s="2">
        <v>44130</v>
      </c>
      <c r="B13096" s="2">
        <f t="shared" si="408"/>
        <v>44135</v>
      </c>
      <c r="C13096" s="3">
        <f t="shared" si="409"/>
        <v>1</v>
      </c>
      <c r="D13096" t="s">
        <v>43</v>
      </c>
      <c r="E13096">
        <v>46</v>
      </c>
      <c r="F13096">
        <v>39741</v>
      </c>
      <c r="G13096">
        <v>375</v>
      </c>
    </row>
    <row r="13097" spans="1:7">
      <c r="A13097" s="2">
        <v>44130</v>
      </c>
      <c r="B13097" s="2">
        <f t="shared" si="408"/>
        <v>44135</v>
      </c>
      <c r="C13097" s="3">
        <f t="shared" si="409"/>
        <v>1</v>
      </c>
      <c r="D13097" t="s">
        <v>25</v>
      </c>
      <c r="E13097">
        <v>47</v>
      </c>
      <c r="F13097">
        <v>245760</v>
      </c>
      <c r="G13097">
        <v>3132</v>
      </c>
    </row>
    <row r="13098" spans="1:7">
      <c r="A13098" s="2">
        <v>44130</v>
      </c>
      <c r="B13098" s="2">
        <f t="shared" si="408"/>
        <v>44135</v>
      </c>
      <c r="C13098" s="3">
        <f t="shared" si="409"/>
        <v>1</v>
      </c>
      <c r="D13098" t="s">
        <v>11</v>
      </c>
      <c r="E13098">
        <v>48</v>
      </c>
      <c r="F13098">
        <v>917240</v>
      </c>
      <c r="G13098">
        <v>18077</v>
      </c>
    </row>
    <row r="13099" spans="1:7">
      <c r="A13099" s="2">
        <v>44130</v>
      </c>
      <c r="B13099" s="2">
        <f t="shared" si="408"/>
        <v>44135</v>
      </c>
      <c r="C13099" s="3">
        <f t="shared" si="409"/>
        <v>1</v>
      </c>
      <c r="D13099" t="s">
        <v>13</v>
      </c>
      <c r="E13099">
        <v>49</v>
      </c>
      <c r="F13099">
        <v>106083</v>
      </c>
      <c r="G13099">
        <v>575</v>
      </c>
    </row>
    <row r="13100" spans="1:7">
      <c r="A13100" s="2">
        <v>44130</v>
      </c>
      <c r="B13100" s="2">
        <f t="shared" si="408"/>
        <v>44135</v>
      </c>
      <c r="C13100" s="3">
        <f t="shared" si="409"/>
        <v>1</v>
      </c>
      <c r="D13100" t="s">
        <v>36</v>
      </c>
      <c r="E13100">
        <v>50</v>
      </c>
      <c r="F13100">
        <v>2083</v>
      </c>
      <c r="G13100">
        <v>58</v>
      </c>
    </row>
    <row r="13101" spans="1:7">
      <c r="A13101" s="2">
        <v>44130</v>
      </c>
      <c r="B13101" s="2">
        <f t="shared" si="408"/>
        <v>44135</v>
      </c>
      <c r="C13101" s="3">
        <f t="shared" si="409"/>
        <v>1</v>
      </c>
      <c r="D13101" t="s">
        <v>56</v>
      </c>
      <c r="E13101">
        <v>78</v>
      </c>
      <c r="F13101">
        <v>1348</v>
      </c>
      <c r="G13101">
        <v>21</v>
      </c>
    </row>
    <row r="13102" spans="1:7">
      <c r="A13102" s="2">
        <v>44130</v>
      </c>
      <c r="B13102" s="2">
        <f t="shared" si="408"/>
        <v>44135</v>
      </c>
      <c r="C13102" s="3">
        <f t="shared" si="409"/>
        <v>1</v>
      </c>
      <c r="D13102" t="s">
        <v>37</v>
      </c>
      <c r="E13102">
        <v>51</v>
      </c>
      <c r="F13102">
        <v>174275</v>
      </c>
      <c r="G13102">
        <v>3581</v>
      </c>
    </row>
    <row r="13103" spans="1:7">
      <c r="A13103" s="2">
        <v>44130</v>
      </c>
      <c r="B13103" s="2">
        <f t="shared" si="408"/>
        <v>44135</v>
      </c>
      <c r="C13103" s="3">
        <f t="shared" si="409"/>
        <v>1</v>
      </c>
      <c r="D13103" t="s">
        <v>5</v>
      </c>
      <c r="E13103">
        <v>53</v>
      </c>
      <c r="F13103">
        <v>108393</v>
      </c>
      <c r="G13103">
        <v>2428</v>
      </c>
    </row>
    <row r="13104" spans="1:7">
      <c r="A13104" s="2">
        <v>44130</v>
      </c>
      <c r="B13104" s="2">
        <f t="shared" si="408"/>
        <v>44135</v>
      </c>
      <c r="C13104" s="3">
        <f t="shared" si="409"/>
        <v>1</v>
      </c>
      <c r="D13104" t="s">
        <v>58</v>
      </c>
      <c r="E13104">
        <v>54</v>
      </c>
      <c r="F13104">
        <v>22223</v>
      </c>
      <c r="G13104">
        <v>424</v>
      </c>
    </row>
    <row r="13105" spans="1:7">
      <c r="A13105" s="2">
        <v>44130</v>
      </c>
      <c r="B13105" s="2">
        <f t="shared" si="408"/>
        <v>44135</v>
      </c>
      <c r="C13105" s="3">
        <f t="shared" si="409"/>
        <v>1</v>
      </c>
      <c r="D13105" t="s">
        <v>10</v>
      </c>
      <c r="E13105">
        <v>55</v>
      </c>
      <c r="F13105">
        <v>212116</v>
      </c>
      <c r="G13105">
        <v>1825</v>
      </c>
    </row>
    <row r="13106" spans="1:7">
      <c r="A13106" s="2">
        <v>44130</v>
      </c>
      <c r="B13106" s="2">
        <f t="shared" si="408"/>
        <v>44135</v>
      </c>
      <c r="C13106" s="3">
        <f t="shared" si="409"/>
        <v>1</v>
      </c>
      <c r="D13106" t="s">
        <v>49</v>
      </c>
      <c r="E13106">
        <v>56</v>
      </c>
      <c r="F13106">
        <v>11477</v>
      </c>
      <c r="G13106">
        <v>77</v>
      </c>
    </row>
    <row r="13107" spans="1:7">
      <c r="A13107" s="2">
        <v>44131</v>
      </c>
      <c r="B13107" s="2">
        <f t="shared" si="408"/>
        <v>44135</v>
      </c>
      <c r="C13107" s="3">
        <f t="shared" si="409"/>
        <v>1</v>
      </c>
      <c r="D13107" t="s">
        <v>52</v>
      </c>
      <c r="E13107">
        <v>1</v>
      </c>
      <c r="F13107">
        <v>186437</v>
      </c>
      <c r="G13107">
        <v>2892</v>
      </c>
    </row>
    <row r="13108" spans="1:7">
      <c r="A13108" s="2">
        <v>44131</v>
      </c>
      <c r="B13108" s="2">
        <f t="shared" si="408"/>
        <v>44135</v>
      </c>
      <c r="C13108" s="3">
        <f t="shared" si="409"/>
        <v>1</v>
      </c>
      <c r="D13108" t="s">
        <v>50</v>
      </c>
      <c r="E13108">
        <v>2</v>
      </c>
      <c r="F13108">
        <v>14699</v>
      </c>
      <c r="G13108">
        <v>66</v>
      </c>
    </row>
    <row r="13109" spans="1:7">
      <c r="A13109" s="2">
        <v>44131</v>
      </c>
      <c r="B13109" s="2">
        <f t="shared" si="408"/>
        <v>44135</v>
      </c>
      <c r="C13109" s="3">
        <f t="shared" si="409"/>
        <v>1</v>
      </c>
      <c r="D13109" t="s">
        <v>8</v>
      </c>
      <c r="E13109">
        <v>4</v>
      </c>
      <c r="F13109">
        <v>240158</v>
      </c>
      <c r="G13109">
        <v>5891</v>
      </c>
    </row>
    <row r="13110" spans="1:7">
      <c r="A13110" s="2">
        <v>44131</v>
      </c>
      <c r="B13110" s="2">
        <f t="shared" si="408"/>
        <v>44135</v>
      </c>
      <c r="C13110" s="3">
        <f t="shared" si="409"/>
        <v>1</v>
      </c>
      <c r="D13110" t="s">
        <v>44</v>
      </c>
      <c r="E13110">
        <v>5</v>
      </c>
      <c r="F13110">
        <v>107679</v>
      </c>
      <c r="G13110">
        <v>1857</v>
      </c>
    </row>
    <row r="13111" spans="1:7">
      <c r="A13111" s="2">
        <v>44131</v>
      </c>
      <c r="B13111" s="2">
        <f t="shared" si="408"/>
        <v>44135</v>
      </c>
      <c r="C13111" s="3">
        <f t="shared" si="409"/>
        <v>1</v>
      </c>
      <c r="D13111" t="s">
        <v>7</v>
      </c>
      <c r="E13111">
        <v>6</v>
      </c>
      <c r="F13111">
        <v>918627</v>
      </c>
      <c r="G13111">
        <v>17478</v>
      </c>
    </row>
    <row r="13112" spans="1:7">
      <c r="A13112" s="2">
        <v>44131</v>
      </c>
      <c r="B13112" s="2">
        <f t="shared" si="408"/>
        <v>44135</v>
      </c>
      <c r="C13112" s="3">
        <f t="shared" si="409"/>
        <v>1</v>
      </c>
      <c r="D13112" t="s">
        <v>22</v>
      </c>
      <c r="E13112">
        <v>8</v>
      </c>
      <c r="F13112">
        <v>99111</v>
      </c>
      <c r="G13112">
        <v>2265</v>
      </c>
    </row>
    <row r="13113" spans="1:7">
      <c r="A13113" s="2">
        <v>44131</v>
      </c>
      <c r="B13113" s="2">
        <f t="shared" si="408"/>
        <v>44135</v>
      </c>
      <c r="C13113" s="3">
        <f t="shared" si="409"/>
        <v>1</v>
      </c>
      <c r="D13113" t="s">
        <v>38</v>
      </c>
      <c r="E13113">
        <v>9</v>
      </c>
      <c r="F13113">
        <v>68637</v>
      </c>
      <c r="G13113">
        <v>4595</v>
      </c>
    </row>
    <row r="13114" spans="1:7">
      <c r="A13114" s="2">
        <v>44131</v>
      </c>
      <c r="B13114" s="2">
        <f t="shared" si="408"/>
        <v>44135</v>
      </c>
      <c r="C13114" s="3">
        <f t="shared" si="409"/>
        <v>1</v>
      </c>
      <c r="D13114" t="s">
        <v>45</v>
      </c>
      <c r="E13114">
        <v>10</v>
      </c>
      <c r="F13114">
        <v>24249</v>
      </c>
      <c r="G13114">
        <v>686</v>
      </c>
    </row>
    <row r="13115" spans="1:7">
      <c r="A13115" s="2">
        <v>44131</v>
      </c>
      <c r="B13115" s="2">
        <f t="shared" si="408"/>
        <v>44135</v>
      </c>
      <c r="C13115" s="3">
        <f t="shared" si="409"/>
        <v>1</v>
      </c>
      <c r="D13115" t="s">
        <v>33</v>
      </c>
      <c r="E13115">
        <v>11</v>
      </c>
      <c r="F13115">
        <v>16906</v>
      </c>
      <c r="G13115">
        <v>644</v>
      </c>
    </row>
    <row r="13116" spans="1:7">
      <c r="A13116" s="2">
        <v>44131</v>
      </c>
      <c r="B13116" s="2">
        <f t="shared" si="408"/>
        <v>44135</v>
      </c>
      <c r="C13116" s="3">
        <f t="shared" si="409"/>
        <v>1</v>
      </c>
      <c r="D13116" t="s">
        <v>15</v>
      </c>
      <c r="E13116">
        <v>12</v>
      </c>
      <c r="F13116">
        <v>786303</v>
      </c>
      <c r="G13116">
        <v>16504</v>
      </c>
    </row>
    <row r="13117" spans="1:7">
      <c r="A13117" s="2">
        <v>44131</v>
      </c>
      <c r="B13117" s="2">
        <f t="shared" si="408"/>
        <v>44135</v>
      </c>
      <c r="C13117" s="3">
        <f t="shared" si="409"/>
        <v>1</v>
      </c>
      <c r="D13117" t="s">
        <v>18</v>
      </c>
      <c r="E13117">
        <v>13</v>
      </c>
      <c r="F13117">
        <v>365498</v>
      </c>
      <c r="G13117">
        <v>7661</v>
      </c>
    </row>
    <row r="13118" spans="1:7">
      <c r="A13118" s="2">
        <v>44131</v>
      </c>
      <c r="B13118" s="2">
        <f t="shared" si="408"/>
        <v>44135</v>
      </c>
      <c r="C13118" s="3">
        <f t="shared" si="409"/>
        <v>1</v>
      </c>
      <c r="D13118" t="s">
        <v>57</v>
      </c>
      <c r="E13118">
        <v>66</v>
      </c>
      <c r="F13118">
        <v>5387</v>
      </c>
      <c r="G13118">
        <v>76</v>
      </c>
    </row>
    <row r="13119" spans="1:7">
      <c r="A13119" s="2">
        <v>44131</v>
      </c>
      <c r="B13119" s="2">
        <f t="shared" si="408"/>
        <v>44135</v>
      </c>
      <c r="C13119" s="3">
        <f t="shared" si="409"/>
        <v>1</v>
      </c>
      <c r="D13119" t="s">
        <v>26</v>
      </c>
      <c r="E13119">
        <v>15</v>
      </c>
      <c r="F13119">
        <v>14920</v>
      </c>
      <c r="G13119">
        <v>214</v>
      </c>
    </row>
    <row r="13120" spans="1:7">
      <c r="A13120" s="2">
        <v>44131</v>
      </c>
      <c r="B13120" s="2">
        <f t="shared" si="408"/>
        <v>44135</v>
      </c>
      <c r="C13120" s="3">
        <f t="shared" si="409"/>
        <v>1</v>
      </c>
      <c r="D13120" t="s">
        <v>53</v>
      </c>
      <c r="E13120">
        <v>16</v>
      </c>
      <c r="F13120">
        <v>61282</v>
      </c>
      <c r="G13120">
        <v>588</v>
      </c>
    </row>
    <row r="13121" spans="1:7">
      <c r="A13121" s="2">
        <v>44131</v>
      </c>
      <c r="B13121" s="2">
        <f t="shared" si="408"/>
        <v>44135</v>
      </c>
      <c r="C13121" s="3">
        <f t="shared" si="409"/>
        <v>1</v>
      </c>
      <c r="D13121" t="s">
        <v>6</v>
      </c>
      <c r="E13121">
        <v>17</v>
      </c>
      <c r="F13121">
        <v>389088</v>
      </c>
      <c r="G13121">
        <v>9860</v>
      </c>
    </row>
    <row r="13122" spans="1:7">
      <c r="A13122" s="2">
        <v>44131</v>
      </c>
      <c r="B13122" s="2">
        <f t="shared" si="408"/>
        <v>44135</v>
      </c>
      <c r="C13122" s="3">
        <f t="shared" si="409"/>
        <v>1</v>
      </c>
      <c r="D13122" t="s">
        <v>27</v>
      </c>
      <c r="E13122">
        <v>18</v>
      </c>
      <c r="F13122">
        <v>168996</v>
      </c>
      <c r="G13122">
        <v>4194</v>
      </c>
    </row>
    <row r="13123" spans="1:7">
      <c r="A13123" s="2">
        <v>44131</v>
      </c>
      <c r="B13123" s="2">
        <f t="shared" si="408"/>
        <v>44135</v>
      </c>
      <c r="C13123" s="3">
        <f t="shared" si="409"/>
        <v>1</v>
      </c>
      <c r="D13123" t="s">
        <v>39</v>
      </c>
      <c r="E13123">
        <v>19</v>
      </c>
      <c r="F13123">
        <v>118852</v>
      </c>
      <c r="G13123">
        <v>1680</v>
      </c>
    </row>
    <row r="13124" spans="1:7">
      <c r="A13124" s="2">
        <v>44131</v>
      </c>
      <c r="B13124" s="2">
        <f t="shared" ref="B13124:B13187" si="410">EOMONTH(A13124,0)</f>
        <v>44135</v>
      </c>
      <c r="C13124" s="3">
        <f t="shared" ref="C13124:C13187" si="411">IF(A13124=B13124,0,1)</f>
        <v>1</v>
      </c>
      <c r="D13124" t="s">
        <v>34</v>
      </c>
      <c r="E13124">
        <v>20</v>
      </c>
      <c r="F13124">
        <v>80761</v>
      </c>
      <c r="G13124">
        <v>979</v>
      </c>
    </row>
    <row r="13125" spans="1:7">
      <c r="A13125" s="2">
        <v>44131</v>
      </c>
      <c r="B13125" s="2">
        <f t="shared" si="410"/>
        <v>44135</v>
      </c>
      <c r="C13125" s="3">
        <f t="shared" si="411"/>
        <v>1</v>
      </c>
      <c r="D13125" t="s">
        <v>28</v>
      </c>
      <c r="E13125">
        <v>21</v>
      </c>
      <c r="F13125">
        <v>101700</v>
      </c>
      <c r="G13125">
        <v>1493</v>
      </c>
    </row>
    <row r="13126" spans="1:7">
      <c r="A13126" s="2">
        <v>44131</v>
      </c>
      <c r="B13126" s="2">
        <f t="shared" si="410"/>
        <v>44135</v>
      </c>
      <c r="C13126" s="3">
        <f t="shared" si="411"/>
        <v>1</v>
      </c>
      <c r="D13126" t="s">
        <v>40</v>
      </c>
      <c r="E13126">
        <v>22</v>
      </c>
      <c r="F13126">
        <v>184724</v>
      </c>
      <c r="G13126">
        <v>5872</v>
      </c>
    </row>
    <row r="13127" spans="1:7">
      <c r="A13127" s="2">
        <v>44131</v>
      </c>
      <c r="B13127" s="2">
        <f t="shared" si="410"/>
        <v>44135</v>
      </c>
      <c r="C13127" s="3">
        <f t="shared" si="411"/>
        <v>1</v>
      </c>
      <c r="D13127" t="s">
        <v>51</v>
      </c>
      <c r="E13127">
        <v>23</v>
      </c>
      <c r="F13127">
        <v>6311</v>
      </c>
      <c r="G13127">
        <v>146</v>
      </c>
    </row>
    <row r="13128" spans="1:7">
      <c r="A13128" s="2">
        <v>44131</v>
      </c>
      <c r="B13128" s="2">
        <f t="shared" si="410"/>
        <v>44135</v>
      </c>
      <c r="C13128" s="3">
        <f t="shared" si="411"/>
        <v>1</v>
      </c>
      <c r="D13128" t="s">
        <v>23</v>
      </c>
      <c r="E13128">
        <v>24</v>
      </c>
      <c r="F13128">
        <v>142237</v>
      </c>
      <c r="G13128">
        <v>4108</v>
      </c>
    </row>
    <row r="13129" spans="1:7">
      <c r="A13129" s="2">
        <v>44131</v>
      </c>
      <c r="B13129" s="2">
        <f t="shared" si="410"/>
        <v>44135</v>
      </c>
      <c r="C13129" s="3">
        <f t="shared" si="411"/>
        <v>1</v>
      </c>
      <c r="D13129" t="s">
        <v>9</v>
      </c>
      <c r="E13129">
        <v>25</v>
      </c>
      <c r="F13129">
        <v>153037</v>
      </c>
      <c r="G13129">
        <v>9888</v>
      </c>
    </row>
    <row r="13130" spans="1:7">
      <c r="A13130" s="2">
        <v>44131</v>
      </c>
      <c r="B13130" s="2">
        <f t="shared" si="410"/>
        <v>44135</v>
      </c>
      <c r="C13130" s="3">
        <f t="shared" si="411"/>
        <v>1</v>
      </c>
      <c r="D13130" t="s">
        <v>42</v>
      </c>
      <c r="E13130">
        <v>26</v>
      </c>
      <c r="F13130">
        <v>182284</v>
      </c>
      <c r="G13130">
        <v>7585</v>
      </c>
    </row>
    <row r="13131" spans="1:7">
      <c r="A13131" s="2">
        <v>44131</v>
      </c>
      <c r="B13131" s="2">
        <f t="shared" si="410"/>
        <v>44135</v>
      </c>
      <c r="C13131" s="3">
        <f t="shared" si="411"/>
        <v>1</v>
      </c>
      <c r="D13131" t="s">
        <v>29</v>
      </c>
      <c r="E13131">
        <v>27</v>
      </c>
      <c r="F13131">
        <v>137589</v>
      </c>
      <c r="G13131">
        <v>2421</v>
      </c>
    </row>
    <row r="13132" spans="1:7">
      <c r="A13132" s="2">
        <v>44131</v>
      </c>
      <c r="B13132" s="2">
        <f t="shared" si="410"/>
        <v>44135</v>
      </c>
      <c r="C13132" s="3">
        <f t="shared" si="411"/>
        <v>1</v>
      </c>
      <c r="D13132" t="s">
        <v>46</v>
      </c>
      <c r="E13132">
        <v>28</v>
      </c>
      <c r="F13132">
        <v>116617</v>
      </c>
      <c r="G13132">
        <v>3283</v>
      </c>
    </row>
    <row r="13133" spans="1:7">
      <c r="A13133" s="2">
        <v>44131</v>
      </c>
      <c r="B13133" s="2">
        <f t="shared" si="410"/>
        <v>44135</v>
      </c>
      <c r="C13133" s="3">
        <f t="shared" si="411"/>
        <v>1</v>
      </c>
      <c r="D13133" t="s">
        <v>35</v>
      </c>
      <c r="E13133">
        <v>29</v>
      </c>
      <c r="F13133">
        <v>179457</v>
      </c>
      <c r="G13133">
        <v>2912</v>
      </c>
    </row>
    <row r="13134" spans="1:7">
      <c r="A13134" s="2">
        <v>44131</v>
      </c>
      <c r="B13134" s="2">
        <f t="shared" si="410"/>
        <v>44135</v>
      </c>
      <c r="C13134" s="3">
        <f t="shared" si="411"/>
        <v>1</v>
      </c>
      <c r="D13134" t="s">
        <v>54</v>
      </c>
      <c r="E13134">
        <v>30</v>
      </c>
      <c r="F13134">
        <v>29422</v>
      </c>
      <c r="G13134">
        <v>309</v>
      </c>
    </row>
    <row r="13135" spans="1:7">
      <c r="A13135" s="2">
        <v>44131</v>
      </c>
      <c r="B13135" s="2">
        <f t="shared" si="410"/>
        <v>44135</v>
      </c>
      <c r="C13135" s="3">
        <f t="shared" si="411"/>
        <v>1</v>
      </c>
      <c r="D13135" t="s">
        <v>12</v>
      </c>
      <c r="E13135">
        <v>31</v>
      </c>
      <c r="F13135">
        <v>65552</v>
      </c>
      <c r="G13135">
        <v>626</v>
      </c>
    </row>
    <row r="13136" spans="1:7">
      <c r="A13136" s="2">
        <v>44131</v>
      </c>
      <c r="B13136" s="2">
        <f t="shared" si="410"/>
        <v>44135</v>
      </c>
      <c r="C13136" s="3">
        <f t="shared" si="411"/>
        <v>1</v>
      </c>
      <c r="D13136" t="s">
        <v>24</v>
      </c>
      <c r="E13136">
        <v>32</v>
      </c>
      <c r="F13136">
        <v>97138</v>
      </c>
      <c r="G13136">
        <v>1757</v>
      </c>
    </row>
    <row r="13137" spans="1:7">
      <c r="A13137" s="2">
        <v>44131</v>
      </c>
      <c r="B13137" s="2">
        <f t="shared" si="410"/>
        <v>44135</v>
      </c>
      <c r="C13137" s="3">
        <f t="shared" si="411"/>
        <v>1</v>
      </c>
      <c r="D13137" t="s">
        <v>19</v>
      </c>
      <c r="E13137">
        <v>33</v>
      </c>
      <c r="F13137">
        <v>10530</v>
      </c>
      <c r="G13137">
        <v>475</v>
      </c>
    </row>
    <row r="13138" spans="1:7">
      <c r="A13138" s="2">
        <v>44131</v>
      </c>
      <c r="B13138" s="2">
        <f t="shared" si="410"/>
        <v>44135</v>
      </c>
      <c r="C13138" s="3">
        <f t="shared" si="411"/>
        <v>1</v>
      </c>
      <c r="D13138" t="s">
        <v>21</v>
      </c>
      <c r="E13138">
        <v>34</v>
      </c>
      <c r="F13138">
        <v>233120</v>
      </c>
      <c r="G13138">
        <v>16306</v>
      </c>
    </row>
    <row r="13139" spans="1:7">
      <c r="A13139" s="2">
        <v>44131</v>
      </c>
      <c r="B13139" s="2">
        <f t="shared" si="410"/>
        <v>44135</v>
      </c>
      <c r="C13139" s="3">
        <f t="shared" si="411"/>
        <v>1</v>
      </c>
      <c r="D13139" t="s">
        <v>47</v>
      </c>
      <c r="E13139">
        <v>35</v>
      </c>
      <c r="F13139">
        <v>43169</v>
      </c>
      <c r="G13139">
        <v>980</v>
      </c>
    </row>
    <row r="13140" spans="1:7">
      <c r="A13140" s="2">
        <v>44131</v>
      </c>
      <c r="B13140" s="2">
        <f t="shared" si="410"/>
        <v>44135</v>
      </c>
      <c r="C13140" s="3">
        <f t="shared" si="411"/>
        <v>1</v>
      </c>
      <c r="D13140" t="s">
        <v>16</v>
      </c>
      <c r="E13140">
        <v>36</v>
      </c>
      <c r="F13140">
        <v>503387</v>
      </c>
      <c r="G13140">
        <v>33092</v>
      </c>
    </row>
    <row r="13141" spans="1:7">
      <c r="A13141" s="2">
        <v>44131</v>
      </c>
      <c r="B13141" s="2">
        <f t="shared" si="410"/>
        <v>44135</v>
      </c>
      <c r="C13141" s="3">
        <f t="shared" si="411"/>
        <v>1</v>
      </c>
      <c r="D13141" t="s">
        <v>20</v>
      </c>
      <c r="E13141">
        <v>37</v>
      </c>
      <c r="F13141">
        <v>264334</v>
      </c>
      <c r="G13141">
        <v>4236</v>
      </c>
    </row>
    <row r="13142" spans="1:7">
      <c r="A13142" s="2">
        <v>44131</v>
      </c>
      <c r="B13142" s="2">
        <f t="shared" si="410"/>
        <v>44135</v>
      </c>
      <c r="C13142" s="3">
        <f t="shared" si="411"/>
        <v>1</v>
      </c>
      <c r="D13142" t="s">
        <v>48</v>
      </c>
      <c r="E13142">
        <v>38</v>
      </c>
      <c r="F13142">
        <v>39135</v>
      </c>
      <c r="G13142">
        <v>481</v>
      </c>
    </row>
    <row r="13143" spans="1:7">
      <c r="A13143" s="2">
        <v>44131</v>
      </c>
      <c r="B13143" s="2">
        <f t="shared" si="410"/>
        <v>44135</v>
      </c>
      <c r="C13143" s="3">
        <f t="shared" si="411"/>
        <v>1</v>
      </c>
      <c r="D13143" t="s">
        <v>59</v>
      </c>
      <c r="E13143">
        <v>69</v>
      </c>
      <c r="F13143">
        <v>92</v>
      </c>
      <c r="G13143">
        <v>2</v>
      </c>
    </row>
    <row r="13144" spans="1:7">
      <c r="A13144" s="2">
        <v>44131</v>
      </c>
      <c r="B13144" s="2">
        <f t="shared" si="410"/>
        <v>44135</v>
      </c>
      <c r="C13144" s="3">
        <f t="shared" si="411"/>
        <v>1</v>
      </c>
      <c r="D13144" t="s">
        <v>41</v>
      </c>
      <c r="E13144">
        <v>39</v>
      </c>
      <c r="F13144">
        <v>202740</v>
      </c>
      <c r="G13144">
        <v>5239</v>
      </c>
    </row>
    <row r="13145" spans="1:7">
      <c r="A13145" s="2">
        <v>44131</v>
      </c>
      <c r="B13145" s="2">
        <f t="shared" si="410"/>
        <v>44135</v>
      </c>
      <c r="C13145" s="3">
        <f t="shared" si="411"/>
        <v>1</v>
      </c>
      <c r="D13145" t="s">
        <v>30</v>
      </c>
      <c r="E13145">
        <v>40</v>
      </c>
      <c r="F13145">
        <v>118409</v>
      </c>
      <c r="G13145">
        <v>1273</v>
      </c>
    </row>
    <row r="13146" spans="1:7">
      <c r="A13146" s="2">
        <v>44131</v>
      </c>
      <c r="B13146" s="2">
        <f t="shared" si="410"/>
        <v>44135</v>
      </c>
      <c r="C13146" s="3">
        <f t="shared" si="411"/>
        <v>1</v>
      </c>
      <c r="D13146" t="s">
        <v>14</v>
      </c>
      <c r="E13146">
        <v>41</v>
      </c>
      <c r="F13146">
        <v>42821</v>
      </c>
      <c r="G13146">
        <v>665</v>
      </c>
    </row>
    <row r="13147" spans="1:7">
      <c r="A13147" s="2">
        <v>44131</v>
      </c>
      <c r="B13147" s="2">
        <f t="shared" si="410"/>
        <v>44135</v>
      </c>
      <c r="C13147" s="3">
        <f t="shared" si="411"/>
        <v>1</v>
      </c>
      <c r="D13147" t="s">
        <v>31</v>
      </c>
      <c r="E13147">
        <v>42</v>
      </c>
      <c r="F13147">
        <v>203520</v>
      </c>
      <c r="G13147">
        <v>8760</v>
      </c>
    </row>
    <row r="13148" spans="1:7">
      <c r="A13148" s="2">
        <v>44131</v>
      </c>
      <c r="B13148" s="2">
        <f t="shared" si="410"/>
        <v>44135</v>
      </c>
      <c r="C13148" s="3">
        <f t="shared" si="411"/>
        <v>1</v>
      </c>
      <c r="D13148" t="s">
        <v>55</v>
      </c>
      <c r="E13148">
        <v>72</v>
      </c>
      <c r="F13148">
        <v>63497</v>
      </c>
      <c r="G13148">
        <v>808</v>
      </c>
    </row>
    <row r="13149" spans="1:7">
      <c r="A13149" s="2">
        <v>44131</v>
      </c>
      <c r="B13149" s="2">
        <f t="shared" si="410"/>
        <v>44135</v>
      </c>
      <c r="C13149" s="3">
        <f t="shared" si="411"/>
        <v>1</v>
      </c>
      <c r="D13149" t="s">
        <v>17</v>
      </c>
      <c r="E13149">
        <v>44</v>
      </c>
      <c r="F13149">
        <v>31445</v>
      </c>
      <c r="G13149">
        <v>1188</v>
      </c>
    </row>
    <row r="13150" spans="1:7">
      <c r="A13150" s="2">
        <v>44131</v>
      </c>
      <c r="B13150" s="2">
        <f t="shared" si="410"/>
        <v>44135</v>
      </c>
      <c r="C13150" s="3">
        <f t="shared" si="411"/>
        <v>1</v>
      </c>
      <c r="D13150" t="s">
        <v>32</v>
      </c>
      <c r="E13150">
        <v>45</v>
      </c>
      <c r="F13150">
        <v>172579</v>
      </c>
      <c r="G13150">
        <v>3842</v>
      </c>
    </row>
    <row r="13151" spans="1:7">
      <c r="A13151" s="2">
        <v>44131</v>
      </c>
      <c r="B13151" s="2">
        <f t="shared" si="410"/>
        <v>44135</v>
      </c>
      <c r="C13151" s="3">
        <f t="shared" si="411"/>
        <v>1</v>
      </c>
      <c r="D13151" t="s">
        <v>43</v>
      </c>
      <c r="E13151">
        <v>46</v>
      </c>
      <c r="F13151">
        <v>40730</v>
      </c>
      <c r="G13151">
        <v>375</v>
      </c>
    </row>
    <row r="13152" spans="1:7">
      <c r="A13152" s="2">
        <v>44131</v>
      </c>
      <c r="B13152" s="2">
        <f t="shared" si="410"/>
        <v>44135</v>
      </c>
      <c r="C13152" s="3">
        <f t="shared" si="411"/>
        <v>1</v>
      </c>
      <c r="D13152" t="s">
        <v>25</v>
      </c>
      <c r="E13152">
        <v>47</v>
      </c>
      <c r="F13152">
        <v>247688</v>
      </c>
      <c r="G13152">
        <v>3176</v>
      </c>
    </row>
    <row r="13153" spans="1:7">
      <c r="A13153" s="2">
        <v>44131</v>
      </c>
      <c r="B13153" s="2">
        <f t="shared" si="410"/>
        <v>44135</v>
      </c>
      <c r="C13153" s="3">
        <f t="shared" si="411"/>
        <v>1</v>
      </c>
      <c r="D13153" t="s">
        <v>11</v>
      </c>
      <c r="E13153">
        <v>48</v>
      </c>
      <c r="F13153">
        <v>924475</v>
      </c>
      <c r="G13153">
        <v>18155</v>
      </c>
    </row>
    <row r="13154" spans="1:7">
      <c r="A13154" s="2">
        <v>44131</v>
      </c>
      <c r="B13154" s="2">
        <f t="shared" si="410"/>
        <v>44135</v>
      </c>
      <c r="C13154" s="3">
        <f t="shared" si="411"/>
        <v>1</v>
      </c>
      <c r="D13154" t="s">
        <v>13</v>
      </c>
      <c r="E13154">
        <v>49</v>
      </c>
      <c r="F13154">
        <v>107246</v>
      </c>
      <c r="G13154">
        <v>579</v>
      </c>
    </row>
    <row r="13155" spans="1:7">
      <c r="A13155" s="2">
        <v>44131</v>
      </c>
      <c r="B13155" s="2">
        <f t="shared" si="410"/>
        <v>44135</v>
      </c>
      <c r="C13155" s="3">
        <f t="shared" si="411"/>
        <v>1</v>
      </c>
      <c r="D13155" t="s">
        <v>36</v>
      </c>
      <c r="E13155">
        <v>50</v>
      </c>
      <c r="F13155">
        <v>2113</v>
      </c>
      <c r="G13155">
        <v>58</v>
      </c>
    </row>
    <row r="13156" spans="1:7">
      <c r="A13156" s="2">
        <v>44131</v>
      </c>
      <c r="B13156" s="2">
        <f t="shared" si="410"/>
        <v>44135</v>
      </c>
      <c r="C13156" s="3">
        <f t="shared" si="411"/>
        <v>1</v>
      </c>
      <c r="D13156" t="s">
        <v>56</v>
      </c>
      <c r="E13156">
        <v>78</v>
      </c>
      <c r="F13156">
        <v>1351</v>
      </c>
      <c r="G13156">
        <v>21</v>
      </c>
    </row>
    <row r="13157" spans="1:7">
      <c r="A13157" s="2">
        <v>44131</v>
      </c>
      <c r="B13157" s="2">
        <f t="shared" si="410"/>
        <v>44135</v>
      </c>
      <c r="C13157" s="3">
        <f t="shared" si="411"/>
        <v>1</v>
      </c>
      <c r="D13157" t="s">
        <v>37</v>
      </c>
      <c r="E13157">
        <v>51</v>
      </c>
      <c r="F13157">
        <v>175409</v>
      </c>
      <c r="G13157">
        <v>3600</v>
      </c>
    </row>
    <row r="13158" spans="1:7">
      <c r="A13158" s="2">
        <v>44131</v>
      </c>
      <c r="B13158" s="2">
        <f t="shared" si="410"/>
        <v>44135</v>
      </c>
      <c r="C13158" s="3">
        <f t="shared" si="411"/>
        <v>1</v>
      </c>
      <c r="D13158" t="s">
        <v>5</v>
      </c>
      <c r="E13158">
        <v>53</v>
      </c>
      <c r="F13158">
        <v>108966</v>
      </c>
      <c r="G13158">
        <v>2438</v>
      </c>
    </row>
    <row r="13159" spans="1:7">
      <c r="A13159" s="2">
        <v>44131</v>
      </c>
      <c r="B13159" s="2">
        <f t="shared" si="410"/>
        <v>44135</v>
      </c>
      <c r="C13159" s="3">
        <f t="shared" si="411"/>
        <v>1</v>
      </c>
      <c r="D13159" t="s">
        <v>58</v>
      </c>
      <c r="E13159">
        <v>54</v>
      </c>
      <c r="F13159">
        <v>22706</v>
      </c>
      <c r="G13159">
        <v>432</v>
      </c>
    </row>
    <row r="13160" spans="1:7">
      <c r="A13160" s="2">
        <v>44131</v>
      </c>
      <c r="B13160" s="2">
        <f t="shared" si="410"/>
        <v>44135</v>
      </c>
      <c r="C13160" s="3">
        <f t="shared" si="411"/>
        <v>1</v>
      </c>
      <c r="D13160" t="s">
        <v>10</v>
      </c>
      <c r="E13160">
        <v>55</v>
      </c>
      <c r="F13160">
        <v>217447</v>
      </c>
      <c r="G13160">
        <v>1896</v>
      </c>
    </row>
    <row r="13161" spans="1:7">
      <c r="A13161" s="2">
        <v>44131</v>
      </c>
      <c r="B13161" s="2">
        <f t="shared" si="410"/>
        <v>44135</v>
      </c>
      <c r="C13161" s="3">
        <f t="shared" si="411"/>
        <v>1</v>
      </c>
      <c r="D13161" t="s">
        <v>49</v>
      </c>
      <c r="E13161">
        <v>56</v>
      </c>
      <c r="F13161">
        <v>11806</v>
      </c>
      <c r="G13161">
        <v>77</v>
      </c>
    </row>
    <row r="13162" spans="1:7">
      <c r="A13162" s="2">
        <v>44132</v>
      </c>
      <c r="B13162" s="2">
        <f t="shared" si="410"/>
        <v>44135</v>
      </c>
      <c r="C13162" s="3">
        <f t="shared" si="411"/>
        <v>1</v>
      </c>
      <c r="D13162" t="s">
        <v>52</v>
      </c>
      <c r="E13162">
        <v>1</v>
      </c>
      <c r="F13162">
        <v>187706</v>
      </c>
      <c r="G13162">
        <v>2911</v>
      </c>
    </row>
    <row r="13163" spans="1:7">
      <c r="A13163" s="2">
        <v>44132</v>
      </c>
      <c r="B13163" s="2">
        <f t="shared" si="410"/>
        <v>44135</v>
      </c>
      <c r="C13163" s="3">
        <f t="shared" si="411"/>
        <v>1</v>
      </c>
      <c r="D13163" t="s">
        <v>50</v>
      </c>
      <c r="E13163">
        <v>2</v>
      </c>
      <c r="F13163">
        <v>15053</v>
      </c>
      <c r="G13163">
        <v>67</v>
      </c>
    </row>
    <row r="13164" spans="1:7">
      <c r="A13164" s="2">
        <v>44132</v>
      </c>
      <c r="B13164" s="2">
        <f t="shared" si="410"/>
        <v>44135</v>
      </c>
      <c r="C13164" s="3">
        <f t="shared" si="411"/>
        <v>1</v>
      </c>
      <c r="D13164" t="s">
        <v>8</v>
      </c>
      <c r="E13164">
        <v>4</v>
      </c>
      <c r="F13164">
        <v>241259</v>
      </c>
      <c r="G13164">
        <v>5906</v>
      </c>
    </row>
    <row r="13165" spans="1:7">
      <c r="A13165" s="2">
        <v>44132</v>
      </c>
      <c r="B13165" s="2">
        <f t="shared" si="410"/>
        <v>44135</v>
      </c>
      <c r="C13165" s="3">
        <f t="shared" si="411"/>
        <v>1</v>
      </c>
      <c r="D13165" t="s">
        <v>44</v>
      </c>
      <c r="E13165">
        <v>5</v>
      </c>
      <c r="F13165">
        <v>108640</v>
      </c>
      <c r="G13165">
        <v>1875</v>
      </c>
    </row>
    <row r="13166" spans="1:7">
      <c r="A13166" s="2">
        <v>44132</v>
      </c>
      <c r="B13166" s="2">
        <f t="shared" si="410"/>
        <v>44135</v>
      </c>
      <c r="C13166" s="3">
        <f t="shared" si="411"/>
        <v>1</v>
      </c>
      <c r="D13166" t="s">
        <v>7</v>
      </c>
      <c r="E13166">
        <v>6</v>
      </c>
      <c r="F13166">
        <v>922680</v>
      </c>
      <c r="G13166">
        <v>17541</v>
      </c>
    </row>
    <row r="13167" spans="1:7">
      <c r="A13167" s="2">
        <v>44132</v>
      </c>
      <c r="B13167" s="2">
        <f t="shared" si="410"/>
        <v>44135</v>
      </c>
      <c r="C13167" s="3">
        <f t="shared" si="411"/>
        <v>1</v>
      </c>
      <c r="D13167" t="s">
        <v>22</v>
      </c>
      <c r="E13167">
        <v>8</v>
      </c>
      <c r="F13167">
        <v>100614</v>
      </c>
      <c r="G13167">
        <v>2277</v>
      </c>
    </row>
    <row r="13168" spans="1:7">
      <c r="A13168" s="2">
        <v>44132</v>
      </c>
      <c r="B13168" s="2">
        <f t="shared" si="410"/>
        <v>44135</v>
      </c>
      <c r="C13168" s="3">
        <f t="shared" si="411"/>
        <v>1</v>
      </c>
      <c r="D13168" t="s">
        <v>38</v>
      </c>
      <c r="E13168">
        <v>9</v>
      </c>
      <c r="F13168">
        <v>69127</v>
      </c>
      <c r="G13168">
        <v>4604</v>
      </c>
    </row>
    <row r="13169" spans="1:7">
      <c r="A13169" s="2">
        <v>44132</v>
      </c>
      <c r="B13169" s="2">
        <f t="shared" si="410"/>
        <v>44135</v>
      </c>
      <c r="C13169" s="3">
        <f t="shared" si="411"/>
        <v>1</v>
      </c>
      <c r="D13169" t="s">
        <v>45</v>
      </c>
      <c r="E13169">
        <v>10</v>
      </c>
      <c r="F13169">
        <v>24392</v>
      </c>
      <c r="G13169">
        <v>688</v>
      </c>
    </row>
    <row r="13170" spans="1:7">
      <c r="A13170" s="2">
        <v>44132</v>
      </c>
      <c r="B13170" s="2">
        <f t="shared" si="410"/>
        <v>44135</v>
      </c>
      <c r="C13170" s="3">
        <f t="shared" si="411"/>
        <v>1</v>
      </c>
      <c r="D13170" t="s">
        <v>33</v>
      </c>
      <c r="E13170">
        <v>11</v>
      </c>
      <c r="F13170">
        <v>16973</v>
      </c>
      <c r="G13170">
        <v>644</v>
      </c>
    </row>
    <row r="13171" spans="1:7">
      <c r="A13171" s="2">
        <v>44132</v>
      </c>
      <c r="B13171" s="2">
        <f t="shared" si="410"/>
        <v>44135</v>
      </c>
      <c r="C13171" s="3">
        <f t="shared" si="411"/>
        <v>1</v>
      </c>
      <c r="D13171" t="s">
        <v>15</v>
      </c>
      <c r="E13171">
        <v>12</v>
      </c>
      <c r="F13171">
        <v>790418</v>
      </c>
      <c r="G13171">
        <v>16570</v>
      </c>
    </row>
    <row r="13172" spans="1:7">
      <c r="A13172" s="2">
        <v>44132</v>
      </c>
      <c r="B13172" s="2">
        <f t="shared" si="410"/>
        <v>44135</v>
      </c>
      <c r="C13172" s="3">
        <f t="shared" si="411"/>
        <v>1</v>
      </c>
      <c r="D13172" t="s">
        <v>18</v>
      </c>
      <c r="E13172">
        <v>13</v>
      </c>
      <c r="F13172">
        <v>367126</v>
      </c>
      <c r="G13172">
        <v>7692</v>
      </c>
    </row>
    <row r="13173" spans="1:7">
      <c r="A13173" s="2">
        <v>44132</v>
      </c>
      <c r="B13173" s="2">
        <f t="shared" si="410"/>
        <v>44135</v>
      </c>
      <c r="C13173" s="3">
        <f t="shared" si="411"/>
        <v>1</v>
      </c>
      <c r="D13173" t="s">
        <v>57</v>
      </c>
      <c r="E13173">
        <v>66</v>
      </c>
      <c r="F13173">
        <v>5435</v>
      </c>
      <c r="G13173">
        <v>77</v>
      </c>
    </row>
    <row r="13174" spans="1:7">
      <c r="A13174" s="2">
        <v>44132</v>
      </c>
      <c r="B13174" s="2">
        <f t="shared" si="410"/>
        <v>44135</v>
      </c>
      <c r="C13174" s="3">
        <f t="shared" si="411"/>
        <v>1</v>
      </c>
      <c r="D13174" t="s">
        <v>26</v>
      </c>
      <c r="E13174">
        <v>15</v>
      </c>
      <c r="F13174">
        <v>14975</v>
      </c>
      <c r="G13174">
        <v>212</v>
      </c>
    </row>
    <row r="13175" spans="1:7">
      <c r="A13175" s="2">
        <v>44132</v>
      </c>
      <c r="B13175" s="2">
        <f t="shared" si="410"/>
        <v>44135</v>
      </c>
      <c r="C13175" s="3">
        <f t="shared" si="411"/>
        <v>1</v>
      </c>
      <c r="D13175" t="s">
        <v>53</v>
      </c>
      <c r="E13175">
        <v>16</v>
      </c>
      <c r="F13175">
        <v>62197</v>
      </c>
      <c r="G13175">
        <v>600</v>
      </c>
    </row>
    <row r="13176" spans="1:7">
      <c r="A13176" s="2">
        <v>44132</v>
      </c>
      <c r="B13176" s="2">
        <f t="shared" si="410"/>
        <v>44135</v>
      </c>
      <c r="C13176" s="3">
        <f t="shared" si="411"/>
        <v>1</v>
      </c>
      <c r="D13176" t="s">
        <v>6</v>
      </c>
      <c r="E13176">
        <v>17</v>
      </c>
      <c r="F13176">
        <v>395204</v>
      </c>
      <c r="G13176">
        <v>9912</v>
      </c>
    </row>
    <row r="13177" spans="1:7">
      <c r="A13177" s="2">
        <v>44132</v>
      </c>
      <c r="B13177" s="2">
        <f t="shared" si="410"/>
        <v>44135</v>
      </c>
      <c r="C13177" s="3">
        <f t="shared" si="411"/>
        <v>1</v>
      </c>
      <c r="D13177" t="s">
        <v>27</v>
      </c>
      <c r="E13177">
        <v>18</v>
      </c>
      <c r="F13177">
        <v>171566</v>
      </c>
      <c r="G13177">
        <v>4227</v>
      </c>
    </row>
    <row r="13178" spans="1:7">
      <c r="A13178" s="2">
        <v>44132</v>
      </c>
      <c r="B13178" s="2">
        <f t="shared" si="410"/>
        <v>44135</v>
      </c>
      <c r="C13178" s="3">
        <f t="shared" si="411"/>
        <v>1</v>
      </c>
      <c r="D13178" t="s">
        <v>39</v>
      </c>
      <c r="E13178">
        <v>19</v>
      </c>
      <c r="F13178">
        <v>120911</v>
      </c>
      <c r="G13178">
        <v>1691</v>
      </c>
    </row>
    <row r="13179" spans="1:7">
      <c r="A13179" s="2">
        <v>44132</v>
      </c>
      <c r="B13179" s="2">
        <f t="shared" si="410"/>
        <v>44135</v>
      </c>
      <c r="C13179" s="3">
        <f t="shared" si="411"/>
        <v>1</v>
      </c>
      <c r="D13179" t="s">
        <v>34</v>
      </c>
      <c r="E13179">
        <v>20</v>
      </c>
      <c r="F13179">
        <v>83485</v>
      </c>
      <c r="G13179">
        <v>1007</v>
      </c>
    </row>
    <row r="13180" spans="1:7">
      <c r="A13180" s="2">
        <v>44132</v>
      </c>
      <c r="B13180" s="2">
        <f t="shared" si="410"/>
        <v>44135</v>
      </c>
      <c r="C13180" s="3">
        <f t="shared" si="411"/>
        <v>1</v>
      </c>
      <c r="D13180" t="s">
        <v>28</v>
      </c>
      <c r="E13180">
        <v>21</v>
      </c>
      <c r="F13180">
        <v>103685</v>
      </c>
      <c r="G13180">
        <v>1509</v>
      </c>
    </row>
    <row r="13181" spans="1:7">
      <c r="A13181" s="2">
        <v>44132</v>
      </c>
      <c r="B13181" s="2">
        <f t="shared" si="410"/>
        <v>44135</v>
      </c>
      <c r="C13181" s="3">
        <f t="shared" si="411"/>
        <v>1</v>
      </c>
      <c r="D13181" t="s">
        <v>40</v>
      </c>
      <c r="E13181">
        <v>22</v>
      </c>
      <c r="F13181">
        <v>185822</v>
      </c>
      <c r="G13181">
        <v>5890</v>
      </c>
    </row>
    <row r="13182" spans="1:7">
      <c r="A13182" s="2">
        <v>44132</v>
      </c>
      <c r="B13182" s="2">
        <f t="shared" si="410"/>
        <v>44135</v>
      </c>
      <c r="C13182" s="3">
        <f t="shared" si="411"/>
        <v>1</v>
      </c>
      <c r="D13182" t="s">
        <v>51</v>
      </c>
      <c r="E13182">
        <v>23</v>
      </c>
      <c r="F13182">
        <v>6387</v>
      </c>
      <c r="G13182">
        <v>146</v>
      </c>
    </row>
    <row r="13183" spans="1:7">
      <c r="A13183" s="2">
        <v>44132</v>
      </c>
      <c r="B13183" s="2">
        <f t="shared" si="410"/>
        <v>44135</v>
      </c>
      <c r="C13183" s="3">
        <f t="shared" si="411"/>
        <v>1</v>
      </c>
      <c r="D13183" t="s">
        <v>23</v>
      </c>
      <c r="E13183">
        <v>24</v>
      </c>
      <c r="F13183">
        <v>142918</v>
      </c>
      <c r="G13183">
        <v>4115</v>
      </c>
    </row>
    <row r="13184" spans="1:7">
      <c r="A13184" s="2">
        <v>44132</v>
      </c>
      <c r="B13184" s="2">
        <f t="shared" si="410"/>
        <v>44135</v>
      </c>
      <c r="C13184" s="3">
        <f t="shared" si="411"/>
        <v>1</v>
      </c>
      <c r="D13184" t="s">
        <v>9</v>
      </c>
      <c r="E13184">
        <v>25</v>
      </c>
      <c r="F13184">
        <v>154218</v>
      </c>
      <c r="G13184">
        <v>9924</v>
      </c>
    </row>
    <row r="13185" spans="1:7">
      <c r="A13185" s="2">
        <v>44132</v>
      </c>
      <c r="B13185" s="2">
        <f t="shared" si="410"/>
        <v>44135</v>
      </c>
      <c r="C13185" s="3">
        <f t="shared" si="411"/>
        <v>1</v>
      </c>
      <c r="D13185" t="s">
        <v>42</v>
      </c>
      <c r="E13185">
        <v>26</v>
      </c>
      <c r="F13185">
        <v>185818</v>
      </c>
      <c r="G13185">
        <v>7606</v>
      </c>
    </row>
    <row r="13186" spans="1:7">
      <c r="A13186" s="2">
        <v>44132</v>
      </c>
      <c r="B13186" s="2">
        <f t="shared" si="410"/>
        <v>44135</v>
      </c>
      <c r="C13186" s="3">
        <f t="shared" si="411"/>
        <v>1</v>
      </c>
      <c r="D13186" t="s">
        <v>29</v>
      </c>
      <c r="E13186">
        <v>27</v>
      </c>
      <c r="F13186">
        <v>139497</v>
      </c>
      <c r="G13186">
        <v>2440</v>
      </c>
    </row>
    <row r="13187" spans="1:7">
      <c r="A13187" s="2">
        <v>44132</v>
      </c>
      <c r="B13187" s="2">
        <f t="shared" si="410"/>
        <v>44135</v>
      </c>
      <c r="C13187" s="3">
        <f t="shared" si="411"/>
        <v>1</v>
      </c>
      <c r="D13187" t="s">
        <v>46</v>
      </c>
      <c r="E13187">
        <v>28</v>
      </c>
      <c r="F13187">
        <v>117617</v>
      </c>
      <c r="G13187">
        <v>3302</v>
      </c>
    </row>
    <row r="13188" spans="1:7">
      <c r="A13188" s="2">
        <v>44132</v>
      </c>
      <c r="B13188" s="2">
        <f t="shared" ref="B13188:B13251" si="412">EOMONTH(A13188,0)</f>
        <v>44135</v>
      </c>
      <c r="C13188" s="3">
        <f t="shared" ref="C13188:C13251" si="413">IF(A13188=B13188,0,1)</f>
        <v>1</v>
      </c>
      <c r="D13188" t="s">
        <v>35</v>
      </c>
      <c r="E13188">
        <v>29</v>
      </c>
      <c r="F13188">
        <v>181877</v>
      </c>
      <c r="G13188">
        <v>2940</v>
      </c>
    </row>
    <row r="13189" spans="1:7">
      <c r="A13189" s="2">
        <v>44132</v>
      </c>
      <c r="B13189" s="2">
        <f t="shared" si="412"/>
        <v>44135</v>
      </c>
      <c r="C13189" s="3">
        <f t="shared" si="413"/>
        <v>1</v>
      </c>
      <c r="D13189" t="s">
        <v>54</v>
      </c>
      <c r="E13189">
        <v>30</v>
      </c>
      <c r="F13189">
        <v>30051</v>
      </c>
      <c r="G13189">
        <v>326</v>
      </c>
    </row>
    <row r="13190" spans="1:7">
      <c r="A13190" s="2">
        <v>44132</v>
      </c>
      <c r="B13190" s="2">
        <f t="shared" si="412"/>
        <v>44135</v>
      </c>
      <c r="C13190" s="3">
        <f t="shared" si="413"/>
        <v>1</v>
      </c>
      <c r="D13190" t="s">
        <v>12</v>
      </c>
      <c r="E13190">
        <v>31</v>
      </c>
      <c r="F13190">
        <v>66682</v>
      </c>
      <c r="G13190">
        <v>634</v>
      </c>
    </row>
    <row r="13191" spans="1:7">
      <c r="A13191" s="2">
        <v>44132</v>
      </c>
      <c r="B13191" s="2">
        <f t="shared" si="412"/>
        <v>44135</v>
      </c>
      <c r="C13191" s="3">
        <f t="shared" si="413"/>
        <v>1</v>
      </c>
      <c r="D13191" t="s">
        <v>24</v>
      </c>
      <c r="E13191">
        <v>32</v>
      </c>
      <c r="F13191">
        <v>97824</v>
      </c>
      <c r="G13191">
        <v>1767</v>
      </c>
    </row>
    <row r="13192" spans="1:7">
      <c r="A13192" s="2">
        <v>44132</v>
      </c>
      <c r="B13192" s="2">
        <f t="shared" si="412"/>
        <v>44135</v>
      </c>
      <c r="C13192" s="3">
        <f t="shared" si="413"/>
        <v>1</v>
      </c>
      <c r="D13192" t="s">
        <v>19</v>
      </c>
      <c r="E13192">
        <v>33</v>
      </c>
      <c r="F13192">
        <v>10641</v>
      </c>
      <c r="G13192">
        <v>478</v>
      </c>
    </row>
    <row r="13193" spans="1:7">
      <c r="A13193" s="2">
        <v>44132</v>
      </c>
      <c r="B13193" s="2">
        <f t="shared" si="412"/>
        <v>44135</v>
      </c>
      <c r="C13193" s="3">
        <f t="shared" si="413"/>
        <v>1</v>
      </c>
      <c r="D13193" t="s">
        <v>21</v>
      </c>
      <c r="E13193">
        <v>34</v>
      </c>
      <c r="F13193">
        <v>234790</v>
      </c>
      <c r="G13193">
        <v>16324</v>
      </c>
    </row>
    <row r="13194" spans="1:7">
      <c r="A13194" s="2">
        <v>44132</v>
      </c>
      <c r="B13194" s="2">
        <f t="shared" si="412"/>
        <v>44135</v>
      </c>
      <c r="C13194" s="3">
        <f t="shared" si="413"/>
        <v>1</v>
      </c>
      <c r="D13194" t="s">
        <v>47</v>
      </c>
      <c r="E13194">
        <v>35</v>
      </c>
      <c r="F13194">
        <v>43826</v>
      </c>
      <c r="G13194">
        <v>991</v>
      </c>
    </row>
    <row r="13195" spans="1:7">
      <c r="A13195" s="2">
        <v>44132</v>
      </c>
      <c r="B13195" s="2">
        <f t="shared" si="412"/>
        <v>44135</v>
      </c>
      <c r="C13195" s="3">
        <f t="shared" si="413"/>
        <v>1</v>
      </c>
      <c r="D13195" t="s">
        <v>16</v>
      </c>
      <c r="E13195">
        <v>36</v>
      </c>
      <c r="F13195">
        <v>505416</v>
      </c>
      <c r="G13195">
        <v>33107</v>
      </c>
    </row>
    <row r="13196" spans="1:7">
      <c r="A13196" s="2">
        <v>44132</v>
      </c>
      <c r="B13196" s="2">
        <f t="shared" si="412"/>
        <v>44135</v>
      </c>
      <c r="C13196" s="3">
        <f t="shared" si="413"/>
        <v>1</v>
      </c>
      <c r="D13196" t="s">
        <v>20</v>
      </c>
      <c r="E13196">
        <v>37</v>
      </c>
      <c r="F13196">
        <v>266566</v>
      </c>
      <c r="G13196">
        <v>4275</v>
      </c>
    </row>
    <row r="13197" spans="1:7">
      <c r="A13197" s="2">
        <v>44132</v>
      </c>
      <c r="B13197" s="2">
        <f t="shared" si="412"/>
        <v>44135</v>
      </c>
      <c r="C13197" s="3">
        <f t="shared" si="413"/>
        <v>1</v>
      </c>
      <c r="D13197" t="s">
        <v>48</v>
      </c>
      <c r="E13197">
        <v>38</v>
      </c>
      <c r="F13197">
        <v>39912</v>
      </c>
      <c r="G13197">
        <v>493</v>
      </c>
    </row>
    <row r="13198" spans="1:7">
      <c r="A13198" s="2">
        <v>44132</v>
      </c>
      <c r="B13198" s="2">
        <f t="shared" si="412"/>
        <v>44135</v>
      </c>
      <c r="C13198" s="3">
        <f t="shared" si="413"/>
        <v>1</v>
      </c>
      <c r="D13198" t="s">
        <v>59</v>
      </c>
      <c r="E13198">
        <v>69</v>
      </c>
      <c r="F13198">
        <v>92</v>
      </c>
      <c r="G13198">
        <v>2</v>
      </c>
    </row>
    <row r="13199" spans="1:7">
      <c r="A13199" s="2">
        <v>44132</v>
      </c>
      <c r="B13199" s="2">
        <f t="shared" si="412"/>
        <v>44135</v>
      </c>
      <c r="C13199" s="3">
        <f t="shared" si="413"/>
        <v>1</v>
      </c>
      <c r="D13199" t="s">
        <v>41</v>
      </c>
      <c r="E13199">
        <v>39</v>
      </c>
      <c r="F13199">
        <v>205347</v>
      </c>
      <c r="G13199">
        <v>5256</v>
      </c>
    </row>
    <row r="13200" spans="1:7">
      <c r="A13200" s="2">
        <v>44132</v>
      </c>
      <c r="B13200" s="2">
        <f t="shared" si="412"/>
        <v>44135</v>
      </c>
      <c r="C13200" s="3">
        <f t="shared" si="413"/>
        <v>1</v>
      </c>
      <c r="D13200" t="s">
        <v>30</v>
      </c>
      <c r="E13200">
        <v>40</v>
      </c>
      <c r="F13200">
        <v>119152</v>
      </c>
      <c r="G13200">
        <v>1286</v>
      </c>
    </row>
    <row r="13201" spans="1:7">
      <c r="A13201" s="2">
        <v>44132</v>
      </c>
      <c r="B13201" s="2">
        <f t="shared" si="412"/>
        <v>44135</v>
      </c>
      <c r="C13201" s="3">
        <f t="shared" si="413"/>
        <v>1</v>
      </c>
      <c r="D13201" t="s">
        <v>14</v>
      </c>
      <c r="E13201">
        <v>41</v>
      </c>
      <c r="F13201">
        <v>43228</v>
      </c>
      <c r="G13201">
        <v>673</v>
      </c>
    </row>
    <row r="13202" spans="1:7">
      <c r="A13202" s="2">
        <v>44132</v>
      </c>
      <c r="B13202" s="2">
        <f t="shared" si="412"/>
        <v>44135</v>
      </c>
      <c r="C13202" s="3">
        <f t="shared" si="413"/>
        <v>1</v>
      </c>
      <c r="D13202" t="s">
        <v>31</v>
      </c>
      <c r="E13202">
        <v>42</v>
      </c>
      <c r="F13202">
        <v>205852</v>
      </c>
      <c r="G13202">
        <v>8789</v>
      </c>
    </row>
    <row r="13203" spans="1:7">
      <c r="A13203" s="2">
        <v>44132</v>
      </c>
      <c r="B13203" s="2">
        <f t="shared" si="412"/>
        <v>44135</v>
      </c>
      <c r="C13203" s="3">
        <f t="shared" si="413"/>
        <v>1</v>
      </c>
      <c r="D13203" t="s">
        <v>55</v>
      </c>
      <c r="E13203">
        <v>72</v>
      </c>
      <c r="F13203">
        <v>63587</v>
      </c>
      <c r="G13203">
        <v>813</v>
      </c>
    </row>
    <row r="13204" spans="1:7">
      <c r="A13204" s="2">
        <v>44132</v>
      </c>
      <c r="B13204" s="2">
        <f t="shared" si="412"/>
        <v>44135</v>
      </c>
      <c r="C13204" s="3">
        <f t="shared" si="413"/>
        <v>1</v>
      </c>
      <c r="D13204" t="s">
        <v>17</v>
      </c>
      <c r="E13204">
        <v>44</v>
      </c>
      <c r="F13204">
        <v>31944</v>
      </c>
      <c r="G13204">
        <v>1192</v>
      </c>
    </row>
    <row r="13205" spans="1:7">
      <c r="A13205" s="2">
        <v>44132</v>
      </c>
      <c r="B13205" s="2">
        <f t="shared" si="412"/>
        <v>44135</v>
      </c>
      <c r="C13205" s="3">
        <f t="shared" si="413"/>
        <v>1</v>
      </c>
      <c r="D13205" t="s">
        <v>32</v>
      </c>
      <c r="E13205">
        <v>45</v>
      </c>
      <c r="F13205">
        <v>173491</v>
      </c>
      <c r="G13205">
        <v>3876</v>
      </c>
    </row>
    <row r="13206" spans="1:7">
      <c r="A13206" s="2">
        <v>44132</v>
      </c>
      <c r="B13206" s="2">
        <f t="shared" si="412"/>
        <v>44135</v>
      </c>
      <c r="C13206" s="3">
        <f t="shared" si="413"/>
        <v>1</v>
      </c>
      <c r="D13206" t="s">
        <v>43</v>
      </c>
      <c r="E13206">
        <v>46</v>
      </c>
      <c r="F13206">
        <v>42000</v>
      </c>
      <c r="G13206">
        <v>384</v>
      </c>
    </row>
    <row r="13207" spans="1:7">
      <c r="A13207" s="2">
        <v>44132</v>
      </c>
      <c r="B13207" s="2">
        <f t="shared" si="412"/>
        <v>44135</v>
      </c>
      <c r="C13207" s="3">
        <f t="shared" si="413"/>
        <v>1</v>
      </c>
      <c r="D13207" t="s">
        <v>25</v>
      </c>
      <c r="E13207">
        <v>47</v>
      </c>
      <c r="F13207">
        <v>250269</v>
      </c>
      <c r="G13207">
        <v>3209</v>
      </c>
    </row>
    <row r="13208" spans="1:7">
      <c r="A13208" s="2">
        <v>44132</v>
      </c>
      <c r="B13208" s="2">
        <f t="shared" si="412"/>
        <v>44135</v>
      </c>
      <c r="C13208" s="3">
        <f t="shared" si="413"/>
        <v>1</v>
      </c>
      <c r="D13208" t="s">
        <v>11</v>
      </c>
      <c r="E13208">
        <v>48</v>
      </c>
      <c r="F13208">
        <v>932245</v>
      </c>
      <c r="G13208">
        <v>18251</v>
      </c>
    </row>
    <row r="13209" spans="1:7">
      <c r="A13209" s="2">
        <v>44132</v>
      </c>
      <c r="B13209" s="2">
        <f t="shared" si="412"/>
        <v>44135</v>
      </c>
      <c r="C13209" s="3">
        <f t="shared" si="413"/>
        <v>1</v>
      </c>
      <c r="D13209" t="s">
        <v>13</v>
      </c>
      <c r="E13209">
        <v>49</v>
      </c>
      <c r="F13209">
        <v>108863</v>
      </c>
      <c r="G13209">
        <v>588</v>
      </c>
    </row>
    <row r="13210" spans="1:7">
      <c r="A13210" s="2">
        <v>44132</v>
      </c>
      <c r="B13210" s="2">
        <f t="shared" si="412"/>
        <v>44135</v>
      </c>
      <c r="C13210" s="3">
        <f t="shared" si="413"/>
        <v>1</v>
      </c>
      <c r="D13210" t="s">
        <v>36</v>
      </c>
      <c r="E13210">
        <v>50</v>
      </c>
      <c r="F13210">
        <v>2120</v>
      </c>
      <c r="G13210">
        <v>58</v>
      </c>
    </row>
    <row r="13211" spans="1:7">
      <c r="A13211" s="2">
        <v>44132</v>
      </c>
      <c r="B13211" s="2">
        <f t="shared" si="412"/>
        <v>44135</v>
      </c>
      <c r="C13211" s="3">
        <f t="shared" si="413"/>
        <v>1</v>
      </c>
      <c r="D13211" t="s">
        <v>56</v>
      </c>
      <c r="E13211">
        <v>78</v>
      </c>
      <c r="F13211">
        <v>1353</v>
      </c>
      <c r="G13211">
        <v>21</v>
      </c>
    </row>
    <row r="13212" spans="1:7">
      <c r="A13212" s="2">
        <v>44132</v>
      </c>
      <c r="B13212" s="2">
        <f t="shared" si="412"/>
        <v>44135</v>
      </c>
      <c r="C13212" s="3">
        <f t="shared" si="413"/>
        <v>1</v>
      </c>
      <c r="D13212" t="s">
        <v>37</v>
      </c>
      <c r="E13212">
        <v>51</v>
      </c>
      <c r="F13212">
        <v>176754</v>
      </c>
      <c r="G13212">
        <v>3616</v>
      </c>
    </row>
    <row r="13213" spans="1:7">
      <c r="A13213" s="2">
        <v>44132</v>
      </c>
      <c r="B13213" s="2">
        <f t="shared" si="412"/>
        <v>44135</v>
      </c>
      <c r="C13213" s="3">
        <f t="shared" si="413"/>
        <v>1</v>
      </c>
      <c r="D13213" t="s">
        <v>5</v>
      </c>
      <c r="E13213">
        <v>53</v>
      </c>
      <c r="F13213">
        <v>109865</v>
      </c>
      <c r="G13213">
        <v>2454</v>
      </c>
    </row>
    <row r="13214" spans="1:7">
      <c r="A13214" s="2">
        <v>44132</v>
      </c>
      <c r="B13214" s="2">
        <f t="shared" si="412"/>
        <v>44135</v>
      </c>
      <c r="C13214" s="3">
        <f t="shared" si="413"/>
        <v>1</v>
      </c>
      <c r="D13214" t="s">
        <v>58</v>
      </c>
      <c r="E13214">
        <v>54</v>
      </c>
      <c r="F13214">
        <v>23064</v>
      </c>
      <c r="G13214">
        <v>436</v>
      </c>
    </row>
    <row r="13215" spans="1:7">
      <c r="A13215" s="2">
        <v>44132</v>
      </c>
      <c r="B13215" s="2">
        <f t="shared" si="412"/>
        <v>44135</v>
      </c>
      <c r="C13215" s="3">
        <f t="shared" si="413"/>
        <v>1</v>
      </c>
      <c r="D13215" t="s">
        <v>10</v>
      </c>
      <c r="E13215">
        <v>55</v>
      </c>
      <c r="F13215">
        <v>221578</v>
      </c>
      <c r="G13215">
        <v>1953</v>
      </c>
    </row>
    <row r="13216" spans="1:7">
      <c r="A13216" s="2">
        <v>44132</v>
      </c>
      <c r="B13216" s="2">
        <f t="shared" si="412"/>
        <v>44135</v>
      </c>
      <c r="C13216" s="3">
        <f t="shared" si="413"/>
        <v>1</v>
      </c>
      <c r="D13216" t="s">
        <v>49</v>
      </c>
      <c r="E13216">
        <v>56</v>
      </c>
      <c r="F13216">
        <v>12146</v>
      </c>
      <c r="G13216">
        <v>77</v>
      </c>
    </row>
    <row r="13217" spans="1:7">
      <c r="A13217" s="2">
        <v>44133</v>
      </c>
      <c r="B13217" s="2">
        <f t="shared" si="412"/>
        <v>44135</v>
      </c>
      <c r="C13217" s="3">
        <f t="shared" si="413"/>
        <v>1</v>
      </c>
      <c r="D13217" t="s">
        <v>52</v>
      </c>
      <c r="E13217">
        <v>1</v>
      </c>
      <c r="F13217">
        <v>189149</v>
      </c>
      <c r="G13217">
        <v>2914</v>
      </c>
    </row>
    <row r="13218" spans="1:7">
      <c r="A13218" s="2">
        <v>44133</v>
      </c>
      <c r="B13218" s="2">
        <f t="shared" si="412"/>
        <v>44135</v>
      </c>
      <c r="C13218" s="3">
        <f t="shared" si="413"/>
        <v>1</v>
      </c>
      <c r="D13218" t="s">
        <v>50</v>
      </c>
      <c r="E13218">
        <v>2</v>
      </c>
      <c r="F13218">
        <v>15417</v>
      </c>
      <c r="G13218">
        <v>72</v>
      </c>
    </row>
    <row r="13219" spans="1:7">
      <c r="A13219" s="2">
        <v>44133</v>
      </c>
      <c r="B13219" s="2">
        <f t="shared" si="412"/>
        <v>44135</v>
      </c>
      <c r="C13219" s="3">
        <f t="shared" si="413"/>
        <v>1</v>
      </c>
      <c r="D13219" t="s">
        <v>8</v>
      </c>
      <c r="E13219">
        <v>4</v>
      </c>
      <c r="F13219">
        <v>242510</v>
      </c>
      <c r="G13219">
        <v>5920</v>
      </c>
    </row>
    <row r="13220" spans="1:7">
      <c r="A13220" s="2">
        <v>44133</v>
      </c>
      <c r="B13220" s="2">
        <f t="shared" si="412"/>
        <v>44135</v>
      </c>
      <c r="C13220" s="3">
        <f t="shared" si="413"/>
        <v>1</v>
      </c>
      <c r="D13220" t="s">
        <v>44</v>
      </c>
      <c r="E13220">
        <v>5</v>
      </c>
      <c r="F13220">
        <v>109712</v>
      </c>
      <c r="G13220">
        <v>1894</v>
      </c>
    </row>
    <row r="13221" spans="1:7">
      <c r="A13221" s="2">
        <v>44133</v>
      </c>
      <c r="B13221" s="2">
        <f t="shared" si="412"/>
        <v>44135</v>
      </c>
      <c r="C13221" s="3">
        <f t="shared" si="413"/>
        <v>1</v>
      </c>
      <c r="D13221" t="s">
        <v>7</v>
      </c>
      <c r="E13221">
        <v>6</v>
      </c>
      <c r="F13221">
        <v>926893</v>
      </c>
      <c r="G13221">
        <v>17567</v>
      </c>
    </row>
    <row r="13222" spans="1:7">
      <c r="A13222" s="2">
        <v>44133</v>
      </c>
      <c r="B13222" s="2">
        <f t="shared" si="412"/>
        <v>44135</v>
      </c>
      <c r="C13222" s="3">
        <f t="shared" si="413"/>
        <v>1</v>
      </c>
      <c r="D13222" t="s">
        <v>22</v>
      </c>
      <c r="E13222">
        <v>8</v>
      </c>
      <c r="F13222">
        <v>102665</v>
      </c>
      <c r="G13222">
        <v>2295</v>
      </c>
    </row>
    <row r="13223" spans="1:7">
      <c r="A13223" s="2">
        <v>44133</v>
      </c>
      <c r="B13223" s="2">
        <f t="shared" si="412"/>
        <v>44135</v>
      </c>
      <c r="C13223" s="3">
        <f t="shared" si="413"/>
        <v>1</v>
      </c>
      <c r="D13223" t="s">
        <v>38</v>
      </c>
      <c r="E13223">
        <v>9</v>
      </c>
      <c r="F13223">
        <v>70446</v>
      </c>
      <c r="G13223">
        <v>4609</v>
      </c>
    </row>
    <row r="13224" spans="1:7">
      <c r="A13224" s="2">
        <v>44133</v>
      </c>
      <c r="B13224" s="2">
        <f t="shared" si="412"/>
        <v>44135</v>
      </c>
      <c r="C13224" s="3">
        <f t="shared" si="413"/>
        <v>1</v>
      </c>
      <c r="D13224" t="s">
        <v>45</v>
      </c>
      <c r="E13224">
        <v>10</v>
      </c>
      <c r="F13224">
        <v>24553</v>
      </c>
      <c r="G13224">
        <v>689</v>
      </c>
    </row>
    <row r="13225" spans="1:7">
      <c r="A13225" s="2">
        <v>44133</v>
      </c>
      <c r="B13225" s="2">
        <f t="shared" si="412"/>
        <v>44135</v>
      </c>
      <c r="C13225" s="3">
        <f t="shared" si="413"/>
        <v>1</v>
      </c>
      <c r="D13225" t="s">
        <v>33</v>
      </c>
      <c r="E13225">
        <v>11</v>
      </c>
      <c r="F13225">
        <v>17074</v>
      </c>
      <c r="G13225">
        <v>645</v>
      </c>
    </row>
    <row r="13226" spans="1:7">
      <c r="A13226" s="2">
        <v>44133</v>
      </c>
      <c r="B13226" s="2">
        <f t="shared" si="412"/>
        <v>44135</v>
      </c>
      <c r="C13226" s="3">
        <f t="shared" si="413"/>
        <v>1</v>
      </c>
      <c r="D13226" t="s">
        <v>15</v>
      </c>
      <c r="E13226">
        <v>12</v>
      </c>
      <c r="F13226">
        <v>794616</v>
      </c>
      <c r="G13226">
        <v>16647</v>
      </c>
    </row>
    <row r="13227" spans="1:7">
      <c r="A13227" s="2">
        <v>44133</v>
      </c>
      <c r="B13227" s="2">
        <f t="shared" si="412"/>
        <v>44135</v>
      </c>
      <c r="C13227" s="3">
        <f t="shared" si="413"/>
        <v>1</v>
      </c>
      <c r="D13227" t="s">
        <v>18</v>
      </c>
      <c r="E13227">
        <v>13</v>
      </c>
      <c r="F13227">
        <v>368840</v>
      </c>
      <c r="G13227">
        <v>7737</v>
      </c>
    </row>
    <row r="13228" spans="1:7">
      <c r="A13228" s="2">
        <v>44133</v>
      </c>
      <c r="B13228" s="2">
        <f t="shared" si="412"/>
        <v>44135</v>
      </c>
      <c r="C13228" s="3">
        <f t="shared" si="413"/>
        <v>1</v>
      </c>
      <c r="D13228" t="s">
        <v>57</v>
      </c>
      <c r="E13228">
        <v>66</v>
      </c>
      <c r="F13228">
        <v>5518</v>
      </c>
      <c r="G13228">
        <v>79</v>
      </c>
    </row>
    <row r="13229" spans="1:7">
      <c r="A13229" s="2">
        <v>44133</v>
      </c>
      <c r="B13229" s="2">
        <f t="shared" si="412"/>
        <v>44135</v>
      </c>
      <c r="C13229" s="3">
        <f t="shared" si="413"/>
        <v>1</v>
      </c>
      <c r="D13229" t="s">
        <v>26</v>
      </c>
      <c r="E13229">
        <v>15</v>
      </c>
      <c r="F13229">
        <v>15046</v>
      </c>
      <c r="G13229">
        <v>214</v>
      </c>
    </row>
    <row r="13230" spans="1:7">
      <c r="A13230" s="2">
        <v>44133</v>
      </c>
      <c r="B13230" s="2">
        <f t="shared" si="412"/>
        <v>44135</v>
      </c>
      <c r="C13230" s="3">
        <f t="shared" si="413"/>
        <v>1</v>
      </c>
      <c r="D13230" t="s">
        <v>53</v>
      </c>
      <c r="E13230">
        <v>16</v>
      </c>
      <c r="F13230">
        <v>63195</v>
      </c>
      <c r="G13230">
        <v>618</v>
      </c>
    </row>
    <row r="13231" spans="1:7">
      <c r="A13231" s="2">
        <v>44133</v>
      </c>
      <c r="B13231" s="2">
        <f t="shared" si="412"/>
        <v>44135</v>
      </c>
      <c r="C13231" s="3">
        <f t="shared" si="413"/>
        <v>1</v>
      </c>
      <c r="D13231" t="s">
        <v>6</v>
      </c>
      <c r="E13231">
        <v>17</v>
      </c>
      <c r="F13231">
        <v>401622</v>
      </c>
      <c r="G13231">
        <v>9963</v>
      </c>
    </row>
    <row r="13232" spans="1:7">
      <c r="A13232" s="2">
        <v>44133</v>
      </c>
      <c r="B13232" s="2">
        <f t="shared" si="412"/>
        <v>44135</v>
      </c>
      <c r="C13232" s="3">
        <f t="shared" si="413"/>
        <v>1</v>
      </c>
      <c r="D13232" t="s">
        <v>27</v>
      </c>
      <c r="E13232">
        <v>18</v>
      </c>
      <c r="F13232">
        <v>175190</v>
      </c>
      <c r="G13232">
        <v>4260</v>
      </c>
    </row>
    <row r="13233" spans="1:7">
      <c r="A13233" s="2">
        <v>44133</v>
      </c>
      <c r="B13233" s="2">
        <f t="shared" si="412"/>
        <v>44135</v>
      </c>
      <c r="C13233" s="3">
        <f t="shared" si="413"/>
        <v>1</v>
      </c>
      <c r="D13233" t="s">
        <v>39</v>
      </c>
      <c r="E13233">
        <v>19</v>
      </c>
      <c r="F13233">
        <v>123232</v>
      </c>
      <c r="G13233">
        <v>1705</v>
      </c>
    </row>
    <row r="13234" spans="1:7">
      <c r="A13234" s="2">
        <v>44133</v>
      </c>
      <c r="B13234" s="2">
        <f t="shared" si="412"/>
        <v>44135</v>
      </c>
      <c r="C13234" s="3">
        <f t="shared" si="413"/>
        <v>1</v>
      </c>
      <c r="D13234" t="s">
        <v>34</v>
      </c>
      <c r="E13234">
        <v>20</v>
      </c>
      <c r="F13234">
        <v>83838</v>
      </c>
      <c r="G13234">
        <v>1008</v>
      </c>
    </row>
    <row r="13235" spans="1:7">
      <c r="A13235" s="2">
        <v>44133</v>
      </c>
      <c r="B13235" s="2">
        <f t="shared" si="412"/>
        <v>44135</v>
      </c>
      <c r="C13235" s="3">
        <f t="shared" si="413"/>
        <v>1</v>
      </c>
      <c r="D13235" t="s">
        <v>28</v>
      </c>
      <c r="E13235">
        <v>21</v>
      </c>
      <c r="F13235">
        <v>105517</v>
      </c>
      <c r="G13235">
        <v>1524</v>
      </c>
    </row>
    <row r="13236" spans="1:7">
      <c r="A13236" s="2">
        <v>44133</v>
      </c>
      <c r="B13236" s="2">
        <f t="shared" si="412"/>
        <v>44135</v>
      </c>
      <c r="C13236" s="3">
        <f t="shared" si="413"/>
        <v>1</v>
      </c>
      <c r="D13236" t="s">
        <v>40</v>
      </c>
      <c r="E13236">
        <v>22</v>
      </c>
      <c r="F13236">
        <v>186216</v>
      </c>
      <c r="G13236">
        <v>5908</v>
      </c>
    </row>
    <row r="13237" spans="1:7">
      <c r="A13237" s="2">
        <v>44133</v>
      </c>
      <c r="B13237" s="2">
        <f t="shared" si="412"/>
        <v>44135</v>
      </c>
      <c r="C13237" s="3">
        <f t="shared" si="413"/>
        <v>1</v>
      </c>
      <c r="D13237" t="s">
        <v>51</v>
      </c>
      <c r="E13237">
        <v>23</v>
      </c>
      <c r="F13237">
        <v>6467</v>
      </c>
      <c r="G13237">
        <v>146</v>
      </c>
    </row>
    <row r="13238" spans="1:7">
      <c r="A13238" s="2">
        <v>44133</v>
      </c>
      <c r="B13238" s="2">
        <f t="shared" si="412"/>
        <v>44135</v>
      </c>
      <c r="C13238" s="3">
        <f t="shared" si="413"/>
        <v>1</v>
      </c>
      <c r="D13238" t="s">
        <v>23</v>
      </c>
      <c r="E13238">
        <v>24</v>
      </c>
      <c r="F13238">
        <v>143875</v>
      </c>
      <c r="G13238">
        <v>4127</v>
      </c>
    </row>
    <row r="13239" spans="1:7">
      <c r="A13239" s="2">
        <v>44133</v>
      </c>
      <c r="B13239" s="2">
        <f t="shared" si="412"/>
        <v>44135</v>
      </c>
      <c r="C13239" s="3">
        <f t="shared" si="413"/>
        <v>1</v>
      </c>
      <c r="D13239" t="s">
        <v>9</v>
      </c>
      <c r="E13239">
        <v>25</v>
      </c>
      <c r="F13239">
        <v>155564</v>
      </c>
      <c r="G13239">
        <v>9951</v>
      </c>
    </row>
    <row r="13240" spans="1:7">
      <c r="A13240" s="2">
        <v>44133</v>
      </c>
      <c r="B13240" s="2">
        <f t="shared" si="412"/>
        <v>44135</v>
      </c>
      <c r="C13240" s="3">
        <f t="shared" si="413"/>
        <v>1</v>
      </c>
      <c r="D13240" t="s">
        <v>42</v>
      </c>
      <c r="E13240">
        <v>26</v>
      </c>
      <c r="F13240">
        <v>189926</v>
      </c>
      <c r="G13240">
        <v>7651</v>
      </c>
    </row>
    <row r="13241" spans="1:7">
      <c r="A13241" s="2">
        <v>44133</v>
      </c>
      <c r="B13241" s="2">
        <f t="shared" si="412"/>
        <v>44135</v>
      </c>
      <c r="C13241" s="3">
        <f t="shared" si="413"/>
        <v>1</v>
      </c>
      <c r="D13241" t="s">
        <v>29</v>
      </c>
      <c r="E13241">
        <v>27</v>
      </c>
      <c r="F13241">
        <v>142364</v>
      </c>
      <c r="G13241">
        <v>2472</v>
      </c>
    </row>
    <row r="13242" spans="1:7">
      <c r="A13242" s="2">
        <v>44133</v>
      </c>
      <c r="B13242" s="2">
        <f t="shared" si="412"/>
        <v>44135</v>
      </c>
      <c r="C13242" s="3">
        <f t="shared" si="413"/>
        <v>1</v>
      </c>
      <c r="D13242" t="s">
        <v>46</v>
      </c>
      <c r="E13242">
        <v>28</v>
      </c>
      <c r="F13242">
        <v>118587</v>
      </c>
      <c r="G13242">
        <v>3310</v>
      </c>
    </row>
    <row r="13243" spans="1:7">
      <c r="A13243" s="2">
        <v>44133</v>
      </c>
      <c r="B13243" s="2">
        <f t="shared" si="412"/>
        <v>44135</v>
      </c>
      <c r="C13243" s="3">
        <f t="shared" si="413"/>
        <v>1</v>
      </c>
      <c r="D13243" t="s">
        <v>35</v>
      </c>
      <c r="E13243">
        <v>29</v>
      </c>
      <c r="F13243">
        <v>184847</v>
      </c>
      <c r="G13243">
        <v>2978</v>
      </c>
    </row>
    <row r="13244" spans="1:7">
      <c r="A13244" s="2">
        <v>44133</v>
      </c>
      <c r="B13244" s="2">
        <f t="shared" si="412"/>
        <v>44135</v>
      </c>
      <c r="C13244" s="3">
        <f t="shared" si="413"/>
        <v>1</v>
      </c>
      <c r="D13244" t="s">
        <v>54</v>
      </c>
      <c r="E13244">
        <v>30</v>
      </c>
      <c r="F13244">
        <v>30932</v>
      </c>
      <c r="G13244">
        <v>339</v>
      </c>
    </row>
    <row r="13245" spans="1:7">
      <c r="A13245" s="2">
        <v>44133</v>
      </c>
      <c r="B13245" s="2">
        <f t="shared" si="412"/>
        <v>44135</v>
      </c>
      <c r="C13245" s="3">
        <f t="shared" si="413"/>
        <v>1</v>
      </c>
      <c r="D13245" t="s">
        <v>12</v>
      </c>
      <c r="E13245">
        <v>31</v>
      </c>
      <c r="F13245">
        <v>68150</v>
      </c>
      <c r="G13245">
        <v>646</v>
      </c>
    </row>
    <row r="13246" spans="1:7">
      <c r="A13246" s="2">
        <v>44133</v>
      </c>
      <c r="B13246" s="2">
        <f t="shared" si="412"/>
        <v>44135</v>
      </c>
      <c r="C13246" s="3">
        <f t="shared" si="413"/>
        <v>1</v>
      </c>
      <c r="D13246" t="s">
        <v>24</v>
      </c>
      <c r="E13246">
        <v>32</v>
      </c>
      <c r="F13246">
        <v>98814</v>
      </c>
      <c r="G13246">
        <v>1770</v>
      </c>
    </row>
    <row r="13247" spans="1:7">
      <c r="A13247" s="2">
        <v>44133</v>
      </c>
      <c r="B13247" s="2">
        <f t="shared" si="412"/>
        <v>44135</v>
      </c>
      <c r="C13247" s="3">
        <f t="shared" si="413"/>
        <v>1</v>
      </c>
      <c r="D13247" t="s">
        <v>19</v>
      </c>
      <c r="E13247">
        <v>33</v>
      </c>
      <c r="F13247">
        <v>10768</v>
      </c>
      <c r="G13247">
        <v>482</v>
      </c>
    </row>
    <row r="13248" spans="1:7">
      <c r="A13248" s="2">
        <v>44133</v>
      </c>
      <c r="B13248" s="2">
        <f t="shared" si="412"/>
        <v>44135</v>
      </c>
      <c r="C13248" s="3">
        <f t="shared" si="413"/>
        <v>1</v>
      </c>
      <c r="D13248" t="s">
        <v>21</v>
      </c>
      <c r="E13248">
        <v>34</v>
      </c>
      <c r="F13248">
        <v>236340</v>
      </c>
      <c r="G13248">
        <v>16332</v>
      </c>
    </row>
    <row r="13249" spans="1:7">
      <c r="A13249" s="2">
        <v>44133</v>
      </c>
      <c r="B13249" s="2">
        <f t="shared" si="412"/>
        <v>44135</v>
      </c>
      <c r="C13249" s="3">
        <f t="shared" si="413"/>
        <v>1</v>
      </c>
      <c r="D13249" t="s">
        <v>47</v>
      </c>
      <c r="E13249">
        <v>35</v>
      </c>
      <c r="F13249">
        <v>44904</v>
      </c>
      <c r="G13249">
        <v>994</v>
      </c>
    </row>
    <row r="13250" spans="1:7">
      <c r="A13250" s="2">
        <v>44133</v>
      </c>
      <c r="B13250" s="2">
        <f t="shared" si="412"/>
        <v>44135</v>
      </c>
      <c r="C13250" s="3">
        <f t="shared" si="413"/>
        <v>1</v>
      </c>
      <c r="D13250" t="s">
        <v>16</v>
      </c>
      <c r="E13250">
        <v>36</v>
      </c>
      <c r="F13250">
        <v>507913</v>
      </c>
      <c r="G13250">
        <v>33128</v>
      </c>
    </row>
    <row r="13251" spans="1:7">
      <c r="A13251" s="2">
        <v>44133</v>
      </c>
      <c r="B13251" s="2">
        <f t="shared" si="412"/>
        <v>44135</v>
      </c>
      <c r="C13251" s="3">
        <f t="shared" si="413"/>
        <v>1</v>
      </c>
      <c r="D13251" t="s">
        <v>20</v>
      </c>
      <c r="E13251">
        <v>37</v>
      </c>
      <c r="F13251">
        <v>269419</v>
      </c>
      <c r="G13251">
        <v>4307</v>
      </c>
    </row>
    <row r="13252" spans="1:7">
      <c r="A13252" s="2">
        <v>44133</v>
      </c>
      <c r="B13252" s="2">
        <f t="shared" ref="B13252:B13315" si="414">EOMONTH(A13252,0)</f>
        <v>44135</v>
      </c>
      <c r="C13252" s="3">
        <f t="shared" ref="C13252:C13315" si="415">IF(A13252=B13252,0,1)</f>
        <v>1</v>
      </c>
      <c r="D13252" t="s">
        <v>48</v>
      </c>
      <c r="E13252">
        <v>38</v>
      </c>
      <c r="F13252">
        <v>41135</v>
      </c>
      <c r="G13252">
        <v>504</v>
      </c>
    </row>
    <row r="13253" spans="1:7">
      <c r="A13253" s="2">
        <v>44133</v>
      </c>
      <c r="B13253" s="2">
        <f t="shared" si="414"/>
        <v>44135</v>
      </c>
      <c r="C13253" s="3">
        <f t="shared" si="415"/>
        <v>1</v>
      </c>
      <c r="D13253" t="s">
        <v>59</v>
      </c>
      <c r="E13253">
        <v>69</v>
      </c>
      <c r="F13253">
        <v>92</v>
      </c>
      <c r="G13253">
        <v>2</v>
      </c>
    </row>
    <row r="13254" spans="1:7">
      <c r="A13254" s="2">
        <v>44133</v>
      </c>
      <c r="B13254" s="2">
        <f t="shared" si="414"/>
        <v>44135</v>
      </c>
      <c r="C13254" s="3">
        <f t="shared" si="415"/>
        <v>1</v>
      </c>
      <c r="D13254" t="s">
        <v>41</v>
      </c>
      <c r="E13254">
        <v>39</v>
      </c>
      <c r="F13254">
        <v>208937</v>
      </c>
      <c r="G13254">
        <v>5275</v>
      </c>
    </row>
    <row r="13255" spans="1:7">
      <c r="A13255" s="2">
        <v>44133</v>
      </c>
      <c r="B13255" s="2">
        <f t="shared" si="414"/>
        <v>44135</v>
      </c>
      <c r="C13255" s="3">
        <f t="shared" si="415"/>
        <v>1</v>
      </c>
      <c r="D13255" t="s">
        <v>30</v>
      </c>
      <c r="E13255">
        <v>40</v>
      </c>
      <c r="F13255">
        <v>120193</v>
      </c>
      <c r="G13255">
        <v>1306</v>
      </c>
    </row>
    <row r="13256" spans="1:7">
      <c r="A13256" s="2">
        <v>44133</v>
      </c>
      <c r="B13256" s="2">
        <f t="shared" si="414"/>
        <v>44135</v>
      </c>
      <c r="C13256" s="3">
        <f t="shared" si="415"/>
        <v>1</v>
      </c>
      <c r="D13256" t="s">
        <v>14</v>
      </c>
      <c r="E13256">
        <v>41</v>
      </c>
      <c r="F13256">
        <v>43793</v>
      </c>
      <c r="G13256">
        <v>674</v>
      </c>
    </row>
    <row r="13257" spans="1:7">
      <c r="A13257" s="2">
        <v>44133</v>
      </c>
      <c r="B13257" s="2">
        <f t="shared" si="414"/>
        <v>44135</v>
      </c>
      <c r="C13257" s="3">
        <f t="shared" si="415"/>
        <v>1</v>
      </c>
      <c r="D13257" t="s">
        <v>31</v>
      </c>
      <c r="E13257">
        <v>42</v>
      </c>
      <c r="F13257">
        <v>208087</v>
      </c>
      <c r="G13257">
        <v>8828</v>
      </c>
    </row>
    <row r="13258" spans="1:7">
      <c r="A13258" s="2">
        <v>44133</v>
      </c>
      <c r="B13258" s="2">
        <f t="shared" si="414"/>
        <v>44135</v>
      </c>
      <c r="C13258" s="3">
        <f t="shared" si="415"/>
        <v>1</v>
      </c>
      <c r="D13258" t="s">
        <v>55</v>
      </c>
      <c r="E13258">
        <v>72</v>
      </c>
      <c r="F13258">
        <v>64798</v>
      </c>
      <c r="G13258">
        <v>814</v>
      </c>
    </row>
    <row r="13259" spans="1:7">
      <c r="A13259" s="2">
        <v>44133</v>
      </c>
      <c r="B13259" s="2">
        <f t="shared" si="414"/>
        <v>44135</v>
      </c>
      <c r="C13259" s="3">
        <f t="shared" si="415"/>
        <v>1</v>
      </c>
      <c r="D13259" t="s">
        <v>17</v>
      </c>
      <c r="E13259">
        <v>44</v>
      </c>
      <c r="F13259">
        <v>32312</v>
      </c>
      <c r="G13259">
        <v>1195</v>
      </c>
    </row>
    <row r="13260" spans="1:7">
      <c r="A13260" s="2">
        <v>44133</v>
      </c>
      <c r="B13260" s="2">
        <f t="shared" si="414"/>
        <v>44135</v>
      </c>
      <c r="C13260" s="3">
        <f t="shared" si="415"/>
        <v>1</v>
      </c>
      <c r="D13260" t="s">
        <v>32</v>
      </c>
      <c r="E13260">
        <v>45</v>
      </c>
      <c r="F13260">
        <v>174591</v>
      </c>
      <c r="G13260">
        <v>3889</v>
      </c>
    </row>
    <row r="13261" spans="1:7">
      <c r="A13261" s="2">
        <v>44133</v>
      </c>
      <c r="B13261" s="2">
        <f t="shared" si="414"/>
        <v>44135</v>
      </c>
      <c r="C13261" s="3">
        <f t="shared" si="415"/>
        <v>1</v>
      </c>
      <c r="D13261" t="s">
        <v>43</v>
      </c>
      <c r="E13261">
        <v>46</v>
      </c>
      <c r="F13261">
        <v>43000</v>
      </c>
      <c r="G13261">
        <v>403</v>
      </c>
    </row>
    <row r="13262" spans="1:7">
      <c r="A13262" s="2">
        <v>44133</v>
      </c>
      <c r="B13262" s="2">
        <f t="shared" si="414"/>
        <v>44135</v>
      </c>
      <c r="C13262" s="3">
        <f t="shared" si="415"/>
        <v>1</v>
      </c>
      <c r="D13262" t="s">
        <v>25</v>
      </c>
      <c r="E13262">
        <v>47</v>
      </c>
      <c r="F13262">
        <v>252727</v>
      </c>
      <c r="G13262">
        <v>3229</v>
      </c>
    </row>
    <row r="13263" spans="1:7">
      <c r="A13263" s="2">
        <v>44133</v>
      </c>
      <c r="B13263" s="2">
        <f t="shared" si="414"/>
        <v>44135</v>
      </c>
      <c r="C13263" s="3">
        <f t="shared" si="415"/>
        <v>1</v>
      </c>
      <c r="D13263" t="s">
        <v>11</v>
      </c>
      <c r="E13263">
        <v>48</v>
      </c>
      <c r="F13263">
        <v>939355</v>
      </c>
      <c r="G13263">
        <v>18372</v>
      </c>
    </row>
    <row r="13264" spans="1:7">
      <c r="A13264" s="2">
        <v>44133</v>
      </c>
      <c r="B13264" s="2">
        <f t="shared" si="414"/>
        <v>44135</v>
      </c>
      <c r="C13264" s="3">
        <f t="shared" si="415"/>
        <v>1</v>
      </c>
      <c r="D13264" t="s">
        <v>13</v>
      </c>
      <c r="E13264">
        <v>49</v>
      </c>
      <c r="F13264">
        <v>110666</v>
      </c>
      <c r="G13264">
        <v>598</v>
      </c>
    </row>
    <row r="13265" spans="1:7">
      <c r="A13265" s="2">
        <v>44133</v>
      </c>
      <c r="B13265" s="2">
        <f t="shared" si="414"/>
        <v>44135</v>
      </c>
      <c r="C13265" s="3">
        <f t="shared" si="415"/>
        <v>1</v>
      </c>
      <c r="D13265" t="s">
        <v>36</v>
      </c>
      <c r="E13265">
        <v>50</v>
      </c>
      <c r="F13265">
        <v>2141</v>
      </c>
      <c r="G13265">
        <v>58</v>
      </c>
    </row>
    <row r="13266" spans="1:7">
      <c r="A13266" s="2">
        <v>44133</v>
      </c>
      <c r="B13266" s="2">
        <f t="shared" si="414"/>
        <v>44135</v>
      </c>
      <c r="C13266" s="3">
        <f t="shared" si="415"/>
        <v>1</v>
      </c>
      <c r="D13266" t="s">
        <v>56</v>
      </c>
      <c r="E13266">
        <v>78</v>
      </c>
      <c r="F13266">
        <v>1353</v>
      </c>
      <c r="G13266">
        <v>21</v>
      </c>
    </row>
    <row r="13267" spans="1:7">
      <c r="A13267" s="2">
        <v>44133</v>
      </c>
      <c r="B13267" s="2">
        <f t="shared" si="414"/>
        <v>44135</v>
      </c>
      <c r="C13267" s="3">
        <f t="shared" si="415"/>
        <v>1</v>
      </c>
      <c r="D13267" t="s">
        <v>37</v>
      </c>
      <c r="E13267">
        <v>51</v>
      </c>
      <c r="F13267">
        <v>178183</v>
      </c>
      <c r="G13267">
        <v>3636</v>
      </c>
    </row>
    <row r="13268" spans="1:7">
      <c r="A13268" s="2">
        <v>44133</v>
      </c>
      <c r="B13268" s="2">
        <f t="shared" si="414"/>
        <v>44135</v>
      </c>
      <c r="C13268" s="3">
        <f t="shared" si="415"/>
        <v>1</v>
      </c>
      <c r="D13268" t="s">
        <v>5</v>
      </c>
      <c r="E13268">
        <v>53</v>
      </c>
      <c r="F13268">
        <v>110748</v>
      </c>
      <c r="G13268">
        <v>2463</v>
      </c>
    </row>
    <row r="13269" spans="1:7">
      <c r="A13269" s="2">
        <v>44133</v>
      </c>
      <c r="B13269" s="2">
        <f t="shared" si="414"/>
        <v>44135</v>
      </c>
      <c r="C13269" s="3">
        <f t="shared" si="415"/>
        <v>1</v>
      </c>
      <c r="D13269" t="s">
        <v>58</v>
      </c>
      <c r="E13269">
        <v>54</v>
      </c>
      <c r="F13269">
        <v>23466</v>
      </c>
      <c r="G13269">
        <v>443</v>
      </c>
    </row>
    <row r="13270" spans="1:7">
      <c r="A13270" s="2">
        <v>44133</v>
      </c>
      <c r="B13270" s="2">
        <f t="shared" si="414"/>
        <v>44135</v>
      </c>
      <c r="C13270" s="3">
        <f t="shared" si="415"/>
        <v>1</v>
      </c>
      <c r="D13270" t="s">
        <v>10</v>
      </c>
      <c r="E13270">
        <v>55</v>
      </c>
      <c r="F13270">
        <v>226712</v>
      </c>
      <c r="G13270">
        <v>2008</v>
      </c>
    </row>
    <row r="13271" spans="1:7">
      <c r="A13271" s="2">
        <v>44133</v>
      </c>
      <c r="B13271" s="2">
        <f t="shared" si="414"/>
        <v>44135</v>
      </c>
      <c r="C13271" s="3">
        <f t="shared" si="415"/>
        <v>1</v>
      </c>
      <c r="D13271" t="s">
        <v>49</v>
      </c>
      <c r="E13271">
        <v>56</v>
      </c>
      <c r="F13271">
        <v>12507</v>
      </c>
      <c r="G13271">
        <v>87</v>
      </c>
    </row>
    <row r="13272" spans="1:7">
      <c r="A13272" s="2">
        <v>44134</v>
      </c>
      <c r="B13272" s="2">
        <f t="shared" si="414"/>
        <v>44135</v>
      </c>
      <c r="C13272" s="3">
        <f t="shared" si="415"/>
        <v>1</v>
      </c>
      <c r="D13272" t="s">
        <v>52</v>
      </c>
      <c r="E13272">
        <v>1</v>
      </c>
      <c r="F13272">
        <v>190496</v>
      </c>
      <c r="G13272">
        <v>2932</v>
      </c>
    </row>
    <row r="13273" spans="1:7">
      <c r="A13273" s="2">
        <v>44134</v>
      </c>
      <c r="B13273" s="2">
        <f t="shared" si="414"/>
        <v>44135</v>
      </c>
      <c r="C13273" s="3">
        <f t="shared" si="415"/>
        <v>1</v>
      </c>
      <c r="D13273" t="s">
        <v>50</v>
      </c>
      <c r="E13273">
        <v>2</v>
      </c>
      <c r="F13273">
        <v>15803</v>
      </c>
      <c r="G13273">
        <v>76</v>
      </c>
    </row>
    <row r="13274" spans="1:7">
      <c r="A13274" s="2">
        <v>44134</v>
      </c>
      <c r="B13274" s="2">
        <f t="shared" si="414"/>
        <v>44135</v>
      </c>
      <c r="C13274" s="3">
        <f t="shared" si="415"/>
        <v>1</v>
      </c>
      <c r="D13274" t="s">
        <v>8</v>
      </c>
      <c r="E13274">
        <v>4</v>
      </c>
      <c r="F13274">
        <v>244099</v>
      </c>
      <c r="G13274">
        <v>5934</v>
      </c>
    </row>
    <row r="13275" spans="1:7">
      <c r="A13275" s="2">
        <v>44134</v>
      </c>
      <c r="B13275" s="2">
        <f t="shared" si="414"/>
        <v>44135</v>
      </c>
      <c r="C13275" s="3">
        <f t="shared" si="415"/>
        <v>1</v>
      </c>
      <c r="D13275" t="s">
        <v>44</v>
      </c>
      <c r="E13275">
        <v>5</v>
      </c>
      <c r="F13275">
        <v>110874</v>
      </c>
      <c r="G13275">
        <v>1900</v>
      </c>
    </row>
    <row r="13276" spans="1:7">
      <c r="A13276" s="2">
        <v>44134</v>
      </c>
      <c r="B13276" s="2">
        <f t="shared" si="414"/>
        <v>44135</v>
      </c>
      <c r="C13276" s="3">
        <f t="shared" si="415"/>
        <v>1</v>
      </c>
      <c r="D13276" t="s">
        <v>7</v>
      </c>
      <c r="E13276">
        <v>6</v>
      </c>
      <c r="F13276">
        <v>931826</v>
      </c>
      <c r="G13276">
        <v>17627</v>
      </c>
    </row>
    <row r="13277" spans="1:7">
      <c r="A13277" s="2">
        <v>44134</v>
      </c>
      <c r="B13277" s="2">
        <f t="shared" si="414"/>
        <v>44135</v>
      </c>
      <c r="C13277" s="3">
        <f t="shared" si="415"/>
        <v>1</v>
      </c>
      <c r="D13277" t="s">
        <v>22</v>
      </c>
      <c r="E13277">
        <v>8</v>
      </c>
      <c r="F13277">
        <v>104927</v>
      </c>
      <c r="G13277">
        <v>2302</v>
      </c>
    </row>
    <row r="13278" spans="1:7">
      <c r="A13278" s="2">
        <v>44134</v>
      </c>
      <c r="B13278" s="2">
        <f t="shared" si="414"/>
        <v>44135</v>
      </c>
      <c r="C13278" s="3">
        <f t="shared" si="415"/>
        <v>1</v>
      </c>
      <c r="D13278" t="s">
        <v>38</v>
      </c>
      <c r="E13278">
        <v>9</v>
      </c>
      <c r="F13278">
        <v>71207</v>
      </c>
      <c r="G13278">
        <v>4616</v>
      </c>
    </row>
    <row r="13279" spans="1:7">
      <c r="A13279" s="2">
        <v>44134</v>
      </c>
      <c r="B13279" s="2">
        <f t="shared" si="414"/>
        <v>44135</v>
      </c>
      <c r="C13279" s="3">
        <f t="shared" si="415"/>
        <v>1</v>
      </c>
      <c r="D13279" t="s">
        <v>45</v>
      </c>
      <c r="E13279">
        <v>10</v>
      </c>
      <c r="F13279">
        <v>24751</v>
      </c>
      <c r="G13279">
        <v>704</v>
      </c>
    </row>
    <row r="13280" spans="1:7">
      <c r="A13280" s="2">
        <v>44134</v>
      </c>
      <c r="B13280" s="2">
        <f t="shared" si="414"/>
        <v>44135</v>
      </c>
      <c r="C13280" s="3">
        <f t="shared" si="415"/>
        <v>1</v>
      </c>
      <c r="D13280" t="s">
        <v>33</v>
      </c>
      <c r="E13280">
        <v>11</v>
      </c>
      <c r="F13280">
        <v>17144</v>
      </c>
      <c r="G13280">
        <v>646</v>
      </c>
    </row>
    <row r="13281" spans="1:7">
      <c r="A13281" s="2">
        <v>44134</v>
      </c>
      <c r="B13281" s="2">
        <f t="shared" si="414"/>
        <v>44135</v>
      </c>
      <c r="C13281" s="3">
        <f t="shared" si="415"/>
        <v>1</v>
      </c>
      <c r="D13281" t="s">
        <v>15</v>
      </c>
      <c r="E13281">
        <v>12</v>
      </c>
      <c r="F13281">
        <v>800208</v>
      </c>
      <c r="G13281">
        <v>16719</v>
      </c>
    </row>
    <row r="13282" spans="1:7">
      <c r="A13282" s="2">
        <v>44134</v>
      </c>
      <c r="B13282" s="2">
        <f t="shared" si="414"/>
        <v>44135</v>
      </c>
      <c r="C13282" s="3">
        <f t="shared" si="415"/>
        <v>1</v>
      </c>
      <c r="D13282" t="s">
        <v>18</v>
      </c>
      <c r="E13282">
        <v>13</v>
      </c>
      <c r="F13282">
        <v>370157</v>
      </c>
      <c r="G13282">
        <v>7768</v>
      </c>
    </row>
    <row r="13283" spans="1:7">
      <c r="A13283" s="2">
        <v>44134</v>
      </c>
      <c r="B13283" s="2">
        <f t="shared" si="414"/>
        <v>44135</v>
      </c>
      <c r="C13283" s="3">
        <f t="shared" si="415"/>
        <v>1</v>
      </c>
      <c r="D13283" t="s">
        <v>57</v>
      </c>
      <c r="E13283">
        <v>66</v>
      </c>
      <c r="F13283">
        <v>5597</v>
      </c>
      <c r="G13283">
        <v>80</v>
      </c>
    </row>
    <row r="13284" spans="1:7">
      <c r="A13284" s="2">
        <v>44134</v>
      </c>
      <c r="B13284" s="2">
        <f t="shared" si="414"/>
        <v>44135</v>
      </c>
      <c r="C13284" s="3">
        <f t="shared" si="415"/>
        <v>1</v>
      </c>
      <c r="D13284" t="s">
        <v>26</v>
      </c>
      <c r="E13284">
        <v>15</v>
      </c>
      <c r="F13284">
        <v>15145</v>
      </c>
      <c r="G13284">
        <v>215</v>
      </c>
    </row>
    <row r="13285" spans="1:7">
      <c r="A13285" s="2">
        <v>44134</v>
      </c>
      <c r="B13285" s="2">
        <f t="shared" si="414"/>
        <v>44135</v>
      </c>
      <c r="C13285" s="3">
        <f t="shared" si="415"/>
        <v>1</v>
      </c>
      <c r="D13285" t="s">
        <v>53</v>
      </c>
      <c r="E13285">
        <v>16</v>
      </c>
      <c r="F13285">
        <v>64175</v>
      </c>
      <c r="G13285">
        <v>627</v>
      </c>
    </row>
    <row r="13286" spans="1:7">
      <c r="A13286" s="2">
        <v>44134</v>
      </c>
      <c r="B13286" s="2">
        <f t="shared" si="414"/>
        <v>44135</v>
      </c>
      <c r="C13286" s="3">
        <f t="shared" si="415"/>
        <v>1</v>
      </c>
      <c r="D13286" t="s">
        <v>6</v>
      </c>
      <c r="E13286">
        <v>17</v>
      </c>
      <c r="F13286">
        <v>410141</v>
      </c>
      <c r="G13286">
        <v>10012</v>
      </c>
    </row>
    <row r="13287" spans="1:7">
      <c r="A13287" s="2">
        <v>44134</v>
      </c>
      <c r="B13287" s="2">
        <f t="shared" si="414"/>
        <v>44135</v>
      </c>
      <c r="C13287" s="3">
        <f t="shared" si="415"/>
        <v>1</v>
      </c>
      <c r="D13287" t="s">
        <v>27</v>
      </c>
      <c r="E13287">
        <v>18</v>
      </c>
      <c r="F13287">
        <v>178372</v>
      </c>
      <c r="G13287">
        <v>4286</v>
      </c>
    </row>
    <row r="13288" spans="1:7">
      <c r="A13288" s="2">
        <v>44134</v>
      </c>
      <c r="B13288" s="2">
        <f t="shared" si="414"/>
        <v>44135</v>
      </c>
      <c r="C13288" s="3">
        <f t="shared" si="415"/>
        <v>1</v>
      </c>
      <c r="D13288" t="s">
        <v>39</v>
      </c>
      <c r="E13288">
        <v>19</v>
      </c>
      <c r="F13288">
        <v>125973</v>
      </c>
      <c r="G13288">
        <v>1714</v>
      </c>
    </row>
    <row r="13289" spans="1:7">
      <c r="A13289" s="2">
        <v>44134</v>
      </c>
      <c r="B13289" s="2">
        <f t="shared" si="414"/>
        <v>44135</v>
      </c>
      <c r="C13289" s="3">
        <f t="shared" si="415"/>
        <v>1</v>
      </c>
      <c r="D13289" t="s">
        <v>34</v>
      </c>
      <c r="E13289">
        <v>20</v>
      </c>
      <c r="F13289">
        <v>86768</v>
      </c>
      <c r="G13289">
        <v>1029</v>
      </c>
    </row>
    <row r="13290" spans="1:7">
      <c r="A13290" s="2">
        <v>44134</v>
      </c>
      <c r="B13290" s="2">
        <f t="shared" si="414"/>
        <v>44135</v>
      </c>
      <c r="C13290" s="3">
        <f t="shared" si="415"/>
        <v>1</v>
      </c>
      <c r="D13290" t="s">
        <v>28</v>
      </c>
      <c r="E13290">
        <v>21</v>
      </c>
      <c r="F13290">
        <v>107620</v>
      </c>
      <c r="G13290">
        <v>1543</v>
      </c>
    </row>
    <row r="13291" spans="1:7">
      <c r="A13291" s="2">
        <v>44134</v>
      </c>
      <c r="B13291" s="2">
        <f t="shared" si="414"/>
        <v>44135</v>
      </c>
      <c r="C13291" s="3">
        <f t="shared" si="415"/>
        <v>1</v>
      </c>
      <c r="D13291" t="s">
        <v>40</v>
      </c>
      <c r="E13291">
        <v>22</v>
      </c>
      <c r="F13291">
        <v>186649</v>
      </c>
      <c r="G13291">
        <v>5919</v>
      </c>
    </row>
    <row r="13292" spans="1:7">
      <c r="A13292" s="2">
        <v>44134</v>
      </c>
      <c r="B13292" s="2">
        <f t="shared" si="414"/>
        <v>44135</v>
      </c>
      <c r="C13292" s="3">
        <f t="shared" si="415"/>
        <v>1</v>
      </c>
      <c r="D13292" t="s">
        <v>51</v>
      </c>
      <c r="E13292">
        <v>23</v>
      </c>
      <c r="F13292">
        <v>6570</v>
      </c>
      <c r="G13292">
        <v>146</v>
      </c>
    </row>
    <row r="13293" spans="1:7">
      <c r="A13293" s="2">
        <v>44134</v>
      </c>
      <c r="B13293" s="2">
        <f t="shared" si="414"/>
        <v>44135</v>
      </c>
      <c r="C13293" s="3">
        <f t="shared" si="415"/>
        <v>1</v>
      </c>
      <c r="D13293" t="s">
        <v>23</v>
      </c>
      <c r="E13293">
        <v>24</v>
      </c>
      <c r="F13293">
        <v>144800</v>
      </c>
      <c r="G13293">
        <v>4137</v>
      </c>
    </row>
    <row r="13294" spans="1:7">
      <c r="A13294" s="2">
        <v>44134</v>
      </c>
      <c r="B13294" s="2">
        <f t="shared" si="414"/>
        <v>44135</v>
      </c>
      <c r="C13294" s="3">
        <f t="shared" si="415"/>
        <v>1</v>
      </c>
      <c r="D13294" t="s">
        <v>9</v>
      </c>
      <c r="E13294">
        <v>25</v>
      </c>
      <c r="F13294">
        <v>157146</v>
      </c>
      <c r="G13294">
        <v>9975</v>
      </c>
    </row>
    <row r="13295" spans="1:7">
      <c r="A13295" s="2">
        <v>44134</v>
      </c>
      <c r="B13295" s="2">
        <f t="shared" si="414"/>
        <v>44135</v>
      </c>
      <c r="C13295" s="3">
        <f t="shared" si="415"/>
        <v>1</v>
      </c>
      <c r="D13295" t="s">
        <v>42</v>
      </c>
      <c r="E13295">
        <v>26</v>
      </c>
      <c r="F13295">
        <v>193360</v>
      </c>
      <c r="G13295">
        <v>7664</v>
      </c>
    </row>
    <row r="13296" spans="1:7">
      <c r="A13296" s="2">
        <v>44134</v>
      </c>
      <c r="B13296" s="2">
        <f t="shared" si="414"/>
        <v>44135</v>
      </c>
      <c r="C13296" s="3">
        <f t="shared" si="415"/>
        <v>1</v>
      </c>
      <c r="D13296" t="s">
        <v>29</v>
      </c>
      <c r="E13296">
        <v>27</v>
      </c>
      <c r="F13296">
        <v>145519</v>
      </c>
      <c r="G13296">
        <v>2491</v>
      </c>
    </row>
    <row r="13297" spans="1:7">
      <c r="A13297" s="2">
        <v>44134</v>
      </c>
      <c r="B13297" s="2">
        <f t="shared" si="414"/>
        <v>44135</v>
      </c>
      <c r="C13297" s="3">
        <f t="shared" si="415"/>
        <v>1</v>
      </c>
      <c r="D13297" t="s">
        <v>46</v>
      </c>
      <c r="E13297">
        <v>28</v>
      </c>
      <c r="F13297">
        <v>119336</v>
      </c>
      <c r="G13297">
        <v>3328</v>
      </c>
    </row>
    <row r="13298" spans="1:7">
      <c r="A13298" s="2">
        <v>44134</v>
      </c>
      <c r="B13298" s="2">
        <f t="shared" si="414"/>
        <v>44135</v>
      </c>
      <c r="C13298" s="3">
        <f t="shared" si="415"/>
        <v>1</v>
      </c>
      <c r="D13298" t="s">
        <v>35</v>
      </c>
      <c r="E13298">
        <v>29</v>
      </c>
      <c r="F13298">
        <v>187830</v>
      </c>
      <c r="G13298">
        <v>3014</v>
      </c>
    </row>
    <row r="13299" spans="1:7">
      <c r="A13299" s="2">
        <v>44134</v>
      </c>
      <c r="B13299" s="2">
        <f t="shared" si="414"/>
        <v>44135</v>
      </c>
      <c r="C13299" s="3">
        <f t="shared" si="415"/>
        <v>1</v>
      </c>
      <c r="D13299" t="s">
        <v>54</v>
      </c>
      <c r="E13299">
        <v>30</v>
      </c>
      <c r="F13299">
        <v>31995</v>
      </c>
      <c r="G13299">
        <v>368</v>
      </c>
    </row>
    <row r="13300" spans="1:7">
      <c r="A13300" s="2">
        <v>44134</v>
      </c>
      <c r="B13300" s="2">
        <f t="shared" si="414"/>
        <v>44135</v>
      </c>
      <c r="C13300" s="3">
        <f t="shared" si="415"/>
        <v>1</v>
      </c>
      <c r="D13300" t="s">
        <v>12</v>
      </c>
      <c r="E13300">
        <v>31</v>
      </c>
      <c r="F13300">
        <v>69699</v>
      </c>
      <c r="G13300">
        <v>648</v>
      </c>
    </row>
    <row r="13301" spans="1:7">
      <c r="A13301" s="2">
        <v>44134</v>
      </c>
      <c r="B13301" s="2">
        <f t="shared" si="414"/>
        <v>44135</v>
      </c>
      <c r="C13301" s="3">
        <f t="shared" si="415"/>
        <v>1</v>
      </c>
      <c r="D13301" t="s">
        <v>24</v>
      </c>
      <c r="E13301">
        <v>32</v>
      </c>
      <c r="F13301">
        <v>100038</v>
      </c>
      <c r="G13301">
        <v>1777</v>
      </c>
    </row>
    <row r="13302" spans="1:7">
      <c r="A13302" s="2">
        <v>44134</v>
      </c>
      <c r="B13302" s="2">
        <f t="shared" si="414"/>
        <v>44135</v>
      </c>
      <c r="C13302" s="3">
        <f t="shared" si="415"/>
        <v>1</v>
      </c>
      <c r="D13302" t="s">
        <v>19</v>
      </c>
      <c r="E13302">
        <v>33</v>
      </c>
      <c r="F13302">
        <v>10884</v>
      </c>
      <c r="G13302">
        <v>482</v>
      </c>
    </row>
    <row r="13303" spans="1:7">
      <c r="A13303" s="2">
        <v>44134</v>
      </c>
      <c r="B13303" s="2">
        <f t="shared" si="414"/>
        <v>44135</v>
      </c>
      <c r="C13303" s="3">
        <f t="shared" si="415"/>
        <v>1</v>
      </c>
      <c r="D13303" t="s">
        <v>21</v>
      </c>
      <c r="E13303">
        <v>34</v>
      </c>
      <c r="F13303">
        <v>238316</v>
      </c>
      <c r="G13303">
        <v>16339</v>
      </c>
    </row>
    <row r="13304" spans="1:7">
      <c r="A13304" s="2">
        <v>44134</v>
      </c>
      <c r="B13304" s="2">
        <f t="shared" si="414"/>
        <v>44135</v>
      </c>
      <c r="C13304" s="3">
        <f t="shared" si="415"/>
        <v>1</v>
      </c>
      <c r="D13304" t="s">
        <v>47</v>
      </c>
      <c r="E13304">
        <v>35</v>
      </c>
      <c r="F13304">
        <v>45909</v>
      </c>
      <c r="G13304">
        <v>1007</v>
      </c>
    </row>
    <row r="13305" spans="1:7">
      <c r="A13305" s="2">
        <v>44134</v>
      </c>
      <c r="B13305" s="2">
        <f t="shared" si="414"/>
        <v>44135</v>
      </c>
      <c r="C13305" s="3">
        <f t="shared" si="415"/>
        <v>1</v>
      </c>
      <c r="D13305" t="s">
        <v>16</v>
      </c>
      <c r="E13305">
        <v>36</v>
      </c>
      <c r="F13305">
        <v>510171</v>
      </c>
      <c r="G13305">
        <v>33143</v>
      </c>
    </row>
    <row r="13306" spans="1:7">
      <c r="A13306" s="2">
        <v>44134</v>
      </c>
      <c r="B13306" s="2">
        <f t="shared" si="414"/>
        <v>44135</v>
      </c>
      <c r="C13306" s="3">
        <f t="shared" si="415"/>
        <v>1</v>
      </c>
      <c r="D13306" t="s">
        <v>20</v>
      </c>
      <c r="E13306">
        <v>37</v>
      </c>
      <c r="F13306">
        <v>272231</v>
      </c>
      <c r="G13306">
        <v>4354</v>
      </c>
    </row>
    <row r="13307" spans="1:7">
      <c r="A13307" s="2">
        <v>44134</v>
      </c>
      <c r="B13307" s="2">
        <f t="shared" si="414"/>
        <v>44135</v>
      </c>
      <c r="C13307" s="3">
        <f t="shared" si="415"/>
        <v>1</v>
      </c>
      <c r="D13307" t="s">
        <v>48</v>
      </c>
      <c r="E13307">
        <v>38</v>
      </c>
      <c r="F13307">
        <v>42488</v>
      </c>
      <c r="G13307">
        <v>517</v>
      </c>
    </row>
    <row r="13308" spans="1:7">
      <c r="A13308" s="2">
        <v>44134</v>
      </c>
      <c r="B13308" s="2">
        <f t="shared" si="414"/>
        <v>44135</v>
      </c>
      <c r="C13308" s="3">
        <f t="shared" si="415"/>
        <v>1</v>
      </c>
      <c r="D13308" t="s">
        <v>59</v>
      </c>
      <c r="E13308">
        <v>69</v>
      </c>
      <c r="F13308">
        <v>92</v>
      </c>
      <c r="G13308">
        <v>2</v>
      </c>
    </row>
    <row r="13309" spans="1:7">
      <c r="A13309" s="2">
        <v>44134</v>
      </c>
      <c r="B13309" s="2">
        <f t="shared" si="414"/>
        <v>44135</v>
      </c>
      <c r="C13309" s="3">
        <f t="shared" si="415"/>
        <v>1</v>
      </c>
      <c r="D13309" t="s">
        <v>41</v>
      </c>
      <c r="E13309">
        <v>39</v>
      </c>
      <c r="F13309">
        <v>212782</v>
      </c>
      <c r="G13309">
        <v>5291</v>
      </c>
    </row>
    <row r="13310" spans="1:7">
      <c r="A13310" s="2">
        <v>44134</v>
      </c>
      <c r="B13310" s="2">
        <f t="shared" si="414"/>
        <v>44135</v>
      </c>
      <c r="C13310" s="3">
        <f t="shared" si="415"/>
        <v>1</v>
      </c>
      <c r="D13310" t="s">
        <v>30</v>
      </c>
      <c r="E13310">
        <v>40</v>
      </c>
      <c r="F13310">
        <v>121495</v>
      </c>
      <c r="G13310">
        <v>1326</v>
      </c>
    </row>
    <row r="13311" spans="1:7">
      <c r="A13311" s="2">
        <v>44134</v>
      </c>
      <c r="B13311" s="2">
        <f t="shared" si="414"/>
        <v>44135</v>
      </c>
      <c r="C13311" s="3">
        <f t="shared" si="415"/>
        <v>1</v>
      </c>
      <c r="D13311" t="s">
        <v>14</v>
      </c>
      <c r="E13311">
        <v>41</v>
      </c>
      <c r="F13311">
        <v>44388</v>
      </c>
      <c r="G13311">
        <v>677</v>
      </c>
    </row>
    <row r="13312" spans="1:7">
      <c r="A13312" s="2">
        <v>44134</v>
      </c>
      <c r="B13312" s="2">
        <f t="shared" si="414"/>
        <v>44135</v>
      </c>
      <c r="C13312" s="3">
        <f t="shared" si="415"/>
        <v>1</v>
      </c>
      <c r="D13312" t="s">
        <v>31</v>
      </c>
      <c r="E13312">
        <v>42</v>
      </c>
      <c r="F13312">
        <v>210586</v>
      </c>
      <c r="G13312">
        <v>8860</v>
      </c>
    </row>
    <row r="13313" spans="1:7">
      <c r="A13313" s="2">
        <v>44134</v>
      </c>
      <c r="B13313" s="2">
        <f t="shared" si="414"/>
        <v>44135</v>
      </c>
      <c r="C13313" s="3">
        <f t="shared" si="415"/>
        <v>1</v>
      </c>
      <c r="D13313" t="s">
        <v>55</v>
      </c>
      <c r="E13313">
        <v>72</v>
      </c>
      <c r="F13313">
        <v>65743</v>
      </c>
      <c r="G13313">
        <v>820</v>
      </c>
    </row>
    <row r="13314" spans="1:7">
      <c r="A13314" s="2">
        <v>44134</v>
      </c>
      <c r="B13314" s="2">
        <f t="shared" si="414"/>
        <v>44135</v>
      </c>
      <c r="C13314" s="3">
        <f t="shared" si="415"/>
        <v>1</v>
      </c>
      <c r="D13314" t="s">
        <v>17</v>
      </c>
      <c r="E13314">
        <v>44</v>
      </c>
      <c r="F13314">
        <v>32874</v>
      </c>
      <c r="G13314">
        <v>1201</v>
      </c>
    </row>
    <row r="13315" spans="1:7">
      <c r="A13315" s="2">
        <v>44134</v>
      </c>
      <c r="B13315" s="2">
        <f t="shared" si="414"/>
        <v>44135</v>
      </c>
      <c r="C13315" s="3">
        <f t="shared" si="415"/>
        <v>1</v>
      </c>
      <c r="D13315" t="s">
        <v>32</v>
      </c>
      <c r="E13315">
        <v>45</v>
      </c>
      <c r="F13315">
        <v>175594</v>
      </c>
      <c r="G13315">
        <v>3896</v>
      </c>
    </row>
    <row r="13316" spans="1:7">
      <c r="A13316" s="2">
        <v>44134</v>
      </c>
      <c r="B13316" s="2">
        <f t="shared" ref="B13316:B13379" si="416">EOMONTH(A13316,0)</f>
        <v>44135</v>
      </c>
      <c r="C13316" s="3">
        <f t="shared" ref="C13316:C13379" si="417">IF(A13316=B13316,0,1)</f>
        <v>1</v>
      </c>
      <c r="D13316" t="s">
        <v>43</v>
      </c>
      <c r="E13316">
        <v>46</v>
      </c>
      <c r="F13316">
        <v>44559</v>
      </c>
      <c r="G13316">
        <v>415</v>
      </c>
    </row>
    <row r="13317" spans="1:7">
      <c r="A13317" s="2">
        <v>44134</v>
      </c>
      <c r="B13317" s="2">
        <f t="shared" si="416"/>
        <v>44135</v>
      </c>
      <c r="C13317" s="3">
        <f t="shared" si="417"/>
        <v>1</v>
      </c>
      <c r="D13317" t="s">
        <v>25</v>
      </c>
      <c r="E13317">
        <v>47</v>
      </c>
      <c r="F13317">
        <v>255332</v>
      </c>
      <c r="G13317">
        <v>3307</v>
      </c>
    </row>
    <row r="13318" spans="1:7">
      <c r="A13318" s="2">
        <v>44134</v>
      </c>
      <c r="B13318" s="2">
        <f t="shared" si="416"/>
        <v>44135</v>
      </c>
      <c r="C13318" s="3">
        <f t="shared" si="417"/>
        <v>1</v>
      </c>
      <c r="D13318" t="s">
        <v>11</v>
      </c>
      <c r="E13318">
        <v>48</v>
      </c>
      <c r="F13318">
        <v>946023</v>
      </c>
      <c r="G13318">
        <v>18477</v>
      </c>
    </row>
    <row r="13319" spans="1:7">
      <c r="A13319" s="2">
        <v>44134</v>
      </c>
      <c r="B13319" s="2">
        <f t="shared" si="416"/>
        <v>44135</v>
      </c>
      <c r="C13319" s="3">
        <f t="shared" si="417"/>
        <v>1</v>
      </c>
      <c r="D13319" t="s">
        <v>13</v>
      </c>
      <c r="E13319">
        <v>49</v>
      </c>
      <c r="F13319">
        <v>112932</v>
      </c>
      <c r="G13319">
        <v>601</v>
      </c>
    </row>
    <row r="13320" spans="1:7">
      <c r="A13320" s="2">
        <v>44134</v>
      </c>
      <c r="B13320" s="2">
        <f t="shared" si="416"/>
        <v>44135</v>
      </c>
      <c r="C13320" s="3">
        <f t="shared" si="417"/>
        <v>1</v>
      </c>
      <c r="D13320" t="s">
        <v>36</v>
      </c>
      <c r="E13320">
        <v>50</v>
      </c>
      <c r="F13320">
        <v>2155</v>
      </c>
      <c r="G13320">
        <v>58</v>
      </c>
    </row>
    <row r="13321" spans="1:7">
      <c r="A13321" s="2">
        <v>44134</v>
      </c>
      <c r="B13321" s="2">
        <f t="shared" si="416"/>
        <v>44135</v>
      </c>
      <c r="C13321" s="3">
        <f t="shared" si="417"/>
        <v>1</v>
      </c>
      <c r="D13321" t="s">
        <v>56</v>
      </c>
      <c r="E13321">
        <v>78</v>
      </c>
      <c r="F13321">
        <v>1362</v>
      </c>
      <c r="G13321">
        <v>21</v>
      </c>
    </row>
    <row r="13322" spans="1:7">
      <c r="A13322" s="2">
        <v>44134</v>
      </c>
      <c r="B13322" s="2">
        <f t="shared" si="416"/>
        <v>44135</v>
      </c>
      <c r="C13322" s="3">
        <f t="shared" si="417"/>
        <v>1</v>
      </c>
      <c r="D13322" t="s">
        <v>37</v>
      </c>
      <c r="E13322">
        <v>51</v>
      </c>
      <c r="F13322">
        <v>179639</v>
      </c>
      <c r="G13322">
        <v>3643</v>
      </c>
    </row>
    <row r="13323" spans="1:7">
      <c r="A13323" s="2">
        <v>44134</v>
      </c>
      <c r="B13323" s="2">
        <f t="shared" si="416"/>
        <v>44135</v>
      </c>
      <c r="C13323" s="3">
        <f t="shared" si="417"/>
        <v>1</v>
      </c>
      <c r="D13323" t="s">
        <v>5</v>
      </c>
      <c r="E13323">
        <v>53</v>
      </c>
      <c r="F13323">
        <v>111893</v>
      </c>
      <c r="G13323">
        <v>2468</v>
      </c>
    </row>
    <row r="13324" spans="1:7">
      <c r="A13324" s="2">
        <v>44134</v>
      </c>
      <c r="B13324" s="2">
        <f t="shared" si="416"/>
        <v>44135</v>
      </c>
      <c r="C13324" s="3">
        <f t="shared" si="417"/>
        <v>1</v>
      </c>
      <c r="D13324" t="s">
        <v>58</v>
      </c>
      <c r="E13324">
        <v>54</v>
      </c>
      <c r="F13324">
        <v>23990</v>
      </c>
      <c r="G13324">
        <v>451</v>
      </c>
    </row>
    <row r="13325" spans="1:7">
      <c r="A13325" s="2">
        <v>44134</v>
      </c>
      <c r="B13325" s="2">
        <f t="shared" si="416"/>
        <v>44135</v>
      </c>
      <c r="C13325" s="3">
        <f t="shared" si="417"/>
        <v>1</v>
      </c>
      <c r="D13325" t="s">
        <v>10</v>
      </c>
      <c r="E13325">
        <v>55</v>
      </c>
      <c r="F13325">
        <v>232092</v>
      </c>
      <c r="G13325">
        <v>2034</v>
      </c>
    </row>
    <row r="13326" spans="1:7">
      <c r="A13326" s="2">
        <v>44134</v>
      </c>
      <c r="B13326" s="2">
        <f t="shared" si="416"/>
        <v>44135</v>
      </c>
      <c r="C13326" s="3">
        <f t="shared" si="417"/>
        <v>1</v>
      </c>
      <c r="D13326" t="s">
        <v>49</v>
      </c>
      <c r="E13326">
        <v>56</v>
      </c>
      <c r="F13326">
        <v>13028</v>
      </c>
      <c r="G13326">
        <v>87</v>
      </c>
    </row>
    <row r="13327" spans="1:7">
      <c r="A13327" s="2">
        <v>44135</v>
      </c>
      <c r="B13327" s="2">
        <f t="shared" si="416"/>
        <v>44135</v>
      </c>
      <c r="C13327" s="3">
        <f t="shared" si="417"/>
        <v>0</v>
      </c>
      <c r="D13327" t="s">
        <v>52</v>
      </c>
      <c r="E13327">
        <v>1</v>
      </c>
      <c r="F13327">
        <v>192285</v>
      </c>
      <c r="G13327">
        <v>2967</v>
      </c>
    </row>
    <row r="13328" spans="1:7">
      <c r="A13328" s="2">
        <v>44135</v>
      </c>
      <c r="B13328" s="2">
        <f t="shared" si="416"/>
        <v>44135</v>
      </c>
      <c r="C13328" s="3">
        <f t="shared" si="417"/>
        <v>0</v>
      </c>
      <c r="D13328" t="s">
        <v>50</v>
      </c>
      <c r="E13328">
        <v>2</v>
      </c>
      <c r="F13328">
        <v>16247</v>
      </c>
      <c r="G13328">
        <v>77</v>
      </c>
    </row>
    <row r="13329" spans="1:7">
      <c r="A13329" s="2">
        <v>44135</v>
      </c>
      <c r="B13329" s="2">
        <f t="shared" si="416"/>
        <v>44135</v>
      </c>
      <c r="C13329" s="3">
        <f t="shared" si="417"/>
        <v>0</v>
      </c>
      <c r="D13329" t="s">
        <v>8</v>
      </c>
      <c r="E13329">
        <v>4</v>
      </c>
      <c r="F13329">
        <v>245962</v>
      </c>
      <c r="G13329">
        <v>5979</v>
      </c>
    </row>
    <row r="13330" spans="1:7">
      <c r="A13330" s="2">
        <v>44135</v>
      </c>
      <c r="B13330" s="2">
        <f t="shared" si="416"/>
        <v>44135</v>
      </c>
      <c r="C13330" s="3">
        <f t="shared" si="417"/>
        <v>0</v>
      </c>
      <c r="D13330" t="s">
        <v>44</v>
      </c>
      <c r="E13330">
        <v>5</v>
      </c>
      <c r="F13330">
        <v>112190</v>
      </c>
      <c r="G13330">
        <v>1925</v>
      </c>
    </row>
    <row r="13331" spans="1:7">
      <c r="A13331" s="2">
        <v>44135</v>
      </c>
      <c r="B13331" s="2">
        <f t="shared" si="416"/>
        <v>44135</v>
      </c>
      <c r="C13331" s="3">
        <f t="shared" si="417"/>
        <v>0</v>
      </c>
      <c r="D13331" t="s">
        <v>7</v>
      </c>
      <c r="E13331">
        <v>6</v>
      </c>
      <c r="F13331">
        <v>935248</v>
      </c>
      <c r="G13331">
        <v>17661</v>
      </c>
    </row>
    <row r="13332" spans="1:7">
      <c r="A13332" s="2">
        <v>44135</v>
      </c>
      <c r="B13332" s="2">
        <f t="shared" si="416"/>
        <v>44135</v>
      </c>
      <c r="C13332" s="3">
        <f t="shared" si="417"/>
        <v>0</v>
      </c>
      <c r="D13332" t="s">
        <v>22</v>
      </c>
      <c r="E13332">
        <v>8</v>
      </c>
      <c r="F13332">
        <v>107844</v>
      </c>
      <c r="G13332">
        <v>2309</v>
      </c>
    </row>
    <row r="13333" spans="1:7">
      <c r="A13333" s="2">
        <v>44135</v>
      </c>
      <c r="B13333" s="2">
        <f t="shared" si="416"/>
        <v>44135</v>
      </c>
      <c r="C13333" s="3">
        <f t="shared" si="417"/>
        <v>0</v>
      </c>
      <c r="D13333" t="s">
        <v>38</v>
      </c>
      <c r="E13333">
        <v>9</v>
      </c>
      <c r="F13333">
        <v>71207</v>
      </c>
      <c r="G13333">
        <v>4616</v>
      </c>
    </row>
    <row r="13334" spans="1:7">
      <c r="A13334" s="2">
        <v>44135</v>
      </c>
      <c r="B13334" s="2">
        <f t="shared" si="416"/>
        <v>44135</v>
      </c>
      <c r="C13334" s="3">
        <f t="shared" si="417"/>
        <v>0</v>
      </c>
      <c r="D13334" t="s">
        <v>45</v>
      </c>
      <c r="E13334">
        <v>10</v>
      </c>
      <c r="F13334">
        <v>24951</v>
      </c>
      <c r="G13334">
        <v>708</v>
      </c>
    </row>
    <row r="13335" spans="1:7">
      <c r="A13335" s="2">
        <v>44135</v>
      </c>
      <c r="B13335" s="2">
        <f t="shared" si="416"/>
        <v>44135</v>
      </c>
      <c r="C13335" s="3">
        <f t="shared" si="417"/>
        <v>0</v>
      </c>
      <c r="D13335" t="s">
        <v>33</v>
      </c>
      <c r="E13335">
        <v>11</v>
      </c>
      <c r="F13335">
        <v>17266</v>
      </c>
      <c r="G13335">
        <v>646</v>
      </c>
    </row>
    <row r="13336" spans="1:7">
      <c r="A13336" s="2">
        <v>44135</v>
      </c>
      <c r="B13336" s="2">
        <f t="shared" si="416"/>
        <v>44135</v>
      </c>
      <c r="C13336" s="3">
        <f t="shared" si="417"/>
        <v>0</v>
      </c>
      <c r="D13336" t="s">
        <v>15</v>
      </c>
      <c r="E13336">
        <v>12</v>
      </c>
      <c r="F13336">
        <v>802539</v>
      </c>
      <c r="G13336">
        <v>16760</v>
      </c>
    </row>
    <row r="13337" spans="1:7">
      <c r="A13337" s="2">
        <v>44135</v>
      </c>
      <c r="B13337" s="2">
        <f t="shared" si="416"/>
        <v>44135</v>
      </c>
      <c r="C13337" s="3">
        <f t="shared" si="417"/>
        <v>0</v>
      </c>
      <c r="D13337" t="s">
        <v>18</v>
      </c>
      <c r="E13337">
        <v>13</v>
      </c>
      <c r="F13337">
        <v>372631</v>
      </c>
      <c r="G13337">
        <v>7790</v>
      </c>
    </row>
    <row r="13338" spans="1:7">
      <c r="A13338" s="2">
        <v>44135</v>
      </c>
      <c r="B13338" s="2">
        <f t="shared" si="416"/>
        <v>44135</v>
      </c>
      <c r="C13338" s="3">
        <f t="shared" si="417"/>
        <v>0</v>
      </c>
      <c r="D13338" t="s">
        <v>57</v>
      </c>
      <c r="E13338">
        <v>66</v>
      </c>
      <c r="F13338">
        <v>5650</v>
      </c>
      <c r="G13338">
        <v>80</v>
      </c>
    </row>
    <row r="13339" spans="1:7">
      <c r="A13339" s="2">
        <v>44135</v>
      </c>
      <c r="B13339" s="2">
        <f t="shared" si="416"/>
        <v>44135</v>
      </c>
      <c r="C13339" s="3">
        <f t="shared" si="417"/>
        <v>0</v>
      </c>
      <c r="D13339" t="s">
        <v>26</v>
      </c>
      <c r="E13339">
        <v>15</v>
      </c>
      <c r="F13339">
        <v>15207</v>
      </c>
      <c r="G13339">
        <v>218</v>
      </c>
    </row>
    <row r="13340" spans="1:7">
      <c r="A13340" s="2">
        <v>44135</v>
      </c>
      <c r="B13340" s="2">
        <f t="shared" si="416"/>
        <v>44135</v>
      </c>
      <c r="C13340" s="3">
        <f t="shared" si="417"/>
        <v>0</v>
      </c>
      <c r="D13340" t="s">
        <v>53</v>
      </c>
      <c r="E13340">
        <v>16</v>
      </c>
      <c r="F13340">
        <v>64797</v>
      </c>
      <c r="G13340">
        <v>630</v>
      </c>
    </row>
    <row r="13341" spans="1:7">
      <c r="A13341" s="2">
        <v>44135</v>
      </c>
      <c r="B13341" s="2">
        <f t="shared" si="416"/>
        <v>44135</v>
      </c>
      <c r="C13341" s="3">
        <f t="shared" si="417"/>
        <v>0</v>
      </c>
      <c r="D13341" t="s">
        <v>6</v>
      </c>
      <c r="E13341">
        <v>17</v>
      </c>
      <c r="F13341">
        <v>416557</v>
      </c>
      <c r="G13341">
        <v>10030</v>
      </c>
    </row>
    <row r="13342" spans="1:7">
      <c r="A13342" s="2">
        <v>44135</v>
      </c>
      <c r="B13342" s="2">
        <f t="shared" si="416"/>
        <v>44135</v>
      </c>
      <c r="C13342" s="3">
        <f t="shared" si="417"/>
        <v>0</v>
      </c>
      <c r="D13342" t="s">
        <v>27</v>
      </c>
      <c r="E13342">
        <v>18</v>
      </c>
      <c r="F13342">
        <v>181837</v>
      </c>
      <c r="G13342">
        <v>4332</v>
      </c>
    </row>
    <row r="13343" spans="1:7">
      <c r="A13343" s="2">
        <v>44135</v>
      </c>
      <c r="B13343" s="2">
        <f t="shared" si="416"/>
        <v>44135</v>
      </c>
      <c r="C13343" s="3">
        <f t="shared" si="417"/>
        <v>0</v>
      </c>
      <c r="D13343" t="s">
        <v>39</v>
      </c>
      <c r="E13343">
        <v>19</v>
      </c>
      <c r="F13343">
        <v>128798</v>
      </c>
      <c r="G13343">
        <v>1716</v>
      </c>
    </row>
    <row r="13344" spans="1:7">
      <c r="A13344" s="2">
        <v>44135</v>
      </c>
      <c r="B13344" s="2">
        <f t="shared" si="416"/>
        <v>44135</v>
      </c>
      <c r="C13344" s="3">
        <f t="shared" si="417"/>
        <v>0</v>
      </c>
      <c r="D13344" t="s">
        <v>34</v>
      </c>
      <c r="E13344">
        <v>20</v>
      </c>
      <c r="F13344">
        <v>86771</v>
      </c>
      <c r="G13344">
        <v>1029</v>
      </c>
    </row>
    <row r="13345" spans="1:7">
      <c r="A13345" s="2">
        <v>44135</v>
      </c>
      <c r="B13345" s="2">
        <f t="shared" si="416"/>
        <v>44135</v>
      </c>
      <c r="C13345" s="3">
        <f t="shared" si="417"/>
        <v>0</v>
      </c>
      <c r="D13345" t="s">
        <v>28</v>
      </c>
      <c r="E13345">
        <v>21</v>
      </c>
      <c r="F13345">
        <v>109244</v>
      </c>
      <c r="G13345">
        <v>1551</v>
      </c>
    </row>
    <row r="13346" spans="1:7">
      <c r="A13346" s="2">
        <v>44135</v>
      </c>
      <c r="B13346" s="2">
        <f t="shared" si="416"/>
        <v>44135</v>
      </c>
      <c r="C13346" s="3">
        <f t="shared" si="417"/>
        <v>0</v>
      </c>
      <c r="D13346" t="s">
        <v>40</v>
      </c>
      <c r="E13346">
        <v>22</v>
      </c>
      <c r="F13346">
        <v>186649</v>
      </c>
      <c r="G13346">
        <v>5919</v>
      </c>
    </row>
    <row r="13347" spans="1:7">
      <c r="A13347" s="2">
        <v>44135</v>
      </c>
      <c r="B13347" s="2">
        <f t="shared" si="416"/>
        <v>44135</v>
      </c>
      <c r="C13347" s="3">
        <f t="shared" si="417"/>
        <v>0</v>
      </c>
      <c r="D13347" t="s">
        <v>51</v>
      </c>
      <c r="E13347">
        <v>23</v>
      </c>
      <c r="F13347">
        <v>6668</v>
      </c>
      <c r="G13347">
        <v>147</v>
      </c>
    </row>
    <row r="13348" spans="1:7">
      <c r="A13348" s="2">
        <v>44135</v>
      </c>
      <c r="B13348" s="2">
        <f t="shared" si="416"/>
        <v>44135</v>
      </c>
      <c r="C13348" s="3">
        <f t="shared" si="417"/>
        <v>0</v>
      </c>
      <c r="D13348" t="s">
        <v>23</v>
      </c>
      <c r="E13348">
        <v>24</v>
      </c>
      <c r="F13348">
        <v>145593</v>
      </c>
      <c r="G13348">
        <v>4147</v>
      </c>
    </row>
    <row r="13349" spans="1:7">
      <c r="A13349" s="2">
        <v>44135</v>
      </c>
      <c r="B13349" s="2">
        <f t="shared" si="416"/>
        <v>44135</v>
      </c>
      <c r="C13349" s="3">
        <f t="shared" si="417"/>
        <v>0</v>
      </c>
      <c r="D13349" t="s">
        <v>9</v>
      </c>
      <c r="E13349">
        <v>25</v>
      </c>
      <c r="F13349">
        <v>158576</v>
      </c>
      <c r="G13349">
        <v>9991</v>
      </c>
    </row>
    <row r="13350" spans="1:7">
      <c r="A13350" s="2">
        <v>44135</v>
      </c>
      <c r="B13350" s="2">
        <f t="shared" si="416"/>
        <v>44135</v>
      </c>
      <c r="C13350" s="3">
        <f t="shared" si="417"/>
        <v>0</v>
      </c>
      <c r="D13350" t="s">
        <v>42</v>
      </c>
      <c r="E13350">
        <v>26</v>
      </c>
      <c r="F13350">
        <v>197164</v>
      </c>
      <c r="G13350">
        <v>7699</v>
      </c>
    </row>
    <row r="13351" spans="1:7">
      <c r="A13351" s="2">
        <v>44135</v>
      </c>
      <c r="B13351" s="2">
        <f t="shared" si="416"/>
        <v>44135</v>
      </c>
      <c r="C13351" s="3">
        <f t="shared" si="417"/>
        <v>0</v>
      </c>
      <c r="D13351" t="s">
        <v>29</v>
      </c>
      <c r="E13351">
        <v>27</v>
      </c>
      <c r="F13351">
        <v>148526</v>
      </c>
      <c r="G13351">
        <v>2511</v>
      </c>
    </row>
    <row r="13352" spans="1:7">
      <c r="A13352" s="2">
        <v>44135</v>
      </c>
      <c r="B13352" s="2">
        <f t="shared" si="416"/>
        <v>44135</v>
      </c>
      <c r="C13352" s="3">
        <f t="shared" si="417"/>
        <v>0</v>
      </c>
      <c r="D13352" t="s">
        <v>46</v>
      </c>
      <c r="E13352">
        <v>28</v>
      </c>
      <c r="F13352">
        <v>120160</v>
      </c>
      <c r="G13352">
        <v>3334</v>
      </c>
    </row>
    <row r="13353" spans="1:7">
      <c r="A13353" s="2">
        <v>44135</v>
      </c>
      <c r="B13353" s="2">
        <f t="shared" si="416"/>
        <v>44135</v>
      </c>
      <c r="C13353" s="3">
        <f t="shared" si="417"/>
        <v>0</v>
      </c>
      <c r="D13353" t="s">
        <v>35</v>
      </c>
      <c r="E13353">
        <v>29</v>
      </c>
      <c r="F13353">
        <v>189925</v>
      </c>
      <c r="G13353">
        <v>3090</v>
      </c>
    </row>
    <row r="13354" spans="1:7">
      <c r="A13354" s="2">
        <v>44135</v>
      </c>
      <c r="B13354" s="2">
        <f t="shared" si="416"/>
        <v>44135</v>
      </c>
      <c r="C13354" s="3">
        <f t="shared" si="417"/>
        <v>0</v>
      </c>
      <c r="D13354" t="s">
        <v>54</v>
      </c>
      <c r="E13354">
        <v>30</v>
      </c>
      <c r="F13354">
        <v>32801</v>
      </c>
      <c r="G13354">
        <v>377</v>
      </c>
    </row>
    <row r="13355" spans="1:7">
      <c r="A13355" s="2">
        <v>44135</v>
      </c>
      <c r="B13355" s="2">
        <f t="shared" si="416"/>
        <v>44135</v>
      </c>
      <c r="C13355" s="3">
        <f t="shared" si="417"/>
        <v>0</v>
      </c>
      <c r="D13355" t="s">
        <v>12</v>
      </c>
      <c r="E13355">
        <v>31</v>
      </c>
      <c r="F13355">
        <v>70761</v>
      </c>
      <c r="G13355">
        <v>654</v>
      </c>
    </row>
    <row r="13356" spans="1:7">
      <c r="A13356" s="2">
        <v>44135</v>
      </c>
      <c r="B13356" s="2">
        <f t="shared" si="416"/>
        <v>44135</v>
      </c>
      <c r="C13356" s="3">
        <f t="shared" si="417"/>
        <v>0</v>
      </c>
      <c r="D13356" t="s">
        <v>24</v>
      </c>
      <c r="E13356">
        <v>32</v>
      </c>
      <c r="F13356">
        <v>100844</v>
      </c>
      <c r="G13356">
        <v>1779</v>
      </c>
    </row>
    <row r="13357" spans="1:7">
      <c r="A13357" s="2">
        <v>44135</v>
      </c>
      <c r="B13357" s="2">
        <f t="shared" si="416"/>
        <v>44135</v>
      </c>
      <c r="C13357" s="3">
        <f t="shared" si="417"/>
        <v>0</v>
      </c>
      <c r="D13357" t="s">
        <v>19</v>
      </c>
      <c r="E13357">
        <v>33</v>
      </c>
      <c r="F13357">
        <v>11084</v>
      </c>
      <c r="G13357">
        <v>483</v>
      </c>
    </row>
    <row r="13358" spans="1:7">
      <c r="A13358" s="2">
        <v>44135</v>
      </c>
      <c r="B13358" s="2">
        <f t="shared" si="416"/>
        <v>44135</v>
      </c>
      <c r="C13358" s="3">
        <f t="shared" si="417"/>
        <v>0</v>
      </c>
      <c r="D13358" t="s">
        <v>21</v>
      </c>
      <c r="E13358">
        <v>34</v>
      </c>
      <c r="F13358">
        <v>239679</v>
      </c>
      <c r="G13358">
        <v>16350</v>
      </c>
    </row>
    <row r="13359" spans="1:7">
      <c r="A13359" s="2">
        <v>44135</v>
      </c>
      <c r="B13359" s="2">
        <f t="shared" si="416"/>
        <v>44135</v>
      </c>
      <c r="C13359" s="3">
        <f t="shared" si="417"/>
        <v>0</v>
      </c>
      <c r="D13359" t="s">
        <v>47</v>
      </c>
      <c r="E13359">
        <v>35</v>
      </c>
      <c r="F13359">
        <v>46490</v>
      </c>
      <c r="G13359">
        <v>1018</v>
      </c>
    </row>
    <row r="13360" spans="1:7">
      <c r="A13360" s="2">
        <v>44135</v>
      </c>
      <c r="B13360" s="2">
        <f t="shared" si="416"/>
        <v>44135</v>
      </c>
      <c r="C13360" s="3">
        <f t="shared" si="417"/>
        <v>0</v>
      </c>
      <c r="D13360" t="s">
        <v>16</v>
      </c>
      <c r="E13360">
        <v>36</v>
      </c>
      <c r="F13360">
        <v>512223</v>
      </c>
      <c r="G13360">
        <v>33152</v>
      </c>
    </row>
    <row r="13361" spans="1:7">
      <c r="A13361" s="2">
        <v>44135</v>
      </c>
      <c r="B13361" s="2">
        <f t="shared" si="416"/>
        <v>44135</v>
      </c>
      <c r="C13361" s="3">
        <f t="shared" si="417"/>
        <v>0</v>
      </c>
      <c r="D13361" t="s">
        <v>20</v>
      </c>
      <c r="E13361">
        <v>37</v>
      </c>
      <c r="F13361">
        <v>274805</v>
      </c>
      <c r="G13361">
        <v>4400</v>
      </c>
    </row>
    <row r="13362" spans="1:7">
      <c r="A13362" s="2">
        <v>44135</v>
      </c>
      <c r="B13362" s="2">
        <f t="shared" si="416"/>
        <v>44135</v>
      </c>
      <c r="C13362" s="3">
        <f t="shared" si="417"/>
        <v>0</v>
      </c>
      <c r="D13362" t="s">
        <v>48</v>
      </c>
      <c r="E13362">
        <v>38</v>
      </c>
      <c r="F13362">
        <v>43921</v>
      </c>
      <c r="G13362">
        <v>529</v>
      </c>
    </row>
    <row r="13363" spans="1:7">
      <c r="A13363" s="2">
        <v>44135</v>
      </c>
      <c r="B13363" s="2">
        <f t="shared" si="416"/>
        <v>44135</v>
      </c>
      <c r="C13363" s="3">
        <f t="shared" si="417"/>
        <v>0</v>
      </c>
      <c r="D13363" t="s">
        <v>59</v>
      </c>
      <c r="E13363">
        <v>69</v>
      </c>
      <c r="F13363">
        <v>92</v>
      </c>
      <c r="G13363">
        <v>2</v>
      </c>
    </row>
    <row r="13364" spans="1:7">
      <c r="A13364" s="2">
        <v>44135</v>
      </c>
      <c r="B13364" s="2">
        <f t="shared" si="416"/>
        <v>44135</v>
      </c>
      <c r="C13364" s="3">
        <f t="shared" si="417"/>
        <v>0</v>
      </c>
      <c r="D13364" t="s">
        <v>41</v>
      </c>
      <c r="E13364">
        <v>39</v>
      </c>
      <c r="F13364">
        <v>215697</v>
      </c>
      <c r="G13364">
        <v>5301</v>
      </c>
    </row>
    <row r="13365" spans="1:7">
      <c r="A13365" s="2">
        <v>44135</v>
      </c>
      <c r="B13365" s="2">
        <f t="shared" si="416"/>
        <v>44135</v>
      </c>
      <c r="C13365" s="3">
        <f t="shared" si="417"/>
        <v>0</v>
      </c>
      <c r="D13365" t="s">
        <v>30</v>
      </c>
      <c r="E13365">
        <v>40</v>
      </c>
      <c r="F13365">
        <v>122762</v>
      </c>
      <c r="G13365">
        <v>1337</v>
      </c>
    </row>
    <row r="13366" spans="1:7">
      <c r="A13366" s="2">
        <v>44135</v>
      </c>
      <c r="B13366" s="2">
        <f t="shared" si="416"/>
        <v>44135</v>
      </c>
      <c r="C13366" s="3">
        <f t="shared" si="417"/>
        <v>0</v>
      </c>
      <c r="D13366" t="s">
        <v>14</v>
      </c>
      <c r="E13366">
        <v>41</v>
      </c>
      <c r="F13366">
        <v>44923</v>
      </c>
      <c r="G13366">
        <v>690</v>
      </c>
    </row>
    <row r="13367" spans="1:7">
      <c r="A13367" s="2">
        <v>44135</v>
      </c>
      <c r="B13367" s="2">
        <f t="shared" si="416"/>
        <v>44135</v>
      </c>
      <c r="C13367" s="3">
        <f t="shared" si="417"/>
        <v>0</v>
      </c>
      <c r="D13367" t="s">
        <v>31</v>
      </c>
      <c r="E13367">
        <v>42</v>
      </c>
      <c r="F13367">
        <v>212816</v>
      </c>
      <c r="G13367">
        <v>8883</v>
      </c>
    </row>
    <row r="13368" spans="1:7">
      <c r="A13368" s="2">
        <v>44135</v>
      </c>
      <c r="B13368" s="2">
        <f t="shared" si="416"/>
        <v>44135</v>
      </c>
      <c r="C13368" s="3">
        <f t="shared" si="417"/>
        <v>0</v>
      </c>
      <c r="D13368" t="s">
        <v>55</v>
      </c>
      <c r="E13368">
        <v>72</v>
      </c>
      <c r="F13368">
        <v>66128</v>
      </c>
      <c r="G13368">
        <v>822</v>
      </c>
    </row>
    <row r="13369" spans="1:7">
      <c r="A13369" s="2">
        <v>44135</v>
      </c>
      <c r="B13369" s="2">
        <f t="shared" si="416"/>
        <v>44135</v>
      </c>
      <c r="C13369" s="3">
        <f t="shared" si="417"/>
        <v>0</v>
      </c>
      <c r="D13369" t="s">
        <v>17</v>
      </c>
      <c r="E13369">
        <v>44</v>
      </c>
      <c r="F13369">
        <v>32874</v>
      </c>
      <c r="G13369">
        <v>1201</v>
      </c>
    </row>
    <row r="13370" spans="1:7">
      <c r="A13370" s="2">
        <v>44135</v>
      </c>
      <c r="B13370" s="2">
        <f t="shared" si="416"/>
        <v>44135</v>
      </c>
      <c r="C13370" s="3">
        <f t="shared" si="417"/>
        <v>0</v>
      </c>
      <c r="D13370" t="s">
        <v>32</v>
      </c>
      <c r="E13370">
        <v>45</v>
      </c>
      <c r="F13370">
        <v>176612</v>
      </c>
      <c r="G13370">
        <v>3935</v>
      </c>
    </row>
    <row r="13371" spans="1:7">
      <c r="A13371" s="2">
        <v>44135</v>
      </c>
      <c r="B13371" s="2">
        <f t="shared" si="416"/>
        <v>44135</v>
      </c>
      <c r="C13371" s="3">
        <f t="shared" si="417"/>
        <v>0</v>
      </c>
      <c r="D13371" t="s">
        <v>43</v>
      </c>
      <c r="E13371">
        <v>46</v>
      </c>
      <c r="F13371">
        <v>45992</v>
      </c>
      <c r="G13371">
        <v>425</v>
      </c>
    </row>
    <row r="13372" spans="1:7">
      <c r="A13372" s="2">
        <v>44135</v>
      </c>
      <c r="B13372" s="2">
        <f t="shared" si="416"/>
        <v>44135</v>
      </c>
      <c r="C13372" s="3">
        <f t="shared" si="417"/>
        <v>0</v>
      </c>
      <c r="D13372" t="s">
        <v>25</v>
      </c>
      <c r="E13372">
        <v>47</v>
      </c>
      <c r="F13372">
        <v>256923</v>
      </c>
      <c r="G13372">
        <v>3322</v>
      </c>
    </row>
    <row r="13373" spans="1:7">
      <c r="A13373" s="2">
        <v>44135</v>
      </c>
      <c r="B13373" s="2">
        <f t="shared" si="416"/>
        <v>44135</v>
      </c>
      <c r="C13373" s="3">
        <f t="shared" si="417"/>
        <v>0</v>
      </c>
      <c r="D13373" t="s">
        <v>11</v>
      </c>
      <c r="E13373">
        <v>48</v>
      </c>
      <c r="F13373">
        <v>953451</v>
      </c>
      <c r="G13373">
        <v>18549</v>
      </c>
    </row>
    <row r="13374" spans="1:7">
      <c r="A13374" s="2">
        <v>44135</v>
      </c>
      <c r="B13374" s="2">
        <f t="shared" si="416"/>
        <v>44135</v>
      </c>
      <c r="C13374" s="3">
        <f t="shared" si="417"/>
        <v>0</v>
      </c>
      <c r="D13374" t="s">
        <v>13</v>
      </c>
      <c r="E13374">
        <v>49</v>
      </c>
      <c r="F13374">
        <v>114670</v>
      </c>
      <c r="G13374">
        <v>604</v>
      </c>
    </row>
    <row r="13375" spans="1:7">
      <c r="A13375" s="2">
        <v>44135</v>
      </c>
      <c r="B13375" s="2">
        <f t="shared" si="416"/>
        <v>44135</v>
      </c>
      <c r="C13375" s="3">
        <f t="shared" si="417"/>
        <v>0</v>
      </c>
      <c r="D13375" t="s">
        <v>36</v>
      </c>
      <c r="E13375">
        <v>50</v>
      </c>
      <c r="F13375">
        <v>2179</v>
      </c>
      <c r="G13375">
        <v>58</v>
      </c>
    </row>
    <row r="13376" spans="1:7">
      <c r="A13376" s="2">
        <v>44135</v>
      </c>
      <c r="B13376" s="2">
        <f t="shared" si="416"/>
        <v>44135</v>
      </c>
      <c r="C13376" s="3">
        <f t="shared" si="417"/>
        <v>0</v>
      </c>
      <c r="D13376" t="s">
        <v>56</v>
      </c>
      <c r="E13376">
        <v>78</v>
      </c>
      <c r="F13376">
        <v>1376</v>
      </c>
      <c r="G13376">
        <v>21</v>
      </c>
    </row>
    <row r="13377" spans="1:7">
      <c r="A13377" s="2">
        <v>44135</v>
      </c>
      <c r="B13377" s="2">
        <f t="shared" si="416"/>
        <v>44135</v>
      </c>
      <c r="C13377" s="3">
        <f t="shared" si="417"/>
        <v>0</v>
      </c>
      <c r="D13377" t="s">
        <v>37</v>
      </c>
      <c r="E13377">
        <v>51</v>
      </c>
      <c r="F13377">
        <v>181190</v>
      </c>
      <c r="G13377">
        <v>3654</v>
      </c>
    </row>
    <row r="13378" spans="1:7">
      <c r="A13378" s="2">
        <v>44135</v>
      </c>
      <c r="B13378" s="2">
        <f t="shared" si="416"/>
        <v>44135</v>
      </c>
      <c r="C13378" s="3">
        <f t="shared" si="417"/>
        <v>0</v>
      </c>
      <c r="D13378" t="s">
        <v>5</v>
      </c>
      <c r="E13378">
        <v>53</v>
      </c>
      <c r="F13378">
        <v>112580</v>
      </c>
      <c r="G13378">
        <v>2468</v>
      </c>
    </row>
    <row r="13379" spans="1:7">
      <c r="A13379" s="2">
        <v>44135</v>
      </c>
      <c r="B13379" s="2">
        <f t="shared" si="416"/>
        <v>44135</v>
      </c>
      <c r="C13379" s="3">
        <f t="shared" si="417"/>
        <v>0</v>
      </c>
      <c r="D13379" t="s">
        <v>58</v>
      </c>
      <c r="E13379">
        <v>54</v>
      </c>
      <c r="F13379">
        <v>24460</v>
      </c>
      <c r="G13379">
        <v>457</v>
      </c>
    </row>
    <row r="13380" spans="1:7">
      <c r="A13380" s="2">
        <v>44135</v>
      </c>
      <c r="B13380" s="2">
        <f t="shared" ref="B13380:B13443" si="418">EOMONTH(A13380,0)</f>
        <v>44135</v>
      </c>
      <c r="C13380" s="3">
        <f t="shared" ref="C13380:C13443" si="419">IF(A13380=B13380,0,1)</f>
        <v>0</v>
      </c>
      <c r="D13380" t="s">
        <v>10</v>
      </c>
      <c r="E13380">
        <v>55</v>
      </c>
      <c r="F13380">
        <v>237870</v>
      </c>
      <c r="G13380">
        <v>2092</v>
      </c>
    </row>
    <row r="13381" spans="1:7">
      <c r="A13381" s="2">
        <v>44135</v>
      </c>
      <c r="B13381" s="2">
        <f t="shared" si="418"/>
        <v>44135</v>
      </c>
      <c r="C13381" s="3">
        <f t="shared" si="419"/>
        <v>0</v>
      </c>
      <c r="D13381" t="s">
        <v>49</v>
      </c>
      <c r="E13381">
        <v>56</v>
      </c>
      <c r="F13381">
        <v>13298</v>
      </c>
      <c r="G13381">
        <v>87</v>
      </c>
    </row>
    <row r="13382" spans="1:7">
      <c r="A13382" s="2">
        <v>44136</v>
      </c>
      <c r="B13382" s="2">
        <f t="shared" si="418"/>
        <v>44165</v>
      </c>
      <c r="C13382" s="3">
        <f t="shared" si="419"/>
        <v>1</v>
      </c>
      <c r="D13382" t="s">
        <v>52</v>
      </c>
      <c r="E13382">
        <v>1</v>
      </c>
      <c r="F13382">
        <v>193985</v>
      </c>
      <c r="G13382">
        <v>2973</v>
      </c>
    </row>
    <row r="13383" spans="1:7">
      <c r="A13383" s="2">
        <v>44136</v>
      </c>
      <c r="B13383" s="2">
        <f t="shared" si="418"/>
        <v>44165</v>
      </c>
      <c r="C13383" s="3">
        <f t="shared" si="419"/>
        <v>1</v>
      </c>
      <c r="D13383" t="s">
        <v>50</v>
      </c>
      <c r="E13383">
        <v>2</v>
      </c>
      <c r="F13383">
        <v>16597</v>
      </c>
      <c r="G13383">
        <v>78</v>
      </c>
    </row>
    <row r="13384" spans="1:7">
      <c r="A13384" s="2">
        <v>44136</v>
      </c>
      <c r="B13384" s="2">
        <f t="shared" si="418"/>
        <v>44165</v>
      </c>
      <c r="C13384" s="3">
        <f t="shared" si="419"/>
        <v>1</v>
      </c>
      <c r="D13384" t="s">
        <v>8</v>
      </c>
      <c r="E13384">
        <v>4</v>
      </c>
      <c r="F13384">
        <v>247484</v>
      </c>
      <c r="G13384">
        <v>5981</v>
      </c>
    </row>
    <row r="13385" spans="1:7">
      <c r="A13385" s="2">
        <v>44136</v>
      </c>
      <c r="B13385" s="2">
        <f t="shared" si="418"/>
        <v>44165</v>
      </c>
      <c r="C13385" s="3">
        <f t="shared" si="419"/>
        <v>1</v>
      </c>
      <c r="D13385" t="s">
        <v>44</v>
      </c>
      <c r="E13385">
        <v>5</v>
      </c>
      <c r="F13385">
        <v>113057</v>
      </c>
      <c r="G13385">
        <v>1958</v>
      </c>
    </row>
    <row r="13386" spans="1:7">
      <c r="A13386" s="2">
        <v>44136</v>
      </c>
      <c r="B13386" s="2">
        <f t="shared" si="418"/>
        <v>44165</v>
      </c>
      <c r="C13386" s="3">
        <f t="shared" si="419"/>
        <v>1</v>
      </c>
      <c r="D13386" t="s">
        <v>7</v>
      </c>
      <c r="E13386">
        <v>6</v>
      </c>
      <c r="F13386">
        <v>938883</v>
      </c>
      <c r="G13386">
        <v>17671</v>
      </c>
    </row>
    <row r="13387" spans="1:7">
      <c r="A13387" s="2">
        <v>44136</v>
      </c>
      <c r="B13387" s="2">
        <f t="shared" si="418"/>
        <v>44165</v>
      </c>
      <c r="C13387" s="3">
        <f t="shared" si="419"/>
        <v>1</v>
      </c>
      <c r="D13387" t="s">
        <v>22</v>
      </c>
      <c r="E13387">
        <v>8</v>
      </c>
      <c r="F13387">
        <v>110640</v>
      </c>
      <c r="G13387">
        <v>2312</v>
      </c>
    </row>
    <row r="13388" spans="1:7">
      <c r="A13388" s="2">
        <v>44136</v>
      </c>
      <c r="B13388" s="2">
        <f t="shared" si="418"/>
        <v>44165</v>
      </c>
      <c r="C13388" s="3">
        <f t="shared" si="419"/>
        <v>1</v>
      </c>
      <c r="D13388" t="s">
        <v>38</v>
      </c>
      <c r="E13388">
        <v>9</v>
      </c>
      <c r="F13388">
        <v>71207</v>
      </c>
      <c r="G13388">
        <v>4616</v>
      </c>
    </row>
    <row r="13389" spans="1:7">
      <c r="A13389" s="2">
        <v>44136</v>
      </c>
      <c r="B13389" s="2">
        <f t="shared" si="418"/>
        <v>44165</v>
      </c>
      <c r="C13389" s="3">
        <f t="shared" si="419"/>
        <v>1</v>
      </c>
      <c r="D13389" t="s">
        <v>45</v>
      </c>
      <c r="E13389">
        <v>10</v>
      </c>
      <c r="F13389">
        <v>25126</v>
      </c>
      <c r="G13389">
        <v>710</v>
      </c>
    </row>
    <row r="13390" spans="1:7">
      <c r="A13390" s="2">
        <v>44136</v>
      </c>
      <c r="B13390" s="2">
        <f t="shared" si="418"/>
        <v>44165</v>
      </c>
      <c r="C13390" s="3">
        <f t="shared" si="419"/>
        <v>1</v>
      </c>
      <c r="D13390" t="s">
        <v>33</v>
      </c>
      <c r="E13390">
        <v>11</v>
      </c>
      <c r="F13390">
        <v>17369</v>
      </c>
      <c r="G13390">
        <v>646</v>
      </c>
    </row>
    <row r="13391" spans="1:7">
      <c r="A13391" s="2">
        <v>44136</v>
      </c>
      <c r="B13391" s="2">
        <f t="shared" si="418"/>
        <v>44165</v>
      </c>
      <c r="C13391" s="3">
        <f t="shared" si="419"/>
        <v>1</v>
      </c>
      <c r="D13391" t="s">
        <v>15</v>
      </c>
      <c r="E13391">
        <v>12</v>
      </c>
      <c r="F13391">
        <v>807404</v>
      </c>
      <c r="G13391">
        <v>16788</v>
      </c>
    </row>
    <row r="13392" spans="1:7">
      <c r="A13392" s="2">
        <v>44136</v>
      </c>
      <c r="B13392" s="2">
        <f t="shared" si="418"/>
        <v>44165</v>
      </c>
      <c r="C13392" s="3">
        <f t="shared" si="419"/>
        <v>1</v>
      </c>
      <c r="D13392" t="s">
        <v>18</v>
      </c>
      <c r="E13392">
        <v>13</v>
      </c>
      <c r="F13392">
        <v>373700</v>
      </c>
      <c r="G13392">
        <v>7792</v>
      </c>
    </row>
    <row r="13393" spans="1:7">
      <c r="A13393" s="2">
        <v>44136</v>
      </c>
      <c r="B13393" s="2">
        <f t="shared" si="418"/>
        <v>44165</v>
      </c>
      <c r="C13393" s="3">
        <f t="shared" si="419"/>
        <v>1</v>
      </c>
      <c r="D13393" t="s">
        <v>57</v>
      </c>
      <c r="E13393">
        <v>66</v>
      </c>
      <c r="F13393">
        <v>5659</v>
      </c>
      <c r="G13393">
        <v>80</v>
      </c>
    </row>
    <row r="13394" spans="1:7">
      <c r="A13394" s="2">
        <v>44136</v>
      </c>
      <c r="B13394" s="2">
        <f t="shared" si="418"/>
        <v>44165</v>
      </c>
      <c r="C13394" s="3">
        <f t="shared" si="419"/>
        <v>1</v>
      </c>
      <c r="D13394" t="s">
        <v>26</v>
      </c>
      <c r="E13394">
        <v>15</v>
      </c>
      <c r="F13394">
        <v>15287</v>
      </c>
      <c r="G13394">
        <v>218</v>
      </c>
    </row>
    <row r="13395" spans="1:7">
      <c r="A13395" s="2">
        <v>44136</v>
      </c>
      <c r="B13395" s="2">
        <f t="shared" si="418"/>
        <v>44165</v>
      </c>
      <c r="C13395" s="3">
        <f t="shared" si="419"/>
        <v>1</v>
      </c>
      <c r="D13395" t="s">
        <v>53</v>
      </c>
      <c r="E13395">
        <v>16</v>
      </c>
      <c r="F13395">
        <v>65272</v>
      </c>
      <c r="G13395">
        <v>631</v>
      </c>
    </row>
    <row r="13396" spans="1:7">
      <c r="A13396" s="2">
        <v>44136</v>
      </c>
      <c r="B13396" s="2">
        <f t="shared" si="418"/>
        <v>44165</v>
      </c>
      <c r="C13396" s="3">
        <f t="shared" si="419"/>
        <v>1</v>
      </c>
      <c r="D13396" t="s">
        <v>6</v>
      </c>
      <c r="E13396">
        <v>17</v>
      </c>
      <c r="F13396">
        <v>424860</v>
      </c>
      <c r="G13396">
        <v>10091</v>
      </c>
    </row>
    <row r="13397" spans="1:7">
      <c r="A13397" s="2">
        <v>44136</v>
      </c>
      <c r="B13397" s="2">
        <f t="shared" si="418"/>
        <v>44165</v>
      </c>
      <c r="C13397" s="3">
        <f t="shared" si="419"/>
        <v>1</v>
      </c>
      <c r="D13397" t="s">
        <v>27</v>
      </c>
      <c r="E13397">
        <v>18</v>
      </c>
      <c r="F13397">
        <v>184589</v>
      </c>
      <c r="G13397">
        <v>4364</v>
      </c>
    </row>
    <row r="13398" spans="1:7">
      <c r="A13398" s="2">
        <v>44136</v>
      </c>
      <c r="B13398" s="2">
        <f t="shared" si="418"/>
        <v>44165</v>
      </c>
      <c r="C13398" s="3">
        <f t="shared" si="419"/>
        <v>1</v>
      </c>
      <c r="D13398" t="s">
        <v>39</v>
      </c>
      <c r="E13398">
        <v>19</v>
      </c>
      <c r="F13398">
        <v>131097</v>
      </c>
      <c r="G13398">
        <v>1733</v>
      </c>
    </row>
    <row r="13399" spans="1:7">
      <c r="A13399" s="2">
        <v>44136</v>
      </c>
      <c r="B13399" s="2">
        <f t="shared" si="418"/>
        <v>44165</v>
      </c>
      <c r="C13399" s="3">
        <f t="shared" si="419"/>
        <v>1</v>
      </c>
      <c r="D13399" t="s">
        <v>34</v>
      </c>
      <c r="E13399">
        <v>20</v>
      </c>
      <c r="F13399">
        <v>86809</v>
      </c>
      <c r="G13399">
        <v>1029</v>
      </c>
    </row>
    <row r="13400" spans="1:7">
      <c r="A13400" s="2">
        <v>44136</v>
      </c>
      <c r="B13400" s="2">
        <f t="shared" si="418"/>
        <v>44165</v>
      </c>
      <c r="C13400" s="3">
        <f t="shared" si="419"/>
        <v>1</v>
      </c>
      <c r="D13400" t="s">
        <v>28</v>
      </c>
      <c r="E13400">
        <v>21</v>
      </c>
      <c r="F13400">
        <v>110600</v>
      </c>
      <c r="G13400">
        <v>1554</v>
      </c>
    </row>
    <row r="13401" spans="1:7">
      <c r="A13401" s="2">
        <v>44136</v>
      </c>
      <c r="B13401" s="2">
        <f t="shared" si="418"/>
        <v>44165</v>
      </c>
      <c r="C13401" s="3">
        <f t="shared" si="419"/>
        <v>1</v>
      </c>
      <c r="D13401" t="s">
        <v>40</v>
      </c>
      <c r="E13401">
        <v>22</v>
      </c>
      <c r="F13401">
        <v>187720</v>
      </c>
      <c r="G13401">
        <v>5926</v>
      </c>
    </row>
    <row r="13402" spans="1:7">
      <c r="A13402" s="2">
        <v>44136</v>
      </c>
      <c r="B13402" s="2">
        <f t="shared" si="418"/>
        <v>44165</v>
      </c>
      <c r="C13402" s="3">
        <f t="shared" si="419"/>
        <v>1</v>
      </c>
      <c r="D13402" t="s">
        <v>51</v>
      </c>
      <c r="E13402">
        <v>23</v>
      </c>
      <c r="F13402">
        <v>6715</v>
      </c>
      <c r="G13402">
        <v>147</v>
      </c>
    </row>
    <row r="13403" spans="1:7">
      <c r="A13403" s="2">
        <v>44136</v>
      </c>
      <c r="B13403" s="2">
        <f t="shared" si="418"/>
        <v>44165</v>
      </c>
      <c r="C13403" s="3">
        <f t="shared" si="419"/>
        <v>1</v>
      </c>
      <c r="D13403" t="s">
        <v>23</v>
      </c>
      <c r="E13403">
        <v>24</v>
      </c>
      <c r="F13403">
        <v>146627</v>
      </c>
      <c r="G13403">
        <v>4152</v>
      </c>
    </row>
    <row r="13404" spans="1:7">
      <c r="A13404" s="2">
        <v>44136</v>
      </c>
      <c r="B13404" s="2">
        <f t="shared" si="418"/>
        <v>44165</v>
      </c>
      <c r="C13404" s="3">
        <f t="shared" si="419"/>
        <v>1</v>
      </c>
      <c r="D13404" t="s">
        <v>9</v>
      </c>
      <c r="E13404">
        <v>25</v>
      </c>
      <c r="F13404">
        <v>159707</v>
      </c>
      <c r="G13404">
        <v>10013</v>
      </c>
    </row>
    <row r="13405" spans="1:7">
      <c r="A13405" s="2">
        <v>44136</v>
      </c>
      <c r="B13405" s="2">
        <f t="shared" si="418"/>
        <v>44165</v>
      </c>
      <c r="C13405" s="3">
        <f t="shared" si="419"/>
        <v>1</v>
      </c>
      <c r="D13405" t="s">
        <v>42</v>
      </c>
      <c r="E13405">
        <v>26</v>
      </c>
      <c r="F13405">
        <v>197501</v>
      </c>
      <c r="G13405">
        <v>7700</v>
      </c>
    </row>
    <row r="13406" spans="1:7">
      <c r="A13406" s="2">
        <v>44136</v>
      </c>
      <c r="B13406" s="2">
        <f t="shared" si="418"/>
        <v>44165</v>
      </c>
      <c r="C13406" s="3">
        <f t="shared" si="419"/>
        <v>1</v>
      </c>
      <c r="D13406" t="s">
        <v>29</v>
      </c>
      <c r="E13406">
        <v>27</v>
      </c>
      <c r="F13406">
        <v>150726</v>
      </c>
      <c r="G13406">
        <v>2529</v>
      </c>
    </row>
    <row r="13407" spans="1:7">
      <c r="A13407" s="2">
        <v>44136</v>
      </c>
      <c r="B13407" s="2">
        <f t="shared" si="418"/>
        <v>44165</v>
      </c>
      <c r="C13407" s="3">
        <f t="shared" si="419"/>
        <v>1</v>
      </c>
      <c r="D13407" t="s">
        <v>46</v>
      </c>
      <c r="E13407">
        <v>28</v>
      </c>
      <c r="F13407">
        <v>120500</v>
      </c>
      <c r="G13407">
        <v>3348</v>
      </c>
    </row>
    <row r="13408" spans="1:7">
      <c r="A13408" s="2">
        <v>44136</v>
      </c>
      <c r="B13408" s="2">
        <f t="shared" si="418"/>
        <v>44165</v>
      </c>
      <c r="C13408" s="3">
        <f t="shared" si="419"/>
        <v>1</v>
      </c>
      <c r="D13408" t="s">
        <v>35</v>
      </c>
      <c r="E13408">
        <v>29</v>
      </c>
      <c r="F13408">
        <v>192141</v>
      </c>
      <c r="G13408">
        <v>3091</v>
      </c>
    </row>
    <row r="13409" spans="1:7">
      <c r="A13409" s="2">
        <v>44136</v>
      </c>
      <c r="B13409" s="2">
        <f t="shared" si="418"/>
        <v>44165</v>
      </c>
      <c r="C13409" s="3">
        <f t="shared" si="419"/>
        <v>1</v>
      </c>
      <c r="D13409" t="s">
        <v>54</v>
      </c>
      <c r="E13409">
        <v>30</v>
      </c>
      <c r="F13409">
        <v>33495</v>
      </c>
      <c r="G13409">
        <v>378</v>
      </c>
    </row>
    <row r="13410" spans="1:7">
      <c r="A13410" s="2">
        <v>44136</v>
      </c>
      <c r="B13410" s="2">
        <f t="shared" si="418"/>
        <v>44165</v>
      </c>
      <c r="C13410" s="3">
        <f t="shared" si="419"/>
        <v>1</v>
      </c>
      <c r="D13410" t="s">
        <v>12</v>
      </c>
      <c r="E13410">
        <v>31</v>
      </c>
      <c r="F13410">
        <v>71666</v>
      </c>
      <c r="G13410">
        <v>661</v>
      </c>
    </row>
    <row r="13411" spans="1:7">
      <c r="A13411" s="2">
        <v>44136</v>
      </c>
      <c r="B13411" s="2">
        <f t="shared" si="418"/>
        <v>44165</v>
      </c>
      <c r="C13411" s="3">
        <f t="shared" si="419"/>
        <v>1</v>
      </c>
      <c r="D13411" t="s">
        <v>24</v>
      </c>
      <c r="E13411">
        <v>32</v>
      </c>
      <c r="F13411">
        <v>101594</v>
      </c>
      <c r="G13411">
        <v>1783</v>
      </c>
    </row>
    <row r="13412" spans="1:7">
      <c r="A13412" s="2">
        <v>44136</v>
      </c>
      <c r="B13412" s="2">
        <f t="shared" si="418"/>
        <v>44165</v>
      </c>
      <c r="C13412" s="3">
        <f t="shared" si="419"/>
        <v>1</v>
      </c>
      <c r="D13412" t="s">
        <v>19</v>
      </c>
      <c r="E13412">
        <v>33</v>
      </c>
      <c r="F13412">
        <v>11214</v>
      </c>
      <c r="G13412">
        <v>483</v>
      </c>
    </row>
    <row r="13413" spans="1:7">
      <c r="A13413" s="2">
        <v>44136</v>
      </c>
      <c r="B13413" s="2">
        <f t="shared" si="418"/>
        <v>44165</v>
      </c>
      <c r="C13413" s="3">
        <f t="shared" si="419"/>
        <v>1</v>
      </c>
      <c r="D13413" t="s">
        <v>21</v>
      </c>
      <c r="E13413">
        <v>34</v>
      </c>
      <c r="F13413">
        <v>241422</v>
      </c>
      <c r="G13413">
        <v>16354</v>
      </c>
    </row>
    <row r="13414" spans="1:7">
      <c r="A13414" s="2">
        <v>44136</v>
      </c>
      <c r="B13414" s="2">
        <f t="shared" si="418"/>
        <v>44165</v>
      </c>
      <c r="C13414" s="3">
        <f t="shared" si="419"/>
        <v>1</v>
      </c>
      <c r="D13414" t="s">
        <v>47</v>
      </c>
      <c r="E13414">
        <v>35</v>
      </c>
      <c r="F13414">
        <v>47232</v>
      </c>
      <c r="G13414">
        <v>1026</v>
      </c>
    </row>
    <row r="13415" spans="1:7">
      <c r="A13415" s="2">
        <v>44136</v>
      </c>
      <c r="B13415" s="2">
        <f t="shared" si="418"/>
        <v>44165</v>
      </c>
      <c r="C13415" s="3">
        <f t="shared" si="419"/>
        <v>1</v>
      </c>
      <c r="D13415" t="s">
        <v>16</v>
      </c>
      <c r="E13415">
        <v>36</v>
      </c>
      <c r="F13415">
        <v>514482</v>
      </c>
      <c r="G13415">
        <v>33174</v>
      </c>
    </row>
    <row r="13416" spans="1:7">
      <c r="A13416" s="2">
        <v>44136</v>
      </c>
      <c r="B13416" s="2">
        <f t="shared" si="418"/>
        <v>44165</v>
      </c>
      <c r="C13416" s="3">
        <f t="shared" si="419"/>
        <v>1</v>
      </c>
      <c r="D13416" t="s">
        <v>20</v>
      </c>
      <c r="E13416">
        <v>37</v>
      </c>
      <c r="F13416">
        <v>276706</v>
      </c>
      <c r="G13416">
        <v>4405</v>
      </c>
    </row>
    <row r="13417" spans="1:7">
      <c r="A13417" s="2">
        <v>44136</v>
      </c>
      <c r="B13417" s="2">
        <f t="shared" si="418"/>
        <v>44165</v>
      </c>
      <c r="C13417" s="3">
        <f t="shared" si="419"/>
        <v>1</v>
      </c>
      <c r="D13417" t="s">
        <v>48</v>
      </c>
      <c r="E13417">
        <v>38</v>
      </c>
      <c r="F13417">
        <v>45048</v>
      </c>
      <c r="G13417">
        <v>536</v>
      </c>
    </row>
    <row r="13418" spans="1:7">
      <c r="A13418" s="2">
        <v>44136</v>
      </c>
      <c r="B13418" s="2">
        <f t="shared" si="418"/>
        <v>44165</v>
      </c>
      <c r="C13418" s="3">
        <f t="shared" si="419"/>
        <v>1</v>
      </c>
      <c r="D13418" t="s">
        <v>59</v>
      </c>
      <c r="E13418">
        <v>69</v>
      </c>
      <c r="F13418">
        <v>96</v>
      </c>
      <c r="G13418">
        <v>2</v>
      </c>
    </row>
    <row r="13419" spans="1:7">
      <c r="A13419" s="2">
        <v>44136</v>
      </c>
      <c r="B13419" s="2">
        <f t="shared" si="418"/>
        <v>44165</v>
      </c>
      <c r="C13419" s="3">
        <f t="shared" si="419"/>
        <v>1</v>
      </c>
      <c r="D13419" t="s">
        <v>41</v>
      </c>
      <c r="E13419">
        <v>39</v>
      </c>
      <c r="F13419">
        <v>219000</v>
      </c>
      <c r="G13419">
        <v>5303</v>
      </c>
    </row>
    <row r="13420" spans="1:7">
      <c r="A13420" s="2">
        <v>44136</v>
      </c>
      <c r="B13420" s="2">
        <f t="shared" si="418"/>
        <v>44165</v>
      </c>
      <c r="C13420" s="3">
        <f t="shared" si="419"/>
        <v>1</v>
      </c>
      <c r="D13420" t="s">
        <v>30</v>
      </c>
      <c r="E13420">
        <v>40</v>
      </c>
      <c r="F13420">
        <v>124111</v>
      </c>
      <c r="G13420">
        <v>1345</v>
      </c>
    </row>
    <row r="13421" spans="1:7">
      <c r="A13421" s="2">
        <v>44136</v>
      </c>
      <c r="B13421" s="2">
        <f t="shared" si="418"/>
        <v>44165</v>
      </c>
      <c r="C13421" s="3">
        <f t="shared" si="419"/>
        <v>1</v>
      </c>
      <c r="D13421" t="s">
        <v>14</v>
      </c>
      <c r="E13421">
        <v>41</v>
      </c>
      <c r="F13421">
        <v>45419</v>
      </c>
      <c r="G13421">
        <v>691</v>
      </c>
    </row>
    <row r="13422" spans="1:7">
      <c r="A13422" s="2">
        <v>44136</v>
      </c>
      <c r="B13422" s="2">
        <f t="shared" si="418"/>
        <v>44165</v>
      </c>
      <c r="C13422" s="3">
        <f t="shared" si="419"/>
        <v>1</v>
      </c>
      <c r="D13422" t="s">
        <v>31</v>
      </c>
      <c r="E13422">
        <v>42</v>
      </c>
      <c r="F13422">
        <v>214500</v>
      </c>
      <c r="G13422">
        <v>8888</v>
      </c>
    </row>
    <row r="13423" spans="1:7">
      <c r="A13423" s="2">
        <v>44136</v>
      </c>
      <c r="B13423" s="2">
        <f t="shared" si="418"/>
        <v>44165</v>
      </c>
      <c r="C13423" s="3">
        <f t="shared" si="419"/>
        <v>1</v>
      </c>
      <c r="D13423" t="s">
        <v>55</v>
      </c>
      <c r="E13423">
        <v>72</v>
      </c>
      <c r="F13423">
        <v>66661</v>
      </c>
      <c r="G13423">
        <v>832</v>
      </c>
    </row>
    <row r="13424" spans="1:7">
      <c r="A13424" s="2">
        <v>44136</v>
      </c>
      <c r="B13424" s="2">
        <f t="shared" si="418"/>
        <v>44165</v>
      </c>
      <c r="C13424" s="3">
        <f t="shared" si="419"/>
        <v>1</v>
      </c>
      <c r="D13424" t="s">
        <v>17</v>
      </c>
      <c r="E13424">
        <v>44</v>
      </c>
      <c r="F13424">
        <v>32874</v>
      </c>
      <c r="G13424">
        <v>1201</v>
      </c>
    </row>
    <row r="13425" spans="1:7">
      <c r="A13425" s="2">
        <v>44136</v>
      </c>
      <c r="B13425" s="2">
        <f t="shared" si="418"/>
        <v>44165</v>
      </c>
      <c r="C13425" s="3">
        <f t="shared" si="419"/>
        <v>1</v>
      </c>
      <c r="D13425" t="s">
        <v>32</v>
      </c>
      <c r="E13425">
        <v>45</v>
      </c>
      <c r="F13425">
        <v>178023</v>
      </c>
      <c r="G13425">
        <v>3936</v>
      </c>
    </row>
    <row r="13426" spans="1:7">
      <c r="A13426" s="2">
        <v>44136</v>
      </c>
      <c r="B13426" s="2">
        <f t="shared" si="418"/>
        <v>44165</v>
      </c>
      <c r="C13426" s="3">
        <f t="shared" si="419"/>
        <v>1</v>
      </c>
      <c r="D13426" t="s">
        <v>43</v>
      </c>
      <c r="E13426">
        <v>46</v>
      </c>
      <c r="F13426">
        <v>47324</v>
      </c>
      <c r="G13426">
        <v>437</v>
      </c>
    </row>
    <row r="13427" spans="1:7">
      <c r="A13427" s="2">
        <v>44136</v>
      </c>
      <c r="B13427" s="2">
        <f t="shared" si="418"/>
        <v>44165</v>
      </c>
      <c r="C13427" s="3">
        <f t="shared" si="419"/>
        <v>1</v>
      </c>
      <c r="D13427" t="s">
        <v>25</v>
      </c>
      <c r="E13427">
        <v>47</v>
      </c>
      <c r="F13427">
        <v>257658</v>
      </c>
      <c r="G13427">
        <v>3322</v>
      </c>
    </row>
    <row r="13428" spans="1:7">
      <c r="A13428" s="2">
        <v>44136</v>
      </c>
      <c r="B13428" s="2">
        <f t="shared" si="418"/>
        <v>44165</v>
      </c>
      <c r="C13428" s="3">
        <f t="shared" si="419"/>
        <v>1</v>
      </c>
      <c r="D13428" t="s">
        <v>11</v>
      </c>
      <c r="E13428">
        <v>48</v>
      </c>
      <c r="F13428">
        <v>957789</v>
      </c>
      <c r="G13428">
        <v>18582</v>
      </c>
    </row>
    <row r="13429" spans="1:7">
      <c r="A13429" s="2">
        <v>44136</v>
      </c>
      <c r="B13429" s="2">
        <f t="shared" si="418"/>
        <v>44165</v>
      </c>
      <c r="C13429" s="3">
        <f t="shared" si="419"/>
        <v>1</v>
      </c>
      <c r="D13429" t="s">
        <v>13</v>
      </c>
      <c r="E13429">
        <v>49</v>
      </c>
      <c r="F13429">
        <v>116510</v>
      </c>
      <c r="G13429">
        <v>614</v>
      </c>
    </row>
    <row r="13430" spans="1:7">
      <c r="A13430" s="2">
        <v>44136</v>
      </c>
      <c r="B13430" s="2">
        <f t="shared" si="418"/>
        <v>44165</v>
      </c>
      <c r="C13430" s="3">
        <f t="shared" si="419"/>
        <v>1</v>
      </c>
      <c r="D13430" t="s">
        <v>36</v>
      </c>
      <c r="E13430">
        <v>50</v>
      </c>
      <c r="F13430">
        <v>2196</v>
      </c>
      <c r="G13430">
        <v>58</v>
      </c>
    </row>
    <row r="13431" spans="1:7">
      <c r="A13431" s="2">
        <v>44136</v>
      </c>
      <c r="B13431" s="2">
        <f t="shared" si="418"/>
        <v>44165</v>
      </c>
      <c r="C13431" s="3">
        <f t="shared" si="419"/>
        <v>1</v>
      </c>
      <c r="D13431" t="s">
        <v>56</v>
      </c>
      <c r="E13431">
        <v>78</v>
      </c>
      <c r="F13431">
        <v>1376</v>
      </c>
      <c r="G13431">
        <v>21</v>
      </c>
    </row>
    <row r="13432" spans="1:7">
      <c r="A13432" s="2">
        <v>44136</v>
      </c>
      <c r="B13432" s="2">
        <f t="shared" si="418"/>
        <v>44165</v>
      </c>
      <c r="C13432" s="3">
        <f t="shared" si="419"/>
        <v>1</v>
      </c>
      <c r="D13432" t="s">
        <v>37</v>
      </c>
      <c r="E13432">
        <v>51</v>
      </c>
      <c r="F13432">
        <v>182392</v>
      </c>
      <c r="G13432">
        <v>3655</v>
      </c>
    </row>
    <row r="13433" spans="1:7">
      <c r="A13433" s="2">
        <v>44136</v>
      </c>
      <c r="B13433" s="2">
        <f t="shared" si="418"/>
        <v>44165</v>
      </c>
      <c r="C13433" s="3">
        <f t="shared" si="419"/>
        <v>1</v>
      </c>
      <c r="D13433" t="s">
        <v>5</v>
      </c>
      <c r="E13433">
        <v>53</v>
      </c>
      <c r="F13433">
        <v>113109</v>
      </c>
      <c r="G13433">
        <v>2468</v>
      </c>
    </row>
    <row r="13434" spans="1:7">
      <c r="A13434" s="2">
        <v>44136</v>
      </c>
      <c r="B13434" s="2">
        <f t="shared" si="418"/>
        <v>44165</v>
      </c>
      <c r="C13434" s="3">
        <f t="shared" si="419"/>
        <v>1</v>
      </c>
      <c r="D13434" t="s">
        <v>58</v>
      </c>
      <c r="E13434">
        <v>54</v>
      </c>
      <c r="F13434">
        <v>24883</v>
      </c>
      <c r="G13434">
        <v>457</v>
      </c>
    </row>
    <row r="13435" spans="1:7">
      <c r="A13435" s="2">
        <v>44136</v>
      </c>
      <c r="B13435" s="2">
        <f t="shared" si="418"/>
        <v>44165</v>
      </c>
      <c r="C13435" s="3">
        <f t="shared" si="419"/>
        <v>1</v>
      </c>
      <c r="D13435" t="s">
        <v>10</v>
      </c>
      <c r="E13435">
        <v>55</v>
      </c>
      <c r="F13435">
        <v>241423</v>
      </c>
      <c r="G13435">
        <v>2110</v>
      </c>
    </row>
    <row r="13436" spans="1:7">
      <c r="A13436" s="2">
        <v>44136</v>
      </c>
      <c r="B13436" s="2">
        <f t="shared" si="418"/>
        <v>44165</v>
      </c>
      <c r="C13436" s="3">
        <f t="shared" si="419"/>
        <v>1</v>
      </c>
      <c r="D13436" t="s">
        <v>49</v>
      </c>
      <c r="E13436">
        <v>56</v>
      </c>
      <c r="F13436">
        <v>13723</v>
      </c>
      <c r="G13436">
        <v>87</v>
      </c>
    </row>
    <row r="13437" spans="1:7">
      <c r="A13437" s="2">
        <v>44137</v>
      </c>
      <c r="B13437" s="2">
        <f t="shared" si="418"/>
        <v>44165</v>
      </c>
      <c r="C13437" s="3">
        <f t="shared" si="419"/>
        <v>1</v>
      </c>
      <c r="D13437" t="s">
        <v>52</v>
      </c>
      <c r="E13437">
        <v>1</v>
      </c>
      <c r="F13437">
        <v>194892</v>
      </c>
      <c r="G13437">
        <v>2973</v>
      </c>
    </row>
    <row r="13438" spans="1:7">
      <c r="A13438" s="2">
        <v>44137</v>
      </c>
      <c r="B13438" s="2">
        <f t="shared" si="418"/>
        <v>44165</v>
      </c>
      <c r="C13438" s="3">
        <f t="shared" si="419"/>
        <v>1</v>
      </c>
      <c r="D13438" t="s">
        <v>50</v>
      </c>
      <c r="E13438">
        <v>2</v>
      </c>
      <c r="F13438">
        <v>16948</v>
      </c>
      <c r="G13438">
        <v>79</v>
      </c>
    </row>
    <row r="13439" spans="1:7">
      <c r="A13439" s="2">
        <v>44137</v>
      </c>
      <c r="B13439" s="2">
        <f t="shared" si="418"/>
        <v>44165</v>
      </c>
      <c r="C13439" s="3">
        <f t="shared" si="419"/>
        <v>1</v>
      </c>
      <c r="D13439" t="s">
        <v>8</v>
      </c>
      <c r="E13439">
        <v>4</v>
      </c>
      <c r="F13439">
        <v>248293</v>
      </c>
      <c r="G13439">
        <v>5982</v>
      </c>
    </row>
    <row r="13440" spans="1:7">
      <c r="A13440" s="2">
        <v>44137</v>
      </c>
      <c r="B13440" s="2">
        <f t="shared" si="418"/>
        <v>44165</v>
      </c>
      <c r="C13440" s="3">
        <f t="shared" si="419"/>
        <v>1</v>
      </c>
      <c r="D13440" t="s">
        <v>44</v>
      </c>
      <c r="E13440">
        <v>5</v>
      </c>
      <c r="F13440">
        <v>113641</v>
      </c>
      <c r="G13440">
        <v>1985</v>
      </c>
    </row>
    <row r="13441" spans="1:7">
      <c r="A13441" s="2">
        <v>44137</v>
      </c>
      <c r="B13441" s="2">
        <f t="shared" si="418"/>
        <v>44165</v>
      </c>
      <c r="C13441" s="3">
        <f t="shared" si="419"/>
        <v>1</v>
      </c>
      <c r="D13441" t="s">
        <v>7</v>
      </c>
      <c r="E13441">
        <v>6</v>
      </c>
      <c r="F13441">
        <v>944141</v>
      </c>
      <c r="G13441">
        <v>17700</v>
      </c>
    </row>
    <row r="13442" spans="1:7">
      <c r="A13442" s="2">
        <v>44137</v>
      </c>
      <c r="B13442" s="2">
        <f t="shared" si="418"/>
        <v>44165</v>
      </c>
      <c r="C13442" s="3">
        <f t="shared" si="419"/>
        <v>1</v>
      </c>
      <c r="D13442" t="s">
        <v>22</v>
      </c>
      <c r="E13442">
        <v>8</v>
      </c>
      <c r="F13442">
        <v>112821</v>
      </c>
      <c r="G13442">
        <v>2320</v>
      </c>
    </row>
    <row r="13443" spans="1:7">
      <c r="A13443" s="2">
        <v>44137</v>
      </c>
      <c r="B13443" s="2">
        <f t="shared" si="418"/>
        <v>44165</v>
      </c>
      <c r="C13443" s="3">
        <f t="shared" si="419"/>
        <v>1</v>
      </c>
      <c r="D13443" t="s">
        <v>38</v>
      </c>
      <c r="E13443">
        <v>9</v>
      </c>
      <c r="F13443">
        <v>73858</v>
      </c>
      <c r="G13443">
        <v>4627</v>
      </c>
    </row>
    <row r="13444" spans="1:7">
      <c r="A13444" s="2">
        <v>44137</v>
      </c>
      <c r="B13444" s="2">
        <f t="shared" ref="B13444:B13507" si="420">EOMONTH(A13444,0)</f>
        <v>44165</v>
      </c>
      <c r="C13444" s="3">
        <f t="shared" ref="C13444:C13507" si="421">IF(A13444=B13444,0,1)</f>
        <v>1</v>
      </c>
      <c r="D13444" t="s">
        <v>45</v>
      </c>
      <c r="E13444">
        <v>10</v>
      </c>
      <c r="F13444">
        <v>25311</v>
      </c>
      <c r="G13444">
        <v>710</v>
      </c>
    </row>
    <row r="13445" spans="1:7">
      <c r="A13445" s="2">
        <v>44137</v>
      </c>
      <c r="B13445" s="2">
        <f t="shared" si="420"/>
        <v>44165</v>
      </c>
      <c r="C13445" s="3">
        <f t="shared" si="421"/>
        <v>1</v>
      </c>
      <c r="D13445" t="s">
        <v>33</v>
      </c>
      <c r="E13445">
        <v>11</v>
      </c>
      <c r="F13445">
        <v>17438</v>
      </c>
      <c r="G13445">
        <v>647</v>
      </c>
    </row>
    <row r="13446" spans="1:7">
      <c r="A13446" s="2">
        <v>44137</v>
      </c>
      <c r="B13446" s="2">
        <f t="shared" si="420"/>
        <v>44165</v>
      </c>
      <c r="C13446" s="3">
        <f t="shared" si="421"/>
        <v>1</v>
      </c>
      <c r="D13446" t="s">
        <v>15</v>
      </c>
      <c r="E13446">
        <v>12</v>
      </c>
      <c r="F13446">
        <v>812055</v>
      </c>
      <c r="G13446">
        <v>16833</v>
      </c>
    </row>
    <row r="13447" spans="1:7">
      <c r="A13447" s="2">
        <v>44137</v>
      </c>
      <c r="B13447" s="2">
        <f t="shared" si="420"/>
        <v>44165</v>
      </c>
      <c r="C13447" s="3">
        <f t="shared" si="421"/>
        <v>1</v>
      </c>
      <c r="D13447" t="s">
        <v>18</v>
      </c>
      <c r="E13447">
        <v>13</v>
      </c>
      <c r="F13447">
        <v>377261</v>
      </c>
      <c r="G13447">
        <v>7810</v>
      </c>
    </row>
    <row r="13448" spans="1:7">
      <c r="A13448" s="2">
        <v>44137</v>
      </c>
      <c r="B13448" s="2">
        <f t="shared" si="420"/>
        <v>44165</v>
      </c>
      <c r="C13448" s="3">
        <f t="shared" si="421"/>
        <v>1</v>
      </c>
      <c r="D13448" t="s">
        <v>57</v>
      </c>
      <c r="E13448">
        <v>66</v>
      </c>
      <c r="F13448">
        <v>5662</v>
      </c>
      <c r="G13448">
        <v>80</v>
      </c>
    </row>
    <row r="13449" spans="1:7">
      <c r="A13449" s="2">
        <v>44137</v>
      </c>
      <c r="B13449" s="2">
        <f t="shared" si="420"/>
        <v>44165</v>
      </c>
      <c r="C13449" s="3">
        <f t="shared" si="421"/>
        <v>1</v>
      </c>
      <c r="D13449" t="s">
        <v>26</v>
      </c>
      <c r="E13449">
        <v>15</v>
      </c>
      <c r="F13449">
        <v>15359</v>
      </c>
      <c r="G13449">
        <v>218</v>
      </c>
    </row>
    <row r="13450" spans="1:7">
      <c r="A13450" s="2">
        <v>44137</v>
      </c>
      <c r="B13450" s="2">
        <f t="shared" si="420"/>
        <v>44165</v>
      </c>
      <c r="C13450" s="3">
        <f t="shared" si="421"/>
        <v>1</v>
      </c>
      <c r="D13450" t="s">
        <v>53</v>
      </c>
      <c r="E13450">
        <v>16</v>
      </c>
      <c r="F13450">
        <v>66249</v>
      </c>
      <c r="G13450">
        <v>641</v>
      </c>
    </row>
    <row r="13451" spans="1:7">
      <c r="A13451" s="2">
        <v>44137</v>
      </c>
      <c r="B13451" s="2">
        <f t="shared" si="420"/>
        <v>44165</v>
      </c>
      <c r="C13451" s="3">
        <f t="shared" si="421"/>
        <v>1</v>
      </c>
      <c r="D13451" t="s">
        <v>6</v>
      </c>
      <c r="E13451">
        <v>17</v>
      </c>
      <c r="F13451">
        <v>431281</v>
      </c>
      <c r="G13451">
        <v>10115</v>
      </c>
    </row>
    <row r="13452" spans="1:7">
      <c r="A13452" s="2">
        <v>44137</v>
      </c>
      <c r="B13452" s="2">
        <f t="shared" si="420"/>
        <v>44165</v>
      </c>
      <c r="C13452" s="3">
        <f t="shared" si="421"/>
        <v>1</v>
      </c>
      <c r="D13452" t="s">
        <v>27</v>
      </c>
      <c r="E13452">
        <v>18</v>
      </c>
      <c r="F13452">
        <v>187665</v>
      </c>
      <c r="G13452">
        <v>4390</v>
      </c>
    </row>
    <row r="13453" spans="1:7">
      <c r="A13453" s="2">
        <v>44137</v>
      </c>
      <c r="B13453" s="2">
        <f t="shared" si="420"/>
        <v>44165</v>
      </c>
      <c r="C13453" s="3">
        <f t="shared" si="421"/>
        <v>1</v>
      </c>
      <c r="D13453" t="s">
        <v>39</v>
      </c>
      <c r="E13453">
        <v>19</v>
      </c>
      <c r="F13453">
        <v>132697</v>
      </c>
      <c r="G13453">
        <v>1755</v>
      </c>
    </row>
    <row r="13454" spans="1:7">
      <c r="A13454" s="2">
        <v>44137</v>
      </c>
      <c r="B13454" s="2">
        <f t="shared" si="420"/>
        <v>44165</v>
      </c>
      <c r="C13454" s="3">
        <f t="shared" si="421"/>
        <v>1</v>
      </c>
      <c r="D13454" t="s">
        <v>34</v>
      </c>
      <c r="E13454">
        <v>20</v>
      </c>
      <c r="F13454">
        <v>90613</v>
      </c>
      <c r="G13454">
        <v>1046</v>
      </c>
    </row>
    <row r="13455" spans="1:7">
      <c r="A13455" s="2">
        <v>44137</v>
      </c>
      <c r="B13455" s="2">
        <f t="shared" si="420"/>
        <v>44165</v>
      </c>
      <c r="C13455" s="3">
        <f t="shared" si="421"/>
        <v>1</v>
      </c>
      <c r="D13455" t="s">
        <v>28</v>
      </c>
      <c r="E13455">
        <v>21</v>
      </c>
      <c r="F13455">
        <v>111816</v>
      </c>
      <c r="G13455">
        <v>1565</v>
      </c>
    </row>
    <row r="13456" spans="1:7">
      <c r="A13456" s="2">
        <v>44137</v>
      </c>
      <c r="B13456" s="2">
        <f t="shared" si="420"/>
        <v>44165</v>
      </c>
      <c r="C13456" s="3">
        <f t="shared" si="421"/>
        <v>1</v>
      </c>
      <c r="D13456" t="s">
        <v>40</v>
      </c>
      <c r="E13456">
        <v>22</v>
      </c>
      <c r="F13456">
        <v>187995</v>
      </c>
      <c r="G13456">
        <v>5934</v>
      </c>
    </row>
    <row r="13457" spans="1:7">
      <c r="A13457" s="2">
        <v>44137</v>
      </c>
      <c r="B13457" s="2">
        <f t="shared" si="420"/>
        <v>44165</v>
      </c>
      <c r="C13457" s="3">
        <f t="shared" si="421"/>
        <v>1</v>
      </c>
      <c r="D13457" t="s">
        <v>51</v>
      </c>
      <c r="E13457">
        <v>23</v>
      </c>
      <c r="F13457">
        <v>6799</v>
      </c>
      <c r="G13457">
        <v>148</v>
      </c>
    </row>
    <row r="13458" spans="1:7">
      <c r="A13458" s="2">
        <v>44137</v>
      </c>
      <c r="B13458" s="2">
        <f t="shared" si="420"/>
        <v>44165</v>
      </c>
      <c r="C13458" s="3">
        <f t="shared" si="421"/>
        <v>1</v>
      </c>
      <c r="D13458" t="s">
        <v>23</v>
      </c>
      <c r="E13458">
        <v>24</v>
      </c>
      <c r="F13458">
        <v>147477</v>
      </c>
      <c r="G13458">
        <v>4155</v>
      </c>
    </row>
    <row r="13459" spans="1:7">
      <c r="A13459" s="2">
        <v>44137</v>
      </c>
      <c r="B13459" s="2">
        <f t="shared" si="420"/>
        <v>44165</v>
      </c>
      <c r="C13459" s="3">
        <f t="shared" si="421"/>
        <v>1</v>
      </c>
      <c r="D13459" t="s">
        <v>9</v>
      </c>
      <c r="E13459">
        <v>25</v>
      </c>
      <c r="F13459">
        <v>160549</v>
      </c>
      <c r="G13459">
        <v>10023</v>
      </c>
    </row>
    <row r="13460" spans="1:7">
      <c r="A13460" s="2">
        <v>44137</v>
      </c>
      <c r="B13460" s="2">
        <f t="shared" si="420"/>
        <v>44165</v>
      </c>
      <c r="C13460" s="3">
        <f t="shared" si="421"/>
        <v>1</v>
      </c>
      <c r="D13460" t="s">
        <v>42</v>
      </c>
      <c r="E13460">
        <v>26</v>
      </c>
      <c r="F13460">
        <v>204135</v>
      </c>
      <c r="G13460">
        <v>7716</v>
      </c>
    </row>
    <row r="13461" spans="1:7">
      <c r="A13461" s="2">
        <v>44137</v>
      </c>
      <c r="B13461" s="2">
        <f t="shared" si="420"/>
        <v>44165</v>
      </c>
      <c r="C13461" s="3">
        <f t="shared" si="421"/>
        <v>1</v>
      </c>
      <c r="D13461" t="s">
        <v>29</v>
      </c>
      <c r="E13461">
        <v>27</v>
      </c>
      <c r="F13461">
        <v>153674</v>
      </c>
      <c r="G13461">
        <v>2538</v>
      </c>
    </row>
    <row r="13462" spans="1:7">
      <c r="A13462" s="2">
        <v>44137</v>
      </c>
      <c r="B13462" s="2">
        <f t="shared" si="420"/>
        <v>44165</v>
      </c>
      <c r="C13462" s="3">
        <f t="shared" si="421"/>
        <v>1</v>
      </c>
      <c r="D13462" t="s">
        <v>46</v>
      </c>
      <c r="E13462">
        <v>28</v>
      </c>
      <c r="F13462">
        <v>120865</v>
      </c>
      <c r="G13462">
        <v>3348</v>
      </c>
    </row>
    <row r="13463" spans="1:7">
      <c r="A13463" s="2">
        <v>44137</v>
      </c>
      <c r="B13463" s="2">
        <f t="shared" si="420"/>
        <v>44165</v>
      </c>
      <c r="C13463" s="3">
        <f t="shared" si="421"/>
        <v>1</v>
      </c>
      <c r="D13463" t="s">
        <v>35</v>
      </c>
      <c r="E13463">
        <v>29</v>
      </c>
      <c r="F13463">
        <v>195938</v>
      </c>
      <c r="G13463">
        <v>3101</v>
      </c>
    </row>
    <row r="13464" spans="1:7">
      <c r="A13464" s="2">
        <v>44137</v>
      </c>
      <c r="B13464" s="2">
        <f t="shared" si="420"/>
        <v>44165</v>
      </c>
      <c r="C13464" s="3">
        <f t="shared" si="421"/>
        <v>1</v>
      </c>
      <c r="D13464" t="s">
        <v>54</v>
      </c>
      <c r="E13464">
        <v>30</v>
      </c>
      <c r="F13464">
        <v>34317</v>
      </c>
      <c r="G13464">
        <v>387</v>
      </c>
    </row>
    <row r="13465" spans="1:7">
      <c r="A13465" s="2">
        <v>44137</v>
      </c>
      <c r="B13465" s="2">
        <f t="shared" si="420"/>
        <v>44165</v>
      </c>
      <c r="C13465" s="3">
        <f t="shared" si="421"/>
        <v>1</v>
      </c>
      <c r="D13465" t="s">
        <v>12</v>
      </c>
      <c r="E13465">
        <v>31</v>
      </c>
      <c r="F13465">
        <v>72905</v>
      </c>
      <c r="G13465">
        <v>662</v>
      </c>
    </row>
    <row r="13466" spans="1:7">
      <c r="A13466" s="2">
        <v>44137</v>
      </c>
      <c r="B13466" s="2">
        <f t="shared" si="420"/>
        <v>44165</v>
      </c>
      <c r="C13466" s="3">
        <f t="shared" si="421"/>
        <v>1</v>
      </c>
      <c r="D13466" t="s">
        <v>24</v>
      </c>
      <c r="E13466">
        <v>32</v>
      </c>
      <c r="F13466">
        <v>102243</v>
      </c>
      <c r="G13466">
        <v>1785</v>
      </c>
    </row>
    <row r="13467" spans="1:7">
      <c r="A13467" s="2">
        <v>44137</v>
      </c>
      <c r="B13467" s="2">
        <f t="shared" si="420"/>
        <v>44165</v>
      </c>
      <c r="C13467" s="3">
        <f t="shared" si="421"/>
        <v>1</v>
      </c>
      <c r="D13467" t="s">
        <v>19</v>
      </c>
      <c r="E13467">
        <v>33</v>
      </c>
      <c r="F13467">
        <v>11320</v>
      </c>
      <c r="G13467">
        <v>483</v>
      </c>
    </row>
    <row r="13468" spans="1:7">
      <c r="A13468" s="2">
        <v>44137</v>
      </c>
      <c r="B13468" s="2">
        <f t="shared" si="420"/>
        <v>44165</v>
      </c>
      <c r="C13468" s="3">
        <f t="shared" si="421"/>
        <v>1</v>
      </c>
      <c r="D13468" t="s">
        <v>21</v>
      </c>
      <c r="E13468">
        <v>34</v>
      </c>
      <c r="F13468">
        <v>242790</v>
      </c>
      <c r="G13468">
        <v>16357</v>
      </c>
    </row>
    <row r="13469" spans="1:7">
      <c r="A13469" s="2">
        <v>44137</v>
      </c>
      <c r="B13469" s="2">
        <f t="shared" si="420"/>
        <v>44165</v>
      </c>
      <c r="C13469" s="3">
        <f t="shared" si="421"/>
        <v>1</v>
      </c>
      <c r="D13469" t="s">
        <v>47</v>
      </c>
      <c r="E13469">
        <v>35</v>
      </c>
      <c r="F13469">
        <v>48104</v>
      </c>
      <c r="G13469">
        <v>1036</v>
      </c>
    </row>
    <row r="13470" spans="1:7">
      <c r="A13470" s="2">
        <v>44137</v>
      </c>
      <c r="B13470" s="2">
        <f t="shared" si="420"/>
        <v>44165</v>
      </c>
      <c r="C13470" s="3">
        <f t="shared" si="421"/>
        <v>1</v>
      </c>
      <c r="D13470" t="s">
        <v>16</v>
      </c>
      <c r="E13470">
        <v>36</v>
      </c>
      <c r="F13470">
        <v>516114</v>
      </c>
      <c r="G13470">
        <v>33187</v>
      </c>
    </row>
    <row r="13471" spans="1:7">
      <c r="A13471" s="2">
        <v>44137</v>
      </c>
      <c r="B13471" s="2">
        <f t="shared" si="420"/>
        <v>44165</v>
      </c>
      <c r="C13471" s="3">
        <f t="shared" si="421"/>
        <v>1</v>
      </c>
      <c r="D13471" t="s">
        <v>20</v>
      </c>
      <c r="E13471">
        <v>37</v>
      </c>
      <c r="F13471">
        <v>278477</v>
      </c>
      <c r="G13471">
        <v>4413</v>
      </c>
    </row>
    <row r="13472" spans="1:7">
      <c r="A13472" s="2">
        <v>44137</v>
      </c>
      <c r="B13472" s="2">
        <f t="shared" si="420"/>
        <v>44165</v>
      </c>
      <c r="C13472" s="3">
        <f t="shared" si="421"/>
        <v>1</v>
      </c>
      <c r="D13472" t="s">
        <v>48</v>
      </c>
      <c r="E13472">
        <v>38</v>
      </c>
      <c r="F13472">
        <v>46020</v>
      </c>
      <c r="G13472">
        <v>545</v>
      </c>
    </row>
    <row r="13473" spans="1:7">
      <c r="A13473" s="2">
        <v>44137</v>
      </c>
      <c r="B13473" s="2">
        <f t="shared" si="420"/>
        <v>44165</v>
      </c>
      <c r="C13473" s="3">
        <f t="shared" si="421"/>
        <v>1</v>
      </c>
      <c r="D13473" t="s">
        <v>59</v>
      </c>
      <c r="E13473">
        <v>69</v>
      </c>
      <c r="F13473">
        <v>96</v>
      </c>
      <c r="G13473">
        <v>2</v>
      </c>
    </row>
    <row r="13474" spans="1:7">
      <c r="A13474" s="2">
        <v>44137</v>
      </c>
      <c r="B13474" s="2">
        <f t="shared" si="420"/>
        <v>44165</v>
      </c>
      <c r="C13474" s="3">
        <f t="shared" si="421"/>
        <v>1</v>
      </c>
      <c r="D13474" t="s">
        <v>41</v>
      </c>
      <c r="E13474">
        <v>39</v>
      </c>
      <c r="F13474">
        <v>221909</v>
      </c>
      <c r="G13474">
        <v>5340</v>
      </c>
    </row>
    <row r="13475" spans="1:7">
      <c r="A13475" s="2">
        <v>44137</v>
      </c>
      <c r="B13475" s="2">
        <f t="shared" si="420"/>
        <v>44165</v>
      </c>
      <c r="C13475" s="3">
        <f t="shared" si="421"/>
        <v>1</v>
      </c>
      <c r="D13475" t="s">
        <v>30</v>
      </c>
      <c r="E13475">
        <v>40</v>
      </c>
      <c r="F13475">
        <v>125195</v>
      </c>
      <c r="G13475">
        <v>1354</v>
      </c>
    </row>
    <row r="13476" spans="1:7">
      <c r="A13476" s="2">
        <v>44137</v>
      </c>
      <c r="B13476" s="2">
        <f t="shared" si="420"/>
        <v>44165</v>
      </c>
      <c r="C13476" s="3">
        <f t="shared" si="421"/>
        <v>1</v>
      </c>
      <c r="D13476" t="s">
        <v>14</v>
      </c>
      <c r="E13476">
        <v>41</v>
      </c>
      <c r="F13476">
        <v>45978</v>
      </c>
      <c r="G13476">
        <v>694</v>
      </c>
    </row>
    <row r="13477" spans="1:7">
      <c r="A13477" s="2">
        <v>44137</v>
      </c>
      <c r="B13477" s="2">
        <f t="shared" si="420"/>
        <v>44165</v>
      </c>
      <c r="C13477" s="3">
        <f t="shared" si="421"/>
        <v>1</v>
      </c>
      <c r="D13477" t="s">
        <v>31</v>
      </c>
      <c r="E13477">
        <v>42</v>
      </c>
      <c r="F13477">
        <v>217243</v>
      </c>
      <c r="G13477">
        <v>8893</v>
      </c>
    </row>
    <row r="13478" spans="1:7">
      <c r="A13478" s="2">
        <v>44137</v>
      </c>
      <c r="B13478" s="2">
        <f t="shared" si="420"/>
        <v>44165</v>
      </c>
      <c r="C13478" s="3">
        <f t="shared" si="421"/>
        <v>1</v>
      </c>
      <c r="D13478" t="s">
        <v>55</v>
      </c>
      <c r="E13478">
        <v>72</v>
      </c>
      <c r="F13478">
        <v>68172</v>
      </c>
      <c r="G13478">
        <v>839</v>
      </c>
    </row>
    <row r="13479" spans="1:7">
      <c r="A13479" s="2">
        <v>44137</v>
      </c>
      <c r="B13479" s="2">
        <f t="shared" si="420"/>
        <v>44165</v>
      </c>
      <c r="C13479" s="3">
        <f t="shared" si="421"/>
        <v>1</v>
      </c>
      <c r="D13479" t="s">
        <v>17</v>
      </c>
      <c r="E13479">
        <v>44</v>
      </c>
      <c r="F13479">
        <v>34120</v>
      </c>
      <c r="G13479">
        <v>1210</v>
      </c>
    </row>
    <row r="13480" spans="1:7">
      <c r="A13480" s="2">
        <v>44137</v>
      </c>
      <c r="B13480" s="2">
        <f t="shared" si="420"/>
        <v>44165</v>
      </c>
      <c r="C13480" s="3">
        <f t="shared" si="421"/>
        <v>1</v>
      </c>
      <c r="D13480" t="s">
        <v>32</v>
      </c>
      <c r="E13480">
        <v>45</v>
      </c>
      <c r="F13480">
        <v>178917</v>
      </c>
      <c r="G13480">
        <v>3946</v>
      </c>
    </row>
    <row r="13481" spans="1:7">
      <c r="A13481" s="2">
        <v>44137</v>
      </c>
      <c r="B13481" s="2">
        <f t="shared" si="420"/>
        <v>44165</v>
      </c>
      <c r="C13481" s="3">
        <f t="shared" si="421"/>
        <v>1</v>
      </c>
      <c r="D13481" t="s">
        <v>43</v>
      </c>
      <c r="E13481">
        <v>46</v>
      </c>
      <c r="F13481">
        <v>47850</v>
      </c>
      <c r="G13481">
        <v>438</v>
      </c>
    </row>
    <row r="13482" spans="1:7">
      <c r="A13482" s="2">
        <v>44137</v>
      </c>
      <c r="B13482" s="2">
        <f t="shared" si="420"/>
        <v>44165</v>
      </c>
      <c r="C13482" s="3">
        <f t="shared" si="421"/>
        <v>1</v>
      </c>
      <c r="D13482" t="s">
        <v>25</v>
      </c>
      <c r="E13482">
        <v>47</v>
      </c>
      <c r="F13482">
        <v>260275</v>
      </c>
      <c r="G13482">
        <v>3347</v>
      </c>
    </row>
    <row r="13483" spans="1:7">
      <c r="A13483" s="2">
        <v>44137</v>
      </c>
      <c r="B13483" s="2">
        <f t="shared" si="420"/>
        <v>44165</v>
      </c>
      <c r="C13483" s="3">
        <f t="shared" si="421"/>
        <v>1</v>
      </c>
      <c r="D13483" t="s">
        <v>11</v>
      </c>
      <c r="E13483">
        <v>48</v>
      </c>
      <c r="F13483">
        <v>965780</v>
      </c>
      <c r="G13483">
        <v>18626</v>
      </c>
    </row>
    <row r="13484" spans="1:7">
      <c r="A13484" s="2">
        <v>44137</v>
      </c>
      <c r="B13484" s="2">
        <f t="shared" si="420"/>
        <v>44165</v>
      </c>
      <c r="C13484" s="3">
        <f t="shared" si="421"/>
        <v>1</v>
      </c>
      <c r="D13484" t="s">
        <v>13</v>
      </c>
      <c r="E13484">
        <v>49</v>
      </c>
      <c r="F13484">
        <v>117767</v>
      </c>
      <c r="G13484">
        <v>614</v>
      </c>
    </row>
    <row r="13485" spans="1:7">
      <c r="A13485" s="2">
        <v>44137</v>
      </c>
      <c r="B13485" s="2">
        <f t="shared" si="420"/>
        <v>44165</v>
      </c>
      <c r="C13485" s="3">
        <f t="shared" si="421"/>
        <v>1</v>
      </c>
      <c r="D13485" t="s">
        <v>36</v>
      </c>
      <c r="E13485">
        <v>50</v>
      </c>
      <c r="F13485">
        <v>2219</v>
      </c>
      <c r="G13485">
        <v>58</v>
      </c>
    </row>
    <row r="13486" spans="1:7">
      <c r="A13486" s="2">
        <v>44137</v>
      </c>
      <c r="B13486" s="2">
        <f t="shared" si="420"/>
        <v>44165</v>
      </c>
      <c r="C13486" s="3">
        <f t="shared" si="421"/>
        <v>1</v>
      </c>
      <c r="D13486" t="s">
        <v>56</v>
      </c>
      <c r="E13486">
        <v>78</v>
      </c>
      <c r="F13486">
        <v>1376</v>
      </c>
      <c r="G13486">
        <v>21</v>
      </c>
    </row>
    <row r="13487" spans="1:7">
      <c r="A13487" s="2">
        <v>44137</v>
      </c>
      <c r="B13487" s="2">
        <f t="shared" si="420"/>
        <v>44165</v>
      </c>
      <c r="C13487" s="3">
        <f t="shared" si="421"/>
        <v>1</v>
      </c>
      <c r="D13487" t="s">
        <v>37</v>
      </c>
      <c r="E13487">
        <v>51</v>
      </c>
      <c r="F13487">
        <v>183418</v>
      </c>
      <c r="G13487">
        <v>3658</v>
      </c>
    </row>
    <row r="13488" spans="1:7">
      <c r="A13488" s="2">
        <v>44137</v>
      </c>
      <c r="B13488" s="2">
        <f t="shared" si="420"/>
        <v>44165</v>
      </c>
      <c r="C13488" s="3">
        <f t="shared" si="421"/>
        <v>1</v>
      </c>
      <c r="D13488" t="s">
        <v>5</v>
      </c>
      <c r="E13488">
        <v>53</v>
      </c>
      <c r="F13488">
        <v>114787</v>
      </c>
      <c r="G13488">
        <v>2484</v>
      </c>
    </row>
    <row r="13489" spans="1:7">
      <c r="A13489" s="2">
        <v>44137</v>
      </c>
      <c r="B13489" s="2">
        <f t="shared" si="420"/>
        <v>44165</v>
      </c>
      <c r="C13489" s="3">
        <f t="shared" si="421"/>
        <v>1</v>
      </c>
      <c r="D13489" t="s">
        <v>58</v>
      </c>
      <c r="E13489">
        <v>54</v>
      </c>
      <c r="F13489">
        <v>25235</v>
      </c>
      <c r="G13489">
        <v>458</v>
      </c>
    </row>
    <row r="13490" spans="1:7">
      <c r="A13490" s="2">
        <v>44137</v>
      </c>
      <c r="B13490" s="2">
        <f t="shared" si="420"/>
        <v>44165</v>
      </c>
      <c r="C13490" s="3">
        <f t="shared" si="421"/>
        <v>1</v>
      </c>
      <c r="D13490" t="s">
        <v>10</v>
      </c>
      <c r="E13490">
        <v>55</v>
      </c>
      <c r="F13490">
        <v>244974</v>
      </c>
      <c r="G13490">
        <v>2117</v>
      </c>
    </row>
    <row r="13491" spans="1:7">
      <c r="A13491" s="2">
        <v>44137</v>
      </c>
      <c r="B13491" s="2">
        <f t="shared" si="420"/>
        <v>44165</v>
      </c>
      <c r="C13491" s="3">
        <f t="shared" si="421"/>
        <v>1</v>
      </c>
      <c r="D13491" t="s">
        <v>49</v>
      </c>
      <c r="E13491">
        <v>56</v>
      </c>
      <c r="F13491">
        <v>14167</v>
      </c>
      <c r="G13491">
        <v>87</v>
      </c>
    </row>
    <row r="13492" spans="1:7">
      <c r="A13492" s="2">
        <v>44138</v>
      </c>
      <c r="B13492" s="2">
        <f t="shared" si="420"/>
        <v>44165</v>
      </c>
      <c r="C13492" s="3">
        <f t="shared" si="421"/>
        <v>1</v>
      </c>
      <c r="D13492" t="s">
        <v>52</v>
      </c>
      <c r="E13492">
        <v>1</v>
      </c>
      <c r="F13492">
        <v>195929</v>
      </c>
      <c r="G13492">
        <v>2987</v>
      </c>
    </row>
    <row r="13493" spans="1:7">
      <c r="A13493" s="2">
        <v>44138</v>
      </c>
      <c r="B13493" s="2">
        <f t="shared" si="420"/>
        <v>44165</v>
      </c>
      <c r="C13493" s="3">
        <f t="shared" si="421"/>
        <v>1</v>
      </c>
      <c r="D13493" t="s">
        <v>50</v>
      </c>
      <c r="E13493">
        <v>2</v>
      </c>
      <c r="F13493">
        <v>17339</v>
      </c>
      <c r="G13493">
        <v>79</v>
      </c>
    </row>
    <row r="13494" spans="1:7">
      <c r="A13494" s="2">
        <v>44138</v>
      </c>
      <c r="B13494" s="2">
        <f t="shared" si="420"/>
        <v>44165</v>
      </c>
      <c r="C13494" s="3">
        <f t="shared" si="421"/>
        <v>1</v>
      </c>
      <c r="D13494" t="s">
        <v>8</v>
      </c>
      <c r="E13494">
        <v>4</v>
      </c>
      <c r="F13494">
        <v>249841</v>
      </c>
      <c r="G13494">
        <v>6022</v>
      </c>
    </row>
    <row r="13495" spans="1:7">
      <c r="A13495" s="2">
        <v>44138</v>
      </c>
      <c r="B13495" s="2">
        <f t="shared" si="420"/>
        <v>44165</v>
      </c>
      <c r="C13495" s="3">
        <f t="shared" si="421"/>
        <v>1</v>
      </c>
      <c r="D13495" t="s">
        <v>44</v>
      </c>
      <c r="E13495">
        <v>5</v>
      </c>
      <c r="F13495">
        <v>114519</v>
      </c>
      <c r="G13495">
        <v>2003</v>
      </c>
    </row>
    <row r="13496" spans="1:7">
      <c r="A13496" s="2">
        <v>44138</v>
      </c>
      <c r="B13496" s="2">
        <f t="shared" si="420"/>
        <v>44165</v>
      </c>
      <c r="C13496" s="3">
        <f t="shared" si="421"/>
        <v>1</v>
      </c>
      <c r="D13496" t="s">
        <v>7</v>
      </c>
      <c r="E13496">
        <v>6</v>
      </c>
      <c r="F13496">
        <v>949383</v>
      </c>
      <c r="G13496">
        <v>17751</v>
      </c>
    </row>
    <row r="13497" spans="1:7">
      <c r="A13497" s="2">
        <v>44138</v>
      </c>
      <c r="B13497" s="2">
        <f t="shared" si="420"/>
        <v>44165</v>
      </c>
      <c r="C13497" s="3">
        <f t="shared" si="421"/>
        <v>1</v>
      </c>
      <c r="D13497" t="s">
        <v>22</v>
      </c>
      <c r="E13497">
        <v>8</v>
      </c>
      <c r="F13497">
        <v>115364</v>
      </c>
      <c r="G13497">
        <v>2337</v>
      </c>
    </row>
    <row r="13498" spans="1:7">
      <c r="A13498" s="2">
        <v>44138</v>
      </c>
      <c r="B13498" s="2">
        <f t="shared" si="420"/>
        <v>44165</v>
      </c>
      <c r="C13498" s="3">
        <f t="shared" si="421"/>
        <v>1</v>
      </c>
      <c r="D13498" t="s">
        <v>38</v>
      </c>
      <c r="E13498">
        <v>9</v>
      </c>
      <c r="F13498">
        <v>74843</v>
      </c>
      <c r="G13498">
        <v>4635</v>
      </c>
    </row>
    <row r="13499" spans="1:7">
      <c r="A13499" s="2">
        <v>44138</v>
      </c>
      <c r="B13499" s="2">
        <f t="shared" si="420"/>
        <v>44165</v>
      </c>
      <c r="C13499" s="3">
        <f t="shared" si="421"/>
        <v>1</v>
      </c>
      <c r="D13499" t="s">
        <v>45</v>
      </c>
      <c r="E13499">
        <v>10</v>
      </c>
      <c r="F13499">
        <v>25426</v>
      </c>
      <c r="G13499">
        <v>712</v>
      </c>
    </row>
    <row r="13500" spans="1:7">
      <c r="A13500" s="2">
        <v>44138</v>
      </c>
      <c r="B13500" s="2">
        <f t="shared" si="420"/>
        <v>44165</v>
      </c>
      <c r="C13500" s="3">
        <f t="shared" si="421"/>
        <v>1</v>
      </c>
      <c r="D13500" t="s">
        <v>33</v>
      </c>
      <c r="E13500">
        <v>11</v>
      </c>
      <c r="F13500">
        <v>17524</v>
      </c>
      <c r="G13500">
        <v>647</v>
      </c>
    </row>
    <row r="13501" spans="1:7">
      <c r="A13501" s="2">
        <v>44138</v>
      </c>
      <c r="B13501" s="2">
        <f t="shared" si="420"/>
        <v>44165</v>
      </c>
      <c r="C13501" s="3">
        <f t="shared" si="421"/>
        <v>1</v>
      </c>
      <c r="D13501" t="s">
        <v>15</v>
      </c>
      <c r="E13501">
        <v>12</v>
      </c>
      <c r="F13501">
        <v>816692</v>
      </c>
      <c r="G13501">
        <v>16889</v>
      </c>
    </row>
    <row r="13502" spans="1:7">
      <c r="A13502" s="2">
        <v>44138</v>
      </c>
      <c r="B13502" s="2">
        <f t="shared" si="420"/>
        <v>44165</v>
      </c>
      <c r="C13502" s="3">
        <f t="shared" si="421"/>
        <v>1</v>
      </c>
      <c r="D13502" t="s">
        <v>18</v>
      </c>
      <c r="E13502">
        <v>13</v>
      </c>
      <c r="F13502">
        <v>378894</v>
      </c>
      <c r="G13502">
        <v>7837</v>
      </c>
    </row>
    <row r="13503" spans="1:7">
      <c r="A13503" s="2">
        <v>44138</v>
      </c>
      <c r="B13503" s="2">
        <f t="shared" si="420"/>
        <v>44165</v>
      </c>
      <c r="C13503" s="3">
        <f t="shared" si="421"/>
        <v>1</v>
      </c>
      <c r="D13503" t="s">
        <v>57</v>
      </c>
      <c r="E13503">
        <v>66</v>
      </c>
      <c r="F13503">
        <v>5781</v>
      </c>
      <c r="G13503">
        <v>81</v>
      </c>
    </row>
    <row r="13504" spans="1:7">
      <c r="A13504" s="2">
        <v>44138</v>
      </c>
      <c r="B13504" s="2">
        <f t="shared" si="420"/>
        <v>44165</v>
      </c>
      <c r="C13504" s="3">
        <f t="shared" si="421"/>
        <v>1</v>
      </c>
      <c r="D13504" t="s">
        <v>26</v>
      </c>
      <c r="E13504">
        <v>15</v>
      </c>
      <c r="F13504">
        <v>15441</v>
      </c>
      <c r="G13504">
        <v>218</v>
      </c>
    </row>
    <row r="13505" spans="1:7">
      <c r="A13505" s="2">
        <v>44138</v>
      </c>
      <c r="B13505" s="2">
        <f t="shared" si="420"/>
        <v>44165</v>
      </c>
      <c r="C13505" s="3">
        <f t="shared" si="421"/>
        <v>1</v>
      </c>
      <c r="D13505" t="s">
        <v>53</v>
      </c>
      <c r="E13505">
        <v>16</v>
      </c>
      <c r="F13505">
        <v>67504</v>
      </c>
      <c r="G13505">
        <v>649</v>
      </c>
    </row>
    <row r="13506" spans="1:7">
      <c r="A13506" s="2">
        <v>44138</v>
      </c>
      <c r="B13506" s="2">
        <f t="shared" si="420"/>
        <v>44165</v>
      </c>
      <c r="C13506" s="3">
        <f t="shared" si="421"/>
        <v>1</v>
      </c>
      <c r="D13506" t="s">
        <v>6</v>
      </c>
      <c r="E13506">
        <v>17</v>
      </c>
      <c r="F13506">
        <v>437879</v>
      </c>
      <c r="G13506">
        <v>10177</v>
      </c>
    </row>
    <row r="13507" spans="1:7">
      <c r="A13507" s="2">
        <v>44138</v>
      </c>
      <c r="B13507" s="2">
        <f t="shared" si="420"/>
        <v>44165</v>
      </c>
      <c r="C13507" s="3">
        <f t="shared" si="421"/>
        <v>1</v>
      </c>
      <c r="D13507" t="s">
        <v>27</v>
      </c>
      <c r="E13507">
        <v>18</v>
      </c>
      <c r="F13507">
        <v>190555</v>
      </c>
      <c r="G13507">
        <v>4439</v>
      </c>
    </row>
    <row r="13508" spans="1:7">
      <c r="A13508" s="2">
        <v>44138</v>
      </c>
      <c r="B13508" s="2">
        <f t="shared" ref="B13508:B13571" si="422">EOMONTH(A13508,0)</f>
        <v>44165</v>
      </c>
      <c r="C13508" s="3">
        <f t="shared" ref="C13508:C13571" si="423">IF(A13508=B13508,0,1)</f>
        <v>1</v>
      </c>
      <c r="D13508" t="s">
        <v>39</v>
      </c>
      <c r="E13508">
        <v>19</v>
      </c>
      <c r="F13508">
        <v>134576</v>
      </c>
      <c r="G13508">
        <v>1780</v>
      </c>
    </row>
    <row r="13509" spans="1:7">
      <c r="A13509" s="2">
        <v>44138</v>
      </c>
      <c r="B13509" s="2">
        <f t="shared" si="422"/>
        <v>44165</v>
      </c>
      <c r="C13509" s="3">
        <f t="shared" si="423"/>
        <v>1</v>
      </c>
      <c r="D13509" t="s">
        <v>34</v>
      </c>
      <c r="E13509">
        <v>20</v>
      </c>
      <c r="F13509">
        <v>91072</v>
      </c>
      <c r="G13509">
        <v>1051</v>
      </c>
    </row>
    <row r="13510" spans="1:7">
      <c r="A13510" s="2">
        <v>44138</v>
      </c>
      <c r="B13510" s="2">
        <f t="shared" si="422"/>
        <v>44165</v>
      </c>
      <c r="C13510" s="3">
        <f t="shared" si="423"/>
        <v>1</v>
      </c>
      <c r="D13510" t="s">
        <v>28</v>
      </c>
      <c r="E13510">
        <v>21</v>
      </c>
      <c r="F13510">
        <v>113457</v>
      </c>
      <c r="G13510">
        <v>1578</v>
      </c>
    </row>
    <row r="13511" spans="1:7">
      <c r="A13511" s="2">
        <v>44138</v>
      </c>
      <c r="B13511" s="2">
        <f t="shared" si="422"/>
        <v>44165</v>
      </c>
      <c r="C13511" s="3">
        <f t="shared" si="423"/>
        <v>1</v>
      </c>
      <c r="D13511" t="s">
        <v>40</v>
      </c>
      <c r="E13511">
        <v>22</v>
      </c>
      <c r="F13511">
        <v>189148</v>
      </c>
      <c r="G13511">
        <v>5951</v>
      </c>
    </row>
    <row r="13512" spans="1:7">
      <c r="A13512" s="2">
        <v>44138</v>
      </c>
      <c r="B13512" s="2">
        <f t="shared" si="422"/>
        <v>44165</v>
      </c>
      <c r="C13512" s="3">
        <f t="shared" si="423"/>
        <v>1</v>
      </c>
      <c r="D13512" t="s">
        <v>51</v>
      </c>
      <c r="E13512">
        <v>23</v>
      </c>
      <c r="F13512">
        <v>6926</v>
      </c>
      <c r="G13512">
        <v>148</v>
      </c>
    </row>
    <row r="13513" spans="1:7">
      <c r="A13513" s="2">
        <v>44138</v>
      </c>
      <c r="B13513" s="2">
        <f t="shared" si="422"/>
        <v>44165</v>
      </c>
      <c r="C13513" s="3">
        <f t="shared" si="423"/>
        <v>1</v>
      </c>
      <c r="D13513" t="s">
        <v>23</v>
      </c>
      <c r="E13513">
        <v>24</v>
      </c>
      <c r="F13513">
        <v>148249</v>
      </c>
      <c r="G13513">
        <v>4162</v>
      </c>
    </row>
    <row r="13514" spans="1:7">
      <c r="A13514" s="2">
        <v>44138</v>
      </c>
      <c r="B13514" s="2">
        <f t="shared" si="422"/>
        <v>44165</v>
      </c>
      <c r="C13514" s="3">
        <f t="shared" si="423"/>
        <v>1</v>
      </c>
      <c r="D13514" t="s">
        <v>9</v>
      </c>
      <c r="E13514">
        <v>25</v>
      </c>
      <c r="F13514">
        <v>161585</v>
      </c>
      <c r="G13514">
        <v>10035</v>
      </c>
    </row>
    <row r="13515" spans="1:7">
      <c r="A13515" s="2">
        <v>44138</v>
      </c>
      <c r="B13515" s="2">
        <f t="shared" si="422"/>
        <v>44165</v>
      </c>
      <c r="C13515" s="3">
        <f t="shared" si="423"/>
        <v>1</v>
      </c>
      <c r="D13515" t="s">
        <v>42</v>
      </c>
      <c r="E13515">
        <v>26</v>
      </c>
      <c r="F13515">
        <v>207799</v>
      </c>
      <c r="G13515">
        <v>7758</v>
      </c>
    </row>
    <row r="13516" spans="1:7">
      <c r="A13516" s="2">
        <v>44138</v>
      </c>
      <c r="B13516" s="2">
        <f t="shared" si="422"/>
        <v>44165</v>
      </c>
      <c r="C13516" s="3">
        <f t="shared" si="423"/>
        <v>1</v>
      </c>
      <c r="D13516" t="s">
        <v>29</v>
      </c>
      <c r="E13516">
        <v>27</v>
      </c>
      <c r="F13516">
        <v>157150</v>
      </c>
      <c r="G13516">
        <v>2553</v>
      </c>
    </row>
    <row r="13517" spans="1:7">
      <c r="A13517" s="2">
        <v>44138</v>
      </c>
      <c r="B13517" s="2">
        <f t="shared" si="422"/>
        <v>44165</v>
      </c>
      <c r="C13517" s="3">
        <f t="shared" si="423"/>
        <v>1</v>
      </c>
      <c r="D13517" t="s">
        <v>46</v>
      </c>
      <c r="E13517">
        <v>28</v>
      </c>
      <c r="F13517">
        <v>121509</v>
      </c>
      <c r="G13517">
        <v>3384</v>
      </c>
    </row>
    <row r="13518" spans="1:7">
      <c r="A13518" s="2">
        <v>44138</v>
      </c>
      <c r="B13518" s="2">
        <f t="shared" si="422"/>
        <v>44165</v>
      </c>
      <c r="C13518" s="3">
        <f t="shared" si="423"/>
        <v>1</v>
      </c>
      <c r="D13518" t="s">
        <v>35</v>
      </c>
      <c r="E13518">
        <v>29</v>
      </c>
      <c r="F13518">
        <v>198312</v>
      </c>
      <c r="G13518">
        <v>3136</v>
      </c>
    </row>
    <row r="13519" spans="1:7">
      <c r="A13519" s="2">
        <v>44138</v>
      </c>
      <c r="B13519" s="2">
        <f t="shared" si="422"/>
        <v>44165</v>
      </c>
      <c r="C13519" s="3">
        <f t="shared" si="423"/>
        <v>1</v>
      </c>
      <c r="D13519" t="s">
        <v>54</v>
      </c>
      <c r="E13519">
        <v>30</v>
      </c>
      <c r="F13519">
        <v>35222</v>
      </c>
      <c r="G13519">
        <v>400</v>
      </c>
    </row>
    <row r="13520" spans="1:7">
      <c r="A13520" s="2">
        <v>44138</v>
      </c>
      <c r="B13520" s="2">
        <f t="shared" si="422"/>
        <v>44165</v>
      </c>
      <c r="C13520" s="3">
        <f t="shared" si="423"/>
        <v>1</v>
      </c>
      <c r="D13520" t="s">
        <v>12</v>
      </c>
      <c r="E13520">
        <v>31</v>
      </c>
      <c r="F13520">
        <v>74120</v>
      </c>
      <c r="G13520">
        <v>665</v>
      </c>
    </row>
    <row r="13521" spans="1:7">
      <c r="A13521" s="2">
        <v>44138</v>
      </c>
      <c r="B13521" s="2">
        <f t="shared" si="422"/>
        <v>44165</v>
      </c>
      <c r="C13521" s="3">
        <f t="shared" si="423"/>
        <v>1</v>
      </c>
      <c r="D13521" t="s">
        <v>24</v>
      </c>
      <c r="E13521">
        <v>32</v>
      </c>
      <c r="F13521">
        <v>103305</v>
      </c>
      <c r="G13521">
        <v>1807</v>
      </c>
    </row>
    <row r="13522" spans="1:7">
      <c r="A13522" s="2">
        <v>44138</v>
      </c>
      <c r="B13522" s="2">
        <f t="shared" si="422"/>
        <v>44165</v>
      </c>
      <c r="C13522" s="3">
        <f t="shared" si="423"/>
        <v>1</v>
      </c>
      <c r="D13522" t="s">
        <v>19</v>
      </c>
      <c r="E13522">
        <v>33</v>
      </c>
      <c r="F13522">
        <v>11448</v>
      </c>
      <c r="G13522">
        <v>483</v>
      </c>
    </row>
    <row r="13523" spans="1:7">
      <c r="A13523" s="2">
        <v>44138</v>
      </c>
      <c r="B13523" s="2">
        <f t="shared" si="422"/>
        <v>44165</v>
      </c>
      <c r="C13523" s="3">
        <f t="shared" si="423"/>
        <v>1</v>
      </c>
      <c r="D13523" t="s">
        <v>21</v>
      </c>
      <c r="E13523">
        <v>34</v>
      </c>
      <c r="F13523">
        <v>244614</v>
      </c>
      <c r="G13523">
        <v>16371</v>
      </c>
    </row>
    <row r="13524" spans="1:7">
      <c r="A13524" s="2">
        <v>44138</v>
      </c>
      <c r="B13524" s="2">
        <f t="shared" si="422"/>
        <v>44165</v>
      </c>
      <c r="C13524" s="3">
        <f t="shared" si="423"/>
        <v>1</v>
      </c>
      <c r="D13524" t="s">
        <v>47</v>
      </c>
      <c r="E13524">
        <v>35</v>
      </c>
      <c r="F13524">
        <v>49240</v>
      </c>
      <c r="G13524">
        <v>1045</v>
      </c>
    </row>
    <row r="13525" spans="1:7">
      <c r="A13525" s="2">
        <v>44138</v>
      </c>
      <c r="B13525" s="2">
        <f t="shared" si="422"/>
        <v>44165</v>
      </c>
      <c r="C13525" s="3">
        <f t="shared" si="423"/>
        <v>1</v>
      </c>
      <c r="D13525" t="s">
        <v>16</v>
      </c>
      <c r="E13525">
        <v>36</v>
      </c>
      <c r="F13525">
        <v>518431</v>
      </c>
      <c r="G13525">
        <v>33198</v>
      </c>
    </row>
    <row r="13526" spans="1:7">
      <c r="A13526" s="2">
        <v>44138</v>
      </c>
      <c r="B13526" s="2">
        <f t="shared" si="422"/>
        <v>44165</v>
      </c>
      <c r="C13526" s="3">
        <f t="shared" si="423"/>
        <v>1</v>
      </c>
      <c r="D13526" t="s">
        <v>20</v>
      </c>
      <c r="E13526">
        <v>37</v>
      </c>
      <c r="F13526">
        <v>280657</v>
      </c>
      <c r="G13526">
        <v>4481</v>
      </c>
    </row>
    <row r="13527" spans="1:7">
      <c r="A13527" s="2">
        <v>44138</v>
      </c>
      <c r="B13527" s="2">
        <f t="shared" si="422"/>
        <v>44165</v>
      </c>
      <c r="C13527" s="3">
        <f t="shared" si="423"/>
        <v>1</v>
      </c>
      <c r="D13527" t="s">
        <v>48</v>
      </c>
      <c r="E13527">
        <v>38</v>
      </c>
      <c r="F13527">
        <v>47192</v>
      </c>
      <c r="G13527">
        <v>561</v>
      </c>
    </row>
    <row r="13528" spans="1:7">
      <c r="A13528" s="2">
        <v>44138</v>
      </c>
      <c r="B13528" s="2">
        <f t="shared" si="422"/>
        <v>44165</v>
      </c>
      <c r="C13528" s="3">
        <f t="shared" si="423"/>
        <v>1</v>
      </c>
      <c r="D13528" t="s">
        <v>59</v>
      </c>
      <c r="E13528">
        <v>69</v>
      </c>
      <c r="F13528">
        <v>96</v>
      </c>
      <c r="G13528">
        <v>2</v>
      </c>
    </row>
    <row r="13529" spans="1:7">
      <c r="A13529" s="2">
        <v>44138</v>
      </c>
      <c r="B13529" s="2">
        <f t="shared" si="422"/>
        <v>44165</v>
      </c>
      <c r="C13529" s="3">
        <f t="shared" si="423"/>
        <v>1</v>
      </c>
      <c r="D13529" t="s">
        <v>41</v>
      </c>
      <c r="E13529">
        <v>39</v>
      </c>
      <c r="F13529">
        <v>226138</v>
      </c>
      <c r="G13529">
        <v>5373</v>
      </c>
    </row>
    <row r="13530" spans="1:7">
      <c r="A13530" s="2">
        <v>44138</v>
      </c>
      <c r="B13530" s="2">
        <f t="shared" si="422"/>
        <v>44165</v>
      </c>
      <c r="C13530" s="3">
        <f t="shared" si="423"/>
        <v>1</v>
      </c>
      <c r="D13530" t="s">
        <v>30</v>
      </c>
      <c r="E13530">
        <v>40</v>
      </c>
      <c r="F13530">
        <v>126526</v>
      </c>
      <c r="G13530">
        <v>1375</v>
      </c>
    </row>
    <row r="13531" spans="1:7">
      <c r="A13531" s="2">
        <v>44138</v>
      </c>
      <c r="B13531" s="2">
        <f t="shared" si="422"/>
        <v>44165</v>
      </c>
      <c r="C13531" s="3">
        <f t="shared" si="423"/>
        <v>1</v>
      </c>
      <c r="D13531" t="s">
        <v>14</v>
      </c>
      <c r="E13531">
        <v>41</v>
      </c>
      <c r="F13531">
        <v>46460</v>
      </c>
      <c r="G13531">
        <v>701</v>
      </c>
    </row>
    <row r="13532" spans="1:7">
      <c r="A13532" s="2">
        <v>44138</v>
      </c>
      <c r="B13532" s="2">
        <f t="shared" si="422"/>
        <v>44165</v>
      </c>
      <c r="C13532" s="3">
        <f t="shared" si="423"/>
        <v>1</v>
      </c>
      <c r="D13532" t="s">
        <v>31</v>
      </c>
      <c r="E13532">
        <v>42</v>
      </c>
      <c r="F13532">
        <v>220111</v>
      </c>
      <c r="G13532">
        <v>8926</v>
      </c>
    </row>
    <row r="13533" spans="1:7">
      <c r="A13533" s="2">
        <v>44138</v>
      </c>
      <c r="B13533" s="2">
        <f t="shared" si="422"/>
        <v>44165</v>
      </c>
      <c r="C13533" s="3">
        <f t="shared" si="423"/>
        <v>1</v>
      </c>
      <c r="D13533" t="s">
        <v>55</v>
      </c>
      <c r="E13533">
        <v>72</v>
      </c>
      <c r="F13533">
        <v>68943</v>
      </c>
      <c r="G13533">
        <v>842</v>
      </c>
    </row>
    <row r="13534" spans="1:7">
      <c r="A13534" s="2">
        <v>44138</v>
      </c>
      <c r="B13534" s="2">
        <f t="shared" si="422"/>
        <v>44165</v>
      </c>
      <c r="C13534" s="3">
        <f t="shared" si="423"/>
        <v>1</v>
      </c>
      <c r="D13534" t="s">
        <v>17</v>
      </c>
      <c r="E13534">
        <v>44</v>
      </c>
      <c r="F13534">
        <v>34543</v>
      </c>
      <c r="G13534">
        <v>1212</v>
      </c>
    </row>
    <row r="13535" spans="1:7">
      <c r="A13535" s="2">
        <v>44138</v>
      </c>
      <c r="B13535" s="2">
        <f t="shared" si="422"/>
        <v>44165</v>
      </c>
      <c r="C13535" s="3">
        <f t="shared" si="423"/>
        <v>1</v>
      </c>
      <c r="D13535" t="s">
        <v>32</v>
      </c>
      <c r="E13535">
        <v>45</v>
      </c>
      <c r="F13535">
        <v>179952</v>
      </c>
      <c r="G13535">
        <v>3968</v>
      </c>
    </row>
    <row r="13536" spans="1:7">
      <c r="A13536" s="2">
        <v>44138</v>
      </c>
      <c r="B13536" s="2">
        <f t="shared" si="422"/>
        <v>44165</v>
      </c>
      <c r="C13536" s="3">
        <f t="shared" si="423"/>
        <v>1</v>
      </c>
      <c r="D13536" t="s">
        <v>43</v>
      </c>
      <c r="E13536">
        <v>46</v>
      </c>
      <c r="F13536">
        <v>48854</v>
      </c>
      <c r="G13536">
        <v>446</v>
      </c>
    </row>
    <row r="13537" spans="1:7">
      <c r="A13537" s="2">
        <v>44138</v>
      </c>
      <c r="B13537" s="2">
        <f t="shared" si="422"/>
        <v>44165</v>
      </c>
      <c r="C13537" s="3">
        <f t="shared" si="423"/>
        <v>1</v>
      </c>
      <c r="D13537" t="s">
        <v>25</v>
      </c>
      <c r="E13537">
        <v>47</v>
      </c>
      <c r="F13537">
        <v>262053</v>
      </c>
      <c r="G13537">
        <v>3419</v>
      </c>
    </row>
    <row r="13538" spans="1:7">
      <c r="A13538" s="2">
        <v>44138</v>
      </c>
      <c r="B13538" s="2">
        <f t="shared" si="422"/>
        <v>44165</v>
      </c>
      <c r="C13538" s="3">
        <f t="shared" si="423"/>
        <v>1</v>
      </c>
      <c r="D13538" t="s">
        <v>11</v>
      </c>
      <c r="E13538">
        <v>48</v>
      </c>
      <c r="F13538">
        <v>974292</v>
      </c>
      <c r="G13538">
        <v>18722</v>
      </c>
    </row>
    <row r="13539" spans="1:7">
      <c r="A13539" s="2">
        <v>44138</v>
      </c>
      <c r="B13539" s="2">
        <f t="shared" si="422"/>
        <v>44165</v>
      </c>
      <c r="C13539" s="3">
        <f t="shared" si="423"/>
        <v>1</v>
      </c>
      <c r="D13539" t="s">
        <v>13</v>
      </c>
      <c r="E13539">
        <v>49</v>
      </c>
      <c r="F13539">
        <v>119375</v>
      </c>
      <c r="G13539">
        <v>620</v>
      </c>
    </row>
    <row r="13540" spans="1:7">
      <c r="A13540" s="2">
        <v>44138</v>
      </c>
      <c r="B13540" s="2">
        <f t="shared" si="422"/>
        <v>44165</v>
      </c>
      <c r="C13540" s="3">
        <f t="shared" si="423"/>
        <v>1</v>
      </c>
      <c r="D13540" t="s">
        <v>36</v>
      </c>
      <c r="E13540">
        <v>50</v>
      </c>
      <c r="F13540">
        <v>2237</v>
      </c>
      <c r="G13540">
        <v>58</v>
      </c>
    </row>
    <row r="13541" spans="1:7">
      <c r="A13541" s="2">
        <v>44138</v>
      </c>
      <c r="B13541" s="2">
        <f t="shared" si="422"/>
        <v>44165</v>
      </c>
      <c r="C13541" s="3">
        <f t="shared" si="423"/>
        <v>1</v>
      </c>
      <c r="D13541" t="s">
        <v>56</v>
      </c>
      <c r="E13541">
        <v>78</v>
      </c>
      <c r="F13541">
        <v>1385</v>
      </c>
      <c r="G13541">
        <v>22</v>
      </c>
    </row>
    <row r="13542" spans="1:7">
      <c r="A13542" s="2">
        <v>44138</v>
      </c>
      <c r="B13542" s="2">
        <f t="shared" si="422"/>
        <v>44165</v>
      </c>
      <c r="C13542" s="3">
        <f t="shared" si="423"/>
        <v>1</v>
      </c>
      <c r="D13542" t="s">
        <v>37</v>
      </c>
      <c r="E13542">
        <v>51</v>
      </c>
      <c r="F13542">
        <v>184679</v>
      </c>
      <c r="G13542">
        <v>3666</v>
      </c>
    </row>
    <row r="13543" spans="1:7">
      <c r="A13543" s="2">
        <v>44138</v>
      </c>
      <c r="B13543" s="2">
        <f t="shared" si="422"/>
        <v>44165</v>
      </c>
      <c r="C13543" s="3">
        <f t="shared" si="423"/>
        <v>1</v>
      </c>
      <c r="D13543" t="s">
        <v>5</v>
      </c>
      <c r="E13543">
        <v>53</v>
      </c>
      <c r="F13543">
        <v>115608</v>
      </c>
      <c r="G13543">
        <v>2507</v>
      </c>
    </row>
    <row r="13544" spans="1:7">
      <c r="A13544" s="2">
        <v>44138</v>
      </c>
      <c r="B13544" s="2">
        <f t="shared" si="422"/>
        <v>44165</v>
      </c>
      <c r="C13544" s="3">
        <f t="shared" si="423"/>
        <v>1</v>
      </c>
      <c r="D13544" t="s">
        <v>58</v>
      </c>
      <c r="E13544">
        <v>54</v>
      </c>
      <c r="F13544">
        <v>25593</v>
      </c>
      <c r="G13544">
        <v>469</v>
      </c>
    </row>
    <row r="13545" spans="1:7">
      <c r="A13545" s="2">
        <v>44138</v>
      </c>
      <c r="B13545" s="2">
        <f t="shared" si="422"/>
        <v>44165</v>
      </c>
      <c r="C13545" s="3">
        <f t="shared" si="423"/>
        <v>1</v>
      </c>
      <c r="D13545" t="s">
        <v>10</v>
      </c>
      <c r="E13545">
        <v>55</v>
      </c>
      <c r="F13545">
        <v>251227</v>
      </c>
      <c r="G13545">
        <v>2179</v>
      </c>
    </row>
    <row r="13546" spans="1:7">
      <c r="A13546" s="2">
        <v>44138</v>
      </c>
      <c r="B13546" s="2">
        <f t="shared" si="422"/>
        <v>44165</v>
      </c>
      <c r="C13546" s="3">
        <f t="shared" si="423"/>
        <v>1</v>
      </c>
      <c r="D13546" t="s">
        <v>49</v>
      </c>
      <c r="E13546">
        <v>56</v>
      </c>
      <c r="F13546">
        <v>14619</v>
      </c>
      <c r="G13546">
        <v>93</v>
      </c>
    </row>
    <row r="13547" spans="1:7">
      <c r="A13547" s="2">
        <v>44139</v>
      </c>
      <c r="B13547" s="2">
        <f t="shared" si="422"/>
        <v>44165</v>
      </c>
      <c r="C13547" s="3">
        <f t="shared" si="423"/>
        <v>1</v>
      </c>
      <c r="D13547" t="s">
        <v>52</v>
      </c>
      <c r="E13547">
        <v>1</v>
      </c>
      <c r="F13547">
        <v>197777</v>
      </c>
      <c r="G13547">
        <v>3006</v>
      </c>
    </row>
    <row r="13548" spans="1:7">
      <c r="A13548" s="2">
        <v>44139</v>
      </c>
      <c r="B13548" s="2">
        <f t="shared" si="422"/>
        <v>44165</v>
      </c>
      <c r="C13548" s="3">
        <f t="shared" si="423"/>
        <v>1</v>
      </c>
      <c r="D13548" t="s">
        <v>50</v>
      </c>
      <c r="E13548">
        <v>2</v>
      </c>
      <c r="F13548">
        <v>17750</v>
      </c>
      <c r="G13548">
        <v>79</v>
      </c>
    </row>
    <row r="13549" spans="1:7">
      <c r="A13549" s="2">
        <v>44139</v>
      </c>
      <c r="B13549" s="2">
        <f t="shared" si="422"/>
        <v>44165</v>
      </c>
      <c r="C13549" s="3">
        <f t="shared" si="423"/>
        <v>1</v>
      </c>
      <c r="D13549" t="s">
        <v>8</v>
      </c>
      <c r="E13549">
        <v>4</v>
      </c>
      <c r="F13549">
        <v>250853</v>
      </c>
      <c r="G13549">
        <v>6059</v>
      </c>
    </row>
    <row r="13550" spans="1:7">
      <c r="A13550" s="2">
        <v>44139</v>
      </c>
      <c r="B13550" s="2">
        <f t="shared" si="422"/>
        <v>44165</v>
      </c>
      <c r="C13550" s="3">
        <f t="shared" si="423"/>
        <v>1</v>
      </c>
      <c r="D13550" t="s">
        <v>44</v>
      </c>
      <c r="E13550">
        <v>5</v>
      </c>
      <c r="F13550">
        <v>115812</v>
      </c>
      <c r="G13550">
        <v>2026</v>
      </c>
    </row>
    <row r="13551" spans="1:7">
      <c r="A13551" s="2">
        <v>44139</v>
      </c>
      <c r="B13551" s="2">
        <f t="shared" si="422"/>
        <v>44165</v>
      </c>
      <c r="C13551" s="3">
        <f t="shared" si="423"/>
        <v>1</v>
      </c>
      <c r="D13551" t="s">
        <v>7</v>
      </c>
      <c r="E13551">
        <v>6</v>
      </c>
      <c r="F13551">
        <v>954624</v>
      </c>
      <c r="G13551">
        <v>17818</v>
      </c>
    </row>
    <row r="13552" spans="1:7">
      <c r="A13552" s="2">
        <v>44139</v>
      </c>
      <c r="B13552" s="2">
        <f t="shared" si="422"/>
        <v>44165</v>
      </c>
      <c r="C13552" s="3">
        <f t="shared" si="423"/>
        <v>1</v>
      </c>
      <c r="D13552" t="s">
        <v>22</v>
      </c>
      <c r="E13552">
        <v>8</v>
      </c>
      <c r="F13552">
        <v>118356</v>
      </c>
      <c r="G13552">
        <v>2366</v>
      </c>
    </row>
    <row r="13553" spans="1:7">
      <c r="A13553" s="2">
        <v>44139</v>
      </c>
      <c r="B13553" s="2">
        <f t="shared" si="422"/>
        <v>44165</v>
      </c>
      <c r="C13553" s="3">
        <f t="shared" si="423"/>
        <v>1</v>
      </c>
      <c r="D13553" t="s">
        <v>38</v>
      </c>
      <c r="E13553">
        <v>9</v>
      </c>
      <c r="F13553">
        <v>75373</v>
      </c>
      <c r="G13553">
        <v>4645</v>
      </c>
    </row>
    <row r="13554" spans="1:7">
      <c r="A13554" s="2">
        <v>44139</v>
      </c>
      <c r="B13554" s="2">
        <f t="shared" si="422"/>
        <v>44165</v>
      </c>
      <c r="C13554" s="3">
        <f t="shared" si="423"/>
        <v>1</v>
      </c>
      <c r="D13554" t="s">
        <v>45</v>
      </c>
      <c r="E13554">
        <v>10</v>
      </c>
      <c r="F13554">
        <v>25534</v>
      </c>
      <c r="G13554">
        <v>712</v>
      </c>
    </row>
    <row r="13555" spans="1:7">
      <c r="A13555" s="2">
        <v>44139</v>
      </c>
      <c r="B13555" s="2">
        <f t="shared" si="422"/>
        <v>44165</v>
      </c>
      <c r="C13555" s="3">
        <f t="shared" si="423"/>
        <v>1</v>
      </c>
      <c r="D13555" t="s">
        <v>33</v>
      </c>
      <c r="E13555">
        <v>11</v>
      </c>
      <c r="F13555">
        <v>17601</v>
      </c>
      <c r="G13555">
        <v>647</v>
      </c>
    </row>
    <row r="13556" spans="1:7">
      <c r="A13556" s="2">
        <v>44139</v>
      </c>
      <c r="B13556" s="2">
        <f t="shared" si="422"/>
        <v>44165</v>
      </c>
      <c r="C13556" s="3">
        <f t="shared" si="423"/>
        <v>1</v>
      </c>
      <c r="D13556" t="s">
        <v>15</v>
      </c>
      <c r="E13556">
        <v>12</v>
      </c>
      <c r="F13556">
        <v>821115</v>
      </c>
      <c r="G13556">
        <v>16921</v>
      </c>
    </row>
    <row r="13557" spans="1:7">
      <c r="A13557" s="2">
        <v>44139</v>
      </c>
      <c r="B13557" s="2">
        <f t="shared" si="422"/>
        <v>44165</v>
      </c>
      <c r="C13557" s="3">
        <f t="shared" si="423"/>
        <v>1</v>
      </c>
      <c r="D13557" t="s">
        <v>18</v>
      </c>
      <c r="E13557">
        <v>13</v>
      </c>
      <c r="F13557">
        <v>382113</v>
      </c>
      <c r="G13557">
        <v>8303</v>
      </c>
    </row>
    <row r="13558" spans="1:7">
      <c r="A13558" s="2">
        <v>44139</v>
      </c>
      <c r="B13558" s="2">
        <f t="shared" si="422"/>
        <v>44165</v>
      </c>
      <c r="C13558" s="3">
        <f t="shared" si="423"/>
        <v>1</v>
      </c>
      <c r="D13558" t="s">
        <v>57</v>
      </c>
      <c r="E13558">
        <v>66</v>
      </c>
      <c r="F13558">
        <v>5872</v>
      </c>
      <c r="G13558">
        <v>84</v>
      </c>
    </row>
    <row r="13559" spans="1:7">
      <c r="A13559" s="2">
        <v>44139</v>
      </c>
      <c r="B13559" s="2">
        <f t="shared" si="422"/>
        <v>44165</v>
      </c>
      <c r="C13559" s="3">
        <f t="shared" si="423"/>
        <v>1</v>
      </c>
      <c r="D13559" t="s">
        <v>26</v>
      </c>
      <c r="E13559">
        <v>15</v>
      </c>
      <c r="F13559">
        <v>15591</v>
      </c>
      <c r="G13559">
        <v>218</v>
      </c>
    </row>
    <row r="13560" spans="1:7">
      <c r="A13560" s="2">
        <v>44139</v>
      </c>
      <c r="B13560" s="2">
        <f t="shared" si="422"/>
        <v>44165</v>
      </c>
      <c r="C13560" s="3">
        <f t="shared" si="423"/>
        <v>1</v>
      </c>
      <c r="D13560" t="s">
        <v>53</v>
      </c>
      <c r="E13560">
        <v>16</v>
      </c>
      <c r="F13560">
        <v>68791</v>
      </c>
      <c r="G13560">
        <v>665</v>
      </c>
    </row>
    <row r="13561" spans="1:7">
      <c r="A13561" s="2">
        <v>44139</v>
      </c>
      <c r="B13561" s="2">
        <f t="shared" si="422"/>
        <v>44165</v>
      </c>
      <c r="C13561" s="3">
        <f t="shared" si="423"/>
        <v>1</v>
      </c>
      <c r="D13561" t="s">
        <v>6</v>
      </c>
      <c r="E13561">
        <v>17</v>
      </c>
      <c r="F13561">
        <v>445537</v>
      </c>
      <c r="G13561">
        <v>10239</v>
      </c>
    </row>
    <row r="13562" spans="1:7">
      <c r="A13562" s="2">
        <v>44139</v>
      </c>
      <c r="B13562" s="2">
        <f t="shared" si="422"/>
        <v>44165</v>
      </c>
      <c r="C13562" s="3">
        <f t="shared" si="423"/>
        <v>1</v>
      </c>
      <c r="D13562" t="s">
        <v>27</v>
      </c>
      <c r="E13562">
        <v>18</v>
      </c>
      <c r="F13562">
        <v>194261</v>
      </c>
      <c r="G13562">
        <v>4464</v>
      </c>
    </row>
    <row r="13563" spans="1:7">
      <c r="A13563" s="2">
        <v>44139</v>
      </c>
      <c r="B13563" s="2">
        <f t="shared" si="422"/>
        <v>44165</v>
      </c>
      <c r="C13563" s="3">
        <f t="shared" si="423"/>
        <v>1</v>
      </c>
      <c r="D13563" t="s">
        <v>39</v>
      </c>
      <c r="E13563">
        <v>19</v>
      </c>
      <c r="F13563">
        <v>137315</v>
      </c>
      <c r="G13563">
        <v>1801</v>
      </c>
    </row>
    <row r="13564" spans="1:7">
      <c r="A13564" s="2">
        <v>44139</v>
      </c>
      <c r="B13564" s="2">
        <f t="shared" si="422"/>
        <v>44165</v>
      </c>
      <c r="C13564" s="3">
        <f t="shared" si="423"/>
        <v>1</v>
      </c>
      <c r="D13564" t="s">
        <v>34</v>
      </c>
      <c r="E13564">
        <v>20</v>
      </c>
      <c r="F13564">
        <v>93967</v>
      </c>
      <c r="G13564">
        <v>1087</v>
      </c>
    </row>
    <row r="13565" spans="1:7">
      <c r="A13565" s="2">
        <v>44139</v>
      </c>
      <c r="B13565" s="2">
        <f t="shared" si="422"/>
        <v>44165</v>
      </c>
      <c r="C13565" s="3">
        <f t="shared" si="423"/>
        <v>1</v>
      </c>
      <c r="D13565" t="s">
        <v>28</v>
      </c>
      <c r="E13565">
        <v>21</v>
      </c>
      <c r="F13565">
        <v>115426</v>
      </c>
      <c r="G13565">
        <v>1593</v>
      </c>
    </row>
    <row r="13566" spans="1:7">
      <c r="A13566" s="2">
        <v>44139</v>
      </c>
      <c r="B13566" s="2">
        <f t="shared" si="422"/>
        <v>44165</v>
      </c>
      <c r="C13566" s="3">
        <f t="shared" si="423"/>
        <v>1</v>
      </c>
      <c r="D13566" t="s">
        <v>40</v>
      </c>
      <c r="E13566">
        <v>22</v>
      </c>
      <c r="F13566">
        <v>190164</v>
      </c>
      <c r="G13566">
        <v>5975</v>
      </c>
    </row>
    <row r="13567" spans="1:7">
      <c r="A13567" s="2">
        <v>44139</v>
      </c>
      <c r="B13567" s="2">
        <f t="shared" si="422"/>
        <v>44165</v>
      </c>
      <c r="C13567" s="3">
        <f t="shared" si="423"/>
        <v>1</v>
      </c>
      <c r="D13567" t="s">
        <v>51</v>
      </c>
      <c r="E13567">
        <v>23</v>
      </c>
      <c r="F13567">
        <v>7077</v>
      </c>
      <c r="G13567">
        <v>150</v>
      </c>
    </row>
    <row r="13568" spans="1:7">
      <c r="A13568" s="2">
        <v>44139</v>
      </c>
      <c r="B13568" s="2">
        <f t="shared" si="422"/>
        <v>44165</v>
      </c>
      <c r="C13568" s="3">
        <f t="shared" si="423"/>
        <v>1</v>
      </c>
      <c r="D13568" t="s">
        <v>23</v>
      </c>
      <c r="E13568">
        <v>24</v>
      </c>
      <c r="F13568">
        <v>149232</v>
      </c>
      <c r="G13568">
        <v>4172</v>
      </c>
    </row>
    <row r="13569" spans="1:7">
      <c r="A13569" s="2">
        <v>44139</v>
      </c>
      <c r="B13569" s="2">
        <f t="shared" si="422"/>
        <v>44165</v>
      </c>
      <c r="C13569" s="3">
        <f t="shared" si="423"/>
        <v>1</v>
      </c>
      <c r="D13569" t="s">
        <v>9</v>
      </c>
      <c r="E13569">
        <v>25</v>
      </c>
      <c r="F13569">
        <v>163299</v>
      </c>
      <c r="G13569">
        <v>10062</v>
      </c>
    </row>
    <row r="13570" spans="1:7">
      <c r="A13570" s="2">
        <v>44139</v>
      </c>
      <c r="B13570" s="2">
        <f t="shared" si="422"/>
        <v>44165</v>
      </c>
      <c r="C13570" s="3">
        <f t="shared" si="423"/>
        <v>1</v>
      </c>
      <c r="D13570" t="s">
        <v>42</v>
      </c>
      <c r="E13570">
        <v>26</v>
      </c>
      <c r="F13570">
        <v>212126</v>
      </c>
      <c r="G13570">
        <v>7783</v>
      </c>
    </row>
    <row r="13571" spans="1:7">
      <c r="A13571" s="2">
        <v>44139</v>
      </c>
      <c r="B13571" s="2">
        <f t="shared" si="422"/>
        <v>44165</v>
      </c>
      <c r="C13571" s="3">
        <f t="shared" si="423"/>
        <v>1</v>
      </c>
      <c r="D13571" t="s">
        <v>29</v>
      </c>
      <c r="E13571">
        <v>27</v>
      </c>
      <c r="F13571">
        <v>160977</v>
      </c>
      <c r="G13571">
        <v>2584</v>
      </c>
    </row>
    <row r="13572" spans="1:7">
      <c r="A13572" s="2">
        <v>44139</v>
      </c>
      <c r="B13572" s="2">
        <f t="shared" ref="B13572:B13635" si="424">EOMONTH(A13572,0)</f>
        <v>44165</v>
      </c>
      <c r="C13572" s="3">
        <f t="shared" ref="C13572:C13635" si="425">IF(A13572=B13572,0,1)</f>
        <v>1</v>
      </c>
      <c r="D13572" t="s">
        <v>46</v>
      </c>
      <c r="E13572">
        <v>28</v>
      </c>
      <c r="F13572">
        <v>122275</v>
      </c>
      <c r="G13572">
        <v>3397</v>
      </c>
    </row>
    <row r="13573" spans="1:7">
      <c r="A13573" s="2">
        <v>44139</v>
      </c>
      <c r="B13573" s="2">
        <f t="shared" si="424"/>
        <v>44165</v>
      </c>
      <c r="C13573" s="3">
        <f t="shared" si="425"/>
        <v>1</v>
      </c>
      <c r="D13573" t="s">
        <v>35</v>
      </c>
      <c r="E13573">
        <v>29</v>
      </c>
      <c r="F13573">
        <v>201515</v>
      </c>
      <c r="G13573">
        <v>3166</v>
      </c>
    </row>
    <row r="13574" spans="1:7">
      <c r="A13574" s="2">
        <v>44139</v>
      </c>
      <c r="B13574" s="2">
        <f t="shared" si="424"/>
        <v>44165</v>
      </c>
      <c r="C13574" s="3">
        <f t="shared" si="425"/>
        <v>1</v>
      </c>
      <c r="D13574" t="s">
        <v>54</v>
      </c>
      <c r="E13574">
        <v>30</v>
      </c>
      <c r="F13574">
        <v>36012</v>
      </c>
      <c r="G13574">
        <v>404</v>
      </c>
    </row>
    <row r="13575" spans="1:7">
      <c r="A13575" s="2">
        <v>44139</v>
      </c>
      <c r="B13575" s="2">
        <f t="shared" si="424"/>
        <v>44165</v>
      </c>
      <c r="C13575" s="3">
        <f t="shared" si="425"/>
        <v>1</v>
      </c>
      <c r="D13575" t="s">
        <v>12</v>
      </c>
      <c r="E13575">
        <v>31</v>
      </c>
      <c r="F13575">
        <v>76145</v>
      </c>
      <c r="G13575">
        <v>676</v>
      </c>
    </row>
    <row r="13576" spans="1:7">
      <c r="A13576" s="2">
        <v>44139</v>
      </c>
      <c r="B13576" s="2">
        <f t="shared" si="424"/>
        <v>44165</v>
      </c>
      <c r="C13576" s="3">
        <f t="shared" si="425"/>
        <v>1</v>
      </c>
      <c r="D13576" t="s">
        <v>24</v>
      </c>
      <c r="E13576">
        <v>32</v>
      </c>
      <c r="F13576">
        <v>104514</v>
      </c>
      <c r="G13576">
        <v>1816</v>
      </c>
    </row>
    <row r="13577" spans="1:7">
      <c r="A13577" s="2">
        <v>44139</v>
      </c>
      <c r="B13577" s="2">
        <f t="shared" si="424"/>
        <v>44165</v>
      </c>
      <c r="C13577" s="3">
        <f t="shared" si="425"/>
        <v>1</v>
      </c>
      <c r="D13577" t="s">
        <v>19</v>
      </c>
      <c r="E13577">
        <v>33</v>
      </c>
      <c r="F13577">
        <v>11563</v>
      </c>
      <c r="G13577">
        <v>484</v>
      </c>
    </row>
    <row r="13578" spans="1:7">
      <c r="A13578" s="2">
        <v>44139</v>
      </c>
      <c r="B13578" s="2">
        <f t="shared" si="424"/>
        <v>44165</v>
      </c>
      <c r="C13578" s="3">
        <f t="shared" si="425"/>
        <v>1</v>
      </c>
      <c r="D13578" t="s">
        <v>21</v>
      </c>
      <c r="E13578">
        <v>34</v>
      </c>
      <c r="F13578">
        <v>247057</v>
      </c>
      <c r="G13578">
        <v>16391</v>
      </c>
    </row>
    <row r="13579" spans="1:7">
      <c r="A13579" s="2">
        <v>44139</v>
      </c>
      <c r="B13579" s="2">
        <f t="shared" si="424"/>
        <v>44165</v>
      </c>
      <c r="C13579" s="3">
        <f t="shared" si="425"/>
        <v>1</v>
      </c>
      <c r="D13579" t="s">
        <v>47</v>
      </c>
      <c r="E13579">
        <v>35</v>
      </c>
      <c r="F13579">
        <v>50251</v>
      </c>
      <c r="G13579">
        <v>1059</v>
      </c>
    </row>
    <row r="13580" spans="1:7">
      <c r="A13580" s="2">
        <v>44139</v>
      </c>
      <c r="B13580" s="2">
        <f t="shared" si="424"/>
        <v>44165</v>
      </c>
      <c r="C13580" s="3">
        <f t="shared" si="425"/>
        <v>1</v>
      </c>
      <c r="D13580" t="s">
        <v>16</v>
      </c>
      <c r="E13580">
        <v>36</v>
      </c>
      <c r="F13580">
        <v>520557</v>
      </c>
      <c r="G13580">
        <v>33222</v>
      </c>
    </row>
    <row r="13581" spans="1:7">
      <c r="A13581" s="2">
        <v>44139</v>
      </c>
      <c r="B13581" s="2">
        <f t="shared" si="424"/>
        <v>44165</v>
      </c>
      <c r="C13581" s="3">
        <f t="shared" si="425"/>
        <v>1</v>
      </c>
      <c r="D13581" t="s">
        <v>20</v>
      </c>
      <c r="E13581">
        <v>37</v>
      </c>
      <c r="F13581">
        <v>283280</v>
      </c>
      <c r="G13581">
        <v>4535</v>
      </c>
    </row>
    <row r="13582" spans="1:7">
      <c r="A13582" s="2">
        <v>44139</v>
      </c>
      <c r="B13582" s="2">
        <f t="shared" si="424"/>
        <v>44165</v>
      </c>
      <c r="C13582" s="3">
        <f t="shared" si="425"/>
        <v>1</v>
      </c>
      <c r="D13582" t="s">
        <v>48</v>
      </c>
      <c r="E13582">
        <v>38</v>
      </c>
      <c r="F13582">
        <v>48306</v>
      </c>
      <c r="G13582">
        <v>573</v>
      </c>
    </row>
    <row r="13583" spans="1:7">
      <c r="A13583" s="2">
        <v>44139</v>
      </c>
      <c r="B13583" s="2">
        <f t="shared" si="424"/>
        <v>44165</v>
      </c>
      <c r="C13583" s="3">
        <f t="shared" si="425"/>
        <v>1</v>
      </c>
      <c r="D13583" t="s">
        <v>59</v>
      </c>
      <c r="E13583">
        <v>69</v>
      </c>
      <c r="F13583">
        <v>96</v>
      </c>
      <c r="G13583">
        <v>2</v>
      </c>
    </row>
    <row r="13584" spans="1:7">
      <c r="A13584" s="2">
        <v>44139</v>
      </c>
      <c r="B13584" s="2">
        <f t="shared" si="424"/>
        <v>44165</v>
      </c>
      <c r="C13584" s="3">
        <f t="shared" si="425"/>
        <v>1</v>
      </c>
      <c r="D13584" t="s">
        <v>41</v>
      </c>
      <c r="E13584">
        <v>39</v>
      </c>
      <c r="F13584">
        <v>230209</v>
      </c>
      <c r="G13584">
        <v>5428</v>
      </c>
    </row>
    <row r="13585" spans="1:7">
      <c r="A13585" s="2">
        <v>44139</v>
      </c>
      <c r="B13585" s="2">
        <f t="shared" si="424"/>
        <v>44165</v>
      </c>
      <c r="C13585" s="3">
        <f t="shared" si="425"/>
        <v>1</v>
      </c>
      <c r="D13585" t="s">
        <v>30</v>
      </c>
      <c r="E13585">
        <v>40</v>
      </c>
      <c r="F13585">
        <v>127772</v>
      </c>
      <c r="G13585">
        <v>1392</v>
      </c>
    </row>
    <row r="13586" spans="1:7">
      <c r="A13586" s="2">
        <v>44139</v>
      </c>
      <c r="B13586" s="2">
        <f t="shared" si="424"/>
        <v>44165</v>
      </c>
      <c r="C13586" s="3">
        <f t="shared" si="425"/>
        <v>1</v>
      </c>
      <c r="D13586" t="s">
        <v>14</v>
      </c>
      <c r="E13586">
        <v>41</v>
      </c>
      <c r="F13586">
        <v>47049</v>
      </c>
      <c r="G13586">
        <v>707</v>
      </c>
    </row>
    <row r="13587" spans="1:7">
      <c r="A13587" s="2">
        <v>44139</v>
      </c>
      <c r="B13587" s="2">
        <f t="shared" si="424"/>
        <v>44165</v>
      </c>
      <c r="C13587" s="3">
        <f t="shared" si="425"/>
        <v>1</v>
      </c>
      <c r="D13587" t="s">
        <v>31</v>
      </c>
      <c r="E13587">
        <v>42</v>
      </c>
      <c r="F13587">
        <v>222883</v>
      </c>
      <c r="G13587">
        <v>8967</v>
      </c>
    </row>
    <row r="13588" spans="1:7">
      <c r="A13588" s="2">
        <v>44139</v>
      </c>
      <c r="B13588" s="2">
        <f t="shared" si="424"/>
        <v>44165</v>
      </c>
      <c r="C13588" s="3">
        <f t="shared" si="425"/>
        <v>1</v>
      </c>
      <c r="D13588" t="s">
        <v>55</v>
      </c>
      <c r="E13588">
        <v>72</v>
      </c>
      <c r="F13588">
        <v>69020</v>
      </c>
      <c r="G13588">
        <v>850</v>
      </c>
    </row>
    <row r="13589" spans="1:7">
      <c r="A13589" s="2">
        <v>44139</v>
      </c>
      <c r="B13589" s="2">
        <f t="shared" si="424"/>
        <v>44165</v>
      </c>
      <c r="C13589" s="3">
        <f t="shared" si="425"/>
        <v>1</v>
      </c>
      <c r="D13589" t="s">
        <v>17</v>
      </c>
      <c r="E13589">
        <v>44</v>
      </c>
      <c r="F13589">
        <v>35122</v>
      </c>
      <c r="G13589">
        <v>1214</v>
      </c>
    </row>
    <row r="13590" spans="1:7">
      <c r="A13590" s="2">
        <v>44139</v>
      </c>
      <c r="B13590" s="2">
        <f t="shared" si="424"/>
        <v>44165</v>
      </c>
      <c r="C13590" s="3">
        <f t="shared" si="425"/>
        <v>1</v>
      </c>
      <c r="D13590" t="s">
        <v>32</v>
      </c>
      <c r="E13590">
        <v>45</v>
      </c>
      <c r="F13590">
        <v>180870</v>
      </c>
      <c r="G13590">
        <v>3985</v>
      </c>
    </row>
    <row r="13591" spans="1:7">
      <c r="A13591" s="2">
        <v>44139</v>
      </c>
      <c r="B13591" s="2">
        <f t="shared" si="424"/>
        <v>44165</v>
      </c>
      <c r="C13591" s="3">
        <f t="shared" si="425"/>
        <v>1</v>
      </c>
      <c r="D13591" t="s">
        <v>43</v>
      </c>
      <c r="E13591">
        <v>46</v>
      </c>
      <c r="F13591">
        <v>49791</v>
      </c>
      <c r="G13591">
        <v>460</v>
      </c>
    </row>
    <row r="13592" spans="1:7">
      <c r="A13592" s="2">
        <v>44139</v>
      </c>
      <c r="B13592" s="2">
        <f t="shared" si="424"/>
        <v>44165</v>
      </c>
      <c r="C13592" s="3">
        <f t="shared" si="425"/>
        <v>1</v>
      </c>
      <c r="D13592" t="s">
        <v>25</v>
      </c>
      <c r="E13592">
        <v>47</v>
      </c>
      <c r="F13592">
        <v>265407</v>
      </c>
      <c r="G13592">
        <v>3446</v>
      </c>
    </row>
    <row r="13593" spans="1:7">
      <c r="A13593" s="2">
        <v>44139</v>
      </c>
      <c r="B13593" s="2">
        <f t="shared" si="424"/>
        <v>44165</v>
      </c>
      <c r="C13593" s="3">
        <f t="shared" si="425"/>
        <v>1</v>
      </c>
      <c r="D13593" t="s">
        <v>11</v>
      </c>
      <c r="E13593">
        <v>48</v>
      </c>
      <c r="F13593">
        <v>984919</v>
      </c>
      <c r="G13593">
        <v>18870</v>
      </c>
    </row>
    <row r="13594" spans="1:7">
      <c r="A13594" s="2">
        <v>44139</v>
      </c>
      <c r="B13594" s="2">
        <f t="shared" si="424"/>
        <v>44165</v>
      </c>
      <c r="C13594" s="3">
        <f t="shared" si="425"/>
        <v>1</v>
      </c>
      <c r="D13594" t="s">
        <v>13</v>
      </c>
      <c r="E13594">
        <v>49</v>
      </c>
      <c r="F13594">
        <v>121563</v>
      </c>
      <c r="G13594">
        <v>625</v>
      </c>
    </row>
    <row r="13595" spans="1:7">
      <c r="A13595" s="2">
        <v>44139</v>
      </c>
      <c r="B13595" s="2">
        <f t="shared" si="424"/>
        <v>44165</v>
      </c>
      <c r="C13595" s="3">
        <f t="shared" si="425"/>
        <v>1</v>
      </c>
      <c r="D13595" t="s">
        <v>36</v>
      </c>
      <c r="E13595">
        <v>50</v>
      </c>
      <c r="F13595">
        <v>2267</v>
      </c>
      <c r="G13595">
        <v>58</v>
      </c>
    </row>
    <row r="13596" spans="1:7">
      <c r="A13596" s="2">
        <v>44139</v>
      </c>
      <c r="B13596" s="2">
        <f t="shared" si="424"/>
        <v>44165</v>
      </c>
      <c r="C13596" s="3">
        <f t="shared" si="425"/>
        <v>1</v>
      </c>
      <c r="D13596" t="s">
        <v>56</v>
      </c>
      <c r="E13596">
        <v>78</v>
      </c>
      <c r="F13596">
        <v>1388</v>
      </c>
      <c r="G13596">
        <v>23</v>
      </c>
    </row>
    <row r="13597" spans="1:7">
      <c r="A13597" s="2">
        <v>44139</v>
      </c>
      <c r="B13597" s="2">
        <f t="shared" si="424"/>
        <v>44165</v>
      </c>
      <c r="C13597" s="3">
        <f t="shared" si="425"/>
        <v>1</v>
      </c>
      <c r="D13597" t="s">
        <v>37</v>
      </c>
      <c r="E13597">
        <v>51</v>
      </c>
      <c r="F13597">
        <v>185836</v>
      </c>
      <c r="G13597">
        <v>3677</v>
      </c>
    </row>
    <row r="13598" spans="1:7">
      <c r="A13598" s="2">
        <v>44139</v>
      </c>
      <c r="B13598" s="2">
        <f t="shared" si="424"/>
        <v>44165</v>
      </c>
      <c r="C13598" s="3">
        <f t="shared" si="425"/>
        <v>1</v>
      </c>
      <c r="D13598" t="s">
        <v>5</v>
      </c>
      <c r="E13598">
        <v>53</v>
      </c>
      <c r="F13598">
        <v>117091</v>
      </c>
      <c r="G13598">
        <v>2526</v>
      </c>
    </row>
    <row r="13599" spans="1:7">
      <c r="A13599" s="2">
        <v>44139</v>
      </c>
      <c r="B13599" s="2">
        <f t="shared" si="424"/>
        <v>44165</v>
      </c>
      <c r="C13599" s="3">
        <f t="shared" si="425"/>
        <v>1</v>
      </c>
      <c r="D13599" t="s">
        <v>58</v>
      </c>
      <c r="E13599">
        <v>54</v>
      </c>
      <c r="F13599">
        <v>25987</v>
      </c>
      <c r="G13599">
        <v>472</v>
      </c>
    </row>
    <row r="13600" spans="1:7">
      <c r="A13600" s="2">
        <v>44139</v>
      </c>
      <c r="B13600" s="2">
        <f t="shared" si="424"/>
        <v>44165</v>
      </c>
      <c r="C13600" s="3">
        <f t="shared" si="425"/>
        <v>1</v>
      </c>
      <c r="D13600" t="s">
        <v>10</v>
      </c>
      <c r="E13600">
        <v>55</v>
      </c>
      <c r="F13600">
        <v>257365</v>
      </c>
      <c r="G13600">
        <v>2237</v>
      </c>
    </row>
    <row r="13601" spans="1:7">
      <c r="A13601" s="2">
        <v>44139</v>
      </c>
      <c r="B13601" s="2">
        <f t="shared" si="424"/>
        <v>44165</v>
      </c>
      <c r="C13601" s="3">
        <f t="shared" si="425"/>
        <v>1</v>
      </c>
      <c r="D13601" t="s">
        <v>49</v>
      </c>
      <c r="E13601">
        <v>56</v>
      </c>
      <c r="F13601">
        <v>15044</v>
      </c>
      <c r="G13601">
        <v>105</v>
      </c>
    </row>
    <row r="13602" spans="1:7">
      <c r="A13602" s="2">
        <v>44140</v>
      </c>
      <c r="B13602" s="2">
        <f t="shared" si="424"/>
        <v>44165</v>
      </c>
      <c r="C13602" s="3">
        <f t="shared" si="425"/>
        <v>1</v>
      </c>
      <c r="D13602" t="s">
        <v>52</v>
      </c>
      <c r="E13602">
        <v>1</v>
      </c>
      <c r="F13602">
        <v>199158</v>
      </c>
      <c r="G13602">
        <v>3026</v>
      </c>
    </row>
    <row r="13603" spans="1:7">
      <c r="A13603" s="2">
        <v>44140</v>
      </c>
      <c r="B13603" s="2">
        <f t="shared" si="424"/>
        <v>44165</v>
      </c>
      <c r="C13603" s="3">
        <f t="shared" si="425"/>
        <v>1</v>
      </c>
      <c r="D13603" t="s">
        <v>50</v>
      </c>
      <c r="E13603">
        <v>2</v>
      </c>
      <c r="F13603">
        <v>18064</v>
      </c>
      <c r="G13603">
        <v>79</v>
      </c>
    </row>
    <row r="13604" spans="1:7">
      <c r="A13604" s="2">
        <v>44140</v>
      </c>
      <c r="B13604" s="2">
        <f t="shared" si="424"/>
        <v>44165</v>
      </c>
      <c r="C13604" s="3">
        <f t="shared" si="425"/>
        <v>1</v>
      </c>
      <c r="D13604" t="s">
        <v>8</v>
      </c>
      <c r="E13604">
        <v>4</v>
      </c>
      <c r="F13604">
        <v>252843</v>
      </c>
      <c r="G13604">
        <v>6087</v>
      </c>
    </row>
    <row r="13605" spans="1:7">
      <c r="A13605" s="2">
        <v>44140</v>
      </c>
      <c r="B13605" s="2">
        <f t="shared" si="424"/>
        <v>44165</v>
      </c>
      <c r="C13605" s="3">
        <f t="shared" si="425"/>
        <v>1</v>
      </c>
      <c r="D13605" t="s">
        <v>44</v>
      </c>
      <c r="E13605">
        <v>5</v>
      </c>
      <c r="F13605">
        <v>117360</v>
      </c>
      <c r="G13605">
        <v>2037</v>
      </c>
    </row>
    <row r="13606" spans="1:7">
      <c r="A13606" s="2">
        <v>44140</v>
      </c>
      <c r="B13606" s="2">
        <f t="shared" si="424"/>
        <v>44165</v>
      </c>
      <c r="C13606" s="3">
        <f t="shared" si="425"/>
        <v>1</v>
      </c>
      <c r="D13606" t="s">
        <v>7</v>
      </c>
      <c r="E13606">
        <v>6</v>
      </c>
      <c r="F13606">
        <v>960884</v>
      </c>
      <c r="G13606">
        <v>17866</v>
      </c>
    </row>
    <row r="13607" spans="1:7">
      <c r="A13607" s="2">
        <v>44140</v>
      </c>
      <c r="B13607" s="2">
        <f t="shared" si="424"/>
        <v>44165</v>
      </c>
      <c r="C13607" s="3">
        <f t="shared" si="425"/>
        <v>1</v>
      </c>
      <c r="D13607" t="s">
        <v>22</v>
      </c>
      <c r="E13607">
        <v>8</v>
      </c>
      <c r="F13607">
        <v>122170</v>
      </c>
      <c r="G13607">
        <v>2383</v>
      </c>
    </row>
    <row r="13608" spans="1:7">
      <c r="A13608" s="2">
        <v>44140</v>
      </c>
      <c r="B13608" s="2">
        <f t="shared" si="424"/>
        <v>44165</v>
      </c>
      <c r="C13608" s="3">
        <f t="shared" si="425"/>
        <v>1</v>
      </c>
      <c r="D13608" t="s">
        <v>38</v>
      </c>
      <c r="E13608">
        <v>9</v>
      </c>
      <c r="F13608">
        <v>77060</v>
      </c>
      <c r="G13608">
        <v>4656</v>
      </c>
    </row>
    <row r="13609" spans="1:7">
      <c r="A13609" s="2">
        <v>44140</v>
      </c>
      <c r="B13609" s="2">
        <f t="shared" si="424"/>
        <v>44165</v>
      </c>
      <c r="C13609" s="3">
        <f t="shared" si="425"/>
        <v>1</v>
      </c>
      <c r="D13609" t="s">
        <v>45</v>
      </c>
      <c r="E13609">
        <v>10</v>
      </c>
      <c r="F13609">
        <v>25753</v>
      </c>
      <c r="G13609">
        <v>716</v>
      </c>
    </row>
    <row r="13610" spans="1:7">
      <c r="A13610" s="2">
        <v>44140</v>
      </c>
      <c r="B13610" s="2">
        <f t="shared" si="424"/>
        <v>44165</v>
      </c>
      <c r="C13610" s="3">
        <f t="shared" si="425"/>
        <v>1</v>
      </c>
      <c r="D13610" t="s">
        <v>33</v>
      </c>
      <c r="E13610">
        <v>11</v>
      </c>
      <c r="F13610">
        <v>17682</v>
      </c>
      <c r="G13610">
        <v>650</v>
      </c>
    </row>
    <row r="13611" spans="1:7">
      <c r="A13611" s="2">
        <v>44140</v>
      </c>
      <c r="B13611" s="2">
        <f t="shared" si="424"/>
        <v>44165</v>
      </c>
      <c r="C13611" s="3">
        <f t="shared" si="425"/>
        <v>1</v>
      </c>
      <c r="D13611" t="s">
        <v>15</v>
      </c>
      <c r="E13611">
        <v>12</v>
      </c>
      <c r="F13611">
        <v>827372</v>
      </c>
      <c r="G13611">
        <v>16960</v>
      </c>
    </row>
    <row r="13612" spans="1:7">
      <c r="A13612" s="2">
        <v>44140</v>
      </c>
      <c r="B13612" s="2">
        <f t="shared" si="424"/>
        <v>44165</v>
      </c>
      <c r="C13612" s="3">
        <f t="shared" si="425"/>
        <v>1</v>
      </c>
      <c r="D13612" t="s">
        <v>18</v>
      </c>
      <c r="E13612">
        <v>13</v>
      </c>
      <c r="F13612">
        <v>384531</v>
      </c>
      <c r="G13612">
        <v>8359</v>
      </c>
    </row>
    <row r="13613" spans="1:7">
      <c r="A13613" s="2">
        <v>44140</v>
      </c>
      <c r="B13613" s="2">
        <f t="shared" si="424"/>
        <v>44165</v>
      </c>
      <c r="C13613" s="3">
        <f t="shared" si="425"/>
        <v>1</v>
      </c>
      <c r="D13613" t="s">
        <v>57</v>
      </c>
      <c r="E13613">
        <v>66</v>
      </c>
      <c r="F13613">
        <v>5973</v>
      </c>
      <c r="G13613">
        <v>84</v>
      </c>
    </row>
    <row r="13614" spans="1:7">
      <c r="A13614" s="2">
        <v>44140</v>
      </c>
      <c r="B13614" s="2">
        <f t="shared" si="424"/>
        <v>44165</v>
      </c>
      <c r="C13614" s="3">
        <f t="shared" si="425"/>
        <v>1</v>
      </c>
      <c r="D13614" t="s">
        <v>26</v>
      </c>
      <c r="E13614">
        <v>15</v>
      </c>
      <c r="F13614">
        <v>15683</v>
      </c>
      <c r="G13614">
        <v>218</v>
      </c>
    </row>
    <row r="13615" spans="1:7">
      <c r="A13615" s="2">
        <v>44140</v>
      </c>
      <c r="B13615" s="2">
        <f t="shared" si="424"/>
        <v>44165</v>
      </c>
      <c r="C13615" s="3">
        <f t="shared" si="425"/>
        <v>1</v>
      </c>
      <c r="D13615" t="s">
        <v>53</v>
      </c>
      <c r="E13615">
        <v>16</v>
      </c>
      <c r="F13615">
        <v>70005</v>
      </c>
      <c r="G13615">
        <v>673</v>
      </c>
    </row>
    <row r="13616" spans="1:7">
      <c r="A13616" s="2">
        <v>44140</v>
      </c>
      <c r="B13616" s="2">
        <f t="shared" si="424"/>
        <v>44165</v>
      </c>
      <c r="C13616" s="3">
        <f t="shared" si="425"/>
        <v>1</v>
      </c>
      <c r="D13616" t="s">
        <v>6</v>
      </c>
      <c r="E13616">
        <v>17</v>
      </c>
      <c r="F13616">
        <v>455528</v>
      </c>
      <c r="G13616">
        <v>10334</v>
      </c>
    </row>
    <row r="13617" spans="1:7">
      <c r="A13617" s="2">
        <v>44140</v>
      </c>
      <c r="B13617" s="2">
        <f t="shared" si="424"/>
        <v>44165</v>
      </c>
      <c r="C13617" s="3">
        <f t="shared" si="425"/>
        <v>1</v>
      </c>
      <c r="D13617" t="s">
        <v>27</v>
      </c>
      <c r="E13617">
        <v>18</v>
      </c>
      <c r="F13617">
        <v>198684</v>
      </c>
      <c r="G13617">
        <v>4511</v>
      </c>
    </row>
    <row r="13618" spans="1:7">
      <c r="A13618" s="2">
        <v>44140</v>
      </c>
      <c r="B13618" s="2">
        <f t="shared" si="424"/>
        <v>44165</v>
      </c>
      <c r="C13618" s="3">
        <f t="shared" si="425"/>
        <v>1</v>
      </c>
      <c r="D13618" t="s">
        <v>39</v>
      </c>
      <c r="E13618">
        <v>19</v>
      </c>
      <c r="F13618">
        <v>142795</v>
      </c>
      <c r="G13618">
        <v>1814</v>
      </c>
    </row>
    <row r="13619" spans="1:7">
      <c r="A13619" s="2">
        <v>44140</v>
      </c>
      <c r="B13619" s="2">
        <f t="shared" si="424"/>
        <v>44165</v>
      </c>
      <c r="C13619" s="3">
        <f t="shared" si="425"/>
        <v>1</v>
      </c>
      <c r="D13619" t="s">
        <v>34</v>
      </c>
      <c r="E13619">
        <v>20</v>
      </c>
      <c r="F13619">
        <v>94427</v>
      </c>
      <c r="G13619">
        <v>1087</v>
      </c>
    </row>
    <row r="13620" spans="1:7">
      <c r="A13620" s="2">
        <v>44140</v>
      </c>
      <c r="B13620" s="2">
        <f t="shared" si="424"/>
        <v>44165</v>
      </c>
      <c r="C13620" s="3">
        <f t="shared" si="425"/>
        <v>1</v>
      </c>
      <c r="D13620" t="s">
        <v>28</v>
      </c>
      <c r="E13620">
        <v>21</v>
      </c>
      <c r="F13620">
        <v>117654</v>
      </c>
      <c r="G13620">
        <v>1611</v>
      </c>
    </row>
    <row r="13621" spans="1:7">
      <c r="A13621" s="2">
        <v>44140</v>
      </c>
      <c r="B13621" s="2">
        <f t="shared" si="424"/>
        <v>44165</v>
      </c>
      <c r="C13621" s="3">
        <f t="shared" si="425"/>
        <v>1</v>
      </c>
      <c r="D13621" t="s">
        <v>40</v>
      </c>
      <c r="E13621">
        <v>22</v>
      </c>
      <c r="F13621">
        <v>190845</v>
      </c>
      <c r="G13621">
        <v>5995</v>
      </c>
    </row>
    <row r="13622" spans="1:7">
      <c r="A13622" s="2">
        <v>44140</v>
      </c>
      <c r="B13622" s="2">
        <f t="shared" si="424"/>
        <v>44165</v>
      </c>
      <c r="C13622" s="3">
        <f t="shared" si="425"/>
        <v>1</v>
      </c>
      <c r="D13622" t="s">
        <v>51</v>
      </c>
      <c r="E13622">
        <v>23</v>
      </c>
      <c r="F13622">
        <v>7260</v>
      </c>
      <c r="G13622">
        <v>150</v>
      </c>
    </row>
    <row r="13623" spans="1:7">
      <c r="A13623" s="2">
        <v>44140</v>
      </c>
      <c r="B13623" s="2">
        <f t="shared" si="424"/>
        <v>44165</v>
      </c>
      <c r="C13623" s="3">
        <f t="shared" si="425"/>
        <v>1</v>
      </c>
      <c r="D13623" t="s">
        <v>23</v>
      </c>
      <c r="E13623">
        <v>24</v>
      </c>
      <c r="F13623">
        <v>150424</v>
      </c>
      <c r="G13623">
        <v>4182</v>
      </c>
    </row>
    <row r="13624" spans="1:7">
      <c r="A13624" s="2">
        <v>44140</v>
      </c>
      <c r="B13624" s="2">
        <f t="shared" si="424"/>
        <v>44165</v>
      </c>
      <c r="C13624" s="3">
        <f t="shared" si="425"/>
        <v>1</v>
      </c>
      <c r="D13624" t="s">
        <v>9</v>
      </c>
      <c r="E13624">
        <v>25</v>
      </c>
      <c r="F13624">
        <v>165161</v>
      </c>
      <c r="G13624">
        <v>10085</v>
      </c>
    </row>
    <row r="13625" spans="1:7">
      <c r="A13625" s="2">
        <v>44140</v>
      </c>
      <c r="B13625" s="2">
        <f t="shared" si="424"/>
        <v>44165</v>
      </c>
      <c r="C13625" s="3">
        <f t="shared" si="425"/>
        <v>1</v>
      </c>
      <c r="D13625" t="s">
        <v>42</v>
      </c>
      <c r="E13625">
        <v>26</v>
      </c>
      <c r="F13625">
        <v>218136</v>
      </c>
      <c r="G13625">
        <v>7833</v>
      </c>
    </row>
    <row r="13626" spans="1:7">
      <c r="A13626" s="2">
        <v>44140</v>
      </c>
      <c r="B13626" s="2">
        <f t="shared" si="424"/>
        <v>44165</v>
      </c>
      <c r="C13626" s="3">
        <f t="shared" si="425"/>
        <v>1</v>
      </c>
      <c r="D13626" t="s">
        <v>29</v>
      </c>
      <c r="E13626">
        <v>27</v>
      </c>
      <c r="F13626">
        <v>164919</v>
      </c>
      <c r="G13626">
        <v>2609</v>
      </c>
    </row>
    <row r="13627" spans="1:7">
      <c r="A13627" s="2">
        <v>44140</v>
      </c>
      <c r="B13627" s="2">
        <f t="shared" si="424"/>
        <v>44165</v>
      </c>
      <c r="C13627" s="3">
        <f t="shared" si="425"/>
        <v>1</v>
      </c>
      <c r="D13627" t="s">
        <v>46</v>
      </c>
      <c r="E13627">
        <v>28</v>
      </c>
      <c r="F13627">
        <v>123887</v>
      </c>
      <c r="G13627">
        <v>3405</v>
      </c>
    </row>
    <row r="13628" spans="1:7">
      <c r="A13628" s="2">
        <v>44140</v>
      </c>
      <c r="B13628" s="2">
        <f t="shared" si="424"/>
        <v>44165</v>
      </c>
      <c r="C13628" s="3">
        <f t="shared" si="425"/>
        <v>1</v>
      </c>
      <c r="D13628" t="s">
        <v>35</v>
      </c>
      <c r="E13628">
        <v>29</v>
      </c>
      <c r="F13628">
        <v>205036</v>
      </c>
      <c r="G13628">
        <v>3197</v>
      </c>
    </row>
    <row r="13629" spans="1:7">
      <c r="A13629" s="2">
        <v>44140</v>
      </c>
      <c r="B13629" s="2">
        <f t="shared" si="424"/>
        <v>44165</v>
      </c>
      <c r="C13629" s="3">
        <f t="shared" si="425"/>
        <v>1</v>
      </c>
      <c r="D13629" t="s">
        <v>54</v>
      </c>
      <c r="E13629">
        <v>30</v>
      </c>
      <c r="F13629">
        <v>37024</v>
      </c>
      <c r="G13629">
        <v>409</v>
      </c>
    </row>
    <row r="13630" spans="1:7">
      <c r="A13630" s="2">
        <v>44140</v>
      </c>
      <c r="B13630" s="2">
        <f t="shared" si="424"/>
        <v>44165</v>
      </c>
      <c r="C13630" s="3">
        <f t="shared" si="425"/>
        <v>1</v>
      </c>
      <c r="D13630" t="s">
        <v>12</v>
      </c>
      <c r="E13630">
        <v>31</v>
      </c>
      <c r="F13630">
        <v>78061</v>
      </c>
      <c r="G13630">
        <v>681</v>
      </c>
    </row>
    <row r="13631" spans="1:7">
      <c r="A13631" s="2">
        <v>44140</v>
      </c>
      <c r="B13631" s="2">
        <f t="shared" si="424"/>
        <v>44165</v>
      </c>
      <c r="C13631" s="3">
        <f t="shared" si="425"/>
        <v>1</v>
      </c>
      <c r="D13631" t="s">
        <v>24</v>
      </c>
      <c r="E13631">
        <v>32</v>
      </c>
      <c r="F13631">
        <v>105706</v>
      </c>
      <c r="G13631">
        <v>1825</v>
      </c>
    </row>
    <row r="13632" spans="1:7">
      <c r="A13632" s="2">
        <v>44140</v>
      </c>
      <c r="B13632" s="2">
        <f t="shared" si="424"/>
        <v>44165</v>
      </c>
      <c r="C13632" s="3">
        <f t="shared" si="425"/>
        <v>1</v>
      </c>
      <c r="D13632" t="s">
        <v>19</v>
      </c>
      <c r="E13632">
        <v>33</v>
      </c>
      <c r="F13632">
        <v>11808</v>
      </c>
      <c r="G13632">
        <v>486</v>
      </c>
    </row>
    <row r="13633" spans="1:7">
      <c r="A13633" s="2">
        <v>44140</v>
      </c>
      <c r="B13633" s="2">
        <f t="shared" si="424"/>
        <v>44165</v>
      </c>
      <c r="C13633" s="3">
        <f t="shared" si="425"/>
        <v>1</v>
      </c>
      <c r="D13633" t="s">
        <v>21</v>
      </c>
      <c r="E13633">
        <v>34</v>
      </c>
      <c r="F13633">
        <v>249019</v>
      </c>
      <c r="G13633">
        <v>16403</v>
      </c>
    </row>
    <row r="13634" spans="1:7">
      <c r="A13634" s="2">
        <v>44140</v>
      </c>
      <c r="B13634" s="2">
        <f t="shared" si="424"/>
        <v>44165</v>
      </c>
      <c r="C13634" s="3">
        <f t="shared" si="425"/>
        <v>1</v>
      </c>
      <c r="D13634" t="s">
        <v>47</v>
      </c>
      <c r="E13634">
        <v>35</v>
      </c>
      <c r="F13634">
        <v>51110</v>
      </c>
      <c r="G13634">
        <v>1082</v>
      </c>
    </row>
    <row r="13635" spans="1:7">
      <c r="A13635" s="2">
        <v>44140</v>
      </c>
      <c r="B13635" s="2">
        <f t="shared" si="424"/>
        <v>44165</v>
      </c>
      <c r="C13635" s="3">
        <f t="shared" si="425"/>
        <v>1</v>
      </c>
      <c r="D13635" t="s">
        <v>16</v>
      </c>
      <c r="E13635">
        <v>36</v>
      </c>
      <c r="F13635">
        <v>523559</v>
      </c>
      <c r="G13635">
        <v>33247</v>
      </c>
    </row>
    <row r="13636" spans="1:7">
      <c r="A13636" s="2">
        <v>44140</v>
      </c>
      <c r="B13636" s="2">
        <f t="shared" ref="B13636:B13699" si="426">EOMONTH(A13636,0)</f>
        <v>44165</v>
      </c>
      <c r="C13636" s="3">
        <f t="shared" ref="C13636:C13699" si="427">IF(A13636=B13636,0,1)</f>
        <v>1</v>
      </c>
      <c r="D13636" t="s">
        <v>20</v>
      </c>
      <c r="E13636">
        <v>37</v>
      </c>
      <c r="F13636">
        <v>286210</v>
      </c>
      <c r="G13636">
        <v>4572</v>
      </c>
    </row>
    <row r="13637" spans="1:7">
      <c r="A13637" s="2">
        <v>44140</v>
      </c>
      <c r="B13637" s="2">
        <f t="shared" si="426"/>
        <v>44165</v>
      </c>
      <c r="C13637" s="3">
        <f t="shared" si="427"/>
        <v>1</v>
      </c>
      <c r="D13637" t="s">
        <v>48</v>
      </c>
      <c r="E13637">
        <v>38</v>
      </c>
      <c r="F13637">
        <v>49842</v>
      </c>
      <c r="G13637">
        <v>601</v>
      </c>
    </row>
    <row r="13638" spans="1:7">
      <c r="A13638" s="2">
        <v>44140</v>
      </c>
      <c r="B13638" s="2">
        <f t="shared" si="426"/>
        <v>44165</v>
      </c>
      <c r="C13638" s="3">
        <f t="shared" si="427"/>
        <v>1</v>
      </c>
      <c r="D13638" t="s">
        <v>59</v>
      </c>
      <c r="E13638">
        <v>69</v>
      </c>
      <c r="F13638">
        <v>96</v>
      </c>
      <c r="G13638">
        <v>2</v>
      </c>
    </row>
    <row r="13639" spans="1:7">
      <c r="A13639" s="2">
        <v>44140</v>
      </c>
      <c r="B13639" s="2">
        <f t="shared" si="426"/>
        <v>44165</v>
      </c>
      <c r="C13639" s="3">
        <f t="shared" si="427"/>
        <v>1</v>
      </c>
      <c r="D13639" t="s">
        <v>41</v>
      </c>
      <c r="E13639">
        <v>39</v>
      </c>
      <c r="F13639">
        <v>235170</v>
      </c>
      <c r="G13639">
        <v>5461</v>
      </c>
    </row>
    <row r="13640" spans="1:7">
      <c r="A13640" s="2">
        <v>44140</v>
      </c>
      <c r="B13640" s="2">
        <f t="shared" si="426"/>
        <v>44165</v>
      </c>
      <c r="C13640" s="3">
        <f t="shared" si="427"/>
        <v>1</v>
      </c>
      <c r="D13640" t="s">
        <v>30</v>
      </c>
      <c r="E13640">
        <v>40</v>
      </c>
      <c r="F13640">
        <v>129873</v>
      </c>
      <c r="G13640">
        <v>1413</v>
      </c>
    </row>
    <row r="13641" spans="1:7">
      <c r="A13641" s="2">
        <v>44140</v>
      </c>
      <c r="B13641" s="2">
        <f t="shared" si="426"/>
        <v>44165</v>
      </c>
      <c r="C13641" s="3">
        <f t="shared" si="427"/>
        <v>1</v>
      </c>
      <c r="D13641" t="s">
        <v>14</v>
      </c>
      <c r="E13641">
        <v>41</v>
      </c>
      <c r="F13641">
        <v>47839</v>
      </c>
      <c r="G13641">
        <v>710</v>
      </c>
    </row>
    <row r="13642" spans="1:7">
      <c r="A13642" s="2">
        <v>44140</v>
      </c>
      <c r="B13642" s="2">
        <f t="shared" si="426"/>
        <v>44165</v>
      </c>
      <c r="C13642" s="3">
        <f t="shared" si="427"/>
        <v>1</v>
      </c>
      <c r="D13642" t="s">
        <v>31</v>
      </c>
      <c r="E13642">
        <v>42</v>
      </c>
      <c r="F13642">
        <v>225698</v>
      </c>
      <c r="G13642">
        <v>9009</v>
      </c>
    </row>
    <row r="13643" spans="1:7">
      <c r="A13643" s="2">
        <v>44140</v>
      </c>
      <c r="B13643" s="2">
        <f t="shared" si="426"/>
        <v>44165</v>
      </c>
      <c r="C13643" s="3">
        <f t="shared" si="427"/>
        <v>1</v>
      </c>
      <c r="D13643" t="s">
        <v>55</v>
      </c>
      <c r="E13643">
        <v>72</v>
      </c>
      <c r="F13643">
        <v>69416</v>
      </c>
      <c r="G13643">
        <v>855</v>
      </c>
    </row>
    <row r="13644" spans="1:7">
      <c r="A13644" s="2">
        <v>44140</v>
      </c>
      <c r="B13644" s="2">
        <f t="shared" si="426"/>
        <v>44165</v>
      </c>
      <c r="C13644" s="3">
        <f t="shared" si="427"/>
        <v>1</v>
      </c>
      <c r="D13644" t="s">
        <v>17</v>
      </c>
      <c r="E13644">
        <v>44</v>
      </c>
      <c r="F13644">
        <v>35750</v>
      </c>
      <c r="G13644">
        <v>1222</v>
      </c>
    </row>
    <row r="13645" spans="1:7">
      <c r="A13645" s="2">
        <v>44140</v>
      </c>
      <c r="B13645" s="2">
        <f t="shared" si="426"/>
        <v>44165</v>
      </c>
      <c r="C13645" s="3">
        <f t="shared" si="427"/>
        <v>1</v>
      </c>
      <c r="D13645" t="s">
        <v>32</v>
      </c>
      <c r="E13645">
        <v>45</v>
      </c>
      <c r="F13645">
        <v>181639</v>
      </c>
      <c r="G13645">
        <v>3992</v>
      </c>
    </row>
    <row r="13646" spans="1:7">
      <c r="A13646" s="2">
        <v>44140</v>
      </c>
      <c r="B13646" s="2">
        <f t="shared" si="426"/>
        <v>44165</v>
      </c>
      <c r="C13646" s="3">
        <f t="shared" si="427"/>
        <v>1</v>
      </c>
      <c r="D13646" t="s">
        <v>43</v>
      </c>
      <c r="E13646">
        <v>46</v>
      </c>
      <c r="F13646">
        <v>51151</v>
      </c>
      <c r="G13646">
        <v>482</v>
      </c>
    </row>
    <row r="13647" spans="1:7">
      <c r="A13647" s="2">
        <v>44140</v>
      </c>
      <c r="B13647" s="2">
        <f t="shared" si="426"/>
        <v>44165</v>
      </c>
      <c r="C13647" s="3">
        <f t="shared" si="427"/>
        <v>1</v>
      </c>
      <c r="D13647" t="s">
        <v>25</v>
      </c>
      <c r="E13647">
        <v>47</v>
      </c>
      <c r="F13647">
        <v>267557</v>
      </c>
      <c r="G13647">
        <v>3474</v>
      </c>
    </row>
    <row r="13648" spans="1:7">
      <c r="A13648" s="2">
        <v>44140</v>
      </c>
      <c r="B13648" s="2">
        <f t="shared" si="426"/>
        <v>44165</v>
      </c>
      <c r="C13648" s="3">
        <f t="shared" si="427"/>
        <v>1</v>
      </c>
      <c r="D13648" t="s">
        <v>11</v>
      </c>
      <c r="E13648">
        <v>48</v>
      </c>
      <c r="F13648">
        <v>993894</v>
      </c>
      <c r="G13648">
        <v>19000</v>
      </c>
    </row>
    <row r="13649" spans="1:7">
      <c r="A13649" s="2">
        <v>44140</v>
      </c>
      <c r="B13649" s="2">
        <f t="shared" si="426"/>
        <v>44165</v>
      </c>
      <c r="C13649" s="3">
        <f t="shared" si="427"/>
        <v>1</v>
      </c>
      <c r="D13649" t="s">
        <v>13</v>
      </c>
      <c r="E13649">
        <v>49</v>
      </c>
      <c r="F13649">
        <v>124366</v>
      </c>
      <c r="G13649">
        <v>632</v>
      </c>
    </row>
    <row r="13650" spans="1:7">
      <c r="A13650" s="2">
        <v>44140</v>
      </c>
      <c r="B13650" s="2">
        <f t="shared" si="426"/>
        <v>44165</v>
      </c>
      <c r="C13650" s="3">
        <f t="shared" si="427"/>
        <v>1</v>
      </c>
      <c r="D13650" t="s">
        <v>36</v>
      </c>
      <c r="E13650">
        <v>50</v>
      </c>
      <c r="F13650">
        <v>2303</v>
      </c>
      <c r="G13650">
        <v>58</v>
      </c>
    </row>
    <row r="13651" spans="1:7">
      <c r="A13651" s="2">
        <v>44140</v>
      </c>
      <c r="B13651" s="2">
        <f t="shared" si="426"/>
        <v>44165</v>
      </c>
      <c r="C13651" s="3">
        <f t="shared" si="427"/>
        <v>1</v>
      </c>
      <c r="D13651" t="s">
        <v>56</v>
      </c>
      <c r="E13651">
        <v>78</v>
      </c>
      <c r="F13651">
        <v>1388</v>
      </c>
      <c r="G13651">
        <v>23</v>
      </c>
    </row>
    <row r="13652" spans="1:7">
      <c r="A13652" s="2">
        <v>44140</v>
      </c>
      <c r="B13652" s="2">
        <f t="shared" si="426"/>
        <v>44165</v>
      </c>
      <c r="C13652" s="3">
        <f t="shared" si="427"/>
        <v>1</v>
      </c>
      <c r="D13652" t="s">
        <v>37</v>
      </c>
      <c r="E13652">
        <v>51</v>
      </c>
      <c r="F13652">
        <v>187202</v>
      </c>
      <c r="G13652">
        <v>3688</v>
      </c>
    </row>
    <row r="13653" spans="1:7">
      <c r="A13653" s="2">
        <v>44140</v>
      </c>
      <c r="B13653" s="2">
        <f t="shared" si="426"/>
        <v>44165</v>
      </c>
      <c r="C13653" s="3">
        <f t="shared" si="427"/>
        <v>1</v>
      </c>
      <c r="D13653" t="s">
        <v>5</v>
      </c>
      <c r="E13653">
        <v>53</v>
      </c>
      <c r="F13653">
        <v>118459</v>
      </c>
      <c r="G13653">
        <v>2542</v>
      </c>
    </row>
    <row r="13654" spans="1:7">
      <c r="A13654" s="2">
        <v>44140</v>
      </c>
      <c r="B13654" s="2">
        <f t="shared" si="426"/>
        <v>44165</v>
      </c>
      <c r="C13654" s="3">
        <f t="shared" si="427"/>
        <v>1</v>
      </c>
      <c r="D13654" t="s">
        <v>58</v>
      </c>
      <c r="E13654">
        <v>54</v>
      </c>
      <c r="F13654">
        <v>26547</v>
      </c>
      <c r="G13654">
        <v>480</v>
      </c>
    </row>
    <row r="13655" spans="1:7">
      <c r="A13655" s="2">
        <v>44140</v>
      </c>
      <c r="B13655" s="2">
        <f t="shared" si="426"/>
        <v>44165</v>
      </c>
      <c r="C13655" s="3">
        <f t="shared" si="427"/>
        <v>1</v>
      </c>
      <c r="D13655" t="s">
        <v>10</v>
      </c>
      <c r="E13655">
        <v>55</v>
      </c>
      <c r="F13655">
        <v>263640</v>
      </c>
      <c r="G13655">
        <v>2273</v>
      </c>
    </row>
    <row r="13656" spans="1:7">
      <c r="A13656" s="2">
        <v>44140</v>
      </c>
      <c r="B13656" s="2">
        <f t="shared" si="426"/>
        <v>44165</v>
      </c>
      <c r="C13656" s="3">
        <f t="shared" si="427"/>
        <v>1</v>
      </c>
      <c r="D13656" t="s">
        <v>49</v>
      </c>
      <c r="E13656">
        <v>56</v>
      </c>
      <c r="F13656">
        <v>15409</v>
      </c>
      <c r="G13656">
        <v>105</v>
      </c>
    </row>
    <row r="13657" spans="1:7">
      <c r="A13657" s="2">
        <v>44141</v>
      </c>
      <c r="B13657" s="2">
        <f t="shared" si="426"/>
        <v>44165</v>
      </c>
      <c r="C13657" s="3">
        <f t="shared" si="427"/>
        <v>1</v>
      </c>
      <c r="D13657" t="s">
        <v>52</v>
      </c>
      <c r="E13657">
        <v>1</v>
      </c>
      <c r="F13657">
        <v>200714</v>
      </c>
      <c r="G13657">
        <v>3049</v>
      </c>
    </row>
    <row r="13658" spans="1:7">
      <c r="A13658" s="2">
        <v>44141</v>
      </c>
      <c r="B13658" s="2">
        <f t="shared" si="426"/>
        <v>44165</v>
      </c>
      <c r="C13658" s="3">
        <f t="shared" si="427"/>
        <v>1</v>
      </c>
      <c r="D13658" t="s">
        <v>50</v>
      </c>
      <c r="E13658">
        <v>2</v>
      </c>
      <c r="F13658">
        <v>18589</v>
      </c>
      <c r="G13658">
        <v>79</v>
      </c>
    </row>
    <row r="13659" spans="1:7">
      <c r="A13659" s="2">
        <v>44141</v>
      </c>
      <c r="B13659" s="2">
        <f t="shared" si="426"/>
        <v>44165</v>
      </c>
      <c r="C13659" s="3">
        <f t="shared" si="427"/>
        <v>1</v>
      </c>
      <c r="D13659" t="s">
        <v>8</v>
      </c>
      <c r="E13659">
        <v>4</v>
      </c>
      <c r="F13659">
        <v>254961</v>
      </c>
      <c r="G13659">
        <v>6111</v>
      </c>
    </row>
    <row r="13660" spans="1:7">
      <c r="A13660" s="2">
        <v>44141</v>
      </c>
      <c r="B13660" s="2">
        <f t="shared" si="426"/>
        <v>44165</v>
      </c>
      <c r="C13660" s="3">
        <f t="shared" si="427"/>
        <v>1</v>
      </c>
      <c r="D13660" t="s">
        <v>44</v>
      </c>
      <c r="E13660">
        <v>5</v>
      </c>
      <c r="F13660">
        <v>119230</v>
      </c>
      <c r="G13660">
        <v>2056</v>
      </c>
    </row>
    <row r="13661" spans="1:7">
      <c r="A13661" s="2">
        <v>44141</v>
      </c>
      <c r="B13661" s="2">
        <f t="shared" si="426"/>
        <v>44165</v>
      </c>
      <c r="C13661" s="3">
        <f t="shared" si="427"/>
        <v>1</v>
      </c>
      <c r="D13661" t="s">
        <v>7</v>
      </c>
      <c r="E13661">
        <v>6</v>
      </c>
      <c r="F13661">
        <v>967597</v>
      </c>
      <c r="G13661">
        <v>17939</v>
      </c>
    </row>
    <row r="13662" spans="1:7">
      <c r="A13662" s="2">
        <v>44141</v>
      </c>
      <c r="B13662" s="2">
        <f t="shared" si="426"/>
        <v>44165</v>
      </c>
      <c r="C13662" s="3">
        <f t="shared" si="427"/>
        <v>1</v>
      </c>
      <c r="D13662" t="s">
        <v>22</v>
      </c>
      <c r="E13662">
        <v>8</v>
      </c>
      <c r="F13662">
        <v>125397</v>
      </c>
      <c r="G13662">
        <v>2404</v>
      </c>
    </row>
    <row r="13663" spans="1:7">
      <c r="A13663" s="2">
        <v>44141</v>
      </c>
      <c r="B13663" s="2">
        <f t="shared" si="426"/>
        <v>44165</v>
      </c>
      <c r="C13663" s="3">
        <f t="shared" si="427"/>
        <v>1</v>
      </c>
      <c r="D13663" t="s">
        <v>38</v>
      </c>
      <c r="E13663">
        <v>9</v>
      </c>
      <c r="F13663">
        <v>78125</v>
      </c>
      <c r="G13663">
        <v>4671</v>
      </c>
    </row>
    <row r="13664" spans="1:7">
      <c r="A13664" s="2">
        <v>44141</v>
      </c>
      <c r="B13664" s="2">
        <f t="shared" si="426"/>
        <v>44165</v>
      </c>
      <c r="C13664" s="3">
        <f t="shared" si="427"/>
        <v>1</v>
      </c>
      <c r="D13664" t="s">
        <v>45</v>
      </c>
      <c r="E13664">
        <v>10</v>
      </c>
      <c r="F13664">
        <v>26035</v>
      </c>
      <c r="G13664">
        <v>716</v>
      </c>
    </row>
    <row r="13665" spans="1:7">
      <c r="A13665" s="2">
        <v>44141</v>
      </c>
      <c r="B13665" s="2">
        <f t="shared" si="426"/>
        <v>44165</v>
      </c>
      <c r="C13665" s="3">
        <f t="shared" si="427"/>
        <v>1</v>
      </c>
      <c r="D13665" t="s">
        <v>33</v>
      </c>
      <c r="E13665">
        <v>11</v>
      </c>
      <c r="F13665">
        <v>17792</v>
      </c>
      <c r="G13665">
        <v>652</v>
      </c>
    </row>
    <row r="13666" spans="1:7">
      <c r="A13666" s="2">
        <v>44141</v>
      </c>
      <c r="B13666" s="2">
        <f t="shared" si="426"/>
        <v>44165</v>
      </c>
      <c r="C13666" s="3">
        <f t="shared" si="427"/>
        <v>1</v>
      </c>
      <c r="D13666" t="s">
        <v>15</v>
      </c>
      <c r="E13666">
        <v>12</v>
      </c>
      <c r="F13666">
        <v>832617</v>
      </c>
      <c r="G13666">
        <v>17013</v>
      </c>
    </row>
    <row r="13667" spans="1:7">
      <c r="A13667" s="2">
        <v>44141</v>
      </c>
      <c r="B13667" s="2">
        <f t="shared" si="426"/>
        <v>44165</v>
      </c>
      <c r="C13667" s="3">
        <f t="shared" si="427"/>
        <v>1</v>
      </c>
      <c r="D13667" t="s">
        <v>18</v>
      </c>
      <c r="E13667">
        <v>13</v>
      </c>
      <c r="F13667">
        <v>387202</v>
      </c>
      <c r="G13667">
        <v>8389</v>
      </c>
    </row>
    <row r="13668" spans="1:7">
      <c r="A13668" s="2">
        <v>44141</v>
      </c>
      <c r="B13668" s="2">
        <f t="shared" si="426"/>
        <v>44165</v>
      </c>
      <c r="C13668" s="3">
        <f t="shared" si="427"/>
        <v>1</v>
      </c>
      <c r="D13668" t="s">
        <v>57</v>
      </c>
      <c r="E13668">
        <v>66</v>
      </c>
      <c r="F13668">
        <v>6046</v>
      </c>
      <c r="G13668">
        <v>89</v>
      </c>
    </row>
    <row r="13669" spans="1:7">
      <c r="A13669" s="2">
        <v>44141</v>
      </c>
      <c r="B13669" s="2">
        <f t="shared" si="426"/>
        <v>44165</v>
      </c>
      <c r="C13669" s="3">
        <f t="shared" si="427"/>
        <v>1</v>
      </c>
      <c r="D13669" t="s">
        <v>26</v>
      </c>
      <c r="E13669">
        <v>15</v>
      </c>
      <c r="F13669">
        <v>15816</v>
      </c>
      <c r="G13669">
        <v>218</v>
      </c>
    </row>
    <row r="13670" spans="1:7">
      <c r="A13670" s="2">
        <v>44141</v>
      </c>
      <c r="B13670" s="2">
        <f t="shared" si="426"/>
        <v>44165</v>
      </c>
      <c r="C13670" s="3">
        <f t="shared" si="427"/>
        <v>1</v>
      </c>
      <c r="D13670" t="s">
        <v>53</v>
      </c>
      <c r="E13670">
        <v>16</v>
      </c>
      <c r="F13670">
        <v>71496</v>
      </c>
      <c r="G13670">
        <v>685</v>
      </c>
    </row>
    <row r="13671" spans="1:7">
      <c r="A13671" s="2">
        <v>44141</v>
      </c>
      <c r="B13671" s="2">
        <f t="shared" si="426"/>
        <v>44165</v>
      </c>
      <c r="C13671" s="3">
        <f t="shared" si="427"/>
        <v>1</v>
      </c>
      <c r="D13671" t="s">
        <v>6</v>
      </c>
      <c r="E13671">
        <v>17</v>
      </c>
      <c r="F13671">
        <v>466884</v>
      </c>
      <c r="G13671">
        <v>10412</v>
      </c>
    </row>
    <row r="13672" spans="1:7">
      <c r="A13672" s="2">
        <v>44141</v>
      </c>
      <c r="B13672" s="2">
        <f t="shared" si="426"/>
        <v>44165</v>
      </c>
      <c r="C13672" s="3">
        <f t="shared" si="427"/>
        <v>1</v>
      </c>
      <c r="D13672" t="s">
        <v>27</v>
      </c>
      <c r="E13672">
        <v>18</v>
      </c>
      <c r="F13672">
        <v>203332</v>
      </c>
      <c r="G13672">
        <v>4547</v>
      </c>
    </row>
    <row r="13673" spans="1:7">
      <c r="A13673" s="2">
        <v>44141</v>
      </c>
      <c r="B13673" s="2">
        <f t="shared" si="426"/>
        <v>44165</v>
      </c>
      <c r="C13673" s="3">
        <f t="shared" si="427"/>
        <v>1</v>
      </c>
      <c r="D13673" t="s">
        <v>39</v>
      </c>
      <c r="E13673">
        <v>19</v>
      </c>
      <c r="F13673">
        <v>146267</v>
      </c>
      <c r="G13673">
        <v>1828</v>
      </c>
    </row>
    <row r="13674" spans="1:7">
      <c r="A13674" s="2">
        <v>44141</v>
      </c>
      <c r="B13674" s="2">
        <f t="shared" si="426"/>
        <v>44165</v>
      </c>
      <c r="C13674" s="3">
        <f t="shared" si="427"/>
        <v>1</v>
      </c>
      <c r="D13674" t="s">
        <v>34</v>
      </c>
      <c r="E13674">
        <v>20</v>
      </c>
      <c r="F13674">
        <v>99605</v>
      </c>
      <c r="G13674">
        <v>1172</v>
      </c>
    </row>
    <row r="13675" spans="1:7">
      <c r="A13675" s="2">
        <v>44141</v>
      </c>
      <c r="B13675" s="2">
        <f t="shared" si="426"/>
        <v>44165</v>
      </c>
      <c r="C13675" s="3">
        <f t="shared" si="427"/>
        <v>1</v>
      </c>
      <c r="D13675" t="s">
        <v>28</v>
      </c>
      <c r="E13675">
        <v>21</v>
      </c>
      <c r="F13675">
        <v>119952</v>
      </c>
      <c r="G13675">
        <v>1621</v>
      </c>
    </row>
    <row r="13676" spans="1:7">
      <c r="A13676" s="2">
        <v>44141</v>
      </c>
      <c r="B13676" s="2">
        <f t="shared" si="426"/>
        <v>44165</v>
      </c>
      <c r="C13676" s="3">
        <f t="shared" si="427"/>
        <v>1</v>
      </c>
      <c r="D13676" t="s">
        <v>40</v>
      </c>
      <c r="E13676">
        <v>22</v>
      </c>
      <c r="F13676">
        <v>191715</v>
      </c>
      <c r="G13676">
        <v>6016</v>
      </c>
    </row>
    <row r="13677" spans="1:7">
      <c r="A13677" s="2">
        <v>44141</v>
      </c>
      <c r="B13677" s="2">
        <f t="shared" si="426"/>
        <v>44165</v>
      </c>
      <c r="C13677" s="3">
        <f t="shared" si="427"/>
        <v>1</v>
      </c>
      <c r="D13677" t="s">
        <v>51</v>
      </c>
      <c r="E13677">
        <v>23</v>
      </c>
      <c r="F13677">
        <v>7444</v>
      </c>
      <c r="G13677">
        <v>150</v>
      </c>
    </row>
    <row r="13678" spans="1:7">
      <c r="A13678" s="2">
        <v>44141</v>
      </c>
      <c r="B13678" s="2">
        <f t="shared" si="426"/>
        <v>44165</v>
      </c>
      <c r="C13678" s="3">
        <f t="shared" si="427"/>
        <v>1</v>
      </c>
      <c r="D13678" t="s">
        <v>23</v>
      </c>
      <c r="E13678">
        <v>24</v>
      </c>
      <c r="F13678">
        <v>151964</v>
      </c>
      <c r="G13678">
        <v>4194</v>
      </c>
    </row>
    <row r="13679" spans="1:7">
      <c r="A13679" s="2">
        <v>44141</v>
      </c>
      <c r="B13679" s="2">
        <f t="shared" si="426"/>
        <v>44165</v>
      </c>
      <c r="C13679" s="3">
        <f t="shared" si="427"/>
        <v>1</v>
      </c>
      <c r="D13679" t="s">
        <v>9</v>
      </c>
      <c r="E13679">
        <v>25</v>
      </c>
      <c r="F13679">
        <v>167274</v>
      </c>
      <c r="G13679">
        <v>10123</v>
      </c>
    </row>
    <row r="13680" spans="1:7">
      <c r="A13680" s="2">
        <v>44141</v>
      </c>
      <c r="B13680" s="2">
        <f t="shared" si="426"/>
        <v>44165</v>
      </c>
      <c r="C13680" s="3">
        <f t="shared" si="427"/>
        <v>1</v>
      </c>
      <c r="D13680" t="s">
        <v>42</v>
      </c>
      <c r="E13680">
        <v>26</v>
      </c>
      <c r="F13680">
        <v>222423</v>
      </c>
      <c r="G13680">
        <v>7883</v>
      </c>
    </row>
    <row r="13681" spans="1:7">
      <c r="A13681" s="2">
        <v>44141</v>
      </c>
      <c r="B13681" s="2">
        <f t="shared" si="426"/>
        <v>44165</v>
      </c>
      <c r="C13681" s="3">
        <f t="shared" si="427"/>
        <v>1</v>
      </c>
      <c r="D13681" t="s">
        <v>29</v>
      </c>
      <c r="E13681">
        <v>27</v>
      </c>
      <c r="F13681">
        <v>170361</v>
      </c>
      <c r="G13681">
        <v>2645</v>
      </c>
    </row>
    <row r="13682" spans="1:7">
      <c r="A13682" s="2">
        <v>44141</v>
      </c>
      <c r="B13682" s="2">
        <f t="shared" si="426"/>
        <v>44165</v>
      </c>
      <c r="C13682" s="3">
        <f t="shared" si="427"/>
        <v>1</v>
      </c>
      <c r="D13682" t="s">
        <v>46</v>
      </c>
      <c r="E13682">
        <v>28</v>
      </c>
      <c r="F13682">
        <v>124854</v>
      </c>
      <c r="G13682">
        <v>3419</v>
      </c>
    </row>
    <row r="13683" spans="1:7">
      <c r="A13683" s="2">
        <v>44141</v>
      </c>
      <c r="B13683" s="2">
        <f t="shared" si="426"/>
        <v>44165</v>
      </c>
      <c r="C13683" s="3">
        <f t="shared" si="427"/>
        <v>1</v>
      </c>
      <c r="D13683" t="s">
        <v>35</v>
      </c>
      <c r="E13683">
        <v>29</v>
      </c>
      <c r="F13683">
        <v>210054</v>
      </c>
      <c r="G13683">
        <v>3217</v>
      </c>
    </row>
    <row r="13684" spans="1:7">
      <c r="A13684" s="2">
        <v>44141</v>
      </c>
      <c r="B13684" s="2">
        <f t="shared" si="426"/>
        <v>44165</v>
      </c>
      <c r="C13684" s="3">
        <f t="shared" si="427"/>
        <v>1</v>
      </c>
      <c r="D13684" t="s">
        <v>54</v>
      </c>
      <c r="E13684">
        <v>30</v>
      </c>
      <c r="F13684">
        <v>38012</v>
      </c>
      <c r="G13684">
        <v>420</v>
      </c>
    </row>
    <row r="13685" spans="1:7">
      <c r="A13685" s="2">
        <v>44141</v>
      </c>
      <c r="B13685" s="2">
        <f t="shared" si="426"/>
        <v>44165</v>
      </c>
      <c r="C13685" s="3">
        <f t="shared" si="427"/>
        <v>1</v>
      </c>
      <c r="D13685" t="s">
        <v>12</v>
      </c>
      <c r="E13685">
        <v>31</v>
      </c>
      <c r="F13685">
        <v>80693</v>
      </c>
      <c r="G13685">
        <v>710</v>
      </c>
    </row>
    <row r="13686" spans="1:7">
      <c r="A13686" s="2">
        <v>44141</v>
      </c>
      <c r="B13686" s="2">
        <f t="shared" si="426"/>
        <v>44165</v>
      </c>
      <c r="C13686" s="3">
        <f t="shared" si="427"/>
        <v>1</v>
      </c>
      <c r="D13686" t="s">
        <v>24</v>
      </c>
      <c r="E13686">
        <v>32</v>
      </c>
      <c r="F13686">
        <v>107258</v>
      </c>
      <c r="G13686">
        <v>1846</v>
      </c>
    </row>
    <row r="13687" spans="1:7">
      <c r="A13687" s="2">
        <v>44141</v>
      </c>
      <c r="B13687" s="2">
        <f t="shared" si="426"/>
        <v>44165</v>
      </c>
      <c r="C13687" s="3">
        <f t="shared" si="427"/>
        <v>1</v>
      </c>
      <c r="D13687" t="s">
        <v>19</v>
      </c>
      <c r="E13687">
        <v>33</v>
      </c>
      <c r="F13687">
        <v>12012</v>
      </c>
      <c r="G13687">
        <v>488</v>
      </c>
    </row>
    <row r="13688" spans="1:7">
      <c r="A13688" s="2">
        <v>44141</v>
      </c>
      <c r="B13688" s="2">
        <f t="shared" si="426"/>
        <v>44165</v>
      </c>
      <c r="C13688" s="3">
        <f t="shared" si="427"/>
        <v>1</v>
      </c>
      <c r="D13688" t="s">
        <v>21</v>
      </c>
      <c r="E13688">
        <v>34</v>
      </c>
      <c r="F13688">
        <v>251180</v>
      </c>
      <c r="G13688">
        <v>16416</v>
      </c>
    </row>
    <row r="13689" spans="1:7">
      <c r="A13689" s="2">
        <v>44141</v>
      </c>
      <c r="B13689" s="2">
        <f t="shared" si="426"/>
        <v>44165</v>
      </c>
      <c r="C13689" s="3">
        <f t="shared" si="427"/>
        <v>1</v>
      </c>
      <c r="D13689" t="s">
        <v>47</v>
      </c>
      <c r="E13689">
        <v>35</v>
      </c>
      <c r="F13689">
        <v>52394</v>
      </c>
      <c r="G13689">
        <v>1088</v>
      </c>
    </row>
    <row r="13690" spans="1:7">
      <c r="A13690" s="2">
        <v>44141</v>
      </c>
      <c r="B13690" s="2">
        <f t="shared" si="426"/>
        <v>44165</v>
      </c>
      <c r="C13690" s="3">
        <f t="shared" si="427"/>
        <v>1</v>
      </c>
      <c r="D13690" t="s">
        <v>16</v>
      </c>
      <c r="E13690">
        <v>36</v>
      </c>
      <c r="F13690">
        <v>526767</v>
      </c>
      <c r="G13690">
        <v>33267</v>
      </c>
    </row>
    <row r="13691" spans="1:7">
      <c r="A13691" s="2">
        <v>44141</v>
      </c>
      <c r="B13691" s="2">
        <f t="shared" si="426"/>
        <v>44165</v>
      </c>
      <c r="C13691" s="3">
        <f t="shared" si="427"/>
        <v>1</v>
      </c>
      <c r="D13691" t="s">
        <v>20</v>
      </c>
      <c r="E13691">
        <v>37</v>
      </c>
      <c r="F13691">
        <v>289124</v>
      </c>
      <c r="G13691">
        <v>4608</v>
      </c>
    </row>
    <row r="13692" spans="1:7">
      <c r="A13692" s="2">
        <v>44141</v>
      </c>
      <c r="B13692" s="2">
        <f t="shared" si="426"/>
        <v>44165</v>
      </c>
      <c r="C13692" s="3">
        <f t="shared" si="427"/>
        <v>1</v>
      </c>
      <c r="D13692" t="s">
        <v>48</v>
      </c>
      <c r="E13692">
        <v>38</v>
      </c>
      <c r="F13692">
        <v>51607</v>
      </c>
      <c r="G13692">
        <v>618</v>
      </c>
    </row>
    <row r="13693" spans="1:7">
      <c r="A13693" s="2">
        <v>44141</v>
      </c>
      <c r="B13693" s="2">
        <f t="shared" si="426"/>
        <v>44165</v>
      </c>
      <c r="C13693" s="3">
        <f t="shared" si="427"/>
        <v>1</v>
      </c>
      <c r="D13693" t="s">
        <v>59</v>
      </c>
      <c r="E13693">
        <v>69</v>
      </c>
      <c r="F13693">
        <v>98</v>
      </c>
      <c r="G13693">
        <v>2</v>
      </c>
    </row>
    <row r="13694" spans="1:7">
      <c r="A13694" s="2">
        <v>44141</v>
      </c>
      <c r="B13694" s="2">
        <f t="shared" si="426"/>
        <v>44165</v>
      </c>
      <c r="C13694" s="3">
        <f t="shared" si="427"/>
        <v>1</v>
      </c>
      <c r="D13694" t="s">
        <v>41</v>
      </c>
      <c r="E13694">
        <v>39</v>
      </c>
      <c r="F13694">
        <v>240178</v>
      </c>
      <c r="G13694">
        <v>5494</v>
      </c>
    </row>
    <row r="13695" spans="1:7">
      <c r="A13695" s="2">
        <v>44141</v>
      </c>
      <c r="B13695" s="2">
        <f t="shared" si="426"/>
        <v>44165</v>
      </c>
      <c r="C13695" s="3">
        <f t="shared" si="427"/>
        <v>1</v>
      </c>
      <c r="D13695" t="s">
        <v>30</v>
      </c>
      <c r="E13695">
        <v>40</v>
      </c>
      <c r="F13695">
        <v>131751</v>
      </c>
      <c r="G13695">
        <v>1429</v>
      </c>
    </row>
    <row r="13696" spans="1:7">
      <c r="A13696" s="2">
        <v>44141</v>
      </c>
      <c r="B13696" s="2">
        <f t="shared" si="426"/>
        <v>44165</v>
      </c>
      <c r="C13696" s="3">
        <f t="shared" si="427"/>
        <v>1</v>
      </c>
      <c r="D13696" t="s">
        <v>14</v>
      </c>
      <c r="E13696">
        <v>41</v>
      </c>
      <c r="F13696">
        <v>48608</v>
      </c>
      <c r="G13696">
        <v>716</v>
      </c>
    </row>
    <row r="13697" spans="1:7">
      <c r="A13697" s="2">
        <v>44141</v>
      </c>
      <c r="B13697" s="2">
        <f t="shared" si="426"/>
        <v>44165</v>
      </c>
      <c r="C13697" s="3">
        <f t="shared" si="427"/>
        <v>1</v>
      </c>
      <c r="D13697" t="s">
        <v>31</v>
      </c>
      <c r="E13697">
        <v>42</v>
      </c>
      <c r="F13697">
        <v>229346</v>
      </c>
      <c r="G13697">
        <v>9052</v>
      </c>
    </row>
    <row r="13698" spans="1:7">
      <c r="A13698" s="2">
        <v>44141</v>
      </c>
      <c r="B13698" s="2">
        <f t="shared" si="426"/>
        <v>44165</v>
      </c>
      <c r="C13698" s="3">
        <f t="shared" si="427"/>
        <v>1</v>
      </c>
      <c r="D13698" t="s">
        <v>55</v>
      </c>
      <c r="E13698">
        <v>72</v>
      </c>
      <c r="F13698">
        <v>70519</v>
      </c>
      <c r="G13698">
        <v>862</v>
      </c>
    </row>
    <row r="13699" spans="1:7">
      <c r="A13699" s="2">
        <v>44141</v>
      </c>
      <c r="B13699" s="2">
        <f t="shared" si="426"/>
        <v>44165</v>
      </c>
      <c r="C13699" s="3">
        <f t="shared" si="427"/>
        <v>1</v>
      </c>
      <c r="D13699" t="s">
        <v>17</v>
      </c>
      <c r="E13699">
        <v>44</v>
      </c>
      <c r="F13699">
        <v>36380</v>
      </c>
      <c r="G13699">
        <v>1224</v>
      </c>
    </row>
    <row r="13700" spans="1:7">
      <c r="A13700" s="2">
        <v>44141</v>
      </c>
      <c r="B13700" s="2">
        <f t="shared" ref="B13700:B13763" si="428">EOMONTH(A13700,0)</f>
        <v>44165</v>
      </c>
      <c r="C13700" s="3">
        <f t="shared" ref="C13700:C13763" si="429">IF(A13700=B13700,0,1)</f>
        <v>1</v>
      </c>
      <c r="D13700" t="s">
        <v>32</v>
      </c>
      <c r="E13700">
        <v>45</v>
      </c>
      <c r="F13700">
        <v>182872</v>
      </c>
      <c r="G13700">
        <v>4005</v>
      </c>
    </row>
    <row r="13701" spans="1:7">
      <c r="A13701" s="2">
        <v>44141</v>
      </c>
      <c r="B13701" s="2">
        <f t="shared" si="428"/>
        <v>44165</v>
      </c>
      <c r="C13701" s="3">
        <f t="shared" si="429"/>
        <v>1</v>
      </c>
      <c r="D13701" t="s">
        <v>43</v>
      </c>
      <c r="E13701">
        <v>46</v>
      </c>
      <c r="F13701">
        <v>52639</v>
      </c>
      <c r="G13701">
        <v>510</v>
      </c>
    </row>
    <row r="13702" spans="1:7">
      <c r="A13702" s="2">
        <v>44141</v>
      </c>
      <c r="B13702" s="2">
        <f t="shared" si="428"/>
        <v>44165</v>
      </c>
      <c r="C13702" s="3">
        <f t="shared" si="429"/>
        <v>1</v>
      </c>
      <c r="D13702" t="s">
        <v>25</v>
      </c>
      <c r="E13702">
        <v>47</v>
      </c>
      <c r="F13702">
        <v>269292</v>
      </c>
      <c r="G13702">
        <v>3508</v>
      </c>
    </row>
    <row r="13703" spans="1:7">
      <c r="A13703" s="2">
        <v>44141</v>
      </c>
      <c r="B13703" s="2">
        <f t="shared" si="428"/>
        <v>44165</v>
      </c>
      <c r="C13703" s="3">
        <f t="shared" si="429"/>
        <v>1</v>
      </c>
      <c r="D13703" t="s">
        <v>11</v>
      </c>
      <c r="E13703">
        <v>48</v>
      </c>
      <c r="F13703">
        <v>1003908</v>
      </c>
      <c r="G13703">
        <v>19125</v>
      </c>
    </row>
    <row r="13704" spans="1:7">
      <c r="A13704" s="2">
        <v>44141</v>
      </c>
      <c r="B13704" s="2">
        <f t="shared" si="428"/>
        <v>44165</v>
      </c>
      <c r="C13704" s="3">
        <f t="shared" si="429"/>
        <v>1</v>
      </c>
      <c r="D13704" t="s">
        <v>13</v>
      </c>
      <c r="E13704">
        <v>49</v>
      </c>
      <c r="F13704">
        <v>127294</v>
      </c>
      <c r="G13704">
        <v>649</v>
      </c>
    </row>
    <row r="13705" spans="1:7">
      <c r="A13705" s="2">
        <v>44141</v>
      </c>
      <c r="B13705" s="2">
        <f t="shared" si="428"/>
        <v>44165</v>
      </c>
      <c r="C13705" s="3">
        <f t="shared" si="429"/>
        <v>1</v>
      </c>
      <c r="D13705" t="s">
        <v>36</v>
      </c>
      <c r="E13705">
        <v>50</v>
      </c>
      <c r="F13705">
        <v>2326</v>
      </c>
      <c r="G13705">
        <v>58</v>
      </c>
    </row>
    <row r="13706" spans="1:7">
      <c r="A13706" s="2">
        <v>44141</v>
      </c>
      <c r="B13706" s="2">
        <f t="shared" si="428"/>
        <v>44165</v>
      </c>
      <c r="C13706" s="3">
        <f t="shared" si="429"/>
        <v>1</v>
      </c>
      <c r="D13706" t="s">
        <v>56</v>
      </c>
      <c r="E13706">
        <v>78</v>
      </c>
      <c r="F13706">
        <v>1390</v>
      </c>
      <c r="G13706">
        <v>23</v>
      </c>
    </row>
    <row r="13707" spans="1:7">
      <c r="A13707" s="2">
        <v>44141</v>
      </c>
      <c r="B13707" s="2">
        <f t="shared" si="428"/>
        <v>44165</v>
      </c>
      <c r="C13707" s="3">
        <f t="shared" si="429"/>
        <v>1</v>
      </c>
      <c r="D13707" t="s">
        <v>37</v>
      </c>
      <c r="E13707">
        <v>51</v>
      </c>
      <c r="F13707">
        <v>188770</v>
      </c>
      <c r="G13707">
        <v>3682</v>
      </c>
    </row>
    <row r="13708" spans="1:7">
      <c r="A13708" s="2">
        <v>44141</v>
      </c>
      <c r="B13708" s="2">
        <f t="shared" si="428"/>
        <v>44165</v>
      </c>
      <c r="C13708" s="3">
        <f t="shared" si="429"/>
        <v>1</v>
      </c>
      <c r="D13708" t="s">
        <v>5</v>
      </c>
      <c r="E13708">
        <v>53</v>
      </c>
      <c r="F13708">
        <v>120123</v>
      </c>
      <c r="G13708">
        <v>2552</v>
      </c>
    </row>
    <row r="13709" spans="1:7">
      <c r="A13709" s="2">
        <v>44141</v>
      </c>
      <c r="B13709" s="2">
        <f t="shared" si="428"/>
        <v>44165</v>
      </c>
      <c r="C13709" s="3">
        <f t="shared" si="429"/>
        <v>1</v>
      </c>
      <c r="D13709" t="s">
        <v>58</v>
      </c>
      <c r="E13709">
        <v>54</v>
      </c>
      <c r="F13709">
        <v>27087</v>
      </c>
      <c r="G13709">
        <v>487</v>
      </c>
    </row>
    <row r="13710" spans="1:7">
      <c r="A13710" s="2">
        <v>44141</v>
      </c>
      <c r="B13710" s="2">
        <f t="shared" si="428"/>
        <v>44165</v>
      </c>
      <c r="C13710" s="3">
        <f t="shared" si="429"/>
        <v>1</v>
      </c>
      <c r="D13710" t="s">
        <v>10</v>
      </c>
      <c r="E13710">
        <v>55</v>
      </c>
      <c r="F13710">
        <v>270074</v>
      </c>
      <c r="G13710">
        <v>2340</v>
      </c>
    </row>
    <row r="13711" spans="1:7">
      <c r="A13711" s="2">
        <v>44141</v>
      </c>
      <c r="B13711" s="2">
        <f t="shared" si="428"/>
        <v>44165</v>
      </c>
      <c r="C13711" s="3">
        <f t="shared" si="429"/>
        <v>1</v>
      </c>
      <c r="D13711" t="s">
        <v>49</v>
      </c>
      <c r="E13711">
        <v>56</v>
      </c>
      <c r="F13711">
        <v>16405</v>
      </c>
      <c r="G13711">
        <v>105</v>
      </c>
    </row>
    <row r="13712" spans="1:7">
      <c r="A13712" s="2">
        <v>44142</v>
      </c>
      <c r="B13712" s="2">
        <f t="shared" si="428"/>
        <v>44165</v>
      </c>
      <c r="C13712" s="3">
        <f t="shared" si="429"/>
        <v>1</v>
      </c>
      <c r="D13712" t="s">
        <v>52</v>
      </c>
      <c r="E13712">
        <v>1</v>
      </c>
      <c r="F13712">
        <v>202482</v>
      </c>
      <c r="G13712">
        <v>3082</v>
      </c>
    </row>
    <row r="13713" spans="1:7">
      <c r="A13713" s="2">
        <v>44142</v>
      </c>
      <c r="B13713" s="2">
        <f t="shared" si="428"/>
        <v>44165</v>
      </c>
      <c r="C13713" s="3">
        <f t="shared" si="429"/>
        <v>1</v>
      </c>
      <c r="D13713" t="s">
        <v>50</v>
      </c>
      <c r="E13713">
        <v>2</v>
      </c>
      <c r="F13713">
        <v>19194</v>
      </c>
      <c r="G13713">
        <v>79</v>
      </c>
    </row>
    <row r="13714" spans="1:7">
      <c r="A13714" s="2">
        <v>44142</v>
      </c>
      <c r="B13714" s="2">
        <f t="shared" si="428"/>
        <v>44165</v>
      </c>
      <c r="C13714" s="3">
        <f t="shared" si="429"/>
        <v>1</v>
      </c>
      <c r="D13714" t="s">
        <v>8</v>
      </c>
      <c r="E13714">
        <v>4</v>
      </c>
      <c r="F13714">
        <v>257384</v>
      </c>
      <c r="G13714">
        <v>6147</v>
      </c>
    </row>
    <row r="13715" spans="1:7">
      <c r="A13715" s="2">
        <v>44142</v>
      </c>
      <c r="B13715" s="2">
        <f t="shared" si="428"/>
        <v>44165</v>
      </c>
      <c r="C13715" s="3">
        <f t="shared" si="429"/>
        <v>1</v>
      </c>
      <c r="D13715" t="s">
        <v>44</v>
      </c>
      <c r="E13715">
        <v>5</v>
      </c>
      <c r="F13715">
        <v>120828</v>
      </c>
      <c r="G13715">
        <v>2068</v>
      </c>
    </row>
    <row r="13716" spans="1:7">
      <c r="A13716" s="2">
        <v>44142</v>
      </c>
      <c r="B13716" s="2">
        <f t="shared" si="428"/>
        <v>44165</v>
      </c>
      <c r="C13716" s="3">
        <f t="shared" si="429"/>
        <v>1</v>
      </c>
      <c r="D13716" t="s">
        <v>7</v>
      </c>
      <c r="E13716">
        <v>6</v>
      </c>
      <c r="F13716">
        <v>972801</v>
      </c>
      <c r="G13716">
        <v>17964</v>
      </c>
    </row>
    <row r="13717" spans="1:7">
      <c r="A13717" s="2">
        <v>44142</v>
      </c>
      <c r="B13717" s="2">
        <f t="shared" si="428"/>
        <v>44165</v>
      </c>
      <c r="C13717" s="3">
        <f t="shared" si="429"/>
        <v>1</v>
      </c>
      <c r="D13717" t="s">
        <v>22</v>
      </c>
      <c r="E13717">
        <v>8</v>
      </c>
      <c r="F13717">
        <v>128611</v>
      </c>
      <c r="G13717">
        <v>2417</v>
      </c>
    </row>
    <row r="13718" spans="1:7">
      <c r="A13718" s="2">
        <v>44142</v>
      </c>
      <c r="B13718" s="2">
        <f t="shared" si="428"/>
        <v>44165</v>
      </c>
      <c r="C13718" s="3">
        <f t="shared" si="429"/>
        <v>1</v>
      </c>
      <c r="D13718" t="s">
        <v>38</v>
      </c>
      <c r="E13718">
        <v>9</v>
      </c>
      <c r="F13718">
        <v>78125</v>
      </c>
      <c r="G13718">
        <v>4671</v>
      </c>
    </row>
    <row r="13719" spans="1:7">
      <c r="A13719" s="2">
        <v>44142</v>
      </c>
      <c r="B13719" s="2">
        <f t="shared" si="428"/>
        <v>44165</v>
      </c>
      <c r="C13719" s="3">
        <f t="shared" si="429"/>
        <v>1</v>
      </c>
      <c r="D13719" t="s">
        <v>45</v>
      </c>
      <c r="E13719">
        <v>10</v>
      </c>
      <c r="F13719">
        <v>26258</v>
      </c>
      <c r="G13719">
        <v>716</v>
      </c>
    </row>
    <row r="13720" spans="1:7">
      <c r="A13720" s="2">
        <v>44142</v>
      </c>
      <c r="B13720" s="2">
        <f t="shared" si="428"/>
        <v>44165</v>
      </c>
      <c r="C13720" s="3">
        <f t="shared" si="429"/>
        <v>1</v>
      </c>
      <c r="D13720" t="s">
        <v>33</v>
      </c>
      <c r="E13720">
        <v>11</v>
      </c>
      <c r="F13720">
        <v>17891</v>
      </c>
      <c r="G13720">
        <v>654</v>
      </c>
    </row>
    <row r="13721" spans="1:7">
      <c r="A13721" s="2">
        <v>44142</v>
      </c>
      <c r="B13721" s="2">
        <f t="shared" si="428"/>
        <v>44165</v>
      </c>
      <c r="C13721" s="3">
        <f t="shared" si="429"/>
        <v>1</v>
      </c>
      <c r="D13721" t="s">
        <v>15</v>
      </c>
      <c r="E13721">
        <v>12</v>
      </c>
      <c r="F13721">
        <v>837069</v>
      </c>
      <c r="G13721">
        <v>17099</v>
      </c>
    </row>
    <row r="13722" spans="1:7">
      <c r="A13722" s="2">
        <v>44142</v>
      </c>
      <c r="B13722" s="2">
        <f t="shared" si="428"/>
        <v>44165</v>
      </c>
      <c r="C13722" s="3">
        <f t="shared" si="429"/>
        <v>1</v>
      </c>
      <c r="D13722" t="s">
        <v>18</v>
      </c>
      <c r="E13722">
        <v>13</v>
      </c>
      <c r="F13722">
        <v>389257</v>
      </c>
      <c r="G13722">
        <v>8427</v>
      </c>
    </row>
    <row r="13723" spans="1:7">
      <c r="A13723" s="2">
        <v>44142</v>
      </c>
      <c r="B13723" s="2">
        <f t="shared" si="428"/>
        <v>44165</v>
      </c>
      <c r="C13723" s="3">
        <f t="shared" si="429"/>
        <v>1</v>
      </c>
      <c r="D13723" t="s">
        <v>57</v>
      </c>
      <c r="E13723">
        <v>66</v>
      </c>
      <c r="F13723">
        <v>6046</v>
      </c>
      <c r="G13723">
        <v>89</v>
      </c>
    </row>
    <row r="13724" spans="1:7">
      <c r="A13724" s="2">
        <v>44142</v>
      </c>
      <c r="B13724" s="2">
        <f t="shared" si="428"/>
        <v>44165</v>
      </c>
      <c r="C13724" s="3">
        <f t="shared" si="429"/>
        <v>1</v>
      </c>
      <c r="D13724" t="s">
        <v>26</v>
      </c>
      <c r="E13724">
        <v>15</v>
      </c>
      <c r="F13724">
        <v>15939</v>
      </c>
      <c r="G13724">
        <v>219</v>
      </c>
    </row>
    <row r="13725" spans="1:7">
      <c r="A13725" s="2">
        <v>44142</v>
      </c>
      <c r="B13725" s="2">
        <f t="shared" si="428"/>
        <v>44165</v>
      </c>
      <c r="C13725" s="3">
        <f t="shared" si="429"/>
        <v>1</v>
      </c>
      <c r="D13725" t="s">
        <v>53</v>
      </c>
      <c r="E13725">
        <v>16</v>
      </c>
      <c r="F13725">
        <v>72528</v>
      </c>
      <c r="G13725">
        <v>685</v>
      </c>
    </row>
    <row r="13726" spans="1:7">
      <c r="A13726" s="2">
        <v>44142</v>
      </c>
      <c r="B13726" s="2">
        <f t="shared" si="428"/>
        <v>44165</v>
      </c>
      <c r="C13726" s="3">
        <f t="shared" si="429"/>
        <v>1</v>
      </c>
      <c r="D13726" t="s">
        <v>6</v>
      </c>
      <c r="E13726">
        <v>17</v>
      </c>
      <c r="F13726">
        <v>479061</v>
      </c>
      <c r="G13726">
        <v>10498</v>
      </c>
    </row>
    <row r="13727" spans="1:7">
      <c r="A13727" s="2">
        <v>44142</v>
      </c>
      <c r="B13727" s="2">
        <f t="shared" si="428"/>
        <v>44165</v>
      </c>
      <c r="C13727" s="3">
        <f t="shared" si="429"/>
        <v>1</v>
      </c>
      <c r="D13727" t="s">
        <v>27</v>
      </c>
      <c r="E13727">
        <v>18</v>
      </c>
      <c r="F13727">
        <v>208243</v>
      </c>
      <c r="G13727">
        <v>4592</v>
      </c>
    </row>
    <row r="13728" spans="1:7">
      <c r="A13728" s="2">
        <v>44142</v>
      </c>
      <c r="B13728" s="2">
        <f t="shared" si="428"/>
        <v>44165</v>
      </c>
      <c r="C13728" s="3">
        <f t="shared" si="429"/>
        <v>1</v>
      </c>
      <c r="D13728" t="s">
        <v>39</v>
      </c>
      <c r="E13728">
        <v>19</v>
      </c>
      <c r="F13728">
        <v>150639</v>
      </c>
      <c r="G13728">
        <v>1842</v>
      </c>
    </row>
    <row r="13729" spans="1:7">
      <c r="A13729" s="2">
        <v>44142</v>
      </c>
      <c r="B13729" s="2">
        <f t="shared" si="428"/>
        <v>44165</v>
      </c>
      <c r="C13729" s="3">
        <f t="shared" si="429"/>
        <v>1</v>
      </c>
      <c r="D13729" t="s">
        <v>34</v>
      </c>
      <c r="E13729">
        <v>20</v>
      </c>
      <c r="F13729">
        <v>99671</v>
      </c>
      <c r="G13729">
        <v>1166</v>
      </c>
    </row>
    <row r="13730" spans="1:7">
      <c r="A13730" s="2">
        <v>44142</v>
      </c>
      <c r="B13730" s="2">
        <f t="shared" si="428"/>
        <v>44165</v>
      </c>
      <c r="C13730" s="3">
        <f t="shared" si="429"/>
        <v>1</v>
      </c>
      <c r="D13730" t="s">
        <v>28</v>
      </c>
      <c r="E13730">
        <v>21</v>
      </c>
      <c r="F13730">
        <v>122021</v>
      </c>
      <c r="G13730">
        <v>1640</v>
      </c>
    </row>
    <row r="13731" spans="1:7">
      <c r="A13731" s="2">
        <v>44142</v>
      </c>
      <c r="B13731" s="2">
        <f t="shared" si="428"/>
        <v>44165</v>
      </c>
      <c r="C13731" s="3">
        <f t="shared" si="429"/>
        <v>1</v>
      </c>
      <c r="D13731" t="s">
        <v>40</v>
      </c>
      <c r="E13731">
        <v>22</v>
      </c>
      <c r="F13731">
        <v>191715</v>
      </c>
      <c r="G13731">
        <v>6016</v>
      </c>
    </row>
    <row r="13732" spans="1:7">
      <c r="A13732" s="2">
        <v>44142</v>
      </c>
      <c r="B13732" s="2">
        <f t="shared" si="428"/>
        <v>44165</v>
      </c>
      <c r="C13732" s="3">
        <f t="shared" si="429"/>
        <v>1</v>
      </c>
      <c r="D13732" t="s">
        <v>51</v>
      </c>
      <c r="E13732">
        <v>23</v>
      </c>
      <c r="F13732">
        <v>7603</v>
      </c>
      <c r="G13732">
        <v>152</v>
      </c>
    </row>
    <row r="13733" spans="1:7">
      <c r="A13733" s="2">
        <v>44142</v>
      </c>
      <c r="B13733" s="2">
        <f t="shared" si="428"/>
        <v>44165</v>
      </c>
      <c r="C13733" s="3">
        <f t="shared" si="429"/>
        <v>1</v>
      </c>
      <c r="D13733" t="s">
        <v>23</v>
      </c>
      <c r="E13733">
        <v>24</v>
      </c>
      <c r="F13733">
        <v>153198</v>
      </c>
      <c r="G13733">
        <v>4201</v>
      </c>
    </row>
    <row r="13734" spans="1:7">
      <c r="A13734" s="2">
        <v>44142</v>
      </c>
      <c r="B13734" s="2">
        <f t="shared" si="428"/>
        <v>44165</v>
      </c>
      <c r="C13734" s="3">
        <f t="shared" si="429"/>
        <v>1</v>
      </c>
      <c r="D13734" t="s">
        <v>9</v>
      </c>
      <c r="E13734">
        <v>25</v>
      </c>
      <c r="F13734">
        <v>169576</v>
      </c>
      <c r="G13734">
        <v>10146</v>
      </c>
    </row>
    <row r="13735" spans="1:7">
      <c r="A13735" s="2">
        <v>44142</v>
      </c>
      <c r="B13735" s="2">
        <f t="shared" si="428"/>
        <v>44165</v>
      </c>
      <c r="C13735" s="3">
        <f t="shared" si="429"/>
        <v>1</v>
      </c>
      <c r="D13735" t="s">
        <v>42</v>
      </c>
      <c r="E13735">
        <v>26</v>
      </c>
      <c r="F13735">
        <v>228706</v>
      </c>
      <c r="G13735">
        <v>7943</v>
      </c>
    </row>
    <row r="13736" spans="1:7">
      <c r="A13736" s="2">
        <v>44142</v>
      </c>
      <c r="B13736" s="2">
        <f t="shared" si="428"/>
        <v>44165</v>
      </c>
      <c r="C13736" s="3">
        <f t="shared" si="429"/>
        <v>1</v>
      </c>
      <c r="D13736" t="s">
        <v>29</v>
      </c>
      <c r="E13736">
        <v>27</v>
      </c>
      <c r="F13736">
        <v>175008</v>
      </c>
      <c r="G13736">
        <v>2679</v>
      </c>
    </row>
    <row r="13737" spans="1:7">
      <c r="A13737" s="2">
        <v>44142</v>
      </c>
      <c r="B13737" s="2">
        <f t="shared" si="428"/>
        <v>44165</v>
      </c>
      <c r="C13737" s="3">
        <f t="shared" si="429"/>
        <v>1</v>
      </c>
      <c r="D13737" t="s">
        <v>46</v>
      </c>
      <c r="E13737">
        <v>28</v>
      </c>
      <c r="F13737">
        <v>125885</v>
      </c>
      <c r="G13737">
        <v>3433</v>
      </c>
    </row>
    <row r="13738" spans="1:7">
      <c r="A13738" s="2">
        <v>44142</v>
      </c>
      <c r="B13738" s="2">
        <f t="shared" si="428"/>
        <v>44165</v>
      </c>
      <c r="C13738" s="3">
        <f t="shared" si="429"/>
        <v>1</v>
      </c>
      <c r="D13738" t="s">
        <v>35</v>
      </c>
      <c r="E13738">
        <v>29</v>
      </c>
      <c r="F13738">
        <v>213645</v>
      </c>
      <c r="G13738">
        <v>3235</v>
      </c>
    </row>
    <row r="13739" spans="1:7">
      <c r="A13739" s="2">
        <v>44142</v>
      </c>
      <c r="B13739" s="2">
        <f t="shared" si="428"/>
        <v>44165</v>
      </c>
      <c r="C13739" s="3">
        <f t="shared" si="429"/>
        <v>1</v>
      </c>
      <c r="D13739" t="s">
        <v>54</v>
      </c>
      <c r="E13739">
        <v>30</v>
      </c>
      <c r="F13739">
        <v>38948</v>
      </c>
      <c r="G13739">
        <v>445</v>
      </c>
    </row>
    <row r="13740" spans="1:7">
      <c r="A13740" s="2">
        <v>44142</v>
      </c>
      <c r="B13740" s="2">
        <f t="shared" si="428"/>
        <v>44165</v>
      </c>
      <c r="C13740" s="3">
        <f t="shared" si="429"/>
        <v>1</v>
      </c>
      <c r="D13740" t="s">
        <v>12</v>
      </c>
      <c r="E13740">
        <v>31</v>
      </c>
      <c r="F13740">
        <v>82395</v>
      </c>
      <c r="G13740">
        <v>715</v>
      </c>
    </row>
    <row r="13741" spans="1:7">
      <c r="A13741" s="2">
        <v>44142</v>
      </c>
      <c r="B13741" s="2">
        <f t="shared" si="428"/>
        <v>44165</v>
      </c>
      <c r="C13741" s="3">
        <f t="shared" si="429"/>
        <v>1</v>
      </c>
      <c r="D13741" t="s">
        <v>24</v>
      </c>
      <c r="E13741">
        <v>32</v>
      </c>
      <c r="F13741">
        <v>109326</v>
      </c>
      <c r="G13741">
        <v>1851</v>
      </c>
    </row>
    <row r="13742" spans="1:7">
      <c r="A13742" s="2">
        <v>44142</v>
      </c>
      <c r="B13742" s="2">
        <f t="shared" si="428"/>
        <v>44165</v>
      </c>
      <c r="C13742" s="3">
        <f t="shared" si="429"/>
        <v>1</v>
      </c>
      <c r="D13742" t="s">
        <v>19</v>
      </c>
      <c r="E13742">
        <v>33</v>
      </c>
      <c r="F13742">
        <v>12241</v>
      </c>
      <c r="G13742">
        <v>489</v>
      </c>
    </row>
    <row r="13743" spans="1:7">
      <c r="A13743" s="2">
        <v>44142</v>
      </c>
      <c r="B13743" s="2">
        <f t="shared" si="428"/>
        <v>44165</v>
      </c>
      <c r="C13743" s="3">
        <f t="shared" si="429"/>
        <v>1</v>
      </c>
      <c r="D13743" t="s">
        <v>21</v>
      </c>
      <c r="E13743">
        <v>34</v>
      </c>
      <c r="F13743">
        <v>254382</v>
      </c>
      <c r="G13743">
        <v>16425</v>
      </c>
    </row>
    <row r="13744" spans="1:7">
      <c r="A13744" s="2">
        <v>44142</v>
      </c>
      <c r="B13744" s="2">
        <f t="shared" si="428"/>
        <v>44165</v>
      </c>
      <c r="C13744" s="3">
        <f t="shared" si="429"/>
        <v>1</v>
      </c>
      <c r="D13744" t="s">
        <v>47</v>
      </c>
      <c r="E13744">
        <v>35</v>
      </c>
      <c r="F13744">
        <v>53671</v>
      </c>
      <c r="G13744">
        <v>1104</v>
      </c>
    </row>
    <row r="13745" spans="1:7">
      <c r="A13745" s="2">
        <v>44142</v>
      </c>
      <c r="B13745" s="2">
        <f t="shared" si="428"/>
        <v>44165</v>
      </c>
      <c r="C13745" s="3">
        <f t="shared" si="429"/>
        <v>1</v>
      </c>
      <c r="D13745" t="s">
        <v>16</v>
      </c>
      <c r="E13745">
        <v>36</v>
      </c>
      <c r="F13745">
        <v>530354</v>
      </c>
      <c r="G13745">
        <v>33287</v>
      </c>
    </row>
    <row r="13746" spans="1:7">
      <c r="A13746" s="2">
        <v>44142</v>
      </c>
      <c r="B13746" s="2">
        <f t="shared" si="428"/>
        <v>44165</v>
      </c>
      <c r="C13746" s="3">
        <f t="shared" si="429"/>
        <v>1</v>
      </c>
      <c r="D13746" t="s">
        <v>20</v>
      </c>
      <c r="E13746">
        <v>37</v>
      </c>
      <c r="F13746">
        <v>291563</v>
      </c>
      <c r="G13746">
        <v>4629</v>
      </c>
    </row>
    <row r="13747" spans="1:7">
      <c r="A13747" s="2">
        <v>44142</v>
      </c>
      <c r="B13747" s="2">
        <f t="shared" si="428"/>
        <v>44165</v>
      </c>
      <c r="C13747" s="3">
        <f t="shared" si="429"/>
        <v>1</v>
      </c>
      <c r="D13747" t="s">
        <v>48</v>
      </c>
      <c r="E13747">
        <v>38</v>
      </c>
      <c r="F13747">
        <v>53209</v>
      </c>
      <c r="G13747">
        <v>633</v>
      </c>
    </row>
    <row r="13748" spans="1:7">
      <c r="A13748" s="2">
        <v>44142</v>
      </c>
      <c r="B13748" s="2">
        <f t="shared" si="428"/>
        <v>44165</v>
      </c>
      <c r="C13748" s="3">
        <f t="shared" si="429"/>
        <v>1</v>
      </c>
      <c r="D13748" t="s">
        <v>59</v>
      </c>
      <c r="E13748">
        <v>69</v>
      </c>
      <c r="F13748">
        <v>98</v>
      </c>
      <c r="G13748">
        <v>2</v>
      </c>
    </row>
    <row r="13749" spans="1:7">
      <c r="A13749" s="2">
        <v>44142</v>
      </c>
      <c r="B13749" s="2">
        <f t="shared" si="428"/>
        <v>44165</v>
      </c>
      <c r="C13749" s="3">
        <f t="shared" si="429"/>
        <v>1</v>
      </c>
      <c r="D13749" t="s">
        <v>41</v>
      </c>
      <c r="E13749">
        <v>39</v>
      </c>
      <c r="F13749">
        <v>245727</v>
      </c>
      <c r="G13749">
        <v>5506</v>
      </c>
    </row>
    <row r="13750" spans="1:7">
      <c r="A13750" s="2">
        <v>44142</v>
      </c>
      <c r="B13750" s="2">
        <f t="shared" si="428"/>
        <v>44165</v>
      </c>
      <c r="C13750" s="3">
        <f t="shared" si="429"/>
        <v>1</v>
      </c>
      <c r="D13750" t="s">
        <v>30</v>
      </c>
      <c r="E13750">
        <v>40</v>
      </c>
      <c r="F13750">
        <v>136258</v>
      </c>
      <c r="G13750">
        <v>1438</v>
      </c>
    </row>
    <row r="13751" spans="1:7">
      <c r="A13751" s="2">
        <v>44142</v>
      </c>
      <c r="B13751" s="2">
        <f t="shared" si="428"/>
        <v>44165</v>
      </c>
      <c r="C13751" s="3">
        <f t="shared" si="429"/>
        <v>1</v>
      </c>
      <c r="D13751" t="s">
        <v>14</v>
      </c>
      <c r="E13751">
        <v>41</v>
      </c>
      <c r="F13751">
        <v>49587</v>
      </c>
      <c r="G13751">
        <v>729</v>
      </c>
    </row>
    <row r="13752" spans="1:7">
      <c r="A13752" s="2">
        <v>44142</v>
      </c>
      <c r="B13752" s="2">
        <f t="shared" si="428"/>
        <v>44165</v>
      </c>
      <c r="C13752" s="3">
        <f t="shared" si="429"/>
        <v>1</v>
      </c>
      <c r="D13752" t="s">
        <v>31</v>
      </c>
      <c r="E13752">
        <v>42</v>
      </c>
      <c r="F13752">
        <v>232582</v>
      </c>
      <c r="G13752">
        <v>9089</v>
      </c>
    </row>
    <row r="13753" spans="1:7">
      <c r="A13753" s="2">
        <v>44142</v>
      </c>
      <c r="B13753" s="2">
        <f t="shared" si="428"/>
        <v>44165</v>
      </c>
      <c r="C13753" s="3">
        <f t="shared" si="429"/>
        <v>1</v>
      </c>
      <c r="D13753" t="s">
        <v>55</v>
      </c>
      <c r="E13753">
        <v>72</v>
      </c>
      <c r="F13753">
        <v>71532</v>
      </c>
      <c r="G13753">
        <v>862</v>
      </c>
    </row>
    <row r="13754" spans="1:7">
      <c r="A13754" s="2">
        <v>44142</v>
      </c>
      <c r="B13754" s="2">
        <f t="shared" si="428"/>
        <v>44165</v>
      </c>
      <c r="C13754" s="3">
        <f t="shared" si="429"/>
        <v>1</v>
      </c>
      <c r="D13754" t="s">
        <v>17</v>
      </c>
      <c r="E13754">
        <v>44</v>
      </c>
      <c r="F13754">
        <v>36380</v>
      </c>
      <c r="G13754">
        <v>1224</v>
      </c>
    </row>
    <row r="13755" spans="1:7">
      <c r="A13755" s="2">
        <v>44142</v>
      </c>
      <c r="B13755" s="2">
        <f t="shared" si="428"/>
        <v>44165</v>
      </c>
      <c r="C13755" s="3">
        <f t="shared" si="429"/>
        <v>1</v>
      </c>
      <c r="D13755" t="s">
        <v>32</v>
      </c>
      <c r="E13755">
        <v>45</v>
      </c>
      <c r="F13755">
        <v>184742</v>
      </c>
      <c r="G13755">
        <v>4015</v>
      </c>
    </row>
    <row r="13756" spans="1:7">
      <c r="A13756" s="2">
        <v>44142</v>
      </c>
      <c r="B13756" s="2">
        <f t="shared" si="428"/>
        <v>44165</v>
      </c>
      <c r="C13756" s="3">
        <f t="shared" si="429"/>
        <v>1</v>
      </c>
      <c r="D13756" t="s">
        <v>43</v>
      </c>
      <c r="E13756">
        <v>46</v>
      </c>
      <c r="F13756">
        <v>53976</v>
      </c>
      <c r="G13756">
        <v>523</v>
      </c>
    </row>
    <row r="13757" spans="1:7">
      <c r="A13757" s="2">
        <v>44142</v>
      </c>
      <c r="B13757" s="2">
        <f t="shared" si="428"/>
        <v>44165</v>
      </c>
      <c r="C13757" s="3">
        <f t="shared" si="429"/>
        <v>1</v>
      </c>
      <c r="D13757" t="s">
        <v>25</v>
      </c>
      <c r="E13757">
        <v>47</v>
      </c>
      <c r="F13757">
        <v>273603</v>
      </c>
      <c r="G13757">
        <v>3556</v>
      </c>
    </row>
    <row r="13758" spans="1:7">
      <c r="A13758" s="2">
        <v>44142</v>
      </c>
      <c r="B13758" s="2">
        <f t="shared" si="428"/>
        <v>44165</v>
      </c>
      <c r="C13758" s="3">
        <f t="shared" si="429"/>
        <v>1</v>
      </c>
      <c r="D13758" t="s">
        <v>11</v>
      </c>
      <c r="E13758">
        <v>48</v>
      </c>
      <c r="F13758">
        <v>1009837</v>
      </c>
      <c r="G13758">
        <v>19219</v>
      </c>
    </row>
    <row r="13759" spans="1:7">
      <c r="A13759" s="2">
        <v>44142</v>
      </c>
      <c r="B13759" s="2">
        <f t="shared" si="428"/>
        <v>44165</v>
      </c>
      <c r="C13759" s="3">
        <f t="shared" si="429"/>
        <v>1</v>
      </c>
      <c r="D13759" t="s">
        <v>13</v>
      </c>
      <c r="E13759">
        <v>49</v>
      </c>
      <c r="F13759">
        <v>130238</v>
      </c>
      <c r="G13759">
        <v>658</v>
      </c>
    </row>
    <row r="13760" spans="1:7">
      <c r="A13760" s="2">
        <v>44142</v>
      </c>
      <c r="B13760" s="2">
        <f t="shared" si="428"/>
        <v>44165</v>
      </c>
      <c r="C13760" s="3">
        <f t="shared" si="429"/>
        <v>1</v>
      </c>
      <c r="D13760" t="s">
        <v>36</v>
      </c>
      <c r="E13760">
        <v>50</v>
      </c>
      <c r="F13760">
        <v>2347</v>
      </c>
      <c r="G13760">
        <v>59</v>
      </c>
    </row>
    <row r="13761" spans="1:7">
      <c r="A13761" s="2">
        <v>44142</v>
      </c>
      <c r="B13761" s="2">
        <f t="shared" si="428"/>
        <v>44165</v>
      </c>
      <c r="C13761" s="3">
        <f t="shared" si="429"/>
        <v>1</v>
      </c>
      <c r="D13761" t="s">
        <v>56</v>
      </c>
      <c r="E13761">
        <v>78</v>
      </c>
      <c r="F13761">
        <v>1405</v>
      </c>
      <c r="G13761">
        <v>23</v>
      </c>
    </row>
    <row r="13762" spans="1:7">
      <c r="A13762" s="2">
        <v>44142</v>
      </c>
      <c r="B13762" s="2">
        <f t="shared" si="428"/>
        <v>44165</v>
      </c>
      <c r="C13762" s="3">
        <f t="shared" si="429"/>
        <v>1</v>
      </c>
      <c r="D13762" t="s">
        <v>37</v>
      </c>
      <c r="E13762">
        <v>51</v>
      </c>
      <c r="F13762">
        <v>190873</v>
      </c>
      <c r="G13762">
        <v>3704</v>
      </c>
    </row>
    <row r="13763" spans="1:7">
      <c r="A13763" s="2">
        <v>44142</v>
      </c>
      <c r="B13763" s="2">
        <f t="shared" si="428"/>
        <v>44165</v>
      </c>
      <c r="C13763" s="3">
        <f t="shared" si="429"/>
        <v>1</v>
      </c>
      <c r="D13763" t="s">
        <v>5</v>
      </c>
      <c r="E13763">
        <v>53</v>
      </c>
      <c r="F13763">
        <v>121220</v>
      </c>
      <c r="G13763">
        <v>2552</v>
      </c>
    </row>
    <row r="13764" spans="1:7">
      <c r="A13764" s="2">
        <v>44142</v>
      </c>
      <c r="B13764" s="2">
        <f t="shared" ref="B13764:B13827" si="430">EOMONTH(A13764,0)</f>
        <v>44165</v>
      </c>
      <c r="C13764" s="3">
        <f t="shared" ref="C13764:C13827" si="431">IF(A13764=B13764,0,1)</f>
        <v>1</v>
      </c>
      <c r="D13764" t="s">
        <v>58</v>
      </c>
      <c r="E13764">
        <v>54</v>
      </c>
      <c r="F13764">
        <v>27742</v>
      </c>
      <c r="G13764">
        <v>502</v>
      </c>
    </row>
    <row r="13765" spans="1:7">
      <c r="A13765" s="2">
        <v>44142</v>
      </c>
      <c r="B13765" s="2">
        <f t="shared" si="430"/>
        <v>44165</v>
      </c>
      <c r="C13765" s="3">
        <f t="shared" si="431"/>
        <v>1</v>
      </c>
      <c r="D13765" t="s">
        <v>10</v>
      </c>
      <c r="E13765">
        <v>55</v>
      </c>
      <c r="F13765">
        <v>277568</v>
      </c>
      <c r="G13765">
        <v>2385</v>
      </c>
    </row>
    <row r="13766" spans="1:7">
      <c r="A13766" s="2">
        <v>44142</v>
      </c>
      <c r="B13766" s="2">
        <f t="shared" si="430"/>
        <v>44165</v>
      </c>
      <c r="C13766" s="3">
        <f t="shared" si="431"/>
        <v>1</v>
      </c>
      <c r="D13766" t="s">
        <v>49</v>
      </c>
      <c r="E13766">
        <v>56</v>
      </c>
      <c r="F13766">
        <v>16597</v>
      </c>
      <c r="G13766">
        <v>105</v>
      </c>
    </row>
    <row r="13767" spans="1:7">
      <c r="A13767" s="2">
        <v>44143</v>
      </c>
      <c r="B13767" s="2">
        <f t="shared" si="430"/>
        <v>44165</v>
      </c>
      <c r="C13767" s="3">
        <f t="shared" si="431"/>
        <v>1</v>
      </c>
      <c r="D13767" t="s">
        <v>52</v>
      </c>
      <c r="E13767">
        <v>1</v>
      </c>
      <c r="F13767">
        <v>203687</v>
      </c>
      <c r="G13767">
        <v>3084</v>
      </c>
    </row>
    <row r="13768" spans="1:7">
      <c r="A13768" s="2">
        <v>44143</v>
      </c>
      <c r="B13768" s="2">
        <f t="shared" si="430"/>
        <v>44165</v>
      </c>
      <c r="C13768" s="3">
        <f t="shared" si="431"/>
        <v>1</v>
      </c>
      <c r="D13768" t="s">
        <v>50</v>
      </c>
      <c r="E13768">
        <v>2</v>
      </c>
      <c r="F13768">
        <v>19712</v>
      </c>
      <c r="G13768">
        <v>79</v>
      </c>
    </row>
    <row r="13769" spans="1:7">
      <c r="A13769" s="2">
        <v>44143</v>
      </c>
      <c r="B13769" s="2">
        <f t="shared" si="430"/>
        <v>44165</v>
      </c>
      <c r="C13769" s="3">
        <f t="shared" si="431"/>
        <v>1</v>
      </c>
      <c r="D13769" t="s">
        <v>8</v>
      </c>
      <c r="E13769">
        <v>4</v>
      </c>
      <c r="F13769">
        <v>259299</v>
      </c>
      <c r="G13769">
        <v>6164</v>
      </c>
    </row>
    <row r="13770" spans="1:7">
      <c r="A13770" s="2">
        <v>44143</v>
      </c>
      <c r="B13770" s="2">
        <f t="shared" si="430"/>
        <v>44165</v>
      </c>
      <c r="C13770" s="3">
        <f t="shared" si="431"/>
        <v>1</v>
      </c>
      <c r="D13770" t="s">
        <v>44</v>
      </c>
      <c r="E13770">
        <v>5</v>
      </c>
      <c r="F13770">
        <v>121866</v>
      </c>
      <c r="G13770">
        <v>2085</v>
      </c>
    </row>
    <row r="13771" spans="1:7">
      <c r="A13771" s="2">
        <v>44143</v>
      </c>
      <c r="B13771" s="2">
        <f t="shared" si="430"/>
        <v>44165</v>
      </c>
      <c r="C13771" s="3">
        <f t="shared" si="431"/>
        <v>1</v>
      </c>
      <c r="D13771" t="s">
        <v>7</v>
      </c>
      <c r="E13771">
        <v>6</v>
      </c>
      <c r="F13771">
        <v>978844</v>
      </c>
      <c r="G13771">
        <v>17975</v>
      </c>
    </row>
    <row r="13772" spans="1:7">
      <c r="A13772" s="2">
        <v>44143</v>
      </c>
      <c r="B13772" s="2">
        <f t="shared" si="430"/>
        <v>44165</v>
      </c>
      <c r="C13772" s="3">
        <f t="shared" si="431"/>
        <v>1</v>
      </c>
      <c r="D13772" t="s">
        <v>22</v>
      </c>
      <c r="E13772">
        <v>8</v>
      </c>
      <c r="F13772">
        <v>131870</v>
      </c>
      <c r="G13772">
        <v>2421</v>
      </c>
    </row>
    <row r="13773" spans="1:7">
      <c r="A13773" s="2">
        <v>44143</v>
      </c>
      <c r="B13773" s="2">
        <f t="shared" si="430"/>
        <v>44165</v>
      </c>
      <c r="C13773" s="3">
        <f t="shared" si="431"/>
        <v>1</v>
      </c>
      <c r="D13773" t="s">
        <v>38</v>
      </c>
      <c r="E13773">
        <v>9</v>
      </c>
      <c r="F13773">
        <v>78125</v>
      </c>
      <c r="G13773">
        <v>4671</v>
      </c>
    </row>
    <row r="13774" spans="1:7">
      <c r="A13774" s="2">
        <v>44143</v>
      </c>
      <c r="B13774" s="2">
        <f t="shared" si="430"/>
        <v>44165</v>
      </c>
      <c r="C13774" s="3">
        <f t="shared" si="431"/>
        <v>1</v>
      </c>
      <c r="D13774" t="s">
        <v>45</v>
      </c>
      <c r="E13774">
        <v>10</v>
      </c>
      <c r="F13774">
        <v>26603</v>
      </c>
      <c r="G13774">
        <v>718</v>
      </c>
    </row>
    <row r="13775" spans="1:7">
      <c r="A13775" s="2">
        <v>44143</v>
      </c>
      <c r="B13775" s="2">
        <f t="shared" si="430"/>
        <v>44165</v>
      </c>
      <c r="C13775" s="3">
        <f t="shared" si="431"/>
        <v>1</v>
      </c>
      <c r="D13775" t="s">
        <v>33</v>
      </c>
      <c r="E13775">
        <v>11</v>
      </c>
      <c r="F13775">
        <v>18001</v>
      </c>
      <c r="G13775">
        <v>654</v>
      </c>
    </row>
    <row r="13776" spans="1:7">
      <c r="A13776" s="2">
        <v>44143</v>
      </c>
      <c r="B13776" s="2">
        <f t="shared" si="430"/>
        <v>44165</v>
      </c>
      <c r="C13776" s="3">
        <f t="shared" si="431"/>
        <v>1</v>
      </c>
      <c r="D13776" t="s">
        <v>15</v>
      </c>
      <c r="E13776">
        <v>12</v>
      </c>
      <c r="F13776">
        <v>843889</v>
      </c>
      <c r="G13776">
        <v>17120</v>
      </c>
    </row>
    <row r="13777" spans="1:7">
      <c r="A13777" s="2">
        <v>44143</v>
      </c>
      <c r="B13777" s="2">
        <f t="shared" si="430"/>
        <v>44165</v>
      </c>
      <c r="C13777" s="3">
        <f t="shared" si="431"/>
        <v>1</v>
      </c>
      <c r="D13777" t="s">
        <v>18</v>
      </c>
      <c r="E13777">
        <v>13</v>
      </c>
      <c r="F13777">
        <v>390617</v>
      </c>
      <c r="G13777">
        <v>8428</v>
      </c>
    </row>
    <row r="13778" spans="1:7">
      <c r="A13778" s="2">
        <v>44143</v>
      </c>
      <c r="B13778" s="2">
        <f t="shared" si="430"/>
        <v>44165</v>
      </c>
      <c r="C13778" s="3">
        <f t="shared" si="431"/>
        <v>1</v>
      </c>
      <c r="D13778" t="s">
        <v>57</v>
      </c>
      <c r="E13778">
        <v>66</v>
      </c>
      <c r="F13778">
        <v>6046</v>
      </c>
      <c r="G13778">
        <v>89</v>
      </c>
    </row>
    <row r="13779" spans="1:7">
      <c r="A13779" s="2">
        <v>44143</v>
      </c>
      <c r="B13779" s="2">
        <f t="shared" si="430"/>
        <v>44165</v>
      </c>
      <c r="C13779" s="3">
        <f t="shared" si="431"/>
        <v>1</v>
      </c>
      <c r="D13779" t="s">
        <v>26</v>
      </c>
      <c r="E13779">
        <v>15</v>
      </c>
      <c r="F13779">
        <v>16066</v>
      </c>
      <c r="G13779">
        <v>220</v>
      </c>
    </row>
    <row r="13780" spans="1:7">
      <c r="A13780" s="2">
        <v>44143</v>
      </c>
      <c r="B13780" s="2">
        <f t="shared" si="430"/>
        <v>44165</v>
      </c>
      <c r="C13780" s="3">
        <f t="shared" si="431"/>
        <v>1</v>
      </c>
      <c r="D13780" t="s">
        <v>53</v>
      </c>
      <c r="E13780">
        <v>16</v>
      </c>
      <c r="F13780">
        <v>73212</v>
      </c>
      <c r="G13780">
        <v>691</v>
      </c>
    </row>
    <row r="13781" spans="1:7">
      <c r="A13781" s="2">
        <v>44143</v>
      </c>
      <c r="B13781" s="2">
        <f t="shared" si="430"/>
        <v>44165</v>
      </c>
      <c r="C13781" s="3">
        <f t="shared" si="431"/>
        <v>1</v>
      </c>
      <c r="D13781" t="s">
        <v>6</v>
      </c>
      <c r="E13781">
        <v>17</v>
      </c>
      <c r="F13781">
        <v>488980</v>
      </c>
      <c r="G13781">
        <v>10548</v>
      </c>
    </row>
    <row r="13782" spans="1:7">
      <c r="A13782" s="2">
        <v>44143</v>
      </c>
      <c r="B13782" s="2">
        <f t="shared" si="430"/>
        <v>44165</v>
      </c>
      <c r="C13782" s="3">
        <f t="shared" si="431"/>
        <v>1</v>
      </c>
      <c r="D13782" t="s">
        <v>27</v>
      </c>
      <c r="E13782">
        <v>18</v>
      </c>
      <c r="F13782">
        <v>212895</v>
      </c>
      <c r="G13782">
        <v>4629</v>
      </c>
    </row>
    <row r="13783" spans="1:7">
      <c r="A13783" s="2">
        <v>44143</v>
      </c>
      <c r="B13783" s="2">
        <f t="shared" si="430"/>
        <v>44165</v>
      </c>
      <c r="C13783" s="3">
        <f t="shared" si="431"/>
        <v>1</v>
      </c>
      <c r="D13783" t="s">
        <v>39</v>
      </c>
      <c r="E13783">
        <v>19</v>
      </c>
      <c r="F13783">
        <v>155583</v>
      </c>
      <c r="G13783">
        <v>1845</v>
      </c>
    </row>
    <row r="13784" spans="1:7">
      <c r="A13784" s="2">
        <v>44143</v>
      </c>
      <c r="B13784" s="2">
        <f t="shared" si="430"/>
        <v>44165</v>
      </c>
      <c r="C13784" s="3">
        <f t="shared" si="431"/>
        <v>1</v>
      </c>
      <c r="D13784" t="s">
        <v>34</v>
      </c>
      <c r="E13784">
        <v>20</v>
      </c>
      <c r="F13784">
        <v>99805</v>
      </c>
      <c r="G13784">
        <v>1166</v>
      </c>
    </row>
    <row r="13785" spans="1:7">
      <c r="A13785" s="2">
        <v>44143</v>
      </c>
      <c r="B13785" s="2">
        <f t="shared" si="430"/>
        <v>44165</v>
      </c>
      <c r="C13785" s="3">
        <f t="shared" si="431"/>
        <v>1</v>
      </c>
      <c r="D13785" t="s">
        <v>28</v>
      </c>
      <c r="E13785">
        <v>21</v>
      </c>
      <c r="F13785">
        <v>123195</v>
      </c>
      <c r="G13785">
        <v>1641</v>
      </c>
    </row>
    <row r="13786" spans="1:7">
      <c r="A13786" s="2">
        <v>44143</v>
      </c>
      <c r="B13786" s="2">
        <f t="shared" si="430"/>
        <v>44165</v>
      </c>
      <c r="C13786" s="3">
        <f t="shared" si="431"/>
        <v>1</v>
      </c>
      <c r="D13786" t="s">
        <v>40</v>
      </c>
      <c r="E13786">
        <v>22</v>
      </c>
      <c r="F13786">
        <v>192981</v>
      </c>
      <c r="G13786">
        <v>6036</v>
      </c>
    </row>
    <row r="13787" spans="1:7">
      <c r="A13787" s="2">
        <v>44143</v>
      </c>
      <c r="B13787" s="2">
        <f t="shared" si="430"/>
        <v>44165</v>
      </c>
      <c r="C13787" s="3">
        <f t="shared" si="431"/>
        <v>1</v>
      </c>
      <c r="D13787" t="s">
        <v>51</v>
      </c>
      <c r="E13787">
        <v>23</v>
      </c>
      <c r="F13787">
        <v>7693</v>
      </c>
      <c r="G13787">
        <v>152</v>
      </c>
    </row>
    <row r="13788" spans="1:7">
      <c r="A13788" s="2">
        <v>44143</v>
      </c>
      <c r="B13788" s="2">
        <f t="shared" si="430"/>
        <v>44165</v>
      </c>
      <c r="C13788" s="3">
        <f t="shared" si="431"/>
        <v>1</v>
      </c>
      <c r="D13788" t="s">
        <v>23</v>
      </c>
      <c r="E13788">
        <v>24</v>
      </c>
      <c r="F13788">
        <v>154451</v>
      </c>
      <c r="G13788">
        <v>4212</v>
      </c>
    </row>
    <row r="13789" spans="1:7">
      <c r="A13789" s="2">
        <v>44143</v>
      </c>
      <c r="B13789" s="2">
        <f t="shared" si="430"/>
        <v>44165</v>
      </c>
      <c r="C13789" s="3">
        <f t="shared" si="431"/>
        <v>1</v>
      </c>
      <c r="D13789" t="s">
        <v>9</v>
      </c>
      <c r="E13789">
        <v>25</v>
      </c>
      <c r="F13789">
        <v>171399</v>
      </c>
      <c r="G13789">
        <v>10166</v>
      </c>
    </row>
    <row r="13790" spans="1:7">
      <c r="A13790" s="2">
        <v>44143</v>
      </c>
      <c r="B13790" s="2">
        <f t="shared" si="430"/>
        <v>44165</v>
      </c>
      <c r="C13790" s="3">
        <f t="shared" si="431"/>
        <v>1</v>
      </c>
      <c r="D13790" t="s">
        <v>42</v>
      </c>
      <c r="E13790">
        <v>26</v>
      </c>
      <c r="F13790">
        <v>229085</v>
      </c>
      <c r="G13790">
        <v>7944</v>
      </c>
    </row>
    <row r="13791" spans="1:7">
      <c r="A13791" s="2">
        <v>44143</v>
      </c>
      <c r="B13791" s="2">
        <f t="shared" si="430"/>
        <v>44165</v>
      </c>
      <c r="C13791" s="3">
        <f t="shared" si="431"/>
        <v>1</v>
      </c>
      <c r="D13791" t="s">
        <v>29</v>
      </c>
      <c r="E13791">
        <v>27</v>
      </c>
      <c r="F13791">
        <v>180916</v>
      </c>
      <c r="G13791">
        <v>2710</v>
      </c>
    </row>
    <row r="13792" spans="1:7">
      <c r="A13792" s="2">
        <v>44143</v>
      </c>
      <c r="B13792" s="2">
        <f t="shared" si="430"/>
        <v>44165</v>
      </c>
      <c r="C13792" s="3">
        <f t="shared" si="431"/>
        <v>1</v>
      </c>
      <c r="D13792" t="s">
        <v>46</v>
      </c>
      <c r="E13792">
        <v>28</v>
      </c>
      <c r="F13792">
        <v>126689</v>
      </c>
      <c r="G13792">
        <v>3443</v>
      </c>
    </row>
    <row r="13793" spans="1:7">
      <c r="A13793" s="2">
        <v>44143</v>
      </c>
      <c r="B13793" s="2">
        <f t="shared" si="430"/>
        <v>44165</v>
      </c>
      <c r="C13793" s="3">
        <f t="shared" si="431"/>
        <v>1</v>
      </c>
      <c r="D13793" t="s">
        <v>35</v>
      </c>
      <c r="E13793">
        <v>29</v>
      </c>
      <c r="F13793">
        <v>216654</v>
      </c>
      <c r="G13793">
        <v>3238</v>
      </c>
    </row>
    <row r="13794" spans="1:7">
      <c r="A13794" s="2">
        <v>44143</v>
      </c>
      <c r="B13794" s="2">
        <f t="shared" si="430"/>
        <v>44165</v>
      </c>
      <c r="C13794" s="3">
        <f t="shared" si="431"/>
        <v>1</v>
      </c>
      <c r="D13794" t="s">
        <v>54</v>
      </c>
      <c r="E13794">
        <v>30</v>
      </c>
      <c r="F13794">
        <v>39679</v>
      </c>
      <c r="G13794">
        <v>456</v>
      </c>
    </row>
    <row r="13795" spans="1:7">
      <c r="A13795" s="2">
        <v>44143</v>
      </c>
      <c r="B13795" s="2">
        <f t="shared" si="430"/>
        <v>44165</v>
      </c>
      <c r="C13795" s="3">
        <f t="shared" si="431"/>
        <v>1</v>
      </c>
      <c r="D13795" t="s">
        <v>12</v>
      </c>
      <c r="E13795">
        <v>31</v>
      </c>
      <c r="F13795">
        <v>83969</v>
      </c>
      <c r="G13795">
        <v>715</v>
      </c>
    </row>
    <row r="13796" spans="1:7">
      <c r="A13796" s="2">
        <v>44143</v>
      </c>
      <c r="B13796" s="2">
        <f t="shared" si="430"/>
        <v>44165</v>
      </c>
      <c r="C13796" s="3">
        <f t="shared" si="431"/>
        <v>1</v>
      </c>
      <c r="D13796" t="s">
        <v>24</v>
      </c>
      <c r="E13796">
        <v>32</v>
      </c>
      <c r="F13796">
        <v>110308</v>
      </c>
      <c r="G13796">
        <v>1852</v>
      </c>
    </row>
    <row r="13797" spans="1:7">
      <c r="A13797" s="2">
        <v>44143</v>
      </c>
      <c r="B13797" s="2">
        <f t="shared" si="430"/>
        <v>44165</v>
      </c>
      <c r="C13797" s="3">
        <f t="shared" si="431"/>
        <v>1</v>
      </c>
      <c r="D13797" t="s">
        <v>19</v>
      </c>
      <c r="E13797">
        <v>33</v>
      </c>
      <c r="F13797">
        <v>12488</v>
      </c>
      <c r="G13797">
        <v>489</v>
      </c>
    </row>
    <row r="13798" spans="1:7">
      <c r="A13798" s="2">
        <v>44143</v>
      </c>
      <c r="B13798" s="2">
        <f t="shared" si="430"/>
        <v>44165</v>
      </c>
      <c r="C13798" s="3">
        <f t="shared" si="431"/>
        <v>1</v>
      </c>
      <c r="D13798" t="s">
        <v>21</v>
      </c>
      <c r="E13798">
        <v>34</v>
      </c>
      <c r="F13798">
        <v>256395</v>
      </c>
      <c r="G13798">
        <v>16429</v>
      </c>
    </row>
    <row r="13799" spans="1:7">
      <c r="A13799" s="2">
        <v>44143</v>
      </c>
      <c r="B13799" s="2">
        <f t="shared" si="430"/>
        <v>44165</v>
      </c>
      <c r="C13799" s="3">
        <f t="shared" si="431"/>
        <v>1</v>
      </c>
      <c r="D13799" t="s">
        <v>47</v>
      </c>
      <c r="E13799">
        <v>35</v>
      </c>
      <c r="F13799">
        <v>54881</v>
      </c>
      <c r="G13799">
        <v>1118</v>
      </c>
    </row>
    <row r="13800" spans="1:7">
      <c r="A13800" s="2">
        <v>44143</v>
      </c>
      <c r="B13800" s="2">
        <f t="shared" si="430"/>
        <v>44165</v>
      </c>
      <c r="C13800" s="3">
        <f t="shared" si="431"/>
        <v>1</v>
      </c>
      <c r="D13800" t="s">
        <v>16</v>
      </c>
      <c r="E13800">
        <v>36</v>
      </c>
      <c r="F13800">
        <v>533784</v>
      </c>
      <c r="G13800">
        <v>33314</v>
      </c>
    </row>
    <row r="13801" spans="1:7">
      <c r="A13801" s="2">
        <v>44143</v>
      </c>
      <c r="B13801" s="2">
        <f t="shared" si="430"/>
        <v>44165</v>
      </c>
      <c r="C13801" s="3">
        <f t="shared" si="431"/>
        <v>1</v>
      </c>
      <c r="D13801" t="s">
        <v>20</v>
      </c>
      <c r="E13801">
        <v>37</v>
      </c>
      <c r="F13801">
        <v>293431</v>
      </c>
      <c r="G13801">
        <v>4630</v>
      </c>
    </row>
    <row r="13802" spans="1:7">
      <c r="A13802" s="2">
        <v>44143</v>
      </c>
      <c r="B13802" s="2">
        <f t="shared" si="430"/>
        <v>44165</v>
      </c>
      <c r="C13802" s="3">
        <f t="shared" si="431"/>
        <v>1</v>
      </c>
      <c r="D13802" t="s">
        <v>48</v>
      </c>
      <c r="E13802">
        <v>38</v>
      </c>
      <c r="F13802">
        <v>54310</v>
      </c>
      <c r="G13802">
        <v>644</v>
      </c>
    </row>
    <row r="13803" spans="1:7">
      <c r="A13803" s="2">
        <v>44143</v>
      </c>
      <c r="B13803" s="2">
        <f t="shared" si="430"/>
        <v>44165</v>
      </c>
      <c r="C13803" s="3">
        <f t="shared" si="431"/>
        <v>1</v>
      </c>
      <c r="D13803" t="s">
        <v>59</v>
      </c>
      <c r="E13803">
        <v>69</v>
      </c>
      <c r="F13803">
        <v>98</v>
      </c>
      <c r="G13803">
        <v>2</v>
      </c>
    </row>
    <row r="13804" spans="1:7">
      <c r="A13804" s="2">
        <v>44143</v>
      </c>
      <c r="B13804" s="2">
        <f t="shared" si="430"/>
        <v>44165</v>
      </c>
      <c r="C13804" s="3">
        <f t="shared" si="431"/>
        <v>1</v>
      </c>
      <c r="D13804" t="s">
        <v>41</v>
      </c>
      <c r="E13804">
        <v>39</v>
      </c>
      <c r="F13804">
        <v>250268</v>
      </c>
      <c r="G13804">
        <v>5517</v>
      </c>
    </row>
    <row r="13805" spans="1:7">
      <c r="A13805" s="2">
        <v>44143</v>
      </c>
      <c r="B13805" s="2">
        <f t="shared" si="430"/>
        <v>44165</v>
      </c>
      <c r="C13805" s="3">
        <f t="shared" si="431"/>
        <v>1</v>
      </c>
      <c r="D13805" t="s">
        <v>30</v>
      </c>
      <c r="E13805">
        <v>40</v>
      </c>
      <c r="F13805">
        <v>136258</v>
      </c>
      <c r="G13805">
        <v>1438</v>
      </c>
    </row>
    <row r="13806" spans="1:7">
      <c r="A13806" s="2">
        <v>44143</v>
      </c>
      <c r="B13806" s="2">
        <f t="shared" si="430"/>
        <v>44165</v>
      </c>
      <c r="C13806" s="3">
        <f t="shared" si="431"/>
        <v>1</v>
      </c>
      <c r="D13806" t="s">
        <v>14</v>
      </c>
      <c r="E13806">
        <v>41</v>
      </c>
      <c r="F13806">
        <v>50448</v>
      </c>
      <c r="G13806">
        <v>730</v>
      </c>
    </row>
    <row r="13807" spans="1:7">
      <c r="A13807" s="2">
        <v>44143</v>
      </c>
      <c r="B13807" s="2">
        <f t="shared" si="430"/>
        <v>44165</v>
      </c>
      <c r="C13807" s="3">
        <f t="shared" si="431"/>
        <v>1</v>
      </c>
      <c r="D13807" t="s">
        <v>31</v>
      </c>
      <c r="E13807">
        <v>42</v>
      </c>
      <c r="F13807">
        <v>235162</v>
      </c>
      <c r="G13807">
        <v>9093</v>
      </c>
    </row>
    <row r="13808" spans="1:7">
      <c r="A13808" s="2">
        <v>44143</v>
      </c>
      <c r="B13808" s="2">
        <f t="shared" si="430"/>
        <v>44165</v>
      </c>
      <c r="C13808" s="3">
        <f t="shared" si="431"/>
        <v>1</v>
      </c>
      <c r="D13808" t="s">
        <v>55</v>
      </c>
      <c r="E13808">
        <v>72</v>
      </c>
      <c r="F13808">
        <v>71715</v>
      </c>
      <c r="G13808">
        <v>872</v>
      </c>
    </row>
    <row r="13809" spans="1:7">
      <c r="A13809" s="2">
        <v>44143</v>
      </c>
      <c r="B13809" s="2">
        <f t="shared" si="430"/>
        <v>44165</v>
      </c>
      <c r="C13809" s="3">
        <f t="shared" si="431"/>
        <v>1</v>
      </c>
      <c r="D13809" t="s">
        <v>17</v>
      </c>
      <c r="E13809">
        <v>44</v>
      </c>
      <c r="F13809">
        <v>36380</v>
      </c>
      <c r="G13809">
        <v>1224</v>
      </c>
    </row>
    <row r="13810" spans="1:7">
      <c r="A13810" s="2">
        <v>44143</v>
      </c>
      <c r="B13810" s="2">
        <f t="shared" si="430"/>
        <v>44165</v>
      </c>
      <c r="C13810" s="3">
        <f t="shared" si="431"/>
        <v>1</v>
      </c>
      <c r="D13810" t="s">
        <v>32</v>
      </c>
      <c r="E13810">
        <v>45</v>
      </c>
      <c r="F13810">
        <v>185688</v>
      </c>
      <c r="G13810">
        <v>4036</v>
      </c>
    </row>
    <row r="13811" spans="1:7">
      <c r="A13811" s="2">
        <v>44143</v>
      </c>
      <c r="B13811" s="2">
        <f t="shared" si="430"/>
        <v>44165</v>
      </c>
      <c r="C13811" s="3">
        <f t="shared" si="431"/>
        <v>1</v>
      </c>
      <c r="D13811" t="s">
        <v>43</v>
      </c>
      <c r="E13811">
        <v>46</v>
      </c>
      <c r="F13811">
        <v>55404</v>
      </c>
      <c r="G13811">
        <v>536</v>
      </c>
    </row>
    <row r="13812" spans="1:7">
      <c r="A13812" s="2">
        <v>44143</v>
      </c>
      <c r="B13812" s="2">
        <f t="shared" si="430"/>
        <v>44165</v>
      </c>
      <c r="C13812" s="3">
        <f t="shared" si="431"/>
        <v>1</v>
      </c>
      <c r="D13812" t="s">
        <v>25</v>
      </c>
      <c r="E13812">
        <v>47</v>
      </c>
      <c r="F13812">
        <v>277073</v>
      </c>
      <c r="G13812">
        <v>3561</v>
      </c>
    </row>
    <row r="13813" spans="1:7">
      <c r="A13813" s="2">
        <v>44143</v>
      </c>
      <c r="B13813" s="2">
        <f t="shared" si="430"/>
        <v>44165</v>
      </c>
      <c r="C13813" s="3">
        <f t="shared" si="431"/>
        <v>1</v>
      </c>
      <c r="D13813" t="s">
        <v>11</v>
      </c>
      <c r="E13813">
        <v>48</v>
      </c>
      <c r="F13813">
        <v>1016772</v>
      </c>
      <c r="G13813">
        <v>19256</v>
      </c>
    </row>
    <row r="13814" spans="1:7">
      <c r="A13814" s="2">
        <v>44143</v>
      </c>
      <c r="B13814" s="2">
        <f t="shared" si="430"/>
        <v>44165</v>
      </c>
      <c r="C13814" s="3">
        <f t="shared" si="431"/>
        <v>1</v>
      </c>
      <c r="D13814" t="s">
        <v>13</v>
      </c>
      <c r="E13814">
        <v>49</v>
      </c>
      <c r="F13814">
        <v>132621</v>
      </c>
      <c r="G13814">
        <v>659</v>
      </c>
    </row>
    <row r="13815" spans="1:7">
      <c r="A13815" s="2">
        <v>44143</v>
      </c>
      <c r="B13815" s="2">
        <f t="shared" si="430"/>
        <v>44165</v>
      </c>
      <c r="C13815" s="3">
        <f t="shared" si="431"/>
        <v>1</v>
      </c>
      <c r="D13815" t="s">
        <v>36</v>
      </c>
      <c r="E13815">
        <v>50</v>
      </c>
      <c r="F13815">
        <v>2392</v>
      </c>
      <c r="G13815">
        <v>59</v>
      </c>
    </row>
    <row r="13816" spans="1:7">
      <c r="A13816" s="2">
        <v>44143</v>
      </c>
      <c r="B13816" s="2">
        <f t="shared" si="430"/>
        <v>44165</v>
      </c>
      <c r="C13816" s="3">
        <f t="shared" si="431"/>
        <v>1</v>
      </c>
      <c r="D13816" t="s">
        <v>56</v>
      </c>
      <c r="E13816">
        <v>78</v>
      </c>
      <c r="F13816">
        <v>1405</v>
      </c>
      <c r="G13816">
        <v>23</v>
      </c>
    </row>
    <row r="13817" spans="1:7">
      <c r="A13817" s="2">
        <v>44143</v>
      </c>
      <c r="B13817" s="2">
        <f t="shared" si="430"/>
        <v>44165</v>
      </c>
      <c r="C13817" s="3">
        <f t="shared" si="431"/>
        <v>1</v>
      </c>
      <c r="D13817" t="s">
        <v>37</v>
      </c>
      <c r="E13817">
        <v>51</v>
      </c>
      <c r="F13817">
        <v>192175</v>
      </c>
      <c r="G13817">
        <v>3707</v>
      </c>
    </row>
    <row r="13818" spans="1:7">
      <c r="A13818" s="2">
        <v>44143</v>
      </c>
      <c r="B13818" s="2">
        <f t="shared" si="430"/>
        <v>44165</v>
      </c>
      <c r="C13818" s="3">
        <f t="shared" si="431"/>
        <v>1</v>
      </c>
      <c r="D13818" t="s">
        <v>5</v>
      </c>
      <c r="E13818">
        <v>53</v>
      </c>
      <c r="F13818">
        <v>122310</v>
      </c>
      <c r="G13818">
        <v>2552</v>
      </c>
    </row>
    <row r="13819" spans="1:7">
      <c r="A13819" s="2">
        <v>44143</v>
      </c>
      <c r="B13819" s="2">
        <f t="shared" si="430"/>
        <v>44165</v>
      </c>
      <c r="C13819" s="3">
        <f t="shared" si="431"/>
        <v>1</v>
      </c>
      <c r="D13819" t="s">
        <v>58</v>
      </c>
      <c r="E13819">
        <v>54</v>
      </c>
      <c r="F13819">
        <v>28404</v>
      </c>
      <c r="G13819">
        <v>502</v>
      </c>
    </row>
    <row r="13820" spans="1:7">
      <c r="A13820" s="2">
        <v>44143</v>
      </c>
      <c r="B13820" s="2">
        <f t="shared" si="430"/>
        <v>44165</v>
      </c>
      <c r="C13820" s="3">
        <f t="shared" si="431"/>
        <v>1</v>
      </c>
      <c r="D13820" t="s">
        <v>10</v>
      </c>
      <c r="E13820">
        <v>55</v>
      </c>
      <c r="F13820">
        <v>281910</v>
      </c>
      <c r="G13820">
        <v>2396</v>
      </c>
    </row>
    <row r="13821" spans="1:7">
      <c r="A13821" s="2">
        <v>44143</v>
      </c>
      <c r="B13821" s="2">
        <f t="shared" si="430"/>
        <v>44165</v>
      </c>
      <c r="C13821" s="3">
        <f t="shared" si="431"/>
        <v>1</v>
      </c>
      <c r="D13821" t="s">
        <v>49</v>
      </c>
      <c r="E13821">
        <v>56</v>
      </c>
      <c r="F13821">
        <v>17310</v>
      </c>
      <c r="G13821">
        <v>114</v>
      </c>
    </row>
    <row r="13822" spans="1:7">
      <c r="A13822" s="2">
        <v>44144</v>
      </c>
      <c r="B13822" s="2">
        <f t="shared" si="430"/>
        <v>44165</v>
      </c>
      <c r="C13822" s="3">
        <f t="shared" si="431"/>
        <v>1</v>
      </c>
      <c r="D13822" t="s">
        <v>52</v>
      </c>
      <c r="E13822">
        <v>1</v>
      </c>
      <c r="F13822">
        <v>204857</v>
      </c>
      <c r="G13822">
        <v>3084</v>
      </c>
    </row>
    <row r="13823" spans="1:7">
      <c r="A13823" s="2">
        <v>44144</v>
      </c>
      <c r="B13823" s="2">
        <f t="shared" si="430"/>
        <v>44165</v>
      </c>
      <c r="C13823" s="3">
        <f t="shared" si="431"/>
        <v>1</v>
      </c>
      <c r="D13823" t="s">
        <v>50</v>
      </c>
      <c r="E13823">
        <v>2</v>
      </c>
      <c r="F13823">
        <v>20185</v>
      </c>
      <c r="G13823">
        <v>79</v>
      </c>
    </row>
    <row r="13824" spans="1:7">
      <c r="A13824" s="2">
        <v>44144</v>
      </c>
      <c r="B13824" s="2">
        <f t="shared" si="430"/>
        <v>44165</v>
      </c>
      <c r="C13824" s="3">
        <f t="shared" si="431"/>
        <v>1</v>
      </c>
      <c r="D13824" t="s">
        <v>8</v>
      </c>
      <c r="E13824">
        <v>4</v>
      </c>
      <c r="F13824">
        <v>260646</v>
      </c>
      <c r="G13824">
        <v>6164</v>
      </c>
    </row>
    <row r="13825" spans="1:7">
      <c r="A13825" s="2">
        <v>44144</v>
      </c>
      <c r="B13825" s="2">
        <f t="shared" si="430"/>
        <v>44165</v>
      </c>
      <c r="C13825" s="3">
        <f t="shared" si="431"/>
        <v>1</v>
      </c>
      <c r="D13825" t="s">
        <v>44</v>
      </c>
      <c r="E13825">
        <v>5</v>
      </c>
      <c r="F13825">
        <v>122811</v>
      </c>
      <c r="G13825">
        <v>2108</v>
      </c>
    </row>
    <row r="13826" spans="1:7">
      <c r="A13826" s="2">
        <v>44144</v>
      </c>
      <c r="B13826" s="2">
        <f t="shared" si="430"/>
        <v>44165</v>
      </c>
      <c r="C13826" s="3">
        <f t="shared" si="431"/>
        <v>1</v>
      </c>
      <c r="D13826" t="s">
        <v>7</v>
      </c>
      <c r="E13826">
        <v>6</v>
      </c>
      <c r="F13826">
        <v>985598</v>
      </c>
      <c r="G13826">
        <v>18035</v>
      </c>
    </row>
    <row r="13827" spans="1:7">
      <c r="A13827" s="2">
        <v>44144</v>
      </c>
      <c r="B13827" s="2">
        <f t="shared" si="430"/>
        <v>44165</v>
      </c>
      <c r="C13827" s="3">
        <f t="shared" si="431"/>
        <v>1</v>
      </c>
      <c r="D13827" t="s">
        <v>22</v>
      </c>
      <c r="E13827">
        <v>8</v>
      </c>
      <c r="F13827">
        <v>135747</v>
      </c>
      <c r="G13827">
        <v>2438</v>
      </c>
    </row>
    <row r="13828" spans="1:7">
      <c r="A13828" s="2">
        <v>44144</v>
      </c>
      <c r="B13828" s="2">
        <f t="shared" ref="B13828:B13891" si="432">EOMONTH(A13828,0)</f>
        <v>44165</v>
      </c>
      <c r="C13828" s="3">
        <f t="shared" ref="C13828:C13891" si="433">IF(A13828=B13828,0,1)</f>
        <v>1</v>
      </c>
      <c r="D13828" t="s">
        <v>38</v>
      </c>
      <c r="E13828">
        <v>9</v>
      </c>
      <c r="F13828">
        <v>81463</v>
      </c>
      <c r="G13828">
        <v>4698</v>
      </c>
    </row>
    <row r="13829" spans="1:7">
      <c r="A13829" s="2">
        <v>44144</v>
      </c>
      <c r="B13829" s="2">
        <f t="shared" si="432"/>
        <v>44165</v>
      </c>
      <c r="C13829" s="3">
        <f t="shared" si="433"/>
        <v>1</v>
      </c>
      <c r="D13829" t="s">
        <v>45</v>
      </c>
      <c r="E13829">
        <v>10</v>
      </c>
      <c r="F13829">
        <v>26908</v>
      </c>
      <c r="G13829">
        <v>719</v>
      </c>
    </row>
    <row r="13830" spans="1:7">
      <c r="A13830" s="2">
        <v>44144</v>
      </c>
      <c r="B13830" s="2">
        <f t="shared" si="432"/>
        <v>44165</v>
      </c>
      <c r="C13830" s="3">
        <f t="shared" si="433"/>
        <v>1</v>
      </c>
      <c r="D13830" t="s">
        <v>33</v>
      </c>
      <c r="E13830">
        <v>11</v>
      </c>
      <c r="F13830">
        <v>18087</v>
      </c>
      <c r="G13830">
        <v>655</v>
      </c>
    </row>
    <row r="13831" spans="1:7">
      <c r="A13831" s="2">
        <v>44144</v>
      </c>
      <c r="B13831" s="2">
        <f t="shared" si="432"/>
        <v>44165</v>
      </c>
      <c r="C13831" s="3">
        <f t="shared" si="433"/>
        <v>1</v>
      </c>
      <c r="D13831" t="s">
        <v>15</v>
      </c>
      <c r="E13831">
        <v>12</v>
      </c>
      <c r="F13831">
        <v>847813</v>
      </c>
      <c r="G13831">
        <v>17178</v>
      </c>
    </row>
    <row r="13832" spans="1:7">
      <c r="A13832" s="2">
        <v>44144</v>
      </c>
      <c r="B13832" s="2">
        <f t="shared" si="432"/>
        <v>44165</v>
      </c>
      <c r="C13832" s="3">
        <f t="shared" si="433"/>
        <v>1</v>
      </c>
      <c r="D13832" t="s">
        <v>18</v>
      </c>
      <c r="E13832">
        <v>13</v>
      </c>
      <c r="F13832">
        <v>392246</v>
      </c>
      <c r="G13832">
        <v>8457</v>
      </c>
    </row>
    <row r="13833" spans="1:7">
      <c r="A13833" s="2">
        <v>44144</v>
      </c>
      <c r="B13833" s="2">
        <f t="shared" si="432"/>
        <v>44165</v>
      </c>
      <c r="C13833" s="3">
        <f t="shared" si="433"/>
        <v>1</v>
      </c>
      <c r="D13833" t="s">
        <v>57</v>
      </c>
      <c r="E13833">
        <v>66</v>
      </c>
      <c r="F13833">
        <v>6442</v>
      </c>
      <c r="G13833">
        <v>91</v>
      </c>
    </row>
    <row r="13834" spans="1:7">
      <c r="A13834" s="2">
        <v>44144</v>
      </c>
      <c r="B13834" s="2">
        <f t="shared" si="432"/>
        <v>44165</v>
      </c>
      <c r="C13834" s="3">
        <f t="shared" si="433"/>
        <v>1</v>
      </c>
      <c r="D13834" t="s">
        <v>26</v>
      </c>
      <c r="E13834">
        <v>15</v>
      </c>
      <c r="F13834">
        <v>16124</v>
      </c>
      <c r="G13834">
        <v>220</v>
      </c>
    </row>
    <row r="13835" spans="1:7">
      <c r="A13835" s="2">
        <v>44144</v>
      </c>
      <c r="B13835" s="2">
        <f t="shared" si="432"/>
        <v>44165</v>
      </c>
      <c r="C13835" s="3">
        <f t="shared" si="433"/>
        <v>1</v>
      </c>
      <c r="D13835" t="s">
        <v>53</v>
      </c>
      <c r="E13835">
        <v>16</v>
      </c>
      <c r="F13835">
        <v>74713</v>
      </c>
      <c r="G13835">
        <v>704</v>
      </c>
    </row>
    <row r="13836" spans="1:7">
      <c r="A13836" s="2">
        <v>44144</v>
      </c>
      <c r="B13836" s="2">
        <f t="shared" si="432"/>
        <v>44165</v>
      </c>
      <c r="C13836" s="3">
        <f t="shared" si="433"/>
        <v>1</v>
      </c>
      <c r="D13836" t="s">
        <v>6</v>
      </c>
      <c r="E13836">
        <v>17</v>
      </c>
      <c r="F13836">
        <v>500015</v>
      </c>
      <c r="G13836">
        <v>10577</v>
      </c>
    </row>
    <row r="13837" spans="1:7">
      <c r="A13837" s="2">
        <v>44144</v>
      </c>
      <c r="B13837" s="2">
        <f t="shared" si="432"/>
        <v>44165</v>
      </c>
      <c r="C13837" s="3">
        <f t="shared" si="433"/>
        <v>1</v>
      </c>
      <c r="D13837" t="s">
        <v>27</v>
      </c>
      <c r="E13837">
        <v>18</v>
      </c>
      <c r="F13837">
        <v>217028</v>
      </c>
      <c r="G13837">
        <v>4664</v>
      </c>
    </row>
    <row r="13838" spans="1:7">
      <c r="A13838" s="2">
        <v>44144</v>
      </c>
      <c r="B13838" s="2">
        <f t="shared" si="432"/>
        <v>44165</v>
      </c>
      <c r="C13838" s="3">
        <f t="shared" si="433"/>
        <v>1</v>
      </c>
      <c r="D13838" t="s">
        <v>39</v>
      </c>
      <c r="E13838">
        <v>19</v>
      </c>
      <c r="F13838">
        <v>159910</v>
      </c>
      <c r="G13838">
        <v>1872</v>
      </c>
    </row>
    <row r="13839" spans="1:7">
      <c r="A13839" s="2">
        <v>44144</v>
      </c>
      <c r="B13839" s="2">
        <f t="shared" si="432"/>
        <v>44165</v>
      </c>
      <c r="C13839" s="3">
        <f t="shared" si="433"/>
        <v>1</v>
      </c>
      <c r="D13839" t="s">
        <v>34</v>
      </c>
      <c r="E13839">
        <v>20</v>
      </c>
      <c r="F13839">
        <v>105298</v>
      </c>
      <c r="G13839">
        <v>1181</v>
      </c>
    </row>
    <row r="13840" spans="1:7">
      <c r="A13840" s="2">
        <v>44144</v>
      </c>
      <c r="B13840" s="2">
        <f t="shared" si="432"/>
        <v>44165</v>
      </c>
      <c r="C13840" s="3">
        <f t="shared" si="433"/>
        <v>1</v>
      </c>
      <c r="D13840" t="s">
        <v>28</v>
      </c>
      <c r="E13840">
        <v>21</v>
      </c>
      <c r="F13840">
        <v>125332</v>
      </c>
      <c r="G13840">
        <v>1655</v>
      </c>
    </row>
    <row r="13841" spans="1:7">
      <c r="A13841" s="2">
        <v>44144</v>
      </c>
      <c r="B13841" s="2">
        <f t="shared" si="432"/>
        <v>44165</v>
      </c>
      <c r="C13841" s="3">
        <f t="shared" si="433"/>
        <v>1</v>
      </c>
      <c r="D13841" t="s">
        <v>40</v>
      </c>
      <c r="E13841">
        <v>22</v>
      </c>
      <c r="F13841">
        <v>193372</v>
      </c>
      <c r="G13841">
        <v>6048</v>
      </c>
    </row>
    <row r="13842" spans="1:7">
      <c r="A13842" s="2">
        <v>44144</v>
      </c>
      <c r="B13842" s="2">
        <f t="shared" si="432"/>
        <v>44165</v>
      </c>
      <c r="C13842" s="3">
        <f t="shared" si="433"/>
        <v>1</v>
      </c>
      <c r="D13842" t="s">
        <v>51</v>
      </c>
      <c r="E13842">
        <v>23</v>
      </c>
      <c r="F13842">
        <v>7888</v>
      </c>
      <c r="G13842">
        <v>153</v>
      </c>
    </row>
    <row r="13843" spans="1:7">
      <c r="A13843" s="2">
        <v>44144</v>
      </c>
      <c r="B13843" s="2">
        <f t="shared" si="432"/>
        <v>44165</v>
      </c>
      <c r="C13843" s="3">
        <f t="shared" si="433"/>
        <v>1</v>
      </c>
      <c r="D13843" t="s">
        <v>23</v>
      </c>
      <c r="E13843">
        <v>24</v>
      </c>
      <c r="F13843">
        <v>155824</v>
      </c>
      <c r="G13843">
        <v>4221</v>
      </c>
    </row>
    <row r="13844" spans="1:7">
      <c r="A13844" s="2">
        <v>44144</v>
      </c>
      <c r="B13844" s="2">
        <f t="shared" si="432"/>
        <v>44165</v>
      </c>
      <c r="C13844" s="3">
        <f t="shared" si="433"/>
        <v>1</v>
      </c>
      <c r="D13844" t="s">
        <v>9</v>
      </c>
      <c r="E13844">
        <v>25</v>
      </c>
      <c r="F13844">
        <v>172727</v>
      </c>
      <c r="G13844">
        <v>10180</v>
      </c>
    </row>
    <row r="13845" spans="1:7">
      <c r="A13845" s="2">
        <v>44144</v>
      </c>
      <c r="B13845" s="2">
        <f t="shared" si="432"/>
        <v>44165</v>
      </c>
      <c r="C13845" s="3">
        <f t="shared" si="433"/>
        <v>1</v>
      </c>
      <c r="D13845" t="s">
        <v>42</v>
      </c>
      <c r="E13845">
        <v>26</v>
      </c>
      <c r="F13845">
        <v>238136</v>
      </c>
      <c r="G13845">
        <v>8008</v>
      </c>
    </row>
    <row r="13846" spans="1:7">
      <c r="A13846" s="2">
        <v>44144</v>
      </c>
      <c r="B13846" s="2">
        <f t="shared" si="432"/>
        <v>44165</v>
      </c>
      <c r="C13846" s="3">
        <f t="shared" si="433"/>
        <v>1</v>
      </c>
      <c r="D13846" t="s">
        <v>29</v>
      </c>
      <c r="E13846">
        <v>27</v>
      </c>
      <c r="F13846">
        <v>184842</v>
      </c>
      <c r="G13846">
        <v>2729</v>
      </c>
    </row>
    <row r="13847" spans="1:7">
      <c r="A13847" s="2">
        <v>44144</v>
      </c>
      <c r="B13847" s="2">
        <f t="shared" si="432"/>
        <v>44165</v>
      </c>
      <c r="C13847" s="3">
        <f t="shared" si="433"/>
        <v>1</v>
      </c>
      <c r="D13847" t="s">
        <v>46</v>
      </c>
      <c r="E13847">
        <v>28</v>
      </c>
      <c r="F13847">
        <v>127205</v>
      </c>
      <c r="G13847">
        <v>3443</v>
      </c>
    </row>
    <row r="13848" spans="1:7">
      <c r="A13848" s="2">
        <v>44144</v>
      </c>
      <c r="B13848" s="2">
        <f t="shared" si="432"/>
        <v>44165</v>
      </c>
      <c r="C13848" s="3">
        <f t="shared" si="433"/>
        <v>1</v>
      </c>
      <c r="D13848" t="s">
        <v>35</v>
      </c>
      <c r="E13848">
        <v>29</v>
      </c>
      <c r="F13848">
        <v>221874</v>
      </c>
      <c r="G13848">
        <v>3241</v>
      </c>
    </row>
    <row r="13849" spans="1:7">
      <c r="A13849" s="2">
        <v>44144</v>
      </c>
      <c r="B13849" s="2">
        <f t="shared" si="432"/>
        <v>44165</v>
      </c>
      <c r="C13849" s="3">
        <f t="shared" si="433"/>
        <v>1</v>
      </c>
      <c r="D13849" t="s">
        <v>54</v>
      </c>
      <c r="E13849">
        <v>30</v>
      </c>
      <c r="F13849">
        <v>40118</v>
      </c>
      <c r="G13849">
        <v>463</v>
      </c>
    </row>
    <row r="13850" spans="1:7">
      <c r="A13850" s="2">
        <v>44144</v>
      </c>
      <c r="B13850" s="2">
        <f t="shared" si="432"/>
        <v>44165</v>
      </c>
      <c r="C13850" s="3">
        <f t="shared" si="433"/>
        <v>1</v>
      </c>
      <c r="D13850" t="s">
        <v>12</v>
      </c>
      <c r="E13850">
        <v>31</v>
      </c>
      <c r="F13850">
        <v>85551</v>
      </c>
      <c r="G13850">
        <v>719</v>
      </c>
    </row>
    <row r="13851" spans="1:7">
      <c r="A13851" s="2">
        <v>44144</v>
      </c>
      <c r="B13851" s="2">
        <f t="shared" si="432"/>
        <v>44165</v>
      </c>
      <c r="C13851" s="3">
        <f t="shared" si="433"/>
        <v>1</v>
      </c>
      <c r="D13851" t="s">
        <v>24</v>
      </c>
      <c r="E13851">
        <v>32</v>
      </c>
      <c r="F13851">
        <v>111323</v>
      </c>
      <c r="G13851">
        <v>1853</v>
      </c>
    </row>
    <row r="13852" spans="1:7">
      <c r="A13852" s="2">
        <v>44144</v>
      </c>
      <c r="B13852" s="2">
        <f t="shared" si="432"/>
        <v>44165</v>
      </c>
      <c r="C13852" s="3">
        <f t="shared" si="433"/>
        <v>1</v>
      </c>
      <c r="D13852" t="s">
        <v>19</v>
      </c>
      <c r="E13852">
        <v>33</v>
      </c>
      <c r="F13852">
        <v>12699</v>
      </c>
      <c r="G13852">
        <v>489</v>
      </c>
    </row>
    <row r="13853" spans="1:7">
      <c r="A13853" s="2">
        <v>44144</v>
      </c>
      <c r="B13853" s="2">
        <f t="shared" si="432"/>
        <v>44165</v>
      </c>
      <c r="C13853" s="3">
        <f t="shared" si="433"/>
        <v>1</v>
      </c>
      <c r="D13853" t="s">
        <v>21</v>
      </c>
      <c r="E13853">
        <v>34</v>
      </c>
      <c r="F13853">
        <v>258453</v>
      </c>
      <c r="G13853">
        <v>16440</v>
      </c>
    </row>
    <row r="13854" spans="1:7">
      <c r="A13854" s="2">
        <v>44144</v>
      </c>
      <c r="B13854" s="2">
        <f t="shared" si="432"/>
        <v>44165</v>
      </c>
      <c r="C13854" s="3">
        <f t="shared" si="433"/>
        <v>1</v>
      </c>
      <c r="D13854" t="s">
        <v>47</v>
      </c>
      <c r="E13854">
        <v>35</v>
      </c>
      <c r="F13854">
        <v>56289</v>
      </c>
      <c r="G13854">
        <v>1130</v>
      </c>
    </row>
    <row r="13855" spans="1:7">
      <c r="A13855" s="2">
        <v>44144</v>
      </c>
      <c r="B13855" s="2">
        <f t="shared" si="432"/>
        <v>44165</v>
      </c>
      <c r="C13855" s="3">
        <f t="shared" si="433"/>
        <v>1</v>
      </c>
      <c r="D13855" t="s">
        <v>16</v>
      </c>
      <c r="E13855">
        <v>36</v>
      </c>
      <c r="F13855">
        <v>536933</v>
      </c>
      <c r="G13855">
        <v>33343</v>
      </c>
    </row>
    <row r="13856" spans="1:7">
      <c r="A13856" s="2">
        <v>44144</v>
      </c>
      <c r="B13856" s="2">
        <f t="shared" si="432"/>
        <v>44165</v>
      </c>
      <c r="C13856" s="3">
        <f t="shared" si="433"/>
        <v>1</v>
      </c>
      <c r="D13856" t="s">
        <v>20</v>
      </c>
      <c r="E13856">
        <v>37</v>
      </c>
      <c r="F13856">
        <v>295105</v>
      </c>
      <c r="G13856">
        <v>4638</v>
      </c>
    </row>
    <row r="13857" spans="1:7">
      <c r="A13857" s="2">
        <v>44144</v>
      </c>
      <c r="B13857" s="2">
        <f t="shared" si="432"/>
        <v>44165</v>
      </c>
      <c r="C13857" s="3">
        <f t="shared" si="433"/>
        <v>1</v>
      </c>
      <c r="D13857" t="s">
        <v>48</v>
      </c>
      <c r="E13857">
        <v>38</v>
      </c>
      <c r="F13857">
        <v>55463</v>
      </c>
      <c r="G13857">
        <v>649</v>
      </c>
    </row>
    <row r="13858" spans="1:7">
      <c r="A13858" s="2">
        <v>44144</v>
      </c>
      <c r="B13858" s="2">
        <f t="shared" si="432"/>
        <v>44165</v>
      </c>
      <c r="C13858" s="3">
        <f t="shared" si="433"/>
        <v>1</v>
      </c>
      <c r="D13858" t="s">
        <v>59</v>
      </c>
      <c r="E13858">
        <v>69</v>
      </c>
      <c r="F13858">
        <v>100</v>
      </c>
      <c r="G13858">
        <v>2</v>
      </c>
    </row>
    <row r="13859" spans="1:7">
      <c r="A13859" s="2">
        <v>44144</v>
      </c>
      <c r="B13859" s="2">
        <f t="shared" si="432"/>
        <v>44165</v>
      </c>
      <c r="C13859" s="3">
        <f t="shared" si="433"/>
        <v>1</v>
      </c>
      <c r="D13859" t="s">
        <v>41</v>
      </c>
      <c r="E13859">
        <v>39</v>
      </c>
      <c r="F13859">
        <v>254974</v>
      </c>
      <c r="G13859">
        <v>5524</v>
      </c>
    </row>
    <row r="13860" spans="1:7">
      <c r="A13860" s="2">
        <v>44144</v>
      </c>
      <c r="B13860" s="2">
        <f t="shared" si="432"/>
        <v>44165</v>
      </c>
      <c r="C13860" s="3">
        <f t="shared" si="433"/>
        <v>1</v>
      </c>
      <c r="D13860" t="s">
        <v>30</v>
      </c>
      <c r="E13860">
        <v>40</v>
      </c>
      <c r="F13860">
        <v>138455</v>
      </c>
      <c r="G13860">
        <v>1444</v>
      </c>
    </row>
    <row r="13861" spans="1:7">
      <c r="A13861" s="2">
        <v>44144</v>
      </c>
      <c r="B13861" s="2">
        <f t="shared" si="432"/>
        <v>44165</v>
      </c>
      <c r="C13861" s="3">
        <f t="shared" si="433"/>
        <v>1</v>
      </c>
      <c r="D13861" t="s">
        <v>14</v>
      </c>
      <c r="E13861">
        <v>41</v>
      </c>
      <c r="F13861">
        <v>51155</v>
      </c>
      <c r="G13861">
        <v>738</v>
      </c>
    </row>
    <row r="13862" spans="1:7">
      <c r="A13862" s="2">
        <v>44144</v>
      </c>
      <c r="B13862" s="2">
        <f t="shared" si="432"/>
        <v>44165</v>
      </c>
      <c r="C13862" s="3">
        <f t="shared" si="433"/>
        <v>1</v>
      </c>
      <c r="D13862" t="s">
        <v>31</v>
      </c>
      <c r="E13862">
        <v>42</v>
      </c>
      <c r="F13862">
        <v>239724</v>
      </c>
      <c r="G13862">
        <v>9098</v>
      </c>
    </row>
    <row r="13863" spans="1:7">
      <c r="A13863" s="2">
        <v>44144</v>
      </c>
      <c r="B13863" s="2">
        <f t="shared" si="432"/>
        <v>44165</v>
      </c>
      <c r="C13863" s="3">
        <f t="shared" si="433"/>
        <v>1</v>
      </c>
      <c r="D13863" t="s">
        <v>55</v>
      </c>
      <c r="E13863">
        <v>72</v>
      </c>
      <c r="F13863">
        <v>72196</v>
      </c>
      <c r="G13863">
        <v>882</v>
      </c>
    </row>
    <row r="13864" spans="1:7">
      <c r="A13864" s="2">
        <v>44144</v>
      </c>
      <c r="B13864" s="2">
        <f t="shared" si="432"/>
        <v>44165</v>
      </c>
      <c r="C13864" s="3">
        <f t="shared" si="433"/>
        <v>1</v>
      </c>
      <c r="D13864" t="s">
        <v>17</v>
      </c>
      <c r="E13864">
        <v>44</v>
      </c>
      <c r="F13864">
        <v>38009</v>
      </c>
      <c r="G13864">
        <v>1233</v>
      </c>
    </row>
    <row r="13865" spans="1:7">
      <c r="A13865" s="2">
        <v>44144</v>
      </c>
      <c r="B13865" s="2">
        <f t="shared" si="432"/>
        <v>44165</v>
      </c>
      <c r="C13865" s="3">
        <f t="shared" si="433"/>
        <v>1</v>
      </c>
      <c r="D13865" t="s">
        <v>32</v>
      </c>
      <c r="E13865">
        <v>45</v>
      </c>
      <c r="F13865">
        <v>186391</v>
      </c>
      <c r="G13865">
        <v>4041</v>
      </c>
    </row>
    <row r="13866" spans="1:7">
      <c r="A13866" s="2">
        <v>44144</v>
      </c>
      <c r="B13866" s="2">
        <f t="shared" si="432"/>
        <v>44165</v>
      </c>
      <c r="C13866" s="3">
        <f t="shared" si="433"/>
        <v>1</v>
      </c>
      <c r="D13866" t="s">
        <v>43</v>
      </c>
      <c r="E13866">
        <v>46</v>
      </c>
      <c r="F13866">
        <v>56311</v>
      </c>
      <c r="G13866">
        <v>537</v>
      </c>
    </row>
    <row r="13867" spans="1:7">
      <c r="A13867" s="2">
        <v>44144</v>
      </c>
      <c r="B13867" s="2">
        <f t="shared" si="432"/>
        <v>44165</v>
      </c>
      <c r="C13867" s="3">
        <f t="shared" si="433"/>
        <v>1</v>
      </c>
      <c r="D13867" t="s">
        <v>25</v>
      </c>
      <c r="E13867">
        <v>47</v>
      </c>
      <c r="F13867">
        <v>282746</v>
      </c>
      <c r="G13867">
        <v>3577</v>
      </c>
    </row>
    <row r="13868" spans="1:7">
      <c r="A13868" s="2">
        <v>44144</v>
      </c>
      <c r="B13868" s="2">
        <f t="shared" si="432"/>
        <v>44165</v>
      </c>
      <c r="C13868" s="3">
        <f t="shared" si="433"/>
        <v>1</v>
      </c>
      <c r="D13868" t="s">
        <v>11</v>
      </c>
      <c r="E13868">
        <v>48</v>
      </c>
      <c r="F13868">
        <v>1026570</v>
      </c>
      <c r="G13868">
        <v>19298</v>
      </c>
    </row>
    <row r="13869" spans="1:7">
      <c r="A13869" s="2">
        <v>44144</v>
      </c>
      <c r="B13869" s="2">
        <f t="shared" si="432"/>
        <v>44165</v>
      </c>
      <c r="C13869" s="3">
        <f t="shared" si="433"/>
        <v>1</v>
      </c>
      <c r="D13869" t="s">
        <v>13</v>
      </c>
      <c r="E13869">
        <v>49</v>
      </c>
      <c r="F13869">
        <v>134868</v>
      </c>
      <c r="G13869">
        <v>661</v>
      </c>
    </row>
    <row r="13870" spans="1:7">
      <c r="A13870" s="2">
        <v>44144</v>
      </c>
      <c r="B13870" s="2">
        <f t="shared" si="432"/>
        <v>44165</v>
      </c>
      <c r="C13870" s="3">
        <f t="shared" si="433"/>
        <v>1</v>
      </c>
      <c r="D13870" t="s">
        <v>36</v>
      </c>
      <c r="E13870">
        <v>50</v>
      </c>
      <c r="F13870">
        <v>2415</v>
      </c>
      <c r="G13870">
        <v>59</v>
      </c>
    </row>
    <row r="13871" spans="1:7">
      <c r="A13871" s="2">
        <v>44144</v>
      </c>
      <c r="B13871" s="2">
        <f t="shared" si="432"/>
        <v>44165</v>
      </c>
      <c r="C13871" s="3">
        <f t="shared" si="433"/>
        <v>1</v>
      </c>
      <c r="D13871" t="s">
        <v>56</v>
      </c>
      <c r="E13871">
        <v>78</v>
      </c>
      <c r="F13871">
        <v>1405</v>
      </c>
      <c r="G13871">
        <v>23</v>
      </c>
    </row>
    <row r="13872" spans="1:7">
      <c r="A13872" s="2">
        <v>44144</v>
      </c>
      <c r="B13872" s="2">
        <f t="shared" si="432"/>
        <v>44165</v>
      </c>
      <c r="C13872" s="3">
        <f t="shared" si="433"/>
        <v>1</v>
      </c>
      <c r="D13872" t="s">
        <v>37</v>
      </c>
      <c r="E13872">
        <v>51</v>
      </c>
      <c r="F13872">
        <v>193477</v>
      </c>
      <c r="G13872">
        <v>3713</v>
      </c>
    </row>
    <row r="13873" spans="1:7">
      <c r="A13873" s="2">
        <v>44144</v>
      </c>
      <c r="B13873" s="2">
        <f t="shared" si="432"/>
        <v>44165</v>
      </c>
      <c r="C13873" s="3">
        <f t="shared" si="433"/>
        <v>1</v>
      </c>
      <c r="D13873" t="s">
        <v>5</v>
      </c>
      <c r="E13873">
        <v>53</v>
      </c>
      <c r="F13873">
        <v>124560</v>
      </c>
      <c r="G13873">
        <v>2577</v>
      </c>
    </row>
    <row r="13874" spans="1:7">
      <c r="A13874" s="2">
        <v>44144</v>
      </c>
      <c r="B13874" s="2">
        <f t="shared" si="432"/>
        <v>44165</v>
      </c>
      <c r="C13874" s="3">
        <f t="shared" si="433"/>
        <v>1</v>
      </c>
      <c r="D13874" t="s">
        <v>58</v>
      </c>
      <c r="E13874">
        <v>54</v>
      </c>
      <c r="F13874">
        <v>28805</v>
      </c>
      <c r="G13874">
        <v>530</v>
      </c>
    </row>
    <row r="13875" spans="1:7">
      <c r="A13875" s="2">
        <v>44144</v>
      </c>
      <c r="B13875" s="2">
        <f t="shared" si="432"/>
        <v>44165</v>
      </c>
      <c r="C13875" s="3">
        <f t="shared" si="433"/>
        <v>1</v>
      </c>
      <c r="D13875" t="s">
        <v>10</v>
      </c>
      <c r="E13875">
        <v>55</v>
      </c>
      <c r="F13875">
        <v>286446</v>
      </c>
      <c r="G13875">
        <v>2421</v>
      </c>
    </row>
    <row r="13876" spans="1:7">
      <c r="A13876" s="2">
        <v>44144</v>
      </c>
      <c r="B13876" s="2">
        <f t="shared" si="432"/>
        <v>44165</v>
      </c>
      <c r="C13876" s="3">
        <f t="shared" si="433"/>
        <v>1</v>
      </c>
      <c r="D13876" t="s">
        <v>49</v>
      </c>
      <c r="E13876">
        <v>56</v>
      </c>
      <c r="F13876">
        <v>18010</v>
      </c>
      <c r="G13876">
        <v>114</v>
      </c>
    </row>
    <row r="13877" spans="1:7">
      <c r="A13877" s="2">
        <v>44145</v>
      </c>
      <c r="B13877" s="2">
        <f t="shared" si="432"/>
        <v>44165</v>
      </c>
      <c r="C13877" s="3">
        <f t="shared" si="433"/>
        <v>1</v>
      </c>
      <c r="D13877" t="s">
        <v>52</v>
      </c>
      <c r="E13877">
        <v>1</v>
      </c>
      <c r="F13877">
        <v>206567</v>
      </c>
      <c r="G13877">
        <v>3120</v>
      </c>
    </row>
    <row r="13878" spans="1:7">
      <c r="A13878" s="2">
        <v>44145</v>
      </c>
      <c r="B13878" s="2">
        <f t="shared" si="432"/>
        <v>44165</v>
      </c>
      <c r="C13878" s="3">
        <f t="shared" si="433"/>
        <v>1</v>
      </c>
      <c r="D13878" t="s">
        <v>50</v>
      </c>
      <c r="E13878">
        <v>2</v>
      </c>
      <c r="F13878">
        <v>20715</v>
      </c>
      <c r="G13878">
        <v>87</v>
      </c>
    </row>
    <row r="13879" spans="1:7">
      <c r="A13879" s="2">
        <v>44145</v>
      </c>
      <c r="B13879" s="2">
        <f t="shared" si="432"/>
        <v>44165</v>
      </c>
      <c r="C13879" s="3">
        <f t="shared" si="433"/>
        <v>1</v>
      </c>
      <c r="D13879" t="s">
        <v>8</v>
      </c>
      <c r="E13879">
        <v>4</v>
      </c>
      <c r="F13879">
        <v>263445</v>
      </c>
      <c r="G13879">
        <v>6198</v>
      </c>
    </row>
    <row r="13880" spans="1:7">
      <c r="A13880" s="2">
        <v>44145</v>
      </c>
      <c r="B13880" s="2">
        <f t="shared" si="432"/>
        <v>44165</v>
      </c>
      <c r="C13880" s="3">
        <f t="shared" si="433"/>
        <v>1</v>
      </c>
      <c r="D13880" t="s">
        <v>44</v>
      </c>
      <c r="E13880">
        <v>5</v>
      </c>
      <c r="F13880">
        <v>124235</v>
      </c>
      <c r="G13880">
        <v>2112</v>
      </c>
    </row>
    <row r="13881" spans="1:7">
      <c r="A13881" s="2">
        <v>44145</v>
      </c>
      <c r="B13881" s="2">
        <f t="shared" si="432"/>
        <v>44165</v>
      </c>
      <c r="C13881" s="3">
        <f t="shared" si="433"/>
        <v>1</v>
      </c>
      <c r="D13881" t="s">
        <v>7</v>
      </c>
      <c r="E13881">
        <v>6</v>
      </c>
      <c r="F13881">
        <v>994341</v>
      </c>
      <c r="G13881">
        <v>18073</v>
      </c>
    </row>
    <row r="13882" spans="1:7">
      <c r="A13882" s="2">
        <v>44145</v>
      </c>
      <c r="B13882" s="2">
        <f t="shared" si="432"/>
        <v>44165</v>
      </c>
      <c r="C13882" s="3">
        <f t="shared" si="433"/>
        <v>1</v>
      </c>
      <c r="D13882" t="s">
        <v>22</v>
      </c>
      <c r="E13882">
        <v>8</v>
      </c>
      <c r="F13882">
        <v>139246</v>
      </c>
      <c r="G13882">
        <v>2469</v>
      </c>
    </row>
    <row r="13883" spans="1:7">
      <c r="A13883" s="2">
        <v>44145</v>
      </c>
      <c r="B13883" s="2">
        <f t="shared" si="432"/>
        <v>44165</v>
      </c>
      <c r="C13883" s="3">
        <f t="shared" si="433"/>
        <v>1</v>
      </c>
      <c r="D13883" t="s">
        <v>38</v>
      </c>
      <c r="E13883">
        <v>9</v>
      </c>
      <c r="F13883">
        <v>82987</v>
      </c>
      <c r="G13883">
        <v>4707</v>
      </c>
    </row>
    <row r="13884" spans="1:7">
      <c r="A13884" s="2">
        <v>44145</v>
      </c>
      <c r="B13884" s="2">
        <f t="shared" si="432"/>
        <v>44165</v>
      </c>
      <c r="C13884" s="3">
        <f t="shared" si="433"/>
        <v>1</v>
      </c>
      <c r="D13884" t="s">
        <v>45</v>
      </c>
      <c r="E13884">
        <v>10</v>
      </c>
      <c r="F13884">
        <v>27112</v>
      </c>
      <c r="G13884">
        <v>722</v>
      </c>
    </row>
    <row r="13885" spans="1:7">
      <c r="A13885" s="2">
        <v>44145</v>
      </c>
      <c r="B13885" s="2">
        <f t="shared" si="432"/>
        <v>44165</v>
      </c>
      <c r="C13885" s="3">
        <f t="shared" si="433"/>
        <v>1</v>
      </c>
      <c r="D13885" t="s">
        <v>33</v>
      </c>
      <c r="E13885">
        <v>11</v>
      </c>
      <c r="F13885">
        <v>18173</v>
      </c>
      <c r="G13885">
        <v>657</v>
      </c>
    </row>
    <row r="13886" spans="1:7">
      <c r="A13886" s="2">
        <v>44145</v>
      </c>
      <c r="B13886" s="2">
        <f t="shared" si="432"/>
        <v>44165</v>
      </c>
      <c r="C13886" s="3">
        <f t="shared" si="433"/>
        <v>1</v>
      </c>
      <c r="D13886" t="s">
        <v>15</v>
      </c>
      <c r="E13886">
        <v>12</v>
      </c>
      <c r="F13886">
        <v>852166</v>
      </c>
      <c r="G13886">
        <v>17247</v>
      </c>
    </row>
    <row r="13887" spans="1:7">
      <c r="A13887" s="2">
        <v>44145</v>
      </c>
      <c r="B13887" s="2">
        <f t="shared" si="432"/>
        <v>44165</v>
      </c>
      <c r="C13887" s="3">
        <f t="shared" si="433"/>
        <v>1</v>
      </c>
      <c r="D13887" t="s">
        <v>18</v>
      </c>
      <c r="E13887">
        <v>13</v>
      </c>
      <c r="F13887">
        <v>396498</v>
      </c>
      <c r="G13887">
        <v>8507</v>
      </c>
    </row>
    <row r="13888" spans="1:7">
      <c r="A13888" s="2">
        <v>44145</v>
      </c>
      <c r="B13888" s="2">
        <f t="shared" si="432"/>
        <v>44165</v>
      </c>
      <c r="C13888" s="3">
        <f t="shared" si="433"/>
        <v>1</v>
      </c>
      <c r="D13888" t="s">
        <v>57</v>
      </c>
      <c r="E13888">
        <v>66</v>
      </c>
      <c r="F13888">
        <v>6623</v>
      </c>
      <c r="G13888">
        <v>92</v>
      </c>
    </row>
    <row r="13889" spans="1:7">
      <c r="A13889" s="2">
        <v>44145</v>
      </c>
      <c r="B13889" s="2">
        <f t="shared" si="432"/>
        <v>44165</v>
      </c>
      <c r="C13889" s="3">
        <f t="shared" si="433"/>
        <v>1</v>
      </c>
      <c r="D13889" t="s">
        <v>26</v>
      </c>
      <c r="E13889">
        <v>15</v>
      </c>
      <c r="F13889">
        <v>16193</v>
      </c>
      <c r="G13889">
        <v>221</v>
      </c>
    </row>
    <row r="13890" spans="1:7">
      <c r="A13890" s="2">
        <v>44145</v>
      </c>
      <c r="B13890" s="2">
        <f t="shared" si="432"/>
        <v>44165</v>
      </c>
      <c r="C13890" s="3">
        <f t="shared" si="433"/>
        <v>1</v>
      </c>
      <c r="D13890" t="s">
        <v>53</v>
      </c>
      <c r="E13890">
        <v>16</v>
      </c>
      <c r="F13890">
        <v>76010</v>
      </c>
      <c r="G13890">
        <v>720</v>
      </c>
    </row>
    <row r="13891" spans="1:7">
      <c r="A13891" s="2">
        <v>44145</v>
      </c>
      <c r="B13891" s="2">
        <f t="shared" si="432"/>
        <v>44165</v>
      </c>
      <c r="C13891" s="3">
        <f t="shared" si="433"/>
        <v>1</v>
      </c>
      <c r="D13891" t="s">
        <v>6</v>
      </c>
      <c r="E13891">
        <v>17</v>
      </c>
      <c r="F13891">
        <v>512688</v>
      </c>
      <c r="G13891">
        <v>10658</v>
      </c>
    </row>
    <row r="13892" spans="1:7">
      <c r="A13892" s="2">
        <v>44145</v>
      </c>
      <c r="B13892" s="2">
        <f t="shared" ref="B13892:B13955" si="434">EOMONTH(A13892,0)</f>
        <v>44165</v>
      </c>
      <c r="C13892" s="3">
        <f t="shared" ref="C13892:C13955" si="435">IF(A13892=B13892,0,1)</f>
        <v>1</v>
      </c>
      <c r="D13892" t="s">
        <v>27</v>
      </c>
      <c r="E13892">
        <v>18</v>
      </c>
      <c r="F13892">
        <v>221894</v>
      </c>
      <c r="G13892">
        <v>4731</v>
      </c>
    </row>
    <row r="13893" spans="1:7">
      <c r="A13893" s="2">
        <v>44145</v>
      </c>
      <c r="B13893" s="2">
        <f t="shared" si="434"/>
        <v>44165</v>
      </c>
      <c r="C13893" s="3">
        <f t="shared" si="435"/>
        <v>1</v>
      </c>
      <c r="D13893" t="s">
        <v>39</v>
      </c>
      <c r="E13893">
        <v>19</v>
      </c>
      <c r="F13893">
        <v>163827</v>
      </c>
      <c r="G13893">
        <v>1898</v>
      </c>
    </row>
    <row r="13894" spans="1:7">
      <c r="A13894" s="2">
        <v>44145</v>
      </c>
      <c r="B13894" s="2">
        <f t="shared" si="434"/>
        <v>44165</v>
      </c>
      <c r="C13894" s="3">
        <f t="shared" si="435"/>
        <v>1</v>
      </c>
      <c r="D13894" t="s">
        <v>34</v>
      </c>
      <c r="E13894">
        <v>20</v>
      </c>
      <c r="F13894">
        <v>105760</v>
      </c>
      <c r="G13894">
        <v>1181</v>
      </c>
    </row>
    <row r="13895" spans="1:7">
      <c r="A13895" s="2">
        <v>44145</v>
      </c>
      <c r="B13895" s="2">
        <f t="shared" si="434"/>
        <v>44165</v>
      </c>
      <c r="C13895" s="3">
        <f t="shared" si="435"/>
        <v>1</v>
      </c>
      <c r="D13895" t="s">
        <v>28</v>
      </c>
      <c r="E13895">
        <v>21</v>
      </c>
      <c r="F13895">
        <v>127472</v>
      </c>
      <c r="G13895">
        <v>1674</v>
      </c>
    </row>
    <row r="13896" spans="1:7">
      <c r="A13896" s="2">
        <v>44145</v>
      </c>
      <c r="B13896" s="2">
        <f t="shared" si="434"/>
        <v>44165</v>
      </c>
      <c r="C13896" s="3">
        <f t="shared" si="435"/>
        <v>1</v>
      </c>
      <c r="D13896" t="s">
        <v>40</v>
      </c>
      <c r="E13896">
        <v>22</v>
      </c>
      <c r="F13896">
        <v>194702</v>
      </c>
      <c r="G13896">
        <v>6058</v>
      </c>
    </row>
    <row r="13897" spans="1:7">
      <c r="A13897" s="2">
        <v>44145</v>
      </c>
      <c r="B13897" s="2">
        <f t="shared" si="434"/>
        <v>44165</v>
      </c>
      <c r="C13897" s="3">
        <f t="shared" si="435"/>
        <v>1</v>
      </c>
      <c r="D13897" t="s">
        <v>51</v>
      </c>
      <c r="E13897">
        <v>23</v>
      </c>
      <c r="F13897">
        <v>8060</v>
      </c>
      <c r="G13897">
        <v>156</v>
      </c>
    </row>
    <row r="13898" spans="1:7">
      <c r="A13898" s="2">
        <v>44145</v>
      </c>
      <c r="B13898" s="2">
        <f t="shared" si="434"/>
        <v>44165</v>
      </c>
      <c r="C13898" s="3">
        <f t="shared" si="435"/>
        <v>1</v>
      </c>
      <c r="D13898" t="s">
        <v>23</v>
      </c>
      <c r="E13898">
        <v>24</v>
      </c>
      <c r="F13898">
        <v>157149</v>
      </c>
      <c r="G13898">
        <v>4233</v>
      </c>
    </row>
    <row r="13899" spans="1:7">
      <c r="A13899" s="2">
        <v>44145</v>
      </c>
      <c r="B13899" s="2">
        <f t="shared" si="434"/>
        <v>44165</v>
      </c>
      <c r="C13899" s="3">
        <f t="shared" si="435"/>
        <v>1</v>
      </c>
      <c r="D13899" t="s">
        <v>9</v>
      </c>
      <c r="E13899">
        <v>25</v>
      </c>
      <c r="F13899">
        <v>174881</v>
      </c>
      <c r="G13899">
        <v>10201</v>
      </c>
    </row>
    <row r="13900" spans="1:7">
      <c r="A13900" s="2">
        <v>44145</v>
      </c>
      <c r="B13900" s="2">
        <f t="shared" si="434"/>
        <v>44165</v>
      </c>
      <c r="C13900" s="3">
        <f t="shared" si="435"/>
        <v>1</v>
      </c>
      <c r="D13900" t="s">
        <v>42</v>
      </c>
      <c r="E13900">
        <v>26</v>
      </c>
      <c r="F13900">
        <v>245005</v>
      </c>
      <c r="G13900">
        <v>8095</v>
      </c>
    </row>
    <row r="13901" spans="1:7">
      <c r="A13901" s="2">
        <v>44145</v>
      </c>
      <c r="B13901" s="2">
        <f t="shared" si="434"/>
        <v>44165</v>
      </c>
      <c r="C13901" s="3">
        <f t="shared" si="435"/>
        <v>1</v>
      </c>
      <c r="D13901" t="s">
        <v>29</v>
      </c>
      <c r="E13901">
        <v>27</v>
      </c>
      <c r="F13901">
        <v>189735</v>
      </c>
      <c r="G13901">
        <v>2752</v>
      </c>
    </row>
    <row r="13902" spans="1:7">
      <c r="A13902" s="2">
        <v>44145</v>
      </c>
      <c r="B13902" s="2">
        <f t="shared" si="434"/>
        <v>44165</v>
      </c>
      <c r="C13902" s="3">
        <f t="shared" si="435"/>
        <v>1</v>
      </c>
      <c r="D13902" t="s">
        <v>46</v>
      </c>
      <c r="E13902">
        <v>28</v>
      </c>
      <c r="F13902">
        <v>128138</v>
      </c>
      <c r="G13902">
        <v>3480</v>
      </c>
    </row>
    <row r="13903" spans="1:7">
      <c r="A13903" s="2">
        <v>44145</v>
      </c>
      <c r="B13903" s="2">
        <f t="shared" si="434"/>
        <v>44165</v>
      </c>
      <c r="C13903" s="3">
        <f t="shared" si="435"/>
        <v>1</v>
      </c>
      <c r="D13903" t="s">
        <v>35</v>
      </c>
      <c r="E13903">
        <v>29</v>
      </c>
      <c r="F13903">
        <v>226372</v>
      </c>
      <c r="G13903">
        <v>3375</v>
      </c>
    </row>
    <row r="13904" spans="1:7">
      <c r="A13904" s="2">
        <v>44145</v>
      </c>
      <c r="B13904" s="2">
        <f t="shared" si="434"/>
        <v>44165</v>
      </c>
      <c r="C13904" s="3">
        <f t="shared" si="435"/>
        <v>1</v>
      </c>
      <c r="D13904" t="s">
        <v>54</v>
      </c>
      <c r="E13904">
        <v>30</v>
      </c>
      <c r="F13904">
        <v>41219</v>
      </c>
      <c r="G13904">
        <v>468</v>
      </c>
    </row>
    <row r="13905" spans="1:7">
      <c r="A13905" s="2">
        <v>44145</v>
      </c>
      <c r="B13905" s="2">
        <f t="shared" si="434"/>
        <v>44165</v>
      </c>
      <c r="C13905" s="3">
        <f t="shared" si="435"/>
        <v>1</v>
      </c>
      <c r="D13905" t="s">
        <v>12</v>
      </c>
      <c r="E13905">
        <v>31</v>
      </c>
      <c r="F13905">
        <v>87743</v>
      </c>
      <c r="G13905">
        <v>745</v>
      </c>
    </row>
    <row r="13906" spans="1:7">
      <c r="A13906" s="2">
        <v>44145</v>
      </c>
      <c r="B13906" s="2">
        <f t="shared" si="434"/>
        <v>44165</v>
      </c>
      <c r="C13906" s="3">
        <f t="shared" si="435"/>
        <v>1</v>
      </c>
      <c r="D13906" t="s">
        <v>24</v>
      </c>
      <c r="E13906">
        <v>32</v>
      </c>
      <c r="F13906">
        <v>112602</v>
      </c>
      <c r="G13906">
        <v>1863</v>
      </c>
    </row>
    <row r="13907" spans="1:7">
      <c r="A13907" s="2">
        <v>44145</v>
      </c>
      <c r="B13907" s="2">
        <f t="shared" si="434"/>
        <v>44165</v>
      </c>
      <c r="C13907" s="3">
        <f t="shared" si="435"/>
        <v>1</v>
      </c>
      <c r="D13907" t="s">
        <v>19</v>
      </c>
      <c r="E13907">
        <v>33</v>
      </c>
      <c r="F13907">
        <v>12919</v>
      </c>
      <c r="G13907">
        <v>489</v>
      </c>
    </row>
    <row r="13908" spans="1:7">
      <c r="A13908" s="2">
        <v>44145</v>
      </c>
      <c r="B13908" s="2">
        <f t="shared" si="434"/>
        <v>44165</v>
      </c>
      <c r="C13908" s="3">
        <f t="shared" si="435"/>
        <v>1</v>
      </c>
      <c r="D13908" t="s">
        <v>21</v>
      </c>
      <c r="E13908">
        <v>34</v>
      </c>
      <c r="F13908">
        <v>262230</v>
      </c>
      <c r="G13908">
        <v>16461</v>
      </c>
    </row>
    <row r="13909" spans="1:7">
      <c r="A13909" s="2">
        <v>44145</v>
      </c>
      <c r="B13909" s="2">
        <f t="shared" si="434"/>
        <v>44165</v>
      </c>
      <c r="C13909" s="3">
        <f t="shared" si="435"/>
        <v>1</v>
      </c>
      <c r="D13909" t="s">
        <v>47</v>
      </c>
      <c r="E13909">
        <v>35</v>
      </c>
      <c r="F13909">
        <v>57547</v>
      </c>
      <c r="G13909">
        <v>1144</v>
      </c>
    </row>
    <row r="13910" spans="1:7">
      <c r="A13910" s="2">
        <v>44145</v>
      </c>
      <c r="B13910" s="2">
        <f t="shared" si="434"/>
        <v>44165</v>
      </c>
      <c r="C13910" s="3">
        <f t="shared" si="435"/>
        <v>1</v>
      </c>
      <c r="D13910" t="s">
        <v>16</v>
      </c>
      <c r="E13910">
        <v>36</v>
      </c>
      <c r="F13910">
        <v>540897</v>
      </c>
      <c r="G13910">
        <v>33373</v>
      </c>
    </row>
    <row r="13911" spans="1:7">
      <c r="A13911" s="2">
        <v>44145</v>
      </c>
      <c r="B13911" s="2">
        <f t="shared" si="434"/>
        <v>44165</v>
      </c>
      <c r="C13911" s="3">
        <f t="shared" si="435"/>
        <v>1</v>
      </c>
      <c r="D13911" t="s">
        <v>20</v>
      </c>
      <c r="E13911">
        <v>37</v>
      </c>
      <c r="F13911">
        <v>298089</v>
      </c>
      <c r="G13911">
        <v>4685</v>
      </c>
    </row>
    <row r="13912" spans="1:7">
      <c r="A13912" s="2">
        <v>44145</v>
      </c>
      <c r="B13912" s="2">
        <f t="shared" si="434"/>
        <v>44165</v>
      </c>
      <c r="C13912" s="3">
        <f t="shared" si="435"/>
        <v>1</v>
      </c>
      <c r="D13912" t="s">
        <v>48</v>
      </c>
      <c r="E13912">
        <v>38</v>
      </c>
      <c r="F13912">
        <v>56357</v>
      </c>
      <c r="G13912">
        <v>679</v>
      </c>
    </row>
    <row r="13913" spans="1:7">
      <c r="A13913" s="2">
        <v>44145</v>
      </c>
      <c r="B13913" s="2">
        <f t="shared" si="434"/>
        <v>44165</v>
      </c>
      <c r="C13913" s="3">
        <f t="shared" si="435"/>
        <v>1</v>
      </c>
      <c r="D13913" t="s">
        <v>59</v>
      </c>
      <c r="E13913">
        <v>69</v>
      </c>
      <c r="F13913">
        <v>100</v>
      </c>
      <c r="G13913">
        <v>2</v>
      </c>
    </row>
    <row r="13914" spans="1:7">
      <c r="A13914" s="2">
        <v>44145</v>
      </c>
      <c r="B13914" s="2">
        <f t="shared" si="434"/>
        <v>44165</v>
      </c>
      <c r="C13914" s="3">
        <f t="shared" si="435"/>
        <v>1</v>
      </c>
      <c r="D13914" t="s">
        <v>41</v>
      </c>
      <c r="E13914">
        <v>39</v>
      </c>
      <c r="F13914">
        <v>261482</v>
      </c>
      <c r="G13914">
        <v>5547</v>
      </c>
    </row>
    <row r="13915" spans="1:7">
      <c r="A13915" s="2">
        <v>44145</v>
      </c>
      <c r="B13915" s="2">
        <f t="shared" si="434"/>
        <v>44165</v>
      </c>
      <c r="C13915" s="3">
        <f t="shared" si="435"/>
        <v>1</v>
      </c>
      <c r="D13915" t="s">
        <v>30</v>
      </c>
      <c r="E13915">
        <v>40</v>
      </c>
      <c r="F13915">
        <v>140157</v>
      </c>
      <c r="G13915">
        <v>1451</v>
      </c>
    </row>
    <row r="13916" spans="1:7">
      <c r="A13916" s="2">
        <v>44145</v>
      </c>
      <c r="B13916" s="2">
        <f t="shared" si="434"/>
        <v>44165</v>
      </c>
      <c r="C13916" s="3">
        <f t="shared" si="435"/>
        <v>1</v>
      </c>
      <c r="D13916" t="s">
        <v>14</v>
      </c>
      <c r="E13916">
        <v>41</v>
      </c>
      <c r="F13916">
        <v>51909</v>
      </c>
      <c r="G13916">
        <v>741</v>
      </c>
    </row>
    <row r="13917" spans="1:7">
      <c r="A13917" s="2">
        <v>44145</v>
      </c>
      <c r="B13917" s="2">
        <f t="shared" si="434"/>
        <v>44165</v>
      </c>
      <c r="C13917" s="3">
        <f t="shared" si="435"/>
        <v>1</v>
      </c>
      <c r="D13917" t="s">
        <v>31</v>
      </c>
      <c r="E13917">
        <v>42</v>
      </c>
      <c r="F13917">
        <v>244046</v>
      </c>
      <c r="G13917">
        <v>9156</v>
      </c>
    </row>
    <row r="13918" spans="1:7">
      <c r="A13918" s="2">
        <v>44145</v>
      </c>
      <c r="B13918" s="2">
        <f t="shared" si="434"/>
        <v>44165</v>
      </c>
      <c r="C13918" s="3">
        <f t="shared" si="435"/>
        <v>1</v>
      </c>
      <c r="D13918" t="s">
        <v>55</v>
      </c>
      <c r="E13918">
        <v>72</v>
      </c>
      <c r="F13918">
        <v>72471</v>
      </c>
      <c r="G13918">
        <v>889</v>
      </c>
    </row>
    <row r="13919" spans="1:7">
      <c r="A13919" s="2">
        <v>44145</v>
      </c>
      <c r="B13919" s="2">
        <f t="shared" si="434"/>
        <v>44165</v>
      </c>
      <c r="C13919" s="3">
        <f t="shared" si="435"/>
        <v>1</v>
      </c>
      <c r="D13919" t="s">
        <v>17</v>
      </c>
      <c r="E13919">
        <v>44</v>
      </c>
      <c r="F13919">
        <v>38798</v>
      </c>
      <c r="G13919">
        <v>1237</v>
      </c>
    </row>
    <row r="13920" spans="1:7">
      <c r="A13920" s="2">
        <v>44145</v>
      </c>
      <c r="B13920" s="2">
        <f t="shared" si="434"/>
        <v>44165</v>
      </c>
      <c r="C13920" s="3">
        <f t="shared" si="435"/>
        <v>1</v>
      </c>
      <c r="D13920" t="s">
        <v>32</v>
      </c>
      <c r="E13920">
        <v>45</v>
      </c>
      <c r="F13920">
        <v>187738</v>
      </c>
      <c r="G13920">
        <v>4062</v>
      </c>
    </row>
    <row r="13921" spans="1:7">
      <c r="A13921" s="2">
        <v>44145</v>
      </c>
      <c r="B13921" s="2">
        <f t="shared" si="434"/>
        <v>44165</v>
      </c>
      <c r="C13921" s="3">
        <f t="shared" si="435"/>
        <v>1</v>
      </c>
      <c r="D13921" t="s">
        <v>43</v>
      </c>
      <c r="E13921">
        <v>46</v>
      </c>
      <c r="F13921">
        <v>57334</v>
      </c>
      <c r="G13921">
        <v>540</v>
      </c>
    </row>
    <row r="13922" spans="1:7">
      <c r="A13922" s="2">
        <v>44145</v>
      </c>
      <c r="B13922" s="2">
        <f t="shared" si="434"/>
        <v>44165</v>
      </c>
      <c r="C13922" s="3">
        <f t="shared" si="435"/>
        <v>1</v>
      </c>
      <c r="D13922" t="s">
        <v>25</v>
      </c>
      <c r="E13922">
        <v>47</v>
      </c>
      <c r="F13922">
        <v>284725</v>
      </c>
      <c r="G13922">
        <v>3639</v>
      </c>
    </row>
    <row r="13923" spans="1:7">
      <c r="A13923" s="2">
        <v>44145</v>
      </c>
      <c r="B13923" s="2">
        <f t="shared" si="434"/>
        <v>44165</v>
      </c>
      <c r="C13923" s="3">
        <f t="shared" si="435"/>
        <v>1</v>
      </c>
      <c r="D13923" t="s">
        <v>11</v>
      </c>
      <c r="E13923">
        <v>48</v>
      </c>
      <c r="F13923">
        <v>1038214</v>
      </c>
      <c r="G13923">
        <v>19423</v>
      </c>
    </row>
    <row r="13924" spans="1:7">
      <c r="A13924" s="2">
        <v>44145</v>
      </c>
      <c r="B13924" s="2">
        <f t="shared" si="434"/>
        <v>44165</v>
      </c>
      <c r="C13924" s="3">
        <f t="shared" si="435"/>
        <v>1</v>
      </c>
      <c r="D13924" t="s">
        <v>13</v>
      </c>
      <c r="E13924">
        <v>49</v>
      </c>
      <c r="F13924">
        <v>137523</v>
      </c>
      <c r="G13924">
        <v>672</v>
      </c>
    </row>
    <row r="13925" spans="1:7">
      <c r="A13925" s="2">
        <v>44145</v>
      </c>
      <c r="B13925" s="2">
        <f t="shared" si="434"/>
        <v>44165</v>
      </c>
      <c r="C13925" s="3">
        <f t="shared" si="435"/>
        <v>1</v>
      </c>
      <c r="D13925" t="s">
        <v>36</v>
      </c>
      <c r="E13925">
        <v>50</v>
      </c>
      <c r="F13925">
        <v>2462</v>
      </c>
      <c r="G13925">
        <v>59</v>
      </c>
    </row>
    <row r="13926" spans="1:7">
      <c r="A13926" s="2">
        <v>44145</v>
      </c>
      <c r="B13926" s="2">
        <f t="shared" si="434"/>
        <v>44165</v>
      </c>
      <c r="C13926" s="3">
        <f t="shared" si="435"/>
        <v>1</v>
      </c>
      <c r="D13926" t="s">
        <v>56</v>
      </c>
      <c r="E13926">
        <v>78</v>
      </c>
      <c r="F13926">
        <v>1413</v>
      </c>
      <c r="G13926">
        <v>23</v>
      </c>
    </row>
    <row r="13927" spans="1:7">
      <c r="A13927" s="2">
        <v>44145</v>
      </c>
      <c r="B13927" s="2">
        <f t="shared" si="434"/>
        <v>44165</v>
      </c>
      <c r="C13927" s="3">
        <f t="shared" si="435"/>
        <v>1</v>
      </c>
      <c r="D13927" t="s">
        <v>37</v>
      </c>
      <c r="E13927">
        <v>51</v>
      </c>
      <c r="F13927">
        <v>194912</v>
      </c>
      <c r="G13927">
        <v>3726</v>
      </c>
    </row>
    <row r="13928" spans="1:7">
      <c r="A13928" s="2">
        <v>44145</v>
      </c>
      <c r="B13928" s="2">
        <f t="shared" si="434"/>
        <v>44165</v>
      </c>
      <c r="C13928" s="3">
        <f t="shared" si="435"/>
        <v>1</v>
      </c>
      <c r="D13928" t="s">
        <v>5</v>
      </c>
      <c r="E13928">
        <v>53</v>
      </c>
      <c r="F13928">
        <v>126091</v>
      </c>
      <c r="G13928">
        <v>2594</v>
      </c>
    </row>
    <row r="13929" spans="1:7">
      <c r="A13929" s="2">
        <v>44145</v>
      </c>
      <c r="B13929" s="2">
        <f t="shared" si="434"/>
        <v>44165</v>
      </c>
      <c r="C13929" s="3">
        <f t="shared" si="435"/>
        <v>1</v>
      </c>
      <c r="D13929" t="s">
        <v>58</v>
      </c>
      <c r="E13929">
        <v>54</v>
      </c>
      <c r="F13929">
        <v>29316</v>
      </c>
      <c r="G13929">
        <v>546</v>
      </c>
    </row>
    <row r="13930" spans="1:7">
      <c r="A13930" s="2">
        <v>44145</v>
      </c>
      <c r="B13930" s="2">
        <f t="shared" si="434"/>
        <v>44165</v>
      </c>
      <c r="C13930" s="3">
        <f t="shared" si="435"/>
        <v>1</v>
      </c>
      <c r="D13930" t="s">
        <v>10</v>
      </c>
      <c r="E13930">
        <v>55</v>
      </c>
      <c r="F13930">
        <v>293862</v>
      </c>
      <c r="G13930">
        <v>2497</v>
      </c>
    </row>
    <row r="13931" spans="1:7">
      <c r="A13931" s="2">
        <v>44145</v>
      </c>
      <c r="B13931" s="2">
        <f t="shared" si="434"/>
        <v>44165</v>
      </c>
      <c r="C13931" s="3">
        <f t="shared" si="435"/>
        <v>1</v>
      </c>
      <c r="D13931" t="s">
        <v>49</v>
      </c>
      <c r="E13931">
        <v>56</v>
      </c>
      <c r="F13931">
        <v>19242</v>
      </c>
      <c r="G13931">
        <v>127</v>
      </c>
    </row>
    <row r="13932" spans="1:7">
      <c r="A13932" s="2">
        <v>44146</v>
      </c>
      <c r="B13932" s="2">
        <f t="shared" si="434"/>
        <v>44165</v>
      </c>
      <c r="C13932" s="3">
        <f t="shared" si="435"/>
        <v>1</v>
      </c>
      <c r="D13932" t="s">
        <v>52</v>
      </c>
      <c r="E13932">
        <v>1</v>
      </c>
      <c r="F13932">
        <v>208637</v>
      </c>
      <c r="G13932">
        <v>3201</v>
      </c>
    </row>
    <row r="13933" spans="1:7">
      <c r="A13933" s="2">
        <v>44146</v>
      </c>
      <c r="B13933" s="2">
        <f t="shared" si="434"/>
        <v>44165</v>
      </c>
      <c r="C13933" s="3">
        <f t="shared" si="435"/>
        <v>1</v>
      </c>
      <c r="D13933" t="s">
        <v>50</v>
      </c>
      <c r="E13933">
        <v>2</v>
      </c>
      <c r="F13933">
        <v>21211</v>
      </c>
      <c r="G13933">
        <v>90</v>
      </c>
    </row>
    <row r="13934" spans="1:7">
      <c r="A13934" s="2">
        <v>44146</v>
      </c>
      <c r="B13934" s="2">
        <f t="shared" si="434"/>
        <v>44165</v>
      </c>
      <c r="C13934" s="3">
        <f t="shared" si="435"/>
        <v>1</v>
      </c>
      <c r="D13934" t="s">
        <v>8</v>
      </c>
      <c r="E13934">
        <v>4</v>
      </c>
      <c r="F13934">
        <v>265195</v>
      </c>
      <c r="G13934">
        <v>6228</v>
      </c>
    </row>
    <row r="13935" spans="1:7">
      <c r="A13935" s="2">
        <v>44146</v>
      </c>
      <c r="B13935" s="2">
        <f t="shared" si="434"/>
        <v>44165</v>
      </c>
      <c r="C13935" s="3">
        <f t="shared" si="435"/>
        <v>1</v>
      </c>
      <c r="D13935" t="s">
        <v>44</v>
      </c>
      <c r="E13935">
        <v>5</v>
      </c>
      <c r="F13935">
        <v>126197</v>
      </c>
      <c r="G13935">
        <v>2126</v>
      </c>
    </row>
    <row r="13936" spans="1:7">
      <c r="A13936" s="2">
        <v>44146</v>
      </c>
      <c r="B13936" s="2">
        <f t="shared" si="434"/>
        <v>44165</v>
      </c>
      <c r="C13936" s="3">
        <f t="shared" si="435"/>
        <v>1</v>
      </c>
      <c r="D13936" t="s">
        <v>7</v>
      </c>
      <c r="E13936">
        <v>6</v>
      </c>
      <c r="F13936">
        <v>999498</v>
      </c>
      <c r="G13936">
        <v>18109</v>
      </c>
    </row>
    <row r="13937" spans="1:7">
      <c r="A13937" s="2">
        <v>44146</v>
      </c>
      <c r="B13937" s="2">
        <f t="shared" si="434"/>
        <v>44165</v>
      </c>
      <c r="C13937" s="3">
        <f t="shared" si="435"/>
        <v>1</v>
      </c>
      <c r="D13937" t="s">
        <v>22</v>
      </c>
      <c r="E13937">
        <v>8</v>
      </c>
      <c r="F13937">
        <v>143553</v>
      </c>
      <c r="G13937">
        <v>2481</v>
      </c>
    </row>
    <row r="13938" spans="1:7">
      <c r="A13938" s="2">
        <v>44146</v>
      </c>
      <c r="B13938" s="2">
        <f t="shared" si="434"/>
        <v>44165</v>
      </c>
      <c r="C13938" s="3">
        <f t="shared" si="435"/>
        <v>1</v>
      </c>
      <c r="D13938" t="s">
        <v>38</v>
      </c>
      <c r="E13938">
        <v>9</v>
      </c>
      <c r="F13938">
        <v>84741</v>
      </c>
      <c r="G13938">
        <v>4716</v>
      </c>
    </row>
    <row r="13939" spans="1:7">
      <c r="A13939" s="2">
        <v>44146</v>
      </c>
      <c r="B13939" s="2">
        <f t="shared" si="434"/>
        <v>44165</v>
      </c>
      <c r="C13939" s="3">
        <f t="shared" si="435"/>
        <v>1</v>
      </c>
      <c r="D13939" t="s">
        <v>45</v>
      </c>
      <c r="E13939">
        <v>10</v>
      </c>
      <c r="F13939">
        <v>27342</v>
      </c>
      <c r="G13939">
        <v>724</v>
      </c>
    </row>
    <row r="13940" spans="1:7">
      <c r="A13940" s="2">
        <v>44146</v>
      </c>
      <c r="B13940" s="2">
        <f t="shared" si="434"/>
        <v>44165</v>
      </c>
      <c r="C13940" s="3">
        <f t="shared" si="435"/>
        <v>1</v>
      </c>
      <c r="D13940" t="s">
        <v>33</v>
      </c>
      <c r="E13940">
        <v>11</v>
      </c>
      <c r="F13940">
        <v>18379</v>
      </c>
      <c r="G13940">
        <v>657</v>
      </c>
    </row>
    <row r="13941" spans="1:7">
      <c r="A13941" s="2">
        <v>44146</v>
      </c>
      <c r="B13941" s="2">
        <f t="shared" si="434"/>
        <v>44165</v>
      </c>
      <c r="C13941" s="3">
        <f t="shared" si="435"/>
        <v>1</v>
      </c>
      <c r="D13941" t="s">
        <v>15</v>
      </c>
      <c r="E13941">
        <v>12</v>
      </c>
      <c r="F13941">
        <v>858004</v>
      </c>
      <c r="G13941">
        <v>17299</v>
      </c>
    </row>
    <row r="13942" spans="1:7">
      <c r="A13942" s="2">
        <v>44146</v>
      </c>
      <c r="B13942" s="2">
        <f t="shared" si="434"/>
        <v>44165</v>
      </c>
      <c r="C13942" s="3">
        <f t="shared" si="435"/>
        <v>1</v>
      </c>
      <c r="D13942" t="s">
        <v>18</v>
      </c>
      <c r="E13942">
        <v>13</v>
      </c>
      <c r="F13942">
        <v>398769</v>
      </c>
      <c r="G13942">
        <v>8582</v>
      </c>
    </row>
    <row r="13943" spans="1:7">
      <c r="A13943" s="2">
        <v>44146</v>
      </c>
      <c r="B13943" s="2">
        <f t="shared" si="434"/>
        <v>44165</v>
      </c>
      <c r="C13943" s="3">
        <f t="shared" si="435"/>
        <v>1</v>
      </c>
      <c r="D13943" t="s">
        <v>57</v>
      </c>
      <c r="E13943">
        <v>66</v>
      </c>
      <c r="F13943">
        <v>6724</v>
      </c>
      <c r="G13943">
        <v>92</v>
      </c>
    </row>
    <row r="13944" spans="1:7">
      <c r="A13944" s="2">
        <v>44146</v>
      </c>
      <c r="B13944" s="2">
        <f t="shared" si="434"/>
        <v>44165</v>
      </c>
      <c r="C13944" s="3">
        <f t="shared" si="435"/>
        <v>1</v>
      </c>
      <c r="D13944" t="s">
        <v>26</v>
      </c>
      <c r="E13944">
        <v>15</v>
      </c>
      <c r="F13944">
        <v>16309</v>
      </c>
      <c r="G13944">
        <v>221</v>
      </c>
    </row>
    <row r="13945" spans="1:7">
      <c r="A13945" s="2">
        <v>44146</v>
      </c>
      <c r="B13945" s="2">
        <f t="shared" si="434"/>
        <v>44165</v>
      </c>
      <c r="C13945" s="3">
        <f t="shared" si="435"/>
        <v>1</v>
      </c>
      <c r="D13945" t="s">
        <v>53</v>
      </c>
      <c r="E13945">
        <v>16</v>
      </c>
      <c r="F13945">
        <v>77536</v>
      </c>
      <c r="G13945">
        <v>738</v>
      </c>
    </row>
    <row r="13946" spans="1:7">
      <c r="A13946" s="2">
        <v>44146</v>
      </c>
      <c r="B13946" s="2">
        <f t="shared" si="434"/>
        <v>44165</v>
      </c>
      <c r="C13946" s="3">
        <f t="shared" si="435"/>
        <v>1</v>
      </c>
      <c r="D13946" t="s">
        <v>6</v>
      </c>
      <c r="E13946">
        <v>17</v>
      </c>
      <c r="F13946">
        <v>525072</v>
      </c>
      <c r="G13946">
        <v>10805</v>
      </c>
    </row>
    <row r="13947" spans="1:7">
      <c r="A13947" s="2">
        <v>44146</v>
      </c>
      <c r="B13947" s="2">
        <f t="shared" si="434"/>
        <v>44165</v>
      </c>
      <c r="C13947" s="3">
        <f t="shared" si="435"/>
        <v>1</v>
      </c>
      <c r="D13947" t="s">
        <v>27</v>
      </c>
      <c r="E13947">
        <v>18</v>
      </c>
      <c r="F13947">
        <v>226935</v>
      </c>
      <c r="G13947">
        <v>4762</v>
      </c>
    </row>
    <row r="13948" spans="1:7">
      <c r="A13948" s="2">
        <v>44146</v>
      </c>
      <c r="B13948" s="2">
        <f t="shared" si="434"/>
        <v>44165</v>
      </c>
      <c r="C13948" s="3">
        <f t="shared" si="435"/>
        <v>1</v>
      </c>
      <c r="D13948" t="s">
        <v>39</v>
      </c>
      <c r="E13948">
        <v>19</v>
      </c>
      <c r="F13948">
        <v>168457</v>
      </c>
      <c r="G13948">
        <v>1927</v>
      </c>
    </row>
    <row r="13949" spans="1:7">
      <c r="A13949" s="2">
        <v>44146</v>
      </c>
      <c r="B13949" s="2">
        <f t="shared" si="434"/>
        <v>44165</v>
      </c>
      <c r="C13949" s="3">
        <f t="shared" si="435"/>
        <v>1</v>
      </c>
      <c r="D13949" t="s">
        <v>34</v>
      </c>
      <c r="E13949">
        <v>20</v>
      </c>
      <c r="F13949">
        <v>110977</v>
      </c>
      <c r="G13949">
        <v>1215</v>
      </c>
    </row>
    <row r="13950" spans="1:7">
      <c r="A13950" s="2">
        <v>44146</v>
      </c>
      <c r="B13950" s="2">
        <f t="shared" si="434"/>
        <v>44165</v>
      </c>
      <c r="C13950" s="3">
        <f t="shared" si="435"/>
        <v>1</v>
      </c>
      <c r="D13950" t="s">
        <v>28</v>
      </c>
      <c r="E13950">
        <v>21</v>
      </c>
      <c r="F13950">
        <v>130308</v>
      </c>
      <c r="G13950">
        <v>1689</v>
      </c>
    </row>
    <row r="13951" spans="1:7">
      <c r="A13951" s="2">
        <v>44146</v>
      </c>
      <c r="B13951" s="2">
        <f t="shared" si="434"/>
        <v>44165</v>
      </c>
      <c r="C13951" s="3">
        <f t="shared" si="435"/>
        <v>1</v>
      </c>
      <c r="D13951" t="s">
        <v>40</v>
      </c>
      <c r="E13951">
        <v>22</v>
      </c>
      <c r="F13951">
        <v>194702</v>
      </c>
      <c r="G13951">
        <v>6058</v>
      </c>
    </row>
    <row r="13952" spans="1:7">
      <c r="A13952" s="2">
        <v>44146</v>
      </c>
      <c r="B13952" s="2">
        <f t="shared" si="434"/>
        <v>44165</v>
      </c>
      <c r="C13952" s="3">
        <f t="shared" si="435"/>
        <v>1</v>
      </c>
      <c r="D13952" t="s">
        <v>51</v>
      </c>
      <c r="E13952">
        <v>23</v>
      </c>
      <c r="F13952">
        <v>8202</v>
      </c>
      <c r="G13952">
        <v>158</v>
      </c>
    </row>
    <row r="13953" spans="1:7">
      <c r="A13953" s="2">
        <v>44146</v>
      </c>
      <c r="B13953" s="2">
        <f t="shared" si="434"/>
        <v>44165</v>
      </c>
      <c r="C13953" s="3">
        <f t="shared" si="435"/>
        <v>1</v>
      </c>
      <c r="D13953" t="s">
        <v>23</v>
      </c>
      <c r="E13953">
        <v>24</v>
      </c>
      <c r="F13953">
        <v>158836</v>
      </c>
      <c r="G13953">
        <v>4249</v>
      </c>
    </row>
    <row r="13954" spans="1:7">
      <c r="A13954" s="2">
        <v>44146</v>
      </c>
      <c r="B13954" s="2">
        <f t="shared" si="434"/>
        <v>44165</v>
      </c>
      <c r="C13954" s="3">
        <f t="shared" si="435"/>
        <v>1</v>
      </c>
      <c r="D13954" t="s">
        <v>9</v>
      </c>
      <c r="E13954">
        <v>25</v>
      </c>
      <c r="F13954">
        <v>177541</v>
      </c>
      <c r="G13954">
        <v>10222</v>
      </c>
    </row>
    <row r="13955" spans="1:7">
      <c r="A13955" s="2">
        <v>44146</v>
      </c>
      <c r="B13955" s="2">
        <f t="shared" si="434"/>
        <v>44165</v>
      </c>
      <c r="C13955" s="3">
        <f t="shared" si="435"/>
        <v>1</v>
      </c>
      <c r="D13955" t="s">
        <v>42</v>
      </c>
      <c r="E13955">
        <v>26</v>
      </c>
      <c r="F13955">
        <v>251499</v>
      </c>
      <c r="G13955">
        <v>8137</v>
      </c>
    </row>
    <row r="13956" spans="1:7">
      <c r="A13956" s="2">
        <v>44146</v>
      </c>
      <c r="B13956" s="2">
        <f t="shared" ref="B13956:B14019" si="436">EOMONTH(A13956,0)</f>
        <v>44165</v>
      </c>
      <c r="C13956" s="3">
        <f t="shared" ref="C13956:C14019" si="437">IF(A13956=B13956,0,1)</f>
        <v>1</v>
      </c>
      <c r="D13956" t="s">
        <v>29</v>
      </c>
      <c r="E13956">
        <v>27</v>
      </c>
      <c r="F13956">
        <v>194626</v>
      </c>
      <c r="G13956">
        <v>2810</v>
      </c>
    </row>
    <row r="13957" spans="1:7">
      <c r="A13957" s="2">
        <v>44146</v>
      </c>
      <c r="B13957" s="2">
        <f t="shared" si="436"/>
        <v>44165</v>
      </c>
      <c r="C13957" s="3">
        <f t="shared" si="437"/>
        <v>1</v>
      </c>
      <c r="D13957" t="s">
        <v>46</v>
      </c>
      <c r="E13957">
        <v>28</v>
      </c>
      <c r="F13957">
        <v>129394</v>
      </c>
      <c r="G13957">
        <v>3497</v>
      </c>
    </row>
    <row r="13958" spans="1:7">
      <c r="A13958" s="2">
        <v>44146</v>
      </c>
      <c r="B13958" s="2">
        <f t="shared" si="436"/>
        <v>44165</v>
      </c>
      <c r="C13958" s="3">
        <f t="shared" si="437"/>
        <v>1</v>
      </c>
      <c r="D13958" t="s">
        <v>35</v>
      </c>
      <c r="E13958">
        <v>29</v>
      </c>
      <c r="F13958">
        <v>230003</v>
      </c>
      <c r="G13958">
        <v>3411</v>
      </c>
    </row>
    <row r="13959" spans="1:7">
      <c r="A13959" s="2">
        <v>44146</v>
      </c>
      <c r="B13959" s="2">
        <f t="shared" si="436"/>
        <v>44165</v>
      </c>
      <c r="C13959" s="3">
        <f t="shared" si="437"/>
        <v>1</v>
      </c>
      <c r="D13959" t="s">
        <v>54</v>
      </c>
      <c r="E13959">
        <v>30</v>
      </c>
      <c r="F13959">
        <v>42132</v>
      </c>
      <c r="G13959">
        <v>475</v>
      </c>
    </row>
    <row r="13960" spans="1:7">
      <c r="A13960" s="2">
        <v>44146</v>
      </c>
      <c r="B13960" s="2">
        <f t="shared" si="436"/>
        <v>44165</v>
      </c>
      <c r="C13960" s="3">
        <f t="shared" si="437"/>
        <v>1</v>
      </c>
      <c r="D13960" t="s">
        <v>12</v>
      </c>
      <c r="E13960">
        <v>31</v>
      </c>
      <c r="F13960">
        <v>89977</v>
      </c>
      <c r="G13960">
        <v>745</v>
      </c>
    </row>
    <row r="13961" spans="1:7">
      <c r="A13961" s="2">
        <v>44146</v>
      </c>
      <c r="B13961" s="2">
        <f t="shared" si="436"/>
        <v>44165</v>
      </c>
      <c r="C13961" s="3">
        <f t="shared" si="437"/>
        <v>1</v>
      </c>
      <c r="D13961" t="s">
        <v>24</v>
      </c>
      <c r="E13961">
        <v>32</v>
      </c>
      <c r="F13961">
        <v>113856</v>
      </c>
      <c r="G13961">
        <v>1877</v>
      </c>
    </row>
    <row r="13962" spans="1:7">
      <c r="A13962" s="2">
        <v>44146</v>
      </c>
      <c r="B13962" s="2">
        <f t="shared" si="436"/>
        <v>44165</v>
      </c>
      <c r="C13962" s="3">
        <f t="shared" si="437"/>
        <v>1</v>
      </c>
      <c r="D13962" t="s">
        <v>19</v>
      </c>
      <c r="E13962">
        <v>33</v>
      </c>
      <c r="F13962">
        <v>13148</v>
      </c>
      <c r="G13962">
        <v>492</v>
      </c>
    </row>
    <row r="13963" spans="1:7">
      <c r="A13963" s="2">
        <v>44146</v>
      </c>
      <c r="B13963" s="2">
        <f t="shared" si="436"/>
        <v>44165</v>
      </c>
      <c r="C13963" s="3">
        <f t="shared" si="437"/>
        <v>1</v>
      </c>
      <c r="D13963" t="s">
        <v>21</v>
      </c>
      <c r="E13963">
        <v>34</v>
      </c>
      <c r="F13963">
        <v>265295</v>
      </c>
      <c r="G13963">
        <v>16476</v>
      </c>
    </row>
    <row r="13964" spans="1:7">
      <c r="A13964" s="2">
        <v>44146</v>
      </c>
      <c r="B13964" s="2">
        <f t="shared" si="436"/>
        <v>44165</v>
      </c>
      <c r="C13964" s="3">
        <f t="shared" si="437"/>
        <v>1</v>
      </c>
      <c r="D13964" t="s">
        <v>47</v>
      </c>
      <c r="E13964">
        <v>35</v>
      </c>
      <c r="F13964">
        <v>59034</v>
      </c>
      <c r="G13964">
        <v>1158</v>
      </c>
    </row>
    <row r="13965" spans="1:7">
      <c r="A13965" s="2">
        <v>44146</v>
      </c>
      <c r="B13965" s="2">
        <f t="shared" si="436"/>
        <v>44165</v>
      </c>
      <c r="C13965" s="3">
        <f t="shared" si="437"/>
        <v>1</v>
      </c>
      <c r="D13965" t="s">
        <v>16</v>
      </c>
      <c r="E13965">
        <v>36</v>
      </c>
      <c r="F13965">
        <v>545718</v>
      </c>
      <c r="G13965">
        <v>33398</v>
      </c>
    </row>
    <row r="13966" spans="1:7">
      <c r="A13966" s="2">
        <v>44146</v>
      </c>
      <c r="B13966" s="2">
        <f t="shared" si="436"/>
        <v>44165</v>
      </c>
      <c r="C13966" s="3">
        <f t="shared" si="437"/>
        <v>1</v>
      </c>
      <c r="D13966" t="s">
        <v>20</v>
      </c>
      <c r="E13966">
        <v>37</v>
      </c>
      <c r="F13966">
        <v>300725</v>
      </c>
      <c r="G13966">
        <v>4723</v>
      </c>
    </row>
    <row r="13967" spans="1:7">
      <c r="A13967" s="2">
        <v>44146</v>
      </c>
      <c r="B13967" s="2">
        <f t="shared" si="436"/>
        <v>44165</v>
      </c>
      <c r="C13967" s="3">
        <f t="shared" si="437"/>
        <v>1</v>
      </c>
      <c r="D13967" t="s">
        <v>48</v>
      </c>
      <c r="E13967">
        <v>38</v>
      </c>
      <c r="F13967">
        <v>57378</v>
      </c>
      <c r="G13967">
        <v>691</v>
      </c>
    </row>
    <row r="13968" spans="1:7">
      <c r="A13968" s="2">
        <v>44146</v>
      </c>
      <c r="B13968" s="2">
        <f t="shared" si="436"/>
        <v>44165</v>
      </c>
      <c r="C13968" s="3">
        <f t="shared" si="437"/>
        <v>1</v>
      </c>
      <c r="D13968" t="s">
        <v>59</v>
      </c>
      <c r="E13968">
        <v>69</v>
      </c>
      <c r="F13968">
        <v>100</v>
      </c>
      <c r="G13968">
        <v>2</v>
      </c>
    </row>
    <row r="13969" spans="1:7">
      <c r="A13969" s="2">
        <v>44146</v>
      </c>
      <c r="B13969" s="2">
        <f t="shared" si="436"/>
        <v>44165</v>
      </c>
      <c r="C13969" s="3">
        <f t="shared" si="437"/>
        <v>1</v>
      </c>
      <c r="D13969" t="s">
        <v>41</v>
      </c>
      <c r="E13969">
        <v>39</v>
      </c>
      <c r="F13969">
        <v>267356</v>
      </c>
      <c r="G13969">
        <v>5623</v>
      </c>
    </row>
    <row r="13970" spans="1:7">
      <c r="A13970" s="2">
        <v>44146</v>
      </c>
      <c r="B13970" s="2">
        <f t="shared" si="436"/>
        <v>44165</v>
      </c>
      <c r="C13970" s="3">
        <f t="shared" si="437"/>
        <v>1</v>
      </c>
      <c r="D13970" t="s">
        <v>30</v>
      </c>
      <c r="E13970">
        <v>40</v>
      </c>
      <c r="F13970">
        <v>142334</v>
      </c>
      <c r="G13970">
        <v>1470</v>
      </c>
    </row>
    <row r="13971" spans="1:7">
      <c r="A13971" s="2">
        <v>44146</v>
      </c>
      <c r="B13971" s="2">
        <f t="shared" si="436"/>
        <v>44165</v>
      </c>
      <c r="C13971" s="3">
        <f t="shared" si="437"/>
        <v>1</v>
      </c>
      <c r="D13971" t="s">
        <v>14</v>
      </c>
      <c r="E13971">
        <v>41</v>
      </c>
      <c r="F13971">
        <v>52770</v>
      </c>
      <c r="G13971">
        <v>746</v>
      </c>
    </row>
    <row r="13972" spans="1:7">
      <c r="A13972" s="2">
        <v>44146</v>
      </c>
      <c r="B13972" s="2">
        <f t="shared" si="436"/>
        <v>44165</v>
      </c>
      <c r="C13972" s="3">
        <f t="shared" si="437"/>
        <v>1</v>
      </c>
      <c r="D13972" t="s">
        <v>31</v>
      </c>
      <c r="E13972">
        <v>42</v>
      </c>
      <c r="F13972">
        <v>248144</v>
      </c>
      <c r="G13972">
        <v>9217</v>
      </c>
    </row>
    <row r="13973" spans="1:7">
      <c r="A13973" s="2">
        <v>44146</v>
      </c>
      <c r="B13973" s="2">
        <f t="shared" si="436"/>
        <v>44165</v>
      </c>
      <c r="C13973" s="3">
        <f t="shared" si="437"/>
        <v>1</v>
      </c>
      <c r="D13973" t="s">
        <v>55</v>
      </c>
      <c r="E13973">
        <v>72</v>
      </c>
      <c r="F13973">
        <v>72735</v>
      </c>
      <c r="G13973">
        <v>901</v>
      </c>
    </row>
    <row r="13974" spans="1:7">
      <c r="A13974" s="2">
        <v>44146</v>
      </c>
      <c r="B13974" s="2">
        <f t="shared" si="436"/>
        <v>44165</v>
      </c>
      <c r="C13974" s="3">
        <f t="shared" si="437"/>
        <v>1</v>
      </c>
      <c r="D13974" t="s">
        <v>17</v>
      </c>
      <c r="E13974">
        <v>44</v>
      </c>
      <c r="F13974">
        <v>39776</v>
      </c>
      <c r="G13974">
        <v>1243</v>
      </c>
    </row>
    <row r="13975" spans="1:7">
      <c r="A13975" s="2">
        <v>44146</v>
      </c>
      <c r="B13975" s="2">
        <f t="shared" si="436"/>
        <v>44165</v>
      </c>
      <c r="C13975" s="3">
        <f t="shared" si="437"/>
        <v>1</v>
      </c>
      <c r="D13975" t="s">
        <v>32</v>
      </c>
      <c r="E13975">
        <v>45</v>
      </c>
      <c r="F13975">
        <v>188995</v>
      </c>
      <c r="G13975">
        <v>4076</v>
      </c>
    </row>
    <row r="13976" spans="1:7">
      <c r="A13976" s="2">
        <v>44146</v>
      </c>
      <c r="B13976" s="2">
        <f t="shared" si="436"/>
        <v>44165</v>
      </c>
      <c r="C13976" s="3">
        <f t="shared" si="437"/>
        <v>1</v>
      </c>
      <c r="D13976" t="s">
        <v>43</v>
      </c>
      <c r="E13976">
        <v>46</v>
      </c>
      <c r="F13976">
        <v>58696</v>
      </c>
      <c r="G13976">
        <v>567</v>
      </c>
    </row>
    <row r="13977" spans="1:7">
      <c r="A13977" s="2">
        <v>44146</v>
      </c>
      <c r="B13977" s="2">
        <f t="shared" si="436"/>
        <v>44165</v>
      </c>
      <c r="C13977" s="3">
        <f t="shared" si="437"/>
        <v>1</v>
      </c>
      <c r="D13977" t="s">
        <v>25</v>
      </c>
      <c r="E13977">
        <v>47</v>
      </c>
      <c r="F13977">
        <v>288311</v>
      </c>
      <c r="G13977">
        <v>3727</v>
      </c>
    </row>
    <row r="13978" spans="1:7">
      <c r="A13978" s="2">
        <v>44146</v>
      </c>
      <c r="B13978" s="2">
        <f t="shared" si="436"/>
        <v>44165</v>
      </c>
      <c r="C13978" s="3">
        <f t="shared" si="437"/>
        <v>1</v>
      </c>
      <c r="D13978" t="s">
        <v>11</v>
      </c>
      <c r="E13978">
        <v>48</v>
      </c>
      <c r="F13978">
        <v>1051071</v>
      </c>
      <c r="G13978">
        <v>19544</v>
      </c>
    </row>
    <row r="13979" spans="1:7">
      <c r="A13979" s="2">
        <v>44146</v>
      </c>
      <c r="B13979" s="2">
        <f t="shared" si="436"/>
        <v>44165</v>
      </c>
      <c r="C13979" s="3">
        <f t="shared" si="437"/>
        <v>1</v>
      </c>
      <c r="D13979" t="s">
        <v>13</v>
      </c>
      <c r="E13979">
        <v>49</v>
      </c>
      <c r="F13979">
        <v>139815</v>
      </c>
      <c r="G13979">
        <v>678</v>
      </c>
    </row>
    <row r="13980" spans="1:7">
      <c r="A13980" s="2">
        <v>44146</v>
      </c>
      <c r="B13980" s="2">
        <f t="shared" si="436"/>
        <v>44165</v>
      </c>
      <c r="C13980" s="3">
        <f t="shared" si="437"/>
        <v>1</v>
      </c>
      <c r="D13980" t="s">
        <v>36</v>
      </c>
      <c r="E13980">
        <v>50</v>
      </c>
      <c r="F13980">
        <v>2535</v>
      </c>
      <c r="G13980">
        <v>59</v>
      </c>
    </row>
    <row r="13981" spans="1:7">
      <c r="A13981" s="2">
        <v>44146</v>
      </c>
      <c r="B13981" s="2">
        <f t="shared" si="436"/>
        <v>44165</v>
      </c>
      <c r="C13981" s="3">
        <f t="shared" si="437"/>
        <v>1</v>
      </c>
      <c r="D13981" t="s">
        <v>56</v>
      </c>
      <c r="E13981">
        <v>78</v>
      </c>
      <c r="F13981">
        <v>1413</v>
      </c>
      <c r="G13981">
        <v>23</v>
      </c>
    </row>
    <row r="13982" spans="1:7">
      <c r="A13982" s="2">
        <v>44146</v>
      </c>
      <c r="B13982" s="2">
        <f t="shared" si="436"/>
        <v>44165</v>
      </c>
      <c r="C13982" s="3">
        <f t="shared" si="437"/>
        <v>1</v>
      </c>
      <c r="D13982" t="s">
        <v>37</v>
      </c>
      <c r="E13982">
        <v>51</v>
      </c>
      <c r="F13982">
        <v>196506</v>
      </c>
      <c r="G13982">
        <v>3741</v>
      </c>
    </row>
    <row r="13983" spans="1:7">
      <c r="A13983" s="2">
        <v>44146</v>
      </c>
      <c r="B13983" s="2">
        <f t="shared" si="436"/>
        <v>44165</v>
      </c>
      <c r="C13983" s="3">
        <f t="shared" si="437"/>
        <v>1</v>
      </c>
      <c r="D13983" t="s">
        <v>5</v>
      </c>
      <c r="E13983">
        <v>53</v>
      </c>
      <c r="F13983">
        <v>126886</v>
      </c>
      <c r="G13983">
        <v>2595</v>
      </c>
    </row>
    <row r="13984" spans="1:7">
      <c r="A13984" s="2">
        <v>44146</v>
      </c>
      <c r="B13984" s="2">
        <f t="shared" si="436"/>
        <v>44165</v>
      </c>
      <c r="C13984" s="3">
        <f t="shared" si="437"/>
        <v>1</v>
      </c>
      <c r="D13984" t="s">
        <v>58</v>
      </c>
      <c r="E13984">
        <v>54</v>
      </c>
      <c r="F13984">
        <v>30201</v>
      </c>
      <c r="G13984">
        <v>553</v>
      </c>
    </row>
    <row r="13985" spans="1:7">
      <c r="A13985" s="2">
        <v>44146</v>
      </c>
      <c r="B13985" s="2">
        <f t="shared" si="436"/>
        <v>44165</v>
      </c>
      <c r="C13985" s="3">
        <f t="shared" si="437"/>
        <v>1</v>
      </c>
      <c r="D13985" t="s">
        <v>10</v>
      </c>
      <c r="E13985">
        <v>55</v>
      </c>
      <c r="F13985">
        <v>301349</v>
      </c>
      <c r="G13985">
        <v>2562</v>
      </c>
    </row>
    <row r="13986" spans="1:7">
      <c r="A13986" s="2">
        <v>44146</v>
      </c>
      <c r="B13986" s="2">
        <f t="shared" si="436"/>
        <v>44165</v>
      </c>
      <c r="C13986" s="3">
        <f t="shared" si="437"/>
        <v>1</v>
      </c>
      <c r="D13986" t="s">
        <v>49</v>
      </c>
      <c r="E13986">
        <v>56</v>
      </c>
      <c r="F13986">
        <v>19374</v>
      </c>
      <c r="G13986">
        <v>127</v>
      </c>
    </row>
    <row r="13987" spans="1:7">
      <c r="A13987" s="2">
        <v>44147</v>
      </c>
      <c r="B13987" s="2">
        <f t="shared" si="436"/>
        <v>44165</v>
      </c>
      <c r="C13987" s="3">
        <f t="shared" si="437"/>
        <v>1</v>
      </c>
      <c r="D13987" t="s">
        <v>52</v>
      </c>
      <c r="E13987">
        <v>1</v>
      </c>
      <c r="F13987">
        <v>210637</v>
      </c>
      <c r="G13987">
        <v>3213</v>
      </c>
    </row>
    <row r="13988" spans="1:7">
      <c r="A13988" s="2">
        <v>44147</v>
      </c>
      <c r="B13988" s="2">
        <f t="shared" si="436"/>
        <v>44165</v>
      </c>
      <c r="C13988" s="3">
        <f t="shared" si="437"/>
        <v>1</v>
      </c>
      <c r="D13988" t="s">
        <v>50</v>
      </c>
      <c r="E13988">
        <v>2</v>
      </c>
      <c r="F13988">
        <v>21689</v>
      </c>
      <c r="G13988">
        <v>90</v>
      </c>
    </row>
    <row r="13989" spans="1:7">
      <c r="A13989" s="2">
        <v>44147</v>
      </c>
      <c r="B13989" s="2">
        <f t="shared" si="436"/>
        <v>44165</v>
      </c>
      <c r="C13989" s="3">
        <f t="shared" si="437"/>
        <v>1</v>
      </c>
      <c r="D13989" t="s">
        <v>8</v>
      </c>
      <c r="E13989">
        <v>4</v>
      </c>
      <c r="F13989">
        <v>266644</v>
      </c>
      <c r="G13989">
        <v>6240</v>
      </c>
    </row>
    <row r="13990" spans="1:7">
      <c r="A13990" s="2">
        <v>44147</v>
      </c>
      <c r="B13990" s="2">
        <f t="shared" si="436"/>
        <v>44165</v>
      </c>
      <c r="C13990" s="3">
        <f t="shared" si="437"/>
        <v>1</v>
      </c>
      <c r="D13990" t="s">
        <v>44</v>
      </c>
      <c r="E13990">
        <v>5</v>
      </c>
      <c r="F13990">
        <v>128006</v>
      </c>
      <c r="G13990">
        <v>2144</v>
      </c>
    </row>
    <row r="13991" spans="1:7">
      <c r="A13991" s="2">
        <v>44147</v>
      </c>
      <c r="B13991" s="2">
        <f t="shared" si="436"/>
        <v>44165</v>
      </c>
      <c r="C13991" s="3">
        <f t="shared" si="437"/>
        <v>1</v>
      </c>
      <c r="D13991" t="s">
        <v>7</v>
      </c>
      <c r="E13991">
        <v>6</v>
      </c>
      <c r="F13991">
        <v>1009187</v>
      </c>
      <c r="G13991">
        <v>18141</v>
      </c>
    </row>
    <row r="13992" spans="1:7">
      <c r="A13992" s="2">
        <v>44147</v>
      </c>
      <c r="B13992" s="2">
        <f t="shared" si="436"/>
        <v>44165</v>
      </c>
      <c r="C13992" s="3">
        <f t="shared" si="437"/>
        <v>1</v>
      </c>
      <c r="D13992" t="s">
        <v>22</v>
      </c>
      <c r="E13992">
        <v>8</v>
      </c>
      <c r="F13992">
        <v>149262</v>
      </c>
      <c r="G13992">
        <v>2512</v>
      </c>
    </row>
    <row r="13993" spans="1:7">
      <c r="A13993" s="2">
        <v>44147</v>
      </c>
      <c r="B13993" s="2">
        <f t="shared" si="436"/>
        <v>44165</v>
      </c>
      <c r="C13993" s="3">
        <f t="shared" si="437"/>
        <v>1</v>
      </c>
      <c r="D13993" t="s">
        <v>38</v>
      </c>
      <c r="E13993">
        <v>9</v>
      </c>
      <c r="F13993">
        <v>85899</v>
      </c>
      <c r="G13993">
        <v>4726</v>
      </c>
    </row>
    <row r="13994" spans="1:7">
      <c r="A13994" s="2">
        <v>44147</v>
      </c>
      <c r="B13994" s="2">
        <f t="shared" si="436"/>
        <v>44165</v>
      </c>
      <c r="C13994" s="3">
        <f t="shared" si="437"/>
        <v>1</v>
      </c>
      <c r="D13994" t="s">
        <v>45</v>
      </c>
      <c r="E13994">
        <v>10</v>
      </c>
      <c r="F13994">
        <v>27546</v>
      </c>
      <c r="G13994">
        <v>732</v>
      </c>
    </row>
    <row r="13995" spans="1:7">
      <c r="A13995" s="2">
        <v>44147</v>
      </c>
      <c r="B13995" s="2">
        <f t="shared" si="436"/>
        <v>44165</v>
      </c>
      <c r="C13995" s="3">
        <f t="shared" si="437"/>
        <v>1</v>
      </c>
      <c r="D13995" t="s">
        <v>33</v>
      </c>
      <c r="E13995">
        <v>11</v>
      </c>
      <c r="F13995">
        <v>18507</v>
      </c>
      <c r="G13995">
        <v>657</v>
      </c>
    </row>
    <row r="13996" spans="1:7">
      <c r="A13996" s="2">
        <v>44147</v>
      </c>
      <c r="B13996" s="2">
        <f t="shared" si="436"/>
        <v>44165</v>
      </c>
      <c r="C13996" s="3">
        <f t="shared" si="437"/>
        <v>1</v>
      </c>
      <c r="D13996" t="s">
        <v>15</v>
      </c>
      <c r="E13996">
        <v>12</v>
      </c>
      <c r="F13996">
        <v>863611</v>
      </c>
      <c r="G13996">
        <v>17371</v>
      </c>
    </row>
    <row r="13997" spans="1:7">
      <c r="A13997" s="2">
        <v>44147</v>
      </c>
      <c r="B13997" s="2">
        <f t="shared" si="436"/>
        <v>44165</v>
      </c>
      <c r="C13997" s="3">
        <f t="shared" si="437"/>
        <v>1</v>
      </c>
      <c r="D13997" t="s">
        <v>18</v>
      </c>
      <c r="E13997">
        <v>13</v>
      </c>
      <c r="F13997">
        <v>401750</v>
      </c>
      <c r="G13997">
        <v>8655</v>
      </c>
    </row>
    <row r="13998" spans="1:7">
      <c r="A13998" s="2">
        <v>44147</v>
      </c>
      <c r="B13998" s="2">
        <f t="shared" si="436"/>
        <v>44165</v>
      </c>
      <c r="C13998" s="3">
        <f t="shared" si="437"/>
        <v>1</v>
      </c>
      <c r="D13998" t="s">
        <v>57</v>
      </c>
      <c r="E13998">
        <v>66</v>
      </c>
      <c r="F13998">
        <v>6819</v>
      </c>
      <c r="G13998">
        <v>92</v>
      </c>
    </row>
    <row r="13999" spans="1:7">
      <c r="A13999" s="2">
        <v>44147</v>
      </c>
      <c r="B13999" s="2">
        <f t="shared" si="436"/>
        <v>44165</v>
      </c>
      <c r="C13999" s="3">
        <f t="shared" si="437"/>
        <v>1</v>
      </c>
      <c r="D13999" t="s">
        <v>26</v>
      </c>
      <c r="E13999">
        <v>15</v>
      </c>
      <c r="F13999">
        <v>16403</v>
      </c>
      <c r="G13999">
        <v>221</v>
      </c>
    </row>
    <row r="14000" spans="1:7">
      <c r="A14000" s="2">
        <v>44147</v>
      </c>
      <c r="B14000" s="2">
        <f t="shared" si="436"/>
        <v>44165</v>
      </c>
      <c r="C14000" s="3">
        <f t="shared" si="437"/>
        <v>1</v>
      </c>
      <c r="D14000" t="s">
        <v>53</v>
      </c>
      <c r="E14000">
        <v>16</v>
      </c>
      <c r="F14000">
        <v>78877</v>
      </c>
      <c r="G14000">
        <v>753</v>
      </c>
    </row>
    <row r="14001" spans="1:7">
      <c r="A14001" s="2">
        <v>44147</v>
      </c>
      <c r="B14001" s="2">
        <f t="shared" si="436"/>
        <v>44165</v>
      </c>
      <c r="C14001" s="3">
        <f t="shared" si="437"/>
        <v>1</v>
      </c>
      <c r="D14001" t="s">
        <v>6</v>
      </c>
      <c r="E14001">
        <v>17</v>
      </c>
      <c r="F14001">
        <v>537860</v>
      </c>
      <c r="G14001">
        <v>10855</v>
      </c>
    </row>
    <row r="14002" spans="1:7">
      <c r="A14002" s="2">
        <v>44147</v>
      </c>
      <c r="B14002" s="2">
        <f t="shared" si="436"/>
        <v>44165</v>
      </c>
      <c r="C14002" s="3">
        <f t="shared" si="437"/>
        <v>1</v>
      </c>
      <c r="D14002" t="s">
        <v>27</v>
      </c>
      <c r="E14002">
        <v>18</v>
      </c>
      <c r="F14002">
        <v>233540</v>
      </c>
      <c r="G14002">
        <v>4813</v>
      </c>
    </row>
    <row r="14003" spans="1:7">
      <c r="A14003" s="2">
        <v>44147</v>
      </c>
      <c r="B14003" s="2">
        <f t="shared" si="436"/>
        <v>44165</v>
      </c>
      <c r="C14003" s="3">
        <f t="shared" si="437"/>
        <v>1</v>
      </c>
      <c r="D14003" t="s">
        <v>39</v>
      </c>
      <c r="E14003">
        <v>19</v>
      </c>
      <c r="F14003">
        <v>173401</v>
      </c>
      <c r="G14003">
        <v>1947</v>
      </c>
    </row>
    <row r="14004" spans="1:7">
      <c r="A14004" s="2">
        <v>44147</v>
      </c>
      <c r="B14004" s="2">
        <f t="shared" si="436"/>
        <v>44165</v>
      </c>
      <c r="C14004" s="3">
        <f t="shared" si="437"/>
        <v>1</v>
      </c>
      <c r="D14004" t="s">
        <v>34</v>
      </c>
      <c r="E14004">
        <v>20</v>
      </c>
      <c r="F14004">
        <v>111503</v>
      </c>
      <c r="G14004">
        <v>1215</v>
      </c>
    </row>
    <row r="14005" spans="1:7">
      <c r="A14005" s="2">
        <v>44147</v>
      </c>
      <c r="B14005" s="2">
        <f t="shared" si="436"/>
        <v>44165</v>
      </c>
      <c r="C14005" s="3">
        <f t="shared" si="437"/>
        <v>1</v>
      </c>
      <c r="D14005" t="s">
        <v>28</v>
      </c>
      <c r="E14005">
        <v>21</v>
      </c>
      <c r="F14005">
        <v>132686</v>
      </c>
      <c r="G14005">
        <v>1702</v>
      </c>
    </row>
    <row r="14006" spans="1:7">
      <c r="A14006" s="2">
        <v>44147</v>
      </c>
      <c r="B14006" s="2">
        <f t="shared" si="436"/>
        <v>44165</v>
      </c>
      <c r="C14006" s="3">
        <f t="shared" si="437"/>
        <v>1</v>
      </c>
      <c r="D14006" t="s">
        <v>40</v>
      </c>
      <c r="E14006">
        <v>22</v>
      </c>
      <c r="F14006">
        <v>198531</v>
      </c>
      <c r="G14006">
        <v>6097</v>
      </c>
    </row>
    <row r="14007" spans="1:7">
      <c r="A14007" s="2">
        <v>44147</v>
      </c>
      <c r="B14007" s="2">
        <f t="shared" si="436"/>
        <v>44165</v>
      </c>
      <c r="C14007" s="3">
        <f t="shared" si="437"/>
        <v>1</v>
      </c>
      <c r="D14007" t="s">
        <v>51</v>
      </c>
      <c r="E14007">
        <v>23</v>
      </c>
      <c r="F14007">
        <v>8395</v>
      </c>
      <c r="G14007">
        <v>159</v>
      </c>
    </row>
    <row r="14008" spans="1:7">
      <c r="A14008" s="2">
        <v>44147</v>
      </c>
      <c r="B14008" s="2">
        <f t="shared" si="436"/>
        <v>44165</v>
      </c>
      <c r="C14008" s="3">
        <f t="shared" si="437"/>
        <v>1</v>
      </c>
      <c r="D14008" t="s">
        <v>23</v>
      </c>
      <c r="E14008">
        <v>24</v>
      </c>
      <c r="F14008">
        <v>160311</v>
      </c>
      <c r="G14008">
        <v>4261</v>
      </c>
    </row>
    <row r="14009" spans="1:7">
      <c r="A14009" s="2">
        <v>44147</v>
      </c>
      <c r="B14009" s="2">
        <f t="shared" si="436"/>
        <v>44165</v>
      </c>
      <c r="C14009" s="3">
        <f t="shared" si="437"/>
        <v>1</v>
      </c>
      <c r="D14009" t="s">
        <v>9</v>
      </c>
      <c r="E14009">
        <v>25</v>
      </c>
      <c r="F14009">
        <v>180189</v>
      </c>
      <c r="G14009">
        <v>10242</v>
      </c>
    </row>
    <row r="14010" spans="1:7">
      <c r="A14010" s="2">
        <v>44147</v>
      </c>
      <c r="B14010" s="2">
        <f t="shared" si="436"/>
        <v>44165</v>
      </c>
      <c r="C14010" s="3">
        <f t="shared" si="437"/>
        <v>1</v>
      </c>
      <c r="D14010" t="s">
        <v>42</v>
      </c>
      <c r="E14010">
        <v>26</v>
      </c>
      <c r="F14010">
        <v>258973</v>
      </c>
      <c r="G14010">
        <v>8187</v>
      </c>
    </row>
    <row r="14011" spans="1:7">
      <c r="A14011" s="2">
        <v>44147</v>
      </c>
      <c r="B14011" s="2">
        <f t="shared" si="436"/>
        <v>44165</v>
      </c>
      <c r="C14011" s="3">
        <f t="shared" si="437"/>
        <v>1</v>
      </c>
      <c r="D14011" t="s">
        <v>29</v>
      </c>
      <c r="E14011">
        <v>27</v>
      </c>
      <c r="F14011">
        <v>201851</v>
      </c>
      <c r="G14011">
        <v>2849</v>
      </c>
    </row>
    <row r="14012" spans="1:7">
      <c r="A14012" s="2">
        <v>44147</v>
      </c>
      <c r="B14012" s="2">
        <f t="shared" si="436"/>
        <v>44165</v>
      </c>
      <c r="C14012" s="3">
        <f t="shared" si="437"/>
        <v>1</v>
      </c>
      <c r="D14012" t="s">
        <v>46</v>
      </c>
      <c r="E14012">
        <v>28</v>
      </c>
      <c r="F14012">
        <v>130665</v>
      </c>
      <c r="G14012">
        <v>3514</v>
      </c>
    </row>
    <row r="14013" spans="1:7">
      <c r="A14013" s="2">
        <v>44147</v>
      </c>
      <c r="B14013" s="2">
        <f t="shared" si="436"/>
        <v>44165</v>
      </c>
      <c r="C14013" s="3">
        <f t="shared" si="437"/>
        <v>1</v>
      </c>
      <c r="D14013" t="s">
        <v>35</v>
      </c>
      <c r="E14013">
        <v>29</v>
      </c>
      <c r="F14013">
        <v>235341</v>
      </c>
      <c r="G14013">
        <v>3441</v>
      </c>
    </row>
    <row r="14014" spans="1:7">
      <c r="A14014" s="2">
        <v>44147</v>
      </c>
      <c r="B14014" s="2">
        <f t="shared" si="436"/>
        <v>44165</v>
      </c>
      <c r="C14014" s="3">
        <f t="shared" si="437"/>
        <v>1</v>
      </c>
      <c r="D14014" t="s">
        <v>54</v>
      </c>
      <c r="E14014">
        <v>30</v>
      </c>
      <c r="F14014">
        <v>43084</v>
      </c>
      <c r="G14014">
        <v>478</v>
      </c>
    </row>
    <row r="14015" spans="1:7">
      <c r="A14015" s="2">
        <v>44147</v>
      </c>
      <c r="B14015" s="2">
        <f t="shared" si="436"/>
        <v>44165</v>
      </c>
      <c r="C14015" s="3">
        <f t="shared" si="437"/>
        <v>1</v>
      </c>
      <c r="D14015" t="s">
        <v>12</v>
      </c>
      <c r="E14015">
        <v>31</v>
      </c>
      <c r="F14015">
        <v>92737</v>
      </c>
      <c r="G14015">
        <v>772</v>
      </c>
    </row>
    <row r="14016" spans="1:7">
      <c r="A14016" s="2">
        <v>44147</v>
      </c>
      <c r="B14016" s="2">
        <f t="shared" si="436"/>
        <v>44165</v>
      </c>
      <c r="C14016" s="3">
        <f t="shared" si="437"/>
        <v>1</v>
      </c>
      <c r="D14016" t="s">
        <v>24</v>
      </c>
      <c r="E14016">
        <v>32</v>
      </c>
      <c r="F14016">
        <v>115360</v>
      </c>
      <c r="G14016">
        <v>1880</v>
      </c>
    </row>
    <row r="14017" spans="1:7">
      <c r="A14017" s="2">
        <v>44147</v>
      </c>
      <c r="B14017" s="2">
        <f t="shared" si="436"/>
        <v>44165</v>
      </c>
      <c r="C14017" s="3">
        <f t="shared" si="437"/>
        <v>1</v>
      </c>
      <c r="D14017" t="s">
        <v>19</v>
      </c>
      <c r="E14017">
        <v>33</v>
      </c>
      <c r="F14017">
        <v>13470</v>
      </c>
      <c r="G14017">
        <v>495</v>
      </c>
    </row>
    <row r="14018" spans="1:7">
      <c r="A14018" s="2">
        <v>44147</v>
      </c>
      <c r="B14018" s="2">
        <f t="shared" si="436"/>
        <v>44165</v>
      </c>
      <c r="C14018" s="3">
        <f t="shared" si="437"/>
        <v>1</v>
      </c>
      <c r="D14018" t="s">
        <v>21</v>
      </c>
      <c r="E14018">
        <v>34</v>
      </c>
      <c r="F14018">
        <v>268787</v>
      </c>
      <c r="G14018">
        <v>16495</v>
      </c>
    </row>
    <row r="14019" spans="1:7">
      <c r="A14019" s="2">
        <v>44147</v>
      </c>
      <c r="B14019" s="2">
        <f t="shared" si="436"/>
        <v>44165</v>
      </c>
      <c r="C14019" s="3">
        <f t="shared" si="437"/>
        <v>1</v>
      </c>
      <c r="D14019" t="s">
        <v>47</v>
      </c>
      <c r="E14019">
        <v>35</v>
      </c>
      <c r="F14019">
        <v>60776</v>
      </c>
      <c r="G14019">
        <v>1176</v>
      </c>
    </row>
    <row r="14020" spans="1:7">
      <c r="A14020" s="2">
        <v>44147</v>
      </c>
      <c r="B14020" s="2">
        <f t="shared" ref="B14020:B14083" si="438">EOMONTH(A14020,0)</f>
        <v>44165</v>
      </c>
      <c r="C14020" s="3">
        <f t="shared" ref="C14020:C14083" si="439">IF(A14020=B14020,0,1)</f>
        <v>1</v>
      </c>
      <c r="D14020" t="s">
        <v>16</v>
      </c>
      <c r="E14020">
        <v>36</v>
      </c>
      <c r="F14020">
        <v>550516</v>
      </c>
      <c r="G14020">
        <v>33424</v>
      </c>
    </row>
    <row r="14021" spans="1:7">
      <c r="A14021" s="2">
        <v>44147</v>
      </c>
      <c r="B14021" s="2">
        <f t="shared" si="438"/>
        <v>44165</v>
      </c>
      <c r="C14021" s="3">
        <f t="shared" si="439"/>
        <v>1</v>
      </c>
      <c r="D14021" t="s">
        <v>20</v>
      </c>
      <c r="E14021">
        <v>37</v>
      </c>
      <c r="F14021">
        <v>303931</v>
      </c>
      <c r="G14021">
        <v>4730</v>
      </c>
    </row>
    <row r="14022" spans="1:7">
      <c r="A14022" s="2">
        <v>44147</v>
      </c>
      <c r="B14022" s="2">
        <f t="shared" si="438"/>
        <v>44165</v>
      </c>
      <c r="C14022" s="3">
        <f t="shared" si="439"/>
        <v>1</v>
      </c>
      <c r="D14022" t="s">
        <v>48</v>
      </c>
      <c r="E14022">
        <v>38</v>
      </c>
      <c r="F14022">
        <v>59179</v>
      </c>
      <c r="G14022">
        <v>703</v>
      </c>
    </row>
    <row r="14023" spans="1:7">
      <c r="A14023" s="2">
        <v>44147</v>
      </c>
      <c r="B14023" s="2">
        <f t="shared" si="438"/>
        <v>44165</v>
      </c>
      <c r="C14023" s="3">
        <f t="shared" si="439"/>
        <v>1</v>
      </c>
      <c r="D14023" t="s">
        <v>59</v>
      </c>
      <c r="E14023">
        <v>69</v>
      </c>
      <c r="F14023">
        <v>100</v>
      </c>
      <c r="G14023">
        <v>2</v>
      </c>
    </row>
    <row r="14024" spans="1:7">
      <c r="A14024" s="2">
        <v>44147</v>
      </c>
      <c r="B14024" s="2">
        <f t="shared" si="438"/>
        <v>44165</v>
      </c>
      <c r="C14024" s="3">
        <f t="shared" si="439"/>
        <v>1</v>
      </c>
      <c r="D14024" t="s">
        <v>41</v>
      </c>
      <c r="E14024">
        <v>39</v>
      </c>
      <c r="F14024">
        <v>274457</v>
      </c>
      <c r="G14024">
        <v>5658</v>
      </c>
    </row>
    <row r="14025" spans="1:7">
      <c r="A14025" s="2">
        <v>44147</v>
      </c>
      <c r="B14025" s="2">
        <f t="shared" si="438"/>
        <v>44165</v>
      </c>
      <c r="C14025" s="3">
        <f t="shared" si="439"/>
        <v>1</v>
      </c>
      <c r="D14025" t="s">
        <v>30</v>
      </c>
      <c r="E14025">
        <v>40</v>
      </c>
      <c r="F14025">
        <v>144691</v>
      </c>
      <c r="G14025">
        <v>1481</v>
      </c>
    </row>
    <row r="14026" spans="1:7">
      <c r="A14026" s="2">
        <v>44147</v>
      </c>
      <c r="B14026" s="2">
        <f t="shared" si="438"/>
        <v>44165</v>
      </c>
      <c r="C14026" s="3">
        <f t="shared" si="439"/>
        <v>1</v>
      </c>
      <c r="D14026" t="s">
        <v>14</v>
      </c>
      <c r="E14026">
        <v>41</v>
      </c>
      <c r="F14026">
        <v>53879</v>
      </c>
      <c r="G14026">
        <v>748</v>
      </c>
    </row>
    <row r="14027" spans="1:7">
      <c r="A14027" s="2">
        <v>44147</v>
      </c>
      <c r="B14027" s="2">
        <f t="shared" si="438"/>
        <v>44165</v>
      </c>
      <c r="C14027" s="3">
        <f t="shared" si="439"/>
        <v>1</v>
      </c>
      <c r="D14027" t="s">
        <v>31</v>
      </c>
      <c r="E14027">
        <v>42</v>
      </c>
      <c r="F14027">
        <v>254167</v>
      </c>
      <c r="G14027">
        <v>9272</v>
      </c>
    </row>
    <row r="14028" spans="1:7">
      <c r="A14028" s="2">
        <v>44147</v>
      </c>
      <c r="B14028" s="2">
        <f t="shared" si="438"/>
        <v>44165</v>
      </c>
      <c r="C14028" s="3">
        <f t="shared" si="439"/>
        <v>1</v>
      </c>
      <c r="D14028" t="s">
        <v>55</v>
      </c>
      <c r="E14028">
        <v>72</v>
      </c>
      <c r="F14028">
        <v>74067</v>
      </c>
      <c r="G14028">
        <v>909</v>
      </c>
    </row>
    <row r="14029" spans="1:7">
      <c r="A14029" s="2">
        <v>44147</v>
      </c>
      <c r="B14029" s="2">
        <f t="shared" si="438"/>
        <v>44165</v>
      </c>
      <c r="C14029" s="3">
        <f t="shared" si="439"/>
        <v>1</v>
      </c>
      <c r="D14029" t="s">
        <v>17</v>
      </c>
      <c r="E14029">
        <v>44</v>
      </c>
      <c r="F14029">
        <v>40764</v>
      </c>
      <c r="G14029">
        <v>1250</v>
      </c>
    </row>
    <row r="14030" spans="1:7">
      <c r="A14030" s="2">
        <v>44147</v>
      </c>
      <c r="B14030" s="2">
        <f t="shared" si="438"/>
        <v>44165</v>
      </c>
      <c r="C14030" s="3">
        <f t="shared" si="439"/>
        <v>1</v>
      </c>
      <c r="D14030" t="s">
        <v>32</v>
      </c>
      <c r="E14030">
        <v>45</v>
      </c>
      <c r="F14030">
        <v>190490</v>
      </c>
      <c r="G14030">
        <v>4084</v>
      </c>
    </row>
    <row r="14031" spans="1:7">
      <c r="A14031" s="2">
        <v>44147</v>
      </c>
      <c r="B14031" s="2">
        <f t="shared" si="438"/>
        <v>44165</v>
      </c>
      <c r="C14031" s="3">
        <f t="shared" si="439"/>
        <v>1</v>
      </c>
      <c r="D14031" t="s">
        <v>43</v>
      </c>
      <c r="E14031">
        <v>46</v>
      </c>
      <c r="F14031">
        <v>60716</v>
      </c>
      <c r="G14031">
        <v>567</v>
      </c>
    </row>
    <row r="14032" spans="1:7">
      <c r="A14032" s="2">
        <v>44147</v>
      </c>
      <c r="B14032" s="2">
        <f t="shared" si="438"/>
        <v>44165</v>
      </c>
      <c r="C14032" s="3">
        <f t="shared" si="439"/>
        <v>1</v>
      </c>
      <c r="D14032" t="s">
        <v>25</v>
      </c>
      <c r="E14032">
        <v>47</v>
      </c>
      <c r="F14032">
        <v>291482</v>
      </c>
      <c r="G14032">
        <v>3751</v>
      </c>
    </row>
    <row r="14033" spans="1:7">
      <c r="A14033" s="2">
        <v>44147</v>
      </c>
      <c r="B14033" s="2">
        <f t="shared" si="438"/>
        <v>44165</v>
      </c>
      <c r="C14033" s="3">
        <f t="shared" si="439"/>
        <v>1</v>
      </c>
      <c r="D14033" t="s">
        <v>11</v>
      </c>
      <c r="E14033">
        <v>48</v>
      </c>
      <c r="F14033">
        <v>1060798</v>
      </c>
      <c r="G14033">
        <v>19705</v>
      </c>
    </row>
    <row r="14034" spans="1:7">
      <c r="A14034" s="2">
        <v>44147</v>
      </c>
      <c r="B14034" s="2">
        <f t="shared" si="438"/>
        <v>44165</v>
      </c>
      <c r="C14034" s="3">
        <f t="shared" si="439"/>
        <v>1</v>
      </c>
      <c r="D14034" t="s">
        <v>13</v>
      </c>
      <c r="E14034">
        <v>49</v>
      </c>
      <c r="F14034">
        <v>143639</v>
      </c>
      <c r="G14034">
        <v>689</v>
      </c>
    </row>
    <row r="14035" spans="1:7">
      <c r="A14035" s="2">
        <v>44147</v>
      </c>
      <c r="B14035" s="2">
        <f t="shared" si="438"/>
        <v>44165</v>
      </c>
      <c r="C14035" s="3">
        <f t="shared" si="439"/>
        <v>1</v>
      </c>
      <c r="D14035" t="s">
        <v>36</v>
      </c>
      <c r="E14035">
        <v>50</v>
      </c>
      <c r="F14035">
        <v>2651</v>
      </c>
      <c r="G14035">
        <v>59</v>
      </c>
    </row>
    <row r="14036" spans="1:7">
      <c r="A14036" s="2">
        <v>44147</v>
      </c>
      <c r="B14036" s="2">
        <f t="shared" si="438"/>
        <v>44165</v>
      </c>
      <c r="C14036" s="3">
        <f t="shared" si="439"/>
        <v>1</v>
      </c>
      <c r="D14036" t="s">
        <v>56</v>
      </c>
      <c r="E14036">
        <v>78</v>
      </c>
      <c r="F14036">
        <v>1413</v>
      </c>
      <c r="G14036">
        <v>23</v>
      </c>
    </row>
    <row r="14037" spans="1:7">
      <c r="A14037" s="2">
        <v>44147</v>
      </c>
      <c r="B14037" s="2">
        <f t="shared" si="438"/>
        <v>44165</v>
      </c>
      <c r="C14037" s="3">
        <f t="shared" si="439"/>
        <v>1</v>
      </c>
      <c r="D14037" t="s">
        <v>37</v>
      </c>
      <c r="E14037">
        <v>51</v>
      </c>
      <c r="F14037">
        <v>198027</v>
      </c>
      <c r="G14037">
        <v>3758</v>
      </c>
    </row>
    <row r="14038" spans="1:7">
      <c r="A14038" s="2">
        <v>44147</v>
      </c>
      <c r="B14038" s="2">
        <f t="shared" si="438"/>
        <v>44165</v>
      </c>
      <c r="C14038" s="3">
        <f t="shared" si="439"/>
        <v>1</v>
      </c>
      <c r="D14038" t="s">
        <v>5</v>
      </c>
      <c r="E14038">
        <v>53</v>
      </c>
      <c r="F14038">
        <v>129672</v>
      </c>
      <c r="G14038">
        <v>2619</v>
      </c>
    </row>
    <row r="14039" spans="1:7">
      <c r="A14039" s="2">
        <v>44147</v>
      </c>
      <c r="B14039" s="2">
        <f t="shared" si="438"/>
        <v>44165</v>
      </c>
      <c r="C14039" s="3">
        <f t="shared" si="439"/>
        <v>1</v>
      </c>
      <c r="D14039" t="s">
        <v>58</v>
      </c>
      <c r="E14039">
        <v>54</v>
      </c>
      <c r="F14039">
        <v>30897</v>
      </c>
      <c r="G14039">
        <v>555</v>
      </c>
    </row>
    <row r="14040" spans="1:7">
      <c r="A14040" s="2">
        <v>44147</v>
      </c>
      <c r="B14040" s="2">
        <f t="shared" si="438"/>
        <v>44165</v>
      </c>
      <c r="C14040" s="3">
        <f t="shared" si="439"/>
        <v>1</v>
      </c>
      <c r="D14040" t="s">
        <v>10</v>
      </c>
      <c r="E14040">
        <v>55</v>
      </c>
      <c r="F14040">
        <v>309605</v>
      </c>
      <c r="G14040">
        <v>2626</v>
      </c>
    </row>
    <row r="14041" spans="1:7">
      <c r="A14041" s="2">
        <v>44147</v>
      </c>
      <c r="B14041" s="2">
        <f t="shared" si="438"/>
        <v>44165</v>
      </c>
      <c r="C14041" s="3">
        <f t="shared" si="439"/>
        <v>1</v>
      </c>
      <c r="D14041" t="s">
        <v>49</v>
      </c>
      <c r="E14041">
        <v>56</v>
      </c>
      <c r="F14041">
        <v>20479</v>
      </c>
      <c r="G14041">
        <v>127</v>
      </c>
    </row>
    <row r="14042" spans="1:7">
      <c r="A14042" s="2">
        <v>44148</v>
      </c>
      <c r="B14042" s="2">
        <f t="shared" si="438"/>
        <v>44165</v>
      </c>
      <c r="C14042" s="3">
        <f t="shared" si="439"/>
        <v>1</v>
      </c>
      <c r="D14042" t="s">
        <v>52</v>
      </c>
      <c r="E14042">
        <v>1</v>
      </c>
      <c r="F14042">
        <v>213617</v>
      </c>
      <c r="G14042">
        <v>3231</v>
      </c>
    </row>
    <row r="14043" spans="1:7">
      <c r="A14043" s="2">
        <v>44148</v>
      </c>
      <c r="B14043" s="2">
        <f t="shared" si="438"/>
        <v>44165</v>
      </c>
      <c r="C14043" s="3">
        <f t="shared" si="439"/>
        <v>1</v>
      </c>
      <c r="D14043" t="s">
        <v>50</v>
      </c>
      <c r="E14043">
        <v>2</v>
      </c>
      <c r="F14043">
        <v>22282</v>
      </c>
      <c r="G14043">
        <v>91</v>
      </c>
    </row>
    <row r="14044" spans="1:7">
      <c r="A14044" s="2">
        <v>44148</v>
      </c>
      <c r="B14044" s="2">
        <f t="shared" si="438"/>
        <v>44165</v>
      </c>
      <c r="C14044" s="3">
        <f t="shared" si="439"/>
        <v>1</v>
      </c>
      <c r="D14044" t="s">
        <v>8</v>
      </c>
      <c r="E14044">
        <v>4</v>
      </c>
      <c r="F14044">
        <v>270596</v>
      </c>
      <c r="G14044">
        <v>6257</v>
      </c>
    </row>
    <row r="14045" spans="1:7">
      <c r="A14045" s="2">
        <v>44148</v>
      </c>
      <c r="B14045" s="2">
        <f t="shared" si="438"/>
        <v>44165</v>
      </c>
      <c r="C14045" s="3">
        <f t="shared" si="439"/>
        <v>1</v>
      </c>
      <c r="D14045" t="s">
        <v>44</v>
      </c>
      <c r="E14045">
        <v>5</v>
      </c>
      <c r="F14045">
        <v>130318</v>
      </c>
      <c r="G14045">
        <v>2148</v>
      </c>
    </row>
    <row r="14046" spans="1:7">
      <c r="A14046" s="2">
        <v>44148</v>
      </c>
      <c r="B14046" s="2">
        <f t="shared" si="438"/>
        <v>44165</v>
      </c>
      <c r="C14046" s="3">
        <f t="shared" si="439"/>
        <v>1</v>
      </c>
      <c r="D14046" t="s">
        <v>7</v>
      </c>
      <c r="E14046">
        <v>6</v>
      </c>
      <c r="F14046">
        <v>1019052</v>
      </c>
      <c r="G14046">
        <v>18218</v>
      </c>
    </row>
    <row r="14047" spans="1:7">
      <c r="A14047" s="2">
        <v>44148</v>
      </c>
      <c r="B14047" s="2">
        <f t="shared" si="438"/>
        <v>44165</v>
      </c>
      <c r="C14047" s="3">
        <f t="shared" si="439"/>
        <v>1</v>
      </c>
      <c r="D14047" t="s">
        <v>22</v>
      </c>
      <c r="E14047">
        <v>8</v>
      </c>
      <c r="F14047">
        <v>155761</v>
      </c>
      <c r="G14047">
        <v>2541</v>
      </c>
    </row>
    <row r="14048" spans="1:7">
      <c r="A14048" s="2">
        <v>44148</v>
      </c>
      <c r="B14048" s="2">
        <f t="shared" si="438"/>
        <v>44165</v>
      </c>
      <c r="C14048" s="3">
        <f t="shared" si="439"/>
        <v>1</v>
      </c>
      <c r="D14048" t="s">
        <v>38</v>
      </c>
      <c r="E14048">
        <v>9</v>
      </c>
      <c r="F14048">
        <v>88645</v>
      </c>
      <c r="G14048">
        <v>4737</v>
      </c>
    </row>
    <row r="14049" spans="1:7">
      <c r="A14049" s="2">
        <v>44148</v>
      </c>
      <c r="B14049" s="2">
        <f t="shared" si="438"/>
        <v>44165</v>
      </c>
      <c r="C14049" s="3">
        <f t="shared" si="439"/>
        <v>1</v>
      </c>
      <c r="D14049" t="s">
        <v>45</v>
      </c>
      <c r="E14049">
        <v>10</v>
      </c>
      <c r="F14049">
        <v>28016</v>
      </c>
      <c r="G14049">
        <v>734</v>
      </c>
    </row>
    <row r="14050" spans="1:7">
      <c r="A14050" s="2">
        <v>44148</v>
      </c>
      <c r="B14050" s="2">
        <f t="shared" si="438"/>
        <v>44165</v>
      </c>
      <c r="C14050" s="3">
        <f t="shared" si="439"/>
        <v>1</v>
      </c>
      <c r="D14050" t="s">
        <v>33</v>
      </c>
      <c r="E14050">
        <v>11</v>
      </c>
      <c r="F14050">
        <v>18666</v>
      </c>
      <c r="G14050">
        <v>657</v>
      </c>
    </row>
    <row r="14051" spans="1:7">
      <c r="A14051" s="2">
        <v>44148</v>
      </c>
      <c r="B14051" s="2">
        <f t="shared" si="438"/>
        <v>44165</v>
      </c>
      <c r="C14051" s="3">
        <f t="shared" si="439"/>
        <v>1</v>
      </c>
      <c r="D14051" t="s">
        <v>15</v>
      </c>
      <c r="E14051">
        <v>12</v>
      </c>
      <c r="F14051">
        <v>870544</v>
      </c>
      <c r="G14051">
        <v>17444</v>
      </c>
    </row>
    <row r="14052" spans="1:7">
      <c r="A14052" s="2">
        <v>44148</v>
      </c>
      <c r="B14052" s="2">
        <f t="shared" si="438"/>
        <v>44165</v>
      </c>
      <c r="C14052" s="3">
        <f t="shared" si="439"/>
        <v>1</v>
      </c>
      <c r="D14052" t="s">
        <v>18</v>
      </c>
      <c r="E14052">
        <v>13</v>
      </c>
      <c r="F14052">
        <v>404577</v>
      </c>
      <c r="G14052">
        <v>8678</v>
      </c>
    </row>
    <row r="14053" spans="1:7">
      <c r="A14053" s="2">
        <v>44148</v>
      </c>
      <c r="B14053" s="2">
        <f t="shared" si="438"/>
        <v>44165</v>
      </c>
      <c r="C14053" s="3">
        <f t="shared" si="439"/>
        <v>1</v>
      </c>
      <c r="D14053" t="s">
        <v>57</v>
      </c>
      <c r="E14053">
        <v>66</v>
      </c>
      <c r="F14053">
        <v>6893</v>
      </c>
      <c r="G14053">
        <v>93</v>
      </c>
    </row>
    <row r="14054" spans="1:7">
      <c r="A14054" s="2">
        <v>44148</v>
      </c>
      <c r="B14054" s="2">
        <f t="shared" si="438"/>
        <v>44165</v>
      </c>
      <c r="C14054" s="3">
        <f t="shared" si="439"/>
        <v>1</v>
      </c>
      <c r="D14054" t="s">
        <v>26</v>
      </c>
      <c r="E14054">
        <v>15</v>
      </c>
      <c r="F14054">
        <v>16514</v>
      </c>
      <c r="G14054">
        <v>221</v>
      </c>
    </row>
    <row r="14055" spans="1:7">
      <c r="A14055" s="2">
        <v>44148</v>
      </c>
      <c r="B14055" s="2">
        <f t="shared" si="438"/>
        <v>44165</v>
      </c>
      <c r="C14055" s="3">
        <f t="shared" si="439"/>
        <v>1</v>
      </c>
      <c r="D14055" t="s">
        <v>53</v>
      </c>
      <c r="E14055">
        <v>16</v>
      </c>
      <c r="F14055">
        <v>80440</v>
      </c>
      <c r="G14055">
        <v>756</v>
      </c>
    </row>
    <row r="14056" spans="1:7">
      <c r="A14056" s="2">
        <v>44148</v>
      </c>
      <c r="B14056" s="2">
        <f t="shared" si="438"/>
        <v>44165</v>
      </c>
      <c r="C14056" s="3">
        <f t="shared" si="439"/>
        <v>1</v>
      </c>
      <c r="D14056" t="s">
        <v>6</v>
      </c>
      <c r="E14056">
        <v>17</v>
      </c>
      <c r="F14056">
        <v>553083</v>
      </c>
      <c r="G14056">
        <v>10907</v>
      </c>
    </row>
    <row r="14057" spans="1:7">
      <c r="A14057" s="2">
        <v>44148</v>
      </c>
      <c r="B14057" s="2">
        <f t="shared" si="438"/>
        <v>44165</v>
      </c>
      <c r="C14057" s="3">
        <f t="shared" si="439"/>
        <v>1</v>
      </c>
      <c r="D14057" t="s">
        <v>27</v>
      </c>
      <c r="E14057">
        <v>18</v>
      </c>
      <c r="F14057">
        <v>239139</v>
      </c>
      <c r="G14057">
        <v>4863</v>
      </c>
    </row>
    <row r="14058" spans="1:7">
      <c r="A14058" s="2">
        <v>44148</v>
      </c>
      <c r="B14058" s="2">
        <f t="shared" si="438"/>
        <v>44165</v>
      </c>
      <c r="C14058" s="3">
        <f t="shared" si="439"/>
        <v>1</v>
      </c>
      <c r="D14058" t="s">
        <v>39</v>
      </c>
      <c r="E14058">
        <v>19</v>
      </c>
      <c r="F14058">
        <v>178890</v>
      </c>
      <c r="G14058">
        <v>1972</v>
      </c>
    </row>
    <row r="14059" spans="1:7">
      <c r="A14059" s="2">
        <v>44148</v>
      </c>
      <c r="B14059" s="2">
        <f t="shared" si="438"/>
        <v>44165</v>
      </c>
      <c r="C14059" s="3">
        <f t="shared" si="439"/>
        <v>1</v>
      </c>
      <c r="D14059" t="s">
        <v>34</v>
      </c>
      <c r="E14059">
        <v>20</v>
      </c>
      <c r="F14059">
        <v>117282</v>
      </c>
      <c r="G14059">
        <v>1256</v>
      </c>
    </row>
    <row r="14060" spans="1:7">
      <c r="A14060" s="2">
        <v>44148</v>
      </c>
      <c r="B14060" s="2">
        <f t="shared" si="438"/>
        <v>44165</v>
      </c>
      <c r="C14060" s="3">
        <f t="shared" si="439"/>
        <v>1</v>
      </c>
      <c r="D14060" t="s">
        <v>28</v>
      </c>
      <c r="E14060">
        <v>21</v>
      </c>
      <c r="F14060">
        <v>135855</v>
      </c>
      <c r="G14060">
        <v>1729</v>
      </c>
    </row>
    <row r="14061" spans="1:7">
      <c r="A14061" s="2">
        <v>44148</v>
      </c>
      <c r="B14061" s="2">
        <f t="shared" si="438"/>
        <v>44165</v>
      </c>
      <c r="C14061" s="3">
        <f t="shared" si="439"/>
        <v>1</v>
      </c>
      <c r="D14061" t="s">
        <v>40</v>
      </c>
      <c r="E14061">
        <v>22</v>
      </c>
      <c r="F14061">
        <v>201981</v>
      </c>
      <c r="G14061">
        <v>6121</v>
      </c>
    </row>
    <row r="14062" spans="1:7">
      <c r="A14062" s="2">
        <v>44148</v>
      </c>
      <c r="B14062" s="2">
        <f t="shared" si="438"/>
        <v>44165</v>
      </c>
      <c r="C14062" s="3">
        <f t="shared" si="439"/>
        <v>1</v>
      </c>
      <c r="D14062" t="s">
        <v>51</v>
      </c>
      <c r="E14062">
        <v>23</v>
      </c>
      <c r="F14062">
        <v>8639</v>
      </c>
      <c r="G14062">
        <v>162</v>
      </c>
    </row>
    <row r="14063" spans="1:7">
      <c r="A14063" s="2">
        <v>44148</v>
      </c>
      <c r="B14063" s="2">
        <f t="shared" si="438"/>
        <v>44165</v>
      </c>
      <c r="C14063" s="3">
        <f t="shared" si="439"/>
        <v>1</v>
      </c>
      <c r="D14063" t="s">
        <v>23</v>
      </c>
      <c r="E14063">
        <v>24</v>
      </c>
      <c r="F14063">
        <v>162181</v>
      </c>
      <c r="G14063">
        <v>4273</v>
      </c>
    </row>
    <row r="14064" spans="1:7">
      <c r="A14064" s="2">
        <v>44148</v>
      </c>
      <c r="B14064" s="2">
        <f t="shared" si="438"/>
        <v>44165</v>
      </c>
      <c r="C14064" s="3">
        <f t="shared" si="439"/>
        <v>1</v>
      </c>
      <c r="D14064" t="s">
        <v>9</v>
      </c>
      <c r="E14064">
        <v>25</v>
      </c>
      <c r="F14064">
        <v>183095</v>
      </c>
      <c r="G14064">
        <v>10265</v>
      </c>
    </row>
    <row r="14065" spans="1:7">
      <c r="A14065" s="2">
        <v>44148</v>
      </c>
      <c r="B14065" s="2">
        <f t="shared" si="438"/>
        <v>44165</v>
      </c>
      <c r="C14065" s="3">
        <f t="shared" si="439"/>
        <v>1</v>
      </c>
      <c r="D14065" t="s">
        <v>42</v>
      </c>
      <c r="E14065">
        <v>26</v>
      </c>
      <c r="F14065">
        <v>268072</v>
      </c>
      <c r="G14065">
        <v>8312</v>
      </c>
    </row>
    <row r="14066" spans="1:7">
      <c r="A14066" s="2">
        <v>44148</v>
      </c>
      <c r="B14066" s="2">
        <f t="shared" si="438"/>
        <v>44165</v>
      </c>
      <c r="C14066" s="3">
        <f t="shared" si="439"/>
        <v>1</v>
      </c>
      <c r="D14066" t="s">
        <v>29</v>
      </c>
      <c r="E14066">
        <v>27</v>
      </c>
      <c r="F14066">
        <v>207395</v>
      </c>
      <c r="G14066">
        <v>2895</v>
      </c>
    </row>
    <row r="14067" spans="1:7">
      <c r="A14067" s="2">
        <v>44148</v>
      </c>
      <c r="B14067" s="2">
        <f t="shared" si="438"/>
        <v>44165</v>
      </c>
      <c r="C14067" s="3">
        <f t="shared" si="439"/>
        <v>1</v>
      </c>
      <c r="D14067" t="s">
        <v>46</v>
      </c>
      <c r="E14067">
        <v>28</v>
      </c>
      <c r="F14067">
        <v>131970</v>
      </c>
      <c r="G14067">
        <v>3519</v>
      </c>
    </row>
    <row r="14068" spans="1:7">
      <c r="A14068" s="2">
        <v>44148</v>
      </c>
      <c r="B14068" s="2">
        <f t="shared" si="438"/>
        <v>44165</v>
      </c>
      <c r="C14068" s="3">
        <f t="shared" si="439"/>
        <v>1</v>
      </c>
      <c r="D14068" t="s">
        <v>35</v>
      </c>
      <c r="E14068">
        <v>29</v>
      </c>
      <c r="F14068">
        <v>241236</v>
      </c>
      <c r="G14068">
        <v>3452</v>
      </c>
    </row>
    <row r="14069" spans="1:7">
      <c r="A14069" s="2">
        <v>44148</v>
      </c>
      <c r="B14069" s="2">
        <f t="shared" si="438"/>
        <v>44165</v>
      </c>
      <c r="C14069" s="3">
        <f t="shared" si="439"/>
        <v>1</v>
      </c>
      <c r="D14069" t="s">
        <v>54</v>
      </c>
      <c r="E14069">
        <v>30</v>
      </c>
      <c r="F14069">
        <v>44297</v>
      </c>
      <c r="G14069">
        <v>483</v>
      </c>
    </row>
    <row r="14070" spans="1:7">
      <c r="A14070" s="2">
        <v>44148</v>
      </c>
      <c r="B14070" s="2">
        <f t="shared" si="438"/>
        <v>44165</v>
      </c>
      <c r="C14070" s="3">
        <f t="shared" si="439"/>
        <v>1</v>
      </c>
      <c r="D14070" t="s">
        <v>12</v>
      </c>
      <c r="E14070">
        <v>31</v>
      </c>
      <c r="F14070">
        <v>95010</v>
      </c>
      <c r="G14070">
        <v>794</v>
      </c>
    </row>
    <row r="14071" spans="1:7">
      <c r="A14071" s="2">
        <v>44148</v>
      </c>
      <c r="B14071" s="2">
        <f t="shared" si="438"/>
        <v>44165</v>
      </c>
      <c r="C14071" s="3">
        <f t="shared" si="439"/>
        <v>1</v>
      </c>
      <c r="D14071" t="s">
        <v>24</v>
      </c>
      <c r="E14071">
        <v>32</v>
      </c>
      <c r="F14071">
        <v>117322</v>
      </c>
      <c r="G14071">
        <v>1896</v>
      </c>
    </row>
    <row r="14072" spans="1:7">
      <c r="A14072" s="2">
        <v>44148</v>
      </c>
      <c r="B14072" s="2">
        <f t="shared" si="438"/>
        <v>44165</v>
      </c>
      <c r="C14072" s="3">
        <f t="shared" si="439"/>
        <v>1</v>
      </c>
      <c r="D14072" t="s">
        <v>19</v>
      </c>
      <c r="E14072">
        <v>33</v>
      </c>
      <c r="F14072">
        <v>13929</v>
      </c>
      <c r="G14072">
        <v>498</v>
      </c>
    </row>
    <row r="14073" spans="1:7">
      <c r="A14073" s="2">
        <v>44148</v>
      </c>
      <c r="B14073" s="2">
        <f t="shared" si="438"/>
        <v>44165</v>
      </c>
      <c r="C14073" s="3">
        <f t="shared" si="439"/>
        <v>1</v>
      </c>
      <c r="D14073" t="s">
        <v>21</v>
      </c>
      <c r="E14073">
        <v>34</v>
      </c>
      <c r="F14073">
        <v>272184</v>
      </c>
      <c r="G14073">
        <v>16522</v>
      </c>
    </row>
    <row r="14074" spans="1:7">
      <c r="A14074" s="2">
        <v>44148</v>
      </c>
      <c r="B14074" s="2">
        <f t="shared" si="438"/>
        <v>44165</v>
      </c>
      <c r="C14074" s="3">
        <f t="shared" si="439"/>
        <v>1</v>
      </c>
      <c r="D14074" t="s">
        <v>47</v>
      </c>
      <c r="E14074">
        <v>35</v>
      </c>
      <c r="F14074">
        <v>62006</v>
      </c>
      <c r="G14074">
        <v>1198</v>
      </c>
    </row>
    <row r="14075" spans="1:7">
      <c r="A14075" s="2">
        <v>44148</v>
      </c>
      <c r="B14075" s="2">
        <f t="shared" si="438"/>
        <v>44165</v>
      </c>
      <c r="C14075" s="3">
        <f t="shared" si="439"/>
        <v>1</v>
      </c>
      <c r="D14075" t="s">
        <v>16</v>
      </c>
      <c r="E14075">
        <v>36</v>
      </c>
      <c r="F14075">
        <v>555917</v>
      </c>
      <c r="G14075">
        <v>33452</v>
      </c>
    </row>
    <row r="14076" spans="1:7">
      <c r="A14076" s="2">
        <v>44148</v>
      </c>
      <c r="B14076" s="2">
        <f t="shared" si="438"/>
        <v>44165</v>
      </c>
      <c r="C14076" s="3">
        <f t="shared" si="439"/>
        <v>1</v>
      </c>
      <c r="D14076" t="s">
        <v>20</v>
      </c>
      <c r="E14076">
        <v>37</v>
      </c>
      <c r="F14076">
        <v>306498</v>
      </c>
      <c r="G14076">
        <v>4749</v>
      </c>
    </row>
    <row r="14077" spans="1:7">
      <c r="A14077" s="2">
        <v>44148</v>
      </c>
      <c r="B14077" s="2">
        <f t="shared" si="438"/>
        <v>44165</v>
      </c>
      <c r="C14077" s="3">
        <f t="shared" si="439"/>
        <v>1</v>
      </c>
      <c r="D14077" t="s">
        <v>48</v>
      </c>
      <c r="E14077">
        <v>38</v>
      </c>
      <c r="F14077">
        <v>60608</v>
      </c>
      <c r="G14077">
        <v>713</v>
      </c>
    </row>
    <row r="14078" spans="1:7">
      <c r="A14078" s="2">
        <v>44148</v>
      </c>
      <c r="B14078" s="2">
        <f t="shared" si="438"/>
        <v>44165</v>
      </c>
      <c r="C14078" s="3">
        <f t="shared" si="439"/>
        <v>1</v>
      </c>
      <c r="D14078" t="s">
        <v>59</v>
      </c>
      <c r="E14078">
        <v>69</v>
      </c>
      <c r="F14078">
        <v>100</v>
      </c>
      <c r="G14078">
        <v>2</v>
      </c>
    </row>
    <row r="14079" spans="1:7">
      <c r="A14079" s="2">
        <v>44148</v>
      </c>
      <c r="B14079" s="2">
        <f t="shared" si="438"/>
        <v>44165</v>
      </c>
      <c r="C14079" s="3">
        <f t="shared" si="439"/>
        <v>1</v>
      </c>
      <c r="D14079" t="s">
        <v>41</v>
      </c>
      <c r="E14079">
        <v>39</v>
      </c>
      <c r="F14079">
        <v>282528</v>
      </c>
      <c r="G14079">
        <v>5700</v>
      </c>
    </row>
    <row r="14080" spans="1:7">
      <c r="A14080" s="2">
        <v>44148</v>
      </c>
      <c r="B14080" s="2">
        <f t="shared" si="438"/>
        <v>44165</v>
      </c>
      <c r="C14080" s="3">
        <f t="shared" si="439"/>
        <v>1</v>
      </c>
      <c r="D14080" t="s">
        <v>30</v>
      </c>
      <c r="E14080">
        <v>40</v>
      </c>
      <c r="F14080">
        <v>147358</v>
      </c>
      <c r="G14080">
        <v>1493</v>
      </c>
    </row>
    <row r="14081" spans="1:7">
      <c r="A14081" s="2">
        <v>44148</v>
      </c>
      <c r="B14081" s="2">
        <f t="shared" si="438"/>
        <v>44165</v>
      </c>
      <c r="C14081" s="3">
        <f t="shared" si="439"/>
        <v>1</v>
      </c>
      <c r="D14081" t="s">
        <v>14</v>
      </c>
      <c r="E14081">
        <v>41</v>
      </c>
      <c r="F14081">
        <v>54937</v>
      </c>
      <c r="G14081">
        <v>759</v>
      </c>
    </row>
    <row r="14082" spans="1:7">
      <c r="A14082" s="2">
        <v>44148</v>
      </c>
      <c r="B14082" s="2">
        <f t="shared" si="438"/>
        <v>44165</v>
      </c>
      <c r="C14082" s="3">
        <f t="shared" si="439"/>
        <v>1</v>
      </c>
      <c r="D14082" t="s">
        <v>31</v>
      </c>
      <c r="E14082">
        <v>42</v>
      </c>
      <c r="F14082">
        <v>260001</v>
      </c>
      <c r="G14082">
        <v>9306</v>
      </c>
    </row>
    <row r="14083" spans="1:7">
      <c r="A14083" s="2">
        <v>44148</v>
      </c>
      <c r="B14083" s="2">
        <f t="shared" si="438"/>
        <v>44165</v>
      </c>
      <c r="C14083" s="3">
        <f t="shared" si="439"/>
        <v>1</v>
      </c>
      <c r="D14083" t="s">
        <v>55</v>
      </c>
      <c r="E14083">
        <v>72</v>
      </c>
      <c r="F14083">
        <v>74734</v>
      </c>
      <c r="G14083">
        <v>914</v>
      </c>
    </row>
    <row r="14084" spans="1:7">
      <c r="A14084" s="2">
        <v>44148</v>
      </c>
      <c r="B14084" s="2">
        <f t="shared" ref="B14084:B14147" si="440">EOMONTH(A14084,0)</f>
        <v>44165</v>
      </c>
      <c r="C14084" s="3">
        <f t="shared" ref="C14084:C14147" si="441">IF(A14084=B14084,0,1)</f>
        <v>1</v>
      </c>
      <c r="D14084" t="s">
        <v>17</v>
      </c>
      <c r="E14084">
        <v>44</v>
      </c>
      <c r="F14084">
        <v>41529</v>
      </c>
      <c r="G14084">
        <v>1254</v>
      </c>
    </row>
    <row r="14085" spans="1:7">
      <c r="A14085" s="2">
        <v>44148</v>
      </c>
      <c r="B14085" s="2">
        <f t="shared" si="440"/>
        <v>44165</v>
      </c>
      <c r="C14085" s="3">
        <f t="shared" si="441"/>
        <v>1</v>
      </c>
      <c r="D14085" t="s">
        <v>32</v>
      </c>
      <c r="E14085">
        <v>45</v>
      </c>
      <c r="F14085">
        <v>192101</v>
      </c>
      <c r="G14085">
        <v>4101</v>
      </c>
    </row>
    <row r="14086" spans="1:7">
      <c r="A14086" s="2">
        <v>44148</v>
      </c>
      <c r="B14086" s="2">
        <f t="shared" si="440"/>
        <v>44165</v>
      </c>
      <c r="C14086" s="3">
        <f t="shared" si="441"/>
        <v>1</v>
      </c>
      <c r="D14086" t="s">
        <v>43</v>
      </c>
      <c r="E14086">
        <v>46</v>
      </c>
      <c r="F14086">
        <v>62327</v>
      </c>
      <c r="G14086">
        <v>568</v>
      </c>
    </row>
    <row r="14087" spans="1:7">
      <c r="A14087" s="2">
        <v>44148</v>
      </c>
      <c r="B14087" s="2">
        <f t="shared" si="440"/>
        <v>44165</v>
      </c>
      <c r="C14087" s="3">
        <f t="shared" si="441"/>
        <v>1</v>
      </c>
      <c r="D14087" t="s">
        <v>25</v>
      </c>
      <c r="E14087">
        <v>47</v>
      </c>
      <c r="F14087">
        <v>295135</v>
      </c>
      <c r="G14087">
        <v>3814</v>
      </c>
    </row>
    <row r="14088" spans="1:7">
      <c r="A14088" s="2">
        <v>44148</v>
      </c>
      <c r="B14088" s="2">
        <f t="shared" si="440"/>
        <v>44165</v>
      </c>
      <c r="C14088" s="3">
        <f t="shared" si="441"/>
        <v>1</v>
      </c>
      <c r="D14088" t="s">
        <v>11</v>
      </c>
      <c r="E14088">
        <v>48</v>
      </c>
      <c r="F14088">
        <v>1073382</v>
      </c>
      <c r="G14088">
        <v>19917</v>
      </c>
    </row>
    <row r="14089" spans="1:7">
      <c r="A14089" s="2">
        <v>44148</v>
      </c>
      <c r="B14089" s="2">
        <f t="shared" si="440"/>
        <v>44165</v>
      </c>
      <c r="C14089" s="3">
        <f t="shared" si="441"/>
        <v>1</v>
      </c>
      <c r="D14089" t="s">
        <v>13</v>
      </c>
      <c r="E14089">
        <v>49</v>
      </c>
      <c r="F14089">
        <v>146155</v>
      </c>
      <c r="G14089">
        <v>703</v>
      </c>
    </row>
    <row r="14090" spans="1:7">
      <c r="A14090" s="2">
        <v>44148</v>
      </c>
      <c r="B14090" s="2">
        <f t="shared" si="440"/>
        <v>44165</v>
      </c>
      <c r="C14090" s="3">
        <f t="shared" si="441"/>
        <v>1</v>
      </c>
      <c r="D14090" t="s">
        <v>36</v>
      </c>
      <c r="E14090">
        <v>50</v>
      </c>
      <c r="F14090">
        <v>2743</v>
      </c>
      <c r="G14090">
        <v>59</v>
      </c>
    </row>
    <row r="14091" spans="1:7">
      <c r="A14091" s="2">
        <v>44148</v>
      </c>
      <c r="B14091" s="2">
        <f t="shared" si="440"/>
        <v>44165</v>
      </c>
      <c r="C14091" s="3">
        <f t="shared" si="441"/>
        <v>1</v>
      </c>
      <c r="D14091" t="s">
        <v>56</v>
      </c>
      <c r="E14091">
        <v>78</v>
      </c>
      <c r="F14091">
        <v>1426</v>
      </c>
      <c r="G14091">
        <v>23</v>
      </c>
    </row>
    <row r="14092" spans="1:7">
      <c r="A14092" s="2">
        <v>44148</v>
      </c>
      <c r="B14092" s="2">
        <f t="shared" si="440"/>
        <v>44165</v>
      </c>
      <c r="C14092" s="3">
        <f t="shared" si="441"/>
        <v>1</v>
      </c>
      <c r="D14092" t="s">
        <v>37</v>
      </c>
      <c r="E14092">
        <v>51</v>
      </c>
      <c r="F14092">
        <v>199262</v>
      </c>
      <c r="G14092">
        <v>3785</v>
      </c>
    </row>
    <row r="14093" spans="1:7">
      <c r="A14093" s="2">
        <v>44148</v>
      </c>
      <c r="B14093" s="2">
        <f t="shared" si="440"/>
        <v>44165</v>
      </c>
      <c r="C14093" s="3">
        <f t="shared" si="441"/>
        <v>1</v>
      </c>
      <c r="D14093" t="s">
        <v>5</v>
      </c>
      <c r="E14093">
        <v>53</v>
      </c>
      <c r="F14093">
        <v>132183</v>
      </c>
      <c r="G14093">
        <v>2634</v>
      </c>
    </row>
    <row r="14094" spans="1:7">
      <c r="A14094" s="2">
        <v>44148</v>
      </c>
      <c r="B14094" s="2">
        <f t="shared" si="440"/>
        <v>44165</v>
      </c>
      <c r="C14094" s="3">
        <f t="shared" si="441"/>
        <v>1</v>
      </c>
      <c r="D14094" t="s">
        <v>58</v>
      </c>
      <c r="E14094">
        <v>54</v>
      </c>
      <c r="F14094">
        <v>31639</v>
      </c>
      <c r="G14094">
        <v>565</v>
      </c>
    </row>
    <row r="14095" spans="1:7">
      <c r="A14095" s="2">
        <v>44148</v>
      </c>
      <c r="B14095" s="2">
        <f t="shared" si="440"/>
        <v>44165</v>
      </c>
      <c r="C14095" s="3">
        <f t="shared" si="441"/>
        <v>1</v>
      </c>
      <c r="D14095" t="s">
        <v>10</v>
      </c>
      <c r="E14095">
        <v>55</v>
      </c>
      <c r="F14095">
        <v>318023</v>
      </c>
      <c r="G14095">
        <v>2694</v>
      </c>
    </row>
    <row r="14096" spans="1:7">
      <c r="A14096" s="2">
        <v>44148</v>
      </c>
      <c r="B14096" s="2">
        <f t="shared" si="440"/>
        <v>44165</v>
      </c>
      <c r="C14096" s="3">
        <f t="shared" si="441"/>
        <v>1</v>
      </c>
      <c r="D14096" t="s">
        <v>49</v>
      </c>
      <c r="E14096">
        <v>56</v>
      </c>
      <c r="F14096">
        <v>21341</v>
      </c>
      <c r="G14096">
        <v>127</v>
      </c>
    </row>
    <row r="14097" spans="1:7">
      <c r="A14097" s="2">
        <v>44149</v>
      </c>
      <c r="B14097" s="2">
        <f t="shared" si="440"/>
        <v>44165</v>
      </c>
      <c r="C14097" s="3">
        <f t="shared" si="441"/>
        <v>1</v>
      </c>
      <c r="D14097" t="s">
        <v>52</v>
      </c>
      <c r="E14097">
        <v>1</v>
      </c>
      <c r="F14097">
        <v>215843</v>
      </c>
      <c r="G14097">
        <v>3246</v>
      </c>
    </row>
    <row r="14098" spans="1:7">
      <c r="A14098" s="2">
        <v>44149</v>
      </c>
      <c r="B14098" s="2">
        <f t="shared" si="440"/>
        <v>44165</v>
      </c>
      <c r="C14098" s="3">
        <f t="shared" si="441"/>
        <v>1</v>
      </c>
      <c r="D14098" t="s">
        <v>50</v>
      </c>
      <c r="E14098">
        <v>2</v>
      </c>
      <c r="F14098">
        <v>23029</v>
      </c>
      <c r="G14098">
        <v>92</v>
      </c>
    </row>
    <row r="14099" spans="1:7">
      <c r="A14099" s="2">
        <v>44149</v>
      </c>
      <c r="B14099" s="2">
        <f t="shared" si="440"/>
        <v>44165</v>
      </c>
      <c r="C14099" s="3">
        <f t="shared" si="441"/>
        <v>1</v>
      </c>
      <c r="D14099" t="s">
        <v>8</v>
      </c>
      <c r="E14099">
        <v>4</v>
      </c>
      <c r="F14099">
        <v>273400</v>
      </c>
      <c r="G14099">
        <v>6300</v>
      </c>
    </row>
    <row r="14100" spans="1:7">
      <c r="A14100" s="2">
        <v>44149</v>
      </c>
      <c r="B14100" s="2">
        <f t="shared" si="440"/>
        <v>44165</v>
      </c>
      <c r="C14100" s="3">
        <f t="shared" si="441"/>
        <v>1</v>
      </c>
      <c r="D14100" t="s">
        <v>44</v>
      </c>
      <c r="E14100">
        <v>5</v>
      </c>
      <c r="F14100">
        <v>132166</v>
      </c>
      <c r="G14100">
        <v>2159</v>
      </c>
    </row>
    <row r="14101" spans="1:7">
      <c r="A14101" s="2">
        <v>44149</v>
      </c>
      <c r="B14101" s="2">
        <f t="shared" si="440"/>
        <v>44165</v>
      </c>
      <c r="C14101" s="3">
        <f t="shared" si="441"/>
        <v>1</v>
      </c>
      <c r="D14101" t="s">
        <v>7</v>
      </c>
      <c r="E14101">
        <v>6</v>
      </c>
      <c r="F14101">
        <v>1027016</v>
      </c>
      <c r="G14101">
        <v>18254</v>
      </c>
    </row>
    <row r="14102" spans="1:7">
      <c r="A14102" s="2">
        <v>44149</v>
      </c>
      <c r="B14102" s="2">
        <f t="shared" si="440"/>
        <v>44165</v>
      </c>
      <c r="C14102" s="3">
        <f t="shared" si="441"/>
        <v>1</v>
      </c>
      <c r="D14102" t="s">
        <v>22</v>
      </c>
      <c r="E14102">
        <v>8</v>
      </c>
      <c r="F14102">
        <v>160459</v>
      </c>
      <c r="G14102">
        <v>2554</v>
      </c>
    </row>
    <row r="14103" spans="1:7">
      <c r="A14103" s="2">
        <v>44149</v>
      </c>
      <c r="B14103" s="2">
        <f t="shared" si="440"/>
        <v>44165</v>
      </c>
      <c r="C14103" s="3">
        <f t="shared" si="441"/>
        <v>1</v>
      </c>
      <c r="D14103" t="s">
        <v>38</v>
      </c>
      <c r="E14103">
        <v>9</v>
      </c>
      <c r="F14103">
        <v>88645</v>
      </c>
      <c r="G14103">
        <v>4737</v>
      </c>
    </row>
    <row r="14104" spans="1:7">
      <c r="A14104" s="2">
        <v>44149</v>
      </c>
      <c r="B14104" s="2">
        <f t="shared" si="440"/>
        <v>44165</v>
      </c>
      <c r="C14104" s="3">
        <f t="shared" si="441"/>
        <v>1</v>
      </c>
      <c r="D14104" t="s">
        <v>45</v>
      </c>
      <c r="E14104">
        <v>10</v>
      </c>
      <c r="F14104">
        <v>28395</v>
      </c>
      <c r="G14104">
        <v>736</v>
      </c>
    </row>
    <row r="14105" spans="1:7">
      <c r="A14105" s="2">
        <v>44149</v>
      </c>
      <c r="B14105" s="2">
        <f t="shared" si="440"/>
        <v>44165</v>
      </c>
      <c r="C14105" s="3">
        <f t="shared" si="441"/>
        <v>1</v>
      </c>
      <c r="D14105" t="s">
        <v>33</v>
      </c>
      <c r="E14105">
        <v>11</v>
      </c>
      <c r="F14105">
        <v>18814</v>
      </c>
      <c r="G14105">
        <v>658</v>
      </c>
    </row>
    <row r="14106" spans="1:7">
      <c r="A14106" s="2">
        <v>44149</v>
      </c>
      <c r="B14106" s="2">
        <f t="shared" si="440"/>
        <v>44165</v>
      </c>
      <c r="C14106" s="3">
        <f t="shared" si="441"/>
        <v>1</v>
      </c>
      <c r="D14106" t="s">
        <v>15</v>
      </c>
      <c r="E14106">
        <v>12</v>
      </c>
      <c r="F14106">
        <v>875088</v>
      </c>
      <c r="G14106">
        <v>17488</v>
      </c>
    </row>
    <row r="14107" spans="1:7">
      <c r="A14107" s="2">
        <v>44149</v>
      </c>
      <c r="B14107" s="2">
        <f t="shared" si="440"/>
        <v>44165</v>
      </c>
      <c r="C14107" s="3">
        <f t="shared" si="441"/>
        <v>1</v>
      </c>
      <c r="D14107" t="s">
        <v>18</v>
      </c>
      <c r="E14107">
        <v>13</v>
      </c>
      <c r="F14107">
        <v>407596</v>
      </c>
      <c r="G14107">
        <v>8729</v>
      </c>
    </row>
    <row r="14108" spans="1:7">
      <c r="A14108" s="2">
        <v>44149</v>
      </c>
      <c r="B14108" s="2">
        <f t="shared" si="440"/>
        <v>44165</v>
      </c>
      <c r="C14108" s="3">
        <f t="shared" si="441"/>
        <v>1</v>
      </c>
      <c r="D14108" t="s">
        <v>57</v>
      </c>
      <c r="E14108">
        <v>66</v>
      </c>
      <c r="F14108">
        <v>6893</v>
      </c>
      <c r="G14108">
        <v>93</v>
      </c>
    </row>
    <row r="14109" spans="1:7">
      <c r="A14109" s="2">
        <v>44149</v>
      </c>
      <c r="B14109" s="2">
        <f t="shared" si="440"/>
        <v>44165</v>
      </c>
      <c r="C14109" s="3">
        <f t="shared" si="441"/>
        <v>1</v>
      </c>
      <c r="D14109" t="s">
        <v>26</v>
      </c>
      <c r="E14109">
        <v>15</v>
      </c>
      <c r="F14109">
        <v>16619</v>
      </c>
      <c r="G14109">
        <v>221</v>
      </c>
    </row>
    <row r="14110" spans="1:7">
      <c r="A14110" s="2">
        <v>44149</v>
      </c>
      <c r="B14110" s="2">
        <f t="shared" si="440"/>
        <v>44165</v>
      </c>
      <c r="C14110" s="3">
        <f t="shared" si="441"/>
        <v>1</v>
      </c>
      <c r="D14110" t="s">
        <v>53</v>
      </c>
      <c r="E14110">
        <v>16</v>
      </c>
      <c r="F14110">
        <v>81625</v>
      </c>
      <c r="G14110">
        <v>763</v>
      </c>
    </row>
    <row r="14111" spans="1:7">
      <c r="A14111" s="2">
        <v>44149</v>
      </c>
      <c r="B14111" s="2">
        <f t="shared" si="440"/>
        <v>44165</v>
      </c>
      <c r="C14111" s="3">
        <f t="shared" si="441"/>
        <v>1</v>
      </c>
      <c r="D14111" t="s">
        <v>6</v>
      </c>
      <c r="E14111">
        <v>17</v>
      </c>
      <c r="F14111">
        <v>564086</v>
      </c>
      <c r="G14111">
        <v>11098</v>
      </c>
    </row>
    <row r="14112" spans="1:7">
      <c r="A14112" s="2">
        <v>44149</v>
      </c>
      <c r="B14112" s="2">
        <f t="shared" si="440"/>
        <v>44165</v>
      </c>
      <c r="C14112" s="3">
        <f t="shared" si="441"/>
        <v>1</v>
      </c>
      <c r="D14112" t="s">
        <v>27</v>
      </c>
      <c r="E14112">
        <v>18</v>
      </c>
      <c r="F14112">
        <v>247466</v>
      </c>
      <c r="G14112">
        <v>4888</v>
      </c>
    </row>
    <row r="14113" spans="1:7">
      <c r="A14113" s="2">
        <v>44149</v>
      </c>
      <c r="B14113" s="2">
        <f t="shared" si="440"/>
        <v>44165</v>
      </c>
      <c r="C14113" s="3">
        <f t="shared" si="441"/>
        <v>1</v>
      </c>
      <c r="D14113" t="s">
        <v>39</v>
      </c>
      <c r="E14113">
        <v>19</v>
      </c>
      <c r="F14113">
        <v>183557</v>
      </c>
      <c r="G14113">
        <v>1985</v>
      </c>
    </row>
    <row r="14114" spans="1:7">
      <c r="A14114" s="2">
        <v>44149</v>
      </c>
      <c r="B14114" s="2">
        <f t="shared" si="440"/>
        <v>44165</v>
      </c>
      <c r="C14114" s="3">
        <f t="shared" si="441"/>
        <v>1</v>
      </c>
      <c r="D14114" t="s">
        <v>34</v>
      </c>
      <c r="E14114">
        <v>20</v>
      </c>
      <c r="F14114">
        <v>117728</v>
      </c>
      <c r="G14114">
        <v>1256</v>
      </c>
    </row>
    <row r="14115" spans="1:7">
      <c r="A14115" s="2">
        <v>44149</v>
      </c>
      <c r="B14115" s="2">
        <f t="shared" si="440"/>
        <v>44165</v>
      </c>
      <c r="C14115" s="3">
        <f t="shared" si="441"/>
        <v>1</v>
      </c>
      <c r="D14115" t="s">
        <v>28</v>
      </c>
      <c r="E14115">
        <v>21</v>
      </c>
      <c r="F14115">
        <v>138854</v>
      </c>
      <c r="G14115">
        <v>1739</v>
      </c>
    </row>
    <row r="14116" spans="1:7">
      <c r="A14116" s="2">
        <v>44149</v>
      </c>
      <c r="B14116" s="2">
        <f t="shared" si="440"/>
        <v>44165</v>
      </c>
      <c r="C14116" s="3">
        <f t="shared" si="441"/>
        <v>1</v>
      </c>
      <c r="D14116" t="s">
        <v>40</v>
      </c>
      <c r="E14116">
        <v>22</v>
      </c>
      <c r="F14116">
        <v>201981</v>
      </c>
      <c r="G14116">
        <v>6121</v>
      </c>
    </row>
    <row r="14117" spans="1:7">
      <c r="A14117" s="2">
        <v>44149</v>
      </c>
      <c r="B14117" s="2">
        <f t="shared" si="440"/>
        <v>44165</v>
      </c>
      <c r="C14117" s="3">
        <f t="shared" si="441"/>
        <v>1</v>
      </c>
      <c r="D14117" t="s">
        <v>51</v>
      </c>
      <c r="E14117">
        <v>23</v>
      </c>
      <c r="F14117">
        <v>8791</v>
      </c>
      <c r="G14117">
        <v>163</v>
      </c>
    </row>
    <row r="14118" spans="1:7">
      <c r="A14118" s="2">
        <v>44149</v>
      </c>
      <c r="B14118" s="2">
        <f t="shared" si="440"/>
        <v>44165</v>
      </c>
      <c r="C14118" s="3">
        <f t="shared" si="441"/>
        <v>1</v>
      </c>
      <c r="D14118" t="s">
        <v>23</v>
      </c>
      <c r="E14118">
        <v>24</v>
      </c>
      <c r="F14118">
        <v>164239</v>
      </c>
      <c r="G14118">
        <v>4293</v>
      </c>
    </row>
    <row r="14119" spans="1:7">
      <c r="A14119" s="2">
        <v>44149</v>
      </c>
      <c r="B14119" s="2">
        <f t="shared" si="440"/>
        <v>44165</v>
      </c>
      <c r="C14119" s="3">
        <f t="shared" si="441"/>
        <v>1</v>
      </c>
      <c r="D14119" t="s">
        <v>9</v>
      </c>
      <c r="E14119">
        <v>25</v>
      </c>
      <c r="F14119">
        <v>186142</v>
      </c>
      <c r="G14119">
        <v>10293</v>
      </c>
    </row>
    <row r="14120" spans="1:7">
      <c r="A14120" s="2">
        <v>44149</v>
      </c>
      <c r="B14120" s="2">
        <f t="shared" si="440"/>
        <v>44165</v>
      </c>
      <c r="C14120" s="3">
        <f t="shared" si="441"/>
        <v>1</v>
      </c>
      <c r="D14120" t="s">
        <v>42</v>
      </c>
      <c r="E14120">
        <v>26</v>
      </c>
      <c r="F14120">
        <v>275393</v>
      </c>
      <c r="G14120">
        <v>8375</v>
      </c>
    </row>
    <row r="14121" spans="1:7">
      <c r="A14121" s="2">
        <v>44149</v>
      </c>
      <c r="B14121" s="2">
        <f t="shared" si="440"/>
        <v>44165</v>
      </c>
      <c r="C14121" s="3">
        <f t="shared" si="441"/>
        <v>1</v>
      </c>
      <c r="D14121" t="s">
        <v>29</v>
      </c>
      <c r="E14121">
        <v>27</v>
      </c>
      <c r="F14121">
        <v>216084</v>
      </c>
      <c r="G14121">
        <v>2930</v>
      </c>
    </row>
    <row r="14122" spans="1:7">
      <c r="A14122" s="2">
        <v>44149</v>
      </c>
      <c r="B14122" s="2">
        <f t="shared" si="440"/>
        <v>44165</v>
      </c>
      <c r="C14122" s="3">
        <f t="shared" si="441"/>
        <v>1</v>
      </c>
      <c r="D14122" t="s">
        <v>46</v>
      </c>
      <c r="E14122">
        <v>28</v>
      </c>
      <c r="F14122">
        <v>133340</v>
      </c>
      <c r="G14122">
        <v>3540</v>
      </c>
    </row>
    <row r="14123" spans="1:7">
      <c r="A14123" s="2">
        <v>44149</v>
      </c>
      <c r="B14123" s="2">
        <f t="shared" si="440"/>
        <v>44165</v>
      </c>
      <c r="C14123" s="3">
        <f t="shared" si="441"/>
        <v>1</v>
      </c>
      <c r="D14123" t="s">
        <v>35</v>
      </c>
      <c r="E14123">
        <v>29</v>
      </c>
      <c r="F14123">
        <v>248400</v>
      </c>
      <c r="G14123">
        <v>3463</v>
      </c>
    </row>
    <row r="14124" spans="1:7">
      <c r="A14124" s="2">
        <v>44149</v>
      </c>
      <c r="B14124" s="2">
        <f t="shared" si="440"/>
        <v>44165</v>
      </c>
      <c r="C14124" s="3">
        <f t="shared" si="441"/>
        <v>1</v>
      </c>
      <c r="D14124" t="s">
        <v>54</v>
      </c>
      <c r="E14124">
        <v>30</v>
      </c>
      <c r="F14124">
        <v>45919</v>
      </c>
      <c r="G14124">
        <v>519</v>
      </c>
    </row>
    <row r="14125" spans="1:7">
      <c r="A14125" s="2">
        <v>44149</v>
      </c>
      <c r="B14125" s="2">
        <f t="shared" si="440"/>
        <v>44165</v>
      </c>
      <c r="C14125" s="3">
        <f t="shared" si="441"/>
        <v>1</v>
      </c>
      <c r="D14125" t="s">
        <v>12</v>
      </c>
      <c r="E14125">
        <v>31</v>
      </c>
      <c r="F14125">
        <v>96834</v>
      </c>
      <c r="G14125">
        <v>795</v>
      </c>
    </row>
    <row r="14126" spans="1:7">
      <c r="A14126" s="2">
        <v>44149</v>
      </c>
      <c r="B14126" s="2">
        <f t="shared" si="440"/>
        <v>44165</v>
      </c>
      <c r="C14126" s="3">
        <f t="shared" si="441"/>
        <v>1</v>
      </c>
      <c r="D14126" t="s">
        <v>24</v>
      </c>
      <c r="E14126">
        <v>32</v>
      </c>
      <c r="F14126">
        <v>119228</v>
      </c>
      <c r="G14126">
        <v>1908</v>
      </c>
    </row>
    <row r="14127" spans="1:7">
      <c r="A14127" s="2">
        <v>44149</v>
      </c>
      <c r="B14127" s="2">
        <f t="shared" si="440"/>
        <v>44165</v>
      </c>
      <c r="C14127" s="3">
        <f t="shared" si="441"/>
        <v>1</v>
      </c>
      <c r="D14127" t="s">
        <v>19</v>
      </c>
      <c r="E14127">
        <v>33</v>
      </c>
      <c r="F14127">
        <v>14311</v>
      </c>
      <c r="G14127">
        <v>499</v>
      </c>
    </row>
    <row r="14128" spans="1:7">
      <c r="A14128" s="2">
        <v>44149</v>
      </c>
      <c r="B14128" s="2">
        <f t="shared" si="440"/>
        <v>44165</v>
      </c>
      <c r="C14128" s="3">
        <f t="shared" si="441"/>
        <v>1</v>
      </c>
      <c r="D14128" t="s">
        <v>21</v>
      </c>
      <c r="E14128">
        <v>34</v>
      </c>
      <c r="F14128">
        <v>276537</v>
      </c>
      <c r="G14128">
        <v>16548</v>
      </c>
    </row>
    <row r="14129" spans="1:7">
      <c r="A14129" s="2">
        <v>44149</v>
      </c>
      <c r="B14129" s="2">
        <f t="shared" si="440"/>
        <v>44165</v>
      </c>
      <c r="C14129" s="3">
        <f t="shared" si="441"/>
        <v>1</v>
      </c>
      <c r="D14129" t="s">
        <v>47</v>
      </c>
      <c r="E14129">
        <v>35</v>
      </c>
      <c r="F14129">
        <v>63171</v>
      </c>
      <c r="G14129">
        <v>1208</v>
      </c>
    </row>
    <row r="14130" spans="1:7">
      <c r="A14130" s="2">
        <v>44149</v>
      </c>
      <c r="B14130" s="2">
        <f t="shared" si="440"/>
        <v>44165</v>
      </c>
      <c r="C14130" s="3">
        <f t="shared" si="441"/>
        <v>1</v>
      </c>
      <c r="D14130" t="s">
        <v>16</v>
      </c>
      <c r="E14130">
        <v>36</v>
      </c>
      <c r="F14130">
        <v>561308</v>
      </c>
      <c r="G14130">
        <v>33477</v>
      </c>
    </row>
    <row r="14131" spans="1:7">
      <c r="A14131" s="2">
        <v>44149</v>
      </c>
      <c r="B14131" s="2">
        <f t="shared" si="440"/>
        <v>44165</v>
      </c>
      <c r="C14131" s="3">
        <f t="shared" si="441"/>
        <v>1</v>
      </c>
      <c r="D14131" t="s">
        <v>20</v>
      </c>
      <c r="E14131">
        <v>37</v>
      </c>
      <c r="F14131">
        <v>309703</v>
      </c>
      <c r="G14131">
        <v>4783</v>
      </c>
    </row>
    <row r="14132" spans="1:7">
      <c r="A14132" s="2">
        <v>44149</v>
      </c>
      <c r="B14132" s="2">
        <f t="shared" si="440"/>
        <v>44165</v>
      </c>
      <c r="C14132" s="3">
        <f t="shared" si="441"/>
        <v>1</v>
      </c>
      <c r="D14132" t="s">
        <v>48</v>
      </c>
      <c r="E14132">
        <v>38</v>
      </c>
      <c r="F14132">
        <v>62878</v>
      </c>
      <c r="G14132">
        <v>732</v>
      </c>
    </row>
    <row r="14133" spans="1:7">
      <c r="A14133" s="2">
        <v>44149</v>
      </c>
      <c r="B14133" s="2">
        <f t="shared" si="440"/>
        <v>44165</v>
      </c>
      <c r="C14133" s="3">
        <f t="shared" si="441"/>
        <v>1</v>
      </c>
      <c r="D14133" t="s">
        <v>59</v>
      </c>
      <c r="E14133">
        <v>69</v>
      </c>
      <c r="F14133">
        <v>100</v>
      </c>
      <c r="G14133">
        <v>2</v>
      </c>
    </row>
    <row r="14134" spans="1:7">
      <c r="A14134" s="2">
        <v>44149</v>
      </c>
      <c r="B14134" s="2">
        <f t="shared" si="440"/>
        <v>44165</v>
      </c>
      <c r="C14134" s="3">
        <f t="shared" si="441"/>
        <v>1</v>
      </c>
      <c r="D14134" t="s">
        <v>41</v>
      </c>
      <c r="E14134">
        <v>39</v>
      </c>
      <c r="F14134">
        <v>290243</v>
      </c>
      <c r="G14134">
        <v>5714</v>
      </c>
    </row>
    <row r="14135" spans="1:7">
      <c r="A14135" s="2">
        <v>44149</v>
      </c>
      <c r="B14135" s="2">
        <f t="shared" si="440"/>
        <v>44165</v>
      </c>
      <c r="C14135" s="3">
        <f t="shared" si="441"/>
        <v>1</v>
      </c>
      <c r="D14135" t="s">
        <v>30</v>
      </c>
      <c r="E14135">
        <v>40</v>
      </c>
      <c r="F14135">
        <v>150205</v>
      </c>
      <c r="G14135">
        <v>1516</v>
      </c>
    </row>
    <row r="14136" spans="1:7">
      <c r="A14136" s="2">
        <v>44149</v>
      </c>
      <c r="B14136" s="2">
        <f t="shared" si="440"/>
        <v>44165</v>
      </c>
      <c r="C14136" s="3">
        <f t="shared" si="441"/>
        <v>1</v>
      </c>
      <c r="D14136" t="s">
        <v>14</v>
      </c>
      <c r="E14136">
        <v>41</v>
      </c>
      <c r="F14136">
        <v>56018</v>
      </c>
      <c r="G14136">
        <v>760</v>
      </c>
    </row>
    <row r="14137" spans="1:7">
      <c r="A14137" s="2">
        <v>44149</v>
      </c>
      <c r="B14137" s="2">
        <f t="shared" si="440"/>
        <v>44165</v>
      </c>
      <c r="C14137" s="3">
        <f t="shared" si="441"/>
        <v>1</v>
      </c>
      <c r="D14137" t="s">
        <v>31</v>
      </c>
      <c r="E14137">
        <v>42</v>
      </c>
      <c r="F14137">
        <v>264396</v>
      </c>
      <c r="G14137">
        <v>9353</v>
      </c>
    </row>
    <row r="14138" spans="1:7">
      <c r="A14138" s="2">
        <v>44149</v>
      </c>
      <c r="B14138" s="2">
        <f t="shared" si="440"/>
        <v>44165</v>
      </c>
      <c r="C14138" s="3">
        <f t="shared" si="441"/>
        <v>1</v>
      </c>
      <c r="D14138" t="s">
        <v>55</v>
      </c>
      <c r="E14138">
        <v>72</v>
      </c>
      <c r="F14138">
        <v>75387</v>
      </c>
      <c r="G14138">
        <v>921</v>
      </c>
    </row>
    <row r="14139" spans="1:7">
      <c r="A14139" s="2">
        <v>44149</v>
      </c>
      <c r="B14139" s="2">
        <f t="shared" si="440"/>
        <v>44165</v>
      </c>
      <c r="C14139" s="3">
        <f t="shared" si="441"/>
        <v>1</v>
      </c>
      <c r="D14139" t="s">
        <v>17</v>
      </c>
      <c r="E14139">
        <v>44</v>
      </c>
      <c r="F14139">
        <v>41529</v>
      </c>
      <c r="G14139">
        <v>1254</v>
      </c>
    </row>
    <row r="14140" spans="1:7">
      <c r="A14140" s="2">
        <v>44149</v>
      </c>
      <c r="B14140" s="2">
        <f t="shared" si="440"/>
        <v>44165</v>
      </c>
      <c r="C14140" s="3">
        <f t="shared" si="441"/>
        <v>1</v>
      </c>
      <c r="D14140" t="s">
        <v>32</v>
      </c>
      <c r="E14140">
        <v>45</v>
      </c>
      <c r="F14140">
        <v>194014</v>
      </c>
      <c r="G14140">
        <v>4110</v>
      </c>
    </row>
    <row r="14141" spans="1:7">
      <c r="A14141" s="2">
        <v>44149</v>
      </c>
      <c r="B14141" s="2">
        <f t="shared" si="440"/>
        <v>44165</v>
      </c>
      <c r="C14141" s="3">
        <f t="shared" si="441"/>
        <v>1</v>
      </c>
      <c r="D14141" t="s">
        <v>43</v>
      </c>
      <c r="E14141">
        <v>46</v>
      </c>
      <c r="F14141">
        <v>64182</v>
      </c>
      <c r="G14141">
        <v>621</v>
      </c>
    </row>
    <row r="14142" spans="1:7">
      <c r="A14142" s="2">
        <v>44149</v>
      </c>
      <c r="B14142" s="2">
        <f t="shared" si="440"/>
        <v>44165</v>
      </c>
      <c r="C14142" s="3">
        <f t="shared" si="441"/>
        <v>1</v>
      </c>
      <c r="D14142" t="s">
        <v>25</v>
      </c>
      <c r="E14142">
        <v>47</v>
      </c>
      <c r="F14142">
        <v>299597</v>
      </c>
      <c r="G14142">
        <v>3839</v>
      </c>
    </row>
    <row r="14143" spans="1:7">
      <c r="A14143" s="2">
        <v>44149</v>
      </c>
      <c r="B14143" s="2">
        <f t="shared" si="440"/>
        <v>44165</v>
      </c>
      <c r="C14143" s="3">
        <f t="shared" si="441"/>
        <v>1</v>
      </c>
      <c r="D14143" t="s">
        <v>11</v>
      </c>
      <c r="E14143">
        <v>48</v>
      </c>
      <c r="F14143">
        <v>1083132</v>
      </c>
      <c r="G14143">
        <v>20035</v>
      </c>
    </row>
    <row r="14144" spans="1:7">
      <c r="A14144" s="2">
        <v>44149</v>
      </c>
      <c r="B14144" s="2">
        <f t="shared" si="440"/>
        <v>44165</v>
      </c>
      <c r="C14144" s="3">
        <f t="shared" si="441"/>
        <v>1</v>
      </c>
      <c r="D14144" t="s">
        <v>13</v>
      </c>
      <c r="E14144">
        <v>49</v>
      </c>
      <c r="F14144">
        <v>151141</v>
      </c>
      <c r="G14144">
        <v>712</v>
      </c>
    </row>
    <row r="14145" spans="1:7">
      <c r="A14145" s="2">
        <v>44149</v>
      </c>
      <c r="B14145" s="2">
        <f t="shared" si="440"/>
        <v>44165</v>
      </c>
      <c r="C14145" s="3">
        <f t="shared" si="441"/>
        <v>1</v>
      </c>
      <c r="D14145" t="s">
        <v>36</v>
      </c>
      <c r="E14145">
        <v>50</v>
      </c>
      <c r="F14145">
        <v>2843</v>
      </c>
      <c r="G14145">
        <v>59</v>
      </c>
    </row>
    <row r="14146" spans="1:7">
      <c r="A14146" s="2">
        <v>44149</v>
      </c>
      <c r="B14146" s="2">
        <f t="shared" si="440"/>
        <v>44165</v>
      </c>
      <c r="C14146" s="3">
        <f t="shared" si="441"/>
        <v>1</v>
      </c>
      <c r="D14146" t="s">
        <v>56</v>
      </c>
      <c r="E14146">
        <v>78</v>
      </c>
      <c r="F14146">
        <v>1434</v>
      </c>
      <c r="G14146">
        <v>23</v>
      </c>
    </row>
    <row r="14147" spans="1:7">
      <c r="A14147" s="2">
        <v>44149</v>
      </c>
      <c r="B14147" s="2">
        <f t="shared" si="440"/>
        <v>44165</v>
      </c>
      <c r="C14147" s="3">
        <f t="shared" si="441"/>
        <v>1</v>
      </c>
      <c r="D14147" t="s">
        <v>37</v>
      </c>
      <c r="E14147">
        <v>51</v>
      </c>
      <c r="F14147">
        <v>200799</v>
      </c>
      <c r="G14147">
        <v>3799</v>
      </c>
    </row>
    <row r="14148" spans="1:7">
      <c r="A14148" s="2">
        <v>44149</v>
      </c>
      <c r="B14148" s="2">
        <f t="shared" ref="B14148:B14211" si="442">EOMONTH(A14148,0)</f>
        <v>44165</v>
      </c>
      <c r="C14148" s="3">
        <f t="shared" ref="C14148:C14211" si="443">IF(A14148=B14148,0,1)</f>
        <v>1</v>
      </c>
      <c r="D14148" t="s">
        <v>5</v>
      </c>
      <c r="E14148">
        <v>53</v>
      </c>
      <c r="F14148">
        <v>133612</v>
      </c>
      <c r="G14148">
        <v>2638</v>
      </c>
    </row>
    <row r="14149" spans="1:7">
      <c r="A14149" s="2">
        <v>44149</v>
      </c>
      <c r="B14149" s="2">
        <f t="shared" si="442"/>
        <v>44165</v>
      </c>
      <c r="C14149" s="3">
        <f t="shared" si="443"/>
        <v>1</v>
      </c>
      <c r="D14149" t="s">
        <v>58</v>
      </c>
      <c r="E14149">
        <v>54</v>
      </c>
      <c r="F14149">
        <v>32792</v>
      </c>
      <c r="G14149">
        <v>574</v>
      </c>
    </row>
    <row r="14150" spans="1:7">
      <c r="A14150" s="2">
        <v>44149</v>
      </c>
      <c r="B14150" s="2">
        <f t="shared" si="442"/>
        <v>44165</v>
      </c>
      <c r="C14150" s="3">
        <f t="shared" si="443"/>
        <v>1</v>
      </c>
      <c r="D14150" t="s">
        <v>10</v>
      </c>
      <c r="E14150">
        <v>55</v>
      </c>
      <c r="F14150">
        <v>323604</v>
      </c>
      <c r="G14150">
        <v>2748</v>
      </c>
    </row>
    <row r="14151" spans="1:7">
      <c r="A14151" s="2">
        <v>44149</v>
      </c>
      <c r="B14151" s="2">
        <f t="shared" si="442"/>
        <v>44165</v>
      </c>
      <c r="C14151" s="3">
        <f t="shared" si="443"/>
        <v>1</v>
      </c>
      <c r="D14151" t="s">
        <v>49</v>
      </c>
      <c r="E14151">
        <v>56</v>
      </c>
      <c r="F14151">
        <v>21881</v>
      </c>
      <c r="G14151">
        <v>144</v>
      </c>
    </row>
    <row r="14152" spans="1:7">
      <c r="A14152" s="2">
        <v>44150</v>
      </c>
      <c r="B14152" s="2">
        <f t="shared" si="442"/>
        <v>44165</v>
      </c>
      <c r="C14152" s="3">
        <f t="shared" si="443"/>
        <v>1</v>
      </c>
      <c r="D14152" t="s">
        <v>52</v>
      </c>
      <c r="E14152">
        <v>1</v>
      </c>
      <c r="F14152">
        <v>217822</v>
      </c>
      <c r="G14152">
        <v>3248</v>
      </c>
    </row>
    <row r="14153" spans="1:7">
      <c r="A14153" s="2">
        <v>44150</v>
      </c>
      <c r="B14153" s="2">
        <f t="shared" si="442"/>
        <v>44165</v>
      </c>
      <c r="C14153" s="3">
        <f t="shared" si="443"/>
        <v>1</v>
      </c>
      <c r="D14153" t="s">
        <v>50</v>
      </c>
      <c r="E14153">
        <v>2</v>
      </c>
      <c r="F14153">
        <v>23688</v>
      </c>
      <c r="G14153">
        <v>92</v>
      </c>
    </row>
    <row r="14154" spans="1:7">
      <c r="A14154" s="2">
        <v>44150</v>
      </c>
      <c r="B14154" s="2">
        <f t="shared" si="442"/>
        <v>44165</v>
      </c>
      <c r="C14154" s="3">
        <f t="shared" si="443"/>
        <v>1</v>
      </c>
      <c r="D14154" t="s">
        <v>8</v>
      </c>
      <c r="E14154">
        <v>4</v>
      </c>
      <c r="F14154">
        <v>275523</v>
      </c>
      <c r="G14154">
        <v>6302</v>
      </c>
    </row>
    <row r="14155" spans="1:7">
      <c r="A14155" s="2">
        <v>44150</v>
      </c>
      <c r="B14155" s="2">
        <f t="shared" si="442"/>
        <v>44165</v>
      </c>
      <c r="C14155" s="3">
        <f t="shared" si="443"/>
        <v>1</v>
      </c>
      <c r="D14155" t="s">
        <v>44</v>
      </c>
      <c r="E14155">
        <v>5</v>
      </c>
      <c r="F14155">
        <v>133040</v>
      </c>
      <c r="G14155">
        <v>2183</v>
      </c>
    </row>
    <row r="14156" spans="1:7">
      <c r="A14156" s="2">
        <v>44150</v>
      </c>
      <c r="B14156" s="2">
        <f t="shared" si="442"/>
        <v>44165</v>
      </c>
      <c r="C14156" s="3">
        <f t="shared" si="443"/>
        <v>1</v>
      </c>
      <c r="D14156" t="s">
        <v>7</v>
      </c>
      <c r="E14156">
        <v>6</v>
      </c>
      <c r="F14156">
        <v>1035981</v>
      </c>
      <c r="G14156">
        <v>18265</v>
      </c>
    </row>
    <row r="14157" spans="1:7">
      <c r="A14157" s="2">
        <v>44150</v>
      </c>
      <c r="B14157" s="2">
        <f t="shared" si="442"/>
        <v>44165</v>
      </c>
      <c r="C14157" s="3">
        <f t="shared" si="443"/>
        <v>1</v>
      </c>
      <c r="D14157" t="s">
        <v>22</v>
      </c>
      <c r="E14157">
        <v>8</v>
      </c>
      <c r="F14157">
        <v>164408</v>
      </c>
      <c r="G14157">
        <v>2574</v>
      </c>
    </row>
    <row r="14158" spans="1:7">
      <c r="A14158" s="2">
        <v>44150</v>
      </c>
      <c r="B14158" s="2">
        <f t="shared" si="442"/>
        <v>44165</v>
      </c>
      <c r="C14158" s="3">
        <f t="shared" si="443"/>
        <v>1</v>
      </c>
      <c r="D14158" t="s">
        <v>38</v>
      </c>
      <c r="E14158">
        <v>9</v>
      </c>
      <c r="F14158">
        <v>88645</v>
      </c>
      <c r="G14158">
        <v>4737</v>
      </c>
    </row>
    <row r="14159" spans="1:7">
      <c r="A14159" s="2">
        <v>44150</v>
      </c>
      <c r="B14159" s="2">
        <f t="shared" si="442"/>
        <v>44165</v>
      </c>
      <c r="C14159" s="3">
        <f t="shared" si="443"/>
        <v>1</v>
      </c>
      <c r="D14159" t="s">
        <v>45</v>
      </c>
      <c r="E14159">
        <v>10</v>
      </c>
      <c r="F14159">
        <v>28803</v>
      </c>
      <c r="G14159">
        <v>736</v>
      </c>
    </row>
    <row r="14160" spans="1:7">
      <c r="A14160" s="2">
        <v>44150</v>
      </c>
      <c r="B14160" s="2">
        <f t="shared" si="442"/>
        <v>44165</v>
      </c>
      <c r="C14160" s="3">
        <f t="shared" si="443"/>
        <v>1</v>
      </c>
      <c r="D14160" t="s">
        <v>33</v>
      </c>
      <c r="E14160">
        <v>11</v>
      </c>
      <c r="F14160">
        <v>18977</v>
      </c>
      <c r="G14160">
        <v>660</v>
      </c>
    </row>
    <row r="14161" spans="1:7">
      <c r="A14161" s="2">
        <v>44150</v>
      </c>
      <c r="B14161" s="2">
        <f t="shared" si="442"/>
        <v>44165</v>
      </c>
      <c r="C14161" s="3">
        <f t="shared" si="443"/>
        <v>1</v>
      </c>
      <c r="D14161" t="s">
        <v>15</v>
      </c>
      <c r="E14161">
        <v>12</v>
      </c>
      <c r="F14161">
        <v>885193</v>
      </c>
      <c r="G14161">
        <v>17517</v>
      </c>
    </row>
    <row r="14162" spans="1:7">
      <c r="A14162" s="2">
        <v>44150</v>
      </c>
      <c r="B14162" s="2">
        <f t="shared" si="442"/>
        <v>44165</v>
      </c>
      <c r="C14162" s="3">
        <f t="shared" si="443"/>
        <v>1</v>
      </c>
      <c r="D14162" t="s">
        <v>18</v>
      </c>
      <c r="E14162">
        <v>13</v>
      </c>
      <c r="F14162">
        <v>409504</v>
      </c>
      <c r="G14162">
        <v>8730</v>
      </c>
    </row>
    <row r="14163" spans="1:7">
      <c r="A14163" s="2">
        <v>44150</v>
      </c>
      <c r="B14163" s="2">
        <f t="shared" si="442"/>
        <v>44165</v>
      </c>
      <c r="C14163" s="3">
        <f t="shared" si="443"/>
        <v>1</v>
      </c>
      <c r="D14163" t="s">
        <v>57</v>
      </c>
      <c r="E14163">
        <v>66</v>
      </c>
      <c r="F14163">
        <v>6893</v>
      </c>
      <c r="G14163">
        <v>93</v>
      </c>
    </row>
    <row r="14164" spans="1:7">
      <c r="A14164" s="2">
        <v>44150</v>
      </c>
      <c r="B14164" s="2">
        <f t="shared" si="442"/>
        <v>44165</v>
      </c>
      <c r="C14164" s="3">
        <f t="shared" si="443"/>
        <v>1</v>
      </c>
      <c r="D14164" t="s">
        <v>26</v>
      </c>
      <c r="E14164">
        <v>15</v>
      </c>
      <c r="F14164">
        <v>16619</v>
      </c>
      <c r="G14164">
        <v>221</v>
      </c>
    </row>
    <row r="14165" spans="1:7">
      <c r="A14165" s="2">
        <v>44150</v>
      </c>
      <c r="B14165" s="2">
        <f t="shared" si="442"/>
        <v>44165</v>
      </c>
      <c r="C14165" s="3">
        <f t="shared" si="443"/>
        <v>1</v>
      </c>
      <c r="D14165" t="s">
        <v>53</v>
      </c>
      <c r="E14165">
        <v>16</v>
      </c>
      <c r="F14165">
        <v>82545</v>
      </c>
      <c r="G14165">
        <v>763</v>
      </c>
    </row>
    <row r="14166" spans="1:7">
      <c r="A14166" s="2">
        <v>44150</v>
      </c>
      <c r="B14166" s="2">
        <f t="shared" si="442"/>
        <v>44165</v>
      </c>
      <c r="C14166" s="3">
        <f t="shared" si="443"/>
        <v>1</v>
      </c>
      <c r="D14166" t="s">
        <v>6</v>
      </c>
      <c r="E14166">
        <v>17</v>
      </c>
      <c r="F14166">
        <v>574722</v>
      </c>
      <c r="G14166">
        <v>11170</v>
      </c>
    </row>
    <row r="14167" spans="1:7">
      <c r="A14167" s="2">
        <v>44150</v>
      </c>
      <c r="B14167" s="2">
        <f t="shared" si="442"/>
        <v>44165</v>
      </c>
      <c r="C14167" s="3">
        <f t="shared" si="443"/>
        <v>1</v>
      </c>
      <c r="D14167" t="s">
        <v>27</v>
      </c>
      <c r="E14167">
        <v>18</v>
      </c>
      <c r="F14167">
        <v>254172</v>
      </c>
      <c r="G14167">
        <v>4910</v>
      </c>
    </row>
    <row r="14168" spans="1:7">
      <c r="A14168" s="2">
        <v>44150</v>
      </c>
      <c r="B14168" s="2">
        <f t="shared" si="442"/>
        <v>44165</v>
      </c>
      <c r="C14168" s="3">
        <f t="shared" si="443"/>
        <v>1</v>
      </c>
      <c r="D14168" t="s">
        <v>39</v>
      </c>
      <c r="E14168">
        <v>19</v>
      </c>
      <c r="F14168">
        <v>186314</v>
      </c>
      <c r="G14168">
        <v>1989</v>
      </c>
    </row>
    <row r="14169" spans="1:7">
      <c r="A14169" s="2">
        <v>44150</v>
      </c>
      <c r="B14169" s="2">
        <f t="shared" si="442"/>
        <v>44165</v>
      </c>
      <c r="C14169" s="3">
        <f t="shared" si="443"/>
        <v>1</v>
      </c>
      <c r="D14169" t="s">
        <v>34</v>
      </c>
      <c r="E14169">
        <v>20</v>
      </c>
      <c r="F14169">
        <v>117851</v>
      </c>
      <c r="G14169">
        <v>1256</v>
      </c>
    </row>
    <row r="14170" spans="1:7">
      <c r="A14170" s="2">
        <v>44150</v>
      </c>
      <c r="B14170" s="2">
        <f t="shared" si="442"/>
        <v>44165</v>
      </c>
      <c r="C14170" s="3">
        <f t="shared" si="443"/>
        <v>1</v>
      </c>
      <c r="D14170" t="s">
        <v>28</v>
      </c>
      <c r="E14170">
        <v>21</v>
      </c>
      <c r="F14170">
        <v>140267</v>
      </c>
      <c r="G14170">
        <v>1742</v>
      </c>
    </row>
    <row r="14171" spans="1:7">
      <c r="A14171" s="2">
        <v>44150</v>
      </c>
      <c r="B14171" s="2">
        <f t="shared" si="442"/>
        <v>44165</v>
      </c>
      <c r="C14171" s="3">
        <f t="shared" si="443"/>
        <v>1</v>
      </c>
      <c r="D14171" t="s">
        <v>40</v>
      </c>
      <c r="E14171">
        <v>22</v>
      </c>
      <c r="F14171">
        <v>204513</v>
      </c>
      <c r="G14171">
        <v>6132</v>
      </c>
    </row>
    <row r="14172" spans="1:7">
      <c r="A14172" s="2">
        <v>44150</v>
      </c>
      <c r="B14172" s="2">
        <f t="shared" si="442"/>
        <v>44165</v>
      </c>
      <c r="C14172" s="3">
        <f t="shared" si="443"/>
        <v>1</v>
      </c>
      <c r="D14172" t="s">
        <v>51</v>
      </c>
      <c r="E14172">
        <v>23</v>
      </c>
      <c r="F14172">
        <v>8944</v>
      </c>
      <c r="G14172">
        <v>165</v>
      </c>
    </row>
    <row r="14173" spans="1:7">
      <c r="A14173" s="2">
        <v>44150</v>
      </c>
      <c r="B14173" s="2">
        <f t="shared" si="442"/>
        <v>44165</v>
      </c>
      <c r="C14173" s="3">
        <f t="shared" si="443"/>
        <v>1</v>
      </c>
      <c r="D14173" t="s">
        <v>23</v>
      </c>
      <c r="E14173">
        <v>24</v>
      </c>
      <c r="F14173">
        <v>166317</v>
      </c>
      <c r="G14173">
        <v>4302</v>
      </c>
    </row>
    <row r="14174" spans="1:7">
      <c r="A14174" s="2">
        <v>44150</v>
      </c>
      <c r="B14174" s="2">
        <f t="shared" si="442"/>
        <v>44165</v>
      </c>
      <c r="C14174" s="3">
        <f t="shared" si="443"/>
        <v>1</v>
      </c>
      <c r="D14174" t="s">
        <v>9</v>
      </c>
      <c r="E14174">
        <v>25</v>
      </c>
      <c r="F14174">
        <v>188275</v>
      </c>
      <c r="G14174">
        <v>10329</v>
      </c>
    </row>
    <row r="14175" spans="1:7">
      <c r="A14175" s="2">
        <v>44150</v>
      </c>
      <c r="B14175" s="2">
        <f t="shared" si="442"/>
        <v>44165</v>
      </c>
      <c r="C14175" s="3">
        <f t="shared" si="443"/>
        <v>1</v>
      </c>
      <c r="D14175" t="s">
        <v>42</v>
      </c>
      <c r="E14175">
        <v>26</v>
      </c>
      <c r="F14175">
        <v>275892</v>
      </c>
      <c r="G14175">
        <v>8378</v>
      </c>
    </row>
    <row r="14176" spans="1:7">
      <c r="A14176" s="2">
        <v>44150</v>
      </c>
      <c r="B14176" s="2">
        <f t="shared" si="442"/>
        <v>44165</v>
      </c>
      <c r="C14176" s="3">
        <f t="shared" si="443"/>
        <v>1</v>
      </c>
      <c r="D14176" t="s">
        <v>29</v>
      </c>
      <c r="E14176">
        <v>27</v>
      </c>
      <c r="F14176">
        <v>223637</v>
      </c>
      <c r="G14176">
        <v>2961</v>
      </c>
    </row>
    <row r="14177" spans="1:7">
      <c r="A14177" s="2">
        <v>44150</v>
      </c>
      <c r="B14177" s="2">
        <f t="shared" si="442"/>
        <v>44165</v>
      </c>
      <c r="C14177" s="3">
        <f t="shared" si="443"/>
        <v>1</v>
      </c>
      <c r="D14177" t="s">
        <v>46</v>
      </c>
      <c r="E14177">
        <v>28</v>
      </c>
      <c r="F14177">
        <v>134309</v>
      </c>
      <c r="G14177">
        <v>3543</v>
      </c>
    </row>
    <row r="14178" spans="1:7">
      <c r="A14178" s="2">
        <v>44150</v>
      </c>
      <c r="B14178" s="2">
        <f t="shared" si="442"/>
        <v>44165</v>
      </c>
      <c r="C14178" s="3">
        <f t="shared" si="443"/>
        <v>1</v>
      </c>
      <c r="D14178" t="s">
        <v>35</v>
      </c>
      <c r="E14178">
        <v>29</v>
      </c>
      <c r="F14178">
        <v>249608</v>
      </c>
      <c r="G14178">
        <v>3463</v>
      </c>
    </row>
    <row r="14179" spans="1:7">
      <c r="A14179" s="2">
        <v>44150</v>
      </c>
      <c r="B14179" s="2">
        <f t="shared" si="442"/>
        <v>44165</v>
      </c>
      <c r="C14179" s="3">
        <f t="shared" si="443"/>
        <v>1</v>
      </c>
      <c r="D14179" t="s">
        <v>54</v>
      </c>
      <c r="E14179">
        <v>30</v>
      </c>
      <c r="F14179">
        <v>47158</v>
      </c>
      <c r="G14179">
        <v>525</v>
      </c>
    </row>
    <row r="14180" spans="1:7">
      <c r="A14180" s="2">
        <v>44150</v>
      </c>
      <c r="B14180" s="2">
        <f t="shared" si="442"/>
        <v>44165</v>
      </c>
      <c r="C14180" s="3">
        <f t="shared" si="443"/>
        <v>1</v>
      </c>
      <c r="D14180" t="s">
        <v>12</v>
      </c>
      <c r="E14180">
        <v>31</v>
      </c>
      <c r="F14180">
        <v>98161</v>
      </c>
      <c r="G14180">
        <v>796</v>
      </c>
    </row>
    <row r="14181" spans="1:7">
      <c r="A14181" s="2">
        <v>44150</v>
      </c>
      <c r="B14181" s="2">
        <f t="shared" si="442"/>
        <v>44165</v>
      </c>
      <c r="C14181" s="3">
        <f t="shared" si="443"/>
        <v>1</v>
      </c>
      <c r="D14181" t="s">
        <v>24</v>
      </c>
      <c r="E14181">
        <v>32</v>
      </c>
      <c r="F14181">
        <v>120744</v>
      </c>
      <c r="G14181">
        <v>1913</v>
      </c>
    </row>
    <row r="14182" spans="1:7">
      <c r="A14182" s="2">
        <v>44150</v>
      </c>
      <c r="B14182" s="2">
        <f t="shared" si="442"/>
        <v>44165</v>
      </c>
      <c r="C14182" s="3">
        <f t="shared" si="443"/>
        <v>1</v>
      </c>
      <c r="D14182" t="s">
        <v>19</v>
      </c>
      <c r="E14182">
        <v>33</v>
      </c>
      <c r="F14182">
        <v>14671</v>
      </c>
      <c r="G14182">
        <v>499</v>
      </c>
    </row>
    <row r="14183" spans="1:7">
      <c r="A14183" s="2">
        <v>44150</v>
      </c>
      <c r="B14183" s="2">
        <f t="shared" si="442"/>
        <v>44165</v>
      </c>
      <c r="C14183" s="3">
        <f t="shared" si="443"/>
        <v>1</v>
      </c>
      <c r="D14183" t="s">
        <v>21</v>
      </c>
      <c r="E14183">
        <v>34</v>
      </c>
      <c r="F14183">
        <v>281075</v>
      </c>
      <c r="G14183">
        <v>16566</v>
      </c>
    </row>
    <row r="14184" spans="1:7">
      <c r="A14184" s="2">
        <v>44150</v>
      </c>
      <c r="B14184" s="2">
        <f t="shared" si="442"/>
        <v>44165</v>
      </c>
      <c r="C14184" s="3">
        <f t="shared" si="443"/>
        <v>1</v>
      </c>
      <c r="D14184" t="s">
        <v>47</v>
      </c>
      <c r="E14184">
        <v>35</v>
      </c>
      <c r="F14184">
        <v>64201</v>
      </c>
      <c r="G14184">
        <v>1215</v>
      </c>
    </row>
    <row r="14185" spans="1:7">
      <c r="A14185" s="2">
        <v>44150</v>
      </c>
      <c r="B14185" s="2">
        <f t="shared" si="442"/>
        <v>44165</v>
      </c>
      <c r="C14185" s="3">
        <f t="shared" si="443"/>
        <v>1</v>
      </c>
      <c r="D14185" t="s">
        <v>16</v>
      </c>
      <c r="E14185">
        <v>36</v>
      </c>
      <c r="F14185">
        <v>564952</v>
      </c>
      <c r="G14185">
        <v>33508</v>
      </c>
    </row>
    <row r="14186" spans="1:7">
      <c r="A14186" s="2">
        <v>44150</v>
      </c>
      <c r="B14186" s="2">
        <f t="shared" si="442"/>
        <v>44165</v>
      </c>
      <c r="C14186" s="3">
        <f t="shared" si="443"/>
        <v>1</v>
      </c>
      <c r="D14186" t="s">
        <v>20</v>
      </c>
      <c r="E14186">
        <v>37</v>
      </c>
      <c r="F14186">
        <v>312406</v>
      </c>
      <c r="G14186">
        <v>4830</v>
      </c>
    </row>
    <row r="14187" spans="1:7">
      <c r="A14187" s="2">
        <v>44150</v>
      </c>
      <c r="B14187" s="2">
        <f t="shared" si="442"/>
        <v>44165</v>
      </c>
      <c r="C14187" s="3">
        <f t="shared" si="443"/>
        <v>1</v>
      </c>
      <c r="D14187" t="s">
        <v>48</v>
      </c>
      <c r="E14187">
        <v>38</v>
      </c>
      <c r="F14187">
        <v>63802</v>
      </c>
      <c r="G14187">
        <v>742</v>
      </c>
    </row>
    <row r="14188" spans="1:7">
      <c r="A14188" s="2">
        <v>44150</v>
      </c>
      <c r="B14188" s="2">
        <f t="shared" si="442"/>
        <v>44165</v>
      </c>
      <c r="C14188" s="3">
        <f t="shared" si="443"/>
        <v>1</v>
      </c>
      <c r="D14188" t="s">
        <v>59</v>
      </c>
      <c r="E14188">
        <v>69</v>
      </c>
      <c r="F14188">
        <v>100</v>
      </c>
      <c r="G14188">
        <v>2</v>
      </c>
    </row>
    <row r="14189" spans="1:7">
      <c r="A14189" s="2">
        <v>44150</v>
      </c>
      <c r="B14189" s="2">
        <f t="shared" si="442"/>
        <v>44165</v>
      </c>
      <c r="C14189" s="3">
        <f t="shared" si="443"/>
        <v>1</v>
      </c>
      <c r="D14189" t="s">
        <v>41</v>
      </c>
      <c r="E14189">
        <v>39</v>
      </c>
      <c r="F14189">
        <v>298096</v>
      </c>
      <c r="G14189">
        <v>5722</v>
      </c>
    </row>
    <row r="14190" spans="1:7">
      <c r="A14190" s="2">
        <v>44150</v>
      </c>
      <c r="B14190" s="2">
        <f t="shared" si="442"/>
        <v>44165</v>
      </c>
      <c r="C14190" s="3">
        <f t="shared" si="443"/>
        <v>1</v>
      </c>
      <c r="D14190" t="s">
        <v>30</v>
      </c>
      <c r="E14190">
        <v>40</v>
      </c>
      <c r="F14190">
        <v>154128</v>
      </c>
      <c r="G14190">
        <v>1528</v>
      </c>
    </row>
    <row r="14191" spans="1:7">
      <c r="A14191" s="2">
        <v>44150</v>
      </c>
      <c r="B14191" s="2">
        <f t="shared" si="442"/>
        <v>44165</v>
      </c>
      <c r="C14191" s="3">
        <f t="shared" si="443"/>
        <v>1</v>
      </c>
      <c r="D14191" t="s">
        <v>14</v>
      </c>
      <c r="E14191">
        <v>41</v>
      </c>
      <c r="F14191">
        <v>56880</v>
      </c>
      <c r="G14191">
        <v>762</v>
      </c>
    </row>
    <row r="14192" spans="1:7">
      <c r="A14192" s="2">
        <v>44150</v>
      </c>
      <c r="B14192" s="2">
        <f t="shared" si="442"/>
        <v>44165</v>
      </c>
      <c r="C14192" s="3">
        <f t="shared" si="443"/>
        <v>1</v>
      </c>
      <c r="D14192" t="s">
        <v>31</v>
      </c>
      <c r="E14192">
        <v>42</v>
      </c>
      <c r="F14192">
        <v>269043</v>
      </c>
      <c r="G14192">
        <v>9385</v>
      </c>
    </row>
    <row r="14193" spans="1:7">
      <c r="A14193" s="2">
        <v>44150</v>
      </c>
      <c r="B14193" s="2">
        <f t="shared" si="442"/>
        <v>44165</v>
      </c>
      <c r="C14193" s="3">
        <f t="shared" si="443"/>
        <v>1</v>
      </c>
      <c r="D14193" t="s">
        <v>55</v>
      </c>
      <c r="E14193">
        <v>72</v>
      </c>
      <c r="F14193">
        <v>76094</v>
      </c>
      <c r="G14193">
        <v>935</v>
      </c>
    </row>
    <row r="14194" spans="1:7">
      <c r="A14194" s="2">
        <v>44150</v>
      </c>
      <c r="B14194" s="2">
        <f t="shared" si="442"/>
        <v>44165</v>
      </c>
      <c r="C14194" s="3">
        <f t="shared" si="443"/>
        <v>1</v>
      </c>
      <c r="D14194" t="s">
        <v>17</v>
      </c>
      <c r="E14194">
        <v>44</v>
      </c>
      <c r="F14194">
        <v>41529</v>
      </c>
      <c r="G14194">
        <v>1254</v>
      </c>
    </row>
    <row r="14195" spans="1:7">
      <c r="A14195" s="2">
        <v>44150</v>
      </c>
      <c r="B14195" s="2">
        <f t="shared" si="442"/>
        <v>44165</v>
      </c>
      <c r="C14195" s="3">
        <f t="shared" si="443"/>
        <v>1</v>
      </c>
      <c r="D14195" t="s">
        <v>32</v>
      </c>
      <c r="E14195">
        <v>45</v>
      </c>
      <c r="F14195">
        <v>195507</v>
      </c>
      <c r="G14195">
        <v>4112</v>
      </c>
    </row>
    <row r="14196" spans="1:7">
      <c r="A14196" s="2">
        <v>44150</v>
      </c>
      <c r="B14196" s="2">
        <f t="shared" si="442"/>
        <v>44165</v>
      </c>
      <c r="C14196" s="3">
        <f t="shared" si="443"/>
        <v>1</v>
      </c>
      <c r="D14196" t="s">
        <v>43</v>
      </c>
      <c r="E14196">
        <v>46</v>
      </c>
      <c r="F14196">
        <v>65381</v>
      </c>
      <c r="G14196">
        <v>644</v>
      </c>
    </row>
    <row r="14197" spans="1:7">
      <c r="A14197" s="2">
        <v>44150</v>
      </c>
      <c r="B14197" s="2">
        <f t="shared" si="442"/>
        <v>44165</v>
      </c>
      <c r="C14197" s="3">
        <f t="shared" si="443"/>
        <v>1</v>
      </c>
      <c r="D14197" t="s">
        <v>25</v>
      </c>
      <c r="E14197">
        <v>47</v>
      </c>
      <c r="F14197">
        <v>305211</v>
      </c>
      <c r="G14197">
        <v>3856</v>
      </c>
    </row>
    <row r="14198" spans="1:7">
      <c r="A14198" s="2">
        <v>44150</v>
      </c>
      <c r="B14198" s="2">
        <f t="shared" si="442"/>
        <v>44165</v>
      </c>
      <c r="C14198" s="3">
        <f t="shared" si="443"/>
        <v>1</v>
      </c>
      <c r="D14198" t="s">
        <v>11</v>
      </c>
      <c r="E14198">
        <v>48</v>
      </c>
      <c r="F14198">
        <v>1090500</v>
      </c>
      <c r="G14198">
        <v>20110</v>
      </c>
    </row>
    <row r="14199" spans="1:7">
      <c r="A14199" s="2">
        <v>44150</v>
      </c>
      <c r="B14199" s="2">
        <f t="shared" si="442"/>
        <v>44165</v>
      </c>
      <c r="C14199" s="3">
        <f t="shared" si="443"/>
        <v>1</v>
      </c>
      <c r="D14199" t="s">
        <v>13</v>
      </c>
      <c r="E14199">
        <v>49</v>
      </c>
      <c r="F14199">
        <v>153808</v>
      </c>
      <c r="G14199">
        <v>718</v>
      </c>
    </row>
    <row r="14200" spans="1:7">
      <c r="A14200" s="2">
        <v>44150</v>
      </c>
      <c r="B14200" s="2">
        <f t="shared" si="442"/>
        <v>44165</v>
      </c>
      <c r="C14200" s="3">
        <f t="shared" si="443"/>
        <v>1</v>
      </c>
      <c r="D14200" t="s">
        <v>36</v>
      </c>
      <c r="E14200">
        <v>50</v>
      </c>
      <c r="F14200">
        <v>2889</v>
      </c>
      <c r="G14200">
        <v>59</v>
      </c>
    </row>
    <row r="14201" spans="1:7">
      <c r="A14201" s="2">
        <v>44150</v>
      </c>
      <c r="B14201" s="2">
        <f t="shared" si="442"/>
        <v>44165</v>
      </c>
      <c r="C14201" s="3">
        <f t="shared" si="443"/>
        <v>1</v>
      </c>
      <c r="D14201" t="s">
        <v>56</v>
      </c>
      <c r="E14201">
        <v>78</v>
      </c>
      <c r="F14201">
        <v>1434</v>
      </c>
      <c r="G14201">
        <v>23</v>
      </c>
    </row>
    <row r="14202" spans="1:7">
      <c r="A14202" s="2">
        <v>44150</v>
      </c>
      <c r="B14202" s="2">
        <f t="shared" si="442"/>
        <v>44165</v>
      </c>
      <c r="C14202" s="3">
        <f t="shared" si="443"/>
        <v>1</v>
      </c>
      <c r="D14202" t="s">
        <v>37</v>
      </c>
      <c r="E14202">
        <v>51</v>
      </c>
      <c r="F14202">
        <v>201960</v>
      </c>
      <c r="G14202">
        <v>3800</v>
      </c>
    </row>
    <row r="14203" spans="1:7">
      <c r="A14203" s="2">
        <v>44150</v>
      </c>
      <c r="B14203" s="2">
        <f t="shared" si="442"/>
        <v>44165</v>
      </c>
      <c r="C14203" s="3">
        <f t="shared" si="443"/>
        <v>1</v>
      </c>
      <c r="D14203" t="s">
        <v>5</v>
      </c>
      <c r="E14203">
        <v>53</v>
      </c>
      <c r="F14203">
        <v>135365</v>
      </c>
      <c r="G14203">
        <v>2638</v>
      </c>
    </row>
    <row r="14204" spans="1:7">
      <c r="A14204" s="2">
        <v>44150</v>
      </c>
      <c r="B14204" s="2">
        <f t="shared" si="442"/>
        <v>44165</v>
      </c>
      <c r="C14204" s="3">
        <f t="shared" si="443"/>
        <v>1</v>
      </c>
      <c r="D14204" t="s">
        <v>58</v>
      </c>
      <c r="E14204">
        <v>54</v>
      </c>
      <c r="F14204">
        <v>33659</v>
      </c>
      <c r="G14204">
        <v>582</v>
      </c>
    </row>
    <row r="14205" spans="1:7">
      <c r="A14205" s="2">
        <v>44150</v>
      </c>
      <c r="B14205" s="2">
        <f t="shared" si="442"/>
        <v>44165</v>
      </c>
      <c r="C14205" s="3">
        <f t="shared" si="443"/>
        <v>1</v>
      </c>
      <c r="D14205" t="s">
        <v>10</v>
      </c>
      <c r="E14205">
        <v>55</v>
      </c>
      <c r="F14205">
        <v>329924</v>
      </c>
      <c r="G14205">
        <v>2759</v>
      </c>
    </row>
    <row r="14206" spans="1:7">
      <c r="A14206" s="2">
        <v>44150</v>
      </c>
      <c r="B14206" s="2">
        <f t="shared" si="442"/>
        <v>44165</v>
      </c>
      <c r="C14206" s="3">
        <f t="shared" si="443"/>
        <v>1</v>
      </c>
      <c r="D14206" t="s">
        <v>49</v>
      </c>
      <c r="E14206">
        <v>56</v>
      </c>
      <c r="F14206">
        <v>22494</v>
      </c>
      <c r="G14206">
        <v>144</v>
      </c>
    </row>
    <row r="14207" spans="1:7">
      <c r="A14207" s="2">
        <v>44151</v>
      </c>
      <c r="B14207" s="2">
        <f t="shared" si="442"/>
        <v>44165</v>
      </c>
      <c r="C14207" s="3">
        <f t="shared" si="443"/>
        <v>1</v>
      </c>
      <c r="D14207" t="s">
        <v>52</v>
      </c>
      <c r="E14207">
        <v>1</v>
      </c>
      <c r="F14207">
        <v>219232</v>
      </c>
      <c r="G14207">
        <v>3249</v>
      </c>
    </row>
    <row r="14208" spans="1:7">
      <c r="A14208" s="2">
        <v>44151</v>
      </c>
      <c r="B14208" s="2">
        <f t="shared" si="442"/>
        <v>44165</v>
      </c>
      <c r="C14208" s="3">
        <f t="shared" si="443"/>
        <v>1</v>
      </c>
      <c r="D14208" t="s">
        <v>50</v>
      </c>
      <c r="E14208">
        <v>2</v>
      </c>
      <c r="F14208">
        <v>24268</v>
      </c>
      <c r="G14208">
        <v>92</v>
      </c>
    </row>
    <row r="14209" spans="1:7">
      <c r="A14209" s="2">
        <v>44151</v>
      </c>
      <c r="B14209" s="2">
        <f t="shared" si="442"/>
        <v>44165</v>
      </c>
      <c r="C14209" s="3">
        <f t="shared" si="443"/>
        <v>1</v>
      </c>
      <c r="D14209" t="s">
        <v>8</v>
      </c>
      <c r="E14209">
        <v>4</v>
      </c>
      <c r="F14209">
        <v>277179</v>
      </c>
      <c r="G14209">
        <v>6302</v>
      </c>
    </row>
    <row r="14210" spans="1:7">
      <c r="A14210" s="2">
        <v>44151</v>
      </c>
      <c r="B14210" s="2">
        <f t="shared" si="442"/>
        <v>44165</v>
      </c>
      <c r="C14210" s="3">
        <f t="shared" si="443"/>
        <v>1</v>
      </c>
      <c r="D14210" t="s">
        <v>44</v>
      </c>
      <c r="E14210">
        <v>5</v>
      </c>
      <c r="F14210">
        <v>134348</v>
      </c>
      <c r="G14210">
        <v>2225</v>
      </c>
    </row>
    <row r="14211" spans="1:7">
      <c r="A14211" s="2">
        <v>44151</v>
      </c>
      <c r="B14211" s="2">
        <f t="shared" si="442"/>
        <v>44165</v>
      </c>
      <c r="C14211" s="3">
        <f t="shared" si="443"/>
        <v>1</v>
      </c>
      <c r="D14211" t="s">
        <v>7</v>
      </c>
      <c r="E14211">
        <v>6</v>
      </c>
      <c r="F14211">
        <v>1047360</v>
      </c>
      <c r="G14211">
        <v>18304</v>
      </c>
    </row>
    <row r="14212" spans="1:7">
      <c r="A14212" s="2">
        <v>44151</v>
      </c>
      <c r="B14212" s="2">
        <f t="shared" ref="B14212:B14275" si="444">EOMONTH(A14212,0)</f>
        <v>44165</v>
      </c>
      <c r="C14212" s="3">
        <f t="shared" ref="C14212:C14275" si="445">IF(A14212=B14212,0,1)</f>
        <v>1</v>
      </c>
      <c r="D14212" t="s">
        <v>22</v>
      </c>
      <c r="E14212">
        <v>8</v>
      </c>
      <c r="F14212">
        <v>168890</v>
      </c>
      <c r="G14212">
        <v>2605</v>
      </c>
    </row>
    <row r="14213" spans="1:7">
      <c r="A14213" s="2">
        <v>44151</v>
      </c>
      <c r="B14213" s="2">
        <f t="shared" si="444"/>
        <v>44165</v>
      </c>
      <c r="C14213" s="3">
        <f t="shared" si="445"/>
        <v>1</v>
      </c>
      <c r="D14213" t="s">
        <v>38</v>
      </c>
      <c r="E14213">
        <v>9</v>
      </c>
      <c r="F14213">
        <v>93284</v>
      </c>
      <c r="G14213">
        <v>4759</v>
      </c>
    </row>
    <row r="14214" spans="1:7">
      <c r="A14214" s="2">
        <v>44151</v>
      </c>
      <c r="B14214" s="2">
        <f t="shared" si="444"/>
        <v>44165</v>
      </c>
      <c r="C14214" s="3">
        <f t="shared" si="445"/>
        <v>1</v>
      </c>
      <c r="D14214" t="s">
        <v>45</v>
      </c>
      <c r="E14214">
        <v>10</v>
      </c>
      <c r="F14214">
        <v>29200</v>
      </c>
      <c r="G14214">
        <v>736</v>
      </c>
    </row>
    <row r="14215" spans="1:7">
      <c r="A14215" s="2">
        <v>44151</v>
      </c>
      <c r="B14215" s="2">
        <f t="shared" si="444"/>
        <v>44165</v>
      </c>
      <c r="C14215" s="3">
        <f t="shared" si="445"/>
        <v>1</v>
      </c>
      <c r="D14215" t="s">
        <v>33</v>
      </c>
      <c r="E14215">
        <v>11</v>
      </c>
      <c r="F14215">
        <v>19064</v>
      </c>
      <c r="G14215">
        <v>660</v>
      </c>
    </row>
    <row r="14216" spans="1:7">
      <c r="A14216" s="2">
        <v>44151</v>
      </c>
      <c r="B14216" s="2">
        <f t="shared" si="444"/>
        <v>44165</v>
      </c>
      <c r="C14216" s="3">
        <f t="shared" si="445"/>
        <v>1</v>
      </c>
      <c r="D14216" t="s">
        <v>15</v>
      </c>
      <c r="E14216">
        <v>12</v>
      </c>
      <c r="F14216">
        <v>889856</v>
      </c>
      <c r="G14216">
        <v>17558</v>
      </c>
    </row>
    <row r="14217" spans="1:7">
      <c r="A14217" s="2">
        <v>44151</v>
      </c>
      <c r="B14217" s="2">
        <f t="shared" si="444"/>
        <v>44165</v>
      </c>
      <c r="C14217" s="3">
        <f t="shared" si="445"/>
        <v>1</v>
      </c>
      <c r="D14217" t="s">
        <v>18</v>
      </c>
      <c r="E14217">
        <v>13</v>
      </c>
      <c r="F14217">
        <v>410581</v>
      </c>
      <c r="G14217">
        <v>8740</v>
      </c>
    </row>
    <row r="14218" spans="1:7">
      <c r="A14218" s="2">
        <v>44151</v>
      </c>
      <c r="B14218" s="2">
        <f t="shared" si="444"/>
        <v>44165</v>
      </c>
      <c r="C14218" s="3">
        <f t="shared" si="445"/>
        <v>1</v>
      </c>
      <c r="D14218" t="s">
        <v>57</v>
      </c>
      <c r="E14218">
        <v>66</v>
      </c>
      <c r="F14218">
        <v>7144</v>
      </c>
      <c r="G14218">
        <v>99</v>
      </c>
    </row>
    <row r="14219" spans="1:7">
      <c r="A14219" s="2">
        <v>44151</v>
      </c>
      <c r="B14219" s="2">
        <f t="shared" si="444"/>
        <v>44165</v>
      </c>
      <c r="C14219" s="3">
        <f t="shared" si="445"/>
        <v>1</v>
      </c>
      <c r="D14219" t="s">
        <v>26</v>
      </c>
      <c r="E14219">
        <v>15</v>
      </c>
      <c r="F14219">
        <v>16711</v>
      </c>
      <c r="G14219">
        <v>221</v>
      </c>
    </row>
    <row r="14220" spans="1:7">
      <c r="A14220" s="2">
        <v>44151</v>
      </c>
      <c r="B14220" s="2">
        <f t="shared" si="444"/>
        <v>44165</v>
      </c>
      <c r="C14220" s="3">
        <f t="shared" si="445"/>
        <v>1</v>
      </c>
      <c r="D14220" t="s">
        <v>53</v>
      </c>
      <c r="E14220">
        <v>16</v>
      </c>
      <c r="F14220">
        <v>83906</v>
      </c>
      <c r="G14220">
        <v>773</v>
      </c>
    </row>
    <row r="14221" spans="1:7">
      <c r="A14221" s="2">
        <v>44151</v>
      </c>
      <c r="B14221" s="2">
        <f t="shared" si="444"/>
        <v>44165</v>
      </c>
      <c r="C14221" s="3">
        <f t="shared" si="445"/>
        <v>1</v>
      </c>
      <c r="D14221" t="s">
        <v>6</v>
      </c>
      <c r="E14221">
        <v>17</v>
      </c>
      <c r="F14221">
        <v>586569</v>
      </c>
      <c r="G14221">
        <v>11217</v>
      </c>
    </row>
    <row r="14222" spans="1:7">
      <c r="A14222" s="2">
        <v>44151</v>
      </c>
      <c r="B14222" s="2">
        <f t="shared" si="444"/>
        <v>44165</v>
      </c>
      <c r="C14222" s="3">
        <f t="shared" si="445"/>
        <v>1</v>
      </c>
      <c r="D14222" t="s">
        <v>27</v>
      </c>
      <c r="E14222">
        <v>18</v>
      </c>
      <c r="F14222">
        <v>259318</v>
      </c>
      <c r="G14222">
        <v>4936</v>
      </c>
    </row>
    <row r="14223" spans="1:7">
      <c r="A14223" s="2">
        <v>44151</v>
      </c>
      <c r="B14223" s="2">
        <f t="shared" si="444"/>
        <v>44165</v>
      </c>
      <c r="C14223" s="3">
        <f t="shared" si="445"/>
        <v>1</v>
      </c>
      <c r="D14223" t="s">
        <v>39</v>
      </c>
      <c r="E14223">
        <v>19</v>
      </c>
      <c r="F14223">
        <v>189597</v>
      </c>
      <c r="G14223">
        <v>2023</v>
      </c>
    </row>
    <row r="14224" spans="1:7">
      <c r="A14224" s="2">
        <v>44151</v>
      </c>
      <c r="B14224" s="2">
        <f t="shared" si="444"/>
        <v>44165</v>
      </c>
      <c r="C14224" s="3">
        <f t="shared" si="445"/>
        <v>1</v>
      </c>
      <c r="D14224" t="s">
        <v>34</v>
      </c>
      <c r="E14224">
        <v>20</v>
      </c>
      <c r="F14224">
        <v>124697</v>
      </c>
      <c r="G14224">
        <v>1266</v>
      </c>
    </row>
    <row r="14225" spans="1:7">
      <c r="A14225" s="2">
        <v>44151</v>
      </c>
      <c r="B14225" s="2">
        <f t="shared" si="444"/>
        <v>44165</v>
      </c>
      <c r="C14225" s="3">
        <f t="shared" si="445"/>
        <v>1</v>
      </c>
      <c r="D14225" t="s">
        <v>28</v>
      </c>
      <c r="E14225">
        <v>21</v>
      </c>
      <c r="F14225">
        <v>142277</v>
      </c>
      <c r="G14225">
        <v>1750</v>
      </c>
    </row>
    <row r="14226" spans="1:7">
      <c r="A14226" s="2">
        <v>44151</v>
      </c>
      <c r="B14226" s="2">
        <f t="shared" si="444"/>
        <v>44165</v>
      </c>
      <c r="C14226" s="3">
        <f t="shared" si="445"/>
        <v>1</v>
      </c>
      <c r="D14226" t="s">
        <v>40</v>
      </c>
      <c r="E14226">
        <v>22</v>
      </c>
      <c r="F14226">
        <v>205059</v>
      </c>
      <c r="G14226">
        <v>6139</v>
      </c>
    </row>
    <row r="14227" spans="1:7">
      <c r="A14227" s="2">
        <v>44151</v>
      </c>
      <c r="B14227" s="2">
        <f t="shared" si="444"/>
        <v>44165</v>
      </c>
      <c r="C14227" s="3">
        <f t="shared" si="445"/>
        <v>1</v>
      </c>
      <c r="D14227" t="s">
        <v>51</v>
      </c>
      <c r="E14227">
        <v>23</v>
      </c>
      <c r="F14227">
        <v>9117</v>
      </c>
      <c r="G14227">
        <v>165</v>
      </c>
    </row>
    <row r="14228" spans="1:7">
      <c r="A14228" s="2">
        <v>44151</v>
      </c>
      <c r="B14228" s="2">
        <f t="shared" si="444"/>
        <v>44165</v>
      </c>
      <c r="C14228" s="3">
        <f t="shared" si="445"/>
        <v>1</v>
      </c>
      <c r="D14228" t="s">
        <v>23</v>
      </c>
      <c r="E14228">
        <v>24</v>
      </c>
      <c r="F14228">
        <v>168041</v>
      </c>
      <c r="G14228">
        <v>4309</v>
      </c>
    </row>
    <row r="14229" spans="1:7">
      <c r="A14229" s="2">
        <v>44151</v>
      </c>
      <c r="B14229" s="2">
        <f t="shared" si="444"/>
        <v>44165</v>
      </c>
      <c r="C14229" s="3">
        <f t="shared" si="445"/>
        <v>1</v>
      </c>
      <c r="D14229" t="s">
        <v>9</v>
      </c>
      <c r="E14229">
        <v>25</v>
      </c>
      <c r="F14229">
        <v>190439</v>
      </c>
      <c r="G14229">
        <v>10340</v>
      </c>
    </row>
    <row r="14230" spans="1:7">
      <c r="A14230" s="2">
        <v>44151</v>
      </c>
      <c r="B14230" s="2">
        <f t="shared" si="444"/>
        <v>44165</v>
      </c>
      <c r="C14230" s="3">
        <f t="shared" si="445"/>
        <v>1</v>
      </c>
      <c r="D14230" t="s">
        <v>42</v>
      </c>
      <c r="E14230">
        <v>26</v>
      </c>
      <c r="F14230">
        <v>288543</v>
      </c>
      <c r="G14230">
        <v>8437</v>
      </c>
    </row>
    <row r="14231" spans="1:7">
      <c r="A14231" s="2">
        <v>44151</v>
      </c>
      <c r="B14231" s="2">
        <f t="shared" si="444"/>
        <v>44165</v>
      </c>
      <c r="C14231" s="3">
        <f t="shared" si="445"/>
        <v>1</v>
      </c>
      <c r="D14231" t="s">
        <v>29</v>
      </c>
      <c r="E14231">
        <v>27</v>
      </c>
      <c r="F14231">
        <v>231074</v>
      </c>
      <c r="G14231">
        <v>2973</v>
      </c>
    </row>
    <row r="14232" spans="1:7">
      <c r="A14232" s="2">
        <v>44151</v>
      </c>
      <c r="B14232" s="2">
        <f t="shared" si="444"/>
        <v>44165</v>
      </c>
      <c r="C14232" s="3">
        <f t="shared" si="445"/>
        <v>1</v>
      </c>
      <c r="D14232" t="s">
        <v>46</v>
      </c>
      <c r="E14232">
        <v>28</v>
      </c>
      <c r="F14232">
        <v>134898</v>
      </c>
      <c r="G14232">
        <v>3545</v>
      </c>
    </row>
    <row r="14233" spans="1:7">
      <c r="A14233" s="2">
        <v>44151</v>
      </c>
      <c r="B14233" s="2">
        <f t="shared" si="444"/>
        <v>44165</v>
      </c>
      <c r="C14233" s="3">
        <f t="shared" si="445"/>
        <v>1</v>
      </c>
      <c r="D14233" t="s">
        <v>35</v>
      </c>
      <c r="E14233">
        <v>29</v>
      </c>
      <c r="F14233">
        <v>255942</v>
      </c>
      <c r="G14233">
        <v>3485</v>
      </c>
    </row>
    <row r="14234" spans="1:7">
      <c r="A14234" s="2">
        <v>44151</v>
      </c>
      <c r="B14234" s="2">
        <f t="shared" si="444"/>
        <v>44165</v>
      </c>
      <c r="C14234" s="3">
        <f t="shared" si="445"/>
        <v>1</v>
      </c>
      <c r="D14234" t="s">
        <v>54</v>
      </c>
      <c r="E14234">
        <v>30</v>
      </c>
      <c r="F14234">
        <v>48101</v>
      </c>
      <c r="G14234">
        <v>528</v>
      </c>
    </row>
    <row r="14235" spans="1:7">
      <c r="A14235" s="2">
        <v>44151</v>
      </c>
      <c r="B14235" s="2">
        <f t="shared" si="444"/>
        <v>44165</v>
      </c>
      <c r="C14235" s="3">
        <f t="shared" si="445"/>
        <v>1</v>
      </c>
      <c r="D14235" t="s">
        <v>12</v>
      </c>
      <c r="E14235">
        <v>31</v>
      </c>
      <c r="F14235">
        <v>101707</v>
      </c>
      <c r="G14235">
        <v>810</v>
      </c>
    </row>
    <row r="14236" spans="1:7">
      <c r="A14236" s="2">
        <v>44151</v>
      </c>
      <c r="B14236" s="2">
        <f t="shared" si="444"/>
        <v>44165</v>
      </c>
      <c r="C14236" s="3">
        <f t="shared" si="445"/>
        <v>1</v>
      </c>
      <c r="D14236" t="s">
        <v>24</v>
      </c>
      <c r="E14236">
        <v>32</v>
      </c>
      <c r="F14236">
        <v>122441</v>
      </c>
      <c r="G14236">
        <v>1919</v>
      </c>
    </row>
    <row r="14237" spans="1:7">
      <c r="A14237" s="2">
        <v>44151</v>
      </c>
      <c r="B14237" s="2">
        <f t="shared" si="444"/>
        <v>44165</v>
      </c>
      <c r="C14237" s="3">
        <f t="shared" si="445"/>
        <v>1</v>
      </c>
      <c r="D14237" t="s">
        <v>19</v>
      </c>
      <c r="E14237">
        <v>33</v>
      </c>
      <c r="F14237">
        <v>15029</v>
      </c>
      <c r="G14237">
        <v>500</v>
      </c>
    </row>
    <row r="14238" spans="1:7">
      <c r="A14238" s="2">
        <v>44151</v>
      </c>
      <c r="B14238" s="2">
        <f t="shared" si="444"/>
        <v>44165</v>
      </c>
      <c r="C14238" s="3">
        <f t="shared" si="445"/>
        <v>1</v>
      </c>
      <c r="D14238" t="s">
        <v>21</v>
      </c>
      <c r="E14238">
        <v>34</v>
      </c>
      <c r="F14238">
        <v>283294</v>
      </c>
      <c r="G14238">
        <v>16580</v>
      </c>
    </row>
    <row r="14239" spans="1:7">
      <c r="A14239" s="2">
        <v>44151</v>
      </c>
      <c r="B14239" s="2">
        <f t="shared" si="444"/>
        <v>44165</v>
      </c>
      <c r="C14239" s="3">
        <f t="shared" si="445"/>
        <v>1</v>
      </c>
      <c r="D14239" t="s">
        <v>47</v>
      </c>
      <c r="E14239">
        <v>35</v>
      </c>
      <c r="F14239">
        <v>65454</v>
      </c>
      <c r="G14239">
        <v>1236</v>
      </c>
    </row>
    <row r="14240" spans="1:7">
      <c r="A14240" s="2">
        <v>44151</v>
      </c>
      <c r="B14240" s="2">
        <f t="shared" si="444"/>
        <v>44165</v>
      </c>
      <c r="C14240" s="3">
        <f t="shared" si="445"/>
        <v>1</v>
      </c>
      <c r="D14240" t="s">
        <v>16</v>
      </c>
      <c r="E14240">
        <v>36</v>
      </c>
      <c r="F14240">
        <v>568450</v>
      </c>
      <c r="G14240">
        <v>33540</v>
      </c>
    </row>
    <row r="14241" spans="1:7">
      <c r="A14241" s="2">
        <v>44151</v>
      </c>
      <c r="B14241" s="2">
        <f t="shared" si="444"/>
        <v>44165</v>
      </c>
      <c r="C14241" s="3">
        <f t="shared" si="445"/>
        <v>1</v>
      </c>
      <c r="D14241" t="s">
        <v>20</v>
      </c>
      <c r="E14241">
        <v>37</v>
      </c>
      <c r="F14241">
        <v>315314</v>
      </c>
      <c r="G14241">
        <v>4843</v>
      </c>
    </row>
    <row r="14242" spans="1:7">
      <c r="A14242" s="2">
        <v>44151</v>
      </c>
      <c r="B14242" s="2">
        <f t="shared" si="444"/>
        <v>44165</v>
      </c>
      <c r="C14242" s="3">
        <f t="shared" si="445"/>
        <v>1</v>
      </c>
      <c r="D14242" t="s">
        <v>48</v>
      </c>
      <c r="E14242">
        <v>38</v>
      </c>
      <c r="F14242">
        <v>64891</v>
      </c>
      <c r="G14242">
        <v>749</v>
      </c>
    </row>
    <row r="14243" spans="1:7">
      <c r="A14243" s="2">
        <v>44151</v>
      </c>
      <c r="B14243" s="2">
        <f t="shared" si="444"/>
        <v>44165</v>
      </c>
      <c r="C14243" s="3">
        <f t="shared" si="445"/>
        <v>1</v>
      </c>
      <c r="D14243" t="s">
        <v>59</v>
      </c>
      <c r="E14243">
        <v>69</v>
      </c>
      <c r="F14243">
        <v>102</v>
      </c>
      <c r="G14243">
        <v>2</v>
      </c>
    </row>
    <row r="14244" spans="1:7">
      <c r="A14244" s="2">
        <v>44151</v>
      </c>
      <c r="B14244" s="2">
        <f t="shared" si="444"/>
        <v>44165</v>
      </c>
      <c r="C14244" s="3">
        <f t="shared" si="445"/>
        <v>1</v>
      </c>
      <c r="D14244" t="s">
        <v>41</v>
      </c>
      <c r="E14244">
        <v>39</v>
      </c>
      <c r="F14244">
        <v>305364</v>
      </c>
      <c r="G14244">
        <v>5742</v>
      </c>
    </row>
    <row r="14245" spans="1:7">
      <c r="A14245" s="2">
        <v>44151</v>
      </c>
      <c r="B14245" s="2">
        <f t="shared" si="444"/>
        <v>44165</v>
      </c>
      <c r="C14245" s="3">
        <f t="shared" si="445"/>
        <v>1</v>
      </c>
      <c r="D14245" t="s">
        <v>30</v>
      </c>
      <c r="E14245">
        <v>40</v>
      </c>
      <c r="F14245">
        <v>156857</v>
      </c>
      <c r="G14245">
        <v>1538</v>
      </c>
    </row>
    <row r="14246" spans="1:7">
      <c r="A14246" s="2">
        <v>44151</v>
      </c>
      <c r="B14246" s="2">
        <f t="shared" si="444"/>
        <v>44165</v>
      </c>
      <c r="C14246" s="3">
        <f t="shared" si="445"/>
        <v>1</v>
      </c>
      <c r="D14246" t="s">
        <v>14</v>
      </c>
      <c r="E14246">
        <v>41</v>
      </c>
      <c r="F14246">
        <v>57646</v>
      </c>
      <c r="G14246">
        <v>772</v>
      </c>
    </row>
    <row r="14247" spans="1:7">
      <c r="A14247" s="2">
        <v>44151</v>
      </c>
      <c r="B14247" s="2">
        <f t="shared" si="444"/>
        <v>44165</v>
      </c>
      <c r="C14247" s="3">
        <f t="shared" si="445"/>
        <v>1</v>
      </c>
      <c r="D14247" t="s">
        <v>31</v>
      </c>
      <c r="E14247">
        <v>42</v>
      </c>
      <c r="F14247">
        <v>275257</v>
      </c>
      <c r="G14247">
        <v>9399</v>
      </c>
    </row>
    <row r="14248" spans="1:7">
      <c r="A14248" s="2">
        <v>44151</v>
      </c>
      <c r="B14248" s="2">
        <f t="shared" si="444"/>
        <v>44165</v>
      </c>
      <c r="C14248" s="3">
        <f t="shared" si="445"/>
        <v>1</v>
      </c>
      <c r="D14248" t="s">
        <v>55</v>
      </c>
      <c r="E14248">
        <v>72</v>
      </c>
      <c r="F14248">
        <v>76631</v>
      </c>
      <c r="G14248">
        <v>942</v>
      </c>
    </row>
    <row r="14249" spans="1:7">
      <c r="A14249" s="2">
        <v>44151</v>
      </c>
      <c r="B14249" s="2">
        <f t="shared" si="444"/>
        <v>44165</v>
      </c>
      <c r="C14249" s="3">
        <f t="shared" si="445"/>
        <v>1</v>
      </c>
      <c r="D14249" t="s">
        <v>17</v>
      </c>
      <c r="E14249">
        <v>44</v>
      </c>
      <c r="F14249">
        <v>43923</v>
      </c>
      <c r="G14249">
        <v>1270</v>
      </c>
    </row>
    <row r="14250" spans="1:7">
      <c r="A14250" s="2">
        <v>44151</v>
      </c>
      <c r="B14250" s="2">
        <f t="shared" si="444"/>
        <v>44165</v>
      </c>
      <c r="C14250" s="3">
        <f t="shared" si="445"/>
        <v>1</v>
      </c>
      <c r="D14250" t="s">
        <v>32</v>
      </c>
      <c r="E14250">
        <v>45</v>
      </c>
      <c r="F14250">
        <v>196617</v>
      </c>
      <c r="G14250">
        <v>4143</v>
      </c>
    </row>
    <row r="14251" spans="1:7">
      <c r="A14251" s="2">
        <v>44151</v>
      </c>
      <c r="B14251" s="2">
        <f t="shared" si="444"/>
        <v>44165</v>
      </c>
      <c r="C14251" s="3">
        <f t="shared" si="445"/>
        <v>1</v>
      </c>
      <c r="D14251" t="s">
        <v>43</v>
      </c>
      <c r="E14251">
        <v>46</v>
      </c>
      <c r="F14251">
        <v>66278</v>
      </c>
      <c r="G14251">
        <v>644</v>
      </c>
    </row>
    <row r="14252" spans="1:7">
      <c r="A14252" s="2">
        <v>44151</v>
      </c>
      <c r="B14252" s="2">
        <f t="shared" si="444"/>
        <v>44165</v>
      </c>
      <c r="C14252" s="3">
        <f t="shared" si="445"/>
        <v>1</v>
      </c>
      <c r="D14252" t="s">
        <v>25</v>
      </c>
      <c r="E14252">
        <v>47</v>
      </c>
      <c r="F14252">
        <v>312710</v>
      </c>
      <c r="G14252">
        <v>3884</v>
      </c>
    </row>
    <row r="14253" spans="1:7">
      <c r="A14253" s="2">
        <v>44151</v>
      </c>
      <c r="B14253" s="2">
        <f t="shared" si="444"/>
        <v>44165</v>
      </c>
      <c r="C14253" s="3">
        <f t="shared" si="445"/>
        <v>1</v>
      </c>
      <c r="D14253" t="s">
        <v>11</v>
      </c>
      <c r="E14253">
        <v>48</v>
      </c>
      <c r="F14253">
        <v>1101781</v>
      </c>
      <c r="G14253">
        <v>20157</v>
      </c>
    </row>
    <row r="14254" spans="1:7">
      <c r="A14254" s="2">
        <v>44151</v>
      </c>
      <c r="B14254" s="2">
        <f t="shared" si="444"/>
        <v>44165</v>
      </c>
      <c r="C14254" s="3">
        <f t="shared" si="445"/>
        <v>1</v>
      </c>
      <c r="D14254" t="s">
        <v>13</v>
      </c>
      <c r="E14254">
        <v>49</v>
      </c>
      <c r="F14254">
        <v>155779</v>
      </c>
      <c r="G14254">
        <v>725</v>
      </c>
    </row>
    <row r="14255" spans="1:7">
      <c r="A14255" s="2">
        <v>44151</v>
      </c>
      <c r="B14255" s="2">
        <f t="shared" si="444"/>
        <v>44165</v>
      </c>
      <c r="C14255" s="3">
        <f t="shared" si="445"/>
        <v>1</v>
      </c>
      <c r="D14255" t="s">
        <v>36</v>
      </c>
      <c r="E14255">
        <v>50</v>
      </c>
      <c r="F14255">
        <v>3008</v>
      </c>
      <c r="G14255">
        <v>59</v>
      </c>
    </row>
    <row r="14256" spans="1:7">
      <c r="A14256" s="2">
        <v>44151</v>
      </c>
      <c r="B14256" s="2">
        <f t="shared" si="444"/>
        <v>44165</v>
      </c>
      <c r="C14256" s="3">
        <f t="shared" si="445"/>
        <v>1</v>
      </c>
      <c r="D14256" t="s">
        <v>56</v>
      </c>
      <c r="E14256">
        <v>78</v>
      </c>
      <c r="F14256">
        <v>1434</v>
      </c>
      <c r="G14256">
        <v>23</v>
      </c>
    </row>
    <row r="14257" spans="1:7">
      <c r="A14257" s="2">
        <v>44151</v>
      </c>
      <c r="B14257" s="2">
        <f t="shared" si="444"/>
        <v>44165</v>
      </c>
      <c r="C14257" s="3">
        <f t="shared" si="445"/>
        <v>1</v>
      </c>
      <c r="D14257" t="s">
        <v>37</v>
      </c>
      <c r="E14257">
        <v>51</v>
      </c>
      <c r="F14257">
        <v>204637</v>
      </c>
      <c r="G14257">
        <v>3806</v>
      </c>
    </row>
    <row r="14258" spans="1:7">
      <c r="A14258" s="2">
        <v>44151</v>
      </c>
      <c r="B14258" s="2">
        <f t="shared" si="444"/>
        <v>44165</v>
      </c>
      <c r="C14258" s="3">
        <f t="shared" si="445"/>
        <v>1</v>
      </c>
      <c r="D14258" t="s">
        <v>5</v>
      </c>
      <c r="E14258">
        <v>53</v>
      </c>
      <c r="F14258">
        <v>138602</v>
      </c>
      <c r="G14258">
        <v>2661</v>
      </c>
    </row>
    <row r="14259" spans="1:7">
      <c r="A14259" s="2">
        <v>44151</v>
      </c>
      <c r="B14259" s="2">
        <f t="shared" si="444"/>
        <v>44165</v>
      </c>
      <c r="C14259" s="3">
        <f t="shared" si="445"/>
        <v>1</v>
      </c>
      <c r="D14259" t="s">
        <v>58</v>
      </c>
      <c r="E14259">
        <v>54</v>
      </c>
      <c r="F14259">
        <v>34460</v>
      </c>
      <c r="G14259">
        <v>585</v>
      </c>
    </row>
    <row r="14260" spans="1:7">
      <c r="A14260" s="2">
        <v>44151</v>
      </c>
      <c r="B14260" s="2">
        <f t="shared" si="444"/>
        <v>44165</v>
      </c>
      <c r="C14260" s="3">
        <f t="shared" si="445"/>
        <v>1</v>
      </c>
      <c r="D14260" t="s">
        <v>10</v>
      </c>
      <c r="E14260">
        <v>55</v>
      </c>
      <c r="F14260">
        <v>334640</v>
      </c>
      <c r="G14260">
        <v>2775</v>
      </c>
    </row>
    <row r="14261" spans="1:7">
      <c r="A14261" s="2">
        <v>44151</v>
      </c>
      <c r="B14261" s="2">
        <f t="shared" si="444"/>
        <v>44165</v>
      </c>
      <c r="C14261" s="3">
        <f t="shared" si="445"/>
        <v>1</v>
      </c>
      <c r="D14261" t="s">
        <v>49</v>
      </c>
      <c r="E14261">
        <v>56</v>
      </c>
      <c r="F14261">
        <v>23193</v>
      </c>
      <c r="G14261">
        <v>144</v>
      </c>
    </row>
    <row r="14262" spans="1:7">
      <c r="A14262" s="2">
        <v>44152</v>
      </c>
      <c r="B14262" s="2">
        <f t="shared" si="444"/>
        <v>44165</v>
      </c>
      <c r="C14262" s="3">
        <f t="shared" si="445"/>
        <v>1</v>
      </c>
      <c r="D14262" t="s">
        <v>52</v>
      </c>
      <c r="E14262">
        <v>1</v>
      </c>
      <c r="F14262">
        <v>220848</v>
      </c>
      <c r="G14262">
        <v>3301</v>
      </c>
    </row>
    <row r="14263" spans="1:7">
      <c r="A14263" s="2">
        <v>44152</v>
      </c>
      <c r="B14263" s="2">
        <f t="shared" si="444"/>
        <v>44165</v>
      </c>
      <c r="C14263" s="3">
        <f t="shared" si="445"/>
        <v>1</v>
      </c>
      <c r="D14263" t="s">
        <v>50</v>
      </c>
      <c r="E14263">
        <v>2</v>
      </c>
      <c r="F14263">
        <v>24909</v>
      </c>
      <c r="G14263">
        <v>94</v>
      </c>
    </row>
    <row r="14264" spans="1:7">
      <c r="A14264" s="2">
        <v>44152</v>
      </c>
      <c r="B14264" s="2">
        <f t="shared" si="444"/>
        <v>44165</v>
      </c>
      <c r="C14264" s="3">
        <f t="shared" si="445"/>
        <v>1</v>
      </c>
      <c r="D14264" t="s">
        <v>8</v>
      </c>
      <c r="E14264">
        <v>4</v>
      </c>
      <c r="F14264">
        <v>281284</v>
      </c>
      <c r="G14264">
        <v>6320</v>
      </c>
    </row>
    <row r="14265" spans="1:7">
      <c r="A14265" s="2">
        <v>44152</v>
      </c>
      <c r="B14265" s="2">
        <f t="shared" si="444"/>
        <v>44165</v>
      </c>
      <c r="C14265" s="3">
        <f t="shared" si="445"/>
        <v>1</v>
      </c>
      <c r="D14265" t="s">
        <v>44</v>
      </c>
      <c r="E14265">
        <v>5</v>
      </c>
      <c r="F14265">
        <v>135902</v>
      </c>
      <c r="G14265">
        <v>2245</v>
      </c>
    </row>
    <row r="14266" spans="1:7">
      <c r="A14266" s="2">
        <v>44152</v>
      </c>
      <c r="B14266" s="2">
        <f t="shared" si="444"/>
        <v>44165</v>
      </c>
      <c r="C14266" s="3">
        <f t="shared" si="445"/>
        <v>1</v>
      </c>
      <c r="D14266" t="s">
        <v>7</v>
      </c>
      <c r="E14266">
        <v>6</v>
      </c>
      <c r="F14266">
        <v>1058096</v>
      </c>
      <c r="G14266">
        <v>18360</v>
      </c>
    </row>
    <row r="14267" spans="1:7">
      <c r="A14267" s="2">
        <v>44152</v>
      </c>
      <c r="B14267" s="2">
        <f t="shared" si="444"/>
        <v>44165</v>
      </c>
      <c r="C14267" s="3">
        <f t="shared" si="445"/>
        <v>1</v>
      </c>
      <c r="D14267" t="s">
        <v>22</v>
      </c>
      <c r="E14267">
        <v>8</v>
      </c>
      <c r="F14267">
        <v>173220</v>
      </c>
      <c r="G14267">
        <v>2626</v>
      </c>
    </row>
    <row r="14268" spans="1:7">
      <c r="A14268" s="2">
        <v>44152</v>
      </c>
      <c r="B14268" s="2">
        <f t="shared" si="444"/>
        <v>44165</v>
      </c>
      <c r="C14268" s="3">
        <f t="shared" si="445"/>
        <v>1</v>
      </c>
      <c r="D14268" t="s">
        <v>38</v>
      </c>
      <c r="E14268">
        <v>9</v>
      </c>
      <c r="F14268">
        <v>94986</v>
      </c>
      <c r="G14268">
        <v>4771</v>
      </c>
    </row>
    <row r="14269" spans="1:7">
      <c r="A14269" s="2">
        <v>44152</v>
      </c>
      <c r="B14269" s="2">
        <f t="shared" si="444"/>
        <v>44165</v>
      </c>
      <c r="C14269" s="3">
        <f t="shared" si="445"/>
        <v>1</v>
      </c>
      <c r="D14269" t="s">
        <v>45</v>
      </c>
      <c r="E14269">
        <v>10</v>
      </c>
      <c r="F14269">
        <v>29552</v>
      </c>
      <c r="G14269">
        <v>739</v>
      </c>
    </row>
    <row r="14270" spans="1:7">
      <c r="A14270" s="2">
        <v>44152</v>
      </c>
      <c r="B14270" s="2">
        <f t="shared" si="444"/>
        <v>44165</v>
      </c>
      <c r="C14270" s="3">
        <f t="shared" si="445"/>
        <v>1</v>
      </c>
      <c r="D14270" t="s">
        <v>33</v>
      </c>
      <c r="E14270">
        <v>11</v>
      </c>
      <c r="F14270">
        <v>19309</v>
      </c>
      <c r="G14270">
        <v>660</v>
      </c>
    </row>
    <row r="14271" spans="1:7">
      <c r="A14271" s="2">
        <v>44152</v>
      </c>
      <c r="B14271" s="2">
        <f t="shared" si="444"/>
        <v>44165</v>
      </c>
      <c r="C14271" s="3">
        <f t="shared" si="445"/>
        <v>1</v>
      </c>
      <c r="D14271" t="s">
        <v>15</v>
      </c>
      <c r="E14271">
        <v>12</v>
      </c>
      <c r="F14271">
        <v>897315</v>
      </c>
      <c r="G14271">
        <v>17643</v>
      </c>
    </row>
    <row r="14272" spans="1:7">
      <c r="A14272" s="2">
        <v>44152</v>
      </c>
      <c r="B14272" s="2">
        <f t="shared" si="444"/>
        <v>44165</v>
      </c>
      <c r="C14272" s="3">
        <f t="shared" si="445"/>
        <v>1</v>
      </c>
      <c r="D14272" t="s">
        <v>18</v>
      </c>
      <c r="E14272">
        <v>13</v>
      </c>
      <c r="F14272">
        <v>414821</v>
      </c>
      <c r="G14272">
        <v>8778</v>
      </c>
    </row>
    <row r="14273" spans="1:7">
      <c r="A14273" s="2">
        <v>44152</v>
      </c>
      <c r="B14273" s="2">
        <f t="shared" si="444"/>
        <v>44165</v>
      </c>
      <c r="C14273" s="3">
        <f t="shared" si="445"/>
        <v>1</v>
      </c>
      <c r="D14273" t="s">
        <v>57</v>
      </c>
      <c r="E14273">
        <v>66</v>
      </c>
      <c r="F14273">
        <v>7203</v>
      </c>
      <c r="G14273">
        <v>101</v>
      </c>
    </row>
    <row r="14274" spans="1:7">
      <c r="A14274" s="2">
        <v>44152</v>
      </c>
      <c r="B14274" s="2">
        <f t="shared" si="444"/>
        <v>44165</v>
      </c>
      <c r="C14274" s="3">
        <f t="shared" si="445"/>
        <v>1</v>
      </c>
      <c r="D14274" t="s">
        <v>26</v>
      </c>
      <c r="E14274">
        <v>15</v>
      </c>
      <c r="F14274">
        <v>16755</v>
      </c>
      <c r="G14274">
        <v>221</v>
      </c>
    </row>
    <row r="14275" spans="1:7">
      <c r="A14275" s="2">
        <v>44152</v>
      </c>
      <c r="B14275" s="2">
        <f t="shared" si="444"/>
        <v>44165</v>
      </c>
      <c r="C14275" s="3">
        <f t="shared" si="445"/>
        <v>1</v>
      </c>
      <c r="D14275" t="s">
        <v>53</v>
      </c>
      <c r="E14275">
        <v>16</v>
      </c>
      <c r="F14275">
        <v>85383</v>
      </c>
      <c r="G14275">
        <v>803</v>
      </c>
    </row>
    <row r="14276" spans="1:7">
      <c r="A14276" s="2">
        <v>44152</v>
      </c>
      <c r="B14276" s="2">
        <f t="shared" ref="B14276:B14339" si="446">EOMONTH(A14276,0)</f>
        <v>44165</v>
      </c>
      <c r="C14276" s="3">
        <f t="shared" ref="C14276:C14339" si="447">IF(A14276=B14276,0,1)</f>
        <v>1</v>
      </c>
      <c r="D14276" t="s">
        <v>6</v>
      </c>
      <c r="E14276">
        <v>17</v>
      </c>
      <c r="F14276">
        <v>599358</v>
      </c>
      <c r="G14276">
        <v>11327</v>
      </c>
    </row>
    <row r="14277" spans="1:7">
      <c r="A14277" s="2">
        <v>44152</v>
      </c>
      <c r="B14277" s="2">
        <f t="shared" si="446"/>
        <v>44165</v>
      </c>
      <c r="C14277" s="3">
        <f t="shared" si="447"/>
        <v>1</v>
      </c>
      <c r="D14277" t="s">
        <v>27</v>
      </c>
      <c r="E14277">
        <v>18</v>
      </c>
      <c r="F14277">
        <v>264810</v>
      </c>
      <c r="G14277">
        <v>5025</v>
      </c>
    </row>
    <row r="14278" spans="1:7">
      <c r="A14278" s="2">
        <v>44152</v>
      </c>
      <c r="B14278" s="2">
        <f t="shared" si="446"/>
        <v>44165</v>
      </c>
      <c r="C14278" s="3">
        <f t="shared" si="447"/>
        <v>1</v>
      </c>
      <c r="D14278" t="s">
        <v>39</v>
      </c>
      <c r="E14278">
        <v>19</v>
      </c>
      <c r="F14278">
        <v>193196</v>
      </c>
      <c r="G14278">
        <v>2064</v>
      </c>
    </row>
    <row r="14279" spans="1:7">
      <c r="A14279" s="2">
        <v>44152</v>
      </c>
      <c r="B14279" s="2">
        <f t="shared" si="446"/>
        <v>44165</v>
      </c>
      <c r="C14279" s="3">
        <f t="shared" si="447"/>
        <v>1</v>
      </c>
      <c r="D14279" t="s">
        <v>34</v>
      </c>
      <c r="E14279">
        <v>20</v>
      </c>
      <c r="F14279">
        <v>125668</v>
      </c>
      <c r="G14279">
        <v>1266</v>
      </c>
    </row>
    <row r="14280" spans="1:7">
      <c r="A14280" s="2">
        <v>44152</v>
      </c>
      <c r="B14280" s="2">
        <f t="shared" si="446"/>
        <v>44165</v>
      </c>
      <c r="C14280" s="3">
        <f t="shared" si="447"/>
        <v>1</v>
      </c>
      <c r="D14280" t="s">
        <v>28</v>
      </c>
      <c r="E14280">
        <v>21</v>
      </c>
      <c r="F14280">
        <v>145220</v>
      </c>
      <c r="G14280">
        <v>1787</v>
      </c>
    </row>
    <row r="14281" spans="1:7">
      <c r="A14281" s="2">
        <v>44152</v>
      </c>
      <c r="B14281" s="2">
        <f t="shared" si="446"/>
        <v>44165</v>
      </c>
      <c r="C14281" s="3">
        <f t="shared" si="447"/>
        <v>1</v>
      </c>
      <c r="D14281" t="s">
        <v>40</v>
      </c>
      <c r="E14281">
        <v>22</v>
      </c>
      <c r="F14281">
        <v>207685</v>
      </c>
      <c r="G14281">
        <v>6156</v>
      </c>
    </row>
    <row r="14282" spans="1:7">
      <c r="A14282" s="2">
        <v>44152</v>
      </c>
      <c r="B14282" s="2">
        <f t="shared" si="446"/>
        <v>44165</v>
      </c>
      <c r="C14282" s="3">
        <f t="shared" si="447"/>
        <v>1</v>
      </c>
      <c r="D14282" t="s">
        <v>51</v>
      </c>
      <c r="E14282">
        <v>23</v>
      </c>
      <c r="F14282">
        <v>9363</v>
      </c>
      <c r="G14282">
        <v>166</v>
      </c>
    </row>
    <row r="14283" spans="1:7">
      <c r="A14283" s="2">
        <v>44152</v>
      </c>
      <c r="B14283" s="2">
        <f t="shared" si="446"/>
        <v>44165</v>
      </c>
      <c r="C14283" s="3">
        <f t="shared" si="447"/>
        <v>1</v>
      </c>
      <c r="D14283" t="s">
        <v>23</v>
      </c>
      <c r="E14283">
        <v>24</v>
      </c>
      <c r="F14283">
        <v>170193</v>
      </c>
      <c r="G14283">
        <v>4335</v>
      </c>
    </row>
    <row r="14284" spans="1:7">
      <c r="A14284" s="2">
        <v>44152</v>
      </c>
      <c r="B14284" s="2">
        <f t="shared" si="446"/>
        <v>44165</v>
      </c>
      <c r="C14284" s="3">
        <f t="shared" si="447"/>
        <v>1</v>
      </c>
      <c r="D14284" t="s">
        <v>9</v>
      </c>
      <c r="E14284">
        <v>25</v>
      </c>
      <c r="F14284">
        <v>192964</v>
      </c>
      <c r="G14284">
        <v>10360</v>
      </c>
    </row>
    <row r="14285" spans="1:7">
      <c r="A14285" s="2">
        <v>44152</v>
      </c>
      <c r="B14285" s="2">
        <f t="shared" si="446"/>
        <v>44165</v>
      </c>
      <c r="C14285" s="3">
        <f t="shared" si="447"/>
        <v>1</v>
      </c>
      <c r="D14285" t="s">
        <v>42</v>
      </c>
      <c r="E14285">
        <v>26</v>
      </c>
      <c r="F14285">
        <v>296436</v>
      </c>
      <c r="G14285">
        <v>8513</v>
      </c>
    </row>
    <row r="14286" spans="1:7">
      <c r="A14286" s="2">
        <v>44152</v>
      </c>
      <c r="B14286" s="2">
        <f t="shared" si="446"/>
        <v>44165</v>
      </c>
      <c r="C14286" s="3">
        <f t="shared" si="447"/>
        <v>1</v>
      </c>
      <c r="D14286" t="s">
        <v>29</v>
      </c>
      <c r="E14286">
        <v>27</v>
      </c>
      <c r="F14286">
        <v>237005</v>
      </c>
      <c r="G14286">
        <v>2999</v>
      </c>
    </row>
    <row r="14287" spans="1:7">
      <c r="A14287" s="2">
        <v>44152</v>
      </c>
      <c r="B14287" s="2">
        <f t="shared" si="446"/>
        <v>44165</v>
      </c>
      <c r="C14287" s="3">
        <f t="shared" si="447"/>
        <v>1</v>
      </c>
      <c r="D14287" t="s">
        <v>46</v>
      </c>
      <c r="E14287">
        <v>28</v>
      </c>
      <c r="F14287">
        <v>135803</v>
      </c>
      <c r="G14287">
        <v>3581</v>
      </c>
    </row>
    <row r="14288" spans="1:7">
      <c r="A14288" s="2">
        <v>44152</v>
      </c>
      <c r="B14288" s="2">
        <f t="shared" si="446"/>
        <v>44165</v>
      </c>
      <c r="C14288" s="3">
        <f t="shared" si="447"/>
        <v>1</v>
      </c>
      <c r="D14288" t="s">
        <v>35</v>
      </c>
      <c r="E14288">
        <v>29</v>
      </c>
      <c r="F14288">
        <v>261105</v>
      </c>
      <c r="G14288">
        <v>3552</v>
      </c>
    </row>
    <row r="14289" spans="1:7">
      <c r="A14289" s="2">
        <v>44152</v>
      </c>
      <c r="B14289" s="2">
        <f t="shared" si="446"/>
        <v>44165</v>
      </c>
      <c r="C14289" s="3">
        <f t="shared" si="447"/>
        <v>1</v>
      </c>
      <c r="D14289" t="s">
        <v>54</v>
      </c>
      <c r="E14289">
        <v>30</v>
      </c>
      <c r="F14289">
        <v>49496</v>
      </c>
      <c r="G14289">
        <v>548</v>
      </c>
    </row>
    <row r="14290" spans="1:7">
      <c r="A14290" s="2">
        <v>44152</v>
      </c>
      <c r="B14290" s="2">
        <f t="shared" si="446"/>
        <v>44165</v>
      </c>
      <c r="C14290" s="3">
        <f t="shared" si="447"/>
        <v>1</v>
      </c>
      <c r="D14290" t="s">
        <v>12</v>
      </c>
      <c r="E14290">
        <v>31</v>
      </c>
      <c r="F14290">
        <v>103805</v>
      </c>
      <c r="G14290">
        <v>832</v>
      </c>
    </row>
    <row r="14291" spans="1:7">
      <c r="A14291" s="2">
        <v>44152</v>
      </c>
      <c r="B14291" s="2">
        <f t="shared" si="446"/>
        <v>44165</v>
      </c>
      <c r="C14291" s="3">
        <f t="shared" si="447"/>
        <v>1</v>
      </c>
      <c r="D14291" t="s">
        <v>24</v>
      </c>
      <c r="E14291">
        <v>32</v>
      </c>
      <c r="F14291">
        <v>124082</v>
      </c>
      <c r="G14291">
        <v>1946</v>
      </c>
    </row>
    <row r="14292" spans="1:7">
      <c r="A14292" s="2">
        <v>44152</v>
      </c>
      <c r="B14292" s="2">
        <f t="shared" si="446"/>
        <v>44165</v>
      </c>
      <c r="C14292" s="3">
        <f t="shared" si="447"/>
        <v>1</v>
      </c>
      <c r="D14292" t="s">
        <v>19</v>
      </c>
      <c r="E14292">
        <v>33</v>
      </c>
      <c r="F14292">
        <v>15303</v>
      </c>
      <c r="G14292">
        <v>502</v>
      </c>
    </row>
    <row r="14293" spans="1:7">
      <c r="A14293" s="2">
        <v>44152</v>
      </c>
      <c r="B14293" s="2">
        <f t="shared" si="446"/>
        <v>44165</v>
      </c>
      <c r="C14293" s="3">
        <f t="shared" si="447"/>
        <v>1</v>
      </c>
      <c r="D14293" t="s">
        <v>21</v>
      </c>
      <c r="E14293">
        <v>34</v>
      </c>
      <c r="F14293">
        <v>287320</v>
      </c>
      <c r="G14293">
        <v>16618</v>
      </c>
    </row>
    <row r="14294" spans="1:7">
      <c r="A14294" s="2">
        <v>44152</v>
      </c>
      <c r="B14294" s="2">
        <f t="shared" si="446"/>
        <v>44165</v>
      </c>
      <c r="C14294" s="3">
        <f t="shared" si="447"/>
        <v>1</v>
      </c>
      <c r="D14294" t="s">
        <v>47</v>
      </c>
      <c r="E14294">
        <v>35</v>
      </c>
      <c r="F14294">
        <v>67559</v>
      </c>
      <c r="G14294">
        <v>1264</v>
      </c>
    </row>
    <row r="14295" spans="1:7">
      <c r="A14295" s="2">
        <v>44152</v>
      </c>
      <c r="B14295" s="2">
        <f t="shared" si="446"/>
        <v>44165</v>
      </c>
      <c r="C14295" s="3">
        <f t="shared" si="447"/>
        <v>1</v>
      </c>
      <c r="D14295" t="s">
        <v>16</v>
      </c>
      <c r="E14295">
        <v>36</v>
      </c>
      <c r="F14295">
        <v>573544</v>
      </c>
      <c r="G14295">
        <v>33576</v>
      </c>
    </row>
    <row r="14296" spans="1:7">
      <c r="A14296" s="2">
        <v>44152</v>
      </c>
      <c r="B14296" s="2">
        <f t="shared" si="446"/>
        <v>44165</v>
      </c>
      <c r="C14296" s="3">
        <f t="shared" si="447"/>
        <v>1</v>
      </c>
      <c r="D14296" t="s">
        <v>20</v>
      </c>
      <c r="E14296">
        <v>37</v>
      </c>
      <c r="F14296">
        <v>318537</v>
      </c>
      <c r="G14296">
        <v>4881</v>
      </c>
    </row>
    <row r="14297" spans="1:7">
      <c r="A14297" s="2">
        <v>44152</v>
      </c>
      <c r="B14297" s="2">
        <f t="shared" si="446"/>
        <v>44165</v>
      </c>
      <c r="C14297" s="3">
        <f t="shared" si="447"/>
        <v>1</v>
      </c>
      <c r="D14297" t="s">
        <v>48</v>
      </c>
      <c r="E14297">
        <v>38</v>
      </c>
      <c r="F14297">
        <v>65973</v>
      </c>
      <c r="G14297">
        <v>775</v>
      </c>
    </row>
    <row r="14298" spans="1:7">
      <c r="A14298" s="2">
        <v>44152</v>
      </c>
      <c r="B14298" s="2">
        <f t="shared" si="446"/>
        <v>44165</v>
      </c>
      <c r="C14298" s="3">
        <f t="shared" si="447"/>
        <v>1</v>
      </c>
      <c r="D14298" t="s">
        <v>59</v>
      </c>
      <c r="E14298">
        <v>69</v>
      </c>
      <c r="F14298">
        <v>103</v>
      </c>
      <c r="G14298">
        <v>2</v>
      </c>
    </row>
    <row r="14299" spans="1:7">
      <c r="A14299" s="2">
        <v>44152</v>
      </c>
      <c r="B14299" s="2">
        <f t="shared" si="446"/>
        <v>44165</v>
      </c>
      <c r="C14299" s="3">
        <f t="shared" si="447"/>
        <v>1</v>
      </c>
      <c r="D14299" t="s">
        <v>41</v>
      </c>
      <c r="E14299">
        <v>39</v>
      </c>
      <c r="F14299">
        <v>312443</v>
      </c>
      <c r="G14299">
        <v>5772</v>
      </c>
    </row>
    <row r="14300" spans="1:7">
      <c r="A14300" s="2">
        <v>44152</v>
      </c>
      <c r="B14300" s="2">
        <f t="shared" si="446"/>
        <v>44165</v>
      </c>
      <c r="C14300" s="3">
        <f t="shared" si="447"/>
        <v>1</v>
      </c>
      <c r="D14300" t="s">
        <v>30</v>
      </c>
      <c r="E14300">
        <v>40</v>
      </c>
      <c r="F14300">
        <v>158408</v>
      </c>
      <c r="G14300">
        <v>1544</v>
      </c>
    </row>
    <row r="14301" spans="1:7">
      <c r="A14301" s="2">
        <v>44152</v>
      </c>
      <c r="B14301" s="2">
        <f t="shared" si="446"/>
        <v>44165</v>
      </c>
      <c r="C14301" s="3">
        <f t="shared" si="447"/>
        <v>1</v>
      </c>
      <c r="D14301" t="s">
        <v>14</v>
      </c>
      <c r="E14301">
        <v>41</v>
      </c>
      <c r="F14301">
        <v>58570</v>
      </c>
      <c r="G14301">
        <v>779</v>
      </c>
    </row>
    <row r="14302" spans="1:7">
      <c r="A14302" s="2">
        <v>44152</v>
      </c>
      <c r="B14302" s="2">
        <f t="shared" si="446"/>
        <v>44165</v>
      </c>
      <c r="C14302" s="3">
        <f t="shared" si="447"/>
        <v>1</v>
      </c>
      <c r="D14302" t="s">
        <v>31</v>
      </c>
      <c r="E14302">
        <v>42</v>
      </c>
      <c r="F14302">
        <v>280978</v>
      </c>
      <c r="G14302">
        <v>9433</v>
      </c>
    </row>
    <row r="14303" spans="1:7">
      <c r="A14303" s="2">
        <v>44152</v>
      </c>
      <c r="B14303" s="2">
        <f t="shared" si="446"/>
        <v>44165</v>
      </c>
      <c r="C14303" s="3">
        <f t="shared" si="447"/>
        <v>1</v>
      </c>
      <c r="D14303" t="s">
        <v>55</v>
      </c>
      <c r="E14303">
        <v>72</v>
      </c>
      <c r="F14303">
        <v>77200</v>
      </c>
      <c r="G14303">
        <v>951</v>
      </c>
    </row>
    <row r="14304" spans="1:7">
      <c r="A14304" s="2">
        <v>44152</v>
      </c>
      <c r="B14304" s="2">
        <f t="shared" si="446"/>
        <v>44165</v>
      </c>
      <c r="C14304" s="3">
        <f t="shared" si="447"/>
        <v>1</v>
      </c>
      <c r="D14304" t="s">
        <v>17</v>
      </c>
      <c r="E14304">
        <v>44</v>
      </c>
      <c r="F14304">
        <v>44528</v>
      </c>
      <c r="G14304">
        <v>1278</v>
      </c>
    </row>
    <row r="14305" spans="1:7">
      <c r="A14305" s="2">
        <v>44152</v>
      </c>
      <c r="B14305" s="2">
        <f t="shared" si="446"/>
        <v>44165</v>
      </c>
      <c r="C14305" s="3">
        <f t="shared" si="447"/>
        <v>1</v>
      </c>
      <c r="D14305" t="s">
        <v>32</v>
      </c>
      <c r="E14305">
        <v>45</v>
      </c>
      <c r="F14305">
        <v>197900</v>
      </c>
      <c r="G14305">
        <v>4156</v>
      </c>
    </row>
    <row r="14306" spans="1:7">
      <c r="A14306" s="2">
        <v>44152</v>
      </c>
      <c r="B14306" s="2">
        <f t="shared" si="446"/>
        <v>44165</v>
      </c>
      <c r="C14306" s="3">
        <f t="shared" si="447"/>
        <v>1</v>
      </c>
      <c r="D14306" t="s">
        <v>43</v>
      </c>
      <c r="E14306">
        <v>46</v>
      </c>
      <c r="F14306">
        <v>67284</v>
      </c>
      <c r="G14306">
        <v>644</v>
      </c>
    </row>
    <row r="14307" spans="1:7">
      <c r="A14307" s="2">
        <v>44152</v>
      </c>
      <c r="B14307" s="2">
        <f t="shared" si="446"/>
        <v>44165</v>
      </c>
      <c r="C14307" s="3">
        <f t="shared" si="447"/>
        <v>1</v>
      </c>
      <c r="D14307" t="s">
        <v>25</v>
      </c>
      <c r="E14307">
        <v>47</v>
      </c>
      <c r="F14307">
        <v>314553</v>
      </c>
      <c r="G14307">
        <v>3953</v>
      </c>
    </row>
    <row r="14308" spans="1:7">
      <c r="A14308" s="2">
        <v>44152</v>
      </c>
      <c r="B14308" s="2">
        <f t="shared" si="446"/>
        <v>44165</v>
      </c>
      <c r="C14308" s="3">
        <f t="shared" si="447"/>
        <v>1</v>
      </c>
      <c r="D14308" t="s">
        <v>11</v>
      </c>
      <c r="E14308">
        <v>48</v>
      </c>
      <c r="F14308">
        <v>1112681</v>
      </c>
      <c r="G14308">
        <v>20278</v>
      </c>
    </row>
    <row r="14309" spans="1:7">
      <c r="A14309" s="2">
        <v>44152</v>
      </c>
      <c r="B14309" s="2">
        <f t="shared" si="446"/>
        <v>44165</v>
      </c>
      <c r="C14309" s="3">
        <f t="shared" si="447"/>
        <v>1</v>
      </c>
      <c r="D14309" t="s">
        <v>13</v>
      </c>
      <c r="E14309">
        <v>49</v>
      </c>
      <c r="F14309">
        <v>159006</v>
      </c>
      <c r="G14309">
        <v>734</v>
      </c>
    </row>
    <row r="14310" spans="1:7">
      <c r="A14310" s="2">
        <v>44152</v>
      </c>
      <c r="B14310" s="2">
        <f t="shared" si="446"/>
        <v>44165</v>
      </c>
      <c r="C14310" s="3">
        <f t="shared" si="447"/>
        <v>1</v>
      </c>
      <c r="D14310" t="s">
        <v>36</v>
      </c>
      <c r="E14310">
        <v>50</v>
      </c>
      <c r="F14310">
        <v>3104</v>
      </c>
      <c r="G14310">
        <v>59</v>
      </c>
    </row>
    <row r="14311" spans="1:7">
      <c r="A14311" s="2">
        <v>44152</v>
      </c>
      <c r="B14311" s="2">
        <f t="shared" si="446"/>
        <v>44165</v>
      </c>
      <c r="C14311" s="3">
        <f t="shared" si="447"/>
        <v>1</v>
      </c>
      <c r="D14311" t="s">
        <v>56</v>
      </c>
      <c r="E14311">
        <v>78</v>
      </c>
      <c r="F14311">
        <v>1450</v>
      </c>
      <c r="G14311">
        <v>23</v>
      </c>
    </row>
    <row r="14312" spans="1:7">
      <c r="A14312" s="2">
        <v>44152</v>
      </c>
      <c r="B14312" s="2">
        <f t="shared" si="446"/>
        <v>44165</v>
      </c>
      <c r="C14312" s="3">
        <f t="shared" si="447"/>
        <v>1</v>
      </c>
      <c r="D14312" t="s">
        <v>37</v>
      </c>
      <c r="E14312">
        <v>51</v>
      </c>
      <c r="F14312">
        <v>206762</v>
      </c>
      <c r="G14312">
        <v>3835</v>
      </c>
    </row>
    <row r="14313" spans="1:7">
      <c r="A14313" s="2">
        <v>44152</v>
      </c>
      <c r="B14313" s="2">
        <f t="shared" si="446"/>
        <v>44165</v>
      </c>
      <c r="C14313" s="3">
        <f t="shared" si="447"/>
        <v>1</v>
      </c>
      <c r="D14313" t="s">
        <v>5</v>
      </c>
      <c r="E14313">
        <v>53</v>
      </c>
      <c r="F14313">
        <v>140923</v>
      </c>
      <c r="G14313">
        <v>2686</v>
      </c>
    </row>
    <row r="14314" spans="1:7">
      <c r="A14314" s="2">
        <v>44152</v>
      </c>
      <c r="B14314" s="2">
        <f t="shared" si="446"/>
        <v>44165</v>
      </c>
      <c r="C14314" s="3">
        <f t="shared" si="447"/>
        <v>1</v>
      </c>
      <c r="D14314" t="s">
        <v>58</v>
      </c>
      <c r="E14314">
        <v>54</v>
      </c>
      <c r="F14314">
        <v>35324</v>
      </c>
      <c r="G14314">
        <v>598</v>
      </c>
    </row>
    <row r="14315" spans="1:7">
      <c r="A14315" s="2">
        <v>44152</v>
      </c>
      <c r="B14315" s="2">
        <f t="shared" si="446"/>
        <v>44165</v>
      </c>
      <c r="C14315" s="3">
        <f t="shared" si="447"/>
        <v>1</v>
      </c>
      <c r="D14315" t="s">
        <v>10</v>
      </c>
      <c r="E14315">
        <v>55</v>
      </c>
      <c r="F14315">
        <v>342155</v>
      </c>
      <c r="G14315">
        <v>2876</v>
      </c>
    </row>
    <row r="14316" spans="1:7">
      <c r="A14316" s="2">
        <v>44152</v>
      </c>
      <c r="B14316" s="2">
        <f t="shared" si="446"/>
        <v>44165</v>
      </c>
      <c r="C14316" s="3">
        <f t="shared" si="447"/>
        <v>1</v>
      </c>
      <c r="D14316" t="s">
        <v>49</v>
      </c>
      <c r="E14316">
        <v>56</v>
      </c>
      <c r="F14316">
        <v>24453</v>
      </c>
      <c r="G14316">
        <v>155</v>
      </c>
    </row>
    <row r="14317" spans="1:7">
      <c r="A14317" s="2">
        <v>44153</v>
      </c>
      <c r="B14317" s="2">
        <f t="shared" si="446"/>
        <v>44165</v>
      </c>
      <c r="C14317" s="3">
        <f t="shared" si="447"/>
        <v>1</v>
      </c>
      <c r="D14317" t="s">
        <v>52</v>
      </c>
      <c r="E14317">
        <v>1</v>
      </c>
      <c r="F14317">
        <v>223486</v>
      </c>
      <c r="G14317">
        <v>3347</v>
      </c>
    </row>
    <row r="14318" spans="1:7">
      <c r="A14318" s="2">
        <v>44153</v>
      </c>
      <c r="B14318" s="2">
        <f t="shared" si="446"/>
        <v>44165</v>
      </c>
      <c r="C14318" s="3">
        <f t="shared" si="447"/>
        <v>1</v>
      </c>
      <c r="D14318" t="s">
        <v>50</v>
      </c>
      <c r="E14318">
        <v>2</v>
      </c>
      <c r="F14318">
        <v>25454</v>
      </c>
      <c r="G14318">
        <v>94</v>
      </c>
    </row>
    <row r="14319" spans="1:7">
      <c r="A14319" s="2">
        <v>44153</v>
      </c>
      <c r="B14319" s="2">
        <f t="shared" si="446"/>
        <v>44165</v>
      </c>
      <c r="C14319" s="3">
        <f t="shared" si="447"/>
        <v>1</v>
      </c>
      <c r="D14319" t="s">
        <v>8</v>
      </c>
      <c r="E14319">
        <v>4</v>
      </c>
      <c r="F14319">
        <v>284554</v>
      </c>
      <c r="G14319">
        <v>6365</v>
      </c>
    </row>
    <row r="14320" spans="1:7">
      <c r="A14320" s="2">
        <v>44153</v>
      </c>
      <c r="B14320" s="2">
        <f t="shared" si="446"/>
        <v>44165</v>
      </c>
      <c r="C14320" s="3">
        <f t="shared" si="447"/>
        <v>1</v>
      </c>
      <c r="D14320" t="s">
        <v>44</v>
      </c>
      <c r="E14320">
        <v>5</v>
      </c>
      <c r="F14320">
        <v>137617</v>
      </c>
      <c r="G14320">
        <v>2275</v>
      </c>
    </row>
    <row r="14321" spans="1:7">
      <c r="A14321" s="2">
        <v>44153</v>
      </c>
      <c r="B14321" s="2">
        <f t="shared" si="446"/>
        <v>44165</v>
      </c>
      <c r="C14321" s="3">
        <f t="shared" si="447"/>
        <v>1</v>
      </c>
      <c r="D14321" t="s">
        <v>7</v>
      </c>
      <c r="E14321">
        <v>6</v>
      </c>
      <c r="F14321">
        <v>1069517</v>
      </c>
      <c r="G14321">
        <v>18467</v>
      </c>
    </row>
    <row r="14322" spans="1:7">
      <c r="A14322" s="2">
        <v>44153</v>
      </c>
      <c r="B14322" s="2">
        <f t="shared" si="446"/>
        <v>44165</v>
      </c>
      <c r="C14322" s="3">
        <f t="shared" si="447"/>
        <v>1</v>
      </c>
      <c r="D14322" t="s">
        <v>22</v>
      </c>
      <c r="E14322">
        <v>8</v>
      </c>
      <c r="F14322">
        <v>178224</v>
      </c>
      <c r="G14322">
        <v>2669</v>
      </c>
    </row>
    <row r="14323" spans="1:7">
      <c r="A14323" s="2">
        <v>44153</v>
      </c>
      <c r="B14323" s="2">
        <f t="shared" si="446"/>
        <v>44165</v>
      </c>
      <c r="C14323" s="3">
        <f t="shared" si="447"/>
        <v>1</v>
      </c>
      <c r="D14323" t="s">
        <v>38</v>
      </c>
      <c r="E14323">
        <v>9</v>
      </c>
      <c r="F14323">
        <v>97028</v>
      </c>
      <c r="G14323">
        <v>4784</v>
      </c>
    </row>
    <row r="14324" spans="1:7">
      <c r="A14324" s="2">
        <v>44153</v>
      </c>
      <c r="B14324" s="2">
        <f t="shared" si="446"/>
        <v>44165</v>
      </c>
      <c r="C14324" s="3">
        <f t="shared" si="447"/>
        <v>1</v>
      </c>
      <c r="D14324" t="s">
        <v>45</v>
      </c>
      <c r="E14324">
        <v>10</v>
      </c>
      <c r="F14324">
        <v>29755</v>
      </c>
      <c r="G14324">
        <v>742</v>
      </c>
    </row>
    <row r="14325" spans="1:7">
      <c r="A14325" s="2">
        <v>44153</v>
      </c>
      <c r="B14325" s="2">
        <f t="shared" si="446"/>
        <v>44165</v>
      </c>
      <c r="C14325" s="3">
        <f t="shared" si="447"/>
        <v>1</v>
      </c>
      <c r="D14325" t="s">
        <v>33</v>
      </c>
      <c r="E14325">
        <v>11</v>
      </c>
      <c r="F14325">
        <v>19465</v>
      </c>
      <c r="G14325">
        <v>665</v>
      </c>
    </row>
    <row r="14326" spans="1:7">
      <c r="A14326" s="2">
        <v>44153</v>
      </c>
      <c r="B14326" s="2">
        <f t="shared" si="446"/>
        <v>44165</v>
      </c>
      <c r="C14326" s="3">
        <f t="shared" si="447"/>
        <v>1</v>
      </c>
      <c r="D14326" t="s">
        <v>15</v>
      </c>
      <c r="E14326">
        <v>12</v>
      </c>
      <c r="F14326">
        <v>905240</v>
      </c>
      <c r="G14326">
        <v>17730</v>
      </c>
    </row>
    <row r="14327" spans="1:7">
      <c r="A14327" s="2">
        <v>44153</v>
      </c>
      <c r="B14327" s="2">
        <f t="shared" si="446"/>
        <v>44165</v>
      </c>
      <c r="C14327" s="3">
        <f t="shared" si="447"/>
        <v>1</v>
      </c>
      <c r="D14327" t="s">
        <v>18</v>
      </c>
      <c r="E14327">
        <v>13</v>
      </c>
      <c r="F14327">
        <v>417934</v>
      </c>
      <c r="G14327">
        <v>8833</v>
      </c>
    </row>
    <row r="14328" spans="1:7">
      <c r="A14328" s="2">
        <v>44153</v>
      </c>
      <c r="B14328" s="2">
        <f t="shared" si="446"/>
        <v>44165</v>
      </c>
      <c r="C14328" s="3">
        <f t="shared" si="447"/>
        <v>1</v>
      </c>
      <c r="D14328" t="s">
        <v>57</v>
      </c>
      <c r="E14328">
        <v>66</v>
      </c>
      <c r="F14328">
        <v>7315</v>
      </c>
      <c r="G14328">
        <v>101</v>
      </c>
    </row>
    <row r="14329" spans="1:7">
      <c r="A14329" s="2">
        <v>44153</v>
      </c>
      <c r="B14329" s="2">
        <f t="shared" si="446"/>
        <v>44165</v>
      </c>
      <c r="C14329" s="3">
        <f t="shared" si="447"/>
        <v>1</v>
      </c>
      <c r="D14329" t="s">
        <v>26</v>
      </c>
      <c r="E14329">
        <v>15</v>
      </c>
      <c r="F14329">
        <v>16817</v>
      </c>
      <c r="G14329">
        <v>222</v>
      </c>
    </row>
    <row r="14330" spans="1:7">
      <c r="A14330" s="2">
        <v>44153</v>
      </c>
      <c r="B14330" s="2">
        <f t="shared" si="446"/>
        <v>44165</v>
      </c>
      <c r="C14330" s="3">
        <f t="shared" si="447"/>
        <v>1</v>
      </c>
      <c r="D14330" t="s">
        <v>53</v>
      </c>
      <c r="E14330">
        <v>16</v>
      </c>
      <c r="F14330">
        <v>87020</v>
      </c>
      <c r="G14330">
        <v>815</v>
      </c>
    </row>
    <row r="14331" spans="1:7">
      <c r="A14331" s="2">
        <v>44153</v>
      </c>
      <c r="B14331" s="2">
        <f t="shared" si="446"/>
        <v>44165</v>
      </c>
      <c r="C14331" s="3">
        <f t="shared" si="447"/>
        <v>1</v>
      </c>
      <c r="D14331" t="s">
        <v>6</v>
      </c>
      <c r="E14331">
        <v>17</v>
      </c>
      <c r="F14331">
        <v>608056</v>
      </c>
      <c r="G14331">
        <v>11488</v>
      </c>
    </row>
    <row r="14332" spans="1:7">
      <c r="A14332" s="2">
        <v>44153</v>
      </c>
      <c r="B14332" s="2">
        <f t="shared" si="446"/>
        <v>44165</v>
      </c>
      <c r="C14332" s="3">
        <f t="shared" si="447"/>
        <v>1</v>
      </c>
      <c r="D14332" t="s">
        <v>27</v>
      </c>
      <c r="E14332">
        <v>18</v>
      </c>
      <c r="F14332">
        <v>270847</v>
      </c>
      <c r="G14332">
        <v>5084</v>
      </c>
    </row>
    <row r="14333" spans="1:7">
      <c r="A14333" s="2">
        <v>44153</v>
      </c>
      <c r="B14333" s="2">
        <f t="shared" si="446"/>
        <v>44165</v>
      </c>
      <c r="C14333" s="3">
        <f t="shared" si="447"/>
        <v>1</v>
      </c>
      <c r="D14333" t="s">
        <v>39</v>
      </c>
      <c r="E14333">
        <v>19</v>
      </c>
      <c r="F14333">
        <v>197532</v>
      </c>
      <c r="G14333">
        <v>2102</v>
      </c>
    </row>
    <row r="14334" spans="1:7">
      <c r="A14334" s="2">
        <v>44153</v>
      </c>
      <c r="B14334" s="2">
        <f t="shared" si="446"/>
        <v>44165</v>
      </c>
      <c r="C14334" s="3">
        <f t="shared" si="447"/>
        <v>1</v>
      </c>
      <c r="D14334" t="s">
        <v>34</v>
      </c>
      <c r="E14334">
        <v>20</v>
      </c>
      <c r="F14334">
        <v>131051</v>
      </c>
      <c r="G14334">
        <v>1326</v>
      </c>
    </row>
    <row r="14335" spans="1:7">
      <c r="A14335" s="2">
        <v>44153</v>
      </c>
      <c r="B14335" s="2">
        <f t="shared" si="446"/>
        <v>44165</v>
      </c>
      <c r="C14335" s="3">
        <f t="shared" si="447"/>
        <v>1</v>
      </c>
      <c r="D14335" t="s">
        <v>28</v>
      </c>
      <c r="E14335">
        <v>21</v>
      </c>
      <c r="F14335">
        <v>148069</v>
      </c>
      <c r="G14335">
        <v>1816</v>
      </c>
    </row>
    <row r="14336" spans="1:7">
      <c r="A14336" s="2">
        <v>44153</v>
      </c>
      <c r="B14336" s="2">
        <f t="shared" si="446"/>
        <v>44165</v>
      </c>
      <c r="C14336" s="3">
        <f t="shared" si="447"/>
        <v>1</v>
      </c>
      <c r="D14336" t="s">
        <v>40</v>
      </c>
      <c r="E14336">
        <v>22</v>
      </c>
      <c r="F14336">
        <v>209914</v>
      </c>
      <c r="G14336">
        <v>6184</v>
      </c>
    </row>
    <row r="14337" spans="1:7">
      <c r="A14337" s="2">
        <v>44153</v>
      </c>
      <c r="B14337" s="2">
        <f t="shared" si="446"/>
        <v>44165</v>
      </c>
      <c r="C14337" s="3">
        <f t="shared" si="447"/>
        <v>1</v>
      </c>
      <c r="D14337" t="s">
        <v>51</v>
      </c>
      <c r="E14337">
        <v>23</v>
      </c>
      <c r="F14337">
        <v>9519</v>
      </c>
      <c r="G14337">
        <v>170</v>
      </c>
    </row>
    <row r="14338" spans="1:7">
      <c r="A14338" s="2">
        <v>44153</v>
      </c>
      <c r="B14338" s="2">
        <f t="shared" si="446"/>
        <v>44165</v>
      </c>
      <c r="C14338" s="3">
        <f t="shared" si="447"/>
        <v>1</v>
      </c>
      <c r="D14338" t="s">
        <v>23</v>
      </c>
      <c r="E14338">
        <v>24</v>
      </c>
      <c r="F14338">
        <v>172204</v>
      </c>
      <c r="G14338">
        <v>4351</v>
      </c>
    </row>
    <row r="14339" spans="1:7">
      <c r="A14339" s="2">
        <v>44153</v>
      </c>
      <c r="B14339" s="2">
        <f t="shared" si="446"/>
        <v>44165</v>
      </c>
      <c r="C14339" s="3">
        <f t="shared" si="447"/>
        <v>1</v>
      </c>
      <c r="D14339" t="s">
        <v>9</v>
      </c>
      <c r="E14339">
        <v>25</v>
      </c>
      <c r="F14339">
        <v>195868</v>
      </c>
      <c r="G14339">
        <v>10407</v>
      </c>
    </row>
    <row r="14340" spans="1:7">
      <c r="A14340" s="2">
        <v>44153</v>
      </c>
      <c r="B14340" s="2">
        <f t="shared" ref="B14340:B14403" si="448">EOMONTH(A14340,0)</f>
        <v>44165</v>
      </c>
      <c r="C14340" s="3">
        <f t="shared" ref="C14340:C14403" si="449">IF(A14340=B14340,0,1)</f>
        <v>1</v>
      </c>
      <c r="D14340" t="s">
        <v>42</v>
      </c>
      <c r="E14340">
        <v>26</v>
      </c>
      <c r="F14340">
        <v>302541</v>
      </c>
      <c r="G14340">
        <v>8576</v>
      </c>
    </row>
    <row r="14341" spans="1:7">
      <c r="A14341" s="2">
        <v>44153</v>
      </c>
      <c r="B14341" s="2">
        <f t="shared" si="448"/>
        <v>44165</v>
      </c>
      <c r="C14341" s="3">
        <f t="shared" si="449"/>
        <v>1</v>
      </c>
      <c r="D14341" t="s">
        <v>29</v>
      </c>
      <c r="E14341">
        <v>27</v>
      </c>
      <c r="F14341">
        <v>242099</v>
      </c>
      <c r="G14341">
        <v>3066</v>
      </c>
    </row>
    <row r="14342" spans="1:7">
      <c r="A14342" s="2">
        <v>44153</v>
      </c>
      <c r="B14342" s="2">
        <f t="shared" si="448"/>
        <v>44165</v>
      </c>
      <c r="C14342" s="3">
        <f t="shared" si="449"/>
        <v>1</v>
      </c>
      <c r="D14342" t="s">
        <v>46</v>
      </c>
      <c r="E14342">
        <v>28</v>
      </c>
      <c r="F14342">
        <v>137396</v>
      </c>
      <c r="G14342">
        <v>3601</v>
      </c>
    </row>
    <row r="14343" spans="1:7">
      <c r="A14343" s="2">
        <v>44153</v>
      </c>
      <c r="B14343" s="2">
        <f t="shared" si="448"/>
        <v>44165</v>
      </c>
      <c r="C14343" s="3">
        <f t="shared" si="449"/>
        <v>1</v>
      </c>
      <c r="D14343" t="s">
        <v>35</v>
      </c>
      <c r="E14343">
        <v>29</v>
      </c>
      <c r="F14343">
        <v>266079</v>
      </c>
      <c r="G14343">
        <v>3591</v>
      </c>
    </row>
    <row r="14344" spans="1:7">
      <c r="A14344" s="2">
        <v>44153</v>
      </c>
      <c r="B14344" s="2">
        <f t="shared" si="448"/>
        <v>44165</v>
      </c>
      <c r="C14344" s="3">
        <f t="shared" si="449"/>
        <v>1</v>
      </c>
      <c r="D14344" t="s">
        <v>54</v>
      </c>
      <c r="E14344">
        <v>30</v>
      </c>
      <c r="F14344">
        <v>50650</v>
      </c>
      <c r="G14344">
        <v>568</v>
      </c>
    </row>
    <row r="14345" spans="1:7">
      <c r="A14345" s="2">
        <v>44153</v>
      </c>
      <c r="B14345" s="2">
        <f t="shared" si="448"/>
        <v>44165</v>
      </c>
      <c r="C14345" s="3">
        <f t="shared" si="449"/>
        <v>1</v>
      </c>
      <c r="D14345" t="s">
        <v>12</v>
      </c>
      <c r="E14345">
        <v>31</v>
      </c>
      <c r="F14345">
        <v>106617</v>
      </c>
      <c r="G14345">
        <v>842</v>
      </c>
    </row>
    <row r="14346" spans="1:7">
      <c r="A14346" s="2">
        <v>44153</v>
      </c>
      <c r="B14346" s="2">
        <f t="shared" si="448"/>
        <v>44165</v>
      </c>
      <c r="C14346" s="3">
        <f t="shared" si="449"/>
        <v>1</v>
      </c>
      <c r="D14346" t="s">
        <v>24</v>
      </c>
      <c r="E14346">
        <v>32</v>
      </c>
      <c r="F14346">
        <v>126106</v>
      </c>
      <c r="G14346">
        <v>1947</v>
      </c>
    </row>
    <row r="14347" spans="1:7">
      <c r="A14347" s="2">
        <v>44153</v>
      </c>
      <c r="B14347" s="2">
        <f t="shared" si="448"/>
        <v>44165</v>
      </c>
      <c r="C14347" s="3">
        <f t="shared" si="449"/>
        <v>1</v>
      </c>
      <c r="D14347" t="s">
        <v>19</v>
      </c>
      <c r="E14347">
        <v>33</v>
      </c>
      <c r="F14347">
        <v>15749</v>
      </c>
      <c r="G14347">
        <v>504</v>
      </c>
    </row>
    <row r="14348" spans="1:7">
      <c r="A14348" s="2">
        <v>44153</v>
      </c>
      <c r="B14348" s="2">
        <f t="shared" si="448"/>
        <v>44165</v>
      </c>
      <c r="C14348" s="3">
        <f t="shared" si="449"/>
        <v>1</v>
      </c>
      <c r="D14348" t="s">
        <v>21</v>
      </c>
      <c r="E14348">
        <v>34</v>
      </c>
      <c r="F14348">
        <v>291374</v>
      </c>
      <c r="G14348">
        <v>16655</v>
      </c>
    </row>
    <row r="14349" spans="1:7">
      <c r="A14349" s="2">
        <v>44153</v>
      </c>
      <c r="B14349" s="2">
        <f t="shared" si="448"/>
        <v>44165</v>
      </c>
      <c r="C14349" s="3">
        <f t="shared" si="449"/>
        <v>1</v>
      </c>
      <c r="D14349" t="s">
        <v>47</v>
      </c>
      <c r="E14349">
        <v>35</v>
      </c>
      <c r="F14349">
        <v>70452</v>
      </c>
      <c r="G14349">
        <v>1290</v>
      </c>
    </row>
    <row r="14350" spans="1:7">
      <c r="A14350" s="2">
        <v>44153</v>
      </c>
      <c r="B14350" s="2">
        <f t="shared" si="448"/>
        <v>44165</v>
      </c>
      <c r="C14350" s="3">
        <f t="shared" si="449"/>
        <v>1</v>
      </c>
      <c r="D14350" t="s">
        <v>16</v>
      </c>
      <c r="E14350">
        <v>36</v>
      </c>
      <c r="F14350">
        <v>578826</v>
      </c>
      <c r="G14350">
        <v>33607</v>
      </c>
    </row>
    <row r="14351" spans="1:7">
      <c r="A14351" s="2">
        <v>44153</v>
      </c>
      <c r="B14351" s="2">
        <f t="shared" si="448"/>
        <v>44165</v>
      </c>
      <c r="C14351" s="3">
        <f t="shared" si="449"/>
        <v>1</v>
      </c>
      <c r="D14351" t="s">
        <v>20</v>
      </c>
      <c r="E14351">
        <v>37</v>
      </c>
      <c r="F14351">
        <v>322258</v>
      </c>
      <c r="G14351">
        <v>4927</v>
      </c>
    </row>
    <row r="14352" spans="1:7">
      <c r="A14352" s="2">
        <v>44153</v>
      </c>
      <c r="B14352" s="2">
        <f t="shared" si="448"/>
        <v>44165</v>
      </c>
      <c r="C14352" s="3">
        <f t="shared" si="449"/>
        <v>1</v>
      </c>
      <c r="D14352" t="s">
        <v>48</v>
      </c>
      <c r="E14352">
        <v>38</v>
      </c>
      <c r="F14352">
        <v>67236</v>
      </c>
      <c r="G14352">
        <v>791</v>
      </c>
    </row>
    <row r="14353" spans="1:7">
      <c r="A14353" s="2">
        <v>44153</v>
      </c>
      <c r="B14353" s="2">
        <f t="shared" si="448"/>
        <v>44165</v>
      </c>
      <c r="C14353" s="3">
        <f t="shared" si="449"/>
        <v>1</v>
      </c>
      <c r="D14353" t="s">
        <v>59</v>
      </c>
      <c r="E14353">
        <v>69</v>
      </c>
      <c r="F14353">
        <v>103</v>
      </c>
      <c r="G14353">
        <v>2</v>
      </c>
    </row>
    <row r="14354" spans="1:7">
      <c r="A14354" s="2">
        <v>44153</v>
      </c>
      <c r="B14354" s="2">
        <f t="shared" si="448"/>
        <v>44165</v>
      </c>
      <c r="C14354" s="3">
        <f t="shared" si="449"/>
        <v>1</v>
      </c>
      <c r="D14354" t="s">
        <v>41</v>
      </c>
      <c r="E14354">
        <v>39</v>
      </c>
      <c r="F14354">
        <v>318828</v>
      </c>
      <c r="G14354">
        <v>5827</v>
      </c>
    </row>
    <row r="14355" spans="1:7">
      <c r="A14355" s="2">
        <v>44153</v>
      </c>
      <c r="B14355" s="2">
        <f t="shared" si="448"/>
        <v>44165</v>
      </c>
      <c r="C14355" s="3">
        <f t="shared" si="449"/>
        <v>1</v>
      </c>
      <c r="D14355" t="s">
        <v>30</v>
      </c>
      <c r="E14355">
        <v>40</v>
      </c>
      <c r="F14355">
        <v>161425</v>
      </c>
      <c r="G14355">
        <v>1570</v>
      </c>
    </row>
    <row r="14356" spans="1:7">
      <c r="A14356" s="2">
        <v>44153</v>
      </c>
      <c r="B14356" s="2">
        <f t="shared" si="448"/>
        <v>44165</v>
      </c>
      <c r="C14356" s="3">
        <f t="shared" si="449"/>
        <v>1</v>
      </c>
      <c r="D14356" t="s">
        <v>14</v>
      </c>
      <c r="E14356">
        <v>41</v>
      </c>
      <c r="F14356">
        <v>59670</v>
      </c>
      <c r="G14356">
        <v>791</v>
      </c>
    </row>
    <row r="14357" spans="1:7">
      <c r="A14357" s="2">
        <v>44153</v>
      </c>
      <c r="B14357" s="2">
        <f t="shared" si="448"/>
        <v>44165</v>
      </c>
      <c r="C14357" s="3">
        <f t="shared" si="449"/>
        <v>1</v>
      </c>
      <c r="D14357" t="s">
        <v>31</v>
      </c>
      <c r="E14357">
        <v>42</v>
      </c>
      <c r="F14357">
        <v>287464</v>
      </c>
      <c r="G14357">
        <v>9541</v>
      </c>
    </row>
    <row r="14358" spans="1:7">
      <c r="A14358" s="2">
        <v>44153</v>
      </c>
      <c r="B14358" s="2">
        <f t="shared" si="448"/>
        <v>44165</v>
      </c>
      <c r="C14358" s="3">
        <f t="shared" si="449"/>
        <v>1</v>
      </c>
      <c r="D14358" t="s">
        <v>55</v>
      </c>
      <c r="E14358">
        <v>72</v>
      </c>
      <c r="F14358">
        <v>77525</v>
      </c>
      <c r="G14358">
        <v>971</v>
      </c>
    </row>
    <row r="14359" spans="1:7">
      <c r="A14359" s="2">
        <v>44153</v>
      </c>
      <c r="B14359" s="2">
        <f t="shared" si="448"/>
        <v>44165</v>
      </c>
      <c r="C14359" s="3">
        <f t="shared" si="449"/>
        <v>1</v>
      </c>
      <c r="D14359" t="s">
        <v>17</v>
      </c>
      <c r="E14359">
        <v>44</v>
      </c>
      <c r="F14359">
        <v>45911</v>
      </c>
      <c r="G14359">
        <v>1284</v>
      </c>
    </row>
    <row r="14360" spans="1:7">
      <c r="A14360" s="2">
        <v>44153</v>
      </c>
      <c r="B14360" s="2">
        <f t="shared" si="448"/>
        <v>44165</v>
      </c>
      <c r="C14360" s="3">
        <f t="shared" si="449"/>
        <v>1</v>
      </c>
      <c r="D14360" t="s">
        <v>32</v>
      </c>
      <c r="E14360">
        <v>45</v>
      </c>
      <c r="F14360">
        <v>199447</v>
      </c>
      <c r="G14360">
        <v>4182</v>
      </c>
    </row>
    <row r="14361" spans="1:7">
      <c r="A14361" s="2">
        <v>44153</v>
      </c>
      <c r="B14361" s="2">
        <f t="shared" si="448"/>
        <v>44165</v>
      </c>
      <c r="C14361" s="3">
        <f t="shared" si="449"/>
        <v>1</v>
      </c>
      <c r="D14361" t="s">
        <v>43</v>
      </c>
      <c r="E14361">
        <v>46</v>
      </c>
      <c r="F14361">
        <v>68671</v>
      </c>
      <c r="G14361">
        <v>674</v>
      </c>
    </row>
    <row r="14362" spans="1:7">
      <c r="A14362" s="2">
        <v>44153</v>
      </c>
      <c r="B14362" s="2">
        <f t="shared" si="448"/>
        <v>44165</v>
      </c>
      <c r="C14362" s="3">
        <f t="shared" si="449"/>
        <v>1</v>
      </c>
      <c r="D14362" t="s">
        <v>25</v>
      </c>
      <c r="E14362">
        <v>47</v>
      </c>
      <c r="F14362">
        <v>319021</v>
      </c>
      <c r="G14362">
        <v>4005</v>
      </c>
    </row>
    <row r="14363" spans="1:7">
      <c r="A14363" s="2">
        <v>44153</v>
      </c>
      <c r="B14363" s="2">
        <f t="shared" si="448"/>
        <v>44165</v>
      </c>
      <c r="C14363" s="3">
        <f t="shared" si="449"/>
        <v>1</v>
      </c>
      <c r="D14363" t="s">
        <v>11</v>
      </c>
      <c r="E14363">
        <v>48</v>
      </c>
      <c r="F14363">
        <v>1125906</v>
      </c>
      <c r="G14363">
        <v>20471</v>
      </c>
    </row>
    <row r="14364" spans="1:7">
      <c r="A14364" s="2">
        <v>44153</v>
      </c>
      <c r="B14364" s="2">
        <f t="shared" si="448"/>
        <v>44165</v>
      </c>
      <c r="C14364" s="3">
        <f t="shared" si="449"/>
        <v>1</v>
      </c>
      <c r="D14364" t="s">
        <v>13</v>
      </c>
      <c r="E14364">
        <v>49</v>
      </c>
      <c r="F14364">
        <v>162091</v>
      </c>
      <c r="G14364">
        <v>742</v>
      </c>
    </row>
    <row r="14365" spans="1:7">
      <c r="A14365" s="2">
        <v>44153</v>
      </c>
      <c r="B14365" s="2">
        <f t="shared" si="448"/>
        <v>44165</v>
      </c>
      <c r="C14365" s="3">
        <f t="shared" si="449"/>
        <v>1</v>
      </c>
      <c r="D14365" t="s">
        <v>36</v>
      </c>
      <c r="E14365">
        <v>50</v>
      </c>
      <c r="F14365">
        <v>3161</v>
      </c>
      <c r="G14365">
        <v>60</v>
      </c>
    </row>
    <row r="14366" spans="1:7">
      <c r="A14366" s="2">
        <v>44153</v>
      </c>
      <c r="B14366" s="2">
        <f t="shared" si="448"/>
        <v>44165</v>
      </c>
      <c r="C14366" s="3">
        <f t="shared" si="449"/>
        <v>1</v>
      </c>
      <c r="D14366" t="s">
        <v>56</v>
      </c>
      <c r="E14366">
        <v>78</v>
      </c>
      <c r="F14366">
        <v>1463</v>
      </c>
      <c r="G14366">
        <v>23</v>
      </c>
    </row>
    <row r="14367" spans="1:7">
      <c r="A14367" s="2">
        <v>44153</v>
      </c>
      <c r="B14367" s="2">
        <f t="shared" si="448"/>
        <v>44165</v>
      </c>
      <c r="C14367" s="3">
        <f t="shared" si="449"/>
        <v>1</v>
      </c>
      <c r="D14367" t="s">
        <v>37</v>
      </c>
      <c r="E14367">
        <v>51</v>
      </c>
      <c r="F14367">
        <v>208833</v>
      </c>
      <c r="G14367">
        <v>3860</v>
      </c>
    </row>
    <row r="14368" spans="1:7">
      <c r="A14368" s="2">
        <v>44153</v>
      </c>
      <c r="B14368" s="2">
        <f t="shared" si="448"/>
        <v>44165</v>
      </c>
      <c r="C14368" s="3">
        <f t="shared" si="449"/>
        <v>1</v>
      </c>
      <c r="D14368" t="s">
        <v>5</v>
      </c>
      <c r="E14368">
        <v>53</v>
      </c>
      <c r="F14368">
        <v>142511</v>
      </c>
      <c r="G14368">
        <v>2704</v>
      </c>
    </row>
    <row r="14369" spans="1:7">
      <c r="A14369" s="2">
        <v>44153</v>
      </c>
      <c r="B14369" s="2">
        <f t="shared" si="448"/>
        <v>44165</v>
      </c>
      <c r="C14369" s="3">
        <f t="shared" si="449"/>
        <v>1</v>
      </c>
      <c r="D14369" t="s">
        <v>58</v>
      </c>
      <c r="E14369">
        <v>54</v>
      </c>
      <c r="F14369">
        <v>36277</v>
      </c>
      <c r="G14369">
        <v>612</v>
      </c>
    </row>
    <row r="14370" spans="1:7">
      <c r="A14370" s="2">
        <v>44153</v>
      </c>
      <c r="B14370" s="2">
        <f t="shared" si="448"/>
        <v>44165</v>
      </c>
      <c r="C14370" s="3">
        <f t="shared" si="449"/>
        <v>1</v>
      </c>
      <c r="D14370" t="s">
        <v>10</v>
      </c>
      <c r="E14370">
        <v>55</v>
      </c>
      <c r="F14370">
        <v>350665</v>
      </c>
      <c r="G14370">
        <v>2939</v>
      </c>
    </row>
    <row r="14371" spans="1:7">
      <c r="A14371" s="2">
        <v>44153</v>
      </c>
      <c r="B14371" s="2">
        <f t="shared" si="448"/>
        <v>44165</v>
      </c>
      <c r="C14371" s="3">
        <f t="shared" si="449"/>
        <v>1</v>
      </c>
      <c r="D14371" t="s">
        <v>49</v>
      </c>
      <c r="E14371">
        <v>56</v>
      </c>
      <c r="F14371">
        <v>25275</v>
      </c>
      <c r="G14371">
        <v>155</v>
      </c>
    </row>
    <row r="14372" spans="1:7">
      <c r="A14372" s="2">
        <v>44154</v>
      </c>
      <c r="B14372" s="2">
        <f t="shared" si="448"/>
        <v>44165</v>
      </c>
      <c r="C14372" s="3">
        <f t="shared" si="449"/>
        <v>1</v>
      </c>
      <c r="D14372" t="s">
        <v>52</v>
      </c>
      <c r="E14372">
        <v>1</v>
      </c>
      <c r="F14372">
        <v>225910</v>
      </c>
      <c r="G14372">
        <v>3419</v>
      </c>
    </row>
    <row r="14373" spans="1:7">
      <c r="A14373" s="2">
        <v>44154</v>
      </c>
      <c r="B14373" s="2">
        <f t="shared" si="448"/>
        <v>44165</v>
      </c>
      <c r="C14373" s="3">
        <f t="shared" si="449"/>
        <v>1</v>
      </c>
      <c r="D14373" t="s">
        <v>50</v>
      </c>
      <c r="E14373">
        <v>2</v>
      </c>
      <c r="F14373">
        <v>25946</v>
      </c>
      <c r="G14373">
        <v>95</v>
      </c>
    </row>
    <row r="14374" spans="1:7">
      <c r="A14374" s="2">
        <v>44154</v>
      </c>
      <c r="B14374" s="2">
        <f t="shared" si="448"/>
        <v>44165</v>
      </c>
      <c r="C14374" s="3">
        <f t="shared" si="449"/>
        <v>1</v>
      </c>
      <c r="D14374" t="s">
        <v>8</v>
      </c>
      <c r="E14374">
        <v>4</v>
      </c>
      <c r="F14374">
        <v>288807</v>
      </c>
      <c r="G14374">
        <v>6384</v>
      </c>
    </row>
    <row r="14375" spans="1:7">
      <c r="A14375" s="2">
        <v>44154</v>
      </c>
      <c r="B14375" s="2">
        <f t="shared" si="448"/>
        <v>44165</v>
      </c>
      <c r="C14375" s="3">
        <f t="shared" si="449"/>
        <v>1</v>
      </c>
      <c r="D14375" t="s">
        <v>44</v>
      </c>
      <c r="E14375">
        <v>5</v>
      </c>
      <c r="F14375">
        <v>139855</v>
      </c>
      <c r="G14375">
        <v>2297</v>
      </c>
    </row>
    <row r="14376" spans="1:7">
      <c r="A14376" s="2">
        <v>44154</v>
      </c>
      <c r="B14376" s="2">
        <f t="shared" si="448"/>
        <v>44165</v>
      </c>
      <c r="C14376" s="3">
        <f t="shared" si="449"/>
        <v>1</v>
      </c>
      <c r="D14376" t="s">
        <v>7</v>
      </c>
      <c r="E14376">
        <v>6</v>
      </c>
      <c r="F14376">
        <v>1082674</v>
      </c>
      <c r="G14376">
        <v>18555</v>
      </c>
    </row>
    <row r="14377" spans="1:7">
      <c r="A14377" s="2">
        <v>44154</v>
      </c>
      <c r="B14377" s="2">
        <f t="shared" si="448"/>
        <v>44165</v>
      </c>
      <c r="C14377" s="3">
        <f t="shared" si="449"/>
        <v>1</v>
      </c>
      <c r="D14377" t="s">
        <v>22</v>
      </c>
      <c r="E14377">
        <v>8</v>
      </c>
      <c r="F14377">
        <v>184260</v>
      </c>
      <c r="G14377">
        <v>2734</v>
      </c>
    </row>
    <row r="14378" spans="1:7">
      <c r="A14378" s="2">
        <v>44154</v>
      </c>
      <c r="B14378" s="2">
        <f t="shared" si="448"/>
        <v>44165</v>
      </c>
      <c r="C14378" s="3">
        <f t="shared" si="449"/>
        <v>1</v>
      </c>
      <c r="D14378" t="s">
        <v>38</v>
      </c>
      <c r="E14378">
        <v>9</v>
      </c>
      <c r="F14378">
        <v>99381</v>
      </c>
      <c r="G14378">
        <v>4805</v>
      </c>
    </row>
    <row r="14379" spans="1:7">
      <c r="A14379" s="2">
        <v>44154</v>
      </c>
      <c r="B14379" s="2">
        <f t="shared" si="448"/>
        <v>44165</v>
      </c>
      <c r="C14379" s="3">
        <f t="shared" si="449"/>
        <v>1</v>
      </c>
      <c r="D14379" t="s">
        <v>45</v>
      </c>
      <c r="E14379">
        <v>10</v>
      </c>
      <c r="F14379">
        <v>30153</v>
      </c>
      <c r="G14379">
        <v>742</v>
      </c>
    </row>
    <row r="14380" spans="1:7">
      <c r="A14380" s="2">
        <v>44154</v>
      </c>
      <c r="B14380" s="2">
        <f t="shared" si="448"/>
        <v>44165</v>
      </c>
      <c r="C14380" s="3">
        <f t="shared" si="449"/>
        <v>1</v>
      </c>
      <c r="D14380" t="s">
        <v>33</v>
      </c>
      <c r="E14380">
        <v>11</v>
      </c>
      <c r="F14380">
        <v>19678</v>
      </c>
      <c r="G14380">
        <v>667</v>
      </c>
    </row>
    <row r="14381" spans="1:7">
      <c r="A14381" s="2">
        <v>44154</v>
      </c>
      <c r="B14381" s="2">
        <f t="shared" si="448"/>
        <v>44165</v>
      </c>
      <c r="C14381" s="3">
        <f t="shared" si="449"/>
        <v>1</v>
      </c>
      <c r="D14381" t="s">
        <v>15</v>
      </c>
      <c r="E14381">
        <v>12</v>
      </c>
      <c r="F14381">
        <v>914325</v>
      </c>
      <c r="G14381">
        <v>17809</v>
      </c>
    </row>
    <row r="14382" spans="1:7">
      <c r="A14382" s="2">
        <v>44154</v>
      </c>
      <c r="B14382" s="2">
        <f t="shared" si="448"/>
        <v>44165</v>
      </c>
      <c r="C14382" s="3">
        <f t="shared" si="449"/>
        <v>1</v>
      </c>
      <c r="D14382" t="s">
        <v>18</v>
      </c>
      <c r="E14382">
        <v>13</v>
      </c>
      <c r="F14382">
        <v>421381</v>
      </c>
      <c r="G14382">
        <v>8867</v>
      </c>
    </row>
    <row r="14383" spans="1:7">
      <c r="A14383" s="2">
        <v>44154</v>
      </c>
      <c r="B14383" s="2">
        <f t="shared" si="448"/>
        <v>44165</v>
      </c>
      <c r="C14383" s="3">
        <f t="shared" si="449"/>
        <v>1</v>
      </c>
      <c r="D14383" t="s">
        <v>57</v>
      </c>
      <c r="E14383">
        <v>66</v>
      </c>
      <c r="F14383">
        <v>7385</v>
      </c>
      <c r="G14383">
        <v>102</v>
      </c>
    </row>
    <row r="14384" spans="1:7">
      <c r="A14384" s="2">
        <v>44154</v>
      </c>
      <c r="B14384" s="2">
        <f t="shared" si="448"/>
        <v>44165</v>
      </c>
      <c r="C14384" s="3">
        <f t="shared" si="449"/>
        <v>1</v>
      </c>
      <c r="D14384" t="s">
        <v>26</v>
      </c>
      <c r="E14384">
        <v>15</v>
      </c>
      <c r="F14384">
        <v>16917</v>
      </c>
      <c r="G14384">
        <v>222</v>
      </c>
    </row>
    <row r="14385" spans="1:7">
      <c r="A14385" s="2">
        <v>44154</v>
      </c>
      <c r="B14385" s="2">
        <f t="shared" si="448"/>
        <v>44165</v>
      </c>
      <c r="C14385" s="3">
        <f t="shared" si="449"/>
        <v>1</v>
      </c>
      <c r="D14385" t="s">
        <v>53</v>
      </c>
      <c r="E14385">
        <v>16</v>
      </c>
      <c r="F14385">
        <v>88642</v>
      </c>
      <c r="G14385">
        <v>838</v>
      </c>
    </row>
    <row r="14386" spans="1:7">
      <c r="A14386" s="2">
        <v>44154</v>
      </c>
      <c r="B14386" s="2">
        <f t="shared" si="448"/>
        <v>44165</v>
      </c>
      <c r="C14386" s="3">
        <f t="shared" si="449"/>
        <v>1</v>
      </c>
      <c r="D14386" t="s">
        <v>6</v>
      </c>
      <c r="E14386">
        <v>17</v>
      </c>
      <c r="F14386">
        <v>622869</v>
      </c>
      <c r="G14386">
        <v>11671</v>
      </c>
    </row>
    <row r="14387" spans="1:7">
      <c r="A14387" s="2">
        <v>44154</v>
      </c>
      <c r="B14387" s="2">
        <f t="shared" si="448"/>
        <v>44165</v>
      </c>
      <c r="C14387" s="3">
        <f t="shared" si="449"/>
        <v>1</v>
      </c>
      <c r="D14387" t="s">
        <v>27</v>
      </c>
      <c r="E14387">
        <v>18</v>
      </c>
      <c r="F14387">
        <v>278142</v>
      </c>
      <c r="G14387">
        <v>5143</v>
      </c>
    </row>
    <row r="14388" spans="1:7">
      <c r="A14388" s="2">
        <v>44154</v>
      </c>
      <c r="B14388" s="2">
        <f t="shared" si="448"/>
        <v>44165</v>
      </c>
      <c r="C14388" s="3">
        <f t="shared" si="449"/>
        <v>1</v>
      </c>
      <c r="D14388" t="s">
        <v>39</v>
      </c>
      <c r="E14388">
        <v>19</v>
      </c>
      <c r="F14388">
        <v>201572</v>
      </c>
      <c r="G14388">
        <v>2127</v>
      </c>
    </row>
    <row r="14389" spans="1:7">
      <c r="A14389" s="2">
        <v>44154</v>
      </c>
      <c r="B14389" s="2">
        <f t="shared" si="448"/>
        <v>44165</v>
      </c>
      <c r="C14389" s="3">
        <f t="shared" si="449"/>
        <v>1</v>
      </c>
      <c r="D14389" t="s">
        <v>34</v>
      </c>
      <c r="E14389">
        <v>20</v>
      </c>
      <c r="F14389">
        <v>131408</v>
      </c>
      <c r="G14389">
        <v>1326</v>
      </c>
    </row>
    <row r="14390" spans="1:7">
      <c r="A14390" s="2">
        <v>44154</v>
      </c>
      <c r="B14390" s="2">
        <f t="shared" si="448"/>
        <v>44165</v>
      </c>
      <c r="C14390" s="3">
        <f t="shared" si="449"/>
        <v>1</v>
      </c>
      <c r="D14390" t="s">
        <v>28</v>
      </c>
      <c r="E14390">
        <v>21</v>
      </c>
      <c r="F14390">
        <v>151706</v>
      </c>
      <c r="G14390">
        <v>1843</v>
      </c>
    </row>
    <row r="14391" spans="1:7">
      <c r="A14391" s="2">
        <v>44154</v>
      </c>
      <c r="B14391" s="2">
        <f t="shared" si="448"/>
        <v>44165</v>
      </c>
      <c r="C14391" s="3">
        <f t="shared" si="449"/>
        <v>1</v>
      </c>
      <c r="D14391" t="s">
        <v>40</v>
      </c>
      <c r="E14391">
        <v>22</v>
      </c>
      <c r="F14391">
        <v>211966</v>
      </c>
      <c r="G14391">
        <v>6199</v>
      </c>
    </row>
    <row r="14392" spans="1:7">
      <c r="A14392" s="2">
        <v>44154</v>
      </c>
      <c r="B14392" s="2">
        <f t="shared" si="448"/>
        <v>44165</v>
      </c>
      <c r="C14392" s="3">
        <f t="shared" si="449"/>
        <v>1</v>
      </c>
      <c r="D14392" t="s">
        <v>51</v>
      </c>
      <c r="E14392">
        <v>23</v>
      </c>
      <c r="F14392">
        <v>9734</v>
      </c>
      <c r="G14392">
        <v>171</v>
      </c>
    </row>
    <row r="14393" spans="1:7">
      <c r="A14393" s="2">
        <v>44154</v>
      </c>
      <c r="B14393" s="2">
        <f t="shared" si="448"/>
        <v>44165</v>
      </c>
      <c r="C14393" s="3">
        <f t="shared" si="449"/>
        <v>1</v>
      </c>
      <c r="D14393" t="s">
        <v>23</v>
      </c>
      <c r="E14393">
        <v>24</v>
      </c>
      <c r="F14393">
        <v>175092</v>
      </c>
      <c r="G14393">
        <v>4372</v>
      </c>
    </row>
    <row r="14394" spans="1:7">
      <c r="A14394" s="2">
        <v>44154</v>
      </c>
      <c r="B14394" s="2">
        <f t="shared" si="448"/>
        <v>44165</v>
      </c>
      <c r="C14394" s="3">
        <f t="shared" si="449"/>
        <v>1</v>
      </c>
      <c r="D14394" t="s">
        <v>9</v>
      </c>
      <c r="E14394">
        <v>25</v>
      </c>
      <c r="F14394">
        <v>198550</v>
      </c>
      <c r="G14394">
        <v>10435</v>
      </c>
    </row>
    <row r="14395" spans="1:7">
      <c r="A14395" s="2">
        <v>44154</v>
      </c>
      <c r="B14395" s="2">
        <f t="shared" si="448"/>
        <v>44165</v>
      </c>
      <c r="C14395" s="3">
        <f t="shared" si="449"/>
        <v>1</v>
      </c>
      <c r="D14395" t="s">
        <v>42</v>
      </c>
      <c r="E14395">
        <v>26</v>
      </c>
      <c r="F14395">
        <v>310396</v>
      </c>
      <c r="G14395">
        <v>8717</v>
      </c>
    </row>
    <row r="14396" spans="1:7">
      <c r="A14396" s="2">
        <v>44154</v>
      </c>
      <c r="B14396" s="2">
        <f t="shared" si="448"/>
        <v>44165</v>
      </c>
      <c r="C14396" s="3">
        <f t="shared" si="449"/>
        <v>1</v>
      </c>
      <c r="D14396" t="s">
        <v>29</v>
      </c>
      <c r="E14396">
        <v>27</v>
      </c>
      <c r="F14396">
        <v>249962</v>
      </c>
      <c r="G14396">
        <v>3138</v>
      </c>
    </row>
    <row r="14397" spans="1:7">
      <c r="A14397" s="2">
        <v>44154</v>
      </c>
      <c r="B14397" s="2">
        <f t="shared" si="448"/>
        <v>44165</v>
      </c>
      <c r="C14397" s="3">
        <f t="shared" si="449"/>
        <v>1</v>
      </c>
      <c r="D14397" t="s">
        <v>46</v>
      </c>
      <c r="E14397">
        <v>28</v>
      </c>
      <c r="F14397">
        <v>138791</v>
      </c>
      <c r="G14397">
        <v>3619</v>
      </c>
    </row>
    <row r="14398" spans="1:7">
      <c r="A14398" s="2">
        <v>44154</v>
      </c>
      <c r="B14398" s="2">
        <f t="shared" si="448"/>
        <v>44165</v>
      </c>
      <c r="C14398" s="3">
        <f t="shared" si="449"/>
        <v>1</v>
      </c>
      <c r="D14398" t="s">
        <v>35</v>
      </c>
      <c r="E14398">
        <v>29</v>
      </c>
      <c r="F14398">
        <v>270387</v>
      </c>
      <c r="G14398">
        <v>3618</v>
      </c>
    </row>
    <row r="14399" spans="1:7">
      <c r="A14399" s="2">
        <v>44154</v>
      </c>
      <c r="B14399" s="2">
        <f t="shared" si="448"/>
        <v>44165</v>
      </c>
      <c r="C14399" s="3">
        <f t="shared" si="449"/>
        <v>1</v>
      </c>
      <c r="D14399" t="s">
        <v>54</v>
      </c>
      <c r="E14399">
        <v>30</v>
      </c>
      <c r="F14399">
        <v>51872</v>
      </c>
      <c r="G14399">
        <v>569</v>
      </c>
    </row>
    <row r="14400" spans="1:7">
      <c r="A14400" s="2">
        <v>44154</v>
      </c>
      <c r="B14400" s="2">
        <f t="shared" si="448"/>
        <v>44165</v>
      </c>
      <c r="C14400" s="3">
        <f t="shared" si="449"/>
        <v>1</v>
      </c>
      <c r="D14400" t="s">
        <v>12</v>
      </c>
      <c r="E14400">
        <v>31</v>
      </c>
      <c r="F14400">
        <v>109325</v>
      </c>
      <c r="G14400">
        <v>866</v>
      </c>
    </row>
    <row r="14401" spans="1:7">
      <c r="A14401" s="2">
        <v>44154</v>
      </c>
      <c r="B14401" s="2">
        <f t="shared" si="448"/>
        <v>44165</v>
      </c>
      <c r="C14401" s="3">
        <f t="shared" si="449"/>
        <v>1</v>
      </c>
      <c r="D14401" t="s">
        <v>24</v>
      </c>
      <c r="E14401">
        <v>32</v>
      </c>
      <c r="F14401">
        <v>128234</v>
      </c>
      <c r="G14401">
        <v>1958</v>
      </c>
    </row>
    <row r="14402" spans="1:7">
      <c r="A14402" s="2">
        <v>44154</v>
      </c>
      <c r="B14402" s="2">
        <f t="shared" si="448"/>
        <v>44165</v>
      </c>
      <c r="C14402" s="3">
        <f t="shared" si="449"/>
        <v>1</v>
      </c>
      <c r="D14402" t="s">
        <v>19</v>
      </c>
      <c r="E14402">
        <v>33</v>
      </c>
      <c r="F14402">
        <v>16277</v>
      </c>
      <c r="G14402">
        <v>506</v>
      </c>
    </row>
    <row r="14403" spans="1:7">
      <c r="A14403" s="2">
        <v>44154</v>
      </c>
      <c r="B14403" s="2">
        <f t="shared" si="448"/>
        <v>44165</v>
      </c>
      <c r="C14403" s="3">
        <f t="shared" si="449"/>
        <v>1</v>
      </c>
      <c r="D14403" t="s">
        <v>21</v>
      </c>
      <c r="E14403">
        <v>34</v>
      </c>
      <c r="F14403">
        <v>295556</v>
      </c>
      <c r="G14403">
        <v>16689</v>
      </c>
    </row>
    <row r="14404" spans="1:7">
      <c r="A14404" s="2">
        <v>44154</v>
      </c>
      <c r="B14404" s="2">
        <f t="shared" ref="B14404:B14467" si="450">EOMONTH(A14404,0)</f>
        <v>44165</v>
      </c>
      <c r="C14404" s="3">
        <f t="shared" ref="C14404:C14467" si="451">IF(A14404=B14404,0,1)</f>
        <v>1</v>
      </c>
      <c r="D14404" t="s">
        <v>47</v>
      </c>
      <c r="E14404">
        <v>35</v>
      </c>
      <c r="F14404">
        <v>74116</v>
      </c>
      <c r="G14404">
        <v>1302</v>
      </c>
    </row>
    <row r="14405" spans="1:7">
      <c r="A14405" s="2">
        <v>44154</v>
      </c>
      <c r="B14405" s="2">
        <f t="shared" si="450"/>
        <v>44165</v>
      </c>
      <c r="C14405" s="3">
        <f t="shared" si="451"/>
        <v>1</v>
      </c>
      <c r="D14405" t="s">
        <v>16</v>
      </c>
      <c r="E14405">
        <v>36</v>
      </c>
      <c r="F14405">
        <v>584128</v>
      </c>
      <c r="G14405">
        <v>33648</v>
      </c>
    </row>
    <row r="14406" spans="1:7">
      <c r="A14406" s="2">
        <v>44154</v>
      </c>
      <c r="B14406" s="2">
        <f t="shared" si="450"/>
        <v>44165</v>
      </c>
      <c r="C14406" s="3">
        <f t="shared" si="451"/>
        <v>1</v>
      </c>
      <c r="D14406" t="s">
        <v>20</v>
      </c>
      <c r="E14406">
        <v>37</v>
      </c>
      <c r="F14406">
        <v>325658</v>
      </c>
      <c r="G14406">
        <v>4968</v>
      </c>
    </row>
    <row r="14407" spans="1:7">
      <c r="A14407" s="2">
        <v>44154</v>
      </c>
      <c r="B14407" s="2">
        <f t="shared" si="450"/>
        <v>44165</v>
      </c>
      <c r="C14407" s="3">
        <f t="shared" si="451"/>
        <v>1</v>
      </c>
      <c r="D14407" t="s">
        <v>48</v>
      </c>
      <c r="E14407">
        <v>38</v>
      </c>
      <c r="F14407">
        <v>68618</v>
      </c>
      <c r="G14407">
        <v>801</v>
      </c>
    </row>
    <row r="14408" spans="1:7">
      <c r="A14408" s="2">
        <v>44154</v>
      </c>
      <c r="B14408" s="2">
        <f t="shared" si="450"/>
        <v>44165</v>
      </c>
      <c r="C14408" s="3">
        <f t="shared" si="451"/>
        <v>1</v>
      </c>
      <c r="D14408" t="s">
        <v>59</v>
      </c>
      <c r="E14408">
        <v>69</v>
      </c>
      <c r="F14408">
        <v>103</v>
      </c>
      <c r="G14408">
        <v>2</v>
      </c>
    </row>
    <row r="14409" spans="1:7">
      <c r="A14409" s="2">
        <v>44154</v>
      </c>
      <c r="B14409" s="2">
        <f t="shared" si="450"/>
        <v>44165</v>
      </c>
      <c r="C14409" s="3">
        <f t="shared" si="451"/>
        <v>1</v>
      </c>
      <c r="D14409" t="s">
        <v>41</v>
      </c>
      <c r="E14409">
        <v>39</v>
      </c>
      <c r="F14409">
        <v>326615</v>
      </c>
      <c r="G14409">
        <v>5890</v>
      </c>
    </row>
    <row r="14410" spans="1:7">
      <c r="A14410" s="2">
        <v>44154</v>
      </c>
      <c r="B14410" s="2">
        <f t="shared" si="450"/>
        <v>44165</v>
      </c>
      <c r="C14410" s="3">
        <f t="shared" si="451"/>
        <v>1</v>
      </c>
      <c r="D14410" t="s">
        <v>30</v>
      </c>
      <c r="E14410">
        <v>40</v>
      </c>
      <c r="F14410">
        <v>164340</v>
      </c>
      <c r="G14410">
        <v>1588</v>
      </c>
    </row>
    <row r="14411" spans="1:7">
      <c r="A14411" s="2">
        <v>44154</v>
      </c>
      <c r="B14411" s="2">
        <f t="shared" si="450"/>
        <v>44165</v>
      </c>
      <c r="C14411" s="3">
        <f t="shared" si="451"/>
        <v>1</v>
      </c>
      <c r="D14411" t="s">
        <v>14</v>
      </c>
      <c r="E14411">
        <v>41</v>
      </c>
      <c r="F14411">
        <v>60874</v>
      </c>
      <c r="G14411">
        <v>809</v>
      </c>
    </row>
    <row r="14412" spans="1:7">
      <c r="A14412" s="2">
        <v>44154</v>
      </c>
      <c r="B14412" s="2">
        <f t="shared" si="450"/>
        <v>44165</v>
      </c>
      <c r="C14412" s="3">
        <f t="shared" si="451"/>
        <v>1</v>
      </c>
      <c r="D14412" t="s">
        <v>31</v>
      </c>
      <c r="E14412">
        <v>42</v>
      </c>
      <c r="F14412">
        <v>294345</v>
      </c>
      <c r="G14412">
        <v>9643</v>
      </c>
    </row>
    <row r="14413" spans="1:7">
      <c r="A14413" s="2">
        <v>44154</v>
      </c>
      <c r="B14413" s="2">
        <f t="shared" si="450"/>
        <v>44165</v>
      </c>
      <c r="C14413" s="3">
        <f t="shared" si="451"/>
        <v>1</v>
      </c>
      <c r="D14413" t="s">
        <v>55</v>
      </c>
      <c r="E14413">
        <v>72</v>
      </c>
      <c r="F14413">
        <v>78046</v>
      </c>
      <c r="G14413">
        <v>982</v>
      </c>
    </row>
    <row r="14414" spans="1:7">
      <c r="A14414" s="2">
        <v>44154</v>
      </c>
      <c r="B14414" s="2">
        <f t="shared" si="450"/>
        <v>44165</v>
      </c>
      <c r="C14414" s="3">
        <f t="shared" si="451"/>
        <v>1</v>
      </c>
      <c r="D14414" t="s">
        <v>17</v>
      </c>
      <c r="E14414">
        <v>44</v>
      </c>
      <c r="F14414">
        <v>46951</v>
      </c>
      <c r="G14414">
        <v>1288</v>
      </c>
    </row>
    <row r="14415" spans="1:7">
      <c r="A14415" s="2">
        <v>44154</v>
      </c>
      <c r="B14415" s="2">
        <f t="shared" si="450"/>
        <v>44165</v>
      </c>
      <c r="C14415" s="3">
        <f t="shared" si="451"/>
        <v>1</v>
      </c>
      <c r="D14415" t="s">
        <v>32</v>
      </c>
      <c r="E14415">
        <v>45</v>
      </c>
      <c r="F14415">
        <v>201160</v>
      </c>
      <c r="G14415">
        <v>4201</v>
      </c>
    </row>
    <row r="14416" spans="1:7">
      <c r="A14416" s="2">
        <v>44154</v>
      </c>
      <c r="B14416" s="2">
        <f t="shared" si="450"/>
        <v>44165</v>
      </c>
      <c r="C14416" s="3">
        <f t="shared" si="451"/>
        <v>1</v>
      </c>
      <c r="D14416" t="s">
        <v>43</v>
      </c>
      <c r="E14416">
        <v>46</v>
      </c>
      <c r="F14416">
        <v>69742</v>
      </c>
      <c r="G14416">
        <v>705</v>
      </c>
    </row>
    <row r="14417" spans="1:7">
      <c r="A14417" s="2">
        <v>44154</v>
      </c>
      <c r="B14417" s="2">
        <f t="shared" si="450"/>
        <v>44165</v>
      </c>
      <c r="C14417" s="3">
        <f t="shared" si="451"/>
        <v>1</v>
      </c>
      <c r="D14417" t="s">
        <v>25</v>
      </c>
      <c r="E14417">
        <v>47</v>
      </c>
      <c r="F14417">
        <v>321832</v>
      </c>
      <c r="G14417">
        <v>4082</v>
      </c>
    </row>
    <row r="14418" spans="1:7">
      <c r="A14418" s="2">
        <v>44154</v>
      </c>
      <c r="B14418" s="2">
        <f t="shared" si="450"/>
        <v>44165</v>
      </c>
      <c r="C14418" s="3">
        <f t="shared" si="451"/>
        <v>1</v>
      </c>
      <c r="D14418" t="s">
        <v>11</v>
      </c>
      <c r="E14418">
        <v>48</v>
      </c>
      <c r="F14418">
        <v>1139695</v>
      </c>
      <c r="G14418">
        <v>20689</v>
      </c>
    </row>
    <row r="14419" spans="1:7">
      <c r="A14419" s="2">
        <v>44154</v>
      </c>
      <c r="B14419" s="2">
        <f t="shared" si="450"/>
        <v>44165</v>
      </c>
      <c r="C14419" s="3">
        <f t="shared" si="451"/>
        <v>1</v>
      </c>
      <c r="D14419" t="s">
        <v>13</v>
      </c>
      <c r="E14419">
        <v>49</v>
      </c>
      <c r="F14419">
        <v>166040</v>
      </c>
      <c r="G14419">
        <v>758</v>
      </c>
    </row>
    <row r="14420" spans="1:7">
      <c r="A14420" s="2">
        <v>44154</v>
      </c>
      <c r="B14420" s="2">
        <f t="shared" si="450"/>
        <v>44165</v>
      </c>
      <c r="C14420" s="3">
        <f t="shared" si="451"/>
        <v>1</v>
      </c>
      <c r="D14420" t="s">
        <v>36</v>
      </c>
      <c r="E14420">
        <v>50</v>
      </c>
      <c r="F14420">
        <v>3310</v>
      </c>
      <c r="G14420">
        <v>61</v>
      </c>
    </row>
    <row r="14421" spans="1:7">
      <c r="A14421" s="2">
        <v>44154</v>
      </c>
      <c r="B14421" s="2">
        <f t="shared" si="450"/>
        <v>44165</v>
      </c>
      <c r="C14421" s="3">
        <f t="shared" si="451"/>
        <v>1</v>
      </c>
      <c r="D14421" t="s">
        <v>56</v>
      </c>
      <c r="E14421">
        <v>78</v>
      </c>
      <c r="F14421">
        <v>1469</v>
      </c>
      <c r="G14421">
        <v>23</v>
      </c>
    </row>
    <row r="14422" spans="1:7">
      <c r="A14422" s="2">
        <v>44154</v>
      </c>
      <c r="B14422" s="2">
        <f t="shared" si="450"/>
        <v>44165</v>
      </c>
      <c r="C14422" s="3">
        <f t="shared" si="451"/>
        <v>1</v>
      </c>
      <c r="D14422" t="s">
        <v>37</v>
      </c>
      <c r="E14422">
        <v>51</v>
      </c>
      <c r="F14422">
        <v>210787</v>
      </c>
      <c r="G14422">
        <v>3896</v>
      </c>
    </row>
    <row r="14423" spans="1:7">
      <c r="A14423" s="2">
        <v>44154</v>
      </c>
      <c r="B14423" s="2">
        <f t="shared" si="450"/>
        <v>44165</v>
      </c>
      <c r="C14423" s="3">
        <f t="shared" si="451"/>
        <v>1</v>
      </c>
      <c r="D14423" t="s">
        <v>5</v>
      </c>
      <c r="E14423">
        <v>53</v>
      </c>
      <c r="F14423">
        <v>144968</v>
      </c>
      <c r="G14423">
        <v>2717</v>
      </c>
    </row>
    <row r="14424" spans="1:7">
      <c r="A14424" s="2">
        <v>44154</v>
      </c>
      <c r="B14424" s="2">
        <f t="shared" si="450"/>
        <v>44165</v>
      </c>
      <c r="C14424" s="3">
        <f t="shared" si="451"/>
        <v>1</v>
      </c>
      <c r="D14424" t="s">
        <v>58</v>
      </c>
      <c r="E14424">
        <v>54</v>
      </c>
      <c r="F14424">
        <v>37399</v>
      </c>
      <c r="G14424">
        <v>623</v>
      </c>
    </row>
    <row r="14425" spans="1:7">
      <c r="A14425" s="2">
        <v>44154</v>
      </c>
      <c r="B14425" s="2">
        <f t="shared" si="450"/>
        <v>44165</v>
      </c>
      <c r="C14425" s="3">
        <f t="shared" si="451"/>
        <v>1</v>
      </c>
      <c r="D14425" t="s">
        <v>10</v>
      </c>
      <c r="E14425">
        <v>55</v>
      </c>
      <c r="F14425">
        <v>358113</v>
      </c>
      <c r="G14425">
        <v>3021</v>
      </c>
    </row>
    <row r="14426" spans="1:7">
      <c r="A14426" s="2">
        <v>44154</v>
      </c>
      <c r="B14426" s="2">
        <f t="shared" si="450"/>
        <v>44165</v>
      </c>
      <c r="C14426" s="3">
        <f t="shared" si="451"/>
        <v>1</v>
      </c>
      <c r="D14426" t="s">
        <v>49</v>
      </c>
      <c r="E14426">
        <v>56</v>
      </c>
      <c r="F14426">
        <v>26169</v>
      </c>
      <c r="G14426">
        <v>176</v>
      </c>
    </row>
    <row r="14427" spans="1:7">
      <c r="A14427" s="2">
        <v>44155</v>
      </c>
      <c r="B14427" s="2">
        <f t="shared" si="450"/>
        <v>44165</v>
      </c>
      <c r="C14427" s="3">
        <f t="shared" si="451"/>
        <v>1</v>
      </c>
      <c r="D14427" t="s">
        <v>52</v>
      </c>
      <c r="E14427">
        <v>1</v>
      </c>
      <c r="F14427">
        <v>228373</v>
      </c>
      <c r="G14427">
        <v>3451</v>
      </c>
    </row>
    <row r="14428" spans="1:7">
      <c r="A14428" s="2">
        <v>44155</v>
      </c>
      <c r="B14428" s="2">
        <f t="shared" si="450"/>
        <v>44165</v>
      </c>
      <c r="C14428" s="3">
        <f t="shared" si="451"/>
        <v>1</v>
      </c>
      <c r="D14428" t="s">
        <v>50</v>
      </c>
      <c r="E14428">
        <v>2</v>
      </c>
      <c r="F14428">
        <v>26403</v>
      </c>
      <c r="G14428">
        <v>95</v>
      </c>
    </row>
    <row r="14429" spans="1:7">
      <c r="A14429" s="2">
        <v>44155</v>
      </c>
      <c r="B14429" s="2">
        <f t="shared" si="450"/>
        <v>44165</v>
      </c>
      <c r="C14429" s="3">
        <f t="shared" si="451"/>
        <v>1</v>
      </c>
      <c r="D14429" t="s">
        <v>8</v>
      </c>
      <c r="E14429">
        <v>4</v>
      </c>
      <c r="F14429">
        <v>292880</v>
      </c>
      <c r="G14429">
        <v>6427</v>
      </c>
    </row>
    <row r="14430" spans="1:7">
      <c r="A14430" s="2">
        <v>44155</v>
      </c>
      <c r="B14430" s="2">
        <f t="shared" si="450"/>
        <v>44165</v>
      </c>
      <c r="C14430" s="3">
        <f t="shared" si="451"/>
        <v>1</v>
      </c>
      <c r="D14430" t="s">
        <v>44</v>
      </c>
      <c r="E14430">
        <v>5</v>
      </c>
      <c r="F14430">
        <v>141916</v>
      </c>
      <c r="G14430">
        <v>2321</v>
      </c>
    </row>
    <row r="14431" spans="1:7">
      <c r="A14431" s="2">
        <v>44155</v>
      </c>
      <c r="B14431" s="2">
        <f t="shared" si="450"/>
        <v>44165</v>
      </c>
      <c r="C14431" s="3">
        <f t="shared" si="451"/>
        <v>1</v>
      </c>
      <c r="D14431" t="s">
        <v>7</v>
      </c>
      <c r="E14431">
        <v>6</v>
      </c>
      <c r="F14431">
        <v>1096401</v>
      </c>
      <c r="G14431">
        <v>18649</v>
      </c>
    </row>
    <row r="14432" spans="1:7">
      <c r="A14432" s="2">
        <v>44155</v>
      </c>
      <c r="B14432" s="2">
        <f t="shared" si="450"/>
        <v>44165</v>
      </c>
      <c r="C14432" s="3">
        <f t="shared" si="451"/>
        <v>1</v>
      </c>
      <c r="D14432" t="s">
        <v>22</v>
      </c>
      <c r="E14432">
        <v>8</v>
      </c>
      <c r="F14432">
        <v>190100</v>
      </c>
      <c r="G14432">
        <v>2752</v>
      </c>
    </row>
    <row r="14433" spans="1:7">
      <c r="A14433" s="2">
        <v>44155</v>
      </c>
      <c r="B14433" s="2">
        <f t="shared" si="450"/>
        <v>44165</v>
      </c>
      <c r="C14433" s="3">
        <f t="shared" si="451"/>
        <v>1</v>
      </c>
      <c r="D14433" t="s">
        <v>38</v>
      </c>
      <c r="E14433">
        <v>9</v>
      </c>
      <c r="F14433">
        <v>101469</v>
      </c>
      <c r="G14433">
        <v>4828</v>
      </c>
    </row>
    <row r="14434" spans="1:7">
      <c r="A14434" s="2">
        <v>44155</v>
      </c>
      <c r="B14434" s="2">
        <f t="shared" si="450"/>
        <v>44165</v>
      </c>
      <c r="C14434" s="3">
        <f t="shared" si="451"/>
        <v>1</v>
      </c>
      <c r="D14434" t="s">
        <v>45</v>
      </c>
      <c r="E14434">
        <v>10</v>
      </c>
      <c r="F14434">
        <v>30816</v>
      </c>
      <c r="G14434">
        <v>746</v>
      </c>
    </row>
    <row r="14435" spans="1:7">
      <c r="A14435" s="2">
        <v>44155</v>
      </c>
      <c r="B14435" s="2">
        <f t="shared" si="450"/>
        <v>44165</v>
      </c>
      <c r="C14435" s="3">
        <f t="shared" si="451"/>
        <v>1</v>
      </c>
      <c r="D14435" t="s">
        <v>33</v>
      </c>
      <c r="E14435">
        <v>11</v>
      </c>
      <c r="F14435">
        <v>19808</v>
      </c>
      <c r="G14435">
        <v>669</v>
      </c>
    </row>
    <row r="14436" spans="1:7">
      <c r="A14436" s="2">
        <v>44155</v>
      </c>
      <c r="B14436" s="2">
        <f t="shared" si="450"/>
        <v>44165</v>
      </c>
      <c r="C14436" s="3">
        <f t="shared" si="451"/>
        <v>1</v>
      </c>
      <c r="D14436" t="s">
        <v>15</v>
      </c>
      <c r="E14436">
        <v>12</v>
      </c>
      <c r="F14436">
        <v>923410</v>
      </c>
      <c r="G14436">
        <v>17888</v>
      </c>
    </row>
    <row r="14437" spans="1:7">
      <c r="A14437" s="2">
        <v>44155</v>
      </c>
      <c r="B14437" s="2">
        <f t="shared" si="450"/>
        <v>44165</v>
      </c>
      <c r="C14437" s="3">
        <f t="shared" si="451"/>
        <v>1</v>
      </c>
      <c r="D14437" t="s">
        <v>18</v>
      </c>
      <c r="E14437">
        <v>13</v>
      </c>
      <c r="F14437">
        <v>424759</v>
      </c>
      <c r="G14437">
        <v>8904</v>
      </c>
    </row>
    <row r="14438" spans="1:7">
      <c r="A14438" s="2">
        <v>44155</v>
      </c>
      <c r="B14438" s="2">
        <f t="shared" si="450"/>
        <v>44165</v>
      </c>
      <c r="C14438" s="3">
        <f t="shared" si="451"/>
        <v>1</v>
      </c>
      <c r="D14438" t="s">
        <v>57</v>
      </c>
      <c r="E14438">
        <v>66</v>
      </c>
      <c r="F14438">
        <v>7421</v>
      </c>
      <c r="G14438">
        <v>104</v>
      </c>
    </row>
    <row r="14439" spans="1:7">
      <c r="A14439" s="2">
        <v>44155</v>
      </c>
      <c r="B14439" s="2">
        <f t="shared" si="450"/>
        <v>44165</v>
      </c>
      <c r="C14439" s="3">
        <f t="shared" si="451"/>
        <v>1</v>
      </c>
      <c r="D14439" t="s">
        <v>26</v>
      </c>
      <c r="E14439">
        <v>15</v>
      </c>
      <c r="F14439">
        <v>17029</v>
      </c>
      <c r="G14439">
        <v>222</v>
      </c>
    </row>
    <row r="14440" spans="1:7">
      <c r="A14440" s="2">
        <v>44155</v>
      </c>
      <c r="B14440" s="2">
        <f t="shared" si="450"/>
        <v>44165</v>
      </c>
      <c r="C14440" s="3">
        <f t="shared" si="451"/>
        <v>1</v>
      </c>
      <c r="D14440" t="s">
        <v>53</v>
      </c>
      <c r="E14440">
        <v>16</v>
      </c>
      <c r="F14440">
        <v>90346</v>
      </c>
      <c r="G14440">
        <v>849</v>
      </c>
    </row>
    <row r="14441" spans="1:7">
      <c r="A14441" s="2">
        <v>44155</v>
      </c>
      <c r="B14441" s="2">
        <f t="shared" si="450"/>
        <v>44165</v>
      </c>
      <c r="C14441" s="3">
        <f t="shared" si="451"/>
        <v>1</v>
      </c>
      <c r="D14441" t="s">
        <v>6</v>
      </c>
      <c r="E14441">
        <v>17</v>
      </c>
      <c r="F14441">
        <v>635823</v>
      </c>
      <c r="G14441">
        <v>11814</v>
      </c>
    </row>
    <row r="14442" spans="1:7">
      <c r="A14442" s="2">
        <v>44155</v>
      </c>
      <c r="B14442" s="2">
        <f t="shared" si="450"/>
        <v>44165</v>
      </c>
      <c r="C14442" s="3">
        <f t="shared" si="451"/>
        <v>1</v>
      </c>
      <c r="D14442" t="s">
        <v>27</v>
      </c>
      <c r="E14442">
        <v>18</v>
      </c>
      <c r="F14442">
        <v>284960</v>
      </c>
      <c r="G14442">
        <v>5206</v>
      </c>
    </row>
    <row r="14443" spans="1:7">
      <c r="A14443" s="2">
        <v>44155</v>
      </c>
      <c r="B14443" s="2">
        <f t="shared" si="450"/>
        <v>44165</v>
      </c>
      <c r="C14443" s="3">
        <f t="shared" si="451"/>
        <v>1</v>
      </c>
      <c r="D14443" t="s">
        <v>39</v>
      </c>
      <c r="E14443">
        <v>19</v>
      </c>
      <c r="F14443">
        <v>205918</v>
      </c>
      <c r="G14443">
        <v>2159</v>
      </c>
    </row>
    <row r="14444" spans="1:7">
      <c r="A14444" s="2">
        <v>44155</v>
      </c>
      <c r="B14444" s="2">
        <f t="shared" si="450"/>
        <v>44165</v>
      </c>
      <c r="C14444" s="3">
        <f t="shared" si="451"/>
        <v>1</v>
      </c>
      <c r="D14444" t="s">
        <v>34</v>
      </c>
      <c r="E14444">
        <v>20</v>
      </c>
      <c r="F14444">
        <v>137224</v>
      </c>
      <c r="G14444">
        <v>1410</v>
      </c>
    </row>
    <row r="14445" spans="1:7">
      <c r="A14445" s="2">
        <v>44155</v>
      </c>
      <c r="B14445" s="2">
        <f t="shared" si="450"/>
        <v>44165</v>
      </c>
      <c r="C14445" s="3">
        <f t="shared" si="451"/>
        <v>1</v>
      </c>
      <c r="D14445" t="s">
        <v>28</v>
      </c>
      <c r="E14445">
        <v>21</v>
      </c>
      <c r="F14445">
        <v>155625</v>
      </c>
      <c r="G14445">
        <v>1862</v>
      </c>
    </row>
    <row r="14446" spans="1:7">
      <c r="A14446" s="2">
        <v>44155</v>
      </c>
      <c r="B14446" s="2">
        <f t="shared" si="450"/>
        <v>44165</v>
      </c>
      <c r="C14446" s="3">
        <f t="shared" si="451"/>
        <v>1</v>
      </c>
      <c r="D14446" t="s">
        <v>40</v>
      </c>
      <c r="E14446">
        <v>22</v>
      </c>
      <c r="F14446">
        <v>216709</v>
      </c>
      <c r="G14446">
        <v>6233</v>
      </c>
    </row>
    <row r="14447" spans="1:7">
      <c r="A14447" s="2">
        <v>44155</v>
      </c>
      <c r="B14447" s="2">
        <f t="shared" si="450"/>
        <v>44165</v>
      </c>
      <c r="C14447" s="3">
        <f t="shared" si="451"/>
        <v>1</v>
      </c>
      <c r="D14447" t="s">
        <v>51</v>
      </c>
      <c r="E14447">
        <v>23</v>
      </c>
      <c r="F14447">
        <v>9958</v>
      </c>
      <c r="G14447">
        <v>173</v>
      </c>
    </row>
    <row r="14448" spans="1:7">
      <c r="A14448" s="2">
        <v>44155</v>
      </c>
      <c r="B14448" s="2">
        <f t="shared" si="450"/>
        <v>44165</v>
      </c>
      <c r="C14448" s="3">
        <f t="shared" si="451"/>
        <v>1</v>
      </c>
      <c r="D14448" t="s">
        <v>23</v>
      </c>
      <c r="E14448">
        <v>24</v>
      </c>
      <c r="F14448">
        <v>177239</v>
      </c>
      <c r="G14448">
        <v>4398</v>
      </c>
    </row>
    <row r="14449" spans="1:7">
      <c r="A14449" s="2">
        <v>44155</v>
      </c>
      <c r="B14449" s="2">
        <f t="shared" si="450"/>
        <v>44165</v>
      </c>
      <c r="C14449" s="3">
        <f t="shared" si="451"/>
        <v>1</v>
      </c>
      <c r="D14449" t="s">
        <v>9</v>
      </c>
      <c r="E14449">
        <v>25</v>
      </c>
      <c r="F14449">
        <v>200949</v>
      </c>
      <c r="G14449">
        <v>10469</v>
      </c>
    </row>
    <row r="14450" spans="1:7">
      <c r="A14450" s="2">
        <v>44155</v>
      </c>
      <c r="B14450" s="2">
        <f t="shared" si="450"/>
        <v>44165</v>
      </c>
      <c r="C14450" s="3">
        <f t="shared" si="451"/>
        <v>1</v>
      </c>
      <c r="D14450" t="s">
        <v>42</v>
      </c>
      <c r="E14450">
        <v>26</v>
      </c>
      <c r="F14450">
        <v>320621</v>
      </c>
      <c r="G14450">
        <v>8776</v>
      </c>
    </row>
    <row r="14451" spans="1:7">
      <c r="A14451" s="2">
        <v>44155</v>
      </c>
      <c r="B14451" s="2">
        <f t="shared" si="450"/>
        <v>44165</v>
      </c>
      <c r="C14451" s="3">
        <f t="shared" si="451"/>
        <v>1</v>
      </c>
      <c r="D14451" t="s">
        <v>29</v>
      </c>
      <c r="E14451">
        <v>27</v>
      </c>
      <c r="F14451">
        <v>256756</v>
      </c>
      <c r="G14451">
        <v>3206</v>
      </c>
    </row>
    <row r="14452" spans="1:7">
      <c r="A14452" s="2">
        <v>44155</v>
      </c>
      <c r="B14452" s="2">
        <f t="shared" si="450"/>
        <v>44165</v>
      </c>
      <c r="C14452" s="3">
        <f t="shared" si="451"/>
        <v>1</v>
      </c>
      <c r="D14452" t="s">
        <v>46</v>
      </c>
      <c r="E14452">
        <v>28</v>
      </c>
      <c r="F14452">
        <v>140429</v>
      </c>
      <c r="G14452">
        <v>3642</v>
      </c>
    </row>
    <row r="14453" spans="1:7">
      <c r="A14453" s="2">
        <v>44155</v>
      </c>
      <c r="B14453" s="2">
        <f t="shared" si="450"/>
        <v>44165</v>
      </c>
      <c r="C14453" s="3">
        <f t="shared" si="451"/>
        <v>1</v>
      </c>
      <c r="D14453" t="s">
        <v>35</v>
      </c>
      <c r="E14453">
        <v>29</v>
      </c>
      <c r="F14453">
        <v>275917</v>
      </c>
      <c r="G14453">
        <v>3675</v>
      </c>
    </row>
    <row r="14454" spans="1:7">
      <c r="A14454" s="2">
        <v>44155</v>
      </c>
      <c r="B14454" s="2">
        <f t="shared" si="450"/>
        <v>44165</v>
      </c>
      <c r="C14454" s="3">
        <f t="shared" si="451"/>
        <v>1</v>
      </c>
      <c r="D14454" t="s">
        <v>54</v>
      </c>
      <c r="E14454">
        <v>30</v>
      </c>
      <c r="F14454">
        <v>53346</v>
      </c>
      <c r="G14454">
        <v>575</v>
      </c>
    </row>
    <row r="14455" spans="1:7">
      <c r="A14455" s="2">
        <v>44155</v>
      </c>
      <c r="B14455" s="2">
        <f t="shared" si="450"/>
        <v>44165</v>
      </c>
      <c r="C14455" s="3">
        <f t="shared" si="451"/>
        <v>1</v>
      </c>
      <c r="D14455" t="s">
        <v>12</v>
      </c>
      <c r="E14455">
        <v>31</v>
      </c>
      <c r="F14455">
        <v>111915</v>
      </c>
      <c r="G14455">
        <v>925</v>
      </c>
    </row>
    <row r="14456" spans="1:7">
      <c r="A14456" s="2">
        <v>44155</v>
      </c>
      <c r="B14456" s="2">
        <f t="shared" si="450"/>
        <v>44165</v>
      </c>
      <c r="C14456" s="3">
        <f t="shared" si="451"/>
        <v>1</v>
      </c>
      <c r="D14456" t="s">
        <v>24</v>
      </c>
      <c r="E14456">
        <v>32</v>
      </c>
      <c r="F14456">
        <v>130102</v>
      </c>
      <c r="G14456">
        <v>1987</v>
      </c>
    </row>
    <row r="14457" spans="1:7">
      <c r="A14457" s="2">
        <v>44155</v>
      </c>
      <c r="B14457" s="2">
        <f t="shared" si="450"/>
        <v>44165</v>
      </c>
      <c r="C14457" s="3">
        <f t="shared" si="451"/>
        <v>1</v>
      </c>
      <c r="D14457" t="s">
        <v>19</v>
      </c>
      <c r="E14457">
        <v>33</v>
      </c>
      <c r="F14457">
        <v>16797</v>
      </c>
      <c r="G14457">
        <v>507</v>
      </c>
    </row>
    <row r="14458" spans="1:7">
      <c r="A14458" s="2">
        <v>44155</v>
      </c>
      <c r="B14458" s="2">
        <f t="shared" si="450"/>
        <v>44165</v>
      </c>
      <c r="C14458" s="3">
        <f t="shared" si="451"/>
        <v>1</v>
      </c>
      <c r="D14458" t="s">
        <v>21</v>
      </c>
      <c r="E14458">
        <v>34</v>
      </c>
      <c r="F14458">
        <v>299182</v>
      </c>
      <c r="G14458">
        <v>16712</v>
      </c>
    </row>
    <row r="14459" spans="1:7">
      <c r="A14459" s="2">
        <v>44155</v>
      </c>
      <c r="B14459" s="2">
        <f t="shared" si="450"/>
        <v>44165</v>
      </c>
      <c r="C14459" s="3">
        <f t="shared" si="451"/>
        <v>1</v>
      </c>
      <c r="D14459" t="s">
        <v>47</v>
      </c>
      <c r="E14459">
        <v>35</v>
      </c>
      <c r="F14459">
        <v>77098</v>
      </c>
      <c r="G14459">
        <v>1327</v>
      </c>
    </row>
    <row r="14460" spans="1:7">
      <c r="A14460" s="2">
        <v>44155</v>
      </c>
      <c r="B14460" s="2">
        <f t="shared" si="450"/>
        <v>44165</v>
      </c>
      <c r="C14460" s="3">
        <f t="shared" si="451"/>
        <v>1</v>
      </c>
      <c r="D14460" t="s">
        <v>16</v>
      </c>
      <c r="E14460">
        <v>36</v>
      </c>
      <c r="F14460">
        <v>589605</v>
      </c>
      <c r="G14460">
        <v>33696</v>
      </c>
    </row>
    <row r="14461" spans="1:7">
      <c r="A14461" s="2">
        <v>44155</v>
      </c>
      <c r="B14461" s="2">
        <f t="shared" si="450"/>
        <v>44165</v>
      </c>
      <c r="C14461" s="3">
        <f t="shared" si="451"/>
        <v>1</v>
      </c>
      <c r="D14461" t="s">
        <v>20</v>
      </c>
      <c r="E14461">
        <v>37</v>
      </c>
      <c r="F14461">
        <v>330021</v>
      </c>
      <c r="G14461">
        <v>5012</v>
      </c>
    </row>
    <row r="14462" spans="1:7">
      <c r="A14462" s="2">
        <v>44155</v>
      </c>
      <c r="B14462" s="2">
        <f t="shared" si="450"/>
        <v>44165</v>
      </c>
      <c r="C14462" s="3">
        <f t="shared" si="451"/>
        <v>1</v>
      </c>
      <c r="D14462" t="s">
        <v>48</v>
      </c>
      <c r="E14462">
        <v>38</v>
      </c>
      <c r="F14462">
        <v>70022</v>
      </c>
      <c r="G14462">
        <v>824</v>
      </c>
    </row>
    <row r="14463" spans="1:7">
      <c r="A14463" s="2">
        <v>44155</v>
      </c>
      <c r="B14463" s="2">
        <f t="shared" si="450"/>
        <v>44165</v>
      </c>
      <c r="C14463" s="3">
        <f t="shared" si="451"/>
        <v>1</v>
      </c>
      <c r="D14463" t="s">
        <v>59</v>
      </c>
      <c r="E14463">
        <v>69</v>
      </c>
      <c r="F14463">
        <v>103</v>
      </c>
      <c r="G14463">
        <v>2</v>
      </c>
    </row>
    <row r="14464" spans="1:7">
      <c r="A14464" s="2">
        <v>44155</v>
      </c>
      <c r="B14464" s="2">
        <f t="shared" si="450"/>
        <v>44165</v>
      </c>
      <c r="C14464" s="3">
        <f t="shared" si="451"/>
        <v>1</v>
      </c>
      <c r="D14464" t="s">
        <v>41</v>
      </c>
      <c r="E14464">
        <v>39</v>
      </c>
      <c r="F14464">
        <v>335423</v>
      </c>
      <c r="G14464">
        <v>5955</v>
      </c>
    </row>
    <row r="14465" spans="1:7">
      <c r="A14465" s="2">
        <v>44155</v>
      </c>
      <c r="B14465" s="2">
        <f t="shared" si="450"/>
        <v>44165</v>
      </c>
      <c r="C14465" s="3">
        <f t="shared" si="451"/>
        <v>1</v>
      </c>
      <c r="D14465" t="s">
        <v>30</v>
      </c>
      <c r="E14465">
        <v>40</v>
      </c>
      <c r="F14465">
        <v>167261</v>
      </c>
      <c r="G14465">
        <v>1603</v>
      </c>
    </row>
    <row r="14466" spans="1:7">
      <c r="A14466" s="2">
        <v>44155</v>
      </c>
      <c r="B14466" s="2">
        <f t="shared" si="450"/>
        <v>44165</v>
      </c>
      <c r="C14466" s="3">
        <f t="shared" si="451"/>
        <v>1</v>
      </c>
      <c r="D14466" t="s">
        <v>14</v>
      </c>
      <c r="E14466">
        <v>41</v>
      </c>
      <c r="F14466">
        <v>62176</v>
      </c>
      <c r="G14466">
        <v>815</v>
      </c>
    </row>
    <row r="14467" spans="1:7">
      <c r="A14467" s="2">
        <v>44155</v>
      </c>
      <c r="B14467" s="2">
        <f t="shared" si="450"/>
        <v>44165</v>
      </c>
      <c r="C14467" s="3">
        <f t="shared" si="451"/>
        <v>1</v>
      </c>
      <c r="D14467" t="s">
        <v>31</v>
      </c>
      <c r="E14467">
        <v>42</v>
      </c>
      <c r="F14467">
        <v>301373</v>
      </c>
      <c r="G14467">
        <v>9748</v>
      </c>
    </row>
    <row r="14468" spans="1:7">
      <c r="A14468" s="2">
        <v>44155</v>
      </c>
      <c r="B14468" s="2">
        <f t="shared" ref="B14468:B14531" si="452">EOMONTH(A14468,0)</f>
        <v>44165</v>
      </c>
      <c r="C14468" s="3">
        <f t="shared" ref="C14468:C14531" si="453">IF(A14468=B14468,0,1)</f>
        <v>1</v>
      </c>
      <c r="D14468" t="s">
        <v>55</v>
      </c>
      <c r="E14468">
        <v>72</v>
      </c>
      <c r="F14468">
        <v>78950</v>
      </c>
      <c r="G14468">
        <v>991</v>
      </c>
    </row>
    <row r="14469" spans="1:7">
      <c r="A14469" s="2">
        <v>44155</v>
      </c>
      <c r="B14469" s="2">
        <f t="shared" si="452"/>
        <v>44165</v>
      </c>
      <c r="C14469" s="3">
        <f t="shared" si="453"/>
        <v>1</v>
      </c>
      <c r="D14469" t="s">
        <v>17</v>
      </c>
      <c r="E14469">
        <v>44</v>
      </c>
      <c r="F14469">
        <v>48001</v>
      </c>
      <c r="G14469">
        <v>1294</v>
      </c>
    </row>
    <row r="14470" spans="1:7">
      <c r="A14470" s="2">
        <v>44155</v>
      </c>
      <c r="B14470" s="2">
        <f t="shared" si="452"/>
        <v>44165</v>
      </c>
      <c r="C14470" s="3">
        <f t="shared" si="453"/>
        <v>1</v>
      </c>
      <c r="D14470" t="s">
        <v>32</v>
      </c>
      <c r="E14470">
        <v>45</v>
      </c>
      <c r="F14470">
        <v>203161</v>
      </c>
      <c r="G14470">
        <v>4231</v>
      </c>
    </row>
    <row r="14471" spans="1:7">
      <c r="A14471" s="2">
        <v>44155</v>
      </c>
      <c r="B14471" s="2">
        <f t="shared" si="452"/>
        <v>44165</v>
      </c>
      <c r="C14471" s="3">
        <f t="shared" si="453"/>
        <v>1</v>
      </c>
      <c r="D14471" t="s">
        <v>43</v>
      </c>
      <c r="E14471">
        <v>46</v>
      </c>
      <c r="F14471">
        <v>71070</v>
      </c>
      <c r="G14471">
        <v>741</v>
      </c>
    </row>
    <row r="14472" spans="1:7">
      <c r="A14472" s="2">
        <v>44155</v>
      </c>
      <c r="B14472" s="2">
        <f t="shared" si="452"/>
        <v>44165</v>
      </c>
      <c r="C14472" s="3">
        <f t="shared" si="453"/>
        <v>1</v>
      </c>
      <c r="D14472" t="s">
        <v>25</v>
      </c>
      <c r="E14472">
        <v>47</v>
      </c>
      <c r="F14472">
        <v>325282</v>
      </c>
      <c r="G14472">
        <v>4156</v>
      </c>
    </row>
    <row r="14473" spans="1:7">
      <c r="A14473" s="2">
        <v>44155</v>
      </c>
      <c r="B14473" s="2">
        <f t="shared" si="452"/>
        <v>44165</v>
      </c>
      <c r="C14473" s="3">
        <f t="shared" si="453"/>
        <v>1</v>
      </c>
      <c r="D14473" t="s">
        <v>11</v>
      </c>
      <c r="E14473">
        <v>48</v>
      </c>
      <c r="F14473">
        <v>1153399</v>
      </c>
      <c r="G14473">
        <v>20872</v>
      </c>
    </row>
    <row r="14474" spans="1:7">
      <c r="A14474" s="2">
        <v>44155</v>
      </c>
      <c r="B14474" s="2">
        <f t="shared" si="452"/>
        <v>44165</v>
      </c>
      <c r="C14474" s="3">
        <f t="shared" si="453"/>
        <v>1</v>
      </c>
      <c r="D14474" t="s">
        <v>13</v>
      </c>
      <c r="E14474">
        <v>49</v>
      </c>
      <c r="F14474">
        <v>170644</v>
      </c>
      <c r="G14474">
        <v>776</v>
      </c>
    </row>
    <row r="14475" spans="1:7">
      <c r="A14475" s="2">
        <v>44155</v>
      </c>
      <c r="B14475" s="2">
        <f t="shared" si="452"/>
        <v>44165</v>
      </c>
      <c r="C14475" s="3">
        <f t="shared" si="453"/>
        <v>1</v>
      </c>
      <c r="D14475" t="s">
        <v>36</v>
      </c>
      <c r="E14475">
        <v>50</v>
      </c>
      <c r="F14475">
        <v>3459</v>
      </c>
      <c r="G14475">
        <v>62</v>
      </c>
    </row>
    <row r="14476" spans="1:7">
      <c r="A14476" s="2">
        <v>44155</v>
      </c>
      <c r="B14476" s="2">
        <f t="shared" si="452"/>
        <v>44165</v>
      </c>
      <c r="C14476" s="3">
        <f t="shared" si="453"/>
        <v>1</v>
      </c>
      <c r="D14476" t="s">
        <v>56</v>
      </c>
      <c r="E14476">
        <v>78</v>
      </c>
      <c r="F14476">
        <v>1482</v>
      </c>
      <c r="G14476">
        <v>23</v>
      </c>
    </row>
    <row r="14477" spans="1:7">
      <c r="A14477" s="2">
        <v>44155</v>
      </c>
      <c r="B14477" s="2">
        <f t="shared" si="452"/>
        <v>44165</v>
      </c>
      <c r="C14477" s="3">
        <f t="shared" si="453"/>
        <v>1</v>
      </c>
      <c r="D14477" t="s">
        <v>37</v>
      </c>
      <c r="E14477">
        <v>51</v>
      </c>
      <c r="F14477">
        <v>213331</v>
      </c>
      <c r="G14477">
        <v>3912</v>
      </c>
    </row>
    <row r="14478" spans="1:7">
      <c r="A14478" s="2">
        <v>44155</v>
      </c>
      <c r="B14478" s="2">
        <f t="shared" si="452"/>
        <v>44165</v>
      </c>
      <c r="C14478" s="3">
        <f t="shared" si="453"/>
        <v>1</v>
      </c>
      <c r="D14478" t="s">
        <v>5</v>
      </c>
      <c r="E14478">
        <v>53</v>
      </c>
      <c r="F14478">
        <v>147251</v>
      </c>
      <c r="G14478">
        <v>2738</v>
      </c>
    </row>
    <row r="14479" spans="1:7">
      <c r="A14479" s="2">
        <v>44155</v>
      </c>
      <c r="B14479" s="2">
        <f t="shared" si="452"/>
        <v>44165</v>
      </c>
      <c r="C14479" s="3">
        <f t="shared" si="453"/>
        <v>1</v>
      </c>
      <c r="D14479" t="s">
        <v>58</v>
      </c>
      <c r="E14479">
        <v>54</v>
      </c>
      <c r="F14479">
        <v>38480</v>
      </c>
      <c r="G14479">
        <v>639</v>
      </c>
    </row>
    <row r="14480" spans="1:7">
      <c r="A14480" s="2">
        <v>44155</v>
      </c>
      <c r="B14480" s="2">
        <f t="shared" si="452"/>
        <v>44165</v>
      </c>
      <c r="C14480" s="3">
        <f t="shared" si="453"/>
        <v>1</v>
      </c>
      <c r="D14480" t="s">
        <v>10</v>
      </c>
      <c r="E14480">
        <v>55</v>
      </c>
      <c r="F14480">
        <v>365190</v>
      </c>
      <c r="G14480">
        <v>3106</v>
      </c>
    </row>
    <row r="14481" spans="1:7">
      <c r="A14481" s="2">
        <v>44155</v>
      </c>
      <c r="B14481" s="2">
        <f t="shared" si="452"/>
        <v>44165</v>
      </c>
      <c r="C14481" s="3">
        <f t="shared" si="453"/>
        <v>1</v>
      </c>
      <c r="D14481" t="s">
        <v>49</v>
      </c>
      <c r="E14481">
        <v>56</v>
      </c>
      <c r="F14481">
        <v>27129</v>
      </c>
      <c r="G14481">
        <v>176</v>
      </c>
    </row>
    <row r="14482" spans="1:7">
      <c r="A14482" s="2">
        <v>44156</v>
      </c>
      <c r="B14482" s="2">
        <f t="shared" si="452"/>
        <v>44165</v>
      </c>
      <c r="C14482" s="3">
        <f t="shared" si="453"/>
        <v>1</v>
      </c>
      <c r="D14482" t="s">
        <v>52</v>
      </c>
      <c r="E14482">
        <v>1</v>
      </c>
      <c r="F14482">
        <v>230708</v>
      </c>
      <c r="G14482">
        <v>3457</v>
      </c>
    </row>
    <row r="14483" spans="1:7">
      <c r="A14483" s="2">
        <v>44156</v>
      </c>
      <c r="B14483" s="2">
        <f t="shared" si="452"/>
        <v>44165</v>
      </c>
      <c r="C14483" s="3">
        <f t="shared" si="453"/>
        <v>1</v>
      </c>
      <c r="D14483" t="s">
        <v>50</v>
      </c>
      <c r="E14483">
        <v>2</v>
      </c>
      <c r="F14483">
        <v>27079</v>
      </c>
      <c r="G14483">
        <v>95</v>
      </c>
    </row>
    <row r="14484" spans="1:7">
      <c r="A14484" s="2">
        <v>44156</v>
      </c>
      <c r="B14484" s="2">
        <f t="shared" si="452"/>
        <v>44165</v>
      </c>
      <c r="C14484" s="3">
        <f t="shared" si="453"/>
        <v>1</v>
      </c>
      <c r="D14484" t="s">
        <v>8</v>
      </c>
      <c r="E14484">
        <v>4</v>
      </c>
      <c r="F14484">
        <v>296997</v>
      </c>
      <c r="G14484">
        <v>6459</v>
      </c>
    </row>
    <row r="14485" spans="1:7">
      <c r="A14485" s="2">
        <v>44156</v>
      </c>
      <c r="B14485" s="2">
        <f t="shared" si="452"/>
        <v>44165</v>
      </c>
      <c r="C14485" s="3">
        <f t="shared" si="453"/>
        <v>1</v>
      </c>
      <c r="D14485" t="s">
        <v>44</v>
      </c>
      <c r="E14485">
        <v>5</v>
      </c>
      <c r="F14485">
        <v>143821</v>
      </c>
      <c r="G14485">
        <v>2337</v>
      </c>
    </row>
    <row r="14486" spans="1:7">
      <c r="A14486" s="2">
        <v>44156</v>
      </c>
      <c r="B14486" s="2">
        <f t="shared" si="452"/>
        <v>44165</v>
      </c>
      <c r="C14486" s="3">
        <f t="shared" si="453"/>
        <v>1</v>
      </c>
      <c r="D14486" t="s">
        <v>7</v>
      </c>
      <c r="E14486">
        <v>6</v>
      </c>
      <c r="F14486">
        <v>1109844</v>
      </c>
      <c r="G14486">
        <v>18709</v>
      </c>
    </row>
    <row r="14487" spans="1:7">
      <c r="A14487" s="2">
        <v>44156</v>
      </c>
      <c r="B14487" s="2">
        <f t="shared" si="452"/>
        <v>44165</v>
      </c>
      <c r="C14487" s="3">
        <f t="shared" si="453"/>
        <v>1</v>
      </c>
      <c r="D14487" t="s">
        <v>22</v>
      </c>
      <c r="E14487">
        <v>8</v>
      </c>
      <c r="F14487">
        <v>195220</v>
      </c>
      <c r="G14487">
        <v>2791</v>
      </c>
    </row>
    <row r="14488" spans="1:7">
      <c r="A14488" s="2">
        <v>44156</v>
      </c>
      <c r="B14488" s="2">
        <f t="shared" si="452"/>
        <v>44165</v>
      </c>
      <c r="C14488" s="3">
        <f t="shared" si="453"/>
        <v>1</v>
      </c>
      <c r="D14488" t="s">
        <v>38</v>
      </c>
      <c r="E14488">
        <v>9</v>
      </c>
      <c r="F14488">
        <v>101469</v>
      </c>
      <c r="G14488">
        <v>4828</v>
      </c>
    </row>
    <row r="14489" spans="1:7">
      <c r="A14489" s="2">
        <v>44156</v>
      </c>
      <c r="B14489" s="2">
        <f t="shared" si="452"/>
        <v>44165</v>
      </c>
      <c r="C14489" s="3">
        <f t="shared" si="453"/>
        <v>1</v>
      </c>
      <c r="D14489" t="s">
        <v>45</v>
      </c>
      <c r="E14489">
        <v>10</v>
      </c>
      <c r="F14489">
        <v>31321</v>
      </c>
      <c r="G14489">
        <v>746</v>
      </c>
    </row>
    <row r="14490" spans="1:7">
      <c r="A14490" s="2">
        <v>44156</v>
      </c>
      <c r="B14490" s="2">
        <f t="shared" si="452"/>
        <v>44165</v>
      </c>
      <c r="C14490" s="3">
        <f t="shared" si="453"/>
        <v>1</v>
      </c>
      <c r="D14490" t="s">
        <v>33</v>
      </c>
      <c r="E14490">
        <v>11</v>
      </c>
      <c r="F14490">
        <v>19961</v>
      </c>
      <c r="G14490">
        <v>670</v>
      </c>
    </row>
    <row r="14491" spans="1:7">
      <c r="A14491" s="2">
        <v>44156</v>
      </c>
      <c r="B14491" s="2">
        <f t="shared" si="452"/>
        <v>44165</v>
      </c>
      <c r="C14491" s="3">
        <f t="shared" si="453"/>
        <v>1</v>
      </c>
      <c r="D14491" t="s">
        <v>15</v>
      </c>
      <c r="E14491">
        <v>12</v>
      </c>
      <c r="F14491">
        <v>931819</v>
      </c>
      <c r="G14491">
        <v>17929</v>
      </c>
    </row>
    <row r="14492" spans="1:7">
      <c r="A14492" s="2">
        <v>44156</v>
      </c>
      <c r="B14492" s="2">
        <f t="shared" si="452"/>
        <v>44165</v>
      </c>
      <c r="C14492" s="3">
        <f t="shared" si="453"/>
        <v>1</v>
      </c>
      <c r="D14492" t="s">
        <v>18</v>
      </c>
      <c r="E14492">
        <v>13</v>
      </c>
      <c r="F14492">
        <v>430687</v>
      </c>
      <c r="G14492">
        <v>8940</v>
      </c>
    </row>
    <row r="14493" spans="1:7">
      <c r="A14493" s="2">
        <v>44156</v>
      </c>
      <c r="B14493" s="2">
        <f t="shared" si="452"/>
        <v>44165</v>
      </c>
      <c r="C14493" s="3">
        <f t="shared" si="453"/>
        <v>1</v>
      </c>
      <c r="D14493" t="s">
        <v>57</v>
      </c>
      <c r="E14493">
        <v>66</v>
      </c>
      <c r="F14493">
        <v>7421</v>
      </c>
      <c r="G14493">
        <v>104</v>
      </c>
    </row>
    <row r="14494" spans="1:7">
      <c r="A14494" s="2">
        <v>44156</v>
      </c>
      <c r="B14494" s="2">
        <f t="shared" si="452"/>
        <v>44165</v>
      </c>
      <c r="C14494" s="3">
        <f t="shared" si="453"/>
        <v>1</v>
      </c>
      <c r="D14494" t="s">
        <v>26</v>
      </c>
      <c r="E14494">
        <v>15</v>
      </c>
      <c r="F14494">
        <v>17182</v>
      </c>
      <c r="G14494">
        <v>229</v>
      </c>
    </row>
    <row r="14495" spans="1:7">
      <c r="A14495" s="2">
        <v>44156</v>
      </c>
      <c r="B14495" s="2">
        <f t="shared" si="452"/>
        <v>44165</v>
      </c>
      <c r="C14495" s="3">
        <f t="shared" si="453"/>
        <v>1</v>
      </c>
      <c r="D14495" t="s">
        <v>53</v>
      </c>
      <c r="E14495">
        <v>16</v>
      </c>
      <c r="F14495">
        <v>91312</v>
      </c>
      <c r="G14495">
        <v>851</v>
      </c>
    </row>
    <row r="14496" spans="1:7">
      <c r="A14496" s="2">
        <v>44156</v>
      </c>
      <c r="B14496" s="2">
        <f t="shared" si="452"/>
        <v>44165</v>
      </c>
      <c r="C14496" s="3">
        <f t="shared" si="453"/>
        <v>1</v>
      </c>
      <c r="D14496" t="s">
        <v>6</v>
      </c>
      <c r="E14496">
        <v>17</v>
      </c>
      <c r="F14496">
        <v>647474</v>
      </c>
      <c r="G14496">
        <v>11967</v>
      </c>
    </row>
    <row r="14497" spans="1:7">
      <c r="A14497" s="2">
        <v>44156</v>
      </c>
      <c r="B14497" s="2">
        <f t="shared" si="452"/>
        <v>44165</v>
      </c>
      <c r="C14497" s="3">
        <f t="shared" si="453"/>
        <v>1</v>
      </c>
      <c r="D14497" t="s">
        <v>27</v>
      </c>
      <c r="E14497">
        <v>18</v>
      </c>
      <c r="F14497">
        <v>291838</v>
      </c>
      <c r="G14497">
        <v>5246</v>
      </c>
    </row>
    <row r="14498" spans="1:7">
      <c r="A14498" s="2">
        <v>44156</v>
      </c>
      <c r="B14498" s="2">
        <f t="shared" si="452"/>
        <v>44165</v>
      </c>
      <c r="C14498" s="3">
        <f t="shared" si="453"/>
        <v>1</v>
      </c>
      <c r="D14498" t="s">
        <v>39</v>
      </c>
      <c r="E14498">
        <v>19</v>
      </c>
      <c r="F14498">
        <v>209203</v>
      </c>
      <c r="G14498">
        <v>2191</v>
      </c>
    </row>
    <row r="14499" spans="1:7">
      <c r="A14499" s="2">
        <v>44156</v>
      </c>
      <c r="B14499" s="2">
        <f t="shared" si="452"/>
        <v>44165</v>
      </c>
      <c r="C14499" s="3">
        <f t="shared" si="453"/>
        <v>1</v>
      </c>
      <c r="D14499" t="s">
        <v>34</v>
      </c>
      <c r="E14499">
        <v>20</v>
      </c>
      <c r="F14499">
        <v>137295</v>
      </c>
      <c r="G14499">
        <v>1411</v>
      </c>
    </row>
    <row r="14500" spans="1:7">
      <c r="A14500" s="2">
        <v>44156</v>
      </c>
      <c r="B14500" s="2">
        <f t="shared" si="452"/>
        <v>44165</v>
      </c>
      <c r="C14500" s="3">
        <f t="shared" si="453"/>
        <v>1</v>
      </c>
      <c r="D14500" t="s">
        <v>28</v>
      </c>
      <c r="E14500">
        <v>21</v>
      </c>
      <c r="F14500">
        <v>159035</v>
      </c>
      <c r="G14500">
        <v>1886</v>
      </c>
    </row>
    <row r="14501" spans="1:7">
      <c r="A14501" s="2">
        <v>44156</v>
      </c>
      <c r="B14501" s="2">
        <f t="shared" si="452"/>
        <v>44165</v>
      </c>
      <c r="C14501" s="3">
        <f t="shared" si="453"/>
        <v>1</v>
      </c>
      <c r="D14501" t="s">
        <v>40</v>
      </c>
      <c r="E14501">
        <v>22</v>
      </c>
      <c r="F14501">
        <v>216709</v>
      </c>
      <c r="G14501">
        <v>6233</v>
      </c>
    </row>
    <row r="14502" spans="1:7">
      <c r="A14502" s="2">
        <v>44156</v>
      </c>
      <c r="B14502" s="2">
        <f t="shared" si="452"/>
        <v>44165</v>
      </c>
      <c r="C14502" s="3">
        <f t="shared" si="453"/>
        <v>1</v>
      </c>
      <c r="D14502" t="s">
        <v>51</v>
      </c>
      <c r="E14502">
        <v>23</v>
      </c>
      <c r="F14502">
        <v>10123</v>
      </c>
      <c r="G14502">
        <v>174</v>
      </c>
    </row>
    <row r="14503" spans="1:7">
      <c r="A14503" s="2">
        <v>44156</v>
      </c>
      <c r="B14503" s="2">
        <f t="shared" si="452"/>
        <v>44165</v>
      </c>
      <c r="C14503" s="3">
        <f t="shared" si="453"/>
        <v>1</v>
      </c>
      <c r="D14503" t="s">
        <v>23</v>
      </c>
      <c r="E14503">
        <v>24</v>
      </c>
      <c r="F14503">
        <v>180125</v>
      </c>
      <c r="G14503">
        <v>4415</v>
      </c>
    </row>
    <row r="14504" spans="1:7">
      <c r="A14504" s="2">
        <v>44156</v>
      </c>
      <c r="B14504" s="2">
        <f t="shared" si="452"/>
        <v>44165</v>
      </c>
      <c r="C14504" s="3">
        <f t="shared" si="453"/>
        <v>1</v>
      </c>
      <c r="D14504" t="s">
        <v>9</v>
      </c>
      <c r="E14504">
        <v>25</v>
      </c>
      <c r="F14504">
        <v>204155</v>
      </c>
      <c r="G14504">
        <v>10488</v>
      </c>
    </row>
    <row r="14505" spans="1:7">
      <c r="A14505" s="2">
        <v>44156</v>
      </c>
      <c r="B14505" s="2">
        <f t="shared" si="452"/>
        <v>44165</v>
      </c>
      <c r="C14505" s="3">
        <f t="shared" si="453"/>
        <v>1</v>
      </c>
      <c r="D14505" t="s">
        <v>42</v>
      </c>
      <c r="E14505">
        <v>26</v>
      </c>
      <c r="F14505">
        <v>328178</v>
      </c>
      <c r="G14505">
        <v>8874</v>
      </c>
    </row>
    <row r="14506" spans="1:7">
      <c r="A14506" s="2">
        <v>44156</v>
      </c>
      <c r="B14506" s="2">
        <f t="shared" si="452"/>
        <v>44165</v>
      </c>
      <c r="C14506" s="3">
        <f t="shared" si="453"/>
        <v>1</v>
      </c>
      <c r="D14506" t="s">
        <v>29</v>
      </c>
      <c r="E14506">
        <v>27</v>
      </c>
      <c r="F14506">
        <v>263008</v>
      </c>
      <c r="G14506">
        <v>3257</v>
      </c>
    </row>
    <row r="14507" spans="1:7">
      <c r="A14507" s="2">
        <v>44156</v>
      </c>
      <c r="B14507" s="2">
        <f t="shared" si="452"/>
        <v>44165</v>
      </c>
      <c r="C14507" s="3">
        <f t="shared" si="453"/>
        <v>1</v>
      </c>
      <c r="D14507" t="s">
        <v>46</v>
      </c>
      <c r="E14507">
        <v>28</v>
      </c>
      <c r="F14507">
        <v>142401</v>
      </c>
      <c r="G14507">
        <v>3657</v>
      </c>
    </row>
    <row r="14508" spans="1:7">
      <c r="A14508" s="2">
        <v>44156</v>
      </c>
      <c r="B14508" s="2">
        <f t="shared" si="452"/>
        <v>44165</v>
      </c>
      <c r="C14508" s="3">
        <f t="shared" si="453"/>
        <v>1</v>
      </c>
      <c r="D14508" t="s">
        <v>35</v>
      </c>
      <c r="E14508">
        <v>29</v>
      </c>
      <c r="F14508">
        <v>279987</v>
      </c>
      <c r="G14508">
        <v>3684</v>
      </c>
    </row>
    <row r="14509" spans="1:7">
      <c r="A14509" s="2">
        <v>44156</v>
      </c>
      <c r="B14509" s="2">
        <f t="shared" si="452"/>
        <v>44165</v>
      </c>
      <c r="C14509" s="3">
        <f t="shared" si="453"/>
        <v>1</v>
      </c>
      <c r="D14509" t="s">
        <v>54</v>
      </c>
      <c r="E14509">
        <v>30</v>
      </c>
      <c r="F14509">
        <v>54542</v>
      </c>
      <c r="G14509">
        <v>604</v>
      </c>
    </row>
    <row r="14510" spans="1:7">
      <c r="A14510" s="2">
        <v>44156</v>
      </c>
      <c r="B14510" s="2">
        <f t="shared" si="452"/>
        <v>44165</v>
      </c>
      <c r="C14510" s="3">
        <f t="shared" si="453"/>
        <v>1</v>
      </c>
      <c r="D14510" t="s">
        <v>12</v>
      </c>
      <c r="E14510">
        <v>31</v>
      </c>
      <c r="F14510">
        <v>113225</v>
      </c>
      <c r="G14510">
        <v>933</v>
      </c>
    </row>
    <row r="14511" spans="1:7">
      <c r="A14511" s="2">
        <v>44156</v>
      </c>
      <c r="B14511" s="2">
        <f t="shared" si="452"/>
        <v>44165</v>
      </c>
      <c r="C14511" s="3">
        <f t="shared" si="453"/>
        <v>1</v>
      </c>
      <c r="D14511" t="s">
        <v>24</v>
      </c>
      <c r="E14511">
        <v>32</v>
      </c>
      <c r="F14511">
        <v>132610</v>
      </c>
      <c r="G14511">
        <v>2017</v>
      </c>
    </row>
    <row r="14512" spans="1:7">
      <c r="A14512" s="2">
        <v>44156</v>
      </c>
      <c r="B14512" s="2">
        <f t="shared" si="452"/>
        <v>44165</v>
      </c>
      <c r="C14512" s="3">
        <f t="shared" si="453"/>
        <v>1</v>
      </c>
      <c r="D14512" t="s">
        <v>19</v>
      </c>
      <c r="E14512">
        <v>33</v>
      </c>
      <c r="F14512">
        <v>17281</v>
      </c>
      <c r="G14512">
        <v>508</v>
      </c>
    </row>
    <row r="14513" spans="1:7">
      <c r="A14513" s="2">
        <v>44156</v>
      </c>
      <c r="B14513" s="2">
        <f t="shared" si="452"/>
        <v>44165</v>
      </c>
      <c r="C14513" s="3">
        <f t="shared" si="453"/>
        <v>1</v>
      </c>
      <c r="D14513" t="s">
        <v>21</v>
      </c>
      <c r="E14513">
        <v>34</v>
      </c>
      <c r="F14513">
        <v>303851</v>
      </c>
      <c r="G14513">
        <v>16746</v>
      </c>
    </row>
    <row r="14514" spans="1:7">
      <c r="A14514" s="2">
        <v>44156</v>
      </c>
      <c r="B14514" s="2">
        <f t="shared" si="452"/>
        <v>44165</v>
      </c>
      <c r="C14514" s="3">
        <f t="shared" si="453"/>
        <v>1</v>
      </c>
      <c r="D14514" t="s">
        <v>47</v>
      </c>
      <c r="E14514">
        <v>35</v>
      </c>
      <c r="F14514">
        <v>79440</v>
      </c>
      <c r="G14514">
        <v>1352</v>
      </c>
    </row>
    <row r="14515" spans="1:7">
      <c r="A14515" s="2">
        <v>44156</v>
      </c>
      <c r="B14515" s="2">
        <f t="shared" si="452"/>
        <v>44165</v>
      </c>
      <c r="C14515" s="3">
        <f t="shared" si="453"/>
        <v>1</v>
      </c>
      <c r="D14515" t="s">
        <v>16</v>
      </c>
      <c r="E14515">
        <v>36</v>
      </c>
      <c r="F14515">
        <v>595581</v>
      </c>
      <c r="G14515">
        <v>33737</v>
      </c>
    </row>
    <row r="14516" spans="1:7">
      <c r="A14516" s="2">
        <v>44156</v>
      </c>
      <c r="B14516" s="2">
        <f t="shared" si="452"/>
        <v>44165</v>
      </c>
      <c r="C14516" s="3">
        <f t="shared" si="453"/>
        <v>1</v>
      </c>
      <c r="D14516" t="s">
        <v>20</v>
      </c>
      <c r="E14516">
        <v>37</v>
      </c>
      <c r="F14516">
        <v>333074</v>
      </c>
      <c r="G14516">
        <v>5035</v>
      </c>
    </row>
    <row r="14517" spans="1:7">
      <c r="A14517" s="2">
        <v>44156</v>
      </c>
      <c r="B14517" s="2">
        <f t="shared" si="452"/>
        <v>44165</v>
      </c>
      <c r="C14517" s="3">
        <f t="shared" si="453"/>
        <v>1</v>
      </c>
      <c r="D14517" t="s">
        <v>48</v>
      </c>
      <c r="E14517">
        <v>38</v>
      </c>
      <c r="F14517">
        <v>71546</v>
      </c>
      <c r="G14517">
        <v>840</v>
      </c>
    </row>
    <row r="14518" spans="1:7">
      <c r="A14518" s="2">
        <v>44156</v>
      </c>
      <c r="B14518" s="2">
        <f t="shared" si="452"/>
        <v>44165</v>
      </c>
      <c r="C14518" s="3">
        <f t="shared" si="453"/>
        <v>1</v>
      </c>
      <c r="D14518" t="s">
        <v>59</v>
      </c>
      <c r="E14518">
        <v>69</v>
      </c>
      <c r="F14518">
        <v>103</v>
      </c>
      <c r="G14518">
        <v>2</v>
      </c>
    </row>
    <row r="14519" spans="1:7">
      <c r="A14519" s="2">
        <v>44156</v>
      </c>
      <c r="B14519" s="2">
        <f t="shared" si="452"/>
        <v>44165</v>
      </c>
      <c r="C14519" s="3">
        <f t="shared" si="453"/>
        <v>1</v>
      </c>
      <c r="D14519" t="s">
        <v>41</v>
      </c>
      <c r="E14519">
        <v>39</v>
      </c>
      <c r="F14519">
        <v>343286</v>
      </c>
      <c r="G14519">
        <v>5984</v>
      </c>
    </row>
    <row r="14520" spans="1:7">
      <c r="A14520" s="2">
        <v>44156</v>
      </c>
      <c r="B14520" s="2">
        <f t="shared" si="452"/>
        <v>44165</v>
      </c>
      <c r="C14520" s="3">
        <f t="shared" si="453"/>
        <v>1</v>
      </c>
      <c r="D14520" t="s">
        <v>30</v>
      </c>
      <c r="E14520">
        <v>40</v>
      </c>
      <c r="F14520">
        <v>170924</v>
      </c>
      <c r="G14520">
        <v>1624</v>
      </c>
    </row>
    <row r="14521" spans="1:7">
      <c r="A14521" s="2">
        <v>44156</v>
      </c>
      <c r="B14521" s="2">
        <f t="shared" si="452"/>
        <v>44165</v>
      </c>
      <c r="C14521" s="3">
        <f t="shared" si="453"/>
        <v>1</v>
      </c>
      <c r="D14521" t="s">
        <v>14</v>
      </c>
      <c r="E14521">
        <v>41</v>
      </c>
      <c r="F14521">
        <v>63668</v>
      </c>
      <c r="G14521">
        <v>822</v>
      </c>
    </row>
    <row r="14522" spans="1:7">
      <c r="A14522" s="2">
        <v>44156</v>
      </c>
      <c r="B14522" s="2">
        <f t="shared" si="452"/>
        <v>44165</v>
      </c>
      <c r="C14522" s="3">
        <f t="shared" si="453"/>
        <v>1</v>
      </c>
      <c r="D14522" t="s">
        <v>31</v>
      </c>
      <c r="E14522">
        <v>42</v>
      </c>
      <c r="F14522">
        <v>307247</v>
      </c>
      <c r="G14522">
        <v>9862</v>
      </c>
    </row>
    <row r="14523" spans="1:7">
      <c r="A14523" s="2">
        <v>44156</v>
      </c>
      <c r="B14523" s="2">
        <f t="shared" si="452"/>
        <v>44165</v>
      </c>
      <c r="C14523" s="3">
        <f t="shared" si="453"/>
        <v>1</v>
      </c>
      <c r="D14523" t="s">
        <v>55</v>
      </c>
      <c r="E14523">
        <v>72</v>
      </c>
      <c r="F14523">
        <v>80049</v>
      </c>
      <c r="G14523">
        <v>1012</v>
      </c>
    </row>
    <row r="14524" spans="1:7">
      <c r="A14524" s="2">
        <v>44156</v>
      </c>
      <c r="B14524" s="2">
        <f t="shared" si="452"/>
        <v>44165</v>
      </c>
      <c r="C14524" s="3">
        <f t="shared" si="453"/>
        <v>1</v>
      </c>
      <c r="D14524" t="s">
        <v>17</v>
      </c>
      <c r="E14524">
        <v>44</v>
      </c>
      <c r="F14524">
        <v>48001</v>
      </c>
      <c r="G14524">
        <v>1294</v>
      </c>
    </row>
    <row r="14525" spans="1:7">
      <c r="A14525" s="2">
        <v>44156</v>
      </c>
      <c r="B14525" s="2">
        <f t="shared" si="452"/>
        <v>44165</v>
      </c>
      <c r="C14525" s="3">
        <f t="shared" si="453"/>
        <v>1</v>
      </c>
      <c r="D14525" t="s">
        <v>32</v>
      </c>
      <c r="E14525">
        <v>45</v>
      </c>
      <c r="F14525">
        <v>205018</v>
      </c>
      <c r="G14525">
        <v>4274</v>
      </c>
    </row>
    <row r="14526" spans="1:7">
      <c r="A14526" s="2">
        <v>44156</v>
      </c>
      <c r="B14526" s="2">
        <f t="shared" si="452"/>
        <v>44165</v>
      </c>
      <c r="C14526" s="3">
        <f t="shared" si="453"/>
        <v>1</v>
      </c>
      <c r="D14526" t="s">
        <v>43</v>
      </c>
      <c r="E14526">
        <v>46</v>
      </c>
      <c r="F14526">
        <v>72214</v>
      </c>
      <c r="G14526">
        <v>777</v>
      </c>
    </row>
    <row r="14527" spans="1:7">
      <c r="A14527" s="2">
        <v>44156</v>
      </c>
      <c r="B14527" s="2">
        <f t="shared" si="452"/>
        <v>44165</v>
      </c>
      <c r="C14527" s="3">
        <f t="shared" si="453"/>
        <v>1</v>
      </c>
      <c r="D14527" t="s">
        <v>25</v>
      </c>
      <c r="E14527">
        <v>47</v>
      </c>
      <c r="F14527">
        <v>329490</v>
      </c>
      <c r="G14527">
        <v>4163</v>
      </c>
    </row>
    <row r="14528" spans="1:7">
      <c r="A14528" s="2">
        <v>44156</v>
      </c>
      <c r="B14528" s="2">
        <f t="shared" si="452"/>
        <v>44165</v>
      </c>
      <c r="C14528" s="3">
        <f t="shared" si="453"/>
        <v>1</v>
      </c>
      <c r="D14528" t="s">
        <v>11</v>
      </c>
      <c r="E14528">
        <v>48</v>
      </c>
      <c r="F14528">
        <v>1164314</v>
      </c>
      <c r="G14528">
        <v>21004</v>
      </c>
    </row>
    <row r="14529" spans="1:7">
      <c r="A14529" s="2">
        <v>44156</v>
      </c>
      <c r="B14529" s="2">
        <f t="shared" si="452"/>
        <v>44165</v>
      </c>
      <c r="C14529" s="3">
        <f t="shared" si="453"/>
        <v>1</v>
      </c>
      <c r="D14529" t="s">
        <v>13</v>
      </c>
      <c r="E14529">
        <v>49</v>
      </c>
      <c r="F14529">
        <v>173987</v>
      </c>
      <c r="G14529">
        <v>789</v>
      </c>
    </row>
    <row r="14530" spans="1:7">
      <c r="A14530" s="2">
        <v>44156</v>
      </c>
      <c r="B14530" s="2">
        <f t="shared" si="452"/>
        <v>44165</v>
      </c>
      <c r="C14530" s="3">
        <f t="shared" si="453"/>
        <v>1</v>
      </c>
      <c r="D14530" t="s">
        <v>36</v>
      </c>
      <c r="E14530">
        <v>50</v>
      </c>
      <c r="F14530">
        <v>3546</v>
      </c>
      <c r="G14530">
        <v>63</v>
      </c>
    </row>
    <row r="14531" spans="1:7">
      <c r="A14531" s="2">
        <v>44156</v>
      </c>
      <c r="B14531" s="2">
        <f t="shared" si="452"/>
        <v>44165</v>
      </c>
      <c r="C14531" s="3">
        <f t="shared" si="453"/>
        <v>1</v>
      </c>
      <c r="D14531" t="s">
        <v>56</v>
      </c>
      <c r="E14531">
        <v>78</v>
      </c>
      <c r="F14531">
        <v>1491</v>
      </c>
      <c r="G14531">
        <v>23</v>
      </c>
    </row>
    <row r="14532" spans="1:7">
      <c r="A14532" s="2">
        <v>44156</v>
      </c>
      <c r="B14532" s="2">
        <f t="shared" ref="B14532:B14595" si="454">EOMONTH(A14532,0)</f>
        <v>44165</v>
      </c>
      <c r="C14532" s="3">
        <f t="shared" ref="C14532:C14595" si="455">IF(A14532=B14532,0,1)</f>
        <v>1</v>
      </c>
      <c r="D14532" t="s">
        <v>37</v>
      </c>
      <c r="E14532">
        <v>51</v>
      </c>
      <c r="F14532">
        <v>215679</v>
      </c>
      <c r="G14532">
        <v>3938</v>
      </c>
    </row>
    <row r="14533" spans="1:7">
      <c r="A14533" s="2">
        <v>44156</v>
      </c>
      <c r="B14533" s="2">
        <f t="shared" si="454"/>
        <v>44165</v>
      </c>
      <c r="C14533" s="3">
        <f t="shared" si="455"/>
        <v>1</v>
      </c>
      <c r="D14533" t="s">
        <v>5</v>
      </c>
      <c r="E14533">
        <v>53</v>
      </c>
      <c r="F14533">
        <v>148691</v>
      </c>
      <c r="G14533">
        <v>2738</v>
      </c>
    </row>
    <row r="14534" spans="1:7">
      <c r="A14534" s="2">
        <v>44156</v>
      </c>
      <c r="B14534" s="2">
        <f t="shared" si="454"/>
        <v>44165</v>
      </c>
      <c r="C14534" s="3">
        <f t="shared" si="455"/>
        <v>1</v>
      </c>
      <c r="D14534" t="s">
        <v>58</v>
      </c>
      <c r="E14534">
        <v>54</v>
      </c>
      <c r="F14534">
        <v>39598</v>
      </c>
      <c r="G14534">
        <v>658</v>
      </c>
    </row>
    <row r="14535" spans="1:7">
      <c r="A14535" s="2">
        <v>44156</v>
      </c>
      <c r="B14535" s="2">
        <f t="shared" si="454"/>
        <v>44165</v>
      </c>
      <c r="C14535" s="3">
        <f t="shared" si="455"/>
        <v>1</v>
      </c>
      <c r="D14535" t="s">
        <v>10</v>
      </c>
      <c r="E14535">
        <v>55</v>
      </c>
      <c r="F14535">
        <v>372219</v>
      </c>
      <c r="G14535">
        <v>3155</v>
      </c>
    </row>
    <row r="14536" spans="1:7">
      <c r="A14536" s="2">
        <v>44156</v>
      </c>
      <c r="B14536" s="2">
        <f t="shared" si="454"/>
        <v>44165</v>
      </c>
      <c r="C14536" s="3">
        <f t="shared" si="455"/>
        <v>1</v>
      </c>
      <c r="D14536" t="s">
        <v>49</v>
      </c>
      <c r="E14536">
        <v>56</v>
      </c>
      <c r="F14536">
        <v>27410</v>
      </c>
      <c r="G14536">
        <v>176</v>
      </c>
    </row>
    <row r="14537" spans="1:7">
      <c r="A14537" s="2">
        <v>44157</v>
      </c>
      <c r="B14537" s="2">
        <f t="shared" si="454"/>
        <v>44165</v>
      </c>
      <c r="C14537" s="3">
        <f t="shared" si="455"/>
        <v>1</v>
      </c>
      <c r="D14537" t="s">
        <v>52</v>
      </c>
      <c r="E14537">
        <v>1</v>
      </c>
      <c r="F14537">
        <v>232506</v>
      </c>
      <c r="G14537">
        <v>3457</v>
      </c>
    </row>
    <row r="14538" spans="1:7">
      <c r="A14538" s="2">
        <v>44157</v>
      </c>
      <c r="B14538" s="2">
        <f t="shared" si="454"/>
        <v>44165</v>
      </c>
      <c r="C14538" s="3">
        <f t="shared" si="455"/>
        <v>1</v>
      </c>
      <c r="D14538" t="s">
        <v>50</v>
      </c>
      <c r="E14538">
        <v>2</v>
      </c>
      <c r="F14538">
        <v>27629</v>
      </c>
      <c r="G14538">
        <v>97</v>
      </c>
    </row>
    <row r="14539" spans="1:7">
      <c r="A14539" s="2">
        <v>44157</v>
      </c>
      <c r="B14539" s="2">
        <f t="shared" si="454"/>
        <v>44165</v>
      </c>
      <c r="C14539" s="3">
        <f t="shared" si="455"/>
        <v>1</v>
      </c>
      <c r="D14539" t="s">
        <v>8</v>
      </c>
      <c r="E14539">
        <v>4</v>
      </c>
      <c r="F14539">
        <v>299698</v>
      </c>
      <c r="G14539">
        <v>6464</v>
      </c>
    </row>
    <row r="14540" spans="1:7">
      <c r="A14540" s="2">
        <v>44157</v>
      </c>
      <c r="B14540" s="2">
        <f t="shared" si="454"/>
        <v>44165</v>
      </c>
      <c r="C14540" s="3">
        <f t="shared" si="455"/>
        <v>1</v>
      </c>
      <c r="D14540" t="s">
        <v>44</v>
      </c>
      <c r="E14540">
        <v>5</v>
      </c>
      <c r="F14540">
        <v>145173</v>
      </c>
      <c r="G14540">
        <v>2357</v>
      </c>
    </row>
    <row r="14541" spans="1:7">
      <c r="A14541" s="2">
        <v>44157</v>
      </c>
      <c r="B14541" s="2">
        <f t="shared" si="454"/>
        <v>44165</v>
      </c>
      <c r="C14541" s="3">
        <f t="shared" si="455"/>
        <v>1</v>
      </c>
      <c r="D14541" t="s">
        <v>7</v>
      </c>
      <c r="E14541">
        <v>6</v>
      </c>
      <c r="F14541">
        <v>1118652</v>
      </c>
      <c r="G14541">
        <v>18726</v>
      </c>
    </row>
    <row r="14542" spans="1:7">
      <c r="A14542" s="2">
        <v>44157</v>
      </c>
      <c r="B14542" s="2">
        <f t="shared" si="454"/>
        <v>44165</v>
      </c>
      <c r="C14542" s="3">
        <f t="shared" si="455"/>
        <v>1</v>
      </c>
      <c r="D14542" t="s">
        <v>22</v>
      </c>
      <c r="E14542">
        <v>8</v>
      </c>
      <c r="F14542">
        <v>199296</v>
      </c>
      <c r="G14542">
        <v>2811</v>
      </c>
    </row>
    <row r="14543" spans="1:7">
      <c r="A14543" s="2">
        <v>44157</v>
      </c>
      <c r="B14543" s="2">
        <f t="shared" si="454"/>
        <v>44165</v>
      </c>
      <c r="C14543" s="3">
        <f t="shared" si="455"/>
        <v>1</v>
      </c>
      <c r="D14543" t="s">
        <v>38</v>
      </c>
      <c r="E14543">
        <v>9</v>
      </c>
      <c r="F14543">
        <v>101469</v>
      </c>
      <c r="G14543">
        <v>4828</v>
      </c>
    </row>
    <row r="14544" spans="1:7">
      <c r="A14544" s="2">
        <v>44157</v>
      </c>
      <c r="B14544" s="2">
        <f t="shared" si="454"/>
        <v>44165</v>
      </c>
      <c r="C14544" s="3">
        <f t="shared" si="455"/>
        <v>1</v>
      </c>
      <c r="D14544" t="s">
        <v>45</v>
      </c>
      <c r="E14544">
        <v>10</v>
      </c>
      <c r="F14544">
        <v>31808</v>
      </c>
      <c r="G14544">
        <v>748</v>
      </c>
    </row>
    <row r="14545" spans="1:7">
      <c r="A14545" s="2">
        <v>44157</v>
      </c>
      <c r="B14545" s="2">
        <f t="shared" si="454"/>
        <v>44165</v>
      </c>
      <c r="C14545" s="3">
        <f t="shared" si="455"/>
        <v>1</v>
      </c>
      <c r="D14545" t="s">
        <v>33</v>
      </c>
      <c r="E14545">
        <v>11</v>
      </c>
      <c r="F14545">
        <v>20151</v>
      </c>
      <c r="G14545">
        <v>670</v>
      </c>
    </row>
    <row r="14546" spans="1:7">
      <c r="A14546" s="2">
        <v>44157</v>
      </c>
      <c r="B14546" s="2">
        <f t="shared" si="454"/>
        <v>44165</v>
      </c>
      <c r="C14546" s="3">
        <f t="shared" si="455"/>
        <v>1</v>
      </c>
      <c r="D14546" t="s">
        <v>15</v>
      </c>
      <c r="E14546">
        <v>12</v>
      </c>
      <c r="F14546">
        <v>938406</v>
      </c>
      <c r="G14546">
        <v>17990</v>
      </c>
    </row>
    <row r="14547" spans="1:7">
      <c r="A14547" s="2">
        <v>44157</v>
      </c>
      <c r="B14547" s="2">
        <f t="shared" si="454"/>
        <v>44165</v>
      </c>
      <c r="C14547" s="3">
        <f t="shared" si="455"/>
        <v>1</v>
      </c>
      <c r="D14547" t="s">
        <v>18</v>
      </c>
      <c r="E14547">
        <v>13</v>
      </c>
      <c r="F14547">
        <v>432954</v>
      </c>
      <c r="G14547">
        <v>8955</v>
      </c>
    </row>
    <row r="14548" spans="1:7">
      <c r="A14548" s="2">
        <v>44157</v>
      </c>
      <c r="B14548" s="2">
        <f t="shared" si="454"/>
        <v>44165</v>
      </c>
      <c r="C14548" s="3">
        <f t="shared" si="455"/>
        <v>1</v>
      </c>
      <c r="D14548" t="s">
        <v>57</v>
      </c>
      <c r="E14548">
        <v>66</v>
      </c>
      <c r="F14548">
        <v>7518</v>
      </c>
      <c r="G14548">
        <v>107</v>
      </c>
    </row>
    <row r="14549" spans="1:7">
      <c r="A14549" s="2">
        <v>44157</v>
      </c>
      <c r="B14549" s="2">
        <f t="shared" si="454"/>
        <v>44165</v>
      </c>
      <c r="C14549" s="3">
        <f t="shared" si="455"/>
        <v>1</v>
      </c>
      <c r="D14549" t="s">
        <v>26</v>
      </c>
      <c r="E14549">
        <v>15</v>
      </c>
      <c r="F14549">
        <v>17302</v>
      </c>
      <c r="G14549">
        <v>231</v>
      </c>
    </row>
    <row r="14550" spans="1:7">
      <c r="A14550" s="2">
        <v>44157</v>
      </c>
      <c r="B14550" s="2">
        <f t="shared" si="454"/>
        <v>44165</v>
      </c>
      <c r="C14550" s="3">
        <f t="shared" si="455"/>
        <v>1</v>
      </c>
      <c r="D14550" t="s">
        <v>53</v>
      </c>
      <c r="E14550">
        <v>16</v>
      </c>
      <c r="F14550">
        <v>91935</v>
      </c>
      <c r="G14550">
        <v>852</v>
      </c>
    </row>
    <row r="14551" spans="1:7">
      <c r="A14551" s="2">
        <v>44157</v>
      </c>
      <c r="B14551" s="2">
        <f t="shared" si="454"/>
        <v>44165</v>
      </c>
      <c r="C14551" s="3">
        <f t="shared" si="455"/>
        <v>1</v>
      </c>
      <c r="D14551" t="s">
        <v>6</v>
      </c>
      <c r="E14551">
        <v>17</v>
      </c>
      <c r="F14551">
        <v>657402</v>
      </c>
      <c r="G14551">
        <v>12064</v>
      </c>
    </row>
    <row r="14552" spans="1:7">
      <c r="A14552" s="2">
        <v>44157</v>
      </c>
      <c r="B14552" s="2">
        <f t="shared" si="454"/>
        <v>44165</v>
      </c>
      <c r="C14552" s="3">
        <f t="shared" si="455"/>
        <v>1</v>
      </c>
      <c r="D14552" t="s">
        <v>27</v>
      </c>
      <c r="E14552">
        <v>18</v>
      </c>
      <c r="F14552">
        <v>298021</v>
      </c>
      <c r="G14552">
        <v>5305</v>
      </c>
    </row>
    <row r="14553" spans="1:7">
      <c r="A14553" s="2">
        <v>44157</v>
      </c>
      <c r="B14553" s="2">
        <f t="shared" si="454"/>
        <v>44165</v>
      </c>
      <c r="C14553" s="3">
        <f t="shared" si="455"/>
        <v>1</v>
      </c>
      <c r="D14553" t="s">
        <v>39</v>
      </c>
      <c r="E14553">
        <v>19</v>
      </c>
      <c r="F14553">
        <v>211664</v>
      </c>
      <c r="G14553">
        <v>2202</v>
      </c>
    </row>
    <row r="14554" spans="1:7">
      <c r="A14554" s="2">
        <v>44157</v>
      </c>
      <c r="B14554" s="2">
        <f t="shared" si="454"/>
        <v>44165</v>
      </c>
      <c r="C14554" s="3">
        <f t="shared" si="455"/>
        <v>1</v>
      </c>
      <c r="D14554" t="s">
        <v>34</v>
      </c>
      <c r="E14554">
        <v>20</v>
      </c>
      <c r="F14554">
        <v>137530</v>
      </c>
      <c r="G14554">
        <v>1410</v>
      </c>
    </row>
    <row r="14555" spans="1:7">
      <c r="A14555" s="2">
        <v>44157</v>
      </c>
      <c r="B14555" s="2">
        <f t="shared" si="454"/>
        <v>44165</v>
      </c>
      <c r="C14555" s="3">
        <f t="shared" si="455"/>
        <v>1</v>
      </c>
      <c r="D14555" t="s">
        <v>28</v>
      </c>
      <c r="E14555">
        <v>21</v>
      </c>
      <c r="F14555">
        <v>161222</v>
      </c>
      <c r="G14555">
        <v>1887</v>
      </c>
    </row>
    <row r="14556" spans="1:7">
      <c r="A14556" s="2">
        <v>44157</v>
      </c>
      <c r="B14556" s="2">
        <f t="shared" si="454"/>
        <v>44165</v>
      </c>
      <c r="C14556" s="3">
        <f t="shared" si="455"/>
        <v>1</v>
      </c>
      <c r="D14556" t="s">
        <v>40</v>
      </c>
      <c r="E14556">
        <v>22</v>
      </c>
      <c r="F14556">
        <v>220192</v>
      </c>
      <c r="G14556">
        <v>6260</v>
      </c>
    </row>
    <row r="14557" spans="1:7">
      <c r="A14557" s="2">
        <v>44157</v>
      </c>
      <c r="B14557" s="2">
        <f t="shared" si="454"/>
        <v>44165</v>
      </c>
      <c r="C14557" s="3">
        <f t="shared" si="455"/>
        <v>1</v>
      </c>
      <c r="D14557" t="s">
        <v>51</v>
      </c>
      <c r="E14557">
        <v>23</v>
      </c>
      <c r="F14557">
        <v>10359</v>
      </c>
      <c r="G14557">
        <v>176</v>
      </c>
    </row>
    <row r="14558" spans="1:7">
      <c r="A14558" s="2">
        <v>44157</v>
      </c>
      <c r="B14558" s="2">
        <f t="shared" si="454"/>
        <v>44165</v>
      </c>
      <c r="C14558" s="3">
        <f t="shared" si="455"/>
        <v>1</v>
      </c>
      <c r="D14558" t="s">
        <v>23</v>
      </c>
      <c r="E14558">
        <v>24</v>
      </c>
      <c r="F14558">
        <v>182482</v>
      </c>
      <c r="G14558">
        <v>4434</v>
      </c>
    </row>
    <row r="14559" spans="1:7">
      <c r="A14559" s="2">
        <v>44157</v>
      </c>
      <c r="B14559" s="2">
        <f t="shared" si="454"/>
        <v>44165</v>
      </c>
      <c r="C14559" s="3">
        <f t="shared" si="455"/>
        <v>1</v>
      </c>
      <c r="D14559" t="s">
        <v>9</v>
      </c>
      <c r="E14559">
        <v>25</v>
      </c>
      <c r="F14559">
        <v>206850</v>
      </c>
      <c r="G14559">
        <v>10512</v>
      </c>
    </row>
    <row r="14560" spans="1:7">
      <c r="A14560" s="2">
        <v>44157</v>
      </c>
      <c r="B14560" s="2">
        <f t="shared" si="454"/>
        <v>44165</v>
      </c>
      <c r="C14560" s="3">
        <f t="shared" si="455"/>
        <v>1</v>
      </c>
      <c r="D14560" t="s">
        <v>42</v>
      </c>
      <c r="E14560">
        <v>26</v>
      </c>
      <c r="F14560">
        <v>328833</v>
      </c>
      <c r="G14560">
        <v>8874</v>
      </c>
    </row>
    <row r="14561" spans="1:7">
      <c r="A14561" s="2">
        <v>44157</v>
      </c>
      <c r="B14561" s="2">
        <f t="shared" si="454"/>
        <v>44165</v>
      </c>
      <c r="C14561" s="3">
        <f t="shared" si="455"/>
        <v>1</v>
      </c>
      <c r="D14561" t="s">
        <v>29</v>
      </c>
      <c r="E14561">
        <v>27</v>
      </c>
      <c r="F14561">
        <v>270213</v>
      </c>
      <c r="G14561">
        <v>3297</v>
      </c>
    </row>
    <row r="14562" spans="1:7">
      <c r="A14562" s="2">
        <v>44157</v>
      </c>
      <c r="B14562" s="2">
        <f t="shared" si="454"/>
        <v>44165</v>
      </c>
      <c r="C14562" s="3">
        <f t="shared" si="455"/>
        <v>1</v>
      </c>
      <c r="D14562" t="s">
        <v>46</v>
      </c>
      <c r="E14562">
        <v>28</v>
      </c>
      <c r="F14562">
        <v>143180</v>
      </c>
      <c r="G14562">
        <v>3676</v>
      </c>
    </row>
    <row r="14563" spans="1:7">
      <c r="A14563" s="2">
        <v>44157</v>
      </c>
      <c r="B14563" s="2">
        <f t="shared" si="454"/>
        <v>44165</v>
      </c>
      <c r="C14563" s="3">
        <f t="shared" si="455"/>
        <v>1</v>
      </c>
      <c r="D14563" t="s">
        <v>35</v>
      </c>
      <c r="E14563">
        <v>29</v>
      </c>
      <c r="F14563">
        <v>283756</v>
      </c>
      <c r="G14563">
        <v>3688</v>
      </c>
    </row>
    <row r="14564" spans="1:7">
      <c r="A14564" s="2">
        <v>44157</v>
      </c>
      <c r="B14564" s="2">
        <f t="shared" si="454"/>
        <v>44165</v>
      </c>
      <c r="C14564" s="3">
        <f t="shared" si="455"/>
        <v>1</v>
      </c>
      <c r="D14564" t="s">
        <v>54</v>
      </c>
      <c r="E14564">
        <v>30</v>
      </c>
      <c r="F14564">
        <v>55680</v>
      </c>
      <c r="G14564">
        <v>607</v>
      </c>
    </row>
    <row r="14565" spans="1:7">
      <c r="A14565" s="2">
        <v>44157</v>
      </c>
      <c r="B14565" s="2">
        <f t="shared" si="454"/>
        <v>44165</v>
      </c>
      <c r="C14565" s="3">
        <f t="shared" si="455"/>
        <v>1</v>
      </c>
      <c r="D14565" t="s">
        <v>12</v>
      </c>
      <c r="E14565">
        <v>31</v>
      </c>
      <c r="F14565">
        <v>114061</v>
      </c>
      <c r="G14565">
        <v>937</v>
      </c>
    </row>
    <row r="14566" spans="1:7">
      <c r="A14566" s="2">
        <v>44157</v>
      </c>
      <c r="B14566" s="2">
        <f t="shared" si="454"/>
        <v>44165</v>
      </c>
      <c r="C14566" s="3">
        <f t="shared" si="455"/>
        <v>1</v>
      </c>
      <c r="D14566" t="s">
        <v>24</v>
      </c>
      <c r="E14566">
        <v>32</v>
      </c>
      <c r="F14566">
        <v>134761</v>
      </c>
      <c r="G14566">
        <v>2022</v>
      </c>
    </row>
    <row r="14567" spans="1:7">
      <c r="A14567" s="2">
        <v>44157</v>
      </c>
      <c r="B14567" s="2">
        <f t="shared" si="454"/>
        <v>44165</v>
      </c>
      <c r="C14567" s="3">
        <f t="shared" si="455"/>
        <v>1</v>
      </c>
      <c r="D14567" t="s">
        <v>19</v>
      </c>
      <c r="E14567">
        <v>33</v>
      </c>
      <c r="F14567">
        <v>17598</v>
      </c>
      <c r="G14567">
        <v>512</v>
      </c>
    </row>
    <row r="14568" spans="1:7">
      <c r="A14568" s="2">
        <v>44157</v>
      </c>
      <c r="B14568" s="2">
        <f t="shared" si="454"/>
        <v>44165</v>
      </c>
      <c r="C14568" s="3">
        <f t="shared" si="455"/>
        <v>1</v>
      </c>
      <c r="D14568" t="s">
        <v>21</v>
      </c>
      <c r="E14568">
        <v>34</v>
      </c>
      <c r="F14568">
        <v>307819</v>
      </c>
      <c r="G14568">
        <v>16761</v>
      </c>
    </row>
    <row r="14569" spans="1:7">
      <c r="A14569" s="2">
        <v>44157</v>
      </c>
      <c r="B14569" s="2">
        <f t="shared" si="454"/>
        <v>44165</v>
      </c>
      <c r="C14569" s="3">
        <f t="shared" si="455"/>
        <v>1</v>
      </c>
      <c r="D14569" t="s">
        <v>47</v>
      </c>
      <c r="E14569">
        <v>35</v>
      </c>
      <c r="F14569">
        <v>81896</v>
      </c>
      <c r="G14569">
        <v>1385</v>
      </c>
    </row>
    <row r="14570" spans="1:7">
      <c r="A14570" s="2">
        <v>44157</v>
      </c>
      <c r="B14570" s="2">
        <f t="shared" si="454"/>
        <v>44165</v>
      </c>
      <c r="C14570" s="3">
        <f t="shared" si="455"/>
        <v>1</v>
      </c>
      <c r="D14570" t="s">
        <v>16</v>
      </c>
      <c r="E14570">
        <v>36</v>
      </c>
      <c r="F14570">
        <v>600967</v>
      </c>
      <c r="G14570">
        <v>33767</v>
      </c>
    </row>
    <row r="14571" spans="1:7">
      <c r="A14571" s="2">
        <v>44157</v>
      </c>
      <c r="B14571" s="2">
        <f t="shared" si="454"/>
        <v>44165</v>
      </c>
      <c r="C14571" s="3">
        <f t="shared" si="455"/>
        <v>1</v>
      </c>
      <c r="D14571" t="s">
        <v>20</v>
      </c>
      <c r="E14571">
        <v>37</v>
      </c>
      <c r="F14571">
        <v>336983</v>
      </c>
      <c r="G14571">
        <v>5062</v>
      </c>
    </row>
    <row r="14572" spans="1:7">
      <c r="A14572" s="2">
        <v>44157</v>
      </c>
      <c r="B14572" s="2">
        <f t="shared" si="454"/>
        <v>44165</v>
      </c>
      <c r="C14572" s="3">
        <f t="shared" si="455"/>
        <v>1</v>
      </c>
      <c r="D14572" t="s">
        <v>48</v>
      </c>
      <c r="E14572">
        <v>38</v>
      </c>
      <c r="F14572">
        <v>72689</v>
      </c>
      <c r="G14572">
        <v>846</v>
      </c>
    </row>
    <row r="14573" spans="1:7">
      <c r="A14573" s="2">
        <v>44157</v>
      </c>
      <c r="B14573" s="2">
        <f t="shared" si="454"/>
        <v>44165</v>
      </c>
      <c r="C14573" s="3">
        <f t="shared" si="455"/>
        <v>1</v>
      </c>
      <c r="D14573" t="s">
        <v>59</v>
      </c>
      <c r="E14573">
        <v>69</v>
      </c>
      <c r="F14573">
        <v>104</v>
      </c>
      <c r="G14573">
        <v>2</v>
      </c>
    </row>
    <row r="14574" spans="1:7">
      <c r="A14574" s="2">
        <v>44157</v>
      </c>
      <c r="B14574" s="2">
        <f t="shared" si="454"/>
        <v>44165</v>
      </c>
      <c r="C14574" s="3">
        <f t="shared" si="455"/>
        <v>1</v>
      </c>
      <c r="D14574" t="s">
        <v>41</v>
      </c>
      <c r="E14574">
        <v>39</v>
      </c>
      <c r="F14574">
        <v>351419</v>
      </c>
      <c r="G14574">
        <v>5996</v>
      </c>
    </row>
    <row r="14575" spans="1:7">
      <c r="A14575" s="2">
        <v>44157</v>
      </c>
      <c r="B14575" s="2">
        <f t="shared" si="454"/>
        <v>44165</v>
      </c>
      <c r="C14575" s="3">
        <f t="shared" si="455"/>
        <v>1</v>
      </c>
      <c r="D14575" t="s">
        <v>30</v>
      </c>
      <c r="E14575">
        <v>40</v>
      </c>
      <c r="F14575">
        <v>174330</v>
      </c>
      <c r="G14575">
        <v>1634</v>
      </c>
    </row>
    <row r="14576" spans="1:7">
      <c r="A14576" s="2">
        <v>44157</v>
      </c>
      <c r="B14576" s="2">
        <f t="shared" si="454"/>
        <v>44165</v>
      </c>
      <c r="C14576" s="3">
        <f t="shared" si="455"/>
        <v>1</v>
      </c>
      <c r="D14576" t="s">
        <v>14</v>
      </c>
      <c r="E14576">
        <v>41</v>
      </c>
      <c r="F14576">
        <v>65170</v>
      </c>
      <c r="G14576">
        <v>822</v>
      </c>
    </row>
    <row r="14577" spans="1:7">
      <c r="A14577" s="2">
        <v>44157</v>
      </c>
      <c r="B14577" s="2">
        <f t="shared" si="454"/>
        <v>44165</v>
      </c>
      <c r="C14577" s="3">
        <f t="shared" si="455"/>
        <v>1</v>
      </c>
      <c r="D14577" t="s">
        <v>31</v>
      </c>
      <c r="E14577">
        <v>42</v>
      </c>
      <c r="F14577">
        <v>313788</v>
      </c>
      <c r="G14577">
        <v>9901</v>
      </c>
    </row>
    <row r="14578" spans="1:7">
      <c r="A14578" s="2">
        <v>44157</v>
      </c>
      <c r="B14578" s="2">
        <f t="shared" si="454"/>
        <v>44165</v>
      </c>
      <c r="C14578" s="3">
        <f t="shared" si="455"/>
        <v>1</v>
      </c>
      <c r="D14578" t="s">
        <v>55</v>
      </c>
      <c r="E14578">
        <v>72</v>
      </c>
      <c r="F14578">
        <v>81074</v>
      </c>
      <c r="G14578">
        <v>1017</v>
      </c>
    </row>
    <row r="14579" spans="1:7">
      <c r="A14579" s="2">
        <v>44157</v>
      </c>
      <c r="B14579" s="2">
        <f t="shared" si="454"/>
        <v>44165</v>
      </c>
      <c r="C14579" s="3">
        <f t="shared" si="455"/>
        <v>1</v>
      </c>
      <c r="D14579" t="s">
        <v>17</v>
      </c>
      <c r="E14579">
        <v>44</v>
      </c>
      <c r="F14579">
        <v>48001</v>
      </c>
      <c r="G14579">
        <v>1294</v>
      </c>
    </row>
    <row r="14580" spans="1:7">
      <c r="A14580" s="2">
        <v>44157</v>
      </c>
      <c r="B14580" s="2">
        <f t="shared" si="454"/>
        <v>44165</v>
      </c>
      <c r="C14580" s="3">
        <f t="shared" si="455"/>
        <v>1</v>
      </c>
      <c r="D14580" t="s">
        <v>32</v>
      </c>
      <c r="E14580">
        <v>45</v>
      </c>
      <c r="F14580">
        <v>206295</v>
      </c>
      <c r="G14580">
        <v>4283</v>
      </c>
    </row>
    <row r="14581" spans="1:7">
      <c r="A14581" s="2">
        <v>44157</v>
      </c>
      <c r="B14581" s="2">
        <f t="shared" si="454"/>
        <v>44165</v>
      </c>
      <c r="C14581" s="3">
        <f t="shared" si="455"/>
        <v>1</v>
      </c>
      <c r="D14581" t="s">
        <v>43</v>
      </c>
      <c r="E14581">
        <v>46</v>
      </c>
      <c r="F14581">
        <v>73065</v>
      </c>
      <c r="G14581">
        <v>819</v>
      </c>
    </row>
    <row r="14582" spans="1:7">
      <c r="A14582" s="2">
        <v>44157</v>
      </c>
      <c r="B14582" s="2">
        <f t="shared" si="454"/>
        <v>44165</v>
      </c>
      <c r="C14582" s="3">
        <f t="shared" si="455"/>
        <v>1</v>
      </c>
      <c r="D14582" t="s">
        <v>25</v>
      </c>
      <c r="E14582">
        <v>47</v>
      </c>
      <c r="F14582">
        <v>333853</v>
      </c>
      <c r="G14582">
        <v>4218</v>
      </c>
    </row>
    <row r="14583" spans="1:7">
      <c r="A14583" s="2">
        <v>44157</v>
      </c>
      <c r="B14583" s="2">
        <f t="shared" si="454"/>
        <v>44165</v>
      </c>
      <c r="C14583" s="3">
        <f t="shared" si="455"/>
        <v>1</v>
      </c>
      <c r="D14583" t="s">
        <v>11</v>
      </c>
      <c r="E14583">
        <v>48</v>
      </c>
      <c r="F14583">
        <v>1172848</v>
      </c>
      <c r="G14583">
        <v>21083</v>
      </c>
    </row>
    <row r="14584" spans="1:7">
      <c r="A14584" s="2">
        <v>44157</v>
      </c>
      <c r="B14584" s="2">
        <f t="shared" si="454"/>
        <v>44165</v>
      </c>
      <c r="C14584" s="3">
        <f t="shared" si="455"/>
        <v>1</v>
      </c>
      <c r="D14584" t="s">
        <v>13</v>
      </c>
      <c r="E14584">
        <v>49</v>
      </c>
      <c r="F14584">
        <v>177176</v>
      </c>
      <c r="G14584">
        <v>793</v>
      </c>
    </row>
    <row r="14585" spans="1:7">
      <c r="A14585" s="2">
        <v>44157</v>
      </c>
      <c r="B14585" s="2">
        <f t="shared" si="454"/>
        <v>44165</v>
      </c>
      <c r="C14585" s="3">
        <f t="shared" si="455"/>
        <v>1</v>
      </c>
      <c r="D14585" t="s">
        <v>36</v>
      </c>
      <c r="E14585">
        <v>50</v>
      </c>
      <c r="F14585">
        <v>3629</v>
      </c>
      <c r="G14585">
        <v>63</v>
      </c>
    </row>
    <row r="14586" spans="1:7">
      <c r="A14586" s="2">
        <v>44157</v>
      </c>
      <c r="B14586" s="2">
        <f t="shared" si="454"/>
        <v>44165</v>
      </c>
      <c r="C14586" s="3">
        <f t="shared" si="455"/>
        <v>1</v>
      </c>
      <c r="D14586" t="s">
        <v>56</v>
      </c>
      <c r="E14586">
        <v>78</v>
      </c>
      <c r="F14586">
        <v>1504</v>
      </c>
      <c r="G14586">
        <v>23</v>
      </c>
    </row>
    <row r="14587" spans="1:7">
      <c r="A14587" s="2">
        <v>44157</v>
      </c>
      <c r="B14587" s="2">
        <f t="shared" si="454"/>
        <v>44165</v>
      </c>
      <c r="C14587" s="3">
        <f t="shared" si="455"/>
        <v>1</v>
      </c>
      <c r="D14587" t="s">
        <v>37</v>
      </c>
      <c r="E14587">
        <v>51</v>
      </c>
      <c r="F14587">
        <v>217796</v>
      </c>
      <c r="G14587">
        <v>3938</v>
      </c>
    </row>
    <row r="14588" spans="1:7">
      <c r="A14588" s="2">
        <v>44157</v>
      </c>
      <c r="B14588" s="2">
        <f t="shared" si="454"/>
        <v>44165</v>
      </c>
      <c r="C14588" s="3">
        <f t="shared" si="455"/>
        <v>1</v>
      </c>
      <c r="D14588" t="s">
        <v>5</v>
      </c>
      <c r="E14588">
        <v>53</v>
      </c>
      <c r="F14588">
        <v>149703</v>
      </c>
      <c r="G14588">
        <v>2738</v>
      </c>
    </row>
    <row r="14589" spans="1:7">
      <c r="A14589" s="2">
        <v>44157</v>
      </c>
      <c r="B14589" s="2">
        <f t="shared" si="454"/>
        <v>44165</v>
      </c>
      <c r="C14589" s="3">
        <f t="shared" si="455"/>
        <v>1</v>
      </c>
      <c r="D14589" t="s">
        <v>58</v>
      </c>
      <c r="E14589">
        <v>54</v>
      </c>
      <c r="F14589">
        <v>40478</v>
      </c>
      <c r="G14589">
        <v>662</v>
      </c>
    </row>
    <row r="14590" spans="1:7">
      <c r="A14590" s="2">
        <v>44157</v>
      </c>
      <c r="B14590" s="2">
        <f t="shared" si="454"/>
        <v>44165</v>
      </c>
      <c r="C14590" s="3">
        <f t="shared" si="455"/>
        <v>1</v>
      </c>
      <c r="D14590" t="s">
        <v>10</v>
      </c>
      <c r="E14590">
        <v>55</v>
      </c>
      <c r="F14590">
        <v>376238</v>
      </c>
      <c r="G14590">
        <v>3162</v>
      </c>
    </row>
    <row r="14591" spans="1:7">
      <c r="A14591" s="2">
        <v>44157</v>
      </c>
      <c r="B14591" s="2">
        <f t="shared" si="454"/>
        <v>44165</v>
      </c>
      <c r="C14591" s="3">
        <f t="shared" si="455"/>
        <v>1</v>
      </c>
      <c r="D14591" t="s">
        <v>49</v>
      </c>
      <c r="E14591">
        <v>56</v>
      </c>
      <c r="F14591">
        <v>28169</v>
      </c>
      <c r="G14591">
        <v>176</v>
      </c>
    </row>
    <row r="14592" spans="1:7">
      <c r="A14592" s="2">
        <v>44158</v>
      </c>
      <c r="B14592" s="2">
        <f t="shared" si="454"/>
        <v>44165</v>
      </c>
      <c r="C14592" s="3">
        <f t="shared" si="455"/>
        <v>1</v>
      </c>
      <c r="D14592" t="s">
        <v>52</v>
      </c>
      <c r="E14592">
        <v>1</v>
      </c>
      <c r="F14592">
        <v>234080</v>
      </c>
      <c r="G14592">
        <v>3459</v>
      </c>
    </row>
    <row r="14593" spans="1:7">
      <c r="A14593" s="2">
        <v>44158</v>
      </c>
      <c r="B14593" s="2">
        <f t="shared" si="454"/>
        <v>44165</v>
      </c>
      <c r="C14593" s="3">
        <f t="shared" si="455"/>
        <v>1</v>
      </c>
      <c r="D14593" t="s">
        <v>50</v>
      </c>
      <c r="E14593">
        <v>2</v>
      </c>
      <c r="F14593">
        <v>28128</v>
      </c>
      <c r="G14593">
        <v>97</v>
      </c>
    </row>
    <row r="14594" spans="1:7">
      <c r="A14594" s="2">
        <v>44158</v>
      </c>
      <c r="B14594" s="2">
        <f t="shared" si="454"/>
        <v>44165</v>
      </c>
      <c r="C14594" s="3">
        <f t="shared" si="455"/>
        <v>1</v>
      </c>
      <c r="D14594" t="s">
        <v>8</v>
      </c>
      <c r="E14594">
        <v>4</v>
      </c>
      <c r="F14594">
        <v>303188</v>
      </c>
      <c r="G14594">
        <v>6465</v>
      </c>
    </row>
    <row r="14595" spans="1:7">
      <c r="A14595" s="2">
        <v>44158</v>
      </c>
      <c r="B14595" s="2">
        <f t="shared" si="454"/>
        <v>44165</v>
      </c>
      <c r="C14595" s="3">
        <f t="shared" si="455"/>
        <v>1</v>
      </c>
      <c r="D14595" t="s">
        <v>44</v>
      </c>
      <c r="E14595">
        <v>5</v>
      </c>
      <c r="F14595">
        <v>146190</v>
      </c>
      <c r="G14595">
        <v>2387</v>
      </c>
    </row>
    <row r="14596" spans="1:7">
      <c r="A14596" s="2">
        <v>44158</v>
      </c>
      <c r="B14596" s="2">
        <f t="shared" ref="B14596:B14659" si="456">EOMONTH(A14596,0)</f>
        <v>44165</v>
      </c>
      <c r="C14596" s="3">
        <f t="shared" ref="C14596:C14659" si="457">IF(A14596=B14596,0,1)</f>
        <v>1</v>
      </c>
      <c r="D14596" t="s">
        <v>7</v>
      </c>
      <c r="E14596">
        <v>6</v>
      </c>
      <c r="F14596">
        <v>1136467</v>
      </c>
      <c r="G14596">
        <v>18768</v>
      </c>
    </row>
    <row r="14597" spans="1:7">
      <c r="A14597" s="2">
        <v>44158</v>
      </c>
      <c r="B14597" s="2">
        <f t="shared" si="456"/>
        <v>44165</v>
      </c>
      <c r="C14597" s="3">
        <f t="shared" si="457"/>
        <v>1</v>
      </c>
      <c r="D14597" t="s">
        <v>22</v>
      </c>
      <c r="E14597">
        <v>8</v>
      </c>
      <c r="F14597">
        <v>203578</v>
      </c>
      <c r="G14597">
        <v>2821</v>
      </c>
    </row>
    <row r="14598" spans="1:7">
      <c r="A14598" s="2">
        <v>44158</v>
      </c>
      <c r="B14598" s="2">
        <f t="shared" si="456"/>
        <v>44165</v>
      </c>
      <c r="C14598" s="3">
        <f t="shared" si="457"/>
        <v>1</v>
      </c>
      <c r="D14598" t="s">
        <v>38</v>
      </c>
      <c r="E14598">
        <v>9</v>
      </c>
      <c r="F14598">
        <v>106740</v>
      </c>
      <c r="G14598">
        <v>4871</v>
      </c>
    </row>
    <row r="14599" spans="1:7">
      <c r="A14599" s="2">
        <v>44158</v>
      </c>
      <c r="B14599" s="2">
        <f t="shared" si="456"/>
        <v>44165</v>
      </c>
      <c r="C14599" s="3">
        <f t="shared" si="457"/>
        <v>1</v>
      </c>
      <c r="D14599" t="s">
        <v>45</v>
      </c>
      <c r="E14599">
        <v>10</v>
      </c>
      <c r="F14599">
        <v>32211</v>
      </c>
      <c r="G14599">
        <v>752</v>
      </c>
    </row>
    <row r="14600" spans="1:7">
      <c r="A14600" s="2">
        <v>44158</v>
      </c>
      <c r="B14600" s="2">
        <f t="shared" si="456"/>
        <v>44165</v>
      </c>
      <c r="C14600" s="3">
        <f t="shared" si="457"/>
        <v>1</v>
      </c>
      <c r="D14600" t="s">
        <v>33</v>
      </c>
      <c r="E14600">
        <v>11</v>
      </c>
      <c r="F14600">
        <v>20290</v>
      </c>
      <c r="G14600">
        <v>672</v>
      </c>
    </row>
    <row r="14601" spans="1:7">
      <c r="A14601" s="2">
        <v>44158</v>
      </c>
      <c r="B14601" s="2">
        <f t="shared" si="456"/>
        <v>44165</v>
      </c>
      <c r="C14601" s="3">
        <f t="shared" si="457"/>
        <v>1</v>
      </c>
      <c r="D14601" t="s">
        <v>15</v>
      </c>
      <c r="E14601">
        <v>12</v>
      </c>
      <c r="F14601">
        <v>944737</v>
      </c>
      <c r="G14601">
        <v>18084</v>
      </c>
    </row>
    <row r="14602" spans="1:7">
      <c r="A14602" s="2">
        <v>44158</v>
      </c>
      <c r="B14602" s="2">
        <f t="shared" si="456"/>
        <v>44165</v>
      </c>
      <c r="C14602" s="3">
        <f t="shared" si="457"/>
        <v>1</v>
      </c>
      <c r="D14602" t="s">
        <v>18</v>
      </c>
      <c r="E14602">
        <v>13</v>
      </c>
      <c r="F14602">
        <v>434916</v>
      </c>
      <c r="G14602">
        <v>8972</v>
      </c>
    </row>
    <row r="14603" spans="1:7">
      <c r="A14603" s="2">
        <v>44158</v>
      </c>
      <c r="B14603" s="2">
        <f t="shared" si="456"/>
        <v>44165</v>
      </c>
      <c r="C14603" s="3">
        <f t="shared" si="457"/>
        <v>1</v>
      </c>
      <c r="D14603" t="s">
        <v>57</v>
      </c>
      <c r="E14603">
        <v>66</v>
      </c>
      <c r="F14603">
        <v>7571</v>
      </c>
      <c r="G14603">
        <v>107</v>
      </c>
    </row>
    <row r="14604" spans="1:7">
      <c r="A14604" s="2">
        <v>44158</v>
      </c>
      <c r="B14604" s="2">
        <f t="shared" si="456"/>
        <v>44165</v>
      </c>
      <c r="C14604" s="3">
        <f t="shared" si="457"/>
        <v>1</v>
      </c>
      <c r="D14604" t="s">
        <v>26</v>
      </c>
      <c r="E14604">
        <v>15</v>
      </c>
      <c r="F14604">
        <v>17405</v>
      </c>
      <c r="G14604">
        <v>231</v>
      </c>
    </row>
    <row r="14605" spans="1:7">
      <c r="A14605" s="2">
        <v>44158</v>
      </c>
      <c r="B14605" s="2">
        <f t="shared" si="456"/>
        <v>44165</v>
      </c>
      <c r="C14605" s="3">
        <f t="shared" si="457"/>
        <v>1</v>
      </c>
      <c r="D14605" t="s">
        <v>53</v>
      </c>
      <c r="E14605">
        <v>16</v>
      </c>
      <c r="F14605">
        <v>93602</v>
      </c>
      <c r="G14605">
        <v>869</v>
      </c>
    </row>
    <row r="14606" spans="1:7">
      <c r="A14606" s="2">
        <v>44158</v>
      </c>
      <c r="B14606" s="2">
        <f t="shared" si="456"/>
        <v>44165</v>
      </c>
      <c r="C14606" s="3">
        <f t="shared" si="457"/>
        <v>1</v>
      </c>
      <c r="D14606" t="s">
        <v>6</v>
      </c>
      <c r="E14606">
        <v>17</v>
      </c>
      <c r="F14606">
        <v>665865</v>
      </c>
      <c r="G14606">
        <v>12141</v>
      </c>
    </row>
    <row r="14607" spans="1:7">
      <c r="A14607" s="2">
        <v>44158</v>
      </c>
      <c r="B14607" s="2">
        <f t="shared" si="456"/>
        <v>44165</v>
      </c>
      <c r="C14607" s="3">
        <f t="shared" si="457"/>
        <v>1</v>
      </c>
      <c r="D14607" t="s">
        <v>27</v>
      </c>
      <c r="E14607">
        <v>18</v>
      </c>
      <c r="F14607">
        <v>303575</v>
      </c>
      <c r="G14607">
        <v>5332</v>
      </c>
    </row>
    <row r="14608" spans="1:7">
      <c r="A14608" s="2">
        <v>44158</v>
      </c>
      <c r="B14608" s="2">
        <f t="shared" si="456"/>
        <v>44165</v>
      </c>
      <c r="C14608" s="3">
        <f t="shared" si="457"/>
        <v>1</v>
      </c>
      <c r="D14608" t="s">
        <v>39</v>
      </c>
      <c r="E14608">
        <v>19</v>
      </c>
      <c r="F14608">
        <v>214792</v>
      </c>
      <c r="G14608">
        <v>2222</v>
      </c>
    </row>
    <row r="14609" spans="1:7">
      <c r="A14609" s="2">
        <v>44158</v>
      </c>
      <c r="B14609" s="2">
        <f t="shared" si="456"/>
        <v>44165</v>
      </c>
      <c r="C14609" s="3">
        <f t="shared" si="457"/>
        <v>1</v>
      </c>
      <c r="D14609" t="s">
        <v>34</v>
      </c>
      <c r="E14609">
        <v>20</v>
      </c>
      <c r="F14609">
        <v>144831</v>
      </c>
      <c r="G14609">
        <v>1462</v>
      </c>
    </row>
    <row r="14610" spans="1:7">
      <c r="A14610" s="2">
        <v>44158</v>
      </c>
      <c r="B14610" s="2">
        <f t="shared" si="456"/>
        <v>44165</v>
      </c>
      <c r="C14610" s="3">
        <f t="shared" si="457"/>
        <v>1</v>
      </c>
      <c r="D14610" t="s">
        <v>28</v>
      </c>
      <c r="E14610">
        <v>21</v>
      </c>
      <c r="F14610">
        <v>163767</v>
      </c>
      <c r="G14610">
        <v>1906</v>
      </c>
    </row>
    <row r="14611" spans="1:7">
      <c r="A14611" s="2">
        <v>44158</v>
      </c>
      <c r="B14611" s="2">
        <f t="shared" si="456"/>
        <v>44165</v>
      </c>
      <c r="C14611" s="3">
        <f t="shared" si="457"/>
        <v>1</v>
      </c>
      <c r="D14611" t="s">
        <v>40</v>
      </c>
      <c r="E14611">
        <v>22</v>
      </c>
      <c r="F14611">
        <v>221160</v>
      </c>
      <c r="G14611">
        <v>6284</v>
      </c>
    </row>
    <row r="14612" spans="1:7">
      <c r="A14612" s="2">
        <v>44158</v>
      </c>
      <c r="B14612" s="2">
        <f t="shared" si="456"/>
        <v>44165</v>
      </c>
      <c r="C14612" s="3">
        <f t="shared" si="457"/>
        <v>1</v>
      </c>
      <c r="D14612" t="s">
        <v>51</v>
      </c>
      <c r="E14612">
        <v>23</v>
      </c>
      <c r="F14612">
        <v>10544</v>
      </c>
      <c r="G14612">
        <v>177</v>
      </c>
    </row>
    <row r="14613" spans="1:7">
      <c r="A14613" s="2">
        <v>44158</v>
      </c>
      <c r="B14613" s="2">
        <f t="shared" si="456"/>
        <v>44165</v>
      </c>
      <c r="C14613" s="3">
        <f t="shared" si="457"/>
        <v>1</v>
      </c>
      <c r="D14613" t="s">
        <v>23</v>
      </c>
      <c r="E14613">
        <v>24</v>
      </c>
      <c r="F14613">
        <v>184140</v>
      </c>
      <c r="G14613">
        <v>4448</v>
      </c>
    </row>
    <row r="14614" spans="1:7">
      <c r="A14614" s="2">
        <v>44158</v>
      </c>
      <c r="B14614" s="2">
        <f t="shared" si="456"/>
        <v>44165</v>
      </c>
      <c r="C14614" s="3">
        <f t="shared" si="457"/>
        <v>1</v>
      </c>
      <c r="D14614" t="s">
        <v>9</v>
      </c>
      <c r="E14614">
        <v>25</v>
      </c>
      <c r="F14614">
        <v>208623</v>
      </c>
      <c r="G14614">
        <v>10531</v>
      </c>
    </row>
    <row r="14615" spans="1:7">
      <c r="A14615" s="2">
        <v>44158</v>
      </c>
      <c r="B14615" s="2">
        <f t="shared" si="456"/>
        <v>44165</v>
      </c>
      <c r="C14615" s="3">
        <f t="shared" si="457"/>
        <v>1</v>
      </c>
      <c r="D14615" t="s">
        <v>42</v>
      </c>
      <c r="E14615">
        <v>26</v>
      </c>
      <c r="F14615">
        <v>340223</v>
      </c>
      <c r="G14615">
        <v>8937</v>
      </c>
    </row>
    <row r="14616" spans="1:7">
      <c r="A14616" s="2">
        <v>44158</v>
      </c>
      <c r="B14616" s="2">
        <f t="shared" si="456"/>
        <v>44165</v>
      </c>
      <c r="C14616" s="3">
        <f t="shared" si="457"/>
        <v>1</v>
      </c>
      <c r="D14616" t="s">
        <v>29</v>
      </c>
      <c r="E14616">
        <v>27</v>
      </c>
      <c r="F14616">
        <v>276556</v>
      </c>
      <c r="G14616">
        <v>3321</v>
      </c>
    </row>
    <row r="14617" spans="1:7">
      <c r="A14617" s="2">
        <v>44158</v>
      </c>
      <c r="B14617" s="2">
        <f t="shared" si="456"/>
        <v>44165</v>
      </c>
      <c r="C14617" s="3">
        <f t="shared" si="457"/>
        <v>1</v>
      </c>
      <c r="D14617" t="s">
        <v>46</v>
      </c>
      <c r="E14617">
        <v>28</v>
      </c>
      <c r="F14617">
        <v>143879</v>
      </c>
      <c r="G14617">
        <v>3676</v>
      </c>
    </row>
    <row r="14618" spans="1:7">
      <c r="A14618" s="2">
        <v>44158</v>
      </c>
      <c r="B14618" s="2">
        <f t="shared" si="456"/>
        <v>44165</v>
      </c>
      <c r="C14618" s="3">
        <f t="shared" si="457"/>
        <v>1</v>
      </c>
      <c r="D14618" t="s">
        <v>35</v>
      </c>
      <c r="E14618">
        <v>29</v>
      </c>
      <c r="F14618">
        <v>288308</v>
      </c>
      <c r="G14618">
        <v>3697</v>
      </c>
    </row>
    <row r="14619" spans="1:7">
      <c r="A14619" s="2">
        <v>44158</v>
      </c>
      <c r="B14619" s="2">
        <f t="shared" si="456"/>
        <v>44165</v>
      </c>
      <c r="C14619" s="3">
        <f t="shared" si="457"/>
        <v>1</v>
      </c>
      <c r="D14619" t="s">
        <v>54</v>
      </c>
      <c r="E14619">
        <v>30</v>
      </c>
      <c r="F14619">
        <v>56428</v>
      </c>
      <c r="G14619">
        <v>615</v>
      </c>
    </row>
    <row r="14620" spans="1:7">
      <c r="A14620" s="2">
        <v>44158</v>
      </c>
      <c r="B14620" s="2">
        <f t="shared" si="456"/>
        <v>44165</v>
      </c>
      <c r="C14620" s="3">
        <f t="shared" si="457"/>
        <v>1</v>
      </c>
      <c r="D14620" t="s">
        <v>12</v>
      </c>
      <c r="E14620">
        <v>31</v>
      </c>
      <c r="F14620">
        <v>116434</v>
      </c>
      <c r="G14620">
        <v>962</v>
      </c>
    </row>
    <row r="14621" spans="1:7">
      <c r="A14621" s="2">
        <v>44158</v>
      </c>
      <c r="B14621" s="2">
        <f t="shared" si="456"/>
        <v>44165</v>
      </c>
      <c r="C14621" s="3">
        <f t="shared" si="457"/>
        <v>1</v>
      </c>
      <c r="D14621" t="s">
        <v>24</v>
      </c>
      <c r="E14621">
        <v>32</v>
      </c>
      <c r="F14621">
        <v>136672</v>
      </c>
      <c r="G14621">
        <v>2030</v>
      </c>
    </row>
    <row r="14622" spans="1:7">
      <c r="A14622" s="2">
        <v>44158</v>
      </c>
      <c r="B14622" s="2">
        <f t="shared" si="456"/>
        <v>44165</v>
      </c>
      <c r="C14622" s="3">
        <f t="shared" si="457"/>
        <v>1</v>
      </c>
      <c r="D14622" t="s">
        <v>19</v>
      </c>
      <c r="E14622">
        <v>33</v>
      </c>
      <c r="F14622">
        <v>18042</v>
      </c>
      <c r="G14622">
        <v>512</v>
      </c>
    </row>
    <row r="14623" spans="1:7">
      <c r="A14623" s="2">
        <v>44158</v>
      </c>
      <c r="B14623" s="2">
        <f t="shared" si="456"/>
        <v>44165</v>
      </c>
      <c r="C14623" s="3">
        <f t="shared" si="457"/>
        <v>1</v>
      </c>
      <c r="D14623" t="s">
        <v>21</v>
      </c>
      <c r="E14623">
        <v>34</v>
      </c>
      <c r="F14623">
        <v>311400</v>
      </c>
      <c r="G14623">
        <v>16772</v>
      </c>
    </row>
    <row r="14624" spans="1:7">
      <c r="A14624" s="2">
        <v>44158</v>
      </c>
      <c r="B14624" s="2">
        <f t="shared" si="456"/>
        <v>44165</v>
      </c>
      <c r="C14624" s="3">
        <f t="shared" si="457"/>
        <v>1</v>
      </c>
      <c r="D14624" t="s">
        <v>47</v>
      </c>
      <c r="E14624">
        <v>35</v>
      </c>
      <c r="F14624">
        <v>84148</v>
      </c>
      <c r="G14624">
        <v>1402</v>
      </c>
    </row>
    <row r="14625" spans="1:7">
      <c r="A14625" s="2">
        <v>44158</v>
      </c>
      <c r="B14625" s="2">
        <f t="shared" si="456"/>
        <v>44165</v>
      </c>
      <c r="C14625" s="3">
        <f t="shared" si="457"/>
        <v>1</v>
      </c>
      <c r="D14625" t="s">
        <v>16</v>
      </c>
      <c r="E14625">
        <v>36</v>
      </c>
      <c r="F14625">
        <v>606878</v>
      </c>
      <c r="G14625">
        <v>33804</v>
      </c>
    </row>
    <row r="14626" spans="1:7">
      <c r="A14626" s="2">
        <v>44158</v>
      </c>
      <c r="B14626" s="2">
        <f t="shared" si="456"/>
        <v>44165</v>
      </c>
      <c r="C14626" s="3">
        <f t="shared" si="457"/>
        <v>1</v>
      </c>
      <c r="D14626" t="s">
        <v>20</v>
      </c>
      <c r="E14626">
        <v>37</v>
      </c>
      <c r="F14626">
        <v>339672</v>
      </c>
      <c r="G14626">
        <v>5076</v>
      </c>
    </row>
    <row r="14627" spans="1:7">
      <c r="A14627" s="2">
        <v>44158</v>
      </c>
      <c r="B14627" s="2">
        <f t="shared" si="456"/>
        <v>44165</v>
      </c>
      <c r="C14627" s="3">
        <f t="shared" si="457"/>
        <v>1</v>
      </c>
      <c r="D14627" t="s">
        <v>48</v>
      </c>
      <c r="E14627">
        <v>38</v>
      </c>
      <c r="F14627">
        <v>73403</v>
      </c>
      <c r="G14627">
        <v>852</v>
      </c>
    </row>
    <row r="14628" spans="1:7">
      <c r="A14628" s="2">
        <v>44158</v>
      </c>
      <c r="B14628" s="2">
        <f t="shared" si="456"/>
        <v>44165</v>
      </c>
      <c r="C14628" s="3">
        <f t="shared" si="457"/>
        <v>1</v>
      </c>
      <c r="D14628" t="s">
        <v>59</v>
      </c>
      <c r="E14628">
        <v>69</v>
      </c>
      <c r="F14628">
        <v>104</v>
      </c>
      <c r="G14628">
        <v>2</v>
      </c>
    </row>
    <row r="14629" spans="1:7">
      <c r="A14629" s="2">
        <v>44158</v>
      </c>
      <c r="B14629" s="2">
        <f t="shared" si="456"/>
        <v>44165</v>
      </c>
      <c r="C14629" s="3">
        <f t="shared" si="457"/>
        <v>1</v>
      </c>
      <c r="D14629" t="s">
        <v>41</v>
      </c>
      <c r="E14629">
        <v>39</v>
      </c>
      <c r="F14629">
        <v>363304</v>
      </c>
      <c r="G14629">
        <v>6020</v>
      </c>
    </row>
    <row r="14630" spans="1:7">
      <c r="A14630" s="2">
        <v>44158</v>
      </c>
      <c r="B14630" s="2">
        <f t="shared" si="456"/>
        <v>44165</v>
      </c>
      <c r="C14630" s="3">
        <f t="shared" si="457"/>
        <v>1</v>
      </c>
      <c r="D14630" t="s">
        <v>30</v>
      </c>
      <c r="E14630">
        <v>40</v>
      </c>
      <c r="F14630">
        <v>177874</v>
      </c>
      <c r="G14630">
        <v>1649</v>
      </c>
    </row>
    <row r="14631" spans="1:7">
      <c r="A14631" s="2">
        <v>44158</v>
      </c>
      <c r="B14631" s="2">
        <f t="shared" si="456"/>
        <v>44165</v>
      </c>
      <c r="C14631" s="3">
        <f t="shared" si="457"/>
        <v>1</v>
      </c>
      <c r="D14631" t="s">
        <v>14</v>
      </c>
      <c r="E14631">
        <v>41</v>
      </c>
      <c r="F14631">
        <v>66334</v>
      </c>
      <c r="G14631">
        <v>830</v>
      </c>
    </row>
    <row r="14632" spans="1:7">
      <c r="A14632" s="2">
        <v>44158</v>
      </c>
      <c r="B14632" s="2">
        <f t="shared" si="456"/>
        <v>44165</v>
      </c>
      <c r="C14632" s="3">
        <f t="shared" si="457"/>
        <v>1</v>
      </c>
      <c r="D14632" t="s">
        <v>31</v>
      </c>
      <c r="E14632">
        <v>42</v>
      </c>
      <c r="F14632">
        <v>320250</v>
      </c>
      <c r="G14632">
        <v>9932</v>
      </c>
    </row>
    <row r="14633" spans="1:7">
      <c r="A14633" s="2">
        <v>44158</v>
      </c>
      <c r="B14633" s="2">
        <f t="shared" si="456"/>
        <v>44165</v>
      </c>
      <c r="C14633" s="3">
        <f t="shared" si="457"/>
        <v>1</v>
      </c>
      <c r="D14633" t="s">
        <v>55</v>
      </c>
      <c r="E14633">
        <v>72</v>
      </c>
      <c r="F14633">
        <v>81815</v>
      </c>
      <c r="G14633">
        <v>1032</v>
      </c>
    </row>
    <row r="14634" spans="1:7">
      <c r="A14634" s="2">
        <v>44158</v>
      </c>
      <c r="B14634" s="2">
        <f t="shared" si="456"/>
        <v>44165</v>
      </c>
      <c r="C14634" s="3">
        <f t="shared" si="457"/>
        <v>1</v>
      </c>
      <c r="D14634" t="s">
        <v>17</v>
      </c>
      <c r="E14634">
        <v>44</v>
      </c>
      <c r="F14634">
        <v>50573</v>
      </c>
      <c r="G14634">
        <v>1309</v>
      </c>
    </row>
    <row r="14635" spans="1:7">
      <c r="A14635" s="2">
        <v>44158</v>
      </c>
      <c r="B14635" s="2">
        <f t="shared" si="456"/>
        <v>44165</v>
      </c>
      <c r="C14635" s="3">
        <f t="shared" si="457"/>
        <v>1</v>
      </c>
      <c r="D14635" t="s">
        <v>32</v>
      </c>
      <c r="E14635">
        <v>45</v>
      </c>
      <c r="F14635">
        <v>207552</v>
      </c>
      <c r="G14635">
        <v>4288</v>
      </c>
    </row>
    <row r="14636" spans="1:7">
      <c r="A14636" s="2">
        <v>44158</v>
      </c>
      <c r="B14636" s="2">
        <f t="shared" si="456"/>
        <v>44165</v>
      </c>
      <c r="C14636" s="3">
        <f t="shared" si="457"/>
        <v>1</v>
      </c>
      <c r="D14636" t="s">
        <v>43</v>
      </c>
      <c r="E14636">
        <v>46</v>
      </c>
      <c r="F14636">
        <v>73848</v>
      </c>
      <c r="G14636">
        <v>819</v>
      </c>
    </row>
    <row r="14637" spans="1:7">
      <c r="A14637" s="2">
        <v>44158</v>
      </c>
      <c r="B14637" s="2">
        <f t="shared" si="456"/>
        <v>44165</v>
      </c>
      <c r="C14637" s="3">
        <f t="shared" si="457"/>
        <v>1</v>
      </c>
      <c r="D14637" t="s">
        <v>25</v>
      </c>
      <c r="E14637">
        <v>47</v>
      </c>
      <c r="F14637">
        <v>337637</v>
      </c>
      <c r="G14637">
        <v>4254</v>
      </c>
    </row>
    <row r="14638" spans="1:7">
      <c r="A14638" s="2">
        <v>44158</v>
      </c>
      <c r="B14638" s="2">
        <f t="shared" si="456"/>
        <v>44165</v>
      </c>
      <c r="C14638" s="3">
        <f t="shared" si="457"/>
        <v>1</v>
      </c>
      <c r="D14638" t="s">
        <v>11</v>
      </c>
      <c r="E14638">
        <v>48</v>
      </c>
      <c r="F14638">
        <v>1184041</v>
      </c>
      <c r="G14638">
        <v>21144</v>
      </c>
    </row>
    <row r="14639" spans="1:7">
      <c r="A14639" s="2">
        <v>44158</v>
      </c>
      <c r="B14639" s="2">
        <f t="shared" si="456"/>
        <v>44165</v>
      </c>
      <c r="C14639" s="3">
        <f t="shared" si="457"/>
        <v>1</v>
      </c>
      <c r="D14639" t="s">
        <v>13</v>
      </c>
      <c r="E14639">
        <v>49</v>
      </c>
      <c r="F14639">
        <v>179420</v>
      </c>
      <c r="G14639">
        <v>799</v>
      </c>
    </row>
    <row r="14640" spans="1:7">
      <c r="A14640" s="2">
        <v>44158</v>
      </c>
      <c r="B14640" s="2">
        <f t="shared" si="456"/>
        <v>44165</v>
      </c>
      <c r="C14640" s="3">
        <f t="shared" si="457"/>
        <v>1</v>
      </c>
      <c r="D14640" t="s">
        <v>36</v>
      </c>
      <c r="E14640">
        <v>50</v>
      </c>
      <c r="F14640">
        <v>3714</v>
      </c>
      <c r="G14640">
        <v>63</v>
      </c>
    </row>
    <row r="14641" spans="1:7">
      <c r="A14641" s="2">
        <v>44158</v>
      </c>
      <c r="B14641" s="2">
        <f t="shared" si="456"/>
        <v>44165</v>
      </c>
      <c r="C14641" s="3">
        <f t="shared" si="457"/>
        <v>1</v>
      </c>
      <c r="D14641" t="s">
        <v>56</v>
      </c>
      <c r="E14641">
        <v>78</v>
      </c>
      <c r="F14641">
        <v>1507</v>
      </c>
      <c r="G14641">
        <v>23</v>
      </c>
    </row>
    <row r="14642" spans="1:7">
      <c r="A14642" s="2">
        <v>44158</v>
      </c>
      <c r="B14642" s="2">
        <f t="shared" si="456"/>
        <v>44165</v>
      </c>
      <c r="C14642" s="3">
        <f t="shared" si="457"/>
        <v>1</v>
      </c>
      <c r="D14642" t="s">
        <v>37</v>
      </c>
      <c r="E14642">
        <v>51</v>
      </c>
      <c r="F14642">
        <v>221038</v>
      </c>
      <c r="G14642">
        <v>3942</v>
      </c>
    </row>
    <row r="14643" spans="1:7">
      <c r="A14643" s="2">
        <v>44158</v>
      </c>
      <c r="B14643" s="2">
        <f t="shared" si="456"/>
        <v>44165</v>
      </c>
      <c r="C14643" s="3">
        <f t="shared" si="457"/>
        <v>1</v>
      </c>
      <c r="D14643" t="s">
        <v>5</v>
      </c>
      <c r="E14643">
        <v>53</v>
      </c>
      <c r="F14643">
        <v>155336</v>
      </c>
      <c r="G14643">
        <v>2775</v>
      </c>
    </row>
    <row r="14644" spans="1:7">
      <c r="A14644" s="2">
        <v>44158</v>
      </c>
      <c r="B14644" s="2">
        <f t="shared" si="456"/>
        <v>44165</v>
      </c>
      <c r="C14644" s="3">
        <f t="shared" si="457"/>
        <v>1</v>
      </c>
      <c r="D14644" t="s">
        <v>58</v>
      </c>
      <c r="E14644">
        <v>54</v>
      </c>
      <c r="F14644">
        <v>41114</v>
      </c>
      <c r="G14644">
        <v>667</v>
      </c>
    </row>
    <row r="14645" spans="1:7">
      <c r="A14645" s="2">
        <v>44158</v>
      </c>
      <c r="B14645" s="2">
        <f t="shared" si="456"/>
        <v>44165</v>
      </c>
      <c r="C14645" s="3">
        <f t="shared" si="457"/>
        <v>1</v>
      </c>
      <c r="D14645" t="s">
        <v>10</v>
      </c>
      <c r="E14645">
        <v>55</v>
      </c>
      <c r="F14645">
        <v>379693</v>
      </c>
      <c r="G14645">
        <v>3175</v>
      </c>
    </row>
    <row r="14646" spans="1:7">
      <c r="A14646" s="2">
        <v>44158</v>
      </c>
      <c r="B14646" s="2">
        <f t="shared" si="456"/>
        <v>44165</v>
      </c>
      <c r="C14646" s="3">
        <f t="shared" si="457"/>
        <v>1</v>
      </c>
      <c r="D14646" t="s">
        <v>49</v>
      </c>
      <c r="E14646">
        <v>56</v>
      </c>
      <c r="F14646">
        <v>29431</v>
      </c>
      <c r="G14646">
        <v>202</v>
      </c>
    </row>
    <row r="14647" spans="1:7">
      <c r="A14647" s="2">
        <v>44159</v>
      </c>
      <c r="B14647" s="2">
        <f t="shared" si="456"/>
        <v>44165</v>
      </c>
      <c r="C14647" s="3">
        <f t="shared" si="457"/>
        <v>1</v>
      </c>
      <c r="D14647" t="s">
        <v>52</v>
      </c>
      <c r="E14647">
        <v>1</v>
      </c>
      <c r="F14647">
        <v>236865</v>
      </c>
      <c r="G14647">
        <v>3472</v>
      </c>
    </row>
    <row r="14648" spans="1:7">
      <c r="A14648" s="2">
        <v>44159</v>
      </c>
      <c r="B14648" s="2">
        <f t="shared" si="456"/>
        <v>44165</v>
      </c>
      <c r="C14648" s="3">
        <f t="shared" si="457"/>
        <v>1</v>
      </c>
      <c r="D14648" t="s">
        <v>50</v>
      </c>
      <c r="E14648">
        <v>2</v>
      </c>
      <c r="F14648">
        <v>28708</v>
      </c>
      <c r="G14648">
        <v>110</v>
      </c>
    </row>
    <row r="14649" spans="1:7">
      <c r="A14649" s="2">
        <v>44159</v>
      </c>
      <c r="B14649" s="2">
        <f t="shared" si="456"/>
        <v>44165</v>
      </c>
      <c r="C14649" s="3">
        <f t="shared" si="457"/>
        <v>1</v>
      </c>
      <c r="D14649" t="s">
        <v>8</v>
      </c>
      <c r="E14649">
        <v>4</v>
      </c>
      <c r="F14649">
        <v>307943</v>
      </c>
      <c r="G14649">
        <v>6515</v>
      </c>
    </row>
    <row r="14650" spans="1:7">
      <c r="A14650" s="2">
        <v>44159</v>
      </c>
      <c r="B14650" s="2">
        <f t="shared" si="456"/>
        <v>44165</v>
      </c>
      <c r="C14650" s="3">
        <f t="shared" si="457"/>
        <v>1</v>
      </c>
      <c r="D14650" t="s">
        <v>44</v>
      </c>
      <c r="E14650">
        <v>5</v>
      </c>
      <c r="F14650">
        <v>148312</v>
      </c>
      <c r="G14650">
        <v>2405</v>
      </c>
    </row>
    <row r="14651" spans="1:7">
      <c r="A14651" s="2">
        <v>44159</v>
      </c>
      <c r="B14651" s="2">
        <f t="shared" si="456"/>
        <v>44165</v>
      </c>
      <c r="C14651" s="3">
        <f t="shared" si="457"/>
        <v>1</v>
      </c>
      <c r="D14651" t="s">
        <v>7</v>
      </c>
      <c r="E14651">
        <v>6</v>
      </c>
      <c r="F14651">
        <v>1153005</v>
      </c>
      <c r="G14651">
        <v>18875</v>
      </c>
    </row>
    <row r="14652" spans="1:7">
      <c r="A14652" s="2">
        <v>44159</v>
      </c>
      <c r="B14652" s="2">
        <f t="shared" si="456"/>
        <v>44165</v>
      </c>
      <c r="C14652" s="3">
        <f t="shared" si="457"/>
        <v>1</v>
      </c>
      <c r="D14652" t="s">
        <v>22</v>
      </c>
      <c r="E14652">
        <v>8</v>
      </c>
      <c r="F14652">
        <v>207882</v>
      </c>
      <c r="G14652">
        <v>2868</v>
      </c>
    </row>
    <row r="14653" spans="1:7">
      <c r="A14653" s="2">
        <v>44159</v>
      </c>
      <c r="B14653" s="2">
        <f t="shared" si="456"/>
        <v>44165</v>
      </c>
      <c r="C14653" s="3">
        <f t="shared" si="457"/>
        <v>1</v>
      </c>
      <c r="D14653" t="s">
        <v>38</v>
      </c>
      <c r="E14653">
        <v>9</v>
      </c>
      <c r="F14653">
        <v>107280</v>
      </c>
      <c r="G14653">
        <v>4881</v>
      </c>
    </row>
    <row r="14654" spans="1:7">
      <c r="A14654" s="2">
        <v>44159</v>
      </c>
      <c r="B14654" s="2">
        <f t="shared" si="456"/>
        <v>44165</v>
      </c>
      <c r="C14654" s="3">
        <f t="shared" si="457"/>
        <v>1</v>
      </c>
      <c r="D14654" t="s">
        <v>45</v>
      </c>
      <c r="E14654">
        <v>10</v>
      </c>
      <c r="F14654">
        <v>32664</v>
      </c>
      <c r="G14654">
        <v>757</v>
      </c>
    </row>
    <row r="14655" spans="1:7">
      <c r="A14655" s="2">
        <v>44159</v>
      </c>
      <c r="B14655" s="2">
        <f t="shared" si="456"/>
        <v>44165</v>
      </c>
      <c r="C14655" s="3">
        <f t="shared" si="457"/>
        <v>1</v>
      </c>
      <c r="D14655" t="s">
        <v>33</v>
      </c>
      <c r="E14655">
        <v>11</v>
      </c>
      <c r="F14655">
        <v>20409</v>
      </c>
      <c r="G14655">
        <v>673</v>
      </c>
    </row>
    <row r="14656" spans="1:7">
      <c r="A14656" s="2">
        <v>44159</v>
      </c>
      <c r="B14656" s="2">
        <f t="shared" si="456"/>
        <v>44165</v>
      </c>
      <c r="C14656" s="3">
        <f t="shared" si="457"/>
        <v>1</v>
      </c>
      <c r="D14656" t="s">
        <v>15</v>
      </c>
      <c r="E14656">
        <v>12</v>
      </c>
      <c r="F14656">
        <v>953292</v>
      </c>
      <c r="G14656">
        <v>18156</v>
      </c>
    </row>
    <row r="14657" spans="1:7">
      <c r="A14657" s="2">
        <v>44159</v>
      </c>
      <c r="B14657" s="2">
        <f t="shared" si="456"/>
        <v>44165</v>
      </c>
      <c r="C14657" s="3">
        <f t="shared" si="457"/>
        <v>1</v>
      </c>
      <c r="D14657" t="s">
        <v>18</v>
      </c>
      <c r="E14657">
        <v>13</v>
      </c>
      <c r="F14657">
        <v>438441</v>
      </c>
      <c r="G14657">
        <v>8979</v>
      </c>
    </row>
    <row r="14658" spans="1:7">
      <c r="A14658" s="2">
        <v>44159</v>
      </c>
      <c r="B14658" s="2">
        <f t="shared" si="456"/>
        <v>44165</v>
      </c>
      <c r="C14658" s="3">
        <f t="shared" si="457"/>
        <v>1</v>
      </c>
      <c r="D14658" t="s">
        <v>57</v>
      </c>
      <c r="E14658">
        <v>66</v>
      </c>
      <c r="F14658">
        <v>7624</v>
      </c>
      <c r="G14658">
        <v>108</v>
      </c>
    </row>
    <row r="14659" spans="1:7">
      <c r="A14659" s="2">
        <v>44159</v>
      </c>
      <c r="B14659" s="2">
        <f t="shared" si="456"/>
        <v>44165</v>
      </c>
      <c r="C14659" s="3">
        <f t="shared" si="457"/>
        <v>1</v>
      </c>
      <c r="D14659" t="s">
        <v>26</v>
      </c>
      <c r="E14659">
        <v>15</v>
      </c>
      <c r="F14659">
        <v>17461</v>
      </c>
      <c r="G14659">
        <v>231</v>
      </c>
    </row>
    <row r="14660" spans="1:7">
      <c r="A14660" s="2">
        <v>44159</v>
      </c>
      <c r="B14660" s="2">
        <f t="shared" ref="B14660:B14723" si="458">EOMONTH(A14660,0)</f>
        <v>44165</v>
      </c>
      <c r="C14660" s="3">
        <f t="shared" ref="C14660:C14723" si="459">IF(A14660=B14660,0,1)</f>
        <v>1</v>
      </c>
      <c r="D14660" t="s">
        <v>53</v>
      </c>
      <c r="E14660">
        <v>16</v>
      </c>
      <c r="F14660">
        <v>95588</v>
      </c>
      <c r="G14660">
        <v>881</v>
      </c>
    </row>
    <row r="14661" spans="1:7">
      <c r="A14661" s="2">
        <v>44159</v>
      </c>
      <c r="B14661" s="2">
        <f t="shared" si="458"/>
        <v>44165</v>
      </c>
      <c r="C14661" s="3">
        <f t="shared" si="459"/>
        <v>1</v>
      </c>
      <c r="D14661" t="s">
        <v>6</v>
      </c>
      <c r="E14661">
        <v>17</v>
      </c>
      <c r="F14661">
        <v>675543</v>
      </c>
      <c r="G14661">
        <v>12294</v>
      </c>
    </row>
    <row r="14662" spans="1:7">
      <c r="A14662" s="2">
        <v>44159</v>
      </c>
      <c r="B14662" s="2">
        <f t="shared" si="458"/>
        <v>44165</v>
      </c>
      <c r="C14662" s="3">
        <f t="shared" si="459"/>
        <v>1</v>
      </c>
      <c r="D14662" t="s">
        <v>27</v>
      </c>
      <c r="E14662">
        <v>18</v>
      </c>
      <c r="F14662">
        <v>309218</v>
      </c>
      <c r="G14662">
        <v>5435</v>
      </c>
    </row>
    <row r="14663" spans="1:7">
      <c r="A14663" s="2">
        <v>44159</v>
      </c>
      <c r="B14663" s="2">
        <f t="shared" si="458"/>
        <v>44165</v>
      </c>
      <c r="C14663" s="3">
        <f t="shared" si="459"/>
        <v>1</v>
      </c>
      <c r="D14663" t="s">
        <v>39</v>
      </c>
      <c r="E14663">
        <v>19</v>
      </c>
      <c r="F14663">
        <v>217786</v>
      </c>
      <c r="G14663">
        <v>2271</v>
      </c>
    </row>
    <row r="14664" spans="1:7">
      <c r="A14664" s="2">
        <v>44159</v>
      </c>
      <c r="B14664" s="2">
        <f t="shared" si="458"/>
        <v>44165</v>
      </c>
      <c r="C14664" s="3">
        <f t="shared" si="459"/>
        <v>1</v>
      </c>
      <c r="D14664" t="s">
        <v>34</v>
      </c>
      <c r="E14664">
        <v>20</v>
      </c>
      <c r="F14664">
        <v>145272</v>
      </c>
      <c r="G14664">
        <v>1456</v>
      </c>
    </row>
    <row r="14665" spans="1:7">
      <c r="A14665" s="2">
        <v>44159</v>
      </c>
      <c r="B14665" s="2">
        <f t="shared" si="458"/>
        <v>44165</v>
      </c>
      <c r="C14665" s="3">
        <f t="shared" si="459"/>
        <v>1</v>
      </c>
      <c r="D14665" t="s">
        <v>28</v>
      </c>
      <c r="E14665">
        <v>21</v>
      </c>
      <c r="F14665">
        <v>166478</v>
      </c>
      <c r="G14665">
        <v>1938</v>
      </c>
    </row>
    <row r="14666" spans="1:7">
      <c r="A14666" s="2">
        <v>44159</v>
      </c>
      <c r="B14666" s="2">
        <f t="shared" si="458"/>
        <v>44165</v>
      </c>
      <c r="C14666" s="3">
        <f t="shared" si="459"/>
        <v>1</v>
      </c>
      <c r="D14666" t="s">
        <v>40</v>
      </c>
      <c r="E14666">
        <v>22</v>
      </c>
      <c r="F14666">
        <v>224403</v>
      </c>
      <c r="G14666">
        <v>6323</v>
      </c>
    </row>
    <row r="14667" spans="1:7">
      <c r="A14667" s="2">
        <v>44159</v>
      </c>
      <c r="B14667" s="2">
        <f t="shared" si="458"/>
        <v>44165</v>
      </c>
      <c r="C14667" s="3">
        <f t="shared" si="459"/>
        <v>1</v>
      </c>
      <c r="D14667" t="s">
        <v>51</v>
      </c>
      <c r="E14667">
        <v>23</v>
      </c>
      <c r="F14667">
        <v>10799</v>
      </c>
      <c r="G14667">
        <v>189</v>
      </c>
    </row>
    <row r="14668" spans="1:7">
      <c r="A14668" s="2">
        <v>44159</v>
      </c>
      <c r="B14668" s="2">
        <f t="shared" si="458"/>
        <v>44165</v>
      </c>
      <c r="C14668" s="3">
        <f t="shared" si="459"/>
        <v>1</v>
      </c>
      <c r="D14668" t="s">
        <v>23</v>
      </c>
      <c r="E14668">
        <v>24</v>
      </c>
      <c r="F14668">
        <v>185812</v>
      </c>
      <c r="G14668">
        <v>4481</v>
      </c>
    </row>
    <row r="14669" spans="1:7">
      <c r="A14669" s="2">
        <v>44159</v>
      </c>
      <c r="B14669" s="2">
        <f t="shared" si="458"/>
        <v>44165</v>
      </c>
      <c r="C14669" s="3">
        <f t="shared" si="459"/>
        <v>1</v>
      </c>
      <c r="D14669" t="s">
        <v>9</v>
      </c>
      <c r="E14669">
        <v>25</v>
      </c>
      <c r="F14669">
        <v>211199</v>
      </c>
      <c r="G14669">
        <v>10551</v>
      </c>
    </row>
    <row r="14670" spans="1:7">
      <c r="A14670" s="2">
        <v>44159</v>
      </c>
      <c r="B14670" s="2">
        <f t="shared" si="458"/>
        <v>44165</v>
      </c>
      <c r="C14670" s="3">
        <f t="shared" si="459"/>
        <v>1</v>
      </c>
      <c r="D14670" t="s">
        <v>42</v>
      </c>
      <c r="E14670">
        <v>26</v>
      </c>
      <c r="F14670">
        <v>347076</v>
      </c>
      <c r="G14670">
        <v>9094</v>
      </c>
    </row>
    <row r="14671" spans="1:7">
      <c r="A14671" s="2">
        <v>44159</v>
      </c>
      <c r="B14671" s="2">
        <f t="shared" si="458"/>
        <v>44165</v>
      </c>
      <c r="C14671" s="3">
        <f t="shared" si="459"/>
        <v>1</v>
      </c>
      <c r="D14671" t="s">
        <v>29</v>
      </c>
      <c r="E14671">
        <v>27</v>
      </c>
      <c r="F14671">
        <v>282972</v>
      </c>
      <c r="G14671">
        <v>3359</v>
      </c>
    </row>
    <row r="14672" spans="1:7">
      <c r="A14672" s="2">
        <v>44159</v>
      </c>
      <c r="B14672" s="2">
        <f t="shared" si="458"/>
        <v>44165</v>
      </c>
      <c r="C14672" s="3">
        <f t="shared" si="459"/>
        <v>1</v>
      </c>
      <c r="D14672" t="s">
        <v>46</v>
      </c>
      <c r="E14672">
        <v>28</v>
      </c>
      <c r="F14672">
        <v>144544</v>
      </c>
      <c r="G14672">
        <v>3729</v>
      </c>
    </row>
    <row r="14673" spans="1:7">
      <c r="A14673" s="2">
        <v>44159</v>
      </c>
      <c r="B14673" s="2">
        <f t="shared" si="458"/>
        <v>44165</v>
      </c>
      <c r="C14673" s="3">
        <f t="shared" si="459"/>
        <v>1</v>
      </c>
      <c r="D14673" t="s">
        <v>35</v>
      </c>
      <c r="E14673">
        <v>29</v>
      </c>
      <c r="F14673">
        <v>292786</v>
      </c>
      <c r="G14673">
        <v>3869</v>
      </c>
    </row>
    <row r="14674" spans="1:7">
      <c r="A14674" s="2">
        <v>44159</v>
      </c>
      <c r="B14674" s="2">
        <f t="shared" si="458"/>
        <v>44165</v>
      </c>
      <c r="C14674" s="3">
        <f t="shared" si="459"/>
        <v>1</v>
      </c>
      <c r="D14674" t="s">
        <v>54</v>
      </c>
      <c r="E14674">
        <v>30</v>
      </c>
      <c r="F14674">
        <v>57559</v>
      </c>
      <c r="G14674">
        <v>630</v>
      </c>
    </row>
    <row r="14675" spans="1:7">
      <c r="A14675" s="2">
        <v>44159</v>
      </c>
      <c r="B14675" s="2">
        <f t="shared" si="458"/>
        <v>44165</v>
      </c>
      <c r="C14675" s="3">
        <f t="shared" si="459"/>
        <v>1</v>
      </c>
      <c r="D14675" t="s">
        <v>12</v>
      </c>
      <c r="E14675">
        <v>31</v>
      </c>
      <c r="F14675">
        <v>117929</v>
      </c>
      <c r="G14675">
        <v>985</v>
      </c>
    </row>
    <row r="14676" spans="1:7">
      <c r="A14676" s="2">
        <v>44159</v>
      </c>
      <c r="B14676" s="2">
        <f t="shared" si="458"/>
        <v>44165</v>
      </c>
      <c r="C14676" s="3">
        <f t="shared" si="459"/>
        <v>1</v>
      </c>
      <c r="D14676" t="s">
        <v>24</v>
      </c>
      <c r="E14676">
        <v>32</v>
      </c>
      <c r="F14676">
        <v>140572</v>
      </c>
      <c r="G14676">
        <v>2053</v>
      </c>
    </row>
    <row r="14677" spans="1:7">
      <c r="A14677" s="2">
        <v>44159</v>
      </c>
      <c r="B14677" s="2">
        <f t="shared" si="458"/>
        <v>44165</v>
      </c>
      <c r="C14677" s="3">
        <f t="shared" si="459"/>
        <v>1</v>
      </c>
      <c r="D14677" t="s">
        <v>19</v>
      </c>
      <c r="E14677">
        <v>33</v>
      </c>
      <c r="F14677">
        <v>18382</v>
      </c>
      <c r="G14677">
        <v>513</v>
      </c>
    </row>
    <row r="14678" spans="1:7">
      <c r="A14678" s="2">
        <v>44159</v>
      </c>
      <c r="B14678" s="2">
        <f t="shared" si="458"/>
        <v>44165</v>
      </c>
      <c r="C14678" s="3">
        <f t="shared" si="459"/>
        <v>1</v>
      </c>
      <c r="D14678" t="s">
        <v>21</v>
      </c>
      <c r="E14678">
        <v>34</v>
      </c>
      <c r="F14678">
        <v>315675</v>
      </c>
      <c r="G14678">
        <v>16819</v>
      </c>
    </row>
    <row r="14679" spans="1:7">
      <c r="A14679" s="2">
        <v>44159</v>
      </c>
      <c r="B14679" s="2">
        <f t="shared" si="458"/>
        <v>44165</v>
      </c>
      <c r="C14679" s="3">
        <f t="shared" si="459"/>
        <v>1</v>
      </c>
      <c r="D14679" t="s">
        <v>47</v>
      </c>
      <c r="E14679">
        <v>35</v>
      </c>
      <c r="F14679">
        <v>86247</v>
      </c>
      <c r="G14679">
        <v>1430</v>
      </c>
    </row>
    <row r="14680" spans="1:7">
      <c r="A14680" s="2">
        <v>44159</v>
      </c>
      <c r="B14680" s="2">
        <f t="shared" si="458"/>
        <v>44165</v>
      </c>
      <c r="C14680" s="3">
        <f t="shared" si="459"/>
        <v>1</v>
      </c>
      <c r="D14680" t="s">
        <v>16</v>
      </c>
      <c r="E14680">
        <v>36</v>
      </c>
      <c r="F14680">
        <v>611756</v>
      </c>
      <c r="G14680">
        <v>33847</v>
      </c>
    </row>
    <row r="14681" spans="1:7">
      <c r="A14681" s="2">
        <v>44159</v>
      </c>
      <c r="B14681" s="2">
        <f t="shared" si="458"/>
        <v>44165</v>
      </c>
      <c r="C14681" s="3">
        <f t="shared" si="459"/>
        <v>1</v>
      </c>
      <c r="D14681" t="s">
        <v>20</v>
      </c>
      <c r="E14681">
        <v>37</v>
      </c>
      <c r="F14681">
        <v>343566</v>
      </c>
      <c r="G14681">
        <v>5114</v>
      </c>
    </row>
    <row r="14682" spans="1:7">
      <c r="A14682" s="2">
        <v>44159</v>
      </c>
      <c r="B14682" s="2">
        <f t="shared" si="458"/>
        <v>44165</v>
      </c>
      <c r="C14682" s="3">
        <f t="shared" si="459"/>
        <v>1</v>
      </c>
      <c r="D14682" t="s">
        <v>48</v>
      </c>
      <c r="E14682">
        <v>38</v>
      </c>
      <c r="F14682">
        <v>74407</v>
      </c>
      <c r="G14682">
        <v>889</v>
      </c>
    </row>
    <row r="14683" spans="1:7">
      <c r="A14683" s="2">
        <v>44159</v>
      </c>
      <c r="B14683" s="2">
        <f t="shared" si="458"/>
        <v>44165</v>
      </c>
      <c r="C14683" s="3">
        <f t="shared" si="459"/>
        <v>1</v>
      </c>
      <c r="D14683" t="s">
        <v>59</v>
      </c>
      <c r="E14683">
        <v>69</v>
      </c>
      <c r="F14683">
        <v>104</v>
      </c>
      <c r="G14683">
        <v>2</v>
      </c>
    </row>
    <row r="14684" spans="1:7">
      <c r="A14684" s="2">
        <v>44159</v>
      </c>
      <c r="B14684" s="2">
        <f t="shared" si="458"/>
        <v>44165</v>
      </c>
      <c r="C14684" s="3">
        <f t="shared" si="459"/>
        <v>1</v>
      </c>
      <c r="D14684" t="s">
        <v>41</v>
      </c>
      <c r="E14684">
        <v>39</v>
      </c>
      <c r="F14684">
        <v>371908</v>
      </c>
      <c r="G14684">
        <v>6118</v>
      </c>
    </row>
    <row r="14685" spans="1:7">
      <c r="A14685" s="2">
        <v>44159</v>
      </c>
      <c r="B14685" s="2">
        <f t="shared" si="458"/>
        <v>44165</v>
      </c>
      <c r="C14685" s="3">
        <f t="shared" si="459"/>
        <v>1</v>
      </c>
      <c r="D14685" t="s">
        <v>30</v>
      </c>
      <c r="E14685">
        <v>40</v>
      </c>
      <c r="F14685">
        <v>180610</v>
      </c>
      <c r="G14685">
        <v>1664</v>
      </c>
    </row>
    <row r="14686" spans="1:7">
      <c r="A14686" s="2">
        <v>44159</v>
      </c>
      <c r="B14686" s="2">
        <f t="shared" si="458"/>
        <v>44165</v>
      </c>
      <c r="C14686" s="3">
        <f t="shared" si="459"/>
        <v>1</v>
      </c>
      <c r="D14686" t="s">
        <v>14</v>
      </c>
      <c r="E14686">
        <v>41</v>
      </c>
      <c r="F14686">
        <v>67337</v>
      </c>
      <c r="G14686">
        <v>848</v>
      </c>
    </row>
    <row r="14687" spans="1:7">
      <c r="A14687" s="2">
        <v>44159</v>
      </c>
      <c r="B14687" s="2">
        <f t="shared" si="458"/>
        <v>44165</v>
      </c>
      <c r="C14687" s="3">
        <f t="shared" si="459"/>
        <v>1</v>
      </c>
      <c r="D14687" t="s">
        <v>31</v>
      </c>
      <c r="E14687">
        <v>42</v>
      </c>
      <c r="F14687">
        <v>326615</v>
      </c>
      <c r="G14687">
        <v>10014</v>
      </c>
    </row>
    <row r="14688" spans="1:7">
      <c r="A14688" s="2">
        <v>44159</v>
      </c>
      <c r="B14688" s="2">
        <f t="shared" si="458"/>
        <v>44165</v>
      </c>
      <c r="C14688" s="3">
        <f t="shared" si="459"/>
        <v>1</v>
      </c>
      <c r="D14688" t="s">
        <v>55</v>
      </c>
      <c r="E14688">
        <v>72</v>
      </c>
      <c r="F14688">
        <v>82163</v>
      </c>
      <c r="G14688">
        <v>1038</v>
      </c>
    </row>
    <row r="14689" spans="1:7">
      <c r="A14689" s="2">
        <v>44159</v>
      </c>
      <c r="B14689" s="2">
        <f t="shared" si="458"/>
        <v>44165</v>
      </c>
      <c r="C14689" s="3">
        <f t="shared" si="459"/>
        <v>1</v>
      </c>
      <c r="D14689" t="s">
        <v>17</v>
      </c>
      <c r="E14689">
        <v>44</v>
      </c>
      <c r="F14689">
        <v>51424</v>
      </c>
      <c r="G14689">
        <v>1325</v>
      </c>
    </row>
    <row r="14690" spans="1:7">
      <c r="A14690" s="2">
        <v>44159</v>
      </c>
      <c r="B14690" s="2">
        <f t="shared" si="458"/>
        <v>44165</v>
      </c>
      <c r="C14690" s="3">
        <f t="shared" si="459"/>
        <v>1</v>
      </c>
      <c r="D14690" t="s">
        <v>32</v>
      </c>
      <c r="E14690">
        <v>45</v>
      </c>
      <c r="F14690">
        <v>209230</v>
      </c>
      <c r="G14690">
        <v>4313</v>
      </c>
    </row>
    <row r="14691" spans="1:7">
      <c r="A14691" s="2">
        <v>44159</v>
      </c>
      <c r="B14691" s="2">
        <f t="shared" si="458"/>
        <v>44165</v>
      </c>
      <c r="C14691" s="3">
        <f t="shared" si="459"/>
        <v>1</v>
      </c>
      <c r="D14691" t="s">
        <v>43</v>
      </c>
      <c r="E14691">
        <v>46</v>
      </c>
      <c r="F14691">
        <v>74859</v>
      </c>
      <c r="G14691">
        <v>821</v>
      </c>
    </row>
    <row r="14692" spans="1:7">
      <c r="A14692" s="2">
        <v>44159</v>
      </c>
      <c r="B14692" s="2">
        <f t="shared" si="458"/>
        <v>44165</v>
      </c>
      <c r="C14692" s="3">
        <f t="shared" si="459"/>
        <v>1</v>
      </c>
      <c r="D14692" t="s">
        <v>25</v>
      </c>
      <c r="E14692">
        <v>47</v>
      </c>
      <c r="F14692">
        <v>339059</v>
      </c>
      <c r="G14692">
        <v>4325</v>
      </c>
    </row>
    <row r="14693" spans="1:7">
      <c r="A14693" s="2">
        <v>44159</v>
      </c>
      <c r="B14693" s="2">
        <f t="shared" si="458"/>
        <v>44165</v>
      </c>
      <c r="C14693" s="3">
        <f t="shared" si="459"/>
        <v>1</v>
      </c>
      <c r="D14693" t="s">
        <v>11</v>
      </c>
      <c r="E14693">
        <v>48</v>
      </c>
      <c r="F14693">
        <v>1204464</v>
      </c>
      <c r="G14693">
        <v>21338</v>
      </c>
    </row>
    <row r="14694" spans="1:7">
      <c r="A14694" s="2">
        <v>44159</v>
      </c>
      <c r="B14694" s="2">
        <f t="shared" si="458"/>
        <v>44165</v>
      </c>
      <c r="C14694" s="3">
        <f t="shared" si="459"/>
        <v>1</v>
      </c>
      <c r="D14694" t="s">
        <v>13</v>
      </c>
      <c r="E14694">
        <v>49</v>
      </c>
      <c r="F14694">
        <v>182121</v>
      </c>
      <c r="G14694">
        <v>810</v>
      </c>
    </row>
    <row r="14695" spans="1:7">
      <c r="A14695" s="2">
        <v>44159</v>
      </c>
      <c r="B14695" s="2">
        <f t="shared" si="458"/>
        <v>44165</v>
      </c>
      <c r="C14695" s="3">
        <f t="shared" si="459"/>
        <v>1</v>
      </c>
      <c r="D14695" t="s">
        <v>36</v>
      </c>
      <c r="E14695">
        <v>50</v>
      </c>
      <c r="F14695">
        <v>3762</v>
      </c>
      <c r="G14695">
        <v>64</v>
      </c>
    </row>
    <row r="14696" spans="1:7">
      <c r="A14696" s="2">
        <v>44159</v>
      </c>
      <c r="B14696" s="2">
        <f t="shared" si="458"/>
        <v>44165</v>
      </c>
      <c r="C14696" s="3">
        <f t="shared" si="459"/>
        <v>1</v>
      </c>
      <c r="D14696" t="s">
        <v>56</v>
      </c>
      <c r="E14696">
        <v>78</v>
      </c>
      <c r="F14696">
        <v>1521</v>
      </c>
      <c r="G14696">
        <v>23</v>
      </c>
    </row>
    <row r="14697" spans="1:7">
      <c r="A14697" s="2">
        <v>44159</v>
      </c>
      <c r="B14697" s="2">
        <f t="shared" si="458"/>
        <v>44165</v>
      </c>
      <c r="C14697" s="3">
        <f t="shared" si="459"/>
        <v>1</v>
      </c>
      <c r="D14697" t="s">
        <v>37</v>
      </c>
      <c r="E14697">
        <v>51</v>
      </c>
      <c r="F14697">
        <v>223582</v>
      </c>
      <c r="G14697">
        <v>3979</v>
      </c>
    </row>
    <row r="14698" spans="1:7">
      <c r="A14698" s="2">
        <v>44159</v>
      </c>
      <c r="B14698" s="2">
        <f t="shared" si="458"/>
        <v>44165</v>
      </c>
      <c r="C14698" s="3">
        <f t="shared" si="459"/>
        <v>1</v>
      </c>
      <c r="D14698" t="s">
        <v>5</v>
      </c>
      <c r="E14698">
        <v>53</v>
      </c>
      <c r="F14698">
        <v>158234</v>
      </c>
      <c r="G14698">
        <v>2807</v>
      </c>
    </row>
    <row r="14699" spans="1:7">
      <c r="A14699" s="2">
        <v>44159</v>
      </c>
      <c r="B14699" s="2">
        <f t="shared" si="458"/>
        <v>44165</v>
      </c>
      <c r="C14699" s="3">
        <f t="shared" si="459"/>
        <v>1</v>
      </c>
      <c r="D14699" t="s">
        <v>58</v>
      </c>
      <c r="E14699">
        <v>54</v>
      </c>
      <c r="F14699">
        <v>42083</v>
      </c>
      <c r="G14699">
        <v>682</v>
      </c>
    </row>
    <row r="14700" spans="1:7">
      <c r="A14700" s="2">
        <v>44159</v>
      </c>
      <c r="B14700" s="2">
        <f t="shared" si="458"/>
        <v>44165</v>
      </c>
      <c r="C14700" s="3">
        <f t="shared" si="459"/>
        <v>1</v>
      </c>
      <c r="D14700" t="s">
        <v>10</v>
      </c>
      <c r="E14700">
        <v>55</v>
      </c>
      <c r="F14700">
        <v>386441</v>
      </c>
      <c r="G14700">
        <v>3295</v>
      </c>
    </row>
    <row r="14701" spans="1:7">
      <c r="A14701" s="2">
        <v>44159</v>
      </c>
      <c r="B14701" s="2">
        <f t="shared" si="458"/>
        <v>44165</v>
      </c>
      <c r="C14701" s="3">
        <f t="shared" si="459"/>
        <v>1</v>
      </c>
      <c r="D14701" t="s">
        <v>49</v>
      </c>
      <c r="E14701">
        <v>56</v>
      </c>
      <c r="F14701">
        <v>29959</v>
      </c>
      <c r="G14701">
        <v>202</v>
      </c>
    </row>
    <row r="14702" spans="1:7">
      <c r="A14702" s="2">
        <v>44160</v>
      </c>
      <c r="B14702" s="2">
        <f t="shared" si="458"/>
        <v>44165</v>
      </c>
      <c r="C14702" s="3">
        <f t="shared" si="459"/>
        <v>1</v>
      </c>
      <c r="D14702" t="s">
        <v>52</v>
      </c>
      <c r="E14702">
        <v>1</v>
      </c>
      <c r="F14702">
        <v>239318</v>
      </c>
      <c r="G14702">
        <v>3532</v>
      </c>
    </row>
    <row r="14703" spans="1:7">
      <c r="A14703" s="2">
        <v>44160</v>
      </c>
      <c r="B14703" s="2">
        <f t="shared" si="458"/>
        <v>44165</v>
      </c>
      <c r="C14703" s="3">
        <f t="shared" si="459"/>
        <v>1</v>
      </c>
      <c r="D14703" t="s">
        <v>50</v>
      </c>
      <c r="E14703">
        <v>2</v>
      </c>
      <c r="F14703">
        <v>29386</v>
      </c>
      <c r="G14703">
        <v>110</v>
      </c>
    </row>
    <row r="14704" spans="1:7">
      <c r="A14704" s="2">
        <v>44160</v>
      </c>
      <c r="B14704" s="2">
        <f t="shared" si="458"/>
        <v>44165</v>
      </c>
      <c r="C14704" s="3">
        <f t="shared" si="459"/>
        <v>1</v>
      </c>
      <c r="D14704" t="s">
        <v>8</v>
      </c>
      <c r="E14704">
        <v>4</v>
      </c>
      <c r="F14704">
        <v>311727</v>
      </c>
      <c r="G14704">
        <v>6529</v>
      </c>
    </row>
    <row r="14705" spans="1:7">
      <c r="A14705" s="2">
        <v>44160</v>
      </c>
      <c r="B14705" s="2">
        <f t="shared" si="458"/>
        <v>44165</v>
      </c>
      <c r="C14705" s="3">
        <f t="shared" si="459"/>
        <v>1</v>
      </c>
      <c r="D14705" t="s">
        <v>44</v>
      </c>
      <c r="E14705">
        <v>5</v>
      </c>
      <c r="F14705">
        <v>150277</v>
      </c>
      <c r="G14705">
        <v>2425</v>
      </c>
    </row>
    <row r="14706" spans="1:7">
      <c r="A14706" s="2">
        <v>44160</v>
      </c>
      <c r="B14706" s="2">
        <f t="shared" si="458"/>
        <v>44165</v>
      </c>
      <c r="C14706" s="3">
        <f t="shared" si="459"/>
        <v>1</v>
      </c>
      <c r="D14706" t="s">
        <v>7</v>
      </c>
      <c r="E14706">
        <v>6</v>
      </c>
      <c r="F14706">
        <v>1167149</v>
      </c>
      <c r="G14706">
        <v>18982</v>
      </c>
    </row>
    <row r="14707" spans="1:7">
      <c r="A14707" s="2">
        <v>44160</v>
      </c>
      <c r="B14707" s="2">
        <f t="shared" si="458"/>
        <v>44165</v>
      </c>
      <c r="C14707" s="3">
        <f t="shared" si="459"/>
        <v>1</v>
      </c>
      <c r="D14707" t="s">
        <v>22</v>
      </c>
      <c r="E14707">
        <v>8</v>
      </c>
      <c r="F14707">
        <v>212416</v>
      </c>
      <c r="G14707">
        <v>2930</v>
      </c>
    </row>
    <row r="14708" spans="1:7">
      <c r="A14708" s="2">
        <v>44160</v>
      </c>
      <c r="B14708" s="2">
        <f t="shared" si="458"/>
        <v>44165</v>
      </c>
      <c r="C14708" s="3">
        <f t="shared" si="459"/>
        <v>1</v>
      </c>
      <c r="D14708" t="s">
        <v>38</v>
      </c>
      <c r="E14708">
        <v>9</v>
      </c>
      <c r="F14708">
        <v>109152</v>
      </c>
      <c r="G14708">
        <v>4926</v>
      </c>
    </row>
    <row r="14709" spans="1:7">
      <c r="A14709" s="2">
        <v>44160</v>
      </c>
      <c r="B14709" s="2">
        <f t="shared" si="458"/>
        <v>44165</v>
      </c>
      <c r="C14709" s="3">
        <f t="shared" si="459"/>
        <v>1</v>
      </c>
      <c r="D14709" t="s">
        <v>45</v>
      </c>
      <c r="E14709">
        <v>10</v>
      </c>
      <c r="F14709">
        <v>32995</v>
      </c>
      <c r="G14709">
        <v>760</v>
      </c>
    </row>
    <row r="14710" spans="1:7">
      <c r="A14710" s="2">
        <v>44160</v>
      </c>
      <c r="B14710" s="2">
        <f t="shared" si="458"/>
        <v>44165</v>
      </c>
      <c r="C14710" s="3">
        <f t="shared" si="459"/>
        <v>1</v>
      </c>
      <c r="D14710" t="s">
        <v>33</v>
      </c>
      <c r="E14710">
        <v>11</v>
      </c>
      <c r="F14710">
        <v>20516</v>
      </c>
      <c r="G14710">
        <v>677</v>
      </c>
    </row>
    <row r="14711" spans="1:7">
      <c r="A14711" s="2">
        <v>44160</v>
      </c>
      <c r="B14711" s="2">
        <f t="shared" si="458"/>
        <v>44165</v>
      </c>
      <c r="C14711" s="3">
        <f t="shared" si="459"/>
        <v>1</v>
      </c>
      <c r="D14711" t="s">
        <v>15</v>
      </c>
      <c r="E14711">
        <v>12</v>
      </c>
      <c r="F14711">
        <v>961668</v>
      </c>
      <c r="G14711">
        <v>18253</v>
      </c>
    </row>
    <row r="14712" spans="1:7">
      <c r="A14712" s="2">
        <v>44160</v>
      </c>
      <c r="B14712" s="2">
        <f t="shared" si="458"/>
        <v>44165</v>
      </c>
      <c r="C14712" s="3">
        <f t="shared" si="459"/>
        <v>1</v>
      </c>
      <c r="D14712" t="s">
        <v>18</v>
      </c>
      <c r="E14712">
        <v>13</v>
      </c>
      <c r="F14712">
        <v>441737</v>
      </c>
      <c r="G14712">
        <v>9054</v>
      </c>
    </row>
    <row r="14713" spans="1:7">
      <c r="A14713" s="2">
        <v>44160</v>
      </c>
      <c r="B14713" s="2">
        <f t="shared" si="458"/>
        <v>44165</v>
      </c>
      <c r="C14713" s="3">
        <f t="shared" si="459"/>
        <v>1</v>
      </c>
      <c r="D14713" t="s">
        <v>57</v>
      </c>
      <c r="E14713">
        <v>66</v>
      </c>
      <c r="F14713">
        <v>7674</v>
      </c>
      <c r="G14713">
        <v>110</v>
      </c>
    </row>
    <row r="14714" spans="1:7">
      <c r="A14714" s="2">
        <v>44160</v>
      </c>
      <c r="B14714" s="2">
        <f t="shared" si="458"/>
        <v>44165</v>
      </c>
      <c r="C14714" s="3">
        <f t="shared" si="459"/>
        <v>1</v>
      </c>
      <c r="D14714" t="s">
        <v>26</v>
      </c>
      <c r="E14714">
        <v>15</v>
      </c>
      <c r="F14714">
        <v>17561</v>
      </c>
      <c r="G14714">
        <v>233</v>
      </c>
    </row>
    <row r="14715" spans="1:7">
      <c r="A14715" s="2">
        <v>44160</v>
      </c>
      <c r="B14715" s="2">
        <f t="shared" si="458"/>
        <v>44165</v>
      </c>
      <c r="C14715" s="3">
        <f t="shared" si="459"/>
        <v>1</v>
      </c>
      <c r="D14715" t="s">
        <v>53</v>
      </c>
      <c r="E14715">
        <v>16</v>
      </c>
      <c r="F14715">
        <v>97007</v>
      </c>
      <c r="G14715">
        <v>901</v>
      </c>
    </row>
    <row r="14716" spans="1:7">
      <c r="A14716" s="2">
        <v>44160</v>
      </c>
      <c r="B14716" s="2">
        <f t="shared" si="458"/>
        <v>44165</v>
      </c>
      <c r="C14716" s="3">
        <f t="shared" si="459"/>
        <v>1</v>
      </c>
      <c r="D14716" t="s">
        <v>6</v>
      </c>
      <c r="E14716">
        <v>17</v>
      </c>
      <c r="F14716">
        <v>686855</v>
      </c>
      <c r="G14716">
        <v>12465</v>
      </c>
    </row>
    <row r="14717" spans="1:7">
      <c r="A14717" s="2">
        <v>44160</v>
      </c>
      <c r="B14717" s="2">
        <f t="shared" si="458"/>
        <v>44165</v>
      </c>
      <c r="C14717" s="3">
        <f t="shared" si="459"/>
        <v>1</v>
      </c>
      <c r="D14717" t="s">
        <v>27</v>
      </c>
      <c r="E14717">
        <v>18</v>
      </c>
      <c r="F14717">
        <v>315212</v>
      </c>
      <c r="G14717">
        <v>5498</v>
      </c>
    </row>
    <row r="14718" spans="1:7">
      <c r="A14718" s="2">
        <v>44160</v>
      </c>
      <c r="B14718" s="2">
        <f t="shared" si="458"/>
        <v>44165</v>
      </c>
      <c r="C14718" s="3">
        <f t="shared" si="459"/>
        <v>1</v>
      </c>
      <c r="D14718" t="s">
        <v>39</v>
      </c>
      <c r="E14718">
        <v>19</v>
      </c>
      <c r="F14718">
        <v>221288</v>
      </c>
      <c r="G14718">
        <v>2312</v>
      </c>
    </row>
    <row r="14719" spans="1:7">
      <c r="A14719" s="2">
        <v>44160</v>
      </c>
      <c r="B14719" s="2">
        <f t="shared" si="458"/>
        <v>44165</v>
      </c>
      <c r="C14719" s="3">
        <f t="shared" si="459"/>
        <v>1</v>
      </c>
      <c r="D14719" t="s">
        <v>34</v>
      </c>
      <c r="E14719">
        <v>20</v>
      </c>
      <c r="F14719">
        <v>150515</v>
      </c>
      <c r="G14719">
        <v>1503</v>
      </c>
    </row>
    <row r="14720" spans="1:7">
      <c r="A14720" s="2">
        <v>44160</v>
      </c>
      <c r="B14720" s="2">
        <f t="shared" si="458"/>
        <v>44165</v>
      </c>
      <c r="C14720" s="3">
        <f t="shared" si="459"/>
        <v>1</v>
      </c>
      <c r="D14720" t="s">
        <v>28</v>
      </c>
      <c r="E14720">
        <v>21</v>
      </c>
      <c r="F14720">
        <v>169822</v>
      </c>
      <c r="G14720">
        <v>1975</v>
      </c>
    </row>
    <row r="14721" spans="1:7">
      <c r="A14721" s="2">
        <v>44160</v>
      </c>
      <c r="B14721" s="2">
        <f t="shared" si="458"/>
        <v>44165</v>
      </c>
      <c r="C14721" s="3">
        <f t="shared" si="459"/>
        <v>1</v>
      </c>
      <c r="D14721" t="s">
        <v>40</v>
      </c>
      <c r="E14721">
        <v>22</v>
      </c>
      <c r="F14721">
        <v>225638</v>
      </c>
      <c r="G14721">
        <v>6350</v>
      </c>
    </row>
    <row r="14722" spans="1:7">
      <c r="A14722" s="2">
        <v>44160</v>
      </c>
      <c r="B14722" s="2">
        <f t="shared" si="458"/>
        <v>44165</v>
      </c>
      <c r="C14722" s="3">
        <f t="shared" si="459"/>
        <v>1</v>
      </c>
      <c r="D14722" t="s">
        <v>51</v>
      </c>
      <c r="E14722">
        <v>23</v>
      </c>
      <c r="F14722">
        <v>11027</v>
      </c>
      <c r="G14722">
        <v>190</v>
      </c>
    </row>
    <row r="14723" spans="1:7">
      <c r="A14723" s="2">
        <v>44160</v>
      </c>
      <c r="B14723" s="2">
        <f t="shared" si="458"/>
        <v>44165</v>
      </c>
      <c r="C14723" s="3">
        <f t="shared" si="459"/>
        <v>1</v>
      </c>
      <c r="D14723" t="s">
        <v>23</v>
      </c>
      <c r="E14723">
        <v>24</v>
      </c>
      <c r="F14723">
        <v>188509</v>
      </c>
      <c r="G14723">
        <v>4518</v>
      </c>
    </row>
    <row r="14724" spans="1:7">
      <c r="A14724" s="2">
        <v>44160</v>
      </c>
      <c r="B14724" s="2">
        <f t="shared" ref="B14724:B14787" si="460">EOMONTH(A14724,0)</f>
        <v>44165</v>
      </c>
      <c r="C14724" s="3">
        <f t="shared" ref="C14724:C14787" si="461">IF(A14724=B14724,0,1)</f>
        <v>1</v>
      </c>
      <c r="D14724" t="s">
        <v>9</v>
      </c>
      <c r="E14724">
        <v>25</v>
      </c>
      <c r="F14724">
        <v>214594</v>
      </c>
      <c r="G14724">
        <v>10604</v>
      </c>
    </row>
    <row r="14725" spans="1:7">
      <c r="A14725" s="2">
        <v>44160</v>
      </c>
      <c r="B14725" s="2">
        <f t="shared" si="460"/>
        <v>44165</v>
      </c>
      <c r="C14725" s="3">
        <f t="shared" si="461"/>
        <v>1</v>
      </c>
      <c r="D14725" t="s">
        <v>42</v>
      </c>
      <c r="E14725">
        <v>26</v>
      </c>
      <c r="F14725">
        <v>352052</v>
      </c>
      <c r="G14725">
        <v>9168</v>
      </c>
    </row>
    <row r="14726" spans="1:7">
      <c r="A14726" s="2">
        <v>44160</v>
      </c>
      <c r="B14726" s="2">
        <f t="shared" si="460"/>
        <v>44165</v>
      </c>
      <c r="C14726" s="3">
        <f t="shared" si="461"/>
        <v>1</v>
      </c>
      <c r="D14726" t="s">
        <v>29</v>
      </c>
      <c r="E14726">
        <v>27</v>
      </c>
      <c r="F14726">
        <v>289362</v>
      </c>
      <c r="G14726">
        <v>3434</v>
      </c>
    </row>
    <row r="14727" spans="1:7">
      <c r="A14727" s="2">
        <v>44160</v>
      </c>
      <c r="B14727" s="2">
        <f t="shared" si="460"/>
        <v>44165</v>
      </c>
      <c r="C14727" s="3">
        <f t="shared" si="461"/>
        <v>1</v>
      </c>
      <c r="D14727" t="s">
        <v>46</v>
      </c>
      <c r="E14727">
        <v>28</v>
      </c>
      <c r="F14727">
        <v>145636</v>
      </c>
      <c r="G14727">
        <v>3745</v>
      </c>
    </row>
    <row r="14728" spans="1:7">
      <c r="A14728" s="2">
        <v>44160</v>
      </c>
      <c r="B14728" s="2">
        <f t="shared" si="460"/>
        <v>44165</v>
      </c>
      <c r="C14728" s="3">
        <f t="shared" si="461"/>
        <v>1</v>
      </c>
      <c r="D14728" t="s">
        <v>35</v>
      </c>
      <c r="E14728">
        <v>29</v>
      </c>
      <c r="F14728">
        <v>297374</v>
      </c>
      <c r="G14728">
        <v>3908</v>
      </c>
    </row>
    <row r="14729" spans="1:7">
      <c r="A14729" s="2">
        <v>44160</v>
      </c>
      <c r="B14729" s="2">
        <f t="shared" si="460"/>
        <v>44165</v>
      </c>
      <c r="C14729" s="3">
        <f t="shared" si="461"/>
        <v>1</v>
      </c>
      <c r="D14729" t="s">
        <v>54</v>
      </c>
      <c r="E14729">
        <v>30</v>
      </c>
      <c r="F14729">
        <v>58620</v>
      </c>
      <c r="G14729">
        <v>653</v>
      </c>
    </row>
    <row r="14730" spans="1:7">
      <c r="A14730" s="2">
        <v>44160</v>
      </c>
      <c r="B14730" s="2">
        <f t="shared" si="460"/>
        <v>44165</v>
      </c>
      <c r="C14730" s="3">
        <f t="shared" si="461"/>
        <v>1</v>
      </c>
      <c r="D14730" t="s">
        <v>12</v>
      </c>
      <c r="E14730">
        <v>31</v>
      </c>
      <c r="F14730">
        <v>120459</v>
      </c>
      <c r="G14730">
        <v>1008</v>
      </c>
    </row>
    <row r="14731" spans="1:7">
      <c r="A14731" s="2">
        <v>44160</v>
      </c>
      <c r="B14731" s="2">
        <f t="shared" si="460"/>
        <v>44165</v>
      </c>
      <c r="C14731" s="3">
        <f t="shared" si="461"/>
        <v>1</v>
      </c>
      <c r="D14731" t="s">
        <v>24</v>
      </c>
      <c r="E14731">
        <v>32</v>
      </c>
      <c r="F14731">
        <v>142951</v>
      </c>
      <c r="G14731">
        <v>2077</v>
      </c>
    </row>
    <row r="14732" spans="1:7">
      <c r="A14732" s="2">
        <v>44160</v>
      </c>
      <c r="B14732" s="2">
        <f t="shared" si="460"/>
        <v>44165</v>
      </c>
      <c r="C14732" s="3">
        <f t="shared" si="461"/>
        <v>1</v>
      </c>
      <c r="D14732" t="s">
        <v>19</v>
      </c>
      <c r="E14732">
        <v>33</v>
      </c>
      <c r="F14732">
        <v>18776</v>
      </c>
      <c r="G14732">
        <v>514</v>
      </c>
    </row>
    <row r="14733" spans="1:7">
      <c r="A14733" s="2">
        <v>44160</v>
      </c>
      <c r="B14733" s="2">
        <f t="shared" si="460"/>
        <v>44165</v>
      </c>
      <c r="C14733" s="3">
        <f t="shared" si="461"/>
        <v>1</v>
      </c>
      <c r="D14733" t="s">
        <v>21</v>
      </c>
      <c r="E14733">
        <v>34</v>
      </c>
      <c r="F14733">
        <v>319734</v>
      </c>
      <c r="G14733">
        <v>16886</v>
      </c>
    </row>
    <row r="14734" spans="1:7">
      <c r="A14734" s="2">
        <v>44160</v>
      </c>
      <c r="B14734" s="2">
        <f t="shared" si="460"/>
        <v>44165</v>
      </c>
      <c r="C14734" s="3">
        <f t="shared" si="461"/>
        <v>1</v>
      </c>
      <c r="D14734" t="s">
        <v>47</v>
      </c>
      <c r="E14734">
        <v>35</v>
      </c>
      <c r="F14734">
        <v>88102</v>
      </c>
      <c r="G14734">
        <v>1451</v>
      </c>
    </row>
    <row r="14735" spans="1:7">
      <c r="A14735" s="2">
        <v>44160</v>
      </c>
      <c r="B14735" s="2">
        <f t="shared" si="460"/>
        <v>44165</v>
      </c>
      <c r="C14735" s="3">
        <f t="shared" si="461"/>
        <v>1</v>
      </c>
      <c r="D14735" t="s">
        <v>16</v>
      </c>
      <c r="E14735">
        <v>36</v>
      </c>
      <c r="F14735">
        <v>618023</v>
      </c>
      <c r="G14735">
        <v>33890</v>
      </c>
    </row>
    <row r="14736" spans="1:7">
      <c r="A14736" s="2">
        <v>44160</v>
      </c>
      <c r="B14736" s="2">
        <f t="shared" si="460"/>
        <v>44165</v>
      </c>
      <c r="C14736" s="3">
        <f t="shared" si="461"/>
        <v>1</v>
      </c>
      <c r="D14736" t="s">
        <v>20</v>
      </c>
      <c r="E14736">
        <v>37</v>
      </c>
      <c r="F14736">
        <v>348102</v>
      </c>
      <c r="G14736">
        <v>5177</v>
      </c>
    </row>
    <row r="14737" spans="1:7">
      <c r="A14737" s="2">
        <v>44160</v>
      </c>
      <c r="B14737" s="2">
        <f t="shared" si="460"/>
        <v>44165</v>
      </c>
      <c r="C14737" s="3">
        <f t="shared" si="461"/>
        <v>1</v>
      </c>
      <c r="D14737" t="s">
        <v>48</v>
      </c>
      <c r="E14737">
        <v>38</v>
      </c>
      <c r="F14737">
        <v>75484</v>
      </c>
      <c r="G14737">
        <v>893</v>
      </c>
    </row>
    <row r="14738" spans="1:7">
      <c r="A14738" s="2">
        <v>44160</v>
      </c>
      <c r="B14738" s="2">
        <f t="shared" si="460"/>
        <v>44165</v>
      </c>
      <c r="C14738" s="3">
        <f t="shared" si="461"/>
        <v>1</v>
      </c>
      <c r="D14738" t="s">
        <v>59</v>
      </c>
      <c r="E14738">
        <v>69</v>
      </c>
      <c r="F14738">
        <v>104</v>
      </c>
      <c r="G14738">
        <v>2</v>
      </c>
    </row>
    <row r="14739" spans="1:7">
      <c r="A14739" s="2">
        <v>44160</v>
      </c>
      <c r="B14739" s="2">
        <f t="shared" si="460"/>
        <v>44165</v>
      </c>
      <c r="C14739" s="3">
        <f t="shared" si="461"/>
        <v>1</v>
      </c>
      <c r="D14739" t="s">
        <v>41</v>
      </c>
      <c r="E14739">
        <v>39</v>
      </c>
      <c r="F14739">
        <v>382743</v>
      </c>
      <c r="G14739">
        <v>6274</v>
      </c>
    </row>
    <row r="14740" spans="1:7">
      <c r="A14740" s="2">
        <v>44160</v>
      </c>
      <c r="B14740" s="2">
        <f t="shared" si="460"/>
        <v>44165</v>
      </c>
      <c r="C14740" s="3">
        <f t="shared" si="461"/>
        <v>1</v>
      </c>
      <c r="D14740" t="s">
        <v>30</v>
      </c>
      <c r="E14740">
        <v>40</v>
      </c>
      <c r="F14740">
        <v>184342</v>
      </c>
      <c r="G14740">
        <v>1680</v>
      </c>
    </row>
    <row r="14741" spans="1:7">
      <c r="A14741" s="2">
        <v>44160</v>
      </c>
      <c r="B14741" s="2">
        <f t="shared" si="460"/>
        <v>44165</v>
      </c>
      <c r="C14741" s="3">
        <f t="shared" si="461"/>
        <v>1</v>
      </c>
      <c r="D14741" t="s">
        <v>14</v>
      </c>
      <c r="E14741">
        <v>41</v>
      </c>
      <c r="F14741">
        <v>68504</v>
      </c>
      <c r="G14741">
        <v>871</v>
      </c>
    </row>
    <row r="14742" spans="1:7">
      <c r="A14742" s="2">
        <v>44160</v>
      </c>
      <c r="B14742" s="2">
        <f t="shared" si="460"/>
        <v>44165</v>
      </c>
      <c r="C14742" s="3">
        <f t="shared" si="461"/>
        <v>1</v>
      </c>
      <c r="D14742" t="s">
        <v>31</v>
      </c>
      <c r="E14742">
        <v>42</v>
      </c>
      <c r="F14742">
        <v>333571</v>
      </c>
      <c r="G14742">
        <v>10162</v>
      </c>
    </row>
    <row r="14743" spans="1:7">
      <c r="A14743" s="2">
        <v>44160</v>
      </c>
      <c r="B14743" s="2">
        <f t="shared" si="460"/>
        <v>44165</v>
      </c>
      <c r="C14743" s="3">
        <f t="shared" si="461"/>
        <v>1</v>
      </c>
      <c r="D14743" t="s">
        <v>55</v>
      </c>
      <c r="E14743">
        <v>72</v>
      </c>
      <c r="F14743">
        <v>82340</v>
      </c>
      <c r="G14743">
        <v>1052</v>
      </c>
    </row>
    <row r="14744" spans="1:7">
      <c r="A14744" s="2">
        <v>44160</v>
      </c>
      <c r="B14744" s="2">
        <f t="shared" si="460"/>
        <v>44165</v>
      </c>
      <c r="C14744" s="3">
        <f t="shared" si="461"/>
        <v>1</v>
      </c>
      <c r="D14744" t="s">
        <v>17</v>
      </c>
      <c r="E14744">
        <v>44</v>
      </c>
      <c r="F14744">
        <v>52317</v>
      </c>
      <c r="G14744">
        <v>1335</v>
      </c>
    </row>
    <row r="14745" spans="1:7">
      <c r="A14745" s="2">
        <v>44160</v>
      </c>
      <c r="B14745" s="2">
        <f t="shared" si="460"/>
        <v>44165</v>
      </c>
      <c r="C14745" s="3">
        <f t="shared" si="461"/>
        <v>1</v>
      </c>
      <c r="D14745" t="s">
        <v>32</v>
      </c>
      <c r="E14745">
        <v>45</v>
      </c>
      <c r="F14745">
        <v>210905</v>
      </c>
      <c r="G14745">
        <v>4317</v>
      </c>
    </row>
    <row r="14746" spans="1:7">
      <c r="A14746" s="2">
        <v>44160</v>
      </c>
      <c r="B14746" s="2">
        <f t="shared" si="460"/>
        <v>44165</v>
      </c>
      <c r="C14746" s="3">
        <f t="shared" si="461"/>
        <v>1</v>
      </c>
      <c r="D14746" t="s">
        <v>43</v>
      </c>
      <c r="E14746">
        <v>46</v>
      </c>
      <c r="F14746">
        <v>76142</v>
      </c>
      <c r="G14746">
        <v>849</v>
      </c>
    </row>
    <row r="14747" spans="1:7">
      <c r="A14747" s="2">
        <v>44160</v>
      </c>
      <c r="B14747" s="2">
        <f t="shared" si="460"/>
        <v>44165</v>
      </c>
      <c r="C14747" s="3">
        <f t="shared" si="461"/>
        <v>1</v>
      </c>
      <c r="D14747" t="s">
        <v>25</v>
      </c>
      <c r="E14747">
        <v>47</v>
      </c>
      <c r="F14747">
        <v>341456</v>
      </c>
      <c r="G14747">
        <v>4415</v>
      </c>
    </row>
    <row r="14748" spans="1:7">
      <c r="A14748" s="2">
        <v>44160</v>
      </c>
      <c r="B14748" s="2">
        <f t="shared" si="460"/>
        <v>44165</v>
      </c>
      <c r="C14748" s="3">
        <f t="shared" si="461"/>
        <v>1</v>
      </c>
      <c r="D14748" t="s">
        <v>11</v>
      </c>
      <c r="E14748">
        <v>48</v>
      </c>
      <c r="F14748">
        <v>1219392</v>
      </c>
      <c r="G14748">
        <v>21536</v>
      </c>
    </row>
    <row r="14749" spans="1:7">
      <c r="A14749" s="2">
        <v>44160</v>
      </c>
      <c r="B14749" s="2">
        <f t="shared" si="460"/>
        <v>44165</v>
      </c>
      <c r="C14749" s="3">
        <f t="shared" si="461"/>
        <v>1</v>
      </c>
      <c r="D14749" t="s">
        <v>13</v>
      </c>
      <c r="E14749">
        <v>49</v>
      </c>
      <c r="F14749">
        <v>183960</v>
      </c>
      <c r="G14749">
        <v>834</v>
      </c>
    </row>
    <row r="14750" spans="1:7">
      <c r="A14750" s="2">
        <v>44160</v>
      </c>
      <c r="B14750" s="2">
        <f t="shared" si="460"/>
        <v>44165</v>
      </c>
      <c r="C14750" s="3">
        <f t="shared" si="461"/>
        <v>1</v>
      </c>
      <c r="D14750" t="s">
        <v>36</v>
      </c>
      <c r="E14750">
        <v>50</v>
      </c>
      <c r="F14750">
        <v>3827</v>
      </c>
      <c r="G14750">
        <v>64</v>
      </c>
    </row>
    <row r="14751" spans="1:7">
      <c r="A14751" s="2">
        <v>44160</v>
      </c>
      <c r="B14751" s="2">
        <f t="shared" si="460"/>
        <v>44165</v>
      </c>
      <c r="C14751" s="3">
        <f t="shared" si="461"/>
        <v>1</v>
      </c>
      <c r="D14751" t="s">
        <v>56</v>
      </c>
      <c r="E14751">
        <v>78</v>
      </c>
      <c r="F14751">
        <v>1521</v>
      </c>
      <c r="G14751">
        <v>23</v>
      </c>
    </row>
    <row r="14752" spans="1:7">
      <c r="A14752" s="2">
        <v>44160</v>
      </c>
      <c r="B14752" s="2">
        <f t="shared" si="460"/>
        <v>44165</v>
      </c>
      <c r="C14752" s="3">
        <f t="shared" si="461"/>
        <v>1</v>
      </c>
      <c r="D14752" t="s">
        <v>37</v>
      </c>
      <c r="E14752">
        <v>51</v>
      </c>
      <c r="F14752">
        <v>226300</v>
      </c>
      <c r="G14752">
        <v>4008</v>
      </c>
    </row>
    <row r="14753" spans="1:7">
      <c r="A14753" s="2">
        <v>44160</v>
      </c>
      <c r="B14753" s="2">
        <f t="shared" si="460"/>
        <v>44165</v>
      </c>
      <c r="C14753" s="3">
        <f t="shared" si="461"/>
        <v>1</v>
      </c>
      <c r="D14753" t="s">
        <v>5</v>
      </c>
      <c r="E14753">
        <v>53</v>
      </c>
      <c r="F14753">
        <v>161207</v>
      </c>
      <c r="G14753">
        <v>2825</v>
      </c>
    </row>
    <row r="14754" spans="1:7">
      <c r="A14754" s="2">
        <v>44160</v>
      </c>
      <c r="B14754" s="2">
        <f t="shared" si="460"/>
        <v>44165</v>
      </c>
      <c r="C14754" s="3">
        <f t="shared" si="461"/>
        <v>1</v>
      </c>
      <c r="D14754" t="s">
        <v>58</v>
      </c>
      <c r="E14754">
        <v>54</v>
      </c>
      <c r="F14754">
        <v>43050</v>
      </c>
      <c r="G14754">
        <v>695</v>
      </c>
    </row>
    <row r="14755" spans="1:7">
      <c r="A14755" s="2">
        <v>44160</v>
      </c>
      <c r="B14755" s="2">
        <f t="shared" si="460"/>
        <v>44165</v>
      </c>
      <c r="C14755" s="3">
        <f t="shared" si="461"/>
        <v>1</v>
      </c>
      <c r="D14755" t="s">
        <v>10</v>
      </c>
      <c r="E14755">
        <v>55</v>
      </c>
      <c r="F14755">
        <v>392443</v>
      </c>
      <c r="G14755">
        <v>3363</v>
      </c>
    </row>
    <row r="14756" spans="1:7">
      <c r="A14756" s="2">
        <v>44160</v>
      </c>
      <c r="B14756" s="2">
        <f t="shared" si="460"/>
        <v>44165</v>
      </c>
      <c r="C14756" s="3">
        <f t="shared" si="461"/>
        <v>1</v>
      </c>
      <c r="D14756" t="s">
        <v>49</v>
      </c>
      <c r="E14756">
        <v>56</v>
      </c>
      <c r="F14756">
        <v>30761</v>
      </c>
      <c r="G14756">
        <v>215</v>
      </c>
    </row>
    <row r="14757" spans="1:7">
      <c r="A14757" s="2">
        <v>44161</v>
      </c>
      <c r="B14757" s="2">
        <f t="shared" si="460"/>
        <v>44165</v>
      </c>
      <c r="C14757" s="3">
        <f t="shared" si="461"/>
        <v>1</v>
      </c>
      <c r="D14757" t="s">
        <v>52</v>
      </c>
      <c r="E14757">
        <v>1</v>
      </c>
      <c r="F14757">
        <v>241957</v>
      </c>
      <c r="G14757">
        <v>3572</v>
      </c>
    </row>
    <row r="14758" spans="1:7">
      <c r="A14758" s="2">
        <v>44161</v>
      </c>
      <c r="B14758" s="2">
        <f t="shared" si="460"/>
        <v>44165</v>
      </c>
      <c r="C14758" s="3">
        <f t="shared" si="461"/>
        <v>1</v>
      </c>
      <c r="D14758" t="s">
        <v>50</v>
      </c>
      <c r="E14758">
        <v>2</v>
      </c>
      <c r="F14758">
        <v>29940</v>
      </c>
      <c r="G14758">
        <v>113</v>
      </c>
    </row>
    <row r="14759" spans="1:7">
      <c r="A14759" s="2">
        <v>44161</v>
      </c>
      <c r="B14759" s="2">
        <f t="shared" si="460"/>
        <v>44165</v>
      </c>
      <c r="C14759" s="3">
        <f t="shared" si="461"/>
        <v>1</v>
      </c>
      <c r="D14759" t="s">
        <v>8</v>
      </c>
      <c r="E14759">
        <v>4</v>
      </c>
      <c r="F14759">
        <v>314326</v>
      </c>
      <c r="G14759">
        <v>6568</v>
      </c>
    </row>
    <row r="14760" spans="1:7">
      <c r="A14760" s="2">
        <v>44161</v>
      </c>
      <c r="B14760" s="2">
        <f t="shared" si="460"/>
        <v>44165</v>
      </c>
      <c r="C14760" s="3">
        <f t="shared" si="461"/>
        <v>1</v>
      </c>
      <c r="D14760" t="s">
        <v>44</v>
      </c>
      <c r="E14760">
        <v>5</v>
      </c>
      <c r="F14760">
        <v>152625</v>
      </c>
      <c r="G14760">
        <v>2436</v>
      </c>
    </row>
    <row r="14761" spans="1:7">
      <c r="A14761" s="2">
        <v>44161</v>
      </c>
      <c r="B14761" s="2">
        <f t="shared" si="460"/>
        <v>44165</v>
      </c>
      <c r="C14761" s="3">
        <f t="shared" si="461"/>
        <v>1</v>
      </c>
      <c r="D14761" t="s">
        <v>7</v>
      </c>
      <c r="E14761">
        <v>6</v>
      </c>
      <c r="F14761">
        <v>1176137</v>
      </c>
      <c r="G14761">
        <v>19025</v>
      </c>
    </row>
    <row r="14762" spans="1:7">
      <c r="A14762" s="2">
        <v>44161</v>
      </c>
      <c r="B14762" s="2">
        <f t="shared" si="460"/>
        <v>44165</v>
      </c>
      <c r="C14762" s="3">
        <f t="shared" si="461"/>
        <v>1</v>
      </c>
      <c r="D14762" t="s">
        <v>22</v>
      </c>
      <c r="E14762">
        <v>8</v>
      </c>
      <c r="F14762">
        <v>217655</v>
      </c>
      <c r="G14762">
        <v>2977</v>
      </c>
    </row>
    <row r="14763" spans="1:7">
      <c r="A14763" s="2">
        <v>44161</v>
      </c>
      <c r="B14763" s="2">
        <f t="shared" si="460"/>
        <v>44165</v>
      </c>
      <c r="C14763" s="3">
        <f t="shared" si="461"/>
        <v>1</v>
      </c>
      <c r="D14763" t="s">
        <v>38</v>
      </c>
      <c r="E14763">
        <v>9</v>
      </c>
      <c r="F14763">
        <v>109152</v>
      </c>
      <c r="G14763">
        <v>4926</v>
      </c>
    </row>
    <row r="14764" spans="1:7">
      <c r="A14764" s="2">
        <v>44161</v>
      </c>
      <c r="B14764" s="2">
        <f t="shared" si="460"/>
        <v>44165</v>
      </c>
      <c r="C14764" s="3">
        <f t="shared" si="461"/>
        <v>1</v>
      </c>
      <c r="D14764" t="s">
        <v>45</v>
      </c>
      <c r="E14764">
        <v>10</v>
      </c>
      <c r="F14764">
        <v>33579</v>
      </c>
      <c r="G14764">
        <v>761</v>
      </c>
    </row>
    <row r="14765" spans="1:7">
      <c r="A14765" s="2">
        <v>44161</v>
      </c>
      <c r="B14765" s="2">
        <f t="shared" si="460"/>
        <v>44165</v>
      </c>
      <c r="C14765" s="3">
        <f t="shared" si="461"/>
        <v>1</v>
      </c>
      <c r="D14765" t="s">
        <v>33</v>
      </c>
      <c r="E14765">
        <v>11</v>
      </c>
      <c r="F14765">
        <v>20736</v>
      </c>
      <c r="G14765">
        <v>677</v>
      </c>
    </row>
    <row r="14766" spans="1:7">
      <c r="A14766" s="2">
        <v>44161</v>
      </c>
      <c r="B14766" s="2">
        <f t="shared" si="460"/>
        <v>44165</v>
      </c>
      <c r="C14766" s="3">
        <f t="shared" si="461"/>
        <v>1</v>
      </c>
      <c r="D14766" t="s">
        <v>15</v>
      </c>
      <c r="E14766">
        <v>12</v>
      </c>
      <c r="F14766">
        <v>961668</v>
      </c>
      <c r="G14766">
        <v>18253</v>
      </c>
    </row>
    <row r="14767" spans="1:7">
      <c r="A14767" s="2">
        <v>44161</v>
      </c>
      <c r="B14767" s="2">
        <f t="shared" si="460"/>
        <v>44165</v>
      </c>
      <c r="C14767" s="3">
        <f t="shared" si="461"/>
        <v>1</v>
      </c>
      <c r="D14767" t="s">
        <v>18</v>
      </c>
      <c r="E14767">
        <v>13</v>
      </c>
      <c r="F14767">
        <v>445204</v>
      </c>
      <c r="G14767">
        <v>9089</v>
      </c>
    </row>
    <row r="14768" spans="1:7">
      <c r="A14768" s="2">
        <v>44161</v>
      </c>
      <c r="B14768" s="2">
        <f t="shared" si="460"/>
        <v>44165</v>
      </c>
      <c r="C14768" s="3">
        <f t="shared" si="461"/>
        <v>1</v>
      </c>
      <c r="D14768" t="s">
        <v>57</v>
      </c>
      <c r="E14768">
        <v>66</v>
      </c>
      <c r="F14768">
        <v>7717</v>
      </c>
      <c r="G14768">
        <v>112</v>
      </c>
    </row>
    <row r="14769" spans="1:7">
      <c r="A14769" s="2">
        <v>44161</v>
      </c>
      <c r="B14769" s="2">
        <f t="shared" si="460"/>
        <v>44165</v>
      </c>
      <c r="C14769" s="3">
        <f t="shared" si="461"/>
        <v>1</v>
      </c>
      <c r="D14769" t="s">
        <v>26</v>
      </c>
      <c r="E14769">
        <v>15</v>
      </c>
      <c r="F14769">
        <v>17678</v>
      </c>
      <c r="G14769">
        <v>235</v>
      </c>
    </row>
    <row r="14770" spans="1:7">
      <c r="A14770" s="2">
        <v>44161</v>
      </c>
      <c r="B14770" s="2">
        <f t="shared" si="460"/>
        <v>44165</v>
      </c>
      <c r="C14770" s="3">
        <f t="shared" si="461"/>
        <v>1</v>
      </c>
      <c r="D14770" t="s">
        <v>53</v>
      </c>
      <c r="E14770">
        <v>16</v>
      </c>
      <c r="F14770">
        <v>97007</v>
      </c>
      <c r="G14770">
        <v>901</v>
      </c>
    </row>
    <row r="14771" spans="1:7">
      <c r="A14771" s="2">
        <v>44161</v>
      </c>
      <c r="B14771" s="2">
        <f t="shared" si="460"/>
        <v>44165</v>
      </c>
      <c r="C14771" s="3">
        <f t="shared" si="461"/>
        <v>1</v>
      </c>
      <c r="D14771" t="s">
        <v>6</v>
      </c>
      <c r="E14771">
        <v>17</v>
      </c>
      <c r="F14771">
        <v>698364</v>
      </c>
      <c r="G14771">
        <v>12609</v>
      </c>
    </row>
    <row r="14772" spans="1:7">
      <c r="A14772" s="2">
        <v>44161</v>
      </c>
      <c r="B14772" s="2">
        <f t="shared" si="460"/>
        <v>44165</v>
      </c>
      <c r="C14772" s="3">
        <f t="shared" si="461"/>
        <v>1</v>
      </c>
      <c r="D14772" t="s">
        <v>27</v>
      </c>
      <c r="E14772">
        <v>18</v>
      </c>
      <c r="F14772">
        <v>321595</v>
      </c>
      <c r="G14772">
        <v>5561</v>
      </c>
    </row>
    <row r="14773" spans="1:7">
      <c r="A14773" s="2">
        <v>44161</v>
      </c>
      <c r="B14773" s="2">
        <f t="shared" si="460"/>
        <v>44165</v>
      </c>
      <c r="C14773" s="3">
        <f t="shared" si="461"/>
        <v>1</v>
      </c>
      <c r="D14773" t="s">
        <v>39</v>
      </c>
      <c r="E14773">
        <v>19</v>
      </c>
      <c r="F14773">
        <v>223323</v>
      </c>
      <c r="G14773">
        <v>2349</v>
      </c>
    </row>
    <row r="14774" spans="1:7">
      <c r="A14774" s="2">
        <v>44161</v>
      </c>
      <c r="B14774" s="2">
        <f t="shared" si="460"/>
        <v>44165</v>
      </c>
      <c r="C14774" s="3">
        <f t="shared" si="461"/>
        <v>1</v>
      </c>
      <c r="D14774" t="s">
        <v>34</v>
      </c>
      <c r="E14774">
        <v>20</v>
      </c>
      <c r="F14774">
        <v>150522</v>
      </c>
      <c r="G14774">
        <v>1503</v>
      </c>
    </row>
    <row r="14775" spans="1:7">
      <c r="A14775" s="2">
        <v>44161</v>
      </c>
      <c r="B14775" s="2">
        <f t="shared" si="460"/>
        <v>44165</v>
      </c>
      <c r="C14775" s="3">
        <f t="shared" si="461"/>
        <v>1</v>
      </c>
      <c r="D14775" t="s">
        <v>28</v>
      </c>
      <c r="E14775">
        <v>21</v>
      </c>
      <c r="F14775">
        <v>170081</v>
      </c>
      <c r="G14775">
        <v>1983</v>
      </c>
    </row>
    <row r="14776" spans="1:7">
      <c r="A14776" s="2">
        <v>44161</v>
      </c>
      <c r="B14776" s="2">
        <f t="shared" si="460"/>
        <v>44165</v>
      </c>
      <c r="C14776" s="3">
        <f t="shared" si="461"/>
        <v>1</v>
      </c>
      <c r="D14776" t="s">
        <v>40</v>
      </c>
      <c r="E14776">
        <v>22</v>
      </c>
      <c r="F14776">
        <v>225638</v>
      </c>
      <c r="G14776">
        <v>6350</v>
      </c>
    </row>
    <row r="14777" spans="1:7">
      <c r="A14777" s="2">
        <v>44161</v>
      </c>
      <c r="B14777" s="2">
        <f t="shared" si="460"/>
        <v>44165</v>
      </c>
      <c r="C14777" s="3">
        <f t="shared" si="461"/>
        <v>1</v>
      </c>
      <c r="D14777" t="s">
        <v>51</v>
      </c>
      <c r="E14777">
        <v>23</v>
      </c>
      <c r="F14777">
        <v>11265</v>
      </c>
      <c r="G14777">
        <v>190</v>
      </c>
    </row>
    <row r="14778" spans="1:7">
      <c r="A14778" s="2">
        <v>44161</v>
      </c>
      <c r="B14778" s="2">
        <f t="shared" si="460"/>
        <v>44165</v>
      </c>
      <c r="C14778" s="3">
        <f t="shared" si="461"/>
        <v>1</v>
      </c>
      <c r="D14778" t="s">
        <v>23</v>
      </c>
      <c r="E14778">
        <v>24</v>
      </c>
      <c r="F14778">
        <v>190635</v>
      </c>
      <c r="G14778">
        <v>4547</v>
      </c>
    </row>
    <row r="14779" spans="1:7">
      <c r="A14779" s="2">
        <v>44161</v>
      </c>
      <c r="B14779" s="2">
        <f t="shared" si="460"/>
        <v>44165</v>
      </c>
      <c r="C14779" s="3">
        <f t="shared" si="461"/>
        <v>1</v>
      </c>
      <c r="D14779" t="s">
        <v>9</v>
      </c>
      <c r="E14779">
        <v>25</v>
      </c>
      <c r="F14779">
        <v>214594</v>
      </c>
      <c r="G14779">
        <v>10604</v>
      </c>
    </row>
    <row r="14780" spans="1:7">
      <c r="A14780" s="2">
        <v>44161</v>
      </c>
      <c r="B14780" s="2">
        <f t="shared" si="460"/>
        <v>44165</v>
      </c>
      <c r="C14780" s="3">
        <f t="shared" si="461"/>
        <v>1</v>
      </c>
      <c r="D14780" t="s">
        <v>42</v>
      </c>
      <c r="E14780">
        <v>26</v>
      </c>
      <c r="F14780">
        <v>352342</v>
      </c>
      <c r="G14780">
        <v>9169</v>
      </c>
    </row>
    <row r="14781" spans="1:7">
      <c r="A14781" s="2">
        <v>44161</v>
      </c>
      <c r="B14781" s="2">
        <f t="shared" si="460"/>
        <v>44165</v>
      </c>
      <c r="C14781" s="3">
        <f t="shared" si="461"/>
        <v>1</v>
      </c>
      <c r="D14781" t="s">
        <v>29</v>
      </c>
      <c r="E14781">
        <v>27</v>
      </c>
      <c r="F14781">
        <v>289362</v>
      </c>
      <c r="G14781">
        <v>3434</v>
      </c>
    </row>
    <row r="14782" spans="1:7">
      <c r="A14782" s="2">
        <v>44161</v>
      </c>
      <c r="B14782" s="2">
        <f t="shared" si="460"/>
        <v>44165</v>
      </c>
      <c r="C14782" s="3">
        <f t="shared" si="461"/>
        <v>1</v>
      </c>
      <c r="D14782" t="s">
        <v>46</v>
      </c>
      <c r="E14782">
        <v>28</v>
      </c>
      <c r="F14782">
        <v>147382</v>
      </c>
      <c r="G14782">
        <v>3763</v>
      </c>
    </row>
    <row r="14783" spans="1:7">
      <c r="A14783" s="2">
        <v>44161</v>
      </c>
      <c r="B14783" s="2">
        <f t="shared" si="460"/>
        <v>44165</v>
      </c>
      <c r="C14783" s="3">
        <f t="shared" si="461"/>
        <v>1</v>
      </c>
      <c r="D14783" t="s">
        <v>35</v>
      </c>
      <c r="E14783">
        <v>29</v>
      </c>
      <c r="F14783">
        <v>300825</v>
      </c>
      <c r="G14783">
        <v>3932</v>
      </c>
    </row>
    <row r="14784" spans="1:7">
      <c r="A14784" s="2">
        <v>44161</v>
      </c>
      <c r="B14784" s="2">
        <f t="shared" si="460"/>
        <v>44165</v>
      </c>
      <c r="C14784" s="3">
        <f t="shared" si="461"/>
        <v>1</v>
      </c>
      <c r="D14784" t="s">
        <v>54</v>
      </c>
      <c r="E14784">
        <v>30</v>
      </c>
      <c r="F14784">
        <v>59682</v>
      </c>
      <c r="G14784">
        <v>658</v>
      </c>
    </row>
    <row r="14785" spans="1:7">
      <c r="A14785" s="2">
        <v>44161</v>
      </c>
      <c r="B14785" s="2">
        <f t="shared" si="460"/>
        <v>44165</v>
      </c>
      <c r="C14785" s="3">
        <f t="shared" si="461"/>
        <v>1</v>
      </c>
      <c r="D14785" t="s">
        <v>12</v>
      </c>
      <c r="E14785">
        <v>31</v>
      </c>
      <c r="F14785">
        <v>123124</v>
      </c>
      <c r="G14785">
        <v>1011</v>
      </c>
    </row>
    <row r="14786" spans="1:7">
      <c r="A14786" s="2">
        <v>44161</v>
      </c>
      <c r="B14786" s="2">
        <f t="shared" si="460"/>
        <v>44165</v>
      </c>
      <c r="C14786" s="3">
        <f t="shared" si="461"/>
        <v>1</v>
      </c>
      <c r="D14786" t="s">
        <v>24</v>
      </c>
      <c r="E14786">
        <v>32</v>
      </c>
      <c r="F14786">
        <v>144794</v>
      </c>
      <c r="G14786">
        <v>2093</v>
      </c>
    </row>
    <row r="14787" spans="1:7">
      <c r="A14787" s="2">
        <v>44161</v>
      </c>
      <c r="B14787" s="2">
        <f t="shared" si="460"/>
        <v>44165</v>
      </c>
      <c r="C14787" s="3">
        <f t="shared" si="461"/>
        <v>1</v>
      </c>
      <c r="D14787" t="s">
        <v>19</v>
      </c>
      <c r="E14787">
        <v>33</v>
      </c>
      <c r="F14787">
        <v>18776</v>
      </c>
      <c r="G14787">
        <v>514</v>
      </c>
    </row>
    <row r="14788" spans="1:7">
      <c r="A14788" s="2">
        <v>44161</v>
      </c>
      <c r="B14788" s="2">
        <f t="shared" ref="B14788:B14851" si="462">EOMONTH(A14788,0)</f>
        <v>44165</v>
      </c>
      <c r="C14788" s="3">
        <f t="shared" ref="C14788:C14851" si="463">IF(A14788=B14788,0,1)</f>
        <v>1</v>
      </c>
      <c r="D14788" t="s">
        <v>21</v>
      </c>
      <c r="E14788">
        <v>34</v>
      </c>
      <c r="F14788">
        <v>324207</v>
      </c>
      <c r="G14788">
        <v>16925</v>
      </c>
    </row>
    <row r="14789" spans="1:7">
      <c r="A14789" s="2">
        <v>44161</v>
      </c>
      <c r="B14789" s="2">
        <f t="shared" si="462"/>
        <v>44165</v>
      </c>
      <c r="C14789" s="3">
        <f t="shared" si="463"/>
        <v>1</v>
      </c>
      <c r="D14789" t="s">
        <v>47</v>
      </c>
      <c r="E14789">
        <v>35</v>
      </c>
      <c r="F14789">
        <v>89796</v>
      </c>
      <c r="G14789">
        <v>1469</v>
      </c>
    </row>
    <row r="14790" spans="1:7">
      <c r="A14790" s="2">
        <v>44161</v>
      </c>
      <c r="B14790" s="2">
        <f t="shared" si="462"/>
        <v>44165</v>
      </c>
      <c r="C14790" s="3">
        <f t="shared" si="463"/>
        <v>1</v>
      </c>
      <c r="D14790" t="s">
        <v>16</v>
      </c>
      <c r="E14790">
        <v>36</v>
      </c>
      <c r="F14790">
        <v>624961</v>
      </c>
      <c r="G14790">
        <v>33959</v>
      </c>
    </row>
    <row r="14791" spans="1:7">
      <c r="A14791" s="2">
        <v>44161</v>
      </c>
      <c r="B14791" s="2">
        <f t="shared" si="462"/>
        <v>44165</v>
      </c>
      <c r="C14791" s="3">
        <f t="shared" si="463"/>
        <v>1</v>
      </c>
      <c r="D14791" t="s">
        <v>20</v>
      </c>
      <c r="E14791">
        <v>37</v>
      </c>
      <c r="F14791">
        <v>348148</v>
      </c>
      <c r="G14791">
        <v>5177</v>
      </c>
    </row>
    <row r="14792" spans="1:7">
      <c r="A14792" s="2">
        <v>44161</v>
      </c>
      <c r="B14792" s="2">
        <f t="shared" si="462"/>
        <v>44165</v>
      </c>
      <c r="C14792" s="3">
        <f t="shared" si="463"/>
        <v>1</v>
      </c>
      <c r="D14792" t="s">
        <v>48</v>
      </c>
      <c r="E14792">
        <v>38</v>
      </c>
      <c r="F14792">
        <v>76448</v>
      </c>
      <c r="G14792">
        <v>903</v>
      </c>
    </row>
    <row r="14793" spans="1:7">
      <c r="A14793" s="2">
        <v>44161</v>
      </c>
      <c r="B14793" s="2">
        <f t="shared" si="462"/>
        <v>44165</v>
      </c>
      <c r="C14793" s="3">
        <f t="shared" si="463"/>
        <v>1</v>
      </c>
      <c r="D14793" t="s">
        <v>59</v>
      </c>
      <c r="E14793">
        <v>69</v>
      </c>
      <c r="F14793">
        <v>104</v>
      </c>
      <c r="G14793">
        <v>2</v>
      </c>
    </row>
    <row r="14794" spans="1:7">
      <c r="A14794" s="2">
        <v>44161</v>
      </c>
      <c r="B14794" s="2">
        <f t="shared" si="462"/>
        <v>44165</v>
      </c>
      <c r="C14794" s="3">
        <f t="shared" si="463"/>
        <v>1</v>
      </c>
      <c r="D14794" t="s">
        <v>41</v>
      </c>
      <c r="E14794">
        <v>39</v>
      </c>
      <c r="F14794">
        <v>382743</v>
      </c>
      <c r="G14794">
        <v>6274</v>
      </c>
    </row>
    <row r="14795" spans="1:7">
      <c r="A14795" s="2">
        <v>44161</v>
      </c>
      <c r="B14795" s="2">
        <f t="shared" si="462"/>
        <v>44165</v>
      </c>
      <c r="C14795" s="3">
        <f t="shared" si="463"/>
        <v>1</v>
      </c>
      <c r="D14795" t="s">
        <v>30</v>
      </c>
      <c r="E14795">
        <v>40</v>
      </c>
      <c r="F14795">
        <v>184342</v>
      </c>
      <c r="G14795">
        <v>1680</v>
      </c>
    </row>
    <row r="14796" spans="1:7">
      <c r="A14796" s="2">
        <v>44161</v>
      </c>
      <c r="B14796" s="2">
        <f t="shared" si="462"/>
        <v>44165</v>
      </c>
      <c r="C14796" s="3">
        <f t="shared" si="463"/>
        <v>1</v>
      </c>
      <c r="D14796" t="s">
        <v>14</v>
      </c>
      <c r="E14796">
        <v>41</v>
      </c>
      <c r="F14796">
        <v>70006</v>
      </c>
      <c r="G14796">
        <v>884</v>
      </c>
    </row>
    <row r="14797" spans="1:7">
      <c r="A14797" s="2">
        <v>44161</v>
      </c>
      <c r="B14797" s="2">
        <f t="shared" si="462"/>
        <v>44165</v>
      </c>
      <c r="C14797" s="3">
        <f t="shared" si="463"/>
        <v>1</v>
      </c>
      <c r="D14797" t="s">
        <v>31</v>
      </c>
      <c r="E14797">
        <v>42</v>
      </c>
      <c r="F14797">
        <v>340998</v>
      </c>
      <c r="G14797">
        <v>10271</v>
      </c>
    </row>
    <row r="14798" spans="1:7">
      <c r="A14798" s="2">
        <v>44161</v>
      </c>
      <c r="B14798" s="2">
        <f t="shared" si="462"/>
        <v>44165</v>
      </c>
      <c r="C14798" s="3">
        <f t="shared" si="463"/>
        <v>1</v>
      </c>
      <c r="D14798" t="s">
        <v>55</v>
      </c>
      <c r="E14798">
        <v>72</v>
      </c>
      <c r="F14798">
        <v>82841</v>
      </c>
      <c r="G14798">
        <v>1069</v>
      </c>
    </row>
    <row r="14799" spans="1:7">
      <c r="A14799" s="2">
        <v>44161</v>
      </c>
      <c r="B14799" s="2">
        <f t="shared" si="462"/>
        <v>44165</v>
      </c>
      <c r="C14799" s="3">
        <f t="shared" si="463"/>
        <v>1</v>
      </c>
      <c r="D14799" t="s">
        <v>17</v>
      </c>
      <c r="E14799">
        <v>44</v>
      </c>
      <c r="F14799">
        <v>52317</v>
      </c>
      <c r="G14799">
        <v>1335</v>
      </c>
    </row>
    <row r="14800" spans="1:7">
      <c r="A14800" s="2">
        <v>44161</v>
      </c>
      <c r="B14800" s="2">
        <f t="shared" si="462"/>
        <v>44165</v>
      </c>
      <c r="C14800" s="3">
        <f t="shared" si="463"/>
        <v>1</v>
      </c>
      <c r="D14800" t="s">
        <v>32</v>
      </c>
      <c r="E14800">
        <v>45</v>
      </c>
      <c r="F14800">
        <v>210905</v>
      </c>
      <c r="G14800">
        <v>4317</v>
      </c>
    </row>
    <row r="14801" spans="1:7">
      <c r="A14801" s="2">
        <v>44161</v>
      </c>
      <c r="B14801" s="2">
        <f t="shared" si="462"/>
        <v>44165</v>
      </c>
      <c r="C14801" s="3">
        <f t="shared" si="463"/>
        <v>1</v>
      </c>
      <c r="D14801" t="s">
        <v>43</v>
      </c>
      <c r="E14801">
        <v>46</v>
      </c>
      <c r="F14801">
        <v>76142</v>
      </c>
      <c r="G14801">
        <v>849</v>
      </c>
    </row>
    <row r="14802" spans="1:7">
      <c r="A14802" s="2">
        <v>44161</v>
      </c>
      <c r="B14802" s="2">
        <f t="shared" si="462"/>
        <v>44165</v>
      </c>
      <c r="C14802" s="3">
        <f t="shared" si="463"/>
        <v>1</v>
      </c>
      <c r="D14802" t="s">
        <v>25</v>
      </c>
      <c r="E14802">
        <v>47</v>
      </c>
      <c r="F14802">
        <v>345371</v>
      </c>
      <c r="G14802">
        <v>4468</v>
      </c>
    </row>
    <row r="14803" spans="1:7">
      <c r="A14803" s="2">
        <v>44161</v>
      </c>
      <c r="B14803" s="2">
        <f t="shared" si="462"/>
        <v>44165</v>
      </c>
      <c r="C14803" s="3">
        <f t="shared" si="463"/>
        <v>1</v>
      </c>
      <c r="D14803" t="s">
        <v>11</v>
      </c>
      <c r="E14803">
        <v>48</v>
      </c>
      <c r="F14803">
        <v>1223896</v>
      </c>
      <c r="G14803">
        <v>21709</v>
      </c>
    </row>
    <row r="14804" spans="1:7">
      <c r="A14804" s="2">
        <v>44161</v>
      </c>
      <c r="B14804" s="2">
        <f t="shared" si="462"/>
        <v>44165</v>
      </c>
      <c r="C14804" s="3">
        <f t="shared" si="463"/>
        <v>1</v>
      </c>
      <c r="D14804" t="s">
        <v>13</v>
      </c>
      <c r="E14804">
        <v>49</v>
      </c>
      <c r="F14804">
        <v>184382</v>
      </c>
      <c r="G14804">
        <v>834</v>
      </c>
    </row>
    <row r="14805" spans="1:7">
      <c r="A14805" s="2">
        <v>44161</v>
      </c>
      <c r="B14805" s="2">
        <f t="shared" si="462"/>
        <v>44165</v>
      </c>
      <c r="C14805" s="3">
        <f t="shared" si="463"/>
        <v>1</v>
      </c>
      <c r="D14805" t="s">
        <v>36</v>
      </c>
      <c r="E14805">
        <v>50</v>
      </c>
      <c r="F14805">
        <v>3827</v>
      </c>
      <c r="G14805">
        <v>64</v>
      </c>
    </row>
    <row r="14806" spans="1:7">
      <c r="A14806" s="2">
        <v>44161</v>
      </c>
      <c r="B14806" s="2">
        <f t="shared" si="462"/>
        <v>44165</v>
      </c>
      <c r="C14806" s="3">
        <f t="shared" si="463"/>
        <v>1</v>
      </c>
      <c r="D14806" t="s">
        <v>56</v>
      </c>
      <c r="E14806">
        <v>78</v>
      </c>
      <c r="F14806">
        <v>1521</v>
      </c>
      <c r="G14806">
        <v>23</v>
      </c>
    </row>
    <row r="14807" spans="1:7">
      <c r="A14807" s="2">
        <v>44161</v>
      </c>
      <c r="B14807" s="2">
        <f t="shared" si="462"/>
        <v>44165</v>
      </c>
      <c r="C14807" s="3">
        <f t="shared" si="463"/>
        <v>1</v>
      </c>
      <c r="D14807" t="s">
        <v>37</v>
      </c>
      <c r="E14807">
        <v>51</v>
      </c>
      <c r="F14807">
        <v>228900</v>
      </c>
      <c r="G14807">
        <v>4029</v>
      </c>
    </row>
    <row r="14808" spans="1:7">
      <c r="A14808" s="2">
        <v>44161</v>
      </c>
      <c r="B14808" s="2">
        <f t="shared" si="462"/>
        <v>44165</v>
      </c>
      <c r="C14808" s="3">
        <f t="shared" si="463"/>
        <v>1</v>
      </c>
      <c r="D14808" t="s">
        <v>5</v>
      </c>
      <c r="E14808">
        <v>53</v>
      </c>
      <c r="F14808">
        <v>161911</v>
      </c>
      <c r="G14808">
        <v>2825</v>
      </c>
    </row>
    <row r="14809" spans="1:7">
      <c r="A14809" s="2">
        <v>44161</v>
      </c>
      <c r="B14809" s="2">
        <f t="shared" si="462"/>
        <v>44165</v>
      </c>
      <c r="C14809" s="3">
        <f t="shared" si="463"/>
        <v>1</v>
      </c>
      <c r="D14809" t="s">
        <v>58</v>
      </c>
      <c r="E14809">
        <v>54</v>
      </c>
      <c r="F14809">
        <v>44180</v>
      </c>
      <c r="G14809">
        <v>712</v>
      </c>
    </row>
    <row r="14810" spans="1:7">
      <c r="A14810" s="2">
        <v>44161</v>
      </c>
      <c r="B14810" s="2">
        <f t="shared" si="462"/>
        <v>44165</v>
      </c>
      <c r="C14810" s="3">
        <f t="shared" si="463"/>
        <v>1</v>
      </c>
      <c r="D14810" t="s">
        <v>10</v>
      </c>
      <c r="E14810">
        <v>55</v>
      </c>
      <c r="F14810">
        <v>398104</v>
      </c>
      <c r="G14810">
        <v>3431</v>
      </c>
    </row>
    <row r="14811" spans="1:7">
      <c r="A14811" s="2">
        <v>44161</v>
      </c>
      <c r="B14811" s="2">
        <f t="shared" si="462"/>
        <v>44165</v>
      </c>
      <c r="C14811" s="3">
        <f t="shared" si="463"/>
        <v>1</v>
      </c>
      <c r="D14811" t="s">
        <v>49</v>
      </c>
      <c r="E14811">
        <v>56</v>
      </c>
      <c r="F14811">
        <v>30761</v>
      </c>
      <c r="G14811">
        <v>215</v>
      </c>
    </row>
    <row r="14812" spans="1:7">
      <c r="A14812" s="2">
        <v>44162</v>
      </c>
      <c r="B14812" s="2">
        <f t="shared" si="462"/>
        <v>44165</v>
      </c>
      <c r="C14812" s="3">
        <f t="shared" si="463"/>
        <v>1</v>
      </c>
      <c r="D14812" t="s">
        <v>52</v>
      </c>
      <c r="E14812">
        <v>1</v>
      </c>
      <c r="F14812">
        <v>242874</v>
      </c>
      <c r="G14812">
        <v>3572</v>
      </c>
    </row>
    <row r="14813" spans="1:7">
      <c r="A14813" s="2">
        <v>44162</v>
      </c>
      <c r="B14813" s="2">
        <f t="shared" si="462"/>
        <v>44165</v>
      </c>
      <c r="C14813" s="3">
        <f t="shared" si="463"/>
        <v>1</v>
      </c>
      <c r="D14813" t="s">
        <v>50</v>
      </c>
      <c r="E14813">
        <v>2</v>
      </c>
      <c r="F14813">
        <v>30612</v>
      </c>
      <c r="G14813">
        <v>113</v>
      </c>
    </row>
    <row r="14814" spans="1:7">
      <c r="A14814" s="2">
        <v>44162</v>
      </c>
      <c r="B14814" s="2">
        <f t="shared" si="462"/>
        <v>44165</v>
      </c>
      <c r="C14814" s="3">
        <f t="shared" si="463"/>
        <v>1</v>
      </c>
      <c r="D14814" t="s">
        <v>8</v>
      </c>
      <c r="E14814">
        <v>4</v>
      </c>
      <c r="F14814">
        <v>318695</v>
      </c>
      <c r="G14814">
        <v>6588</v>
      </c>
    </row>
    <row r="14815" spans="1:7">
      <c r="A14815" s="2">
        <v>44162</v>
      </c>
      <c r="B14815" s="2">
        <f t="shared" si="462"/>
        <v>44165</v>
      </c>
      <c r="C14815" s="3">
        <f t="shared" si="463"/>
        <v>1</v>
      </c>
      <c r="D14815" t="s">
        <v>44</v>
      </c>
      <c r="E14815">
        <v>5</v>
      </c>
      <c r="F14815">
        <v>153677</v>
      </c>
      <c r="G14815">
        <v>2436</v>
      </c>
    </row>
    <row r="14816" spans="1:7">
      <c r="A14816" s="2">
        <v>44162</v>
      </c>
      <c r="B14816" s="2">
        <f t="shared" si="462"/>
        <v>44165</v>
      </c>
      <c r="C14816" s="3">
        <f t="shared" si="463"/>
        <v>1</v>
      </c>
      <c r="D14816" t="s">
        <v>7</v>
      </c>
      <c r="E14816">
        <v>6</v>
      </c>
      <c r="F14816">
        <v>1193071</v>
      </c>
      <c r="G14816">
        <v>19100</v>
      </c>
    </row>
    <row r="14817" spans="1:7">
      <c r="A14817" s="2">
        <v>44162</v>
      </c>
      <c r="B14817" s="2">
        <f t="shared" si="462"/>
        <v>44165</v>
      </c>
      <c r="C14817" s="3">
        <f t="shared" si="463"/>
        <v>1</v>
      </c>
      <c r="D14817" t="s">
        <v>22</v>
      </c>
      <c r="E14817">
        <v>8</v>
      </c>
      <c r="F14817">
        <v>222544</v>
      </c>
      <c r="G14817">
        <v>2998</v>
      </c>
    </row>
    <row r="14818" spans="1:7">
      <c r="A14818" s="2">
        <v>44162</v>
      </c>
      <c r="B14818" s="2">
        <f t="shared" si="462"/>
        <v>44165</v>
      </c>
      <c r="C14818" s="3">
        <f t="shared" si="463"/>
        <v>1</v>
      </c>
      <c r="D14818" t="s">
        <v>38</v>
      </c>
      <c r="E14818">
        <v>9</v>
      </c>
      <c r="F14818">
        <v>112581</v>
      </c>
      <c r="G14818">
        <v>4961</v>
      </c>
    </row>
    <row r="14819" spans="1:7">
      <c r="A14819" s="2">
        <v>44162</v>
      </c>
      <c r="B14819" s="2">
        <f t="shared" si="462"/>
        <v>44165</v>
      </c>
      <c r="C14819" s="3">
        <f t="shared" si="463"/>
        <v>1</v>
      </c>
      <c r="D14819" t="s">
        <v>45</v>
      </c>
      <c r="E14819">
        <v>10</v>
      </c>
      <c r="F14819">
        <v>34170</v>
      </c>
      <c r="G14819">
        <v>763</v>
      </c>
    </row>
    <row r="14820" spans="1:7">
      <c r="A14820" s="2">
        <v>44162</v>
      </c>
      <c r="B14820" s="2">
        <f t="shared" si="462"/>
        <v>44165</v>
      </c>
      <c r="C14820" s="3">
        <f t="shared" si="463"/>
        <v>1</v>
      </c>
      <c r="D14820" t="s">
        <v>33</v>
      </c>
      <c r="E14820">
        <v>11</v>
      </c>
      <c r="F14820">
        <v>20937</v>
      </c>
      <c r="G14820">
        <v>677</v>
      </c>
    </row>
    <row r="14821" spans="1:7">
      <c r="A14821" s="2">
        <v>44162</v>
      </c>
      <c r="B14821" s="2">
        <f t="shared" si="462"/>
        <v>44165</v>
      </c>
      <c r="C14821" s="3">
        <f t="shared" si="463"/>
        <v>1</v>
      </c>
      <c r="D14821" t="s">
        <v>15</v>
      </c>
      <c r="E14821">
        <v>12</v>
      </c>
      <c r="F14821">
        <v>979012</v>
      </c>
      <c r="G14821">
        <v>18362</v>
      </c>
    </row>
    <row r="14822" spans="1:7">
      <c r="A14822" s="2">
        <v>44162</v>
      </c>
      <c r="B14822" s="2">
        <f t="shared" si="462"/>
        <v>44165</v>
      </c>
      <c r="C14822" s="3">
        <f t="shared" si="463"/>
        <v>1</v>
      </c>
      <c r="D14822" t="s">
        <v>18</v>
      </c>
      <c r="E14822">
        <v>13</v>
      </c>
      <c r="F14822">
        <v>447942</v>
      </c>
      <c r="G14822">
        <v>9130</v>
      </c>
    </row>
    <row r="14823" spans="1:7">
      <c r="A14823" s="2">
        <v>44162</v>
      </c>
      <c r="B14823" s="2">
        <f t="shared" si="462"/>
        <v>44165</v>
      </c>
      <c r="C14823" s="3">
        <f t="shared" si="463"/>
        <v>1</v>
      </c>
      <c r="D14823" t="s">
        <v>57</v>
      </c>
      <c r="E14823">
        <v>66</v>
      </c>
      <c r="F14823">
        <v>7737</v>
      </c>
      <c r="G14823">
        <v>113</v>
      </c>
    </row>
    <row r="14824" spans="1:7">
      <c r="A14824" s="2">
        <v>44162</v>
      </c>
      <c r="B14824" s="2">
        <f t="shared" si="462"/>
        <v>44165</v>
      </c>
      <c r="C14824" s="3">
        <f t="shared" si="463"/>
        <v>1</v>
      </c>
      <c r="D14824" t="s">
        <v>26</v>
      </c>
      <c r="E14824">
        <v>15</v>
      </c>
      <c r="F14824">
        <v>17796</v>
      </c>
      <c r="G14824">
        <v>238</v>
      </c>
    </row>
    <row r="14825" spans="1:7">
      <c r="A14825" s="2">
        <v>44162</v>
      </c>
      <c r="B14825" s="2">
        <f t="shared" si="462"/>
        <v>44165</v>
      </c>
      <c r="C14825" s="3">
        <f t="shared" si="463"/>
        <v>1</v>
      </c>
      <c r="D14825" t="s">
        <v>53</v>
      </c>
      <c r="E14825">
        <v>16</v>
      </c>
      <c r="F14825">
        <v>99148</v>
      </c>
      <c r="G14825">
        <v>914</v>
      </c>
    </row>
    <row r="14826" spans="1:7">
      <c r="A14826" s="2">
        <v>44162</v>
      </c>
      <c r="B14826" s="2">
        <f t="shared" si="462"/>
        <v>44165</v>
      </c>
      <c r="C14826" s="3">
        <f t="shared" si="463"/>
        <v>1</v>
      </c>
      <c r="D14826" t="s">
        <v>6</v>
      </c>
      <c r="E14826">
        <v>17</v>
      </c>
      <c r="F14826">
        <v>706123</v>
      </c>
      <c r="G14826">
        <v>12705</v>
      </c>
    </row>
    <row r="14827" spans="1:7">
      <c r="A14827" s="2">
        <v>44162</v>
      </c>
      <c r="B14827" s="2">
        <f t="shared" si="462"/>
        <v>44165</v>
      </c>
      <c r="C14827" s="3">
        <f t="shared" si="463"/>
        <v>1</v>
      </c>
      <c r="D14827" t="s">
        <v>27</v>
      </c>
      <c r="E14827">
        <v>18</v>
      </c>
      <c r="F14827">
        <v>327234</v>
      </c>
      <c r="G14827">
        <v>5594</v>
      </c>
    </row>
    <row r="14828" spans="1:7">
      <c r="A14828" s="2">
        <v>44162</v>
      </c>
      <c r="B14828" s="2">
        <f t="shared" si="462"/>
        <v>44165</v>
      </c>
      <c r="C14828" s="3">
        <f t="shared" si="463"/>
        <v>1</v>
      </c>
      <c r="D14828" t="s">
        <v>39</v>
      </c>
      <c r="E14828">
        <v>19</v>
      </c>
      <c r="F14828">
        <v>225065</v>
      </c>
      <c r="G14828">
        <v>2360</v>
      </c>
    </row>
    <row r="14829" spans="1:7">
      <c r="A14829" s="2">
        <v>44162</v>
      </c>
      <c r="B14829" s="2">
        <f t="shared" si="462"/>
        <v>44165</v>
      </c>
      <c r="C14829" s="3">
        <f t="shared" si="463"/>
        <v>1</v>
      </c>
      <c r="D14829" t="s">
        <v>34</v>
      </c>
      <c r="E14829">
        <v>20</v>
      </c>
      <c r="F14829">
        <v>155245</v>
      </c>
      <c r="G14829">
        <v>1529</v>
      </c>
    </row>
    <row r="14830" spans="1:7">
      <c r="A14830" s="2">
        <v>44162</v>
      </c>
      <c r="B14830" s="2">
        <f t="shared" si="462"/>
        <v>44165</v>
      </c>
      <c r="C14830" s="3">
        <f t="shared" si="463"/>
        <v>1</v>
      </c>
      <c r="D14830" t="s">
        <v>28</v>
      </c>
      <c r="E14830">
        <v>21</v>
      </c>
      <c r="F14830">
        <v>174684</v>
      </c>
      <c r="G14830">
        <v>2009</v>
      </c>
    </row>
    <row r="14831" spans="1:7">
      <c r="A14831" s="2">
        <v>44162</v>
      </c>
      <c r="B14831" s="2">
        <f t="shared" si="462"/>
        <v>44165</v>
      </c>
      <c r="C14831" s="3">
        <f t="shared" si="463"/>
        <v>1</v>
      </c>
      <c r="D14831" t="s">
        <v>40</v>
      </c>
      <c r="E14831">
        <v>22</v>
      </c>
      <c r="F14831">
        <v>230602</v>
      </c>
      <c r="G14831">
        <v>6391</v>
      </c>
    </row>
    <row r="14832" spans="1:7">
      <c r="A14832" s="2">
        <v>44162</v>
      </c>
      <c r="B14832" s="2">
        <f t="shared" si="462"/>
        <v>44165</v>
      </c>
      <c r="C14832" s="3">
        <f t="shared" si="463"/>
        <v>1</v>
      </c>
      <c r="D14832" t="s">
        <v>51</v>
      </c>
      <c r="E14832">
        <v>23</v>
      </c>
      <c r="F14832">
        <v>11265</v>
      </c>
      <c r="G14832">
        <v>190</v>
      </c>
    </row>
    <row r="14833" spans="1:7">
      <c r="A14833" s="2">
        <v>44162</v>
      </c>
      <c r="B14833" s="2">
        <f t="shared" si="462"/>
        <v>44165</v>
      </c>
      <c r="C14833" s="3">
        <f t="shared" si="463"/>
        <v>1</v>
      </c>
      <c r="D14833" t="s">
        <v>23</v>
      </c>
      <c r="E14833">
        <v>24</v>
      </c>
      <c r="F14833">
        <v>193205</v>
      </c>
      <c r="G14833">
        <v>4569</v>
      </c>
    </row>
    <row r="14834" spans="1:7">
      <c r="A14834" s="2">
        <v>44162</v>
      </c>
      <c r="B14834" s="2">
        <f t="shared" si="462"/>
        <v>44165</v>
      </c>
      <c r="C14834" s="3">
        <f t="shared" si="463"/>
        <v>1</v>
      </c>
      <c r="D14834" t="s">
        <v>9</v>
      </c>
      <c r="E14834">
        <v>25</v>
      </c>
      <c r="F14834">
        <v>219252</v>
      </c>
      <c r="G14834">
        <v>10635</v>
      </c>
    </row>
    <row r="14835" spans="1:7">
      <c r="A14835" s="2">
        <v>44162</v>
      </c>
      <c r="B14835" s="2">
        <f t="shared" si="462"/>
        <v>44165</v>
      </c>
      <c r="C14835" s="3">
        <f t="shared" si="463"/>
        <v>1</v>
      </c>
      <c r="D14835" t="s">
        <v>42</v>
      </c>
      <c r="E14835">
        <v>26</v>
      </c>
      <c r="F14835">
        <v>369022</v>
      </c>
      <c r="G14835">
        <v>9352</v>
      </c>
    </row>
    <row r="14836" spans="1:7">
      <c r="A14836" s="2">
        <v>44162</v>
      </c>
      <c r="B14836" s="2">
        <f t="shared" si="462"/>
        <v>44165</v>
      </c>
      <c r="C14836" s="3">
        <f t="shared" si="463"/>
        <v>1</v>
      </c>
      <c r="D14836" t="s">
        <v>29</v>
      </c>
      <c r="E14836">
        <v>27</v>
      </c>
      <c r="F14836">
        <v>295060</v>
      </c>
      <c r="G14836">
        <v>3535</v>
      </c>
    </row>
    <row r="14837" spans="1:7">
      <c r="A14837" s="2">
        <v>44162</v>
      </c>
      <c r="B14837" s="2">
        <f t="shared" si="462"/>
        <v>44165</v>
      </c>
      <c r="C14837" s="3">
        <f t="shared" si="463"/>
        <v>1</v>
      </c>
      <c r="D14837" t="s">
        <v>46</v>
      </c>
      <c r="E14837">
        <v>28</v>
      </c>
      <c r="F14837">
        <v>148387</v>
      </c>
      <c r="G14837">
        <v>3769</v>
      </c>
    </row>
    <row r="14838" spans="1:7">
      <c r="A14838" s="2">
        <v>44162</v>
      </c>
      <c r="B14838" s="2">
        <f t="shared" si="462"/>
        <v>44165</v>
      </c>
      <c r="C14838" s="3">
        <f t="shared" si="463"/>
        <v>1</v>
      </c>
      <c r="D14838" t="s">
        <v>35</v>
      </c>
      <c r="E14838">
        <v>29</v>
      </c>
      <c r="F14838">
        <v>304234</v>
      </c>
      <c r="G14838">
        <v>3943</v>
      </c>
    </row>
    <row r="14839" spans="1:7">
      <c r="A14839" s="2">
        <v>44162</v>
      </c>
      <c r="B14839" s="2">
        <f t="shared" si="462"/>
        <v>44165</v>
      </c>
      <c r="C14839" s="3">
        <f t="shared" si="463"/>
        <v>1</v>
      </c>
      <c r="D14839" t="s">
        <v>54</v>
      </c>
      <c r="E14839">
        <v>30</v>
      </c>
      <c r="F14839">
        <v>59796</v>
      </c>
      <c r="G14839">
        <v>658</v>
      </c>
    </row>
    <row r="14840" spans="1:7">
      <c r="A14840" s="2">
        <v>44162</v>
      </c>
      <c r="B14840" s="2">
        <f t="shared" si="462"/>
        <v>44165</v>
      </c>
      <c r="C14840" s="3">
        <f t="shared" si="463"/>
        <v>1</v>
      </c>
      <c r="D14840" t="s">
        <v>12</v>
      </c>
      <c r="E14840">
        <v>31</v>
      </c>
      <c r="F14840">
        <v>124664</v>
      </c>
      <c r="G14840">
        <v>1017</v>
      </c>
    </row>
    <row r="14841" spans="1:7">
      <c r="A14841" s="2">
        <v>44162</v>
      </c>
      <c r="B14841" s="2">
        <f t="shared" si="462"/>
        <v>44165</v>
      </c>
      <c r="C14841" s="3">
        <f t="shared" si="463"/>
        <v>1</v>
      </c>
      <c r="D14841" t="s">
        <v>24</v>
      </c>
      <c r="E14841">
        <v>32</v>
      </c>
      <c r="F14841">
        <v>147145</v>
      </c>
      <c r="G14841">
        <v>2103</v>
      </c>
    </row>
    <row r="14842" spans="1:7">
      <c r="A14842" s="2">
        <v>44162</v>
      </c>
      <c r="B14842" s="2">
        <f t="shared" si="462"/>
        <v>44165</v>
      </c>
      <c r="C14842" s="3">
        <f t="shared" si="463"/>
        <v>1</v>
      </c>
      <c r="D14842" t="s">
        <v>19</v>
      </c>
      <c r="E14842">
        <v>33</v>
      </c>
      <c r="F14842">
        <v>19313</v>
      </c>
      <c r="G14842">
        <v>517</v>
      </c>
    </row>
    <row r="14843" spans="1:7">
      <c r="A14843" s="2">
        <v>44162</v>
      </c>
      <c r="B14843" s="2">
        <f t="shared" si="462"/>
        <v>44165</v>
      </c>
      <c r="C14843" s="3">
        <f t="shared" si="463"/>
        <v>1</v>
      </c>
      <c r="D14843" t="s">
        <v>21</v>
      </c>
      <c r="E14843">
        <v>34</v>
      </c>
      <c r="F14843">
        <v>328302</v>
      </c>
      <c r="G14843">
        <v>16942</v>
      </c>
    </row>
    <row r="14844" spans="1:7">
      <c r="A14844" s="2">
        <v>44162</v>
      </c>
      <c r="B14844" s="2">
        <f t="shared" si="462"/>
        <v>44165</v>
      </c>
      <c r="C14844" s="3">
        <f t="shared" si="463"/>
        <v>1</v>
      </c>
      <c r="D14844" t="s">
        <v>47</v>
      </c>
      <c r="E14844">
        <v>35</v>
      </c>
      <c r="F14844">
        <v>91852</v>
      </c>
      <c r="G14844">
        <v>1504</v>
      </c>
    </row>
    <row r="14845" spans="1:7">
      <c r="A14845" s="2">
        <v>44162</v>
      </c>
      <c r="B14845" s="2">
        <f t="shared" si="462"/>
        <v>44165</v>
      </c>
      <c r="C14845" s="3">
        <f t="shared" si="463"/>
        <v>1</v>
      </c>
      <c r="D14845" t="s">
        <v>16</v>
      </c>
      <c r="E14845">
        <v>36</v>
      </c>
      <c r="F14845">
        <v>633140</v>
      </c>
      <c r="G14845">
        <v>34004</v>
      </c>
    </row>
    <row r="14846" spans="1:7">
      <c r="A14846" s="2">
        <v>44162</v>
      </c>
      <c r="B14846" s="2">
        <f t="shared" si="462"/>
        <v>44165</v>
      </c>
      <c r="C14846" s="3">
        <f t="shared" si="463"/>
        <v>1</v>
      </c>
      <c r="D14846" t="s">
        <v>20</v>
      </c>
      <c r="E14846">
        <v>37</v>
      </c>
      <c r="F14846">
        <v>355664</v>
      </c>
      <c r="G14846">
        <v>5240</v>
      </c>
    </row>
    <row r="14847" spans="1:7">
      <c r="A14847" s="2">
        <v>44162</v>
      </c>
      <c r="B14847" s="2">
        <f t="shared" si="462"/>
        <v>44165</v>
      </c>
      <c r="C14847" s="3">
        <f t="shared" si="463"/>
        <v>1</v>
      </c>
      <c r="D14847" t="s">
        <v>48</v>
      </c>
      <c r="E14847">
        <v>38</v>
      </c>
      <c r="F14847">
        <v>77238</v>
      </c>
      <c r="G14847">
        <v>908</v>
      </c>
    </row>
    <row r="14848" spans="1:7">
      <c r="A14848" s="2">
        <v>44162</v>
      </c>
      <c r="B14848" s="2">
        <f t="shared" si="462"/>
        <v>44165</v>
      </c>
      <c r="C14848" s="3">
        <f t="shared" si="463"/>
        <v>1</v>
      </c>
      <c r="D14848" t="s">
        <v>59</v>
      </c>
      <c r="E14848">
        <v>69</v>
      </c>
      <c r="F14848">
        <v>104</v>
      </c>
      <c r="G14848">
        <v>2</v>
      </c>
    </row>
    <row r="14849" spans="1:7">
      <c r="A14849" s="2">
        <v>44162</v>
      </c>
      <c r="B14849" s="2">
        <f t="shared" si="462"/>
        <v>44165</v>
      </c>
      <c r="C14849" s="3">
        <f t="shared" si="463"/>
        <v>1</v>
      </c>
      <c r="D14849" t="s">
        <v>41</v>
      </c>
      <c r="E14849">
        <v>39</v>
      </c>
      <c r="F14849">
        <v>399808</v>
      </c>
      <c r="G14849">
        <v>6346</v>
      </c>
    </row>
    <row r="14850" spans="1:7">
      <c r="A14850" s="2">
        <v>44162</v>
      </c>
      <c r="B14850" s="2">
        <f t="shared" si="462"/>
        <v>44165</v>
      </c>
      <c r="C14850" s="3">
        <f t="shared" si="463"/>
        <v>1</v>
      </c>
      <c r="D14850" t="s">
        <v>30</v>
      </c>
      <c r="E14850">
        <v>40</v>
      </c>
      <c r="F14850">
        <v>187567</v>
      </c>
      <c r="G14850">
        <v>1704</v>
      </c>
    </row>
    <row r="14851" spans="1:7">
      <c r="A14851" s="2">
        <v>44162</v>
      </c>
      <c r="B14851" s="2">
        <f t="shared" si="462"/>
        <v>44165</v>
      </c>
      <c r="C14851" s="3">
        <f t="shared" si="463"/>
        <v>1</v>
      </c>
      <c r="D14851" t="s">
        <v>14</v>
      </c>
      <c r="E14851">
        <v>41</v>
      </c>
      <c r="F14851">
        <v>70833</v>
      </c>
      <c r="G14851">
        <v>890</v>
      </c>
    </row>
    <row r="14852" spans="1:7">
      <c r="A14852" s="2">
        <v>44162</v>
      </c>
      <c r="B14852" s="2">
        <f t="shared" ref="B14852:B14915" si="464">EOMONTH(A14852,0)</f>
        <v>44165</v>
      </c>
      <c r="C14852" s="3">
        <f t="shared" ref="C14852:C14915" si="465">IF(A14852=B14852,0,1)</f>
        <v>1</v>
      </c>
      <c r="D14852" t="s">
        <v>31</v>
      </c>
      <c r="E14852">
        <v>42</v>
      </c>
      <c r="F14852">
        <v>349360</v>
      </c>
      <c r="G14852">
        <v>10295</v>
      </c>
    </row>
    <row r="14853" spans="1:7">
      <c r="A14853" s="2">
        <v>44162</v>
      </c>
      <c r="B14853" s="2">
        <f t="shared" si="464"/>
        <v>44165</v>
      </c>
      <c r="C14853" s="3">
        <f t="shared" si="465"/>
        <v>1</v>
      </c>
      <c r="D14853" t="s">
        <v>55</v>
      </c>
      <c r="E14853">
        <v>72</v>
      </c>
      <c r="F14853">
        <v>84293</v>
      </c>
      <c r="G14853">
        <v>1076</v>
      </c>
    </row>
    <row r="14854" spans="1:7">
      <c r="A14854" s="2">
        <v>44162</v>
      </c>
      <c r="B14854" s="2">
        <f t="shared" si="464"/>
        <v>44165</v>
      </c>
      <c r="C14854" s="3">
        <f t="shared" si="465"/>
        <v>1</v>
      </c>
      <c r="D14854" t="s">
        <v>17</v>
      </c>
      <c r="E14854">
        <v>44</v>
      </c>
      <c r="F14854">
        <v>53954</v>
      </c>
      <c r="G14854">
        <v>1346</v>
      </c>
    </row>
    <row r="14855" spans="1:7">
      <c r="A14855" s="2">
        <v>44162</v>
      </c>
      <c r="B14855" s="2">
        <f t="shared" si="464"/>
        <v>44165</v>
      </c>
      <c r="C14855" s="3">
        <f t="shared" si="465"/>
        <v>1</v>
      </c>
      <c r="D14855" t="s">
        <v>32</v>
      </c>
      <c r="E14855">
        <v>45</v>
      </c>
      <c r="F14855">
        <v>213120</v>
      </c>
      <c r="G14855">
        <v>4346</v>
      </c>
    </row>
    <row r="14856" spans="1:7">
      <c r="A14856" s="2">
        <v>44162</v>
      </c>
      <c r="B14856" s="2">
        <f t="shared" si="464"/>
        <v>44165</v>
      </c>
      <c r="C14856" s="3">
        <f t="shared" si="465"/>
        <v>1</v>
      </c>
      <c r="D14856" t="s">
        <v>43</v>
      </c>
      <c r="E14856">
        <v>46</v>
      </c>
      <c r="F14856">
        <v>78280</v>
      </c>
      <c r="G14856">
        <v>888</v>
      </c>
    </row>
    <row r="14857" spans="1:7">
      <c r="A14857" s="2">
        <v>44162</v>
      </c>
      <c r="B14857" s="2">
        <f t="shared" si="464"/>
        <v>44165</v>
      </c>
      <c r="C14857" s="3">
        <f t="shared" si="465"/>
        <v>1</v>
      </c>
      <c r="D14857" t="s">
        <v>25</v>
      </c>
      <c r="E14857">
        <v>47</v>
      </c>
      <c r="F14857">
        <v>349506</v>
      </c>
      <c r="G14857">
        <v>4475</v>
      </c>
    </row>
    <row r="14858" spans="1:7">
      <c r="A14858" s="2">
        <v>44162</v>
      </c>
      <c r="B14858" s="2">
        <f t="shared" si="464"/>
        <v>44165</v>
      </c>
      <c r="C14858" s="3">
        <f t="shared" si="465"/>
        <v>1</v>
      </c>
      <c r="D14858" t="s">
        <v>11</v>
      </c>
      <c r="E14858">
        <v>48</v>
      </c>
      <c r="F14858">
        <v>1228649</v>
      </c>
      <c r="G14858">
        <v>21762</v>
      </c>
    </row>
    <row r="14859" spans="1:7">
      <c r="A14859" s="2">
        <v>44162</v>
      </c>
      <c r="B14859" s="2">
        <f t="shared" si="464"/>
        <v>44165</v>
      </c>
      <c r="C14859" s="3">
        <f t="shared" si="465"/>
        <v>1</v>
      </c>
      <c r="D14859" t="s">
        <v>13</v>
      </c>
      <c r="E14859">
        <v>49</v>
      </c>
      <c r="F14859">
        <v>190044</v>
      </c>
      <c r="G14859">
        <v>849</v>
      </c>
    </row>
    <row r="14860" spans="1:7">
      <c r="A14860" s="2">
        <v>44162</v>
      </c>
      <c r="B14860" s="2">
        <f t="shared" si="464"/>
        <v>44165</v>
      </c>
      <c r="C14860" s="3">
        <f t="shared" si="465"/>
        <v>1</v>
      </c>
      <c r="D14860" t="s">
        <v>36</v>
      </c>
      <c r="E14860">
        <v>50</v>
      </c>
      <c r="F14860">
        <v>4005</v>
      </c>
      <c r="G14860">
        <v>67</v>
      </c>
    </row>
    <row r="14861" spans="1:7">
      <c r="A14861" s="2">
        <v>44162</v>
      </c>
      <c r="B14861" s="2">
        <f t="shared" si="464"/>
        <v>44165</v>
      </c>
      <c r="C14861" s="3">
        <f t="shared" si="465"/>
        <v>1</v>
      </c>
      <c r="D14861" t="s">
        <v>56</v>
      </c>
      <c r="E14861">
        <v>78</v>
      </c>
      <c r="F14861">
        <v>1521</v>
      </c>
      <c r="G14861">
        <v>23</v>
      </c>
    </row>
    <row r="14862" spans="1:7">
      <c r="A14862" s="2">
        <v>44162</v>
      </c>
      <c r="B14862" s="2">
        <f t="shared" si="464"/>
        <v>44165</v>
      </c>
      <c r="C14862" s="3">
        <f t="shared" si="465"/>
        <v>1</v>
      </c>
      <c r="D14862" t="s">
        <v>37</v>
      </c>
      <c r="E14862">
        <v>51</v>
      </c>
      <c r="F14862">
        <v>230444</v>
      </c>
      <c r="G14862">
        <v>4044</v>
      </c>
    </row>
    <row r="14863" spans="1:7">
      <c r="A14863" s="2">
        <v>44162</v>
      </c>
      <c r="B14863" s="2">
        <f t="shared" si="464"/>
        <v>44165</v>
      </c>
      <c r="C14863" s="3">
        <f t="shared" si="465"/>
        <v>1</v>
      </c>
      <c r="D14863" t="s">
        <v>5</v>
      </c>
      <c r="E14863">
        <v>53</v>
      </c>
      <c r="F14863">
        <v>165230</v>
      </c>
      <c r="G14863">
        <v>2828</v>
      </c>
    </row>
    <row r="14864" spans="1:7">
      <c r="A14864" s="2">
        <v>44162</v>
      </c>
      <c r="B14864" s="2">
        <f t="shared" si="464"/>
        <v>44165</v>
      </c>
      <c r="C14864" s="3">
        <f t="shared" si="465"/>
        <v>1</v>
      </c>
      <c r="D14864" t="s">
        <v>58</v>
      </c>
      <c r="E14864">
        <v>54</v>
      </c>
      <c r="F14864">
        <v>45046</v>
      </c>
      <c r="G14864">
        <v>712</v>
      </c>
    </row>
    <row r="14865" spans="1:7">
      <c r="A14865" s="2">
        <v>44162</v>
      </c>
      <c r="B14865" s="2">
        <f t="shared" si="464"/>
        <v>44165</v>
      </c>
      <c r="C14865" s="3">
        <f t="shared" si="465"/>
        <v>1</v>
      </c>
      <c r="D14865" t="s">
        <v>10</v>
      </c>
      <c r="E14865">
        <v>55</v>
      </c>
      <c r="F14865">
        <v>399557</v>
      </c>
      <c r="G14865">
        <v>3444</v>
      </c>
    </row>
    <row r="14866" spans="1:7">
      <c r="A14866" s="2">
        <v>44162</v>
      </c>
      <c r="B14866" s="2">
        <f t="shared" si="464"/>
        <v>44165</v>
      </c>
      <c r="C14866" s="3">
        <f t="shared" si="465"/>
        <v>1</v>
      </c>
      <c r="D14866" t="s">
        <v>49</v>
      </c>
      <c r="E14866">
        <v>56</v>
      </c>
      <c r="F14866">
        <v>31773</v>
      </c>
      <c r="G14866">
        <v>215</v>
      </c>
    </row>
    <row r="14867" spans="1:7">
      <c r="A14867" s="2">
        <v>44163</v>
      </c>
      <c r="B14867" s="2">
        <f t="shared" si="464"/>
        <v>44165</v>
      </c>
      <c r="C14867" s="3">
        <f t="shared" si="465"/>
        <v>1</v>
      </c>
      <c r="D14867" t="s">
        <v>52</v>
      </c>
      <c r="E14867">
        <v>1</v>
      </c>
      <c r="F14867">
        <v>244993</v>
      </c>
      <c r="G14867">
        <v>3572</v>
      </c>
    </row>
    <row r="14868" spans="1:7">
      <c r="A14868" s="2">
        <v>44163</v>
      </c>
      <c r="B14868" s="2">
        <f t="shared" si="464"/>
        <v>44165</v>
      </c>
      <c r="C14868" s="3">
        <f t="shared" si="465"/>
        <v>1</v>
      </c>
      <c r="D14868" t="s">
        <v>50</v>
      </c>
      <c r="E14868">
        <v>2</v>
      </c>
      <c r="F14868">
        <v>31279</v>
      </c>
      <c r="G14868">
        <v>115</v>
      </c>
    </row>
    <row r="14869" spans="1:7">
      <c r="A14869" s="2">
        <v>44163</v>
      </c>
      <c r="B14869" s="2">
        <f t="shared" si="464"/>
        <v>44165</v>
      </c>
      <c r="C14869" s="3">
        <f t="shared" si="465"/>
        <v>1</v>
      </c>
      <c r="D14869" t="s">
        <v>8</v>
      </c>
      <c r="E14869">
        <v>4</v>
      </c>
      <c r="F14869">
        <v>322774</v>
      </c>
      <c r="G14869">
        <v>6624</v>
      </c>
    </row>
    <row r="14870" spans="1:7">
      <c r="A14870" s="2">
        <v>44163</v>
      </c>
      <c r="B14870" s="2">
        <f t="shared" si="464"/>
        <v>44165</v>
      </c>
      <c r="C14870" s="3">
        <f t="shared" si="465"/>
        <v>1</v>
      </c>
      <c r="D14870" t="s">
        <v>44</v>
      </c>
      <c r="E14870">
        <v>5</v>
      </c>
      <c r="F14870">
        <v>155026</v>
      </c>
      <c r="G14870">
        <v>2449</v>
      </c>
    </row>
    <row r="14871" spans="1:7">
      <c r="A14871" s="2">
        <v>44163</v>
      </c>
      <c r="B14871" s="2">
        <f t="shared" si="464"/>
        <v>44165</v>
      </c>
      <c r="C14871" s="3">
        <f t="shared" si="465"/>
        <v>1</v>
      </c>
      <c r="D14871" t="s">
        <v>7</v>
      </c>
      <c r="E14871">
        <v>6</v>
      </c>
      <c r="F14871">
        <v>1206278</v>
      </c>
      <c r="G14871">
        <v>19132</v>
      </c>
    </row>
    <row r="14872" spans="1:7">
      <c r="A14872" s="2">
        <v>44163</v>
      </c>
      <c r="B14872" s="2">
        <f t="shared" si="464"/>
        <v>44165</v>
      </c>
      <c r="C14872" s="3">
        <f t="shared" si="465"/>
        <v>1</v>
      </c>
      <c r="D14872" t="s">
        <v>22</v>
      </c>
      <c r="E14872">
        <v>8</v>
      </c>
      <c r="F14872">
        <v>226567</v>
      </c>
      <c r="G14872">
        <v>3012</v>
      </c>
    </row>
    <row r="14873" spans="1:7">
      <c r="A14873" s="2">
        <v>44163</v>
      </c>
      <c r="B14873" s="2">
        <f t="shared" si="464"/>
        <v>44165</v>
      </c>
      <c r="C14873" s="3">
        <f t="shared" si="465"/>
        <v>1</v>
      </c>
      <c r="D14873" t="s">
        <v>38</v>
      </c>
      <c r="E14873">
        <v>9</v>
      </c>
      <c r="F14873">
        <v>112581</v>
      </c>
      <c r="G14873">
        <v>4961</v>
      </c>
    </row>
    <row r="14874" spans="1:7">
      <c r="A14874" s="2">
        <v>44163</v>
      </c>
      <c r="B14874" s="2">
        <f t="shared" si="464"/>
        <v>44165</v>
      </c>
      <c r="C14874" s="3">
        <f t="shared" si="465"/>
        <v>1</v>
      </c>
      <c r="D14874" t="s">
        <v>45</v>
      </c>
      <c r="E14874">
        <v>10</v>
      </c>
      <c r="F14874">
        <v>34670</v>
      </c>
      <c r="G14874">
        <v>763</v>
      </c>
    </row>
    <row r="14875" spans="1:7">
      <c r="A14875" s="2">
        <v>44163</v>
      </c>
      <c r="B14875" s="2">
        <f t="shared" si="464"/>
        <v>44165</v>
      </c>
      <c r="C14875" s="3">
        <f t="shared" si="465"/>
        <v>1</v>
      </c>
      <c r="D14875" t="s">
        <v>33</v>
      </c>
      <c r="E14875">
        <v>11</v>
      </c>
      <c r="F14875">
        <v>21308</v>
      </c>
      <c r="G14875">
        <v>678</v>
      </c>
    </row>
    <row r="14876" spans="1:7">
      <c r="A14876" s="2">
        <v>44163</v>
      </c>
      <c r="B14876" s="2">
        <f t="shared" si="464"/>
        <v>44165</v>
      </c>
      <c r="C14876" s="3">
        <f t="shared" si="465"/>
        <v>1</v>
      </c>
      <c r="D14876" t="s">
        <v>15</v>
      </c>
      <c r="E14876">
        <v>12</v>
      </c>
      <c r="F14876">
        <v>985289</v>
      </c>
      <c r="G14876">
        <v>18441</v>
      </c>
    </row>
    <row r="14877" spans="1:7">
      <c r="A14877" s="2">
        <v>44163</v>
      </c>
      <c r="B14877" s="2">
        <f t="shared" si="464"/>
        <v>44165</v>
      </c>
      <c r="C14877" s="3">
        <f t="shared" si="465"/>
        <v>1</v>
      </c>
      <c r="D14877" t="s">
        <v>18</v>
      </c>
      <c r="E14877">
        <v>13</v>
      </c>
      <c r="F14877">
        <v>450627</v>
      </c>
      <c r="G14877">
        <v>9173</v>
      </c>
    </row>
    <row r="14878" spans="1:7">
      <c r="A14878" s="2">
        <v>44163</v>
      </c>
      <c r="B14878" s="2">
        <f t="shared" si="464"/>
        <v>44165</v>
      </c>
      <c r="C14878" s="3">
        <f t="shared" si="465"/>
        <v>1</v>
      </c>
      <c r="D14878" t="s">
        <v>57</v>
      </c>
      <c r="E14878">
        <v>66</v>
      </c>
      <c r="F14878">
        <v>7751</v>
      </c>
      <c r="G14878">
        <v>113</v>
      </c>
    </row>
    <row r="14879" spans="1:7">
      <c r="A14879" s="2">
        <v>44163</v>
      </c>
      <c r="B14879" s="2">
        <f t="shared" si="464"/>
        <v>44165</v>
      </c>
      <c r="C14879" s="3">
        <f t="shared" si="465"/>
        <v>1</v>
      </c>
      <c r="D14879" t="s">
        <v>26</v>
      </c>
      <c r="E14879">
        <v>15</v>
      </c>
      <c r="F14879">
        <v>17871</v>
      </c>
      <c r="G14879">
        <v>238</v>
      </c>
    </row>
    <row r="14880" spans="1:7">
      <c r="A14880" s="2">
        <v>44163</v>
      </c>
      <c r="B14880" s="2">
        <f t="shared" si="464"/>
        <v>44165</v>
      </c>
      <c r="C14880" s="3">
        <f t="shared" si="465"/>
        <v>1</v>
      </c>
      <c r="D14880" t="s">
        <v>53</v>
      </c>
      <c r="E14880">
        <v>16</v>
      </c>
      <c r="F14880">
        <v>99984</v>
      </c>
      <c r="G14880">
        <v>919</v>
      </c>
    </row>
    <row r="14881" spans="1:7">
      <c r="A14881" s="2">
        <v>44163</v>
      </c>
      <c r="B14881" s="2">
        <f t="shared" si="464"/>
        <v>44165</v>
      </c>
      <c r="C14881" s="3">
        <f t="shared" si="465"/>
        <v>1</v>
      </c>
      <c r="D14881" t="s">
        <v>6</v>
      </c>
      <c r="E14881">
        <v>17</v>
      </c>
      <c r="F14881">
        <v>714070</v>
      </c>
      <c r="G14881">
        <v>12852</v>
      </c>
    </row>
    <row r="14882" spans="1:7">
      <c r="A14882" s="2">
        <v>44163</v>
      </c>
      <c r="B14882" s="2">
        <f t="shared" si="464"/>
        <v>44165</v>
      </c>
      <c r="C14882" s="3">
        <f t="shared" si="465"/>
        <v>1</v>
      </c>
      <c r="D14882" t="s">
        <v>27</v>
      </c>
      <c r="E14882">
        <v>18</v>
      </c>
      <c r="F14882">
        <v>331725</v>
      </c>
      <c r="G14882">
        <v>5663</v>
      </c>
    </row>
    <row r="14883" spans="1:7">
      <c r="A14883" s="2">
        <v>44163</v>
      </c>
      <c r="B14883" s="2">
        <f t="shared" si="464"/>
        <v>44165</v>
      </c>
      <c r="C14883" s="3">
        <f t="shared" si="465"/>
        <v>1</v>
      </c>
      <c r="D14883" t="s">
        <v>39</v>
      </c>
      <c r="E14883">
        <v>19</v>
      </c>
      <c r="F14883">
        <v>227181</v>
      </c>
      <c r="G14883">
        <v>2375</v>
      </c>
    </row>
    <row r="14884" spans="1:7">
      <c r="A14884" s="2">
        <v>44163</v>
      </c>
      <c r="B14884" s="2">
        <f t="shared" si="464"/>
        <v>44165</v>
      </c>
      <c r="C14884" s="3">
        <f t="shared" si="465"/>
        <v>1</v>
      </c>
      <c r="D14884" t="s">
        <v>34</v>
      </c>
      <c r="E14884">
        <v>20</v>
      </c>
      <c r="F14884">
        <v>155265</v>
      </c>
      <c r="G14884">
        <v>1529</v>
      </c>
    </row>
    <row r="14885" spans="1:7">
      <c r="A14885" s="2">
        <v>44163</v>
      </c>
      <c r="B14885" s="2">
        <f t="shared" si="464"/>
        <v>44165</v>
      </c>
      <c r="C14885" s="3">
        <f t="shared" si="465"/>
        <v>1</v>
      </c>
      <c r="D14885" t="s">
        <v>28</v>
      </c>
      <c r="E14885">
        <v>21</v>
      </c>
      <c r="F14885">
        <v>177453</v>
      </c>
      <c r="G14885">
        <v>2028</v>
      </c>
    </row>
    <row r="14886" spans="1:7">
      <c r="A14886" s="2">
        <v>44163</v>
      </c>
      <c r="B14886" s="2">
        <f t="shared" si="464"/>
        <v>44165</v>
      </c>
      <c r="C14886" s="3">
        <f t="shared" si="465"/>
        <v>1</v>
      </c>
      <c r="D14886" t="s">
        <v>40</v>
      </c>
      <c r="E14886">
        <v>22</v>
      </c>
      <c r="F14886">
        <v>230602</v>
      </c>
      <c r="G14886">
        <v>6391</v>
      </c>
    </row>
    <row r="14887" spans="1:7">
      <c r="A14887" s="2">
        <v>44163</v>
      </c>
      <c r="B14887" s="2">
        <f t="shared" si="464"/>
        <v>44165</v>
      </c>
      <c r="C14887" s="3">
        <f t="shared" si="465"/>
        <v>1</v>
      </c>
      <c r="D14887" t="s">
        <v>51</v>
      </c>
      <c r="E14887">
        <v>23</v>
      </c>
      <c r="F14887">
        <v>11288</v>
      </c>
      <c r="G14887">
        <v>191</v>
      </c>
    </row>
    <row r="14888" spans="1:7">
      <c r="A14888" s="2">
        <v>44163</v>
      </c>
      <c r="B14888" s="2">
        <f t="shared" si="464"/>
        <v>44165</v>
      </c>
      <c r="C14888" s="3">
        <f t="shared" si="465"/>
        <v>1</v>
      </c>
      <c r="D14888" t="s">
        <v>23</v>
      </c>
      <c r="E14888">
        <v>24</v>
      </c>
      <c r="F14888">
        <v>194603</v>
      </c>
      <c r="G14888">
        <v>4602</v>
      </c>
    </row>
    <row r="14889" spans="1:7">
      <c r="A14889" s="2">
        <v>44163</v>
      </c>
      <c r="B14889" s="2">
        <f t="shared" si="464"/>
        <v>44165</v>
      </c>
      <c r="C14889" s="3">
        <f t="shared" si="465"/>
        <v>1</v>
      </c>
      <c r="D14889" t="s">
        <v>9</v>
      </c>
      <c r="E14889">
        <v>25</v>
      </c>
      <c r="F14889">
        <v>222469</v>
      </c>
      <c r="G14889">
        <v>10676</v>
      </c>
    </row>
    <row r="14890" spans="1:7">
      <c r="A14890" s="2">
        <v>44163</v>
      </c>
      <c r="B14890" s="2">
        <f t="shared" si="464"/>
        <v>44165</v>
      </c>
      <c r="C14890" s="3">
        <f t="shared" si="465"/>
        <v>1</v>
      </c>
      <c r="D14890" t="s">
        <v>42</v>
      </c>
      <c r="E14890">
        <v>26</v>
      </c>
      <c r="F14890">
        <v>377279</v>
      </c>
      <c r="G14890">
        <v>9461</v>
      </c>
    </row>
    <row r="14891" spans="1:7">
      <c r="A14891" s="2">
        <v>44163</v>
      </c>
      <c r="B14891" s="2">
        <f t="shared" si="464"/>
        <v>44165</v>
      </c>
      <c r="C14891" s="3">
        <f t="shared" si="465"/>
        <v>1</v>
      </c>
      <c r="D14891" t="s">
        <v>29</v>
      </c>
      <c r="E14891">
        <v>27</v>
      </c>
      <c r="F14891">
        <v>304082</v>
      </c>
      <c r="G14891">
        <v>3580</v>
      </c>
    </row>
    <row r="14892" spans="1:7">
      <c r="A14892" s="2">
        <v>44163</v>
      </c>
      <c r="B14892" s="2">
        <f t="shared" si="464"/>
        <v>44165</v>
      </c>
      <c r="C14892" s="3">
        <f t="shared" si="465"/>
        <v>1</v>
      </c>
      <c r="D14892" t="s">
        <v>46</v>
      </c>
      <c r="E14892">
        <v>28</v>
      </c>
      <c r="F14892">
        <v>149940</v>
      </c>
      <c r="G14892">
        <v>3779</v>
      </c>
    </row>
    <row r="14893" spans="1:7">
      <c r="A14893" s="2">
        <v>44163</v>
      </c>
      <c r="B14893" s="2">
        <f t="shared" si="464"/>
        <v>44165</v>
      </c>
      <c r="C14893" s="3">
        <f t="shared" si="465"/>
        <v>1</v>
      </c>
      <c r="D14893" t="s">
        <v>35</v>
      </c>
      <c r="E14893">
        <v>29</v>
      </c>
      <c r="F14893">
        <v>306526</v>
      </c>
      <c r="G14893">
        <v>3950</v>
      </c>
    </row>
    <row r="14894" spans="1:7">
      <c r="A14894" s="2">
        <v>44163</v>
      </c>
      <c r="B14894" s="2">
        <f t="shared" si="464"/>
        <v>44165</v>
      </c>
      <c r="C14894" s="3">
        <f t="shared" si="465"/>
        <v>1</v>
      </c>
      <c r="D14894" t="s">
        <v>54</v>
      </c>
      <c r="E14894">
        <v>30</v>
      </c>
      <c r="F14894">
        <v>60845</v>
      </c>
      <c r="G14894">
        <v>670</v>
      </c>
    </row>
    <row r="14895" spans="1:7">
      <c r="A14895" s="2">
        <v>44163</v>
      </c>
      <c r="B14895" s="2">
        <f t="shared" si="464"/>
        <v>44165</v>
      </c>
      <c r="C14895" s="3">
        <f t="shared" si="465"/>
        <v>1</v>
      </c>
      <c r="D14895" t="s">
        <v>12</v>
      </c>
      <c r="E14895">
        <v>31</v>
      </c>
      <c r="F14895">
        <v>125820</v>
      </c>
      <c r="G14895">
        <v>1021</v>
      </c>
    </row>
    <row r="14896" spans="1:7">
      <c r="A14896" s="2">
        <v>44163</v>
      </c>
      <c r="B14896" s="2">
        <f t="shared" si="464"/>
        <v>44165</v>
      </c>
      <c r="C14896" s="3">
        <f t="shared" si="465"/>
        <v>1</v>
      </c>
      <c r="D14896" t="s">
        <v>24</v>
      </c>
      <c r="E14896">
        <v>32</v>
      </c>
      <c r="F14896">
        <v>149613</v>
      </c>
      <c r="G14896">
        <v>2123</v>
      </c>
    </row>
    <row r="14897" spans="1:7">
      <c r="A14897" s="2">
        <v>44163</v>
      </c>
      <c r="B14897" s="2">
        <f t="shared" si="464"/>
        <v>44165</v>
      </c>
      <c r="C14897" s="3">
        <f t="shared" si="465"/>
        <v>1</v>
      </c>
      <c r="D14897" t="s">
        <v>19</v>
      </c>
      <c r="E14897">
        <v>33</v>
      </c>
      <c r="F14897">
        <v>20002</v>
      </c>
      <c r="G14897">
        <v>523</v>
      </c>
    </row>
    <row r="14898" spans="1:7">
      <c r="A14898" s="2">
        <v>44163</v>
      </c>
      <c r="B14898" s="2">
        <f t="shared" si="464"/>
        <v>44165</v>
      </c>
      <c r="C14898" s="3">
        <f t="shared" si="465"/>
        <v>1</v>
      </c>
      <c r="D14898" t="s">
        <v>21</v>
      </c>
      <c r="E14898">
        <v>34</v>
      </c>
      <c r="F14898">
        <v>332104</v>
      </c>
      <c r="G14898">
        <v>16965</v>
      </c>
    </row>
    <row r="14899" spans="1:7">
      <c r="A14899" s="2">
        <v>44163</v>
      </c>
      <c r="B14899" s="2">
        <f t="shared" si="464"/>
        <v>44165</v>
      </c>
      <c r="C14899" s="3">
        <f t="shared" si="465"/>
        <v>1</v>
      </c>
      <c r="D14899" t="s">
        <v>47</v>
      </c>
      <c r="E14899">
        <v>35</v>
      </c>
      <c r="F14899">
        <v>93982</v>
      </c>
      <c r="G14899">
        <v>1527</v>
      </c>
    </row>
    <row r="14900" spans="1:7">
      <c r="A14900" s="2">
        <v>44163</v>
      </c>
      <c r="B14900" s="2">
        <f t="shared" si="464"/>
        <v>44165</v>
      </c>
      <c r="C14900" s="3">
        <f t="shared" si="465"/>
        <v>1</v>
      </c>
      <c r="D14900" t="s">
        <v>16</v>
      </c>
      <c r="E14900">
        <v>36</v>
      </c>
      <c r="F14900">
        <v>639200</v>
      </c>
      <c r="G14900">
        <v>34049</v>
      </c>
    </row>
    <row r="14901" spans="1:7">
      <c r="A14901" s="2">
        <v>44163</v>
      </c>
      <c r="B14901" s="2">
        <f t="shared" si="464"/>
        <v>44165</v>
      </c>
      <c r="C14901" s="3">
        <f t="shared" si="465"/>
        <v>1</v>
      </c>
      <c r="D14901" t="s">
        <v>20</v>
      </c>
      <c r="E14901">
        <v>37</v>
      </c>
      <c r="F14901">
        <v>358654</v>
      </c>
      <c r="G14901">
        <v>5249</v>
      </c>
    </row>
    <row r="14902" spans="1:7">
      <c r="A14902" s="2">
        <v>44163</v>
      </c>
      <c r="B14902" s="2">
        <f t="shared" si="464"/>
        <v>44165</v>
      </c>
      <c r="C14902" s="3">
        <f t="shared" si="465"/>
        <v>1</v>
      </c>
      <c r="D14902" t="s">
        <v>48</v>
      </c>
      <c r="E14902">
        <v>38</v>
      </c>
      <c r="F14902">
        <v>77941</v>
      </c>
      <c r="G14902">
        <v>921</v>
      </c>
    </row>
    <row r="14903" spans="1:7">
      <c r="A14903" s="2">
        <v>44163</v>
      </c>
      <c r="B14903" s="2">
        <f t="shared" si="464"/>
        <v>44165</v>
      </c>
      <c r="C14903" s="3">
        <f t="shared" si="465"/>
        <v>1</v>
      </c>
      <c r="D14903" t="s">
        <v>59</v>
      </c>
      <c r="E14903">
        <v>69</v>
      </c>
      <c r="F14903">
        <v>104</v>
      </c>
      <c r="G14903">
        <v>2</v>
      </c>
    </row>
    <row r="14904" spans="1:7">
      <c r="A14904" s="2">
        <v>44163</v>
      </c>
      <c r="B14904" s="2">
        <f t="shared" si="464"/>
        <v>44165</v>
      </c>
      <c r="C14904" s="3">
        <f t="shared" si="465"/>
        <v>1</v>
      </c>
      <c r="D14904" t="s">
        <v>41</v>
      </c>
      <c r="E14904">
        <v>39</v>
      </c>
      <c r="F14904">
        <v>406703</v>
      </c>
      <c r="G14904">
        <v>6378</v>
      </c>
    </row>
    <row r="14905" spans="1:7">
      <c r="A14905" s="2">
        <v>44163</v>
      </c>
      <c r="B14905" s="2">
        <f t="shared" si="464"/>
        <v>44165</v>
      </c>
      <c r="C14905" s="3">
        <f t="shared" si="465"/>
        <v>1</v>
      </c>
      <c r="D14905" t="s">
        <v>30</v>
      </c>
      <c r="E14905">
        <v>40</v>
      </c>
      <c r="F14905">
        <v>193824</v>
      </c>
      <c r="G14905">
        <v>1717</v>
      </c>
    </row>
    <row r="14906" spans="1:7">
      <c r="A14906" s="2">
        <v>44163</v>
      </c>
      <c r="B14906" s="2">
        <f t="shared" si="464"/>
        <v>44165</v>
      </c>
      <c r="C14906" s="3">
        <f t="shared" si="465"/>
        <v>1</v>
      </c>
      <c r="D14906" t="s">
        <v>14</v>
      </c>
      <c r="E14906">
        <v>41</v>
      </c>
      <c r="F14906">
        <v>72506</v>
      </c>
      <c r="G14906">
        <v>899</v>
      </c>
    </row>
    <row r="14907" spans="1:7">
      <c r="A14907" s="2">
        <v>44163</v>
      </c>
      <c r="B14907" s="2">
        <f t="shared" si="464"/>
        <v>44165</v>
      </c>
      <c r="C14907" s="3">
        <f t="shared" si="465"/>
        <v>1</v>
      </c>
      <c r="D14907" t="s">
        <v>31</v>
      </c>
      <c r="E14907">
        <v>42</v>
      </c>
      <c r="F14907">
        <v>356243</v>
      </c>
      <c r="G14907">
        <v>10337</v>
      </c>
    </row>
    <row r="14908" spans="1:7">
      <c r="A14908" s="2">
        <v>44163</v>
      </c>
      <c r="B14908" s="2">
        <f t="shared" si="464"/>
        <v>44165</v>
      </c>
      <c r="C14908" s="3">
        <f t="shared" si="465"/>
        <v>1</v>
      </c>
      <c r="D14908" t="s">
        <v>55</v>
      </c>
      <c r="E14908">
        <v>72</v>
      </c>
      <c r="F14908">
        <v>85196</v>
      </c>
      <c r="G14908">
        <v>1083</v>
      </c>
    </row>
    <row r="14909" spans="1:7">
      <c r="A14909" s="2">
        <v>44163</v>
      </c>
      <c r="B14909" s="2">
        <f t="shared" si="464"/>
        <v>44165</v>
      </c>
      <c r="C14909" s="3">
        <f t="shared" si="465"/>
        <v>1</v>
      </c>
      <c r="D14909" t="s">
        <v>17</v>
      </c>
      <c r="E14909">
        <v>44</v>
      </c>
      <c r="F14909">
        <v>53954</v>
      </c>
      <c r="G14909">
        <v>1346</v>
      </c>
    </row>
    <row r="14910" spans="1:7">
      <c r="A14910" s="2">
        <v>44163</v>
      </c>
      <c r="B14910" s="2">
        <f t="shared" si="464"/>
        <v>44165</v>
      </c>
      <c r="C14910" s="3">
        <f t="shared" si="465"/>
        <v>1</v>
      </c>
      <c r="D14910" t="s">
        <v>32</v>
      </c>
      <c r="E14910">
        <v>45</v>
      </c>
      <c r="F14910">
        <v>214911</v>
      </c>
      <c r="G14910">
        <v>4346</v>
      </c>
    </row>
    <row r="14911" spans="1:7">
      <c r="A14911" s="2">
        <v>44163</v>
      </c>
      <c r="B14911" s="2">
        <f t="shared" si="464"/>
        <v>44165</v>
      </c>
      <c r="C14911" s="3">
        <f t="shared" si="465"/>
        <v>1</v>
      </c>
      <c r="D14911" t="s">
        <v>43</v>
      </c>
      <c r="E14911">
        <v>46</v>
      </c>
      <c r="F14911">
        <v>79099</v>
      </c>
      <c r="G14911">
        <v>942</v>
      </c>
    </row>
    <row r="14912" spans="1:7">
      <c r="A14912" s="2">
        <v>44163</v>
      </c>
      <c r="B14912" s="2">
        <f t="shared" si="464"/>
        <v>44165</v>
      </c>
      <c r="C14912" s="3">
        <f t="shared" si="465"/>
        <v>1</v>
      </c>
      <c r="D14912" t="s">
        <v>25</v>
      </c>
      <c r="E14912">
        <v>47</v>
      </c>
      <c r="F14912">
        <v>355885</v>
      </c>
      <c r="G14912">
        <v>4489</v>
      </c>
    </row>
    <row r="14913" spans="1:7">
      <c r="A14913" s="2">
        <v>44163</v>
      </c>
      <c r="B14913" s="2">
        <f t="shared" si="464"/>
        <v>44165</v>
      </c>
      <c r="C14913" s="3">
        <f t="shared" si="465"/>
        <v>1</v>
      </c>
      <c r="D14913" t="s">
        <v>11</v>
      </c>
      <c r="E14913">
        <v>48</v>
      </c>
      <c r="F14913">
        <v>1234675</v>
      </c>
      <c r="G14913">
        <v>21847</v>
      </c>
    </row>
    <row r="14914" spans="1:7">
      <c r="A14914" s="2">
        <v>44163</v>
      </c>
      <c r="B14914" s="2">
        <f t="shared" si="464"/>
        <v>44165</v>
      </c>
      <c r="C14914" s="3">
        <f t="shared" si="465"/>
        <v>1</v>
      </c>
      <c r="D14914" t="s">
        <v>13</v>
      </c>
      <c r="E14914">
        <v>49</v>
      </c>
      <c r="F14914">
        <v>192087</v>
      </c>
      <c r="G14914">
        <v>863</v>
      </c>
    </row>
    <row r="14915" spans="1:7">
      <c r="A14915" s="2">
        <v>44163</v>
      </c>
      <c r="B14915" s="2">
        <f t="shared" si="464"/>
        <v>44165</v>
      </c>
      <c r="C14915" s="3">
        <f t="shared" si="465"/>
        <v>1</v>
      </c>
      <c r="D14915" t="s">
        <v>36</v>
      </c>
      <c r="E14915">
        <v>50</v>
      </c>
      <c r="F14915">
        <v>4033</v>
      </c>
      <c r="G14915">
        <v>67</v>
      </c>
    </row>
    <row r="14916" spans="1:7">
      <c r="A14916" s="2">
        <v>44163</v>
      </c>
      <c r="B14916" s="2">
        <f t="shared" ref="B14916:B14979" si="466">EOMONTH(A14916,0)</f>
        <v>44165</v>
      </c>
      <c r="C14916" s="3">
        <f t="shared" ref="C14916:C14979" si="467">IF(A14916=B14916,0,1)</f>
        <v>1</v>
      </c>
      <c r="D14916" t="s">
        <v>56</v>
      </c>
      <c r="E14916">
        <v>78</v>
      </c>
      <c r="F14916">
        <v>1540</v>
      </c>
      <c r="G14916">
        <v>23</v>
      </c>
    </row>
    <row r="14917" spans="1:7">
      <c r="A14917" s="2">
        <v>44163</v>
      </c>
      <c r="B14917" s="2">
        <f t="shared" si="466"/>
        <v>44165</v>
      </c>
      <c r="C14917" s="3">
        <f t="shared" si="467"/>
        <v>1</v>
      </c>
      <c r="D14917" t="s">
        <v>37</v>
      </c>
      <c r="E14917">
        <v>51</v>
      </c>
      <c r="F14917">
        <v>233617</v>
      </c>
      <c r="G14917">
        <v>4054</v>
      </c>
    </row>
    <row r="14918" spans="1:7">
      <c r="A14918" s="2">
        <v>44163</v>
      </c>
      <c r="B14918" s="2">
        <f t="shared" si="466"/>
        <v>44165</v>
      </c>
      <c r="C14918" s="3">
        <f t="shared" si="467"/>
        <v>1</v>
      </c>
      <c r="D14918" t="s">
        <v>5</v>
      </c>
      <c r="E14918">
        <v>53</v>
      </c>
      <c r="F14918">
        <v>166736</v>
      </c>
      <c r="G14918">
        <v>2828</v>
      </c>
    </row>
    <row r="14919" spans="1:7">
      <c r="A14919" s="2">
        <v>44163</v>
      </c>
      <c r="B14919" s="2">
        <f t="shared" si="466"/>
        <v>44165</v>
      </c>
      <c r="C14919" s="3">
        <f t="shared" si="467"/>
        <v>1</v>
      </c>
      <c r="D14919" t="s">
        <v>58</v>
      </c>
      <c r="E14919">
        <v>54</v>
      </c>
      <c r="F14919">
        <v>45845</v>
      </c>
      <c r="G14919">
        <v>718</v>
      </c>
    </row>
    <row r="14920" spans="1:7">
      <c r="A14920" s="2">
        <v>44163</v>
      </c>
      <c r="B14920" s="2">
        <f t="shared" si="466"/>
        <v>44165</v>
      </c>
      <c r="C14920" s="3">
        <f t="shared" si="467"/>
        <v>1</v>
      </c>
      <c r="D14920" t="s">
        <v>10</v>
      </c>
      <c r="E14920">
        <v>55</v>
      </c>
      <c r="F14920">
        <v>404999</v>
      </c>
      <c r="G14920">
        <v>3474</v>
      </c>
    </row>
    <row r="14921" spans="1:7">
      <c r="A14921" s="2">
        <v>44163</v>
      </c>
      <c r="B14921" s="2">
        <f t="shared" si="466"/>
        <v>44165</v>
      </c>
      <c r="C14921" s="3">
        <f t="shared" si="467"/>
        <v>1</v>
      </c>
      <c r="D14921" t="s">
        <v>49</v>
      </c>
      <c r="E14921">
        <v>56</v>
      </c>
      <c r="F14921">
        <v>31929</v>
      </c>
      <c r="G14921">
        <v>215</v>
      </c>
    </row>
    <row r="14922" spans="1:7">
      <c r="A14922" s="2">
        <v>44164</v>
      </c>
      <c r="B14922" s="2">
        <f t="shared" si="466"/>
        <v>44165</v>
      </c>
      <c r="C14922" s="3">
        <f t="shared" si="467"/>
        <v>1</v>
      </c>
      <c r="D14922" t="s">
        <v>52</v>
      </c>
      <c r="E14922">
        <v>1</v>
      </c>
      <c r="F14922">
        <v>247229</v>
      </c>
      <c r="G14922">
        <v>3577</v>
      </c>
    </row>
    <row r="14923" spans="1:7">
      <c r="A14923" s="2">
        <v>44164</v>
      </c>
      <c r="B14923" s="2">
        <f t="shared" si="466"/>
        <v>44165</v>
      </c>
      <c r="C14923" s="3">
        <f t="shared" si="467"/>
        <v>1</v>
      </c>
      <c r="D14923" t="s">
        <v>50</v>
      </c>
      <c r="E14923">
        <v>2</v>
      </c>
      <c r="F14923">
        <v>31896</v>
      </c>
      <c r="G14923">
        <v>115</v>
      </c>
    </row>
    <row r="14924" spans="1:7">
      <c r="A14924" s="2">
        <v>44164</v>
      </c>
      <c r="B14924" s="2">
        <f t="shared" si="466"/>
        <v>44165</v>
      </c>
      <c r="C14924" s="3">
        <f t="shared" si="467"/>
        <v>1</v>
      </c>
      <c r="D14924" t="s">
        <v>8</v>
      </c>
      <c r="E14924">
        <v>4</v>
      </c>
      <c r="F14924">
        <v>325995</v>
      </c>
      <c r="G14924">
        <v>6635</v>
      </c>
    </row>
    <row r="14925" spans="1:7">
      <c r="A14925" s="2">
        <v>44164</v>
      </c>
      <c r="B14925" s="2">
        <f t="shared" si="466"/>
        <v>44165</v>
      </c>
      <c r="C14925" s="3">
        <f t="shared" si="467"/>
        <v>1</v>
      </c>
      <c r="D14925" t="s">
        <v>44</v>
      </c>
      <c r="E14925">
        <v>5</v>
      </c>
      <c r="F14925">
        <v>156247</v>
      </c>
      <c r="G14925">
        <v>2470</v>
      </c>
    </row>
    <row r="14926" spans="1:7">
      <c r="A14926" s="2">
        <v>44164</v>
      </c>
      <c r="B14926" s="2">
        <f t="shared" si="466"/>
        <v>44165</v>
      </c>
      <c r="C14926" s="3">
        <f t="shared" si="467"/>
        <v>1</v>
      </c>
      <c r="D14926" t="s">
        <v>7</v>
      </c>
      <c r="E14926">
        <v>6</v>
      </c>
      <c r="F14926">
        <v>1219496</v>
      </c>
      <c r="G14926">
        <v>19151</v>
      </c>
    </row>
    <row r="14927" spans="1:7">
      <c r="A14927" s="2">
        <v>44164</v>
      </c>
      <c r="B14927" s="2">
        <f t="shared" si="466"/>
        <v>44165</v>
      </c>
      <c r="C14927" s="3">
        <f t="shared" si="467"/>
        <v>1</v>
      </c>
      <c r="D14927" t="s">
        <v>22</v>
      </c>
      <c r="E14927">
        <v>8</v>
      </c>
      <c r="F14927">
        <v>230057</v>
      </c>
      <c r="G14927">
        <v>3025</v>
      </c>
    </row>
    <row r="14928" spans="1:7">
      <c r="A14928" s="2">
        <v>44164</v>
      </c>
      <c r="B14928" s="2">
        <f t="shared" si="466"/>
        <v>44165</v>
      </c>
      <c r="C14928" s="3">
        <f t="shared" si="467"/>
        <v>1</v>
      </c>
      <c r="D14928" t="s">
        <v>38</v>
      </c>
      <c r="E14928">
        <v>9</v>
      </c>
      <c r="F14928">
        <v>112581</v>
      </c>
      <c r="G14928">
        <v>4961</v>
      </c>
    </row>
    <row r="14929" spans="1:7">
      <c r="A14929" s="2">
        <v>44164</v>
      </c>
      <c r="B14929" s="2">
        <f t="shared" si="466"/>
        <v>44165</v>
      </c>
      <c r="C14929" s="3">
        <f t="shared" si="467"/>
        <v>1</v>
      </c>
      <c r="D14929" t="s">
        <v>45</v>
      </c>
      <c r="E14929">
        <v>10</v>
      </c>
      <c r="F14929">
        <v>35251</v>
      </c>
      <c r="G14929">
        <v>770</v>
      </c>
    </row>
    <row r="14930" spans="1:7">
      <c r="A14930" s="2">
        <v>44164</v>
      </c>
      <c r="B14930" s="2">
        <f t="shared" si="466"/>
        <v>44165</v>
      </c>
      <c r="C14930" s="3">
        <f t="shared" si="467"/>
        <v>1</v>
      </c>
      <c r="D14930" t="s">
        <v>33</v>
      </c>
      <c r="E14930">
        <v>11</v>
      </c>
      <c r="F14930">
        <v>21448</v>
      </c>
      <c r="G14930">
        <v>680</v>
      </c>
    </row>
    <row r="14931" spans="1:7">
      <c r="A14931" s="2">
        <v>44164</v>
      </c>
      <c r="B14931" s="2">
        <f t="shared" si="466"/>
        <v>44165</v>
      </c>
      <c r="C14931" s="3">
        <f t="shared" si="467"/>
        <v>1</v>
      </c>
      <c r="D14931" t="s">
        <v>15</v>
      </c>
      <c r="E14931">
        <v>12</v>
      </c>
      <c r="F14931">
        <v>992652</v>
      </c>
      <c r="G14931">
        <v>18499</v>
      </c>
    </row>
    <row r="14932" spans="1:7">
      <c r="A14932" s="2">
        <v>44164</v>
      </c>
      <c r="B14932" s="2">
        <f t="shared" si="466"/>
        <v>44165</v>
      </c>
      <c r="C14932" s="3">
        <f t="shared" si="467"/>
        <v>1</v>
      </c>
      <c r="D14932" t="s">
        <v>18</v>
      </c>
      <c r="E14932">
        <v>13</v>
      </c>
      <c r="F14932">
        <v>452322</v>
      </c>
      <c r="G14932">
        <v>9189</v>
      </c>
    </row>
    <row r="14933" spans="1:7">
      <c r="A14933" s="2">
        <v>44164</v>
      </c>
      <c r="B14933" s="2">
        <f t="shared" si="466"/>
        <v>44165</v>
      </c>
      <c r="C14933" s="3">
        <f t="shared" si="467"/>
        <v>1</v>
      </c>
      <c r="D14933" t="s">
        <v>57</v>
      </c>
      <c r="E14933">
        <v>66</v>
      </c>
      <c r="F14933">
        <v>7787</v>
      </c>
      <c r="G14933">
        <v>113</v>
      </c>
    </row>
    <row r="14934" spans="1:7">
      <c r="A14934" s="2">
        <v>44164</v>
      </c>
      <c r="B14934" s="2">
        <f t="shared" si="466"/>
        <v>44165</v>
      </c>
      <c r="C14934" s="3">
        <f t="shared" si="467"/>
        <v>1</v>
      </c>
      <c r="D14934" t="s">
        <v>26</v>
      </c>
      <c r="E14934">
        <v>15</v>
      </c>
      <c r="F14934">
        <v>17925</v>
      </c>
      <c r="G14934">
        <v>242</v>
      </c>
    </row>
    <row r="14935" spans="1:7">
      <c r="A14935" s="2">
        <v>44164</v>
      </c>
      <c r="B14935" s="2">
        <f t="shared" si="466"/>
        <v>44165</v>
      </c>
      <c r="C14935" s="3">
        <f t="shared" si="467"/>
        <v>1</v>
      </c>
      <c r="D14935" t="s">
        <v>53</v>
      </c>
      <c r="E14935">
        <v>16</v>
      </c>
      <c r="F14935">
        <v>100758</v>
      </c>
      <c r="G14935">
        <v>925</v>
      </c>
    </row>
    <row r="14936" spans="1:7">
      <c r="A14936" s="2">
        <v>44164</v>
      </c>
      <c r="B14936" s="2">
        <f t="shared" si="466"/>
        <v>44165</v>
      </c>
      <c r="C14936" s="3">
        <f t="shared" si="467"/>
        <v>1</v>
      </c>
      <c r="D14936" t="s">
        <v>6</v>
      </c>
      <c r="E14936">
        <v>17</v>
      </c>
      <c r="F14936">
        <v>721487</v>
      </c>
      <c r="G14936">
        <v>12895</v>
      </c>
    </row>
    <row r="14937" spans="1:7">
      <c r="A14937" s="2">
        <v>44164</v>
      </c>
      <c r="B14937" s="2">
        <f t="shared" si="466"/>
        <v>44165</v>
      </c>
      <c r="C14937" s="3">
        <f t="shared" si="467"/>
        <v>1</v>
      </c>
      <c r="D14937" t="s">
        <v>27</v>
      </c>
      <c r="E14937">
        <v>18</v>
      </c>
      <c r="F14937">
        <v>336027</v>
      </c>
      <c r="G14937">
        <v>5685</v>
      </c>
    </row>
    <row r="14938" spans="1:7">
      <c r="A14938" s="2">
        <v>44164</v>
      </c>
      <c r="B14938" s="2">
        <f t="shared" si="466"/>
        <v>44165</v>
      </c>
      <c r="C14938" s="3">
        <f t="shared" si="467"/>
        <v>1</v>
      </c>
      <c r="D14938" t="s">
        <v>39</v>
      </c>
      <c r="E14938">
        <v>19</v>
      </c>
      <c r="F14938">
        <v>228690</v>
      </c>
      <c r="G14938">
        <v>2399</v>
      </c>
    </row>
    <row r="14939" spans="1:7">
      <c r="A14939" s="2">
        <v>44164</v>
      </c>
      <c r="B14939" s="2">
        <f t="shared" si="466"/>
        <v>44165</v>
      </c>
      <c r="C14939" s="3">
        <f t="shared" si="467"/>
        <v>1</v>
      </c>
      <c r="D14939" t="s">
        <v>34</v>
      </c>
      <c r="E14939">
        <v>20</v>
      </c>
      <c r="F14939">
        <v>155377</v>
      </c>
      <c r="G14939">
        <v>1529</v>
      </c>
    </row>
    <row r="14940" spans="1:7">
      <c r="A14940" s="2">
        <v>44164</v>
      </c>
      <c r="B14940" s="2">
        <f t="shared" si="466"/>
        <v>44165</v>
      </c>
      <c r="C14940" s="3">
        <f t="shared" si="467"/>
        <v>1</v>
      </c>
      <c r="D14940" t="s">
        <v>28</v>
      </c>
      <c r="E14940">
        <v>21</v>
      </c>
      <c r="F14940">
        <v>180164</v>
      </c>
      <c r="G14940">
        <v>2039</v>
      </c>
    </row>
    <row r="14941" spans="1:7">
      <c r="A14941" s="2">
        <v>44164</v>
      </c>
      <c r="B14941" s="2">
        <f t="shared" si="466"/>
        <v>44165</v>
      </c>
      <c r="C14941" s="3">
        <f t="shared" si="467"/>
        <v>1</v>
      </c>
      <c r="D14941" t="s">
        <v>40</v>
      </c>
      <c r="E14941">
        <v>22</v>
      </c>
      <c r="F14941">
        <v>232245</v>
      </c>
      <c r="G14941">
        <v>6407</v>
      </c>
    </row>
    <row r="14942" spans="1:7">
      <c r="A14942" s="2">
        <v>44164</v>
      </c>
      <c r="B14942" s="2">
        <f t="shared" si="466"/>
        <v>44165</v>
      </c>
      <c r="C14942" s="3">
        <f t="shared" si="467"/>
        <v>1</v>
      </c>
      <c r="D14942" t="s">
        <v>51</v>
      </c>
      <c r="E14942">
        <v>23</v>
      </c>
      <c r="F14942">
        <v>11508</v>
      </c>
      <c r="G14942">
        <v>191</v>
      </c>
    </row>
    <row r="14943" spans="1:7">
      <c r="A14943" s="2">
        <v>44164</v>
      </c>
      <c r="B14943" s="2">
        <f t="shared" si="466"/>
        <v>44165</v>
      </c>
      <c r="C14943" s="3">
        <f t="shared" si="467"/>
        <v>1</v>
      </c>
      <c r="D14943" t="s">
        <v>23</v>
      </c>
      <c r="E14943">
        <v>24</v>
      </c>
      <c r="F14943">
        <v>196727</v>
      </c>
      <c r="G14943">
        <v>4625</v>
      </c>
    </row>
    <row r="14944" spans="1:7">
      <c r="A14944" s="2">
        <v>44164</v>
      </c>
      <c r="B14944" s="2">
        <f t="shared" si="466"/>
        <v>44165</v>
      </c>
      <c r="C14944" s="3">
        <f t="shared" si="467"/>
        <v>1</v>
      </c>
      <c r="D14944" t="s">
        <v>9</v>
      </c>
      <c r="E14944">
        <v>25</v>
      </c>
      <c r="F14944">
        <v>224964</v>
      </c>
      <c r="G14944">
        <v>10722</v>
      </c>
    </row>
    <row r="14945" spans="1:7">
      <c r="A14945" s="2">
        <v>44164</v>
      </c>
      <c r="B14945" s="2">
        <f t="shared" si="466"/>
        <v>44165</v>
      </c>
      <c r="C14945" s="3">
        <f t="shared" si="467"/>
        <v>1</v>
      </c>
      <c r="D14945" t="s">
        <v>42</v>
      </c>
      <c r="E14945">
        <v>26</v>
      </c>
      <c r="F14945">
        <v>377596</v>
      </c>
      <c r="G14945">
        <v>9461</v>
      </c>
    </row>
    <row r="14946" spans="1:7">
      <c r="A14946" s="2">
        <v>44164</v>
      </c>
      <c r="B14946" s="2">
        <f t="shared" si="466"/>
        <v>44165</v>
      </c>
      <c r="C14946" s="3">
        <f t="shared" si="467"/>
        <v>1</v>
      </c>
      <c r="D14946" t="s">
        <v>29</v>
      </c>
      <c r="E14946">
        <v>27</v>
      </c>
      <c r="F14946">
        <v>313028</v>
      </c>
      <c r="G14946">
        <v>3637</v>
      </c>
    </row>
    <row r="14947" spans="1:7">
      <c r="A14947" s="2">
        <v>44164</v>
      </c>
      <c r="B14947" s="2">
        <f t="shared" si="466"/>
        <v>44165</v>
      </c>
      <c r="C14947" s="3">
        <f t="shared" si="467"/>
        <v>1</v>
      </c>
      <c r="D14947" t="s">
        <v>46</v>
      </c>
      <c r="E14947">
        <v>28</v>
      </c>
      <c r="F14947">
        <v>151785</v>
      </c>
      <c r="G14947">
        <v>3806</v>
      </c>
    </row>
    <row r="14948" spans="1:7">
      <c r="A14948" s="2">
        <v>44164</v>
      </c>
      <c r="B14948" s="2">
        <f t="shared" si="466"/>
        <v>44165</v>
      </c>
      <c r="C14948" s="3">
        <f t="shared" si="467"/>
        <v>1</v>
      </c>
      <c r="D14948" t="s">
        <v>35</v>
      </c>
      <c r="E14948">
        <v>29</v>
      </c>
      <c r="F14948">
        <v>309420</v>
      </c>
      <c r="G14948">
        <v>3956</v>
      </c>
    </row>
    <row r="14949" spans="1:7">
      <c r="A14949" s="2">
        <v>44164</v>
      </c>
      <c r="B14949" s="2">
        <f t="shared" si="466"/>
        <v>44165</v>
      </c>
      <c r="C14949" s="3">
        <f t="shared" si="467"/>
        <v>1</v>
      </c>
      <c r="D14949" t="s">
        <v>54</v>
      </c>
      <c r="E14949">
        <v>30</v>
      </c>
      <c r="F14949">
        <v>61801</v>
      </c>
      <c r="G14949">
        <v>672</v>
      </c>
    </row>
    <row r="14950" spans="1:7">
      <c r="A14950" s="2">
        <v>44164</v>
      </c>
      <c r="B14950" s="2">
        <f t="shared" si="466"/>
        <v>44165</v>
      </c>
      <c r="C14950" s="3">
        <f t="shared" si="467"/>
        <v>1</v>
      </c>
      <c r="D14950" t="s">
        <v>12</v>
      </c>
      <c r="E14950">
        <v>31</v>
      </c>
      <c r="F14950">
        <v>127022</v>
      </c>
      <c r="G14950">
        <v>1025</v>
      </c>
    </row>
    <row r="14951" spans="1:7">
      <c r="A14951" s="2">
        <v>44164</v>
      </c>
      <c r="B14951" s="2">
        <f t="shared" si="466"/>
        <v>44165</v>
      </c>
      <c r="C14951" s="3">
        <f t="shared" si="467"/>
        <v>1</v>
      </c>
      <c r="D14951" t="s">
        <v>24</v>
      </c>
      <c r="E14951">
        <v>32</v>
      </c>
      <c r="F14951">
        <v>150825</v>
      </c>
      <c r="G14951">
        <v>2140</v>
      </c>
    </row>
    <row r="14952" spans="1:7">
      <c r="A14952" s="2">
        <v>44164</v>
      </c>
      <c r="B14952" s="2">
        <f t="shared" si="466"/>
        <v>44165</v>
      </c>
      <c r="C14952" s="3">
        <f t="shared" si="467"/>
        <v>1</v>
      </c>
      <c r="D14952" t="s">
        <v>19</v>
      </c>
      <c r="E14952">
        <v>33</v>
      </c>
      <c r="F14952">
        <v>20480</v>
      </c>
      <c r="G14952">
        <v>526</v>
      </c>
    </row>
    <row r="14953" spans="1:7">
      <c r="A14953" s="2">
        <v>44164</v>
      </c>
      <c r="B14953" s="2">
        <f t="shared" si="466"/>
        <v>44165</v>
      </c>
      <c r="C14953" s="3">
        <f t="shared" si="467"/>
        <v>1</v>
      </c>
      <c r="D14953" t="s">
        <v>21</v>
      </c>
      <c r="E14953">
        <v>34</v>
      </c>
      <c r="F14953">
        <v>335943</v>
      </c>
      <c r="G14953">
        <v>16978</v>
      </c>
    </row>
    <row r="14954" spans="1:7">
      <c r="A14954" s="2">
        <v>44164</v>
      </c>
      <c r="B14954" s="2">
        <f t="shared" si="466"/>
        <v>44165</v>
      </c>
      <c r="C14954" s="3">
        <f t="shared" si="467"/>
        <v>1</v>
      </c>
      <c r="D14954" t="s">
        <v>47</v>
      </c>
      <c r="E14954">
        <v>35</v>
      </c>
      <c r="F14954">
        <v>95417</v>
      </c>
      <c r="G14954">
        <v>1540</v>
      </c>
    </row>
    <row r="14955" spans="1:7">
      <c r="A14955" s="2">
        <v>44164</v>
      </c>
      <c r="B14955" s="2">
        <f t="shared" si="466"/>
        <v>44165</v>
      </c>
      <c r="C14955" s="3">
        <f t="shared" si="467"/>
        <v>1</v>
      </c>
      <c r="D14955" t="s">
        <v>16</v>
      </c>
      <c r="E14955">
        <v>36</v>
      </c>
      <c r="F14955">
        <v>645932</v>
      </c>
      <c r="G14955">
        <v>34101</v>
      </c>
    </row>
    <row r="14956" spans="1:7">
      <c r="A14956" s="2">
        <v>44164</v>
      </c>
      <c r="B14956" s="2">
        <f t="shared" si="466"/>
        <v>44165</v>
      </c>
      <c r="C14956" s="3">
        <f t="shared" si="467"/>
        <v>1</v>
      </c>
      <c r="D14956" t="s">
        <v>20</v>
      </c>
      <c r="E14956">
        <v>37</v>
      </c>
      <c r="F14956">
        <v>362124</v>
      </c>
      <c r="G14956">
        <v>5279</v>
      </c>
    </row>
    <row r="14957" spans="1:7">
      <c r="A14957" s="2">
        <v>44164</v>
      </c>
      <c r="B14957" s="2">
        <f t="shared" si="466"/>
        <v>44165</v>
      </c>
      <c r="C14957" s="3">
        <f t="shared" si="467"/>
        <v>1</v>
      </c>
      <c r="D14957" t="s">
        <v>48</v>
      </c>
      <c r="E14957">
        <v>38</v>
      </c>
      <c r="F14957">
        <v>78664</v>
      </c>
      <c r="G14957">
        <v>926</v>
      </c>
    </row>
    <row r="14958" spans="1:7">
      <c r="A14958" s="2">
        <v>44164</v>
      </c>
      <c r="B14958" s="2">
        <f t="shared" si="466"/>
        <v>44165</v>
      </c>
      <c r="C14958" s="3">
        <f t="shared" si="467"/>
        <v>1</v>
      </c>
      <c r="D14958" t="s">
        <v>59</v>
      </c>
      <c r="E14958">
        <v>69</v>
      </c>
      <c r="F14958">
        <v>104</v>
      </c>
      <c r="G14958">
        <v>2</v>
      </c>
    </row>
    <row r="14959" spans="1:7">
      <c r="A14959" s="2">
        <v>44164</v>
      </c>
      <c r="B14959" s="2">
        <f t="shared" si="466"/>
        <v>44165</v>
      </c>
      <c r="C14959" s="3">
        <f t="shared" si="467"/>
        <v>1</v>
      </c>
      <c r="D14959" t="s">
        <v>41</v>
      </c>
      <c r="E14959">
        <v>39</v>
      </c>
      <c r="F14959">
        <v>414432</v>
      </c>
      <c r="G14959">
        <v>6399</v>
      </c>
    </row>
    <row r="14960" spans="1:7">
      <c r="A14960" s="2">
        <v>44164</v>
      </c>
      <c r="B14960" s="2">
        <f t="shared" si="466"/>
        <v>44165</v>
      </c>
      <c r="C14960" s="3">
        <f t="shared" si="467"/>
        <v>1</v>
      </c>
      <c r="D14960" t="s">
        <v>30</v>
      </c>
      <c r="E14960">
        <v>40</v>
      </c>
      <c r="F14960">
        <v>195545</v>
      </c>
      <c r="G14960">
        <v>1736</v>
      </c>
    </row>
    <row r="14961" spans="1:7">
      <c r="A14961" s="2">
        <v>44164</v>
      </c>
      <c r="B14961" s="2">
        <f t="shared" si="466"/>
        <v>44165</v>
      </c>
      <c r="C14961" s="3">
        <f t="shared" si="467"/>
        <v>1</v>
      </c>
      <c r="D14961" t="s">
        <v>14</v>
      </c>
      <c r="E14961">
        <v>41</v>
      </c>
      <c r="F14961">
        <v>74120</v>
      </c>
      <c r="G14961">
        <v>907</v>
      </c>
    </row>
    <row r="14962" spans="1:7">
      <c r="A14962" s="2">
        <v>44164</v>
      </c>
      <c r="B14962" s="2">
        <f t="shared" si="466"/>
        <v>44165</v>
      </c>
      <c r="C14962" s="3">
        <f t="shared" si="467"/>
        <v>1</v>
      </c>
      <c r="D14962" t="s">
        <v>31</v>
      </c>
      <c r="E14962">
        <v>42</v>
      </c>
      <c r="F14962">
        <v>361387</v>
      </c>
      <c r="G14962">
        <v>10406</v>
      </c>
    </row>
    <row r="14963" spans="1:7">
      <c r="A14963" s="2">
        <v>44164</v>
      </c>
      <c r="B14963" s="2">
        <f t="shared" si="466"/>
        <v>44165</v>
      </c>
      <c r="C14963" s="3">
        <f t="shared" si="467"/>
        <v>1</v>
      </c>
      <c r="D14963" t="s">
        <v>55</v>
      </c>
      <c r="E14963">
        <v>72</v>
      </c>
      <c r="F14963">
        <v>85317</v>
      </c>
      <c r="G14963">
        <v>1094</v>
      </c>
    </row>
    <row r="14964" spans="1:7">
      <c r="A14964" s="2">
        <v>44164</v>
      </c>
      <c r="B14964" s="2">
        <f t="shared" si="466"/>
        <v>44165</v>
      </c>
      <c r="C14964" s="3">
        <f t="shared" si="467"/>
        <v>1</v>
      </c>
      <c r="D14964" t="s">
        <v>17</v>
      </c>
      <c r="E14964">
        <v>44</v>
      </c>
      <c r="F14964">
        <v>53954</v>
      </c>
      <c r="G14964">
        <v>1346</v>
      </c>
    </row>
    <row r="14965" spans="1:7">
      <c r="A14965" s="2">
        <v>44164</v>
      </c>
      <c r="B14965" s="2">
        <f t="shared" si="466"/>
        <v>44165</v>
      </c>
      <c r="C14965" s="3">
        <f t="shared" si="467"/>
        <v>1</v>
      </c>
      <c r="D14965" t="s">
        <v>32</v>
      </c>
      <c r="E14965">
        <v>45</v>
      </c>
      <c r="F14965">
        <v>216129</v>
      </c>
      <c r="G14965">
        <v>4353</v>
      </c>
    </row>
    <row r="14966" spans="1:7">
      <c r="A14966" s="2">
        <v>44164</v>
      </c>
      <c r="B14966" s="2">
        <f t="shared" si="466"/>
        <v>44165</v>
      </c>
      <c r="C14966" s="3">
        <f t="shared" si="467"/>
        <v>1</v>
      </c>
      <c r="D14966" t="s">
        <v>43</v>
      </c>
      <c r="E14966">
        <v>46</v>
      </c>
      <c r="F14966">
        <v>79900</v>
      </c>
      <c r="G14966">
        <v>943</v>
      </c>
    </row>
    <row r="14967" spans="1:7">
      <c r="A14967" s="2">
        <v>44164</v>
      </c>
      <c r="B14967" s="2">
        <f t="shared" si="466"/>
        <v>44165</v>
      </c>
      <c r="C14967" s="3">
        <f t="shared" si="467"/>
        <v>1</v>
      </c>
      <c r="D14967" t="s">
        <v>25</v>
      </c>
      <c r="E14967">
        <v>47</v>
      </c>
      <c r="F14967">
        <v>358809</v>
      </c>
      <c r="G14967">
        <v>4500</v>
      </c>
    </row>
    <row r="14968" spans="1:7">
      <c r="A14968" s="2">
        <v>44164</v>
      </c>
      <c r="B14968" s="2">
        <f t="shared" si="466"/>
        <v>44165</v>
      </c>
      <c r="C14968" s="3">
        <f t="shared" si="467"/>
        <v>1</v>
      </c>
      <c r="D14968" t="s">
        <v>11</v>
      </c>
      <c r="E14968">
        <v>48</v>
      </c>
      <c r="F14968">
        <v>1247065</v>
      </c>
      <c r="G14968">
        <v>21900</v>
      </c>
    </row>
    <row r="14969" spans="1:7">
      <c r="A14969" s="2">
        <v>44164</v>
      </c>
      <c r="B14969" s="2">
        <f t="shared" si="466"/>
        <v>44165</v>
      </c>
      <c r="C14969" s="3">
        <f t="shared" si="467"/>
        <v>1</v>
      </c>
      <c r="D14969" t="s">
        <v>13</v>
      </c>
      <c r="E14969">
        <v>49</v>
      </c>
      <c r="F14969">
        <v>193809</v>
      </c>
      <c r="G14969">
        <v>868</v>
      </c>
    </row>
    <row r="14970" spans="1:7">
      <c r="A14970" s="2">
        <v>44164</v>
      </c>
      <c r="B14970" s="2">
        <f t="shared" si="466"/>
        <v>44165</v>
      </c>
      <c r="C14970" s="3">
        <f t="shared" si="467"/>
        <v>1</v>
      </c>
      <c r="D14970" t="s">
        <v>36</v>
      </c>
      <c r="E14970">
        <v>50</v>
      </c>
      <c r="F14970">
        <v>4100</v>
      </c>
      <c r="G14970">
        <v>67</v>
      </c>
    </row>
    <row r="14971" spans="1:7">
      <c r="A14971" s="2">
        <v>44164</v>
      </c>
      <c r="B14971" s="2">
        <f t="shared" si="466"/>
        <v>44165</v>
      </c>
      <c r="C14971" s="3">
        <f t="shared" si="467"/>
        <v>1</v>
      </c>
      <c r="D14971" t="s">
        <v>56</v>
      </c>
      <c r="E14971">
        <v>78</v>
      </c>
      <c r="F14971">
        <v>1544</v>
      </c>
      <c r="G14971">
        <v>23</v>
      </c>
    </row>
    <row r="14972" spans="1:7">
      <c r="A14972" s="2">
        <v>44164</v>
      </c>
      <c r="B14972" s="2">
        <f t="shared" si="466"/>
        <v>44165</v>
      </c>
      <c r="C14972" s="3">
        <f t="shared" si="467"/>
        <v>1</v>
      </c>
      <c r="D14972" t="s">
        <v>37</v>
      </c>
      <c r="E14972">
        <v>51</v>
      </c>
      <c r="F14972">
        <v>235942</v>
      </c>
      <c r="G14972">
        <v>4058</v>
      </c>
    </row>
    <row r="14973" spans="1:7">
      <c r="A14973" s="2">
        <v>44164</v>
      </c>
      <c r="B14973" s="2">
        <f t="shared" si="466"/>
        <v>44165</v>
      </c>
      <c r="C14973" s="3">
        <f t="shared" si="467"/>
        <v>1</v>
      </c>
      <c r="D14973" t="s">
        <v>5</v>
      </c>
      <c r="E14973">
        <v>53</v>
      </c>
      <c r="F14973">
        <v>168333</v>
      </c>
      <c r="G14973">
        <v>2828</v>
      </c>
    </row>
    <row r="14974" spans="1:7">
      <c r="A14974" s="2">
        <v>44164</v>
      </c>
      <c r="B14974" s="2">
        <f t="shared" si="466"/>
        <v>44165</v>
      </c>
      <c r="C14974" s="3">
        <f t="shared" si="467"/>
        <v>1</v>
      </c>
      <c r="D14974" t="s">
        <v>58</v>
      </c>
      <c r="E14974">
        <v>54</v>
      </c>
      <c r="F14974">
        <v>46997</v>
      </c>
      <c r="G14974">
        <v>729</v>
      </c>
    </row>
    <row r="14975" spans="1:7">
      <c r="A14975" s="2">
        <v>44164</v>
      </c>
      <c r="B14975" s="2">
        <f t="shared" si="466"/>
        <v>44165</v>
      </c>
      <c r="C14975" s="3">
        <f t="shared" si="467"/>
        <v>1</v>
      </c>
      <c r="D14975" t="s">
        <v>10</v>
      </c>
      <c r="E14975">
        <v>55</v>
      </c>
      <c r="F14975">
        <v>409054</v>
      </c>
      <c r="G14975">
        <v>3496</v>
      </c>
    </row>
    <row r="14976" spans="1:7">
      <c r="A14976" s="2">
        <v>44164</v>
      </c>
      <c r="B14976" s="2">
        <f t="shared" si="466"/>
        <v>44165</v>
      </c>
      <c r="C14976" s="3">
        <f t="shared" si="467"/>
        <v>1</v>
      </c>
      <c r="D14976" t="s">
        <v>49</v>
      </c>
      <c r="E14976">
        <v>56</v>
      </c>
      <c r="F14976">
        <v>32489</v>
      </c>
      <c r="G14976">
        <v>215</v>
      </c>
    </row>
    <row r="14977" spans="1:7">
      <c r="A14977" s="2">
        <v>44165</v>
      </c>
      <c r="B14977" s="2">
        <f t="shared" si="466"/>
        <v>44165</v>
      </c>
      <c r="C14977" s="3">
        <f t="shared" si="467"/>
        <v>0</v>
      </c>
      <c r="D14977" t="s">
        <v>52</v>
      </c>
      <c r="E14977">
        <v>1</v>
      </c>
      <c r="F14977">
        <v>249524</v>
      </c>
      <c r="G14977">
        <v>3578</v>
      </c>
    </row>
    <row r="14978" spans="1:7">
      <c r="A14978" s="2">
        <v>44165</v>
      </c>
      <c r="B14978" s="2">
        <f t="shared" si="466"/>
        <v>44165</v>
      </c>
      <c r="C14978" s="3">
        <f t="shared" si="467"/>
        <v>0</v>
      </c>
      <c r="D14978" t="s">
        <v>50</v>
      </c>
      <c r="E14978">
        <v>2</v>
      </c>
      <c r="F14978">
        <v>32407</v>
      </c>
      <c r="G14978">
        <v>115</v>
      </c>
    </row>
    <row r="14979" spans="1:7">
      <c r="A14979" s="2">
        <v>44165</v>
      </c>
      <c r="B14979" s="2">
        <f t="shared" si="466"/>
        <v>44165</v>
      </c>
      <c r="C14979" s="3">
        <f t="shared" si="467"/>
        <v>0</v>
      </c>
      <c r="D14979" t="s">
        <v>8</v>
      </c>
      <c r="E14979">
        <v>4</v>
      </c>
      <c r="F14979">
        <v>327046</v>
      </c>
      <c r="G14979">
        <v>6640</v>
      </c>
    </row>
    <row r="14980" spans="1:7">
      <c r="A14980" s="2">
        <v>44165</v>
      </c>
      <c r="B14980" s="2">
        <f t="shared" ref="B14980:B15043" si="468">EOMONTH(A14980,0)</f>
        <v>44165</v>
      </c>
      <c r="C14980" s="3">
        <f t="shared" ref="C14980:C15043" si="469">IF(A14980=B14980,0,1)</f>
        <v>0</v>
      </c>
      <c r="D14980" t="s">
        <v>44</v>
      </c>
      <c r="E14980">
        <v>5</v>
      </c>
      <c r="F14980">
        <v>157359</v>
      </c>
      <c r="G14980">
        <v>2502</v>
      </c>
    </row>
    <row r="14981" spans="1:7">
      <c r="A14981" s="2">
        <v>44165</v>
      </c>
      <c r="B14981" s="2">
        <f t="shared" si="468"/>
        <v>44165</v>
      </c>
      <c r="C14981" s="3">
        <f t="shared" si="469"/>
        <v>0</v>
      </c>
      <c r="D14981" t="s">
        <v>7</v>
      </c>
      <c r="E14981">
        <v>6</v>
      </c>
      <c r="F14981">
        <v>1237192</v>
      </c>
      <c r="G14981">
        <v>19209</v>
      </c>
    </row>
    <row r="14982" spans="1:7">
      <c r="A14982" s="2">
        <v>44165</v>
      </c>
      <c r="B14982" s="2">
        <f t="shared" si="468"/>
        <v>44165</v>
      </c>
      <c r="C14982" s="3">
        <f t="shared" si="469"/>
        <v>0</v>
      </c>
      <c r="D14982" t="s">
        <v>22</v>
      </c>
      <c r="E14982">
        <v>8</v>
      </c>
      <c r="F14982">
        <v>234502</v>
      </c>
      <c r="G14982">
        <v>3060</v>
      </c>
    </row>
    <row r="14983" spans="1:7">
      <c r="A14983" s="2">
        <v>44165</v>
      </c>
      <c r="B14983" s="2">
        <f t="shared" si="468"/>
        <v>44165</v>
      </c>
      <c r="C14983" s="3">
        <f t="shared" si="469"/>
        <v>0</v>
      </c>
      <c r="D14983" t="s">
        <v>38</v>
      </c>
      <c r="E14983">
        <v>9</v>
      </c>
      <c r="F14983">
        <v>117295</v>
      </c>
      <c r="G14983">
        <v>5020</v>
      </c>
    </row>
    <row r="14984" spans="1:7">
      <c r="A14984" s="2">
        <v>44165</v>
      </c>
      <c r="B14984" s="2">
        <f t="shared" si="468"/>
        <v>44165</v>
      </c>
      <c r="C14984" s="3">
        <f t="shared" si="469"/>
        <v>0</v>
      </c>
      <c r="D14984" t="s">
        <v>45</v>
      </c>
      <c r="E14984">
        <v>10</v>
      </c>
      <c r="F14984">
        <v>35654</v>
      </c>
      <c r="G14984">
        <v>772</v>
      </c>
    </row>
    <row r="14985" spans="1:7">
      <c r="A14985" s="2">
        <v>44165</v>
      </c>
      <c r="B14985" s="2">
        <f t="shared" si="468"/>
        <v>44165</v>
      </c>
      <c r="C14985" s="3">
        <f t="shared" si="469"/>
        <v>0</v>
      </c>
      <c r="D14985" t="s">
        <v>33</v>
      </c>
      <c r="E14985">
        <v>11</v>
      </c>
      <c r="F14985">
        <v>21552</v>
      </c>
      <c r="G14985">
        <v>680</v>
      </c>
    </row>
    <row r="14986" spans="1:7">
      <c r="A14986" s="2">
        <v>44165</v>
      </c>
      <c r="B14986" s="2">
        <f t="shared" si="468"/>
        <v>44165</v>
      </c>
      <c r="C14986" s="3">
        <f t="shared" si="469"/>
        <v>0</v>
      </c>
      <c r="D14986" t="s">
        <v>15</v>
      </c>
      <c r="E14986">
        <v>12</v>
      </c>
      <c r="F14986">
        <v>999311</v>
      </c>
      <c r="G14986">
        <v>18596</v>
      </c>
    </row>
    <row r="14987" spans="1:7">
      <c r="A14987" s="2">
        <v>44165</v>
      </c>
      <c r="B14987" s="2">
        <f t="shared" si="468"/>
        <v>44165</v>
      </c>
      <c r="C14987" s="3">
        <f t="shared" si="469"/>
        <v>0</v>
      </c>
      <c r="D14987" t="s">
        <v>18</v>
      </c>
      <c r="E14987">
        <v>13</v>
      </c>
      <c r="F14987">
        <v>454328</v>
      </c>
      <c r="G14987">
        <v>9198</v>
      </c>
    </row>
    <row r="14988" spans="1:7">
      <c r="A14988" s="2">
        <v>44165</v>
      </c>
      <c r="B14988" s="2">
        <f t="shared" si="468"/>
        <v>44165</v>
      </c>
      <c r="C14988" s="3">
        <f t="shared" si="469"/>
        <v>0</v>
      </c>
      <c r="D14988" t="s">
        <v>57</v>
      </c>
      <c r="E14988">
        <v>66</v>
      </c>
      <c r="F14988">
        <v>7821</v>
      </c>
      <c r="G14988">
        <v>113</v>
      </c>
    </row>
    <row r="14989" spans="1:7">
      <c r="A14989" s="2">
        <v>44165</v>
      </c>
      <c r="B14989" s="2">
        <f t="shared" si="468"/>
        <v>44165</v>
      </c>
      <c r="C14989" s="3">
        <f t="shared" si="469"/>
        <v>0</v>
      </c>
      <c r="D14989" t="s">
        <v>26</v>
      </c>
      <c r="E14989">
        <v>15</v>
      </c>
      <c r="F14989">
        <v>18006</v>
      </c>
      <c r="G14989">
        <v>242</v>
      </c>
    </row>
    <row r="14990" spans="1:7">
      <c r="A14990" s="2">
        <v>44165</v>
      </c>
      <c r="B14990" s="2">
        <f t="shared" si="468"/>
        <v>44165</v>
      </c>
      <c r="C14990" s="3">
        <f t="shared" si="469"/>
        <v>0</v>
      </c>
      <c r="D14990" t="s">
        <v>53</v>
      </c>
      <c r="E14990">
        <v>16</v>
      </c>
      <c r="F14990">
        <v>102158</v>
      </c>
      <c r="G14990">
        <v>937</v>
      </c>
    </row>
    <row r="14991" spans="1:7">
      <c r="A14991" s="2">
        <v>44165</v>
      </c>
      <c r="B14991" s="2">
        <f t="shared" si="468"/>
        <v>44165</v>
      </c>
      <c r="C14991" s="3">
        <f t="shared" si="469"/>
        <v>0</v>
      </c>
      <c r="D14991" t="s">
        <v>6</v>
      </c>
      <c r="E14991">
        <v>17</v>
      </c>
      <c r="F14991">
        <v>727825</v>
      </c>
      <c r="G14991">
        <v>13015</v>
      </c>
    </row>
    <row r="14992" spans="1:7">
      <c r="A14992" s="2">
        <v>44165</v>
      </c>
      <c r="B14992" s="2">
        <f t="shared" si="468"/>
        <v>44165</v>
      </c>
      <c r="C14992" s="3">
        <f t="shared" si="469"/>
        <v>0</v>
      </c>
      <c r="D14992" t="s">
        <v>27</v>
      </c>
      <c r="E14992">
        <v>18</v>
      </c>
      <c r="F14992">
        <v>341694</v>
      </c>
      <c r="G14992">
        <v>5723</v>
      </c>
    </row>
    <row r="14993" spans="1:7">
      <c r="A14993" s="2">
        <v>44165</v>
      </c>
      <c r="B14993" s="2">
        <f t="shared" si="468"/>
        <v>44165</v>
      </c>
      <c r="C14993" s="3">
        <f t="shared" si="469"/>
        <v>0</v>
      </c>
      <c r="D14993" t="s">
        <v>39</v>
      </c>
      <c r="E14993">
        <v>19</v>
      </c>
      <c r="F14993">
        <v>230634</v>
      </c>
      <c r="G14993">
        <v>2426</v>
      </c>
    </row>
    <row r="14994" spans="1:7">
      <c r="A14994" s="2">
        <v>44165</v>
      </c>
      <c r="B14994" s="2">
        <f t="shared" si="468"/>
        <v>44165</v>
      </c>
      <c r="C14994" s="3">
        <f t="shared" si="469"/>
        <v>0</v>
      </c>
      <c r="D14994" t="s">
        <v>34</v>
      </c>
      <c r="E14994">
        <v>20</v>
      </c>
      <c r="F14994">
        <v>160428</v>
      </c>
      <c r="G14994">
        <v>1560</v>
      </c>
    </row>
    <row r="14995" spans="1:7">
      <c r="A14995" s="2">
        <v>44165</v>
      </c>
      <c r="B14995" s="2">
        <f t="shared" si="468"/>
        <v>44165</v>
      </c>
      <c r="C14995" s="3">
        <f t="shared" si="469"/>
        <v>0</v>
      </c>
      <c r="D14995" t="s">
        <v>28</v>
      </c>
      <c r="E14995">
        <v>21</v>
      </c>
      <c r="F14995">
        <v>183255</v>
      </c>
      <c r="G14995">
        <v>2065</v>
      </c>
    </row>
    <row r="14996" spans="1:7">
      <c r="A14996" s="2">
        <v>44165</v>
      </c>
      <c r="B14996" s="2">
        <f t="shared" si="468"/>
        <v>44165</v>
      </c>
      <c r="C14996" s="3">
        <f t="shared" si="469"/>
        <v>0</v>
      </c>
      <c r="D14996" t="s">
        <v>40</v>
      </c>
      <c r="E14996">
        <v>22</v>
      </c>
      <c r="F14996">
        <v>232414</v>
      </c>
      <c r="G14996">
        <v>6420</v>
      </c>
    </row>
    <row r="14997" spans="1:7">
      <c r="A14997" s="2">
        <v>44165</v>
      </c>
      <c r="B14997" s="2">
        <f t="shared" si="468"/>
        <v>44165</v>
      </c>
      <c r="C14997" s="3">
        <f t="shared" si="469"/>
        <v>0</v>
      </c>
      <c r="D14997" t="s">
        <v>51</v>
      </c>
      <c r="E14997">
        <v>23</v>
      </c>
      <c r="F14997">
        <v>11757</v>
      </c>
      <c r="G14997">
        <v>194</v>
      </c>
    </row>
    <row r="14998" spans="1:7">
      <c r="A14998" s="2">
        <v>44165</v>
      </c>
      <c r="B14998" s="2">
        <f t="shared" si="468"/>
        <v>44165</v>
      </c>
      <c r="C14998" s="3">
        <f t="shared" si="469"/>
        <v>0</v>
      </c>
      <c r="D14998" t="s">
        <v>23</v>
      </c>
      <c r="E14998">
        <v>24</v>
      </c>
      <c r="F14998">
        <v>198710</v>
      </c>
      <c r="G14998">
        <v>4641</v>
      </c>
    </row>
    <row r="14999" spans="1:7">
      <c r="A14999" s="2">
        <v>44165</v>
      </c>
      <c r="B14999" s="2">
        <f t="shared" si="468"/>
        <v>44165</v>
      </c>
      <c r="C14999" s="3">
        <f t="shared" si="469"/>
        <v>0</v>
      </c>
      <c r="D14999" t="s">
        <v>9</v>
      </c>
      <c r="E14999">
        <v>25</v>
      </c>
      <c r="F14999">
        <v>226132</v>
      </c>
      <c r="G14999">
        <v>10748</v>
      </c>
    </row>
    <row r="15000" spans="1:7">
      <c r="A15000" s="2">
        <v>44165</v>
      </c>
      <c r="B15000" s="2">
        <f t="shared" si="468"/>
        <v>44165</v>
      </c>
      <c r="C15000" s="3">
        <f t="shared" si="469"/>
        <v>0</v>
      </c>
      <c r="D15000" t="s">
        <v>42</v>
      </c>
      <c r="E15000">
        <v>26</v>
      </c>
      <c r="F15000">
        <v>388364</v>
      </c>
      <c r="G15000">
        <v>9565</v>
      </c>
    </row>
    <row r="15001" spans="1:7">
      <c r="A15001" s="2">
        <v>44165</v>
      </c>
      <c r="B15001" s="2">
        <f t="shared" si="468"/>
        <v>44165</v>
      </c>
      <c r="C15001" s="3">
        <f t="shared" si="469"/>
        <v>0</v>
      </c>
      <c r="D15001" t="s">
        <v>29</v>
      </c>
      <c r="E15001">
        <v>27</v>
      </c>
      <c r="F15001">
        <v>318822</v>
      </c>
      <c r="G15001">
        <v>3652</v>
      </c>
    </row>
    <row r="15002" spans="1:7">
      <c r="A15002" s="2">
        <v>44165</v>
      </c>
      <c r="B15002" s="2">
        <f t="shared" si="468"/>
        <v>44165</v>
      </c>
      <c r="C15002" s="3">
        <f t="shared" si="469"/>
        <v>0</v>
      </c>
      <c r="D15002" t="s">
        <v>46</v>
      </c>
      <c r="E15002">
        <v>28</v>
      </c>
      <c r="F15002">
        <v>153270</v>
      </c>
      <c r="G15002">
        <v>3807</v>
      </c>
    </row>
    <row r="15003" spans="1:7">
      <c r="A15003" s="2">
        <v>44165</v>
      </c>
      <c r="B15003" s="2">
        <f t="shared" si="468"/>
        <v>44165</v>
      </c>
      <c r="C15003" s="3">
        <f t="shared" si="469"/>
        <v>0</v>
      </c>
      <c r="D15003" t="s">
        <v>35</v>
      </c>
      <c r="E15003">
        <v>29</v>
      </c>
      <c r="F15003">
        <v>314981</v>
      </c>
      <c r="G15003">
        <v>3981</v>
      </c>
    </row>
    <row r="15004" spans="1:7">
      <c r="A15004" s="2">
        <v>44165</v>
      </c>
      <c r="B15004" s="2">
        <f t="shared" si="468"/>
        <v>44165</v>
      </c>
      <c r="C15004" s="3">
        <f t="shared" si="469"/>
        <v>0</v>
      </c>
      <c r="D15004" t="s">
        <v>54</v>
      </c>
      <c r="E15004">
        <v>30</v>
      </c>
      <c r="F15004">
        <v>62256</v>
      </c>
      <c r="G15004">
        <v>684</v>
      </c>
    </row>
    <row r="15005" spans="1:7">
      <c r="A15005" s="2">
        <v>44165</v>
      </c>
      <c r="B15005" s="2">
        <f t="shared" si="468"/>
        <v>44165</v>
      </c>
      <c r="C15005" s="3">
        <f t="shared" si="469"/>
        <v>0</v>
      </c>
      <c r="D15005" t="s">
        <v>12</v>
      </c>
      <c r="E15005">
        <v>31</v>
      </c>
      <c r="F15005">
        <v>129043</v>
      </c>
      <c r="G15005">
        <v>1047</v>
      </c>
    </row>
    <row r="15006" spans="1:7">
      <c r="A15006" s="2">
        <v>44165</v>
      </c>
      <c r="B15006" s="2">
        <f t="shared" si="468"/>
        <v>44165</v>
      </c>
      <c r="C15006" s="3">
        <f t="shared" si="469"/>
        <v>0</v>
      </c>
      <c r="D15006" t="s">
        <v>24</v>
      </c>
      <c r="E15006">
        <v>32</v>
      </c>
      <c r="F15006">
        <v>152726</v>
      </c>
      <c r="G15006">
        <v>2149</v>
      </c>
    </row>
    <row r="15007" spans="1:7">
      <c r="A15007" s="2">
        <v>44165</v>
      </c>
      <c r="B15007" s="2">
        <f t="shared" si="468"/>
        <v>44165</v>
      </c>
      <c r="C15007" s="3">
        <f t="shared" si="469"/>
        <v>0</v>
      </c>
      <c r="D15007" t="s">
        <v>19</v>
      </c>
      <c r="E15007">
        <v>33</v>
      </c>
      <c r="F15007">
        <v>20994</v>
      </c>
      <c r="G15007">
        <v>526</v>
      </c>
    </row>
    <row r="15008" spans="1:7">
      <c r="A15008" s="2">
        <v>44165</v>
      </c>
      <c r="B15008" s="2">
        <f t="shared" si="468"/>
        <v>44165</v>
      </c>
      <c r="C15008" s="3">
        <f t="shared" si="469"/>
        <v>0</v>
      </c>
      <c r="D15008" t="s">
        <v>21</v>
      </c>
      <c r="E15008">
        <v>34</v>
      </c>
      <c r="F15008">
        <v>339133</v>
      </c>
      <c r="G15008">
        <v>16993</v>
      </c>
    </row>
    <row r="15009" spans="1:7">
      <c r="A15009" s="2">
        <v>44165</v>
      </c>
      <c r="B15009" s="2">
        <f t="shared" si="468"/>
        <v>44165</v>
      </c>
      <c r="C15009" s="3">
        <f t="shared" si="469"/>
        <v>0</v>
      </c>
      <c r="D15009" t="s">
        <v>47</v>
      </c>
      <c r="E15009">
        <v>35</v>
      </c>
      <c r="F15009">
        <v>97095</v>
      </c>
      <c r="G15009">
        <v>1568</v>
      </c>
    </row>
    <row r="15010" spans="1:7">
      <c r="A15010" s="2">
        <v>44165</v>
      </c>
      <c r="B15010" s="2">
        <f t="shared" si="468"/>
        <v>44165</v>
      </c>
      <c r="C15010" s="3">
        <f t="shared" si="469"/>
        <v>0</v>
      </c>
      <c r="D15010" t="s">
        <v>16</v>
      </c>
      <c r="E15010">
        <v>36</v>
      </c>
      <c r="F15010">
        <v>652748</v>
      </c>
      <c r="G15010">
        <v>34150</v>
      </c>
    </row>
    <row r="15011" spans="1:7">
      <c r="A15011" s="2">
        <v>44165</v>
      </c>
      <c r="B15011" s="2">
        <f t="shared" si="468"/>
        <v>44165</v>
      </c>
      <c r="C15011" s="3">
        <f t="shared" si="469"/>
        <v>0</v>
      </c>
      <c r="D15011" t="s">
        <v>20</v>
      </c>
      <c r="E15011">
        <v>37</v>
      </c>
      <c r="F15011">
        <v>364968</v>
      </c>
      <c r="G15011">
        <v>5296</v>
      </c>
    </row>
    <row r="15012" spans="1:7">
      <c r="A15012" s="2">
        <v>44165</v>
      </c>
      <c r="B15012" s="2">
        <f t="shared" si="468"/>
        <v>44165</v>
      </c>
      <c r="C15012" s="3">
        <f t="shared" si="469"/>
        <v>0</v>
      </c>
      <c r="D15012" t="s">
        <v>48</v>
      </c>
      <c r="E15012">
        <v>38</v>
      </c>
      <c r="F15012">
        <v>79258</v>
      </c>
      <c r="G15012">
        <v>933</v>
      </c>
    </row>
    <row r="15013" spans="1:7">
      <c r="A15013" s="2">
        <v>44165</v>
      </c>
      <c r="B15013" s="2">
        <f t="shared" si="468"/>
        <v>44165</v>
      </c>
      <c r="C15013" s="3">
        <f t="shared" si="469"/>
        <v>0</v>
      </c>
      <c r="D15013" t="s">
        <v>59</v>
      </c>
      <c r="E15013">
        <v>69</v>
      </c>
      <c r="F15013">
        <v>106</v>
      </c>
      <c r="G15013">
        <v>2</v>
      </c>
    </row>
    <row r="15014" spans="1:7">
      <c r="A15014" s="2">
        <v>44165</v>
      </c>
      <c r="B15014" s="2">
        <f t="shared" si="468"/>
        <v>44165</v>
      </c>
      <c r="C15014" s="3">
        <f t="shared" si="469"/>
        <v>0</v>
      </c>
      <c r="D15014" t="s">
        <v>41</v>
      </c>
      <c r="E15014">
        <v>39</v>
      </c>
      <c r="F15014">
        <v>421063</v>
      </c>
      <c r="G15014">
        <v>6429</v>
      </c>
    </row>
    <row r="15015" spans="1:7">
      <c r="A15015" s="2">
        <v>44165</v>
      </c>
      <c r="B15015" s="2">
        <f t="shared" si="468"/>
        <v>44165</v>
      </c>
      <c r="C15015" s="3">
        <f t="shared" si="469"/>
        <v>0</v>
      </c>
      <c r="D15015" t="s">
        <v>30</v>
      </c>
      <c r="E15015">
        <v>40</v>
      </c>
      <c r="F15015">
        <v>197745</v>
      </c>
      <c r="G15015">
        <v>1743</v>
      </c>
    </row>
    <row r="15016" spans="1:7">
      <c r="A15016" s="2">
        <v>44165</v>
      </c>
      <c r="B15016" s="2">
        <f t="shared" si="468"/>
        <v>44165</v>
      </c>
      <c r="C15016" s="3">
        <f t="shared" si="469"/>
        <v>0</v>
      </c>
      <c r="D15016" t="s">
        <v>14</v>
      </c>
      <c r="E15016">
        <v>41</v>
      </c>
      <c r="F15016">
        <v>75454</v>
      </c>
      <c r="G15016">
        <v>919</v>
      </c>
    </row>
    <row r="15017" spans="1:7">
      <c r="A15017" s="2">
        <v>44165</v>
      </c>
      <c r="B15017" s="2">
        <f t="shared" si="468"/>
        <v>44165</v>
      </c>
      <c r="C15017" s="3">
        <f t="shared" si="469"/>
        <v>0</v>
      </c>
      <c r="D15017" t="s">
        <v>31</v>
      </c>
      <c r="E15017">
        <v>42</v>
      </c>
      <c r="F15017">
        <v>366971</v>
      </c>
      <c r="G15017">
        <v>10439</v>
      </c>
    </row>
    <row r="15018" spans="1:7">
      <c r="A15018" s="2">
        <v>44165</v>
      </c>
      <c r="B15018" s="2">
        <f t="shared" si="468"/>
        <v>44165</v>
      </c>
      <c r="C15018" s="3">
        <f t="shared" si="469"/>
        <v>0</v>
      </c>
      <c r="D15018" t="s">
        <v>55</v>
      </c>
      <c r="E15018">
        <v>72</v>
      </c>
      <c r="F15018">
        <v>86160</v>
      </c>
      <c r="G15018">
        <v>1106</v>
      </c>
    </row>
    <row r="15019" spans="1:7">
      <c r="A15019" s="2">
        <v>44165</v>
      </c>
      <c r="B15019" s="2">
        <f t="shared" si="468"/>
        <v>44165</v>
      </c>
      <c r="C15019" s="3">
        <f t="shared" si="469"/>
        <v>0</v>
      </c>
      <c r="D15019" t="s">
        <v>17</v>
      </c>
      <c r="E15019">
        <v>44</v>
      </c>
      <c r="F15019">
        <v>56723</v>
      </c>
      <c r="G15019">
        <v>1373</v>
      </c>
    </row>
    <row r="15020" spans="1:7">
      <c r="A15020" s="2">
        <v>44165</v>
      </c>
      <c r="B15020" s="2">
        <f t="shared" si="468"/>
        <v>44165</v>
      </c>
      <c r="C15020" s="3">
        <f t="shared" si="469"/>
        <v>0</v>
      </c>
      <c r="D15020" t="s">
        <v>32</v>
      </c>
      <c r="E15020">
        <v>45</v>
      </c>
      <c r="F15020">
        <v>217487</v>
      </c>
      <c r="G15020">
        <v>4381</v>
      </c>
    </row>
    <row r="15021" spans="1:7">
      <c r="A15021" s="2">
        <v>44165</v>
      </c>
      <c r="B15021" s="2">
        <f t="shared" si="468"/>
        <v>44165</v>
      </c>
      <c r="C15021" s="3">
        <f t="shared" si="469"/>
        <v>0</v>
      </c>
      <c r="D15021" t="s">
        <v>43</v>
      </c>
      <c r="E15021">
        <v>46</v>
      </c>
      <c r="F15021">
        <v>80464</v>
      </c>
      <c r="G15021">
        <v>946</v>
      </c>
    </row>
    <row r="15022" spans="1:7">
      <c r="A15022" s="2">
        <v>44165</v>
      </c>
      <c r="B15022" s="2">
        <f t="shared" si="468"/>
        <v>44165</v>
      </c>
      <c r="C15022" s="3">
        <f t="shared" si="469"/>
        <v>0</v>
      </c>
      <c r="D15022" t="s">
        <v>25</v>
      </c>
      <c r="E15022">
        <v>47</v>
      </c>
      <c r="F15022">
        <v>366412</v>
      </c>
      <c r="G15022">
        <v>4546</v>
      </c>
    </row>
    <row r="15023" spans="1:7">
      <c r="A15023" s="2">
        <v>44165</v>
      </c>
      <c r="B15023" s="2">
        <f t="shared" si="468"/>
        <v>44165</v>
      </c>
      <c r="C15023" s="3">
        <f t="shared" si="469"/>
        <v>0</v>
      </c>
      <c r="D15023" t="s">
        <v>11</v>
      </c>
      <c r="E15023">
        <v>48</v>
      </c>
      <c r="F15023">
        <v>1262145</v>
      </c>
      <c r="G15023">
        <v>21968</v>
      </c>
    </row>
    <row r="15024" spans="1:7">
      <c r="A15024" s="2">
        <v>44165</v>
      </c>
      <c r="B15024" s="2">
        <f t="shared" si="468"/>
        <v>44165</v>
      </c>
      <c r="C15024" s="3">
        <f t="shared" si="469"/>
        <v>0</v>
      </c>
      <c r="D15024" t="s">
        <v>13</v>
      </c>
      <c r="E15024">
        <v>49</v>
      </c>
      <c r="F15024">
        <v>195744</v>
      </c>
      <c r="G15024">
        <v>871</v>
      </c>
    </row>
    <row r="15025" spans="1:7">
      <c r="A15025" s="2">
        <v>44165</v>
      </c>
      <c r="B15025" s="2">
        <f t="shared" si="468"/>
        <v>44165</v>
      </c>
      <c r="C15025" s="3">
        <f t="shared" si="469"/>
        <v>0</v>
      </c>
      <c r="D15025" t="s">
        <v>36</v>
      </c>
      <c r="E15025">
        <v>50</v>
      </c>
      <c r="F15025">
        <v>4172</v>
      </c>
      <c r="G15025">
        <v>69</v>
      </c>
    </row>
    <row r="15026" spans="1:7">
      <c r="A15026" s="2">
        <v>44165</v>
      </c>
      <c r="B15026" s="2">
        <f t="shared" si="468"/>
        <v>44165</v>
      </c>
      <c r="C15026" s="3">
        <f t="shared" si="469"/>
        <v>0</v>
      </c>
      <c r="D15026" t="s">
        <v>56</v>
      </c>
      <c r="E15026">
        <v>78</v>
      </c>
      <c r="F15026">
        <v>1544</v>
      </c>
      <c r="G15026">
        <v>23</v>
      </c>
    </row>
    <row r="15027" spans="1:7">
      <c r="A15027" s="2">
        <v>44165</v>
      </c>
      <c r="B15027" s="2">
        <f t="shared" si="468"/>
        <v>44165</v>
      </c>
      <c r="C15027" s="3">
        <f t="shared" si="469"/>
        <v>0</v>
      </c>
      <c r="D15027" t="s">
        <v>37</v>
      </c>
      <c r="E15027">
        <v>51</v>
      </c>
      <c r="F15027">
        <v>237835</v>
      </c>
      <c r="G15027">
        <v>4062</v>
      </c>
    </row>
    <row r="15028" spans="1:7">
      <c r="A15028" s="2">
        <v>44165</v>
      </c>
      <c r="B15028" s="2">
        <f t="shared" si="468"/>
        <v>44165</v>
      </c>
      <c r="C15028" s="3">
        <f t="shared" si="469"/>
        <v>0</v>
      </c>
      <c r="D15028" t="s">
        <v>5</v>
      </c>
      <c r="E15028">
        <v>53</v>
      </c>
      <c r="F15028">
        <v>172175</v>
      </c>
      <c r="G15028">
        <v>2895</v>
      </c>
    </row>
    <row r="15029" spans="1:7">
      <c r="A15029" s="2">
        <v>44165</v>
      </c>
      <c r="B15029" s="2">
        <f t="shared" si="468"/>
        <v>44165</v>
      </c>
      <c r="C15029" s="3">
        <f t="shared" si="469"/>
        <v>0</v>
      </c>
      <c r="D15029" t="s">
        <v>58</v>
      </c>
      <c r="E15029">
        <v>54</v>
      </c>
      <c r="F15029">
        <v>47842</v>
      </c>
      <c r="G15029">
        <v>735</v>
      </c>
    </row>
    <row r="15030" spans="1:7">
      <c r="A15030" s="2">
        <v>44165</v>
      </c>
      <c r="B15030" s="2">
        <f t="shared" si="468"/>
        <v>44165</v>
      </c>
      <c r="C15030" s="3">
        <f t="shared" si="469"/>
        <v>0</v>
      </c>
      <c r="D15030" t="s">
        <v>10</v>
      </c>
      <c r="E15030">
        <v>55</v>
      </c>
      <c r="F15030">
        <v>411730</v>
      </c>
      <c r="G15030">
        <v>3504</v>
      </c>
    </row>
    <row r="15031" spans="1:7">
      <c r="A15031" s="2">
        <v>44165</v>
      </c>
      <c r="B15031" s="2">
        <f t="shared" si="468"/>
        <v>44165</v>
      </c>
      <c r="C15031" s="3">
        <f t="shared" si="469"/>
        <v>0</v>
      </c>
      <c r="D15031" t="s">
        <v>49</v>
      </c>
      <c r="E15031">
        <v>56</v>
      </c>
      <c r="F15031">
        <v>33305</v>
      </c>
      <c r="G15031">
        <v>215</v>
      </c>
    </row>
    <row r="15032" spans="1:7">
      <c r="A15032" s="2">
        <v>44166</v>
      </c>
      <c r="B15032" s="2">
        <f t="shared" si="468"/>
        <v>44196</v>
      </c>
      <c r="C15032" s="3">
        <f t="shared" si="469"/>
        <v>1</v>
      </c>
      <c r="D15032" t="s">
        <v>52</v>
      </c>
      <c r="E15032">
        <v>1</v>
      </c>
      <c r="F15032">
        <v>252900</v>
      </c>
      <c r="G15032">
        <v>3638</v>
      </c>
    </row>
    <row r="15033" spans="1:7">
      <c r="A15033" s="2">
        <v>44166</v>
      </c>
      <c r="B15033" s="2">
        <f t="shared" si="468"/>
        <v>44196</v>
      </c>
      <c r="C15033" s="3">
        <f t="shared" si="469"/>
        <v>1</v>
      </c>
      <c r="D15033" t="s">
        <v>50</v>
      </c>
      <c r="E15033">
        <v>2</v>
      </c>
      <c r="F15033">
        <v>32911</v>
      </c>
      <c r="G15033">
        <v>116</v>
      </c>
    </row>
    <row r="15034" spans="1:7">
      <c r="A15034" s="2">
        <v>44166</v>
      </c>
      <c r="B15034" s="2">
        <f t="shared" si="468"/>
        <v>44196</v>
      </c>
      <c r="C15034" s="3">
        <f t="shared" si="469"/>
        <v>1</v>
      </c>
      <c r="D15034" t="s">
        <v>8</v>
      </c>
      <c r="E15034">
        <v>4</v>
      </c>
      <c r="F15034">
        <v>338254</v>
      </c>
      <c r="G15034">
        <v>6692</v>
      </c>
    </row>
    <row r="15035" spans="1:7">
      <c r="A15035" s="2">
        <v>44166</v>
      </c>
      <c r="B15035" s="2">
        <f t="shared" si="468"/>
        <v>44196</v>
      </c>
      <c r="C15035" s="3">
        <f t="shared" si="469"/>
        <v>1</v>
      </c>
      <c r="D15035" t="s">
        <v>44</v>
      </c>
      <c r="E15035">
        <v>5</v>
      </c>
      <c r="F15035">
        <v>159309</v>
      </c>
      <c r="G15035">
        <v>2512</v>
      </c>
    </row>
    <row r="15036" spans="1:7">
      <c r="A15036" s="2">
        <v>44166</v>
      </c>
      <c r="B15036" s="2">
        <f t="shared" si="468"/>
        <v>44196</v>
      </c>
      <c r="C15036" s="3">
        <f t="shared" si="469"/>
        <v>1</v>
      </c>
      <c r="D15036" t="s">
        <v>7</v>
      </c>
      <c r="E15036">
        <v>6</v>
      </c>
      <c r="F15036">
        <v>1253867</v>
      </c>
      <c r="G15036">
        <v>19327</v>
      </c>
    </row>
    <row r="15037" spans="1:7">
      <c r="A15037" s="2">
        <v>44166</v>
      </c>
      <c r="B15037" s="2">
        <f t="shared" si="468"/>
        <v>44196</v>
      </c>
      <c r="C15037" s="3">
        <f t="shared" si="469"/>
        <v>1</v>
      </c>
      <c r="D15037" t="s">
        <v>22</v>
      </c>
      <c r="E15037">
        <v>8</v>
      </c>
      <c r="F15037">
        <v>238779</v>
      </c>
      <c r="G15037">
        <v>3136</v>
      </c>
    </row>
    <row r="15038" spans="1:7">
      <c r="A15038" s="2">
        <v>44166</v>
      </c>
      <c r="B15038" s="2">
        <f t="shared" si="468"/>
        <v>44196</v>
      </c>
      <c r="C15038" s="3">
        <f t="shared" si="469"/>
        <v>1</v>
      </c>
      <c r="D15038" t="s">
        <v>38</v>
      </c>
      <c r="E15038">
        <v>9</v>
      </c>
      <c r="F15038">
        <v>118754</v>
      </c>
      <c r="G15038">
        <v>5040</v>
      </c>
    </row>
    <row r="15039" spans="1:7">
      <c r="A15039" s="2">
        <v>44166</v>
      </c>
      <c r="B15039" s="2">
        <f t="shared" si="468"/>
        <v>44196</v>
      </c>
      <c r="C15039" s="3">
        <f t="shared" si="469"/>
        <v>1</v>
      </c>
      <c r="D15039" t="s">
        <v>45</v>
      </c>
      <c r="E15039">
        <v>10</v>
      </c>
      <c r="F15039">
        <v>36343</v>
      </c>
      <c r="G15039">
        <v>777</v>
      </c>
    </row>
    <row r="15040" spans="1:7">
      <c r="A15040" s="2">
        <v>44166</v>
      </c>
      <c r="B15040" s="2">
        <f t="shared" si="468"/>
        <v>44196</v>
      </c>
      <c r="C15040" s="3">
        <f t="shared" si="469"/>
        <v>1</v>
      </c>
      <c r="D15040" t="s">
        <v>33</v>
      </c>
      <c r="E15040">
        <v>11</v>
      </c>
      <c r="F15040">
        <v>21685</v>
      </c>
      <c r="G15040">
        <v>685</v>
      </c>
    </row>
    <row r="15041" spans="1:7">
      <c r="A15041" s="2">
        <v>44166</v>
      </c>
      <c r="B15041" s="2">
        <f t="shared" si="468"/>
        <v>44196</v>
      </c>
      <c r="C15041" s="3">
        <f t="shared" si="469"/>
        <v>1</v>
      </c>
      <c r="D15041" t="s">
        <v>15</v>
      </c>
      <c r="E15041">
        <v>12</v>
      </c>
      <c r="F15041">
        <v>1008158</v>
      </c>
      <c r="G15041">
        <v>18678</v>
      </c>
    </row>
    <row r="15042" spans="1:7">
      <c r="A15042" s="2">
        <v>44166</v>
      </c>
      <c r="B15042" s="2">
        <f t="shared" si="468"/>
        <v>44196</v>
      </c>
      <c r="C15042" s="3">
        <f t="shared" si="469"/>
        <v>1</v>
      </c>
      <c r="D15042" t="s">
        <v>18</v>
      </c>
      <c r="E15042">
        <v>13</v>
      </c>
      <c r="F15042">
        <v>458985</v>
      </c>
      <c r="G15042">
        <v>9253</v>
      </c>
    </row>
    <row r="15043" spans="1:7">
      <c r="A15043" s="2">
        <v>44166</v>
      </c>
      <c r="B15043" s="2">
        <f t="shared" si="468"/>
        <v>44196</v>
      </c>
      <c r="C15043" s="3">
        <f t="shared" si="469"/>
        <v>1</v>
      </c>
      <c r="D15043" t="s">
        <v>57</v>
      </c>
      <c r="E15043">
        <v>66</v>
      </c>
      <c r="F15043">
        <v>7858</v>
      </c>
      <c r="G15043">
        <v>113</v>
      </c>
    </row>
    <row r="15044" spans="1:7">
      <c r="A15044" s="2">
        <v>44166</v>
      </c>
      <c r="B15044" s="2">
        <f t="shared" ref="B15044:B15107" si="470">EOMONTH(A15044,0)</f>
        <v>44196</v>
      </c>
      <c r="C15044" s="3">
        <f t="shared" ref="C15044:C15107" si="471">IF(A15044=B15044,0,1)</f>
        <v>1</v>
      </c>
      <c r="D15044" t="s">
        <v>26</v>
      </c>
      <c r="E15044">
        <v>15</v>
      </c>
      <c r="F15044">
        <v>18049</v>
      </c>
      <c r="G15044">
        <v>242</v>
      </c>
    </row>
    <row r="15045" spans="1:7">
      <c r="A15045" s="2">
        <v>44166</v>
      </c>
      <c r="B15045" s="2">
        <f t="shared" si="470"/>
        <v>44196</v>
      </c>
      <c r="C15045" s="3">
        <f t="shared" si="471"/>
        <v>1</v>
      </c>
      <c r="D15045" t="s">
        <v>53</v>
      </c>
      <c r="E15045">
        <v>16</v>
      </c>
      <c r="F15045">
        <v>103642</v>
      </c>
      <c r="G15045">
        <v>966</v>
      </c>
    </row>
    <row r="15046" spans="1:7">
      <c r="A15046" s="2">
        <v>44166</v>
      </c>
      <c r="B15046" s="2">
        <f t="shared" si="470"/>
        <v>44196</v>
      </c>
      <c r="C15046" s="3">
        <f t="shared" si="471"/>
        <v>1</v>
      </c>
      <c r="D15046" t="s">
        <v>6</v>
      </c>
      <c r="E15046">
        <v>17</v>
      </c>
      <c r="F15046">
        <v>740510</v>
      </c>
      <c r="G15046">
        <v>13175</v>
      </c>
    </row>
    <row r="15047" spans="1:7">
      <c r="A15047" s="2">
        <v>44166</v>
      </c>
      <c r="B15047" s="2">
        <f t="shared" si="470"/>
        <v>44196</v>
      </c>
      <c r="C15047" s="3">
        <f t="shared" si="471"/>
        <v>1</v>
      </c>
      <c r="D15047" t="s">
        <v>27</v>
      </c>
      <c r="E15047">
        <v>18</v>
      </c>
      <c r="F15047">
        <v>347097</v>
      </c>
      <c r="G15047">
        <v>5864</v>
      </c>
    </row>
    <row r="15048" spans="1:7">
      <c r="A15048" s="2">
        <v>44166</v>
      </c>
      <c r="B15048" s="2">
        <f t="shared" si="470"/>
        <v>44196</v>
      </c>
      <c r="C15048" s="3">
        <f t="shared" si="471"/>
        <v>1</v>
      </c>
      <c r="D15048" t="s">
        <v>39</v>
      </c>
      <c r="E15048">
        <v>19</v>
      </c>
      <c r="F15048">
        <v>233062</v>
      </c>
      <c r="G15048">
        <v>2449</v>
      </c>
    </row>
    <row r="15049" spans="1:7">
      <c r="A15049" s="2">
        <v>44166</v>
      </c>
      <c r="B15049" s="2">
        <f t="shared" si="470"/>
        <v>44196</v>
      </c>
      <c r="C15049" s="3">
        <f t="shared" si="471"/>
        <v>1</v>
      </c>
      <c r="D15049" t="s">
        <v>34</v>
      </c>
      <c r="E15049">
        <v>20</v>
      </c>
      <c r="F15049">
        <v>160718</v>
      </c>
      <c r="G15049">
        <v>1560</v>
      </c>
    </row>
    <row r="15050" spans="1:7">
      <c r="A15050" s="2">
        <v>44166</v>
      </c>
      <c r="B15050" s="2">
        <f t="shared" si="470"/>
        <v>44196</v>
      </c>
      <c r="C15050" s="3">
        <f t="shared" si="471"/>
        <v>1</v>
      </c>
      <c r="D15050" t="s">
        <v>28</v>
      </c>
      <c r="E15050">
        <v>21</v>
      </c>
      <c r="F15050">
        <v>187285</v>
      </c>
      <c r="G15050">
        <v>2097</v>
      </c>
    </row>
    <row r="15051" spans="1:7">
      <c r="A15051" s="2">
        <v>44166</v>
      </c>
      <c r="B15051" s="2">
        <f t="shared" si="470"/>
        <v>44196</v>
      </c>
      <c r="C15051" s="3">
        <f t="shared" si="471"/>
        <v>1</v>
      </c>
      <c r="D15051" t="s">
        <v>40</v>
      </c>
      <c r="E15051">
        <v>22</v>
      </c>
      <c r="F15051">
        <v>237740</v>
      </c>
      <c r="G15051">
        <v>6455</v>
      </c>
    </row>
    <row r="15052" spans="1:7">
      <c r="A15052" s="2">
        <v>44166</v>
      </c>
      <c r="B15052" s="2">
        <f t="shared" si="470"/>
        <v>44196</v>
      </c>
      <c r="C15052" s="3">
        <f t="shared" si="471"/>
        <v>1</v>
      </c>
      <c r="D15052" t="s">
        <v>51</v>
      </c>
      <c r="E15052">
        <v>23</v>
      </c>
      <c r="F15052">
        <v>11976</v>
      </c>
      <c r="G15052">
        <v>214</v>
      </c>
    </row>
    <row r="15053" spans="1:7">
      <c r="A15053" s="2">
        <v>44166</v>
      </c>
      <c r="B15053" s="2">
        <f t="shared" si="470"/>
        <v>44196</v>
      </c>
      <c r="C15053" s="3">
        <f t="shared" si="471"/>
        <v>1</v>
      </c>
      <c r="D15053" t="s">
        <v>23</v>
      </c>
      <c r="E15053">
        <v>24</v>
      </c>
      <c r="F15053">
        <v>201479</v>
      </c>
      <c r="G15053">
        <v>4673</v>
      </c>
    </row>
    <row r="15054" spans="1:7">
      <c r="A15054" s="2">
        <v>44166</v>
      </c>
      <c r="B15054" s="2">
        <f t="shared" si="470"/>
        <v>44196</v>
      </c>
      <c r="C15054" s="3">
        <f t="shared" si="471"/>
        <v>1</v>
      </c>
      <c r="D15054" t="s">
        <v>9</v>
      </c>
      <c r="E15054">
        <v>25</v>
      </c>
      <c r="F15054">
        <v>229205</v>
      </c>
      <c r="G15054">
        <v>10778</v>
      </c>
    </row>
    <row r="15055" spans="1:7">
      <c r="A15055" s="2">
        <v>44166</v>
      </c>
      <c r="B15055" s="2">
        <f t="shared" si="470"/>
        <v>44196</v>
      </c>
      <c r="C15055" s="3">
        <f t="shared" si="471"/>
        <v>1</v>
      </c>
      <c r="D15055" t="s">
        <v>42</v>
      </c>
      <c r="E15055">
        <v>26</v>
      </c>
      <c r="F15055">
        <v>394838</v>
      </c>
      <c r="G15055">
        <v>9758</v>
      </c>
    </row>
    <row r="15056" spans="1:7">
      <c r="A15056" s="2">
        <v>44166</v>
      </c>
      <c r="B15056" s="2">
        <f t="shared" si="470"/>
        <v>44196</v>
      </c>
      <c r="C15056" s="3">
        <f t="shared" si="471"/>
        <v>1</v>
      </c>
      <c r="D15056" t="s">
        <v>29</v>
      </c>
      <c r="E15056">
        <v>27</v>
      </c>
      <c r="F15056">
        <v>322371</v>
      </c>
      <c r="G15056">
        <v>3674</v>
      </c>
    </row>
    <row r="15057" spans="1:7">
      <c r="A15057" s="2">
        <v>44166</v>
      </c>
      <c r="B15057" s="2">
        <f t="shared" si="470"/>
        <v>44196</v>
      </c>
      <c r="C15057" s="3">
        <f t="shared" si="471"/>
        <v>1</v>
      </c>
      <c r="D15057" t="s">
        <v>46</v>
      </c>
      <c r="E15057">
        <v>28</v>
      </c>
      <c r="F15057">
        <v>154411</v>
      </c>
      <c r="G15057">
        <v>3836</v>
      </c>
    </row>
    <row r="15058" spans="1:7">
      <c r="A15058" s="2">
        <v>44166</v>
      </c>
      <c r="B15058" s="2">
        <f t="shared" si="470"/>
        <v>44196</v>
      </c>
      <c r="C15058" s="3">
        <f t="shared" si="471"/>
        <v>1</v>
      </c>
      <c r="D15058" t="s">
        <v>35</v>
      </c>
      <c r="E15058">
        <v>29</v>
      </c>
      <c r="F15058">
        <v>317903</v>
      </c>
      <c r="G15058">
        <v>4130</v>
      </c>
    </row>
    <row r="15059" spans="1:7">
      <c r="A15059" s="2">
        <v>44166</v>
      </c>
      <c r="B15059" s="2">
        <f t="shared" si="470"/>
        <v>44196</v>
      </c>
      <c r="C15059" s="3">
        <f t="shared" si="471"/>
        <v>1</v>
      </c>
      <c r="D15059" t="s">
        <v>54</v>
      </c>
      <c r="E15059">
        <v>30</v>
      </c>
      <c r="F15059">
        <v>63324</v>
      </c>
      <c r="G15059">
        <v>700</v>
      </c>
    </row>
    <row r="15060" spans="1:7">
      <c r="A15060" s="2">
        <v>44166</v>
      </c>
      <c r="B15060" s="2">
        <f t="shared" si="470"/>
        <v>44196</v>
      </c>
      <c r="C15060" s="3">
        <f t="shared" si="471"/>
        <v>1</v>
      </c>
      <c r="D15060" t="s">
        <v>12</v>
      </c>
      <c r="E15060">
        <v>31</v>
      </c>
      <c r="F15060">
        <v>130796</v>
      </c>
      <c r="G15060">
        <v>1092</v>
      </c>
    </row>
    <row r="15061" spans="1:7">
      <c r="A15061" s="2">
        <v>44166</v>
      </c>
      <c r="B15061" s="2">
        <f t="shared" si="470"/>
        <v>44196</v>
      </c>
      <c r="C15061" s="3">
        <f t="shared" si="471"/>
        <v>1</v>
      </c>
      <c r="D15061" t="s">
        <v>24</v>
      </c>
      <c r="E15061">
        <v>32</v>
      </c>
      <c r="F15061">
        <v>155312</v>
      </c>
      <c r="G15061">
        <v>2182</v>
      </c>
    </row>
    <row r="15062" spans="1:7">
      <c r="A15062" s="2">
        <v>44166</v>
      </c>
      <c r="B15062" s="2">
        <f t="shared" si="470"/>
        <v>44196</v>
      </c>
      <c r="C15062" s="3">
        <f t="shared" si="471"/>
        <v>1</v>
      </c>
      <c r="D15062" t="s">
        <v>19</v>
      </c>
      <c r="E15062">
        <v>33</v>
      </c>
      <c r="F15062">
        <v>21766</v>
      </c>
      <c r="G15062">
        <v>528</v>
      </c>
    </row>
    <row r="15063" spans="1:7">
      <c r="A15063" s="2">
        <v>44166</v>
      </c>
      <c r="B15063" s="2">
        <f t="shared" si="470"/>
        <v>44196</v>
      </c>
      <c r="C15063" s="3">
        <f t="shared" si="471"/>
        <v>1</v>
      </c>
      <c r="D15063" t="s">
        <v>21</v>
      </c>
      <c r="E15063">
        <v>34</v>
      </c>
      <c r="F15063">
        <v>343739</v>
      </c>
      <c r="G15063">
        <v>17083</v>
      </c>
    </row>
    <row r="15064" spans="1:7">
      <c r="A15064" s="2">
        <v>44166</v>
      </c>
      <c r="B15064" s="2">
        <f t="shared" si="470"/>
        <v>44196</v>
      </c>
      <c r="C15064" s="3">
        <f t="shared" si="471"/>
        <v>1</v>
      </c>
      <c r="D15064" t="s">
        <v>47</v>
      </c>
      <c r="E15064">
        <v>35</v>
      </c>
      <c r="F15064">
        <v>99419</v>
      </c>
      <c r="G15064">
        <v>1589</v>
      </c>
    </row>
    <row r="15065" spans="1:7">
      <c r="A15065" s="2">
        <v>44166</v>
      </c>
      <c r="B15065" s="2">
        <f t="shared" si="470"/>
        <v>44196</v>
      </c>
      <c r="C15065" s="3">
        <f t="shared" si="471"/>
        <v>1</v>
      </c>
      <c r="D15065" t="s">
        <v>16</v>
      </c>
      <c r="E15065">
        <v>36</v>
      </c>
      <c r="F15065">
        <v>660041</v>
      </c>
      <c r="G15065">
        <v>34222</v>
      </c>
    </row>
    <row r="15066" spans="1:7">
      <c r="A15066" s="2">
        <v>44166</v>
      </c>
      <c r="B15066" s="2">
        <f t="shared" si="470"/>
        <v>44196</v>
      </c>
      <c r="C15066" s="3">
        <f t="shared" si="471"/>
        <v>1</v>
      </c>
      <c r="D15066" t="s">
        <v>20</v>
      </c>
      <c r="E15066">
        <v>37</v>
      </c>
      <c r="F15066">
        <v>368615</v>
      </c>
      <c r="G15066">
        <v>5322</v>
      </c>
    </row>
    <row r="15067" spans="1:7">
      <c r="A15067" s="2">
        <v>44166</v>
      </c>
      <c r="B15067" s="2">
        <f t="shared" si="470"/>
        <v>44196</v>
      </c>
      <c r="C15067" s="3">
        <f t="shared" si="471"/>
        <v>1</v>
      </c>
      <c r="D15067" t="s">
        <v>48</v>
      </c>
      <c r="E15067">
        <v>38</v>
      </c>
      <c r="F15067">
        <v>79661</v>
      </c>
      <c r="G15067">
        <v>960</v>
      </c>
    </row>
    <row r="15068" spans="1:7">
      <c r="A15068" s="2">
        <v>44166</v>
      </c>
      <c r="B15068" s="2">
        <f t="shared" si="470"/>
        <v>44196</v>
      </c>
      <c r="C15068" s="3">
        <f t="shared" si="471"/>
        <v>1</v>
      </c>
      <c r="D15068" t="s">
        <v>59</v>
      </c>
      <c r="E15068">
        <v>69</v>
      </c>
      <c r="F15068">
        <v>106</v>
      </c>
      <c r="G15068">
        <v>2</v>
      </c>
    </row>
    <row r="15069" spans="1:7">
      <c r="A15069" s="2">
        <v>44166</v>
      </c>
      <c r="B15069" s="2">
        <f t="shared" si="470"/>
        <v>44196</v>
      </c>
      <c r="C15069" s="3">
        <f t="shared" si="471"/>
        <v>1</v>
      </c>
      <c r="D15069" t="s">
        <v>41</v>
      </c>
      <c r="E15069">
        <v>39</v>
      </c>
      <c r="F15069">
        <v>430093</v>
      </c>
      <c r="G15069">
        <v>6548</v>
      </c>
    </row>
    <row r="15070" spans="1:7">
      <c r="A15070" s="2">
        <v>44166</v>
      </c>
      <c r="B15070" s="2">
        <f t="shared" si="470"/>
        <v>44196</v>
      </c>
      <c r="C15070" s="3">
        <f t="shared" si="471"/>
        <v>1</v>
      </c>
      <c r="D15070" t="s">
        <v>30</v>
      </c>
      <c r="E15070">
        <v>40</v>
      </c>
      <c r="F15070">
        <v>199482</v>
      </c>
      <c r="G15070">
        <v>1758</v>
      </c>
    </row>
    <row r="15071" spans="1:7">
      <c r="A15071" s="2">
        <v>44166</v>
      </c>
      <c r="B15071" s="2">
        <f t="shared" si="470"/>
        <v>44196</v>
      </c>
      <c r="C15071" s="3">
        <f t="shared" si="471"/>
        <v>1</v>
      </c>
      <c r="D15071" t="s">
        <v>14</v>
      </c>
      <c r="E15071">
        <v>41</v>
      </c>
      <c r="F15071">
        <v>76655</v>
      </c>
      <c r="G15071">
        <v>938</v>
      </c>
    </row>
    <row r="15072" spans="1:7">
      <c r="A15072" s="2">
        <v>44166</v>
      </c>
      <c r="B15072" s="2">
        <f t="shared" si="470"/>
        <v>44196</v>
      </c>
      <c r="C15072" s="3">
        <f t="shared" si="471"/>
        <v>1</v>
      </c>
      <c r="D15072" t="s">
        <v>31</v>
      </c>
      <c r="E15072">
        <v>42</v>
      </c>
      <c r="F15072">
        <v>372688</v>
      </c>
      <c r="G15072">
        <v>10614</v>
      </c>
    </row>
    <row r="15073" spans="1:7">
      <c r="A15073" s="2">
        <v>44166</v>
      </c>
      <c r="B15073" s="2">
        <f t="shared" si="470"/>
        <v>44196</v>
      </c>
      <c r="C15073" s="3">
        <f t="shared" si="471"/>
        <v>1</v>
      </c>
      <c r="D15073" t="s">
        <v>55</v>
      </c>
      <c r="E15073">
        <v>72</v>
      </c>
      <c r="F15073">
        <v>86935</v>
      </c>
      <c r="G15073">
        <v>1122</v>
      </c>
    </row>
    <row r="15074" spans="1:7">
      <c r="A15074" s="2">
        <v>44166</v>
      </c>
      <c r="B15074" s="2">
        <f t="shared" si="470"/>
        <v>44196</v>
      </c>
      <c r="C15074" s="3">
        <f t="shared" si="471"/>
        <v>1</v>
      </c>
      <c r="D15074" t="s">
        <v>17</v>
      </c>
      <c r="E15074">
        <v>44</v>
      </c>
      <c r="F15074">
        <v>57906</v>
      </c>
      <c r="G15074">
        <v>1380</v>
      </c>
    </row>
    <row r="15075" spans="1:7">
      <c r="A15075" s="2">
        <v>44166</v>
      </c>
      <c r="B15075" s="2">
        <f t="shared" si="470"/>
        <v>44196</v>
      </c>
      <c r="C15075" s="3">
        <f t="shared" si="471"/>
        <v>1</v>
      </c>
      <c r="D15075" t="s">
        <v>32</v>
      </c>
      <c r="E15075">
        <v>45</v>
      </c>
      <c r="F15075">
        <v>218912</v>
      </c>
      <c r="G15075">
        <v>4404</v>
      </c>
    </row>
    <row r="15076" spans="1:7">
      <c r="A15076" s="2">
        <v>44166</v>
      </c>
      <c r="B15076" s="2">
        <f t="shared" si="470"/>
        <v>44196</v>
      </c>
      <c r="C15076" s="3">
        <f t="shared" si="471"/>
        <v>1</v>
      </c>
      <c r="D15076" t="s">
        <v>43</v>
      </c>
      <c r="E15076">
        <v>46</v>
      </c>
      <c r="F15076">
        <v>80912</v>
      </c>
      <c r="G15076">
        <v>948</v>
      </c>
    </row>
    <row r="15077" spans="1:7">
      <c r="A15077" s="2">
        <v>44166</v>
      </c>
      <c r="B15077" s="2">
        <f t="shared" si="470"/>
        <v>44196</v>
      </c>
      <c r="C15077" s="3">
        <f t="shared" si="471"/>
        <v>1</v>
      </c>
      <c r="D15077" t="s">
        <v>25</v>
      </c>
      <c r="E15077">
        <v>47</v>
      </c>
      <c r="F15077">
        <v>371980</v>
      </c>
      <c r="G15077">
        <v>4584</v>
      </c>
    </row>
    <row r="15078" spans="1:7">
      <c r="A15078" s="2">
        <v>44166</v>
      </c>
      <c r="B15078" s="2">
        <f t="shared" si="470"/>
        <v>44196</v>
      </c>
      <c r="C15078" s="3">
        <f t="shared" si="471"/>
        <v>1</v>
      </c>
      <c r="D15078" t="s">
        <v>11</v>
      </c>
      <c r="E15078">
        <v>48</v>
      </c>
      <c r="F15078">
        <v>1275499</v>
      </c>
      <c r="G15078">
        <v>22204</v>
      </c>
    </row>
    <row r="15079" spans="1:7">
      <c r="A15079" s="2">
        <v>44166</v>
      </c>
      <c r="B15079" s="2">
        <f t="shared" si="470"/>
        <v>44196</v>
      </c>
      <c r="C15079" s="3">
        <f t="shared" si="471"/>
        <v>1</v>
      </c>
      <c r="D15079" t="s">
        <v>13</v>
      </c>
      <c r="E15079">
        <v>49</v>
      </c>
      <c r="F15079">
        <v>198260</v>
      </c>
      <c r="G15079">
        <v>890</v>
      </c>
    </row>
    <row r="15080" spans="1:7">
      <c r="A15080" s="2">
        <v>44166</v>
      </c>
      <c r="B15080" s="2">
        <f t="shared" si="470"/>
        <v>44196</v>
      </c>
      <c r="C15080" s="3">
        <f t="shared" si="471"/>
        <v>1</v>
      </c>
      <c r="D15080" t="s">
        <v>36</v>
      </c>
      <c r="E15080">
        <v>50</v>
      </c>
      <c r="F15080">
        <v>4239</v>
      </c>
      <c r="G15080">
        <v>72</v>
      </c>
    </row>
    <row r="15081" spans="1:7">
      <c r="A15081" s="2">
        <v>44166</v>
      </c>
      <c r="B15081" s="2">
        <f t="shared" si="470"/>
        <v>44196</v>
      </c>
      <c r="C15081" s="3">
        <f t="shared" si="471"/>
        <v>1</v>
      </c>
      <c r="D15081" t="s">
        <v>56</v>
      </c>
      <c r="E15081">
        <v>78</v>
      </c>
      <c r="F15081">
        <v>1550</v>
      </c>
      <c r="G15081">
        <v>23</v>
      </c>
    </row>
    <row r="15082" spans="1:7">
      <c r="A15082" s="2">
        <v>44166</v>
      </c>
      <c r="B15082" s="2">
        <f t="shared" si="470"/>
        <v>44196</v>
      </c>
      <c r="C15082" s="3">
        <f t="shared" si="471"/>
        <v>1</v>
      </c>
      <c r="D15082" t="s">
        <v>37</v>
      </c>
      <c r="E15082">
        <v>51</v>
      </c>
      <c r="F15082">
        <v>240063</v>
      </c>
      <c r="G15082">
        <v>4093</v>
      </c>
    </row>
    <row r="15083" spans="1:7">
      <c r="A15083" s="2">
        <v>44166</v>
      </c>
      <c r="B15083" s="2">
        <f t="shared" si="470"/>
        <v>44196</v>
      </c>
      <c r="C15083" s="3">
        <f t="shared" si="471"/>
        <v>1</v>
      </c>
      <c r="D15083" t="s">
        <v>5</v>
      </c>
      <c r="E15083">
        <v>53</v>
      </c>
      <c r="F15083">
        <v>174969</v>
      </c>
      <c r="G15083">
        <v>2927</v>
      </c>
    </row>
    <row r="15084" spans="1:7">
      <c r="A15084" s="2">
        <v>44166</v>
      </c>
      <c r="B15084" s="2">
        <f t="shared" si="470"/>
        <v>44196</v>
      </c>
      <c r="C15084" s="3">
        <f t="shared" si="471"/>
        <v>1</v>
      </c>
      <c r="D15084" t="s">
        <v>58</v>
      </c>
      <c r="E15084">
        <v>54</v>
      </c>
      <c r="F15084">
        <v>48818</v>
      </c>
      <c r="G15084">
        <v>758</v>
      </c>
    </row>
    <row r="15085" spans="1:7">
      <c r="A15085" s="2">
        <v>44166</v>
      </c>
      <c r="B15085" s="2">
        <f t="shared" si="470"/>
        <v>44196</v>
      </c>
      <c r="C15085" s="3">
        <f t="shared" si="471"/>
        <v>1</v>
      </c>
      <c r="D15085" t="s">
        <v>10</v>
      </c>
      <c r="E15085">
        <v>55</v>
      </c>
      <c r="F15085">
        <v>416365</v>
      </c>
      <c r="G15085">
        <v>3628</v>
      </c>
    </row>
    <row r="15086" spans="1:7">
      <c r="A15086" s="2">
        <v>44166</v>
      </c>
      <c r="B15086" s="2">
        <f t="shared" si="470"/>
        <v>44196</v>
      </c>
      <c r="C15086" s="3">
        <f t="shared" si="471"/>
        <v>1</v>
      </c>
      <c r="D15086" t="s">
        <v>49</v>
      </c>
      <c r="E15086">
        <v>56</v>
      </c>
      <c r="F15086">
        <v>33805</v>
      </c>
      <c r="G15086">
        <v>230</v>
      </c>
    </row>
    <row r="15087" spans="1:7">
      <c r="A15087" s="2">
        <v>44167</v>
      </c>
      <c r="B15087" s="2">
        <f t="shared" si="470"/>
        <v>44196</v>
      </c>
      <c r="C15087" s="3">
        <f t="shared" si="471"/>
        <v>1</v>
      </c>
      <c r="D15087" t="s">
        <v>52</v>
      </c>
      <c r="E15087">
        <v>1</v>
      </c>
      <c r="F15087">
        <v>256828</v>
      </c>
      <c r="G15087">
        <v>3711</v>
      </c>
    </row>
    <row r="15088" spans="1:7">
      <c r="A15088" s="2">
        <v>44167</v>
      </c>
      <c r="B15088" s="2">
        <f t="shared" si="470"/>
        <v>44196</v>
      </c>
      <c r="C15088" s="3">
        <f t="shared" si="471"/>
        <v>1</v>
      </c>
      <c r="D15088" t="s">
        <v>50</v>
      </c>
      <c r="E15088">
        <v>2</v>
      </c>
      <c r="F15088">
        <v>33614</v>
      </c>
      <c r="G15088">
        <v>116</v>
      </c>
    </row>
    <row r="15089" spans="1:7">
      <c r="A15089" s="2">
        <v>44167</v>
      </c>
      <c r="B15089" s="2">
        <f t="shared" si="470"/>
        <v>44196</v>
      </c>
      <c r="C15089" s="3">
        <f t="shared" si="471"/>
        <v>1</v>
      </c>
      <c r="D15089" t="s">
        <v>8</v>
      </c>
      <c r="E15089">
        <v>4</v>
      </c>
      <c r="F15089">
        <v>342925</v>
      </c>
      <c r="G15089">
        <v>6755</v>
      </c>
    </row>
    <row r="15090" spans="1:7">
      <c r="A15090" s="2">
        <v>44167</v>
      </c>
      <c r="B15090" s="2">
        <f t="shared" si="470"/>
        <v>44196</v>
      </c>
      <c r="C15090" s="3">
        <f t="shared" si="471"/>
        <v>1</v>
      </c>
      <c r="D15090" t="s">
        <v>44</v>
      </c>
      <c r="E15090">
        <v>5</v>
      </c>
      <c r="F15090">
        <v>161521</v>
      </c>
      <c r="G15090">
        <v>2522</v>
      </c>
    </row>
    <row r="15091" spans="1:7">
      <c r="A15091" s="2">
        <v>44167</v>
      </c>
      <c r="B15091" s="2">
        <f t="shared" si="470"/>
        <v>44196</v>
      </c>
      <c r="C15091" s="3">
        <f t="shared" si="471"/>
        <v>1</v>
      </c>
      <c r="D15091" t="s">
        <v>7</v>
      </c>
      <c r="E15091">
        <v>6</v>
      </c>
      <c r="F15091">
        <v>1272041</v>
      </c>
      <c r="G15091">
        <v>19440</v>
      </c>
    </row>
    <row r="15092" spans="1:7">
      <c r="A15092" s="2">
        <v>44167</v>
      </c>
      <c r="B15092" s="2">
        <f t="shared" si="470"/>
        <v>44196</v>
      </c>
      <c r="C15092" s="3">
        <f t="shared" si="471"/>
        <v>1</v>
      </c>
      <c r="D15092" t="s">
        <v>22</v>
      </c>
      <c r="E15092">
        <v>8</v>
      </c>
      <c r="F15092">
        <v>243324</v>
      </c>
      <c r="G15092">
        <v>3226</v>
      </c>
    </row>
    <row r="15093" spans="1:7">
      <c r="A15093" s="2">
        <v>44167</v>
      </c>
      <c r="B15093" s="2">
        <f t="shared" si="470"/>
        <v>44196</v>
      </c>
      <c r="C15093" s="3">
        <f t="shared" si="471"/>
        <v>1</v>
      </c>
      <c r="D15093" t="s">
        <v>38</v>
      </c>
      <c r="E15093">
        <v>9</v>
      </c>
      <c r="F15093">
        <v>121426</v>
      </c>
      <c r="G15093">
        <v>5091</v>
      </c>
    </row>
    <row r="15094" spans="1:7">
      <c r="A15094" s="2">
        <v>44167</v>
      </c>
      <c r="B15094" s="2">
        <f t="shared" si="470"/>
        <v>44196</v>
      </c>
      <c r="C15094" s="3">
        <f t="shared" si="471"/>
        <v>1</v>
      </c>
      <c r="D15094" t="s">
        <v>45</v>
      </c>
      <c r="E15094">
        <v>10</v>
      </c>
      <c r="F15094">
        <v>36698</v>
      </c>
      <c r="G15094">
        <v>779</v>
      </c>
    </row>
    <row r="15095" spans="1:7">
      <c r="A15095" s="2">
        <v>44167</v>
      </c>
      <c r="B15095" s="2">
        <f t="shared" si="470"/>
        <v>44196</v>
      </c>
      <c r="C15095" s="3">
        <f t="shared" si="471"/>
        <v>1</v>
      </c>
      <c r="D15095" t="s">
        <v>33</v>
      </c>
      <c r="E15095">
        <v>11</v>
      </c>
      <c r="F15095">
        <v>21842</v>
      </c>
      <c r="G15095">
        <v>690</v>
      </c>
    </row>
    <row r="15096" spans="1:7">
      <c r="A15096" s="2">
        <v>44167</v>
      </c>
      <c r="B15096" s="2">
        <f t="shared" si="470"/>
        <v>44196</v>
      </c>
      <c r="C15096" s="3">
        <f t="shared" si="471"/>
        <v>1</v>
      </c>
      <c r="D15096" t="s">
        <v>15</v>
      </c>
      <c r="E15096">
        <v>12</v>
      </c>
      <c r="F15096">
        <v>1018152</v>
      </c>
      <c r="G15096">
        <v>18775</v>
      </c>
    </row>
    <row r="15097" spans="1:7">
      <c r="A15097" s="2">
        <v>44167</v>
      </c>
      <c r="B15097" s="2">
        <f t="shared" si="470"/>
        <v>44196</v>
      </c>
      <c r="C15097" s="3">
        <f t="shared" si="471"/>
        <v>1</v>
      </c>
      <c r="D15097" t="s">
        <v>18</v>
      </c>
      <c r="E15097">
        <v>13</v>
      </c>
      <c r="F15097">
        <v>464417</v>
      </c>
      <c r="G15097">
        <v>9301</v>
      </c>
    </row>
    <row r="15098" spans="1:7">
      <c r="A15098" s="2">
        <v>44167</v>
      </c>
      <c r="B15098" s="2">
        <f t="shared" si="470"/>
        <v>44196</v>
      </c>
      <c r="C15098" s="3">
        <f t="shared" si="471"/>
        <v>1</v>
      </c>
      <c r="D15098" t="s">
        <v>57</v>
      </c>
      <c r="E15098">
        <v>66</v>
      </c>
      <c r="F15098">
        <v>7889</v>
      </c>
      <c r="G15098">
        <v>113</v>
      </c>
    </row>
    <row r="15099" spans="1:7">
      <c r="A15099" s="2">
        <v>44167</v>
      </c>
      <c r="B15099" s="2">
        <f t="shared" si="470"/>
        <v>44196</v>
      </c>
      <c r="C15099" s="3">
        <f t="shared" si="471"/>
        <v>1</v>
      </c>
      <c r="D15099" t="s">
        <v>26</v>
      </c>
      <c r="E15099">
        <v>15</v>
      </c>
      <c r="F15099">
        <v>18117</v>
      </c>
      <c r="G15099">
        <v>242</v>
      </c>
    </row>
    <row r="15100" spans="1:7">
      <c r="A15100" s="2">
        <v>44167</v>
      </c>
      <c r="B15100" s="2">
        <f t="shared" si="470"/>
        <v>44196</v>
      </c>
      <c r="C15100" s="3">
        <f t="shared" si="471"/>
        <v>1</v>
      </c>
      <c r="D15100" t="s">
        <v>53</v>
      </c>
      <c r="E15100">
        <v>16</v>
      </c>
      <c r="F15100">
        <v>105250</v>
      </c>
      <c r="G15100">
        <v>1002</v>
      </c>
    </row>
    <row r="15101" spans="1:7">
      <c r="A15101" s="2">
        <v>44167</v>
      </c>
      <c r="B15101" s="2">
        <f t="shared" si="470"/>
        <v>44196</v>
      </c>
      <c r="C15101" s="3">
        <f t="shared" si="471"/>
        <v>1</v>
      </c>
      <c r="D15101" t="s">
        <v>6</v>
      </c>
      <c r="E15101">
        <v>17</v>
      </c>
      <c r="F15101">
        <v>750208</v>
      </c>
      <c r="G15101">
        <v>13433</v>
      </c>
    </row>
    <row r="15102" spans="1:7">
      <c r="A15102" s="2">
        <v>44167</v>
      </c>
      <c r="B15102" s="2">
        <f t="shared" si="470"/>
        <v>44196</v>
      </c>
      <c r="C15102" s="3">
        <f t="shared" si="471"/>
        <v>1</v>
      </c>
      <c r="D15102" t="s">
        <v>27</v>
      </c>
      <c r="E15102">
        <v>18</v>
      </c>
      <c r="F15102">
        <v>353722</v>
      </c>
      <c r="G15102">
        <v>5973</v>
      </c>
    </row>
    <row r="15103" spans="1:7">
      <c r="A15103" s="2">
        <v>44167</v>
      </c>
      <c r="B15103" s="2">
        <f t="shared" si="470"/>
        <v>44196</v>
      </c>
      <c r="C15103" s="3">
        <f t="shared" si="471"/>
        <v>1</v>
      </c>
      <c r="D15103" t="s">
        <v>39</v>
      </c>
      <c r="E15103">
        <v>19</v>
      </c>
      <c r="F15103">
        <v>236159</v>
      </c>
      <c r="G15103">
        <v>2518</v>
      </c>
    </row>
    <row r="15104" spans="1:7">
      <c r="A15104" s="2">
        <v>44167</v>
      </c>
      <c r="B15104" s="2">
        <f t="shared" si="470"/>
        <v>44196</v>
      </c>
      <c r="C15104" s="3">
        <f t="shared" si="471"/>
        <v>1</v>
      </c>
      <c r="D15104" t="s">
        <v>34</v>
      </c>
      <c r="E15104">
        <v>20</v>
      </c>
      <c r="F15104">
        <v>164981</v>
      </c>
      <c r="G15104">
        <v>1679</v>
      </c>
    </row>
    <row r="15105" spans="1:7">
      <c r="A15105" s="2">
        <v>44167</v>
      </c>
      <c r="B15105" s="2">
        <f t="shared" si="470"/>
        <v>44196</v>
      </c>
      <c r="C15105" s="3">
        <f t="shared" si="471"/>
        <v>1</v>
      </c>
      <c r="D15105" t="s">
        <v>28</v>
      </c>
      <c r="E15105">
        <v>21</v>
      </c>
      <c r="F15105">
        <v>191067</v>
      </c>
      <c r="G15105">
        <v>2124</v>
      </c>
    </row>
    <row r="15106" spans="1:7">
      <c r="A15106" s="2">
        <v>44167</v>
      </c>
      <c r="B15106" s="2">
        <f t="shared" si="470"/>
        <v>44196</v>
      </c>
      <c r="C15106" s="3">
        <f t="shared" si="471"/>
        <v>1</v>
      </c>
      <c r="D15106" t="s">
        <v>40</v>
      </c>
      <c r="E15106">
        <v>22</v>
      </c>
      <c r="F15106">
        <v>241335</v>
      </c>
      <c r="G15106">
        <v>6501</v>
      </c>
    </row>
    <row r="15107" spans="1:7">
      <c r="A15107" s="2">
        <v>44167</v>
      </c>
      <c r="B15107" s="2">
        <f t="shared" si="470"/>
        <v>44196</v>
      </c>
      <c r="C15107" s="3">
        <f t="shared" si="471"/>
        <v>1</v>
      </c>
      <c r="D15107" t="s">
        <v>51</v>
      </c>
      <c r="E15107">
        <v>23</v>
      </c>
      <c r="F15107">
        <v>12208</v>
      </c>
      <c r="G15107">
        <v>218</v>
      </c>
    </row>
    <row r="15108" spans="1:7">
      <c r="A15108" s="2">
        <v>44167</v>
      </c>
      <c r="B15108" s="2">
        <f t="shared" ref="B15108:B15171" si="472">EOMONTH(A15108,0)</f>
        <v>44196</v>
      </c>
      <c r="C15108" s="3">
        <f t="shared" ref="C15108:C15171" si="473">IF(A15108=B15108,0,1)</f>
        <v>1</v>
      </c>
      <c r="D15108" t="s">
        <v>23</v>
      </c>
      <c r="E15108">
        <v>24</v>
      </c>
      <c r="F15108">
        <v>203672</v>
      </c>
      <c r="G15108">
        <v>4715</v>
      </c>
    </row>
    <row r="15109" spans="1:7">
      <c r="A15109" s="2">
        <v>44167</v>
      </c>
      <c r="B15109" s="2">
        <f t="shared" si="472"/>
        <v>44196</v>
      </c>
      <c r="C15109" s="3">
        <f t="shared" si="473"/>
        <v>1</v>
      </c>
      <c r="D15109" t="s">
        <v>9</v>
      </c>
      <c r="E15109">
        <v>25</v>
      </c>
      <c r="F15109">
        <v>234232</v>
      </c>
      <c r="G15109">
        <v>10824</v>
      </c>
    </row>
    <row r="15110" spans="1:7">
      <c r="A15110" s="2">
        <v>44167</v>
      </c>
      <c r="B15110" s="2">
        <f t="shared" si="472"/>
        <v>44196</v>
      </c>
      <c r="C15110" s="3">
        <f t="shared" si="473"/>
        <v>1</v>
      </c>
      <c r="D15110" t="s">
        <v>42</v>
      </c>
      <c r="E15110">
        <v>26</v>
      </c>
      <c r="F15110">
        <v>402255</v>
      </c>
      <c r="G15110">
        <v>9839</v>
      </c>
    </row>
    <row r="15111" spans="1:7">
      <c r="A15111" s="2">
        <v>44167</v>
      </c>
      <c r="B15111" s="2">
        <f t="shared" si="472"/>
        <v>44196</v>
      </c>
      <c r="C15111" s="3">
        <f t="shared" si="473"/>
        <v>1</v>
      </c>
      <c r="D15111" t="s">
        <v>29</v>
      </c>
      <c r="E15111">
        <v>27</v>
      </c>
      <c r="F15111">
        <v>327536</v>
      </c>
      <c r="G15111">
        <v>3751</v>
      </c>
    </row>
    <row r="15112" spans="1:7">
      <c r="A15112" s="2">
        <v>44167</v>
      </c>
      <c r="B15112" s="2">
        <f t="shared" si="472"/>
        <v>44196</v>
      </c>
      <c r="C15112" s="3">
        <f t="shared" si="473"/>
        <v>1</v>
      </c>
      <c r="D15112" t="s">
        <v>46</v>
      </c>
      <c r="E15112">
        <v>28</v>
      </c>
      <c r="F15112">
        <v>156868</v>
      </c>
      <c r="G15112">
        <v>3851</v>
      </c>
    </row>
    <row r="15113" spans="1:7">
      <c r="A15113" s="2">
        <v>44167</v>
      </c>
      <c r="B15113" s="2">
        <f t="shared" si="472"/>
        <v>44196</v>
      </c>
      <c r="C15113" s="3">
        <f t="shared" si="473"/>
        <v>1</v>
      </c>
      <c r="D15113" t="s">
        <v>35</v>
      </c>
      <c r="E15113">
        <v>29</v>
      </c>
      <c r="F15113">
        <v>321411</v>
      </c>
      <c r="G15113">
        <v>4185</v>
      </c>
    </row>
    <row r="15114" spans="1:7">
      <c r="A15114" s="2">
        <v>44167</v>
      </c>
      <c r="B15114" s="2">
        <f t="shared" si="472"/>
        <v>44196</v>
      </c>
      <c r="C15114" s="3">
        <f t="shared" si="473"/>
        <v>1</v>
      </c>
      <c r="D15114" t="s">
        <v>54</v>
      </c>
      <c r="E15114">
        <v>30</v>
      </c>
      <c r="F15114">
        <v>64399</v>
      </c>
      <c r="G15114">
        <v>713</v>
      </c>
    </row>
    <row r="15115" spans="1:7">
      <c r="A15115" s="2">
        <v>44167</v>
      </c>
      <c r="B15115" s="2">
        <f t="shared" si="472"/>
        <v>44196</v>
      </c>
      <c r="C15115" s="3">
        <f t="shared" si="473"/>
        <v>1</v>
      </c>
      <c r="D15115" t="s">
        <v>12</v>
      </c>
      <c r="E15115">
        <v>31</v>
      </c>
      <c r="F15115">
        <v>133139</v>
      </c>
      <c r="G15115">
        <v>1139</v>
      </c>
    </row>
    <row r="15116" spans="1:7">
      <c r="A15116" s="2">
        <v>44167</v>
      </c>
      <c r="B15116" s="2">
        <f t="shared" si="472"/>
        <v>44196</v>
      </c>
      <c r="C15116" s="3">
        <f t="shared" si="473"/>
        <v>1</v>
      </c>
      <c r="D15116" t="s">
        <v>24</v>
      </c>
      <c r="E15116">
        <v>32</v>
      </c>
      <c r="F15116">
        <v>157586</v>
      </c>
      <c r="G15116">
        <v>2225</v>
      </c>
    </row>
    <row r="15117" spans="1:7">
      <c r="A15117" s="2">
        <v>44167</v>
      </c>
      <c r="B15117" s="2">
        <f t="shared" si="472"/>
        <v>44196</v>
      </c>
      <c r="C15117" s="3">
        <f t="shared" si="473"/>
        <v>1</v>
      </c>
      <c r="D15117" t="s">
        <v>19</v>
      </c>
      <c r="E15117">
        <v>33</v>
      </c>
      <c r="F15117">
        <v>22332</v>
      </c>
      <c r="G15117">
        <v>537</v>
      </c>
    </row>
    <row r="15118" spans="1:7">
      <c r="A15118" s="2">
        <v>44167</v>
      </c>
      <c r="B15118" s="2">
        <f t="shared" si="472"/>
        <v>44196</v>
      </c>
      <c r="C15118" s="3">
        <f t="shared" si="473"/>
        <v>1</v>
      </c>
      <c r="D15118" t="s">
        <v>21</v>
      </c>
      <c r="E15118">
        <v>34</v>
      </c>
      <c r="F15118">
        <v>348042</v>
      </c>
      <c r="G15118">
        <v>17145</v>
      </c>
    </row>
    <row r="15119" spans="1:7">
      <c r="A15119" s="2">
        <v>44167</v>
      </c>
      <c r="B15119" s="2">
        <f t="shared" si="472"/>
        <v>44196</v>
      </c>
      <c r="C15119" s="3">
        <f t="shared" si="473"/>
        <v>1</v>
      </c>
      <c r="D15119" t="s">
        <v>47</v>
      </c>
      <c r="E15119">
        <v>35</v>
      </c>
      <c r="F15119">
        <v>100963</v>
      </c>
      <c r="G15119">
        <v>1629</v>
      </c>
    </row>
    <row r="15120" spans="1:7">
      <c r="A15120" s="2">
        <v>44167</v>
      </c>
      <c r="B15120" s="2">
        <f t="shared" si="472"/>
        <v>44196</v>
      </c>
      <c r="C15120" s="3">
        <f t="shared" si="473"/>
        <v>1</v>
      </c>
      <c r="D15120" t="s">
        <v>16</v>
      </c>
      <c r="E15120">
        <v>36</v>
      </c>
      <c r="F15120">
        <v>669016</v>
      </c>
      <c r="G15120">
        <v>34286</v>
      </c>
    </row>
    <row r="15121" spans="1:7">
      <c r="A15121" s="2">
        <v>44167</v>
      </c>
      <c r="B15121" s="2">
        <f t="shared" si="472"/>
        <v>44196</v>
      </c>
      <c r="C15121" s="3">
        <f t="shared" si="473"/>
        <v>1</v>
      </c>
      <c r="D15121" t="s">
        <v>20</v>
      </c>
      <c r="E15121">
        <v>37</v>
      </c>
      <c r="F15121">
        <v>372525</v>
      </c>
      <c r="G15121">
        <v>5406</v>
      </c>
    </row>
    <row r="15122" spans="1:7">
      <c r="A15122" s="2">
        <v>44167</v>
      </c>
      <c r="B15122" s="2">
        <f t="shared" si="472"/>
        <v>44196</v>
      </c>
      <c r="C15122" s="3">
        <f t="shared" si="473"/>
        <v>1</v>
      </c>
      <c r="D15122" t="s">
        <v>48</v>
      </c>
      <c r="E15122">
        <v>38</v>
      </c>
      <c r="F15122">
        <v>80141</v>
      </c>
      <c r="G15122">
        <v>972</v>
      </c>
    </row>
    <row r="15123" spans="1:7">
      <c r="A15123" s="2">
        <v>44167</v>
      </c>
      <c r="B15123" s="2">
        <f t="shared" si="472"/>
        <v>44196</v>
      </c>
      <c r="C15123" s="3">
        <f t="shared" si="473"/>
        <v>1</v>
      </c>
      <c r="D15123" t="s">
        <v>59</v>
      </c>
      <c r="E15123">
        <v>69</v>
      </c>
      <c r="F15123">
        <v>106</v>
      </c>
      <c r="G15123">
        <v>2</v>
      </c>
    </row>
    <row r="15124" spans="1:7">
      <c r="A15124" s="2">
        <v>44167</v>
      </c>
      <c r="B15124" s="2">
        <f t="shared" si="472"/>
        <v>44196</v>
      </c>
      <c r="C15124" s="3">
        <f t="shared" si="473"/>
        <v>1</v>
      </c>
      <c r="D15124" t="s">
        <v>41</v>
      </c>
      <c r="E15124">
        <v>39</v>
      </c>
      <c r="F15124">
        <v>437928</v>
      </c>
      <c r="G15124">
        <v>6671</v>
      </c>
    </row>
    <row r="15125" spans="1:7">
      <c r="A15125" s="2">
        <v>44167</v>
      </c>
      <c r="B15125" s="2">
        <f t="shared" si="472"/>
        <v>44196</v>
      </c>
      <c r="C15125" s="3">
        <f t="shared" si="473"/>
        <v>1</v>
      </c>
      <c r="D15125" t="s">
        <v>30</v>
      </c>
      <c r="E15125">
        <v>40</v>
      </c>
      <c r="F15125">
        <v>202341</v>
      </c>
      <c r="G15125">
        <v>1812</v>
      </c>
    </row>
    <row r="15126" spans="1:7">
      <c r="A15126" s="2">
        <v>44167</v>
      </c>
      <c r="B15126" s="2">
        <f t="shared" si="472"/>
        <v>44196</v>
      </c>
      <c r="C15126" s="3">
        <f t="shared" si="473"/>
        <v>1</v>
      </c>
      <c r="D15126" t="s">
        <v>14</v>
      </c>
      <c r="E15126">
        <v>41</v>
      </c>
      <c r="F15126">
        <v>78206</v>
      </c>
      <c r="G15126">
        <v>962</v>
      </c>
    </row>
    <row r="15127" spans="1:7">
      <c r="A15127" s="2">
        <v>44167</v>
      </c>
      <c r="B15127" s="2">
        <f t="shared" si="472"/>
        <v>44196</v>
      </c>
      <c r="C15127" s="3">
        <f t="shared" si="473"/>
        <v>1</v>
      </c>
      <c r="D15127" t="s">
        <v>31</v>
      </c>
      <c r="E15127">
        <v>42</v>
      </c>
      <c r="F15127">
        <v>381342</v>
      </c>
      <c r="G15127">
        <v>10803</v>
      </c>
    </row>
    <row r="15128" spans="1:7">
      <c r="A15128" s="2">
        <v>44167</v>
      </c>
      <c r="B15128" s="2">
        <f t="shared" si="472"/>
        <v>44196</v>
      </c>
      <c r="C15128" s="3">
        <f t="shared" si="473"/>
        <v>1</v>
      </c>
      <c r="D15128" t="s">
        <v>55</v>
      </c>
      <c r="E15128">
        <v>72</v>
      </c>
      <c r="F15128">
        <v>87323</v>
      </c>
      <c r="G15128">
        <v>1144</v>
      </c>
    </row>
    <row r="15129" spans="1:7">
      <c r="A15129" s="2">
        <v>44167</v>
      </c>
      <c r="B15129" s="2">
        <f t="shared" si="472"/>
        <v>44196</v>
      </c>
      <c r="C15129" s="3">
        <f t="shared" si="473"/>
        <v>1</v>
      </c>
      <c r="D15129" t="s">
        <v>17</v>
      </c>
      <c r="E15129">
        <v>44</v>
      </c>
      <c r="F15129">
        <v>59005</v>
      </c>
      <c r="G15129">
        <v>1391</v>
      </c>
    </row>
    <row r="15130" spans="1:7">
      <c r="A15130" s="2">
        <v>44167</v>
      </c>
      <c r="B15130" s="2">
        <f t="shared" si="472"/>
        <v>44196</v>
      </c>
      <c r="C15130" s="3">
        <f t="shared" si="473"/>
        <v>1</v>
      </c>
      <c r="D15130" t="s">
        <v>32</v>
      </c>
      <c r="E15130">
        <v>45</v>
      </c>
      <c r="F15130">
        <v>220835</v>
      </c>
      <c r="G15130">
        <v>4444</v>
      </c>
    </row>
    <row r="15131" spans="1:7">
      <c r="A15131" s="2">
        <v>44167</v>
      </c>
      <c r="B15131" s="2">
        <f t="shared" si="472"/>
        <v>44196</v>
      </c>
      <c r="C15131" s="3">
        <f t="shared" si="473"/>
        <v>1</v>
      </c>
      <c r="D15131" t="s">
        <v>43</v>
      </c>
      <c r="E15131">
        <v>46</v>
      </c>
      <c r="F15131">
        <v>82203</v>
      </c>
      <c r="G15131">
        <v>995</v>
      </c>
    </row>
    <row r="15132" spans="1:7">
      <c r="A15132" s="2">
        <v>44167</v>
      </c>
      <c r="B15132" s="2">
        <f t="shared" si="472"/>
        <v>44196</v>
      </c>
      <c r="C15132" s="3">
        <f t="shared" si="473"/>
        <v>1</v>
      </c>
      <c r="D15132" t="s">
        <v>25</v>
      </c>
      <c r="E15132">
        <v>47</v>
      </c>
      <c r="F15132">
        <v>375995</v>
      </c>
      <c r="G15132">
        <v>4635</v>
      </c>
    </row>
    <row r="15133" spans="1:7">
      <c r="A15133" s="2">
        <v>44167</v>
      </c>
      <c r="B15133" s="2">
        <f t="shared" si="472"/>
        <v>44196</v>
      </c>
      <c r="C15133" s="3">
        <f t="shared" si="473"/>
        <v>1</v>
      </c>
      <c r="D15133" t="s">
        <v>11</v>
      </c>
      <c r="E15133">
        <v>48</v>
      </c>
      <c r="F15133">
        <v>1294064</v>
      </c>
      <c r="G15133">
        <v>22422</v>
      </c>
    </row>
    <row r="15134" spans="1:7">
      <c r="A15134" s="2">
        <v>44167</v>
      </c>
      <c r="B15134" s="2">
        <f t="shared" si="472"/>
        <v>44196</v>
      </c>
      <c r="C15134" s="3">
        <f t="shared" si="473"/>
        <v>1</v>
      </c>
      <c r="D15134" t="s">
        <v>13</v>
      </c>
      <c r="E15134">
        <v>49</v>
      </c>
      <c r="F15134">
        <v>202220</v>
      </c>
      <c r="G15134">
        <v>906</v>
      </c>
    </row>
    <row r="15135" spans="1:7">
      <c r="A15135" s="2">
        <v>44167</v>
      </c>
      <c r="B15135" s="2">
        <f t="shared" si="472"/>
        <v>44196</v>
      </c>
      <c r="C15135" s="3">
        <f t="shared" si="473"/>
        <v>1</v>
      </c>
      <c r="D15135" t="s">
        <v>36</v>
      </c>
      <c r="E15135">
        <v>50</v>
      </c>
      <c r="F15135">
        <v>4461</v>
      </c>
      <c r="G15135">
        <v>74</v>
      </c>
    </row>
    <row r="15136" spans="1:7">
      <c r="A15136" s="2">
        <v>44167</v>
      </c>
      <c r="B15136" s="2">
        <f t="shared" si="472"/>
        <v>44196</v>
      </c>
      <c r="C15136" s="3">
        <f t="shared" si="473"/>
        <v>1</v>
      </c>
      <c r="D15136" t="s">
        <v>56</v>
      </c>
      <c r="E15136">
        <v>78</v>
      </c>
      <c r="F15136">
        <v>1589</v>
      </c>
      <c r="G15136">
        <v>23</v>
      </c>
    </row>
    <row r="15137" spans="1:7">
      <c r="A15137" s="2">
        <v>44167</v>
      </c>
      <c r="B15137" s="2">
        <f t="shared" si="472"/>
        <v>44196</v>
      </c>
      <c r="C15137" s="3">
        <f t="shared" si="473"/>
        <v>1</v>
      </c>
      <c r="D15137" t="s">
        <v>37</v>
      </c>
      <c r="E15137">
        <v>51</v>
      </c>
      <c r="F15137">
        <v>242480</v>
      </c>
      <c r="G15137">
        <v>4113</v>
      </c>
    </row>
    <row r="15138" spans="1:7">
      <c r="A15138" s="2">
        <v>44167</v>
      </c>
      <c r="B15138" s="2">
        <f t="shared" si="472"/>
        <v>44196</v>
      </c>
      <c r="C15138" s="3">
        <f t="shared" si="473"/>
        <v>1</v>
      </c>
      <c r="D15138" t="s">
        <v>5</v>
      </c>
      <c r="E15138">
        <v>53</v>
      </c>
      <c r="F15138">
        <v>177929</v>
      </c>
      <c r="G15138">
        <v>2979</v>
      </c>
    </row>
    <row r="15139" spans="1:7">
      <c r="A15139" s="2">
        <v>44167</v>
      </c>
      <c r="B15139" s="2">
        <f t="shared" si="472"/>
        <v>44196</v>
      </c>
      <c r="C15139" s="3">
        <f t="shared" si="473"/>
        <v>1</v>
      </c>
      <c r="D15139" t="s">
        <v>58</v>
      </c>
      <c r="E15139">
        <v>54</v>
      </c>
      <c r="F15139">
        <v>49905</v>
      </c>
      <c r="G15139">
        <v>778</v>
      </c>
    </row>
    <row r="15140" spans="1:7">
      <c r="A15140" s="2">
        <v>44167</v>
      </c>
      <c r="B15140" s="2">
        <f t="shared" si="472"/>
        <v>44196</v>
      </c>
      <c r="C15140" s="3">
        <f t="shared" si="473"/>
        <v>1</v>
      </c>
      <c r="D15140" t="s">
        <v>10</v>
      </c>
      <c r="E15140">
        <v>55</v>
      </c>
      <c r="F15140">
        <v>420930</v>
      </c>
      <c r="G15140">
        <v>3715</v>
      </c>
    </row>
    <row r="15141" spans="1:7">
      <c r="A15141" s="2">
        <v>44167</v>
      </c>
      <c r="B15141" s="2">
        <f t="shared" si="472"/>
        <v>44196</v>
      </c>
      <c r="C15141" s="3">
        <f t="shared" si="473"/>
        <v>1</v>
      </c>
      <c r="D15141" t="s">
        <v>49</v>
      </c>
      <c r="E15141">
        <v>56</v>
      </c>
      <c r="F15141">
        <v>34507</v>
      </c>
      <c r="G15141">
        <v>230</v>
      </c>
    </row>
    <row r="15142" spans="1:7">
      <c r="A15142" s="2">
        <v>44168</v>
      </c>
      <c r="B15142" s="2">
        <f t="shared" si="472"/>
        <v>44196</v>
      </c>
      <c r="C15142" s="3">
        <f t="shared" si="473"/>
        <v>1</v>
      </c>
      <c r="D15142" t="s">
        <v>52</v>
      </c>
      <c r="E15142">
        <v>1</v>
      </c>
      <c r="F15142">
        <v>260359</v>
      </c>
      <c r="G15142">
        <v>3776</v>
      </c>
    </row>
    <row r="15143" spans="1:7">
      <c r="A15143" s="2">
        <v>44168</v>
      </c>
      <c r="B15143" s="2">
        <f t="shared" si="472"/>
        <v>44196</v>
      </c>
      <c r="C15143" s="3">
        <f t="shared" si="473"/>
        <v>1</v>
      </c>
      <c r="D15143" t="s">
        <v>50</v>
      </c>
      <c r="E15143">
        <v>2</v>
      </c>
      <c r="F15143">
        <v>34377</v>
      </c>
      <c r="G15143">
        <v>124</v>
      </c>
    </row>
    <row r="15144" spans="1:7">
      <c r="A15144" s="2">
        <v>44168</v>
      </c>
      <c r="B15144" s="2">
        <f t="shared" si="472"/>
        <v>44196</v>
      </c>
      <c r="C15144" s="3">
        <f t="shared" si="473"/>
        <v>1</v>
      </c>
      <c r="D15144" t="s">
        <v>8</v>
      </c>
      <c r="E15144">
        <v>4</v>
      </c>
      <c r="F15144">
        <v>348134</v>
      </c>
      <c r="G15144">
        <v>6834</v>
      </c>
    </row>
    <row r="15145" spans="1:7">
      <c r="A15145" s="2">
        <v>44168</v>
      </c>
      <c r="B15145" s="2">
        <f t="shared" si="472"/>
        <v>44196</v>
      </c>
      <c r="C15145" s="3">
        <f t="shared" si="473"/>
        <v>1</v>
      </c>
      <c r="D15145" t="s">
        <v>44</v>
      </c>
      <c r="E15145">
        <v>5</v>
      </c>
      <c r="F15145">
        <v>164310</v>
      </c>
      <c r="G15145">
        <v>2555</v>
      </c>
    </row>
    <row r="15146" spans="1:7">
      <c r="A15146" s="2">
        <v>44168</v>
      </c>
      <c r="B15146" s="2">
        <f t="shared" si="472"/>
        <v>44196</v>
      </c>
      <c r="C15146" s="3">
        <f t="shared" si="473"/>
        <v>1</v>
      </c>
      <c r="D15146" t="s">
        <v>7</v>
      </c>
      <c r="E15146">
        <v>6</v>
      </c>
      <c r="F15146">
        <v>1293887</v>
      </c>
      <c r="G15146">
        <v>19586</v>
      </c>
    </row>
    <row r="15147" spans="1:7">
      <c r="A15147" s="2">
        <v>44168</v>
      </c>
      <c r="B15147" s="2">
        <f t="shared" si="472"/>
        <v>44196</v>
      </c>
      <c r="C15147" s="3">
        <f t="shared" si="473"/>
        <v>1</v>
      </c>
      <c r="D15147" t="s">
        <v>22</v>
      </c>
      <c r="E15147">
        <v>8</v>
      </c>
      <c r="F15147">
        <v>248779</v>
      </c>
      <c r="G15147">
        <v>3335</v>
      </c>
    </row>
    <row r="15148" spans="1:7">
      <c r="A15148" s="2">
        <v>44168</v>
      </c>
      <c r="B15148" s="2">
        <f t="shared" si="472"/>
        <v>44196</v>
      </c>
      <c r="C15148" s="3">
        <f t="shared" si="473"/>
        <v>1</v>
      </c>
      <c r="D15148" t="s">
        <v>38</v>
      </c>
      <c r="E15148">
        <v>9</v>
      </c>
      <c r="F15148">
        <v>126177</v>
      </c>
      <c r="G15148">
        <v>5111</v>
      </c>
    </row>
    <row r="15149" spans="1:7">
      <c r="A15149" s="2">
        <v>44168</v>
      </c>
      <c r="B15149" s="2">
        <f t="shared" si="472"/>
        <v>44196</v>
      </c>
      <c r="C15149" s="3">
        <f t="shared" si="473"/>
        <v>1</v>
      </c>
      <c r="D15149" t="s">
        <v>45</v>
      </c>
      <c r="E15149">
        <v>10</v>
      </c>
      <c r="F15149">
        <v>37456</v>
      </c>
      <c r="G15149">
        <v>779</v>
      </c>
    </row>
    <row r="15150" spans="1:7">
      <c r="A15150" s="2">
        <v>44168</v>
      </c>
      <c r="B15150" s="2">
        <f t="shared" si="472"/>
        <v>44196</v>
      </c>
      <c r="C15150" s="3">
        <f t="shared" si="473"/>
        <v>1</v>
      </c>
      <c r="D15150" t="s">
        <v>33</v>
      </c>
      <c r="E15150">
        <v>11</v>
      </c>
      <c r="F15150">
        <v>22164</v>
      </c>
      <c r="G15150">
        <v>692</v>
      </c>
    </row>
    <row r="15151" spans="1:7">
      <c r="A15151" s="2">
        <v>44168</v>
      </c>
      <c r="B15151" s="2">
        <f t="shared" si="472"/>
        <v>44196</v>
      </c>
      <c r="C15151" s="3">
        <f t="shared" si="473"/>
        <v>1</v>
      </c>
      <c r="D15151" t="s">
        <v>15</v>
      </c>
      <c r="E15151">
        <v>12</v>
      </c>
      <c r="F15151">
        <v>1029022</v>
      </c>
      <c r="G15151">
        <v>18873</v>
      </c>
    </row>
    <row r="15152" spans="1:7">
      <c r="A15152" s="2">
        <v>44168</v>
      </c>
      <c r="B15152" s="2">
        <f t="shared" si="472"/>
        <v>44196</v>
      </c>
      <c r="C15152" s="3">
        <f t="shared" si="473"/>
        <v>1</v>
      </c>
      <c r="D15152" t="s">
        <v>18</v>
      </c>
      <c r="E15152">
        <v>13</v>
      </c>
      <c r="F15152">
        <v>469955</v>
      </c>
      <c r="G15152">
        <v>9377</v>
      </c>
    </row>
    <row r="15153" spans="1:7">
      <c r="A15153" s="2">
        <v>44168</v>
      </c>
      <c r="B15153" s="2">
        <f t="shared" si="472"/>
        <v>44196</v>
      </c>
      <c r="C15153" s="3">
        <f t="shared" si="473"/>
        <v>1</v>
      </c>
      <c r="D15153" t="s">
        <v>57</v>
      </c>
      <c r="E15153">
        <v>66</v>
      </c>
      <c r="F15153">
        <v>7911</v>
      </c>
      <c r="G15153">
        <v>113</v>
      </c>
    </row>
    <row r="15154" spans="1:7">
      <c r="A15154" s="2">
        <v>44168</v>
      </c>
      <c r="B15154" s="2">
        <f t="shared" si="472"/>
        <v>44196</v>
      </c>
      <c r="C15154" s="3">
        <f t="shared" si="473"/>
        <v>1</v>
      </c>
      <c r="D15154" t="s">
        <v>26</v>
      </c>
      <c r="E15154">
        <v>15</v>
      </c>
      <c r="F15154">
        <v>18256</v>
      </c>
      <c r="G15154">
        <v>244</v>
      </c>
    </row>
    <row r="15155" spans="1:7">
      <c r="A15155" s="2">
        <v>44168</v>
      </c>
      <c r="B15155" s="2">
        <f t="shared" si="472"/>
        <v>44196</v>
      </c>
      <c r="C15155" s="3">
        <f t="shared" si="473"/>
        <v>1</v>
      </c>
      <c r="D15155" t="s">
        <v>53</v>
      </c>
      <c r="E15155">
        <v>16</v>
      </c>
      <c r="F15155">
        <v>106882</v>
      </c>
      <c r="G15155">
        <v>1023</v>
      </c>
    </row>
    <row r="15156" spans="1:7">
      <c r="A15156" s="2">
        <v>44168</v>
      </c>
      <c r="B15156" s="2">
        <f t="shared" si="472"/>
        <v>44196</v>
      </c>
      <c r="C15156" s="3">
        <f t="shared" si="473"/>
        <v>1</v>
      </c>
      <c r="D15156" t="s">
        <v>6</v>
      </c>
      <c r="E15156">
        <v>17</v>
      </c>
      <c r="F15156">
        <v>761209</v>
      </c>
      <c r="G15156">
        <v>13650</v>
      </c>
    </row>
    <row r="15157" spans="1:7">
      <c r="A15157" s="2">
        <v>44168</v>
      </c>
      <c r="B15157" s="2">
        <f t="shared" si="472"/>
        <v>44196</v>
      </c>
      <c r="C15157" s="3">
        <f t="shared" si="473"/>
        <v>1</v>
      </c>
      <c r="D15157" t="s">
        <v>27</v>
      </c>
      <c r="E15157">
        <v>18</v>
      </c>
      <c r="F15157">
        <v>362182</v>
      </c>
      <c r="G15157">
        <v>6033</v>
      </c>
    </row>
    <row r="15158" spans="1:7">
      <c r="A15158" s="2">
        <v>44168</v>
      </c>
      <c r="B15158" s="2">
        <f t="shared" si="472"/>
        <v>44196</v>
      </c>
      <c r="C15158" s="3">
        <f t="shared" si="473"/>
        <v>1</v>
      </c>
      <c r="D15158" t="s">
        <v>39</v>
      </c>
      <c r="E15158">
        <v>19</v>
      </c>
      <c r="F15158">
        <v>238722</v>
      </c>
      <c r="G15158">
        <v>2603</v>
      </c>
    </row>
    <row r="15159" spans="1:7">
      <c r="A15159" s="2">
        <v>44168</v>
      </c>
      <c r="B15159" s="2">
        <f t="shared" si="472"/>
        <v>44196</v>
      </c>
      <c r="C15159" s="3">
        <f t="shared" si="473"/>
        <v>1</v>
      </c>
      <c r="D15159" t="s">
        <v>34</v>
      </c>
      <c r="E15159">
        <v>20</v>
      </c>
      <c r="F15159">
        <v>165613</v>
      </c>
      <c r="G15159">
        <v>1679</v>
      </c>
    </row>
    <row r="15160" spans="1:7">
      <c r="A15160" s="2">
        <v>44168</v>
      </c>
      <c r="B15160" s="2">
        <f t="shared" si="472"/>
        <v>44196</v>
      </c>
      <c r="C15160" s="3">
        <f t="shared" si="473"/>
        <v>1</v>
      </c>
      <c r="D15160" t="s">
        <v>28</v>
      </c>
      <c r="E15160">
        <v>21</v>
      </c>
      <c r="F15160">
        <v>194851</v>
      </c>
      <c r="G15160">
        <v>2185</v>
      </c>
    </row>
    <row r="15161" spans="1:7">
      <c r="A15161" s="2">
        <v>44168</v>
      </c>
      <c r="B15161" s="2">
        <f t="shared" si="472"/>
        <v>44196</v>
      </c>
      <c r="C15161" s="3">
        <f t="shared" si="473"/>
        <v>1</v>
      </c>
      <c r="D15161" t="s">
        <v>40</v>
      </c>
      <c r="E15161">
        <v>22</v>
      </c>
      <c r="F15161">
        <v>244078</v>
      </c>
      <c r="G15161">
        <v>6524</v>
      </c>
    </row>
    <row r="15162" spans="1:7">
      <c r="A15162" s="2">
        <v>44168</v>
      </c>
      <c r="B15162" s="2">
        <f t="shared" si="472"/>
        <v>44196</v>
      </c>
      <c r="C15162" s="3">
        <f t="shared" si="473"/>
        <v>1</v>
      </c>
      <c r="D15162" t="s">
        <v>51</v>
      </c>
      <c r="E15162">
        <v>23</v>
      </c>
      <c r="F15162">
        <v>12554</v>
      </c>
      <c r="G15162">
        <v>220</v>
      </c>
    </row>
    <row r="15163" spans="1:7">
      <c r="A15163" s="2">
        <v>44168</v>
      </c>
      <c r="B15163" s="2">
        <f t="shared" si="472"/>
        <v>44196</v>
      </c>
      <c r="C15163" s="3">
        <f t="shared" si="473"/>
        <v>1</v>
      </c>
      <c r="D15163" t="s">
        <v>23</v>
      </c>
      <c r="E15163">
        <v>24</v>
      </c>
      <c r="F15163">
        <v>205716</v>
      </c>
      <c r="G15163">
        <v>4764</v>
      </c>
    </row>
    <row r="15164" spans="1:7">
      <c r="A15164" s="2">
        <v>44168</v>
      </c>
      <c r="B15164" s="2">
        <f t="shared" si="472"/>
        <v>44196</v>
      </c>
      <c r="C15164" s="3">
        <f t="shared" si="473"/>
        <v>1</v>
      </c>
      <c r="D15164" t="s">
        <v>9</v>
      </c>
      <c r="E15164">
        <v>25</v>
      </c>
      <c r="F15164">
        <v>240907</v>
      </c>
      <c r="G15164">
        <v>10874</v>
      </c>
    </row>
    <row r="15165" spans="1:7">
      <c r="A15165" s="2">
        <v>44168</v>
      </c>
      <c r="B15165" s="2">
        <f t="shared" si="472"/>
        <v>44196</v>
      </c>
      <c r="C15165" s="3">
        <f t="shared" si="473"/>
        <v>1</v>
      </c>
      <c r="D15165" t="s">
        <v>42</v>
      </c>
      <c r="E15165">
        <v>26</v>
      </c>
      <c r="F15165">
        <v>410379</v>
      </c>
      <c r="G15165">
        <v>10031</v>
      </c>
    </row>
    <row r="15166" spans="1:7">
      <c r="A15166" s="2">
        <v>44168</v>
      </c>
      <c r="B15166" s="2">
        <f t="shared" si="472"/>
        <v>44196</v>
      </c>
      <c r="C15166" s="3">
        <f t="shared" si="473"/>
        <v>1</v>
      </c>
      <c r="D15166" t="s">
        <v>29</v>
      </c>
      <c r="E15166">
        <v>27</v>
      </c>
      <c r="F15166">
        <v>333685</v>
      </c>
      <c r="G15166">
        <v>3843</v>
      </c>
    </row>
    <row r="15167" spans="1:7">
      <c r="A15167" s="2">
        <v>44168</v>
      </c>
      <c r="B15167" s="2">
        <f t="shared" si="472"/>
        <v>44196</v>
      </c>
      <c r="C15167" s="3">
        <f t="shared" si="473"/>
        <v>1</v>
      </c>
      <c r="D15167" t="s">
        <v>46</v>
      </c>
      <c r="E15167">
        <v>28</v>
      </c>
      <c r="F15167">
        <v>159036</v>
      </c>
      <c r="G15167">
        <v>3879</v>
      </c>
    </row>
    <row r="15168" spans="1:7">
      <c r="A15168" s="2">
        <v>44168</v>
      </c>
      <c r="B15168" s="2">
        <f t="shared" si="472"/>
        <v>44196</v>
      </c>
      <c r="C15168" s="3">
        <f t="shared" si="473"/>
        <v>1</v>
      </c>
      <c r="D15168" t="s">
        <v>35</v>
      </c>
      <c r="E15168">
        <v>29</v>
      </c>
      <c r="F15168">
        <v>325519</v>
      </c>
      <c r="G15168">
        <v>4274</v>
      </c>
    </row>
    <row r="15169" spans="1:7">
      <c r="A15169" s="2">
        <v>44168</v>
      </c>
      <c r="B15169" s="2">
        <f t="shared" si="472"/>
        <v>44196</v>
      </c>
      <c r="C15169" s="3">
        <f t="shared" si="473"/>
        <v>1</v>
      </c>
      <c r="D15169" t="s">
        <v>54</v>
      </c>
      <c r="E15169">
        <v>30</v>
      </c>
      <c r="F15169">
        <v>65242</v>
      </c>
      <c r="G15169">
        <v>723</v>
      </c>
    </row>
    <row r="15170" spans="1:7">
      <c r="A15170" s="2">
        <v>44168</v>
      </c>
      <c r="B15170" s="2">
        <f t="shared" si="472"/>
        <v>44196</v>
      </c>
      <c r="C15170" s="3">
        <f t="shared" si="473"/>
        <v>1</v>
      </c>
      <c r="D15170" t="s">
        <v>12</v>
      </c>
      <c r="E15170">
        <v>31</v>
      </c>
      <c r="F15170">
        <v>135123</v>
      </c>
      <c r="G15170">
        <v>1180</v>
      </c>
    </row>
    <row r="15171" spans="1:7">
      <c r="A15171" s="2">
        <v>44168</v>
      </c>
      <c r="B15171" s="2">
        <f t="shared" si="472"/>
        <v>44196</v>
      </c>
      <c r="C15171" s="3">
        <f t="shared" si="473"/>
        <v>1</v>
      </c>
      <c r="D15171" t="s">
        <v>24</v>
      </c>
      <c r="E15171">
        <v>32</v>
      </c>
      <c r="F15171">
        <v>160317</v>
      </c>
      <c r="G15171">
        <v>2259</v>
      </c>
    </row>
    <row r="15172" spans="1:7">
      <c r="A15172" s="2">
        <v>44168</v>
      </c>
      <c r="B15172" s="2">
        <f t="shared" ref="B15172:B15235" si="474">EOMONTH(A15172,0)</f>
        <v>44196</v>
      </c>
      <c r="C15172" s="3">
        <f t="shared" ref="C15172:C15235" si="475">IF(A15172=B15172,0,1)</f>
        <v>1</v>
      </c>
      <c r="D15172" t="s">
        <v>19</v>
      </c>
      <c r="E15172">
        <v>33</v>
      </c>
      <c r="F15172">
        <v>22925</v>
      </c>
      <c r="G15172">
        <v>544</v>
      </c>
    </row>
    <row r="15173" spans="1:7">
      <c r="A15173" s="2">
        <v>44168</v>
      </c>
      <c r="B15173" s="2">
        <f t="shared" si="474"/>
        <v>44196</v>
      </c>
      <c r="C15173" s="3">
        <f t="shared" si="475"/>
        <v>1</v>
      </c>
      <c r="D15173" t="s">
        <v>21</v>
      </c>
      <c r="E15173">
        <v>34</v>
      </c>
      <c r="F15173">
        <v>352835</v>
      </c>
      <c r="G15173">
        <v>17209</v>
      </c>
    </row>
    <row r="15174" spans="1:7">
      <c r="A15174" s="2">
        <v>44168</v>
      </c>
      <c r="B15174" s="2">
        <f t="shared" si="474"/>
        <v>44196</v>
      </c>
      <c r="C15174" s="3">
        <f t="shared" si="475"/>
        <v>1</v>
      </c>
      <c r="D15174" t="s">
        <v>47</v>
      </c>
      <c r="E15174">
        <v>35</v>
      </c>
      <c r="F15174">
        <v>102873</v>
      </c>
      <c r="G15174">
        <v>1673</v>
      </c>
    </row>
    <row r="15175" spans="1:7">
      <c r="A15175" s="2">
        <v>44168</v>
      </c>
      <c r="B15175" s="2">
        <f t="shared" si="474"/>
        <v>44196</v>
      </c>
      <c r="C15175" s="3">
        <f t="shared" si="475"/>
        <v>1</v>
      </c>
      <c r="D15175" t="s">
        <v>16</v>
      </c>
      <c r="E15175">
        <v>36</v>
      </c>
      <c r="F15175">
        <v>678869</v>
      </c>
      <c r="G15175">
        <v>34346</v>
      </c>
    </row>
    <row r="15176" spans="1:7">
      <c r="A15176" s="2">
        <v>44168</v>
      </c>
      <c r="B15176" s="2">
        <f t="shared" si="474"/>
        <v>44196</v>
      </c>
      <c r="C15176" s="3">
        <f t="shared" si="475"/>
        <v>1</v>
      </c>
      <c r="D15176" t="s">
        <v>20</v>
      </c>
      <c r="E15176">
        <v>37</v>
      </c>
      <c r="F15176">
        <v>378370</v>
      </c>
      <c r="G15176">
        <v>5454</v>
      </c>
    </row>
    <row r="15177" spans="1:7">
      <c r="A15177" s="2">
        <v>44168</v>
      </c>
      <c r="B15177" s="2">
        <f t="shared" si="474"/>
        <v>44196</v>
      </c>
      <c r="C15177" s="3">
        <f t="shared" si="475"/>
        <v>1</v>
      </c>
      <c r="D15177" t="s">
        <v>48</v>
      </c>
      <c r="E15177">
        <v>38</v>
      </c>
      <c r="F15177">
        <v>81111</v>
      </c>
      <c r="G15177">
        <v>983</v>
      </c>
    </row>
    <row r="15178" spans="1:7">
      <c r="A15178" s="2">
        <v>44168</v>
      </c>
      <c r="B15178" s="2">
        <f t="shared" si="474"/>
        <v>44196</v>
      </c>
      <c r="C15178" s="3">
        <f t="shared" si="475"/>
        <v>1</v>
      </c>
      <c r="D15178" t="s">
        <v>59</v>
      </c>
      <c r="E15178">
        <v>69</v>
      </c>
      <c r="F15178">
        <v>106</v>
      </c>
      <c r="G15178">
        <v>2</v>
      </c>
    </row>
    <row r="15179" spans="1:7">
      <c r="A15179" s="2">
        <v>44168</v>
      </c>
      <c r="B15179" s="2">
        <f t="shared" si="474"/>
        <v>44196</v>
      </c>
      <c r="C15179" s="3">
        <f t="shared" si="475"/>
        <v>1</v>
      </c>
      <c r="D15179" t="s">
        <v>41</v>
      </c>
      <c r="E15179">
        <v>39</v>
      </c>
      <c r="F15179">
        <v>446859</v>
      </c>
      <c r="G15179">
        <v>6753</v>
      </c>
    </row>
    <row r="15180" spans="1:7">
      <c r="A15180" s="2">
        <v>44168</v>
      </c>
      <c r="B15180" s="2">
        <f t="shared" si="474"/>
        <v>44196</v>
      </c>
      <c r="C15180" s="3">
        <f t="shared" si="475"/>
        <v>1</v>
      </c>
      <c r="D15180" t="s">
        <v>30</v>
      </c>
      <c r="E15180">
        <v>40</v>
      </c>
      <c r="F15180">
        <v>204048</v>
      </c>
      <c r="G15180">
        <v>1836</v>
      </c>
    </row>
    <row r="15181" spans="1:7">
      <c r="A15181" s="2">
        <v>44168</v>
      </c>
      <c r="B15181" s="2">
        <f t="shared" si="474"/>
        <v>44196</v>
      </c>
      <c r="C15181" s="3">
        <f t="shared" si="475"/>
        <v>1</v>
      </c>
      <c r="D15181" t="s">
        <v>14</v>
      </c>
      <c r="E15181">
        <v>41</v>
      </c>
      <c r="F15181">
        <v>79294</v>
      </c>
      <c r="G15181">
        <v>974</v>
      </c>
    </row>
    <row r="15182" spans="1:7">
      <c r="A15182" s="2">
        <v>44168</v>
      </c>
      <c r="B15182" s="2">
        <f t="shared" si="474"/>
        <v>44196</v>
      </c>
      <c r="C15182" s="3">
        <f t="shared" si="475"/>
        <v>1</v>
      </c>
      <c r="D15182" t="s">
        <v>31</v>
      </c>
      <c r="E15182">
        <v>42</v>
      </c>
      <c r="F15182">
        <v>392610</v>
      </c>
      <c r="G15182">
        <v>11008</v>
      </c>
    </row>
    <row r="15183" spans="1:7">
      <c r="A15183" s="2">
        <v>44168</v>
      </c>
      <c r="B15183" s="2">
        <f t="shared" si="474"/>
        <v>44196</v>
      </c>
      <c r="C15183" s="3">
        <f t="shared" si="475"/>
        <v>1</v>
      </c>
      <c r="D15183" t="s">
        <v>55</v>
      </c>
      <c r="E15183">
        <v>72</v>
      </c>
      <c r="F15183">
        <v>87720</v>
      </c>
      <c r="G15183">
        <v>1155</v>
      </c>
    </row>
    <row r="15184" spans="1:7">
      <c r="A15184" s="2">
        <v>44168</v>
      </c>
      <c r="B15184" s="2">
        <f t="shared" si="474"/>
        <v>44196</v>
      </c>
      <c r="C15184" s="3">
        <f t="shared" si="475"/>
        <v>1</v>
      </c>
      <c r="D15184" t="s">
        <v>17</v>
      </c>
      <c r="E15184">
        <v>44</v>
      </c>
      <c r="F15184">
        <v>60722</v>
      </c>
      <c r="G15184">
        <v>1400</v>
      </c>
    </row>
    <row r="15185" spans="1:7">
      <c r="A15185" s="2">
        <v>44168</v>
      </c>
      <c r="B15185" s="2">
        <f t="shared" si="474"/>
        <v>44196</v>
      </c>
      <c r="C15185" s="3">
        <f t="shared" si="475"/>
        <v>1</v>
      </c>
      <c r="D15185" t="s">
        <v>32</v>
      </c>
      <c r="E15185">
        <v>45</v>
      </c>
      <c r="F15185">
        <v>223063</v>
      </c>
      <c r="G15185">
        <v>4466</v>
      </c>
    </row>
    <row r="15186" spans="1:7">
      <c r="A15186" s="2">
        <v>44168</v>
      </c>
      <c r="B15186" s="2">
        <f t="shared" si="474"/>
        <v>44196</v>
      </c>
      <c r="C15186" s="3">
        <f t="shared" si="475"/>
        <v>1</v>
      </c>
      <c r="D15186" t="s">
        <v>43</v>
      </c>
      <c r="E15186">
        <v>46</v>
      </c>
      <c r="F15186">
        <v>83348</v>
      </c>
      <c r="G15186">
        <v>1033</v>
      </c>
    </row>
    <row r="15187" spans="1:7">
      <c r="A15187" s="2">
        <v>44168</v>
      </c>
      <c r="B15187" s="2">
        <f t="shared" si="474"/>
        <v>44196</v>
      </c>
      <c r="C15187" s="3">
        <f t="shared" si="475"/>
        <v>1</v>
      </c>
      <c r="D15187" t="s">
        <v>25</v>
      </c>
      <c r="E15187">
        <v>47</v>
      </c>
      <c r="F15187">
        <v>379679</v>
      </c>
      <c r="G15187">
        <v>4727</v>
      </c>
    </row>
    <row r="15188" spans="1:7">
      <c r="A15188" s="2">
        <v>44168</v>
      </c>
      <c r="B15188" s="2">
        <f t="shared" si="474"/>
        <v>44196</v>
      </c>
      <c r="C15188" s="3">
        <f t="shared" si="475"/>
        <v>1</v>
      </c>
      <c r="D15188" t="s">
        <v>11</v>
      </c>
      <c r="E15188">
        <v>48</v>
      </c>
      <c r="F15188">
        <v>1311988</v>
      </c>
      <c r="G15188">
        <v>22645</v>
      </c>
    </row>
    <row r="15189" spans="1:7">
      <c r="A15189" s="2">
        <v>44168</v>
      </c>
      <c r="B15189" s="2">
        <f t="shared" si="474"/>
        <v>44196</v>
      </c>
      <c r="C15189" s="3">
        <f t="shared" si="475"/>
        <v>1</v>
      </c>
      <c r="D15189" t="s">
        <v>13</v>
      </c>
      <c r="E15189">
        <v>49</v>
      </c>
      <c r="F15189">
        <v>206255</v>
      </c>
      <c r="G15189">
        <v>918</v>
      </c>
    </row>
    <row r="15190" spans="1:7">
      <c r="A15190" s="2">
        <v>44168</v>
      </c>
      <c r="B15190" s="2">
        <f t="shared" si="474"/>
        <v>44196</v>
      </c>
      <c r="C15190" s="3">
        <f t="shared" si="475"/>
        <v>1</v>
      </c>
      <c r="D15190" t="s">
        <v>36</v>
      </c>
      <c r="E15190">
        <v>50</v>
      </c>
      <c r="F15190">
        <v>4642</v>
      </c>
      <c r="G15190">
        <v>75</v>
      </c>
    </row>
    <row r="15191" spans="1:7">
      <c r="A15191" s="2">
        <v>44168</v>
      </c>
      <c r="B15191" s="2">
        <f t="shared" si="474"/>
        <v>44196</v>
      </c>
      <c r="C15191" s="3">
        <f t="shared" si="475"/>
        <v>1</v>
      </c>
      <c r="D15191" t="s">
        <v>56</v>
      </c>
      <c r="E15191">
        <v>78</v>
      </c>
      <c r="F15191">
        <v>1589</v>
      </c>
      <c r="G15191">
        <v>23</v>
      </c>
    </row>
    <row r="15192" spans="1:7">
      <c r="A15192" s="2">
        <v>44168</v>
      </c>
      <c r="B15192" s="2">
        <f t="shared" si="474"/>
        <v>44196</v>
      </c>
      <c r="C15192" s="3">
        <f t="shared" si="475"/>
        <v>1</v>
      </c>
      <c r="D15192" t="s">
        <v>37</v>
      </c>
      <c r="E15192">
        <v>51</v>
      </c>
      <c r="F15192">
        <v>244503</v>
      </c>
      <c r="G15192">
        <v>4147</v>
      </c>
    </row>
    <row r="15193" spans="1:7">
      <c r="A15193" s="2">
        <v>44168</v>
      </c>
      <c r="B15193" s="2">
        <f t="shared" si="474"/>
        <v>44196</v>
      </c>
      <c r="C15193" s="3">
        <f t="shared" si="475"/>
        <v>1</v>
      </c>
      <c r="D15193" t="s">
        <v>5</v>
      </c>
      <c r="E15193">
        <v>53</v>
      </c>
      <c r="F15193">
        <v>180125</v>
      </c>
      <c r="G15193">
        <v>3040</v>
      </c>
    </row>
    <row r="15194" spans="1:7">
      <c r="A15194" s="2">
        <v>44168</v>
      </c>
      <c r="B15194" s="2">
        <f t="shared" si="474"/>
        <v>44196</v>
      </c>
      <c r="C15194" s="3">
        <f t="shared" si="475"/>
        <v>1</v>
      </c>
      <c r="D15194" t="s">
        <v>58</v>
      </c>
      <c r="E15194">
        <v>54</v>
      </c>
      <c r="F15194">
        <v>51025</v>
      </c>
      <c r="G15194">
        <v>789</v>
      </c>
    </row>
    <row r="15195" spans="1:7">
      <c r="A15195" s="2">
        <v>44168</v>
      </c>
      <c r="B15195" s="2">
        <f t="shared" si="474"/>
        <v>44196</v>
      </c>
      <c r="C15195" s="3">
        <f t="shared" si="475"/>
        <v>1</v>
      </c>
      <c r="D15195" t="s">
        <v>10</v>
      </c>
      <c r="E15195">
        <v>55</v>
      </c>
      <c r="F15195">
        <v>426534</v>
      </c>
      <c r="G15195">
        <v>3781</v>
      </c>
    </row>
    <row r="15196" spans="1:7">
      <c r="A15196" s="2">
        <v>44168</v>
      </c>
      <c r="B15196" s="2">
        <f t="shared" si="474"/>
        <v>44196</v>
      </c>
      <c r="C15196" s="3">
        <f t="shared" si="475"/>
        <v>1</v>
      </c>
      <c r="D15196" t="s">
        <v>49</v>
      </c>
      <c r="E15196">
        <v>56</v>
      </c>
      <c r="F15196">
        <v>35078</v>
      </c>
      <c r="G15196">
        <v>257</v>
      </c>
    </row>
    <row r="15197" spans="1:7">
      <c r="A15197" s="2">
        <v>44169</v>
      </c>
      <c r="B15197" s="2">
        <f t="shared" si="474"/>
        <v>44196</v>
      </c>
      <c r="C15197" s="3">
        <f t="shared" si="475"/>
        <v>1</v>
      </c>
      <c r="D15197" t="s">
        <v>52</v>
      </c>
      <c r="E15197">
        <v>1</v>
      </c>
      <c r="F15197">
        <v>264199</v>
      </c>
      <c r="G15197">
        <v>3831</v>
      </c>
    </row>
    <row r="15198" spans="1:7">
      <c r="A15198" s="2">
        <v>44169</v>
      </c>
      <c r="B15198" s="2">
        <f t="shared" si="474"/>
        <v>44196</v>
      </c>
      <c r="C15198" s="3">
        <f t="shared" si="475"/>
        <v>1</v>
      </c>
      <c r="D15198" t="s">
        <v>50</v>
      </c>
      <c r="E15198">
        <v>2</v>
      </c>
      <c r="F15198">
        <v>35138</v>
      </c>
      <c r="G15198">
        <v>135</v>
      </c>
    </row>
    <row r="15199" spans="1:7">
      <c r="A15199" s="2">
        <v>44169</v>
      </c>
      <c r="B15199" s="2">
        <f t="shared" si="474"/>
        <v>44196</v>
      </c>
      <c r="C15199" s="3">
        <f t="shared" si="475"/>
        <v>1</v>
      </c>
      <c r="D15199" t="s">
        <v>8</v>
      </c>
      <c r="E15199">
        <v>4</v>
      </c>
      <c r="F15199">
        <v>355054</v>
      </c>
      <c r="G15199">
        <v>6885</v>
      </c>
    </row>
    <row r="15200" spans="1:7">
      <c r="A15200" s="2">
        <v>44169</v>
      </c>
      <c r="B15200" s="2">
        <f t="shared" si="474"/>
        <v>44196</v>
      </c>
      <c r="C15200" s="3">
        <f t="shared" si="475"/>
        <v>1</v>
      </c>
      <c r="D15200" t="s">
        <v>44</v>
      </c>
      <c r="E15200">
        <v>5</v>
      </c>
      <c r="F15200">
        <v>167137</v>
      </c>
      <c r="G15200">
        <v>2586</v>
      </c>
    </row>
    <row r="15201" spans="1:7">
      <c r="A15201" s="2">
        <v>44169</v>
      </c>
      <c r="B15201" s="2">
        <f t="shared" si="474"/>
        <v>44196</v>
      </c>
      <c r="C15201" s="3">
        <f t="shared" si="475"/>
        <v>1</v>
      </c>
      <c r="D15201" t="s">
        <v>7</v>
      </c>
      <c r="E15201">
        <v>6</v>
      </c>
      <c r="F15201">
        <v>1318139</v>
      </c>
      <c r="G15201">
        <v>19791</v>
      </c>
    </row>
    <row r="15202" spans="1:7">
      <c r="A15202" s="2">
        <v>44169</v>
      </c>
      <c r="B15202" s="2">
        <f t="shared" si="474"/>
        <v>44196</v>
      </c>
      <c r="C15202" s="3">
        <f t="shared" si="475"/>
        <v>1</v>
      </c>
      <c r="D15202" t="s">
        <v>22</v>
      </c>
      <c r="E15202">
        <v>8</v>
      </c>
      <c r="F15202">
        <v>252960</v>
      </c>
      <c r="G15202">
        <v>3375</v>
      </c>
    </row>
    <row r="15203" spans="1:7">
      <c r="A15203" s="2">
        <v>44169</v>
      </c>
      <c r="B15203" s="2">
        <f t="shared" si="474"/>
        <v>44196</v>
      </c>
      <c r="C15203" s="3">
        <f t="shared" si="475"/>
        <v>1</v>
      </c>
      <c r="D15203" t="s">
        <v>38</v>
      </c>
      <c r="E15203">
        <v>9</v>
      </c>
      <c r="F15203">
        <v>127715</v>
      </c>
      <c r="G15203">
        <v>5146</v>
      </c>
    </row>
    <row r="15204" spans="1:7">
      <c r="A15204" s="2">
        <v>44169</v>
      </c>
      <c r="B15204" s="2">
        <f t="shared" si="474"/>
        <v>44196</v>
      </c>
      <c r="C15204" s="3">
        <f t="shared" si="475"/>
        <v>1</v>
      </c>
      <c r="D15204" t="s">
        <v>45</v>
      </c>
      <c r="E15204">
        <v>10</v>
      </c>
      <c r="F15204">
        <v>38398</v>
      </c>
      <c r="G15204">
        <v>782</v>
      </c>
    </row>
    <row r="15205" spans="1:7">
      <c r="A15205" s="2">
        <v>44169</v>
      </c>
      <c r="B15205" s="2">
        <f t="shared" si="474"/>
        <v>44196</v>
      </c>
      <c r="C15205" s="3">
        <f t="shared" si="475"/>
        <v>1</v>
      </c>
      <c r="D15205" t="s">
        <v>33</v>
      </c>
      <c r="E15205">
        <v>11</v>
      </c>
      <c r="F15205">
        <v>22480</v>
      </c>
      <c r="G15205">
        <v>693</v>
      </c>
    </row>
    <row r="15206" spans="1:7">
      <c r="A15206" s="2">
        <v>44169</v>
      </c>
      <c r="B15206" s="2">
        <f t="shared" si="474"/>
        <v>44196</v>
      </c>
      <c r="C15206" s="3">
        <f t="shared" si="475"/>
        <v>1</v>
      </c>
      <c r="D15206" t="s">
        <v>15</v>
      </c>
      <c r="E15206">
        <v>12</v>
      </c>
      <c r="F15206">
        <v>1039199</v>
      </c>
      <c r="G15206">
        <v>18993</v>
      </c>
    </row>
    <row r="15207" spans="1:7">
      <c r="A15207" s="2">
        <v>44169</v>
      </c>
      <c r="B15207" s="2">
        <f t="shared" si="474"/>
        <v>44196</v>
      </c>
      <c r="C15207" s="3">
        <f t="shared" si="475"/>
        <v>1</v>
      </c>
      <c r="D15207" t="s">
        <v>18</v>
      </c>
      <c r="E15207">
        <v>13</v>
      </c>
      <c r="F15207">
        <v>476181</v>
      </c>
      <c r="G15207">
        <v>9443</v>
      </c>
    </row>
    <row r="15208" spans="1:7">
      <c r="A15208" s="2">
        <v>44169</v>
      </c>
      <c r="B15208" s="2">
        <f t="shared" si="474"/>
        <v>44196</v>
      </c>
      <c r="C15208" s="3">
        <f t="shared" si="475"/>
        <v>1</v>
      </c>
      <c r="D15208" t="s">
        <v>57</v>
      </c>
      <c r="E15208">
        <v>66</v>
      </c>
      <c r="F15208">
        <v>7928</v>
      </c>
      <c r="G15208">
        <v>114</v>
      </c>
    </row>
    <row r="15209" spans="1:7">
      <c r="A15209" s="2">
        <v>44169</v>
      </c>
      <c r="B15209" s="2">
        <f t="shared" si="474"/>
        <v>44196</v>
      </c>
      <c r="C15209" s="3">
        <f t="shared" si="475"/>
        <v>1</v>
      </c>
      <c r="D15209" t="s">
        <v>26</v>
      </c>
      <c r="E15209">
        <v>15</v>
      </c>
      <c r="F15209">
        <v>18373</v>
      </c>
      <c r="G15209">
        <v>254</v>
      </c>
    </row>
    <row r="15210" spans="1:7">
      <c r="A15210" s="2">
        <v>44169</v>
      </c>
      <c r="B15210" s="2">
        <f t="shared" si="474"/>
        <v>44196</v>
      </c>
      <c r="C15210" s="3">
        <f t="shared" si="475"/>
        <v>1</v>
      </c>
      <c r="D15210" t="s">
        <v>53</v>
      </c>
      <c r="E15210">
        <v>16</v>
      </c>
      <c r="F15210">
        <v>108741</v>
      </c>
      <c r="G15210">
        <v>1037</v>
      </c>
    </row>
    <row r="15211" spans="1:7">
      <c r="A15211" s="2">
        <v>44169</v>
      </c>
      <c r="B15211" s="2">
        <f t="shared" si="474"/>
        <v>44196</v>
      </c>
      <c r="C15211" s="3">
        <f t="shared" si="475"/>
        <v>1</v>
      </c>
      <c r="D15211" t="s">
        <v>6</v>
      </c>
      <c r="E15211">
        <v>17</v>
      </c>
      <c r="F15211">
        <v>771696</v>
      </c>
      <c r="G15211">
        <v>13808</v>
      </c>
    </row>
    <row r="15212" spans="1:7">
      <c r="A15212" s="2">
        <v>44169</v>
      </c>
      <c r="B15212" s="2">
        <f t="shared" si="474"/>
        <v>44196</v>
      </c>
      <c r="C15212" s="3">
        <f t="shared" si="475"/>
        <v>1</v>
      </c>
      <c r="D15212" t="s">
        <v>27</v>
      </c>
      <c r="E15212">
        <v>18</v>
      </c>
      <c r="F15212">
        <v>370091</v>
      </c>
      <c r="G15212">
        <v>6122</v>
      </c>
    </row>
    <row r="15213" spans="1:7">
      <c r="A15213" s="2">
        <v>44169</v>
      </c>
      <c r="B15213" s="2">
        <f t="shared" si="474"/>
        <v>44196</v>
      </c>
      <c r="C15213" s="3">
        <f t="shared" si="475"/>
        <v>1</v>
      </c>
      <c r="D15213" t="s">
        <v>39</v>
      </c>
      <c r="E15213">
        <v>19</v>
      </c>
      <c r="F15213">
        <v>241531</v>
      </c>
      <c r="G15213">
        <v>2665</v>
      </c>
    </row>
    <row r="15214" spans="1:7">
      <c r="A15214" s="2">
        <v>44169</v>
      </c>
      <c r="B15214" s="2">
        <f t="shared" si="474"/>
        <v>44196</v>
      </c>
      <c r="C15214" s="3">
        <f t="shared" si="475"/>
        <v>1</v>
      </c>
      <c r="D15214" t="s">
        <v>34</v>
      </c>
      <c r="E15214">
        <v>20</v>
      </c>
      <c r="F15214">
        <v>171513</v>
      </c>
      <c r="G15214">
        <v>1786</v>
      </c>
    </row>
    <row r="15215" spans="1:7">
      <c r="A15215" s="2">
        <v>44169</v>
      </c>
      <c r="B15215" s="2">
        <f t="shared" si="474"/>
        <v>44196</v>
      </c>
      <c r="C15215" s="3">
        <f t="shared" si="475"/>
        <v>1</v>
      </c>
      <c r="D15215" t="s">
        <v>28</v>
      </c>
      <c r="E15215">
        <v>21</v>
      </c>
      <c r="F15215">
        <v>198506</v>
      </c>
      <c r="G15215">
        <v>2216</v>
      </c>
    </row>
    <row r="15216" spans="1:7">
      <c r="A15216" s="2">
        <v>44169</v>
      </c>
      <c r="B15216" s="2">
        <f t="shared" si="474"/>
        <v>44196</v>
      </c>
      <c r="C15216" s="3">
        <f t="shared" si="475"/>
        <v>1</v>
      </c>
      <c r="D15216" t="s">
        <v>40</v>
      </c>
      <c r="E15216">
        <v>22</v>
      </c>
      <c r="F15216">
        <v>247177</v>
      </c>
      <c r="G15216">
        <v>6548</v>
      </c>
    </row>
    <row r="15217" spans="1:7">
      <c r="A15217" s="2">
        <v>44169</v>
      </c>
      <c r="B15217" s="2">
        <f t="shared" si="474"/>
        <v>44196</v>
      </c>
      <c r="C15217" s="3">
        <f t="shared" si="475"/>
        <v>1</v>
      </c>
      <c r="D15217" t="s">
        <v>51</v>
      </c>
      <c r="E15217">
        <v>23</v>
      </c>
      <c r="F15217">
        <v>12844</v>
      </c>
      <c r="G15217">
        <v>224</v>
      </c>
    </row>
    <row r="15218" spans="1:7">
      <c r="A15218" s="2">
        <v>44169</v>
      </c>
      <c r="B15218" s="2">
        <f t="shared" si="474"/>
        <v>44196</v>
      </c>
      <c r="C15218" s="3">
        <f t="shared" si="475"/>
        <v>1</v>
      </c>
      <c r="D15218" t="s">
        <v>23</v>
      </c>
      <c r="E15218">
        <v>24</v>
      </c>
      <c r="F15218">
        <v>209512</v>
      </c>
      <c r="G15218">
        <v>4790</v>
      </c>
    </row>
    <row r="15219" spans="1:7">
      <c r="A15219" s="2">
        <v>44169</v>
      </c>
      <c r="B15219" s="2">
        <f t="shared" si="474"/>
        <v>44196</v>
      </c>
      <c r="C15219" s="3">
        <f t="shared" si="475"/>
        <v>1</v>
      </c>
      <c r="D15219" t="s">
        <v>9</v>
      </c>
      <c r="E15219">
        <v>25</v>
      </c>
      <c r="F15219">
        <v>246398</v>
      </c>
      <c r="G15219">
        <v>10910</v>
      </c>
    </row>
    <row r="15220" spans="1:7">
      <c r="A15220" s="2">
        <v>44169</v>
      </c>
      <c r="B15220" s="2">
        <f t="shared" si="474"/>
        <v>44196</v>
      </c>
      <c r="C15220" s="3">
        <f t="shared" si="475"/>
        <v>1</v>
      </c>
      <c r="D15220" t="s">
        <v>42</v>
      </c>
      <c r="E15220">
        <v>26</v>
      </c>
      <c r="F15220">
        <v>419704</v>
      </c>
      <c r="G15220">
        <v>10113</v>
      </c>
    </row>
    <row r="15221" spans="1:7">
      <c r="A15221" s="2">
        <v>44169</v>
      </c>
      <c r="B15221" s="2">
        <f t="shared" si="474"/>
        <v>44196</v>
      </c>
      <c r="C15221" s="3">
        <f t="shared" si="475"/>
        <v>1</v>
      </c>
      <c r="D15221" t="s">
        <v>29</v>
      </c>
      <c r="E15221">
        <v>27</v>
      </c>
      <c r="F15221">
        <v>339032</v>
      </c>
      <c r="G15221">
        <v>3904</v>
      </c>
    </row>
    <row r="15222" spans="1:7">
      <c r="A15222" s="2">
        <v>44169</v>
      </c>
      <c r="B15222" s="2">
        <f t="shared" si="474"/>
        <v>44196</v>
      </c>
      <c r="C15222" s="3">
        <f t="shared" si="475"/>
        <v>1</v>
      </c>
      <c r="D15222" t="s">
        <v>46</v>
      </c>
      <c r="E15222">
        <v>28</v>
      </c>
      <c r="F15222">
        <v>161516</v>
      </c>
      <c r="G15222">
        <v>3916</v>
      </c>
    </row>
    <row r="15223" spans="1:7">
      <c r="A15223" s="2">
        <v>44169</v>
      </c>
      <c r="B15223" s="2">
        <f t="shared" si="474"/>
        <v>44196</v>
      </c>
      <c r="C15223" s="3">
        <f t="shared" si="475"/>
        <v>1</v>
      </c>
      <c r="D15223" t="s">
        <v>35</v>
      </c>
      <c r="E15223">
        <v>29</v>
      </c>
      <c r="F15223">
        <v>330445</v>
      </c>
      <c r="G15223">
        <v>4375</v>
      </c>
    </row>
    <row r="15224" spans="1:7">
      <c r="A15224" s="2">
        <v>44169</v>
      </c>
      <c r="B15224" s="2">
        <f t="shared" si="474"/>
        <v>44196</v>
      </c>
      <c r="C15224" s="3">
        <f t="shared" si="475"/>
        <v>1</v>
      </c>
      <c r="D15224" t="s">
        <v>54</v>
      </c>
      <c r="E15224">
        <v>30</v>
      </c>
      <c r="F15224">
        <v>66494</v>
      </c>
      <c r="G15224">
        <v>728</v>
      </c>
    </row>
    <row r="15225" spans="1:7">
      <c r="A15225" s="2">
        <v>44169</v>
      </c>
      <c r="B15225" s="2">
        <f t="shared" si="474"/>
        <v>44196</v>
      </c>
      <c r="C15225" s="3">
        <f t="shared" si="475"/>
        <v>1</v>
      </c>
      <c r="D15225" t="s">
        <v>12</v>
      </c>
      <c r="E15225">
        <v>31</v>
      </c>
      <c r="F15225">
        <v>136968</v>
      </c>
      <c r="G15225">
        <v>1205</v>
      </c>
    </row>
    <row r="15226" spans="1:7">
      <c r="A15226" s="2">
        <v>44169</v>
      </c>
      <c r="B15226" s="2">
        <f t="shared" si="474"/>
        <v>44196</v>
      </c>
      <c r="C15226" s="3">
        <f t="shared" si="475"/>
        <v>1</v>
      </c>
      <c r="D15226" t="s">
        <v>24</v>
      </c>
      <c r="E15226">
        <v>32</v>
      </c>
      <c r="F15226">
        <v>163065</v>
      </c>
      <c r="G15226">
        <v>2276</v>
      </c>
    </row>
    <row r="15227" spans="1:7">
      <c r="A15227" s="2">
        <v>44169</v>
      </c>
      <c r="B15227" s="2">
        <f t="shared" si="474"/>
        <v>44196</v>
      </c>
      <c r="C15227" s="3">
        <f t="shared" si="475"/>
        <v>1</v>
      </c>
      <c r="D15227" t="s">
        <v>19</v>
      </c>
      <c r="E15227">
        <v>33</v>
      </c>
      <c r="F15227">
        <v>23690</v>
      </c>
      <c r="G15227">
        <v>552</v>
      </c>
    </row>
    <row r="15228" spans="1:7">
      <c r="A15228" s="2">
        <v>44169</v>
      </c>
      <c r="B15228" s="2">
        <f t="shared" si="474"/>
        <v>44196</v>
      </c>
      <c r="C15228" s="3">
        <f t="shared" si="475"/>
        <v>1</v>
      </c>
      <c r="D15228" t="s">
        <v>21</v>
      </c>
      <c r="E15228">
        <v>34</v>
      </c>
      <c r="F15228">
        <v>358498</v>
      </c>
      <c r="G15228">
        <v>17255</v>
      </c>
    </row>
    <row r="15229" spans="1:7">
      <c r="A15229" s="2">
        <v>44169</v>
      </c>
      <c r="B15229" s="2">
        <f t="shared" si="474"/>
        <v>44196</v>
      </c>
      <c r="C15229" s="3">
        <f t="shared" si="475"/>
        <v>1</v>
      </c>
      <c r="D15229" t="s">
        <v>47</v>
      </c>
      <c r="E15229">
        <v>35</v>
      </c>
      <c r="F15229">
        <v>104935</v>
      </c>
      <c r="G15229">
        <v>1706</v>
      </c>
    </row>
    <row r="15230" spans="1:7">
      <c r="A15230" s="2">
        <v>44169</v>
      </c>
      <c r="B15230" s="2">
        <f t="shared" si="474"/>
        <v>44196</v>
      </c>
      <c r="C15230" s="3">
        <f t="shared" si="475"/>
        <v>1</v>
      </c>
      <c r="D15230" t="s">
        <v>16</v>
      </c>
      <c r="E15230">
        <v>36</v>
      </c>
      <c r="F15230">
        <v>690143</v>
      </c>
      <c r="G15230">
        <v>34409</v>
      </c>
    </row>
    <row r="15231" spans="1:7">
      <c r="A15231" s="2">
        <v>44169</v>
      </c>
      <c r="B15231" s="2">
        <f t="shared" si="474"/>
        <v>44196</v>
      </c>
      <c r="C15231" s="3">
        <f t="shared" si="475"/>
        <v>1</v>
      </c>
      <c r="D15231" t="s">
        <v>20</v>
      </c>
      <c r="E15231">
        <v>37</v>
      </c>
      <c r="F15231">
        <v>384165</v>
      </c>
      <c r="G15231">
        <v>5505</v>
      </c>
    </row>
    <row r="15232" spans="1:7">
      <c r="A15232" s="2">
        <v>44169</v>
      </c>
      <c r="B15232" s="2">
        <f t="shared" si="474"/>
        <v>44196</v>
      </c>
      <c r="C15232" s="3">
        <f t="shared" si="475"/>
        <v>1</v>
      </c>
      <c r="D15232" t="s">
        <v>48</v>
      </c>
      <c r="E15232">
        <v>38</v>
      </c>
      <c r="F15232">
        <v>81955</v>
      </c>
      <c r="G15232">
        <v>995</v>
      </c>
    </row>
    <row r="15233" spans="1:7">
      <c r="A15233" s="2">
        <v>44169</v>
      </c>
      <c r="B15233" s="2">
        <f t="shared" si="474"/>
        <v>44196</v>
      </c>
      <c r="C15233" s="3">
        <f t="shared" si="475"/>
        <v>1</v>
      </c>
      <c r="D15233" t="s">
        <v>59</v>
      </c>
      <c r="E15233">
        <v>69</v>
      </c>
      <c r="F15233">
        <v>106</v>
      </c>
      <c r="G15233">
        <v>2</v>
      </c>
    </row>
    <row r="15234" spans="1:7">
      <c r="A15234" s="2">
        <v>44169</v>
      </c>
      <c r="B15234" s="2">
        <f t="shared" si="474"/>
        <v>44196</v>
      </c>
      <c r="C15234" s="3">
        <f t="shared" si="475"/>
        <v>1</v>
      </c>
      <c r="D15234" t="s">
        <v>41</v>
      </c>
      <c r="E15234">
        <v>39</v>
      </c>
      <c r="F15234">
        <v>456963</v>
      </c>
      <c r="G15234">
        <v>6882</v>
      </c>
    </row>
    <row r="15235" spans="1:7">
      <c r="A15235" s="2">
        <v>44169</v>
      </c>
      <c r="B15235" s="2">
        <f t="shared" si="474"/>
        <v>44196</v>
      </c>
      <c r="C15235" s="3">
        <f t="shared" si="475"/>
        <v>1</v>
      </c>
      <c r="D15235" t="s">
        <v>30</v>
      </c>
      <c r="E15235">
        <v>40</v>
      </c>
      <c r="F15235">
        <v>208875</v>
      </c>
      <c r="G15235">
        <v>1860</v>
      </c>
    </row>
    <row r="15236" spans="1:7">
      <c r="A15236" s="2">
        <v>44169</v>
      </c>
      <c r="B15236" s="2">
        <f t="shared" ref="B15236:B15299" si="476">EOMONTH(A15236,0)</f>
        <v>44196</v>
      </c>
      <c r="C15236" s="3">
        <f t="shared" ref="C15236:C15299" si="477">IF(A15236=B15236,0,1)</f>
        <v>1</v>
      </c>
      <c r="D15236" t="s">
        <v>14</v>
      </c>
      <c r="E15236">
        <v>41</v>
      </c>
      <c r="F15236">
        <v>81441</v>
      </c>
      <c r="G15236">
        <v>1004</v>
      </c>
    </row>
    <row r="15237" spans="1:7">
      <c r="A15237" s="2">
        <v>44169</v>
      </c>
      <c r="B15237" s="2">
        <f t="shared" si="476"/>
        <v>44196</v>
      </c>
      <c r="C15237" s="3">
        <f t="shared" si="477"/>
        <v>1</v>
      </c>
      <c r="D15237" t="s">
        <v>31</v>
      </c>
      <c r="E15237">
        <v>42</v>
      </c>
      <c r="F15237">
        <v>404699</v>
      </c>
      <c r="G15237">
        <v>11189</v>
      </c>
    </row>
    <row r="15238" spans="1:7">
      <c r="A15238" s="2">
        <v>44169</v>
      </c>
      <c r="B15238" s="2">
        <f t="shared" si="476"/>
        <v>44196</v>
      </c>
      <c r="C15238" s="3">
        <f t="shared" si="477"/>
        <v>1</v>
      </c>
      <c r="D15238" t="s">
        <v>55</v>
      </c>
      <c r="E15238">
        <v>72</v>
      </c>
      <c r="F15238">
        <v>88212</v>
      </c>
      <c r="G15238">
        <v>1172</v>
      </c>
    </row>
    <row r="15239" spans="1:7">
      <c r="A15239" s="2">
        <v>44169</v>
      </c>
      <c r="B15239" s="2">
        <f t="shared" si="476"/>
        <v>44196</v>
      </c>
      <c r="C15239" s="3">
        <f t="shared" si="477"/>
        <v>1</v>
      </c>
      <c r="D15239" t="s">
        <v>17</v>
      </c>
      <c r="E15239">
        <v>44</v>
      </c>
      <c r="F15239">
        <v>62137</v>
      </c>
      <c r="G15239">
        <v>1413</v>
      </c>
    </row>
    <row r="15240" spans="1:7">
      <c r="A15240" s="2">
        <v>44169</v>
      </c>
      <c r="B15240" s="2">
        <f t="shared" si="476"/>
        <v>44196</v>
      </c>
      <c r="C15240" s="3">
        <f t="shared" si="477"/>
        <v>1</v>
      </c>
      <c r="D15240" t="s">
        <v>32</v>
      </c>
      <c r="E15240">
        <v>45</v>
      </c>
      <c r="F15240">
        <v>226013</v>
      </c>
      <c r="G15240">
        <v>4496</v>
      </c>
    </row>
    <row r="15241" spans="1:7">
      <c r="A15241" s="2">
        <v>44169</v>
      </c>
      <c r="B15241" s="2">
        <f t="shared" si="476"/>
        <v>44196</v>
      </c>
      <c r="C15241" s="3">
        <f t="shared" si="477"/>
        <v>1</v>
      </c>
      <c r="D15241" t="s">
        <v>43</v>
      </c>
      <c r="E15241">
        <v>46</v>
      </c>
      <c r="F15241">
        <v>84398</v>
      </c>
      <c r="G15241">
        <v>1064</v>
      </c>
    </row>
    <row r="15242" spans="1:7">
      <c r="A15242" s="2">
        <v>44169</v>
      </c>
      <c r="B15242" s="2">
        <f t="shared" si="476"/>
        <v>44196</v>
      </c>
      <c r="C15242" s="3">
        <f t="shared" si="477"/>
        <v>1</v>
      </c>
      <c r="D15242" t="s">
        <v>25</v>
      </c>
      <c r="E15242">
        <v>47</v>
      </c>
      <c r="F15242">
        <v>383995</v>
      </c>
      <c r="G15242">
        <v>4822</v>
      </c>
    </row>
    <row r="15243" spans="1:7">
      <c r="A15243" s="2">
        <v>44169</v>
      </c>
      <c r="B15243" s="2">
        <f t="shared" si="476"/>
        <v>44196</v>
      </c>
      <c r="C15243" s="3">
        <f t="shared" si="477"/>
        <v>1</v>
      </c>
      <c r="D15243" t="s">
        <v>11</v>
      </c>
      <c r="E15243">
        <v>48</v>
      </c>
      <c r="F15243">
        <v>1326103</v>
      </c>
      <c r="G15243">
        <v>22890</v>
      </c>
    </row>
    <row r="15244" spans="1:7">
      <c r="A15244" s="2">
        <v>44169</v>
      </c>
      <c r="B15244" s="2">
        <f t="shared" si="476"/>
        <v>44196</v>
      </c>
      <c r="C15244" s="3">
        <f t="shared" si="477"/>
        <v>1</v>
      </c>
      <c r="D15244" t="s">
        <v>13</v>
      </c>
      <c r="E15244">
        <v>49</v>
      </c>
      <c r="F15244">
        <v>209258</v>
      </c>
      <c r="G15244">
        <v>926</v>
      </c>
    </row>
    <row r="15245" spans="1:7">
      <c r="A15245" s="2">
        <v>44169</v>
      </c>
      <c r="B15245" s="2">
        <f t="shared" si="476"/>
        <v>44196</v>
      </c>
      <c r="C15245" s="3">
        <f t="shared" si="477"/>
        <v>1</v>
      </c>
      <c r="D15245" t="s">
        <v>36</v>
      </c>
      <c r="E15245">
        <v>50</v>
      </c>
      <c r="F15245">
        <v>4763</v>
      </c>
      <c r="G15245">
        <v>77</v>
      </c>
    </row>
    <row r="15246" spans="1:7">
      <c r="A15246" s="2">
        <v>44169</v>
      </c>
      <c r="B15246" s="2">
        <f t="shared" si="476"/>
        <v>44196</v>
      </c>
      <c r="C15246" s="3">
        <f t="shared" si="477"/>
        <v>1</v>
      </c>
      <c r="D15246" t="s">
        <v>56</v>
      </c>
      <c r="E15246">
        <v>78</v>
      </c>
      <c r="F15246">
        <v>1613</v>
      </c>
      <c r="G15246">
        <v>23</v>
      </c>
    </row>
    <row r="15247" spans="1:7">
      <c r="A15247" s="2">
        <v>44169</v>
      </c>
      <c r="B15247" s="2">
        <f t="shared" si="476"/>
        <v>44196</v>
      </c>
      <c r="C15247" s="3">
        <f t="shared" si="477"/>
        <v>1</v>
      </c>
      <c r="D15247" t="s">
        <v>37</v>
      </c>
      <c r="E15247">
        <v>51</v>
      </c>
      <c r="F15247">
        <v>247380</v>
      </c>
      <c r="G15247">
        <v>4160</v>
      </c>
    </row>
    <row r="15248" spans="1:7">
      <c r="A15248" s="2">
        <v>44169</v>
      </c>
      <c r="B15248" s="2">
        <f t="shared" si="476"/>
        <v>44196</v>
      </c>
      <c r="C15248" s="3">
        <f t="shared" si="477"/>
        <v>1</v>
      </c>
      <c r="D15248" t="s">
        <v>5</v>
      </c>
      <c r="E15248">
        <v>53</v>
      </c>
      <c r="F15248">
        <v>182758</v>
      </c>
      <c r="G15248">
        <v>3062</v>
      </c>
    </row>
    <row r="15249" spans="1:7">
      <c r="A15249" s="2">
        <v>44169</v>
      </c>
      <c r="B15249" s="2">
        <f t="shared" si="476"/>
        <v>44196</v>
      </c>
      <c r="C15249" s="3">
        <f t="shared" si="477"/>
        <v>1</v>
      </c>
      <c r="D15249" t="s">
        <v>58</v>
      </c>
      <c r="E15249">
        <v>54</v>
      </c>
      <c r="F15249">
        <v>52172</v>
      </c>
      <c r="G15249">
        <v>799</v>
      </c>
    </row>
    <row r="15250" spans="1:7">
      <c r="A15250" s="2">
        <v>44169</v>
      </c>
      <c r="B15250" s="2">
        <f t="shared" si="476"/>
        <v>44196</v>
      </c>
      <c r="C15250" s="3">
        <f t="shared" si="477"/>
        <v>1</v>
      </c>
      <c r="D15250" t="s">
        <v>10</v>
      </c>
      <c r="E15250">
        <v>55</v>
      </c>
      <c r="F15250">
        <v>432217</v>
      </c>
      <c r="G15250">
        <v>3847</v>
      </c>
    </row>
    <row r="15251" spans="1:7">
      <c r="A15251" s="2">
        <v>44169</v>
      </c>
      <c r="B15251" s="2">
        <f t="shared" si="476"/>
        <v>44196</v>
      </c>
      <c r="C15251" s="3">
        <f t="shared" si="477"/>
        <v>1</v>
      </c>
      <c r="D15251" t="s">
        <v>49</v>
      </c>
      <c r="E15251">
        <v>56</v>
      </c>
      <c r="F15251">
        <v>35737</v>
      </c>
      <c r="G15251">
        <v>257</v>
      </c>
    </row>
    <row r="15252" spans="1:7">
      <c r="A15252" s="2">
        <v>44170</v>
      </c>
      <c r="B15252" s="2">
        <f t="shared" si="476"/>
        <v>44196</v>
      </c>
      <c r="C15252" s="3">
        <f t="shared" si="477"/>
        <v>1</v>
      </c>
      <c r="D15252" t="s">
        <v>52</v>
      </c>
      <c r="E15252">
        <v>1</v>
      </c>
      <c r="F15252">
        <v>267589</v>
      </c>
      <c r="G15252">
        <v>3877</v>
      </c>
    </row>
    <row r="15253" spans="1:7">
      <c r="A15253" s="2">
        <v>44170</v>
      </c>
      <c r="B15253" s="2">
        <f t="shared" si="476"/>
        <v>44196</v>
      </c>
      <c r="C15253" s="3">
        <f t="shared" si="477"/>
        <v>1</v>
      </c>
      <c r="D15253" t="s">
        <v>50</v>
      </c>
      <c r="E15253">
        <v>2</v>
      </c>
      <c r="F15253">
        <v>36083</v>
      </c>
      <c r="G15253">
        <v>136</v>
      </c>
    </row>
    <row r="15254" spans="1:7">
      <c r="A15254" s="2">
        <v>44170</v>
      </c>
      <c r="B15254" s="2">
        <f t="shared" si="476"/>
        <v>44196</v>
      </c>
      <c r="C15254" s="3">
        <f t="shared" si="477"/>
        <v>1</v>
      </c>
      <c r="D15254" t="s">
        <v>8</v>
      </c>
      <c r="E15254">
        <v>4</v>
      </c>
      <c r="F15254">
        <v>361186</v>
      </c>
      <c r="G15254">
        <v>6940</v>
      </c>
    </row>
    <row r="15255" spans="1:7">
      <c r="A15255" s="2">
        <v>44170</v>
      </c>
      <c r="B15255" s="2">
        <f t="shared" si="476"/>
        <v>44196</v>
      </c>
      <c r="C15255" s="3">
        <f t="shared" si="477"/>
        <v>1</v>
      </c>
      <c r="D15255" t="s">
        <v>44</v>
      </c>
      <c r="E15255">
        <v>5</v>
      </c>
      <c r="F15255">
        <v>169382</v>
      </c>
      <c r="G15255">
        <v>2620</v>
      </c>
    </row>
    <row r="15256" spans="1:7">
      <c r="A15256" s="2">
        <v>44170</v>
      </c>
      <c r="B15256" s="2">
        <f t="shared" si="476"/>
        <v>44196</v>
      </c>
      <c r="C15256" s="3">
        <f t="shared" si="477"/>
        <v>1</v>
      </c>
      <c r="D15256" t="s">
        <v>7</v>
      </c>
      <c r="E15256">
        <v>6</v>
      </c>
      <c r="F15256">
        <v>1343145</v>
      </c>
      <c r="G15256">
        <v>19876</v>
      </c>
    </row>
    <row r="15257" spans="1:7">
      <c r="A15257" s="2">
        <v>44170</v>
      </c>
      <c r="B15257" s="2">
        <f t="shared" si="476"/>
        <v>44196</v>
      </c>
      <c r="C15257" s="3">
        <f t="shared" si="477"/>
        <v>1</v>
      </c>
      <c r="D15257" t="s">
        <v>22</v>
      </c>
      <c r="E15257">
        <v>8</v>
      </c>
      <c r="F15257">
        <v>258124</v>
      </c>
      <c r="G15257">
        <v>3415</v>
      </c>
    </row>
    <row r="15258" spans="1:7">
      <c r="A15258" s="2">
        <v>44170</v>
      </c>
      <c r="B15258" s="2">
        <f t="shared" si="476"/>
        <v>44196</v>
      </c>
      <c r="C15258" s="3">
        <f t="shared" si="477"/>
        <v>1</v>
      </c>
      <c r="D15258" t="s">
        <v>38</v>
      </c>
      <c r="E15258">
        <v>9</v>
      </c>
      <c r="F15258">
        <v>127715</v>
      </c>
      <c r="G15258">
        <v>5146</v>
      </c>
    </row>
    <row r="15259" spans="1:7">
      <c r="A15259" s="2">
        <v>44170</v>
      </c>
      <c r="B15259" s="2">
        <f t="shared" si="476"/>
        <v>44196</v>
      </c>
      <c r="C15259" s="3">
        <f t="shared" si="477"/>
        <v>1</v>
      </c>
      <c r="D15259" t="s">
        <v>45</v>
      </c>
      <c r="E15259">
        <v>10</v>
      </c>
      <c r="F15259">
        <v>39096</v>
      </c>
      <c r="G15259">
        <v>782</v>
      </c>
    </row>
    <row r="15260" spans="1:7">
      <c r="A15260" s="2">
        <v>44170</v>
      </c>
      <c r="B15260" s="2">
        <f t="shared" si="476"/>
        <v>44196</v>
      </c>
      <c r="C15260" s="3">
        <f t="shared" si="477"/>
        <v>1</v>
      </c>
      <c r="D15260" t="s">
        <v>33</v>
      </c>
      <c r="E15260">
        <v>11</v>
      </c>
      <c r="F15260">
        <v>22872</v>
      </c>
      <c r="G15260">
        <v>695</v>
      </c>
    </row>
    <row r="15261" spans="1:7">
      <c r="A15261" s="2">
        <v>44170</v>
      </c>
      <c r="B15261" s="2">
        <f t="shared" si="476"/>
        <v>44196</v>
      </c>
      <c r="C15261" s="3">
        <f t="shared" si="477"/>
        <v>1</v>
      </c>
      <c r="D15261" t="s">
        <v>15</v>
      </c>
      <c r="E15261">
        <v>12</v>
      </c>
      <c r="F15261">
        <v>1049630</v>
      </c>
      <c r="G15261">
        <v>19083</v>
      </c>
    </row>
    <row r="15262" spans="1:7">
      <c r="A15262" s="2">
        <v>44170</v>
      </c>
      <c r="B15262" s="2">
        <f t="shared" si="476"/>
        <v>44196</v>
      </c>
      <c r="C15262" s="3">
        <f t="shared" si="477"/>
        <v>1</v>
      </c>
      <c r="D15262" t="s">
        <v>18</v>
      </c>
      <c r="E15262">
        <v>13</v>
      </c>
      <c r="F15262">
        <v>481126</v>
      </c>
      <c r="G15262">
        <v>9506</v>
      </c>
    </row>
    <row r="15263" spans="1:7">
      <c r="A15263" s="2">
        <v>44170</v>
      </c>
      <c r="B15263" s="2">
        <f t="shared" si="476"/>
        <v>44196</v>
      </c>
      <c r="C15263" s="3">
        <f t="shared" si="477"/>
        <v>1</v>
      </c>
      <c r="D15263" t="s">
        <v>57</v>
      </c>
      <c r="E15263">
        <v>66</v>
      </c>
      <c r="F15263">
        <v>7946</v>
      </c>
      <c r="G15263">
        <v>114</v>
      </c>
    </row>
    <row r="15264" spans="1:7">
      <c r="A15264" s="2">
        <v>44170</v>
      </c>
      <c r="B15264" s="2">
        <f t="shared" si="476"/>
        <v>44196</v>
      </c>
      <c r="C15264" s="3">
        <f t="shared" si="477"/>
        <v>1</v>
      </c>
      <c r="D15264" t="s">
        <v>26</v>
      </c>
      <c r="E15264">
        <v>15</v>
      </c>
      <c r="F15264">
        <v>18484</v>
      </c>
      <c r="G15264">
        <v>259</v>
      </c>
    </row>
    <row r="15265" spans="1:7">
      <c r="A15265" s="2">
        <v>44170</v>
      </c>
      <c r="B15265" s="2">
        <f t="shared" si="476"/>
        <v>44196</v>
      </c>
      <c r="C15265" s="3">
        <f t="shared" si="477"/>
        <v>1</v>
      </c>
      <c r="D15265" t="s">
        <v>53</v>
      </c>
      <c r="E15265">
        <v>16</v>
      </c>
      <c r="F15265">
        <v>109764</v>
      </c>
      <c r="G15265">
        <v>1037</v>
      </c>
    </row>
    <row r="15266" spans="1:7">
      <c r="A15266" s="2">
        <v>44170</v>
      </c>
      <c r="B15266" s="2">
        <f t="shared" si="476"/>
        <v>44196</v>
      </c>
      <c r="C15266" s="3">
        <f t="shared" si="477"/>
        <v>1</v>
      </c>
      <c r="D15266" t="s">
        <v>6</v>
      </c>
      <c r="E15266">
        <v>17</v>
      </c>
      <c r="F15266">
        <v>781441</v>
      </c>
      <c r="G15266">
        <v>14028</v>
      </c>
    </row>
    <row r="15267" spans="1:7">
      <c r="A15267" s="2">
        <v>44170</v>
      </c>
      <c r="B15267" s="2">
        <f t="shared" si="476"/>
        <v>44196</v>
      </c>
      <c r="C15267" s="3">
        <f t="shared" si="477"/>
        <v>1</v>
      </c>
      <c r="D15267" t="s">
        <v>27</v>
      </c>
      <c r="E15267">
        <v>18</v>
      </c>
      <c r="F15267">
        <v>377790</v>
      </c>
      <c r="G15267">
        <v>6207</v>
      </c>
    </row>
    <row r="15268" spans="1:7">
      <c r="A15268" s="2">
        <v>44170</v>
      </c>
      <c r="B15268" s="2">
        <f t="shared" si="476"/>
        <v>44196</v>
      </c>
      <c r="C15268" s="3">
        <f t="shared" si="477"/>
        <v>1</v>
      </c>
      <c r="D15268" t="s">
        <v>39</v>
      </c>
      <c r="E15268">
        <v>19</v>
      </c>
      <c r="F15268">
        <v>243385</v>
      </c>
      <c r="G15268">
        <v>2682</v>
      </c>
    </row>
    <row r="15269" spans="1:7">
      <c r="A15269" s="2">
        <v>44170</v>
      </c>
      <c r="B15269" s="2">
        <f t="shared" si="476"/>
        <v>44196</v>
      </c>
      <c r="C15269" s="3">
        <f t="shared" si="477"/>
        <v>1</v>
      </c>
      <c r="D15269" t="s">
        <v>34</v>
      </c>
      <c r="E15269">
        <v>20</v>
      </c>
      <c r="F15269">
        <v>171626</v>
      </c>
      <c r="G15269">
        <v>1786</v>
      </c>
    </row>
    <row r="15270" spans="1:7">
      <c r="A15270" s="2">
        <v>44170</v>
      </c>
      <c r="B15270" s="2">
        <f t="shared" si="476"/>
        <v>44196</v>
      </c>
      <c r="C15270" s="3">
        <f t="shared" si="477"/>
        <v>1</v>
      </c>
      <c r="D15270" t="s">
        <v>28</v>
      </c>
      <c r="E15270">
        <v>21</v>
      </c>
      <c r="F15270">
        <v>202135</v>
      </c>
      <c r="G15270">
        <v>2241</v>
      </c>
    </row>
    <row r="15271" spans="1:7">
      <c r="A15271" s="2">
        <v>44170</v>
      </c>
      <c r="B15271" s="2">
        <f t="shared" si="476"/>
        <v>44196</v>
      </c>
      <c r="C15271" s="3">
        <f t="shared" si="477"/>
        <v>1</v>
      </c>
      <c r="D15271" t="s">
        <v>40</v>
      </c>
      <c r="E15271">
        <v>22</v>
      </c>
      <c r="F15271">
        <v>247177</v>
      </c>
      <c r="G15271">
        <v>6548</v>
      </c>
    </row>
    <row r="15272" spans="1:7">
      <c r="A15272" s="2">
        <v>44170</v>
      </c>
      <c r="B15272" s="2">
        <f t="shared" si="476"/>
        <v>44196</v>
      </c>
      <c r="C15272" s="3">
        <f t="shared" si="477"/>
        <v>1</v>
      </c>
      <c r="D15272" t="s">
        <v>51</v>
      </c>
      <c r="E15272">
        <v>23</v>
      </c>
      <c r="F15272">
        <v>13127</v>
      </c>
      <c r="G15272">
        <v>227</v>
      </c>
    </row>
    <row r="15273" spans="1:7">
      <c r="A15273" s="2">
        <v>44170</v>
      </c>
      <c r="B15273" s="2">
        <f t="shared" si="476"/>
        <v>44196</v>
      </c>
      <c r="C15273" s="3">
        <f t="shared" si="477"/>
        <v>1</v>
      </c>
      <c r="D15273" t="s">
        <v>23</v>
      </c>
      <c r="E15273">
        <v>24</v>
      </c>
      <c r="F15273">
        <v>212545</v>
      </c>
      <c r="G15273">
        <v>4820</v>
      </c>
    </row>
    <row r="15274" spans="1:7">
      <c r="A15274" s="2">
        <v>44170</v>
      </c>
      <c r="B15274" s="2">
        <f t="shared" si="476"/>
        <v>44196</v>
      </c>
      <c r="C15274" s="3">
        <f t="shared" si="477"/>
        <v>1</v>
      </c>
      <c r="D15274" t="s">
        <v>9</v>
      </c>
      <c r="E15274">
        <v>25</v>
      </c>
      <c r="F15274">
        <v>252017</v>
      </c>
      <c r="G15274">
        <v>10953</v>
      </c>
    </row>
    <row r="15275" spans="1:7">
      <c r="A15275" s="2">
        <v>44170</v>
      </c>
      <c r="B15275" s="2">
        <f t="shared" si="476"/>
        <v>44196</v>
      </c>
      <c r="C15275" s="3">
        <f t="shared" si="477"/>
        <v>1</v>
      </c>
      <c r="D15275" t="s">
        <v>42</v>
      </c>
      <c r="E15275">
        <v>26</v>
      </c>
      <c r="F15275">
        <v>425776</v>
      </c>
      <c r="G15275">
        <v>10313</v>
      </c>
    </row>
    <row r="15276" spans="1:7">
      <c r="A15276" s="2">
        <v>44170</v>
      </c>
      <c r="B15276" s="2">
        <f t="shared" si="476"/>
        <v>44196</v>
      </c>
      <c r="C15276" s="3">
        <f t="shared" si="477"/>
        <v>1</v>
      </c>
      <c r="D15276" t="s">
        <v>29</v>
      </c>
      <c r="E15276">
        <v>27</v>
      </c>
      <c r="F15276">
        <v>345340</v>
      </c>
      <c r="G15276">
        <v>3979</v>
      </c>
    </row>
    <row r="15277" spans="1:7">
      <c r="A15277" s="2">
        <v>44170</v>
      </c>
      <c r="B15277" s="2">
        <f t="shared" si="476"/>
        <v>44196</v>
      </c>
      <c r="C15277" s="3">
        <f t="shared" si="477"/>
        <v>1</v>
      </c>
      <c r="D15277" t="s">
        <v>46</v>
      </c>
      <c r="E15277">
        <v>28</v>
      </c>
      <c r="F15277">
        <v>163458</v>
      </c>
      <c r="G15277">
        <v>3949</v>
      </c>
    </row>
    <row r="15278" spans="1:7">
      <c r="A15278" s="2">
        <v>44170</v>
      </c>
      <c r="B15278" s="2">
        <f t="shared" si="476"/>
        <v>44196</v>
      </c>
      <c r="C15278" s="3">
        <f t="shared" si="477"/>
        <v>1</v>
      </c>
      <c r="D15278" t="s">
        <v>35</v>
      </c>
      <c r="E15278">
        <v>29</v>
      </c>
      <c r="F15278">
        <v>334637</v>
      </c>
      <c r="G15278">
        <v>4412</v>
      </c>
    </row>
    <row r="15279" spans="1:7">
      <c r="A15279" s="2">
        <v>44170</v>
      </c>
      <c r="B15279" s="2">
        <f t="shared" si="476"/>
        <v>44196</v>
      </c>
      <c r="C15279" s="3">
        <f t="shared" si="477"/>
        <v>1</v>
      </c>
      <c r="D15279" t="s">
        <v>54</v>
      </c>
      <c r="E15279">
        <v>30</v>
      </c>
      <c r="F15279">
        <v>67092</v>
      </c>
      <c r="G15279">
        <v>734</v>
      </c>
    </row>
    <row r="15280" spans="1:7">
      <c r="A15280" s="2">
        <v>44170</v>
      </c>
      <c r="B15280" s="2">
        <f t="shared" si="476"/>
        <v>44196</v>
      </c>
      <c r="C15280" s="3">
        <f t="shared" si="477"/>
        <v>1</v>
      </c>
      <c r="D15280" t="s">
        <v>12</v>
      </c>
      <c r="E15280">
        <v>31</v>
      </c>
      <c r="F15280">
        <v>139103</v>
      </c>
      <c r="G15280">
        <v>1208</v>
      </c>
    </row>
    <row r="15281" spans="1:7">
      <c r="A15281" s="2">
        <v>44170</v>
      </c>
      <c r="B15281" s="2">
        <f t="shared" si="476"/>
        <v>44196</v>
      </c>
      <c r="C15281" s="3">
        <f t="shared" si="477"/>
        <v>1</v>
      </c>
      <c r="D15281" t="s">
        <v>24</v>
      </c>
      <c r="E15281">
        <v>32</v>
      </c>
      <c r="F15281">
        <v>166187</v>
      </c>
      <c r="G15281">
        <v>2309</v>
      </c>
    </row>
    <row r="15282" spans="1:7">
      <c r="A15282" s="2">
        <v>44170</v>
      </c>
      <c r="B15282" s="2">
        <f t="shared" si="476"/>
        <v>44196</v>
      </c>
      <c r="C15282" s="3">
        <f t="shared" si="477"/>
        <v>1</v>
      </c>
      <c r="D15282" t="s">
        <v>19</v>
      </c>
      <c r="E15282">
        <v>33</v>
      </c>
      <c r="F15282">
        <v>24138</v>
      </c>
      <c r="G15282">
        <v>559</v>
      </c>
    </row>
    <row r="15283" spans="1:7">
      <c r="A15283" s="2">
        <v>44170</v>
      </c>
      <c r="B15283" s="2">
        <f t="shared" si="476"/>
        <v>44196</v>
      </c>
      <c r="C15283" s="3">
        <f t="shared" si="477"/>
        <v>1</v>
      </c>
      <c r="D15283" t="s">
        <v>21</v>
      </c>
      <c r="E15283">
        <v>34</v>
      </c>
      <c r="F15283">
        <v>363822</v>
      </c>
      <c r="G15283">
        <v>17306</v>
      </c>
    </row>
    <row r="15284" spans="1:7">
      <c r="A15284" s="2">
        <v>44170</v>
      </c>
      <c r="B15284" s="2">
        <f t="shared" si="476"/>
        <v>44196</v>
      </c>
      <c r="C15284" s="3">
        <f t="shared" si="477"/>
        <v>1</v>
      </c>
      <c r="D15284" t="s">
        <v>47</v>
      </c>
      <c r="E15284">
        <v>35</v>
      </c>
      <c r="F15284">
        <v>106856</v>
      </c>
      <c r="G15284">
        <v>1738</v>
      </c>
    </row>
    <row r="15285" spans="1:7">
      <c r="A15285" s="2">
        <v>44170</v>
      </c>
      <c r="B15285" s="2">
        <f t="shared" si="476"/>
        <v>44196</v>
      </c>
      <c r="C15285" s="3">
        <f t="shared" si="477"/>
        <v>1</v>
      </c>
      <c r="D15285" t="s">
        <v>16</v>
      </c>
      <c r="E15285">
        <v>36</v>
      </c>
      <c r="F15285">
        <v>700902</v>
      </c>
      <c r="G15285">
        <v>34488</v>
      </c>
    </row>
    <row r="15286" spans="1:7">
      <c r="A15286" s="2">
        <v>44170</v>
      </c>
      <c r="B15286" s="2">
        <f t="shared" si="476"/>
        <v>44196</v>
      </c>
      <c r="C15286" s="3">
        <f t="shared" si="477"/>
        <v>1</v>
      </c>
      <c r="D15286" t="s">
        <v>20</v>
      </c>
      <c r="E15286">
        <v>37</v>
      </c>
      <c r="F15286">
        <v>388760</v>
      </c>
      <c r="G15286">
        <v>5547</v>
      </c>
    </row>
    <row r="15287" spans="1:7">
      <c r="A15287" s="2">
        <v>44170</v>
      </c>
      <c r="B15287" s="2">
        <f t="shared" si="476"/>
        <v>44196</v>
      </c>
      <c r="C15287" s="3">
        <f t="shared" si="477"/>
        <v>1</v>
      </c>
      <c r="D15287" t="s">
        <v>48</v>
      </c>
      <c r="E15287">
        <v>38</v>
      </c>
      <c r="F15287">
        <v>82510</v>
      </c>
      <c r="G15287">
        <v>1013</v>
      </c>
    </row>
    <row r="15288" spans="1:7">
      <c r="A15288" s="2">
        <v>44170</v>
      </c>
      <c r="B15288" s="2">
        <f t="shared" si="476"/>
        <v>44196</v>
      </c>
      <c r="C15288" s="3">
        <f t="shared" si="477"/>
        <v>1</v>
      </c>
      <c r="D15288" t="s">
        <v>59</v>
      </c>
      <c r="E15288">
        <v>69</v>
      </c>
      <c r="F15288">
        <v>106</v>
      </c>
      <c r="G15288">
        <v>2</v>
      </c>
    </row>
    <row r="15289" spans="1:7">
      <c r="A15289" s="2">
        <v>44170</v>
      </c>
      <c r="B15289" s="2">
        <f t="shared" si="476"/>
        <v>44196</v>
      </c>
      <c r="C15289" s="3">
        <f t="shared" si="477"/>
        <v>1</v>
      </c>
      <c r="D15289" t="s">
        <v>41</v>
      </c>
      <c r="E15289">
        <v>39</v>
      </c>
      <c r="F15289">
        <v>467432</v>
      </c>
      <c r="G15289">
        <v>6947</v>
      </c>
    </row>
    <row r="15290" spans="1:7">
      <c r="A15290" s="2">
        <v>44170</v>
      </c>
      <c r="B15290" s="2">
        <f t="shared" si="476"/>
        <v>44196</v>
      </c>
      <c r="C15290" s="3">
        <f t="shared" si="477"/>
        <v>1</v>
      </c>
      <c r="D15290" t="s">
        <v>30</v>
      </c>
      <c r="E15290">
        <v>40</v>
      </c>
      <c r="F15290">
        <v>213245</v>
      </c>
      <c r="G15290">
        <v>1874</v>
      </c>
    </row>
    <row r="15291" spans="1:7">
      <c r="A15291" s="2">
        <v>44170</v>
      </c>
      <c r="B15291" s="2">
        <f t="shared" si="476"/>
        <v>44196</v>
      </c>
      <c r="C15291" s="3">
        <f t="shared" si="477"/>
        <v>1</v>
      </c>
      <c r="D15291" t="s">
        <v>14</v>
      </c>
      <c r="E15291">
        <v>41</v>
      </c>
      <c r="F15291">
        <v>83243</v>
      </c>
      <c r="G15291">
        <v>1027</v>
      </c>
    </row>
    <row r="15292" spans="1:7">
      <c r="A15292" s="2">
        <v>44170</v>
      </c>
      <c r="B15292" s="2">
        <f t="shared" si="476"/>
        <v>44196</v>
      </c>
      <c r="C15292" s="3">
        <f t="shared" si="477"/>
        <v>1</v>
      </c>
      <c r="D15292" t="s">
        <v>31</v>
      </c>
      <c r="E15292">
        <v>42</v>
      </c>
      <c r="F15292">
        <v>416073</v>
      </c>
      <c r="G15292">
        <v>11331</v>
      </c>
    </row>
    <row r="15293" spans="1:7">
      <c r="A15293" s="2">
        <v>44170</v>
      </c>
      <c r="B15293" s="2">
        <f t="shared" si="476"/>
        <v>44196</v>
      </c>
      <c r="C15293" s="3">
        <f t="shared" si="477"/>
        <v>1</v>
      </c>
      <c r="D15293" t="s">
        <v>55</v>
      </c>
      <c r="E15293">
        <v>72</v>
      </c>
      <c r="F15293">
        <v>89147</v>
      </c>
      <c r="G15293">
        <v>1184</v>
      </c>
    </row>
    <row r="15294" spans="1:7">
      <c r="A15294" s="2">
        <v>44170</v>
      </c>
      <c r="B15294" s="2">
        <f t="shared" si="476"/>
        <v>44196</v>
      </c>
      <c r="C15294" s="3">
        <f t="shared" si="477"/>
        <v>1</v>
      </c>
      <c r="D15294" t="s">
        <v>17</v>
      </c>
      <c r="E15294">
        <v>44</v>
      </c>
      <c r="F15294">
        <v>62137</v>
      </c>
      <c r="G15294">
        <v>1413</v>
      </c>
    </row>
    <row r="15295" spans="1:7">
      <c r="A15295" s="2">
        <v>44170</v>
      </c>
      <c r="B15295" s="2">
        <f t="shared" si="476"/>
        <v>44196</v>
      </c>
      <c r="C15295" s="3">
        <f t="shared" si="477"/>
        <v>1</v>
      </c>
      <c r="D15295" t="s">
        <v>32</v>
      </c>
      <c r="E15295">
        <v>45</v>
      </c>
      <c r="F15295">
        <v>229235</v>
      </c>
      <c r="G15295">
        <v>4517</v>
      </c>
    </row>
    <row r="15296" spans="1:7">
      <c r="A15296" s="2">
        <v>44170</v>
      </c>
      <c r="B15296" s="2">
        <f t="shared" si="476"/>
        <v>44196</v>
      </c>
      <c r="C15296" s="3">
        <f t="shared" si="477"/>
        <v>1</v>
      </c>
      <c r="D15296" t="s">
        <v>43</v>
      </c>
      <c r="E15296">
        <v>46</v>
      </c>
      <c r="F15296">
        <v>85304</v>
      </c>
      <c r="G15296">
        <v>1091</v>
      </c>
    </row>
    <row r="15297" spans="1:7">
      <c r="A15297" s="2">
        <v>44170</v>
      </c>
      <c r="B15297" s="2">
        <f t="shared" si="476"/>
        <v>44196</v>
      </c>
      <c r="C15297" s="3">
        <f t="shared" si="477"/>
        <v>1</v>
      </c>
      <c r="D15297" t="s">
        <v>25</v>
      </c>
      <c r="E15297">
        <v>47</v>
      </c>
      <c r="F15297">
        <v>388815</v>
      </c>
      <c r="G15297">
        <v>4851</v>
      </c>
    </row>
    <row r="15298" spans="1:7">
      <c r="A15298" s="2">
        <v>44170</v>
      </c>
      <c r="B15298" s="2">
        <f t="shared" si="476"/>
        <v>44196</v>
      </c>
      <c r="C15298" s="3">
        <f t="shared" si="477"/>
        <v>1</v>
      </c>
      <c r="D15298" t="s">
        <v>11</v>
      </c>
      <c r="E15298">
        <v>48</v>
      </c>
      <c r="F15298">
        <v>1337296</v>
      </c>
      <c r="G15298">
        <v>23111</v>
      </c>
    </row>
    <row r="15299" spans="1:7">
      <c r="A15299" s="2">
        <v>44170</v>
      </c>
      <c r="B15299" s="2">
        <f t="shared" si="476"/>
        <v>44196</v>
      </c>
      <c r="C15299" s="3">
        <f t="shared" si="477"/>
        <v>1</v>
      </c>
      <c r="D15299" t="s">
        <v>13</v>
      </c>
      <c r="E15299">
        <v>49</v>
      </c>
      <c r="F15299">
        <v>212844</v>
      </c>
      <c r="G15299">
        <v>939</v>
      </c>
    </row>
    <row r="15300" spans="1:7">
      <c r="A15300" s="2">
        <v>44170</v>
      </c>
      <c r="B15300" s="2">
        <f t="shared" ref="B15300:B15363" si="478">EOMONTH(A15300,0)</f>
        <v>44196</v>
      </c>
      <c r="C15300" s="3">
        <f t="shared" ref="C15300:C15363" si="479">IF(A15300=B15300,0,1)</f>
        <v>1</v>
      </c>
      <c r="D15300" t="s">
        <v>36</v>
      </c>
      <c r="E15300">
        <v>50</v>
      </c>
      <c r="F15300">
        <v>4894</v>
      </c>
      <c r="G15300">
        <v>79</v>
      </c>
    </row>
    <row r="15301" spans="1:7">
      <c r="A15301" s="2">
        <v>44170</v>
      </c>
      <c r="B15301" s="2">
        <f t="shared" si="478"/>
        <v>44196</v>
      </c>
      <c r="C15301" s="3">
        <f t="shared" si="479"/>
        <v>1</v>
      </c>
      <c r="D15301" t="s">
        <v>56</v>
      </c>
      <c r="E15301">
        <v>78</v>
      </c>
      <c r="F15301">
        <v>1613</v>
      </c>
      <c r="G15301">
        <v>23</v>
      </c>
    </row>
    <row r="15302" spans="1:7">
      <c r="A15302" s="2">
        <v>44170</v>
      </c>
      <c r="B15302" s="2">
        <f t="shared" si="478"/>
        <v>44196</v>
      </c>
      <c r="C15302" s="3">
        <f t="shared" si="479"/>
        <v>1</v>
      </c>
      <c r="D15302" t="s">
        <v>37</v>
      </c>
      <c r="E15302">
        <v>51</v>
      </c>
      <c r="F15302">
        <v>251173</v>
      </c>
      <c r="G15302">
        <v>4197</v>
      </c>
    </row>
    <row r="15303" spans="1:7">
      <c r="A15303" s="2">
        <v>44170</v>
      </c>
      <c r="B15303" s="2">
        <f t="shared" si="478"/>
        <v>44196</v>
      </c>
      <c r="C15303" s="3">
        <f t="shared" si="479"/>
        <v>1</v>
      </c>
      <c r="D15303" t="s">
        <v>5</v>
      </c>
      <c r="E15303">
        <v>53</v>
      </c>
      <c r="F15303">
        <v>184079</v>
      </c>
      <c r="G15303">
        <v>3065</v>
      </c>
    </row>
    <row r="15304" spans="1:7">
      <c r="A15304" s="2">
        <v>44170</v>
      </c>
      <c r="B15304" s="2">
        <f t="shared" si="478"/>
        <v>44196</v>
      </c>
      <c r="C15304" s="3">
        <f t="shared" si="479"/>
        <v>1</v>
      </c>
      <c r="D15304" t="s">
        <v>58</v>
      </c>
      <c r="E15304">
        <v>54</v>
      </c>
      <c r="F15304">
        <v>53572</v>
      </c>
      <c r="G15304">
        <v>829</v>
      </c>
    </row>
    <row r="15305" spans="1:7">
      <c r="A15305" s="2">
        <v>44170</v>
      </c>
      <c r="B15305" s="2">
        <f t="shared" si="478"/>
        <v>44196</v>
      </c>
      <c r="C15305" s="3">
        <f t="shared" si="479"/>
        <v>1</v>
      </c>
      <c r="D15305" t="s">
        <v>10</v>
      </c>
      <c r="E15305">
        <v>55</v>
      </c>
      <c r="F15305">
        <v>437918</v>
      </c>
      <c r="G15305">
        <v>3938</v>
      </c>
    </row>
    <row r="15306" spans="1:7">
      <c r="A15306" s="2">
        <v>44170</v>
      </c>
      <c r="B15306" s="2">
        <f t="shared" si="478"/>
        <v>44196</v>
      </c>
      <c r="C15306" s="3">
        <f t="shared" si="479"/>
        <v>1</v>
      </c>
      <c r="D15306" t="s">
        <v>49</v>
      </c>
      <c r="E15306">
        <v>56</v>
      </c>
      <c r="F15306">
        <v>35941</v>
      </c>
      <c r="G15306">
        <v>257</v>
      </c>
    </row>
    <row r="15307" spans="1:7">
      <c r="A15307" s="2">
        <v>44171</v>
      </c>
      <c r="B15307" s="2">
        <f t="shared" si="478"/>
        <v>44196</v>
      </c>
      <c r="C15307" s="3">
        <f t="shared" si="479"/>
        <v>1</v>
      </c>
      <c r="D15307" t="s">
        <v>52</v>
      </c>
      <c r="E15307">
        <v>1</v>
      </c>
      <c r="F15307">
        <v>269877</v>
      </c>
      <c r="G15307">
        <v>3889</v>
      </c>
    </row>
    <row r="15308" spans="1:7">
      <c r="A15308" s="2">
        <v>44171</v>
      </c>
      <c r="B15308" s="2">
        <f t="shared" si="478"/>
        <v>44196</v>
      </c>
      <c r="C15308" s="3">
        <f t="shared" si="479"/>
        <v>1</v>
      </c>
      <c r="D15308" t="s">
        <v>50</v>
      </c>
      <c r="E15308">
        <v>2</v>
      </c>
      <c r="F15308">
        <v>36847</v>
      </c>
      <c r="G15308">
        <v>136</v>
      </c>
    </row>
    <row r="15309" spans="1:7">
      <c r="A15309" s="2">
        <v>44171</v>
      </c>
      <c r="B15309" s="2">
        <f t="shared" si="478"/>
        <v>44196</v>
      </c>
      <c r="C15309" s="3">
        <f t="shared" si="479"/>
        <v>1</v>
      </c>
      <c r="D15309" t="s">
        <v>8</v>
      </c>
      <c r="E15309">
        <v>4</v>
      </c>
      <c r="F15309">
        <v>364276</v>
      </c>
      <c r="G15309">
        <v>6950</v>
      </c>
    </row>
    <row r="15310" spans="1:7">
      <c r="A15310" s="2">
        <v>44171</v>
      </c>
      <c r="B15310" s="2">
        <f t="shared" si="478"/>
        <v>44196</v>
      </c>
      <c r="C15310" s="3">
        <f t="shared" si="479"/>
        <v>1</v>
      </c>
      <c r="D15310" t="s">
        <v>44</v>
      </c>
      <c r="E15310">
        <v>5</v>
      </c>
      <c r="F15310">
        <v>170924</v>
      </c>
      <c r="G15310">
        <v>2660</v>
      </c>
    </row>
    <row r="15311" spans="1:7">
      <c r="A15311" s="2">
        <v>44171</v>
      </c>
      <c r="B15311" s="2">
        <f t="shared" si="478"/>
        <v>44196</v>
      </c>
      <c r="C15311" s="3">
        <f t="shared" si="479"/>
        <v>1</v>
      </c>
      <c r="D15311" t="s">
        <v>7</v>
      </c>
      <c r="E15311">
        <v>6</v>
      </c>
      <c r="F15311">
        <v>1371940</v>
      </c>
      <c r="G15311">
        <v>19937</v>
      </c>
    </row>
    <row r="15312" spans="1:7">
      <c r="A15312" s="2">
        <v>44171</v>
      </c>
      <c r="B15312" s="2">
        <f t="shared" si="478"/>
        <v>44196</v>
      </c>
      <c r="C15312" s="3">
        <f t="shared" si="479"/>
        <v>1</v>
      </c>
      <c r="D15312" t="s">
        <v>22</v>
      </c>
      <c r="E15312">
        <v>8</v>
      </c>
      <c r="F15312">
        <v>262460</v>
      </c>
      <c r="G15312">
        <v>3437</v>
      </c>
    </row>
    <row r="15313" spans="1:7">
      <c r="A15313" s="2">
        <v>44171</v>
      </c>
      <c r="B15313" s="2">
        <f t="shared" si="478"/>
        <v>44196</v>
      </c>
      <c r="C15313" s="3">
        <f t="shared" si="479"/>
        <v>1</v>
      </c>
      <c r="D15313" t="s">
        <v>38</v>
      </c>
      <c r="E15313">
        <v>9</v>
      </c>
      <c r="F15313">
        <v>127715</v>
      </c>
      <c r="G15313">
        <v>5146</v>
      </c>
    </row>
    <row r="15314" spans="1:7">
      <c r="A15314" s="2">
        <v>44171</v>
      </c>
      <c r="B15314" s="2">
        <f t="shared" si="478"/>
        <v>44196</v>
      </c>
      <c r="C15314" s="3">
        <f t="shared" si="479"/>
        <v>1</v>
      </c>
      <c r="D15314" t="s">
        <v>45</v>
      </c>
      <c r="E15314">
        <v>10</v>
      </c>
      <c r="F15314">
        <v>39912</v>
      </c>
      <c r="G15314">
        <v>793</v>
      </c>
    </row>
    <row r="15315" spans="1:7">
      <c r="A15315" s="2">
        <v>44171</v>
      </c>
      <c r="B15315" s="2">
        <f t="shared" si="478"/>
        <v>44196</v>
      </c>
      <c r="C15315" s="3">
        <f t="shared" si="479"/>
        <v>1</v>
      </c>
      <c r="D15315" t="s">
        <v>33</v>
      </c>
      <c r="E15315">
        <v>11</v>
      </c>
      <c r="F15315">
        <v>23136</v>
      </c>
      <c r="G15315">
        <v>697</v>
      </c>
    </row>
    <row r="15316" spans="1:7">
      <c r="A15316" s="2">
        <v>44171</v>
      </c>
      <c r="B15316" s="2">
        <f t="shared" si="478"/>
        <v>44196</v>
      </c>
      <c r="C15316" s="3">
        <f t="shared" si="479"/>
        <v>1</v>
      </c>
      <c r="D15316" t="s">
        <v>15</v>
      </c>
      <c r="E15316">
        <v>12</v>
      </c>
      <c r="F15316">
        <v>1058066</v>
      </c>
      <c r="G15316">
        <v>19176</v>
      </c>
    </row>
    <row r="15317" spans="1:7">
      <c r="A15317" s="2">
        <v>44171</v>
      </c>
      <c r="B15317" s="2">
        <f t="shared" si="478"/>
        <v>44196</v>
      </c>
      <c r="C15317" s="3">
        <f t="shared" si="479"/>
        <v>1</v>
      </c>
      <c r="D15317" t="s">
        <v>18</v>
      </c>
      <c r="E15317">
        <v>13</v>
      </c>
      <c r="F15317">
        <v>483106</v>
      </c>
      <c r="G15317">
        <v>9516</v>
      </c>
    </row>
    <row r="15318" spans="1:7">
      <c r="A15318" s="2">
        <v>44171</v>
      </c>
      <c r="B15318" s="2">
        <f t="shared" si="478"/>
        <v>44196</v>
      </c>
      <c r="C15318" s="3">
        <f t="shared" si="479"/>
        <v>1</v>
      </c>
      <c r="D15318" t="s">
        <v>57</v>
      </c>
      <c r="E15318">
        <v>66</v>
      </c>
      <c r="F15318">
        <v>7973</v>
      </c>
      <c r="G15318">
        <v>114</v>
      </c>
    </row>
    <row r="15319" spans="1:7">
      <c r="A15319" s="2">
        <v>44171</v>
      </c>
      <c r="B15319" s="2">
        <f t="shared" si="478"/>
        <v>44196</v>
      </c>
      <c r="C15319" s="3">
        <f t="shared" si="479"/>
        <v>1</v>
      </c>
      <c r="D15319" t="s">
        <v>26</v>
      </c>
      <c r="E15319">
        <v>15</v>
      </c>
      <c r="F15319">
        <v>18581</v>
      </c>
      <c r="G15319">
        <v>260</v>
      </c>
    </row>
    <row r="15320" spans="1:7">
      <c r="A15320" s="2">
        <v>44171</v>
      </c>
      <c r="B15320" s="2">
        <f t="shared" si="478"/>
        <v>44196</v>
      </c>
      <c r="C15320" s="3">
        <f t="shared" si="479"/>
        <v>1</v>
      </c>
      <c r="D15320" t="s">
        <v>53</v>
      </c>
      <c r="E15320">
        <v>16</v>
      </c>
      <c r="F15320">
        <v>110553</v>
      </c>
      <c r="G15320">
        <v>1040</v>
      </c>
    </row>
    <row r="15321" spans="1:7">
      <c r="A15321" s="2">
        <v>44171</v>
      </c>
      <c r="B15321" s="2">
        <f t="shared" si="478"/>
        <v>44196</v>
      </c>
      <c r="C15321" s="3">
        <f t="shared" si="479"/>
        <v>1</v>
      </c>
      <c r="D15321" t="s">
        <v>6</v>
      </c>
      <c r="E15321">
        <v>17</v>
      </c>
      <c r="F15321">
        <v>788922</v>
      </c>
      <c r="G15321">
        <v>14127</v>
      </c>
    </row>
    <row r="15322" spans="1:7">
      <c r="A15322" s="2">
        <v>44171</v>
      </c>
      <c r="B15322" s="2">
        <f t="shared" si="478"/>
        <v>44196</v>
      </c>
      <c r="C15322" s="3">
        <f t="shared" si="479"/>
        <v>1</v>
      </c>
      <c r="D15322" t="s">
        <v>27</v>
      </c>
      <c r="E15322">
        <v>18</v>
      </c>
      <c r="F15322">
        <v>384391</v>
      </c>
      <c r="G15322">
        <v>6242</v>
      </c>
    </row>
    <row r="15323" spans="1:7">
      <c r="A15323" s="2">
        <v>44171</v>
      </c>
      <c r="B15323" s="2">
        <f t="shared" si="478"/>
        <v>44196</v>
      </c>
      <c r="C15323" s="3">
        <f t="shared" si="479"/>
        <v>1</v>
      </c>
      <c r="D15323" t="s">
        <v>39</v>
      </c>
      <c r="E15323">
        <v>19</v>
      </c>
      <c r="F15323">
        <v>244689</v>
      </c>
      <c r="G15323">
        <v>2717</v>
      </c>
    </row>
    <row r="15324" spans="1:7">
      <c r="A15324" s="2">
        <v>44171</v>
      </c>
      <c r="B15324" s="2">
        <f t="shared" si="478"/>
        <v>44196</v>
      </c>
      <c r="C15324" s="3">
        <f t="shared" si="479"/>
        <v>1</v>
      </c>
      <c r="D15324" t="s">
        <v>34</v>
      </c>
      <c r="E15324">
        <v>20</v>
      </c>
      <c r="F15324">
        <v>171635</v>
      </c>
      <c r="G15324">
        <v>1786</v>
      </c>
    </row>
    <row r="15325" spans="1:7">
      <c r="A15325" s="2">
        <v>44171</v>
      </c>
      <c r="B15325" s="2">
        <f t="shared" si="478"/>
        <v>44196</v>
      </c>
      <c r="C15325" s="3">
        <f t="shared" si="479"/>
        <v>1</v>
      </c>
      <c r="D15325" t="s">
        <v>28</v>
      </c>
      <c r="E15325">
        <v>21</v>
      </c>
      <c r="F15325">
        <v>204772</v>
      </c>
      <c r="G15325">
        <v>2250</v>
      </c>
    </row>
    <row r="15326" spans="1:7">
      <c r="A15326" s="2">
        <v>44171</v>
      </c>
      <c r="B15326" s="2">
        <f t="shared" si="478"/>
        <v>44196</v>
      </c>
      <c r="C15326" s="3">
        <f t="shared" si="479"/>
        <v>1</v>
      </c>
      <c r="D15326" t="s">
        <v>40</v>
      </c>
      <c r="E15326">
        <v>22</v>
      </c>
      <c r="F15326">
        <v>251123</v>
      </c>
      <c r="G15326">
        <v>6584</v>
      </c>
    </row>
    <row r="15327" spans="1:7">
      <c r="A15327" s="2">
        <v>44171</v>
      </c>
      <c r="B15327" s="2">
        <f t="shared" si="478"/>
        <v>44196</v>
      </c>
      <c r="C15327" s="3">
        <f t="shared" si="479"/>
        <v>1</v>
      </c>
      <c r="D15327" t="s">
        <v>51</v>
      </c>
      <c r="E15327">
        <v>23</v>
      </c>
      <c r="F15327">
        <v>13348</v>
      </c>
      <c r="G15327">
        <v>227</v>
      </c>
    </row>
    <row r="15328" spans="1:7">
      <c r="A15328" s="2">
        <v>44171</v>
      </c>
      <c r="B15328" s="2">
        <f t="shared" si="478"/>
        <v>44196</v>
      </c>
      <c r="C15328" s="3">
        <f t="shared" si="479"/>
        <v>1</v>
      </c>
      <c r="D15328" t="s">
        <v>23</v>
      </c>
      <c r="E15328">
        <v>24</v>
      </c>
      <c r="F15328">
        <v>215348</v>
      </c>
      <c r="G15328">
        <v>4846</v>
      </c>
    </row>
    <row r="15329" spans="1:7">
      <c r="A15329" s="2">
        <v>44171</v>
      </c>
      <c r="B15329" s="2">
        <f t="shared" si="478"/>
        <v>44196</v>
      </c>
      <c r="C15329" s="3">
        <f t="shared" si="479"/>
        <v>1</v>
      </c>
      <c r="D15329" t="s">
        <v>9</v>
      </c>
      <c r="E15329">
        <v>25</v>
      </c>
      <c r="F15329">
        <v>256844</v>
      </c>
      <c r="G15329">
        <v>11004</v>
      </c>
    </row>
    <row r="15330" spans="1:7">
      <c r="A15330" s="2">
        <v>44171</v>
      </c>
      <c r="B15330" s="2">
        <f t="shared" si="478"/>
        <v>44196</v>
      </c>
      <c r="C15330" s="3">
        <f t="shared" si="479"/>
        <v>1</v>
      </c>
      <c r="D15330" t="s">
        <v>42</v>
      </c>
      <c r="E15330">
        <v>26</v>
      </c>
      <c r="F15330">
        <v>426124</v>
      </c>
      <c r="G15330">
        <v>10313</v>
      </c>
    </row>
    <row r="15331" spans="1:7">
      <c r="A15331" s="2">
        <v>44171</v>
      </c>
      <c r="B15331" s="2">
        <f t="shared" si="478"/>
        <v>44196</v>
      </c>
      <c r="C15331" s="3">
        <f t="shared" si="479"/>
        <v>1</v>
      </c>
      <c r="D15331" t="s">
        <v>29</v>
      </c>
      <c r="E15331">
        <v>27</v>
      </c>
      <c r="F15331">
        <v>350921</v>
      </c>
      <c r="G15331">
        <v>4043</v>
      </c>
    </row>
    <row r="15332" spans="1:7">
      <c r="A15332" s="2">
        <v>44171</v>
      </c>
      <c r="B15332" s="2">
        <f t="shared" si="478"/>
        <v>44196</v>
      </c>
      <c r="C15332" s="3">
        <f t="shared" si="479"/>
        <v>1</v>
      </c>
      <c r="D15332" t="s">
        <v>46</v>
      </c>
      <c r="E15332">
        <v>28</v>
      </c>
      <c r="F15332">
        <v>164931</v>
      </c>
      <c r="G15332">
        <v>3961</v>
      </c>
    </row>
    <row r="15333" spans="1:7">
      <c r="A15333" s="2">
        <v>44171</v>
      </c>
      <c r="B15333" s="2">
        <f t="shared" si="478"/>
        <v>44196</v>
      </c>
      <c r="C15333" s="3">
        <f t="shared" si="479"/>
        <v>1</v>
      </c>
      <c r="D15333" t="s">
        <v>35</v>
      </c>
      <c r="E15333">
        <v>29</v>
      </c>
      <c r="F15333">
        <v>337927</v>
      </c>
      <c r="G15333">
        <v>4420</v>
      </c>
    </row>
    <row r="15334" spans="1:7">
      <c r="A15334" s="2">
        <v>44171</v>
      </c>
      <c r="B15334" s="2">
        <f t="shared" si="478"/>
        <v>44196</v>
      </c>
      <c r="C15334" s="3">
        <f t="shared" si="479"/>
        <v>1</v>
      </c>
      <c r="D15334" t="s">
        <v>54</v>
      </c>
      <c r="E15334">
        <v>30</v>
      </c>
      <c r="F15334">
        <v>67875</v>
      </c>
      <c r="G15334">
        <v>736</v>
      </c>
    </row>
    <row r="15335" spans="1:7">
      <c r="A15335" s="2">
        <v>44171</v>
      </c>
      <c r="B15335" s="2">
        <f t="shared" si="478"/>
        <v>44196</v>
      </c>
      <c r="C15335" s="3">
        <f t="shared" si="479"/>
        <v>1</v>
      </c>
      <c r="D15335" t="s">
        <v>12</v>
      </c>
      <c r="E15335">
        <v>31</v>
      </c>
      <c r="F15335">
        <v>140318</v>
      </c>
      <c r="G15335">
        <v>1219</v>
      </c>
    </row>
    <row r="15336" spans="1:7">
      <c r="A15336" s="2">
        <v>44171</v>
      </c>
      <c r="B15336" s="2">
        <f t="shared" si="478"/>
        <v>44196</v>
      </c>
      <c r="C15336" s="3">
        <f t="shared" si="479"/>
        <v>1</v>
      </c>
      <c r="D15336" t="s">
        <v>24</v>
      </c>
      <c r="E15336">
        <v>32</v>
      </c>
      <c r="F15336">
        <v>168758</v>
      </c>
      <c r="G15336">
        <v>2318</v>
      </c>
    </row>
    <row r="15337" spans="1:7">
      <c r="A15337" s="2">
        <v>44171</v>
      </c>
      <c r="B15337" s="2">
        <f t="shared" si="478"/>
        <v>44196</v>
      </c>
      <c r="C15337" s="3">
        <f t="shared" si="479"/>
        <v>1</v>
      </c>
      <c r="D15337" t="s">
        <v>19</v>
      </c>
      <c r="E15337">
        <v>33</v>
      </c>
      <c r="F15337">
        <v>24771</v>
      </c>
      <c r="G15337">
        <v>564</v>
      </c>
    </row>
    <row r="15338" spans="1:7">
      <c r="A15338" s="2">
        <v>44171</v>
      </c>
      <c r="B15338" s="2">
        <f t="shared" si="478"/>
        <v>44196</v>
      </c>
      <c r="C15338" s="3">
        <f t="shared" si="479"/>
        <v>1</v>
      </c>
      <c r="D15338" t="s">
        <v>21</v>
      </c>
      <c r="E15338">
        <v>34</v>
      </c>
      <c r="F15338">
        <v>369852</v>
      </c>
      <c r="G15338">
        <v>17321</v>
      </c>
    </row>
    <row r="15339" spans="1:7">
      <c r="A15339" s="2">
        <v>44171</v>
      </c>
      <c r="B15339" s="2">
        <f t="shared" si="478"/>
        <v>44196</v>
      </c>
      <c r="C15339" s="3">
        <f t="shared" si="479"/>
        <v>1</v>
      </c>
      <c r="D15339" t="s">
        <v>47</v>
      </c>
      <c r="E15339">
        <v>35</v>
      </c>
      <c r="F15339">
        <v>108088</v>
      </c>
      <c r="G15339">
        <v>1749</v>
      </c>
    </row>
    <row r="15340" spans="1:7">
      <c r="A15340" s="2">
        <v>44171</v>
      </c>
      <c r="B15340" s="2">
        <f t="shared" si="478"/>
        <v>44196</v>
      </c>
      <c r="C15340" s="3">
        <f t="shared" si="479"/>
        <v>1</v>
      </c>
      <c r="D15340" t="s">
        <v>16</v>
      </c>
      <c r="E15340">
        <v>36</v>
      </c>
      <c r="F15340">
        <v>710612</v>
      </c>
      <c r="G15340">
        <v>34552</v>
      </c>
    </row>
    <row r="15341" spans="1:7">
      <c r="A15341" s="2">
        <v>44171</v>
      </c>
      <c r="B15341" s="2">
        <f t="shared" si="478"/>
        <v>44196</v>
      </c>
      <c r="C15341" s="3">
        <f t="shared" si="479"/>
        <v>1</v>
      </c>
      <c r="D15341" t="s">
        <v>20</v>
      </c>
      <c r="E15341">
        <v>37</v>
      </c>
      <c r="F15341">
        <v>395020</v>
      </c>
      <c r="G15341">
        <v>5578</v>
      </c>
    </row>
    <row r="15342" spans="1:7">
      <c r="A15342" s="2">
        <v>44171</v>
      </c>
      <c r="B15342" s="2">
        <f t="shared" si="478"/>
        <v>44196</v>
      </c>
      <c r="C15342" s="3">
        <f t="shared" si="479"/>
        <v>1</v>
      </c>
      <c r="D15342" t="s">
        <v>48</v>
      </c>
      <c r="E15342">
        <v>38</v>
      </c>
      <c r="F15342">
        <v>82987</v>
      </c>
      <c r="G15342">
        <v>1019</v>
      </c>
    </row>
    <row r="15343" spans="1:7">
      <c r="A15343" s="2">
        <v>44171</v>
      </c>
      <c r="B15343" s="2">
        <f t="shared" si="478"/>
        <v>44196</v>
      </c>
      <c r="C15343" s="3">
        <f t="shared" si="479"/>
        <v>1</v>
      </c>
      <c r="D15343" t="s">
        <v>59</v>
      </c>
      <c r="E15343">
        <v>69</v>
      </c>
      <c r="F15343">
        <v>106</v>
      </c>
      <c r="G15343">
        <v>2</v>
      </c>
    </row>
    <row r="15344" spans="1:7">
      <c r="A15344" s="2">
        <v>44171</v>
      </c>
      <c r="B15344" s="2">
        <f t="shared" si="478"/>
        <v>44196</v>
      </c>
      <c r="C15344" s="3">
        <f t="shared" si="479"/>
        <v>1</v>
      </c>
      <c r="D15344" t="s">
        <v>41</v>
      </c>
      <c r="E15344">
        <v>39</v>
      </c>
      <c r="F15344">
        <v>475024</v>
      </c>
      <c r="G15344">
        <v>6960</v>
      </c>
    </row>
    <row r="15345" spans="1:7">
      <c r="A15345" s="2">
        <v>44171</v>
      </c>
      <c r="B15345" s="2">
        <f t="shared" si="478"/>
        <v>44196</v>
      </c>
      <c r="C15345" s="3">
        <f t="shared" si="479"/>
        <v>1</v>
      </c>
      <c r="D15345" t="s">
        <v>30</v>
      </c>
      <c r="E15345">
        <v>40</v>
      </c>
      <c r="F15345">
        <v>216486</v>
      </c>
      <c r="G15345">
        <v>1896</v>
      </c>
    </row>
    <row r="15346" spans="1:7">
      <c r="A15346" s="2">
        <v>44171</v>
      </c>
      <c r="B15346" s="2">
        <f t="shared" si="478"/>
        <v>44196</v>
      </c>
      <c r="C15346" s="3">
        <f t="shared" si="479"/>
        <v>1</v>
      </c>
      <c r="D15346" t="s">
        <v>14</v>
      </c>
      <c r="E15346">
        <v>41</v>
      </c>
      <c r="F15346">
        <v>84496</v>
      </c>
      <c r="G15346">
        <v>1033</v>
      </c>
    </row>
    <row r="15347" spans="1:7">
      <c r="A15347" s="2">
        <v>44171</v>
      </c>
      <c r="B15347" s="2">
        <f t="shared" si="478"/>
        <v>44196</v>
      </c>
      <c r="C15347" s="3">
        <f t="shared" si="479"/>
        <v>1</v>
      </c>
      <c r="D15347" t="s">
        <v>31</v>
      </c>
      <c r="E15347">
        <v>42</v>
      </c>
      <c r="F15347">
        <v>423828</v>
      </c>
      <c r="G15347">
        <v>11389</v>
      </c>
    </row>
    <row r="15348" spans="1:7">
      <c r="A15348" s="2">
        <v>44171</v>
      </c>
      <c r="B15348" s="2">
        <f t="shared" si="478"/>
        <v>44196</v>
      </c>
      <c r="C15348" s="3">
        <f t="shared" si="479"/>
        <v>1</v>
      </c>
      <c r="D15348" t="s">
        <v>55</v>
      </c>
      <c r="E15348">
        <v>72</v>
      </c>
      <c r="F15348">
        <v>90286</v>
      </c>
      <c r="G15348">
        <v>1191</v>
      </c>
    </row>
    <row r="15349" spans="1:7">
      <c r="A15349" s="2">
        <v>44171</v>
      </c>
      <c r="B15349" s="2">
        <f t="shared" si="478"/>
        <v>44196</v>
      </c>
      <c r="C15349" s="3">
        <f t="shared" si="479"/>
        <v>1</v>
      </c>
      <c r="D15349" t="s">
        <v>17</v>
      </c>
      <c r="E15349">
        <v>44</v>
      </c>
      <c r="F15349">
        <v>62137</v>
      </c>
      <c r="G15349">
        <v>1413</v>
      </c>
    </row>
    <row r="15350" spans="1:7">
      <c r="A15350" s="2">
        <v>44171</v>
      </c>
      <c r="B15350" s="2">
        <f t="shared" si="478"/>
        <v>44196</v>
      </c>
      <c r="C15350" s="3">
        <f t="shared" si="479"/>
        <v>1</v>
      </c>
      <c r="D15350" t="s">
        <v>32</v>
      </c>
      <c r="E15350">
        <v>45</v>
      </c>
      <c r="F15350">
        <v>232099</v>
      </c>
      <c r="G15350">
        <v>4566</v>
      </c>
    </row>
    <row r="15351" spans="1:7">
      <c r="A15351" s="2">
        <v>44171</v>
      </c>
      <c r="B15351" s="2">
        <f t="shared" si="478"/>
        <v>44196</v>
      </c>
      <c r="C15351" s="3">
        <f t="shared" si="479"/>
        <v>1</v>
      </c>
      <c r="D15351" t="s">
        <v>43</v>
      </c>
      <c r="E15351">
        <v>46</v>
      </c>
      <c r="F15351">
        <v>85991</v>
      </c>
      <c r="G15351">
        <v>1110</v>
      </c>
    </row>
    <row r="15352" spans="1:7">
      <c r="A15352" s="2">
        <v>44171</v>
      </c>
      <c r="B15352" s="2">
        <f t="shared" si="478"/>
        <v>44196</v>
      </c>
      <c r="C15352" s="3">
        <f t="shared" si="479"/>
        <v>1</v>
      </c>
      <c r="D15352" t="s">
        <v>25</v>
      </c>
      <c r="E15352">
        <v>47</v>
      </c>
      <c r="F15352">
        <v>391393</v>
      </c>
      <c r="G15352">
        <v>4888</v>
      </c>
    </row>
    <row r="15353" spans="1:7">
      <c r="A15353" s="2">
        <v>44171</v>
      </c>
      <c r="B15353" s="2">
        <f t="shared" si="478"/>
        <v>44196</v>
      </c>
      <c r="C15353" s="3">
        <f t="shared" si="479"/>
        <v>1</v>
      </c>
      <c r="D15353" t="s">
        <v>11</v>
      </c>
      <c r="E15353">
        <v>48</v>
      </c>
      <c r="F15353">
        <v>1346699</v>
      </c>
      <c r="G15353">
        <v>23187</v>
      </c>
    </row>
    <row r="15354" spans="1:7">
      <c r="A15354" s="2">
        <v>44171</v>
      </c>
      <c r="B15354" s="2">
        <f t="shared" si="478"/>
        <v>44196</v>
      </c>
      <c r="C15354" s="3">
        <f t="shared" si="479"/>
        <v>1</v>
      </c>
      <c r="D15354" t="s">
        <v>13</v>
      </c>
      <c r="E15354">
        <v>49</v>
      </c>
      <c r="F15354">
        <v>215407</v>
      </c>
      <c r="G15354">
        <v>939</v>
      </c>
    </row>
    <row r="15355" spans="1:7">
      <c r="A15355" s="2">
        <v>44171</v>
      </c>
      <c r="B15355" s="2">
        <f t="shared" si="478"/>
        <v>44196</v>
      </c>
      <c r="C15355" s="3">
        <f t="shared" si="479"/>
        <v>1</v>
      </c>
      <c r="D15355" t="s">
        <v>36</v>
      </c>
      <c r="E15355">
        <v>50</v>
      </c>
      <c r="F15355">
        <v>5015</v>
      </c>
      <c r="G15355">
        <v>79</v>
      </c>
    </row>
    <row r="15356" spans="1:7">
      <c r="A15356" s="2">
        <v>44171</v>
      </c>
      <c r="B15356" s="2">
        <f t="shared" si="478"/>
        <v>44196</v>
      </c>
      <c r="C15356" s="3">
        <f t="shared" si="479"/>
        <v>1</v>
      </c>
      <c r="D15356" t="s">
        <v>56</v>
      </c>
      <c r="E15356">
        <v>78</v>
      </c>
      <c r="F15356">
        <v>1613</v>
      </c>
      <c r="G15356">
        <v>23</v>
      </c>
    </row>
    <row r="15357" spans="1:7">
      <c r="A15357" s="2">
        <v>44171</v>
      </c>
      <c r="B15357" s="2">
        <f t="shared" si="478"/>
        <v>44196</v>
      </c>
      <c r="C15357" s="3">
        <f t="shared" si="479"/>
        <v>1</v>
      </c>
      <c r="D15357" t="s">
        <v>37</v>
      </c>
      <c r="E15357">
        <v>51</v>
      </c>
      <c r="F15357">
        <v>255053</v>
      </c>
      <c r="G15357">
        <v>4200</v>
      </c>
    </row>
    <row r="15358" spans="1:7">
      <c r="A15358" s="2">
        <v>44171</v>
      </c>
      <c r="B15358" s="2">
        <f t="shared" si="478"/>
        <v>44196</v>
      </c>
      <c r="C15358" s="3">
        <f t="shared" si="479"/>
        <v>1</v>
      </c>
      <c r="D15358" t="s">
        <v>5</v>
      </c>
      <c r="E15358">
        <v>53</v>
      </c>
      <c r="F15358">
        <v>185505</v>
      </c>
      <c r="G15358">
        <v>3065</v>
      </c>
    </row>
    <row r="15359" spans="1:7">
      <c r="A15359" s="2">
        <v>44171</v>
      </c>
      <c r="B15359" s="2">
        <f t="shared" si="478"/>
        <v>44196</v>
      </c>
      <c r="C15359" s="3">
        <f t="shared" si="479"/>
        <v>1</v>
      </c>
      <c r="D15359" t="s">
        <v>58</v>
      </c>
      <c r="E15359">
        <v>54</v>
      </c>
      <c r="F15359">
        <v>54997</v>
      </c>
      <c r="G15359">
        <v>838</v>
      </c>
    </row>
    <row r="15360" spans="1:7">
      <c r="A15360" s="2">
        <v>44171</v>
      </c>
      <c r="B15360" s="2">
        <f t="shared" si="478"/>
        <v>44196</v>
      </c>
      <c r="C15360" s="3">
        <f t="shared" si="479"/>
        <v>1</v>
      </c>
      <c r="D15360" t="s">
        <v>10</v>
      </c>
      <c r="E15360">
        <v>55</v>
      </c>
      <c r="F15360">
        <v>441067</v>
      </c>
      <c r="G15360">
        <v>3956</v>
      </c>
    </row>
    <row r="15361" spans="1:7">
      <c r="A15361" s="2">
        <v>44171</v>
      </c>
      <c r="B15361" s="2">
        <f t="shared" si="478"/>
        <v>44196</v>
      </c>
      <c r="C15361" s="3">
        <f t="shared" si="479"/>
        <v>1</v>
      </c>
      <c r="D15361" t="s">
        <v>49</v>
      </c>
      <c r="E15361">
        <v>56</v>
      </c>
      <c r="F15361">
        <v>36317</v>
      </c>
      <c r="G15361">
        <v>257</v>
      </c>
    </row>
    <row r="15362" spans="1:7">
      <c r="A15362" s="2">
        <v>44172</v>
      </c>
      <c r="B15362" s="2">
        <f t="shared" si="478"/>
        <v>44196</v>
      </c>
      <c r="C15362" s="3">
        <f t="shared" si="479"/>
        <v>1</v>
      </c>
      <c r="D15362" t="s">
        <v>52</v>
      </c>
      <c r="E15362">
        <v>1</v>
      </c>
      <c r="F15362">
        <v>272229</v>
      </c>
      <c r="G15362">
        <v>3892</v>
      </c>
    </row>
    <row r="15363" spans="1:7">
      <c r="A15363" s="2">
        <v>44172</v>
      </c>
      <c r="B15363" s="2">
        <f t="shared" si="478"/>
        <v>44196</v>
      </c>
      <c r="C15363" s="3">
        <f t="shared" si="479"/>
        <v>1</v>
      </c>
      <c r="D15363" t="s">
        <v>50</v>
      </c>
      <c r="E15363">
        <v>2</v>
      </c>
      <c r="F15363">
        <v>37350</v>
      </c>
      <c r="G15363">
        <v>139</v>
      </c>
    </row>
    <row r="15364" spans="1:7">
      <c r="A15364" s="2">
        <v>44172</v>
      </c>
      <c r="B15364" s="2">
        <f t="shared" ref="B15364:B15427" si="480">EOMONTH(A15364,0)</f>
        <v>44196</v>
      </c>
      <c r="C15364" s="3">
        <f t="shared" ref="C15364:C15427" si="481">IF(A15364=B15364,0,1)</f>
        <v>1</v>
      </c>
      <c r="D15364" t="s">
        <v>8</v>
      </c>
      <c r="E15364">
        <v>4</v>
      </c>
      <c r="F15364">
        <v>366364</v>
      </c>
      <c r="G15364">
        <v>6950</v>
      </c>
    </row>
    <row r="15365" spans="1:7">
      <c r="A15365" s="2">
        <v>44172</v>
      </c>
      <c r="B15365" s="2">
        <f t="shared" si="480"/>
        <v>44196</v>
      </c>
      <c r="C15365" s="3">
        <f t="shared" si="481"/>
        <v>1</v>
      </c>
      <c r="D15365" t="s">
        <v>44</v>
      </c>
      <c r="E15365">
        <v>5</v>
      </c>
      <c r="F15365">
        <v>172042</v>
      </c>
      <c r="G15365">
        <v>2713</v>
      </c>
    </row>
    <row r="15366" spans="1:7">
      <c r="A15366" s="2">
        <v>44172</v>
      </c>
      <c r="B15366" s="2">
        <f t="shared" si="480"/>
        <v>44196</v>
      </c>
      <c r="C15366" s="3">
        <f t="shared" si="481"/>
        <v>1</v>
      </c>
      <c r="D15366" t="s">
        <v>7</v>
      </c>
      <c r="E15366">
        <v>6</v>
      </c>
      <c r="F15366">
        <v>1399167</v>
      </c>
      <c r="G15366">
        <v>20052</v>
      </c>
    </row>
    <row r="15367" spans="1:7">
      <c r="A15367" s="2">
        <v>44172</v>
      </c>
      <c r="B15367" s="2">
        <f t="shared" si="480"/>
        <v>44196</v>
      </c>
      <c r="C15367" s="3">
        <f t="shared" si="481"/>
        <v>1</v>
      </c>
      <c r="D15367" t="s">
        <v>22</v>
      </c>
      <c r="E15367">
        <v>8</v>
      </c>
      <c r="F15367">
        <v>266670</v>
      </c>
      <c r="G15367">
        <v>3466</v>
      </c>
    </row>
    <row r="15368" spans="1:7">
      <c r="A15368" s="2">
        <v>44172</v>
      </c>
      <c r="B15368" s="2">
        <f t="shared" si="480"/>
        <v>44196</v>
      </c>
      <c r="C15368" s="3">
        <f t="shared" si="481"/>
        <v>1</v>
      </c>
      <c r="D15368" t="s">
        <v>38</v>
      </c>
      <c r="E15368">
        <v>9</v>
      </c>
      <c r="F15368">
        <v>135844</v>
      </c>
      <c r="G15368">
        <v>5224</v>
      </c>
    </row>
    <row r="15369" spans="1:7">
      <c r="A15369" s="2">
        <v>44172</v>
      </c>
      <c r="B15369" s="2">
        <f t="shared" si="480"/>
        <v>44196</v>
      </c>
      <c r="C15369" s="3">
        <f t="shared" si="481"/>
        <v>1</v>
      </c>
      <c r="D15369" t="s">
        <v>45</v>
      </c>
      <c r="E15369">
        <v>10</v>
      </c>
      <c r="F15369">
        <v>40711</v>
      </c>
      <c r="G15369">
        <v>793</v>
      </c>
    </row>
    <row r="15370" spans="1:7">
      <c r="A15370" s="2">
        <v>44172</v>
      </c>
      <c r="B15370" s="2">
        <f t="shared" si="480"/>
        <v>44196</v>
      </c>
      <c r="C15370" s="3">
        <f t="shared" si="481"/>
        <v>1</v>
      </c>
      <c r="D15370" t="s">
        <v>33</v>
      </c>
      <c r="E15370">
        <v>11</v>
      </c>
      <c r="F15370">
        <v>23319</v>
      </c>
      <c r="G15370">
        <v>701</v>
      </c>
    </row>
    <row r="15371" spans="1:7">
      <c r="A15371" s="2">
        <v>44172</v>
      </c>
      <c r="B15371" s="2">
        <f t="shared" si="480"/>
        <v>44196</v>
      </c>
      <c r="C15371" s="3">
        <f t="shared" si="481"/>
        <v>1</v>
      </c>
      <c r="D15371" t="s">
        <v>15</v>
      </c>
      <c r="E15371">
        <v>12</v>
      </c>
      <c r="F15371">
        <v>1065777</v>
      </c>
      <c r="G15371">
        <v>19281</v>
      </c>
    </row>
    <row r="15372" spans="1:7">
      <c r="A15372" s="2">
        <v>44172</v>
      </c>
      <c r="B15372" s="2">
        <f t="shared" si="480"/>
        <v>44196</v>
      </c>
      <c r="C15372" s="3">
        <f t="shared" si="481"/>
        <v>1</v>
      </c>
      <c r="D15372" t="s">
        <v>18</v>
      </c>
      <c r="E15372">
        <v>13</v>
      </c>
      <c r="F15372">
        <v>488225</v>
      </c>
      <c r="G15372">
        <v>9559</v>
      </c>
    </row>
    <row r="15373" spans="1:7">
      <c r="A15373" s="2">
        <v>44172</v>
      </c>
      <c r="B15373" s="2">
        <f t="shared" si="480"/>
        <v>44196</v>
      </c>
      <c r="C15373" s="3">
        <f t="shared" si="481"/>
        <v>1</v>
      </c>
      <c r="D15373" t="s">
        <v>57</v>
      </c>
      <c r="E15373">
        <v>66</v>
      </c>
      <c r="F15373">
        <v>7988</v>
      </c>
      <c r="G15373">
        <v>114</v>
      </c>
    </row>
    <row r="15374" spans="1:7">
      <c r="A15374" s="2">
        <v>44172</v>
      </c>
      <c r="B15374" s="2">
        <f t="shared" si="480"/>
        <v>44196</v>
      </c>
      <c r="C15374" s="3">
        <f t="shared" si="481"/>
        <v>1</v>
      </c>
      <c r="D15374" t="s">
        <v>26</v>
      </c>
      <c r="E15374">
        <v>15</v>
      </c>
      <c r="F15374">
        <v>18659</v>
      </c>
      <c r="G15374">
        <v>260</v>
      </c>
    </row>
    <row r="15375" spans="1:7">
      <c r="A15375" s="2">
        <v>44172</v>
      </c>
      <c r="B15375" s="2">
        <f t="shared" si="480"/>
        <v>44196</v>
      </c>
      <c r="C15375" s="3">
        <f t="shared" si="481"/>
        <v>1</v>
      </c>
      <c r="D15375" t="s">
        <v>53</v>
      </c>
      <c r="E15375">
        <v>16</v>
      </c>
      <c r="F15375">
        <v>112433</v>
      </c>
      <c r="G15375">
        <v>1062</v>
      </c>
    </row>
    <row r="15376" spans="1:7">
      <c r="A15376" s="2">
        <v>44172</v>
      </c>
      <c r="B15376" s="2">
        <f t="shared" si="480"/>
        <v>44196</v>
      </c>
      <c r="C15376" s="3">
        <f t="shared" si="481"/>
        <v>1</v>
      </c>
      <c r="D15376" t="s">
        <v>6</v>
      </c>
      <c r="E15376">
        <v>17</v>
      </c>
      <c r="F15376">
        <v>797789</v>
      </c>
      <c r="G15376">
        <v>14234</v>
      </c>
    </row>
    <row r="15377" spans="1:7">
      <c r="A15377" s="2">
        <v>44172</v>
      </c>
      <c r="B15377" s="2">
        <f t="shared" si="480"/>
        <v>44196</v>
      </c>
      <c r="C15377" s="3">
        <f t="shared" si="481"/>
        <v>1</v>
      </c>
      <c r="D15377" t="s">
        <v>27</v>
      </c>
      <c r="E15377">
        <v>18</v>
      </c>
      <c r="F15377">
        <v>390048</v>
      </c>
      <c r="G15377">
        <v>6284</v>
      </c>
    </row>
    <row r="15378" spans="1:7">
      <c r="A15378" s="2">
        <v>44172</v>
      </c>
      <c r="B15378" s="2">
        <f t="shared" si="480"/>
        <v>44196</v>
      </c>
      <c r="C15378" s="3">
        <f t="shared" si="481"/>
        <v>1</v>
      </c>
      <c r="D15378" t="s">
        <v>39</v>
      </c>
      <c r="E15378">
        <v>19</v>
      </c>
      <c r="F15378">
        <v>245985</v>
      </c>
      <c r="G15378">
        <v>2723</v>
      </c>
    </row>
    <row r="15379" spans="1:7">
      <c r="A15379" s="2">
        <v>44172</v>
      </c>
      <c r="B15379" s="2">
        <f t="shared" si="480"/>
        <v>44196</v>
      </c>
      <c r="C15379" s="3">
        <f t="shared" si="481"/>
        <v>1</v>
      </c>
      <c r="D15379" t="s">
        <v>34</v>
      </c>
      <c r="E15379">
        <v>20</v>
      </c>
      <c r="F15379">
        <v>177389</v>
      </c>
      <c r="G15379">
        <v>1856</v>
      </c>
    </row>
    <row r="15380" spans="1:7">
      <c r="A15380" s="2">
        <v>44172</v>
      </c>
      <c r="B15380" s="2">
        <f t="shared" si="480"/>
        <v>44196</v>
      </c>
      <c r="C15380" s="3">
        <f t="shared" si="481"/>
        <v>1</v>
      </c>
      <c r="D15380" t="s">
        <v>28</v>
      </c>
      <c r="E15380">
        <v>21</v>
      </c>
      <c r="F15380">
        <v>207043</v>
      </c>
      <c r="G15380">
        <v>2276</v>
      </c>
    </row>
    <row r="15381" spans="1:7">
      <c r="A15381" s="2">
        <v>44172</v>
      </c>
      <c r="B15381" s="2">
        <f t="shared" si="480"/>
        <v>44196</v>
      </c>
      <c r="C15381" s="3">
        <f t="shared" si="481"/>
        <v>1</v>
      </c>
      <c r="D15381" t="s">
        <v>40</v>
      </c>
      <c r="E15381">
        <v>22</v>
      </c>
      <c r="F15381">
        <v>252136</v>
      </c>
      <c r="G15381">
        <v>6607</v>
      </c>
    </row>
    <row r="15382" spans="1:7">
      <c r="A15382" s="2">
        <v>44172</v>
      </c>
      <c r="B15382" s="2">
        <f t="shared" si="480"/>
        <v>44196</v>
      </c>
      <c r="C15382" s="3">
        <f t="shared" si="481"/>
        <v>1</v>
      </c>
      <c r="D15382" t="s">
        <v>51</v>
      </c>
      <c r="E15382">
        <v>23</v>
      </c>
      <c r="F15382">
        <v>13775</v>
      </c>
      <c r="G15382">
        <v>227</v>
      </c>
    </row>
    <row r="15383" spans="1:7">
      <c r="A15383" s="2">
        <v>44172</v>
      </c>
      <c r="B15383" s="2">
        <f t="shared" si="480"/>
        <v>44196</v>
      </c>
      <c r="C15383" s="3">
        <f t="shared" si="481"/>
        <v>1</v>
      </c>
      <c r="D15383" t="s">
        <v>23</v>
      </c>
      <c r="E15383">
        <v>24</v>
      </c>
      <c r="F15383">
        <v>217647</v>
      </c>
      <c r="G15383">
        <v>4865</v>
      </c>
    </row>
    <row r="15384" spans="1:7">
      <c r="A15384" s="2">
        <v>44172</v>
      </c>
      <c r="B15384" s="2">
        <f t="shared" si="480"/>
        <v>44196</v>
      </c>
      <c r="C15384" s="3">
        <f t="shared" si="481"/>
        <v>1</v>
      </c>
      <c r="D15384" t="s">
        <v>9</v>
      </c>
      <c r="E15384">
        <v>25</v>
      </c>
      <c r="F15384">
        <v>259325</v>
      </c>
      <c r="G15384">
        <v>11035</v>
      </c>
    </row>
    <row r="15385" spans="1:7">
      <c r="A15385" s="2">
        <v>44172</v>
      </c>
      <c r="B15385" s="2">
        <f t="shared" si="480"/>
        <v>44196</v>
      </c>
      <c r="C15385" s="3">
        <f t="shared" si="481"/>
        <v>1</v>
      </c>
      <c r="D15385" t="s">
        <v>42</v>
      </c>
      <c r="E15385">
        <v>26</v>
      </c>
      <c r="F15385">
        <v>435681</v>
      </c>
      <c r="G15385">
        <v>10415</v>
      </c>
    </row>
    <row r="15386" spans="1:7">
      <c r="A15386" s="2">
        <v>44172</v>
      </c>
      <c r="B15386" s="2">
        <f t="shared" si="480"/>
        <v>44196</v>
      </c>
      <c r="C15386" s="3">
        <f t="shared" si="481"/>
        <v>1</v>
      </c>
      <c r="D15386" t="s">
        <v>29</v>
      </c>
      <c r="E15386">
        <v>27</v>
      </c>
      <c r="F15386">
        <v>356211</v>
      </c>
      <c r="G15386">
        <v>4064</v>
      </c>
    </row>
    <row r="15387" spans="1:7">
      <c r="A15387" s="2">
        <v>44172</v>
      </c>
      <c r="B15387" s="2">
        <f t="shared" si="480"/>
        <v>44196</v>
      </c>
      <c r="C15387" s="3">
        <f t="shared" si="481"/>
        <v>1</v>
      </c>
      <c r="D15387" t="s">
        <v>46</v>
      </c>
      <c r="E15387">
        <v>28</v>
      </c>
      <c r="F15387">
        <v>166194</v>
      </c>
      <c r="G15387">
        <v>3961</v>
      </c>
    </row>
    <row r="15388" spans="1:7">
      <c r="A15388" s="2">
        <v>44172</v>
      </c>
      <c r="B15388" s="2">
        <f t="shared" si="480"/>
        <v>44196</v>
      </c>
      <c r="C15388" s="3">
        <f t="shared" si="481"/>
        <v>1</v>
      </c>
      <c r="D15388" t="s">
        <v>35</v>
      </c>
      <c r="E15388">
        <v>29</v>
      </c>
      <c r="F15388">
        <v>342244</v>
      </c>
      <c r="G15388">
        <v>4452</v>
      </c>
    </row>
    <row r="15389" spans="1:7">
      <c r="A15389" s="2">
        <v>44172</v>
      </c>
      <c r="B15389" s="2">
        <f t="shared" si="480"/>
        <v>44196</v>
      </c>
      <c r="C15389" s="3">
        <f t="shared" si="481"/>
        <v>1</v>
      </c>
      <c r="D15389" t="s">
        <v>54</v>
      </c>
      <c r="E15389">
        <v>30</v>
      </c>
      <c r="F15389">
        <v>68651</v>
      </c>
      <c r="G15389">
        <v>743</v>
      </c>
    </row>
    <row r="15390" spans="1:7">
      <c r="A15390" s="2">
        <v>44172</v>
      </c>
      <c r="B15390" s="2">
        <f t="shared" si="480"/>
        <v>44196</v>
      </c>
      <c r="C15390" s="3">
        <f t="shared" si="481"/>
        <v>1</v>
      </c>
      <c r="D15390" t="s">
        <v>12</v>
      </c>
      <c r="E15390">
        <v>31</v>
      </c>
      <c r="F15390">
        <v>141918</v>
      </c>
      <c r="G15390">
        <v>1251</v>
      </c>
    </row>
    <row r="15391" spans="1:7">
      <c r="A15391" s="2">
        <v>44172</v>
      </c>
      <c r="B15391" s="2">
        <f t="shared" si="480"/>
        <v>44196</v>
      </c>
      <c r="C15391" s="3">
        <f t="shared" si="481"/>
        <v>1</v>
      </c>
      <c r="D15391" t="s">
        <v>24</v>
      </c>
      <c r="E15391">
        <v>32</v>
      </c>
      <c r="F15391">
        <v>171159</v>
      </c>
      <c r="G15391">
        <v>2326</v>
      </c>
    </row>
    <row r="15392" spans="1:7">
      <c r="A15392" s="2">
        <v>44172</v>
      </c>
      <c r="B15392" s="2">
        <f t="shared" si="480"/>
        <v>44196</v>
      </c>
      <c r="C15392" s="3">
        <f t="shared" si="481"/>
        <v>1</v>
      </c>
      <c r="D15392" t="s">
        <v>19</v>
      </c>
      <c r="E15392">
        <v>33</v>
      </c>
      <c r="F15392">
        <v>25816</v>
      </c>
      <c r="G15392">
        <v>566</v>
      </c>
    </row>
    <row r="15393" spans="1:7">
      <c r="A15393" s="2">
        <v>44172</v>
      </c>
      <c r="B15393" s="2">
        <f t="shared" si="480"/>
        <v>44196</v>
      </c>
      <c r="C15393" s="3">
        <f t="shared" si="481"/>
        <v>1</v>
      </c>
      <c r="D15393" t="s">
        <v>21</v>
      </c>
      <c r="E15393">
        <v>34</v>
      </c>
      <c r="F15393">
        <v>373415</v>
      </c>
      <c r="G15393">
        <v>17336</v>
      </c>
    </row>
    <row r="15394" spans="1:7">
      <c r="A15394" s="2">
        <v>44172</v>
      </c>
      <c r="B15394" s="2">
        <f t="shared" si="480"/>
        <v>44196</v>
      </c>
      <c r="C15394" s="3">
        <f t="shared" si="481"/>
        <v>1</v>
      </c>
      <c r="D15394" t="s">
        <v>47</v>
      </c>
      <c r="E15394">
        <v>35</v>
      </c>
      <c r="F15394">
        <v>109947</v>
      </c>
      <c r="G15394">
        <v>1756</v>
      </c>
    </row>
    <row r="15395" spans="1:7">
      <c r="A15395" s="2">
        <v>44172</v>
      </c>
      <c r="B15395" s="2">
        <f t="shared" si="480"/>
        <v>44196</v>
      </c>
      <c r="C15395" s="3">
        <f t="shared" si="481"/>
        <v>1</v>
      </c>
      <c r="D15395" t="s">
        <v>16</v>
      </c>
      <c r="E15395">
        <v>36</v>
      </c>
      <c r="F15395">
        <v>718991</v>
      </c>
      <c r="G15395">
        <v>34637</v>
      </c>
    </row>
    <row r="15396" spans="1:7">
      <c r="A15396" s="2">
        <v>44172</v>
      </c>
      <c r="B15396" s="2">
        <f t="shared" si="480"/>
        <v>44196</v>
      </c>
      <c r="C15396" s="3">
        <f t="shared" si="481"/>
        <v>1</v>
      </c>
      <c r="D15396" t="s">
        <v>20</v>
      </c>
      <c r="E15396">
        <v>37</v>
      </c>
      <c r="F15396">
        <v>399796</v>
      </c>
      <c r="G15396">
        <v>5598</v>
      </c>
    </row>
    <row r="15397" spans="1:7">
      <c r="A15397" s="2">
        <v>44172</v>
      </c>
      <c r="B15397" s="2">
        <f t="shared" si="480"/>
        <v>44196</v>
      </c>
      <c r="C15397" s="3">
        <f t="shared" si="481"/>
        <v>1</v>
      </c>
      <c r="D15397" t="s">
        <v>48</v>
      </c>
      <c r="E15397">
        <v>38</v>
      </c>
      <c r="F15397">
        <v>83348</v>
      </c>
      <c r="G15397">
        <v>1028</v>
      </c>
    </row>
    <row r="15398" spans="1:7">
      <c r="A15398" s="2">
        <v>44172</v>
      </c>
      <c r="B15398" s="2">
        <f t="shared" si="480"/>
        <v>44196</v>
      </c>
      <c r="C15398" s="3">
        <f t="shared" si="481"/>
        <v>1</v>
      </c>
      <c r="D15398" t="s">
        <v>59</v>
      </c>
      <c r="E15398">
        <v>69</v>
      </c>
      <c r="F15398">
        <v>109</v>
      </c>
      <c r="G15398">
        <v>2</v>
      </c>
    </row>
    <row r="15399" spans="1:7">
      <c r="A15399" s="2">
        <v>44172</v>
      </c>
      <c r="B15399" s="2">
        <f t="shared" si="480"/>
        <v>44196</v>
      </c>
      <c r="C15399" s="3">
        <f t="shared" si="481"/>
        <v>1</v>
      </c>
      <c r="D15399" t="s">
        <v>41</v>
      </c>
      <c r="E15399">
        <v>39</v>
      </c>
      <c r="F15399">
        <v>484297</v>
      </c>
      <c r="G15399">
        <v>7023</v>
      </c>
    </row>
    <row r="15400" spans="1:7">
      <c r="A15400" s="2">
        <v>44172</v>
      </c>
      <c r="B15400" s="2">
        <f t="shared" si="480"/>
        <v>44196</v>
      </c>
      <c r="C15400" s="3">
        <f t="shared" si="481"/>
        <v>1</v>
      </c>
      <c r="D15400" t="s">
        <v>30</v>
      </c>
      <c r="E15400">
        <v>40</v>
      </c>
      <c r="F15400">
        <v>218389</v>
      </c>
      <c r="G15400">
        <v>1911</v>
      </c>
    </row>
    <row r="15401" spans="1:7">
      <c r="A15401" s="2">
        <v>44172</v>
      </c>
      <c r="B15401" s="2">
        <f t="shared" si="480"/>
        <v>44196</v>
      </c>
      <c r="C15401" s="3">
        <f t="shared" si="481"/>
        <v>1</v>
      </c>
      <c r="D15401" t="s">
        <v>14</v>
      </c>
      <c r="E15401">
        <v>41</v>
      </c>
      <c r="F15401">
        <v>85803</v>
      </c>
      <c r="G15401">
        <v>1049</v>
      </c>
    </row>
    <row r="15402" spans="1:7">
      <c r="A15402" s="2">
        <v>44172</v>
      </c>
      <c r="B15402" s="2">
        <f t="shared" si="480"/>
        <v>44196</v>
      </c>
      <c r="C15402" s="3">
        <f t="shared" si="481"/>
        <v>1</v>
      </c>
      <c r="D15402" t="s">
        <v>31</v>
      </c>
      <c r="E15402">
        <v>42</v>
      </c>
      <c r="F15402">
        <v>432410</v>
      </c>
      <c r="G15402">
        <v>11431</v>
      </c>
    </row>
    <row r="15403" spans="1:7">
      <c r="A15403" s="2">
        <v>44172</v>
      </c>
      <c r="B15403" s="2">
        <f t="shared" si="480"/>
        <v>44196</v>
      </c>
      <c r="C15403" s="3">
        <f t="shared" si="481"/>
        <v>1</v>
      </c>
      <c r="D15403" t="s">
        <v>55</v>
      </c>
      <c r="E15403">
        <v>72</v>
      </c>
      <c r="F15403">
        <v>91237</v>
      </c>
      <c r="G15403">
        <v>1202</v>
      </c>
    </row>
    <row r="15404" spans="1:7">
      <c r="A15404" s="2">
        <v>44172</v>
      </c>
      <c r="B15404" s="2">
        <f t="shared" si="480"/>
        <v>44196</v>
      </c>
      <c r="C15404" s="3">
        <f t="shared" si="481"/>
        <v>1</v>
      </c>
      <c r="D15404" t="s">
        <v>17</v>
      </c>
      <c r="E15404">
        <v>44</v>
      </c>
      <c r="F15404">
        <v>65818</v>
      </c>
      <c r="G15404">
        <v>1448</v>
      </c>
    </row>
    <row r="15405" spans="1:7">
      <c r="A15405" s="2">
        <v>44172</v>
      </c>
      <c r="B15405" s="2">
        <f t="shared" si="480"/>
        <v>44196</v>
      </c>
      <c r="C15405" s="3">
        <f t="shared" si="481"/>
        <v>1</v>
      </c>
      <c r="D15405" t="s">
        <v>32</v>
      </c>
      <c r="E15405">
        <v>45</v>
      </c>
      <c r="F15405">
        <v>234652</v>
      </c>
      <c r="G15405">
        <v>4579</v>
      </c>
    </row>
    <row r="15406" spans="1:7">
      <c r="A15406" s="2">
        <v>44172</v>
      </c>
      <c r="B15406" s="2">
        <f t="shared" si="480"/>
        <v>44196</v>
      </c>
      <c r="C15406" s="3">
        <f t="shared" si="481"/>
        <v>1</v>
      </c>
      <c r="D15406" t="s">
        <v>43</v>
      </c>
      <c r="E15406">
        <v>46</v>
      </c>
      <c r="F15406">
        <v>86500</v>
      </c>
      <c r="G15406">
        <v>1110</v>
      </c>
    </row>
    <row r="15407" spans="1:7">
      <c r="A15407" s="2">
        <v>44172</v>
      </c>
      <c r="B15407" s="2">
        <f t="shared" si="480"/>
        <v>44196</v>
      </c>
      <c r="C15407" s="3">
        <f t="shared" si="481"/>
        <v>1</v>
      </c>
      <c r="D15407" t="s">
        <v>25</v>
      </c>
      <c r="E15407">
        <v>47</v>
      </c>
      <c r="F15407">
        <v>399323</v>
      </c>
      <c r="G15407">
        <v>4953</v>
      </c>
    </row>
    <row r="15408" spans="1:7">
      <c r="A15408" s="2">
        <v>44172</v>
      </c>
      <c r="B15408" s="2">
        <f t="shared" si="480"/>
        <v>44196</v>
      </c>
      <c r="C15408" s="3">
        <f t="shared" si="481"/>
        <v>1</v>
      </c>
      <c r="D15408" t="s">
        <v>11</v>
      </c>
      <c r="E15408">
        <v>48</v>
      </c>
      <c r="F15408">
        <v>1361376</v>
      </c>
      <c r="G15408">
        <v>23258</v>
      </c>
    </row>
    <row r="15409" spans="1:7">
      <c r="A15409" s="2">
        <v>44172</v>
      </c>
      <c r="B15409" s="2">
        <f t="shared" si="480"/>
        <v>44196</v>
      </c>
      <c r="C15409" s="3">
        <f t="shared" si="481"/>
        <v>1</v>
      </c>
      <c r="D15409" t="s">
        <v>13</v>
      </c>
      <c r="E15409">
        <v>49</v>
      </c>
      <c r="F15409">
        <v>217638</v>
      </c>
      <c r="G15409">
        <v>949</v>
      </c>
    </row>
    <row r="15410" spans="1:7">
      <c r="A15410" s="2">
        <v>44172</v>
      </c>
      <c r="B15410" s="2">
        <f t="shared" si="480"/>
        <v>44196</v>
      </c>
      <c r="C15410" s="3">
        <f t="shared" si="481"/>
        <v>1</v>
      </c>
      <c r="D15410" t="s">
        <v>36</v>
      </c>
      <c r="E15410">
        <v>50</v>
      </c>
      <c r="F15410">
        <v>5080</v>
      </c>
      <c r="G15410">
        <v>81</v>
      </c>
    </row>
    <row r="15411" spans="1:7">
      <c r="A15411" s="2">
        <v>44172</v>
      </c>
      <c r="B15411" s="2">
        <f t="shared" si="480"/>
        <v>44196</v>
      </c>
      <c r="C15411" s="3">
        <f t="shared" si="481"/>
        <v>1</v>
      </c>
      <c r="D15411" t="s">
        <v>56</v>
      </c>
      <c r="E15411">
        <v>78</v>
      </c>
      <c r="F15411">
        <v>1649</v>
      </c>
      <c r="G15411">
        <v>23</v>
      </c>
    </row>
    <row r="15412" spans="1:7">
      <c r="A15412" s="2">
        <v>44172</v>
      </c>
      <c r="B15412" s="2">
        <f t="shared" si="480"/>
        <v>44196</v>
      </c>
      <c r="C15412" s="3">
        <f t="shared" si="481"/>
        <v>1</v>
      </c>
      <c r="D15412" t="s">
        <v>37</v>
      </c>
      <c r="E15412">
        <v>51</v>
      </c>
      <c r="F15412">
        <v>258870</v>
      </c>
      <c r="G15412">
        <v>4208</v>
      </c>
    </row>
    <row r="15413" spans="1:7">
      <c r="A15413" s="2">
        <v>44172</v>
      </c>
      <c r="B15413" s="2">
        <f t="shared" si="480"/>
        <v>44196</v>
      </c>
      <c r="C15413" s="3">
        <f t="shared" si="481"/>
        <v>1</v>
      </c>
      <c r="D15413" t="s">
        <v>5</v>
      </c>
      <c r="E15413">
        <v>53</v>
      </c>
      <c r="F15413">
        <v>191468</v>
      </c>
      <c r="G15413">
        <v>3080</v>
      </c>
    </row>
    <row r="15414" spans="1:7">
      <c r="A15414" s="2">
        <v>44172</v>
      </c>
      <c r="B15414" s="2">
        <f t="shared" si="480"/>
        <v>44196</v>
      </c>
      <c r="C15414" s="3">
        <f t="shared" si="481"/>
        <v>1</v>
      </c>
      <c r="D15414" t="s">
        <v>58</v>
      </c>
      <c r="E15414">
        <v>54</v>
      </c>
      <c r="F15414">
        <v>56128</v>
      </c>
      <c r="G15414">
        <v>841</v>
      </c>
    </row>
    <row r="15415" spans="1:7">
      <c r="A15415" s="2">
        <v>44172</v>
      </c>
      <c r="B15415" s="2">
        <f t="shared" si="480"/>
        <v>44196</v>
      </c>
      <c r="C15415" s="3">
        <f t="shared" si="481"/>
        <v>1</v>
      </c>
      <c r="D15415" t="s">
        <v>10</v>
      </c>
      <c r="E15415">
        <v>55</v>
      </c>
      <c r="F15415">
        <v>443415</v>
      </c>
      <c r="G15415">
        <v>3979</v>
      </c>
    </row>
    <row r="15416" spans="1:7">
      <c r="A15416" s="2">
        <v>44172</v>
      </c>
      <c r="B15416" s="2">
        <f t="shared" si="480"/>
        <v>44196</v>
      </c>
      <c r="C15416" s="3">
        <f t="shared" si="481"/>
        <v>1</v>
      </c>
      <c r="D15416" t="s">
        <v>49</v>
      </c>
      <c r="E15416">
        <v>56</v>
      </c>
      <c r="F15416">
        <v>36985</v>
      </c>
      <c r="G15416">
        <v>280</v>
      </c>
    </row>
    <row r="15417" spans="1:7">
      <c r="A15417" s="2">
        <v>44173</v>
      </c>
      <c r="B15417" s="2">
        <f t="shared" si="480"/>
        <v>44196</v>
      </c>
      <c r="C15417" s="3">
        <f t="shared" si="481"/>
        <v>1</v>
      </c>
      <c r="D15417" t="s">
        <v>52</v>
      </c>
      <c r="E15417">
        <v>1</v>
      </c>
      <c r="F15417">
        <v>276665</v>
      </c>
      <c r="G15417">
        <v>3942</v>
      </c>
    </row>
    <row r="15418" spans="1:7">
      <c r="A15418" s="2">
        <v>44173</v>
      </c>
      <c r="B15418" s="2">
        <f t="shared" si="480"/>
        <v>44196</v>
      </c>
      <c r="C15418" s="3">
        <f t="shared" si="481"/>
        <v>1</v>
      </c>
      <c r="D15418" t="s">
        <v>50</v>
      </c>
      <c r="E15418">
        <v>2</v>
      </c>
      <c r="F15418">
        <v>37923</v>
      </c>
      <c r="G15418">
        <v>139</v>
      </c>
    </row>
    <row r="15419" spans="1:7">
      <c r="A15419" s="2">
        <v>44173</v>
      </c>
      <c r="B15419" s="2">
        <f t="shared" si="480"/>
        <v>44196</v>
      </c>
      <c r="C15419" s="3">
        <f t="shared" si="481"/>
        <v>1</v>
      </c>
      <c r="D15419" t="s">
        <v>8</v>
      </c>
      <c r="E15419">
        <v>4</v>
      </c>
      <c r="F15419">
        <v>379662</v>
      </c>
      <c r="G15419">
        <v>6985</v>
      </c>
    </row>
    <row r="15420" spans="1:7">
      <c r="A15420" s="2">
        <v>44173</v>
      </c>
      <c r="B15420" s="2">
        <f t="shared" si="480"/>
        <v>44196</v>
      </c>
      <c r="C15420" s="3">
        <f t="shared" si="481"/>
        <v>1</v>
      </c>
      <c r="D15420" t="s">
        <v>44</v>
      </c>
      <c r="E15420">
        <v>5</v>
      </c>
      <c r="F15420">
        <v>174325</v>
      </c>
      <c r="G15420">
        <v>2752</v>
      </c>
    </row>
    <row r="15421" spans="1:7">
      <c r="A15421" s="2">
        <v>44173</v>
      </c>
      <c r="B15421" s="2">
        <f t="shared" si="480"/>
        <v>44196</v>
      </c>
      <c r="C15421" s="3">
        <f t="shared" si="481"/>
        <v>1</v>
      </c>
      <c r="D15421" t="s">
        <v>7</v>
      </c>
      <c r="E15421">
        <v>6</v>
      </c>
      <c r="F15421">
        <v>1425432</v>
      </c>
      <c r="G15421">
        <v>20238</v>
      </c>
    </row>
    <row r="15422" spans="1:7">
      <c r="A15422" s="2">
        <v>44173</v>
      </c>
      <c r="B15422" s="2">
        <f t="shared" si="480"/>
        <v>44196</v>
      </c>
      <c r="C15422" s="3">
        <f t="shared" si="481"/>
        <v>1</v>
      </c>
      <c r="D15422" t="s">
        <v>22</v>
      </c>
      <c r="E15422">
        <v>8</v>
      </c>
      <c r="F15422">
        <v>270381</v>
      </c>
      <c r="G15422">
        <v>3508</v>
      </c>
    </row>
    <row r="15423" spans="1:7">
      <c r="A15423" s="2">
        <v>44173</v>
      </c>
      <c r="B15423" s="2">
        <f t="shared" si="480"/>
        <v>44196</v>
      </c>
      <c r="C15423" s="3">
        <f t="shared" si="481"/>
        <v>1</v>
      </c>
      <c r="D15423" t="s">
        <v>38</v>
      </c>
      <c r="E15423">
        <v>9</v>
      </c>
      <c r="F15423">
        <v>138258</v>
      </c>
      <c r="G15423">
        <v>5242</v>
      </c>
    </row>
    <row r="15424" spans="1:7">
      <c r="A15424" s="2">
        <v>44173</v>
      </c>
      <c r="B15424" s="2">
        <f t="shared" si="480"/>
        <v>44196</v>
      </c>
      <c r="C15424" s="3">
        <f t="shared" si="481"/>
        <v>1</v>
      </c>
      <c r="D15424" t="s">
        <v>45</v>
      </c>
      <c r="E15424">
        <v>10</v>
      </c>
      <c r="F15424">
        <v>41464</v>
      </c>
      <c r="G15424">
        <v>803</v>
      </c>
    </row>
    <row r="15425" spans="1:7">
      <c r="A15425" s="2">
        <v>44173</v>
      </c>
      <c r="B15425" s="2">
        <f t="shared" si="480"/>
        <v>44196</v>
      </c>
      <c r="C15425" s="3">
        <f t="shared" si="481"/>
        <v>1</v>
      </c>
      <c r="D15425" t="s">
        <v>33</v>
      </c>
      <c r="E15425">
        <v>11</v>
      </c>
      <c r="F15425">
        <v>23589</v>
      </c>
      <c r="G15425">
        <v>701</v>
      </c>
    </row>
    <row r="15426" spans="1:7">
      <c r="A15426" s="2">
        <v>44173</v>
      </c>
      <c r="B15426" s="2">
        <f t="shared" si="480"/>
        <v>44196</v>
      </c>
      <c r="C15426" s="3">
        <f t="shared" si="481"/>
        <v>1</v>
      </c>
      <c r="D15426" t="s">
        <v>15</v>
      </c>
      <c r="E15426">
        <v>12</v>
      </c>
      <c r="F15426">
        <v>1073762</v>
      </c>
      <c r="G15426">
        <v>19377</v>
      </c>
    </row>
    <row r="15427" spans="1:7">
      <c r="A15427" s="2">
        <v>44173</v>
      </c>
      <c r="B15427" s="2">
        <f t="shared" si="480"/>
        <v>44196</v>
      </c>
      <c r="C15427" s="3">
        <f t="shared" si="481"/>
        <v>1</v>
      </c>
      <c r="D15427" t="s">
        <v>18</v>
      </c>
      <c r="E15427">
        <v>13</v>
      </c>
      <c r="F15427">
        <v>493558</v>
      </c>
      <c r="G15427">
        <v>9582</v>
      </c>
    </row>
    <row r="15428" spans="1:7">
      <c r="A15428" s="2">
        <v>44173</v>
      </c>
      <c r="B15428" s="2">
        <f t="shared" ref="B15428:B15491" si="482">EOMONTH(A15428,0)</f>
        <v>44196</v>
      </c>
      <c r="C15428" s="3">
        <f t="shared" ref="C15428:C15491" si="483">IF(A15428=B15428,0,1)</f>
        <v>1</v>
      </c>
      <c r="D15428" t="s">
        <v>57</v>
      </c>
      <c r="E15428">
        <v>66</v>
      </c>
      <c r="F15428">
        <v>7995</v>
      </c>
      <c r="G15428">
        <v>114</v>
      </c>
    </row>
    <row r="15429" spans="1:7">
      <c r="A15429" s="2">
        <v>44173</v>
      </c>
      <c r="B15429" s="2">
        <f t="shared" si="482"/>
        <v>44196</v>
      </c>
      <c r="C15429" s="3">
        <f t="shared" si="483"/>
        <v>1</v>
      </c>
      <c r="D15429" t="s">
        <v>26</v>
      </c>
      <c r="E15429">
        <v>15</v>
      </c>
      <c r="F15429">
        <v>18712</v>
      </c>
      <c r="G15429">
        <v>260</v>
      </c>
    </row>
    <row r="15430" spans="1:7">
      <c r="A15430" s="2">
        <v>44173</v>
      </c>
      <c r="B15430" s="2">
        <f t="shared" si="482"/>
        <v>44196</v>
      </c>
      <c r="C15430" s="3">
        <f t="shared" si="483"/>
        <v>1</v>
      </c>
      <c r="D15430" t="s">
        <v>53</v>
      </c>
      <c r="E15430">
        <v>16</v>
      </c>
      <c r="F15430">
        <v>114411</v>
      </c>
      <c r="G15430">
        <v>1081</v>
      </c>
    </row>
    <row r="15431" spans="1:7">
      <c r="A15431" s="2">
        <v>44173</v>
      </c>
      <c r="B15431" s="2">
        <f t="shared" si="482"/>
        <v>44196</v>
      </c>
      <c r="C15431" s="3">
        <f t="shared" si="483"/>
        <v>1</v>
      </c>
      <c r="D15431" t="s">
        <v>6</v>
      </c>
      <c r="E15431">
        <v>17</v>
      </c>
      <c r="F15431">
        <v>805794</v>
      </c>
      <c r="G15431">
        <v>14392</v>
      </c>
    </row>
    <row r="15432" spans="1:7">
      <c r="A15432" s="2">
        <v>44173</v>
      </c>
      <c r="B15432" s="2">
        <f t="shared" si="482"/>
        <v>44196</v>
      </c>
      <c r="C15432" s="3">
        <f t="shared" si="483"/>
        <v>1</v>
      </c>
      <c r="D15432" t="s">
        <v>27</v>
      </c>
      <c r="E15432">
        <v>18</v>
      </c>
      <c r="F15432">
        <v>395449</v>
      </c>
      <c r="G15432">
        <v>6410</v>
      </c>
    </row>
    <row r="15433" spans="1:7">
      <c r="A15433" s="2">
        <v>44173</v>
      </c>
      <c r="B15433" s="2">
        <f t="shared" si="482"/>
        <v>44196</v>
      </c>
      <c r="C15433" s="3">
        <f t="shared" si="483"/>
        <v>1</v>
      </c>
      <c r="D15433" t="s">
        <v>39</v>
      </c>
      <c r="E15433">
        <v>19</v>
      </c>
      <c r="F15433">
        <v>246237</v>
      </c>
      <c r="G15433">
        <v>2915</v>
      </c>
    </row>
    <row r="15434" spans="1:7">
      <c r="A15434" s="2">
        <v>44173</v>
      </c>
      <c r="B15434" s="2">
        <f t="shared" si="482"/>
        <v>44196</v>
      </c>
      <c r="C15434" s="3">
        <f t="shared" si="483"/>
        <v>1</v>
      </c>
      <c r="D15434" t="s">
        <v>34</v>
      </c>
      <c r="E15434">
        <v>20</v>
      </c>
      <c r="F15434">
        <v>177780</v>
      </c>
      <c r="G15434">
        <v>1856</v>
      </c>
    </row>
    <row r="15435" spans="1:7">
      <c r="A15435" s="2">
        <v>44173</v>
      </c>
      <c r="B15435" s="2">
        <f t="shared" si="482"/>
        <v>44196</v>
      </c>
      <c r="C15435" s="3">
        <f t="shared" si="483"/>
        <v>1</v>
      </c>
      <c r="D15435" t="s">
        <v>28</v>
      </c>
      <c r="E15435">
        <v>21</v>
      </c>
      <c r="F15435">
        <v>210232</v>
      </c>
      <c r="G15435">
        <v>2328</v>
      </c>
    </row>
    <row r="15436" spans="1:7">
      <c r="A15436" s="2">
        <v>44173</v>
      </c>
      <c r="B15436" s="2">
        <f t="shared" si="482"/>
        <v>44196</v>
      </c>
      <c r="C15436" s="3">
        <f t="shared" si="483"/>
        <v>1</v>
      </c>
      <c r="D15436" t="s">
        <v>40</v>
      </c>
      <c r="E15436">
        <v>22</v>
      </c>
      <c r="F15436">
        <v>254562</v>
      </c>
      <c r="G15436">
        <v>6652</v>
      </c>
    </row>
    <row r="15437" spans="1:7">
      <c r="A15437" s="2">
        <v>44173</v>
      </c>
      <c r="B15437" s="2">
        <f t="shared" si="482"/>
        <v>44196</v>
      </c>
      <c r="C15437" s="3">
        <f t="shared" si="483"/>
        <v>1</v>
      </c>
      <c r="D15437" t="s">
        <v>51</v>
      </c>
      <c r="E15437">
        <v>23</v>
      </c>
      <c r="F15437">
        <v>14049</v>
      </c>
      <c r="G15437">
        <v>239</v>
      </c>
    </row>
    <row r="15438" spans="1:7">
      <c r="A15438" s="2">
        <v>44173</v>
      </c>
      <c r="B15438" s="2">
        <f t="shared" si="482"/>
        <v>44196</v>
      </c>
      <c r="C15438" s="3">
        <f t="shared" si="483"/>
        <v>1</v>
      </c>
      <c r="D15438" t="s">
        <v>23</v>
      </c>
      <c r="E15438">
        <v>24</v>
      </c>
      <c r="F15438">
        <v>220279</v>
      </c>
      <c r="G15438">
        <v>4916</v>
      </c>
    </row>
    <row r="15439" spans="1:7">
      <c r="A15439" s="2">
        <v>44173</v>
      </c>
      <c r="B15439" s="2">
        <f t="shared" si="482"/>
        <v>44196</v>
      </c>
      <c r="C15439" s="3">
        <f t="shared" si="483"/>
        <v>1</v>
      </c>
      <c r="D15439" t="s">
        <v>9</v>
      </c>
      <c r="E15439">
        <v>25</v>
      </c>
      <c r="F15439">
        <v>263447</v>
      </c>
      <c r="G15439">
        <v>11076</v>
      </c>
    </row>
    <row r="15440" spans="1:7">
      <c r="A15440" s="2">
        <v>44173</v>
      </c>
      <c r="B15440" s="2">
        <f t="shared" si="482"/>
        <v>44196</v>
      </c>
      <c r="C15440" s="3">
        <f t="shared" si="483"/>
        <v>1</v>
      </c>
      <c r="D15440" t="s">
        <v>42</v>
      </c>
      <c r="E15440">
        <v>26</v>
      </c>
      <c r="F15440">
        <v>442504</v>
      </c>
      <c r="G15440">
        <v>10620</v>
      </c>
    </row>
    <row r="15441" spans="1:7">
      <c r="A15441" s="2">
        <v>44173</v>
      </c>
      <c r="B15441" s="2">
        <f t="shared" si="482"/>
        <v>44196</v>
      </c>
      <c r="C15441" s="3">
        <f t="shared" si="483"/>
        <v>1</v>
      </c>
      <c r="D15441" t="s">
        <v>29</v>
      </c>
      <c r="E15441">
        <v>27</v>
      </c>
      <c r="F15441">
        <v>359262</v>
      </c>
      <c r="G15441">
        <v>4086</v>
      </c>
    </row>
    <row r="15442" spans="1:7">
      <c r="A15442" s="2">
        <v>44173</v>
      </c>
      <c r="B15442" s="2">
        <f t="shared" si="482"/>
        <v>44196</v>
      </c>
      <c r="C15442" s="3">
        <f t="shared" si="483"/>
        <v>1</v>
      </c>
      <c r="D15442" t="s">
        <v>46</v>
      </c>
      <c r="E15442">
        <v>28</v>
      </c>
      <c r="F15442">
        <v>167926</v>
      </c>
      <c r="G15442">
        <v>4017</v>
      </c>
    </row>
    <row r="15443" spans="1:7">
      <c r="A15443" s="2">
        <v>44173</v>
      </c>
      <c r="B15443" s="2">
        <f t="shared" si="482"/>
        <v>44196</v>
      </c>
      <c r="C15443" s="3">
        <f t="shared" si="483"/>
        <v>1</v>
      </c>
      <c r="D15443" t="s">
        <v>35</v>
      </c>
      <c r="E15443">
        <v>29</v>
      </c>
      <c r="F15443">
        <v>346161</v>
      </c>
      <c r="G15443">
        <v>4594</v>
      </c>
    </row>
    <row r="15444" spans="1:7">
      <c r="A15444" s="2">
        <v>44173</v>
      </c>
      <c r="B15444" s="2">
        <f t="shared" si="482"/>
        <v>44196</v>
      </c>
      <c r="C15444" s="3">
        <f t="shared" si="483"/>
        <v>1</v>
      </c>
      <c r="D15444" t="s">
        <v>54</v>
      </c>
      <c r="E15444">
        <v>30</v>
      </c>
      <c r="F15444">
        <v>69465</v>
      </c>
      <c r="G15444">
        <v>763</v>
      </c>
    </row>
    <row r="15445" spans="1:7">
      <c r="A15445" s="2">
        <v>44173</v>
      </c>
      <c r="B15445" s="2">
        <f t="shared" si="482"/>
        <v>44196</v>
      </c>
      <c r="C15445" s="3">
        <f t="shared" si="483"/>
        <v>1</v>
      </c>
      <c r="D15445" t="s">
        <v>12</v>
      </c>
      <c r="E15445">
        <v>31</v>
      </c>
      <c r="F15445">
        <v>143328</v>
      </c>
      <c r="G15445">
        <v>1295</v>
      </c>
    </row>
    <row r="15446" spans="1:7">
      <c r="A15446" s="2">
        <v>44173</v>
      </c>
      <c r="B15446" s="2">
        <f t="shared" si="482"/>
        <v>44196</v>
      </c>
      <c r="C15446" s="3">
        <f t="shared" si="483"/>
        <v>1</v>
      </c>
      <c r="D15446" t="s">
        <v>24</v>
      </c>
      <c r="E15446">
        <v>32</v>
      </c>
      <c r="F15446">
        <v>174050</v>
      </c>
      <c r="G15446">
        <v>2368</v>
      </c>
    </row>
    <row r="15447" spans="1:7">
      <c r="A15447" s="2">
        <v>44173</v>
      </c>
      <c r="B15447" s="2">
        <f t="shared" si="482"/>
        <v>44196</v>
      </c>
      <c r="C15447" s="3">
        <f t="shared" si="483"/>
        <v>1</v>
      </c>
      <c r="D15447" t="s">
        <v>19</v>
      </c>
      <c r="E15447">
        <v>33</v>
      </c>
      <c r="F15447">
        <v>26623</v>
      </c>
      <c r="G15447">
        <v>566</v>
      </c>
    </row>
    <row r="15448" spans="1:7">
      <c r="A15448" s="2">
        <v>44173</v>
      </c>
      <c r="B15448" s="2">
        <f t="shared" si="482"/>
        <v>44196</v>
      </c>
      <c r="C15448" s="3">
        <f t="shared" si="483"/>
        <v>1</v>
      </c>
      <c r="D15448" t="s">
        <v>21</v>
      </c>
      <c r="E15448">
        <v>34</v>
      </c>
      <c r="F15448">
        <v>378891</v>
      </c>
      <c r="G15448">
        <v>17426</v>
      </c>
    </row>
    <row r="15449" spans="1:7">
      <c r="A15449" s="2">
        <v>44173</v>
      </c>
      <c r="B15449" s="2">
        <f t="shared" si="482"/>
        <v>44196</v>
      </c>
      <c r="C15449" s="3">
        <f t="shared" si="483"/>
        <v>1</v>
      </c>
      <c r="D15449" t="s">
        <v>47</v>
      </c>
      <c r="E15449">
        <v>35</v>
      </c>
      <c r="F15449">
        <v>111191</v>
      </c>
      <c r="G15449">
        <v>1789</v>
      </c>
    </row>
    <row r="15450" spans="1:7">
      <c r="A15450" s="2">
        <v>44173</v>
      </c>
      <c r="B15450" s="2">
        <f t="shared" si="482"/>
        <v>44196</v>
      </c>
      <c r="C15450" s="3">
        <f t="shared" si="483"/>
        <v>1</v>
      </c>
      <c r="D15450" t="s">
        <v>16</v>
      </c>
      <c r="E15450">
        <v>36</v>
      </c>
      <c r="F15450">
        <v>728010</v>
      </c>
      <c r="G15450">
        <v>34723</v>
      </c>
    </row>
    <row r="15451" spans="1:7">
      <c r="A15451" s="2">
        <v>44173</v>
      </c>
      <c r="B15451" s="2">
        <f t="shared" si="482"/>
        <v>44196</v>
      </c>
      <c r="C15451" s="3">
        <f t="shared" si="483"/>
        <v>1</v>
      </c>
      <c r="D15451" t="s">
        <v>20</v>
      </c>
      <c r="E15451">
        <v>37</v>
      </c>
      <c r="F15451">
        <v>404520</v>
      </c>
      <c r="G15451">
        <v>5642</v>
      </c>
    </row>
    <row r="15452" spans="1:7">
      <c r="A15452" s="2">
        <v>44173</v>
      </c>
      <c r="B15452" s="2">
        <f t="shared" si="482"/>
        <v>44196</v>
      </c>
      <c r="C15452" s="3">
        <f t="shared" si="483"/>
        <v>1</v>
      </c>
      <c r="D15452" t="s">
        <v>48</v>
      </c>
      <c r="E15452">
        <v>38</v>
      </c>
      <c r="F15452">
        <v>85688</v>
      </c>
      <c r="G15452">
        <v>1064</v>
      </c>
    </row>
    <row r="15453" spans="1:7">
      <c r="A15453" s="2">
        <v>44173</v>
      </c>
      <c r="B15453" s="2">
        <f t="shared" si="482"/>
        <v>44196</v>
      </c>
      <c r="C15453" s="3">
        <f t="shared" si="483"/>
        <v>1</v>
      </c>
      <c r="D15453" t="s">
        <v>59</v>
      </c>
      <c r="E15453">
        <v>69</v>
      </c>
      <c r="F15453">
        <v>111</v>
      </c>
      <c r="G15453">
        <v>2</v>
      </c>
    </row>
    <row r="15454" spans="1:7">
      <c r="A15454" s="2">
        <v>44173</v>
      </c>
      <c r="B15454" s="2">
        <f t="shared" si="482"/>
        <v>44196</v>
      </c>
      <c r="C15454" s="3">
        <f t="shared" si="483"/>
        <v>1</v>
      </c>
      <c r="D15454" t="s">
        <v>41</v>
      </c>
      <c r="E15454">
        <v>39</v>
      </c>
      <c r="F15454">
        <v>510018</v>
      </c>
      <c r="G15454">
        <v>7103</v>
      </c>
    </row>
    <row r="15455" spans="1:7">
      <c r="A15455" s="2">
        <v>44173</v>
      </c>
      <c r="B15455" s="2">
        <f t="shared" si="482"/>
        <v>44196</v>
      </c>
      <c r="C15455" s="3">
        <f t="shared" si="483"/>
        <v>1</v>
      </c>
      <c r="D15455" t="s">
        <v>30</v>
      </c>
      <c r="E15455">
        <v>40</v>
      </c>
      <c r="F15455">
        <v>220686</v>
      </c>
      <c r="G15455">
        <v>1922</v>
      </c>
    </row>
    <row r="15456" spans="1:7">
      <c r="A15456" s="2">
        <v>44173</v>
      </c>
      <c r="B15456" s="2">
        <f t="shared" si="482"/>
        <v>44196</v>
      </c>
      <c r="C15456" s="3">
        <f t="shared" si="483"/>
        <v>1</v>
      </c>
      <c r="D15456" t="s">
        <v>14</v>
      </c>
      <c r="E15456">
        <v>41</v>
      </c>
      <c r="F15456">
        <v>87082</v>
      </c>
      <c r="G15456">
        <v>1082</v>
      </c>
    </row>
    <row r="15457" spans="1:7">
      <c r="A15457" s="2">
        <v>44173</v>
      </c>
      <c r="B15457" s="2">
        <f t="shared" si="482"/>
        <v>44196</v>
      </c>
      <c r="C15457" s="3">
        <f t="shared" si="483"/>
        <v>1</v>
      </c>
      <c r="D15457" t="s">
        <v>31</v>
      </c>
      <c r="E15457">
        <v>42</v>
      </c>
      <c r="F15457">
        <v>442528</v>
      </c>
      <c r="G15457">
        <v>11592</v>
      </c>
    </row>
    <row r="15458" spans="1:7">
      <c r="A15458" s="2">
        <v>44173</v>
      </c>
      <c r="B15458" s="2">
        <f t="shared" si="482"/>
        <v>44196</v>
      </c>
      <c r="C15458" s="3">
        <f t="shared" si="483"/>
        <v>1</v>
      </c>
      <c r="D15458" t="s">
        <v>55</v>
      </c>
      <c r="E15458">
        <v>72</v>
      </c>
      <c r="F15458">
        <v>91931</v>
      </c>
      <c r="G15458">
        <v>1205</v>
      </c>
    </row>
    <row r="15459" spans="1:7">
      <c r="A15459" s="2">
        <v>44173</v>
      </c>
      <c r="B15459" s="2">
        <f t="shared" si="482"/>
        <v>44196</v>
      </c>
      <c r="C15459" s="3">
        <f t="shared" si="483"/>
        <v>1</v>
      </c>
      <c r="D15459" t="s">
        <v>17</v>
      </c>
      <c r="E15459">
        <v>44</v>
      </c>
      <c r="F15459">
        <v>67067</v>
      </c>
      <c r="G15459">
        <v>1470</v>
      </c>
    </row>
    <row r="15460" spans="1:7">
      <c r="A15460" s="2">
        <v>44173</v>
      </c>
      <c r="B15460" s="2">
        <f t="shared" si="482"/>
        <v>44196</v>
      </c>
      <c r="C15460" s="3">
        <f t="shared" si="483"/>
        <v>1</v>
      </c>
      <c r="D15460" t="s">
        <v>32</v>
      </c>
      <c r="E15460">
        <v>45</v>
      </c>
      <c r="F15460">
        <v>236954</v>
      </c>
      <c r="G15460">
        <v>4585</v>
      </c>
    </row>
    <row r="15461" spans="1:7">
      <c r="A15461" s="2">
        <v>44173</v>
      </c>
      <c r="B15461" s="2">
        <f t="shared" si="482"/>
        <v>44196</v>
      </c>
      <c r="C15461" s="3">
        <f t="shared" si="483"/>
        <v>1</v>
      </c>
      <c r="D15461" t="s">
        <v>43</v>
      </c>
      <c r="E15461">
        <v>46</v>
      </c>
      <c r="F15461">
        <v>87038</v>
      </c>
      <c r="G15461">
        <v>1111</v>
      </c>
    </row>
    <row r="15462" spans="1:7">
      <c r="A15462" s="2">
        <v>44173</v>
      </c>
      <c r="B15462" s="2">
        <f t="shared" si="482"/>
        <v>44196</v>
      </c>
      <c r="C15462" s="3">
        <f t="shared" si="483"/>
        <v>1</v>
      </c>
      <c r="D15462" t="s">
        <v>25</v>
      </c>
      <c r="E15462">
        <v>47</v>
      </c>
      <c r="F15462">
        <v>405149</v>
      </c>
      <c r="G15462">
        <v>5051</v>
      </c>
    </row>
    <row r="15463" spans="1:7">
      <c r="A15463" s="2">
        <v>44173</v>
      </c>
      <c r="B15463" s="2">
        <f t="shared" si="482"/>
        <v>44196</v>
      </c>
      <c r="C15463" s="3">
        <f t="shared" si="483"/>
        <v>1</v>
      </c>
      <c r="D15463" t="s">
        <v>11</v>
      </c>
      <c r="E15463">
        <v>48</v>
      </c>
      <c r="F15463">
        <v>1375272</v>
      </c>
      <c r="G15463">
        <v>23439</v>
      </c>
    </row>
    <row r="15464" spans="1:7">
      <c r="A15464" s="2">
        <v>44173</v>
      </c>
      <c r="B15464" s="2">
        <f t="shared" si="482"/>
        <v>44196</v>
      </c>
      <c r="C15464" s="3">
        <f t="shared" si="483"/>
        <v>1</v>
      </c>
      <c r="D15464" t="s">
        <v>13</v>
      </c>
      <c r="E15464">
        <v>49</v>
      </c>
      <c r="F15464">
        <v>219971</v>
      </c>
      <c r="G15464">
        <v>972</v>
      </c>
    </row>
    <row r="15465" spans="1:7">
      <c r="A15465" s="2">
        <v>44173</v>
      </c>
      <c r="B15465" s="2">
        <f t="shared" si="482"/>
        <v>44196</v>
      </c>
      <c r="C15465" s="3">
        <f t="shared" si="483"/>
        <v>1</v>
      </c>
      <c r="D15465" t="s">
        <v>36</v>
      </c>
      <c r="E15465">
        <v>50</v>
      </c>
      <c r="F15465">
        <v>5180</v>
      </c>
      <c r="G15465">
        <v>85</v>
      </c>
    </row>
    <row r="15466" spans="1:7">
      <c r="A15466" s="2">
        <v>44173</v>
      </c>
      <c r="B15466" s="2">
        <f t="shared" si="482"/>
        <v>44196</v>
      </c>
      <c r="C15466" s="3">
        <f t="shared" si="483"/>
        <v>1</v>
      </c>
      <c r="D15466" t="s">
        <v>56</v>
      </c>
      <c r="E15466">
        <v>78</v>
      </c>
      <c r="F15466">
        <v>1680</v>
      </c>
      <c r="G15466">
        <v>23</v>
      </c>
    </row>
    <row r="15467" spans="1:7">
      <c r="A15467" s="2">
        <v>44173</v>
      </c>
      <c r="B15467" s="2">
        <f t="shared" si="482"/>
        <v>44196</v>
      </c>
      <c r="C15467" s="3">
        <f t="shared" si="483"/>
        <v>1</v>
      </c>
      <c r="D15467" t="s">
        <v>37</v>
      </c>
      <c r="E15467">
        <v>51</v>
      </c>
      <c r="F15467">
        <v>262730</v>
      </c>
      <c r="G15467">
        <v>4260</v>
      </c>
    </row>
    <row r="15468" spans="1:7">
      <c r="A15468" s="2">
        <v>44173</v>
      </c>
      <c r="B15468" s="2">
        <f t="shared" si="482"/>
        <v>44196</v>
      </c>
      <c r="C15468" s="3">
        <f t="shared" si="483"/>
        <v>1</v>
      </c>
      <c r="D15468" t="s">
        <v>5</v>
      </c>
      <c r="E15468">
        <v>53</v>
      </c>
      <c r="F15468">
        <v>194788</v>
      </c>
      <c r="G15468">
        <v>3102</v>
      </c>
    </row>
    <row r="15469" spans="1:7">
      <c r="A15469" s="2">
        <v>44173</v>
      </c>
      <c r="B15469" s="2">
        <f t="shared" si="482"/>
        <v>44196</v>
      </c>
      <c r="C15469" s="3">
        <f t="shared" si="483"/>
        <v>1</v>
      </c>
      <c r="D15469" t="s">
        <v>58</v>
      </c>
      <c r="E15469">
        <v>54</v>
      </c>
      <c r="F15469">
        <v>57060</v>
      </c>
      <c r="G15469">
        <v>870</v>
      </c>
    </row>
    <row r="15470" spans="1:7">
      <c r="A15470" s="2">
        <v>44173</v>
      </c>
      <c r="B15470" s="2">
        <f t="shared" si="482"/>
        <v>44196</v>
      </c>
      <c r="C15470" s="3">
        <f t="shared" si="483"/>
        <v>1</v>
      </c>
      <c r="D15470" t="s">
        <v>10</v>
      </c>
      <c r="E15470">
        <v>55</v>
      </c>
      <c r="F15470">
        <v>448009</v>
      </c>
      <c r="G15470">
        <v>4059</v>
      </c>
    </row>
    <row r="15471" spans="1:7">
      <c r="A15471" s="2">
        <v>44173</v>
      </c>
      <c r="B15471" s="2">
        <f t="shared" si="482"/>
        <v>44196</v>
      </c>
      <c r="C15471" s="3">
        <f t="shared" si="483"/>
        <v>1</v>
      </c>
      <c r="D15471" t="s">
        <v>49</v>
      </c>
      <c r="E15471">
        <v>56</v>
      </c>
      <c r="F15471">
        <v>37475</v>
      </c>
      <c r="G15471">
        <v>280</v>
      </c>
    </row>
    <row r="15472" spans="1:7">
      <c r="A15472" s="2">
        <v>44174</v>
      </c>
      <c r="B15472" s="2">
        <f t="shared" si="482"/>
        <v>44196</v>
      </c>
      <c r="C15472" s="3">
        <f t="shared" si="483"/>
        <v>1</v>
      </c>
      <c r="D15472" t="s">
        <v>52</v>
      </c>
      <c r="E15472">
        <v>1</v>
      </c>
      <c r="F15472">
        <v>280187</v>
      </c>
      <c r="G15472">
        <v>3985</v>
      </c>
    </row>
    <row r="15473" spans="1:7">
      <c r="A15473" s="2">
        <v>44174</v>
      </c>
      <c r="B15473" s="2">
        <f t="shared" si="482"/>
        <v>44196</v>
      </c>
      <c r="C15473" s="3">
        <f t="shared" si="483"/>
        <v>1</v>
      </c>
      <c r="D15473" t="s">
        <v>50</v>
      </c>
      <c r="E15473">
        <v>2</v>
      </c>
      <c r="F15473">
        <v>38510</v>
      </c>
      <c r="G15473">
        <v>143</v>
      </c>
    </row>
    <row r="15474" spans="1:7">
      <c r="A15474" s="2">
        <v>44174</v>
      </c>
      <c r="B15474" s="2">
        <f t="shared" si="482"/>
        <v>44196</v>
      </c>
      <c r="C15474" s="3">
        <f t="shared" si="483"/>
        <v>1</v>
      </c>
      <c r="D15474" t="s">
        <v>8</v>
      </c>
      <c r="E15474">
        <v>4</v>
      </c>
      <c r="F15474">
        <v>384241</v>
      </c>
      <c r="G15474">
        <v>7081</v>
      </c>
    </row>
    <row r="15475" spans="1:7">
      <c r="A15475" s="2">
        <v>44174</v>
      </c>
      <c r="B15475" s="2">
        <f t="shared" si="482"/>
        <v>44196</v>
      </c>
      <c r="C15475" s="3">
        <f t="shared" si="483"/>
        <v>1</v>
      </c>
      <c r="D15475" t="s">
        <v>44</v>
      </c>
      <c r="E15475">
        <v>5</v>
      </c>
      <c r="F15475">
        <v>176652</v>
      </c>
      <c r="G15475">
        <v>2786</v>
      </c>
    </row>
    <row r="15476" spans="1:7">
      <c r="A15476" s="2">
        <v>44174</v>
      </c>
      <c r="B15476" s="2">
        <f t="shared" si="482"/>
        <v>44196</v>
      </c>
      <c r="C15476" s="3">
        <f t="shared" si="483"/>
        <v>1</v>
      </c>
      <c r="D15476" t="s">
        <v>7</v>
      </c>
      <c r="E15476">
        <v>6</v>
      </c>
      <c r="F15476">
        <v>1457214</v>
      </c>
      <c r="G15476">
        <v>20466</v>
      </c>
    </row>
    <row r="15477" spans="1:7">
      <c r="A15477" s="2">
        <v>44174</v>
      </c>
      <c r="B15477" s="2">
        <f t="shared" si="482"/>
        <v>44196</v>
      </c>
      <c r="C15477" s="3">
        <f t="shared" si="483"/>
        <v>1</v>
      </c>
      <c r="D15477" t="s">
        <v>22</v>
      </c>
      <c r="E15477">
        <v>8</v>
      </c>
      <c r="F15477">
        <v>274354</v>
      </c>
      <c r="G15477">
        <v>3671</v>
      </c>
    </row>
    <row r="15478" spans="1:7">
      <c r="A15478" s="2">
        <v>44174</v>
      </c>
      <c r="B15478" s="2">
        <f t="shared" si="482"/>
        <v>44196</v>
      </c>
      <c r="C15478" s="3">
        <f t="shared" si="483"/>
        <v>1</v>
      </c>
      <c r="D15478" t="s">
        <v>38</v>
      </c>
      <c r="E15478">
        <v>9</v>
      </c>
      <c r="F15478">
        <v>140548</v>
      </c>
      <c r="G15478">
        <v>5285</v>
      </c>
    </row>
    <row r="15479" spans="1:7">
      <c r="A15479" s="2">
        <v>44174</v>
      </c>
      <c r="B15479" s="2">
        <f t="shared" si="482"/>
        <v>44196</v>
      </c>
      <c r="C15479" s="3">
        <f t="shared" si="483"/>
        <v>1</v>
      </c>
      <c r="D15479" t="s">
        <v>45</v>
      </c>
      <c r="E15479">
        <v>10</v>
      </c>
      <c r="F15479">
        <v>42393</v>
      </c>
      <c r="G15479">
        <v>803</v>
      </c>
    </row>
    <row r="15480" spans="1:7">
      <c r="A15480" s="2">
        <v>44174</v>
      </c>
      <c r="B15480" s="2">
        <f t="shared" si="482"/>
        <v>44196</v>
      </c>
      <c r="C15480" s="3">
        <f t="shared" si="483"/>
        <v>1</v>
      </c>
      <c r="D15480" t="s">
        <v>33</v>
      </c>
      <c r="E15480">
        <v>11</v>
      </c>
      <c r="F15480">
        <v>23854</v>
      </c>
      <c r="G15480">
        <v>704</v>
      </c>
    </row>
    <row r="15481" spans="1:7">
      <c r="A15481" s="2">
        <v>44174</v>
      </c>
      <c r="B15481" s="2">
        <f t="shared" si="482"/>
        <v>44196</v>
      </c>
      <c r="C15481" s="3">
        <f t="shared" si="483"/>
        <v>1</v>
      </c>
      <c r="D15481" t="s">
        <v>15</v>
      </c>
      <c r="E15481">
        <v>12</v>
      </c>
      <c r="F15481">
        <v>1083354</v>
      </c>
      <c r="G15481">
        <v>19461</v>
      </c>
    </row>
    <row r="15482" spans="1:7">
      <c r="A15482" s="2">
        <v>44174</v>
      </c>
      <c r="B15482" s="2">
        <f t="shared" si="482"/>
        <v>44196</v>
      </c>
      <c r="C15482" s="3">
        <f t="shared" si="483"/>
        <v>1</v>
      </c>
      <c r="D15482" t="s">
        <v>18</v>
      </c>
      <c r="E15482">
        <v>13</v>
      </c>
      <c r="F15482">
        <v>499299</v>
      </c>
      <c r="G15482">
        <v>9630</v>
      </c>
    </row>
    <row r="15483" spans="1:7">
      <c r="A15483" s="2">
        <v>44174</v>
      </c>
      <c r="B15483" s="2">
        <f t="shared" si="482"/>
        <v>44196</v>
      </c>
      <c r="C15483" s="3">
        <f t="shared" si="483"/>
        <v>1</v>
      </c>
      <c r="D15483" t="s">
        <v>57</v>
      </c>
      <c r="E15483">
        <v>66</v>
      </c>
      <c r="F15483">
        <v>8008</v>
      </c>
      <c r="G15483">
        <v>114</v>
      </c>
    </row>
    <row r="15484" spans="1:7">
      <c r="A15484" s="2">
        <v>44174</v>
      </c>
      <c r="B15484" s="2">
        <f t="shared" si="482"/>
        <v>44196</v>
      </c>
      <c r="C15484" s="3">
        <f t="shared" si="483"/>
        <v>1</v>
      </c>
      <c r="D15484" t="s">
        <v>26</v>
      </c>
      <c r="E15484">
        <v>15</v>
      </c>
      <c r="F15484">
        <v>18785</v>
      </c>
      <c r="G15484">
        <v>264</v>
      </c>
    </row>
    <row r="15485" spans="1:7">
      <c r="A15485" s="2">
        <v>44174</v>
      </c>
      <c r="B15485" s="2">
        <f t="shared" si="482"/>
        <v>44196</v>
      </c>
      <c r="C15485" s="3">
        <f t="shared" si="483"/>
        <v>1</v>
      </c>
      <c r="D15485" t="s">
        <v>53</v>
      </c>
      <c r="E15485">
        <v>16</v>
      </c>
      <c r="F15485">
        <v>116677</v>
      </c>
      <c r="G15485">
        <v>1124</v>
      </c>
    </row>
    <row r="15486" spans="1:7">
      <c r="A15486" s="2">
        <v>44174</v>
      </c>
      <c r="B15486" s="2">
        <f t="shared" si="482"/>
        <v>44196</v>
      </c>
      <c r="C15486" s="3">
        <f t="shared" si="483"/>
        <v>1</v>
      </c>
      <c r="D15486" t="s">
        <v>6</v>
      </c>
      <c r="E15486">
        <v>17</v>
      </c>
      <c r="F15486">
        <v>813990</v>
      </c>
      <c r="G15486">
        <v>14621</v>
      </c>
    </row>
    <row r="15487" spans="1:7">
      <c r="A15487" s="2">
        <v>44174</v>
      </c>
      <c r="B15487" s="2">
        <f t="shared" si="482"/>
        <v>44196</v>
      </c>
      <c r="C15487" s="3">
        <f t="shared" si="483"/>
        <v>1</v>
      </c>
      <c r="D15487" t="s">
        <v>27</v>
      </c>
      <c r="E15487">
        <v>18</v>
      </c>
      <c r="F15487">
        <v>401219</v>
      </c>
      <c r="G15487">
        <v>6506</v>
      </c>
    </row>
    <row r="15488" spans="1:7">
      <c r="A15488" s="2">
        <v>44174</v>
      </c>
      <c r="B15488" s="2">
        <f t="shared" si="482"/>
        <v>44196</v>
      </c>
      <c r="C15488" s="3">
        <f t="shared" si="483"/>
        <v>1</v>
      </c>
      <c r="D15488" t="s">
        <v>39</v>
      </c>
      <c r="E15488">
        <v>19</v>
      </c>
      <c r="F15488">
        <v>248782</v>
      </c>
      <c r="G15488">
        <v>3017</v>
      </c>
    </row>
    <row r="15489" spans="1:7">
      <c r="A15489" s="2">
        <v>44174</v>
      </c>
      <c r="B15489" s="2">
        <f t="shared" si="482"/>
        <v>44196</v>
      </c>
      <c r="C15489" s="3">
        <f t="shared" si="483"/>
        <v>1</v>
      </c>
      <c r="D15489" t="s">
        <v>34</v>
      </c>
      <c r="E15489">
        <v>20</v>
      </c>
      <c r="F15489">
        <v>183404</v>
      </c>
      <c r="G15489">
        <v>1941</v>
      </c>
    </row>
    <row r="15490" spans="1:7">
      <c r="A15490" s="2">
        <v>44174</v>
      </c>
      <c r="B15490" s="2">
        <f t="shared" si="482"/>
        <v>44196</v>
      </c>
      <c r="C15490" s="3">
        <f t="shared" si="483"/>
        <v>1</v>
      </c>
      <c r="D15490" t="s">
        <v>28</v>
      </c>
      <c r="E15490">
        <v>21</v>
      </c>
      <c r="F15490">
        <v>212997</v>
      </c>
      <c r="G15490">
        <v>2359</v>
      </c>
    </row>
    <row r="15491" spans="1:7">
      <c r="A15491" s="2">
        <v>44174</v>
      </c>
      <c r="B15491" s="2">
        <f t="shared" si="482"/>
        <v>44196</v>
      </c>
      <c r="C15491" s="3">
        <f t="shared" si="483"/>
        <v>1</v>
      </c>
      <c r="D15491" t="s">
        <v>40</v>
      </c>
      <c r="E15491">
        <v>22</v>
      </c>
      <c r="F15491">
        <v>258914</v>
      </c>
      <c r="G15491">
        <v>6684</v>
      </c>
    </row>
    <row r="15492" spans="1:7">
      <c r="A15492" s="2">
        <v>44174</v>
      </c>
      <c r="B15492" s="2">
        <f t="shared" ref="B15492:B15555" si="484">EOMONTH(A15492,0)</f>
        <v>44196</v>
      </c>
      <c r="C15492" s="3">
        <f t="shared" ref="C15492:C15555" si="485">IF(A15492=B15492,0,1)</f>
        <v>1</v>
      </c>
      <c r="D15492" t="s">
        <v>51</v>
      </c>
      <c r="E15492">
        <v>23</v>
      </c>
      <c r="F15492">
        <v>14454</v>
      </c>
      <c r="G15492">
        <v>246</v>
      </c>
    </row>
    <row r="15493" spans="1:7">
      <c r="A15493" s="2">
        <v>44174</v>
      </c>
      <c r="B15493" s="2">
        <f t="shared" si="484"/>
        <v>44196</v>
      </c>
      <c r="C15493" s="3">
        <f t="shared" si="485"/>
        <v>1</v>
      </c>
      <c r="D15493" t="s">
        <v>23</v>
      </c>
      <c r="E15493">
        <v>24</v>
      </c>
      <c r="F15493">
        <v>222971</v>
      </c>
      <c r="G15493">
        <v>4962</v>
      </c>
    </row>
    <row r="15494" spans="1:7">
      <c r="A15494" s="2">
        <v>44174</v>
      </c>
      <c r="B15494" s="2">
        <f t="shared" si="484"/>
        <v>44196</v>
      </c>
      <c r="C15494" s="3">
        <f t="shared" si="485"/>
        <v>1</v>
      </c>
      <c r="D15494" t="s">
        <v>9</v>
      </c>
      <c r="E15494">
        <v>25</v>
      </c>
      <c r="F15494">
        <v>269412</v>
      </c>
      <c r="G15494">
        <v>11166</v>
      </c>
    </row>
    <row r="15495" spans="1:7">
      <c r="A15495" s="2">
        <v>44174</v>
      </c>
      <c r="B15495" s="2">
        <f t="shared" si="484"/>
        <v>44196</v>
      </c>
      <c r="C15495" s="3">
        <f t="shared" si="485"/>
        <v>1</v>
      </c>
      <c r="D15495" t="s">
        <v>42</v>
      </c>
      <c r="E15495">
        <v>26</v>
      </c>
      <c r="F15495">
        <v>447817</v>
      </c>
      <c r="G15495">
        <v>10699</v>
      </c>
    </row>
    <row r="15496" spans="1:7">
      <c r="A15496" s="2">
        <v>44174</v>
      </c>
      <c r="B15496" s="2">
        <f t="shared" si="484"/>
        <v>44196</v>
      </c>
      <c r="C15496" s="3">
        <f t="shared" si="485"/>
        <v>1</v>
      </c>
      <c r="D15496" t="s">
        <v>29</v>
      </c>
      <c r="E15496">
        <v>27</v>
      </c>
      <c r="F15496">
        <v>363778</v>
      </c>
      <c r="G15496">
        <v>4168</v>
      </c>
    </row>
    <row r="15497" spans="1:7">
      <c r="A15497" s="2">
        <v>44174</v>
      </c>
      <c r="B15497" s="2">
        <f t="shared" si="484"/>
        <v>44196</v>
      </c>
      <c r="C15497" s="3">
        <f t="shared" si="485"/>
        <v>1</v>
      </c>
      <c r="D15497" t="s">
        <v>46</v>
      </c>
      <c r="E15497">
        <v>28</v>
      </c>
      <c r="F15497">
        <v>170672</v>
      </c>
      <c r="G15497">
        <v>4041</v>
      </c>
    </row>
    <row r="15498" spans="1:7">
      <c r="A15498" s="2">
        <v>44174</v>
      </c>
      <c r="B15498" s="2">
        <f t="shared" si="484"/>
        <v>44196</v>
      </c>
      <c r="C15498" s="3">
        <f t="shared" si="485"/>
        <v>1</v>
      </c>
      <c r="D15498" t="s">
        <v>35</v>
      </c>
      <c r="E15498">
        <v>29</v>
      </c>
      <c r="F15498">
        <v>349046</v>
      </c>
      <c r="G15498">
        <v>4640</v>
      </c>
    </row>
    <row r="15499" spans="1:7">
      <c r="A15499" s="2">
        <v>44174</v>
      </c>
      <c r="B15499" s="2">
        <f t="shared" si="484"/>
        <v>44196</v>
      </c>
      <c r="C15499" s="3">
        <f t="shared" si="485"/>
        <v>1</v>
      </c>
      <c r="D15499" t="s">
        <v>54</v>
      </c>
      <c r="E15499">
        <v>30</v>
      </c>
      <c r="F15499">
        <v>70191</v>
      </c>
      <c r="G15499">
        <v>771</v>
      </c>
    </row>
    <row r="15500" spans="1:7">
      <c r="A15500" s="2">
        <v>44174</v>
      </c>
      <c r="B15500" s="2">
        <f t="shared" si="484"/>
        <v>44196</v>
      </c>
      <c r="C15500" s="3">
        <f t="shared" si="485"/>
        <v>1</v>
      </c>
      <c r="D15500" t="s">
        <v>12</v>
      </c>
      <c r="E15500">
        <v>31</v>
      </c>
      <c r="F15500">
        <v>144755</v>
      </c>
      <c r="G15500">
        <v>1311</v>
      </c>
    </row>
    <row r="15501" spans="1:7">
      <c r="A15501" s="2">
        <v>44174</v>
      </c>
      <c r="B15501" s="2">
        <f t="shared" si="484"/>
        <v>44196</v>
      </c>
      <c r="C15501" s="3">
        <f t="shared" si="485"/>
        <v>1</v>
      </c>
      <c r="D15501" t="s">
        <v>24</v>
      </c>
      <c r="E15501">
        <v>32</v>
      </c>
      <c r="F15501">
        <v>176674</v>
      </c>
      <c r="G15501">
        <v>2395</v>
      </c>
    </row>
    <row r="15502" spans="1:7">
      <c r="A15502" s="2">
        <v>44174</v>
      </c>
      <c r="B15502" s="2">
        <f t="shared" si="484"/>
        <v>44196</v>
      </c>
      <c r="C15502" s="3">
        <f t="shared" si="485"/>
        <v>1</v>
      </c>
      <c r="D15502" t="s">
        <v>19</v>
      </c>
      <c r="E15502">
        <v>33</v>
      </c>
      <c r="F15502">
        <v>27592</v>
      </c>
      <c r="G15502">
        <v>570</v>
      </c>
    </row>
    <row r="15503" spans="1:7">
      <c r="A15503" s="2">
        <v>44174</v>
      </c>
      <c r="B15503" s="2">
        <f t="shared" si="484"/>
        <v>44196</v>
      </c>
      <c r="C15503" s="3">
        <f t="shared" si="485"/>
        <v>1</v>
      </c>
      <c r="D15503" t="s">
        <v>21</v>
      </c>
      <c r="E15503">
        <v>34</v>
      </c>
      <c r="F15503">
        <v>383354</v>
      </c>
      <c r="G15503">
        <v>17542</v>
      </c>
    </row>
    <row r="15504" spans="1:7">
      <c r="A15504" s="2">
        <v>44174</v>
      </c>
      <c r="B15504" s="2">
        <f t="shared" si="484"/>
        <v>44196</v>
      </c>
      <c r="C15504" s="3">
        <f t="shared" si="485"/>
        <v>1</v>
      </c>
      <c r="D15504" t="s">
        <v>47</v>
      </c>
      <c r="E15504">
        <v>35</v>
      </c>
      <c r="F15504">
        <v>112950</v>
      </c>
      <c r="G15504">
        <v>1823</v>
      </c>
    </row>
    <row r="15505" spans="1:7">
      <c r="A15505" s="2">
        <v>44174</v>
      </c>
      <c r="B15505" s="2">
        <f t="shared" si="484"/>
        <v>44196</v>
      </c>
      <c r="C15505" s="3">
        <f t="shared" si="485"/>
        <v>1</v>
      </c>
      <c r="D15505" t="s">
        <v>16</v>
      </c>
      <c r="E15505">
        <v>36</v>
      </c>
      <c r="F15505">
        <v>738947</v>
      </c>
      <c r="G15505">
        <v>34799</v>
      </c>
    </row>
    <row r="15506" spans="1:7">
      <c r="A15506" s="2">
        <v>44174</v>
      </c>
      <c r="B15506" s="2">
        <f t="shared" si="484"/>
        <v>44196</v>
      </c>
      <c r="C15506" s="3">
        <f t="shared" si="485"/>
        <v>1</v>
      </c>
      <c r="D15506" t="s">
        <v>20</v>
      </c>
      <c r="E15506">
        <v>37</v>
      </c>
      <c r="F15506">
        <v>412140</v>
      </c>
      <c r="G15506">
        <v>5704</v>
      </c>
    </row>
    <row r="15507" spans="1:7">
      <c r="A15507" s="2">
        <v>44174</v>
      </c>
      <c r="B15507" s="2">
        <f t="shared" si="484"/>
        <v>44196</v>
      </c>
      <c r="C15507" s="3">
        <f t="shared" si="485"/>
        <v>1</v>
      </c>
      <c r="D15507" t="s">
        <v>48</v>
      </c>
      <c r="E15507">
        <v>38</v>
      </c>
      <c r="F15507">
        <v>86149</v>
      </c>
      <c r="G15507">
        <v>1081</v>
      </c>
    </row>
    <row r="15508" spans="1:7">
      <c r="A15508" s="2">
        <v>44174</v>
      </c>
      <c r="B15508" s="2">
        <f t="shared" si="484"/>
        <v>44196</v>
      </c>
      <c r="C15508" s="3">
        <f t="shared" si="485"/>
        <v>1</v>
      </c>
      <c r="D15508" t="s">
        <v>59</v>
      </c>
      <c r="E15508">
        <v>69</v>
      </c>
      <c r="F15508">
        <v>113</v>
      </c>
      <c r="G15508">
        <v>2</v>
      </c>
    </row>
    <row r="15509" spans="1:7">
      <c r="A15509" s="2">
        <v>44174</v>
      </c>
      <c r="B15509" s="2">
        <f t="shared" si="484"/>
        <v>44196</v>
      </c>
      <c r="C15509" s="3">
        <f t="shared" si="485"/>
        <v>1</v>
      </c>
      <c r="D15509" t="s">
        <v>41</v>
      </c>
      <c r="E15509">
        <v>39</v>
      </c>
      <c r="F15509">
        <v>520112</v>
      </c>
      <c r="G15509">
        <v>7187</v>
      </c>
    </row>
    <row r="15510" spans="1:7">
      <c r="A15510" s="2">
        <v>44174</v>
      </c>
      <c r="B15510" s="2">
        <f t="shared" si="484"/>
        <v>44196</v>
      </c>
      <c r="C15510" s="3">
        <f t="shared" si="485"/>
        <v>1</v>
      </c>
      <c r="D15510" t="s">
        <v>30</v>
      </c>
      <c r="E15510">
        <v>40</v>
      </c>
      <c r="F15510">
        <v>222993</v>
      </c>
      <c r="G15510">
        <v>1945</v>
      </c>
    </row>
    <row r="15511" spans="1:7">
      <c r="A15511" s="2">
        <v>44174</v>
      </c>
      <c r="B15511" s="2">
        <f t="shared" si="484"/>
        <v>44196</v>
      </c>
      <c r="C15511" s="3">
        <f t="shared" si="485"/>
        <v>1</v>
      </c>
      <c r="D15511" t="s">
        <v>14</v>
      </c>
      <c r="E15511">
        <v>41</v>
      </c>
      <c r="F15511">
        <v>88308</v>
      </c>
      <c r="G15511">
        <v>1112</v>
      </c>
    </row>
    <row r="15512" spans="1:7">
      <c r="A15512" s="2">
        <v>44174</v>
      </c>
      <c r="B15512" s="2">
        <f t="shared" si="484"/>
        <v>44196</v>
      </c>
      <c r="C15512" s="3">
        <f t="shared" si="485"/>
        <v>1</v>
      </c>
      <c r="D15512" t="s">
        <v>31</v>
      </c>
      <c r="E15512">
        <v>42</v>
      </c>
      <c r="F15512">
        <v>451154</v>
      </c>
      <c r="G15512">
        <v>11839</v>
      </c>
    </row>
    <row r="15513" spans="1:7">
      <c r="A15513" s="2">
        <v>44174</v>
      </c>
      <c r="B15513" s="2">
        <f t="shared" si="484"/>
        <v>44196</v>
      </c>
      <c r="C15513" s="3">
        <f t="shared" si="485"/>
        <v>1</v>
      </c>
      <c r="D15513" t="s">
        <v>55</v>
      </c>
      <c r="E15513">
        <v>72</v>
      </c>
      <c r="F15513">
        <v>92577</v>
      </c>
      <c r="G15513">
        <v>1219</v>
      </c>
    </row>
    <row r="15514" spans="1:7">
      <c r="A15514" s="2">
        <v>44174</v>
      </c>
      <c r="B15514" s="2">
        <f t="shared" si="484"/>
        <v>44196</v>
      </c>
      <c r="C15514" s="3">
        <f t="shared" si="485"/>
        <v>1</v>
      </c>
      <c r="D15514" t="s">
        <v>17</v>
      </c>
      <c r="E15514">
        <v>44</v>
      </c>
      <c r="F15514">
        <v>68299</v>
      </c>
      <c r="G15514">
        <v>1484</v>
      </c>
    </row>
    <row r="15515" spans="1:7">
      <c r="A15515" s="2">
        <v>44174</v>
      </c>
      <c r="B15515" s="2">
        <f t="shared" si="484"/>
        <v>44196</v>
      </c>
      <c r="C15515" s="3">
        <f t="shared" si="485"/>
        <v>1</v>
      </c>
      <c r="D15515" t="s">
        <v>32</v>
      </c>
      <c r="E15515">
        <v>45</v>
      </c>
      <c r="F15515">
        <v>239444</v>
      </c>
      <c r="G15515">
        <v>4612</v>
      </c>
    </row>
    <row r="15516" spans="1:7">
      <c r="A15516" s="2">
        <v>44174</v>
      </c>
      <c r="B15516" s="2">
        <f t="shared" si="484"/>
        <v>44196</v>
      </c>
      <c r="C15516" s="3">
        <f t="shared" si="485"/>
        <v>1</v>
      </c>
      <c r="D15516" t="s">
        <v>43</v>
      </c>
      <c r="E15516">
        <v>46</v>
      </c>
      <c r="F15516">
        <v>88023</v>
      </c>
      <c r="G15516">
        <v>1147</v>
      </c>
    </row>
    <row r="15517" spans="1:7">
      <c r="A15517" s="2">
        <v>44174</v>
      </c>
      <c r="B15517" s="2">
        <f t="shared" si="484"/>
        <v>44196</v>
      </c>
      <c r="C15517" s="3">
        <f t="shared" si="485"/>
        <v>1</v>
      </c>
      <c r="D15517" t="s">
        <v>25</v>
      </c>
      <c r="E15517">
        <v>47</v>
      </c>
      <c r="F15517">
        <v>413043</v>
      </c>
      <c r="G15517">
        <v>5113</v>
      </c>
    </row>
    <row r="15518" spans="1:7">
      <c r="A15518" s="2">
        <v>44174</v>
      </c>
      <c r="B15518" s="2">
        <f t="shared" si="484"/>
        <v>44196</v>
      </c>
      <c r="C15518" s="3">
        <f t="shared" si="485"/>
        <v>1</v>
      </c>
      <c r="D15518" t="s">
        <v>11</v>
      </c>
      <c r="E15518">
        <v>48</v>
      </c>
      <c r="F15518">
        <v>1390544</v>
      </c>
      <c r="G15518">
        <v>23727</v>
      </c>
    </row>
    <row r="15519" spans="1:7">
      <c r="A15519" s="2">
        <v>44174</v>
      </c>
      <c r="B15519" s="2">
        <f t="shared" si="484"/>
        <v>44196</v>
      </c>
      <c r="C15519" s="3">
        <f t="shared" si="485"/>
        <v>1</v>
      </c>
      <c r="D15519" t="s">
        <v>13</v>
      </c>
      <c r="E15519">
        <v>49</v>
      </c>
      <c r="F15519">
        <v>222545</v>
      </c>
      <c r="G15519">
        <v>995</v>
      </c>
    </row>
    <row r="15520" spans="1:7">
      <c r="A15520" s="2">
        <v>44174</v>
      </c>
      <c r="B15520" s="2">
        <f t="shared" si="484"/>
        <v>44196</v>
      </c>
      <c r="C15520" s="3">
        <f t="shared" si="485"/>
        <v>1</v>
      </c>
      <c r="D15520" t="s">
        <v>36</v>
      </c>
      <c r="E15520">
        <v>50</v>
      </c>
      <c r="F15520">
        <v>5285</v>
      </c>
      <c r="G15520">
        <v>86</v>
      </c>
    </row>
    <row r="15521" spans="1:7">
      <c r="A15521" s="2">
        <v>44174</v>
      </c>
      <c r="B15521" s="2">
        <f t="shared" si="484"/>
        <v>44196</v>
      </c>
      <c r="C15521" s="3">
        <f t="shared" si="485"/>
        <v>1</v>
      </c>
      <c r="D15521" t="s">
        <v>56</v>
      </c>
      <c r="E15521">
        <v>78</v>
      </c>
      <c r="F15521">
        <v>1698</v>
      </c>
      <c r="G15521">
        <v>23</v>
      </c>
    </row>
    <row r="15522" spans="1:7">
      <c r="A15522" s="2">
        <v>44174</v>
      </c>
      <c r="B15522" s="2">
        <f t="shared" si="484"/>
        <v>44196</v>
      </c>
      <c r="C15522" s="3">
        <f t="shared" si="485"/>
        <v>1</v>
      </c>
      <c r="D15522" t="s">
        <v>37</v>
      </c>
      <c r="E15522">
        <v>51</v>
      </c>
      <c r="F15522">
        <v>267128</v>
      </c>
      <c r="G15522">
        <v>4281</v>
      </c>
    </row>
    <row r="15523" spans="1:7">
      <c r="A15523" s="2">
        <v>44174</v>
      </c>
      <c r="B15523" s="2">
        <f t="shared" si="484"/>
        <v>44196</v>
      </c>
      <c r="C15523" s="3">
        <f t="shared" si="485"/>
        <v>1</v>
      </c>
      <c r="D15523" t="s">
        <v>5</v>
      </c>
      <c r="E15523">
        <v>53</v>
      </c>
      <c r="F15523">
        <v>197973</v>
      </c>
      <c r="G15523">
        <v>3146</v>
      </c>
    </row>
    <row r="15524" spans="1:7">
      <c r="A15524" s="2">
        <v>44174</v>
      </c>
      <c r="B15524" s="2">
        <f t="shared" si="484"/>
        <v>44196</v>
      </c>
      <c r="C15524" s="3">
        <f t="shared" si="485"/>
        <v>1</v>
      </c>
      <c r="D15524" t="s">
        <v>58</v>
      </c>
      <c r="E15524">
        <v>54</v>
      </c>
      <c r="F15524">
        <v>58462</v>
      </c>
      <c r="G15524">
        <v>901</v>
      </c>
    </row>
    <row r="15525" spans="1:7">
      <c r="A15525" s="2">
        <v>44174</v>
      </c>
      <c r="B15525" s="2">
        <f t="shared" si="484"/>
        <v>44196</v>
      </c>
      <c r="C15525" s="3">
        <f t="shared" si="485"/>
        <v>1</v>
      </c>
      <c r="D15525" t="s">
        <v>10</v>
      </c>
      <c r="E15525">
        <v>55</v>
      </c>
      <c r="F15525">
        <v>452180</v>
      </c>
      <c r="G15525">
        <v>4149</v>
      </c>
    </row>
    <row r="15526" spans="1:7">
      <c r="A15526" s="2">
        <v>44174</v>
      </c>
      <c r="B15526" s="2">
        <f t="shared" si="484"/>
        <v>44196</v>
      </c>
      <c r="C15526" s="3">
        <f t="shared" si="485"/>
        <v>1</v>
      </c>
      <c r="D15526" t="s">
        <v>49</v>
      </c>
      <c r="E15526">
        <v>56</v>
      </c>
      <c r="F15526">
        <v>37885</v>
      </c>
      <c r="G15526">
        <v>299</v>
      </c>
    </row>
    <row r="15527" spans="1:7">
      <c r="A15527" s="2">
        <v>44175</v>
      </c>
      <c r="B15527" s="2">
        <f t="shared" si="484"/>
        <v>44196</v>
      </c>
      <c r="C15527" s="3">
        <f t="shared" si="485"/>
        <v>1</v>
      </c>
      <c r="D15527" t="s">
        <v>52</v>
      </c>
      <c r="E15527">
        <v>1</v>
      </c>
      <c r="F15527">
        <v>284922</v>
      </c>
      <c r="G15527">
        <v>4034</v>
      </c>
    </row>
    <row r="15528" spans="1:7">
      <c r="A15528" s="2">
        <v>44175</v>
      </c>
      <c r="B15528" s="2">
        <f t="shared" si="484"/>
        <v>44196</v>
      </c>
      <c r="C15528" s="3">
        <f t="shared" si="485"/>
        <v>1</v>
      </c>
      <c r="D15528" t="s">
        <v>50</v>
      </c>
      <c r="E15528">
        <v>2</v>
      </c>
      <c r="F15528">
        <v>39146</v>
      </c>
      <c r="G15528">
        <v>148</v>
      </c>
    </row>
    <row r="15529" spans="1:7">
      <c r="A15529" s="2">
        <v>44175</v>
      </c>
      <c r="B15529" s="2">
        <f t="shared" si="484"/>
        <v>44196</v>
      </c>
      <c r="C15529" s="3">
        <f t="shared" si="485"/>
        <v>1</v>
      </c>
      <c r="D15529" t="s">
        <v>8</v>
      </c>
      <c r="E15529">
        <v>4</v>
      </c>
      <c r="F15529">
        <v>390047</v>
      </c>
      <c r="G15529">
        <v>7173</v>
      </c>
    </row>
    <row r="15530" spans="1:7">
      <c r="A15530" s="2">
        <v>44175</v>
      </c>
      <c r="B15530" s="2">
        <f t="shared" si="484"/>
        <v>44196</v>
      </c>
      <c r="C15530" s="3">
        <f t="shared" si="485"/>
        <v>1</v>
      </c>
      <c r="D15530" t="s">
        <v>44</v>
      </c>
      <c r="E15530">
        <v>5</v>
      </c>
      <c r="F15530">
        <v>178854</v>
      </c>
      <c r="G15530">
        <v>2820</v>
      </c>
    </row>
    <row r="15531" spans="1:7">
      <c r="A15531" s="2">
        <v>44175</v>
      </c>
      <c r="B15531" s="2">
        <f t="shared" si="484"/>
        <v>44196</v>
      </c>
      <c r="C15531" s="3">
        <f t="shared" si="485"/>
        <v>1</v>
      </c>
      <c r="D15531" t="s">
        <v>7</v>
      </c>
      <c r="E15531">
        <v>6</v>
      </c>
      <c r="F15531">
        <v>1491053</v>
      </c>
      <c r="G15531">
        <v>20636</v>
      </c>
    </row>
    <row r="15532" spans="1:7">
      <c r="A15532" s="2">
        <v>44175</v>
      </c>
      <c r="B15532" s="2">
        <f t="shared" si="484"/>
        <v>44196</v>
      </c>
      <c r="C15532" s="3">
        <f t="shared" si="485"/>
        <v>1</v>
      </c>
      <c r="D15532" t="s">
        <v>22</v>
      </c>
      <c r="E15532">
        <v>8</v>
      </c>
      <c r="F15532">
        <v>278916</v>
      </c>
      <c r="G15532">
        <v>3795</v>
      </c>
    </row>
    <row r="15533" spans="1:7">
      <c r="A15533" s="2">
        <v>44175</v>
      </c>
      <c r="B15533" s="2">
        <f t="shared" si="484"/>
        <v>44196</v>
      </c>
      <c r="C15533" s="3">
        <f t="shared" si="485"/>
        <v>1</v>
      </c>
      <c r="D15533" t="s">
        <v>38</v>
      </c>
      <c r="E15533">
        <v>9</v>
      </c>
      <c r="F15533">
        <v>142979</v>
      </c>
      <c r="G15533">
        <v>5327</v>
      </c>
    </row>
    <row r="15534" spans="1:7">
      <c r="A15534" s="2">
        <v>44175</v>
      </c>
      <c r="B15534" s="2">
        <f t="shared" si="484"/>
        <v>44196</v>
      </c>
      <c r="C15534" s="3">
        <f t="shared" si="485"/>
        <v>1</v>
      </c>
      <c r="D15534" t="s">
        <v>45</v>
      </c>
      <c r="E15534">
        <v>10</v>
      </c>
      <c r="F15534">
        <v>43036</v>
      </c>
      <c r="G15534">
        <v>806</v>
      </c>
    </row>
    <row r="15535" spans="1:7">
      <c r="A15535" s="2">
        <v>44175</v>
      </c>
      <c r="B15535" s="2">
        <f t="shared" si="484"/>
        <v>44196</v>
      </c>
      <c r="C15535" s="3">
        <f t="shared" si="485"/>
        <v>1</v>
      </c>
      <c r="D15535" t="s">
        <v>33</v>
      </c>
      <c r="E15535">
        <v>11</v>
      </c>
      <c r="F15535">
        <v>24098</v>
      </c>
      <c r="G15535">
        <v>708</v>
      </c>
    </row>
    <row r="15536" spans="1:7">
      <c r="A15536" s="2">
        <v>44175</v>
      </c>
      <c r="B15536" s="2">
        <f t="shared" si="484"/>
        <v>44196</v>
      </c>
      <c r="C15536" s="3">
        <f t="shared" si="485"/>
        <v>1</v>
      </c>
      <c r="D15536" t="s">
        <v>15</v>
      </c>
      <c r="E15536">
        <v>12</v>
      </c>
      <c r="F15536">
        <v>1094689</v>
      </c>
      <c r="G15536">
        <v>19590</v>
      </c>
    </row>
    <row r="15537" spans="1:7">
      <c r="A15537" s="2">
        <v>44175</v>
      </c>
      <c r="B15537" s="2">
        <f t="shared" si="484"/>
        <v>44196</v>
      </c>
      <c r="C15537" s="3">
        <f t="shared" si="485"/>
        <v>1</v>
      </c>
      <c r="D15537" t="s">
        <v>18</v>
      </c>
      <c r="E15537">
        <v>13</v>
      </c>
      <c r="F15537">
        <v>506802</v>
      </c>
      <c r="G15537">
        <v>9683</v>
      </c>
    </row>
    <row r="15538" spans="1:7">
      <c r="A15538" s="2">
        <v>44175</v>
      </c>
      <c r="B15538" s="2">
        <f t="shared" si="484"/>
        <v>44196</v>
      </c>
      <c r="C15538" s="3">
        <f t="shared" si="485"/>
        <v>1</v>
      </c>
      <c r="D15538" t="s">
        <v>57</v>
      </c>
      <c r="E15538">
        <v>66</v>
      </c>
      <c r="F15538">
        <v>8021</v>
      </c>
      <c r="G15538">
        <v>116</v>
      </c>
    </row>
    <row r="15539" spans="1:7">
      <c r="A15539" s="2">
        <v>44175</v>
      </c>
      <c r="B15539" s="2">
        <f t="shared" si="484"/>
        <v>44196</v>
      </c>
      <c r="C15539" s="3">
        <f t="shared" si="485"/>
        <v>1</v>
      </c>
      <c r="D15539" t="s">
        <v>26</v>
      </c>
      <c r="E15539">
        <v>15</v>
      </c>
      <c r="F15539">
        <v>18901</v>
      </c>
      <c r="G15539">
        <v>266</v>
      </c>
    </row>
    <row r="15540" spans="1:7">
      <c r="A15540" s="2">
        <v>44175</v>
      </c>
      <c r="B15540" s="2">
        <f t="shared" si="484"/>
        <v>44196</v>
      </c>
      <c r="C15540" s="3">
        <f t="shared" si="485"/>
        <v>1</v>
      </c>
      <c r="D15540" t="s">
        <v>53</v>
      </c>
      <c r="E15540">
        <v>16</v>
      </c>
      <c r="F15540">
        <v>118352</v>
      </c>
      <c r="G15540">
        <v>1145</v>
      </c>
    </row>
    <row r="15541" spans="1:7">
      <c r="A15541" s="2">
        <v>44175</v>
      </c>
      <c r="B15541" s="2">
        <f t="shared" si="484"/>
        <v>44196</v>
      </c>
      <c r="C15541" s="3">
        <f t="shared" si="485"/>
        <v>1</v>
      </c>
      <c r="D15541" t="s">
        <v>6</v>
      </c>
      <c r="E15541">
        <v>17</v>
      </c>
      <c r="F15541">
        <v>825136</v>
      </c>
      <c r="G15541">
        <v>14852</v>
      </c>
    </row>
    <row r="15542" spans="1:7">
      <c r="A15542" s="2">
        <v>44175</v>
      </c>
      <c r="B15542" s="2">
        <f t="shared" si="484"/>
        <v>44196</v>
      </c>
      <c r="C15542" s="3">
        <f t="shared" si="485"/>
        <v>1</v>
      </c>
      <c r="D15542" t="s">
        <v>27</v>
      </c>
      <c r="E15542">
        <v>18</v>
      </c>
      <c r="F15542">
        <v>407755</v>
      </c>
      <c r="G15542">
        <v>6603</v>
      </c>
    </row>
    <row r="15543" spans="1:7">
      <c r="A15543" s="2">
        <v>44175</v>
      </c>
      <c r="B15543" s="2">
        <f t="shared" si="484"/>
        <v>44196</v>
      </c>
      <c r="C15543" s="3">
        <f t="shared" si="485"/>
        <v>1</v>
      </c>
      <c r="D15543" t="s">
        <v>39</v>
      </c>
      <c r="E15543">
        <v>19</v>
      </c>
      <c r="F15543">
        <v>251027</v>
      </c>
      <c r="G15543">
        <v>3116</v>
      </c>
    </row>
    <row r="15544" spans="1:7">
      <c r="A15544" s="2">
        <v>44175</v>
      </c>
      <c r="B15544" s="2">
        <f t="shared" si="484"/>
        <v>44196</v>
      </c>
      <c r="C15544" s="3">
        <f t="shared" si="485"/>
        <v>1</v>
      </c>
      <c r="D15544" t="s">
        <v>34</v>
      </c>
      <c r="E15544">
        <v>20</v>
      </c>
      <c r="F15544">
        <v>183750</v>
      </c>
      <c r="G15544">
        <v>1941</v>
      </c>
    </row>
    <row r="15545" spans="1:7">
      <c r="A15545" s="2">
        <v>44175</v>
      </c>
      <c r="B15545" s="2">
        <f t="shared" si="484"/>
        <v>44196</v>
      </c>
      <c r="C15545" s="3">
        <f t="shared" si="485"/>
        <v>1</v>
      </c>
      <c r="D15545" t="s">
        <v>28</v>
      </c>
      <c r="E15545">
        <v>21</v>
      </c>
      <c r="F15545">
        <v>217112</v>
      </c>
      <c r="G15545">
        <v>2387</v>
      </c>
    </row>
    <row r="15546" spans="1:7">
      <c r="A15546" s="2">
        <v>44175</v>
      </c>
      <c r="B15546" s="2">
        <f t="shared" si="484"/>
        <v>44196</v>
      </c>
      <c r="C15546" s="3">
        <f t="shared" si="485"/>
        <v>1</v>
      </c>
      <c r="D15546" t="s">
        <v>40</v>
      </c>
      <c r="E15546">
        <v>22</v>
      </c>
      <c r="F15546">
        <v>261329</v>
      </c>
      <c r="G15546">
        <v>6724</v>
      </c>
    </row>
    <row r="15547" spans="1:7">
      <c r="A15547" s="2">
        <v>44175</v>
      </c>
      <c r="B15547" s="2">
        <f t="shared" si="484"/>
        <v>44196</v>
      </c>
      <c r="C15547" s="3">
        <f t="shared" si="485"/>
        <v>1</v>
      </c>
      <c r="D15547" t="s">
        <v>51</v>
      </c>
      <c r="E15547">
        <v>23</v>
      </c>
      <c r="F15547">
        <v>14861</v>
      </c>
      <c r="G15547">
        <v>246</v>
      </c>
    </row>
    <row r="15548" spans="1:7">
      <c r="A15548" s="2">
        <v>44175</v>
      </c>
      <c r="B15548" s="2">
        <f t="shared" si="484"/>
        <v>44196</v>
      </c>
      <c r="C15548" s="3">
        <f t="shared" si="485"/>
        <v>1</v>
      </c>
      <c r="D15548" t="s">
        <v>23</v>
      </c>
      <c r="E15548">
        <v>24</v>
      </c>
      <c r="F15548">
        <v>226173</v>
      </c>
      <c r="G15548">
        <v>5012</v>
      </c>
    </row>
    <row r="15549" spans="1:7">
      <c r="A15549" s="2">
        <v>44175</v>
      </c>
      <c r="B15549" s="2">
        <f t="shared" si="484"/>
        <v>44196</v>
      </c>
      <c r="C15549" s="3">
        <f t="shared" si="485"/>
        <v>1</v>
      </c>
      <c r="D15549" t="s">
        <v>9</v>
      </c>
      <c r="E15549">
        <v>25</v>
      </c>
      <c r="F15549">
        <v>274781</v>
      </c>
      <c r="G15549">
        <v>11209</v>
      </c>
    </row>
    <row r="15550" spans="1:7">
      <c r="A15550" s="2">
        <v>44175</v>
      </c>
      <c r="B15550" s="2">
        <f t="shared" si="484"/>
        <v>44196</v>
      </c>
      <c r="C15550" s="3">
        <f t="shared" si="485"/>
        <v>1</v>
      </c>
      <c r="D15550" t="s">
        <v>42</v>
      </c>
      <c r="E15550">
        <v>26</v>
      </c>
      <c r="F15550">
        <v>454180</v>
      </c>
      <c r="G15550">
        <v>10895</v>
      </c>
    </row>
    <row r="15551" spans="1:7">
      <c r="A15551" s="2">
        <v>44175</v>
      </c>
      <c r="B15551" s="2">
        <f t="shared" si="484"/>
        <v>44196</v>
      </c>
      <c r="C15551" s="3">
        <f t="shared" si="485"/>
        <v>1</v>
      </c>
      <c r="D15551" t="s">
        <v>29</v>
      </c>
      <c r="E15551">
        <v>27</v>
      </c>
      <c r="F15551">
        <v>367277</v>
      </c>
      <c r="G15551">
        <v>4257</v>
      </c>
    </row>
    <row r="15552" spans="1:7">
      <c r="A15552" s="2">
        <v>44175</v>
      </c>
      <c r="B15552" s="2">
        <f t="shared" si="484"/>
        <v>44196</v>
      </c>
      <c r="C15552" s="3">
        <f t="shared" si="485"/>
        <v>1</v>
      </c>
      <c r="D15552" t="s">
        <v>46</v>
      </c>
      <c r="E15552">
        <v>28</v>
      </c>
      <c r="F15552">
        <v>172955</v>
      </c>
      <c r="G15552">
        <v>4083</v>
      </c>
    </row>
    <row r="15553" spans="1:7">
      <c r="A15553" s="2">
        <v>44175</v>
      </c>
      <c r="B15553" s="2">
        <f t="shared" si="484"/>
        <v>44196</v>
      </c>
      <c r="C15553" s="3">
        <f t="shared" si="485"/>
        <v>1</v>
      </c>
      <c r="D15553" t="s">
        <v>35</v>
      </c>
      <c r="E15553">
        <v>29</v>
      </c>
      <c r="F15553">
        <v>353082</v>
      </c>
      <c r="G15553">
        <v>4690</v>
      </c>
    </row>
    <row r="15554" spans="1:7">
      <c r="A15554" s="2">
        <v>44175</v>
      </c>
      <c r="B15554" s="2">
        <f t="shared" si="484"/>
        <v>44196</v>
      </c>
      <c r="C15554" s="3">
        <f t="shared" si="485"/>
        <v>1</v>
      </c>
      <c r="D15554" t="s">
        <v>54</v>
      </c>
      <c r="E15554">
        <v>30</v>
      </c>
      <c r="F15554">
        <v>70954</v>
      </c>
      <c r="G15554">
        <v>786</v>
      </c>
    </row>
    <row r="15555" spans="1:7">
      <c r="A15555" s="2">
        <v>44175</v>
      </c>
      <c r="B15555" s="2">
        <f t="shared" si="484"/>
        <v>44196</v>
      </c>
      <c r="C15555" s="3">
        <f t="shared" si="485"/>
        <v>1</v>
      </c>
      <c r="D15555" t="s">
        <v>12</v>
      </c>
      <c r="E15555">
        <v>31</v>
      </c>
      <c r="F15555">
        <v>146456</v>
      </c>
      <c r="G15555">
        <v>1358</v>
      </c>
    </row>
    <row r="15556" spans="1:7">
      <c r="A15556" s="2">
        <v>44175</v>
      </c>
      <c r="B15556" s="2">
        <f t="shared" ref="B15556:B15619" si="486">EOMONTH(A15556,0)</f>
        <v>44196</v>
      </c>
      <c r="C15556" s="3">
        <f t="shared" ref="C15556:C15619" si="487">IF(A15556=B15556,0,1)</f>
        <v>1</v>
      </c>
      <c r="D15556" t="s">
        <v>24</v>
      </c>
      <c r="E15556">
        <v>32</v>
      </c>
      <c r="F15556">
        <v>179409</v>
      </c>
      <c r="G15556">
        <v>2448</v>
      </c>
    </row>
    <row r="15557" spans="1:7">
      <c r="A15557" s="2">
        <v>44175</v>
      </c>
      <c r="B15557" s="2">
        <f t="shared" si="486"/>
        <v>44196</v>
      </c>
      <c r="C15557" s="3">
        <f t="shared" si="487"/>
        <v>1</v>
      </c>
      <c r="D15557" t="s">
        <v>19</v>
      </c>
      <c r="E15557">
        <v>33</v>
      </c>
      <c r="F15557">
        <v>28273</v>
      </c>
      <c r="G15557">
        <v>584</v>
      </c>
    </row>
    <row r="15558" spans="1:7">
      <c r="A15558" s="2">
        <v>44175</v>
      </c>
      <c r="B15558" s="2">
        <f t="shared" si="486"/>
        <v>44196</v>
      </c>
      <c r="C15558" s="3">
        <f t="shared" si="487"/>
        <v>1</v>
      </c>
      <c r="D15558" t="s">
        <v>21</v>
      </c>
      <c r="E15558">
        <v>34</v>
      </c>
      <c r="F15558">
        <v>388474</v>
      </c>
      <c r="G15558">
        <v>17608</v>
      </c>
    </row>
    <row r="15559" spans="1:7">
      <c r="A15559" s="2">
        <v>44175</v>
      </c>
      <c r="B15559" s="2">
        <f t="shared" si="486"/>
        <v>44196</v>
      </c>
      <c r="C15559" s="3">
        <f t="shared" si="487"/>
        <v>1</v>
      </c>
      <c r="D15559" t="s">
        <v>47</v>
      </c>
      <c r="E15559">
        <v>35</v>
      </c>
      <c r="F15559">
        <v>114731</v>
      </c>
      <c r="G15559">
        <v>1846</v>
      </c>
    </row>
    <row r="15560" spans="1:7">
      <c r="A15560" s="2">
        <v>44175</v>
      </c>
      <c r="B15560" s="2">
        <f t="shared" si="486"/>
        <v>44196</v>
      </c>
      <c r="C15560" s="3">
        <f t="shared" si="487"/>
        <v>1</v>
      </c>
      <c r="D15560" t="s">
        <v>16</v>
      </c>
      <c r="E15560">
        <v>36</v>
      </c>
      <c r="F15560">
        <v>749204</v>
      </c>
      <c r="G15560">
        <v>34884</v>
      </c>
    </row>
    <row r="15561" spans="1:7">
      <c r="A15561" s="2">
        <v>44175</v>
      </c>
      <c r="B15561" s="2">
        <f t="shared" si="486"/>
        <v>44196</v>
      </c>
      <c r="C15561" s="3">
        <f t="shared" si="487"/>
        <v>1</v>
      </c>
      <c r="D15561" t="s">
        <v>20</v>
      </c>
      <c r="E15561">
        <v>37</v>
      </c>
      <c r="F15561">
        <v>417951</v>
      </c>
      <c r="G15561">
        <v>5752</v>
      </c>
    </row>
    <row r="15562" spans="1:7">
      <c r="A15562" s="2">
        <v>44175</v>
      </c>
      <c r="B15562" s="2">
        <f t="shared" si="486"/>
        <v>44196</v>
      </c>
      <c r="C15562" s="3">
        <f t="shared" si="487"/>
        <v>1</v>
      </c>
      <c r="D15562" t="s">
        <v>48</v>
      </c>
      <c r="E15562">
        <v>38</v>
      </c>
      <c r="F15562">
        <v>86713</v>
      </c>
      <c r="G15562">
        <v>1109</v>
      </c>
    </row>
    <row r="15563" spans="1:7">
      <c r="A15563" s="2">
        <v>44175</v>
      </c>
      <c r="B15563" s="2">
        <f t="shared" si="486"/>
        <v>44196</v>
      </c>
      <c r="C15563" s="3">
        <f t="shared" si="487"/>
        <v>1</v>
      </c>
      <c r="D15563" t="s">
        <v>59</v>
      </c>
      <c r="E15563">
        <v>69</v>
      </c>
      <c r="F15563">
        <v>113</v>
      </c>
      <c r="G15563">
        <v>2</v>
      </c>
    </row>
    <row r="15564" spans="1:7">
      <c r="A15564" s="2">
        <v>44175</v>
      </c>
      <c r="B15564" s="2">
        <f t="shared" si="486"/>
        <v>44196</v>
      </c>
      <c r="C15564" s="3">
        <f t="shared" si="487"/>
        <v>1</v>
      </c>
      <c r="D15564" t="s">
        <v>41</v>
      </c>
      <c r="E15564">
        <v>39</v>
      </c>
      <c r="F15564">
        <v>531850</v>
      </c>
      <c r="G15564">
        <v>7298</v>
      </c>
    </row>
    <row r="15565" spans="1:7">
      <c r="A15565" s="2">
        <v>44175</v>
      </c>
      <c r="B15565" s="2">
        <f t="shared" si="486"/>
        <v>44196</v>
      </c>
      <c r="C15565" s="3">
        <f t="shared" si="487"/>
        <v>1</v>
      </c>
      <c r="D15565" t="s">
        <v>30</v>
      </c>
      <c r="E15565">
        <v>40</v>
      </c>
      <c r="F15565">
        <v>225453</v>
      </c>
      <c r="G15565">
        <v>1980</v>
      </c>
    </row>
    <row r="15566" spans="1:7">
      <c r="A15566" s="2">
        <v>44175</v>
      </c>
      <c r="B15566" s="2">
        <f t="shared" si="486"/>
        <v>44196</v>
      </c>
      <c r="C15566" s="3">
        <f t="shared" si="487"/>
        <v>1</v>
      </c>
      <c r="D15566" t="s">
        <v>14</v>
      </c>
      <c r="E15566">
        <v>41</v>
      </c>
      <c r="F15566">
        <v>89838</v>
      </c>
      <c r="G15566">
        <v>1124</v>
      </c>
    </row>
    <row r="15567" spans="1:7">
      <c r="A15567" s="2">
        <v>44175</v>
      </c>
      <c r="B15567" s="2">
        <f t="shared" si="486"/>
        <v>44196</v>
      </c>
      <c r="C15567" s="3">
        <f t="shared" si="487"/>
        <v>1</v>
      </c>
      <c r="D15567" t="s">
        <v>31</v>
      </c>
      <c r="E15567">
        <v>42</v>
      </c>
      <c r="F15567">
        <v>463175</v>
      </c>
      <c r="G15567">
        <v>12066</v>
      </c>
    </row>
    <row r="15568" spans="1:7">
      <c r="A15568" s="2">
        <v>44175</v>
      </c>
      <c r="B15568" s="2">
        <f t="shared" si="486"/>
        <v>44196</v>
      </c>
      <c r="C15568" s="3">
        <f t="shared" si="487"/>
        <v>1</v>
      </c>
      <c r="D15568" t="s">
        <v>55</v>
      </c>
      <c r="E15568">
        <v>72</v>
      </c>
      <c r="F15568">
        <v>93073</v>
      </c>
      <c r="G15568">
        <v>1238</v>
      </c>
    </row>
    <row r="15569" spans="1:7">
      <c r="A15569" s="2">
        <v>44175</v>
      </c>
      <c r="B15569" s="2">
        <f t="shared" si="486"/>
        <v>44196</v>
      </c>
      <c r="C15569" s="3">
        <f t="shared" si="487"/>
        <v>1</v>
      </c>
      <c r="D15569" t="s">
        <v>17</v>
      </c>
      <c r="E15569">
        <v>44</v>
      </c>
      <c r="F15569">
        <v>69247</v>
      </c>
      <c r="G15569">
        <v>1498</v>
      </c>
    </row>
    <row r="15570" spans="1:7">
      <c r="A15570" s="2">
        <v>44175</v>
      </c>
      <c r="B15570" s="2">
        <f t="shared" si="486"/>
        <v>44196</v>
      </c>
      <c r="C15570" s="3">
        <f t="shared" si="487"/>
        <v>1</v>
      </c>
      <c r="D15570" t="s">
        <v>32</v>
      </c>
      <c r="E15570">
        <v>45</v>
      </c>
      <c r="F15570">
        <v>241686</v>
      </c>
      <c r="G15570">
        <v>4627</v>
      </c>
    </row>
    <row r="15571" spans="1:7">
      <c r="A15571" s="2">
        <v>44175</v>
      </c>
      <c r="B15571" s="2">
        <f t="shared" si="486"/>
        <v>44196</v>
      </c>
      <c r="C15571" s="3">
        <f t="shared" si="487"/>
        <v>1</v>
      </c>
      <c r="D15571" t="s">
        <v>43</v>
      </c>
      <c r="E15571">
        <v>46</v>
      </c>
      <c r="F15571">
        <v>88727</v>
      </c>
      <c r="G15571">
        <v>1177</v>
      </c>
    </row>
    <row r="15572" spans="1:7">
      <c r="A15572" s="2">
        <v>44175</v>
      </c>
      <c r="B15572" s="2">
        <f t="shared" si="486"/>
        <v>44196</v>
      </c>
      <c r="C15572" s="3">
        <f t="shared" si="487"/>
        <v>1</v>
      </c>
      <c r="D15572" t="s">
        <v>25</v>
      </c>
      <c r="E15572">
        <v>47</v>
      </c>
      <c r="F15572">
        <v>418902</v>
      </c>
      <c r="G15572">
        <v>5183</v>
      </c>
    </row>
    <row r="15573" spans="1:7">
      <c r="A15573" s="2">
        <v>44175</v>
      </c>
      <c r="B15573" s="2">
        <f t="shared" si="486"/>
        <v>44196</v>
      </c>
      <c r="C15573" s="3">
        <f t="shared" si="487"/>
        <v>1</v>
      </c>
      <c r="D15573" t="s">
        <v>11</v>
      </c>
      <c r="E15573">
        <v>48</v>
      </c>
      <c r="F15573">
        <v>1403687</v>
      </c>
      <c r="G15573">
        <v>23967</v>
      </c>
    </row>
    <row r="15574" spans="1:7">
      <c r="A15574" s="2">
        <v>44175</v>
      </c>
      <c r="B15574" s="2">
        <f t="shared" si="486"/>
        <v>44196</v>
      </c>
      <c r="C15574" s="3">
        <f t="shared" si="487"/>
        <v>1</v>
      </c>
      <c r="D15574" t="s">
        <v>13</v>
      </c>
      <c r="E15574">
        <v>49</v>
      </c>
      <c r="F15574">
        <v>225946</v>
      </c>
      <c r="G15574">
        <v>1016</v>
      </c>
    </row>
    <row r="15575" spans="1:7">
      <c r="A15575" s="2">
        <v>44175</v>
      </c>
      <c r="B15575" s="2">
        <f t="shared" si="486"/>
        <v>44196</v>
      </c>
      <c r="C15575" s="3">
        <f t="shared" si="487"/>
        <v>1</v>
      </c>
      <c r="D15575" t="s">
        <v>36</v>
      </c>
      <c r="E15575">
        <v>50</v>
      </c>
      <c r="F15575">
        <v>5413</v>
      </c>
      <c r="G15575">
        <v>89</v>
      </c>
    </row>
    <row r="15576" spans="1:7">
      <c r="A15576" s="2">
        <v>44175</v>
      </c>
      <c r="B15576" s="2">
        <f t="shared" si="486"/>
        <v>44196</v>
      </c>
      <c r="C15576" s="3">
        <f t="shared" si="487"/>
        <v>1</v>
      </c>
      <c r="D15576" t="s">
        <v>56</v>
      </c>
      <c r="E15576">
        <v>78</v>
      </c>
      <c r="F15576">
        <v>1733</v>
      </c>
      <c r="G15576">
        <v>23</v>
      </c>
    </row>
    <row r="15577" spans="1:7">
      <c r="A15577" s="2">
        <v>44175</v>
      </c>
      <c r="B15577" s="2">
        <f t="shared" si="486"/>
        <v>44196</v>
      </c>
      <c r="C15577" s="3">
        <f t="shared" si="487"/>
        <v>1</v>
      </c>
      <c r="D15577" t="s">
        <v>37</v>
      </c>
      <c r="E15577">
        <v>51</v>
      </c>
      <c r="F15577">
        <v>271043</v>
      </c>
      <c r="G15577">
        <v>4335</v>
      </c>
    </row>
    <row r="15578" spans="1:7">
      <c r="A15578" s="2">
        <v>44175</v>
      </c>
      <c r="B15578" s="2">
        <f t="shared" si="486"/>
        <v>44196</v>
      </c>
      <c r="C15578" s="3">
        <f t="shared" si="487"/>
        <v>1</v>
      </c>
      <c r="D15578" t="s">
        <v>5</v>
      </c>
      <c r="E15578">
        <v>53</v>
      </c>
      <c r="F15578">
        <v>201179</v>
      </c>
      <c r="G15578">
        <v>3075</v>
      </c>
    </row>
    <row r="15579" spans="1:7">
      <c r="A15579" s="2">
        <v>44175</v>
      </c>
      <c r="B15579" s="2">
        <f t="shared" si="486"/>
        <v>44196</v>
      </c>
      <c r="C15579" s="3">
        <f t="shared" si="487"/>
        <v>1</v>
      </c>
      <c r="D15579" t="s">
        <v>58</v>
      </c>
      <c r="E15579">
        <v>54</v>
      </c>
      <c r="F15579">
        <v>59695</v>
      </c>
      <c r="G15579">
        <v>921</v>
      </c>
    </row>
    <row r="15580" spans="1:7">
      <c r="A15580" s="2">
        <v>44175</v>
      </c>
      <c r="B15580" s="2">
        <f t="shared" si="486"/>
        <v>44196</v>
      </c>
      <c r="C15580" s="3">
        <f t="shared" si="487"/>
        <v>1</v>
      </c>
      <c r="D15580" t="s">
        <v>10</v>
      </c>
      <c r="E15580">
        <v>55</v>
      </c>
      <c r="F15580">
        <v>456889</v>
      </c>
      <c r="G15580">
        <v>4216</v>
      </c>
    </row>
    <row r="15581" spans="1:7">
      <c r="A15581" s="2">
        <v>44175</v>
      </c>
      <c r="B15581" s="2">
        <f t="shared" si="486"/>
        <v>44196</v>
      </c>
      <c r="C15581" s="3">
        <f t="shared" si="487"/>
        <v>1</v>
      </c>
      <c r="D15581" t="s">
        <v>49</v>
      </c>
      <c r="E15581">
        <v>56</v>
      </c>
      <c r="F15581">
        <v>38223</v>
      </c>
      <c r="G15581">
        <v>299</v>
      </c>
    </row>
    <row r="15582" spans="1:7">
      <c r="A15582" s="2">
        <v>44176</v>
      </c>
      <c r="B15582" s="2">
        <f t="shared" si="486"/>
        <v>44196</v>
      </c>
      <c r="C15582" s="3">
        <f t="shared" si="487"/>
        <v>1</v>
      </c>
      <c r="D15582" t="s">
        <v>52</v>
      </c>
      <c r="E15582">
        <v>1</v>
      </c>
      <c r="F15582">
        <v>288775</v>
      </c>
      <c r="G15582">
        <v>4086</v>
      </c>
    </row>
    <row r="15583" spans="1:7">
      <c r="A15583" s="2">
        <v>44176</v>
      </c>
      <c r="B15583" s="2">
        <f t="shared" si="486"/>
        <v>44196</v>
      </c>
      <c r="C15583" s="3">
        <f t="shared" si="487"/>
        <v>1</v>
      </c>
      <c r="D15583" t="s">
        <v>50</v>
      </c>
      <c r="E15583">
        <v>2</v>
      </c>
      <c r="F15583">
        <v>39773</v>
      </c>
      <c r="G15583">
        <v>151</v>
      </c>
    </row>
    <row r="15584" spans="1:7">
      <c r="A15584" s="2">
        <v>44176</v>
      </c>
      <c r="B15584" s="2">
        <f t="shared" si="486"/>
        <v>44196</v>
      </c>
      <c r="C15584" s="3">
        <f t="shared" si="487"/>
        <v>1</v>
      </c>
      <c r="D15584" t="s">
        <v>8</v>
      </c>
      <c r="E15584">
        <v>4</v>
      </c>
      <c r="F15584">
        <v>398150</v>
      </c>
      <c r="G15584">
        <v>7250</v>
      </c>
    </row>
    <row r="15585" spans="1:7">
      <c r="A15585" s="2">
        <v>44176</v>
      </c>
      <c r="B15585" s="2">
        <f t="shared" si="486"/>
        <v>44196</v>
      </c>
      <c r="C15585" s="3">
        <f t="shared" si="487"/>
        <v>1</v>
      </c>
      <c r="D15585" t="s">
        <v>44</v>
      </c>
      <c r="E15585">
        <v>5</v>
      </c>
      <c r="F15585">
        <v>181624</v>
      </c>
      <c r="G15585">
        <v>2875</v>
      </c>
    </row>
    <row r="15586" spans="1:7">
      <c r="A15586" s="2">
        <v>44176</v>
      </c>
      <c r="B15586" s="2">
        <f t="shared" si="486"/>
        <v>44196</v>
      </c>
      <c r="C15586" s="3">
        <f t="shared" si="487"/>
        <v>1</v>
      </c>
      <c r="D15586" t="s">
        <v>7</v>
      </c>
      <c r="E15586">
        <v>6</v>
      </c>
      <c r="F15586">
        <v>1528177</v>
      </c>
      <c r="G15586">
        <v>20854</v>
      </c>
    </row>
    <row r="15587" spans="1:7">
      <c r="A15587" s="2">
        <v>44176</v>
      </c>
      <c r="B15587" s="2">
        <f t="shared" si="486"/>
        <v>44196</v>
      </c>
      <c r="C15587" s="3">
        <f t="shared" si="487"/>
        <v>1</v>
      </c>
      <c r="D15587" t="s">
        <v>22</v>
      </c>
      <c r="E15587">
        <v>8</v>
      </c>
      <c r="F15587">
        <v>283571</v>
      </c>
      <c r="G15587">
        <v>3858</v>
      </c>
    </row>
    <row r="15588" spans="1:7">
      <c r="A15588" s="2">
        <v>44176</v>
      </c>
      <c r="B15588" s="2">
        <f t="shared" si="486"/>
        <v>44196</v>
      </c>
      <c r="C15588" s="3">
        <f t="shared" si="487"/>
        <v>1</v>
      </c>
      <c r="D15588" t="s">
        <v>38</v>
      </c>
      <c r="E15588">
        <v>9</v>
      </c>
      <c r="F15588">
        <v>146761</v>
      </c>
      <c r="G15588">
        <v>5363</v>
      </c>
    </row>
    <row r="15589" spans="1:7">
      <c r="A15589" s="2">
        <v>44176</v>
      </c>
      <c r="B15589" s="2">
        <f t="shared" si="486"/>
        <v>44196</v>
      </c>
      <c r="C15589" s="3">
        <f t="shared" si="487"/>
        <v>1</v>
      </c>
      <c r="D15589" t="s">
        <v>45</v>
      </c>
      <c r="E15589">
        <v>10</v>
      </c>
      <c r="F15589">
        <v>43818</v>
      </c>
      <c r="G15589">
        <v>807</v>
      </c>
    </row>
    <row r="15590" spans="1:7">
      <c r="A15590" s="2">
        <v>44176</v>
      </c>
      <c r="B15590" s="2">
        <f t="shared" si="486"/>
        <v>44196</v>
      </c>
      <c r="C15590" s="3">
        <f t="shared" si="487"/>
        <v>1</v>
      </c>
      <c r="D15590" t="s">
        <v>33</v>
      </c>
      <c r="E15590">
        <v>11</v>
      </c>
      <c r="F15590">
        <v>24357</v>
      </c>
      <c r="G15590">
        <v>709</v>
      </c>
    </row>
    <row r="15591" spans="1:7">
      <c r="A15591" s="2">
        <v>44176</v>
      </c>
      <c r="B15591" s="2">
        <f t="shared" si="486"/>
        <v>44196</v>
      </c>
      <c r="C15591" s="3">
        <f t="shared" si="487"/>
        <v>1</v>
      </c>
      <c r="D15591" t="s">
        <v>15</v>
      </c>
      <c r="E15591">
        <v>12</v>
      </c>
      <c r="F15591">
        <v>1106388</v>
      </c>
      <c r="G15591">
        <v>19713</v>
      </c>
    </row>
    <row r="15592" spans="1:7">
      <c r="A15592" s="2">
        <v>44176</v>
      </c>
      <c r="B15592" s="2">
        <f t="shared" si="486"/>
        <v>44196</v>
      </c>
      <c r="C15592" s="3">
        <f t="shared" si="487"/>
        <v>1</v>
      </c>
      <c r="D15592" t="s">
        <v>18</v>
      </c>
      <c r="E15592">
        <v>13</v>
      </c>
      <c r="F15592">
        <v>512715</v>
      </c>
      <c r="G15592">
        <v>9738</v>
      </c>
    </row>
    <row r="15593" spans="1:7">
      <c r="A15593" s="2">
        <v>44176</v>
      </c>
      <c r="B15593" s="2">
        <f t="shared" si="486"/>
        <v>44196</v>
      </c>
      <c r="C15593" s="3">
        <f t="shared" si="487"/>
        <v>1</v>
      </c>
      <c r="D15593" t="s">
        <v>57</v>
      </c>
      <c r="E15593">
        <v>66</v>
      </c>
      <c r="F15593">
        <v>8048</v>
      </c>
      <c r="G15593">
        <v>116</v>
      </c>
    </row>
    <row r="15594" spans="1:7">
      <c r="A15594" s="2">
        <v>44176</v>
      </c>
      <c r="B15594" s="2">
        <f t="shared" si="486"/>
        <v>44196</v>
      </c>
      <c r="C15594" s="3">
        <f t="shared" si="487"/>
        <v>1</v>
      </c>
      <c r="D15594" t="s">
        <v>26</v>
      </c>
      <c r="E15594">
        <v>15</v>
      </c>
      <c r="F15594">
        <v>19029</v>
      </c>
      <c r="G15594">
        <v>267</v>
      </c>
    </row>
    <row r="15595" spans="1:7">
      <c r="A15595" s="2">
        <v>44176</v>
      </c>
      <c r="B15595" s="2">
        <f t="shared" si="486"/>
        <v>44196</v>
      </c>
      <c r="C15595" s="3">
        <f t="shared" si="487"/>
        <v>1</v>
      </c>
      <c r="D15595" t="s">
        <v>53</v>
      </c>
      <c r="E15595">
        <v>16</v>
      </c>
      <c r="F15595">
        <v>119934</v>
      </c>
      <c r="G15595">
        <v>1169</v>
      </c>
    </row>
    <row r="15596" spans="1:7">
      <c r="A15596" s="2">
        <v>44176</v>
      </c>
      <c r="B15596" s="2">
        <f t="shared" si="486"/>
        <v>44196</v>
      </c>
      <c r="C15596" s="3">
        <f t="shared" si="487"/>
        <v>1</v>
      </c>
      <c r="D15596" t="s">
        <v>6</v>
      </c>
      <c r="E15596">
        <v>17</v>
      </c>
      <c r="F15596">
        <v>834668</v>
      </c>
      <c r="G15596">
        <v>15076</v>
      </c>
    </row>
    <row r="15597" spans="1:7">
      <c r="A15597" s="2">
        <v>44176</v>
      </c>
      <c r="B15597" s="2">
        <f t="shared" si="486"/>
        <v>44196</v>
      </c>
      <c r="C15597" s="3">
        <f t="shared" si="487"/>
        <v>1</v>
      </c>
      <c r="D15597" t="s">
        <v>27</v>
      </c>
      <c r="E15597">
        <v>18</v>
      </c>
      <c r="F15597">
        <v>414961</v>
      </c>
      <c r="G15597">
        <v>6673</v>
      </c>
    </row>
    <row r="15598" spans="1:7">
      <c r="A15598" s="2">
        <v>44176</v>
      </c>
      <c r="B15598" s="2">
        <f t="shared" si="486"/>
        <v>44196</v>
      </c>
      <c r="C15598" s="3">
        <f t="shared" si="487"/>
        <v>1</v>
      </c>
      <c r="D15598" t="s">
        <v>39</v>
      </c>
      <c r="E15598">
        <v>19</v>
      </c>
      <c r="F15598">
        <v>253612</v>
      </c>
      <c r="G15598">
        <v>3193</v>
      </c>
    </row>
    <row r="15599" spans="1:7">
      <c r="A15599" s="2">
        <v>44176</v>
      </c>
      <c r="B15599" s="2">
        <f t="shared" si="486"/>
        <v>44196</v>
      </c>
      <c r="C15599" s="3">
        <f t="shared" si="487"/>
        <v>1</v>
      </c>
      <c r="D15599" t="s">
        <v>34</v>
      </c>
      <c r="E15599">
        <v>20</v>
      </c>
      <c r="F15599">
        <v>188610</v>
      </c>
      <c r="G15599">
        <v>2072</v>
      </c>
    </row>
    <row r="15600" spans="1:7">
      <c r="A15600" s="2">
        <v>44176</v>
      </c>
      <c r="B15600" s="2">
        <f t="shared" si="486"/>
        <v>44196</v>
      </c>
      <c r="C15600" s="3">
        <f t="shared" si="487"/>
        <v>1</v>
      </c>
      <c r="D15600" t="s">
        <v>28</v>
      </c>
      <c r="E15600">
        <v>21</v>
      </c>
      <c r="F15600">
        <v>220898</v>
      </c>
      <c r="G15600">
        <v>2416</v>
      </c>
    </row>
    <row r="15601" spans="1:7">
      <c r="A15601" s="2">
        <v>44176</v>
      </c>
      <c r="B15601" s="2">
        <f t="shared" si="486"/>
        <v>44196</v>
      </c>
      <c r="C15601" s="3">
        <f t="shared" si="487"/>
        <v>1</v>
      </c>
      <c r="D15601" t="s">
        <v>40</v>
      </c>
      <c r="E15601">
        <v>22</v>
      </c>
      <c r="F15601">
        <v>264191</v>
      </c>
      <c r="G15601">
        <v>6767</v>
      </c>
    </row>
    <row r="15602" spans="1:7">
      <c r="A15602" s="2">
        <v>44176</v>
      </c>
      <c r="B15602" s="2">
        <f t="shared" si="486"/>
        <v>44196</v>
      </c>
      <c r="C15602" s="3">
        <f t="shared" si="487"/>
        <v>1</v>
      </c>
      <c r="D15602" t="s">
        <v>51</v>
      </c>
      <c r="E15602">
        <v>23</v>
      </c>
      <c r="F15602">
        <v>15206</v>
      </c>
      <c r="G15602">
        <v>250</v>
      </c>
    </row>
    <row r="15603" spans="1:7">
      <c r="A15603" s="2">
        <v>44176</v>
      </c>
      <c r="B15603" s="2">
        <f t="shared" si="486"/>
        <v>44196</v>
      </c>
      <c r="C15603" s="3">
        <f t="shared" si="487"/>
        <v>1</v>
      </c>
      <c r="D15603" t="s">
        <v>23</v>
      </c>
      <c r="E15603">
        <v>24</v>
      </c>
      <c r="F15603">
        <v>228792</v>
      </c>
      <c r="G15603">
        <v>5064</v>
      </c>
    </row>
    <row r="15604" spans="1:7">
      <c r="A15604" s="2">
        <v>44176</v>
      </c>
      <c r="B15604" s="2">
        <f t="shared" si="486"/>
        <v>44196</v>
      </c>
      <c r="C15604" s="3">
        <f t="shared" si="487"/>
        <v>1</v>
      </c>
      <c r="D15604" t="s">
        <v>9</v>
      </c>
      <c r="E15604">
        <v>25</v>
      </c>
      <c r="F15604">
        <v>280436</v>
      </c>
      <c r="G15604">
        <v>11257</v>
      </c>
    </row>
    <row r="15605" spans="1:7">
      <c r="A15605" s="2">
        <v>44176</v>
      </c>
      <c r="B15605" s="2">
        <f t="shared" si="486"/>
        <v>44196</v>
      </c>
      <c r="C15605" s="3">
        <f t="shared" si="487"/>
        <v>1</v>
      </c>
      <c r="D15605" t="s">
        <v>42</v>
      </c>
      <c r="E15605">
        <v>26</v>
      </c>
      <c r="F15605">
        <v>459811</v>
      </c>
      <c r="G15605">
        <v>10961</v>
      </c>
    </row>
    <row r="15606" spans="1:7">
      <c r="A15606" s="2">
        <v>44176</v>
      </c>
      <c r="B15606" s="2">
        <f t="shared" si="486"/>
        <v>44196</v>
      </c>
      <c r="C15606" s="3">
        <f t="shared" si="487"/>
        <v>1</v>
      </c>
      <c r="D15606" t="s">
        <v>29</v>
      </c>
      <c r="E15606">
        <v>27</v>
      </c>
      <c r="F15606">
        <v>371027</v>
      </c>
      <c r="G15606">
        <v>4351</v>
      </c>
    </row>
    <row r="15607" spans="1:7">
      <c r="A15607" s="2">
        <v>44176</v>
      </c>
      <c r="B15607" s="2">
        <f t="shared" si="486"/>
        <v>44196</v>
      </c>
      <c r="C15607" s="3">
        <f t="shared" si="487"/>
        <v>1</v>
      </c>
      <c r="D15607" t="s">
        <v>46</v>
      </c>
      <c r="E15607">
        <v>28</v>
      </c>
      <c r="F15607">
        <v>175282</v>
      </c>
      <c r="G15607">
        <v>4124</v>
      </c>
    </row>
    <row r="15608" spans="1:7">
      <c r="A15608" s="2">
        <v>44176</v>
      </c>
      <c r="B15608" s="2">
        <f t="shared" si="486"/>
        <v>44196</v>
      </c>
      <c r="C15608" s="3">
        <f t="shared" si="487"/>
        <v>1</v>
      </c>
      <c r="D15608" t="s">
        <v>35</v>
      </c>
      <c r="E15608">
        <v>29</v>
      </c>
      <c r="F15608">
        <v>355147</v>
      </c>
      <c r="G15608">
        <v>4704</v>
      </c>
    </row>
    <row r="15609" spans="1:7">
      <c r="A15609" s="2">
        <v>44176</v>
      </c>
      <c r="B15609" s="2">
        <f t="shared" si="486"/>
        <v>44196</v>
      </c>
      <c r="C15609" s="3">
        <f t="shared" si="487"/>
        <v>1</v>
      </c>
      <c r="D15609" t="s">
        <v>54</v>
      </c>
      <c r="E15609">
        <v>30</v>
      </c>
      <c r="F15609">
        <v>71931</v>
      </c>
      <c r="G15609">
        <v>805</v>
      </c>
    </row>
    <row r="15610" spans="1:7">
      <c r="A15610" s="2">
        <v>44176</v>
      </c>
      <c r="B15610" s="2">
        <f t="shared" si="486"/>
        <v>44196</v>
      </c>
      <c r="C15610" s="3">
        <f t="shared" si="487"/>
        <v>1</v>
      </c>
      <c r="D15610" t="s">
        <v>12</v>
      </c>
      <c r="E15610">
        <v>31</v>
      </c>
      <c r="F15610">
        <v>147727</v>
      </c>
      <c r="G15610">
        <v>1377</v>
      </c>
    </row>
    <row r="15611" spans="1:7">
      <c r="A15611" s="2">
        <v>44176</v>
      </c>
      <c r="B15611" s="2">
        <f t="shared" si="486"/>
        <v>44196</v>
      </c>
      <c r="C15611" s="3">
        <f t="shared" si="487"/>
        <v>1</v>
      </c>
      <c r="D15611" t="s">
        <v>24</v>
      </c>
      <c r="E15611">
        <v>32</v>
      </c>
      <c r="F15611">
        <v>181922</v>
      </c>
      <c r="G15611">
        <v>2488</v>
      </c>
    </row>
    <row r="15612" spans="1:7">
      <c r="A15612" s="2">
        <v>44176</v>
      </c>
      <c r="B15612" s="2">
        <f t="shared" si="486"/>
        <v>44196</v>
      </c>
      <c r="C15612" s="3">
        <f t="shared" si="487"/>
        <v>1</v>
      </c>
      <c r="D15612" t="s">
        <v>19</v>
      </c>
      <c r="E15612">
        <v>33</v>
      </c>
      <c r="F15612">
        <v>29460</v>
      </c>
      <c r="G15612">
        <v>590</v>
      </c>
    </row>
    <row r="15613" spans="1:7">
      <c r="A15613" s="2">
        <v>44176</v>
      </c>
      <c r="B15613" s="2">
        <f t="shared" si="486"/>
        <v>44196</v>
      </c>
      <c r="C15613" s="3">
        <f t="shared" si="487"/>
        <v>1</v>
      </c>
      <c r="D15613" t="s">
        <v>21</v>
      </c>
      <c r="E15613">
        <v>34</v>
      </c>
      <c r="F15613">
        <v>392124</v>
      </c>
      <c r="G15613">
        <v>17662</v>
      </c>
    </row>
    <row r="15614" spans="1:7">
      <c r="A15614" s="2">
        <v>44176</v>
      </c>
      <c r="B15614" s="2">
        <f t="shared" si="486"/>
        <v>44196</v>
      </c>
      <c r="C15614" s="3">
        <f t="shared" si="487"/>
        <v>1</v>
      </c>
      <c r="D15614" t="s">
        <v>47</v>
      </c>
      <c r="E15614">
        <v>35</v>
      </c>
      <c r="F15614">
        <v>116565</v>
      </c>
      <c r="G15614">
        <v>1889</v>
      </c>
    </row>
    <row r="15615" spans="1:7">
      <c r="A15615" s="2">
        <v>44176</v>
      </c>
      <c r="B15615" s="2">
        <f t="shared" si="486"/>
        <v>44196</v>
      </c>
      <c r="C15615" s="3">
        <f t="shared" si="487"/>
        <v>1</v>
      </c>
      <c r="D15615" t="s">
        <v>16</v>
      </c>
      <c r="E15615">
        <v>36</v>
      </c>
      <c r="F15615">
        <v>759765</v>
      </c>
      <c r="G15615">
        <v>34983</v>
      </c>
    </row>
    <row r="15616" spans="1:7">
      <c r="A15616" s="2">
        <v>44176</v>
      </c>
      <c r="B15616" s="2">
        <f t="shared" si="486"/>
        <v>44196</v>
      </c>
      <c r="C15616" s="3">
        <f t="shared" si="487"/>
        <v>1</v>
      </c>
      <c r="D15616" t="s">
        <v>20</v>
      </c>
      <c r="E15616">
        <v>37</v>
      </c>
      <c r="F15616">
        <v>424991</v>
      </c>
      <c r="G15616">
        <v>5791</v>
      </c>
    </row>
    <row r="15617" spans="1:7">
      <c r="A15617" s="2">
        <v>44176</v>
      </c>
      <c r="B15617" s="2">
        <f t="shared" si="486"/>
        <v>44196</v>
      </c>
      <c r="C15617" s="3">
        <f t="shared" si="487"/>
        <v>1</v>
      </c>
      <c r="D15617" t="s">
        <v>48</v>
      </c>
      <c r="E15617">
        <v>38</v>
      </c>
      <c r="F15617">
        <v>87220</v>
      </c>
      <c r="G15617">
        <v>1136</v>
      </c>
    </row>
    <row r="15618" spans="1:7">
      <c r="A15618" s="2">
        <v>44176</v>
      </c>
      <c r="B15618" s="2">
        <f t="shared" si="486"/>
        <v>44196</v>
      </c>
      <c r="C15618" s="3">
        <f t="shared" si="487"/>
        <v>1</v>
      </c>
      <c r="D15618" t="s">
        <v>59</v>
      </c>
      <c r="E15618">
        <v>69</v>
      </c>
      <c r="F15618">
        <v>113</v>
      </c>
      <c r="G15618">
        <v>2</v>
      </c>
    </row>
    <row r="15619" spans="1:7">
      <c r="A15619" s="2">
        <v>44176</v>
      </c>
      <c r="B15619" s="2">
        <f t="shared" si="486"/>
        <v>44196</v>
      </c>
      <c r="C15619" s="3">
        <f t="shared" si="487"/>
        <v>1</v>
      </c>
      <c r="D15619" t="s">
        <v>41</v>
      </c>
      <c r="E15619">
        <v>39</v>
      </c>
      <c r="F15619">
        <v>542209</v>
      </c>
      <c r="G15619">
        <v>7426</v>
      </c>
    </row>
    <row r="15620" spans="1:7">
      <c r="A15620" s="2">
        <v>44176</v>
      </c>
      <c r="B15620" s="2">
        <f t="shared" ref="B15620:B15683" si="488">EOMONTH(A15620,0)</f>
        <v>44196</v>
      </c>
      <c r="C15620" s="3">
        <f t="shared" ref="C15620:C15683" si="489">IF(A15620=B15620,0,1)</f>
        <v>1</v>
      </c>
      <c r="D15620" t="s">
        <v>30</v>
      </c>
      <c r="E15620">
        <v>40</v>
      </c>
      <c r="F15620">
        <v>229353</v>
      </c>
      <c r="G15620">
        <v>2007</v>
      </c>
    </row>
    <row r="15621" spans="1:7">
      <c r="A15621" s="2">
        <v>44176</v>
      </c>
      <c r="B15621" s="2">
        <f t="shared" si="488"/>
        <v>44196</v>
      </c>
      <c r="C15621" s="3">
        <f t="shared" si="489"/>
        <v>1</v>
      </c>
      <c r="D15621" t="s">
        <v>14</v>
      </c>
      <c r="E15621">
        <v>41</v>
      </c>
      <c r="F15621">
        <v>91434</v>
      </c>
      <c r="G15621">
        <v>1147</v>
      </c>
    </row>
    <row r="15622" spans="1:7">
      <c r="A15622" s="2">
        <v>44176</v>
      </c>
      <c r="B15622" s="2">
        <f t="shared" si="488"/>
        <v>44196</v>
      </c>
      <c r="C15622" s="3">
        <f t="shared" si="489"/>
        <v>1</v>
      </c>
      <c r="D15622" t="s">
        <v>31</v>
      </c>
      <c r="E15622">
        <v>42</v>
      </c>
      <c r="F15622">
        <v>475844</v>
      </c>
      <c r="G15622">
        <v>12298</v>
      </c>
    </row>
    <row r="15623" spans="1:7">
      <c r="A15623" s="2">
        <v>44176</v>
      </c>
      <c r="B15623" s="2">
        <f t="shared" si="488"/>
        <v>44196</v>
      </c>
      <c r="C15623" s="3">
        <f t="shared" si="489"/>
        <v>1</v>
      </c>
      <c r="D15623" t="s">
        <v>55</v>
      </c>
      <c r="E15623">
        <v>72</v>
      </c>
      <c r="F15623">
        <v>94617</v>
      </c>
      <c r="G15623">
        <v>1249</v>
      </c>
    </row>
    <row r="15624" spans="1:7">
      <c r="A15624" s="2">
        <v>44176</v>
      </c>
      <c r="B15624" s="2">
        <f t="shared" si="488"/>
        <v>44196</v>
      </c>
      <c r="C15624" s="3">
        <f t="shared" si="489"/>
        <v>1</v>
      </c>
      <c r="D15624" t="s">
        <v>17</v>
      </c>
      <c r="E15624">
        <v>44</v>
      </c>
      <c r="F15624">
        <v>70818</v>
      </c>
      <c r="G15624">
        <v>1509</v>
      </c>
    </row>
    <row r="15625" spans="1:7">
      <c r="A15625" s="2">
        <v>44176</v>
      </c>
      <c r="B15625" s="2">
        <f t="shared" si="488"/>
        <v>44196</v>
      </c>
      <c r="C15625" s="3">
        <f t="shared" si="489"/>
        <v>1</v>
      </c>
      <c r="D15625" t="s">
        <v>32</v>
      </c>
      <c r="E15625">
        <v>45</v>
      </c>
      <c r="F15625">
        <v>245226</v>
      </c>
      <c r="G15625">
        <v>4673</v>
      </c>
    </row>
    <row r="15626" spans="1:7">
      <c r="A15626" s="2">
        <v>44176</v>
      </c>
      <c r="B15626" s="2">
        <f t="shared" si="488"/>
        <v>44196</v>
      </c>
      <c r="C15626" s="3">
        <f t="shared" si="489"/>
        <v>1</v>
      </c>
      <c r="D15626" t="s">
        <v>43</v>
      </c>
      <c r="E15626">
        <v>46</v>
      </c>
      <c r="F15626">
        <v>89672</v>
      </c>
      <c r="G15626">
        <v>1210</v>
      </c>
    </row>
    <row r="15627" spans="1:7">
      <c r="A15627" s="2">
        <v>44176</v>
      </c>
      <c r="B15627" s="2">
        <f t="shared" si="488"/>
        <v>44196</v>
      </c>
      <c r="C15627" s="3">
        <f t="shared" si="489"/>
        <v>1</v>
      </c>
      <c r="D15627" t="s">
        <v>25</v>
      </c>
      <c r="E15627">
        <v>47</v>
      </c>
      <c r="F15627">
        <v>425954</v>
      </c>
      <c r="G15627">
        <v>5271</v>
      </c>
    </row>
    <row r="15628" spans="1:7">
      <c r="A15628" s="2">
        <v>44176</v>
      </c>
      <c r="B15628" s="2">
        <f t="shared" si="488"/>
        <v>44196</v>
      </c>
      <c r="C15628" s="3">
        <f t="shared" si="489"/>
        <v>1</v>
      </c>
      <c r="D15628" t="s">
        <v>11</v>
      </c>
      <c r="E15628">
        <v>48</v>
      </c>
      <c r="F15628">
        <v>1461943</v>
      </c>
      <c r="G15628">
        <v>24208</v>
      </c>
    </row>
    <row r="15629" spans="1:7">
      <c r="A15629" s="2">
        <v>44176</v>
      </c>
      <c r="B15629" s="2">
        <f t="shared" si="488"/>
        <v>44196</v>
      </c>
      <c r="C15629" s="3">
        <f t="shared" si="489"/>
        <v>1</v>
      </c>
      <c r="D15629" t="s">
        <v>13</v>
      </c>
      <c r="E15629">
        <v>49</v>
      </c>
      <c r="F15629">
        <v>228146</v>
      </c>
      <c r="G15629">
        <v>1027</v>
      </c>
    </row>
    <row r="15630" spans="1:7">
      <c r="A15630" s="2">
        <v>44176</v>
      </c>
      <c r="B15630" s="2">
        <f t="shared" si="488"/>
        <v>44196</v>
      </c>
      <c r="C15630" s="3">
        <f t="shared" si="489"/>
        <v>1</v>
      </c>
      <c r="D15630" t="s">
        <v>36</v>
      </c>
      <c r="E15630">
        <v>50</v>
      </c>
      <c r="F15630">
        <v>5541</v>
      </c>
      <c r="G15630">
        <v>93</v>
      </c>
    </row>
    <row r="15631" spans="1:7">
      <c r="A15631" s="2">
        <v>44176</v>
      </c>
      <c r="B15631" s="2">
        <f t="shared" si="488"/>
        <v>44196</v>
      </c>
      <c r="C15631" s="3">
        <f t="shared" si="489"/>
        <v>1</v>
      </c>
      <c r="D15631" t="s">
        <v>56</v>
      </c>
      <c r="E15631">
        <v>78</v>
      </c>
      <c r="F15631">
        <v>1791</v>
      </c>
      <c r="G15631">
        <v>23</v>
      </c>
    </row>
    <row r="15632" spans="1:7">
      <c r="A15632" s="2">
        <v>44176</v>
      </c>
      <c r="B15632" s="2">
        <f t="shared" si="488"/>
        <v>44196</v>
      </c>
      <c r="C15632" s="3">
        <f t="shared" si="489"/>
        <v>1</v>
      </c>
      <c r="D15632" t="s">
        <v>37</v>
      </c>
      <c r="E15632">
        <v>51</v>
      </c>
      <c r="F15632">
        <v>274438</v>
      </c>
      <c r="G15632">
        <v>4370</v>
      </c>
    </row>
    <row r="15633" spans="1:7">
      <c r="A15633" s="2">
        <v>44176</v>
      </c>
      <c r="B15633" s="2">
        <f t="shared" si="488"/>
        <v>44196</v>
      </c>
      <c r="C15633" s="3">
        <f t="shared" si="489"/>
        <v>1</v>
      </c>
      <c r="D15633" t="s">
        <v>5</v>
      </c>
      <c r="E15633">
        <v>53</v>
      </c>
      <c r="F15633">
        <v>204484</v>
      </c>
      <c r="G15633">
        <v>3097</v>
      </c>
    </row>
    <row r="15634" spans="1:7">
      <c r="A15634" s="2">
        <v>44176</v>
      </c>
      <c r="B15634" s="2">
        <f t="shared" si="488"/>
        <v>44196</v>
      </c>
      <c r="C15634" s="3">
        <f t="shared" si="489"/>
        <v>1</v>
      </c>
      <c r="D15634" t="s">
        <v>58</v>
      </c>
      <c r="E15634">
        <v>54</v>
      </c>
      <c r="F15634">
        <v>60637</v>
      </c>
      <c r="G15634">
        <v>938</v>
      </c>
    </row>
    <row r="15635" spans="1:7">
      <c r="A15635" s="2">
        <v>44176</v>
      </c>
      <c r="B15635" s="2">
        <f t="shared" si="488"/>
        <v>44196</v>
      </c>
      <c r="C15635" s="3">
        <f t="shared" si="489"/>
        <v>1</v>
      </c>
      <c r="D15635" t="s">
        <v>10</v>
      </c>
      <c r="E15635">
        <v>55</v>
      </c>
      <c r="F15635">
        <v>461367</v>
      </c>
      <c r="G15635">
        <v>4272</v>
      </c>
    </row>
    <row r="15636" spans="1:7">
      <c r="A15636" s="2">
        <v>44176</v>
      </c>
      <c r="B15636" s="2">
        <f t="shared" si="488"/>
        <v>44196</v>
      </c>
      <c r="C15636" s="3">
        <f t="shared" si="489"/>
        <v>1</v>
      </c>
      <c r="D15636" t="s">
        <v>49</v>
      </c>
      <c r="E15636">
        <v>56</v>
      </c>
      <c r="F15636">
        <v>38785</v>
      </c>
      <c r="G15636">
        <v>321</v>
      </c>
    </row>
    <row r="15637" spans="1:7">
      <c r="A15637" s="2">
        <v>44177</v>
      </c>
      <c r="B15637" s="2">
        <f t="shared" si="488"/>
        <v>44196</v>
      </c>
      <c r="C15637" s="3">
        <f t="shared" si="489"/>
        <v>1</v>
      </c>
      <c r="D15637" t="s">
        <v>52</v>
      </c>
      <c r="E15637">
        <v>1</v>
      </c>
      <c r="F15637">
        <v>292841</v>
      </c>
      <c r="G15637">
        <v>4102</v>
      </c>
    </row>
    <row r="15638" spans="1:7">
      <c r="A15638" s="2">
        <v>44177</v>
      </c>
      <c r="B15638" s="2">
        <f t="shared" si="488"/>
        <v>44196</v>
      </c>
      <c r="C15638" s="3">
        <f t="shared" si="489"/>
        <v>1</v>
      </c>
      <c r="D15638" t="s">
        <v>50</v>
      </c>
      <c r="E15638">
        <v>2</v>
      </c>
      <c r="F15638">
        <v>40293</v>
      </c>
      <c r="G15638">
        <v>169</v>
      </c>
    </row>
    <row r="15639" spans="1:7">
      <c r="A15639" s="2">
        <v>44177</v>
      </c>
      <c r="B15639" s="2">
        <f t="shared" si="488"/>
        <v>44196</v>
      </c>
      <c r="C15639" s="3">
        <f t="shared" si="489"/>
        <v>1</v>
      </c>
      <c r="D15639" t="s">
        <v>8</v>
      </c>
      <c r="E15639">
        <v>4</v>
      </c>
      <c r="F15639">
        <v>405656</v>
      </c>
      <c r="G15639">
        <v>7340</v>
      </c>
    </row>
    <row r="15640" spans="1:7">
      <c r="A15640" s="2">
        <v>44177</v>
      </c>
      <c r="B15640" s="2">
        <f t="shared" si="488"/>
        <v>44196</v>
      </c>
      <c r="C15640" s="3">
        <f t="shared" si="489"/>
        <v>1</v>
      </c>
      <c r="D15640" t="s">
        <v>44</v>
      </c>
      <c r="E15640">
        <v>5</v>
      </c>
      <c r="F15640">
        <v>184252</v>
      </c>
      <c r="G15640">
        <v>2911</v>
      </c>
    </row>
    <row r="15641" spans="1:7">
      <c r="A15641" s="2">
        <v>44177</v>
      </c>
      <c r="B15641" s="2">
        <f t="shared" si="488"/>
        <v>44196</v>
      </c>
      <c r="C15641" s="3">
        <f t="shared" si="489"/>
        <v>1</v>
      </c>
      <c r="D15641" t="s">
        <v>7</v>
      </c>
      <c r="E15641">
        <v>6</v>
      </c>
      <c r="F15641">
        <v>1554863</v>
      </c>
      <c r="G15641">
        <v>20958</v>
      </c>
    </row>
    <row r="15642" spans="1:7">
      <c r="A15642" s="2">
        <v>44177</v>
      </c>
      <c r="B15642" s="2">
        <f t="shared" si="488"/>
        <v>44196</v>
      </c>
      <c r="C15642" s="3">
        <f t="shared" si="489"/>
        <v>1</v>
      </c>
      <c r="D15642" t="s">
        <v>22</v>
      </c>
      <c r="E15642">
        <v>8</v>
      </c>
      <c r="F15642">
        <v>287364</v>
      </c>
      <c r="G15642">
        <v>3916</v>
      </c>
    </row>
    <row r="15643" spans="1:7">
      <c r="A15643" s="2">
        <v>44177</v>
      </c>
      <c r="B15643" s="2">
        <f t="shared" si="488"/>
        <v>44196</v>
      </c>
      <c r="C15643" s="3">
        <f t="shared" si="489"/>
        <v>1</v>
      </c>
      <c r="D15643" t="s">
        <v>38</v>
      </c>
      <c r="E15643">
        <v>9</v>
      </c>
      <c r="F15643">
        <v>146761</v>
      </c>
      <c r="G15643">
        <v>5363</v>
      </c>
    </row>
    <row r="15644" spans="1:7">
      <c r="A15644" s="2">
        <v>44177</v>
      </c>
      <c r="B15644" s="2">
        <f t="shared" si="488"/>
        <v>44196</v>
      </c>
      <c r="C15644" s="3">
        <f t="shared" si="489"/>
        <v>1</v>
      </c>
      <c r="D15644" t="s">
        <v>45</v>
      </c>
      <c r="E15644">
        <v>10</v>
      </c>
      <c r="F15644">
        <v>44876</v>
      </c>
      <c r="G15644">
        <v>815</v>
      </c>
    </row>
    <row r="15645" spans="1:7">
      <c r="A15645" s="2">
        <v>44177</v>
      </c>
      <c r="B15645" s="2">
        <f t="shared" si="488"/>
        <v>44196</v>
      </c>
      <c r="C15645" s="3">
        <f t="shared" si="489"/>
        <v>1</v>
      </c>
      <c r="D15645" t="s">
        <v>33</v>
      </c>
      <c r="E15645">
        <v>11</v>
      </c>
      <c r="F15645">
        <v>24643</v>
      </c>
      <c r="G15645">
        <v>713</v>
      </c>
    </row>
    <row r="15646" spans="1:7">
      <c r="A15646" s="2">
        <v>44177</v>
      </c>
      <c r="B15646" s="2">
        <f t="shared" si="488"/>
        <v>44196</v>
      </c>
      <c r="C15646" s="3">
        <f t="shared" si="489"/>
        <v>1</v>
      </c>
      <c r="D15646" t="s">
        <v>15</v>
      </c>
      <c r="E15646">
        <v>12</v>
      </c>
      <c r="F15646">
        <v>1116965</v>
      </c>
      <c r="G15646">
        <v>19784</v>
      </c>
    </row>
    <row r="15647" spans="1:7">
      <c r="A15647" s="2">
        <v>44177</v>
      </c>
      <c r="B15647" s="2">
        <f t="shared" si="488"/>
        <v>44196</v>
      </c>
      <c r="C15647" s="3">
        <f t="shared" si="489"/>
        <v>1</v>
      </c>
      <c r="D15647" t="s">
        <v>18</v>
      </c>
      <c r="E15647">
        <v>13</v>
      </c>
      <c r="F15647">
        <v>518973</v>
      </c>
      <c r="G15647">
        <v>9779</v>
      </c>
    </row>
    <row r="15648" spans="1:7">
      <c r="A15648" s="2">
        <v>44177</v>
      </c>
      <c r="B15648" s="2">
        <f t="shared" si="488"/>
        <v>44196</v>
      </c>
      <c r="C15648" s="3">
        <f t="shared" si="489"/>
        <v>1</v>
      </c>
      <c r="D15648" t="s">
        <v>57</v>
      </c>
      <c r="E15648">
        <v>66</v>
      </c>
      <c r="F15648">
        <v>8059</v>
      </c>
      <c r="G15648">
        <v>118</v>
      </c>
    </row>
    <row r="15649" spans="1:7">
      <c r="A15649" s="2">
        <v>44177</v>
      </c>
      <c r="B15649" s="2">
        <f t="shared" si="488"/>
        <v>44196</v>
      </c>
      <c r="C15649" s="3">
        <f t="shared" si="489"/>
        <v>1</v>
      </c>
      <c r="D15649" t="s">
        <v>26</v>
      </c>
      <c r="E15649">
        <v>15</v>
      </c>
      <c r="F15649">
        <v>19225</v>
      </c>
      <c r="G15649">
        <v>269</v>
      </c>
    </row>
    <row r="15650" spans="1:7">
      <c r="A15650" s="2">
        <v>44177</v>
      </c>
      <c r="B15650" s="2">
        <f t="shared" si="488"/>
        <v>44196</v>
      </c>
      <c r="C15650" s="3">
        <f t="shared" si="489"/>
        <v>1</v>
      </c>
      <c r="D15650" t="s">
        <v>53</v>
      </c>
      <c r="E15650">
        <v>16</v>
      </c>
      <c r="F15650">
        <v>120703</v>
      </c>
      <c r="G15650">
        <v>1173</v>
      </c>
    </row>
    <row r="15651" spans="1:7">
      <c r="A15651" s="2">
        <v>44177</v>
      </c>
      <c r="B15651" s="2">
        <f t="shared" si="488"/>
        <v>44196</v>
      </c>
      <c r="C15651" s="3">
        <f t="shared" si="489"/>
        <v>1</v>
      </c>
      <c r="D15651" t="s">
        <v>6</v>
      </c>
      <c r="E15651">
        <v>17</v>
      </c>
      <c r="F15651">
        <v>843328</v>
      </c>
      <c r="G15651">
        <v>15232</v>
      </c>
    </row>
    <row r="15652" spans="1:7">
      <c r="A15652" s="2">
        <v>44177</v>
      </c>
      <c r="B15652" s="2">
        <f t="shared" si="488"/>
        <v>44196</v>
      </c>
      <c r="C15652" s="3">
        <f t="shared" si="489"/>
        <v>1</v>
      </c>
      <c r="D15652" t="s">
        <v>27</v>
      </c>
      <c r="E15652">
        <v>18</v>
      </c>
      <c r="F15652">
        <v>422368</v>
      </c>
      <c r="G15652">
        <v>6758</v>
      </c>
    </row>
    <row r="15653" spans="1:7">
      <c r="A15653" s="2">
        <v>44177</v>
      </c>
      <c r="B15653" s="2">
        <f t="shared" si="488"/>
        <v>44196</v>
      </c>
      <c r="C15653" s="3">
        <f t="shared" si="489"/>
        <v>1</v>
      </c>
      <c r="D15653" t="s">
        <v>39</v>
      </c>
      <c r="E15653">
        <v>19</v>
      </c>
      <c r="F15653">
        <v>255009</v>
      </c>
      <c r="G15653">
        <v>3208</v>
      </c>
    </row>
    <row r="15654" spans="1:7">
      <c r="A15654" s="2">
        <v>44177</v>
      </c>
      <c r="B15654" s="2">
        <f t="shared" si="488"/>
        <v>44196</v>
      </c>
      <c r="C15654" s="3">
        <f t="shared" si="489"/>
        <v>1</v>
      </c>
      <c r="D15654" t="s">
        <v>34</v>
      </c>
      <c r="E15654">
        <v>20</v>
      </c>
      <c r="F15654">
        <v>188610</v>
      </c>
      <c r="G15654">
        <v>2072</v>
      </c>
    </row>
    <row r="15655" spans="1:7">
      <c r="A15655" s="2">
        <v>44177</v>
      </c>
      <c r="B15655" s="2">
        <f t="shared" si="488"/>
        <v>44196</v>
      </c>
      <c r="C15655" s="3">
        <f t="shared" si="489"/>
        <v>1</v>
      </c>
      <c r="D15655" t="s">
        <v>28</v>
      </c>
      <c r="E15655">
        <v>21</v>
      </c>
      <c r="F15655">
        <v>224155</v>
      </c>
      <c r="G15655">
        <v>2446</v>
      </c>
    </row>
    <row r="15656" spans="1:7">
      <c r="A15656" s="2">
        <v>44177</v>
      </c>
      <c r="B15656" s="2">
        <f t="shared" si="488"/>
        <v>44196</v>
      </c>
      <c r="C15656" s="3">
        <f t="shared" si="489"/>
        <v>1</v>
      </c>
      <c r="D15656" t="s">
        <v>40</v>
      </c>
      <c r="E15656">
        <v>22</v>
      </c>
      <c r="F15656">
        <v>264191</v>
      </c>
      <c r="G15656">
        <v>6767</v>
      </c>
    </row>
    <row r="15657" spans="1:7">
      <c r="A15657" s="2">
        <v>44177</v>
      </c>
      <c r="B15657" s="2">
        <f t="shared" si="488"/>
        <v>44196</v>
      </c>
      <c r="C15657" s="3">
        <f t="shared" si="489"/>
        <v>1</v>
      </c>
      <c r="D15657" t="s">
        <v>51</v>
      </c>
      <c r="E15657">
        <v>23</v>
      </c>
      <c r="F15657">
        <v>15620</v>
      </c>
      <c r="G15657">
        <v>257</v>
      </c>
    </row>
    <row r="15658" spans="1:7">
      <c r="A15658" s="2">
        <v>44177</v>
      </c>
      <c r="B15658" s="2">
        <f t="shared" si="488"/>
        <v>44196</v>
      </c>
      <c r="C15658" s="3">
        <f t="shared" si="489"/>
        <v>1</v>
      </c>
      <c r="D15658" t="s">
        <v>23</v>
      </c>
      <c r="E15658">
        <v>24</v>
      </c>
      <c r="F15658">
        <v>232172</v>
      </c>
      <c r="G15658">
        <v>5100</v>
      </c>
    </row>
    <row r="15659" spans="1:7">
      <c r="A15659" s="2">
        <v>44177</v>
      </c>
      <c r="B15659" s="2">
        <f t="shared" si="488"/>
        <v>44196</v>
      </c>
      <c r="C15659" s="3">
        <f t="shared" si="489"/>
        <v>1</v>
      </c>
      <c r="D15659" t="s">
        <v>9</v>
      </c>
      <c r="E15659">
        <v>25</v>
      </c>
      <c r="F15659">
        <v>285725</v>
      </c>
      <c r="G15659">
        <v>11307</v>
      </c>
    </row>
    <row r="15660" spans="1:7">
      <c r="A15660" s="2">
        <v>44177</v>
      </c>
      <c r="B15660" s="2">
        <f t="shared" si="488"/>
        <v>44196</v>
      </c>
      <c r="C15660" s="3">
        <f t="shared" si="489"/>
        <v>1</v>
      </c>
      <c r="D15660" t="s">
        <v>42</v>
      </c>
      <c r="E15660">
        <v>26</v>
      </c>
      <c r="F15660">
        <v>464368</v>
      </c>
      <c r="G15660">
        <v>11186</v>
      </c>
    </row>
    <row r="15661" spans="1:7">
      <c r="A15661" s="2">
        <v>44177</v>
      </c>
      <c r="B15661" s="2">
        <f t="shared" si="488"/>
        <v>44196</v>
      </c>
      <c r="C15661" s="3">
        <f t="shared" si="489"/>
        <v>1</v>
      </c>
      <c r="D15661" t="s">
        <v>29</v>
      </c>
      <c r="E15661">
        <v>27</v>
      </c>
      <c r="F15661">
        <v>375457</v>
      </c>
      <c r="G15661">
        <v>4418</v>
      </c>
    </row>
    <row r="15662" spans="1:7">
      <c r="A15662" s="2">
        <v>44177</v>
      </c>
      <c r="B15662" s="2">
        <f t="shared" si="488"/>
        <v>44196</v>
      </c>
      <c r="C15662" s="3">
        <f t="shared" si="489"/>
        <v>1</v>
      </c>
      <c r="D15662" t="s">
        <v>46</v>
      </c>
      <c r="E15662">
        <v>28</v>
      </c>
      <c r="F15662">
        <v>177947</v>
      </c>
      <c r="G15662">
        <v>4180</v>
      </c>
    </row>
    <row r="15663" spans="1:7">
      <c r="A15663" s="2">
        <v>44177</v>
      </c>
      <c r="B15663" s="2">
        <f t="shared" si="488"/>
        <v>44196</v>
      </c>
      <c r="C15663" s="3">
        <f t="shared" si="489"/>
        <v>1</v>
      </c>
      <c r="D15663" t="s">
        <v>35</v>
      </c>
      <c r="E15663">
        <v>29</v>
      </c>
      <c r="F15663">
        <v>360623</v>
      </c>
      <c r="G15663">
        <v>4754</v>
      </c>
    </row>
    <row r="15664" spans="1:7">
      <c r="A15664" s="2">
        <v>44177</v>
      </c>
      <c r="B15664" s="2">
        <f t="shared" si="488"/>
        <v>44196</v>
      </c>
      <c r="C15664" s="3">
        <f t="shared" si="489"/>
        <v>1</v>
      </c>
      <c r="D15664" t="s">
        <v>54</v>
      </c>
      <c r="E15664">
        <v>30</v>
      </c>
      <c r="F15664">
        <v>72659</v>
      </c>
      <c r="G15664">
        <v>816</v>
      </c>
    </row>
    <row r="15665" spans="1:7">
      <c r="A15665" s="2">
        <v>44177</v>
      </c>
      <c r="B15665" s="2">
        <f t="shared" si="488"/>
        <v>44196</v>
      </c>
      <c r="C15665" s="3">
        <f t="shared" si="489"/>
        <v>1</v>
      </c>
      <c r="D15665" t="s">
        <v>12</v>
      </c>
      <c r="E15665">
        <v>31</v>
      </c>
      <c r="F15665">
        <v>148467</v>
      </c>
      <c r="G15665">
        <v>1395</v>
      </c>
    </row>
    <row r="15666" spans="1:7">
      <c r="A15666" s="2">
        <v>44177</v>
      </c>
      <c r="B15666" s="2">
        <f t="shared" si="488"/>
        <v>44196</v>
      </c>
      <c r="C15666" s="3">
        <f t="shared" si="489"/>
        <v>1</v>
      </c>
      <c r="D15666" t="s">
        <v>24</v>
      </c>
      <c r="E15666">
        <v>32</v>
      </c>
      <c r="F15666">
        <v>184527</v>
      </c>
      <c r="G15666">
        <v>2530</v>
      </c>
    </row>
    <row r="15667" spans="1:7">
      <c r="A15667" s="2">
        <v>44177</v>
      </c>
      <c r="B15667" s="2">
        <f t="shared" si="488"/>
        <v>44196</v>
      </c>
      <c r="C15667" s="3">
        <f t="shared" si="489"/>
        <v>1</v>
      </c>
      <c r="D15667" t="s">
        <v>19</v>
      </c>
      <c r="E15667">
        <v>33</v>
      </c>
      <c r="F15667">
        <v>30244</v>
      </c>
      <c r="G15667">
        <v>600</v>
      </c>
    </row>
    <row r="15668" spans="1:7">
      <c r="A15668" s="2">
        <v>44177</v>
      </c>
      <c r="B15668" s="2">
        <f t="shared" si="488"/>
        <v>44196</v>
      </c>
      <c r="C15668" s="3">
        <f t="shared" si="489"/>
        <v>1</v>
      </c>
      <c r="D15668" t="s">
        <v>21</v>
      </c>
      <c r="E15668">
        <v>34</v>
      </c>
      <c r="F15668">
        <v>398364</v>
      </c>
      <c r="G15668">
        <v>17732</v>
      </c>
    </row>
    <row r="15669" spans="1:7">
      <c r="A15669" s="2">
        <v>44177</v>
      </c>
      <c r="B15669" s="2">
        <f t="shared" si="488"/>
        <v>44196</v>
      </c>
      <c r="C15669" s="3">
        <f t="shared" si="489"/>
        <v>1</v>
      </c>
      <c r="D15669" t="s">
        <v>47</v>
      </c>
      <c r="E15669">
        <v>35</v>
      </c>
      <c r="F15669">
        <v>118358</v>
      </c>
      <c r="G15669">
        <v>1913</v>
      </c>
    </row>
    <row r="15670" spans="1:7">
      <c r="A15670" s="2">
        <v>44177</v>
      </c>
      <c r="B15670" s="2">
        <f t="shared" si="488"/>
        <v>44196</v>
      </c>
      <c r="C15670" s="3">
        <f t="shared" si="489"/>
        <v>1</v>
      </c>
      <c r="D15670" t="s">
        <v>16</v>
      </c>
      <c r="E15670">
        <v>36</v>
      </c>
      <c r="F15670">
        <v>770804</v>
      </c>
      <c r="G15670">
        <v>35074</v>
      </c>
    </row>
    <row r="15671" spans="1:7">
      <c r="A15671" s="2">
        <v>44177</v>
      </c>
      <c r="B15671" s="2">
        <f t="shared" si="488"/>
        <v>44196</v>
      </c>
      <c r="C15671" s="3">
        <f t="shared" si="489"/>
        <v>1</v>
      </c>
      <c r="D15671" t="s">
        <v>20</v>
      </c>
      <c r="E15671">
        <v>37</v>
      </c>
      <c r="F15671">
        <v>430325</v>
      </c>
      <c r="G15671">
        <v>5831</v>
      </c>
    </row>
    <row r="15672" spans="1:7">
      <c r="A15672" s="2">
        <v>44177</v>
      </c>
      <c r="B15672" s="2">
        <f t="shared" si="488"/>
        <v>44196</v>
      </c>
      <c r="C15672" s="3">
        <f t="shared" si="489"/>
        <v>1</v>
      </c>
      <c r="D15672" t="s">
        <v>48</v>
      </c>
      <c r="E15672">
        <v>38</v>
      </c>
      <c r="F15672">
        <v>87596</v>
      </c>
      <c r="G15672">
        <v>1158</v>
      </c>
    </row>
    <row r="15673" spans="1:7">
      <c r="A15673" s="2">
        <v>44177</v>
      </c>
      <c r="B15673" s="2">
        <f t="shared" si="488"/>
        <v>44196</v>
      </c>
      <c r="C15673" s="3">
        <f t="shared" si="489"/>
        <v>1</v>
      </c>
      <c r="D15673" t="s">
        <v>59</v>
      </c>
      <c r="E15673">
        <v>69</v>
      </c>
      <c r="F15673">
        <v>113</v>
      </c>
      <c r="G15673">
        <v>2</v>
      </c>
    </row>
    <row r="15674" spans="1:7">
      <c r="A15674" s="2">
        <v>44177</v>
      </c>
      <c r="B15674" s="2">
        <f t="shared" si="488"/>
        <v>44196</v>
      </c>
      <c r="C15674" s="3">
        <f t="shared" si="489"/>
        <v>1</v>
      </c>
      <c r="D15674" t="s">
        <v>41</v>
      </c>
      <c r="E15674">
        <v>39</v>
      </c>
      <c r="F15674">
        <v>553461</v>
      </c>
      <c r="G15674">
        <v>7477</v>
      </c>
    </row>
    <row r="15675" spans="1:7">
      <c r="A15675" s="2">
        <v>44177</v>
      </c>
      <c r="B15675" s="2">
        <f t="shared" si="488"/>
        <v>44196</v>
      </c>
      <c r="C15675" s="3">
        <f t="shared" si="489"/>
        <v>1</v>
      </c>
      <c r="D15675" t="s">
        <v>30</v>
      </c>
      <c r="E15675">
        <v>40</v>
      </c>
      <c r="F15675">
        <v>233336</v>
      </c>
      <c r="G15675">
        <v>2042</v>
      </c>
    </row>
    <row r="15676" spans="1:7">
      <c r="A15676" s="2">
        <v>44177</v>
      </c>
      <c r="B15676" s="2">
        <f t="shared" si="488"/>
        <v>44196</v>
      </c>
      <c r="C15676" s="3">
        <f t="shared" si="489"/>
        <v>1</v>
      </c>
      <c r="D15676" t="s">
        <v>14</v>
      </c>
      <c r="E15676">
        <v>41</v>
      </c>
      <c r="F15676">
        <v>92839</v>
      </c>
      <c r="G15676">
        <v>1155</v>
      </c>
    </row>
    <row r="15677" spans="1:7">
      <c r="A15677" s="2">
        <v>44177</v>
      </c>
      <c r="B15677" s="2">
        <f t="shared" si="488"/>
        <v>44196</v>
      </c>
      <c r="C15677" s="3">
        <f t="shared" si="489"/>
        <v>1</v>
      </c>
      <c r="D15677" t="s">
        <v>31</v>
      </c>
      <c r="E15677">
        <v>42</v>
      </c>
      <c r="F15677">
        <v>485901</v>
      </c>
      <c r="G15677">
        <v>12489</v>
      </c>
    </row>
    <row r="15678" spans="1:7">
      <c r="A15678" s="2">
        <v>44177</v>
      </c>
      <c r="B15678" s="2">
        <f t="shared" si="488"/>
        <v>44196</v>
      </c>
      <c r="C15678" s="3">
        <f t="shared" si="489"/>
        <v>1</v>
      </c>
      <c r="D15678" t="s">
        <v>55</v>
      </c>
      <c r="E15678">
        <v>72</v>
      </c>
      <c r="F15678">
        <v>95338</v>
      </c>
      <c r="G15678">
        <v>1266</v>
      </c>
    </row>
    <row r="15679" spans="1:7">
      <c r="A15679" s="2">
        <v>44177</v>
      </c>
      <c r="B15679" s="2">
        <f t="shared" si="488"/>
        <v>44196</v>
      </c>
      <c r="C15679" s="3">
        <f t="shared" si="489"/>
        <v>1</v>
      </c>
      <c r="D15679" t="s">
        <v>17</v>
      </c>
      <c r="E15679">
        <v>44</v>
      </c>
      <c r="F15679">
        <v>70818</v>
      </c>
      <c r="G15679">
        <v>1509</v>
      </c>
    </row>
    <row r="15680" spans="1:7">
      <c r="A15680" s="2">
        <v>44177</v>
      </c>
      <c r="B15680" s="2">
        <f t="shared" si="488"/>
        <v>44196</v>
      </c>
      <c r="C15680" s="3">
        <f t="shared" si="489"/>
        <v>1</v>
      </c>
      <c r="D15680" t="s">
        <v>32</v>
      </c>
      <c r="E15680">
        <v>45</v>
      </c>
      <c r="F15680">
        <v>248798</v>
      </c>
      <c r="G15680">
        <v>4685</v>
      </c>
    </row>
    <row r="15681" spans="1:7">
      <c r="A15681" s="2">
        <v>44177</v>
      </c>
      <c r="B15681" s="2">
        <f t="shared" si="488"/>
        <v>44196</v>
      </c>
      <c r="C15681" s="3">
        <f t="shared" si="489"/>
        <v>1</v>
      </c>
      <c r="D15681" t="s">
        <v>43</v>
      </c>
      <c r="E15681">
        <v>46</v>
      </c>
      <c r="F15681">
        <v>90407</v>
      </c>
      <c r="G15681">
        <v>1243</v>
      </c>
    </row>
    <row r="15682" spans="1:7">
      <c r="A15682" s="2">
        <v>44177</v>
      </c>
      <c r="B15682" s="2">
        <f t="shared" si="488"/>
        <v>44196</v>
      </c>
      <c r="C15682" s="3">
        <f t="shared" si="489"/>
        <v>1</v>
      </c>
      <c r="D15682" t="s">
        <v>25</v>
      </c>
      <c r="E15682">
        <v>47</v>
      </c>
      <c r="F15682">
        <v>432246</v>
      </c>
      <c r="G15682">
        <v>5344</v>
      </c>
    </row>
    <row r="15683" spans="1:7">
      <c r="A15683" s="2">
        <v>44177</v>
      </c>
      <c r="B15683" s="2">
        <f t="shared" si="488"/>
        <v>44196</v>
      </c>
      <c r="C15683" s="3">
        <f t="shared" si="489"/>
        <v>1</v>
      </c>
      <c r="D15683" t="s">
        <v>11</v>
      </c>
      <c r="E15683">
        <v>48</v>
      </c>
      <c r="F15683">
        <v>1473318</v>
      </c>
      <c r="G15683">
        <v>24400</v>
      </c>
    </row>
    <row r="15684" spans="1:7">
      <c r="A15684" s="2">
        <v>44177</v>
      </c>
      <c r="B15684" s="2">
        <f t="shared" ref="B15684:B15747" si="490">EOMONTH(A15684,0)</f>
        <v>44196</v>
      </c>
      <c r="C15684" s="3">
        <f t="shared" ref="C15684:C15747" si="491">IF(A15684=B15684,0,1)</f>
        <v>1</v>
      </c>
      <c r="D15684" t="s">
        <v>13</v>
      </c>
      <c r="E15684">
        <v>49</v>
      </c>
      <c r="F15684">
        <v>231821</v>
      </c>
      <c r="G15684">
        <v>1039</v>
      </c>
    </row>
    <row r="15685" spans="1:7">
      <c r="A15685" s="2">
        <v>44177</v>
      </c>
      <c r="B15685" s="2">
        <f t="shared" si="490"/>
        <v>44196</v>
      </c>
      <c r="C15685" s="3">
        <f t="shared" si="491"/>
        <v>1</v>
      </c>
      <c r="D15685" t="s">
        <v>36</v>
      </c>
      <c r="E15685">
        <v>50</v>
      </c>
      <c r="F15685">
        <v>5626</v>
      </c>
      <c r="G15685">
        <v>95</v>
      </c>
    </row>
    <row r="15686" spans="1:7">
      <c r="A15686" s="2">
        <v>44177</v>
      </c>
      <c r="B15686" s="2">
        <f t="shared" si="490"/>
        <v>44196</v>
      </c>
      <c r="C15686" s="3">
        <f t="shared" si="491"/>
        <v>1</v>
      </c>
      <c r="D15686" t="s">
        <v>56</v>
      </c>
      <c r="E15686">
        <v>78</v>
      </c>
      <c r="F15686">
        <v>1791</v>
      </c>
      <c r="G15686">
        <v>23</v>
      </c>
    </row>
    <row r="15687" spans="1:7">
      <c r="A15687" s="2">
        <v>44177</v>
      </c>
      <c r="B15687" s="2">
        <f t="shared" si="490"/>
        <v>44196</v>
      </c>
      <c r="C15687" s="3">
        <f t="shared" si="491"/>
        <v>1</v>
      </c>
      <c r="D15687" t="s">
        <v>37</v>
      </c>
      <c r="E15687">
        <v>51</v>
      </c>
      <c r="F15687">
        <v>278615</v>
      </c>
      <c r="G15687">
        <v>4409</v>
      </c>
    </row>
    <row r="15688" spans="1:7">
      <c r="A15688" s="2">
        <v>44177</v>
      </c>
      <c r="B15688" s="2">
        <f t="shared" si="490"/>
        <v>44196</v>
      </c>
      <c r="C15688" s="3">
        <f t="shared" si="491"/>
        <v>1</v>
      </c>
      <c r="D15688" t="s">
        <v>5</v>
      </c>
      <c r="E15688">
        <v>53</v>
      </c>
      <c r="F15688">
        <v>207399</v>
      </c>
      <c r="G15688">
        <v>3043</v>
      </c>
    </row>
    <row r="15689" spans="1:7">
      <c r="A15689" s="2">
        <v>44177</v>
      </c>
      <c r="B15689" s="2">
        <f t="shared" si="490"/>
        <v>44196</v>
      </c>
      <c r="C15689" s="3">
        <f t="shared" si="491"/>
        <v>1</v>
      </c>
      <c r="D15689" t="s">
        <v>58</v>
      </c>
      <c r="E15689">
        <v>54</v>
      </c>
      <c r="F15689">
        <v>62151</v>
      </c>
      <c r="G15689">
        <v>966</v>
      </c>
    </row>
    <row r="15690" spans="1:7">
      <c r="A15690" s="2">
        <v>44177</v>
      </c>
      <c r="B15690" s="2">
        <f t="shared" si="490"/>
        <v>44196</v>
      </c>
      <c r="C15690" s="3">
        <f t="shared" si="491"/>
        <v>1</v>
      </c>
      <c r="D15690" t="s">
        <v>10</v>
      </c>
      <c r="E15690">
        <v>55</v>
      </c>
      <c r="F15690">
        <v>465991</v>
      </c>
      <c r="G15690">
        <v>4329</v>
      </c>
    </row>
    <row r="15691" spans="1:7">
      <c r="A15691" s="2">
        <v>44177</v>
      </c>
      <c r="B15691" s="2">
        <f t="shared" si="490"/>
        <v>44196</v>
      </c>
      <c r="C15691" s="3">
        <f t="shared" si="491"/>
        <v>1</v>
      </c>
      <c r="D15691" t="s">
        <v>49</v>
      </c>
      <c r="E15691">
        <v>56</v>
      </c>
      <c r="F15691">
        <v>38907</v>
      </c>
      <c r="G15691">
        <v>321</v>
      </c>
    </row>
    <row r="15692" spans="1:7">
      <c r="A15692" s="2">
        <v>44178</v>
      </c>
      <c r="B15692" s="2">
        <f t="shared" si="490"/>
        <v>44196</v>
      </c>
      <c r="C15692" s="3">
        <f t="shared" si="491"/>
        <v>1</v>
      </c>
      <c r="D15692" t="s">
        <v>52</v>
      </c>
      <c r="E15692">
        <v>1</v>
      </c>
      <c r="F15692">
        <v>295631</v>
      </c>
      <c r="G15692">
        <v>4102</v>
      </c>
    </row>
    <row r="15693" spans="1:7">
      <c r="A15693" s="2">
        <v>44178</v>
      </c>
      <c r="B15693" s="2">
        <f t="shared" si="490"/>
        <v>44196</v>
      </c>
      <c r="C15693" s="3">
        <f t="shared" si="491"/>
        <v>1</v>
      </c>
      <c r="D15693" t="s">
        <v>50</v>
      </c>
      <c r="E15693">
        <v>2</v>
      </c>
      <c r="F15693">
        <v>40934</v>
      </c>
      <c r="G15693">
        <v>169</v>
      </c>
    </row>
    <row r="15694" spans="1:7">
      <c r="A15694" s="2">
        <v>44178</v>
      </c>
      <c r="B15694" s="2">
        <f t="shared" si="490"/>
        <v>44196</v>
      </c>
      <c r="C15694" s="3">
        <f t="shared" si="491"/>
        <v>1</v>
      </c>
      <c r="D15694" t="s">
        <v>8</v>
      </c>
      <c r="E15694">
        <v>4</v>
      </c>
      <c r="F15694">
        <v>408646</v>
      </c>
      <c r="G15694">
        <v>7357</v>
      </c>
    </row>
    <row r="15695" spans="1:7">
      <c r="A15695" s="2">
        <v>44178</v>
      </c>
      <c r="B15695" s="2">
        <f t="shared" si="490"/>
        <v>44196</v>
      </c>
      <c r="C15695" s="3">
        <f t="shared" si="491"/>
        <v>1</v>
      </c>
      <c r="D15695" t="s">
        <v>44</v>
      </c>
      <c r="E15695">
        <v>5</v>
      </c>
      <c r="F15695">
        <v>185702</v>
      </c>
      <c r="G15695">
        <v>2945</v>
      </c>
    </row>
    <row r="15696" spans="1:7">
      <c r="A15696" s="2">
        <v>44178</v>
      </c>
      <c r="B15696" s="2">
        <f t="shared" si="490"/>
        <v>44196</v>
      </c>
      <c r="C15696" s="3">
        <f t="shared" si="491"/>
        <v>1</v>
      </c>
      <c r="D15696" t="s">
        <v>7</v>
      </c>
      <c r="E15696">
        <v>6</v>
      </c>
      <c r="F15696">
        <v>1590670</v>
      </c>
      <c r="G15696">
        <v>21043</v>
      </c>
    </row>
    <row r="15697" spans="1:7">
      <c r="A15697" s="2">
        <v>44178</v>
      </c>
      <c r="B15697" s="2">
        <f t="shared" si="490"/>
        <v>44196</v>
      </c>
      <c r="C15697" s="3">
        <f t="shared" si="491"/>
        <v>1</v>
      </c>
      <c r="D15697" t="s">
        <v>22</v>
      </c>
      <c r="E15697">
        <v>8</v>
      </c>
      <c r="F15697">
        <v>289679</v>
      </c>
      <c r="G15697">
        <v>3982</v>
      </c>
    </row>
    <row r="15698" spans="1:7">
      <c r="A15698" s="2">
        <v>44178</v>
      </c>
      <c r="B15698" s="2">
        <f t="shared" si="490"/>
        <v>44196</v>
      </c>
      <c r="C15698" s="3">
        <f t="shared" si="491"/>
        <v>1</v>
      </c>
      <c r="D15698" t="s">
        <v>38</v>
      </c>
      <c r="E15698">
        <v>9</v>
      </c>
      <c r="F15698">
        <v>146761</v>
      </c>
      <c r="G15698">
        <v>5363</v>
      </c>
    </row>
    <row r="15699" spans="1:7">
      <c r="A15699" s="2">
        <v>44178</v>
      </c>
      <c r="B15699" s="2">
        <f t="shared" si="490"/>
        <v>44196</v>
      </c>
      <c r="C15699" s="3">
        <f t="shared" si="491"/>
        <v>1</v>
      </c>
      <c r="D15699" t="s">
        <v>45</v>
      </c>
      <c r="E15699">
        <v>10</v>
      </c>
      <c r="F15699">
        <v>45460</v>
      </c>
      <c r="G15699">
        <v>816</v>
      </c>
    </row>
    <row r="15700" spans="1:7">
      <c r="A15700" s="2">
        <v>44178</v>
      </c>
      <c r="B15700" s="2">
        <f t="shared" si="490"/>
        <v>44196</v>
      </c>
      <c r="C15700" s="3">
        <f t="shared" si="491"/>
        <v>1</v>
      </c>
      <c r="D15700" t="s">
        <v>33</v>
      </c>
      <c r="E15700">
        <v>11</v>
      </c>
      <c r="F15700">
        <v>24874</v>
      </c>
      <c r="G15700">
        <v>715</v>
      </c>
    </row>
    <row r="15701" spans="1:7">
      <c r="A15701" s="2">
        <v>44178</v>
      </c>
      <c r="B15701" s="2">
        <f t="shared" si="490"/>
        <v>44196</v>
      </c>
      <c r="C15701" s="3">
        <f t="shared" si="491"/>
        <v>1</v>
      </c>
      <c r="D15701" t="s">
        <v>15</v>
      </c>
      <c r="E15701">
        <v>12</v>
      </c>
      <c r="F15701">
        <v>1125923</v>
      </c>
      <c r="G15701">
        <v>19865</v>
      </c>
    </row>
    <row r="15702" spans="1:7">
      <c r="A15702" s="2">
        <v>44178</v>
      </c>
      <c r="B15702" s="2">
        <f t="shared" si="490"/>
        <v>44196</v>
      </c>
      <c r="C15702" s="3">
        <f t="shared" si="491"/>
        <v>1</v>
      </c>
      <c r="D15702" t="s">
        <v>18</v>
      </c>
      <c r="E15702">
        <v>13</v>
      </c>
      <c r="F15702">
        <v>523580</v>
      </c>
      <c r="G15702">
        <v>9781</v>
      </c>
    </row>
    <row r="15703" spans="1:7">
      <c r="A15703" s="2">
        <v>44178</v>
      </c>
      <c r="B15703" s="2">
        <f t="shared" si="490"/>
        <v>44196</v>
      </c>
      <c r="C15703" s="3">
        <f t="shared" si="491"/>
        <v>1</v>
      </c>
      <c r="D15703" t="s">
        <v>57</v>
      </c>
      <c r="E15703">
        <v>66</v>
      </c>
      <c r="F15703">
        <v>8075</v>
      </c>
      <c r="G15703">
        <v>119</v>
      </c>
    </row>
    <row r="15704" spans="1:7">
      <c r="A15704" s="2">
        <v>44178</v>
      </c>
      <c r="B15704" s="2">
        <f t="shared" si="490"/>
        <v>44196</v>
      </c>
      <c r="C15704" s="3">
        <f t="shared" si="491"/>
        <v>1</v>
      </c>
      <c r="D15704" t="s">
        <v>26</v>
      </c>
      <c r="E15704">
        <v>15</v>
      </c>
      <c r="F15704">
        <v>19302</v>
      </c>
      <c r="G15704">
        <v>272</v>
      </c>
    </row>
    <row r="15705" spans="1:7">
      <c r="A15705" s="2">
        <v>44178</v>
      </c>
      <c r="B15705" s="2">
        <f t="shared" si="490"/>
        <v>44196</v>
      </c>
      <c r="C15705" s="3">
        <f t="shared" si="491"/>
        <v>1</v>
      </c>
      <c r="D15705" t="s">
        <v>53</v>
      </c>
      <c r="E15705">
        <v>16</v>
      </c>
      <c r="F15705">
        <v>121243</v>
      </c>
      <c r="G15705">
        <v>1179</v>
      </c>
    </row>
    <row r="15706" spans="1:7">
      <c r="A15706" s="2">
        <v>44178</v>
      </c>
      <c r="B15706" s="2">
        <f t="shared" si="490"/>
        <v>44196</v>
      </c>
      <c r="C15706" s="3">
        <f t="shared" si="491"/>
        <v>1</v>
      </c>
      <c r="D15706" t="s">
        <v>6</v>
      </c>
      <c r="E15706">
        <v>17</v>
      </c>
      <c r="F15706">
        <v>850412</v>
      </c>
      <c r="G15706">
        <v>15340</v>
      </c>
    </row>
    <row r="15707" spans="1:7">
      <c r="A15707" s="2">
        <v>44178</v>
      </c>
      <c r="B15707" s="2">
        <f t="shared" si="490"/>
        <v>44196</v>
      </c>
      <c r="C15707" s="3">
        <f t="shared" si="491"/>
        <v>1</v>
      </c>
      <c r="D15707" t="s">
        <v>27</v>
      </c>
      <c r="E15707">
        <v>18</v>
      </c>
      <c r="F15707">
        <v>428275</v>
      </c>
      <c r="G15707">
        <v>6805</v>
      </c>
    </row>
    <row r="15708" spans="1:7">
      <c r="A15708" s="2">
        <v>44178</v>
      </c>
      <c r="B15708" s="2">
        <f t="shared" si="490"/>
        <v>44196</v>
      </c>
      <c r="C15708" s="3">
        <f t="shared" si="491"/>
        <v>1</v>
      </c>
      <c r="D15708" t="s">
        <v>39</v>
      </c>
      <c r="E15708">
        <v>19</v>
      </c>
      <c r="F15708">
        <v>256249</v>
      </c>
      <c r="G15708">
        <v>3209</v>
      </c>
    </row>
    <row r="15709" spans="1:7">
      <c r="A15709" s="2">
        <v>44178</v>
      </c>
      <c r="B15709" s="2">
        <f t="shared" si="490"/>
        <v>44196</v>
      </c>
      <c r="C15709" s="3">
        <f t="shared" si="491"/>
        <v>1</v>
      </c>
      <c r="D15709" t="s">
        <v>34</v>
      </c>
      <c r="E15709">
        <v>20</v>
      </c>
      <c r="F15709">
        <v>188660</v>
      </c>
      <c r="G15709">
        <v>2072</v>
      </c>
    </row>
    <row r="15710" spans="1:7">
      <c r="A15710" s="2">
        <v>44178</v>
      </c>
      <c r="B15710" s="2">
        <f t="shared" si="490"/>
        <v>44196</v>
      </c>
      <c r="C15710" s="3">
        <f t="shared" si="491"/>
        <v>1</v>
      </c>
      <c r="D15710" t="s">
        <v>28</v>
      </c>
      <c r="E15710">
        <v>21</v>
      </c>
      <c r="F15710">
        <v>226604</v>
      </c>
      <c r="G15710">
        <v>2453</v>
      </c>
    </row>
    <row r="15711" spans="1:7">
      <c r="A15711" s="2">
        <v>44178</v>
      </c>
      <c r="B15711" s="2">
        <f t="shared" si="490"/>
        <v>44196</v>
      </c>
      <c r="C15711" s="3">
        <f t="shared" si="491"/>
        <v>1</v>
      </c>
      <c r="D15711" t="s">
        <v>40</v>
      </c>
      <c r="E15711">
        <v>22</v>
      </c>
      <c r="F15711">
        <v>268613</v>
      </c>
      <c r="G15711">
        <v>6818</v>
      </c>
    </row>
    <row r="15712" spans="1:7">
      <c r="A15712" s="2">
        <v>44178</v>
      </c>
      <c r="B15712" s="2">
        <f t="shared" si="490"/>
        <v>44196</v>
      </c>
      <c r="C15712" s="3">
        <f t="shared" si="491"/>
        <v>1</v>
      </c>
      <c r="D15712" t="s">
        <v>51</v>
      </c>
      <c r="E15712">
        <v>23</v>
      </c>
      <c r="F15712">
        <v>15923</v>
      </c>
      <c r="G15712">
        <v>257</v>
      </c>
    </row>
    <row r="15713" spans="1:7">
      <c r="A15713" s="2">
        <v>44178</v>
      </c>
      <c r="B15713" s="2">
        <f t="shared" si="490"/>
        <v>44196</v>
      </c>
      <c r="C15713" s="3">
        <f t="shared" si="491"/>
        <v>1</v>
      </c>
      <c r="D15713" t="s">
        <v>23</v>
      </c>
      <c r="E15713">
        <v>24</v>
      </c>
      <c r="F15713">
        <v>234975</v>
      </c>
      <c r="G15713">
        <v>5117</v>
      </c>
    </row>
    <row r="15714" spans="1:7">
      <c r="A15714" s="2">
        <v>44178</v>
      </c>
      <c r="B15714" s="2">
        <f t="shared" si="490"/>
        <v>44196</v>
      </c>
      <c r="C15714" s="3">
        <f t="shared" si="491"/>
        <v>1</v>
      </c>
      <c r="D15714" t="s">
        <v>9</v>
      </c>
      <c r="E15714">
        <v>25</v>
      </c>
      <c r="F15714">
        <v>290578</v>
      </c>
      <c r="G15714">
        <v>11349</v>
      </c>
    </row>
    <row r="15715" spans="1:7">
      <c r="A15715" s="2">
        <v>44178</v>
      </c>
      <c r="B15715" s="2">
        <f t="shared" si="490"/>
        <v>44196</v>
      </c>
      <c r="C15715" s="3">
        <f t="shared" si="491"/>
        <v>1</v>
      </c>
      <c r="D15715" t="s">
        <v>42</v>
      </c>
      <c r="E15715">
        <v>26</v>
      </c>
      <c r="F15715">
        <v>464606</v>
      </c>
      <c r="G15715">
        <v>11186</v>
      </c>
    </row>
    <row r="15716" spans="1:7">
      <c r="A15716" s="2">
        <v>44178</v>
      </c>
      <c r="B15716" s="2">
        <f t="shared" si="490"/>
        <v>44196</v>
      </c>
      <c r="C15716" s="3">
        <f t="shared" si="491"/>
        <v>1</v>
      </c>
      <c r="D15716" t="s">
        <v>29</v>
      </c>
      <c r="E15716">
        <v>27</v>
      </c>
      <c r="F15716">
        <v>378882</v>
      </c>
      <c r="G15716">
        <v>4503</v>
      </c>
    </row>
    <row r="15717" spans="1:7">
      <c r="A15717" s="2">
        <v>44178</v>
      </c>
      <c r="B15717" s="2">
        <f t="shared" si="490"/>
        <v>44196</v>
      </c>
      <c r="C15717" s="3">
        <f t="shared" si="491"/>
        <v>1</v>
      </c>
      <c r="D15717" t="s">
        <v>46</v>
      </c>
      <c r="E15717">
        <v>28</v>
      </c>
      <c r="F15717">
        <v>179447</v>
      </c>
      <c r="G15717">
        <v>4199</v>
      </c>
    </row>
    <row r="15718" spans="1:7">
      <c r="A15718" s="2">
        <v>44178</v>
      </c>
      <c r="B15718" s="2">
        <f t="shared" si="490"/>
        <v>44196</v>
      </c>
      <c r="C15718" s="3">
        <f t="shared" si="491"/>
        <v>1</v>
      </c>
      <c r="D15718" t="s">
        <v>35</v>
      </c>
      <c r="E15718">
        <v>29</v>
      </c>
      <c r="F15718">
        <v>363246</v>
      </c>
      <c r="G15718">
        <v>4761</v>
      </c>
    </row>
    <row r="15719" spans="1:7">
      <c r="A15719" s="2">
        <v>44178</v>
      </c>
      <c r="B15719" s="2">
        <f t="shared" si="490"/>
        <v>44196</v>
      </c>
      <c r="C15719" s="3">
        <f t="shared" si="491"/>
        <v>1</v>
      </c>
      <c r="D15719" t="s">
        <v>54</v>
      </c>
      <c r="E15719">
        <v>30</v>
      </c>
      <c r="F15719">
        <v>73303</v>
      </c>
      <c r="G15719">
        <v>818</v>
      </c>
    </row>
    <row r="15720" spans="1:7">
      <c r="A15720" s="2">
        <v>44178</v>
      </c>
      <c r="B15720" s="2">
        <f t="shared" si="490"/>
        <v>44196</v>
      </c>
      <c r="C15720" s="3">
        <f t="shared" si="491"/>
        <v>1</v>
      </c>
      <c r="D15720" t="s">
        <v>12</v>
      </c>
      <c r="E15720">
        <v>31</v>
      </c>
      <c r="F15720">
        <v>149695</v>
      </c>
      <c r="G15720">
        <v>1399</v>
      </c>
    </row>
    <row r="15721" spans="1:7">
      <c r="A15721" s="2">
        <v>44178</v>
      </c>
      <c r="B15721" s="2">
        <f t="shared" si="490"/>
        <v>44196</v>
      </c>
      <c r="C15721" s="3">
        <f t="shared" si="491"/>
        <v>1</v>
      </c>
      <c r="D15721" t="s">
        <v>24</v>
      </c>
      <c r="E15721">
        <v>32</v>
      </c>
      <c r="F15721">
        <v>187502</v>
      </c>
      <c r="G15721">
        <v>2545</v>
      </c>
    </row>
    <row r="15722" spans="1:7">
      <c r="A15722" s="2">
        <v>44178</v>
      </c>
      <c r="B15722" s="2">
        <f t="shared" si="490"/>
        <v>44196</v>
      </c>
      <c r="C15722" s="3">
        <f t="shared" si="491"/>
        <v>1</v>
      </c>
      <c r="D15722" t="s">
        <v>19</v>
      </c>
      <c r="E15722">
        <v>33</v>
      </c>
      <c r="F15722">
        <v>30956</v>
      </c>
      <c r="G15722">
        <v>603</v>
      </c>
    </row>
    <row r="15723" spans="1:7">
      <c r="A15723" s="2">
        <v>44178</v>
      </c>
      <c r="B15723" s="2">
        <f t="shared" si="490"/>
        <v>44196</v>
      </c>
      <c r="C15723" s="3">
        <f t="shared" si="491"/>
        <v>1</v>
      </c>
      <c r="D15723" t="s">
        <v>21</v>
      </c>
      <c r="E15723">
        <v>34</v>
      </c>
      <c r="F15723">
        <v>402518</v>
      </c>
      <c r="G15723">
        <v>17751</v>
      </c>
    </row>
    <row r="15724" spans="1:7">
      <c r="A15724" s="2">
        <v>44178</v>
      </c>
      <c r="B15724" s="2">
        <f t="shared" si="490"/>
        <v>44196</v>
      </c>
      <c r="C15724" s="3">
        <f t="shared" si="491"/>
        <v>1</v>
      </c>
      <c r="D15724" t="s">
        <v>47</v>
      </c>
      <c r="E15724">
        <v>35</v>
      </c>
      <c r="F15724">
        <v>119800</v>
      </c>
      <c r="G15724">
        <v>1957</v>
      </c>
    </row>
    <row r="15725" spans="1:7">
      <c r="A15725" s="2">
        <v>44178</v>
      </c>
      <c r="B15725" s="2">
        <f t="shared" si="490"/>
        <v>44196</v>
      </c>
      <c r="C15725" s="3">
        <f t="shared" si="491"/>
        <v>1</v>
      </c>
      <c r="D15725" t="s">
        <v>16</v>
      </c>
      <c r="E15725">
        <v>36</v>
      </c>
      <c r="F15725">
        <v>780831</v>
      </c>
      <c r="G15725">
        <v>35198</v>
      </c>
    </row>
    <row r="15726" spans="1:7">
      <c r="A15726" s="2">
        <v>44178</v>
      </c>
      <c r="B15726" s="2">
        <f t="shared" si="490"/>
        <v>44196</v>
      </c>
      <c r="C15726" s="3">
        <f t="shared" si="491"/>
        <v>1</v>
      </c>
      <c r="D15726" t="s">
        <v>20</v>
      </c>
      <c r="E15726">
        <v>37</v>
      </c>
      <c r="F15726">
        <v>436655</v>
      </c>
      <c r="G15726">
        <v>5855</v>
      </c>
    </row>
    <row r="15727" spans="1:7">
      <c r="A15727" s="2">
        <v>44178</v>
      </c>
      <c r="B15727" s="2">
        <f t="shared" si="490"/>
        <v>44196</v>
      </c>
      <c r="C15727" s="3">
        <f t="shared" si="491"/>
        <v>1</v>
      </c>
      <c r="D15727" t="s">
        <v>48</v>
      </c>
      <c r="E15727">
        <v>38</v>
      </c>
      <c r="F15727">
        <v>87877</v>
      </c>
      <c r="G15727">
        <v>1158</v>
      </c>
    </row>
    <row r="15728" spans="1:7">
      <c r="A15728" s="2">
        <v>44178</v>
      </c>
      <c r="B15728" s="2">
        <f t="shared" si="490"/>
        <v>44196</v>
      </c>
      <c r="C15728" s="3">
        <f t="shared" si="491"/>
        <v>1</v>
      </c>
      <c r="D15728" t="s">
        <v>59</v>
      </c>
      <c r="E15728">
        <v>69</v>
      </c>
      <c r="F15728">
        <v>113</v>
      </c>
      <c r="G15728">
        <v>2</v>
      </c>
    </row>
    <row r="15729" spans="1:7">
      <c r="A15729" s="2">
        <v>44178</v>
      </c>
      <c r="B15729" s="2">
        <f t="shared" si="490"/>
        <v>44196</v>
      </c>
      <c r="C15729" s="3">
        <f t="shared" si="491"/>
        <v>1</v>
      </c>
      <c r="D15729" t="s">
        <v>41</v>
      </c>
      <c r="E15729">
        <v>39</v>
      </c>
      <c r="F15729">
        <v>562727</v>
      </c>
      <c r="G15729">
        <v>7492</v>
      </c>
    </row>
    <row r="15730" spans="1:7">
      <c r="A15730" s="2">
        <v>44178</v>
      </c>
      <c r="B15730" s="2">
        <f t="shared" si="490"/>
        <v>44196</v>
      </c>
      <c r="C15730" s="3">
        <f t="shared" si="491"/>
        <v>1</v>
      </c>
      <c r="D15730" t="s">
        <v>30</v>
      </c>
      <c r="E15730">
        <v>40</v>
      </c>
      <c r="F15730">
        <v>237668</v>
      </c>
      <c r="G15730">
        <v>2064</v>
      </c>
    </row>
    <row r="15731" spans="1:7">
      <c r="A15731" s="2">
        <v>44178</v>
      </c>
      <c r="B15731" s="2">
        <f t="shared" si="490"/>
        <v>44196</v>
      </c>
      <c r="C15731" s="3">
        <f t="shared" si="491"/>
        <v>1</v>
      </c>
      <c r="D15731" t="s">
        <v>14</v>
      </c>
      <c r="E15731">
        <v>41</v>
      </c>
      <c r="F15731">
        <v>93853</v>
      </c>
      <c r="G15731">
        <v>1158</v>
      </c>
    </row>
    <row r="15732" spans="1:7">
      <c r="A15732" s="2">
        <v>44178</v>
      </c>
      <c r="B15732" s="2">
        <f t="shared" si="490"/>
        <v>44196</v>
      </c>
      <c r="C15732" s="3">
        <f t="shared" si="491"/>
        <v>1</v>
      </c>
      <c r="D15732" t="s">
        <v>31</v>
      </c>
      <c r="E15732">
        <v>42</v>
      </c>
      <c r="F15732">
        <v>495906</v>
      </c>
      <c r="G15732">
        <v>12613</v>
      </c>
    </row>
    <row r="15733" spans="1:7">
      <c r="A15733" s="2">
        <v>44178</v>
      </c>
      <c r="B15733" s="2">
        <f t="shared" si="490"/>
        <v>44196</v>
      </c>
      <c r="C15733" s="3">
        <f t="shared" si="491"/>
        <v>1</v>
      </c>
      <c r="D15733" t="s">
        <v>55</v>
      </c>
      <c r="E15733">
        <v>72</v>
      </c>
      <c r="F15733">
        <v>96046</v>
      </c>
      <c r="G15733">
        <v>1272</v>
      </c>
    </row>
    <row r="15734" spans="1:7">
      <c r="A15734" s="2">
        <v>44178</v>
      </c>
      <c r="B15734" s="2">
        <f t="shared" si="490"/>
        <v>44196</v>
      </c>
      <c r="C15734" s="3">
        <f t="shared" si="491"/>
        <v>1</v>
      </c>
      <c r="D15734" t="s">
        <v>17</v>
      </c>
      <c r="E15734">
        <v>44</v>
      </c>
      <c r="F15734">
        <v>70818</v>
      </c>
      <c r="G15734">
        <v>1509</v>
      </c>
    </row>
    <row r="15735" spans="1:7">
      <c r="A15735" s="2">
        <v>44178</v>
      </c>
      <c r="B15735" s="2">
        <f t="shared" si="490"/>
        <v>44196</v>
      </c>
      <c r="C15735" s="3">
        <f t="shared" si="491"/>
        <v>1</v>
      </c>
      <c r="D15735" t="s">
        <v>32</v>
      </c>
      <c r="E15735">
        <v>45</v>
      </c>
      <c r="F15735">
        <v>252206</v>
      </c>
      <c r="G15735">
        <v>4739</v>
      </c>
    </row>
    <row r="15736" spans="1:7">
      <c r="A15736" s="2">
        <v>44178</v>
      </c>
      <c r="B15736" s="2">
        <f t="shared" si="490"/>
        <v>44196</v>
      </c>
      <c r="C15736" s="3">
        <f t="shared" si="491"/>
        <v>1</v>
      </c>
      <c r="D15736" t="s">
        <v>43</v>
      </c>
      <c r="E15736">
        <v>46</v>
      </c>
      <c r="F15736">
        <v>91038</v>
      </c>
      <c r="G15736">
        <v>1259</v>
      </c>
    </row>
    <row r="15737" spans="1:7">
      <c r="A15737" s="2">
        <v>44178</v>
      </c>
      <c r="B15737" s="2">
        <f t="shared" si="490"/>
        <v>44196</v>
      </c>
      <c r="C15737" s="3">
        <f t="shared" si="491"/>
        <v>1</v>
      </c>
      <c r="D15737" t="s">
        <v>25</v>
      </c>
      <c r="E15737">
        <v>47</v>
      </c>
      <c r="F15737">
        <v>442707</v>
      </c>
      <c r="G15737">
        <v>5406</v>
      </c>
    </row>
    <row r="15738" spans="1:7">
      <c r="A15738" s="2">
        <v>44178</v>
      </c>
      <c r="B15738" s="2">
        <f t="shared" si="490"/>
        <v>44196</v>
      </c>
      <c r="C15738" s="3">
        <f t="shared" si="491"/>
        <v>1</v>
      </c>
      <c r="D15738" t="s">
        <v>11</v>
      </c>
      <c r="E15738">
        <v>48</v>
      </c>
      <c r="F15738">
        <v>1480047</v>
      </c>
      <c r="G15738">
        <v>24501</v>
      </c>
    </row>
    <row r="15739" spans="1:7">
      <c r="A15739" s="2">
        <v>44178</v>
      </c>
      <c r="B15739" s="2">
        <f t="shared" si="490"/>
        <v>44196</v>
      </c>
      <c r="C15739" s="3">
        <f t="shared" si="491"/>
        <v>1</v>
      </c>
      <c r="D15739" t="s">
        <v>13</v>
      </c>
      <c r="E15739">
        <v>49</v>
      </c>
      <c r="F15739">
        <v>233904</v>
      </c>
      <c r="G15739">
        <v>1055</v>
      </c>
    </row>
    <row r="15740" spans="1:7">
      <c r="A15740" s="2">
        <v>44178</v>
      </c>
      <c r="B15740" s="2">
        <f t="shared" si="490"/>
        <v>44196</v>
      </c>
      <c r="C15740" s="3">
        <f t="shared" si="491"/>
        <v>1</v>
      </c>
      <c r="D15740" t="s">
        <v>36</v>
      </c>
      <c r="E15740">
        <v>50</v>
      </c>
      <c r="F15740">
        <v>5753</v>
      </c>
      <c r="G15740">
        <v>95</v>
      </c>
    </row>
    <row r="15741" spans="1:7">
      <c r="A15741" s="2">
        <v>44178</v>
      </c>
      <c r="B15741" s="2">
        <f t="shared" si="490"/>
        <v>44196</v>
      </c>
      <c r="C15741" s="3">
        <f t="shared" si="491"/>
        <v>1</v>
      </c>
      <c r="D15741" t="s">
        <v>56</v>
      </c>
      <c r="E15741">
        <v>78</v>
      </c>
      <c r="F15741">
        <v>1791</v>
      </c>
      <c r="G15741">
        <v>23</v>
      </c>
    </row>
    <row r="15742" spans="1:7">
      <c r="A15742" s="2">
        <v>44178</v>
      </c>
      <c r="B15742" s="2">
        <f t="shared" si="490"/>
        <v>44196</v>
      </c>
      <c r="C15742" s="3">
        <f t="shared" si="491"/>
        <v>1</v>
      </c>
      <c r="D15742" t="s">
        <v>37</v>
      </c>
      <c r="E15742">
        <v>51</v>
      </c>
      <c r="F15742">
        <v>281909</v>
      </c>
      <c r="G15742">
        <v>4411</v>
      </c>
    </row>
    <row r="15743" spans="1:7">
      <c r="A15743" s="2">
        <v>44178</v>
      </c>
      <c r="B15743" s="2">
        <f t="shared" si="490"/>
        <v>44196</v>
      </c>
      <c r="C15743" s="3">
        <f t="shared" si="491"/>
        <v>1</v>
      </c>
      <c r="D15743" t="s">
        <v>5</v>
      </c>
      <c r="E15743">
        <v>53</v>
      </c>
      <c r="F15743">
        <v>209385</v>
      </c>
      <c r="G15743">
        <v>3045</v>
      </c>
    </row>
    <row r="15744" spans="1:7">
      <c r="A15744" s="2">
        <v>44178</v>
      </c>
      <c r="B15744" s="2">
        <f t="shared" si="490"/>
        <v>44196</v>
      </c>
      <c r="C15744" s="3">
        <f t="shared" si="491"/>
        <v>1</v>
      </c>
      <c r="D15744" t="s">
        <v>58</v>
      </c>
      <c r="E15744">
        <v>54</v>
      </c>
      <c r="F15744">
        <v>63217</v>
      </c>
      <c r="G15744">
        <v>968</v>
      </c>
    </row>
    <row r="15745" spans="1:7">
      <c r="A15745" s="2">
        <v>44178</v>
      </c>
      <c r="B15745" s="2">
        <f t="shared" si="490"/>
        <v>44196</v>
      </c>
      <c r="C15745" s="3">
        <f t="shared" si="491"/>
        <v>1</v>
      </c>
      <c r="D15745" t="s">
        <v>10</v>
      </c>
      <c r="E15745">
        <v>55</v>
      </c>
      <c r="F15745">
        <v>468956</v>
      </c>
      <c r="G15745">
        <v>4344</v>
      </c>
    </row>
    <row r="15746" spans="1:7">
      <c r="A15746" s="2">
        <v>44178</v>
      </c>
      <c r="B15746" s="2">
        <f t="shared" si="490"/>
        <v>44196</v>
      </c>
      <c r="C15746" s="3">
        <f t="shared" si="491"/>
        <v>1</v>
      </c>
      <c r="D15746" t="s">
        <v>49</v>
      </c>
      <c r="E15746">
        <v>56</v>
      </c>
      <c r="F15746">
        <v>39360</v>
      </c>
      <c r="G15746">
        <v>321</v>
      </c>
    </row>
    <row r="15747" spans="1:7">
      <c r="A15747" s="2">
        <v>44179</v>
      </c>
      <c r="B15747" s="2">
        <f t="shared" si="490"/>
        <v>44196</v>
      </c>
      <c r="C15747" s="3">
        <f t="shared" si="491"/>
        <v>1</v>
      </c>
      <c r="D15747" t="s">
        <v>52</v>
      </c>
      <c r="E15747">
        <v>1</v>
      </c>
      <c r="F15747">
        <v>297895</v>
      </c>
      <c r="G15747">
        <v>4102</v>
      </c>
    </row>
    <row r="15748" spans="1:7">
      <c r="A15748" s="2">
        <v>44179</v>
      </c>
      <c r="B15748" s="2">
        <f t="shared" ref="B15748:B15811" si="492">EOMONTH(A15748,0)</f>
        <v>44196</v>
      </c>
      <c r="C15748" s="3">
        <f t="shared" ref="C15748:C15811" si="493">IF(A15748=B15748,0,1)</f>
        <v>1</v>
      </c>
      <c r="D15748" t="s">
        <v>50</v>
      </c>
      <c r="E15748">
        <v>2</v>
      </c>
      <c r="F15748">
        <v>41363</v>
      </c>
      <c r="G15748">
        <v>169</v>
      </c>
    </row>
    <row r="15749" spans="1:7">
      <c r="A15749" s="2">
        <v>44179</v>
      </c>
      <c r="B15749" s="2">
        <f t="shared" si="492"/>
        <v>44196</v>
      </c>
      <c r="C15749" s="3">
        <f t="shared" si="493"/>
        <v>1</v>
      </c>
      <c r="D15749" t="s">
        <v>8</v>
      </c>
      <c r="E15749">
        <v>4</v>
      </c>
      <c r="F15749">
        <v>420459</v>
      </c>
      <c r="G15749">
        <v>7358</v>
      </c>
    </row>
    <row r="15750" spans="1:7">
      <c r="A15750" s="2">
        <v>44179</v>
      </c>
      <c r="B15750" s="2">
        <f t="shared" si="492"/>
        <v>44196</v>
      </c>
      <c r="C15750" s="3">
        <f t="shared" si="493"/>
        <v>1</v>
      </c>
      <c r="D15750" t="s">
        <v>44</v>
      </c>
      <c r="E15750">
        <v>5</v>
      </c>
      <c r="F15750">
        <v>187057</v>
      </c>
      <c r="G15750">
        <v>2990</v>
      </c>
    </row>
    <row r="15751" spans="1:7">
      <c r="A15751" s="2">
        <v>44179</v>
      </c>
      <c r="B15751" s="2">
        <f t="shared" si="492"/>
        <v>44196</v>
      </c>
      <c r="C15751" s="3">
        <f t="shared" si="493"/>
        <v>1</v>
      </c>
      <c r="D15751" t="s">
        <v>7</v>
      </c>
      <c r="E15751">
        <v>6</v>
      </c>
      <c r="F15751">
        <v>1620870</v>
      </c>
      <c r="G15751">
        <v>21196</v>
      </c>
    </row>
    <row r="15752" spans="1:7">
      <c r="A15752" s="2">
        <v>44179</v>
      </c>
      <c r="B15752" s="2">
        <f t="shared" si="492"/>
        <v>44196</v>
      </c>
      <c r="C15752" s="3">
        <f t="shared" si="493"/>
        <v>1</v>
      </c>
      <c r="D15752" t="s">
        <v>22</v>
      </c>
      <c r="E15752">
        <v>8</v>
      </c>
      <c r="F15752">
        <v>291645</v>
      </c>
      <c r="G15752">
        <v>4015</v>
      </c>
    </row>
    <row r="15753" spans="1:7">
      <c r="A15753" s="2">
        <v>44179</v>
      </c>
      <c r="B15753" s="2">
        <f t="shared" si="492"/>
        <v>44196</v>
      </c>
      <c r="C15753" s="3">
        <f t="shared" si="493"/>
        <v>1</v>
      </c>
      <c r="D15753" t="s">
        <v>38</v>
      </c>
      <c r="E15753">
        <v>9</v>
      </c>
      <c r="F15753">
        <v>153992</v>
      </c>
      <c r="G15753">
        <v>5444</v>
      </c>
    </row>
    <row r="15754" spans="1:7">
      <c r="A15754" s="2">
        <v>44179</v>
      </c>
      <c r="B15754" s="2">
        <f t="shared" si="492"/>
        <v>44196</v>
      </c>
      <c r="C15754" s="3">
        <f t="shared" si="493"/>
        <v>1</v>
      </c>
      <c r="D15754" t="s">
        <v>45</v>
      </c>
      <c r="E15754">
        <v>10</v>
      </c>
      <c r="F15754">
        <v>46457</v>
      </c>
      <c r="G15754">
        <v>816</v>
      </c>
    </row>
    <row r="15755" spans="1:7">
      <c r="A15755" s="2">
        <v>44179</v>
      </c>
      <c r="B15755" s="2">
        <f t="shared" si="492"/>
        <v>44196</v>
      </c>
      <c r="C15755" s="3">
        <f t="shared" si="493"/>
        <v>1</v>
      </c>
      <c r="D15755" t="s">
        <v>33</v>
      </c>
      <c r="E15755">
        <v>11</v>
      </c>
      <c r="F15755">
        <v>25038</v>
      </c>
      <c r="G15755">
        <v>716</v>
      </c>
    </row>
    <row r="15756" spans="1:7">
      <c r="A15756" s="2">
        <v>44179</v>
      </c>
      <c r="B15756" s="2">
        <f t="shared" si="492"/>
        <v>44196</v>
      </c>
      <c r="C15756" s="3">
        <f t="shared" si="493"/>
        <v>1</v>
      </c>
      <c r="D15756" t="s">
        <v>15</v>
      </c>
      <c r="E15756">
        <v>12</v>
      </c>
      <c r="F15756">
        <v>1134375</v>
      </c>
      <c r="G15756">
        <v>20002</v>
      </c>
    </row>
    <row r="15757" spans="1:7">
      <c r="A15757" s="2">
        <v>44179</v>
      </c>
      <c r="B15757" s="2">
        <f t="shared" si="492"/>
        <v>44196</v>
      </c>
      <c r="C15757" s="3">
        <f t="shared" si="493"/>
        <v>1</v>
      </c>
      <c r="D15757" t="s">
        <v>18</v>
      </c>
      <c r="E15757">
        <v>13</v>
      </c>
      <c r="F15757">
        <v>527157</v>
      </c>
      <c r="G15757">
        <v>9803</v>
      </c>
    </row>
    <row r="15758" spans="1:7">
      <c r="A15758" s="2">
        <v>44179</v>
      </c>
      <c r="B15758" s="2">
        <f t="shared" si="492"/>
        <v>44196</v>
      </c>
      <c r="C15758" s="3">
        <f t="shared" si="493"/>
        <v>1</v>
      </c>
      <c r="D15758" t="s">
        <v>57</v>
      </c>
      <c r="E15758">
        <v>66</v>
      </c>
      <c r="F15758">
        <v>8106</v>
      </c>
      <c r="G15758">
        <v>120</v>
      </c>
    </row>
    <row r="15759" spans="1:7">
      <c r="A15759" s="2">
        <v>44179</v>
      </c>
      <c r="B15759" s="2">
        <f t="shared" si="492"/>
        <v>44196</v>
      </c>
      <c r="C15759" s="3">
        <f t="shared" si="493"/>
        <v>1</v>
      </c>
      <c r="D15759" t="s">
        <v>26</v>
      </c>
      <c r="E15759">
        <v>15</v>
      </c>
      <c r="F15759">
        <v>19489</v>
      </c>
      <c r="G15759">
        <v>272</v>
      </c>
    </row>
    <row r="15760" spans="1:7">
      <c r="A15760" s="2">
        <v>44179</v>
      </c>
      <c r="B15760" s="2">
        <f t="shared" si="492"/>
        <v>44196</v>
      </c>
      <c r="C15760" s="3">
        <f t="shared" si="493"/>
        <v>1</v>
      </c>
      <c r="D15760" t="s">
        <v>53</v>
      </c>
      <c r="E15760">
        <v>16</v>
      </c>
      <c r="F15760">
        <v>122679</v>
      </c>
      <c r="G15760">
        <v>1199</v>
      </c>
    </row>
    <row r="15761" spans="1:7">
      <c r="A15761" s="2">
        <v>44179</v>
      </c>
      <c r="B15761" s="2">
        <f t="shared" si="492"/>
        <v>44196</v>
      </c>
      <c r="C15761" s="3">
        <f t="shared" si="493"/>
        <v>1</v>
      </c>
      <c r="D15761" t="s">
        <v>6</v>
      </c>
      <c r="E15761">
        <v>17</v>
      </c>
      <c r="F15761">
        <v>857860</v>
      </c>
      <c r="G15761">
        <v>15458</v>
      </c>
    </row>
    <row r="15762" spans="1:7">
      <c r="A15762" s="2">
        <v>44179</v>
      </c>
      <c r="B15762" s="2">
        <f t="shared" si="492"/>
        <v>44196</v>
      </c>
      <c r="C15762" s="3">
        <f t="shared" si="493"/>
        <v>1</v>
      </c>
      <c r="D15762" t="s">
        <v>27</v>
      </c>
      <c r="E15762">
        <v>18</v>
      </c>
      <c r="F15762">
        <v>433242</v>
      </c>
      <c r="G15762">
        <v>6840</v>
      </c>
    </row>
    <row r="15763" spans="1:7">
      <c r="A15763" s="2">
        <v>44179</v>
      </c>
      <c r="B15763" s="2">
        <f t="shared" si="492"/>
        <v>44196</v>
      </c>
      <c r="C15763" s="3">
        <f t="shared" si="493"/>
        <v>1</v>
      </c>
      <c r="D15763" t="s">
        <v>39</v>
      </c>
      <c r="E15763">
        <v>19</v>
      </c>
      <c r="F15763">
        <v>256902</v>
      </c>
      <c r="G15763">
        <v>3269</v>
      </c>
    </row>
    <row r="15764" spans="1:7">
      <c r="A15764" s="2">
        <v>44179</v>
      </c>
      <c r="B15764" s="2">
        <f t="shared" si="492"/>
        <v>44196</v>
      </c>
      <c r="C15764" s="3">
        <f t="shared" si="493"/>
        <v>1</v>
      </c>
      <c r="D15764" t="s">
        <v>34</v>
      </c>
      <c r="E15764">
        <v>20</v>
      </c>
      <c r="F15764">
        <v>193109</v>
      </c>
      <c r="G15764">
        <v>2109</v>
      </c>
    </row>
    <row r="15765" spans="1:7">
      <c r="A15765" s="2">
        <v>44179</v>
      </c>
      <c r="B15765" s="2">
        <f t="shared" si="492"/>
        <v>44196</v>
      </c>
      <c r="C15765" s="3">
        <f t="shared" si="493"/>
        <v>1</v>
      </c>
      <c r="D15765" t="s">
        <v>28</v>
      </c>
      <c r="E15765">
        <v>21</v>
      </c>
      <c r="F15765">
        <v>228668</v>
      </c>
      <c r="G15765">
        <v>2472</v>
      </c>
    </row>
    <row r="15766" spans="1:7">
      <c r="A15766" s="2">
        <v>44179</v>
      </c>
      <c r="B15766" s="2">
        <f t="shared" si="492"/>
        <v>44196</v>
      </c>
      <c r="C15766" s="3">
        <f t="shared" si="493"/>
        <v>1</v>
      </c>
      <c r="D15766" t="s">
        <v>40</v>
      </c>
      <c r="E15766">
        <v>22</v>
      </c>
      <c r="F15766">
        <v>269643</v>
      </c>
      <c r="G15766">
        <v>6845</v>
      </c>
    </row>
    <row r="15767" spans="1:7">
      <c r="A15767" s="2">
        <v>44179</v>
      </c>
      <c r="B15767" s="2">
        <f t="shared" si="492"/>
        <v>44196</v>
      </c>
      <c r="C15767" s="3">
        <f t="shared" si="493"/>
        <v>1</v>
      </c>
      <c r="D15767" t="s">
        <v>51</v>
      </c>
      <c r="E15767">
        <v>23</v>
      </c>
      <c r="F15767">
        <v>16349</v>
      </c>
      <c r="G15767">
        <v>259</v>
      </c>
    </row>
    <row r="15768" spans="1:7">
      <c r="A15768" s="2">
        <v>44179</v>
      </c>
      <c r="B15768" s="2">
        <f t="shared" si="492"/>
        <v>44196</v>
      </c>
      <c r="C15768" s="3">
        <f t="shared" si="493"/>
        <v>1</v>
      </c>
      <c r="D15768" t="s">
        <v>23</v>
      </c>
      <c r="E15768">
        <v>24</v>
      </c>
      <c r="F15768">
        <v>237215</v>
      </c>
      <c r="G15768">
        <v>5142</v>
      </c>
    </row>
    <row r="15769" spans="1:7">
      <c r="A15769" s="2">
        <v>44179</v>
      </c>
      <c r="B15769" s="2">
        <f t="shared" si="492"/>
        <v>44196</v>
      </c>
      <c r="C15769" s="3">
        <f t="shared" si="493"/>
        <v>1</v>
      </c>
      <c r="D15769" t="s">
        <v>9</v>
      </c>
      <c r="E15769">
        <v>25</v>
      </c>
      <c r="F15769">
        <v>294231</v>
      </c>
      <c r="G15769">
        <v>11388</v>
      </c>
    </row>
    <row r="15770" spans="1:7">
      <c r="A15770" s="2">
        <v>44179</v>
      </c>
      <c r="B15770" s="2">
        <f t="shared" si="492"/>
        <v>44196</v>
      </c>
      <c r="C15770" s="3">
        <f t="shared" si="493"/>
        <v>1</v>
      </c>
      <c r="D15770" t="s">
        <v>42</v>
      </c>
      <c r="E15770">
        <v>26</v>
      </c>
      <c r="F15770">
        <v>472166</v>
      </c>
      <c r="G15770">
        <v>11282</v>
      </c>
    </row>
    <row r="15771" spans="1:7">
      <c r="A15771" s="2">
        <v>44179</v>
      </c>
      <c r="B15771" s="2">
        <f t="shared" si="492"/>
        <v>44196</v>
      </c>
      <c r="C15771" s="3">
        <f t="shared" si="493"/>
        <v>1</v>
      </c>
      <c r="D15771" t="s">
        <v>29</v>
      </c>
      <c r="E15771">
        <v>27</v>
      </c>
      <c r="F15771">
        <v>381900</v>
      </c>
      <c r="G15771">
        <v>4521</v>
      </c>
    </row>
    <row r="15772" spans="1:7">
      <c r="A15772" s="2">
        <v>44179</v>
      </c>
      <c r="B15772" s="2">
        <f t="shared" si="492"/>
        <v>44196</v>
      </c>
      <c r="C15772" s="3">
        <f t="shared" si="493"/>
        <v>1</v>
      </c>
      <c r="D15772" t="s">
        <v>46</v>
      </c>
      <c r="E15772">
        <v>28</v>
      </c>
      <c r="F15772">
        <v>181095</v>
      </c>
      <c r="G15772">
        <v>4204</v>
      </c>
    </row>
    <row r="15773" spans="1:7">
      <c r="A15773" s="2">
        <v>44179</v>
      </c>
      <c r="B15773" s="2">
        <f t="shared" si="492"/>
        <v>44196</v>
      </c>
      <c r="C15773" s="3">
        <f t="shared" si="493"/>
        <v>1</v>
      </c>
      <c r="D15773" t="s">
        <v>35</v>
      </c>
      <c r="E15773">
        <v>29</v>
      </c>
      <c r="F15773">
        <v>367510</v>
      </c>
      <c r="G15773">
        <v>4787</v>
      </c>
    </row>
    <row r="15774" spans="1:7">
      <c r="A15774" s="2">
        <v>44179</v>
      </c>
      <c r="B15774" s="2">
        <f t="shared" si="492"/>
        <v>44196</v>
      </c>
      <c r="C15774" s="3">
        <f t="shared" si="493"/>
        <v>1</v>
      </c>
      <c r="D15774" t="s">
        <v>54</v>
      </c>
      <c r="E15774">
        <v>30</v>
      </c>
      <c r="F15774">
        <v>73356</v>
      </c>
      <c r="G15774">
        <v>818</v>
      </c>
    </row>
    <row r="15775" spans="1:7">
      <c r="A15775" s="2">
        <v>44179</v>
      </c>
      <c r="B15775" s="2">
        <f t="shared" si="492"/>
        <v>44196</v>
      </c>
      <c r="C15775" s="3">
        <f t="shared" si="493"/>
        <v>1</v>
      </c>
      <c r="D15775" t="s">
        <v>12</v>
      </c>
      <c r="E15775">
        <v>31</v>
      </c>
      <c r="F15775">
        <v>150322</v>
      </c>
      <c r="G15775">
        <v>1442</v>
      </c>
    </row>
    <row r="15776" spans="1:7">
      <c r="A15776" s="2">
        <v>44179</v>
      </c>
      <c r="B15776" s="2">
        <f t="shared" si="492"/>
        <v>44196</v>
      </c>
      <c r="C15776" s="3">
        <f t="shared" si="493"/>
        <v>1</v>
      </c>
      <c r="D15776" t="s">
        <v>24</v>
      </c>
      <c r="E15776">
        <v>32</v>
      </c>
      <c r="F15776">
        <v>189805</v>
      </c>
      <c r="G15776">
        <v>2557</v>
      </c>
    </row>
    <row r="15777" spans="1:7">
      <c r="A15777" s="2">
        <v>44179</v>
      </c>
      <c r="B15777" s="2">
        <f t="shared" si="492"/>
        <v>44196</v>
      </c>
      <c r="C15777" s="3">
        <f t="shared" si="493"/>
        <v>1</v>
      </c>
      <c r="D15777" t="s">
        <v>19</v>
      </c>
      <c r="E15777">
        <v>33</v>
      </c>
      <c r="F15777">
        <v>31875</v>
      </c>
      <c r="G15777">
        <v>604</v>
      </c>
    </row>
    <row r="15778" spans="1:7">
      <c r="A15778" s="2">
        <v>44179</v>
      </c>
      <c r="B15778" s="2">
        <f t="shared" si="492"/>
        <v>44196</v>
      </c>
      <c r="C15778" s="3">
        <f t="shared" si="493"/>
        <v>1</v>
      </c>
      <c r="D15778" t="s">
        <v>21</v>
      </c>
      <c r="E15778">
        <v>34</v>
      </c>
      <c r="F15778">
        <v>407316</v>
      </c>
      <c r="G15778">
        <v>17775</v>
      </c>
    </row>
    <row r="15779" spans="1:7">
      <c r="A15779" s="2">
        <v>44179</v>
      </c>
      <c r="B15779" s="2">
        <f t="shared" si="492"/>
        <v>44196</v>
      </c>
      <c r="C15779" s="3">
        <f t="shared" si="493"/>
        <v>1</v>
      </c>
      <c r="D15779" t="s">
        <v>47</v>
      </c>
      <c r="E15779">
        <v>35</v>
      </c>
      <c r="F15779">
        <v>121299</v>
      </c>
      <c r="G15779">
        <v>1978</v>
      </c>
    </row>
    <row r="15780" spans="1:7">
      <c r="A15780" s="2">
        <v>44179</v>
      </c>
      <c r="B15780" s="2">
        <f t="shared" si="492"/>
        <v>44196</v>
      </c>
      <c r="C15780" s="3">
        <f t="shared" si="493"/>
        <v>1</v>
      </c>
      <c r="D15780" t="s">
        <v>16</v>
      </c>
      <c r="E15780">
        <v>36</v>
      </c>
      <c r="F15780">
        <v>789815</v>
      </c>
      <c r="G15780">
        <v>35288</v>
      </c>
    </row>
    <row r="15781" spans="1:7">
      <c r="A15781" s="2">
        <v>44179</v>
      </c>
      <c r="B15781" s="2">
        <f t="shared" si="492"/>
        <v>44196</v>
      </c>
      <c r="C15781" s="3">
        <f t="shared" si="493"/>
        <v>1</v>
      </c>
      <c r="D15781" t="s">
        <v>20</v>
      </c>
      <c r="E15781">
        <v>37</v>
      </c>
      <c r="F15781">
        <v>441721</v>
      </c>
      <c r="G15781">
        <v>5899</v>
      </c>
    </row>
    <row r="15782" spans="1:7">
      <c r="A15782" s="2">
        <v>44179</v>
      </c>
      <c r="B15782" s="2">
        <f t="shared" si="492"/>
        <v>44196</v>
      </c>
      <c r="C15782" s="3">
        <f t="shared" si="493"/>
        <v>1</v>
      </c>
      <c r="D15782" t="s">
        <v>48</v>
      </c>
      <c r="E15782">
        <v>38</v>
      </c>
      <c r="F15782">
        <v>88073</v>
      </c>
      <c r="G15782">
        <v>1163</v>
      </c>
    </row>
    <row r="15783" spans="1:7">
      <c r="A15783" s="2">
        <v>44179</v>
      </c>
      <c r="B15783" s="2">
        <f t="shared" si="492"/>
        <v>44196</v>
      </c>
      <c r="C15783" s="3">
        <f t="shared" si="493"/>
        <v>1</v>
      </c>
      <c r="D15783" t="s">
        <v>59</v>
      </c>
      <c r="E15783">
        <v>69</v>
      </c>
      <c r="F15783">
        <v>113</v>
      </c>
      <c r="G15783">
        <v>2</v>
      </c>
    </row>
    <row r="15784" spans="1:7">
      <c r="A15784" s="2">
        <v>44179</v>
      </c>
      <c r="B15784" s="2">
        <f t="shared" si="492"/>
        <v>44196</v>
      </c>
      <c r="C15784" s="3">
        <f t="shared" si="493"/>
        <v>1</v>
      </c>
      <c r="D15784" t="s">
        <v>41</v>
      </c>
      <c r="E15784">
        <v>39</v>
      </c>
      <c r="F15784">
        <v>570602</v>
      </c>
      <c r="G15784">
        <v>7551</v>
      </c>
    </row>
    <row r="15785" spans="1:7">
      <c r="A15785" s="2">
        <v>44179</v>
      </c>
      <c r="B15785" s="2">
        <f t="shared" si="492"/>
        <v>44196</v>
      </c>
      <c r="C15785" s="3">
        <f t="shared" si="493"/>
        <v>1</v>
      </c>
      <c r="D15785" t="s">
        <v>30</v>
      </c>
      <c r="E15785">
        <v>40</v>
      </c>
      <c r="F15785">
        <v>239767</v>
      </c>
      <c r="G15785">
        <v>2072</v>
      </c>
    </row>
    <row r="15786" spans="1:7">
      <c r="A15786" s="2">
        <v>44179</v>
      </c>
      <c r="B15786" s="2">
        <f t="shared" si="492"/>
        <v>44196</v>
      </c>
      <c r="C15786" s="3">
        <f t="shared" si="493"/>
        <v>1</v>
      </c>
      <c r="D15786" t="s">
        <v>14</v>
      </c>
      <c r="E15786">
        <v>41</v>
      </c>
      <c r="F15786">
        <v>95042</v>
      </c>
      <c r="G15786">
        <v>1168</v>
      </c>
    </row>
    <row r="15787" spans="1:7">
      <c r="A15787" s="2">
        <v>44179</v>
      </c>
      <c r="B15787" s="2">
        <f t="shared" si="492"/>
        <v>44196</v>
      </c>
      <c r="C15787" s="3">
        <f t="shared" si="493"/>
        <v>1</v>
      </c>
      <c r="D15787" t="s">
        <v>31</v>
      </c>
      <c r="E15787">
        <v>42</v>
      </c>
      <c r="F15787">
        <v>505422</v>
      </c>
      <c r="G15787">
        <v>12668</v>
      </c>
    </row>
    <row r="15788" spans="1:7">
      <c r="A15788" s="2">
        <v>44179</v>
      </c>
      <c r="B15788" s="2">
        <f t="shared" si="492"/>
        <v>44196</v>
      </c>
      <c r="C15788" s="3">
        <f t="shared" si="493"/>
        <v>1</v>
      </c>
      <c r="D15788" t="s">
        <v>55</v>
      </c>
      <c r="E15788">
        <v>72</v>
      </c>
      <c r="F15788">
        <v>96600</v>
      </c>
      <c r="G15788">
        <v>1282</v>
      </c>
    </row>
    <row r="15789" spans="1:7">
      <c r="A15789" s="2">
        <v>44179</v>
      </c>
      <c r="B15789" s="2">
        <f t="shared" si="492"/>
        <v>44196</v>
      </c>
      <c r="C15789" s="3">
        <f t="shared" si="493"/>
        <v>1</v>
      </c>
      <c r="D15789" t="s">
        <v>17</v>
      </c>
      <c r="E15789">
        <v>44</v>
      </c>
      <c r="F15789">
        <v>74071</v>
      </c>
      <c r="G15789">
        <v>1555</v>
      </c>
    </row>
    <row r="15790" spans="1:7">
      <c r="A15790" s="2">
        <v>44179</v>
      </c>
      <c r="B15790" s="2">
        <f t="shared" si="492"/>
        <v>44196</v>
      </c>
      <c r="C15790" s="3">
        <f t="shared" si="493"/>
        <v>1</v>
      </c>
      <c r="D15790" t="s">
        <v>32</v>
      </c>
      <c r="E15790">
        <v>45</v>
      </c>
      <c r="F15790">
        <v>254776</v>
      </c>
      <c r="G15790">
        <v>4751</v>
      </c>
    </row>
    <row r="15791" spans="1:7">
      <c r="A15791" s="2">
        <v>44179</v>
      </c>
      <c r="B15791" s="2">
        <f t="shared" si="492"/>
        <v>44196</v>
      </c>
      <c r="C15791" s="3">
        <f t="shared" si="493"/>
        <v>1</v>
      </c>
      <c r="D15791" t="s">
        <v>43</v>
      </c>
      <c r="E15791">
        <v>46</v>
      </c>
      <c r="F15791">
        <v>91354</v>
      </c>
      <c r="G15791">
        <v>1259</v>
      </c>
    </row>
    <row r="15792" spans="1:7">
      <c r="A15792" s="2">
        <v>44179</v>
      </c>
      <c r="B15792" s="2">
        <f t="shared" si="492"/>
        <v>44196</v>
      </c>
      <c r="C15792" s="3">
        <f t="shared" si="493"/>
        <v>1</v>
      </c>
      <c r="D15792" t="s">
        <v>25</v>
      </c>
      <c r="E15792">
        <v>47</v>
      </c>
      <c r="F15792">
        <v>452476</v>
      </c>
      <c r="G15792">
        <v>5484</v>
      </c>
    </row>
    <row r="15793" spans="1:7">
      <c r="A15793" s="2">
        <v>44179</v>
      </c>
      <c r="B15793" s="2">
        <f t="shared" si="492"/>
        <v>44196</v>
      </c>
      <c r="C15793" s="3">
        <f t="shared" si="493"/>
        <v>1</v>
      </c>
      <c r="D15793" t="s">
        <v>11</v>
      </c>
      <c r="E15793">
        <v>48</v>
      </c>
      <c r="F15793">
        <v>1493857</v>
      </c>
      <c r="G15793">
        <v>24582</v>
      </c>
    </row>
    <row r="15794" spans="1:7">
      <c r="A15794" s="2">
        <v>44179</v>
      </c>
      <c r="B15794" s="2">
        <f t="shared" si="492"/>
        <v>44196</v>
      </c>
      <c r="C15794" s="3">
        <f t="shared" si="493"/>
        <v>1</v>
      </c>
      <c r="D15794" t="s">
        <v>13</v>
      </c>
      <c r="E15794">
        <v>49</v>
      </c>
      <c r="F15794">
        <v>235872</v>
      </c>
      <c r="G15794">
        <v>1065</v>
      </c>
    </row>
    <row r="15795" spans="1:7">
      <c r="A15795" s="2">
        <v>44179</v>
      </c>
      <c r="B15795" s="2">
        <f t="shared" si="492"/>
        <v>44196</v>
      </c>
      <c r="C15795" s="3">
        <f t="shared" si="493"/>
        <v>1</v>
      </c>
      <c r="D15795" t="s">
        <v>36</v>
      </c>
      <c r="E15795">
        <v>50</v>
      </c>
      <c r="F15795">
        <v>5857</v>
      </c>
      <c r="G15795">
        <v>96</v>
      </c>
    </row>
    <row r="15796" spans="1:7">
      <c r="A15796" s="2">
        <v>44179</v>
      </c>
      <c r="B15796" s="2">
        <f t="shared" si="492"/>
        <v>44196</v>
      </c>
      <c r="C15796" s="3">
        <f t="shared" si="493"/>
        <v>1</v>
      </c>
      <c r="D15796" t="s">
        <v>56</v>
      </c>
      <c r="E15796">
        <v>78</v>
      </c>
      <c r="F15796">
        <v>1807</v>
      </c>
      <c r="G15796">
        <v>23</v>
      </c>
    </row>
    <row r="15797" spans="1:7">
      <c r="A15797" s="2">
        <v>44179</v>
      </c>
      <c r="B15797" s="2">
        <f t="shared" si="492"/>
        <v>44196</v>
      </c>
      <c r="C15797" s="3">
        <f t="shared" si="493"/>
        <v>1</v>
      </c>
      <c r="D15797" t="s">
        <v>37</v>
      </c>
      <c r="E15797">
        <v>51</v>
      </c>
      <c r="F15797">
        <v>285149</v>
      </c>
      <c r="G15797">
        <v>4414</v>
      </c>
    </row>
    <row r="15798" spans="1:7">
      <c r="A15798" s="2">
        <v>44179</v>
      </c>
      <c r="B15798" s="2">
        <f t="shared" si="492"/>
        <v>44196</v>
      </c>
      <c r="C15798" s="3">
        <f t="shared" si="493"/>
        <v>1</v>
      </c>
      <c r="D15798" t="s">
        <v>5</v>
      </c>
      <c r="E15798">
        <v>53</v>
      </c>
      <c r="F15798">
        <v>212342</v>
      </c>
      <c r="G15798">
        <v>3084</v>
      </c>
    </row>
    <row r="15799" spans="1:7">
      <c r="A15799" s="2">
        <v>44179</v>
      </c>
      <c r="B15799" s="2">
        <f t="shared" si="492"/>
        <v>44196</v>
      </c>
      <c r="C15799" s="3">
        <f t="shared" si="493"/>
        <v>1</v>
      </c>
      <c r="D15799" t="s">
        <v>58</v>
      </c>
      <c r="E15799">
        <v>54</v>
      </c>
      <c r="F15799">
        <v>64394</v>
      </c>
      <c r="G15799">
        <v>978</v>
      </c>
    </row>
    <row r="15800" spans="1:7">
      <c r="A15800" s="2">
        <v>44179</v>
      </c>
      <c r="B15800" s="2">
        <f t="shared" si="492"/>
        <v>44196</v>
      </c>
      <c r="C15800" s="3">
        <f t="shared" si="493"/>
        <v>1</v>
      </c>
      <c r="D15800" t="s">
        <v>10</v>
      </c>
      <c r="E15800">
        <v>55</v>
      </c>
      <c r="F15800">
        <v>471285</v>
      </c>
      <c r="G15800">
        <v>4359</v>
      </c>
    </row>
    <row r="15801" spans="1:7">
      <c r="A15801" s="2">
        <v>44179</v>
      </c>
      <c r="B15801" s="2">
        <f t="shared" si="492"/>
        <v>44196</v>
      </c>
      <c r="C15801" s="3">
        <f t="shared" si="493"/>
        <v>1</v>
      </c>
      <c r="D15801" t="s">
        <v>49</v>
      </c>
      <c r="E15801">
        <v>56</v>
      </c>
      <c r="F15801">
        <v>39775</v>
      </c>
      <c r="G15801">
        <v>321</v>
      </c>
    </row>
    <row r="15802" spans="1:7">
      <c r="A15802" s="2">
        <v>44180</v>
      </c>
      <c r="B15802" s="2">
        <f t="shared" si="492"/>
        <v>44196</v>
      </c>
      <c r="C15802" s="3">
        <f t="shared" si="493"/>
        <v>1</v>
      </c>
      <c r="D15802" t="s">
        <v>52</v>
      </c>
      <c r="E15802">
        <v>1</v>
      </c>
      <c r="F15802">
        <v>301533</v>
      </c>
      <c r="G15802">
        <v>4124</v>
      </c>
    </row>
    <row r="15803" spans="1:7">
      <c r="A15803" s="2">
        <v>44180</v>
      </c>
      <c r="B15803" s="2">
        <f t="shared" si="492"/>
        <v>44196</v>
      </c>
      <c r="C15803" s="3">
        <f t="shared" si="493"/>
        <v>1</v>
      </c>
      <c r="D15803" t="s">
        <v>50</v>
      </c>
      <c r="E15803">
        <v>2</v>
      </c>
      <c r="F15803">
        <v>41645</v>
      </c>
      <c r="G15803">
        <v>172</v>
      </c>
    </row>
    <row r="15804" spans="1:7">
      <c r="A15804" s="2">
        <v>44180</v>
      </c>
      <c r="B15804" s="2">
        <f t="shared" si="492"/>
        <v>44196</v>
      </c>
      <c r="C15804" s="3">
        <f t="shared" si="493"/>
        <v>1</v>
      </c>
      <c r="D15804" t="s">
        <v>8</v>
      </c>
      <c r="E15804">
        <v>4</v>
      </c>
      <c r="F15804">
        <v>427121</v>
      </c>
      <c r="G15804">
        <v>7428</v>
      </c>
    </row>
    <row r="15805" spans="1:7">
      <c r="A15805" s="2">
        <v>44180</v>
      </c>
      <c r="B15805" s="2">
        <f t="shared" si="492"/>
        <v>44196</v>
      </c>
      <c r="C15805" s="3">
        <f t="shared" si="493"/>
        <v>1</v>
      </c>
      <c r="D15805" t="s">
        <v>44</v>
      </c>
      <c r="E15805">
        <v>5</v>
      </c>
      <c r="F15805">
        <v>189198</v>
      </c>
      <c r="G15805">
        <v>3016</v>
      </c>
    </row>
    <row r="15806" spans="1:7">
      <c r="A15806" s="2">
        <v>44180</v>
      </c>
      <c r="B15806" s="2">
        <f t="shared" si="492"/>
        <v>44196</v>
      </c>
      <c r="C15806" s="3">
        <f t="shared" si="493"/>
        <v>1</v>
      </c>
      <c r="D15806" t="s">
        <v>7</v>
      </c>
      <c r="E15806">
        <v>6</v>
      </c>
      <c r="F15806">
        <v>1655086</v>
      </c>
      <c r="G15806">
        <v>21483</v>
      </c>
    </row>
    <row r="15807" spans="1:7">
      <c r="A15807" s="2">
        <v>44180</v>
      </c>
      <c r="B15807" s="2">
        <f t="shared" si="492"/>
        <v>44196</v>
      </c>
      <c r="C15807" s="3">
        <f t="shared" si="493"/>
        <v>1</v>
      </c>
      <c r="D15807" t="s">
        <v>22</v>
      </c>
      <c r="E15807">
        <v>8</v>
      </c>
      <c r="F15807">
        <v>295558</v>
      </c>
      <c r="G15807">
        <v>4131</v>
      </c>
    </row>
    <row r="15808" spans="1:7">
      <c r="A15808" s="2">
        <v>44180</v>
      </c>
      <c r="B15808" s="2">
        <f t="shared" si="492"/>
        <v>44196</v>
      </c>
      <c r="C15808" s="3">
        <f t="shared" si="493"/>
        <v>1</v>
      </c>
      <c r="D15808" t="s">
        <v>38</v>
      </c>
      <c r="E15808">
        <v>9</v>
      </c>
      <c r="F15808">
        <v>155462</v>
      </c>
      <c r="G15808">
        <v>5466</v>
      </c>
    </row>
    <row r="15809" spans="1:7">
      <c r="A15809" s="2">
        <v>44180</v>
      </c>
      <c r="B15809" s="2">
        <f t="shared" si="492"/>
        <v>44196</v>
      </c>
      <c r="C15809" s="3">
        <f t="shared" si="493"/>
        <v>1</v>
      </c>
      <c r="D15809" t="s">
        <v>45</v>
      </c>
      <c r="E15809">
        <v>10</v>
      </c>
      <c r="F15809">
        <v>47142</v>
      </c>
      <c r="G15809">
        <v>826</v>
      </c>
    </row>
    <row r="15810" spans="1:7">
      <c r="A15810" s="2">
        <v>44180</v>
      </c>
      <c r="B15810" s="2">
        <f t="shared" si="492"/>
        <v>44196</v>
      </c>
      <c r="C15810" s="3">
        <f t="shared" si="493"/>
        <v>1</v>
      </c>
      <c r="D15810" t="s">
        <v>33</v>
      </c>
      <c r="E15810">
        <v>11</v>
      </c>
      <c r="F15810">
        <v>25339</v>
      </c>
      <c r="G15810">
        <v>720</v>
      </c>
    </row>
    <row r="15811" spans="1:7">
      <c r="A15811" s="2">
        <v>44180</v>
      </c>
      <c r="B15811" s="2">
        <f t="shared" si="492"/>
        <v>44196</v>
      </c>
      <c r="C15811" s="3">
        <f t="shared" si="493"/>
        <v>1</v>
      </c>
      <c r="D15811" t="s">
        <v>15</v>
      </c>
      <c r="E15811">
        <v>12</v>
      </c>
      <c r="F15811">
        <v>1143786</v>
      </c>
      <c r="G15811">
        <v>20081</v>
      </c>
    </row>
    <row r="15812" spans="1:7">
      <c r="A15812" s="2">
        <v>44180</v>
      </c>
      <c r="B15812" s="2">
        <f t="shared" ref="B15812:B15875" si="494">EOMONTH(A15812,0)</f>
        <v>44196</v>
      </c>
      <c r="C15812" s="3">
        <f t="shared" ref="C15812:C15875" si="495">IF(A15812=B15812,0,1)</f>
        <v>1</v>
      </c>
      <c r="D15812" t="s">
        <v>18</v>
      </c>
      <c r="E15812">
        <v>13</v>
      </c>
      <c r="F15812">
        <v>534488</v>
      </c>
      <c r="G15812">
        <v>9856</v>
      </c>
    </row>
    <row r="15813" spans="1:7">
      <c r="A15813" s="2">
        <v>44180</v>
      </c>
      <c r="B15813" s="2">
        <f t="shared" si="494"/>
        <v>44196</v>
      </c>
      <c r="C15813" s="3">
        <f t="shared" si="495"/>
        <v>1</v>
      </c>
      <c r="D15813" t="s">
        <v>57</v>
      </c>
      <c r="E15813">
        <v>66</v>
      </c>
      <c r="F15813">
        <v>8118</v>
      </c>
      <c r="G15813">
        <v>120</v>
      </c>
    </row>
    <row r="15814" spans="1:7">
      <c r="A15814" s="2">
        <v>44180</v>
      </c>
      <c r="B15814" s="2">
        <f t="shared" si="494"/>
        <v>44196</v>
      </c>
      <c r="C15814" s="3">
        <f t="shared" si="495"/>
        <v>1</v>
      </c>
      <c r="D15814" t="s">
        <v>26</v>
      </c>
      <c r="E15814">
        <v>15</v>
      </c>
      <c r="F15814">
        <v>19541</v>
      </c>
      <c r="G15814">
        <v>272</v>
      </c>
    </row>
    <row r="15815" spans="1:7">
      <c r="A15815" s="2">
        <v>44180</v>
      </c>
      <c r="B15815" s="2">
        <f t="shared" si="494"/>
        <v>44196</v>
      </c>
      <c r="C15815" s="3">
        <f t="shared" si="495"/>
        <v>1</v>
      </c>
      <c r="D15815" t="s">
        <v>53</v>
      </c>
      <c r="E15815">
        <v>16</v>
      </c>
      <c r="F15815">
        <v>124286</v>
      </c>
      <c r="G15815">
        <v>1219</v>
      </c>
    </row>
    <row r="15816" spans="1:7">
      <c r="A15816" s="2">
        <v>44180</v>
      </c>
      <c r="B15816" s="2">
        <f t="shared" si="494"/>
        <v>44196</v>
      </c>
      <c r="C15816" s="3">
        <f t="shared" si="495"/>
        <v>1</v>
      </c>
      <c r="D15816" t="s">
        <v>6</v>
      </c>
      <c r="E15816">
        <v>17</v>
      </c>
      <c r="F15816">
        <v>865261</v>
      </c>
      <c r="G15816">
        <v>15591</v>
      </c>
    </row>
    <row r="15817" spans="1:7">
      <c r="A15817" s="2">
        <v>44180</v>
      </c>
      <c r="B15817" s="2">
        <f t="shared" si="494"/>
        <v>44196</v>
      </c>
      <c r="C15817" s="3">
        <f t="shared" si="495"/>
        <v>1</v>
      </c>
      <c r="D15817" t="s">
        <v>27</v>
      </c>
      <c r="E15817">
        <v>18</v>
      </c>
      <c r="F15817">
        <v>437513</v>
      </c>
      <c r="G15817">
        <v>6968</v>
      </c>
    </row>
    <row r="15818" spans="1:7">
      <c r="A15818" s="2">
        <v>44180</v>
      </c>
      <c r="B15818" s="2">
        <f t="shared" si="494"/>
        <v>44196</v>
      </c>
      <c r="C15818" s="3">
        <f t="shared" si="495"/>
        <v>1</v>
      </c>
      <c r="D15818" t="s">
        <v>39</v>
      </c>
      <c r="E15818">
        <v>19</v>
      </c>
      <c r="F15818">
        <v>258253</v>
      </c>
      <c r="G15818">
        <v>3337</v>
      </c>
    </row>
    <row r="15819" spans="1:7">
      <c r="A15819" s="2">
        <v>44180</v>
      </c>
      <c r="B15819" s="2">
        <f t="shared" si="494"/>
        <v>44196</v>
      </c>
      <c r="C15819" s="3">
        <f t="shared" si="495"/>
        <v>1</v>
      </c>
      <c r="D15819" t="s">
        <v>34</v>
      </c>
      <c r="E15819">
        <v>20</v>
      </c>
      <c r="F15819">
        <v>193555</v>
      </c>
      <c r="G15819">
        <v>2109</v>
      </c>
    </row>
    <row r="15820" spans="1:7">
      <c r="A15820" s="2">
        <v>44180</v>
      </c>
      <c r="B15820" s="2">
        <f t="shared" si="494"/>
        <v>44196</v>
      </c>
      <c r="C15820" s="3">
        <f t="shared" si="495"/>
        <v>1</v>
      </c>
      <c r="D15820" t="s">
        <v>28</v>
      </c>
      <c r="E15820">
        <v>21</v>
      </c>
      <c r="F15820">
        <v>231287</v>
      </c>
      <c r="G15820">
        <v>2499</v>
      </c>
    </row>
    <row r="15821" spans="1:7">
      <c r="A15821" s="2">
        <v>44180</v>
      </c>
      <c r="B15821" s="2">
        <f t="shared" si="494"/>
        <v>44196</v>
      </c>
      <c r="C15821" s="3">
        <f t="shared" si="495"/>
        <v>1</v>
      </c>
      <c r="D15821" t="s">
        <v>40</v>
      </c>
      <c r="E15821">
        <v>22</v>
      </c>
      <c r="F15821">
        <v>272276</v>
      </c>
      <c r="G15821">
        <v>6895</v>
      </c>
    </row>
    <row r="15822" spans="1:7">
      <c r="A15822" s="2">
        <v>44180</v>
      </c>
      <c r="B15822" s="2">
        <f t="shared" si="494"/>
        <v>44196</v>
      </c>
      <c r="C15822" s="3">
        <f t="shared" si="495"/>
        <v>1</v>
      </c>
      <c r="D15822" t="s">
        <v>51</v>
      </c>
      <c r="E15822">
        <v>23</v>
      </c>
      <c r="F15822">
        <v>16760</v>
      </c>
      <c r="G15822">
        <v>265</v>
      </c>
    </row>
    <row r="15823" spans="1:7">
      <c r="A15823" s="2">
        <v>44180</v>
      </c>
      <c r="B15823" s="2">
        <f t="shared" si="494"/>
        <v>44196</v>
      </c>
      <c r="C15823" s="3">
        <f t="shared" si="495"/>
        <v>1</v>
      </c>
      <c r="D15823" t="s">
        <v>23</v>
      </c>
      <c r="E15823">
        <v>24</v>
      </c>
      <c r="F15823">
        <v>239694</v>
      </c>
      <c r="G15823">
        <v>5206</v>
      </c>
    </row>
    <row r="15824" spans="1:7">
      <c r="A15824" s="2">
        <v>44180</v>
      </c>
      <c r="B15824" s="2">
        <f t="shared" si="494"/>
        <v>44196</v>
      </c>
      <c r="C15824" s="3">
        <f t="shared" si="495"/>
        <v>1</v>
      </c>
      <c r="D15824" t="s">
        <v>9</v>
      </c>
      <c r="E15824">
        <v>25</v>
      </c>
      <c r="F15824">
        <v>298160</v>
      </c>
      <c r="G15824">
        <v>11443</v>
      </c>
    </row>
    <row r="15825" spans="1:7">
      <c r="A15825" s="2">
        <v>44180</v>
      </c>
      <c r="B15825" s="2">
        <f t="shared" si="494"/>
        <v>44196</v>
      </c>
      <c r="C15825" s="3">
        <f t="shared" si="495"/>
        <v>1</v>
      </c>
      <c r="D15825" t="s">
        <v>42</v>
      </c>
      <c r="E15825">
        <v>26</v>
      </c>
      <c r="F15825">
        <v>477613</v>
      </c>
      <c r="G15825">
        <v>11488</v>
      </c>
    </row>
    <row r="15826" spans="1:7">
      <c r="A15826" s="2">
        <v>44180</v>
      </c>
      <c r="B15826" s="2">
        <f t="shared" si="494"/>
        <v>44196</v>
      </c>
      <c r="C15826" s="3">
        <f t="shared" si="495"/>
        <v>1</v>
      </c>
      <c r="D15826" t="s">
        <v>29</v>
      </c>
      <c r="E15826">
        <v>27</v>
      </c>
      <c r="F15826">
        <v>384223</v>
      </c>
      <c r="G15826">
        <v>4542</v>
      </c>
    </row>
    <row r="15827" spans="1:7">
      <c r="A15827" s="2">
        <v>44180</v>
      </c>
      <c r="B15827" s="2">
        <f t="shared" si="494"/>
        <v>44196</v>
      </c>
      <c r="C15827" s="3">
        <f t="shared" si="495"/>
        <v>1</v>
      </c>
      <c r="D15827" t="s">
        <v>46</v>
      </c>
      <c r="E15827">
        <v>28</v>
      </c>
      <c r="F15827">
        <v>183300</v>
      </c>
      <c r="G15827">
        <v>4252</v>
      </c>
    </row>
    <row r="15828" spans="1:7">
      <c r="A15828" s="2">
        <v>44180</v>
      </c>
      <c r="B15828" s="2">
        <f t="shared" si="494"/>
        <v>44196</v>
      </c>
      <c r="C15828" s="3">
        <f t="shared" si="495"/>
        <v>1</v>
      </c>
      <c r="D15828" t="s">
        <v>35</v>
      </c>
      <c r="E15828">
        <v>29</v>
      </c>
      <c r="F15828">
        <v>370869</v>
      </c>
      <c r="G15828">
        <v>4959</v>
      </c>
    </row>
    <row r="15829" spans="1:7">
      <c r="A15829" s="2">
        <v>44180</v>
      </c>
      <c r="B15829" s="2">
        <f t="shared" si="494"/>
        <v>44196</v>
      </c>
      <c r="C15829" s="3">
        <f t="shared" si="495"/>
        <v>1</v>
      </c>
      <c r="D15829" t="s">
        <v>54</v>
      </c>
      <c r="E15829">
        <v>30</v>
      </c>
      <c r="F15829">
        <v>74160</v>
      </c>
      <c r="G15829">
        <v>826</v>
      </c>
    </row>
    <row r="15830" spans="1:7">
      <c r="A15830" s="2">
        <v>44180</v>
      </c>
      <c r="B15830" s="2">
        <f t="shared" si="494"/>
        <v>44196</v>
      </c>
      <c r="C15830" s="3">
        <f t="shared" si="495"/>
        <v>1</v>
      </c>
      <c r="D15830" t="s">
        <v>12</v>
      </c>
      <c r="E15830">
        <v>31</v>
      </c>
      <c r="F15830">
        <v>151901</v>
      </c>
      <c r="G15830">
        <v>1464</v>
      </c>
    </row>
    <row r="15831" spans="1:7">
      <c r="A15831" s="2">
        <v>44180</v>
      </c>
      <c r="B15831" s="2">
        <f t="shared" si="494"/>
        <v>44196</v>
      </c>
      <c r="C15831" s="3">
        <f t="shared" si="495"/>
        <v>1</v>
      </c>
      <c r="D15831" t="s">
        <v>24</v>
      </c>
      <c r="E15831">
        <v>32</v>
      </c>
      <c r="F15831">
        <v>192109</v>
      </c>
      <c r="G15831">
        <v>2609</v>
      </c>
    </row>
    <row r="15832" spans="1:7">
      <c r="A15832" s="2">
        <v>44180</v>
      </c>
      <c r="B15832" s="2">
        <f t="shared" si="494"/>
        <v>44196</v>
      </c>
      <c r="C15832" s="3">
        <f t="shared" si="495"/>
        <v>1</v>
      </c>
      <c r="D15832" t="s">
        <v>19</v>
      </c>
      <c r="E15832">
        <v>33</v>
      </c>
      <c r="F15832">
        <v>32545</v>
      </c>
      <c r="G15832">
        <v>604</v>
      </c>
    </row>
    <row r="15833" spans="1:7">
      <c r="A15833" s="2">
        <v>44180</v>
      </c>
      <c r="B15833" s="2">
        <f t="shared" si="494"/>
        <v>44196</v>
      </c>
      <c r="C15833" s="3">
        <f t="shared" si="495"/>
        <v>1</v>
      </c>
      <c r="D15833" t="s">
        <v>21</v>
      </c>
      <c r="E15833">
        <v>34</v>
      </c>
      <c r="F15833">
        <v>411282</v>
      </c>
      <c r="G15833">
        <v>17872</v>
      </c>
    </row>
    <row r="15834" spans="1:7">
      <c r="A15834" s="2">
        <v>44180</v>
      </c>
      <c r="B15834" s="2">
        <f t="shared" si="494"/>
        <v>44196</v>
      </c>
      <c r="C15834" s="3">
        <f t="shared" si="495"/>
        <v>1</v>
      </c>
      <c r="D15834" t="s">
        <v>47</v>
      </c>
      <c r="E15834">
        <v>35</v>
      </c>
      <c r="F15834">
        <v>122557</v>
      </c>
      <c r="G15834">
        <v>2006</v>
      </c>
    </row>
    <row r="15835" spans="1:7">
      <c r="A15835" s="2">
        <v>44180</v>
      </c>
      <c r="B15835" s="2">
        <f t="shared" si="494"/>
        <v>44196</v>
      </c>
      <c r="C15835" s="3">
        <f t="shared" si="495"/>
        <v>1</v>
      </c>
      <c r="D15835" t="s">
        <v>16</v>
      </c>
      <c r="E15835">
        <v>36</v>
      </c>
      <c r="F15835">
        <v>799551</v>
      </c>
      <c r="G15835">
        <v>35425</v>
      </c>
    </row>
    <row r="15836" spans="1:7">
      <c r="A15836" s="2">
        <v>44180</v>
      </c>
      <c r="B15836" s="2">
        <f t="shared" si="494"/>
        <v>44196</v>
      </c>
      <c r="C15836" s="3">
        <f t="shared" si="495"/>
        <v>1</v>
      </c>
      <c r="D15836" t="s">
        <v>20</v>
      </c>
      <c r="E15836">
        <v>37</v>
      </c>
      <c r="F15836">
        <v>447303</v>
      </c>
      <c r="G15836">
        <v>5926</v>
      </c>
    </row>
    <row r="15837" spans="1:7">
      <c r="A15837" s="2">
        <v>44180</v>
      </c>
      <c r="B15837" s="2">
        <f t="shared" si="494"/>
        <v>44196</v>
      </c>
      <c r="C15837" s="3">
        <f t="shared" si="495"/>
        <v>1</v>
      </c>
      <c r="D15837" t="s">
        <v>48</v>
      </c>
      <c r="E15837">
        <v>38</v>
      </c>
      <c r="F15837">
        <v>88401</v>
      </c>
      <c r="G15837">
        <v>1176</v>
      </c>
    </row>
    <row r="15838" spans="1:7">
      <c r="A15838" s="2">
        <v>44180</v>
      </c>
      <c r="B15838" s="2">
        <f t="shared" si="494"/>
        <v>44196</v>
      </c>
      <c r="C15838" s="3">
        <f t="shared" si="495"/>
        <v>1</v>
      </c>
      <c r="D15838" t="s">
        <v>59</v>
      </c>
      <c r="E15838">
        <v>69</v>
      </c>
      <c r="F15838">
        <v>113</v>
      </c>
      <c r="G15838">
        <v>2</v>
      </c>
    </row>
    <row r="15839" spans="1:7">
      <c r="A15839" s="2">
        <v>44180</v>
      </c>
      <c r="B15839" s="2">
        <f t="shared" si="494"/>
        <v>44196</v>
      </c>
      <c r="C15839" s="3">
        <f t="shared" si="495"/>
        <v>1</v>
      </c>
      <c r="D15839" t="s">
        <v>41</v>
      </c>
      <c r="E15839">
        <v>39</v>
      </c>
      <c r="F15839">
        <v>579357</v>
      </c>
      <c r="G15839">
        <v>7654</v>
      </c>
    </row>
    <row r="15840" spans="1:7">
      <c r="A15840" s="2">
        <v>44180</v>
      </c>
      <c r="B15840" s="2">
        <f t="shared" si="494"/>
        <v>44196</v>
      </c>
      <c r="C15840" s="3">
        <f t="shared" si="495"/>
        <v>1</v>
      </c>
      <c r="D15840" t="s">
        <v>30</v>
      </c>
      <c r="E15840">
        <v>40</v>
      </c>
      <c r="F15840">
        <v>241991</v>
      </c>
      <c r="G15840">
        <v>2086</v>
      </c>
    </row>
    <row r="15841" spans="1:7">
      <c r="A15841" s="2">
        <v>44180</v>
      </c>
      <c r="B15841" s="2">
        <f t="shared" si="494"/>
        <v>44196</v>
      </c>
      <c r="C15841" s="3">
        <f t="shared" si="495"/>
        <v>1</v>
      </c>
      <c r="D15841" t="s">
        <v>14</v>
      </c>
      <c r="E15841">
        <v>41</v>
      </c>
      <c r="F15841">
        <v>96093</v>
      </c>
      <c r="G15841">
        <v>1213</v>
      </c>
    </row>
    <row r="15842" spans="1:7">
      <c r="A15842" s="2">
        <v>44180</v>
      </c>
      <c r="B15842" s="2">
        <f t="shared" si="494"/>
        <v>44196</v>
      </c>
      <c r="C15842" s="3">
        <f t="shared" si="495"/>
        <v>1</v>
      </c>
      <c r="D15842" t="s">
        <v>31</v>
      </c>
      <c r="E15842">
        <v>42</v>
      </c>
      <c r="F15842">
        <v>515009</v>
      </c>
      <c r="G15842">
        <v>12930</v>
      </c>
    </row>
    <row r="15843" spans="1:7">
      <c r="A15843" s="2">
        <v>44180</v>
      </c>
      <c r="B15843" s="2">
        <f t="shared" si="494"/>
        <v>44196</v>
      </c>
      <c r="C15843" s="3">
        <f t="shared" si="495"/>
        <v>1</v>
      </c>
      <c r="D15843" t="s">
        <v>55</v>
      </c>
      <c r="E15843">
        <v>72</v>
      </c>
      <c r="F15843">
        <v>97034</v>
      </c>
      <c r="G15843">
        <v>1294</v>
      </c>
    </row>
    <row r="15844" spans="1:7">
      <c r="A15844" s="2">
        <v>44180</v>
      </c>
      <c r="B15844" s="2">
        <f t="shared" si="494"/>
        <v>44196</v>
      </c>
      <c r="C15844" s="3">
        <f t="shared" si="495"/>
        <v>1</v>
      </c>
      <c r="D15844" t="s">
        <v>17</v>
      </c>
      <c r="E15844">
        <v>44</v>
      </c>
      <c r="F15844">
        <v>75237</v>
      </c>
      <c r="G15844">
        <v>1570</v>
      </c>
    </row>
    <row r="15845" spans="1:7">
      <c r="A15845" s="2">
        <v>44180</v>
      </c>
      <c r="B15845" s="2">
        <f t="shared" si="494"/>
        <v>44196</v>
      </c>
      <c r="C15845" s="3">
        <f t="shared" si="495"/>
        <v>1</v>
      </c>
      <c r="D15845" t="s">
        <v>32</v>
      </c>
      <c r="E15845">
        <v>45</v>
      </c>
      <c r="F15845">
        <v>257320</v>
      </c>
      <c r="G15845">
        <v>4756</v>
      </c>
    </row>
    <row r="15846" spans="1:7">
      <c r="A15846" s="2">
        <v>44180</v>
      </c>
      <c r="B15846" s="2">
        <f t="shared" si="494"/>
        <v>44196</v>
      </c>
      <c r="C15846" s="3">
        <f t="shared" si="495"/>
        <v>1</v>
      </c>
      <c r="D15846" t="s">
        <v>43</v>
      </c>
      <c r="E15846">
        <v>46</v>
      </c>
      <c r="F15846">
        <v>91699</v>
      </c>
      <c r="G15846">
        <v>1261</v>
      </c>
    </row>
    <row r="15847" spans="1:7">
      <c r="A15847" s="2">
        <v>44180</v>
      </c>
      <c r="B15847" s="2">
        <f t="shared" si="494"/>
        <v>44196</v>
      </c>
      <c r="C15847" s="3">
        <f t="shared" si="495"/>
        <v>1</v>
      </c>
      <c r="D15847" t="s">
        <v>25</v>
      </c>
      <c r="E15847">
        <v>47</v>
      </c>
      <c r="F15847">
        <v>460454</v>
      </c>
      <c r="G15847">
        <v>5557</v>
      </c>
    </row>
    <row r="15848" spans="1:7">
      <c r="A15848" s="2">
        <v>44180</v>
      </c>
      <c r="B15848" s="2">
        <f t="shared" si="494"/>
        <v>44196</v>
      </c>
      <c r="C15848" s="3">
        <f t="shared" si="495"/>
        <v>1</v>
      </c>
      <c r="D15848" t="s">
        <v>11</v>
      </c>
      <c r="E15848">
        <v>48</v>
      </c>
      <c r="F15848">
        <v>1513359</v>
      </c>
      <c r="G15848">
        <v>24796</v>
      </c>
    </row>
    <row r="15849" spans="1:7">
      <c r="A15849" s="2">
        <v>44180</v>
      </c>
      <c r="B15849" s="2">
        <f t="shared" si="494"/>
        <v>44196</v>
      </c>
      <c r="C15849" s="3">
        <f t="shared" si="495"/>
        <v>1</v>
      </c>
      <c r="D15849" t="s">
        <v>13</v>
      </c>
      <c r="E15849">
        <v>49</v>
      </c>
      <c r="F15849">
        <v>237787</v>
      </c>
      <c r="G15849">
        <v>1078</v>
      </c>
    </row>
    <row r="15850" spans="1:7">
      <c r="A15850" s="2">
        <v>44180</v>
      </c>
      <c r="B15850" s="2">
        <f t="shared" si="494"/>
        <v>44196</v>
      </c>
      <c r="C15850" s="3">
        <f t="shared" si="495"/>
        <v>1</v>
      </c>
      <c r="D15850" t="s">
        <v>36</v>
      </c>
      <c r="E15850">
        <v>50</v>
      </c>
      <c r="F15850">
        <v>5923</v>
      </c>
      <c r="G15850">
        <v>100</v>
      </c>
    </row>
    <row r="15851" spans="1:7">
      <c r="A15851" s="2">
        <v>44180</v>
      </c>
      <c r="B15851" s="2">
        <f t="shared" si="494"/>
        <v>44196</v>
      </c>
      <c r="C15851" s="3">
        <f t="shared" si="495"/>
        <v>1</v>
      </c>
      <c r="D15851" t="s">
        <v>56</v>
      </c>
      <c r="E15851">
        <v>78</v>
      </c>
      <c r="F15851">
        <v>1828</v>
      </c>
      <c r="G15851">
        <v>23</v>
      </c>
    </row>
    <row r="15852" spans="1:7">
      <c r="A15852" s="2">
        <v>44180</v>
      </c>
      <c r="B15852" s="2">
        <f t="shared" si="494"/>
        <v>44196</v>
      </c>
      <c r="C15852" s="3">
        <f t="shared" si="495"/>
        <v>1</v>
      </c>
      <c r="D15852" t="s">
        <v>37</v>
      </c>
      <c r="E15852">
        <v>51</v>
      </c>
      <c r="F15852">
        <v>288309</v>
      </c>
      <c r="G15852">
        <v>4470</v>
      </c>
    </row>
    <row r="15853" spans="1:7">
      <c r="A15853" s="2">
        <v>44180</v>
      </c>
      <c r="B15853" s="2">
        <f t="shared" si="494"/>
        <v>44196</v>
      </c>
      <c r="C15853" s="3">
        <f t="shared" si="495"/>
        <v>1</v>
      </c>
      <c r="D15853" t="s">
        <v>5</v>
      </c>
      <c r="E15853">
        <v>53</v>
      </c>
      <c r="F15853">
        <v>214085</v>
      </c>
      <c r="G15853">
        <v>3123</v>
      </c>
    </row>
    <row r="15854" spans="1:7">
      <c r="A15854" s="2">
        <v>44180</v>
      </c>
      <c r="B15854" s="2">
        <f t="shared" si="494"/>
        <v>44196</v>
      </c>
      <c r="C15854" s="3">
        <f t="shared" si="495"/>
        <v>1</v>
      </c>
      <c r="D15854" t="s">
        <v>58</v>
      </c>
      <c r="E15854">
        <v>54</v>
      </c>
      <c r="F15854">
        <v>65708</v>
      </c>
      <c r="G15854">
        <v>1012</v>
      </c>
    </row>
    <row r="15855" spans="1:7">
      <c r="A15855" s="2">
        <v>44180</v>
      </c>
      <c r="B15855" s="2">
        <f t="shared" si="494"/>
        <v>44196</v>
      </c>
      <c r="C15855" s="3">
        <f t="shared" si="495"/>
        <v>1</v>
      </c>
      <c r="D15855" t="s">
        <v>10</v>
      </c>
      <c r="E15855">
        <v>55</v>
      </c>
      <c r="F15855">
        <v>475340</v>
      </c>
      <c r="G15855">
        <v>4412</v>
      </c>
    </row>
    <row r="15856" spans="1:7">
      <c r="A15856" s="2">
        <v>44180</v>
      </c>
      <c r="B15856" s="2">
        <f t="shared" si="494"/>
        <v>44196</v>
      </c>
      <c r="C15856" s="3">
        <f t="shared" si="495"/>
        <v>1</v>
      </c>
      <c r="D15856" t="s">
        <v>49</v>
      </c>
      <c r="E15856">
        <v>56</v>
      </c>
      <c r="F15856">
        <v>40064</v>
      </c>
      <c r="G15856">
        <v>328</v>
      </c>
    </row>
    <row r="15857" spans="1:7">
      <c r="A15857" s="2">
        <v>44181</v>
      </c>
      <c r="B15857" s="2">
        <f t="shared" si="494"/>
        <v>44196</v>
      </c>
      <c r="C15857" s="3">
        <f t="shared" si="495"/>
        <v>1</v>
      </c>
      <c r="D15857" t="s">
        <v>52</v>
      </c>
      <c r="E15857">
        <v>1</v>
      </c>
      <c r="F15857">
        <v>305640</v>
      </c>
      <c r="G15857">
        <v>4198</v>
      </c>
    </row>
    <row r="15858" spans="1:7">
      <c r="A15858" s="2">
        <v>44181</v>
      </c>
      <c r="B15858" s="2">
        <f t="shared" si="494"/>
        <v>44196</v>
      </c>
      <c r="C15858" s="3">
        <f t="shared" si="495"/>
        <v>1</v>
      </c>
      <c r="D15858" t="s">
        <v>50</v>
      </c>
      <c r="E15858">
        <v>2</v>
      </c>
      <c r="F15858">
        <v>42256</v>
      </c>
      <c r="G15858">
        <v>174</v>
      </c>
    </row>
    <row r="15859" spans="1:7">
      <c r="A15859" s="2">
        <v>44181</v>
      </c>
      <c r="B15859" s="2">
        <f t="shared" si="494"/>
        <v>44196</v>
      </c>
      <c r="C15859" s="3">
        <f t="shared" si="495"/>
        <v>1</v>
      </c>
      <c r="D15859" t="s">
        <v>8</v>
      </c>
      <c r="E15859">
        <v>4</v>
      </c>
      <c r="F15859">
        <v>431330</v>
      </c>
      <c r="G15859">
        <v>7558</v>
      </c>
    </row>
    <row r="15860" spans="1:7">
      <c r="A15860" s="2">
        <v>44181</v>
      </c>
      <c r="B15860" s="2">
        <f t="shared" si="494"/>
        <v>44196</v>
      </c>
      <c r="C15860" s="3">
        <f t="shared" si="495"/>
        <v>1</v>
      </c>
      <c r="D15860" t="s">
        <v>44</v>
      </c>
      <c r="E15860">
        <v>5</v>
      </c>
      <c r="F15860">
        <v>191504</v>
      </c>
      <c r="G15860">
        <v>3074</v>
      </c>
    </row>
    <row r="15861" spans="1:7">
      <c r="A15861" s="2">
        <v>44181</v>
      </c>
      <c r="B15861" s="2">
        <f t="shared" si="494"/>
        <v>44196</v>
      </c>
      <c r="C15861" s="3">
        <f t="shared" si="495"/>
        <v>1</v>
      </c>
      <c r="D15861" t="s">
        <v>7</v>
      </c>
      <c r="E15861">
        <v>6</v>
      </c>
      <c r="F15861">
        <v>1716027</v>
      </c>
      <c r="G15861">
        <v>21881</v>
      </c>
    </row>
    <row r="15862" spans="1:7">
      <c r="A15862" s="2">
        <v>44181</v>
      </c>
      <c r="B15862" s="2">
        <f t="shared" si="494"/>
        <v>44196</v>
      </c>
      <c r="C15862" s="3">
        <f t="shared" si="495"/>
        <v>1</v>
      </c>
      <c r="D15862" t="s">
        <v>22</v>
      </c>
      <c r="E15862">
        <v>8</v>
      </c>
      <c r="F15862">
        <v>298492</v>
      </c>
      <c r="G15862">
        <v>4192</v>
      </c>
    </row>
    <row r="15863" spans="1:7">
      <c r="A15863" s="2">
        <v>44181</v>
      </c>
      <c r="B15863" s="2">
        <f t="shared" si="494"/>
        <v>44196</v>
      </c>
      <c r="C15863" s="3">
        <f t="shared" si="495"/>
        <v>1</v>
      </c>
      <c r="D15863" t="s">
        <v>38</v>
      </c>
      <c r="E15863">
        <v>9</v>
      </c>
      <c r="F15863">
        <v>157781</v>
      </c>
      <c r="G15863">
        <v>5506</v>
      </c>
    </row>
    <row r="15864" spans="1:7">
      <c r="A15864" s="2">
        <v>44181</v>
      </c>
      <c r="B15864" s="2">
        <f t="shared" si="494"/>
        <v>44196</v>
      </c>
      <c r="C15864" s="3">
        <f t="shared" si="495"/>
        <v>1</v>
      </c>
      <c r="D15864" t="s">
        <v>45</v>
      </c>
      <c r="E15864">
        <v>10</v>
      </c>
      <c r="F15864">
        <v>47929</v>
      </c>
      <c r="G15864">
        <v>833</v>
      </c>
    </row>
    <row r="15865" spans="1:7">
      <c r="A15865" s="2">
        <v>44181</v>
      </c>
      <c r="B15865" s="2">
        <f t="shared" si="494"/>
        <v>44196</v>
      </c>
      <c r="C15865" s="3">
        <f t="shared" si="495"/>
        <v>1</v>
      </c>
      <c r="D15865" t="s">
        <v>33</v>
      </c>
      <c r="E15865">
        <v>11</v>
      </c>
      <c r="F15865">
        <v>25602</v>
      </c>
      <c r="G15865">
        <v>720</v>
      </c>
    </row>
    <row r="15866" spans="1:7">
      <c r="A15866" s="2">
        <v>44181</v>
      </c>
      <c r="B15866" s="2">
        <f t="shared" si="494"/>
        <v>44196</v>
      </c>
      <c r="C15866" s="3">
        <f t="shared" si="495"/>
        <v>1</v>
      </c>
      <c r="D15866" t="s">
        <v>15</v>
      </c>
      <c r="E15866">
        <v>12</v>
      </c>
      <c r="F15866">
        <v>1155327</v>
      </c>
      <c r="G15866">
        <v>20203</v>
      </c>
    </row>
    <row r="15867" spans="1:7">
      <c r="A15867" s="2">
        <v>44181</v>
      </c>
      <c r="B15867" s="2">
        <f t="shared" si="494"/>
        <v>44196</v>
      </c>
      <c r="C15867" s="3">
        <f t="shared" si="495"/>
        <v>1</v>
      </c>
      <c r="D15867" t="s">
        <v>18</v>
      </c>
      <c r="E15867">
        <v>13</v>
      </c>
      <c r="F15867">
        <v>541086</v>
      </c>
      <c r="G15867">
        <v>9913</v>
      </c>
    </row>
    <row r="15868" spans="1:7">
      <c r="A15868" s="2">
        <v>44181</v>
      </c>
      <c r="B15868" s="2">
        <f t="shared" si="494"/>
        <v>44196</v>
      </c>
      <c r="C15868" s="3">
        <f t="shared" si="495"/>
        <v>1</v>
      </c>
      <c r="D15868" t="s">
        <v>57</v>
      </c>
      <c r="E15868">
        <v>66</v>
      </c>
      <c r="F15868">
        <v>8137</v>
      </c>
      <c r="G15868">
        <v>120</v>
      </c>
    </row>
    <row r="15869" spans="1:7">
      <c r="A15869" s="2">
        <v>44181</v>
      </c>
      <c r="B15869" s="2">
        <f t="shared" si="494"/>
        <v>44196</v>
      </c>
      <c r="C15869" s="3">
        <f t="shared" si="495"/>
        <v>1</v>
      </c>
      <c r="D15869" t="s">
        <v>26</v>
      </c>
      <c r="E15869">
        <v>15</v>
      </c>
      <c r="F15869">
        <v>19645</v>
      </c>
      <c r="G15869">
        <v>276</v>
      </c>
    </row>
    <row r="15870" spans="1:7">
      <c r="A15870" s="2">
        <v>44181</v>
      </c>
      <c r="B15870" s="2">
        <f t="shared" si="494"/>
        <v>44196</v>
      </c>
      <c r="C15870" s="3">
        <f t="shared" si="495"/>
        <v>1</v>
      </c>
      <c r="D15870" t="s">
        <v>53</v>
      </c>
      <c r="E15870">
        <v>16</v>
      </c>
      <c r="F15870">
        <v>125834</v>
      </c>
      <c r="G15870">
        <v>1247</v>
      </c>
    </row>
    <row r="15871" spans="1:7">
      <c r="A15871" s="2">
        <v>44181</v>
      </c>
      <c r="B15871" s="2">
        <f t="shared" si="494"/>
        <v>44196</v>
      </c>
      <c r="C15871" s="3">
        <f t="shared" si="495"/>
        <v>1</v>
      </c>
      <c r="D15871" t="s">
        <v>6</v>
      </c>
      <c r="E15871">
        <v>17</v>
      </c>
      <c r="F15871">
        <v>872294</v>
      </c>
      <c r="G15871">
        <v>15780</v>
      </c>
    </row>
    <row r="15872" spans="1:7">
      <c r="A15872" s="2">
        <v>44181</v>
      </c>
      <c r="B15872" s="2">
        <f t="shared" si="494"/>
        <v>44196</v>
      </c>
      <c r="C15872" s="3">
        <f t="shared" si="495"/>
        <v>1</v>
      </c>
      <c r="D15872" t="s">
        <v>27</v>
      </c>
      <c r="E15872">
        <v>18</v>
      </c>
      <c r="F15872">
        <v>443734</v>
      </c>
      <c r="G15872">
        <v>7101</v>
      </c>
    </row>
    <row r="15873" spans="1:7">
      <c r="A15873" s="2">
        <v>44181</v>
      </c>
      <c r="B15873" s="2">
        <f t="shared" si="494"/>
        <v>44196</v>
      </c>
      <c r="C15873" s="3">
        <f t="shared" si="495"/>
        <v>1</v>
      </c>
      <c r="D15873" t="s">
        <v>39</v>
      </c>
      <c r="E15873">
        <v>19</v>
      </c>
      <c r="F15873">
        <v>260784</v>
      </c>
      <c r="G15873">
        <v>3354</v>
      </c>
    </row>
    <row r="15874" spans="1:7">
      <c r="A15874" s="2">
        <v>44181</v>
      </c>
      <c r="B15874" s="2">
        <f t="shared" si="494"/>
        <v>44196</v>
      </c>
      <c r="C15874" s="3">
        <f t="shared" si="495"/>
        <v>1</v>
      </c>
      <c r="D15874" t="s">
        <v>34</v>
      </c>
      <c r="E15874">
        <v>20</v>
      </c>
      <c r="F15874">
        <v>197903</v>
      </c>
      <c r="G15874">
        <v>2253</v>
      </c>
    </row>
    <row r="15875" spans="1:7">
      <c r="A15875" s="2">
        <v>44181</v>
      </c>
      <c r="B15875" s="2">
        <f t="shared" si="494"/>
        <v>44196</v>
      </c>
      <c r="C15875" s="3">
        <f t="shared" si="495"/>
        <v>1</v>
      </c>
      <c r="D15875" t="s">
        <v>28</v>
      </c>
      <c r="E15875">
        <v>21</v>
      </c>
      <c r="F15875">
        <v>234207</v>
      </c>
      <c r="G15875">
        <v>2529</v>
      </c>
    </row>
    <row r="15876" spans="1:7">
      <c r="A15876" s="2">
        <v>44181</v>
      </c>
      <c r="B15876" s="2">
        <f t="shared" ref="B15876:B15939" si="496">EOMONTH(A15876,0)</f>
        <v>44196</v>
      </c>
      <c r="C15876" s="3">
        <f t="shared" ref="C15876:C15939" si="497">IF(A15876=B15876,0,1)</f>
        <v>1</v>
      </c>
      <c r="D15876" t="s">
        <v>40</v>
      </c>
      <c r="E15876">
        <v>22</v>
      </c>
      <c r="F15876">
        <v>275545</v>
      </c>
      <c r="G15876">
        <v>6933</v>
      </c>
    </row>
    <row r="15877" spans="1:7">
      <c r="A15877" s="2">
        <v>44181</v>
      </c>
      <c r="B15877" s="2">
        <f t="shared" si="496"/>
        <v>44196</v>
      </c>
      <c r="C15877" s="3">
        <f t="shared" si="497"/>
        <v>1</v>
      </c>
      <c r="D15877" t="s">
        <v>51</v>
      </c>
      <c r="E15877">
        <v>23</v>
      </c>
      <c r="F15877">
        <v>17311</v>
      </c>
      <c r="G15877">
        <v>267</v>
      </c>
    </row>
    <row r="15878" spans="1:7">
      <c r="A15878" s="2">
        <v>44181</v>
      </c>
      <c r="B15878" s="2">
        <f t="shared" si="496"/>
        <v>44196</v>
      </c>
      <c r="C15878" s="3">
        <f t="shared" si="497"/>
        <v>1</v>
      </c>
      <c r="D15878" t="s">
        <v>23</v>
      </c>
      <c r="E15878">
        <v>24</v>
      </c>
      <c r="F15878">
        <v>242057</v>
      </c>
      <c r="G15878">
        <v>5270</v>
      </c>
    </row>
    <row r="15879" spans="1:7">
      <c r="A15879" s="2">
        <v>44181</v>
      </c>
      <c r="B15879" s="2">
        <f t="shared" si="496"/>
        <v>44196</v>
      </c>
      <c r="C15879" s="3">
        <f t="shared" si="497"/>
        <v>1</v>
      </c>
      <c r="D15879" t="s">
        <v>9</v>
      </c>
      <c r="E15879">
        <v>25</v>
      </c>
      <c r="F15879">
        <v>304112</v>
      </c>
      <c r="G15879">
        <v>11513</v>
      </c>
    </row>
    <row r="15880" spans="1:7">
      <c r="A15880" s="2">
        <v>44181</v>
      </c>
      <c r="B15880" s="2">
        <f t="shared" si="496"/>
        <v>44196</v>
      </c>
      <c r="C15880" s="3">
        <f t="shared" si="497"/>
        <v>1</v>
      </c>
      <c r="D15880" t="s">
        <v>42</v>
      </c>
      <c r="E15880">
        <v>26</v>
      </c>
      <c r="F15880">
        <v>482217</v>
      </c>
      <c r="G15880">
        <v>11582</v>
      </c>
    </row>
    <row r="15881" spans="1:7">
      <c r="A15881" s="2">
        <v>44181</v>
      </c>
      <c r="B15881" s="2">
        <f t="shared" si="496"/>
        <v>44196</v>
      </c>
      <c r="C15881" s="3">
        <f t="shared" si="497"/>
        <v>1</v>
      </c>
      <c r="D15881" t="s">
        <v>29</v>
      </c>
      <c r="E15881">
        <v>27</v>
      </c>
      <c r="F15881">
        <v>386471</v>
      </c>
      <c r="G15881">
        <v>4634</v>
      </c>
    </row>
    <row r="15882" spans="1:7">
      <c r="A15882" s="2">
        <v>44181</v>
      </c>
      <c r="B15882" s="2">
        <f t="shared" si="496"/>
        <v>44196</v>
      </c>
      <c r="C15882" s="3">
        <f t="shared" si="497"/>
        <v>1</v>
      </c>
      <c r="D15882" t="s">
        <v>46</v>
      </c>
      <c r="E15882">
        <v>28</v>
      </c>
      <c r="F15882">
        <v>185643</v>
      </c>
      <c r="G15882">
        <v>4294</v>
      </c>
    </row>
    <row r="15883" spans="1:7">
      <c r="A15883" s="2">
        <v>44181</v>
      </c>
      <c r="B15883" s="2">
        <f t="shared" si="496"/>
        <v>44196</v>
      </c>
      <c r="C15883" s="3">
        <f t="shared" si="497"/>
        <v>1</v>
      </c>
      <c r="D15883" t="s">
        <v>35</v>
      </c>
      <c r="E15883">
        <v>29</v>
      </c>
      <c r="F15883">
        <v>374010</v>
      </c>
      <c r="G15883">
        <v>5043</v>
      </c>
    </row>
    <row r="15884" spans="1:7">
      <c r="A15884" s="2">
        <v>44181</v>
      </c>
      <c r="B15884" s="2">
        <f t="shared" si="496"/>
        <v>44196</v>
      </c>
      <c r="C15884" s="3">
        <f t="shared" si="497"/>
        <v>1</v>
      </c>
      <c r="D15884" t="s">
        <v>54</v>
      </c>
      <c r="E15884">
        <v>30</v>
      </c>
      <c r="F15884">
        <v>74764</v>
      </c>
      <c r="G15884">
        <v>836</v>
      </c>
    </row>
    <row r="15885" spans="1:7">
      <c r="A15885" s="2">
        <v>44181</v>
      </c>
      <c r="B15885" s="2">
        <f t="shared" si="496"/>
        <v>44196</v>
      </c>
      <c r="C15885" s="3">
        <f t="shared" si="497"/>
        <v>1</v>
      </c>
      <c r="D15885" t="s">
        <v>12</v>
      </c>
      <c r="E15885">
        <v>31</v>
      </c>
      <c r="F15885">
        <v>153244</v>
      </c>
      <c r="G15885">
        <v>1472</v>
      </c>
    </row>
    <row r="15886" spans="1:7">
      <c r="A15886" s="2">
        <v>44181</v>
      </c>
      <c r="B15886" s="2">
        <f t="shared" si="496"/>
        <v>44196</v>
      </c>
      <c r="C15886" s="3">
        <f t="shared" si="497"/>
        <v>1</v>
      </c>
      <c r="D15886" t="s">
        <v>24</v>
      </c>
      <c r="E15886">
        <v>32</v>
      </c>
      <c r="F15886">
        <v>194461</v>
      </c>
      <c r="G15886">
        <v>2659</v>
      </c>
    </row>
    <row r="15887" spans="1:7">
      <c r="A15887" s="2">
        <v>44181</v>
      </c>
      <c r="B15887" s="2">
        <f t="shared" si="496"/>
        <v>44196</v>
      </c>
      <c r="C15887" s="3">
        <f t="shared" si="497"/>
        <v>1</v>
      </c>
      <c r="D15887" t="s">
        <v>19</v>
      </c>
      <c r="E15887">
        <v>33</v>
      </c>
      <c r="F15887">
        <v>33433</v>
      </c>
      <c r="G15887">
        <v>625</v>
      </c>
    </row>
    <row r="15888" spans="1:7">
      <c r="A15888" s="2">
        <v>44181</v>
      </c>
      <c r="B15888" s="2">
        <f t="shared" si="496"/>
        <v>44196</v>
      </c>
      <c r="C15888" s="3">
        <f t="shared" si="497"/>
        <v>1</v>
      </c>
      <c r="D15888" t="s">
        <v>21</v>
      </c>
      <c r="E15888">
        <v>34</v>
      </c>
      <c r="F15888">
        <v>416983</v>
      </c>
      <c r="G15888">
        <v>18003</v>
      </c>
    </row>
    <row r="15889" spans="1:7">
      <c r="A15889" s="2">
        <v>44181</v>
      </c>
      <c r="B15889" s="2">
        <f t="shared" si="496"/>
        <v>44196</v>
      </c>
      <c r="C15889" s="3">
        <f t="shared" si="497"/>
        <v>1</v>
      </c>
      <c r="D15889" t="s">
        <v>47</v>
      </c>
      <c r="E15889">
        <v>35</v>
      </c>
      <c r="F15889">
        <v>124357</v>
      </c>
      <c r="G15889">
        <v>2049</v>
      </c>
    </row>
    <row r="15890" spans="1:7">
      <c r="A15890" s="2">
        <v>44181</v>
      </c>
      <c r="B15890" s="2">
        <f t="shared" si="496"/>
        <v>44196</v>
      </c>
      <c r="C15890" s="3">
        <f t="shared" si="497"/>
        <v>1</v>
      </c>
      <c r="D15890" t="s">
        <v>16</v>
      </c>
      <c r="E15890">
        <v>36</v>
      </c>
      <c r="F15890">
        <v>808929</v>
      </c>
      <c r="G15890">
        <v>35522</v>
      </c>
    </row>
    <row r="15891" spans="1:7">
      <c r="A15891" s="2">
        <v>44181</v>
      </c>
      <c r="B15891" s="2">
        <f t="shared" si="496"/>
        <v>44196</v>
      </c>
      <c r="C15891" s="3">
        <f t="shared" si="497"/>
        <v>1</v>
      </c>
      <c r="D15891" t="s">
        <v>20</v>
      </c>
      <c r="E15891">
        <v>37</v>
      </c>
      <c r="F15891">
        <v>453628</v>
      </c>
      <c r="G15891">
        <v>6030</v>
      </c>
    </row>
    <row r="15892" spans="1:7">
      <c r="A15892" s="2">
        <v>44181</v>
      </c>
      <c r="B15892" s="2">
        <f t="shared" si="496"/>
        <v>44196</v>
      </c>
      <c r="C15892" s="3">
        <f t="shared" si="497"/>
        <v>1</v>
      </c>
      <c r="D15892" t="s">
        <v>48</v>
      </c>
      <c r="E15892">
        <v>38</v>
      </c>
      <c r="F15892">
        <v>88692</v>
      </c>
      <c r="G15892">
        <v>1201</v>
      </c>
    </row>
    <row r="15893" spans="1:7">
      <c r="A15893" s="2">
        <v>44181</v>
      </c>
      <c r="B15893" s="2">
        <f t="shared" si="496"/>
        <v>44196</v>
      </c>
      <c r="C15893" s="3">
        <f t="shared" si="497"/>
        <v>1</v>
      </c>
      <c r="D15893" t="s">
        <v>59</v>
      </c>
      <c r="E15893">
        <v>69</v>
      </c>
      <c r="F15893">
        <v>113</v>
      </c>
      <c r="G15893">
        <v>2</v>
      </c>
    </row>
    <row r="15894" spans="1:7">
      <c r="A15894" s="2">
        <v>44181</v>
      </c>
      <c r="B15894" s="2">
        <f t="shared" si="496"/>
        <v>44196</v>
      </c>
      <c r="C15894" s="3">
        <f t="shared" si="497"/>
        <v>1</v>
      </c>
      <c r="D15894" t="s">
        <v>41</v>
      </c>
      <c r="E15894">
        <v>39</v>
      </c>
      <c r="F15894">
        <v>584766</v>
      </c>
      <c r="G15894">
        <v>7777</v>
      </c>
    </row>
    <row r="15895" spans="1:7">
      <c r="A15895" s="2">
        <v>44181</v>
      </c>
      <c r="B15895" s="2">
        <f t="shared" si="496"/>
        <v>44196</v>
      </c>
      <c r="C15895" s="3">
        <f t="shared" si="497"/>
        <v>1</v>
      </c>
      <c r="D15895" t="s">
        <v>30</v>
      </c>
      <c r="E15895">
        <v>40</v>
      </c>
      <c r="F15895">
        <v>245229</v>
      </c>
      <c r="G15895">
        <v>2128</v>
      </c>
    </row>
    <row r="15896" spans="1:7">
      <c r="A15896" s="2">
        <v>44181</v>
      </c>
      <c r="B15896" s="2">
        <f t="shared" si="496"/>
        <v>44196</v>
      </c>
      <c r="C15896" s="3">
        <f t="shared" si="497"/>
        <v>1</v>
      </c>
      <c r="D15896" t="s">
        <v>14</v>
      </c>
      <c r="E15896">
        <v>41</v>
      </c>
      <c r="F15896">
        <v>97625</v>
      </c>
      <c r="G15896">
        <v>1267</v>
      </c>
    </row>
    <row r="15897" spans="1:7">
      <c r="A15897" s="2">
        <v>44181</v>
      </c>
      <c r="B15897" s="2">
        <f t="shared" si="496"/>
        <v>44196</v>
      </c>
      <c r="C15897" s="3">
        <f t="shared" si="497"/>
        <v>1</v>
      </c>
      <c r="D15897" t="s">
        <v>31</v>
      </c>
      <c r="E15897">
        <v>42</v>
      </c>
      <c r="F15897">
        <v>525199</v>
      </c>
      <c r="G15897">
        <v>13200</v>
      </c>
    </row>
    <row r="15898" spans="1:7">
      <c r="A15898" s="2">
        <v>44181</v>
      </c>
      <c r="B15898" s="2">
        <f t="shared" si="496"/>
        <v>44196</v>
      </c>
      <c r="C15898" s="3">
        <f t="shared" si="497"/>
        <v>1</v>
      </c>
      <c r="D15898" t="s">
        <v>55</v>
      </c>
      <c r="E15898">
        <v>72</v>
      </c>
      <c r="F15898">
        <v>97301</v>
      </c>
      <c r="G15898">
        <v>1312</v>
      </c>
    </row>
    <row r="15899" spans="1:7">
      <c r="A15899" s="2">
        <v>44181</v>
      </c>
      <c r="B15899" s="2">
        <f t="shared" si="496"/>
        <v>44196</v>
      </c>
      <c r="C15899" s="3">
        <f t="shared" si="497"/>
        <v>1</v>
      </c>
      <c r="D15899" t="s">
        <v>17</v>
      </c>
      <c r="E15899">
        <v>44</v>
      </c>
      <c r="F15899">
        <v>76209</v>
      </c>
      <c r="G15899">
        <v>1590</v>
      </c>
    </row>
    <row r="15900" spans="1:7">
      <c r="A15900" s="2">
        <v>44181</v>
      </c>
      <c r="B15900" s="2">
        <f t="shared" si="496"/>
        <v>44196</v>
      </c>
      <c r="C15900" s="3">
        <f t="shared" si="497"/>
        <v>1</v>
      </c>
      <c r="D15900" t="s">
        <v>32</v>
      </c>
      <c r="E15900">
        <v>45</v>
      </c>
      <c r="F15900">
        <v>260119</v>
      </c>
      <c r="G15900">
        <v>4800</v>
      </c>
    </row>
    <row r="15901" spans="1:7">
      <c r="A15901" s="2">
        <v>44181</v>
      </c>
      <c r="B15901" s="2">
        <f t="shared" si="496"/>
        <v>44196</v>
      </c>
      <c r="C15901" s="3">
        <f t="shared" si="497"/>
        <v>1</v>
      </c>
      <c r="D15901" t="s">
        <v>43</v>
      </c>
      <c r="E15901">
        <v>46</v>
      </c>
      <c r="F15901">
        <v>92604</v>
      </c>
      <c r="G15901">
        <v>1300</v>
      </c>
    </row>
    <row r="15902" spans="1:7">
      <c r="A15902" s="2">
        <v>44181</v>
      </c>
      <c r="B15902" s="2">
        <f t="shared" si="496"/>
        <v>44196</v>
      </c>
      <c r="C15902" s="3">
        <f t="shared" si="497"/>
        <v>1</v>
      </c>
      <c r="D15902" t="s">
        <v>25</v>
      </c>
      <c r="E15902">
        <v>47</v>
      </c>
      <c r="F15902">
        <v>471348</v>
      </c>
      <c r="G15902">
        <v>5610</v>
      </c>
    </row>
    <row r="15903" spans="1:7">
      <c r="A15903" s="2">
        <v>44181</v>
      </c>
      <c r="B15903" s="2">
        <f t="shared" si="496"/>
        <v>44196</v>
      </c>
      <c r="C15903" s="3">
        <f t="shared" si="497"/>
        <v>1</v>
      </c>
      <c r="D15903" t="s">
        <v>11</v>
      </c>
      <c r="E15903">
        <v>48</v>
      </c>
      <c r="F15903">
        <v>1535323</v>
      </c>
      <c r="G15903">
        <v>25078</v>
      </c>
    </row>
    <row r="15904" spans="1:7">
      <c r="A15904" s="2">
        <v>44181</v>
      </c>
      <c r="B15904" s="2">
        <f t="shared" si="496"/>
        <v>44196</v>
      </c>
      <c r="C15904" s="3">
        <f t="shared" si="497"/>
        <v>1</v>
      </c>
      <c r="D15904" t="s">
        <v>13</v>
      </c>
      <c r="E15904">
        <v>49</v>
      </c>
      <c r="F15904">
        <v>240715</v>
      </c>
      <c r="G15904">
        <v>1102</v>
      </c>
    </row>
    <row r="15905" spans="1:7">
      <c r="A15905" s="2">
        <v>44181</v>
      </c>
      <c r="B15905" s="2">
        <f t="shared" si="496"/>
        <v>44196</v>
      </c>
      <c r="C15905" s="3">
        <f t="shared" si="497"/>
        <v>1</v>
      </c>
      <c r="D15905" t="s">
        <v>36</v>
      </c>
      <c r="E15905">
        <v>50</v>
      </c>
      <c r="F15905">
        <v>6009</v>
      </c>
      <c r="G15905">
        <v>105</v>
      </c>
    </row>
    <row r="15906" spans="1:7">
      <c r="A15906" s="2">
        <v>44181</v>
      </c>
      <c r="B15906" s="2">
        <f t="shared" si="496"/>
        <v>44196</v>
      </c>
      <c r="C15906" s="3">
        <f t="shared" si="497"/>
        <v>1</v>
      </c>
      <c r="D15906" t="s">
        <v>56</v>
      </c>
      <c r="E15906">
        <v>78</v>
      </c>
      <c r="F15906">
        <v>1828</v>
      </c>
      <c r="G15906">
        <v>23</v>
      </c>
    </row>
    <row r="15907" spans="1:7">
      <c r="A15907" s="2">
        <v>44181</v>
      </c>
      <c r="B15907" s="2">
        <f t="shared" si="496"/>
        <v>44196</v>
      </c>
      <c r="C15907" s="3">
        <f t="shared" si="497"/>
        <v>1</v>
      </c>
      <c r="D15907" t="s">
        <v>37</v>
      </c>
      <c r="E15907">
        <v>51</v>
      </c>
      <c r="F15907">
        <v>292240</v>
      </c>
      <c r="G15907">
        <v>4508</v>
      </c>
    </row>
    <row r="15908" spans="1:7">
      <c r="A15908" s="2">
        <v>44181</v>
      </c>
      <c r="B15908" s="2">
        <f t="shared" si="496"/>
        <v>44196</v>
      </c>
      <c r="C15908" s="3">
        <f t="shared" si="497"/>
        <v>1</v>
      </c>
      <c r="D15908" t="s">
        <v>5</v>
      </c>
      <c r="E15908">
        <v>53</v>
      </c>
      <c r="F15908">
        <v>215310</v>
      </c>
      <c r="G15908">
        <v>3139</v>
      </c>
    </row>
    <row r="15909" spans="1:7">
      <c r="A15909" s="2">
        <v>44181</v>
      </c>
      <c r="B15909" s="2">
        <f t="shared" si="496"/>
        <v>44196</v>
      </c>
      <c r="C15909" s="3">
        <f t="shared" si="497"/>
        <v>1</v>
      </c>
      <c r="D15909" t="s">
        <v>58</v>
      </c>
      <c r="E15909">
        <v>54</v>
      </c>
      <c r="F15909">
        <v>66849</v>
      </c>
      <c r="G15909">
        <v>1039</v>
      </c>
    </row>
    <row r="15910" spans="1:7">
      <c r="A15910" s="2">
        <v>44181</v>
      </c>
      <c r="B15910" s="2">
        <f t="shared" si="496"/>
        <v>44196</v>
      </c>
      <c r="C15910" s="3">
        <f t="shared" si="497"/>
        <v>1</v>
      </c>
      <c r="D15910" t="s">
        <v>10</v>
      </c>
      <c r="E15910">
        <v>55</v>
      </c>
      <c r="F15910">
        <v>478162</v>
      </c>
      <c r="G15910">
        <v>4499</v>
      </c>
    </row>
    <row r="15911" spans="1:7">
      <c r="A15911" s="2">
        <v>44181</v>
      </c>
      <c r="B15911" s="2">
        <f t="shared" si="496"/>
        <v>44196</v>
      </c>
      <c r="C15911" s="3">
        <f t="shared" si="497"/>
        <v>1</v>
      </c>
      <c r="D15911" t="s">
        <v>49</v>
      </c>
      <c r="E15911">
        <v>56</v>
      </c>
      <c r="F15911">
        <v>40310</v>
      </c>
      <c r="G15911">
        <v>328</v>
      </c>
    </row>
    <row r="15912" spans="1:7">
      <c r="A15912" s="2">
        <v>44182</v>
      </c>
      <c r="B15912" s="2">
        <f t="shared" si="496"/>
        <v>44196</v>
      </c>
      <c r="C15912" s="3">
        <f t="shared" si="497"/>
        <v>1</v>
      </c>
      <c r="D15912" t="s">
        <v>52</v>
      </c>
      <c r="E15912">
        <v>1</v>
      </c>
      <c r="F15912">
        <v>310335</v>
      </c>
      <c r="G15912">
        <v>4254</v>
      </c>
    </row>
    <row r="15913" spans="1:7">
      <c r="A15913" s="2">
        <v>44182</v>
      </c>
      <c r="B15913" s="2">
        <f t="shared" si="496"/>
        <v>44196</v>
      </c>
      <c r="C15913" s="3">
        <f t="shared" si="497"/>
        <v>1</v>
      </c>
      <c r="D15913" t="s">
        <v>50</v>
      </c>
      <c r="E15913">
        <v>2</v>
      </c>
      <c r="F15913">
        <v>42639</v>
      </c>
      <c r="G15913">
        <v>176</v>
      </c>
    </row>
    <row r="15914" spans="1:7">
      <c r="A15914" s="2">
        <v>44182</v>
      </c>
      <c r="B15914" s="2">
        <f t="shared" si="496"/>
        <v>44196</v>
      </c>
      <c r="C15914" s="3">
        <f t="shared" si="497"/>
        <v>1</v>
      </c>
      <c r="D15914" t="s">
        <v>8</v>
      </c>
      <c r="E15914">
        <v>4</v>
      </c>
      <c r="F15914">
        <v>438514</v>
      </c>
      <c r="G15914">
        <v>7711</v>
      </c>
    </row>
    <row r="15915" spans="1:7">
      <c r="A15915" s="2">
        <v>44182</v>
      </c>
      <c r="B15915" s="2">
        <f t="shared" si="496"/>
        <v>44196</v>
      </c>
      <c r="C15915" s="3">
        <f t="shared" si="497"/>
        <v>1</v>
      </c>
      <c r="D15915" t="s">
        <v>44</v>
      </c>
      <c r="E15915">
        <v>5</v>
      </c>
      <c r="F15915">
        <v>194543</v>
      </c>
      <c r="G15915">
        <v>3112</v>
      </c>
    </row>
    <row r="15916" spans="1:7">
      <c r="A15916" s="2">
        <v>44182</v>
      </c>
      <c r="B15916" s="2">
        <f t="shared" si="496"/>
        <v>44196</v>
      </c>
      <c r="C15916" s="3">
        <f t="shared" si="497"/>
        <v>1</v>
      </c>
      <c r="D15916" t="s">
        <v>7</v>
      </c>
      <c r="E15916">
        <v>6</v>
      </c>
      <c r="F15916">
        <v>1761341</v>
      </c>
      <c r="G15916">
        <v>22155</v>
      </c>
    </row>
    <row r="15917" spans="1:7">
      <c r="A15917" s="2">
        <v>44182</v>
      </c>
      <c r="B15917" s="2">
        <f t="shared" si="496"/>
        <v>44196</v>
      </c>
      <c r="C15917" s="3">
        <f t="shared" si="497"/>
        <v>1</v>
      </c>
      <c r="D15917" t="s">
        <v>22</v>
      </c>
      <c r="E15917">
        <v>8</v>
      </c>
      <c r="F15917">
        <v>302086</v>
      </c>
      <c r="G15917">
        <v>4265</v>
      </c>
    </row>
    <row r="15918" spans="1:7">
      <c r="A15918" s="2">
        <v>44182</v>
      </c>
      <c r="B15918" s="2">
        <f t="shared" si="496"/>
        <v>44196</v>
      </c>
      <c r="C15918" s="3">
        <f t="shared" si="497"/>
        <v>1</v>
      </c>
      <c r="D15918" t="s">
        <v>38</v>
      </c>
      <c r="E15918">
        <v>9</v>
      </c>
      <c r="F15918">
        <v>160102</v>
      </c>
      <c r="G15918">
        <v>5552</v>
      </c>
    </row>
    <row r="15919" spans="1:7">
      <c r="A15919" s="2">
        <v>44182</v>
      </c>
      <c r="B15919" s="2">
        <f t="shared" si="496"/>
        <v>44196</v>
      </c>
      <c r="C15919" s="3">
        <f t="shared" si="497"/>
        <v>1</v>
      </c>
      <c r="D15919" t="s">
        <v>45</v>
      </c>
      <c r="E15919">
        <v>10</v>
      </c>
      <c r="F15919">
        <v>48768</v>
      </c>
      <c r="G15919">
        <v>845</v>
      </c>
    </row>
    <row r="15920" spans="1:7">
      <c r="A15920" s="2">
        <v>44182</v>
      </c>
      <c r="B15920" s="2">
        <f t="shared" si="496"/>
        <v>44196</v>
      </c>
      <c r="C15920" s="3">
        <f t="shared" si="497"/>
        <v>1</v>
      </c>
      <c r="D15920" t="s">
        <v>33</v>
      </c>
      <c r="E15920">
        <v>11</v>
      </c>
      <c r="F15920">
        <v>25830</v>
      </c>
      <c r="G15920">
        <v>725</v>
      </c>
    </row>
    <row r="15921" spans="1:7">
      <c r="A15921" s="2">
        <v>44182</v>
      </c>
      <c r="B15921" s="2">
        <f t="shared" si="496"/>
        <v>44196</v>
      </c>
      <c r="C15921" s="3">
        <f t="shared" si="497"/>
        <v>1</v>
      </c>
      <c r="D15921" t="s">
        <v>15</v>
      </c>
      <c r="E15921">
        <v>12</v>
      </c>
      <c r="F15921">
        <v>1168475</v>
      </c>
      <c r="G15921">
        <v>20304</v>
      </c>
    </row>
    <row r="15922" spans="1:7">
      <c r="A15922" s="2">
        <v>44182</v>
      </c>
      <c r="B15922" s="2">
        <f t="shared" si="496"/>
        <v>44196</v>
      </c>
      <c r="C15922" s="3">
        <f t="shared" si="497"/>
        <v>1</v>
      </c>
      <c r="D15922" t="s">
        <v>18</v>
      </c>
      <c r="E15922">
        <v>13</v>
      </c>
      <c r="F15922">
        <v>548646</v>
      </c>
      <c r="G15922">
        <v>9974</v>
      </c>
    </row>
    <row r="15923" spans="1:7">
      <c r="A15923" s="2">
        <v>44182</v>
      </c>
      <c r="B15923" s="2">
        <f t="shared" si="496"/>
        <v>44196</v>
      </c>
      <c r="C15923" s="3">
        <f t="shared" si="497"/>
        <v>1</v>
      </c>
      <c r="D15923" t="s">
        <v>57</v>
      </c>
      <c r="E15923">
        <v>66</v>
      </c>
      <c r="F15923">
        <v>8152</v>
      </c>
      <c r="G15923">
        <v>120</v>
      </c>
    </row>
    <row r="15924" spans="1:7">
      <c r="A15924" s="2">
        <v>44182</v>
      </c>
      <c r="B15924" s="2">
        <f t="shared" si="496"/>
        <v>44196</v>
      </c>
      <c r="C15924" s="3">
        <f t="shared" si="497"/>
        <v>1</v>
      </c>
      <c r="D15924" t="s">
        <v>26</v>
      </c>
      <c r="E15924">
        <v>15</v>
      </c>
      <c r="F15924">
        <v>19781</v>
      </c>
      <c r="G15924">
        <v>278</v>
      </c>
    </row>
    <row r="15925" spans="1:7">
      <c r="A15925" s="2">
        <v>44182</v>
      </c>
      <c r="B15925" s="2">
        <f t="shared" si="496"/>
        <v>44196</v>
      </c>
      <c r="C15925" s="3">
        <f t="shared" si="497"/>
        <v>1</v>
      </c>
      <c r="D15925" t="s">
        <v>53</v>
      </c>
      <c r="E15925">
        <v>16</v>
      </c>
      <c r="F15925">
        <v>127224</v>
      </c>
      <c r="G15925">
        <v>1266</v>
      </c>
    </row>
    <row r="15926" spans="1:7">
      <c r="A15926" s="2">
        <v>44182</v>
      </c>
      <c r="B15926" s="2">
        <f t="shared" si="496"/>
        <v>44196</v>
      </c>
      <c r="C15926" s="3">
        <f t="shared" si="497"/>
        <v>1</v>
      </c>
      <c r="D15926" t="s">
        <v>6</v>
      </c>
      <c r="E15926">
        <v>17</v>
      </c>
      <c r="F15926">
        <v>881229</v>
      </c>
      <c r="G15926">
        <v>15987</v>
      </c>
    </row>
    <row r="15927" spans="1:7">
      <c r="A15927" s="2">
        <v>44182</v>
      </c>
      <c r="B15927" s="2">
        <f t="shared" si="496"/>
        <v>44196</v>
      </c>
      <c r="C15927" s="3">
        <f t="shared" si="497"/>
        <v>1</v>
      </c>
      <c r="D15927" t="s">
        <v>27</v>
      </c>
      <c r="E15927">
        <v>18</v>
      </c>
      <c r="F15927">
        <v>450074</v>
      </c>
      <c r="G15927">
        <v>7180</v>
      </c>
    </row>
    <row r="15928" spans="1:7">
      <c r="A15928" s="2">
        <v>44182</v>
      </c>
      <c r="B15928" s="2">
        <f t="shared" si="496"/>
        <v>44196</v>
      </c>
      <c r="C15928" s="3">
        <f t="shared" si="497"/>
        <v>1</v>
      </c>
      <c r="D15928" t="s">
        <v>39</v>
      </c>
      <c r="E15928">
        <v>19</v>
      </c>
      <c r="F15928">
        <v>262210</v>
      </c>
      <c r="G15928">
        <v>3451</v>
      </c>
    </row>
    <row r="15929" spans="1:7">
      <c r="A15929" s="2">
        <v>44182</v>
      </c>
      <c r="B15929" s="2">
        <f t="shared" si="496"/>
        <v>44196</v>
      </c>
      <c r="C15929" s="3">
        <f t="shared" si="497"/>
        <v>1</v>
      </c>
      <c r="D15929" t="s">
        <v>34</v>
      </c>
      <c r="E15929">
        <v>20</v>
      </c>
      <c r="F15929">
        <v>198189</v>
      </c>
      <c r="G15929">
        <v>2253</v>
      </c>
    </row>
    <row r="15930" spans="1:7">
      <c r="A15930" s="2">
        <v>44182</v>
      </c>
      <c r="B15930" s="2">
        <f t="shared" si="496"/>
        <v>44196</v>
      </c>
      <c r="C15930" s="3">
        <f t="shared" si="497"/>
        <v>1</v>
      </c>
      <c r="D15930" t="s">
        <v>28</v>
      </c>
      <c r="E15930">
        <v>21</v>
      </c>
      <c r="F15930">
        <v>237160</v>
      </c>
      <c r="G15930">
        <v>2575</v>
      </c>
    </row>
    <row r="15931" spans="1:7">
      <c r="A15931" s="2">
        <v>44182</v>
      </c>
      <c r="B15931" s="2">
        <f t="shared" si="496"/>
        <v>44196</v>
      </c>
      <c r="C15931" s="3">
        <f t="shared" si="497"/>
        <v>1</v>
      </c>
      <c r="D15931" t="s">
        <v>40</v>
      </c>
      <c r="E15931">
        <v>22</v>
      </c>
      <c r="F15931">
        <v>279321</v>
      </c>
      <c r="G15931">
        <v>6964</v>
      </c>
    </row>
    <row r="15932" spans="1:7">
      <c r="A15932" s="2">
        <v>44182</v>
      </c>
      <c r="B15932" s="2">
        <f t="shared" si="496"/>
        <v>44196</v>
      </c>
      <c r="C15932" s="3">
        <f t="shared" si="497"/>
        <v>1</v>
      </c>
      <c r="D15932" t="s">
        <v>51</v>
      </c>
      <c r="E15932">
        <v>23</v>
      </c>
      <c r="F15932">
        <v>17901</v>
      </c>
      <c r="G15932">
        <v>276</v>
      </c>
    </row>
    <row r="15933" spans="1:7">
      <c r="A15933" s="2">
        <v>44182</v>
      </c>
      <c r="B15933" s="2">
        <f t="shared" si="496"/>
        <v>44196</v>
      </c>
      <c r="C15933" s="3">
        <f t="shared" si="497"/>
        <v>1</v>
      </c>
      <c r="D15933" t="s">
        <v>23</v>
      </c>
      <c r="E15933">
        <v>24</v>
      </c>
      <c r="F15933">
        <v>244247</v>
      </c>
      <c r="G15933">
        <v>5319</v>
      </c>
    </row>
    <row r="15934" spans="1:7">
      <c r="A15934" s="2">
        <v>44182</v>
      </c>
      <c r="B15934" s="2">
        <f t="shared" si="496"/>
        <v>44196</v>
      </c>
      <c r="C15934" s="3">
        <f t="shared" si="497"/>
        <v>1</v>
      </c>
      <c r="D15934" t="s">
        <v>9</v>
      </c>
      <c r="E15934">
        <v>25</v>
      </c>
      <c r="F15934">
        <v>309247</v>
      </c>
      <c r="G15934">
        <v>11558</v>
      </c>
    </row>
    <row r="15935" spans="1:7">
      <c r="A15935" s="2">
        <v>44182</v>
      </c>
      <c r="B15935" s="2">
        <f t="shared" si="496"/>
        <v>44196</v>
      </c>
      <c r="C15935" s="3">
        <f t="shared" si="497"/>
        <v>1</v>
      </c>
      <c r="D15935" t="s">
        <v>42</v>
      </c>
      <c r="E15935">
        <v>26</v>
      </c>
      <c r="F15935">
        <v>486831</v>
      </c>
      <c r="G15935">
        <v>11793</v>
      </c>
    </row>
    <row r="15936" spans="1:7">
      <c r="A15936" s="2">
        <v>44182</v>
      </c>
      <c r="B15936" s="2">
        <f t="shared" si="496"/>
        <v>44196</v>
      </c>
      <c r="C15936" s="3">
        <f t="shared" si="497"/>
        <v>1</v>
      </c>
      <c r="D15936" t="s">
        <v>29</v>
      </c>
      <c r="E15936">
        <v>27</v>
      </c>
      <c r="F15936">
        <v>389230</v>
      </c>
      <c r="G15936">
        <v>4717</v>
      </c>
    </row>
    <row r="15937" spans="1:7">
      <c r="A15937" s="2">
        <v>44182</v>
      </c>
      <c r="B15937" s="2">
        <f t="shared" si="496"/>
        <v>44196</v>
      </c>
      <c r="C15937" s="3">
        <f t="shared" si="497"/>
        <v>1</v>
      </c>
      <c r="D15937" t="s">
        <v>46</v>
      </c>
      <c r="E15937">
        <v>28</v>
      </c>
      <c r="F15937">
        <v>187904</v>
      </c>
      <c r="G15937">
        <v>4320</v>
      </c>
    </row>
    <row r="15938" spans="1:7">
      <c r="A15938" s="2">
        <v>44182</v>
      </c>
      <c r="B15938" s="2">
        <f t="shared" si="496"/>
        <v>44196</v>
      </c>
      <c r="C15938" s="3">
        <f t="shared" si="497"/>
        <v>1</v>
      </c>
      <c r="D15938" t="s">
        <v>35</v>
      </c>
      <c r="E15938">
        <v>29</v>
      </c>
      <c r="F15938">
        <v>378014</v>
      </c>
      <c r="G15938">
        <v>5101</v>
      </c>
    </row>
    <row r="15939" spans="1:7">
      <c r="A15939" s="2">
        <v>44182</v>
      </c>
      <c r="B15939" s="2">
        <f t="shared" si="496"/>
        <v>44196</v>
      </c>
      <c r="C15939" s="3">
        <f t="shared" si="497"/>
        <v>1</v>
      </c>
      <c r="D15939" t="s">
        <v>54</v>
      </c>
      <c r="E15939">
        <v>30</v>
      </c>
      <c r="F15939">
        <v>75545</v>
      </c>
      <c r="G15939">
        <v>849</v>
      </c>
    </row>
    <row r="15940" spans="1:7">
      <c r="A15940" s="2">
        <v>44182</v>
      </c>
      <c r="B15940" s="2">
        <f t="shared" ref="B15940:B16003" si="498">EOMONTH(A15940,0)</f>
        <v>44196</v>
      </c>
      <c r="C15940" s="3">
        <f t="shared" ref="C15940:C16003" si="499">IF(A15940=B15940,0,1)</f>
        <v>1</v>
      </c>
      <c r="D15940" t="s">
        <v>12</v>
      </c>
      <c r="E15940">
        <v>31</v>
      </c>
      <c r="F15940">
        <v>154425</v>
      </c>
      <c r="G15940">
        <v>1482</v>
      </c>
    </row>
    <row r="15941" spans="1:7">
      <c r="A15941" s="2">
        <v>44182</v>
      </c>
      <c r="B15941" s="2">
        <f t="shared" si="498"/>
        <v>44196</v>
      </c>
      <c r="C15941" s="3">
        <f t="shared" si="499"/>
        <v>1</v>
      </c>
      <c r="D15941" t="s">
        <v>24</v>
      </c>
      <c r="E15941">
        <v>32</v>
      </c>
      <c r="F15941">
        <v>197059</v>
      </c>
      <c r="G15941">
        <v>2680</v>
      </c>
    </row>
    <row r="15942" spans="1:7">
      <c r="A15942" s="2">
        <v>44182</v>
      </c>
      <c r="B15942" s="2">
        <f t="shared" si="498"/>
        <v>44196</v>
      </c>
      <c r="C15942" s="3">
        <f t="shared" si="499"/>
        <v>1</v>
      </c>
      <c r="D15942" t="s">
        <v>19</v>
      </c>
      <c r="E15942">
        <v>33</v>
      </c>
      <c r="F15942">
        <v>34264</v>
      </c>
      <c r="G15942">
        <v>629</v>
      </c>
    </row>
    <row r="15943" spans="1:7">
      <c r="A15943" s="2">
        <v>44182</v>
      </c>
      <c r="B15943" s="2">
        <f t="shared" si="498"/>
        <v>44196</v>
      </c>
      <c r="C15943" s="3">
        <f t="shared" si="499"/>
        <v>1</v>
      </c>
      <c r="D15943" t="s">
        <v>21</v>
      </c>
      <c r="E15943">
        <v>34</v>
      </c>
      <c r="F15943">
        <v>421238</v>
      </c>
      <c r="G15943">
        <v>18080</v>
      </c>
    </row>
    <row r="15944" spans="1:7">
      <c r="A15944" s="2">
        <v>44182</v>
      </c>
      <c r="B15944" s="2">
        <f t="shared" si="498"/>
        <v>44196</v>
      </c>
      <c r="C15944" s="3">
        <f t="shared" si="499"/>
        <v>1</v>
      </c>
      <c r="D15944" t="s">
        <v>47</v>
      </c>
      <c r="E15944">
        <v>35</v>
      </c>
      <c r="F15944">
        <v>126045</v>
      </c>
      <c r="G15944">
        <v>2103</v>
      </c>
    </row>
    <row r="15945" spans="1:7">
      <c r="A15945" s="2">
        <v>44182</v>
      </c>
      <c r="B15945" s="2">
        <f t="shared" si="498"/>
        <v>44196</v>
      </c>
      <c r="C15945" s="3">
        <f t="shared" si="499"/>
        <v>1</v>
      </c>
      <c r="D15945" t="s">
        <v>16</v>
      </c>
      <c r="E15945">
        <v>36</v>
      </c>
      <c r="F15945">
        <v>819427</v>
      </c>
      <c r="G15945">
        <v>35647</v>
      </c>
    </row>
    <row r="15946" spans="1:7">
      <c r="A15946" s="2">
        <v>44182</v>
      </c>
      <c r="B15946" s="2">
        <f t="shared" si="498"/>
        <v>44196</v>
      </c>
      <c r="C15946" s="3">
        <f t="shared" si="499"/>
        <v>1</v>
      </c>
      <c r="D15946" t="s">
        <v>20</v>
      </c>
      <c r="E15946">
        <v>37</v>
      </c>
      <c r="F15946">
        <v>458739</v>
      </c>
      <c r="G15946">
        <v>6120</v>
      </c>
    </row>
    <row r="15947" spans="1:7">
      <c r="A15947" s="2">
        <v>44182</v>
      </c>
      <c r="B15947" s="2">
        <f t="shared" si="498"/>
        <v>44196</v>
      </c>
      <c r="C15947" s="3">
        <f t="shared" si="499"/>
        <v>1</v>
      </c>
      <c r="D15947" t="s">
        <v>48</v>
      </c>
      <c r="E15947">
        <v>38</v>
      </c>
      <c r="F15947">
        <v>89069</v>
      </c>
      <c r="G15947">
        <v>1210</v>
      </c>
    </row>
    <row r="15948" spans="1:7">
      <c r="A15948" s="2">
        <v>44182</v>
      </c>
      <c r="B15948" s="2">
        <f t="shared" si="498"/>
        <v>44196</v>
      </c>
      <c r="C15948" s="3">
        <f t="shared" si="499"/>
        <v>1</v>
      </c>
      <c r="D15948" t="s">
        <v>59</v>
      </c>
      <c r="E15948">
        <v>69</v>
      </c>
      <c r="F15948">
        <v>113</v>
      </c>
      <c r="G15948">
        <v>2</v>
      </c>
    </row>
    <row r="15949" spans="1:7">
      <c r="A15949" s="2">
        <v>44182</v>
      </c>
      <c r="B15949" s="2">
        <f t="shared" si="498"/>
        <v>44196</v>
      </c>
      <c r="C15949" s="3">
        <f t="shared" si="499"/>
        <v>1</v>
      </c>
      <c r="D15949" t="s">
        <v>41</v>
      </c>
      <c r="E15949">
        <v>39</v>
      </c>
      <c r="F15949">
        <v>596178</v>
      </c>
      <c r="G15949">
        <v>7894</v>
      </c>
    </row>
    <row r="15950" spans="1:7">
      <c r="A15950" s="2">
        <v>44182</v>
      </c>
      <c r="B15950" s="2">
        <f t="shared" si="498"/>
        <v>44196</v>
      </c>
      <c r="C15950" s="3">
        <f t="shared" si="499"/>
        <v>1</v>
      </c>
      <c r="D15950" t="s">
        <v>30</v>
      </c>
      <c r="E15950">
        <v>40</v>
      </c>
      <c r="F15950">
        <v>248204</v>
      </c>
      <c r="G15950">
        <v>2144</v>
      </c>
    </row>
    <row r="15951" spans="1:7">
      <c r="A15951" s="2">
        <v>44182</v>
      </c>
      <c r="B15951" s="2">
        <f t="shared" si="498"/>
        <v>44196</v>
      </c>
      <c r="C15951" s="3">
        <f t="shared" si="499"/>
        <v>1</v>
      </c>
      <c r="D15951" t="s">
        <v>14</v>
      </c>
      <c r="E15951">
        <v>41</v>
      </c>
      <c r="F15951">
        <v>98937</v>
      </c>
      <c r="G15951">
        <v>1284</v>
      </c>
    </row>
    <row r="15952" spans="1:7">
      <c r="A15952" s="2">
        <v>44182</v>
      </c>
      <c r="B15952" s="2">
        <f t="shared" si="498"/>
        <v>44196</v>
      </c>
      <c r="C15952" s="3">
        <f t="shared" si="499"/>
        <v>1</v>
      </c>
      <c r="D15952" t="s">
        <v>31</v>
      </c>
      <c r="E15952">
        <v>42</v>
      </c>
      <c r="F15952">
        <v>535231</v>
      </c>
      <c r="G15952">
        <v>13442</v>
      </c>
    </row>
    <row r="15953" spans="1:7">
      <c r="A15953" s="2">
        <v>44182</v>
      </c>
      <c r="B15953" s="2">
        <f t="shared" si="498"/>
        <v>44196</v>
      </c>
      <c r="C15953" s="3">
        <f t="shared" si="499"/>
        <v>1</v>
      </c>
      <c r="D15953" t="s">
        <v>55</v>
      </c>
      <c r="E15953">
        <v>72</v>
      </c>
      <c r="F15953">
        <v>98366</v>
      </c>
      <c r="G15953">
        <v>1323</v>
      </c>
    </row>
    <row r="15954" spans="1:7">
      <c r="A15954" s="2">
        <v>44182</v>
      </c>
      <c r="B15954" s="2">
        <f t="shared" si="498"/>
        <v>44196</v>
      </c>
      <c r="C15954" s="3">
        <f t="shared" si="499"/>
        <v>1</v>
      </c>
      <c r="D15954" t="s">
        <v>17</v>
      </c>
      <c r="E15954">
        <v>44</v>
      </c>
      <c r="F15954">
        <v>77290</v>
      </c>
      <c r="G15954">
        <v>1602</v>
      </c>
    </row>
    <row r="15955" spans="1:7">
      <c r="A15955" s="2">
        <v>44182</v>
      </c>
      <c r="B15955" s="2">
        <f t="shared" si="498"/>
        <v>44196</v>
      </c>
      <c r="C15955" s="3">
        <f t="shared" si="499"/>
        <v>1</v>
      </c>
      <c r="D15955" t="s">
        <v>32</v>
      </c>
      <c r="E15955">
        <v>45</v>
      </c>
      <c r="F15955">
        <v>262774</v>
      </c>
      <c r="G15955">
        <v>4843</v>
      </c>
    </row>
    <row r="15956" spans="1:7">
      <c r="A15956" s="2">
        <v>44182</v>
      </c>
      <c r="B15956" s="2">
        <f t="shared" si="498"/>
        <v>44196</v>
      </c>
      <c r="C15956" s="3">
        <f t="shared" si="499"/>
        <v>1</v>
      </c>
      <c r="D15956" t="s">
        <v>43</v>
      </c>
      <c r="E15956">
        <v>46</v>
      </c>
      <c r="F15956">
        <v>93197</v>
      </c>
      <c r="G15956">
        <v>1301</v>
      </c>
    </row>
    <row r="15957" spans="1:7">
      <c r="A15957" s="2">
        <v>44182</v>
      </c>
      <c r="B15957" s="2">
        <f t="shared" si="498"/>
        <v>44196</v>
      </c>
      <c r="C15957" s="3">
        <f t="shared" si="499"/>
        <v>1</v>
      </c>
      <c r="D15957" t="s">
        <v>25</v>
      </c>
      <c r="E15957">
        <v>47</v>
      </c>
      <c r="F15957">
        <v>480225</v>
      </c>
      <c r="G15957">
        <v>5783</v>
      </c>
    </row>
    <row r="15958" spans="1:7">
      <c r="A15958" s="2">
        <v>44182</v>
      </c>
      <c r="B15958" s="2">
        <f t="shared" si="498"/>
        <v>44196</v>
      </c>
      <c r="C15958" s="3">
        <f t="shared" si="499"/>
        <v>1</v>
      </c>
      <c r="D15958" t="s">
        <v>11</v>
      </c>
      <c r="E15958">
        <v>48</v>
      </c>
      <c r="F15958">
        <v>1552549</v>
      </c>
      <c r="G15958">
        <v>25336</v>
      </c>
    </row>
    <row r="15959" spans="1:7">
      <c r="A15959" s="2">
        <v>44182</v>
      </c>
      <c r="B15959" s="2">
        <f t="shared" si="498"/>
        <v>44196</v>
      </c>
      <c r="C15959" s="3">
        <f t="shared" si="499"/>
        <v>1</v>
      </c>
      <c r="D15959" t="s">
        <v>13</v>
      </c>
      <c r="E15959">
        <v>49</v>
      </c>
      <c r="F15959">
        <v>243918</v>
      </c>
      <c r="G15959">
        <v>1126</v>
      </c>
    </row>
    <row r="15960" spans="1:7">
      <c r="A15960" s="2">
        <v>44182</v>
      </c>
      <c r="B15960" s="2">
        <f t="shared" si="498"/>
        <v>44196</v>
      </c>
      <c r="C15960" s="3">
        <f t="shared" si="499"/>
        <v>1</v>
      </c>
      <c r="D15960" t="s">
        <v>36</v>
      </c>
      <c r="E15960">
        <v>50</v>
      </c>
      <c r="F15960">
        <v>6149</v>
      </c>
      <c r="G15960">
        <v>105</v>
      </c>
    </row>
    <row r="15961" spans="1:7">
      <c r="A15961" s="2">
        <v>44182</v>
      </c>
      <c r="B15961" s="2">
        <f t="shared" si="498"/>
        <v>44196</v>
      </c>
      <c r="C15961" s="3">
        <f t="shared" si="499"/>
        <v>1</v>
      </c>
      <c r="D15961" t="s">
        <v>56</v>
      </c>
      <c r="E15961">
        <v>78</v>
      </c>
      <c r="F15961">
        <v>1878</v>
      </c>
      <c r="G15961">
        <v>23</v>
      </c>
    </row>
    <row r="15962" spans="1:7">
      <c r="A15962" s="2">
        <v>44182</v>
      </c>
      <c r="B15962" s="2">
        <f t="shared" si="498"/>
        <v>44196</v>
      </c>
      <c r="C15962" s="3">
        <f t="shared" si="499"/>
        <v>1</v>
      </c>
      <c r="D15962" t="s">
        <v>37</v>
      </c>
      <c r="E15962">
        <v>51</v>
      </c>
      <c r="F15962">
        <v>296093</v>
      </c>
      <c r="G15962">
        <v>4553</v>
      </c>
    </row>
    <row r="15963" spans="1:7">
      <c r="A15963" s="2">
        <v>44182</v>
      </c>
      <c r="B15963" s="2">
        <f t="shared" si="498"/>
        <v>44196</v>
      </c>
      <c r="C15963" s="3">
        <f t="shared" si="499"/>
        <v>1</v>
      </c>
      <c r="D15963" t="s">
        <v>5</v>
      </c>
      <c r="E15963">
        <v>53</v>
      </c>
      <c r="F15963">
        <v>220628</v>
      </c>
      <c r="G15963">
        <v>3170</v>
      </c>
    </row>
    <row r="15964" spans="1:7">
      <c r="A15964" s="2">
        <v>44182</v>
      </c>
      <c r="B15964" s="2">
        <f t="shared" si="498"/>
        <v>44196</v>
      </c>
      <c r="C15964" s="3">
        <f t="shared" si="499"/>
        <v>1</v>
      </c>
      <c r="D15964" t="s">
        <v>58</v>
      </c>
      <c r="E15964">
        <v>54</v>
      </c>
      <c r="F15964">
        <v>68485</v>
      </c>
      <c r="G15964">
        <v>1071</v>
      </c>
    </row>
    <row r="15965" spans="1:7">
      <c r="A15965" s="2">
        <v>44182</v>
      </c>
      <c r="B15965" s="2">
        <f t="shared" si="498"/>
        <v>44196</v>
      </c>
      <c r="C15965" s="3">
        <f t="shared" si="499"/>
        <v>1</v>
      </c>
      <c r="D15965" t="s">
        <v>10</v>
      </c>
      <c r="E15965">
        <v>55</v>
      </c>
      <c r="F15965">
        <v>482443</v>
      </c>
      <c r="G15965">
        <v>4566</v>
      </c>
    </row>
    <row r="15966" spans="1:7">
      <c r="A15966" s="2">
        <v>44182</v>
      </c>
      <c r="B15966" s="2">
        <f t="shared" si="498"/>
        <v>44196</v>
      </c>
      <c r="C15966" s="3">
        <f t="shared" si="499"/>
        <v>1</v>
      </c>
      <c r="D15966" t="s">
        <v>49</v>
      </c>
      <c r="E15966">
        <v>56</v>
      </c>
      <c r="F15966">
        <v>40593</v>
      </c>
      <c r="G15966">
        <v>351</v>
      </c>
    </row>
    <row r="15967" spans="1:7">
      <c r="A15967" s="2">
        <v>44183</v>
      </c>
      <c r="B15967" s="2">
        <f t="shared" si="498"/>
        <v>44196</v>
      </c>
      <c r="C15967" s="3">
        <f t="shared" si="499"/>
        <v>1</v>
      </c>
      <c r="D15967" t="s">
        <v>52</v>
      </c>
      <c r="E15967">
        <v>1</v>
      </c>
      <c r="F15967">
        <v>315683</v>
      </c>
      <c r="G15967">
        <v>4296</v>
      </c>
    </row>
    <row r="15968" spans="1:7">
      <c r="A15968" s="2">
        <v>44183</v>
      </c>
      <c r="B15968" s="2">
        <f t="shared" si="498"/>
        <v>44196</v>
      </c>
      <c r="C15968" s="3">
        <f t="shared" si="499"/>
        <v>1</v>
      </c>
      <c r="D15968" t="s">
        <v>50</v>
      </c>
      <c r="E15968">
        <v>2</v>
      </c>
      <c r="F15968">
        <v>43132</v>
      </c>
      <c r="G15968">
        <v>176</v>
      </c>
    </row>
    <row r="15969" spans="1:7">
      <c r="A15969" s="2">
        <v>44183</v>
      </c>
      <c r="B15969" s="2">
        <f t="shared" si="498"/>
        <v>44196</v>
      </c>
      <c r="C15969" s="3">
        <f t="shared" si="499"/>
        <v>1</v>
      </c>
      <c r="D15969" t="s">
        <v>8</v>
      </c>
      <c r="E15969">
        <v>4</v>
      </c>
      <c r="F15969">
        <v>444038</v>
      </c>
      <c r="G15969">
        <v>7819</v>
      </c>
    </row>
    <row r="15970" spans="1:7">
      <c r="A15970" s="2">
        <v>44183</v>
      </c>
      <c r="B15970" s="2">
        <f t="shared" si="498"/>
        <v>44196</v>
      </c>
      <c r="C15970" s="3">
        <f t="shared" si="499"/>
        <v>1</v>
      </c>
      <c r="D15970" t="s">
        <v>44</v>
      </c>
      <c r="E15970">
        <v>5</v>
      </c>
      <c r="F15970">
        <v>197421</v>
      </c>
      <c r="G15970">
        <v>3139</v>
      </c>
    </row>
    <row r="15971" spans="1:7">
      <c r="A15971" s="2">
        <v>44183</v>
      </c>
      <c r="B15971" s="2">
        <f t="shared" si="498"/>
        <v>44196</v>
      </c>
      <c r="C15971" s="3">
        <f t="shared" si="499"/>
        <v>1</v>
      </c>
      <c r="D15971" t="s">
        <v>7</v>
      </c>
      <c r="E15971">
        <v>6</v>
      </c>
      <c r="F15971">
        <v>1809585</v>
      </c>
      <c r="G15971">
        <v>22496</v>
      </c>
    </row>
    <row r="15972" spans="1:7">
      <c r="A15972" s="2">
        <v>44183</v>
      </c>
      <c r="B15972" s="2">
        <f t="shared" si="498"/>
        <v>44196</v>
      </c>
      <c r="C15972" s="3">
        <f t="shared" si="499"/>
        <v>1</v>
      </c>
      <c r="D15972" t="s">
        <v>22</v>
      </c>
      <c r="E15972">
        <v>8</v>
      </c>
      <c r="F15972">
        <v>305622</v>
      </c>
      <c r="G15972">
        <v>4323</v>
      </c>
    </row>
    <row r="15973" spans="1:7">
      <c r="A15973" s="2">
        <v>44183</v>
      </c>
      <c r="B15973" s="2">
        <f t="shared" si="498"/>
        <v>44196</v>
      </c>
      <c r="C15973" s="3">
        <f t="shared" si="499"/>
        <v>1</v>
      </c>
      <c r="D15973" t="s">
        <v>38</v>
      </c>
      <c r="E15973">
        <v>9</v>
      </c>
      <c r="F15973">
        <v>162782</v>
      </c>
      <c r="G15973">
        <v>5581</v>
      </c>
    </row>
    <row r="15974" spans="1:7">
      <c r="A15974" s="2">
        <v>44183</v>
      </c>
      <c r="B15974" s="2">
        <f t="shared" si="498"/>
        <v>44196</v>
      </c>
      <c r="C15974" s="3">
        <f t="shared" si="499"/>
        <v>1</v>
      </c>
      <c r="D15974" t="s">
        <v>45</v>
      </c>
      <c r="E15974">
        <v>10</v>
      </c>
      <c r="F15974">
        <v>49109</v>
      </c>
      <c r="G15974">
        <v>854</v>
      </c>
    </row>
    <row r="15975" spans="1:7">
      <c r="A15975" s="2">
        <v>44183</v>
      </c>
      <c r="B15975" s="2">
        <f t="shared" si="498"/>
        <v>44196</v>
      </c>
      <c r="C15975" s="3">
        <f t="shared" si="499"/>
        <v>1</v>
      </c>
      <c r="D15975" t="s">
        <v>33</v>
      </c>
      <c r="E15975">
        <v>11</v>
      </c>
      <c r="F15975">
        <v>26104</v>
      </c>
      <c r="G15975">
        <v>728</v>
      </c>
    </row>
    <row r="15976" spans="1:7">
      <c r="A15976" s="2">
        <v>44183</v>
      </c>
      <c r="B15976" s="2">
        <f t="shared" si="498"/>
        <v>44196</v>
      </c>
      <c r="C15976" s="3">
        <f t="shared" si="499"/>
        <v>1</v>
      </c>
      <c r="D15976" t="s">
        <v>15</v>
      </c>
      <c r="E15976">
        <v>12</v>
      </c>
      <c r="F15976">
        <v>1181475</v>
      </c>
      <c r="G15976">
        <v>20400</v>
      </c>
    </row>
    <row r="15977" spans="1:7">
      <c r="A15977" s="2">
        <v>44183</v>
      </c>
      <c r="B15977" s="2">
        <f t="shared" si="498"/>
        <v>44196</v>
      </c>
      <c r="C15977" s="3">
        <f t="shared" si="499"/>
        <v>1</v>
      </c>
      <c r="D15977" t="s">
        <v>18</v>
      </c>
      <c r="E15977">
        <v>13</v>
      </c>
      <c r="F15977">
        <v>556615</v>
      </c>
      <c r="G15977">
        <v>10009</v>
      </c>
    </row>
    <row r="15978" spans="1:7">
      <c r="A15978" s="2">
        <v>44183</v>
      </c>
      <c r="B15978" s="2">
        <f t="shared" si="498"/>
        <v>44196</v>
      </c>
      <c r="C15978" s="3">
        <f t="shared" si="499"/>
        <v>1</v>
      </c>
      <c r="D15978" t="s">
        <v>57</v>
      </c>
      <c r="E15978">
        <v>66</v>
      </c>
      <c r="F15978">
        <v>8162</v>
      </c>
      <c r="G15978">
        <v>120</v>
      </c>
    </row>
    <row r="15979" spans="1:7">
      <c r="A15979" s="2">
        <v>44183</v>
      </c>
      <c r="B15979" s="2">
        <f t="shared" si="498"/>
        <v>44196</v>
      </c>
      <c r="C15979" s="3">
        <f t="shared" si="499"/>
        <v>1</v>
      </c>
      <c r="D15979" t="s">
        <v>26</v>
      </c>
      <c r="E15979">
        <v>15</v>
      </c>
      <c r="F15979">
        <v>19937</v>
      </c>
      <c r="G15979">
        <v>279</v>
      </c>
    </row>
    <row r="15980" spans="1:7">
      <c r="A15980" s="2">
        <v>44183</v>
      </c>
      <c r="B15980" s="2">
        <f t="shared" si="498"/>
        <v>44196</v>
      </c>
      <c r="C15980" s="3">
        <f t="shared" si="499"/>
        <v>1</v>
      </c>
      <c r="D15980" t="s">
        <v>53</v>
      </c>
      <c r="E15980">
        <v>16</v>
      </c>
      <c r="F15980">
        <v>128498</v>
      </c>
      <c r="G15980">
        <v>1280</v>
      </c>
    </row>
    <row r="15981" spans="1:7">
      <c r="A15981" s="2">
        <v>44183</v>
      </c>
      <c r="B15981" s="2">
        <f t="shared" si="498"/>
        <v>44196</v>
      </c>
      <c r="C15981" s="3">
        <f t="shared" si="499"/>
        <v>1</v>
      </c>
      <c r="D15981" t="s">
        <v>6</v>
      </c>
      <c r="E15981">
        <v>17</v>
      </c>
      <c r="F15981">
        <v>888478</v>
      </c>
      <c r="G15981">
        <v>16206</v>
      </c>
    </row>
    <row r="15982" spans="1:7">
      <c r="A15982" s="2">
        <v>44183</v>
      </c>
      <c r="B15982" s="2">
        <f t="shared" si="498"/>
        <v>44196</v>
      </c>
      <c r="C15982" s="3">
        <f t="shared" si="499"/>
        <v>1</v>
      </c>
      <c r="D15982" t="s">
        <v>27</v>
      </c>
      <c r="E15982">
        <v>18</v>
      </c>
      <c r="F15982">
        <v>456028</v>
      </c>
      <c r="G15982">
        <v>7265</v>
      </c>
    </row>
    <row r="15983" spans="1:7">
      <c r="A15983" s="2">
        <v>44183</v>
      </c>
      <c r="B15983" s="2">
        <f t="shared" si="498"/>
        <v>44196</v>
      </c>
      <c r="C15983" s="3">
        <f t="shared" si="499"/>
        <v>1</v>
      </c>
      <c r="D15983" t="s">
        <v>39</v>
      </c>
      <c r="E15983">
        <v>19</v>
      </c>
      <c r="F15983">
        <v>264729</v>
      </c>
      <c r="G15983">
        <v>3451</v>
      </c>
    </row>
    <row r="15984" spans="1:7">
      <c r="A15984" s="2">
        <v>44183</v>
      </c>
      <c r="B15984" s="2">
        <f t="shared" si="498"/>
        <v>44196</v>
      </c>
      <c r="C15984" s="3">
        <f t="shared" si="499"/>
        <v>1</v>
      </c>
      <c r="D15984" t="s">
        <v>34</v>
      </c>
      <c r="E15984">
        <v>20</v>
      </c>
      <c r="F15984">
        <v>203646</v>
      </c>
      <c r="G15984">
        <v>2341</v>
      </c>
    </row>
    <row r="15985" spans="1:7">
      <c r="A15985" s="2">
        <v>44183</v>
      </c>
      <c r="B15985" s="2">
        <f t="shared" si="498"/>
        <v>44196</v>
      </c>
      <c r="C15985" s="3">
        <f t="shared" si="499"/>
        <v>1</v>
      </c>
      <c r="D15985" t="s">
        <v>28</v>
      </c>
      <c r="E15985">
        <v>21</v>
      </c>
      <c r="F15985">
        <v>240345</v>
      </c>
      <c r="G15985">
        <v>2618</v>
      </c>
    </row>
    <row r="15986" spans="1:7">
      <c r="A15986" s="2">
        <v>44183</v>
      </c>
      <c r="B15986" s="2">
        <f t="shared" si="498"/>
        <v>44196</v>
      </c>
      <c r="C15986" s="3">
        <f t="shared" si="499"/>
        <v>1</v>
      </c>
      <c r="D15986" t="s">
        <v>40</v>
      </c>
      <c r="E15986">
        <v>22</v>
      </c>
      <c r="F15986">
        <v>282434</v>
      </c>
      <c r="G15986">
        <v>6994</v>
      </c>
    </row>
    <row r="15987" spans="1:7">
      <c r="A15987" s="2">
        <v>44183</v>
      </c>
      <c r="B15987" s="2">
        <f t="shared" si="498"/>
        <v>44196</v>
      </c>
      <c r="C15987" s="3">
        <f t="shared" si="499"/>
        <v>1</v>
      </c>
      <c r="D15987" t="s">
        <v>51</v>
      </c>
      <c r="E15987">
        <v>23</v>
      </c>
      <c r="F15987">
        <v>18337</v>
      </c>
      <c r="G15987">
        <v>281</v>
      </c>
    </row>
    <row r="15988" spans="1:7">
      <c r="A15988" s="2">
        <v>44183</v>
      </c>
      <c r="B15988" s="2">
        <f t="shared" si="498"/>
        <v>44196</v>
      </c>
      <c r="C15988" s="3">
        <f t="shared" si="499"/>
        <v>1</v>
      </c>
      <c r="D15988" t="s">
        <v>23</v>
      </c>
      <c r="E15988">
        <v>24</v>
      </c>
      <c r="F15988">
        <v>246816</v>
      </c>
      <c r="G15988">
        <v>5358</v>
      </c>
    </row>
    <row r="15989" spans="1:7">
      <c r="A15989" s="2">
        <v>44183</v>
      </c>
      <c r="B15989" s="2">
        <f t="shared" si="498"/>
        <v>44196</v>
      </c>
      <c r="C15989" s="3">
        <f t="shared" si="499"/>
        <v>1</v>
      </c>
      <c r="D15989" t="s">
        <v>9</v>
      </c>
      <c r="E15989">
        <v>25</v>
      </c>
      <c r="F15989">
        <v>314926</v>
      </c>
      <c r="G15989">
        <v>11610</v>
      </c>
    </row>
    <row r="15990" spans="1:7">
      <c r="A15990" s="2">
        <v>44183</v>
      </c>
      <c r="B15990" s="2">
        <f t="shared" si="498"/>
        <v>44196</v>
      </c>
      <c r="C15990" s="3">
        <f t="shared" si="499"/>
        <v>1</v>
      </c>
      <c r="D15990" t="s">
        <v>42</v>
      </c>
      <c r="E15990">
        <v>26</v>
      </c>
      <c r="F15990">
        <v>491339</v>
      </c>
      <c r="G15990">
        <v>11861</v>
      </c>
    </row>
    <row r="15991" spans="1:7">
      <c r="A15991" s="2">
        <v>44183</v>
      </c>
      <c r="B15991" s="2">
        <f t="shared" si="498"/>
        <v>44196</v>
      </c>
      <c r="C15991" s="3">
        <f t="shared" si="499"/>
        <v>1</v>
      </c>
      <c r="D15991" t="s">
        <v>29</v>
      </c>
      <c r="E15991">
        <v>27</v>
      </c>
      <c r="F15991">
        <v>391948</v>
      </c>
      <c r="G15991">
        <v>4782</v>
      </c>
    </row>
    <row r="15992" spans="1:7">
      <c r="A15992" s="2">
        <v>44183</v>
      </c>
      <c r="B15992" s="2">
        <f t="shared" si="498"/>
        <v>44196</v>
      </c>
      <c r="C15992" s="3">
        <f t="shared" si="499"/>
        <v>1</v>
      </c>
      <c r="D15992" t="s">
        <v>46</v>
      </c>
      <c r="E15992">
        <v>28</v>
      </c>
      <c r="F15992">
        <v>190411</v>
      </c>
      <c r="G15992">
        <v>4354</v>
      </c>
    </row>
    <row r="15993" spans="1:7">
      <c r="A15993" s="2">
        <v>44183</v>
      </c>
      <c r="B15993" s="2">
        <f t="shared" si="498"/>
        <v>44196</v>
      </c>
      <c r="C15993" s="3">
        <f t="shared" si="499"/>
        <v>1</v>
      </c>
      <c r="D15993" t="s">
        <v>35</v>
      </c>
      <c r="E15993">
        <v>29</v>
      </c>
      <c r="F15993">
        <v>382181</v>
      </c>
      <c r="G15993">
        <v>5170</v>
      </c>
    </row>
    <row r="15994" spans="1:7">
      <c r="A15994" s="2">
        <v>44183</v>
      </c>
      <c r="B15994" s="2">
        <f t="shared" si="498"/>
        <v>44196</v>
      </c>
      <c r="C15994" s="3">
        <f t="shared" si="499"/>
        <v>1</v>
      </c>
      <c r="D15994" t="s">
        <v>54</v>
      </c>
      <c r="E15994">
        <v>30</v>
      </c>
      <c r="F15994">
        <v>76056</v>
      </c>
      <c r="G15994">
        <v>855</v>
      </c>
    </row>
    <row r="15995" spans="1:7">
      <c r="A15995" s="2">
        <v>44183</v>
      </c>
      <c r="B15995" s="2">
        <f t="shared" si="498"/>
        <v>44196</v>
      </c>
      <c r="C15995" s="3">
        <f t="shared" si="499"/>
        <v>1</v>
      </c>
      <c r="D15995" t="s">
        <v>12</v>
      </c>
      <c r="E15995">
        <v>31</v>
      </c>
      <c r="F15995">
        <v>155764</v>
      </c>
      <c r="G15995">
        <v>1500</v>
      </c>
    </row>
    <row r="15996" spans="1:7">
      <c r="A15996" s="2">
        <v>44183</v>
      </c>
      <c r="B15996" s="2">
        <f t="shared" si="498"/>
        <v>44196</v>
      </c>
      <c r="C15996" s="3">
        <f t="shared" si="499"/>
        <v>1</v>
      </c>
      <c r="D15996" t="s">
        <v>24</v>
      </c>
      <c r="E15996">
        <v>32</v>
      </c>
      <c r="F15996">
        <v>200032</v>
      </c>
      <c r="G15996">
        <v>2728</v>
      </c>
    </row>
    <row r="15997" spans="1:7">
      <c r="A15997" s="2">
        <v>44183</v>
      </c>
      <c r="B15997" s="2">
        <f t="shared" si="498"/>
        <v>44196</v>
      </c>
      <c r="C15997" s="3">
        <f t="shared" si="499"/>
        <v>1</v>
      </c>
      <c r="D15997" t="s">
        <v>19</v>
      </c>
      <c r="E15997">
        <v>33</v>
      </c>
      <c r="F15997">
        <v>34960</v>
      </c>
      <c r="G15997">
        <v>638</v>
      </c>
    </row>
    <row r="15998" spans="1:7">
      <c r="A15998" s="2">
        <v>44183</v>
      </c>
      <c r="B15998" s="2">
        <f t="shared" si="498"/>
        <v>44196</v>
      </c>
      <c r="C15998" s="3">
        <f t="shared" si="499"/>
        <v>1</v>
      </c>
      <c r="D15998" t="s">
        <v>21</v>
      </c>
      <c r="E15998">
        <v>34</v>
      </c>
      <c r="F15998">
        <v>425134</v>
      </c>
      <c r="G15998">
        <v>18124</v>
      </c>
    </row>
    <row r="15999" spans="1:7">
      <c r="A15999" s="2">
        <v>44183</v>
      </c>
      <c r="B15999" s="2">
        <f t="shared" si="498"/>
        <v>44196</v>
      </c>
      <c r="C15999" s="3">
        <f t="shared" si="499"/>
        <v>1</v>
      </c>
      <c r="D15999" t="s">
        <v>47</v>
      </c>
      <c r="E15999">
        <v>35</v>
      </c>
      <c r="F15999">
        <v>127500</v>
      </c>
      <c r="G15999">
        <v>2128</v>
      </c>
    </row>
    <row r="16000" spans="1:7">
      <c r="A16000" s="2">
        <v>44183</v>
      </c>
      <c r="B16000" s="2">
        <f t="shared" si="498"/>
        <v>44196</v>
      </c>
      <c r="C16000" s="3">
        <f t="shared" si="499"/>
        <v>1</v>
      </c>
      <c r="D16000" t="s">
        <v>16</v>
      </c>
      <c r="E16000">
        <v>36</v>
      </c>
      <c r="F16000">
        <v>832033</v>
      </c>
      <c r="G16000">
        <v>35775</v>
      </c>
    </row>
    <row r="16001" spans="1:7">
      <c r="A16001" s="2">
        <v>44183</v>
      </c>
      <c r="B16001" s="2">
        <f t="shared" si="498"/>
        <v>44196</v>
      </c>
      <c r="C16001" s="3">
        <f t="shared" si="499"/>
        <v>1</v>
      </c>
      <c r="D16001" t="s">
        <v>20</v>
      </c>
      <c r="E16001">
        <v>37</v>
      </c>
      <c r="F16001">
        <v>468195</v>
      </c>
      <c r="G16001">
        <v>6172</v>
      </c>
    </row>
    <row r="16002" spans="1:7">
      <c r="A16002" s="2">
        <v>44183</v>
      </c>
      <c r="B16002" s="2">
        <f t="shared" si="498"/>
        <v>44196</v>
      </c>
      <c r="C16002" s="3">
        <f t="shared" si="499"/>
        <v>1</v>
      </c>
      <c r="D16002" t="s">
        <v>48</v>
      </c>
      <c r="E16002">
        <v>38</v>
      </c>
      <c r="F16002">
        <v>89563</v>
      </c>
      <c r="G16002">
        <v>1231</v>
      </c>
    </row>
    <row r="16003" spans="1:7">
      <c r="A16003" s="2">
        <v>44183</v>
      </c>
      <c r="B16003" s="2">
        <f t="shared" si="498"/>
        <v>44196</v>
      </c>
      <c r="C16003" s="3">
        <f t="shared" si="499"/>
        <v>1</v>
      </c>
      <c r="D16003" t="s">
        <v>59</v>
      </c>
      <c r="E16003">
        <v>69</v>
      </c>
      <c r="F16003">
        <v>115</v>
      </c>
      <c r="G16003">
        <v>2</v>
      </c>
    </row>
    <row r="16004" spans="1:7">
      <c r="A16004" s="2">
        <v>44183</v>
      </c>
      <c r="B16004" s="2">
        <f t="shared" ref="B16004:B16067" si="500">EOMONTH(A16004,0)</f>
        <v>44196</v>
      </c>
      <c r="C16004" s="3">
        <f t="shared" ref="C16004:C16067" si="501">IF(A16004=B16004,0,1)</f>
        <v>1</v>
      </c>
      <c r="D16004" t="s">
        <v>41</v>
      </c>
      <c r="E16004">
        <v>39</v>
      </c>
      <c r="F16004">
        <v>605862</v>
      </c>
      <c r="G16004">
        <v>7967</v>
      </c>
    </row>
    <row r="16005" spans="1:7">
      <c r="A16005" s="2">
        <v>44183</v>
      </c>
      <c r="B16005" s="2">
        <f t="shared" si="500"/>
        <v>44196</v>
      </c>
      <c r="C16005" s="3">
        <f t="shared" si="501"/>
        <v>1</v>
      </c>
      <c r="D16005" t="s">
        <v>30</v>
      </c>
      <c r="E16005">
        <v>40</v>
      </c>
      <c r="F16005">
        <v>251760</v>
      </c>
      <c r="G16005">
        <v>2161</v>
      </c>
    </row>
    <row r="16006" spans="1:7">
      <c r="A16006" s="2">
        <v>44183</v>
      </c>
      <c r="B16006" s="2">
        <f t="shared" si="500"/>
        <v>44196</v>
      </c>
      <c r="C16006" s="3">
        <f t="shared" si="501"/>
        <v>1</v>
      </c>
      <c r="D16006" t="s">
        <v>14</v>
      </c>
      <c r="E16006">
        <v>41</v>
      </c>
      <c r="F16006">
        <v>100309</v>
      </c>
      <c r="G16006">
        <v>1306</v>
      </c>
    </row>
    <row r="16007" spans="1:7">
      <c r="A16007" s="2">
        <v>44183</v>
      </c>
      <c r="B16007" s="2">
        <f t="shared" si="500"/>
        <v>44196</v>
      </c>
      <c r="C16007" s="3">
        <f t="shared" si="501"/>
        <v>1</v>
      </c>
      <c r="D16007" t="s">
        <v>31</v>
      </c>
      <c r="E16007">
        <v>42</v>
      </c>
      <c r="F16007">
        <v>544417</v>
      </c>
      <c r="G16007">
        <v>13664</v>
      </c>
    </row>
    <row r="16008" spans="1:7">
      <c r="A16008" s="2">
        <v>44183</v>
      </c>
      <c r="B16008" s="2">
        <f t="shared" si="500"/>
        <v>44196</v>
      </c>
      <c r="C16008" s="3">
        <f t="shared" si="501"/>
        <v>1</v>
      </c>
      <c r="D16008" t="s">
        <v>55</v>
      </c>
      <c r="E16008">
        <v>72</v>
      </c>
      <c r="F16008">
        <v>99747</v>
      </c>
      <c r="G16008">
        <v>1333</v>
      </c>
    </row>
    <row r="16009" spans="1:7">
      <c r="A16009" s="2">
        <v>44183</v>
      </c>
      <c r="B16009" s="2">
        <f t="shared" si="500"/>
        <v>44196</v>
      </c>
      <c r="C16009" s="3">
        <f t="shared" si="501"/>
        <v>1</v>
      </c>
      <c r="D16009" t="s">
        <v>17</v>
      </c>
      <c r="E16009">
        <v>44</v>
      </c>
      <c r="F16009">
        <v>77812</v>
      </c>
      <c r="G16009">
        <v>1625</v>
      </c>
    </row>
    <row r="16010" spans="1:7">
      <c r="A16010" s="2">
        <v>44183</v>
      </c>
      <c r="B16010" s="2">
        <f t="shared" si="500"/>
        <v>44196</v>
      </c>
      <c r="C16010" s="3">
        <f t="shared" si="501"/>
        <v>1</v>
      </c>
      <c r="D16010" t="s">
        <v>32</v>
      </c>
      <c r="E16010">
        <v>45</v>
      </c>
      <c r="F16010">
        <v>267076</v>
      </c>
      <c r="G16010">
        <v>4872</v>
      </c>
    </row>
    <row r="16011" spans="1:7">
      <c r="A16011" s="2">
        <v>44183</v>
      </c>
      <c r="B16011" s="2">
        <f t="shared" si="500"/>
        <v>44196</v>
      </c>
      <c r="C16011" s="3">
        <f t="shared" si="501"/>
        <v>1</v>
      </c>
      <c r="D16011" t="s">
        <v>43</v>
      </c>
      <c r="E16011">
        <v>46</v>
      </c>
      <c r="F16011">
        <v>93772</v>
      </c>
      <c r="G16011">
        <v>1330</v>
      </c>
    </row>
    <row r="16012" spans="1:7">
      <c r="A16012" s="2">
        <v>44183</v>
      </c>
      <c r="B16012" s="2">
        <f t="shared" si="500"/>
        <v>44196</v>
      </c>
      <c r="C16012" s="3">
        <f t="shared" si="501"/>
        <v>1</v>
      </c>
      <c r="D16012" t="s">
        <v>25</v>
      </c>
      <c r="E16012">
        <v>47</v>
      </c>
      <c r="F16012">
        <v>490304</v>
      </c>
      <c r="G16012">
        <v>5897</v>
      </c>
    </row>
    <row r="16013" spans="1:7">
      <c r="A16013" s="2">
        <v>44183</v>
      </c>
      <c r="B16013" s="2">
        <f t="shared" si="500"/>
        <v>44196</v>
      </c>
      <c r="C16013" s="3">
        <f t="shared" si="501"/>
        <v>1</v>
      </c>
      <c r="D16013" t="s">
        <v>11</v>
      </c>
      <c r="E16013">
        <v>48</v>
      </c>
      <c r="F16013">
        <v>1571925</v>
      </c>
      <c r="G16013">
        <v>25608</v>
      </c>
    </row>
    <row r="16014" spans="1:7">
      <c r="A16014" s="2">
        <v>44183</v>
      </c>
      <c r="B16014" s="2">
        <f t="shared" si="500"/>
        <v>44196</v>
      </c>
      <c r="C16014" s="3">
        <f t="shared" si="501"/>
        <v>1</v>
      </c>
      <c r="D16014" t="s">
        <v>13</v>
      </c>
      <c r="E16014">
        <v>49</v>
      </c>
      <c r="F16014">
        <v>246562</v>
      </c>
      <c r="G16014">
        <v>1140</v>
      </c>
    </row>
    <row r="16015" spans="1:7">
      <c r="A16015" s="2">
        <v>44183</v>
      </c>
      <c r="B16015" s="2">
        <f t="shared" si="500"/>
        <v>44196</v>
      </c>
      <c r="C16015" s="3">
        <f t="shared" si="501"/>
        <v>1</v>
      </c>
      <c r="D16015" t="s">
        <v>36</v>
      </c>
      <c r="E16015">
        <v>50</v>
      </c>
      <c r="F16015">
        <v>6243</v>
      </c>
      <c r="G16015">
        <v>107</v>
      </c>
    </row>
    <row r="16016" spans="1:7">
      <c r="A16016" s="2">
        <v>44183</v>
      </c>
      <c r="B16016" s="2">
        <f t="shared" si="500"/>
        <v>44196</v>
      </c>
      <c r="C16016" s="3">
        <f t="shared" si="501"/>
        <v>1</v>
      </c>
      <c r="D16016" t="s">
        <v>56</v>
      </c>
      <c r="E16016">
        <v>78</v>
      </c>
      <c r="F16016">
        <v>1900</v>
      </c>
      <c r="G16016">
        <v>23</v>
      </c>
    </row>
    <row r="16017" spans="1:7">
      <c r="A16017" s="2">
        <v>44183</v>
      </c>
      <c r="B16017" s="2">
        <f t="shared" si="500"/>
        <v>44196</v>
      </c>
      <c r="C16017" s="3">
        <f t="shared" si="501"/>
        <v>1</v>
      </c>
      <c r="D16017" t="s">
        <v>37</v>
      </c>
      <c r="E16017">
        <v>51</v>
      </c>
      <c r="F16017">
        <v>299388</v>
      </c>
      <c r="G16017">
        <v>4598</v>
      </c>
    </row>
    <row r="16018" spans="1:7">
      <c r="A16018" s="2">
        <v>44183</v>
      </c>
      <c r="B16018" s="2">
        <f t="shared" si="500"/>
        <v>44196</v>
      </c>
      <c r="C16018" s="3">
        <f t="shared" si="501"/>
        <v>1</v>
      </c>
      <c r="D16018" t="s">
        <v>5</v>
      </c>
      <c r="E16018">
        <v>53</v>
      </c>
      <c r="F16018">
        <v>224594</v>
      </c>
      <c r="G16018">
        <v>3168</v>
      </c>
    </row>
    <row r="16019" spans="1:7">
      <c r="A16019" s="2">
        <v>44183</v>
      </c>
      <c r="B16019" s="2">
        <f t="shared" si="500"/>
        <v>44196</v>
      </c>
      <c r="C16019" s="3">
        <f t="shared" si="501"/>
        <v>1</v>
      </c>
      <c r="D16019" t="s">
        <v>58</v>
      </c>
      <c r="E16019">
        <v>54</v>
      </c>
      <c r="F16019">
        <v>69751</v>
      </c>
      <c r="G16019">
        <v>1091</v>
      </c>
    </row>
    <row r="16020" spans="1:7">
      <c r="A16020" s="2">
        <v>44183</v>
      </c>
      <c r="B16020" s="2">
        <f t="shared" si="500"/>
        <v>44196</v>
      </c>
      <c r="C16020" s="3">
        <f t="shared" si="501"/>
        <v>1</v>
      </c>
      <c r="D16020" t="s">
        <v>10</v>
      </c>
      <c r="E16020">
        <v>55</v>
      </c>
      <c r="F16020">
        <v>486364</v>
      </c>
      <c r="G16020">
        <v>4635</v>
      </c>
    </row>
    <row r="16021" spans="1:7">
      <c r="A16021" s="2">
        <v>44183</v>
      </c>
      <c r="B16021" s="2">
        <f t="shared" si="500"/>
        <v>44196</v>
      </c>
      <c r="C16021" s="3">
        <f t="shared" si="501"/>
        <v>1</v>
      </c>
      <c r="D16021" t="s">
        <v>49</v>
      </c>
      <c r="E16021">
        <v>56</v>
      </c>
      <c r="F16021">
        <v>41359</v>
      </c>
      <c r="G16021">
        <v>351</v>
      </c>
    </row>
    <row r="16022" spans="1:7">
      <c r="A16022" s="2">
        <v>44184</v>
      </c>
      <c r="B16022" s="2">
        <f t="shared" si="500"/>
        <v>44196</v>
      </c>
      <c r="C16022" s="3">
        <f t="shared" si="501"/>
        <v>1</v>
      </c>
      <c r="D16022" t="s">
        <v>52</v>
      </c>
      <c r="E16022">
        <v>1</v>
      </c>
      <c r="F16022">
        <v>319904</v>
      </c>
      <c r="G16022">
        <v>4389</v>
      </c>
    </row>
    <row r="16023" spans="1:7">
      <c r="A16023" s="2">
        <v>44184</v>
      </c>
      <c r="B16023" s="2">
        <f t="shared" si="500"/>
        <v>44196</v>
      </c>
      <c r="C16023" s="3">
        <f t="shared" si="501"/>
        <v>1</v>
      </c>
      <c r="D16023" t="s">
        <v>50</v>
      </c>
      <c r="E16023">
        <v>2</v>
      </c>
      <c r="F16023">
        <v>43468</v>
      </c>
      <c r="G16023">
        <v>177</v>
      </c>
    </row>
    <row r="16024" spans="1:7">
      <c r="A16024" s="2">
        <v>44184</v>
      </c>
      <c r="B16024" s="2">
        <f t="shared" si="500"/>
        <v>44196</v>
      </c>
      <c r="C16024" s="3">
        <f t="shared" si="501"/>
        <v>1</v>
      </c>
      <c r="D16024" t="s">
        <v>8</v>
      </c>
      <c r="E16024">
        <v>4</v>
      </c>
      <c r="F16024">
        <v>450807</v>
      </c>
      <c r="G16024">
        <v>7956</v>
      </c>
    </row>
    <row r="16025" spans="1:7">
      <c r="A16025" s="2">
        <v>44184</v>
      </c>
      <c r="B16025" s="2">
        <f t="shared" si="500"/>
        <v>44196</v>
      </c>
      <c r="C16025" s="3">
        <f t="shared" si="501"/>
        <v>1</v>
      </c>
      <c r="D16025" t="s">
        <v>44</v>
      </c>
      <c r="E16025">
        <v>5</v>
      </c>
      <c r="F16025">
        <v>200114</v>
      </c>
      <c r="G16025">
        <v>3191</v>
      </c>
    </row>
    <row r="16026" spans="1:7">
      <c r="A16026" s="2">
        <v>44184</v>
      </c>
      <c r="B16026" s="2">
        <f t="shared" si="500"/>
        <v>44196</v>
      </c>
      <c r="C16026" s="3">
        <f t="shared" si="501"/>
        <v>1</v>
      </c>
      <c r="D16026" t="s">
        <v>7</v>
      </c>
      <c r="E16026">
        <v>6</v>
      </c>
      <c r="F16026">
        <v>1846943</v>
      </c>
      <c r="G16026">
        <v>22651</v>
      </c>
    </row>
    <row r="16027" spans="1:7">
      <c r="A16027" s="2">
        <v>44184</v>
      </c>
      <c r="B16027" s="2">
        <f t="shared" si="500"/>
        <v>44196</v>
      </c>
      <c r="C16027" s="3">
        <f t="shared" si="501"/>
        <v>1</v>
      </c>
      <c r="D16027" t="s">
        <v>22</v>
      </c>
      <c r="E16027">
        <v>8</v>
      </c>
      <c r="F16027">
        <v>308350</v>
      </c>
      <c r="G16027">
        <v>4400</v>
      </c>
    </row>
    <row r="16028" spans="1:7">
      <c r="A16028" s="2">
        <v>44184</v>
      </c>
      <c r="B16028" s="2">
        <f t="shared" si="500"/>
        <v>44196</v>
      </c>
      <c r="C16028" s="3">
        <f t="shared" si="501"/>
        <v>1</v>
      </c>
      <c r="D16028" t="s">
        <v>38</v>
      </c>
      <c r="E16028">
        <v>9</v>
      </c>
      <c r="F16028">
        <v>162782</v>
      </c>
      <c r="G16028">
        <v>5581</v>
      </c>
    </row>
    <row r="16029" spans="1:7">
      <c r="A16029" s="2">
        <v>44184</v>
      </c>
      <c r="B16029" s="2">
        <f t="shared" si="500"/>
        <v>44196</v>
      </c>
      <c r="C16029" s="3">
        <f t="shared" si="501"/>
        <v>1</v>
      </c>
      <c r="D16029" t="s">
        <v>45</v>
      </c>
      <c r="E16029">
        <v>10</v>
      </c>
      <c r="F16029">
        <v>50136</v>
      </c>
      <c r="G16029">
        <v>858</v>
      </c>
    </row>
    <row r="16030" spans="1:7">
      <c r="A16030" s="2">
        <v>44184</v>
      </c>
      <c r="B16030" s="2">
        <f t="shared" si="500"/>
        <v>44196</v>
      </c>
      <c r="C16030" s="3">
        <f t="shared" si="501"/>
        <v>1</v>
      </c>
      <c r="D16030" t="s">
        <v>33</v>
      </c>
      <c r="E16030">
        <v>11</v>
      </c>
      <c r="F16030">
        <v>26342</v>
      </c>
      <c r="G16030">
        <v>730</v>
      </c>
    </row>
    <row r="16031" spans="1:7">
      <c r="A16031" s="2">
        <v>44184</v>
      </c>
      <c r="B16031" s="2">
        <f t="shared" si="500"/>
        <v>44196</v>
      </c>
      <c r="C16031" s="3">
        <f t="shared" si="501"/>
        <v>1</v>
      </c>
      <c r="D16031" t="s">
        <v>15</v>
      </c>
      <c r="E16031">
        <v>12</v>
      </c>
      <c r="F16031">
        <v>1193157</v>
      </c>
      <c r="G16031">
        <v>20472</v>
      </c>
    </row>
    <row r="16032" spans="1:7">
      <c r="A16032" s="2">
        <v>44184</v>
      </c>
      <c r="B16032" s="2">
        <f t="shared" si="500"/>
        <v>44196</v>
      </c>
      <c r="C16032" s="3">
        <f t="shared" si="501"/>
        <v>1</v>
      </c>
      <c r="D16032" t="s">
        <v>18</v>
      </c>
      <c r="E16032">
        <v>13</v>
      </c>
      <c r="F16032">
        <v>562479</v>
      </c>
      <c r="G16032">
        <v>10054</v>
      </c>
    </row>
    <row r="16033" spans="1:7">
      <c r="A16033" s="2">
        <v>44184</v>
      </c>
      <c r="B16033" s="2">
        <f t="shared" si="500"/>
        <v>44196</v>
      </c>
      <c r="C16033" s="3">
        <f t="shared" si="501"/>
        <v>1</v>
      </c>
      <c r="D16033" t="s">
        <v>57</v>
      </c>
      <c r="E16033">
        <v>66</v>
      </c>
      <c r="F16033">
        <v>8167</v>
      </c>
      <c r="G16033">
        <v>120</v>
      </c>
    </row>
    <row r="16034" spans="1:7">
      <c r="A16034" s="2">
        <v>44184</v>
      </c>
      <c r="B16034" s="2">
        <f t="shared" si="500"/>
        <v>44196</v>
      </c>
      <c r="C16034" s="3">
        <f t="shared" si="501"/>
        <v>1</v>
      </c>
      <c r="D16034" t="s">
        <v>26</v>
      </c>
      <c r="E16034">
        <v>15</v>
      </c>
      <c r="F16034">
        <v>20089</v>
      </c>
      <c r="G16034">
        <v>279</v>
      </c>
    </row>
    <row r="16035" spans="1:7">
      <c r="A16035" s="2">
        <v>44184</v>
      </c>
      <c r="B16035" s="2">
        <f t="shared" si="500"/>
        <v>44196</v>
      </c>
      <c r="C16035" s="3">
        <f t="shared" si="501"/>
        <v>1</v>
      </c>
      <c r="D16035" t="s">
        <v>53</v>
      </c>
      <c r="E16035">
        <v>16</v>
      </c>
      <c r="F16035">
        <v>129334</v>
      </c>
      <c r="G16035">
        <v>1280</v>
      </c>
    </row>
    <row r="16036" spans="1:7">
      <c r="A16036" s="2">
        <v>44184</v>
      </c>
      <c r="B16036" s="2">
        <f t="shared" si="500"/>
        <v>44196</v>
      </c>
      <c r="C16036" s="3">
        <f t="shared" si="501"/>
        <v>1</v>
      </c>
      <c r="D16036" t="s">
        <v>6</v>
      </c>
      <c r="E16036">
        <v>17</v>
      </c>
      <c r="F16036">
        <v>896003</v>
      </c>
      <c r="G16036">
        <v>16326</v>
      </c>
    </row>
    <row r="16037" spans="1:7">
      <c r="A16037" s="2">
        <v>44184</v>
      </c>
      <c r="B16037" s="2">
        <f t="shared" si="500"/>
        <v>44196</v>
      </c>
      <c r="C16037" s="3">
        <f t="shared" si="501"/>
        <v>1</v>
      </c>
      <c r="D16037" t="s">
        <v>27</v>
      </c>
      <c r="E16037">
        <v>18</v>
      </c>
      <c r="F16037">
        <v>460766</v>
      </c>
      <c r="G16037">
        <v>7338</v>
      </c>
    </row>
    <row r="16038" spans="1:7">
      <c r="A16038" s="2">
        <v>44184</v>
      </c>
      <c r="B16038" s="2">
        <f t="shared" si="500"/>
        <v>44196</v>
      </c>
      <c r="C16038" s="3">
        <f t="shared" si="501"/>
        <v>1</v>
      </c>
      <c r="D16038" t="s">
        <v>39</v>
      </c>
      <c r="E16038">
        <v>19</v>
      </c>
      <c r="F16038">
        <v>266959</v>
      </c>
      <c r="G16038">
        <v>3533</v>
      </c>
    </row>
    <row r="16039" spans="1:7">
      <c r="A16039" s="2">
        <v>44184</v>
      </c>
      <c r="B16039" s="2">
        <f t="shared" si="500"/>
        <v>44196</v>
      </c>
      <c r="C16039" s="3">
        <f t="shared" si="501"/>
        <v>1</v>
      </c>
      <c r="D16039" t="s">
        <v>34</v>
      </c>
      <c r="E16039">
        <v>20</v>
      </c>
      <c r="F16039">
        <v>203650</v>
      </c>
      <c r="G16039">
        <v>2341</v>
      </c>
    </row>
    <row r="16040" spans="1:7">
      <c r="A16040" s="2">
        <v>44184</v>
      </c>
      <c r="B16040" s="2">
        <f t="shared" si="500"/>
        <v>44196</v>
      </c>
      <c r="C16040" s="3">
        <f t="shared" si="501"/>
        <v>1</v>
      </c>
      <c r="D16040" t="s">
        <v>28</v>
      </c>
      <c r="E16040">
        <v>21</v>
      </c>
      <c r="F16040">
        <v>243047</v>
      </c>
      <c r="G16040">
        <v>2637</v>
      </c>
    </row>
    <row r="16041" spans="1:7">
      <c r="A16041" s="2">
        <v>44184</v>
      </c>
      <c r="B16041" s="2">
        <f t="shared" si="500"/>
        <v>44196</v>
      </c>
      <c r="C16041" s="3">
        <f t="shared" si="501"/>
        <v>1</v>
      </c>
      <c r="D16041" t="s">
        <v>40</v>
      </c>
      <c r="E16041">
        <v>22</v>
      </c>
      <c r="F16041">
        <v>282434</v>
      </c>
      <c r="G16041">
        <v>6994</v>
      </c>
    </row>
    <row r="16042" spans="1:7">
      <c r="A16042" s="2">
        <v>44184</v>
      </c>
      <c r="B16042" s="2">
        <f t="shared" si="500"/>
        <v>44196</v>
      </c>
      <c r="C16042" s="3">
        <f t="shared" si="501"/>
        <v>1</v>
      </c>
      <c r="D16042" t="s">
        <v>51</v>
      </c>
      <c r="E16042">
        <v>23</v>
      </c>
      <c r="F16042">
        <v>18739</v>
      </c>
      <c r="G16042">
        <v>292</v>
      </c>
    </row>
    <row r="16043" spans="1:7">
      <c r="A16043" s="2">
        <v>44184</v>
      </c>
      <c r="B16043" s="2">
        <f t="shared" si="500"/>
        <v>44196</v>
      </c>
      <c r="C16043" s="3">
        <f t="shared" si="501"/>
        <v>1</v>
      </c>
      <c r="D16043" t="s">
        <v>23</v>
      </c>
      <c r="E16043">
        <v>24</v>
      </c>
      <c r="F16043">
        <v>248924</v>
      </c>
      <c r="G16043">
        <v>5412</v>
      </c>
    </row>
    <row r="16044" spans="1:7">
      <c r="A16044" s="2">
        <v>44184</v>
      </c>
      <c r="B16044" s="2">
        <f t="shared" si="500"/>
        <v>44196</v>
      </c>
      <c r="C16044" s="3">
        <f t="shared" si="501"/>
        <v>1</v>
      </c>
      <c r="D16044" t="s">
        <v>9</v>
      </c>
      <c r="E16044">
        <v>25</v>
      </c>
      <c r="F16044">
        <v>319270</v>
      </c>
      <c r="G16044">
        <v>11657</v>
      </c>
    </row>
    <row r="16045" spans="1:7">
      <c r="A16045" s="2">
        <v>44184</v>
      </c>
      <c r="B16045" s="2">
        <f t="shared" si="500"/>
        <v>44196</v>
      </c>
      <c r="C16045" s="3">
        <f t="shared" si="501"/>
        <v>1</v>
      </c>
      <c r="D16045" t="s">
        <v>42</v>
      </c>
      <c r="E16045">
        <v>26</v>
      </c>
      <c r="F16045">
        <v>495282</v>
      </c>
      <c r="G16045">
        <v>12066</v>
      </c>
    </row>
    <row r="16046" spans="1:7">
      <c r="A16046" s="2">
        <v>44184</v>
      </c>
      <c r="B16046" s="2">
        <f t="shared" si="500"/>
        <v>44196</v>
      </c>
      <c r="C16046" s="3">
        <f t="shared" si="501"/>
        <v>1</v>
      </c>
      <c r="D16046" t="s">
        <v>29</v>
      </c>
      <c r="E16046">
        <v>27</v>
      </c>
      <c r="F16046">
        <v>394694</v>
      </c>
      <c r="G16046">
        <v>4839</v>
      </c>
    </row>
    <row r="16047" spans="1:7">
      <c r="A16047" s="2">
        <v>44184</v>
      </c>
      <c r="B16047" s="2">
        <f t="shared" si="500"/>
        <v>44196</v>
      </c>
      <c r="C16047" s="3">
        <f t="shared" si="501"/>
        <v>1</v>
      </c>
      <c r="D16047" t="s">
        <v>46</v>
      </c>
      <c r="E16047">
        <v>28</v>
      </c>
      <c r="F16047">
        <v>192111</v>
      </c>
      <c r="G16047">
        <v>4390</v>
      </c>
    </row>
    <row r="16048" spans="1:7">
      <c r="A16048" s="2">
        <v>44184</v>
      </c>
      <c r="B16048" s="2">
        <f t="shared" si="500"/>
        <v>44196</v>
      </c>
      <c r="C16048" s="3">
        <f t="shared" si="501"/>
        <v>1</v>
      </c>
      <c r="D16048" t="s">
        <v>35</v>
      </c>
      <c r="E16048">
        <v>29</v>
      </c>
      <c r="F16048">
        <v>384522</v>
      </c>
      <c r="G16048">
        <v>5236</v>
      </c>
    </row>
    <row r="16049" spans="1:7">
      <c r="A16049" s="2">
        <v>44184</v>
      </c>
      <c r="B16049" s="2">
        <f t="shared" si="500"/>
        <v>44196</v>
      </c>
      <c r="C16049" s="3">
        <f t="shared" si="501"/>
        <v>1</v>
      </c>
      <c r="D16049" t="s">
        <v>54</v>
      </c>
      <c r="E16049">
        <v>30</v>
      </c>
      <c r="F16049">
        <v>76708</v>
      </c>
      <c r="G16049">
        <v>864</v>
      </c>
    </row>
    <row r="16050" spans="1:7">
      <c r="A16050" s="2">
        <v>44184</v>
      </c>
      <c r="B16050" s="2">
        <f t="shared" si="500"/>
        <v>44196</v>
      </c>
      <c r="C16050" s="3">
        <f t="shared" si="501"/>
        <v>1</v>
      </c>
      <c r="D16050" t="s">
        <v>12</v>
      </c>
      <c r="E16050">
        <v>31</v>
      </c>
      <c r="F16050">
        <v>156433</v>
      </c>
      <c r="G16050">
        <v>1505</v>
      </c>
    </row>
    <row r="16051" spans="1:7">
      <c r="A16051" s="2">
        <v>44184</v>
      </c>
      <c r="B16051" s="2">
        <f t="shared" si="500"/>
        <v>44196</v>
      </c>
      <c r="C16051" s="3">
        <f t="shared" si="501"/>
        <v>1</v>
      </c>
      <c r="D16051" t="s">
        <v>24</v>
      </c>
      <c r="E16051">
        <v>32</v>
      </c>
      <c r="F16051">
        <v>202164</v>
      </c>
      <c r="G16051">
        <v>2754</v>
      </c>
    </row>
    <row r="16052" spans="1:7">
      <c r="A16052" s="2">
        <v>44184</v>
      </c>
      <c r="B16052" s="2">
        <f t="shared" si="500"/>
        <v>44196</v>
      </c>
      <c r="C16052" s="3">
        <f t="shared" si="501"/>
        <v>1</v>
      </c>
      <c r="D16052" t="s">
        <v>19</v>
      </c>
      <c r="E16052">
        <v>33</v>
      </c>
      <c r="F16052">
        <v>35609</v>
      </c>
      <c r="G16052">
        <v>650</v>
      </c>
    </row>
    <row r="16053" spans="1:7">
      <c r="A16053" s="2">
        <v>44184</v>
      </c>
      <c r="B16053" s="2">
        <f t="shared" si="500"/>
        <v>44196</v>
      </c>
      <c r="C16053" s="3">
        <f t="shared" si="501"/>
        <v>1</v>
      </c>
      <c r="D16053" t="s">
        <v>21</v>
      </c>
      <c r="E16053">
        <v>34</v>
      </c>
      <c r="F16053">
        <v>429325</v>
      </c>
      <c r="G16053">
        <v>18173</v>
      </c>
    </row>
    <row r="16054" spans="1:7">
      <c r="A16054" s="2">
        <v>44184</v>
      </c>
      <c r="B16054" s="2">
        <f t="shared" si="500"/>
        <v>44196</v>
      </c>
      <c r="C16054" s="3">
        <f t="shared" si="501"/>
        <v>1</v>
      </c>
      <c r="D16054" t="s">
        <v>47</v>
      </c>
      <c r="E16054">
        <v>35</v>
      </c>
      <c r="F16054">
        <v>128930</v>
      </c>
      <c r="G16054">
        <v>2155</v>
      </c>
    </row>
    <row r="16055" spans="1:7">
      <c r="A16055" s="2">
        <v>44184</v>
      </c>
      <c r="B16055" s="2">
        <f t="shared" si="500"/>
        <v>44196</v>
      </c>
      <c r="C16055" s="3">
        <f t="shared" si="501"/>
        <v>1</v>
      </c>
      <c r="D16055" t="s">
        <v>16</v>
      </c>
      <c r="E16055">
        <v>36</v>
      </c>
      <c r="F16055">
        <v>841946</v>
      </c>
      <c r="G16055">
        <v>35897</v>
      </c>
    </row>
    <row r="16056" spans="1:7">
      <c r="A16056" s="2">
        <v>44184</v>
      </c>
      <c r="B16056" s="2">
        <f t="shared" si="500"/>
        <v>44196</v>
      </c>
      <c r="C16056" s="3">
        <f t="shared" si="501"/>
        <v>1</v>
      </c>
      <c r="D16056" t="s">
        <v>20</v>
      </c>
      <c r="E16056">
        <v>37</v>
      </c>
      <c r="F16056">
        <v>473691</v>
      </c>
      <c r="G16056">
        <v>6222</v>
      </c>
    </row>
    <row r="16057" spans="1:7">
      <c r="A16057" s="2">
        <v>44184</v>
      </c>
      <c r="B16057" s="2">
        <f t="shared" si="500"/>
        <v>44196</v>
      </c>
      <c r="C16057" s="3">
        <f t="shared" si="501"/>
        <v>1</v>
      </c>
      <c r="D16057" t="s">
        <v>48</v>
      </c>
      <c r="E16057">
        <v>38</v>
      </c>
      <c r="F16057">
        <v>89794</v>
      </c>
      <c r="G16057">
        <v>1237</v>
      </c>
    </row>
    <row r="16058" spans="1:7">
      <c r="A16058" s="2">
        <v>44184</v>
      </c>
      <c r="B16058" s="2">
        <f t="shared" si="500"/>
        <v>44196</v>
      </c>
      <c r="C16058" s="3">
        <f t="shared" si="501"/>
        <v>1</v>
      </c>
      <c r="D16058" t="s">
        <v>59</v>
      </c>
      <c r="E16058">
        <v>69</v>
      </c>
      <c r="F16058">
        <v>115</v>
      </c>
      <c r="G16058">
        <v>2</v>
      </c>
    </row>
    <row r="16059" spans="1:7">
      <c r="A16059" s="2">
        <v>44184</v>
      </c>
      <c r="B16059" s="2">
        <f t="shared" si="500"/>
        <v>44196</v>
      </c>
      <c r="C16059" s="3">
        <f t="shared" si="501"/>
        <v>1</v>
      </c>
      <c r="D16059" t="s">
        <v>41</v>
      </c>
      <c r="E16059">
        <v>39</v>
      </c>
      <c r="F16059">
        <v>614429</v>
      </c>
      <c r="G16059">
        <v>8031</v>
      </c>
    </row>
    <row r="16060" spans="1:7">
      <c r="A16060" s="2">
        <v>44184</v>
      </c>
      <c r="B16060" s="2">
        <f t="shared" si="500"/>
        <v>44196</v>
      </c>
      <c r="C16060" s="3">
        <f t="shared" si="501"/>
        <v>1</v>
      </c>
      <c r="D16060" t="s">
        <v>30</v>
      </c>
      <c r="E16060">
        <v>40</v>
      </c>
      <c r="F16060">
        <v>255868</v>
      </c>
      <c r="G16060">
        <v>2189</v>
      </c>
    </row>
    <row r="16061" spans="1:7">
      <c r="A16061" s="2">
        <v>44184</v>
      </c>
      <c r="B16061" s="2">
        <f t="shared" si="500"/>
        <v>44196</v>
      </c>
      <c r="C16061" s="3">
        <f t="shared" si="501"/>
        <v>1</v>
      </c>
      <c r="D16061" t="s">
        <v>14</v>
      </c>
      <c r="E16061">
        <v>41</v>
      </c>
      <c r="F16061">
        <v>101814</v>
      </c>
      <c r="G16061">
        <v>1340</v>
      </c>
    </row>
    <row r="16062" spans="1:7">
      <c r="A16062" s="2">
        <v>44184</v>
      </c>
      <c r="B16062" s="2">
        <f t="shared" si="500"/>
        <v>44196</v>
      </c>
      <c r="C16062" s="3">
        <f t="shared" si="501"/>
        <v>1</v>
      </c>
      <c r="D16062" t="s">
        <v>31</v>
      </c>
      <c r="E16062">
        <v>42</v>
      </c>
      <c r="F16062">
        <v>553424</v>
      </c>
      <c r="G16062">
        <v>13869</v>
      </c>
    </row>
    <row r="16063" spans="1:7">
      <c r="A16063" s="2">
        <v>44184</v>
      </c>
      <c r="B16063" s="2">
        <f t="shared" si="500"/>
        <v>44196</v>
      </c>
      <c r="C16063" s="3">
        <f t="shared" si="501"/>
        <v>1</v>
      </c>
      <c r="D16063" t="s">
        <v>55</v>
      </c>
      <c r="E16063">
        <v>72</v>
      </c>
      <c r="F16063">
        <v>100826</v>
      </c>
      <c r="G16063">
        <v>1342</v>
      </c>
    </row>
    <row r="16064" spans="1:7">
      <c r="A16064" s="2">
        <v>44184</v>
      </c>
      <c r="B16064" s="2">
        <f t="shared" si="500"/>
        <v>44196</v>
      </c>
      <c r="C16064" s="3">
        <f t="shared" si="501"/>
        <v>1</v>
      </c>
      <c r="D16064" t="s">
        <v>17</v>
      </c>
      <c r="E16064">
        <v>44</v>
      </c>
      <c r="F16064">
        <v>77812</v>
      </c>
      <c r="G16064">
        <v>1625</v>
      </c>
    </row>
    <row r="16065" spans="1:7">
      <c r="A16065" s="2">
        <v>44184</v>
      </c>
      <c r="B16065" s="2">
        <f t="shared" si="500"/>
        <v>44196</v>
      </c>
      <c r="C16065" s="3">
        <f t="shared" si="501"/>
        <v>1</v>
      </c>
      <c r="D16065" t="s">
        <v>32</v>
      </c>
      <c r="E16065">
        <v>45</v>
      </c>
      <c r="F16065">
        <v>270537</v>
      </c>
      <c r="G16065">
        <v>4895</v>
      </c>
    </row>
    <row r="16066" spans="1:7">
      <c r="A16066" s="2">
        <v>44184</v>
      </c>
      <c r="B16066" s="2">
        <f t="shared" si="500"/>
        <v>44196</v>
      </c>
      <c r="C16066" s="3">
        <f t="shared" si="501"/>
        <v>1</v>
      </c>
      <c r="D16066" t="s">
        <v>43</v>
      </c>
      <c r="E16066">
        <v>46</v>
      </c>
      <c r="F16066">
        <v>94336</v>
      </c>
      <c r="G16066">
        <v>1350</v>
      </c>
    </row>
    <row r="16067" spans="1:7">
      <c r="A16067" s="2">
        <v>44184</v>
      </c>
      <c r="B16067" s="2">
        <f t="shared" si="500"/>
        <v>44196</v>
      </c>
      <c r="C16067" s="3">
        <f t="shared" si="501"/>
        <v>1</v>
      </c>
      <c r="D16067" t="s">
        <v>25</v>
      </c>
      <c r="E16067">
        <v>47</v>
      </c>
      <c r="F16067">
        <v>494497</v>
      </c>
      <c r="G16067">
        <v>5953</v>
      </c>
    </row>
    <row r="16068" spans="1:7">
      <c r="A16068" s="2">
        <v>44184</v>
      </c>
      <c r="B16068" s="2">
        <f t="shared" ref="B16068:B16131" si="502">EOMONTH(A16068,0)</f>
        <v>44196</v>
      </c>
      <c r="C16068" s="3">
        <f t="shared" ref="C16068:C16131" si="503">IF(A16068=B16068,0,1)</f>
        <v>1</v>
      </c>
      <c r="D16068" t="s">
        <v>11</v>
      </c>
      <c r="E16068">
        <v>48</v>
      </c>
      <c r="F16068">
        <v>1585338</v>
      </c>
      <c r="G16068">
        <v>25841</v>
      </c>
    </row>
    <row r="16069" spans="1:7">
      <c r="A16069" s="2">
        <v>44184</v>
      </c>
      <c r="B16069" s="2">
        <f t="shared" si="502"/>
        <v>44196</v>
      </c>
      <c r="C16069" s="3">
        <f t="shared" si="503"/>
        <v>1</v>
      </c>
      <c r="D16069" t="s">
        <v>13</v>
      </c>
      <c r="E16069">
        <v>49</v>
      </c>
      <c r="F16069">
        <v>248970</v>
      </c>
      <c r="G16069">
        <v>1148</v>
      </c>
    </row>
    <row r="16070" spans="1:7">
      <c r="A16070" s="2">
        <v>44184</v>
      </c>
      <c r="B16070" s="2">
        <f t="shared" si="502"/>
        <v>44196</v>
      </c>
      <c r="C16070" s="3">
        <f t="shared" si="503"/>
        <v>1</v>
      </c>
      <c r="D16070" t="s">
        <v>36</v>
      </c>
      <c r="E16070">
        <v>50</v>
      </c>
      <c r="F16070">
        <v>6343</v>
      </c>
      <c r="G16070">
        <v>108</v>
      </c>
    </row>
    <row r="16071" spans="1:7">
      <c r="A16071" s="2">
        <v>44184</v>
      </c>
      <c r="B16071" s="2">
        <f t="shared" si="502"/>
        <v>44196</v>
      </c>
      <c r="C16071" s="3">
        <f t="shared" si="503"/>
        <v>1</v>
      </c>
      <c r="D16071" t="s">
        <v>56</v>
      </c>
      <c r="E16071">
        <v>78</v>
      </c>
      <c r="F16071">
        <v>1910</v>
      </c>
      <c r="G16071">
        <v>23</v>
      </c>
    </row>
    <row r="16072" spans="1:7">
      <c r="A16072" s="2">
        <v>44184</v>
      </c>
      <c r="B16072" s="2">
        <f t="shared" si="502"/>
        <v>44196</v>
      </c>
      <c r="C16072" s="3">
        <f t="shared" si="503"/>
        <v>1</v>
      </c>
      <c r="D16072" t="s">
        <v>37</v>
      </c>
      <c r="E16072">
        <v>51</v>
      </c>
      <c r="F16072">
        <v>302972</v>
      </c>
      <c r="G16072">
        <v>4643</v>
      </c>
    </row>
    <row r="16073" spans="1:7">
      <c r="A16073" s="2">
        <v>44184</v>
      </c>
      <c r="B16073" s="2">
        <f t="shared" si="502"/>
        <v>44196</v>
      </c>
      <c r="C16073" s="3">
        <f t="shared" si="503"/>
        <v>1</v>
      </c>
      <c r="D16073" t="s">
        <v>5</v>
      </c>
      <c r="E16073">
        <v>53</v>
      </c>
      <c r="F16073">
        <v>226551</v>
      </c>
      <c r="G16073">
        <v>3169</v>
      </c>
    </row>
    <row r="16074" spans="1:7">
      <c r="A16074" s="2">
        <v>44184</v>
      </c>
      <c r="B16074" s="2">
        <f t="shared" si="502"/>
        <v>44196</v>
      </c>
      <c r="C16074" s="3">
        <f t="shared" si="503"/>
        <v>1</v>
      </c>
      <c r="D16074" t="s">
        <v>58</v>
      </c>
      <c r="E16074">
        <v>54</v>
      </c>
      <c r="F16074">
        <v>71215</v>
      </c>
      <c r="G16074">
        <v>1122</v>
      </c>
    </row>
    <row r="16075" spans="1:7">
      <c r="A16075" s="2">
        <v>44184</v>
      </c>
      <c r="B16075" s="2">
        <f t="shared" si="502"/>
        <v>44196</v>
      </c>
      <c r="C16075" s="3">
        <f t="shared" si="503"/>
        <v>1</v>
      </c>
      <c r="D16075" t="s">
        <v>10</v>
      </c>
      <c r="E16075">
        <v>55</v>
      </c>
      <c r="F16075">
        <v>490679</v>
      </c>
      <c r="G16075">
        <v>4724</v>
      </c>
    </row>
    <row r="16076" spans="1:7">
      <c r="A16076" s="2">
        <v>44184</v>
      </c>
      <c r="B16076" s="2">
        <f t="shared" si="502"/>
        <v>44196</v>
      </c>
      <c r="C16076" s="3">
        <f t="shared" si="503"/>
        <v>1</v>
      </c>
      <c r="D16076" t="s">
        <v>49</v>
      </c>
      <c r="E16076">
        <v>56</v>
      </c>
      <c r="F16076">
        <v>41488</v>
      </c>
      <c r="G16076">
        <v>351</v>
      </c>
    </row>
    <row r="16077" spans="1:7">
      <c r="A16077" s="2">
        <v>44185</v>
      </c>
      <c r="B16077" s="2">
        <f t="shared" si="502"/>
        <v>44196</v>
      </c>
      <c r="C16077" s="3">
        <f t="shared" si="503"/>
        <v>1</v>
      </c>
      <c r="D16077" t="s">
        <v>52</v>
      </c>
      <c r="E16077">
        <v>1</v>
      </c>
      <c r="F16077">
        <v>322452</v>
      </c>
      <c r="G16077">
        <v>4389</v>
      </c>
    </row>
    <row r="16078" spans="1:7">
      <c r="A16078" s="2">
        <v>44185</v>
      </c>
      <c r="B16078" s="2">
        <f t="shared" si="502"/>
        <v>44196</v>
      </c>
      <c r="C16078" s="3">
        <f t="shared" si="503"/>
        <v>1</v>
      </c>
      <c r="D16078" t="s">
        <v>50</v>
      </c>
      <c r="E16078">
        <v>2</v>
      </c>
      <c r="F16078">
        <v>43649</v>
      </c>
      <c r="G16078">
        <v>176</v>
      </c>
    </row>
    <row r="16079" spans="1:7">
      <c r="A16079" s="2">
        <v>44185</v>
      </c>
      <c r="B16079" s="2">
        <f t="shared" si="502"/>
        <v>44196</v>
      </c>
      <c r="C16079" s="3">
        <f t="shared" si="503"/>
        <v>1</v>
      </c>
      <c r="D16079" t="s">
        <v>8</v>
      </c>
      <c r="E16079">
        <v>4</v>
      </c>
      <c r="F16079">
        <v>453601</v>
      </c>
      <c r="G16079">
        <v>7971</v>
      </c>
    </row>
    <row r="16080" spans="1:7">
      <c r="A16080" s="2">
        <v>44185</v>
      </c>
      <c r="B16080" s="2">
        <f t="shared" si="502"/>
        <v>44196</v>
      </c>
      <c r="C16080" s="3">
        <f t="shared" si="503"/>
        <v>1</v>
      </c>
      <c r="D16080" t="s">
        <v>44</v>
      </c>
      <c r="E16080">
        <v>5</v>
      </c>
      <c r="F16080">
        <v>201650</v>
      </c>
      <c r="G16080">
        <v>3237</v>
      </c>
    </row>
    <row r="16081" spans="1:7">
      <c r="A16081" s="2">
        <v>44185</v>
      </c>
      <c r="B16081" s="2">
        <f t="shared" si="502"/>
        <v>44196</v>
      </c>
      <c r="C16081" s="3">
        <f t="shared" si="503"/>
        <v>1</v>
      </c>
      <c r="D16081" t="s">
        <v>7</v>
      </c>
      <c r="E16081">
        <v>6</v>
      </c>
      <c r="F16081">
        <v>1889828</v>
      </c>
      <c r="G16081">
        <v>22736</v>
      </c>
    </row>
    <row r="16082" spans="1:7">
      <c r="A16082" s="2">
        <v>44185</v>
      </c>
      <c r="B16082" s="2">
        <f t="shared" si="502"/>
        <v>44196</v>
      </c>
      <c r="C16082" s="3">
        <f t="shared" si="503"/>
        <v>1</v>
      </c>
      <c r="D16082" t="s">
        <v>22</v>
      </c>
      <c r="E16082">
        <v>8</v>
      </c>
      <c r="F16082">
        <v>310522</v>
      </c>
      <c r="G16082">
        <v>4420</v>
      </c>
    </row>
    <row r="16083" spans="1:7">
      <c r="A16083" s="2">
        <v>44185</v>
      </c>
      <c r="B16083" s="2">
        <f t="shared" si="502"/>
        <v>44196</v>
      </c>
      <c r="C16083" s="3">
        <f t="shared" si="503"/>
        <v>1</v>
      </c>
      <c r="D16083" t="s">
        <v>38</v>
      </c>
      <c r="E16083">
        <v>9</v>
      </c>
      <c r="F16083">
        <v>162782</v>
      </c>
      <c r="G16083">
        <v>5581</v>
      </c>
    </row>
    <row r="16084" spans="1:7">
      <c r="A16084" s="2">
        <v>44185</v>
      </c>
      <c r="B16084" s="2">
        <f t="shared" si="502"/>
        <v>44196</v>
      </c>
      <c r="C16084" s="3">
        <f t="shared" si="503"/>
        <v>1</v>
      </c>
      <c r="D16084" t="s">
        <v>45</v>
      </c>
      <c r="E16084">
        <v>10</v>
      </c>
      <c r="F16084">
        <v>50616</v>
      </c>
      <c r="G16084">
        <v>862</v>
      </c>
    </row>
    <row r="16085" spans="1:7">
      <c r="A16085" s="2">
        <v>44185</v>
      </c>
      <c r="B16085" s="2">
        <f t="shared" si="502"/>
        <v>44196</v>
      </c>
      <c r="C16085" s="3">
        <f t="shared" si="503"/>
        <v>1</v>
      </c>
      <c r="D16085" t="s">
        <v>33</v>
      </c>
      <c r="E16085">
        <v>11</v>
      </c>
      <c r="F16085">
        <v>26601</v>
      </c>
      <c r="G16085">
        <v>737</v>
      </c>
    </row>
    <row r="16086" spans="1:7">
      <c r="A16086" s="2">
        <v>44185</v>
      </c>
      <c r="B16086" s="2">
        <f t="shared" si="502"/>
        <v>44196</v>
      </c>
      <c r="C16086" s="3">
        <f t="shared" si="503"/>
        <v>1</v>
      </c>
      <c r="D16086" t="s">
        <v>15</v>
      </c>
      <c r="E16086">
        <v>12</v>
      </c>
      <c r="F16086">
        <v>1201558</v>
      </c>
      <c r="G16086">
        <v>20567</v>
      </c>
    </row>
    <row r="16087" spans="1:7">
      <c r="A16087" s="2">
        <v>44185</v>
      </c>
      <c r="B16087" s="2">
        <f t="shared" si="502"/>
        <v>44196</v>
      </c>
      <c r="C16087" s="3">
        <f t="shared" si="503"/>
        <v>1</v>
      </c>
      <c r="D16087" t="s">
        <v>18</v>
      </c>
      <c r="E16087">
        <v>13</v>
      </c>
      <c r="F16087">
        <v>567654</v>
      </c>
      <c r="G16087">
        <v>10056</v>
      </c>
    </row>
    <row r="16088" spans="1:7">
      <c r="A16088" s="2">
        <v>44185</v>
      </c>
      <c r="B16088" s="2">
        <f t="shared" si="502"/>
        <v>44196</v>
      </c>
      <c r="C16088" s="3">
        <f t="shared" si="503"/>
        <v>1</v>
      </c>
      <c r="D16088" t="s">
        <v>57</v>
      </c>
      <c r="E16088">
        <v>66</v>
      </c>
      <c r="F16088">
        <v>8171</v>
      </c>
      <c r="G16088">
        <v>120</v>
      </c>
    </row>
    <row r="16089" spans="1:7">
      <c r="A16089" s="2">
        <v>44185</v>
      </c>
      <c r="B16089" s="2">
        <f t="shared" si="502"/>
        <v>44196</v>
      </c>
      <c r="C16089" s="3">
        <f t="shared" si="503"/>
        <v>1</v>
      </c>
      <c r="D16089" t="s">
        <v>26</v>
      </c>
      <c r="E16089">
        <v>15</v>
      </c>
      <c r="F16089">
        <v>20291</v>
      </c>
      <c r="G16089">
        <v>280</v>
      </c>
    </row>
    <row r="16090" spans="1:7">
      <c r="A16090" s="2">
        <v>44185</v>
      </c>
      <c r="B16090" s="2">
        <f t="shared" si="502"/>
        <v>44196</v>
      </c>
      <c r="C16090" s="3">
        <f t="shared" si="503"/>
        <v>1</v>
      </c>
      <c r="D16090" t="s">
        <v>53</v>
      </c>
      <c r="E16090">
        <v>16</v>
      </c>
      <c r="F16090">
        <v>130039</v>
      </c>
      <c r="G16090">
        <v>1284</v>
      </c>
    </row>
    <row r="16091" spans="1:7">
      <c r="A16091" s="2">
        <v>44185</v>
      </c>
      <c r="B16091" s="2">
        <f t="shared" si="502"/>
        <v>44196</v>
      </c>
      <c r="C16091" s="3">
        <f t="shared" si="503"/>
        <v>1</v>
      </c>
      <c r="D16091" t="s">
        <v>6</v>
      </c>
      <c r="E16091">
        <v>17</v>
      </c>
      <c r="F16091">
        <v>901924</v>
      </c>
      <c r="G16091">
        <v>16407</v>
      </c>
    </row>
    <row r="16092" spans="1:7">
      <c r="A16092" s="2">
        <v>44185</v>
      </c>
      <c r="B16092" s="2">
        <f t="shared" si="502"/>
        <v>44196</v>
      </c>
      <c r="C16092" s="3">
        <f t="shared" si="503"/>
        <v>1</v>
      </c>
      <c r="D16092" t="s">
        <v>27</v>
      </c>
      <c r="E16092">
        <v>18</v>
      </c>
      <c r="F16092">
        <v>467258</v>
      </c>
      <c r="G16092">
        <v>7404</v>
      </c>
    </row>
    <row r="16093" spans="1:7">
      <c r="A16093" s="2">
        <v>44185</v>
      </c>
      <c r="B16093" s="2">
        <f t="shared" si="502"/>
        <v>44196</v>
      </c>
      <c r="C16093" s="3">
        <f t="shared" si="503"/>
        <v>1</v>
      </c>
      <c r="D16093" t="s">
        <v>39</v>
      </c>
      <c r="E16093">
        <v>19</v>
      </c>
      <c r="F16093">
        <v>267329</v>
      </c>
      <c r="G16093">
        <v>3589</v>
      </c>
    </row>
    <row r="16094" spans="1:7">
      <c r="A16094" s="2">
        <v>44185</v>
      </c>
      <c r="B16094" s="2">
        <f t="shared" si="502"/>
        <v>44196</v>
      </c>
      <c r="C16094" s="3">
        <f t="shared" si="503"/>
        <v>1</v>
      </c>
      <c r="D16094" t="s">
        <v>34</v>
      </c>
      <c r="E16094">
        <v>20</v>
      </c>
      <c r="F16094">
        <v>203674</v>
      </c>
      <c r="G16094">
        <v>2341</v>
      </c>
    </row>
    <row r="16095" spans="1:7">
      <c r="A16095" s="2">
        <v>44185</v>
      </c>
      <c r="B16095" s="2">
        <f t="shared" si="502"/>
        <v>44196</v>
      </c>
      <c r="C16095" s="3">
        <f t="shared" si="503"/>
        <v>1</v>
      </c>
      <c r="D16095" t="s">
        <v>28</v>
      </c>
      <c r="E16095">
        <v>21</v>
      </c>
      <c r="F16095">
        <v>244784</v>
      </c>
      <c r="G16095">
        <v>2665</v>
      </c>
    </row>
    <row r="16096" spans="1:7">
      <c r="A16096" s="2">
        <v>44185</v>
      </c>
      <c r="B16096" s="2">
        <f t="shared" si="502"/>
        <v>44196</v>
      </c>
      <c r="C16096" s="3">
        <f t="shared" si="503"/>
        <v>1</v>
      </c>
      <c r="D16096" t="s">
        <v>40</v>
      </c>
      <c r="E16096">
        <v>22</v>
      </c>
      <c r="F16096">
        <v>286145</v>
      </c>
      <c r="G16096">
        <v>7042</v>
      </c>
    </row>
    <row r="16097" spans="1:7">
      <c r="A16097" s="2">
        <v>44185</v>
      </c>
      <c r="B16097" s="2">
        <f t="shared" si="502"/>
        <v>44196</v>
      </c>
      <c r="C16097" s="3">
        <f t="shared" si="503"/>
        <v>1</v>
      </c>
      <c r="D16097" t="s">
        <v>51</v>
      </c>
      <c r="E16097">
        <v>23</v>
      </c>
      <c r="F16097">
        <v>18946</v>
      </c>
      <c r="G16097">
        <v>292</v>
      </c>
    </row>
    <row r="16098" spans="1:7">
      <c r="A16098" s="2">
        <v>44185</v>
      </c>
      <c r="B16098" s="2">
        <f t="shared" si="502"/>
        <v>44196</v>
      </c>
      <c r="C16098" s="3">
        <f t="shared" si="503"/>
        <v>1</v>
      </c>
      <c r="D16098" t="s">
        <v>23</v>
      </c>
      <c r="E16098">
        <v>24</v>
      </c>
      <c r="F16098">
        <v>251069</v>
      </c>
      <c r="G16098">
        <v>5448</v>
      </c>
    </row>
    <row r="16099" spans="1:7">
      <c r="A16099" s="2">
        <v>44185</v>
      </c>
      <c r="B16099" s="2">
        <f t="shared" si="502"/>
        <v>44196</v>
      </c>
      <c r="C16099" s="3">
        <f t="shared" si="503"/>
        <v>1</v>
      </c>
      <c r="D16099" t="s">
        <v>9</v>
      </c>
      <c r="E16099">
        <v>25</v>
      </c>
      <c r="F16099">
        <v>323531</v>
      </c>
      <c r="G16099">
        <v>11717</v>
      </c>
    </row>
    <row r="16100" spans="1:7">
      <c r="A16100" s="2">
        <v>44185</v>
      </c>
      <c r="B16100" s="2">
        <f t="shared" si="502"/>
        <v>44196</v>
      </c>
      <c r="C16100" s="3">
        <f t="shared" si="503"/>
        <v>1</v>
      </c>
      <c r="D16100" t="s">
        <v>42</v>
      </c>
      <c r="E16100">
        <v>26</v>
      </c>
      <c r="F16100">
        <v>495458</v>
      </c>
      <c r="G16100">
        <v>12066</v>
      </c>
    </row>
    <row r="16101" spans="1:7">
      <c r="A16101" s="2">
        <v>44185</v>
      </c>
      <c r="B16101" s="2">
        <f t="shared" si="502"/>
        <v>44196</v>
      </c>
      <c r="C16101" s="3">
        <f t="shared" si="503"/>
        <v>1</v>
      </c>
      <c r="D16101" t="s">
        <v>29</v>
      </c>
      <c r="E16101">
        <v>27</v>
      </c>
      <c r="F16101">
        <v>397378</v>
      </c>
      <c r="G16101">
        <v>4909</v>
      </c>
    </row>
    <row r="16102" spans="1:7">
      <c r="A16102" s="2">
        <v>44185</v>
      </c>
      <c r="B16102" s="2">
        <f t="shared" si="502"/>
        <v>44196</v>
      </c>
      <c r="C16102" s="3">
        <f t="shared" si="503"/>
        <v>1</v>
      </c>
      <c r="D16102" t="s">
        <v>46</v>
      </c>
      <c r="E16102">
        <v>28</v>
      </c>
      <c r="F16102">
        <v>194333</v>
      </c>
      <c r="G16102">
        <v>4409</v>
      </c>
    </row>
    <row r="16103" spans="1:7">
      <c r="A16103" s="2">
        <v>44185</v>
      </c>
      <c r="B16103" s="2">
        <f t="shared" si="502"/>
        <v>44196</v>
      </c>
      <c r="C16103" s="3">
        <f t="shared" si="503"/>
        <v>1</v>
      </c>
      <c r="D16103" t="s">
        <v>35</v>
      </c>
      <c r="E16103">
        <v>29</v>
      </c>
      <c r="F16103">
        <v>386259</v>
      </c>
      <c r="G16103">
        <v>5262</v>
      </c>
    </row>
    <row r="16104" spans="1:7">
      <c r="A16104" s="2">
        <v>44185</v>
      </c>
      <c r="B16104" s="2">
        <f t="shared" si="502"/>
        <v>44196</v>
      </c>
      <c r="C16104" s="3">
        <f t="shared" si="503"/>
        <v>1</v>
      </c>
      <c r="D16104" t="s">
        <v>54</v>
      </c>
      <c r="E16104">
        <v>30</v>
      </c>
      <c r="F16104">
        <v>77170</v>
      </c>
      <c r="G16104">
        <v>865</v>
      </c>
    </row>
    <row r="16105" spans="1:7">
      <c r="A16105" s="2">
        <v>44185</v>
      </c>
      <c r="B16105" s="2">
        <f t="shared" si="502"/>
        <v>44196</v>
      </c>
      <c r="C16105" s="3">
        <f t="shared" si="503"/>
        <v>1</v>
      </c>
      <c r="D16105" t="s">
        <v>12</v>
      </c>
      <c r="E16105">
        <v>31</v>
      </c>
      <c r="F16105">
        <v>157171</v>
      </c>
      <c r="G16105">
        <v>1515</v>
      </c>
    </row>
    <row r="16106" spans="1:7">
      <c r="A16106" s="2">
        <v>44185</v>
      </c>
      <c r="B16106" s="2">
        <f t="shared" si="502"/>
        <v>44196</v>
      </c>
      <c r="C16106" s="3">
        <f t="shared" si="503"/>
        <v>1</v>
      </c>
      <c r="D16106" t="s">
        <v>24</v>
      </c>
      <c r="E16106">
        <v>32</v>
      </c>
      <c r="F16106">
        <v>204227</v>
      </c>
      <c r="G16106">
        <v>2786</v>
      </c>
    </row>
    <row r="16107" spans="1:7">
      <c r="A16107" s="2">
        <v>44185</v>
      </c>
      <c r="B16107" s="2">
        <f t="shared" si="502"/>
        <v>44196</v>
      </c>
      <c r="C16107" s="3">
        <f t="shared" si="503"/>
        <v>1</v>
      </c>
      <c r="D16107" t="s">
        <v>19</v>
      </c>
      <c r="E16107">
        <v>33</v>
      </c>
      <c r="F16107">
        <v>36542</v>
      </c>
      <c r="G16107">
        <v>656</v>
      </c>
    </row>
    <row r="16108" spans="1:7">
      <c r="A16108" s="2">
        <v>44185</v>
      </c>
      <c r="B16108" s="2">
        <f t="shared" si="502"/>
        <v>44196</v>
      </c>
      <c r="C16108" s="3">
        <f t="shared" si="503"/>
        <v>1</v>
      </c>
      <c r="D16108" t="s">
        <v>21</v>
      </c>
      <c r="E16108">
        <v>34</v>
      </c>
      <c r="F16108">
        <v>434500</v>
      </c>
      <c r="G16108">
        <v>18194</v>
      </c>
    </row>
    <row r="16109" spans="1:7">
      <c r="A16109" s="2">
        <v>44185</v>
      </c>
      <c r="B16109" s="2">
        <f t="shared" si="502"/>
        <v>44196</v>
      </c>
      <c r="C16109" s="3">
        <f t="shared" si="503"/>
        <v>1</v>
      </c>
      <c r="D16109" t="s">
        <v>47</v>
      </c>
      <c r="E16109">
        <v>35</v>
      </c>
      <c r="F16109">
        <v>129993</v>
      </c>
      <c r="G16109">
        <v>2171</v>
      </c>
    </row>
    <row r="16110" spans="1:7">
      <c r="A16110" s="2">
        <v>44185</v>
      </c>
      <c r="B16110" s="2">
        <f t="shared" si="502"/>
        <v>44196</v>
      </c>
      <c r="C16110" s="3">
        <f t="shared" si="503"/>
        <v>1</v>
      </c>
      <c r="D16110" t="s">
        <v>16</v>
      </c>
      <c r="E16110">
        <v>36</v>
      </c>
      <c r="F16110">
        <v>851400</v>
      </c>
      <c r="G16110">
        <v>36017</v>
      </c>
    </row>
    <row r="16111" spans="1:7">
      <c r="A16111" s="2">
        <v>44185</v>
      </c>
      <c r="B16111" s="2">
        <f t="shared" si="502"/>
        <v>44196</v>
      </c>
      <c r="C16111" s="3">
        <f t="shared" si="503"/>
        <v>1</v>
      </c>
      <c r="D16111" t="s">
        <v>20</v>
      </c>
      <c r="E16111">
        <v>37</v>
      </c>
      <c r="F16111">
        <v>479875</v>
      </c>
      <c r="G16111">
        <v>6259</v>
      </c>
    </row>
    <row r="16112" spans="1:7">
      <c r="A16112" s="2">
        <v>44185</v>
      </c>
      <c r="B16112" s="2">
        <f t="shared" si="502"/>
        <v>44196</v>
      </c>
      <c r="C16112" s="3">
        <f t="shared" si="503"/>
        <v>1</v>
      </c>
      <c r="D16112" t="s">
        <v>48</v>
      </c>
      <c r="E16112">
        <v>38</v>
      </c>
      <c r="F16112">
        <v>90045</v>
      </c>
      <c r="G16112">
        <v>1237</v>
      </c>
    </row>
    <row r="16113" spans="1:7">
      <c r="A16113" s="2">
        <v>44185</v>
      </c>
      <c r="B16113" s="2">
        <f t="shared" si="502"/>
        <v>44196</v>
      </c>
      <c r="C16113" s="3">
        <f t="shared" si="503"/>
        <v>1</v>
      </c>
      <c r="D16113" t="s">
        <v>59</v>
      </c>
      <c r="E16113">
        <v>69</v>
      </c>
      <c r="F16113">
        <v>115</v>
      </c>
      <c r="G16113">
        <v>2</v>
      </c>
    </row>
    <row r="16114" spans="1:7">
      <c r="A16114" s="2">
        <v>44185</v>
      </c>
      <c r="B16114" s="2">
        <f t="shared" si="502"/>
        <v>44196</v>
      </c>
      <c r="C16114" s="3">
        <f t="shared" si="503"/>
        <v>1</v>
      </c>
      <c r="D16114" t="s">
        <v>41</v>
      </c>
      <c r="E16114">
        <v>39</v>
      </c>
      <c r="F16114">
        <v>622806</v>
      </c>
      <c r="G16114">
        <v>8047</v>
      </c>
    </row>
    <row r="16115" spans="1:7">
      <c r="A16115" s="2">
        <v>44185</v>
      </c>
      <c r="B16115" s="2">
        <f t="shared" si="502"/>
        <v>44196</v>
      </c>
      <c r="C16115" s="3">
        <f t="shared" si="503"/>
        <v>1</v>
      </c>
      <c r="D16115" t="s">
        <v>30</v>
      </c>
      <c r="E16115">
        <v>40</v>
      </c>
      <c r="F16115">
        <v>260838</v>
      </c>
      <c r="G16115">
        <v>2212</v>
      </c>
    </row>
    <row r="16116" spans="1:7">
      <c r="A16116" s="2">
        <v>44185</v>
      </c>
      <c r="B16116" s="2">
        <f t="shared" si="502"/>
        <v>44196</v>
      </c>
      <c r="C16116" s="3">
        <f t="shared" si="503"/>
        <v>1</v>
      </c>
      <c r="D16116" t="s">
        <v>14</v>
      </c>
      <c r="E16116">
        <v>41</v>
      </c>
      <c r="F16116">
        <v>102930</v>
      </c>
      <c r="G16116">
        <v>1341</v>
      </c>
    </row>
    <row r="16117" spans="1:7">
      <c r="A16117" s="2">
        <v>44185</v>
      </c>
      <c r="B16117" s="2">
        <f t="shared" si="502"/>
        <v>44196</v>
      </c>
      <c r="C16117" s="3">
        <f t="shared" si="503"/>
        <v>1</v>
      </c>
      <c r="D16117" t="s">
        <v>31</v>
      </c>
      <c r="E16117">
        <v>42</v>
      </c>
      <c r="F16117">
        <v>560002</v>
      </c>
      <c r="G16117">
        <v>13964</v>
      </c>
    </row>
    <row r="16118" spans="1:7">
      <c r="A16118" s="2">
        <v>44185</v>
      </c>
      <c r="B16118" s="2">
        <f t="shared" si="502"/>
        <v>44196</v>
      </c>
      <c r="C16118" s="3">
        <f t="shared" si="503"/>
        <v>1</v>
      </c>
      <c r="D16118" t="s">
        <v>55</v>
      </c>
      <c r="E16118">
        <v>72</v>
      </c>
      <c r="F16118">
        <v>102048</v>
      </c>
      <c r="G16118">
        <v>1368</v>
      </c>
    </row>
    <row r="16119" spans="1:7">
      <c r="A16119" s="2">
        <v>44185</v>
      </c>
      <c r="B16119" s="2">
        <f t="shared" si="502"/>
        <v>44196</v>
      </c>
      <c r="C16119" s="3">
        <f t="shared" si="503"/>
        <v>1</v>
      </c>
      <c r="D16119" t="s">
        <v>17</v>
      </c>
      <c r="E16119">
        <v>44</v>
      </c>
      <c r="F16119">
        <v>77812</v>
      </c>
      <c r="G16119">
        <v>1625</v>
      </c>
    </row>
    <row r="16120" spans="1:7">
      <c r="A16120" s="2">
        <v>44185</v>
      </c>
      <c r="B16120" s="2">
        <f t="shared" si="502"/>
        <v>44196</v>
      </c>
      <c r="C16120" s="3">
        <f t="shared" si="503"/>
        <v>1</v>
      </c>
      <c r="D16120" t="s">
        <v>32</v>
      </c>
      <c r="E16120">
        <v>45</v>
      </c>
      <c r="F16120">
        <v>273406</v>
      </c>
      <c r="G16120">
        <v>4935</v>
      </c>
    </row>
    <row r="16121" spans="1:7">
      <c r="A16121" s="2">
        <v>44185</v>
      </c>
      <c r="B16121" s="2">
        <f t="shared" si="502"/>
        <v>44196</v>
      </c>
      <c r="C16121" s="3">
        <f t="shared" si="503"/>
        <v>1</v>
      </c>
      <c r="D16121" t="s">
        <v>43</v>
      </c>
      <c r="E16121">
        <v>46</v>
      </c>
      <c r="F16121">
        <v>94727</v>
      </c>
      <c r="G16121">
        <v>1361</v>
      </c>
    </row>
    <row r="16122" spans="1:7">
      <c r="A16122" s="2">
        <v>44185</v>
      </c>
      <c r="B16122" s="2">
        <f t="shared" si="502"/>
        <v>44196</v>
      </c>
      <c r="C16122" s="3">
        <f t="shared" si="503"/>
        <v>1</v>
      </c>
      <c r="D16122" t="s">
        <v>25</v>
      </c>
      <c r="E16122">
        <v>47</v>
      </c>
      <c r="F16122">
        <v>505880</v>
      </c>
      <c r="G16122">
        <v>6007</v>
      </c>
    </row>
    <row r="16123" spans="1:7">
      <c r="A16123" s="2">
        <v>44185</v>
      </c>
      <c r="B16123" s="2">
        <f t="shared" si="502"/>
        <v>44196</v>
      </c>
      <c r="C16123" s="3">
        <f t="shared" si="503"/>
        <v>1</v>
      </c>
      <c r="D16123" t="s">
        <v>11</v>
      </c>
      <c r="E16123">
        <v>48</v>
      </c>
      <c r="F16123">
        <v>1593201</v>
      </c>
      <c r="G16123">
        <v>25948</v>
      </c>
    </row>
    <row r="16124" spans="1:7">
      <c r="A16124" s="2">
        <v>44185</v>
      </c>
      <c r="B16124" s="2">
        <f t="shared" si="502"/>
        <v>44196</v>
      </c>
      <c r="C16124" s="3">
        <f t="shared" si="503"/>
        <v>1</v>
      </c>
      <c r="D16124" t="s">
        <v>13</v>
      </c>
      <c r="E16124">
        <v>49</v>
      </c>
      <c r="F16124">
        <v>250964</v>
      </c>
      <c r="G16124">
        <v>1155</v>
      </c>
    </row>
    <row r="16125" spans="1:7">
      <c r="A16125" s="2">
        <v>44185</v>
      </c>
      <c r="B16125" s="2">
        <f t="shared" si="502"/>
        <v>44196</v>
      </c>
      <c r="C16125" s="3">
        <f t="shared" si="503"/>
        <v>1</v>
      </c>
      <c r="D16125" t="s">
        <v>36</v>
      </c>
      <c r="E16125">
        <v>50</v>
      </c>
      <c r="F16125">
        <v>6443</v>
      </c>
      <c r="G16125">
        <v>111</v>
      </c>
    </row>
    <row r="16126" spans="1:7">
      <c r="A16126" s="2">
        <v>44185</v>
      </c>
      <c r="B16126" s="2">
        <f t="shared" si="502"/>
        <v>44196</v>
      </c>
      <c r="C16126" s="3">
        <f t="shared" si="503"/>
        <v>1</v>
      </c>
      <c r="D16126" t="s">
        <v>56</v>
      </c>
      <c r="E16126">
        <v>78</v>
      </c>
      <c r="F16126">
        <v>1921</v>
      </c>
      <c r="G16126">
        <v>23</v>
      </c>
    </row>
    <row r="16127" spans="1:7">
      <c r="A16127" s="2">
        <v>44185</v>
      </c>
      <c r="B16127" s="2">
        <f t="shared" si="502"/>
        <v>44196</v>
      </c>
      <c r="C16127" s="3">
        <f t="shared" si="503"/>
        <v>1</v>
      </c>
      <c r="D16127" t="s">
        <v>37</v>
      </c>
      <c r="E16127">
        <v>51</v>
      </c>
      <c r="F16127">
        <v>306848</v>
      </c>
      <c r="G16127">
        <v>4650</v>
      </c>
    </row>
    <row r="16128" spans="1:7">
      <c r="A16128" s="2">
        <v>44185</v>
      </c>
      <c r="B16128" s="2">
        <f t="shared" si="502"/>
        <v>44196</v>
      </c>
      <c r="C16128" s="3">
        <f t="shared" si="503"/>
        <v>1</v>
      </c>
      <c r="D16128" t="s">
        <v>5</v>
      </c>
      <c r="E16128">
        <v>53</v>
      </c>
      <c r="F16128">
        <v>227049</v>
      </c>
      <c r="G16128">
        <v>3170</v>
      </c>
    </row>
    <row r="16129" spans="1:7">
      <c r="A16129" s="2">
        <v>44185</v>
      </c>
      <c r="B16129" s="2">
        <f t="shared" si="502"/>
        <v>44196</v>
      </c>
      <c r="C16129" s="3">
        <f t="shared" si="503"/>
        <v>1</v>
      </c>
      <c r="D16129" t="s">
        <v>58</v>
      </c>
      <c r="E16129">
        <v>54</v>
      </c>
      <c r="F16129">
        <v>72342</v>
      </c>
      <c r="G16129">
        <v>1128</v>
      </c>
    </row>
    <row r="16130" spans="1:7">
      <c r="A16130" s="2">
        <v>44185</v>
      </c>
      <c r="B16130" s="2">
        <f t="shared" si="502"/>
        <v>44196</v>
      </c>
      <c r="C16130" s="3">
        <f t="shared" si="503"/>
        <v>1</v>
      </c>
      <c r="D16130" t="s">
        <v>10</v>
      </c>
      <c r="E16130">
        <v>55</v>
      </c>
      <c r="F16130">
        <v>492724</v>
      </c>
      <c r="G16130">
        <v>4745</v>
      </c>
    </row>
    <row r="16131" spans="1:7">
      <c r="A16131" s="2">
        <v>44185</v>
      </c>
      <c r="B16131" s="2">
        <f t="shared" si="502"/>
        <v>44196</v>
      </c>
      <c r="C16131" s="3">
        <f t="shared" si="503"/>
        <v>1</v>
      </c>
      <c r="D16131" t="s">
        <v>49</v>
      </c>
      <c r="E16131">
        <v>56</v>
      </c>
      <c r="F16131">
        <v>41662</v>
      </c>
      <c r="G16131">
        <v>351</v>
      </c>
    </row>
    <row r="16132" spans="1:7">
      <c r="A16132" s="2">
        <v>44186</v>
      </c>
      <c r="B16132" s="2">
        <f t="shared" ref="B16132:B16195" si="504">EOMONTH(A16132,0)</f>
        <v>44196</v>
      </c>
      <c r="C16132" s="3">
        <f t="shared" ref="C16132:C16195" si="505">IF(A16132=B16132,0,1)</f>
        <v>1</v>
      </c>
      <c r="D16132" t="s">
        <v>52</v>
      </c>
      <c r="E16132">
        <v>1</v>
      </c>
      <c r="F16132">
        <v>324832</v>
      </c>
      <c r="G16132">
        <v>4389</v>
      </c>
    </row>
    <row r="16133" spans="1:7">
      <c r="A16133" s="2">
        <v>44186</v>
      </c>
      <c r="B16133" s="2">
        <f t="shared" si="504"/>
        <v>44196</v>
      </c>
      <c r="C16133" s="3">
        <f t="shared" si="505"/>
        <v>1</v>
      </c>
      <c r="D16133" t="s">
        <v>50</v>
      </c>
      <c r="E16133">
        <v>2</v>
      </c>
      <c r="F16133">
        <v>43801</v>
      </c>
      <c r="G16133">
        <v>176</v>
      </c>
    </row>
    <row r="16134" spans="1:7">
      <c r="A16134" s="2">
        <v>44186</v>
      </c>
      <c r="B16134" s="2">
        <f t="shared" si="504"/>
        <v>44196</v>
      </c>
      <c r="C16134" s="3">
        <f t="shared" si="505"/>
        <v>1</v>
      </c>
      <c r="D16134" t="s">
        <v>8</v>
      </c>
      <c r="E16134">
        <v>4</v>
      </c>
      <c r="F16134">
        <v>461345</v>
      </c>
      <c r="G16134">
        <v>7972</v>
      </c>
    </row>
    <row r="16135" spans="1:7">
      <c r="A16135" s="2">
        <v>44186</v>
      </c>
      <c r="B16135" s="2">
        <f t="shared" si="504"/>
        <v>44196</v>
      </c>
      <c r="C16135" s="3">
        <f t="shared" si="505"/>
        <v>1</v>
      </c>
      <c r="D16135" t="s">
        <v>44</v>
      </c>
      <c r="E16135">
        <v>5</v>
      </c>
      <c r="F16135">
        <v>203107</v>
      </c>
      <c r="G16135">
        <v>3295</v>
      </c>
    </row>
    <row r="16136" spans="1:7">
      <c r="A16136" s="2">
        <v>44186</v>
      </c>
      <c r="B16136" s="2">
        <f t="shared" si="504"/>
        <v>44196</v>
      </c>
      <c r="C16136" s="3">
        <f t="shared" si="505"/>
        <v>1</v>
      </c>
      <c r="D16136" t="s">
        <v>7</v>
      </c>
      <c r="E16136">
        <v>6</v>
      </c>
      <c r="F16136">
        <v>1933083</v>
      </c>
      <c r="G16136">
        <v>22980</v>
      </c>
    </row>
    <row r="16137" spans="1:7">
      <c r="A16137" s="2">
        <v>44186</v>
      </c>
      <c r="B16137" s="2">
        <f t="shared" si="504"/>
        <v>44196</v>
      </c>
      <c r="C16137" s="3">
        <f t="shared" si="505"/>
        <v>1</v>
      </c>
      <c r="D16137" t="s">
        <v>22</v>
      </c>
      <c r="E16137">
        <v>8</v>
      </c>
      <c r="F16137">
        <v>312713</v>
      </c>
      <c r="G16137">
        <v>4432</v>
      </c>
    </row>
    <row r="16138" spans="1:7">
      <c r="A16138" s="2">
        <v>44186</v>
      </c>
      <c r="B16138" s="2">
        <f t="shared" si="504"/>
        <v>44196</v>
      </c>
      <c r="C16138" s="3">
        <f t="shared" si="505"/>
        <v>1</v>
      </c>
      <c r="D16138" t="s">
        <v>38</v>
      </c>
      <c r="E16138">
        <v>9</v>
      </c>
      <c r="F16138">
        <v>167377</v>
      </c>
      <c r="G16138">
        <v>5676</v>
      </c>
    </row>
    <row r="16139" spans="1:7">
      <c r="A16139" s="2">
        <v>44186</v>
      </c>
      <c r="B16139" s="2">
        <f t="shared" si="504"/>
        <v>44196</v>
      </c>
      <c r="C16139" s="3">
        <f t="shared" si="505"/>
        <v>1</v>
      </c>
      <c r="D16139" t="s">
        <v>45</v>
      </c>
      <c r="E16139">
        <v>10</v>
      </c>
      <c r="F16139">
        <v>51056</v>
      </c>
      <c r="G16139">
        <v>871</v>
      </c>
    </row>
    <row r="16140" spans="1:7">
      <c r="A16140" s="2">
        <v>44186</v>
      </c>
      <c r="B16140" s="2">
        <f t="shared" si="504"/>
        <v>44196</v>
      </c>
      <c r="C16140" s="3">
        <f t="shared" si="505"/>
        <v>1</v>
      </c>
      <c r="D16140" t="s">
        <v>33</v>
      </c>
      <c r="E16140">
        <v>11</v>
      </c>
      <c r="F16140">
        <v>26740</v>
      </c>
      <c r="G16140">
        <v>742</v>
      </c>
    </row>
    <row r="16141" spans="1:7">
      <c r="A16141" s="2">
        <v>44186</v>
      </c>
      <c r="B16141" s="2">
        <f t="shared" si="504"/>
        <v>44196</v>
      </c>
      <c r="C16141" s="3">
        <f t="shared" si="505"/>
        <v>1</v>
      </c>
      <c r="D16141" t="s">
        <v>15</v>
      </c>
      <c r="E16141">
        <v>12</v>
      </c>
      <c r="F16141">
        <v>1212573</v>
      </c>
      <c r="G16141">
        <v>20679</v>
      </c>
    </row>
    <row r="16142" spans="1:7">
      <c r="A16142" s="2">
        <v>44186</v>
      </c>
      <c r="B16142" s="2">
        <f t="shared" si="504"/>
        <v>44196</v>
      </c>
      <c r="C16142" s="3">
        <f t="shared" si="505"/>
        <v>1</v>
      </c>
      <c r="D16142" t="s">
        <v>18</v>
      </c>
      <c r="E16142">
        <v>13</v>
      </c>
      <c r="F16142">
        <v>571301</v>
      </c>
      <c r="G16142">
        <v>10072</v>
      </c>
    </row>
    <row r="16143" spans="1:7">
      <c r="A16143" s="2">
        <v>44186</v>
      </c>
      <c r="B16143" s="2">
        <f t="shared" si="504"/>
        <v>44196</v>
      </c>
      <c r="C16143" s="3">
        <f t="shared" si="505"/>
        <v>1</v>
      </c>
      <c r="D16143" t="s">
        <v>57</v>
      </c>
      <c r="E16143">
        <v>66</v>
      </c>
      <c r="F16143">
        <v>8180</v>
      </c>
      <c r="G16143">
        <v>121</v>
      </c>
    </row>
    <row r="16144" spans="1:7">
      <c r="A16144" s="2">
        <v>44186</v>
      </c>
      <c r="B16144" s="2">
        <f t="shared" si="504"/>
        <v>44196</v>
      </c>
      <c r="C16144" s="3">
        <f t="shared" si="505"/>
        <v>1</v>
      </c>
      <c r="D16144" t="s">
        <v>26</v>
      </c>
      <c r="E16144">
        <v>15</v>
      </c>
      <c r="F16144">
        <v>20423</v>
      </c>
      <c r="G16144">
        <v>280</v>
      </c>
    </row>
    <row r="16145" spans="1:7">
      <c r="A16145" s="2">
        <v>44186</v>
      </c>
      <c r="B16145" s="2">
        <f t="shared" si="504"/>
        <v>44196</v>
      </c>
      <c r="C16145" s="3">
        <f t="shared" si="505"/>
        <v>1</v>
      </c>
      <c r="D16145" t="s">
        <v>53</v>
      </c>
      <c r="E16145">
        <v>16</v>
      </c>
      <c r="F16145">
        <v>131468</v>
      </c>
      <c r="G16145">
        <v>1305</v>
      </c>
    </row>
    <row r="16146" spans="1:7">
      <c r="A16146" s="2">
        <v>44186</v>
      </c>
      <c r="B16146" s="2">
        <f t="shared" si="504"/>
        <v>44196</v>
      </c>
      <c r="C16146" s="3">
        <f t="shared" si="505"/>
        <v>1</v>
      </c>
      <c r="D16146" t="s">
        <v>6</v>
      </c>
      <c r="E16146">
        <v>17</v>
      </c>
      <c r="F16146">
        <v>906917</v>
      </c>
      <c r="G16146">
        <v>16530</v>
      </c>
    </row>
    <row r="16147" spans="1:7">
      <c r="A16147" s="2">
        <v>44186</v>
      </c>
      <c r="B16147" s="2">
        <f t="shared" si="504"/>
        <v>44196</v>
      </c>
      <c r="C16147" s="3">
        <f t="shared" si="505"/>
        <v>1</v>
      </c>
      <c r="D16147" t="s">
        <v>27</v>
      </c>
      <c r="E16147">
        <v>18</v>
      </c>
      <c r="F16147">
        <v>471124</v>
      </c>
      <c r="G16147">
        <v>7438</v>
      </c>
    </row>
    <row r="16148" spans="1:7">
      <c r="A16148" s="2">
        <v>44186</v>
      </c>
      <c r="B16148" s="2">
        <f t="shared" si="504"/>
        <v>44196</v>
      </c>
      <c r="C16148" s="3">
        <f t="shared" si="505"/>
        <v>1</v>
      </c>
      <c r="D16148" t="s">
        <v>39</v>
      </c>
      <c r="E16148">
        <v>19</v>
      </c>
      <c r="F16148">
        <v>268736</v>
      </c>
      <c r="G16148">
        <v>3589</v>
      </c>
    </row>
    <row r="16149" spans="1:7">
      <c r="A16149" s="2">
        <v>44186</v>
      </c>
      <c r="B16149" s="2">
        <f t="shared" si="504"/>
        <v>44196</v>
      </c>
      <c r="C16149" s="3">
        <f t="shared" si="505"/>
        <v>1</v>
      </c>
      <c r="D16149" t="s">
        <v>34</v>
      </c>
      <c r="E16149">
        <v>20</v>
      </c>
      <c r="F16149">
        <v>207933</v>
      </c>
      <c r="G16149">
        <v>2448</v>
      </c>
    </row>
    <row r="16150" spans="1:7">
      <c r="A16150" s="2">
        <v>44186</v>
      </c>
      <c r="B16150" s="2">
        <f t="shared" si="504"/>
        <v>44196</v>
      </c>
      <c r="C16150" s="3">
        <f t="shared" si="505"/>
        <v>1</v>
      </c>
      <c r="D16150" t="s">
        <v>28</v>
      </c>
      <c r="E16150">
        <v>21</v>
      </c>
      <c r="F16150">
        <v>247243</v>
      </c>
      <c r="G16150">
        <v>2701</v>
      </c>
    </row>
    <row r="16151" spans="1:7">
      <c r="A16151" s="2">
        <v>44186</v>
      </c>
      <c r="B16151" s="2">
        <f t="shared" si="504"/>
        <v>44196</v>
      </c>
      <c r="C16151" s="3">
        <f t="shared" si="505"/>
        <v>1</v>
      </c>
      <c r="D16151" t="s">
        <v>40</v>
      </c>
      <c r="E16151">
        <v>22</v>
      </c>
      <c r="F16151">
        <v>287261</v>
      </c>
      <c r="G16151">
        <v>7107</v>
      </c>
    </row>
    <row r="16152" spans="1:7">
      <c r="A16152" s="2">
        <v>44186</v>
      </c>
      <c r="B16152" s="2">
        <f t="shared" si="504"/>
        <v>44196</v>
      </c>
      <c r="C16152" s="3">
        <f t="shared" si="505"/>
        <v>1</v>
      </c>
      <c r="D16152" t="s">
        <v>51</v>
      </c>
      <c r="E16152">
        <v>23</v>
      </c>
      <c r="F16152">
        <v>19285</v>
      </c>
      <c r="G16152">
        <v>293</v>
      </c>
    </row>
    <row r="16153" spans="1:7">
      <c r="A16153" s="2">
        <v>44186</v>
      </c>
      <c r="B16153" s="2">
        <f t="shared" si="504"/>
        <v>44196</v>
      </c>
      <c r="C16153" s="3">
        <f t="shared" si="505"/>
        <v>1</v>
      </c>
      <c r="D16153" t="s">
        <v>23</v>
      </c>
      <c r="E16153">
        <v>24</v>
      </c>
      <c r="F16153">
        <v>253345</v>
      </c>
      <c r="G16153">
        <v>5471</v>
      </c>
    </row>
    <row r="16154" spans="1:7">
      <c r="A16154" s="2">
        <v>44186</v>
      </c>
      <c r="B16154" s="2">
        <f t="shared" si="504"/>
        <v>44196</v>
      </c>
      <c r="C16154" s="3">
        <f t="shared" si="505"/>
        <v>1</v>
      </c>
      <c r="D16154" t="s">
        <v>9</v>
      </c>
      <c r="E16154">
        <v>25</v>
      </c>
      <c r="F16154">
        <v>327374</v>
      </c>
      <c r="G16154">
        <v>11759</v>
      </c>
    </row>
    <row r="16155" spans="1:7">
      <c r="A16155" s="2">
        <v>44186</v>
      </c>
      <c r="B16155" s="2">
        <f t="shared" si="504"/>
        <v>44196</v>
      </c>
      <c r="C16155" s="3">
        <f t="shared" si="505"/>
        <v>1</v>
      </c>
      <c r="D16155" t="s">
        <v>42</v>
      </c>
      <c r="E16155">
        <v>26</v>
      </c>
      <c r="F16155">
        <v>500461</v>
      </c>
      <c r="G16155">
        <v>12146</v>
      </c>
    </row>
    <row r="16156" spans="1:7">
      <c r="A16156" s="2">
        <v>44186</v>
      </c>
      <c r="B16156" s="2">
        <f t="shared" si="504"/>
        <v>44196</v>
      </c>
      <c r="C16156" s="3">
        <f t="shared" si="505"/>
        <v>1</v>
      </c>
      <c r="D16156" t="s">
        <v>29</v>
      </c>
      <c r="E16156">
        <v>27</v>
      </c>
      <c r="F16156">
        <v>399370</v>
      </c>
      <c r="G16156">
        <v>4931</v>
      </c>
    </row>
    <row r="16157" spans="1:7">
      <c r="A16157" s="2">
        <v>44186</v>
      </c>
      <c r="B16157" s="2">
        <f t="shared" si="504"/>
        <v>44196</v>
      </c>
      <c r="C16157" s="3">
        <f t="shared" si="505"/>
        <v>1</v>
      </c>
      <c r="D16157" t="s">
        <v>46</v>
      </c>
      <c r="E16157">
        <v>28</v>
      </c>
      <c r="F16157">
        <v>195500</v>
      </c>
      <c r="G16157">
        <v>4411</v>
      </c>
    </row>
    <row r="16158" spans="1:7">
      <c r="A16158" s="2">
        <v>44186</v>
      </c>
      <c r="B16158" s="2">
        <f t="shared" si="504"/>
        <v>44196</v>
      </c>
      <c r="C16158" s="3">
        <f t="shared" si="505"/>
        <v>1</v>
      </c>
      <c r="D16158" t="s">
        <v>35</v>
      </c>
      <c r="E16158">
        <v>29</v>
      </c>
      <c r="F16158">
        <v>390512</v>
      </c>
      <c r="G16158">
        <v>5291</v>
      </c>
    </row>
    <row r="16159" spans="1:7">
      <c r="A16159" s="2">
        <v>44186</v>
      </c>
      <c r="B16159" s="2">
        <f t="shared" si="504"/>
        <v>44196</v>
      </c>
      <c r="C16159" s="3">
        <f t="shared" si="505"/>
        <v>1</v>
      </c>
      <c r="D16159" t="s">
        <v>54</v>
      </c>
      <c r="E16159">
        <v>30</v>
      </c>
      <c r="F16159">
        <v>77456</v>
      </c>
      <c r="G16159">
        <v>881</v>
      </c>
    </row>
    <row r="16160" spans="1:7">
      <c r="A16160" s="2">
        <v>44186</v>
      </c>
      <c r="B16160" s="2">
        <f t="shared" si="504"/>
        <v>44196</v>
      </c>
      <c r="C16160" s="3">
        <f t="shared" si="505"/>
        <v>1</v>
      </c>
      <c r="D16160" t="s">
        <v>12</v>
      </c>
      <c r="E16160">
        <v>31</v>
      </c>
      <c r="F16160">
        <v>158119</v>
      </c>
      <c r="G16160">
        <v>1540</v>
      </c>
    </row>
    <row r="16161" spans="1:7">
      <c r="A16161" s="2">
        <v>44186</v>
      </c>
      <c r="B16161" s="2">
        <f t="shared" si="504"/>
        <v>44196</v>
      </c>
      <c r="C16161" s="3">
        <f t="shared" si="505"/>
        <v>1</v>
      </c>
      <c r="D16161" t="s">
        <v>24</v>
      </c>
      <c r="E16161">
        <v>32</v>
      </c>
      <c r="F16161">
        <v>206195</v>
      </c>
      <c r="G16161">
        <v>2801</v>
      </c>
    </row>
    <row r="16162" spans="1:7">
      <c r="A16162" s="2">
        <v>44186</v>
      </c>
      <c r="B16162" s="2">
        <f t="shared" si="504"/>
        <v>44196</v>
      </c>
      <c r="C16162" s="3">
        <f t="shared" si="505"/>
        <v>1</v>
      </c>
      <c r="D16162" t="s">
        <v>19</v>
      </c>
      <c r="E16162">
        <v>33</v>
      </c>
      <c r="F16162">
        <v>37388</v>
      </c>
      <c r="G16162">
        <v>656</v>
      </c>
    </row>
    <row r="16163" spans="1:7">
      <c r="A16163" s="2">
        <v>44186</v>
      </c>
      <c r="B16163" s="2">
        <f t="shared" si="504"/>
        <v>44196</v>
      </c>
      <c r="C16163" s="3">
        <f t="shared" si="505"/>
        <v>1</v>
      </c>
      <c r="D16163" t="s">
        <v>21</v>
      </c>
      <c r="E16163">
        <v>34</v>
      </c>
      <c r="F16163">
        <v>437671</v>
      </c>
      <c r="G16163">
        <v>18223</v>
      </c>
    </row>
    <row r="16164" spans="1:7">
      <c r="A16164" s="2">
        <v>44186</v>
      </c>
      <c r="B16164" s="2">
        <f t="shared" si="504"/>
        <v>44196</v>
      </c>
      <c r="C16164" s="3">
        <f t="shared" si="505"/>
        <v>1</v>
      </c>
      <c r="D16164" t="s">
        <v>47</v>
      </c>
      <c r="E16164">
        <v>35</v>
      </c>
      <c r="F16164">
        <v>130808</v>
      </c>
      <c r="G16164">
        <v>2180</v>
      </c>
    </row>
    <row r="16165" spans="1:7">
      <c r="A16165" s="2">
        <v>44186</v>
      </c>
      <c r="B16165" s="2">
        <f t="shared" si="504"/>
        <v>44196</v>
      </c>
      <c r="C16165" s="3">
        <f t="shared" si="505"/>
        <v>1</v>
      </c>
      <c r="D16165" t="s">
        <v>16</v>
      </c>
      <c r="E16165">
        <v>36</v>
      </c>
      <c r="F16165">
        <v>860856</v>
      </c>
      <c r="G16165">
        <v>36147</v>
      </c>
    </row>
    <row r="16166" spans="1:7">
      <c r="A16166" s="2">
        <v>44186</v>
      </c>
      <c r="B16166" s="2">
        <f t="shared" si="504"/>
        <v>44196</v>
      </c>
      <c r="C16166" s="3">
        <f t="shared" si="505"/>
        <v>1</v>
      </c>
      <c r="D16166" t="s">
        <v>20</v>
      </c>
      <c r="E16166">
        <v>37</v>
      </c>
      <c r="F16166">
        <v>484513</v>
      </c>
      <c r="G16166">
        <v>6285</v>
      </c>
    </row>
    <row r="16167" spans="1:7">
      <c r="A16167" s="2">
        <v>44186</v>
      </c>
      <c r="B16167" s="2">
        <f t="shared" si="504"/>
        <v>44196</v>
      </c>
      <c r="C16167" s="3">
        <f t="shared" si="505"/>
        <v>1</v>
      </c>
      <c r="D16167" t="s">
        <v>48</v>
      </c>
      <c r="E16167">
        <v>38</v>
      </c>
      <c r="F16167">
        <v>90127</v>
      </c>
      <c r="G16167">
        <v>1239</v>
      </c>
    </row>
    <row r="16168" spans="1:7">
      <c r="A16168" s="2">
        <v>44186</v>
      </c>
      <c r="B16168" s="2">
        <f t="shared" si="504"/>
        <v>44196</v>
      </c>
      <c r="C16168" s="3">
        <f t="shared" si="505"/>
        <v>1</v>
      </c>
      <c r="D16168" t="s">
        <v>59</v>
      </c>
      <c r="E16168">
        <v>69</v>
      </c>
      <c r="F16168">
        <v>116</v>
      </c>
      <c r="G16168">
        <v>2</v>
      </c>
    </row>
    <row r="16169" spans="1:7">
      <c r="A16169" s="2">
        <v>44186</v>
      </c>
      <c r="B16169" s="2">
        <f t="shared" si="504"/>
        <v>44196</v>
      </c>
      <c r="C16169" s="3">
        <f t="shared" si="505"/>
        <v>1</v>
      </c>
      <c r="D16169" t="s">
        <v>41</v>
      </c>
      <c r="E16169">
        <v>39</v>
      </c>
      <c r="F16169">
        <v>629354</v>
      </c>
      <c r="G16169">
        <v>8122</v>
      </c>
    </row>
    <row r="16170" spans="1:7">
      <c r="A16170" s="2">
        <v>44186</v>
      </c>
      <c r="B16170" s="2">
        <f t="shared" si="504"/>
        <v>44196</v>
      </c>
      <c r="C16170" s="3">
        <f t="shared" si="505"/>
        <v>1</v>
      </c>
      <c r="D16170" t="s">
        <v>30</v>
      </c>
      <c r="E16170">
        <v>40</v>
      </c>
      <c r="F16170">
        <v>263434</v>
      </c>
      <c r="G16170">
        <v>2218</v>
      </c>
    </row>
    <row r="16171" spans="1:7">
      <c r="A16171" s="2">
        <v>44186</v>
      </c>
      <c r="B16171" s="2">
        <f t="shared" si="504"/>
        <v>44196</v>
      </c>
      <c r="C16171" s="3">
        <f t="shared" si="505"/>
        <v>1</v>
      </c>
      <c r="D16171" t="s">
        <v>14</v>
      </c>
      <c r="E16171">
        <v>41</v>
      </c>
      <c r="F16171">
        <v>103880</v>
      </c>
      <c r="G16171">
        <v>1351</v>
      </c>
    </row>
    <row r="16172" spans="1:7">
      <c r="A16172" s="2">
        <v>44186</v>
      </c>
      <c r="B16172" s="2">
        <f t="shared" si="504"/>
        <v>44196</v>
      </c>
      <c r="C16172" s="3">
        <f t="shared" si="505"/>
        <v>1</v>
      </c>
      <c r="D16172" t="s">
        <v>31</v>
      </c>
      <c r="E16172">
        <v>42</v>
      </c>
      <c r="F16172">
        <v>569413</v>
      </c>
      <c r="G16172">
        <v>14021</v>
      </c>
    </row>
    <row r="16173" spans="1:7">
      <c r="A16173" s="2">
        <v>44186</v>
      </c>
      <c r="B16173" s="2">
        <f t="shared" si="504"/>
        <v>44196</v>
      </c>
      <c r="C16173" s="3">
        <f t="shared" si="505"/>
        <v>1</v>
      </c>
      <c r="D16173" t="s">
        <v>55</v>
      </c>
      <c r="E16173">
        <v>72</v>
      </c>
      <c r="F16173">
        <v>102464</v>
      </c>
      <c r="G16173">
        <v>1382</v>
      </c>
    </row>
    <row r="16174" spans="1:7">
      <c r="A16174" s="2">
        <v>44186</v>
      </c>
      <c r="B16174" s="2">
        <f t="shared" si="504"/>
        <v>44196</v>
      </c>
      <c r="C16174" s="3">
        <f t="shared" si="505"/>
        <v>1</v>
      </c>
      <c r="D16174" t="s">
        <v>17</v>
      </c>
      <c r="E16174">
        <v>44</v>
      </c>
      <c r="F16174">
        <v>80231</v>
      </c>
      <c r="G16174">
        <v>1670</v>
      </c>
    </row>
    <row r="16175" spans="1:7">
      <c r="A16175" s="2">
        <v>44186</v>
      </c>
      <c r="B16175" s="2">
        <f t="shared" si="504"/>
        <v>44196</v>
      </c>
      <c r="C16175" s="3">
        <f t="shared" si="505"/>
        <v>1</v>
      </c>
      <c r="D16175" t="s">
        <v>32</v>
      </c>
      <c r="E16175">
        <v>45</v>
      </c>
      <c r="F16175">
        <v>275733</v>
      </c>
      <c r="G16175">
        <v>4962</v>
      </c>
    </row>
    <row r="16176" spans="1:7">
      <c r="A16176" s="2">
        <v>44186</v>
      </c>
      <c r="B16176" s="2">
        <f t="shared" si="504"/>
        <v>44196</v>
      </c>
      <c r="C16176" s="3">
        <f t="shared" si="505"/>
        <v>1</v>
      </c>
      <c r="D16176" t="s">
        <v>43</v>
      </c>
      <c r="E16176">
        <v>46</v>
      </c>
      <c r="F16176">
        <v>95074</v>
      </c>
      <c r="G16176">
        <v>1381</v>
      </c>
    </row>
    <row r="16177" spans="1:7">
      <c r="A16177" s="2">
        <v>44186</v>
      </c>
      <c r="B16177" s="2">
        <f t="shared" si="504"/>
        <v>44196</v>
      </c>
      <c r="C16177" s="3">
        <f t="shared" si="505"/>
        <v>1</v>
      </c>
      <c r="D16177" t="s">
        <v>25</v>
      </c>
      <c r="E16177">
        <v>47</v>
      </c>
      <c r="F16177">
        <v>515145</v>
      </c>
      <c r="G16177">
        <v>6072</v>
      </c>
    </row>
    <row r="16178" spans="1:7">
      <c r="A16178" s="2">
        <v>44186</v>
      </c>
      <c r="B16178" s="2">
        <f t="shared" si="504"/>
        <v>44196</v>
      </c>
      <c r="C16178" s="3">
        <f t="shared" si="505"/>
        <v>1</v>
      </c>
      <c r="D16178" t="s">
        <v>11</v>
      </c>
      <c r="E16178">
        <v>48</v>
      </c>
      <c r="F16178">
        <v>1610141</v>
      </c>
      <c r="G16178">
        <v>26164</v>
      </c>
    </row>
    <row r="16179" spans="1:7">
      <c r="A16179" s="2">
        <v>44186</v>
      </c>
      <c r="B16179" s="2">
        <f t="shared" si="504"/>
        <v>44196</v>
      </c>
      <c r="C16179" s="3">
        <f t="shared" si="505"/>
        <v>1</v>
      </c>
      <c r="D16179" t="s">
        <v>13</v>
      </c>
      <c r="E16179">
        <v>49</v>
      </c>
      <c r="F16179">
        <v>252783</v>
      </c>
      <c r="G16179">
        <v>1163</v>
      </c>
    </row>
    <row r="16180" spans="1:7">
      <c r="A16180" s="2">
        <v>44186</v>
      </c>
      <c r="B16180" s="2">
        <f t="shared" si="504"/>
        <v>44196</v>
      </c>
      <c r="C16180" s="3">
        <f t="shared" si="505"/>
        <v>1</v>
      </c>
      <c r="D16180" t="s">
        <v>36</v>
      </c>
      <c r="E16180">
        <v>50</v>
      </c>
      <c r="F16180">
        <v>6534</v>
      </c>
      <c r="G16180">
        <v>111</v>
      </c>
    </row>
    <row r="16181" spans="1:7">
      <c r="A16181" s="2">
        <v>44186</v>
      </c>
      <c r="B16181" s="2">
        <f t="shared" si="504"/>
        <v>44196</v>
      </c>
      <c r="C16181" s="3">
        <f t="shared" si="505"/>
        <v>1</v>
      </c>
      <c r="D16181" t="s">
        <v>56</v>
      </c>
      <c r="E16181">
        <v>78</v>
      </c>
      <c r="F16181">
        <v>1921</v>
      </c>
      <c r="G16181">
        <v>23</v>
      </c>
    </row>
    <row r="16182" spans="1:7">
      <c r="A16182" s="2">
        <v>44186</v>
      </c>
      <c r="B16182" s="2">
        <f t="shared" si="504"/>
        <v>44196</v>
      </c>
      <c r="C16182" s="3">
        <f t="shared" si="505"/>
        <v>1</v>
      </c>
      <c r="D16182" t="s">
        <v>37</v>
      </c>
      <c r="E16182">
        <v>51</v>
      </c>
      <c r="F16182">
        <v>310890</v>
      </c>
      <c r="G16182">
        <v>4654</v>
      </c>
    </row>
    <row r="16183" spans="1:7">
      <c r="A16183" s="2">
        <v>44186</v>
      </c>
      <c r="B16183" s="2">
        <f t="shared" si="504"/>
        <v>44196</v>
      </c>
      <c r="C16183" s="3">
        <f t="shared" si="505"/>
        <v>1</v>
      </c>
      <c r="D16183" t="s">
        <v>5</v>
      </c>
      <c r="E16183">
        <v>53</v>
      </c>
      <c r="F16183">
        <v>230642</v>
      </c>
      <c r="G16183">
        <v>3186</v>
      </c>
    </row>
    <row r="16184" spans="1:7">
      <c r="A16184" s="2">
        <v>44186</v>
      </c>
      <c r="B16184" s="2">
        <f t="shared" si="504"/>
        <v>44196</v>
      </c>
      <c r="C16184" s="3">
        <f t="shared" si="505"/>
        <v>1</v>
      </c>
      <c r="D16184" t="s">
        <v>58</v>
      </c>
      <c r="E16184">
        <v>54</v>
      </c>
      <c r="F16184">
        <v>73337</v>
      </c>
      <c r="G16184">
        <v>1129</v>
      </c>
    </row>
    <row r="16185" spans="1:7">
      <c r="A16185" s="2">
        <v>44186</v>
      </c>
      <c r="B16185" s="2">
        <f t="shared" si="504"/>
        <v>44196</v>
      </c>
      <c r="C16185" s="3">
        <f t="shared" si="505"/>
        <v>1</v>
      </c>
      <c r="D16185" t="s">
        <v>10</v>
      </c>
      <c r="E16185">
        <v>55</v>
      </c>
      <c r="F16185">
        <v>494353</v>
      </c>
      <c r="G16185">
        <v>4754</v>
      </c>
    </row>
    <row r="16186" spans="1:7">
      <c r="A16186" s="2">
        <v>44186</v>
      </c>
      <c r="B16186" s="2">
        <f t="shared" si="504"/>
        <v>44196</v>
      </c>
      <c r="C16186" s="3">
        <f t="shared" si="505"/>
        <v>1</v>
      </c>
      <c r="D16186" t="s">
        <v>49</v>
      </c>
      <c r="E16186">
        <v>56</v>
      </c>
      <c r="F16186">
        <v>42118</v>
      </c>
      <c r="G16186">
        <v>351</v>
      </c>
    </row>
    <row r="16187" spans="1:7">
      <c r="A16187" s="2">
        <v>44187</v>
      </c>
      <c r="B16187" s="2">
        <f t="shared" si="504"/>
        <v>44196</v>
      </c>
      <c r="C16187" s="3">
        <f t="shared" si="505"/>
        <v>1</v>
      </c>
      <c r="D16187" t="s">
        <v>52</v>
      </c>
      <c r="E16187">
        <v>1</v>
      </c>
      <c r="F16187">
        <v>329811</v>
      </c>
      <c r="G16187">
        <v>4452</v>
      </c>
    </row>
    <row r="16188" spans="1:7">
      <c r="A16188" s="2">
        <v>44187</v>
      </c>
      <c r="B16188" s="2">
        <f t="shared" si="504"/>
        <v>44196</v>
      </c>
      <c r="C16188" s="3">
        <f t="shared" si="505"/>
        <v>1</v>
      </c>
      <c r="D16188" t="s">
        <v>50</v>
      </c>
      <c r="E16188">
        <v>2</v>
      </c>
      <c r="F16188">
        <v>44241</v>
      </c>
      <c r="G16188">
        <v>186</v>
      </c>
    </row>
    <row r="16189" spans="1:7">
      <c r="A16189" s="2">
        <v>44187</v>
      </c>
      <c r="B16189" s="2">
        <f t="shared" si="504"/>
        <v>44196</v>
      </c>
      <c r="C16189" s="3">
        <f t="shared" si="505"/>
        <v>1</v>
      </c>
      <c r="D16189" t="s">
        <v>8</v>
      </c>
      <c r="E16189">
        <v>4</v>
      </c>
      <c r="F16189">
        <v>470351</v>
      </c>
      <c r="G16189">
        <v>8133</v>
      </c>
    </row>
    <row r="16190" spans="1:7">
      <c r="A16190" s="2">
        <v>44187</v>
      </c>
      <c r="B16190" s="2">
        <f t="shared" si="504"/>
        <v>44196</v>
      </c>
      <c r="C16190" s="3">
        <f t="shared" si="505"/>
        <v>1</v>
      </c>
      <c r="D16190" t="s">
        <v>44</v>
      </c>
      <c r="E16190">
        <v>5</v>
      </c>
      <c r="F16190">
        <v>205048</v>
      </c>
      <c r="G16190">
        <v>3338</v>
      </c>
    </row>
    <row r="16191" spans="1:7">
      <c r="A16191" s="2">
        <v>44187</v>
      </c>
      <c r="B16191" s="2">
        <f t="shared" si="504"/>
        <v>44196</v>
      </c>
      <c r="C16191" s="3">
        <f t="shared" si="505"/>
        <v>1</v>
      </c>
      <c r="D16191" t="s">
        <v>7</v>
      </c>
      <c r="E16191">
        <v>6</v>
      </c>
      <c r="F16191">
        <v>1968430</v>
      </c>
      <c r="G16191">
        <v>23254</v>
      </c>
    </row>
    <row r="16192" spans="1:7">
      <c r="A16192" s="2">
        <v>44187</v>
      </c>
      <c r="B16192" s="2">
        <f t="shared" si="504"/>
        <v>44196</v>
      </c>
      <c r="C16192" s="3">
        <f t="shared" si="505"/>
        <v>1</v>
      </c>
      <c r="D16192" t="s">
        <v>22</v>
      </c>
      <c r="E16192">
        <v>8</v>
      </c>
      <c r="F16192">
        <v>315397</v>
      </c>
      <c r="G16192">
        <v>4464</v>
      </c>
    </row>
    <row r="16193" spans="1:7">
      <c r="A16193" s="2">
        <v>44187</v>
      </c>
      <c r="B16193" s="2">
        <f t="shared" si="504"/>
        <v>44196</v>
      </c>
      <c r="C16193" s="3">
        <f t="shared" si="505"/>
        <v>1</v>
      </c>
      <c r="D16193" t="s">
        <v>38</v>
      </c>
      <c r="E16193">
        <v>9</v>
      </c>
      <c r="F16193">
        <v>168960</v>
      </c>
      <c r="G16193">
        <v>5703</v>
      </c>
    </row>
    <row r="16194" spans="1:7">
      <c r="A16194" s="2">
        <v>44187</v>
      </c>
      <c r="B16194" s="2">
        <f t="shared" si="504"/>
        <v>44196</v>
      </c>
      <c r="C16194" s="3">
        <f t="shared" si="505"/>
        <v>1</v>
      </c>
      <c r="D16194" t="s">
        <v>45</v>
      </c>
      <c r="E16194">
        <v>10</v>
      </c>
      <c r="F16194">
        <v>51623</v>
      </c>
      <c r="G16194">
        <v>872</v>
      </c>
    </row>
    <row r="16195" spans="1:7">
      <c r="A16195" s="2">
        <v>44187</v>
      </c>
      <c r="B16195" s="2">
        <f t="shared" si="504"/>
        <v>44196</v>
      </c>
      <c r="C16195" s="3">
        <f t="shared" si="505"/>
        <v>1</v>
      </c>
      <c r="D16195" t="s">
        <v>33</v>
      </c>
      <c r="E16195">
        <v>11</v>
      </c>
      <c r="F16195">
        <v>26900</v>
      </c>
      <c r="G16195">
        <v>744</v>
      </c>
    </row>
    <row r="16196" spans="1:7">
      <c r="A16196" s="2">
        <v>44187</v>
      </c>
      <c r="B16196" s="2">
        <f t="shared" ref="B16196:B16259" si="506">EOMONTH(A16196,0)</f>
        <v>44196</v>
      </c>
      <c r="C16196" s="3">
        <f t="shared" ref="C16196:C16259" si="507">IF(A16196=B16196,0,1)</f>
        <v>1</v>
      </c>
      <c r="D16196" t="s">
        <v>15</v>
      </c>
      <c r="E16196">
        <v>12</v>
      </c>
      <c r="F16196">
        <v>1223007</v>
      </c>
      <c r="G16196">
        <v>20753</v>
      </c>
    </row>
    <row r="16197" spans="1:7">
      <c r="A16197" s="2">
        <v>44187</v>
      </c>
      <c r="B16197" s="2">
        <f t="shared" si="506"/>
        <v>44196</v>
      </c>
      <c r="C16197" s="3">
        <f t="shared" si="507"/>
        <v>1</v>
      </c>
      <c r="D16197" t="s">
        <v>18</v>
      </c>
      <c r="E16197">
        <v>13</v>
      </c>
      <c r="F16197">
        <v>579957</v>
      </c>
      <c r="G16197">
        <v>10135</v>
      </c>
    </row>
    <row r="16198" spans="1:7">
      <c r="A16198" s="2">
        <v>44187</v>
      </c>
      <c r="B16198" s="2">
        <f t="shared" si="506"/>
        <v>44196</v>
      </c>
      <c r="C16198" s="3">
        <f t="shared" si="507"/>
        <v>1</v>
      </c>
      <c r="D16198" t="s">
        <v>57</v>
      </c>
      <c r="E16198">
        <v>66</v>
      </c>
      <c r="F16198">
        <v>8180</v>
      </c>
      <c r="G16198">
        <v>121</v>
      </c>
    </row>
    <row r="16199" spans="1:7">
      <c r="A16199" s="2">
        <v>44187</v>
      </c>
      <c r="B16199" s="2">
        <f t="shared" si="506"/>
        <v>44196</v>
      </c>
      <c r="C16199" s="3">
        <f t="shared" si="507"/>
        <v>1</v>
      </c>
      <c r="D16199" t="s">
        <v>26</v>
      </c>
      <c r="E16199">
        <v>15</v>
      </c>
      <c r="F16199">
        <v>20487</v>
      </c>
      <c r="G16199">
        <v>280</v>
      </c>
    </row>
    <row r="16200" spans="1:7">
      <c r="A16200" s="2">
        <v>44187</v>
      </c>
      <c r="B16200" s="2">
        <f t="shared" si="506"/>
        <v>44196</v>
      </c>
      <c r="C16200" s="3">
        <f t="shared" si="507"/>
        <v>1</v>
      </c>
      <c r="D16200" t="s">
        <v>53</v>
      </c>
      <c r="E16200">
        <v>16</v>
      </c>
      <c r="F16200">
        <v>132950</v>
      </c>
      <c r="G16200">
        <v>1317</v>
      </c>
    </row>
    <row r="16201" spans="1:7">
      <c r="A16201" s="2">
        <v>44187</v>
      </c>
      <c r="B16201" s="2">
        <f t="shared" si="506"/>
        <v>44196</v>
      </c>
      <c r="C16201" s="3">
        <f t="shared" si="507"/>
        <v>1</v>
      </c>
      <c r="D16201" t="s">
        <v>6</v>
      </c>
      <c r="E16201">
        <v>17</v>
      </c>
      <c r="F16201">
        <v>913265</v>
      </c>
      <c r="G16201">
        <v>16677</v>
      </c>
    </row>
    <row r="16202" spans="1:7">
      <c r="A16202" s="2">
        <v>44187</v>
      </c>
      <c r="B16202" s="2">
        <f t="shared" si="506"/>
        <v>44196</v>
      </c>
      <c r="C16202" s="3">
        <f t="shared" si="507"/>
        <v>1</v>
      </c>
      <c r="D16202" t="s">
        <v>27</v>
      </c>
      <c r="E16202">
        <v>18</v>
      </c>
      <c r="F16202">
        <v>474797</v>
      </c>
      <c r="G16202">
        <v>7581</v>
      </c>
    </row>
    <row r="16203" spans="1:7">
      <c r="A16203" s="2">
        <v>44187</v>
      </c>
      <c r="B16203" s="2">
        <f t="shared" si="506"/>
        <v>44196</v>
      </c>
      <c r="C16203" s="3">
        <f t="shared" si="507"/>
        <v>1</v>
      </c>
      <c r="D16203" t="s">
        <v>39</v>
      </c>
      <c r="E16203">
        <v>19</v>
      </c>
      <c r="F16203">
        <v>270294</v>
      </c>
      <c r="G16203">
        <v>3653</v>
      </c>
    </row>
    <row r="16204" spans="1:7">
      <c r="A16204" s="2">
        <v>44187</v>
      </c>
      <c r="B16204" s="2">
        <f t="shared" si="506"/>
        <v>44196</v>
      </c>
      <c r="C16204" s="3">
        <f t="shared" si="507"/>
        <v>1</v>
      </c>
      <c r="D16204" t="s">
        <v>34</v>
      </c>
      <c r="E16204">
        <v>20</v>
      </c>
      <c r="F16204">
        <v>208109</v>
      </c>
      <c r="G16204">
        <v>2448</v>
      </c>
    </row>
    <row r="16205" spans="1:7">
      <c r="A16205" s="2">
        <v>44187</v>
      </c>
      <c r="B16205" s="2">
        <f t="shared" si="506"/>
        <v>44196</v>
      </c>
      <c r="C16205" s="3">
        <f t="shared" si="507"/>
        <v>1</v>
      </c>
      <c r="D16205" t="s">
        <v>28</v>
      </c>
      <c r="E16205">
        <v>21</v>
      </c>
      <c r="F16205">
        <v>250089</v>
      </c>
      <c r="G16205">
        <v>2739</v>
      </c>
    </row>
    <row r="16206" spans="1:7">
      <c r="A16206" s="2">
        <v>44187</v>
      </c>
      <c r="B16206" s="2">
        <f t="shared" si="506"/>
        <v>44196</v>
      </c>
      <c r="C16206" s="3">
        <f t="shared" si="507"/>
        <v>1</v>
      </c>
      <c r="D16206" t="s">
        <v>40</v>
      </c>
      <c r="E16206">
        <v>22</v>
      </c>
      <c r="F16206">
        <v>290960</v>
      </c>
      <c r="G16206">
        <v>7158</v>
      </c>
    </row>
    <row r="16207" spans="1:7">
      <c r="A16207" s="2">
        <v>44187</v>
      </c>
      <c r="B16207" s="2">
        <f t="shared" si="506"/>
        <v>44196</v>
      </c>
      <c r="C16207" s="3">
        <f t="shared" si="507"/>
        <v>1</v>
      </c>
      <c r="D16207" t="s">
        <v>51</v>
      </c>
      <c r="E16207">
        <v>23</v>
      </c>
      <c r="F16207">
        <v>19743</v>
      </c>
      <c r="G16207">
        <v>303</v>
      </c>
    </row>
    <row r="16208" spans="1:7">
      <c r="A16208" s="2">
        <v>44187</v>
      </c>
      <c r="B16208" s="2">
        <f t="shared" si="506"/>
        <v>44196</v>
      </c>
      <c r="C16208" s="3">
        <f t="shared" si="507"/>
        <v>1</v>
      </c>
      <c r="D16208" t="s">
        <v>23</v>
      </c>
      <c r="E16208">
        <v>24</v>
      </c>
      <c r="F16208">
        <v>255666</v>
      </c>
      <c r="G16208">
        <v>5519</v>
      </c>
    </row>
    <row r="16209" spans="1:7">
      <c r="A16209" s="2">
        <v>44187</v>
      </c>
      <c r="B16209" s="2">
        <f t="shared" si="506"/>
        <v>44196</v>
      </c>
      <c r="C16209" s="3">
        <f t="shared" si="507"/>
        <v>1</v>
      </c>
      <c r="D16209" t="s">
        <v>9</v>
      </c>
      <c r="E16209">
        <v>25</v>
      </c>
      <c r="F16209">
        <v>331174</v>
      </c>
      <c r="G16209">
        <v>11804</v>
      </c>
    </row>
    <row r="16210" spans="1:7">
      <c r="A16210" s="2">
        <v>44187</v>
      </c>
      <c r="B16210" s="2">
        <f t="shared" si="506"/>
        <v>44196</v>
      </c>
      <c r="C16210" s="3">
        <f t="shared" si="507"/>
        <v>1</v>
      </c>
      <c r="D16210" t="s">
        <v>42</v>
      </c>
      <c r="E16210">
        <v>26</v>
      </c>
      <c r="F16210">
        <v>503980</v>
      </c>
      <c r="G16210">
        <v>12333</v>
      </c>
    </row>
    <row r="16211" spans="1:7">
      <c r="A16211" s="2">
        <v>44187</v>
      </c>
      <c r="B16211" s="2">
        <f t="shared" si="506"/>
        <v>44196</v>
      </c>
      <c r="C16211" s="3">
        <f t="shared" si="507"/>
        <v>1</v>
      </c>
      <c r="D16211" t="s">
        <v>29</v>
      </c>
      <c r="E16211">
        <v>27</v>
      </c>
      <c r="F16211">
        <v>401070</v>
      </c>
      <c r="G16211">
        <v>4955</v>
      </c>
    </row>
    <row r="16212" spans="1:7">
      <c r="A16212" s="2">
        <v>44187</v>
      </c>
      <c r="B16212" s="2">
        <f t="shared" si="506"/>
        <v>44196</v>
      </c>
      <c r="C16212" s="3">
        <f t="shared" si="507"/>
        <v>1</v>
      </c>
      <c r="D16212" t="s">
        <v>46</v>
      </c>
      <c r="E16212">
        <v>28</v>
      </c>
      <c r="F16212">
        <v>197691</v>
      </c>
      <c r="G16212">
        <v>4490</v>
      </c>
    </row>
    <row r="16213" spans="1:7">
      <c r="A16213" s="2">
        <v>44187</v>
      </c>
      <c r="B16213" s="2">
        <f t="shared" si="506"/>
        <v>44196</v>
      </c>
      <c r="C16213" s="3">
        <f t="shared" si="507"/>
        <v>1</v>
      </c>
      <c r="D16213" t="s">
        <v>35</v>
      </c>
      <c r="E16213">
        <v>29</v>
      </c>
      <c r="F16213">
        <v>393488</v>
      </c>
      <c r="G16213">
        <v>5474</v>
      </c>
    </row>
    <row r="16214" spans="1:7">
      <c r="A16214" s="2">
        <v>44187</v>
      </c>
      <c r="B16214" s="2">
        <f t="shared" si="506"/>
        <v>44196</v>
      </c>
      <c r="C16214" s="3">
        <f t="shared" si="507"/>
        <v>1</v>
      </c>
      <c r="D16214" t="s">
        <v>54</v>
      </c>
      <c r="E16214">
        <v>30</v>
      </c>
      <c r="F16214">
        <v>78017</v>
      </c>
      <c r="G16214">
        <v>901</v>
      </c>
    </row>
    <row r="16215" spans="1:7">
      <c r="A16215" s="2">
        <v>44187</v>
      </c>
      <c r="B16215" s="2">
        <f t="shared" si="506"/>
        <v>44196</v>
      </c>
      <c r="C16215" s="3">
        <f t="shared" si="507"/>
        <v>1</v>
      </c>
      <c r="D16215" t="s">
        <v>12</v>
      </c>
      <c r="E16215">
        <v>31</v>
      </c>
      <c r="F16215">
        <v>159267</v>
      </c>
      <c r="G16215">
        <v>1553</v>
      </c>
    </row>
    <row r="16216" spans="1:7">
      <c r="A16216" s="2">
        <v>44187</v>
      </c>
      <c r="B16216" s="2">
        <f t="shared" si="506"/>
        <v>44196</v>
      </c>
      <c r="C16216" s="3">
        <f t="shared" si="507"/>
        <v>1</v>
      </c>
      <c r="D16216" t="s">
        <v>24</v>
      </c>
      <c r="E16216">
        <v>32</v>
      </c>
      <c r="F16216">
        <v>207351</v>
      </c>
      <c r="G16216">
        <v>2832</v>
      </c>
    </row>
    <row r="16217" spans="1:7">
      <c r="A16217" s="2">
        <v>44187</v>
      </c>
      <c r="B16217" s="2">
        <f t="shared" si="506"/>
        <v>44196</v>
      </c>
      <c r="C16217" s="3">
        <f t="shared" si="507"/>
        <v>1</v>
      </c>
      <c r="D16217" t="s">
        <v>19</v>
      </c>
      <c r="E16217">
        <v>33</v>
      </c>
      <c r="F16217">
        <v>38008</v>
      </c>
      <c r="G16217">
        <v>656</v>
      </c>
    </row>
    <row r="16218" spans="1:7">
      <c r="A16218" s="2">
        <v>44187</v>
      </c>
      <c r="B16218" s="2">
        <f t="shared" si="506"/>
        <v>44196</v>
      </c>
      <c r="C16218" s="3">
        <f t="shared" si="507"/>
        <v>1</v>
      </c>
      <c r="D16218" t="s">
        <v>21</v>
      </c>
      <c r="E16218">
        <v>34</v>
      </c>
      <c r="F16218">
        <v>442274</v>
      </c>
      <c r="G16218">
        <v>18326</v>
      </c>
    </row>
    <row r="16219" spans="1:7">
      <c r="A16219" s="2">
        <v>44187</v>
      </c>
      <c r="B16219" s="2">
        <f t="shared" si="506"/>
        <v>44196</v>
      </c>
      <c r="C16219" s="3">
        <f t="shared" si="507"/>
        <v>1</v>
      </c>
      <c r="D16219" t="s">
        <v>47</v>
      </c>
      <c r="E16219">
        <v>35</v>
      </c>
      <c r="F16219">
        <v>132075</v>
      </c>
      <c r="G16219">
        <v>2203</v>
      </c>
    </row>
    <row r="16220" spans="1:7">
      <c r="A16220" s="2">
        <v>44187</v>
      </c>
      <c r="B16220" s="2">
        <f t="shared" si="506"/>
        <v>44196</v>
      </c>
      <c r="C16220" s="3">
        <f t="shared" si="507"/>
        <v>1</v>
      </c>
      <c r="D16220" t="s">
        <v>16</v>
      </c>
      <c r="E16220">
        <v>36</v>
      </c>
      <c r="F16220">
        <v>871155</v>
      </c>
      <c r="G16220">
        <v>36300</v>
      </c>
    </row>
    <row r="16221" spans="1:7">
      <c r="A16221" s="2">
        <v>44187</v>
      </c>
      <c r="B16221" s="2">
        <f t="shared" si="506"/>
        <v>44196</v>
      </c>
      <c r="C16221" s="3">
        <f t="shared" si="507"/>
        <v>1</v>
      </c>
      <c r="D16221" t="s">
        <v>20</v>
      </c>
      <c r="E16221">
        <v>37</v>
      </c>
      <c r="F16221">
        <v>491242</v>
      </c>
      <c r="G16221">
        <v>6342</v>
      </c>
    </row>
    <row r="16222" spans="1:7">
      <c r="A16222" s="2">
        <v>44187</v>
      </c>
      <c r="B16222" s="2">
        <f t="shared" si="506"/>
        <v>44196</v>
      </c>
      <c r="C16222" s="3">
        <f t="shared" si="507"/>
        <v>1</v>
      </c>
      <c r="D16222" t="s">
        <v>48</v>
      </c>
      <c r="E16222">
        <v>38</v>
      </c>
      <c r="F16222">
        <v>90459</v>
      </c>
      <c r="G16222">
        <v>1244</v>
      </c>
    </row>
    <row r="16223" spans="1:7">
      <c r="A16223" s="2">
        <v>44187</v>
      </c>
      <c r="B16223" s="2">
        <f t="shared" si="506"/>
        <v>44196</v>
      </c>
      <c r="C16223" s="3">
        <f t="shared" si="507"/>
        <v>1</v>
      </c>
      <c r="D16223" t="s">
        <v>59</v>
      </c>
      <c r="E16223">
        <v>69</v>
      </c>
      <c r="F16223">
        <v>116</v>
      </c>
      <c r="G16223">
        <v>2</v>
      </c>
    </row>
    <row r="16224" spans="1:7">
      <c r="A16224" s="2">
        <v>44187</v>
      </c>
      <c r="B16224" s="2">
        <f t="shared" si="506"/>
        <v>44196</v>
      </c>
      <c r="C16224" s="3">
        <f t="shared" si="507"/>
        <v>1</v>
      </c>
      <c r="D16224" t="s">
        <v>41</v>
      </c>
      <c r="E16224">
        <v>39</v>
      </c>
      <c r="F16224">
        <v>637032</v>
      </c>
      <c r="G16224">
        <v>8252</v>
      </c>
    </row>
    <row r="16225" spans="1:7">
      <c r="A16225" s="2">
        <v>44187</v>
      </c>
      <c r="B16225" s="2">
        <f t="shared" si="506"/>
        <v>44196</v>
      </c>
      <c r="C16225" s="3">
        <f t="shared" si="507"/>
        <v>1</v>
      </c>
      <c r="D16225" t="s">
        <v>30</v>
      </c>
      <c r="E16225">
        <v>40</v>
      </c>
      <c r="F16225">
        <v>265620</v>
      </c>
      <c r="G16225">
        <v>2240</v>
      </c>
    </row>
    <row r="16226" spans="1:7">
      <c r="A16226" s="2">
        <v>44187</v>
      </c>
      <c r="B16226" s="2">
        <f t="shared" si="506"/>
        <v>44196</v>
      </c>
      <c r="C16226" s="3">
        <f t="shared" si="507"/>
        <v>1</v>
      </c>
      <c r="D16226" t="s">
        <v>14</v>
      </c>
      <c r="E16226">
        <v>41</v>
      </c>
      <c r="F16226">
        <v>105091</v>
      </c>
      <c r="G16226">
        <v>1382</v>
      </c>
    </row>
    <row r="16227" spans="1:7">
      <c r="A16227" s="2">
        <v>44187</v>
      </c>
      <c r="B16227" s="2">
        <f t="shared" si="506"/>
        <v>44196</v>
      </c>
      <c r="C16227" s="3">
        <f t="shared" si="507"/>
        <v>1</v>
      </c>
      <c r="D16227" t="s">
        <v>31</v>
      </c>
      <c r="E16227">
        <v>42</v>
      </c>
      <c r="F16227">
        <v>577183</v>
      </c>
      <c r="G16227">
        <v>14244</v>
      </c>
    </row>
    <row r="16228" spans="1:7">
      <c r="A16228" s="2">
        <v>44187</v>
      </c>
      <c r="B16228" s="2">
        <f t="shared" si="506"/>
        <v>44196</v>
      </c>
      <c r="C16228" s="3">
        <f t="shared" si="507"/>
        <v>1</v>
      </c>
      <c r="D16228" t="s">
        <v>55</v>
      </c>
      <c r="E16228">
        <v>72</v>
      </c>
      <c r="F16228">
        <v>103527</v>
      </c>
      <c r="G16228">
        <v>1391</v>
      </c>
    </row>
    <row r="16229" spans="1:7">
      <c r="A16229" s="2">
        <v>44187</v>
      </c>
      <c r="B16229" s="2">
        <f t="shared" si="506"/>
        <v>44196</v>
      </c>
      <c r="C16229" s="3">
        <f t="shared" si="507"/>
        <v>1</v>
      </c>
      <c r="D16229" t="s">
        <v>17</v>
      </c>
      <c r="E16229">
        <v>44</v>
      </c>
      <c r="F16229">
        <v>81187</v>
      </c>
      <c r="G16229">
        <v>1678</v>
      </c>
    </row>
    <row r="16230" spans="1:7">
      <c r="A16230" s="2">
        <v>44187</v>
      </c>
      <c r="B16230" s="2">
        <f t="shared" si="506"/>
        <v>44196</v>
      </c>
      <c r="C16230" s="3">
        <f t="shared" si="507"/>
        <v>1</v>
      </c>
      <c r="D16230" t="s">
        <v>32</v>
      </c>
      <c r="E16230">
        <v>45</v>
      </c>
      <c r="F16230">
        <v>278055</v>
      </c>
      <c r="G16230">
        <v>4976</v>
      </c>
    </row>
    <row r="16231" spans="1:7">
      <c r="A16231" s="2">
        <v>44187</v>
      </c>
      <c r="B16231" s="2">
        <f t="shared" si="506"/>
        <v>44196</v>
      </c>
      <c r="C16231" s="3">
        <f t="shared" si="507"/>
        <v>1</v>
      </c>
      <c r="D16231" t="s">
        <v>43</v>
      </c>
      <c r="E16231">
        <v>46</v>
      </c>
      <c r="F16231">
        <v>95509</v>
      </c>
      <c r="G16231">
        <v>1381</v>
      </c>
    </row>
    <row r="16232" spans="1:7">
      <c r="A16232" s="2">
        <v>44187</v>
      </c>
      <c r="B16232" s="2">
        <f t="shared" si="506"/>
        <v>44196</v>
      </c>
      <c r="C16232" s="3">
        <f t="shared" si="507"/>
        <v>1</v>
      </c>
      <c r="D16232" t="s">
        <v>25</v>
      </c>
      <c r="E16232">
        <v>47</v>
      </c>
      <c r="F16232">
        <v>519475</v>
      </c>
      <c r="G16232">
        <v>6205</v>
      </c>
    </row>
    <row r="16233" spans="1:7">
      <c r="A16233" s="2">
        <v>44187</v>
      </c>
      <c r="B16233" s="2">
        <f t="shared" si="506"/>
        <v>44196</v>
      </c>
      <c r="C16233" s="3">
        <f t="shared" si="507"/>
        <v>1</v>
      </c>
      <c r="D16233" t="s">
        <v>11</v>
      </c>
      <c r="E16233">
        <v>48</v>
      </c>
      <c r="F16233">
        <v>1632297</v>
      </c>
      <c r="G16233">
        <v>26363</v>
      </c>
    </row>
    <row r="16234" spans="1:7">
      <c r="A16234" s="2">
        <v>44187</v>
      </c>
      <c r="B16234" s="2">
        <f t="shared" si="506"/>
        <v>44196</v>
      </c>
      <c r="C16234" s="3">
        <f t="shared" si="507"/>
        <v>1</v>
      </c>
      <c r="D16234" t="s">
        <v>13</v>
      </c>
      <c r="E16234">
        <v>49</v>
      </c>
      <c r="F16234">
        <v>255085</v>
      </c>
      <c r="G16234">
        <v>1175</v>
      </c>
    </row>
    <row r="16235" spans="1:7">
      <c r="A16235" s="2">
        <v>44187</v>
      </c>
      <c r="B16235" s="2">
        <f t="shared" si="506"/>
        <v>44196</v>
      </c>
      <c r="C16235" s="3">
        <f t="shared" si="507"/>
        <v>1</v>
      </c>
      <c r="D16235" t="s">
        <v>36</v>
      </c>
      <c r="E16235">
        <v>50</v>
      </c>
      <c r="F16235">
        <v>6608</v>
      </c>
      <c r="G16235">
        <v>112</v>
      </c>
    </row>
    <row r="16236" spans="1:7">
      <c r="A16236" s="2">
        <v>44187</v>
      </c>
      <c r="B16236" s="2">
        <f t="shared" si="506"/>
        <v>44196</v>
      </c>
      <c r="C16236" s="3">
        <f t="shared" si="507"/>
        <v>1</v>
      </c>
      <c r="D16236" t="s">
        <v>56</v>
      </c>
      <c r="E16236">
        <v>78</v>
      </c>
      <c r="F16236">
        <v>1934</v>
      </c>
      <c r="G16236">
        <v>23</v>
      </c>
    </row>
    <row r="16237" spans="1:7">
      <c r="A16237" s="2">
        <v>44187</v>
      </c>
      <c r="B16237" s="2">
        <f t="shared" si="506"/>
        <v>44196</v>
      </c>
      <c r="C16237" s="3">
        <f t="shared" si="507"/>
        <v>1</v>
      </c>
      <c r="D16237" t="s">
        <v>37</v>
      </c>
      <c r="E16237">
        <v>51</v>
      </c>
      <c r="F16237">
        <v>314481</v>
      </c>
      <c r="G16237">
        <v>4705</v>
      </c>
    </row>
    <row r="16238" spans="1:7">
      <c r="A16238" s="2">
        <v>44187</v>
      </c>
      <c r="B16238" s="2">
        <f t="shared" si="506"/>
        <v>44196</v>
      </c>
      <c r="C16238" s="3">
        <f t="shared" si="507"/>
        <v>1</v>
      </c>
      <c r="D16238" t="s">
        <v>5</v>
      </c>
      <c r="E16238">
        <v>53</v>
      </c>
      <c r="F16238">
        <v>232204</v>
      </c>
      <c r="G16238">
        <v>3214</v>
      </c>
    </row>
    <row r="16239" spans="1:7">
      <c r="A16239" s="2">
        <v>44187</v>
      </c>
      <c r="B16239" s="2">
        <f t="shared" si="506"/>
        <v>44196</v>
      </c>
      <c r="C16239" s="3">
        <f t="shared" si="507"/>
        <v>1</v>
      </c>
      <c r="D16239" t="s">
        <v>58</v>
      </c>
      <c r="E16239">
        <v>54</v>
      </c>
      <c r="F16239">
        <v>74737</v>
      </c>
      <c r="G16239">
        <v>1171</v>
      </c>
    </row>
    <row r="16240" spans="1:7">
      <c r="A16240" s="2">
        <v>44187</v>
      </c>
      <c r="B16240" s="2">
        <f t="shared" si="506"/>
        <v>44196</v>
      </c>
      <c r="C16240" s="3">
        <f t="shared" si="507"/>
        <v>1</v>
      </c>
      <c r="D16240" t="s">
        <v>10</v>
      </c>
      <c r="E16240">
        <v>55</v>
      </c>
      <c r="F16240">
        <v>497380</v>
      </c>
      <c r="G16240">
        <v>4882</v>
      </c>
    </row>
    <row r="16241" spans="1:7">
      <c r="A16241" s="2">
        <v>44187</v>
      </c>
      <c r="B16241" s="2">
        <f t="shared" si="506"/>
        <v>44196</v>
      </c>
      <c r="C16241" s="3">
        <f t="shared" si="507"/>
        <v>1</v>
      </c>
      <c r="D16241" t="s">
        <v>49</v>
      </c>
      <c r="E16241">
        <v>56</v>
      </c>
      <c r="F16241">
        <v>42379</v>
      </c>
      <c r="G16241">
        <v>373</v>
      </c>
    </row>
    <row r="16242" spans="1:7">
      <c r="A16242" s="2">
        <v>44188</v>
      </c>
      <c r="B16242" s="2">
        <f t="shared" si="506"/>
        <v>44196</v>
      </c>
      <c r="C16242" s="3">
        <f t="shared" si="507"/>
        <v>1</v>
      </c>
      <c r="D16242" t="s">
        <v>52</v>
      </c>
      <c r="E16242">
        <v>1</v>
      </c>
      <c r="F16242">
        <v>334569</v>
      </c>
      <c r="G16242">
        <v>4587</v>
      </c>
    </row>
    <row r="16243" spans="1:7">
      <c r="A16243" s="2">
        <v>44188</v>
      </c>
      <c r="B16243" s="2">
        <f t="shared" si="506"/>
        <v>44196</v>
      </c>
      <c r="C16243" s="3">
        <f t="shared" si="507"/>
        <v>1</v>
      </c>
      <c r="D16243" t="s">
        <v>50</v>
      </c>
      <c r="E16243">
        <v>2</v>
      </c>
      <c r="F16243">
        <v>44602</v>
      </c>
      <c r="G16243">
        <v>189</v>
      </c>
    </row>
    <row r="16244" spans="1:7">
      <c r="A16244" s="2">
        <v>44188</v>
      </c>
      <c r="B16244" s="2">
        <f t="shared" si="506"/>
        <v>44196</v>
      </c>
      <c r="C16244" s="3">
        <f t="shared" si="507"/>
        <v>1</v>
      </c>
      <c r="D16244" t="s">
        <v>8</v>
      </c>
      <c r="E16244">
        <v>4</v>
      </c>
      <c r="F16244">
        <v>475706</v>
      </c>
      <c r="G16244">
        <v>8184</v>
      </c>
    </row>
    <row r="16245" spans="1:7">
      <c r="A16245" s="2">
        <v>44188</v>
      </c>
      <c r="B16245" s="2">
        <f t="shared" si="506"/>
        <v>44196</v>
      </c>
      <c r="C16245" s="3">
        <f t="shared" si="507"/>
        <v>1</v>
      </c>
      <c r="D16245" t="s">
        <v>44</v>
      </c>
      <c r="E16245">
        <v>5</v>
      </c>
      <c r="F16245">
        <v>207941</v>
      </c>
      <c r="G16245">
        <v>3376</v>
      </c>
    </row>
    <row r="16246" spans="1:7">
      <c r="A16246" s="2">
        <v>44188</v>
      </c>
      <c r="B16246" s="2">
        <f t="shared" si="506"/>
        <v>44196</v>
      </c>
      <c r="C16246" s="3">
        <f t="shared" si="507"/>
        <v>1</v>
      </c>
      <c r="D16246" t="s">
        <v>7</v>
      </c>
      <c r="E16246">
        <v>6</v>
      </c>
      <c r="F16246">
        <v>2013188</v>
      </c>
      <c r="G16246">
        <v>23633</v>
      </c>
    </row>
    <row r="16247" spans="1:7">
      <c r="A16247" s="2">
        <v>44188</v>
      </c>
      <c r="B16247" s="2">
        <f t="shared" si="506"/>
        <v>44196</v>
      </c>
      <c r="C16247" s="3">
        <f t="shared" si="507"/>
        <v>1</v>
      </c>
      <c r="D16247" t="s">
        <v>22</v>
      </c>
      <c r="E16247">
        <v>8</v>
      </c>
      <c r="F16247">
        <v>318027</v>
      </c>
      <c r="G16247">
        <v>4531</v>
      </c>
    </row>
    <row r="16248" spans="1:7">
      <c r="A16248" s="2">
        <v>44188</v>
      </c>
      <c r="B16248" s="2">
        <f t="shared" si="506"/>
        <v>44196</v>
      </c>
      <c r="C16248" s="3">
        <f t="shared" si="507"/>
        <v>1</v>
      </c>
      <c r="D16248" t="s">
        <v>38</v>
      </c>
      <c r="E16248">
        <v>9</v>
      </c>
      <c r="F16248">
        <v>170705</v>
      </c>
      <c r="G16248">
        <v>5736</v>
      </c>
    </row>
    <row r="16249" spans="1:7">
      <c r="A16249" s="2">
        <v>44188</v>
      </c>
      <c r="B16249" s="2">
        <f t="shared" si="506"/>
        <v>44196</v>
      </c>
      <c r="C16249" s="3">
        <f t="shared" si="507"/>
        <v>1</v>
      </c>
      <c r="D16249" t="s">
        <v>45</v>
      </c>
      <c r="E16249">
        <v>10</v>
      </c>
      <c r="F16249">
        <v>52235</v>
      </c>
      <c r="G16249">
        <v>872</v>
      </c>
    </row>
    <row r="16250" spans="1:7">
      <c r="A16250" s="2">
        <v>44188</v>
      </c>
      <c r="B16250" s="2">
        <f t="shared" si="506"/>
        <v>44196</v>
      </c>
      <c r="C16250" s="3">
        <f t="shared" si="507"/>
        <v>1</v>
      </c>
      <c r="D16250" t="s">
        <v>33</v>
      </c>
      <c r="E16250">
        <v>11</v>
      </c>
      <c r="F16250">
        <v>27226</v>
      </c>
      <c r="G16250">
        <v>751</v>
      </c>
    </row>
    <row r="16251" spans="1:7">
      <c r="A16251" s="2">
        <v>44188</v>
      </c>
      <c r="B16251" s="2">
        <f t="shared" si="506"/>
        <v>44196</v>
      </c>
      <c r="C16251" s="3">
        <f t="shared" si="507"/>
        <v>1</v>
      </c>
      <c r="D16251" t="s">
        <v>15</v>
      </c>
      <c r="E16251">
        <v>12</v>
      </c>
      <c r="F16251">
        <v>1234391</v>
      </c>
      <c r="G16251">
        <v>20873</v>
      </c>
    </row>
    <row r="16252" spans="1:7">
      <c r="A16252" s="2">
        <v>44188</v>
      </c>
      <c r="B16252" s="2">
        <f t="shared" si="506"/>
        <v>44196</v>
      </c>
      <c r="C16252" s="3">
        <f t="shared" si="507"/>
        <v>1</v>
      </c>
      <c r="D16252" t="s">
        <v>18</v>
      </c>
      <c r="E16252">
        <v>13</v>
      </c>
      <c r="F16252">
        <v>587472</v>
      </c>
      <c r="G16252">
        <v>10193</v>
      </c>
    </row>
    <row r="16253" spans="1:7">
      <c r="A16253" s="2">
        <v>44188</v>
      </c>
      <c r="B16253" s="2">
        <f t="shared" si="506"/>
        <v>44196</v>
      </c>
      <c r="C16253" s="3">
        <f t="shared" si="507"/>
        <v>1</v>
      </c>
      <c r="D16253" t="s">
        <v>57</v>
      </c>
      <c r="E16253">
        <v>66</v>
      </c>
      <c r="F16253">
        <v>8180</v>
      </c>
      <c r="G16253">
        <v>121</v>
      </c>
    </row>
    <row r="16254" spans="1:7">
      <c r="A16254" s="2">
        <v>44188</v>
      </c>
      <c r="B16254" s="2">
        <f t="shared" si="506"/>
        <v>44196</v>
      </c>
      <c r="C16254" s="3">
        <f t="shared" si="507"/>
        <v>1</v>
      </c>
      <c r="D16254" t="s">
        <v>26</v>
      </c>
      <c r="E16254">
        <v>15</v>
      </c>
      <c r="F16254">
        <v>20582</v>
      </c>
      <c r="G16254">
        <v>283</v>
      </c>
    </row>
    <row r="16255" spans="1:7">
      <c r="A16255" s="2">
        <v>44188</v>
      </c>
      <c r="B16255" s="2">
        <f t="shared" si="506"/>
        <v>44196</v>
      </c>
      <c r="C16255" s="3">
        <f t="shared" si="507"/>
        <v>1</v>
      </c>
      <c r="D16255" t="s">
        <v>53</v>
      </c>
      <c r="E16255">
        <v>16</v>
      </c>
      <c r="F16255">
        <v>134258</v>
      </c>
      <c r="G16255">
        <v>1343</v>
      </c>
    </row>
    <row r="16256" spans="1:7">
      <c r="A16256" s="2">
        <v>44188</v>
      </c>
      <c r="B16256" s="2">
        <f t="shared" si="506"/>
        <v>44196</v>
      </c>
      <c r="C16256" s="3">
        <f t="shared" si="507"/>
        <v>1</v>
      </c>
      <c r="D16256" t="s">
        <v>6</v>
      </c>
      <c r="E16256">
        <v>17</v>
      </c>
      <c r="F16256">
        <v>919992</v>
      </c>
      <c r="G16256">
        <v>16846</v>
      </c>
    </row>
    <row r="16257" spans="1:7">
      <c r="A16257" s="2">
        <v>44188</v>
      </c>
      <c r="B16257" s="2">
        <f t="shared" si="506"/>
        <v>44196</v>
      </c>
      <c r="C16257" s="3">
        <f t="shared" si="507"/>
        <v>1</v>
      </c>
      <c r="D16257" t="s">
        <v>27</v>
      </c>
      <c r="E16257">
        <v>18</v>
      </c>
      <c r="F16257">
        <v>479476</v>
      </c>
      <c r="G16257">
        <v>7645</v>
      </c>
    </row>
    <row r="16258" spans="1:7">
      <c r="A16258" s="2">
        <v>44188</v>
      </c>
      <c r="B16258" s="2">
        <f t="shared" si="506"/>
        <v>44196</v>
      </c>
      <c r="C16258" s="3">
        <f t="shared" si="507"/>
        <v>1</v>
      </c>
      <c r="D16258" t="s">
        <v>39</v>
      </c>
      <c r="E16258">
        <v>19</v>
      </c>
      <c r="F16258">
        <v>272112</v>
      </c>
      <c r="G16258">
        <v>3668</v>
      </c>
    </row>
    <row r="16259" spans="1:7">
      <c r="A16259" s="2">
        <v>44188</v>
      </c>
      <c r="B16259" s="2">
        <f t="shared" si="506"/>
        <v>44196</v>
      </c>
      <c r="C16259" s="3">
        <f t="shared" si="507"/>
        <v>1</v>
      </c>
      <c r="D16259" t="s">
        <v>34</v>
      </c>
      <c r="E16259">
        <v>20</v>
      </c>
      <c r="F16259">
        <v>212871</v>
      </c>
      <c r="G16259">
        <v>2507</v>
      </c>
    </row>
    <row r="16260" spans="1:7">
      <c r="A16260" s="2">
        <v>44188</v>
      </c>
      <c r="B16260" s="2">
        <f t="shared" ref="B16260:B16323" si="508">EOMONTH(A16260,0)</f>
        <v>44196</v>
      </c>
      <c r="C16260" s="3">
        <f t="shared" ref="C16260:C16323" si="509">IF(A16260=B16260,0,1)</f>
        <v>1</v>
      </c>
      <c r="D16260" t="s">
        <v>28</v>
      </c>
      <c r="E16260">
        <v>21</v>
      </c>
      <c r="F16260">
        <v>252978</v>
      </c>
      <c r="G16260">
        <v>2774</v>
      </c>
    </row>
    <row r="16261" spans="1:7">
      <c r="A16261" s="2">
        <v>44188</v>
      </c>
      <c r="B16261" s="2">
        <f t="shared" si="508"/>
        <v>44196</v>
      </c>
      <c r="C16261" s="3">
        <f t="shared" si="509"/>
        <v>1</v>
      </c>
      <c r="D16261" t="s">
        <v>40</v>
      </c>
      <c r="E16261">
        <v>22</v>
      </c>
      <c r="F16261">
        <v>293934</v>
      </c>
      <c r="G16261">
        <v>7226</v>
      </c>
    </row>
    <row r="16262" spans="1:7">
      <c r="A16262" s="2">
        <v>44188</v>
      </c>
      <c r="B16262" s="2">
        <f t="shared" si="508"/>
        <v>44196</v>
      </c>
      <c r="C16262" s="3">
        <f t="shared" si="509"/>
        <v>1</v>
      </c>
      <c r="D16262" t="s">
        <v>51</v>
      </c>
      <c r="E16262">
        <v>23</v>
      </c>
      <c r="F16262">
        <v>20491</v>
      </c>
      <c r="G16262">
        <v>311</v>
      </c>
    </row>
    <row r="16263" spans="1:7">
      <c r="A16263" s="2">
        <v>44188</v>
      </c>
      <c r="B16263" s="2">
        <f t="shared" si="508"/>
        <v>44196</v>
      </c>
      <c r="C16263" s="3">
        <f t="shared" si="509"/>
        <v>1</v>
      </c>
      <c r="D16263" t="s">
        <v>23</v>
      </c>
      <c r="E16263">
        <v>24</v>
      </c>
      <c r="F16263">
        <v>258129</v>
      </c>
      <c r="G16263">
        <v>5568</v>
      </c>
    </row>
    <row r="16264" spans="1:7">
      <c r="A16264" s="2">
        <v>44188</v>
      </c>
      <c r="B16264" s="2">
        <f t="shared" si="508"/>
        <v>44196</v>
      </c>
      <c r="C16264" s="3">
        <f t="shared" si="509"/>
        <v>1</v>
      </c>
      <c r="D16264" t="s">
        <v>9</v>
      </c>
      <c r="E16264">
        <v>25</v>
      </c>
      <c r="F16264">
        <v>335988</v>
      </c>
      <c r="G16264">
        <v>11887</v>
      </c>
    </row>
    <row r="16265" spans="1:7">
      <c r="A16265" s="2">
        <v>44188</v>
      </c>
      <c r="B16265" s="2">
        <f t="shared" si="508"/>
        <v>44196</v>
      </c>
      <c r="C16265" s="3">
        <f t="shared" si="509"/>
        <v>1</v>
      </c>
      <c r="D16265" t="s">
        <v>42</v>
      </c>
      <c r="E16265">
        <v>26</v>
      </c>
      <c r="F16265">
        <v>507775</v>
      </c>
      <c r="G16265">
        <v>12405</v>
      </c>
    </row>
    <row r="16266" spans="1:7">
      <c r="A16266" s="2">
        <v>44188</v>
      </c>
      <c r="B16266" s="2">
        <f t="shared" si="508"/>
        <v>44196</v>
      </c>
      <c r="C16266" s="3">
        <f t="shared" si="509"/>
        <v>1</v>
      </c>
      <c r="D16266" t="s">
        <v>29</v>
      </c>
      <c r="E16266">
        <v>27</v>
      </c>
      <c r="F16266">
        <v>402578</v>
      </c>
      <c r="G16266">
        <v>5030</v>
      </c>
    </row>
    <row r="16267" spans="1:7">
      <c r="A16267" s="2">
        <v>44188</v>
      </c>
      <c r="B16267" s="2">
        <f t="shared" si="508"/>
        <v>44196</v>
      </c>
      <c r="C16267" s="3">
        <f t="shared" si="509"/>
        <v>1</v>
      </c>
      <c r="D16267" t="s">
        <v>46</v>
      </c>
      <c r="E16267">
        <v>28</v>
      </c>
      <c r="F16267">
        <v>200325</v>
      </c>
      <c r="G16267">
        <v>4533</v>
      </c>
    </row>
    <row r="16268" spans="1:7">
      <c r="A16268" s="2">
        <v>44188</v>
      </c>
      <c r="B16268" s="2">
        <f t="shared" si="508"/>
        <v>44196</v>
      </c>
      <c r="C16268" s="3">
        <f t="shared" si="509"/>
        <v>1</v>
      </c>
      <c r="D16268" t="s">
        <v>35</v>
      </c>
      <c r="E16268">
        <v>29</v>
      </c>
      <c r="F16268">
        <v>396409</v>
      </c>
      <c r="G16268">
        <v>5588</v>
      </c>
    </row>
    <row r="16269" spans="1:7">
      <c r="A16269" s="2">
        <v>44188</v>
      </c>
      <c r="B16269" s="2">
        <f t="shared" si="508"/>
        <v>44196</v>
      </c>
      <c r="C16269" s="3">
        <f t="shared" si="509"/>
        <v>1</v>
      </c>
      <c r="D16269" t="s">
        <v>54</v>
      </c>
      <c r="E16269">
        <v>30</v>
      </c>
      <c r="F16269">
        <v>78591</v>
      </c>
      <c r="G16269">
        <v>917</v>
      </c>
    </row>
    <row r="16270" spans="1:7">
      <c r="A16270" s="2">
        <v>44188</v>
      </c>
      <c r="B16270" s="2">
        <f t="shared" si="508"/>
        <v>44196</v>
      </c>
      <c r="C16270" s="3">
        <f t="shared" si="509"/>
        <v>1</v>
      </c>
      <c r="D16270" t="s">
        <v>12</v>
      </c>
      <c r="E16270">
        <v>31</v>
      </c>
      <c r="F16270">
        <v>160586</v>
      </c>
      <c r="G16270">
        <v>1597</v>
      </c>
    </row>
    <row r="16271" spans="1:7">
      <c r="A16271" s="2">
        <v>44188</v>
      </c>
      <c r="B16271" s="2">
        <f t="shared" si="508"/>
        <v>44196</v>
      </c>
      <c r="C16271" s="3">
        <f t="shared" si="509"/>
        <v>1</v>
      </c>
      <c r="D16271" t="s">
        <v>24</v>
      </c>
      <c r="E16271">
        <v>32</v>
      </c>
      <c r="F16271">
        <v>210319</v>
      </c>
      <c r="G16271">
        <v>2885</v>
      </c>
    </row>
    <row r="16272" spans="1:7">
      <c r="A16272" s="2">
        <v>44188</v>
      </c>
      <c r="B16272" s="2">
        <f t="shared" si="508"/>
        <v>44196</v>
      </c>
      <c r="C16272" s="3">
        <f t="shared" si="509"/>
        <v>1</v>
      </c>
      <c r="D16272" t="s">
        <v>19</v>
      </c>
      <c r="E16272">
        <v>33</v>
      </c>
      <c r="F16272">
        <v>38512</v>
      </c>
      <c r="G16272">
        <v>677</v>
      </c>
    </row>
    <row r="16273" spans="1:7">
      <c r="A16273" s="2">
        <v>44188</v>
      </c>
      <c r="B16273" s="2">
        <f t="shared" si="508"/>
        <v>44196</v>
      </c>
      <c r="C16273" s="3">
        <f t="shared" si="509"/>
        <v>1</v>
      </c>
      <c r="D16273" t="s">
        <v>21</v>
      </c>
      <c r="E16273">
        <v>34</v>
      </c>
      <c r="F16273">
        <v>447083</v>
      </c>
      <c r="G16273">
        <v>18466</v>
      </c>
    </row>
    <row r="16274" spans="1:7">
      <c r="A16274" s="2">
        <v>44188</v>
      </c>
      <c r="B16274" s="2">
        <f t="shared" si="508"/>
        <v>44196</v>
      </c>
      <c r="C16274" s="3">
        <f t="shared" si="509"/>
        <v>1</v>
      </c>
      <c r="D16274" t="s">
        <v>47</v>
      </c>
      <c r="E16274">
        <v>35</v>
      </c>
      <c r="F16274">
        <v>133242</v>
      </c>
      <c r="G16274">
        <v>2243</v>
      </c>
    </row>
    <row r="16275" spans="1:7">
      <c r="A16275" s="2">
        <v>44188</v>
      </c>
      <c r="B16275" s="2">
        <f t="shared" si="508"/>
        <v>44196</v>
      </c>
      <c r="C16275" s="3">
        <f t="shared" si="509"/>
        <v>1</v>
      </c>
      <c r="D16275" t="s">
        <v>16</v>
      </c>
      <c r="E16275">
        <v>36</v>
      </c>
      <c r="F16275">
        <v>882895</v>
      </c>
      <c r="G16275">
        <v>36454</v>
      </c>
    </row>
    <row r="16276" spans="1:7">
      <c r="A16276" s="2">
        <v>44188</v>
      </c>
      <c r="B16276" s="2">
        <f t="shared" si="508"/>
        <v>44196</v>
      </c>
      <c r="C16276" s="3">
        <f t="shared" si="509"/>
        <v>1</v>
      </c>
      <c r="D16276" t="s">
        <v>20</v>
      </c>
      <c r="E16276">
        <v>37</v>
      </c>
      <c r="F16276">
        <v>497869</v>
      </c>
      <c r="G16276">
        <v>6418</v>
      </c>
    </row>
    <row r="16277" spans="1:7">
      <c r="A16277" s="2">
        <v>44188</v>
      </c>
      <c r="B16277" s="2">
        <f t="shared" si="508"/>
        <v>44196</v>
      </c>
      <c r="C16277" s="3">
        <f t="shared" si="509"/>
        <v>1</v>
      </c>
      <c r="D16277" t="s">
        <v>48</v>
      </c>
      <c r="E16277">
        <v>38</v>
      </c>
      <c r="F16277">
        <v>90729</v>
      </c>
      <c r="G16277">
        <v>1249</v>
      </c>
    </row>
    <row r="16278" spans="1:7">
      <c r="A16278" s="2">
        <v>44188</v>
      </c>
      <c r="B16278" s="2">
        <f t="shared" si="508"/>
        <v>44196</v>
      </c>
      <c r="C16278" s="3">
        <f t="shared" si="509"/>
        <v>1</v>
      </c>
      <c r="D16278" t="s">
        <v>59</v>
      </c>
      <c r="E16278">
        <v>69</v>
      </c>
      <c r="F16278">
        <v>118</v>
      </c>
      <c r="G16278">
        <v>2</v>
      </c>
    </row>
    <row r="16279" spans="1:7">
      <c r="A16279" s="2">
        <v>44188</v>
      </c>
      <c r="B16279" s="2">
        <f t="shared" si="508"/>
        <v>44196</v>
      </c>
      <c r="C16279" s="3">
        <f t="shared" si="509"/>
        <v>1</v>
      </c>
      <c r="D16279" t="s">
        <v>41</v>
      </c>
      <c r="E16279">
        <v>39</v>
      </c>
      <c r="F16279">
        <v>644822</v>
      </c>
      <c r="G16279">
        <v>8361</v>
      </c>
    </row>
    <row r="16280" spans="1:7">
      <c r="A16280" s="2">
        <v>44188</v>
      </c>
      <c r="B16280" s="2">
        <f t="shared" si="508"/>
        <v>44196</v>
      </c>
      <c r="C16280" s="3">
        <f t="shared" si="509"/>
        <v>1</v>
      </c>
      <c r="D16280" t="s">
        <v>30</v>
      </c>
      <c r="E16280">
        <v>40</v>
      </c>
      <c r="F16280">
        <v>269276</v>
      </c>
      <c r="G16280">
        <v>2283</v>
      </c>
    </row>
    <row r="16281" spans="1:7">
      <c r="A16281" s="2">
        <v>44188</v>
      </c>
      <c r="B16281" s="2">
        <f t="shared" si="508"/>
        <v>44196</v>
      </c>
      <c r="C16281" s="3">
        <f t="shared" si="509"/>
        <v>1</v>
      </c>
      <c r="D16281" t="s">
        <v>14</v>
      </c>
      <c r="E16281">
        <v>41</v>
      </c>
      <c r="F16281">
        <v>106020</v>
      </c>
      <c r="G16281">
        <v>1409</v>
      </c>
    </row>
    <row r="16282" spans="1:7">
      <c r="A16282" s="2">
        <v>44188</v>
      </c>
      <c r="B16282" s="2">
        <f t="shared" si="508"/>
        <v>44196</v>
      </c>
      <c r="C16282" s="3">
        <f t="shared" si="509"/>
        <v>1</v>
      </c>
      <c r="D16282" t="s">
        <v>31</v>
      </c>
      <c r="E16282">
        <v>42</v>
      </c>
      <c r="F16282">
        <v>586908</v>
      </c>
      <c r="G16282">
        <v>14470</v>
      </c>
    </row>
    <row r="16283" spans="1:7">
      <c r="A16283" s="2">
        <v>44188</v>
      </c>
      <c r="B16283" s="2">
        <f t="shared" si="508"/>
        <v>44196</v>
      </c>
      <c r="C16283" s="3">
        <f t="shared" si="509"/>
        <v>1</v>
      </c>
      <c r="D16283" t="s">
        <v>55</v>
      </c>
      <c r="E16283">
        <v>72</v>
      </c>
      <c r="F16283">
        <v>104103</v>
      </c>
      <c r="G16283">
        <v>1408</v>
      </c>
    </row>
    <row r="16284" spans="1:7">
      <c r="A16284" s="2">
        <v>44188</v>
      </c>
      <c r="B16284" s="2">
        <f t="shared" si="508"/>
        <v>44196</v>
      </c>
      <c r="C16284" s="3">
        <f t="shared" si="509"/>
        <v>1</v>
      </c>
      <c r="D16284" t="s">
        <v>17</v>
      </c>
      <c r="E16284">
        <v>44</v>
      </c>
      <c r="F16284">
        <v>82066</v>
      </c>
      <c r="G16284">
        <v>1704</v>
      </c>
    </row>
    <row r="16285" spans="1:7">
      <c r="A16285" s="2">
        <v>44188</v>
      </c>
      <c r="B16285" s="2">
        <f t="shared" si="508"/>
        <v>44196</v>
      </c>
      <c r="C16285" s="3">
        <f t="shared" si="509"/>
        <v>1</v>
      </c>
      <c r="D16285" t="s">
        <v>32</v>
      </c>
      <c r="E16285">
        <v>45</v>
      </c>
      <c r="F16285">
        <v>282230</v>
      </c>
      <c r="G16285">
        <v>5028</v>
      </c>
    </row>
    <row r="16286" spans="1:7">
      <c r="A16286" s="2">
        <v>44188</v>
      </c>
      <c r="B16286" s="2">
        <f t="shared" si="508"/>
        <v>44196</v>
      </c>
      <c r="C16286" s="3">
        <f t="shared" si="509"/>
        <v>1</v>
      </c>
      <c r="D16286" t="s">
        <v>43</v>
      </c>
      <c r="E16286">
        <v>46</v>
      </c>
      <c r="F16286">
        <v>96040</v>
      </c>
      <c r="G16286">
        <v>1389</v>
      </c>
    </row>
    <row r="16287" spans="1:7">
      <c r="A16287" s="2">
        <v>44188</v>
      </c>
      <c r="B16287" s="2">
        <f t="shared" si="508"/>
        <v>44196</v>
      </c>
      <c r="C16287" s="3">
        <f t="shared" si="509"/>
        <v>1</v>
      </c>
      <c r="D16287" t="s">
        <v>25</v>
      </c>
      <c r="E16287">
        <v>47</v>
      </c>
      <c r="F16287">
        <v>527326</v>
      </c>
      <c r="G16287">
        <v>6316</v>
      </c>
    </row>
    <row r="16288" spans="1:7">
      <c r="A16288" s="2">
        <v>44188</v>
      </c>
      <c r="B16288" s="2">
        <f t="shared" si="508"/>
        <v>44196</v>
      </c>
      <c r="C16288" s="3">
        <f t="shared" si="509"/>
        <v>1</v>
      </c>
      <c r="D16288" t="s">
        <v>11</v>
      </c>
      <c r="E16288">
        <v>48</v>
      </c>
      <c r="F16288">
        <v>1652994</v>
      </c>
      <c r="G16288">
        <v>26624</v>
      </c>
    </row>
    <row r="16289" spans="1:7">
      <c r="A16289" s="2">
        <v>44188</v>
      </c>
      <c r="B16289" s="2">
        <f t="shared" si="508"/>
        <v>44196</v>
      </c>
      <c r="C16289" s="3">
        <f t="shared" si="509"/>
        <v>1</v>
      </c>
      <c r="D16289" t="s">
        <v>13</v>
      </c>
      <c r="E16289">
        <v>49</v>
      </c>
      <c r="F16289">
        <v>257697</v>
      </c>
      <c r="G16289">
        <v>1196</v>
      </c>
    </row>
    <row r="16290" spans="1:7">
      <c r="A16290" s="2">
        <v>44188</v>
      </c>
      <c r="B16290" s="2">
        <f t="shared" si="508"/>
        <v>44196</v>
      </c>
      <c r="C16290" s="3">
        <f t="shared" si="509"/>
        <v>1</v>
      </c>
      <c r="D16290" t="s">
        <v>36</v>
      </c>
      <c r="E16290">
        <v>50</v>
      </c>
      <c r="F16290">
        <v>6680</v>
      </c>
      <c r="G16290">
        <v>117</v>
      </c>
    </row>
    <row r="16291" spans="1:7">
      <c r="A16291" s="2">
        <v>44188</v>
      </c>
      <c r="B16291" s="2">
        <f t="shared" si="508"/>
        <v>44196</v>
      </c>
      <c r="C16291" s="3">
        <f t="shared" si="509"/>
        <v>1</v>
      </c>
      <c r="D16291" t="s">
        <v>56</v>
      </c>
      <c r="E16291">
        <v>78</v>
      </c>
      <c r="F16291">
        <v>1950</v>
      </c>
      <c r="G16291">
        <v>23</v>
      </c>
    </row>
    <row r="16292" spans="1:7">
      <c r="A16292" s="2">
        <v>44188</v>
      </c>
      <c r="B16292" s="2">
        <f t="shared" si="508"/>
        <v>44196</v>
      </c>
      <c r="C16292" s="3">
        <f t="shared" si="509"/>
        <v>1</v>
      </c>
      <c r="D16292" t="s">
        <v>37</v>
      </c>
      <c r="E16292">
        <v>51</v>
      </c>
      <c r="F16292">
        <v>319133</v>
      </c>
      <c r="G16292">
        <v>4760</v>
      </c>
    </row>
    <row r="16293" spans="1:7">
      <c r="A16293" s="2">
        <v>44188</v>
      </c>
      <c r="B16293" s="2">
        <f t="shared" si="508"/>
        <v>44196</v>
      </c>
      <c r="C16293" s="3">
        <f t="shared" si="509"/>
        <v>1</v>
      </c>
      <c r="D16293" t="s">
        <v>5</v>
      </c>
      <c r="E16293">
        <v>53</v>
      </c>
      <c r="F16293">
        <v>234832</v>
      </c>
      <c r="G16293">
        <v>3245</v>
      </c>
    </row>
    <row r="16294" spans="1:7">
      <c r="A16294" s="2">
        <v>44188</v>
      </c>
      <c r="B16294" s="2">
        <f t="shared" si="508"/>
        <v>44196</v>
      </c>
      <c r="C16294" s="3">
        <f t="shared" si="509"/>
        <v>1</v>
      </c>
      <c r="D16294" t="s">
        <v>58</v>
      </c>
      <c r="E16294">
        <v>54</v>
      </c>
      <c r="F16294">
        <v>75936</v>
      </c>
      <c r="G16294">
        <v>1194</v>
      </c>
    </row>
    <row r="16295" spans="1:7">
      <c r="A16295" s="2">
        <v>44188</v>
      </c>
      <c r="B16295" s="2">
        <f t="shared" si="508"/>
        <v>44196</v>
      </c>
      <c r="C16295" s="3">
        <f t="shared" si="509"/>
        <v>1</v>
      </c>
      <c r="D16295" t="s">
        <v>10</v>
      </c>
      <c r="E16295">
        <v>55</v>
      </c>
      <c r="F16295">
        <v>500443</v>
      </c>
      <c r="G16295">
        <v>4956</v>
      </c>
    </row>
    <row r="16296" spans="1:7">
      <c r="A16296" s="2">
        <v>44188</v>
      </c>
      <c r="B16296" s="2">
        <f t="shared" si="508"/>
        <v>44196</v>
      </c>
      <c r="C16296" s="3">
        <f t="shared" si="509"/>
        <v>1</v>
      </c>
      <c r="D16296" t="s">
        <v>49</v>
      </c>
      <c r="E16296">
        <v>56</v>
      </c>
      <c r="F16296">
        <v>42664</v>
      </c>
      <c r="G16296">
        <v>373</v>
      </c>
    </row>
    <row r="16297" spans="1:7">
      <c r="A16297" s="2">
        <v>44189</v>
      </c>
      <c r="B16297" s="2">
        <f t="shared" si="508"/>
        <v>44196</v>
      </c>
      <c r="C16297" s="3">
        <f t="shared" si="509"/>
        <v>1</v>
      </c>
      <c r="D16297" t="s">
        <v>52</v>
      </c>
      <c r="E16297">
        <v>1</v>
      </c>
      <c r="F16297">
        <v>338801</v>
      </c>
      <c r="G16297">
        <v>4676</v>
      </c>
    </row>
    <row r="16298" spans="1:7">
      <c r="A16298" s="2">
        <v>44189</v>
      </c>
      <c r="B16298" s="2">
        <f t="shared" si="508"/>
        <v>44196</v>
      </c>
      <c r="C16298" s="3">
        <f t="shared" si="509"/>
        <v>1</v>
      </c>
      <c r="D16298" t="s">
        <v>50</v>
      </c>
      <c r="E16298">
        <v>2</v>
      </c>
      <c r="F16298">
        <v>44876</v>
      </c>
      <c r="G16298">
        <v>191</v>
      </c>
    </row>
    <row r="16299" spans="1:7">
      <c r="A16299" s="2">
        <v>44189</v>
      </c>
      <c r="B16299" s="2">
        <f t="shared" si="508"/>
        <v>44196</v>
      </c>
      <c r="C16299" s="3">
        <f t="shared" si="509"/>
        <v>1</v>
      </c>
      <c r="D16299" t="s">
        <v>8</v>
      </c>
      <c r="E16299">
        <v>4</v>
      </c>
      <c r="F16299">
        <v>483502</v>
      </c>
      <c r="G16299">
        <v>8301</v>
      </c>
    </row>
    <row r="16300" spans="1:7">
      <c r="A16300" s="2">
        <v>44189</v>
      </c>
      <c r="B16300" s="2">
        <f t="shared" si="508"/>
        <v>44196</v>
      </c>
      <c r="C16300" s="3">
        <f t="shared" si="509"/>
        <v>1</v>
      </c>
      <c r="D16300" t="s">
        <v>44</v>
      </c>
      <c r="E16300">
        <v>5</v>
      </c>
      <c r="F16300">
        <v>211145</v>
      </c>
      <c r="G16300">
        <v>3406</v>
      </c>
    </row>
    <row r="16301" spans="1:7">
      <c r="A16301" s="2">
        <v>44189</v>
      </c>
      <c r="B16301" s="2">
        <f t="shared" si="508"/>
        <v>44196</v>
      </c>
      <c r="C16301" s="3">
        <f t="shared" si="509"/>
        <v>1</v>
      </c>
      <c r="D16301" t="s">
        <v>7</v>
      </c>
      <c r="E16301">
        <v>6</v>
      </c>
      <c r="F16301">
        <v>2047919</v>
      </c>
      <c r="G16301">
        <v>23944</v>
      </c>
    </row>
    <row r="16302" spans="1:7">
      <c r="A16302" s="2">
        <v>44189</v>
      </c>
      <c r="B16302" s="2">
        <f t="shared" si="508"/>
        <v>44196</v>
      </c>
      <c r="C16302" s="3">
        <f t="shared" si="509"/>
        <v>1</v>
      </c>
      <c r="D16302" t="s">
        <v>22</v>
      </c>
      <c r="E16302">
        <v>8</v>
      </c>
      <c r="F16302">
        <v>320714</v>
      </c>
      <c r="G16302">
        <v>4610</v>
      </c>
    </row>
    <row r="16303" spans="1:7">
      <c r="A16303" s="2">
        <v>44189</v>
      </c>
      <c r="B16303" s="2">
        <f t="shared" si="508"/>
        <v>44196</v>
      </c>
      <c r="C16303" s="3">
        <f t="shared" si="509"/>
        <v>1</v>
      </c>
      <c r="D16303" t="s">
        <v>38</v>
      </c>
      <c r="E16303">
        <v>9</v>
      </c>
      <c r="F16303">
        <v>172743</v>
      </c>
      <c r="G16303">
        <v>5791</v>
      </c>
    </row>
    <row r="16304" spans="1:7">
      <c r="A16304" s="2">
        <v>44189</v>
      </c>
      <c r="B16304" s="2">
        <f t="shared" si="508"/>
        <v>44196</v>
      </c>
      <c r="C16304" s="3">
        <f t="shared" si="509"/>
        <v>1</v>
      </c>
      <c r="D16304" t="s">
        <v>45</v>
      </c>
      <c r="E16304">
        <v>10</v>
      </c>
      <c r="F16304">
        <v>53015</v>
      </c>
      <c r="G16304">
        <v>888</v>
      </c>
    </row>
    <row r="16305" spans="1:7">
      <c r="A16305" s="2">
        <v>44189</v>
      </c>
      <c r="B16305" s="2">
        <f t="shared" si="508"/>
        <v>44196</v>
      </c>
      <c r="C16305" s="3">
        <f t="shared" si="509"/>
        <v>1</v>
      </c>
      <c r="D16305" t="s">
        <v>33</v>
      </c>
      <c r="E16305">
        <v>11</v>
      </c>
      <c r="F16305">
        <v>27436</v>
      </c>
      <c r="G16305">
        <v>756</v>
      </c>
    </row>
    <row r="16306" spans="1:7">
      <c r="A16306" s="2">
        <v>44189</v>
      </c>
      <c r="B16306" s="2">
        <f t="shared" si="508"/>
        <v>44196</v>
      </c>
      <c r="C16306" s="3">
        <f t="shared" si="509"/>
        <v>1</v>
      </c>
      <c r="D16306" t="s">
        <v>15</v>
      </c>
      <c r="E16306">
        <v>12</v>
      </c>
      <c r="F16306">
        <v>1247538</v>
      </c>
      <c r="G16306">
        <v>20994</v>
      </c>
    </row>
    <row r="16307" spans="1:7">
      <c r="A16307" s="2">
        <v>44189</v>
      </c>
      <c r="B16307" s="2">
        <f t="shared" si="508"/>
        <v>44196</v>
      </c>
      <c r="C16307" s="3">
        <f t="shared" si="509"/>
        <v>1</v>
      </c>
      <c r="D16307" t="s">
        <v>18</v>
      </c>
      <c r="E16307">
        <v>13</v>
      </c>
      <c r="F16307">
        <v>597753</v>
      </c>
      <c r="G16307">
        <v>10256</v>
      </c>
    </row>
    <row r="16308" spans="1:7">
      <c r="A16308" s="2">
        <v>44189</v>
      </c>
      <c r="B16308" s="2">
        <f t="shared" si="508"/>
        <v>44196</v>
      </c>
      <c r="C16308" s="3">
        <f t="shared" si="509"/>
        <v>1</v>
      </c>
      <c r="D16308" t="s">
        <v>57</v>
      </c>
      <c r="E16308">
        <v>66</v>
      </c>
      <c r="F16308">
        <v>8235</v>
      </c>
      <c r="G16308">
        <v>122</v>
      </c>
    </row>
    <row r="16309" spans="1:7">
      <c r="A16309" s="2">
        <v>44189</v>
      </c>
      <c r="B16309" s="2">
        <f t="shared" si="508"/>
        <v>44196</v>
      </c>
      <c r="C16309" s="3">
        <f t="shared" si="509"/>
        <v>1</v>
      </c>
      <c r="D16309" t="s">
        <v>26</v>
      </c>
      <c r="E16309">
        <v>15</v>
      </c>
      <c r="F16309">
        <v>20707</v>
      </c>
      <c r="G16309">
        <v>283</v>
      </c>
    </row>
    <row r="16310" spans="1:7">
      <c r="A16310" s="2">
        <v>44189</v>
      </c>
      <c r="B16310" s="2">
        <f t="shared" si="508"/>
        <v>44196</v>
      </c>
      <c r="C16310" s="3">
        <f t="shared" si="509"/>
        <v>1</v>
      </c>
      <c r="D16310" t="s">
        <v>53</v>
      </c>
      <c r="E16310">
        <v>16</v>
      </c>
      <c r="F16310">
        <v>135383</v>
      </c>
      <c r="G16310">
        <v>1353</v>
      </c>
    </row>
    <row r="16311" spans="1:7">
      <c r="A16311" s="2">
        <v>44189</v>
      </c>
      <c r="B16311" s="2">
        <f t="shared" si="508"/>
        <v>44196</v>
      </c>
      <c r="C16311" s="3">
        <f t="shared" si="509"/>
        <v>1</v>
      </c>
      <c r="D16311" t="s">
        <v>6</v>
      </c>
      <c r="E16311">
        <v>17</v>
      </c>
      <c r="F16311">
        <v>926967</v>
      </c>
      <c r="G16311">
        <v>16964</v>
      </c>
    </row>
    <row r="16312" spans="1:7">
      <c r="A16312" s="2">
        <v>44189</v>
      </c>
      <c r="B16312" s="2">
        <f t="shared" si="508"/>
        <v>44196</v>
      </c>
      <c r="C16312" s="3">
        <f t="shared" si="509"/>
        <v>1</v>
      </c>
      <c r="D16312" t="s">
        <v>27</v>
      </c>
      <c r="E16312">
        <v>18</v>
      </c>
      <c r="F16312">
        <v>485681</v>
      </c>
      <c r="G16312">
        <v>7730</v>
      </c>
    </row>
    <row r="16313" spans="1:7">
      <c r="A16313" s="2">
        <v>44189</v>
      </c>
      <c r="B16313" s="2">
        <f t="shared" si="508"/>
        <v>44196</v>
      </c>
      <c r="C16313" s="3">
        <f t="shared" si="509"/>
        <v>1</v>
      </c>
      <c r="D16313" t="s">
        <v>39</v>
      </c>
      <c r="E16313">
        <v>19</v>
      </c>
      <c r="F16313">
        <v>273661</v>
      </c>
      <c r="G16313">
        <v>3739</v>
      </c>
    </row>
    <row r="16314" spans="1:7">
      <c r="A16314" s="2">
        <v>44189</v>
      </c>
      <c r="B16314" s="2">
        <f t="shared" si="508"/>
        <v>44196</v>
      </c>
      <c r="C16314" s="3">
        <f t="shared" si="509"/>
        <v>1</v>
      </c>
      <c r="D16314" t="s">
        <v>34</v>
      </c>
      <c r="E16314">
        <v>20</v>
      </c>
      <c r="F16314">
        <v>212962</v>
      </c>
      <c r="G16314">
        <v>2507</v>
      </c>
    </row>
    <row r="16315" spans="1:7">
      <c r="A16315" s="2">
        <v>44189</v>
      </c>
      <c r="B16315" s="2">
        <f t="shared" si="508"/>
        <v>44196</v>
      </c>
      <c r="C16315" s="3">
        <f t="shared" si="509"/>
        <v>1</v>
      </c>
      <c r="D16315" t="s">
        <v>28</v>
      </c>
      <c r="E16315">
        <v>21</v>
      </c>
      <c r="F16315">
        <v>253437</v>
      </c>
      <c r="G16315">
        <v>2780</v>
      </c>
    </row>
    <row r="16316" spans="1:7">
      <c r="A16316" s="2">
        <v>44189</v>
      </c>
      <c r="B16316" s="2">
        <f t="shared" si="508"/>
        <v>44196</v>
      </c>
      <c r="C16316" s="3">
        <f t="shared" si="509"/>
        <v>1</v>
      </c>
      <c r="D16316" t="s">
        <v>40</v>
      </c>
      <c r="E16316">
        <v>22</v>
      </c>
      <c r="F16316">
        <v>296499</v>
      </c>
      <c r="G16316">
        <v>7272</v>
      </c>
    </row>
    <row r="16317" spans="1:7">
      <c r="A16317" s="2">
        <v>44189</v>
      </c>
      <c r="B16317" s="2">
        <f t="shared" si="508"/>
        <v>44196</v>
      </c>
      <c r="C16317" s="3">
        <f t="shared" si="509"/>
        <v>1</v>
      </c>
      <c r="D16317" t="s">
        <v>51</v>
      </c>
      <c r="E16317">
        <v>23</v>
      </c>
      <c r="F16317">
        <v>21226</v>
      </c>
      <c r="G16317">
        <v>317</v>
      </c>
    </row>
    <row r="16318" spans="1:7">
      <c r="A16318" s="2">
        <v>44189</v>
      </c>
      <c r="B16318" s="2">
        <f t="shared" si="508"/>
        <v>44196</v>
      </c>
      <c r="C16318" s="3">
        <f t="shared" si="509"/>
        <v>1</v>
      </c>
      <c r="D16318" t="s">
        <v>23</v>
      </c>
      <c r="E16318">
        <v>24</v>
      </c>
      <c r="F16318">
        <v>260994</v>
      </c>
      <c r="G16318">
        <v>5627</v>
      </c>
    </row>
    <row r="16319" spans="1:7">
      <c r="A16319" s="2">
        <v>44189</v>
      </c>
      <c r="B16319" s="2">
        <f t="shared" si="508"/>
        <v>44196</v>
      </c>
      <c r="C16319" s="3">
        <f t="shared" si="509"/>
        <v>1</v>
      </c>
      <c r="D16319" t="s">
        <v>9</v>
      </c>
      <c r="E16319">
        <v>25</v>
      </c>
      <c r="F16319">
        <v>341925</v>
      </c>
      <c r="G16319">
        <v>11963</v>
      </c>
    </row>
    <row r="16320" spans="1:7">
      <c r="A16320" s="2">
        <v>44189</v>
      </c>
      <c r="B16320" s="2">
        <f t="shared" si="508"/>
        <v>44196</v>
      </c>
      <c r="C16320" s="3">
        <f t="shared" si="509"/>
        <v>1</v>
      </c>
      <c r="D16320" t="s">
        <v>42</v>
      </c>
      <c r="E16320">
        <v>26</v>
      </c>
      <c r="F16320">
        <v>508029</v>
      </c>
      <c r="G16320">
        <v>12406</v>
      </c>
    </row>
    <row r="16321" spans="1:7">
      <c r="A16321" s="2">
        <v>44189</v>
      </c>
      <c r="B16321" s="2">
        <f t="shared" si="508"/>
        <v>44196</v>
      </c>
      <c r="C16321" s="3">
        <f t="shared" si="509"/>
        <v>1</v>
      </c>
      <c r="D16321" t="s">
        <v>29</v>
      </c>
      <c r="E16321">
        <v>27</v>
      </c>
      <c r="F16321">
        <v>404462</v>
      </c>
      <c r="G16321">
        <v>5109</v>
      </c>
    </row>
    <row r="16322" spans="1:7">
      <c r="A16322" s="2">
        <v>44189</v>
      </c>
      <c r="B16322" s="2">
        <f t="shared" si="508"/>
        <v>44196</v>
      </c>
      <c r="C16322" s="3">
        <f t="shared" si="509"/>
        <v>1</v>
      </c>
      <c r="D16322" t="s">
        <v>46</v>
      </c>
      <c r="E16322">
        <v>28</v>
      </c>
      <c r="F16322">
        <v>202651</v>
      </c>
      <c r="G16322">
        <v>4556</v>
      </c>
    </row>
    <row r="16323" spans="1:7">
      <c r="A16323" s="2">
        <v>44189</v>
      </c>
      <c r="B16323" s="2">
        <f t="shared" si="508"/>
        <v>44196</v>
      </c>
      <c r="C16323" s="3">
        <f t="shared" si="509"/>
        <v>1</v>
      </c>
      <c r="D16323" t="s">
        <v>35</v>
      </c>
      <c r="E16323">
        <v>29</v>
      </c>
      <c r="F16323">
        <v>399528</v>
      </c>
      <c r="G16323">
        <v>5627</v>
      </c>
    </row>
    <row r="16324" spans="1:7">
      <c r="A16324" s="2">
        <v>44189</v>
      </c>
      <c r="B16324" s="2">
        <f t="shared" ref="B16324:B16387" si="510">EOMONTH(A16324,0)</f>
        <v>44196</v>
      </c>
      <c r="C16324" s="3">
        <f t="shared" ref="C16324:C16387" si="511">IF(A16324=B16324,0,1)</f>
        <v>1</v>
      </c>
      <c r="D16324" t="s">
        <v>54</v>
      </c>
      <c r="E16324">
        <v>30</v>
      </c>
      <c r="F16324">
        <v>79066</v>
      </c>
      <c r="G16324">
        <v>918</v>
      </c>
    </row>
    <row r="16325" spans="1:7">
      <c r="A16325" s="2">
        <v>44189</v>
      </c>
      <c r="B16325" s="2">
        <f t="shared" si="510"/>
        <v>44196</v>
      </c>
      <c r="C16325" s="3">
        <f t="shared" si="511"/>
        <v>1</v>
      </c>
      <c r="D16325" t="s">
        <v>12</v>
      </c>
      <c r="E16325">
        <v>31</v>
      </c>
      <c r="F16325">
        <v>161338</v>
      </c>
      <c r="G16325">
        <v>1601</v>
      </c>
    </row>
    <row r="16326" spans="1:7">
      <c r="A16326" s="2">
        <v>44189</v>
      </c>
      <c r="B16326" s="2">
        <f t="shared" si="510"/>
        <v>44196</v>
      </c>
      <c r="C16326" s="3">
        <f t="shared" si="511"/>
        <v>1</v>
      </c>
      <c r="D16326" t="s">
        <v>24</v>
      </c>
      <c r="E16326">
        <v>32</v>
      </c>
      <c r="F16326">
        <v>212662</v>
      </c>
      <c r="G16326">
        <v>2926</v>
      </c>
    </row>
    <row r="16327" spans="1:7">
      <c r="A16327" s="2">
        <v>44189</v>
      </c>
      <c r="B16327" s="2">
        <f t="shared" si="510"/>
        <v>44196</v>
      </c>
      <c r="C16327" s="3">
        <f t="shared" si="511"/>
        <v>1</v>
      </c>
      <c r="D16327" t="s">
        <v>19</v>
      </c>
      <c r="E16327">
        <v>33</v>
      </c>
      <c r="F16327">
        <v>38902</v>
      </c>
      <c r="G16327">
        <v>690</v>
      </c>
    </row>
    <row r="16328" spans="1:7">
      <c r="A16328" s="2">
        <v>44189</v>
      </c>
      <c r="B16328" s="2">
        <f t="shared" si="510"/>
        <v>44196</v>
      </c>
      <c r="C16328" s="3">
        <f t="shared" si="511"/>
        <v>1</v>
      </c>
      <c r="D16328" t="s">
        <v>21</v>
      </c>
      <c r="E16328">
        <v>34</v>
      </c>
      <c r="F16328">
        <v>451787</v>
      </c>
      <c r="G16328">
        <v>18544</v>
      </c>
    </row>
    <row r="16329" spans="1:7">
      <c r="A16329" s="2">
        <v>44189</v>
      </c>
      <c r="B16329" s="2">
        <f t="shared" si="510"/>
        <v>44196</v>
      </c>
      <c r="C16329" s="3">
        <f t="shared" si="511"/>
        <v>1</v>
      </c>
      <c r="D16329" t="s">
        <v>47</v>
      </c>
      <c r="E16329">
        <v>35</v>
      </c>
      <c r="F16329">
        <v>135166</v>
      </c>
      <c r="G16329">
        <v>2272</v>
      </c>
    </row>
    <row r="16330" spans="1:7">
      <c r="A16330" s="2">
        <v>44189</v>
      </c>
      <c r="B16330" s="2">
        <f t="shared" si="510"/>
        <v>44196</v>
      </c>
      <c r="C16330" s="3">
        <f t="shared" si="511"/>
        <v>1</v>
      </c>
      <c r="D16330" t="s">
        <v>16</v>
      </c>
      <c r="E16330">
        <v>36</v>
      </c>
      <c r="F16330">
        <v>896242</v>
      </c>
      <c r="G16330">
        <v>36604</v>
      </c>
    </row>
    <row r="16331" spans="1:7">
      <c r="A16331" s="2">
        <v>44189</v>
      </c>
      <c r="B16331" s="2">
        <f t="shared" si="510"/>
        <v>44196</v>
      </c>
      <c r="C16331" s="3">
        <f t="shared" si="511"/>
        <v>1</v>
      </c>
      <c r="D16331" t="s">
        <v>20</v>
      </c>
      <c r="E16331">
        <v>37</v>
      </c>
      <c r="F16331">
        <v>498005</v>
      </c>
      <c r="G16331">
        <v>6420</v>
      </c>
    </row>
    <row r="16332" spans="1:7">
      <c r="A16332" s="2">
        <v>44189</v>
      </c>
      <c r="B16332" s="2">
        <f t="shared" si="510"/>
        <v>44196</v>
      </c>
      <c r="C16332" s="3">
        <f t="shared" si="511"/>
        <v>1</v>
      </c>
      <c r="D16332" t="s">
        <v>48</v>
      </c>
      <c r="E16332">
        <v>38</v>
      </c>
      <c r="F16332">
        <v>90955</v>
      </c>
      <c r="G16332">
        <v>1267</v>
      </c>
    </row>
    <row r="16333" spans="1:7">
      <c r="A16333" s="2">
        <v>44189</v>
      </c>
      <c r="B16333" s="2">
        <f t="shared" si="510"/>
        <v>44196</v>
      </c>
      <c r="C16333" s="3">
        <f t="shared" si="511"/>
        <v>1</v>
      </c>
      <c r="D16333" t="s">
        <v>59</v>
      </c>
      <c r="E16333">
        <v>69</v>
      </c>
      <c r="F16333">
        <v>118</v>
      </c>
      <c r="G16333">
        <v>2</v>
      </c>
    </row>
    <row r="16334" spans="1:7">
      <c r="A16334" s="2">
        <v>44189</v>
      </c>
      <c r="B16334" s="2">
        <f t="shared" si="510"/>
        <v>44196</v>
      </c>
      <c r="C16334" s="3">
        <f t="shared" si="511"/>
        <v>1</v>
      </c>
      <c r="D16334" t="s">
        <v>41</v>
      </c>
      <c r="E16334">
        <v>39</v>
      </c>
      <c r="F16334">
        <v>653650</v>
      </c>
      <c r="G16334">
        <v>8456</v>
      </c>
    </row>
    <row r="16335" spans="1:7">
      <c r="A16335" s="2">
        <v>44189</v>
      </c>
      <c r="B16335" s="2">
        <f t="shared" si="510"/>
        <v>44196</v>
      </c>
      <c r="C16335" s="3">
        <f t="shared" si="511"/>
        <v>1</v>
      </c>
      <c r="D16335" t="s">
        <v>30</v>
      </c>
      <c r="E16335">
        <v>40</v>
      </c>
      <c r="F16335">
        <v>272553</v>
      </c>
      <c r="G16335">
        <v>2328</v>
      </c>
    </row>
    <row r="16336" spans="1:7">
      <c r="A16336" s="2">
        <v>44189</v>
      </c>
      <c r="B16336" s="2">
        <f t="shared" si="510"/>
        <v>44196</v>
      </c>
      <c r="C16336" s="3">
        <f t="shared" si="511"/>
        <v>1</v>
      </c>
      <c r="D16336" t="s">
        <v>14</v>
      </c>
      <c r="E16336">
        <v>41</v>
      </c>
      <c r="F16336">
        <v>106822</v>
      </c>
      <c r="G16336">
        <v>1417</v>
      </c>
    </row>
    <row r="16337" spans="1:7">
      <c r="A16337" s="2">
        <v>44189</v>
      </c>
      <c r="B16337" s="2">
        <f t="shared" si="510"/>
        <v>44196</v>
      </c>
      <c r="C16337" s="3">
        <f t="shared" si="511"/>
        <v>1</v>
      </c>
      <c r="D16337" t="s">
        <v>31</v>
      </c>
      <c r="E16337">
        <v>42</v>
      </c>
      <c r="F16337">
        <v>596122</v>
      </c>
      <c r="G16337">
        <v>14759</v>
      </c>
    </row>
    <row r="16338" spans="1:7">
      <c r="A16338" s="2">
        <v>44189</v>
      </c>
      <c r="B16338" s="2">
        <f t="shared" si="510"/>
        <v>44196</v>
      </c>
      <c r="C16338" s="3">
        <f t="shared" si="511"/>
        <v>1</v>
      </c>
      <c r="D16338" t="s">
        <v>55</v>
      </c>
      <c r="E16338">
        <v>72</v>
      </c>
      <c r="F16338">
        <v>104423</v>
      </c>
      <c r="G16338">
        <v>1423</v>
      </c>
    </row>
    <row r="16339" spans="1:7">
      <c r="A16339" s="2">
        <v>44189</v>
      </c>
      <c r="B16339" s="2">
        <f t="shared" si="510"/>
        <v>44196</v>
      </c>
      <c r="C16339" s="3">
        <f t="shared" si="511"/>
        <v>1</v>
      </c>
      <c r="D16339" t="s">
        <v>17</v>
      </c>
      <c r="E16339">
        <v>44</v>
      </c>
      <c r="F16339">
        <v>82066</v>
      </c>
      <c r="G16339">
        <v>1704</v>
      </c>
    </row>
    <row r="16340" spans="1:7">
      <c r="A16340" s="2">
        <v>44189</v>
      </c>
      <c r="B16340" s="2">
        <f t="shared" si="510"/>
        <v>44196</v>
      </c>
      <c r="C16340" s="3">
        <f t="shared" si="511"/>
        <v>1</v>
      </c>
      <c r="D16340" t="s">
        <v>32</v>
      </c>
      <c r="E16340">
        <v>45</v>
      </c>
      <c r="F16340">
        <v>285028</v>
      </c>
      <c r="G16340">
        <v>5043</v>
      </c>
    </row>
    <row r="16341" spans="1:7">
      <c r="A16341" s="2">
        <v>44189</v>
      </c>
      <c r="B16341" s="2">
        <f t="shared" si="510"/>
        <v>44196</v>
      </c>
      <c r="C16341" s="3">
        <f t="shared" si="511"/>
        <v>1</v>
      </c>
      <c r="D16341" t="s">
        <v>43</v>
      </c>
      <c r="E16341">
        <v>46</v>
      </c>
      <c r="F16341">
        <v>96546</v>
      </c>
      <c r="G16341">
        <v>1430</v>
      </c>
    </row>
    <row r="16342" spans="1:7">
      <c r="A16342" s="2">
        <v>44189</v>
      </c>
      <c r="B16342" s="2">
        <f t="shared" si="510"/>
        <v>44196</v>
      </c>
      <c r="C16342" s="3">
        <f t="shared" si="511"/>
        <v>1</v>
      </c>
      <c r="D16342" t="s">
        <v>25</v>
      </c>
      <c r="E16342">
        <v>47</v>
      </c>
      <c r="F16342">
        <v>532375</v>
      </c>
      <c r="G16342">
        <v>6367</v>
      </c>
    </row>
    <row r="16343" spans="1:7">
      <c r="A16343" s="2">
        <v>44189</v>
      </c>
      <c r="B16343" s="2">
        <f t="shared" si="510"/>
        <v>44196</v>
      </c>
      <c r="C16343" s="3">
        <f t="shared" si="511"/>
        <v>1</v>
      </c>
      <c r="D16343" t="s">
        <v>11</v>
      </c>
      <c r="E16343">
        <v>48</v>
      </c>
      <c r="F16343">
        <v>1661007</v>
      </c>
      <c r="G16343">
        <v>26879</v>
      </c>
    </row>
    <row r="16344" spans="1:7">
      <c r="A16344" s="2">
        <v>44189</v>
      </c>
      <c r="B16344" s="2">
        <f t="shared" si="510"/>
        <v>44196</v>
      </c>
      <c r="C16344" s="3">
        <f t="shared" si="511"/>
        <v>1</v>
      </c>
      <c r="D16344" t="s">
        <v>13</v>
      </c>
      <c r="E16344">
        <v>49</v>
      </c>
      <c r="F16344">
        <v>260589</v>
      </c>
      <c r="G16344">
        <v>1205</v>
      </c>
    </row>
    <row r="16345" spans="1:7">
      <c r="A16345" s="2">
        <v>44189</v>
      </c>
      <c r="B16345" s="2">
        <f t="shared" si="510"/>
        <v>44196</v>
      </c>
      <c r="C16345" s="3">
        <f t="shared" si="511"/>
        <v>1</v>
      </c>
      <c r="D16345" t="s">
        <v>36</v>
      </c>
      <c r="E16345">
        <v>50</v>
      </c>
      <c r="F16345">
        <v>6781</v>
      </c>
      <c r="G16345">
        <v>120</v>
      </c>
    </row>
    <row r="16346" spans="1:7">
      <c r="A16346" s="2">
        <v>44189</v>
      </c>
      <c r="B16346" s="2">
        <f t="shared" si="510"/>
        <v>44196</v>
      </c>
      <c r="C16346" s="3">
        <f t="shared" si="511"/>
        <v>1</v>
      </c>
      <c r="D16346" t="s">
        <v>56</v>
      </c>
      <c r="E16346">
        <v>78</v>
      </c>
      <c r="F16346">
        <v>1967</v>
      </c>
      <c r="G16346">
        <v>23</v>
      </c>
    </row>
    <row r="16347" spans="1:7">
      <c r="A16347" s="2">
        <v>44189</v>
      </c>
      <c r="B16347" s="2">
        <f t="shared" si="510"/>
        <v>44196</v>
      </c>
      <c r="C16347" s="3">
        <f t="shared" si="511"/>
        <v>1</v>
      </c>
      <c r="D16347" t="s">
        <v>37</v>
      </c>
      <c r="E16347">
        <v>51</v>
      </c>
      <c r="F16347">
        <v>323915</v>
      </c>
      <c r="G16347">
        <v>4791</v>
      </c>
    </row>
    <row r="16348" spans="1:7">
      <c r="A16348" s="2">
        <v>44189</v>
      </c>
      <c r="B16348" s="2">
        <f t="shared" si="510"/>
        <v>44196</v>
      </c>
      <c r="C16348" s="3">
        <f t="shared" si="511"/>
        <v>1</v>
      </c>
      <c r="D16348" t="s">
        <v>5</v>
      </c>
      <c r="E16348">
        <v>53</v>
      </c>
      <c r="F16348">
        <v>237269</v>
      </c>
      <c r="G16348">
        <v>3268</v>
      </c>
    </row>
    <row r="16349" spans="1:7">
      <c r="A16349" s="2">
        <v>44189</v>
      </c>
      <c r="B16349" s="2">
        <f t="shared" si="510"/>
        <v>44196</v>
      </c>
      <c r="C16349" s="3">
        <f t="shared" si="511"/>
        <v>1</v>
      </c>
      <c r="D16349" t="s">
        <v>58</v>
      </c>
      <c r="E16349">
        <v>54</v>
      </c>
      <c r="F16349">
        <v>77239</v>
      </c>
      <c r="G16349">
        <v>1228</v>
      </c>
    </row>
    <row r="16350" spans="1:7">
      <c r="A16350" s="2">
        <v>44189</v>
      </c>
      <c r="B16350" s="2">
        <f t="shared" si="510"/>
        <v>44196</v>
      </c>
      <c r="C16350" s="3">
        <f t="shared" si="511"/>
        <v>1</v>
      </c>
      <c r="D16350" t="s">
        <v>10</v>
      </c>
      <c r="E16350">
        <v>55</v>
      </c>
      <c r="F16350">
        <v>503706</v>
      </c>
      <c r="G16350">
        <v>5022</v>
      </c>
    </row>
    <row r="16351" spans="1:7">
      <c r="A16351" s="2">
        <v>44189</v>
      </c>
      <c r="B16351" s="2">
        <f t="shared" si="510"/>
        <v>44196</v>
      </c>
      <c r="C16351" s="3">
        <f t="shared" si="511"/>
        <v>1</v>
      </c>
      <c r="D16351" t="s">
        <v>49</v>
      </c>
      <c r="E16351">
        <v>56</v>
      </c>
      <c r="F16351">
        <v>42664</v>
      </c>
      <c r="G16351">
        <v>373</v>
      </c>
    </row>
    <row r="16352" spans="1:7">
      <c r="A16352" s="2">
        <v>44190</v>
      </c>
      <c r="B16352" s="2">
        <f t="shared" si="510"/>
        <v>44196</v>
      </c>
      <c r="C16352" s="3">
        <f t="shared" si="511"/>
        <v>1</v>
      </c>
      <c r="D16352" t="s">
        <v>52</v>
      </c>
      <c r="E16352">
        <v>1</v>
      </c>
      <c r="F16352">
        <v>342426</v>
      </c>
      <c r="G16352">
        <v>4680</v>
      </c>
    </row>
    <row r="16353" spans="1:7">
      <c r="A16353" s="2">
        <v>44190</v>
      </c>
      <c r="B16353" s="2">
        <f t="shared" si="510"/>
        <v>44196</v>
      </c>
      <c r="C16353" s="3">
        <f t="shared" si="511"/>
        <v>1</v>
      </c>
      <c r="D16353" t="s">
        <v>50</v>
      </c>
      <c r="E16353">
        <v>2</v>
      </c>
      <c r="F16353">
        <v>44876</v>
      </c>
      <c r="G16353">
        <v>191</v>
      </c>
    </row>
    <row r="16354" spans="1:7">
      <c r="A16354" s="2">
        <v>44190</v>
      </c>
      <c r="B16354" s="2">
        <f t="shared" si="510"/>
        <v>44196</v>
      </c>
      <c r="C16354" s="3">
        <f t="shared" si="511"/>
        <v>1</v>
      </c>
      <c r="D16354" t="s">
        <v>8</v>
      </c>
      <c r="E16354">
        <v>4</v>
      </c>
      <c r="F16354">
        <v>486993</v>
      </c>
      <c r="G16354">
        <v>8409</v>
      </c>
    </row>
    <row r="16355" spans="1:7">
      <c r="A16355" s="2">
        <v>44190</v>
      </c>
      <c r="B16355" s="2">
        <f t="shared" si="510"/>
        <v>44196</v>
      </c>
      <c r="C16355" s="3">
        <f t="shared" si="511"/>
        <v>1</v>
      </c>
      <c r="D16355" t="s">
        <v>44</v>
      </c>
      <c r="E16355">
        <v>5</v>
      </c>
      <c r="F16355">
        <v>213267</v>
      </c>
      <c r="G16355">
        <v>3438</v>
      </c>
    </row>
    <row r="16356" spans="1:7">
      <c r="A16356" s="2">
        <v>44190</v>
      </c>
      <c r="B16356" s="2">
        <f t="shared" si="510"/>
        <v>44196</v>
      </c>
      <c r="C16356" s="3">
        <f t="shared" si="511"/>
        <v>1</v>
      </c>
      <c r="D16356" t="s">
        <v>7</v>
      </c>
      <c r="E16356">
        <v>6</v>
      </c>
      <c r="F16356">
        <v>2064691</v>
      </c>
      <c r="G16356">
        <v>23964</v>
      </c>
    </row>
    <row r="16357" spans="1:7">
      <c r="A16357" s="2">
        <v>44190</v>
      </c>
      <c r="B16357" s="2">
        <f t="shared" si="510"/>
        <v>44196</v>
      </c>
      <c r="C16357" s="3">
        <f t="shared" si="511"/>
        <v>1</v>
      </c>
      <c r="D16357" t="s">
        <v>22</v>
      </c>
      <c r="E16357">
        <v>8</v>
      </c>
      <c r="F16357">
        <v>323329</v>
      </c>
      <c r="G16357">
        <v>4631</v>
      </c>
    </row>
    <row r="16358" spans="1:7">
      <c r="A16358" s="2">
        <v>44190</v>
      </c>
      <c r="B16358" s="2">
        <f t="shared" si="510"/>
        <v>44196</v>
      </c>
      <c r="C16358" s="3">
        <f t="shared" si="511"/>
        <v>1</v>
      </c>
      <c r="D16358" t="s">
        <v>38</v>
      </c>
      <c r="E16358">
        <v>9</v>
      </c>
      <c r="F16358">
        <v>172743</v>
      </c>
      <c r="G16358">
        <v>5791</v>
      </c>
    </row>
    <row r="16359" spans="1:7">
      <c r="A16359" s="2">
        <v>44190</v>
      </c>
      <c r="B16359" s="2">
        <f t="shared" si="510"/>
        <v>44196</v>
      </c>
      <c r="C16359" s="3">
        <f t="shared" si="511"/>
        <v>1</v>
      </c>
      <c r="D16359" t="s">
        <v>45</v>
      </c>
      <c r="E16359">
        <v>10</v>
      </c>
      <c r="F16359">
        <v>53653</v>
      </c>
      <c r="G16359">
        <v>891</v>
      </c>
    </row>
    <row r="16360" spans="1:7">
      <c r="A16360" s="2">
        <v>44190</v>
      </c>
      <c r="B16360" s="2">
        <f t="shared" si="510"/>
        <v>44196</v>
      </c>
      <c r="C16360" s="3">
        <f t="shared" si="511"/>
        <v>1</v>
      </c>
      <c r="D16360" t="s">
        <v>33</v>
      </c>
      <c r="E16360">
        <v>11</v>
      </c>
      <c r="F16360">
        <v>27436</v>
      </c>
      <c r="G16360">
        <v>756</v>
      </c>
    </row>
    <row r="16361" spans="1:7">
      <c r="A16361" s="2">
        <v>44190</v>
      </c>
      <c r="B16361" s="2">
        <f t="shared" si="510"/>
        <v>44196</v>
      </c>
      <c r="C16361" s="3">
        <f t="shared" si="511"/>
        <v>1</v>
      </c>
      <c r="D16361" t="s">
        <v>15</v>
      </c>
      <c r="E16361">
        <v>12</v>
      </c>
      <c r="F16361">
        <v>1247538</v>
      </c>
      <c r="G16361">
        <v>20994</v>
      </c>
    </row>
    <row r="16362" spans="1:7">
      <c r="A16362" s="2">
        <v>44190</v>
      </c>
      <c r="B16362" s="2">
        <f t="shared" si="510"/>
        <v>44196</v>
      </c>
      <c r="C16362" s="3">
        <f t="shared" si="511"/>
        <v>1</v>
      </c>
      <c r="D16362" t="s">
        <v>18</v>
      </c>
      <c r="E16362">
        <v>13</v>
      </c>
      <c r="F16362">
        <v>603246</v>
      </c>
      <c r="G16362">
        <v>10303</v>
      </c>
    </row>
    <row r="16363" spans="1:7">
      <c r="A16363" s="2">
        <v>44190</v>
      </c>
      <c r="B16363" s="2">
        <f t="shared" si="510"/>
        <v>44196</v>
      </c>
      <c r="C16363" s="3">
        <f t="shared" si="511"/>
        <v>1</v>
      </c>
      <c r="D16363" t="s">
        <v>57</v>
      </c>
      <c r="E16363">
        <v>66</v>
      </c>
      <c r="F16363">
        <v>8237</v>
      </c>
      <c r="G16363">
        <v>122</v>
      </c>
    </row>
    <row r="16364" spans="1:7">
      <c r="A16364" s="2">
        <v>44190</v>
      </c>
      <c r="B16364" s="2">
        <f t="shared" si="510"/>
        <v>44196</v>
      </c>
      <c r="C16364" s="3">
        <f t="shared" si="511"/>
        <v>1</v>
      </c>
      <c r="D16364" t="s">
        <v>26</v>
      </c>
      <c r="E16364">
        <v>15</v>
      </c>
      <c r="F16364">
        <v>20861</v>
      </c>
      <c r="G16364">
        <v>283</v>
      </c>
    </row>
    <row r="16365" spans="1:7">
      <c r="A16365" s="2">
        <v>44190</v>
      </c>
      <c r="B16365" s="2">
        <f t="shared" si="510"/>
        <v>44196</v>
      </c>
      <c r="C16365" s="3">
        <f t="shared" si="511"/>
        <v>1</v>
      </c>
      <c r="D16365" t="s">
        <v>53</v>
      </c>
      <c r="E16365">
        <v>16</v>
      </c>
      <c r="F16365">
        <v>135383</v>
      </c>
      <c r="G16365">
        <v>1353</v>
      </c>
    </row>
    <row r="16366" spans="1:7">
      <c r="A16366" s="2">
        <v>44190</v>
      </c>
      <c r="B16366" s="2">
        <f t="shared" si="510"/>
        <v>44196</v>
      </c>
      <c r="C16366" s="3">
        <f t="shared" si="511"/>
        <v>1</v>
      </c>
      <c r="D16366" t="s">
        <v>6</v>
      </c>
      <c r="E16366">
        <v>17</v>
      </c>
      <c r="F16366">
        <v>932427</v>
      </c>
      <c r="G16366">
        <v>17155</v>
      </c>
    </row>
    <row r="16367" spans="1:7">
      <c r="A16367" s="2">
        <v>44190</v>
      </c>
      <c r="B16367" s="2">
        <f t="shared" si="510"/>
        <v>44196</v>
      </c>
      <c r="C16367" s="3">
        <f t="shared" si="511"/>
        <v>1</v>
      </c>
      <c r="D16367" t="s">
        <v>27</v>
      </c>
      <c r="E16367">
        <v>18</v>
      </c>
      <c r="F16367">
        <v>491125</v>
      </c>
      <c r="G16367">
        <v>7770</v>
      </c>
    </row>
    <row r="16368" spans="1:7">
      <c r="A16368" s="2">
        <v>44190</v>
      </c>
      <c r="B16368" s="2">
        <f t="shared" si="510"/>
        <v>44196</v>
      </c>
      <c r="C16368" s="3">
        <f t="shared" si="511"/>
        <v>1</v>
      </c>
      <c r="D16368" t="s">
        <v>39</v>
      </c>
      <c r="E16368">
        <v>19</v>
      </c>
      <c r="F16368">
        <v>274266</v>
      </c>
      <c r="G16368">
        <v>3744</v>
      </c>
    </row>
    <row r="16369" spans="1:7">
      <c r="A16369" s="2">
        <v>44190</v>
      </c>
      <c r="B16369" s="2">
        <f t="shared" si="510"/>
        <v>44196</v>
      </c>
      <c r="C16369" s="3">
        <f t="shared" si="511"/>
        <v>1</v>
      </c>
      <c r="D16369" t="s">
        <v>34</v>
      </c>
      <c r="E16369">
        <v>20</v>
      </c>
      <c r="F16369">
        <v>213076</v>
      </c>
      <c r="G16369">
        <v>2507</v>
      </c>
    </row>
    <row r="16370" spans="1:7">
      <c r="A16370" s="2">
        <v>44190</v>
      </c>
      <c r="B16370" s="2">
        <f t="shared" si="510"/>
        <v>44196</v>
      </c>
      <c r="C16370" s="3">
        <f t="shared" si="511"/>
        <v>1</v>
      </c>
      <c r="D16370" t="s">
        <v>28</v>
      </c>
      <c r="E16370">
        <v>21</v>
      </c>
      <c r="F16370">
        <v>253824</v>
      </c>
      <c r="G16370">
        <v>2782</v>
      </c>
    </row>
    <row r="16371" spans="1:7">
      <c r="A16371" s="2">
        <v>44190</v>
      </c>
      <c r="B16371" s="2">
        <f t="shared" si="510"/>
        <v>44196</v>
      </c>
      <c r="C16371" s="3">
        <f t="shared" si="511"/>
        <v>1</v>
      </c>
      <c r="D16371" t="s">
        <v>40</v>
      </c>
      <c r="E16371">
        <v>22</v>
      </c>
      <c r="F16371">
        <v>296499</v>
      </c>
      <c r="G16371">
        <v>7272</v>
      </c>
    </row>
    <row r="16372" spans="1:7">
      <c r="A16372" s="2">
        <v>44190</v>
      </c>
      <c r="B16372" s="2">
        <f t="shared" si="510"/>
        <v>44196</v>
      </c>
      <c r="C16372" s="3">
        <f t="shared" si="511"/>
        <v>1</v>
      </c>
      <c r="D16372" t="s">
        <v>51</v>
      </c>
      <c r="E16372">
        <v>23</v>
      </c>
      <c r="F16372">
        <v>21547</v>
      </c>
      <c r="G16372">
        <v>319</v>
      </c>
    </row>
    <row r="16373" spans="1:7">
      <c r="A16373" s="2">
        <v>44190</v>
      </c>
      <c r="B16373" s="2">
        <f t="shared" si="510"/>
        <v>44196</v>
      </c>
      <c r="C16373" s="3">
        <f t="shared" si="511"/>
        <v>1</v>
      </c>
      <c r="D16373" t="s">
        <v>23</v>
      </c>
      <c r="E16373">
        <v>24</v>
      </c>
      <c r="F16373">
        <v>263326</v>
      </c>
      <c r="G16373">
        <v>5659</v>
      </c>
    </row>
    <row r="16374" spans="1:7">
      <c r="A16374" s="2">
        <v>44190</v>
      </c>
      <c r="B16374" s="2">
        <f t="shared" si="510"/>
        <v>44196</v>
      </c>
      <c r="C16374" s="3">
        <f t="shared" si="511"/>
        <v>1</v>
      </c>
      <c r="D16374" t="s">
        <v>9</v>
      </c>
      <c r="E16374">
        <v>25</v>
      </c>
      <c r="F16374">
        <v>341925</v>
      </c>
      <c r="G16374">
        <v>11963</v>
      </c>
    </row>
    <row r="16375" spans="1:7">
      <c r="A16375" s="2">
        <v>44190</v>
      </c>
      <c r="B16375" s="2">
        <f t="shared" si="510"/>
        <v>44196</v>
      </c>
      <c r="C16375" s="3">
        <f t="shared" si="511"/>
        <v>1</v>
      </c>
      <c r="D16375" t="s">
        <v>42</v>
      </c>
      <c r="E16375">
        <v>26</v>
      </c>
      <c r="F16375">
        <v>508171</v>
      </c>
      <c r="G16375">
        <v>12406</v>
      </c>
    </row>
    <row r="16376" spans="1:7">
      <c r="A16376" s="2">
        <v>44190</v>
      </c>
      <c r="B16376" s="2">
        <f t="shared" si="510"/>
        <v>44196</v>
      </c>
      <c r="C16376" s="3">
        <f t="shared" si="511"/>
        <v>1</v>
      </c>
      <c r="D16376" t="s">
        <v>29</v>
      </c>
      <c r="E16376">
        <v>27</v>
      </c>
      <c r="F16376">
        <v>404462</v>
      </c>
      <c r="G16376">
        <v>5109</v>
      </c>
    </row>
    <row r="16377" spans="1:7">
      <c r="A16377" s="2">
        <v>44190</v>
      </c>
      <c r="B16377" s="2">
        <f t="shared" si="510"/>
        <v>44196</v>
      </c>
      <c r="C16377" s="3">
        <f t="shared" si="511"/>
        <v>1</v>
      </c>
      <c r="D16377" t="s">
        <v>46</v>
      </c>
      <c r="E16377">
        <v>28</v>
      </c>
      <c r="F16377">
        <v>204178</v>
      </c>
      <c r="G16377">
        <v>4562</v>
      </c>
    </row>
    <row r="16378" spans="1:7">
      <c r="A16378" s="2">
        <v>44190</v>
      </c>
      <c r="B16378" s="2">
        <f t="shared" si="510"/>
        <v>44196</v>
      </c>
      <c r="C16378" s="3">
        <f t="shared" si="511"/>
        <v>1</v>
      </c>
      <c r="D16378" t="s">
        <v>35</v>
      </c>
      <c r="E16378">
        <v>29</v>
      </c>
      <c r="F16378">
        <v>400714</v>
      </c>
      <c r="G16378">
        <v>5633</v>
      </c>
    </row>
    <row r="16379" spans="1:7">
      <c r="A16379" s="2">
        <v>44190</v>
      </c>
      <c r="B16379" s="2">
        <f t="shared" si="510"/>
        <v>44196</v>
      </c>
      <c r="C16379" s="3">
        <f t="shared" si="511"/>
        <v>1</v>
      </c>
      <c r="D16379" t="s">
        <v>54</v>
      </c>
      <c r="E16379">
        <v>30</v>
      </c>
      <c r="F16379">
        <v>79066</v>
      </c>
      <c r="G16379">
        <v>918</v>
      </c>
    </row>
    <row r="16380" spans="1:7">
      <c r="A16380" s="2">
        <v>44190</v>
      </c>
      <c r="B16380" s="2">
        <f t="shared" si="510"/>
        <v>44196</v>
      </c>
      <c r="C16380" s="3">
        <f t="shared" si="511"/>
        <v>1</v>
      </c>
      <c r="D16380" t="s">
        <v>12</v>
      </c>
      <c r="E16380">
        <v>31</v>
      </c>
      <c r="F16380">
        <v>161960</v>
      </c>
      <c r="G16380">
        <v>1594</v>
      </c>
    </row>
    <row r="16381" spans="1:7">
      <c r="A16381" s="2">
        <v>44190</v>
      </c>
      <c r="B16381" s="2">
        <f t="shared" si="510"/>
        <v>44196</v>
      </c>
      <c r="C16381" s="3">
        <f t="shared" si="511"/>
        <v>1</v>
      </c>
      <c r="D16381" t="s">
        <v>24</v>
      </c>
      <c r="E16381">
        <v>32</v>
      </c>
      <c r="F16381">
        <v>214077</v>
      </c>
      <c r="G16381">
        <v>2943</v>
      </c>
    </row>
    <row r="16382" spans="1:7">
      <c r="A16382" s="2">
        <v>44190</v>
      </c>
      <c r="B16382" s="2">
        <f t="shared" si="510"/>
        <v>44196</v>
      </c>
      <c r="C16382" s="3">
        <f t="shared" si="511"/>
        <v>1</v>
      </c>
      <c r="D16382" t="s">
        <v>19</v>
      </c>
      <c r="E16382">
        <v>33</v>
      </c>
      <c r="F16382">
        <v>38902</v>
      </c>
      <c r="G16382">
        <v>690</v>
      </c>
    </row>
    <row r="16383" spans="1:7">
      <c r="A16383" s="2">
        <v>44190</v>
      </c>
      <c r="B16383" s="2">
        <f t="shared" si="510"/>
        <v>44196</v>
      </c>
      <c r="C16383" s="3">
        <f t="shared" si="511"/>
        <v>1</v>
      </c>
      <c r="D16383" t="s">
        <v>21</v>
      </c>
      <c r="E16383">
        <v>34</v>
      </c>
      <c r="F16383">
        <v>456847</v>
      </c>
      <c r="G16383">
        <v>18595</v>
      </c>
    </row>
    <row r="16384" spans="1:7">
      <c r="A16384" s="2">
        <v>44190</v>
      </c>
      <c r="B16384" s="2">
        <f t="shared" si="510"/>
        <v>44196</v>
      </c>
      <c r="C16384" s="3">
        <f t="shared" si="511"/>
        <v>1</v>
      </c>
      <c r="D16384" t="s">
        <v>47</v>
      </c>
      <c r="E16384">
        <v>35</v>
      </c>
      <c r="F16384">
        <v>136622</v>
      </c>
      <c r="G16384">
        <v>2309</v>
      </c>
    </row>
    <row r="16385" spans="1:7">
      <c r="A16385" s="2">
        <v>44190</v>
      </c>
      <c r="B16385" s="2">
        <f t="shared" si="510"/>
        <v>44196</v>
      </c>
      <c r="C16385" s="3">
        <f t="shared" si="511"/>
        <v>1</v>
      </c>
      <c r="D16385" t="s">
        <v>16</v>
      </c>
      <c r="E16385">
        <v>36</v>
      </c>
      <c r="F16385">
        <v>909123</v>
      </c>
      <c r="G16385">
        <v>36739</v>
      </c>
    </row>
    <row r="16386" spans="1:7">
      <c r="A16386" s="2">
        <v>44190</v>
      </c>
      <c r="B16386" s="2">
        <f t="shared" si="510"/>
        <v>44196</v>
      </c>
      <c r="C16386" s="3">
        <f t="shared" si="511"/>
        <v>1</v>
      </c>
      <c r="D16386" t="s">
        <v>20</v>
      </c>
      <c r="E16386">
        <v>37</v>
      </c>
      <c r="F16386">
        <v>498005</v>
      </c>
      <c r="G16386">
        <v>6420</v>
      </c>
    </row>
    <row r="16387" spans="1:7">
      <c r="A16387" s="2">
        <v>44190</v>
      </c>
      <c r="B16387" s="2">
        <f t="shared" si="510"/>
        <v>44196</v>
      </c>
      <c r="C16387" s="3">
        <f t="shared" si="511"/>
        <v>1</v>
      </c>
      <c r="D16387" t="s">
        <v>48</v>
      </c>
      <c r="E16387">
        <v>38</v>
      </c>
      <c r="F16387">
        <v>91229</v>
      </c>
      <c r="G16387">
        <v>1271</v>
      </c>
    </row>
    <row r="16388" spans="1:7">
      <c r="A16388" s="2">
        <v>44190</v>
      </c>
      <c r="B16388" s="2">
        <f t="shared" ref="B16388:B16451" si="512">EOMONTH(A16388,0)</f>
        <v>44196</v>
      </c>
      <c r="C16388" s="3">
        <f t="shared" ref="C16388:C16451" si="513">IF(A16388=B16388,0,1)</f>
        <v>1</v>
      </c>
      <c r="D16388" t="s">
        <v>59</v>
      </c>
      <c r="E16388">
        <v>69</v>
      </c>
      <c r="F16388">
        <v>118</v>
      </c>
      <c r="G16388">
        <v>2</v>
      </c>
    </row>
    <row r="16389" spans="1:7">
      <c r="A16389" s="2">
        <v>44190</v>
      </c>
      <c r="B16389" s="2">
        <f t="shared" si="512"/>
        <v>44196</v>
      </c>
      <c r="C16389" s="3">
        <f t="shared" si="513"/>
        <v>1</v>
      </c>
      <c r="D16389" t="s">
        <v>41</v>
      </c>
      <c r="E16389">
        <v>39</v>
      </c>
      <c r="F16389">
        <v>653650</v>
      </c>
      <c r="G16389">
        <v>8456</v>
      </c>
    </row>
    <row r="16390" spans="1:7">
      <c r="A16390" s="2">
        <v>44190</v>
      </c>
      <c r="B16390" s="2">
        <f t="shared" si="512"/>
        <v>44196</v>
      </c>
      <c r="C16390" s="3">
        <f t="shared" si="513"/>
        <v>1</v>
      </c>
      <c r="D16390" t="s">
        <v>30</v>
      </c>
      <c r="E16390">
        <v>40</v>
      </c>
      <c r="F16390">
        <v>272553</v>
      </c>
      <c r="G16390">
        <v>2328</v>
      </c>
    </row>
    <row r="16391" spans="1:7">
      <c r="A16391" s="2">
        <v>44190</v>
      </c>
      <c r="B16391" s="2">
        <f t="shared" si="512"/>
        <v>44196</v>
      </c>
      <c r="C16391" s="3">
        <f t="shared" si="513"/>
        <v>1</v>
      </c>
      <c r="D16391" t="s">
        <v>14</v>
      </c>
      <c r="E16391">
        <v>41</v>
      </c>
      <c r="F16391">
        <v>107833</v>
      </c>
      <c r="G16391">
        <v>1431</v>
      </c>
    </row>
    <row r="16392" spans="1:7">
      <c r="A16392" s="2">
        <v>44190</v>
      </c>
      <c r="B16392" s="2">
        <f t="shared" si="512"/>
        <v>44196</v>
      </c>
      <c r="C16392" s="3">
        <f t="shared" si="513"/>
        <v>1</v>
      </c>
      <c r="D16392" t="s">
        <v>31</v>
      </c>
      <c r="E16392">
        <v>42</v>
      </c>
      <c r="F16392">
        <v>602605</v>
      </c>
      <c r="G16392">
        <v>14892</v>
      </c>
    </row>
    <row r="16393" spans="1:7">
      <c r="A16393" s="2">
        <v>44190</v>
      </c>
      <c r="B16393" s="2">
        <f t="shared" si="512"/>
        <v>44196</v>
      </c>
      <c r="C16393" s="3">
        <f t="shared" si="513"/>
        <v>1</v>
      </c>
      <c r="D16393" t="s">
        <v>55</v>
      </c>
      <c r="E16393">
        <v>72</v>
      </c>
      <c r="F16393">
        <v>105039</v>
      </c>
      <c r="G16393">
        <v>1432</v>
      </c>
    </row>
    <row r="16394" spans="1:7">
      <c r="A16394" s="2">
        <v>44190</v>
      </c>
      <c r="B16394" s="2">
        <f t="shared" si="512"/>
        <v>44196</v>
      </c>
      <c r="C16394" s="3">
        <f t="shared" si="513"/>
        <v>1</v>
      </c>
      <c r="D16394" t="s">
        <v>17</v>
      </c>
      <c r="E16394">
        <v>44</v>
      </c>
      <c r="F16394">
        <v>82066</v>
      </c>
      <c r="G16394">
        <v>1704</v>
      </c>
    </row>
    <row r="16395" spans="1:7">
      <c r="A16395" s="2">
        <v>44190</v>
      </c>
      <c r="B16395" s="2">
        <f t="shared" si="512"/>
        <v>44196</v>
      </c>
      <c r="C16395" s="3">
        <f t="shared" si="513"/>
        <v>1</v>
      </c>
      <c r="D16395" t="s">
        <v>32</v>
      </c>
      <c r="E16395">
        <v>45</v>
      </c>
      <c r="F16395">
        <v>285028</v>
      </c>
      <c r="G16395">
        <v>5043</v>
      </c>
    </row>
    <row r="16396" spans="1:7">
      <c r="A16396" s="2">
        <v>44190</v>
      </c>
      <c r="B16396" s="2">
        <f t="shared" si="512"/>
        <v>44196</v>
      </c>
      <c r="C16396" s="3">
        <f t="shared" si="513"/>
        <v>1</v>
      </c>
      <c r="D16396" t="s">
        <v>43</v>
      </c>
      <c r="E16396">
        <v>46</v>
      </c>
      <c r="F16396">
        <v>96546</v>
      </c>
      <c r="G16396">
        <v>1430</v>
      </c>
    </row>
    <row r="16397" spans="1:7">
      <c r="A16397" s="2">
        <v>44190</v>
      </c>
      <c r="B16397" s="2">
        <f t="shared" si="512"/>
        <v>44196</v>
      </c>
      <c r="C16397" s="3">
        <f t="shared" si="513"/>
        <v>1</v>
      </c>
      <c r="D16397" t="s">
        <v>25</v>
      </c>
      <c r="E16397">
        <v>47</v>
      </c>
      <c r="F16397">
        <v>541267</v>
      </c>
      <c r="G16397">
        <v>6367</v>
      </c>
    </row>
    <row r="16398" spans="1:7">
      <c r="A16398" s="2">
        <v>44190</v>
      </c>
      <c r="B16398" s="2">
        <f t="shared" si="512"/>
        <v>44196</v>
      </c>
      <c r="C16398" s="3">
        <f t="shared" si="513"/>
        <v>1</v>
      </c>
      <c r="D16398" t="s">
        <v>11</v>
      </c>
      <c r="E16398">
        <v>48</v>
      </c>
      <c r="F16398">
        <v>1663094</v>
      </c>
      <c r="G16398">
        <v>27042</v>
      </c>
    </row>
    <row r="16399" spans="1:7">
      <c r="A16399" s="2">
        <v>44190</v>
      </c>
      <c r="B16399" s="2">
        <f t="shared" si="512"/>
        <v>44196</v>
      </c>
      <c r="C16399" s="3">
        <f t="shared" si="513"/>
        <v>1</v>
      </c>
      <c r="D16399" t="s">
        <v>13</v>
      </c>
      <c r="E16399">
        <v>49</v>
      </c>
      <c r="F16399">
        <v>260589</v>
      </c>
      <c r="G16399">
        <v>1205</v>
      </c>
    </row>
    <row r="16400" spans="1:7">
      <c r="A16400" s="2">
        <v>44190</v>
      </c>
      <c r="B16400" s="2">
        <f t="shared" si="512"/>
        <v>44196</v>
      </c>
      <c r="C16400" s="3">
        <f t="shared" si="513"/>
        <v>1</v>
      </c>
      <c r="D16400" t="s">
        <v>36</v>
      </c>
      <c r="E16400">
        <v>50</v>
      </c>
      <c r="F16400">
        <v>6781</v>
      </c>
      <c r="G16400">
        <v>120</v>
      </c>
    </row>
    <row r="16401" spans="1:7">
      <c r="A16401" s="2">
        <v>44190</v>
      </c>
      <c r="B16401" s="2">
        <f t="shared" si="512"/>
        <v>44196</v>
      </c>
      <c r="C16401" s="3">
        <f t="shared" si="513"/>
        <v>1</v>
      </c>
      <c r="D16401" t="s">
        <v>56</v>
      </c>
      <c r="E16401">
        <v>78</v>
      </c>
      <c r="F16401">
        <v>1979</v>
      </c>
      <c r="G16401">
        <v>23</v>
      </c>
    </row>
    <row r="16402" spans="1:7">
      <c r="A16402" s="2">
        <v>44190</v>
      </c>
      <c r="B16402" s="2">
        <f t="shared" si="512"/>
        <v>44196</v>
      </c>
      <c r="C16402" s="3">
        <f t="shared" si="513"/>
        <v>1</v>
      </c>
      <c r="D16402" t="s">
        <v>37</v>
      </c>
      <c r="E16402">
        <v>51</v>
      </c>
      <c r="F16402">
        <v>327993</v>
      </c>
      <c r="G16402">
        <v>4820</v>
      </c>
    </row>
    <row r="16403" spans="1:7">
      <c r="A16403" s="2">
        <v>44190</v>
      </c>
      <c r="B16403" s="2">
        <f t="shared" si="512"/>
        <v>44196</v>
      </c>
      <c r="C16403" s="3">
        <f t="shared" si="513"/>
        <v>1</v>
      </c>
      <c r="D16403" t="s">
        <v>5</v>
      </c>
      <c r="E16403">
        <v>53</v>
      </c>
      <c r="F16403">
        <v>237689</v>
      </c>
      <c r="G16403">
        <v>3268</v>
      </c>
    </row>
    <row r="16404" spans="1:7">
      <c r="A16404" s="2">
        <v>44190</v>
      </c>
      <c r="B16404" s="2">
        <f t="shared" si="512"/>
        <v>44196</v>
      </c>
      <c r="C16404" s="3">
        <f t="shared" si="513"/>
        <v>1</v>
      </c>
      <c r="D16404" t="s">
        <v>58</v>
      </c>
      <c r="E16404">
        <v>54</v>
      </c>
      <c r="F16404">
        <v>78836</v>
      </c>
      <c r="G16404">
        <v>1247</v>
      </c>
    </row>
    <row r="16405" spans="1:7">
      <c r="A16405" s="2">
        <v>44190</v>
      </c>
      <c r="B16405" s="2">
        <f t="shared" si="512"/>
        <v>44196</v>
      </c>
      <c r="C16405" s="3">
        <f t="shared" si="513"/>
        <v>1</v>
      </c>
      <c r="D16405" t="s">
        <v>10</v>
      </c>
      <c r="E16405">
        <v>55</v>
      </c>
      <c r="F16405">
        <v>505345</v>
      </c>
      <c r="G16405">
        <v>5028</v>
      </c>
    </row>
    <row r="16406" spans="1:7">
      <c r="A16406" s="2">
        <v>44190</v>
      </c>
      <c r="B16406" s="2">
        <f t="shared" si="512"/>
        <v>44196</v>
      </c>
      <c r="C16406" s="3">
        <f t="shared" si="513"/>
        <v>1</v>
      </c>
      <c r="D16406" t="s">
        <v>49</v>
      </c>
      <c r="E16406">
        <v>56</v>
      </c>
      <c r="F16406">
        <v>42664</v>
      </c>
      <c r="G16406">
        <v>373</v>
      </c>
    </row>
    <row r="16407" spans="1:7">
      <c r="A16407" s="2">
        <v>44191</v>
      </c>
      <c r="B16407" s="2">
        <f t="shared" si="512"/>
        <v>44196</v>
      </c>
      <c r="C16407" s="3">
        <f t="shared" si="513"/>
        <v>1</v>
      </c>
      <c r="D16407" t="s">
        <v>52</v>
      </c>
      <c r="E16407">
        <v>1</v>
      </c>
      <c r="F16407">
        <v>343458</v>
      </c>
      <c r="G16407">
        <v>4685</v>
      </c>
    </row>
    <row r="16408" spans="1:7">
      <c r="A16408" s="2">
        <v>44191</v>
      </c>
      <c r="B16408" s="2">
        <f t="shared" si="512"/>
        <v>44196</v>
      </c>
      <c r="C16408" s="3">
        <f t="shared" si="513"/>
        <v>1</v>
      </c>
      <c r="D16408" t="s">
        <v>50</v>
      </c>
      <c r="E16408">
        <v>2</v>
      </c>
      <c r="F16408">
        <v>45247</v>
      </c>
      <c r="G16408">
        <v>192</v>
      </c>
    </row>
    <row r="16409" spans="1:7">
      <c r="A16409" s="2">
        <v>44191</v>
      </c>
      <c r="B16409" s="2">
        <f t="shared" si="512"/>
        <v>44196</v>
      </c>
      <c r="C16409" s="3">
        <f t="shared" si="513"/>
        <v>1</v>
      </c>
      <c r="D16409" t="s">
        <v>8</v>
      </c>
      <c r="E16409">
        <v>4</v>
      </c>
      <c r="F16409">
        <v>493277</v>
      </c>
      <c r="G16409">
        <v>8424</v>
      </c>
    </row>
    <row r="16410" spans="1:7">
      <c r="A16410" s="2">
        <v>44191</v>
      </c>
      <c r="B16410" s="2">
        <f t="shared" si="512"/>
        <v>44196</v>
      </c>
      <c r="C16410" s="3">
        <f t="shared" si="513"/>
        <v>1</v>
      </c>
      <c r="D16410" t="s">
        <v>44</v>
      </c>
      <c r="E16410">
        <v>5</v>
      </c>
      <c r="F16410">
        <v>213969</v>
      </c>
      <c r="G16410">
        <v>3441</v>
      </c>
    </row>
    <row r="16411" spans="1:7">
      <c r="A16411" s="2">
        <v>44191</v>
      </c>
      <c r="B16411" s="2">
        <f t="shared" si="512"/>
        <v>44196</v>
      </c>
      <c r="C16411" s="3">
        <f t="shared" si="513"/>
        <v>1</v>
      </c>
      <c r="D16411" t="s">
        <v>7</v>
      </c>
      <c r="E16411">
        <v>6</v>
      </c>
      <c r="F16411">
        <v>2129678</v>
      </c>
      <c r="G16411">
        <v>24221</v>
      </c>
    </row>
    <row r="16412" spans="1:7">
      <c r="A16412" s="2">
        <v>44191</v>
      </c>
      <c r="B16412" s="2">
        <f t="shared" si="512"/>
        <v>44196</v>
      </c>
      <c r="C16412" s="3">
        <f t="shared" si="513"/>
        <v>1</v>
      </c>
      <c r="D16412" t="s">
        <v>22</v>
      </c>
      <c r="E16412">
        <v>8</v>
      </c>
      <c r="F16412">
        <v>324869</v>
      </c>
      <c r="G16412">
        <v>4652</v>
      </c>
    </row>
    <row r="16413" spans="1:7">
      <c r="A16413" s="2">
        <v>44191</v>
      </c>
      <c r="B16413" s="2">
        <f t="shared" si="512"/>
        <v>44196</v>
      </c>
      <c r="C16413" s="3">
        <f t="shared" si="513"/>
        <v>1</v>
      </c>
      <c r="D16413" t="s">
        <v>38</v>
      </c>
      <c r="E16413">
        <v>9</v>
      </c>
      <c r="F16413">
        <v>172743</v>
      </c>
      <c r="G16413">
        <v>5791</v>
      </c>
    </row>
    <row r="16414" spans="1:7">
      <c r="A16414" s="2">
        <v>44191</v>
      </c>
      <c r="B16414" s="2">
        <f t="shared" si="512"/>
        <v>44196</v>
      </c>
      <c r="C16414" s="3">
        <f t="shared" si="513"/>
        <v>1</v>
      </c>
      <c r="D16414" t="s">
        <v>45</v>
      </c>
      <c r="E16414">
        <v>10</v>
      </c>
      <c r="F16414">
        <v>54473</v>
      </c>
      <c r="G16414">
        <v>895</v>
      </c>
    </row>
    <row r="16415" spans="1:7">
      <c r="A16415" s="2">
        <v>44191</v>
      </c>
      <c r="B16415" s="2">
        <f t="shared" si="512"/>
        <v>44196</v>
      </c>
      <c r="C16415" s="3">
        <f t="shared" si="513"/>
        <v>1</v>
      </c>
      <c r="D16415" t="s">
        <v>33</v>
      </c>
      <c r="E16415">
        <v>11</v>
      </c>
      <c r="F16415">
        <v>27710</v>
      </c>
      <c r="G16415">
        <v>762</v>
      </c>
    </row>
    <row r="16416" spans="1:7">
      <c r="A16416" s="2">
        <v>44191</v>
      </c>
      <c r="B16416" s="2">
        <f t="shared" si="512"/>
        <v>44196</v>
      </c>
      <c r="C16416" s="3">
        <f t="shared" si="513"/>
        <v>1</v>
      </c>
      <c r="D16416" t="s">
        <v>15</v>
      </c>
      <c r="E16416">
        <v>12</v>
      </c>
      <c r="F16416">
        <v>1264580</v>
      </c>
      <c r="G16416">
        <v>21134</v>
      </c>
    </row>
    <row r="16417" spans="1:7">
      <c r="A16417" s="2">
        <v>44191</v>
      </c>
      <c r="B16417" s="2">
        <f t="shared" si="512"/>
        <v>44196</v>
      </c>
      <c r="C16417" s="3">
        <f t="shared" si="513"/>
        <v>1</v>
      </c>
      <c r="D16417" t="s">
        <v>18</v>
      </c>
      <c r="E16417">
        <v>13</v>
      </c>
      <c r="F16417">
        <v>607133</v>
      </c>
      <c r="G16417">
        <v>10352</v>
      </c>
    </row>
    <row r="16418" spans="1:7">
      <c r="A16418" s="2">
        <v>44191</v>
      </c>
      <c r="B16418" s="2">
        <f t="shared" si="512"/>
        <v>44196</v>
      </c>
      <c r="C16418" s="3">
        <f t="shared" si="513"/>
        <v>1</v>
      </c>
      <c r="D16418" t="s">
        <v>57</v>
      </c>
      <c r="E16418">
        <v>66</v>
      </c>
      <c r="F16418">
        <v>8238</v>
      </c>
      <c r="G16418">
        <v>122</v>
      </c>
    </row>
    <row r="16419" spans="1:7">
      <c r="A16419" s="2">
        <v>44191</v>
      </c>
      <c r="B16419" s="2">
        <f t="shared" si="512"/>
        <v>44196</v>
      </c>
      <c r="C16419" s="3">
        <f t="shared" si="513"/>
        <v>1</v>
      </c>
      <c r="D16419" t="s">
        <v>26</v>
      </c>
      <c r="E16419">
        <v>15</v>
      </c>
      <c r="F16419">
        <v>20970</v>
      </c>
      <c r="G16419">
        <v>283</v>
      </c>
    </row>
    <row r="16420" spans="1:7">
      <c r="A16420" s="2">
        <v>44191</v>
      </c>
      <c r="B16420" s="2">
        <f t="shared" si="512"/>
        <v>44196</v>
      </c>
      <c r="C16420" s="3">
        <f t="shared" si="513"/>
        <v>1</v>
      </c>
      <c r="D16420" t="s">
        <v>53</v>
      </c>
      <c r="E16420">
        <v>16</v>
      </c>
      <c r="F16420">
        <v>135886</v>
      </c>
      <c r="G16420">
        <v>1357</v>
      </c>
    </row>
    <row r="16421" spans="1:7">
      <c r="A16421" s="2">
        <v>44191</v>
      </c>
      <c r="B16421" s="2">
        <f t="shared" si="512"/>
        <v>44196</v>
      </c>
      <c r="C16421" s="3">
        <f t="shared" si="513"/>
        <v>1</v>
      </c>
      <c r="D16421" t="s">
        <v>6</v>
      </c>
      <c r="E16421">
        <v>17</v>
      </c>
      <c r="F16421">
        <v>935849</v>
      </c>
      <c r="G16421">
        <v>17225</v>
      </c>
    </row>
    <row r="16422" spans="1:7">
      <c r="A16422" s="2">
        <v>44191</v>
      </c>
      <c r="B16422" s="2">
        <f t="shared" si="512"/>
        <v>44196</v>
      </c>
      <c r="C16422" s="3">
        <f t="shared" si="513"/>
        <v>1</v>
      </c>
      <c r="D16422" t="s">
        <v>27</v>
      </c>
      <c r="E16422">
        <v>18</v>
      </c>
      <c r="F16422">
        <v>494967</v>
      </c>
      <c r="G16422">
        <v>7801</v>
      </c>
    </row>
    <row r="16423" spans="1:7">
      <c r="A16423" s="2">
        <v>44191</v>
      </c>
      <c r="B16423" s="2">
        <f t="shared" si="512"/>
        <v>44196</v>
      </c>
      <c r="C16423" s="3">
        <f t="shared" si="513"/>
        <v>1</v>
      </c>
      <c r="D16423" t="s">
        <v>39</v>
      </c>
      <c r="E16423">
        <v>19</v>
      </c>
      <c r="F16423">
        <v>274793</v>
      </c>
      <c r="G16423">
        <v>3744</v>
      </c>
    </row>
    <row r="16424" spans="1:7">
      <c r="A16424" s="2">
        <v>44191</v>
      </c>
      <c r="B16424" s="2">
        <f t="shared" si="512"/>
        <v>44196</v>
      </c>
      <c r="C16424" s="3">
        <f t="shared" si="513"/>
        <v>1</v>
      </c>
      <c r="D16424" t="s">
        <v>34</v>
      </c>
      <c r="E16424">
        <v>20</v>
      </c>
      <c r="F16424">
        <v>213091</v>
      </c>
      <c r="G16424">
        <v>2507</v>
      </c>
    </row>
    <row r="16425" spans="1:7">
      <c r="A16425" s="2">
        <v>44191</v>
      </c>
      <c r="B16425" s="2">
        <f t="shared" si="512"/>
        <v>44196</v>
      </c>
      <c r="C16425" s="3">
        <f t="shared" si="513"/>
        <v>1</v>
      </c>
      <c r="D16425" t="s">
        <v>28</v>
      </c>
      <c r="E16425">
        <v>21</v>
      </c>
      <c r="F16425">
        <v>257453</v>
      </c>
      <c r="G16425">
        <v>2821</v>
      </c>
    </row>
    <row r="16426" spans="1:7">
      <c r="A16426" s="2">
        <v>44191</v>
      </c>
      <c r="B16426" s="2">
        <f t="shared" si="512"/>
        <v>44196</v>
      </c>
      <c r="C16426" s="3">
        <f t="shared" si="513"/>
        <v>1</v>
      </c>
      <c r="D16426" t="s">
        <v>40</v>
      </c>
      <c r="E16426">
        <v>22</v>
      </c>
      <c r="F16426">
        <v>296499</v>
      </c>
      <c r="G16426">
        <v>7272</v>
      </c>
    </row>
    <row r="16427" spans="1:7">
      <c r="A16427" s="2">
        <v>44191</v>
      </c>
      <c r="B16427" s="2">
        <f t="shared" si="512"/>
        <v>44196</v>
      </c>
      <c r="C16427" s="3">
        <f t="shared" si="513"/>
        <v>1</v>
      </c>
      <c r="D16427" t="s">
        <v>51</v>
      </c>
      <c r="E16427">
        <v>23</v>
      </c>
      <c r="F16427">
        <v>21547</v>
      </c>
      <c r="G16427">
        <v>319</v>
      </c>
    </row>
    <row r="16428" spans="1:7">
      <c r="A16428" s="2">
        <v>44191</v>
      </c>
      <c r="B16428" s="2">
        <f t="shared" si="512"/>
        <v>44196</v>
      </c>
      <c r="C16428" s="3">
        <f t="shared" si="513"/>
        <v>1</v>
      </c>
      <c r="D16428" t="s">
        <v>23</v>
      </c>
      <c r="E16428">
        <v>24</v>
      </c>
      <c r="F16428">
        <v>265606</v>
      </c>
      <c r="G16428">
        <v>5680</v>
      </c>
    </row>
    <row r="16429" spans="1:7">
      <c r="A16429" s="2">
        <v>44191</v>
      </c>
      <c r="B16429" s="2">
        <f t="shared" si="512"/>
        <v>44196</v>
      </c>
      <c r="C16429" s="3">
        <f t="shared" si="513"/>
        <v>1</v>
      </c>
      <c r="D16429" t="s">
        <v>9</v>
      </c>
      <c r="E16429">
        <v>25</v>
      </c>
      <c r="F16429">
        <v>349602</v>
      </c>
      <c r="G16429">
        <v>12010</v>
      </c>
    </row>
    <row r="16430" spans="1:7">
      <c r="A16430" s="2">
        <v>44191</v>
      </c>
      <c r="B16430" s="2">
        <f t="shared" si="512"/>
        <v>44196</v>
      </c>
      <c r="C16430" s="3">
        <f t="shared" si="513"/>
        <v>1</v>
      </c>
      <c r="D16430" t="s">
        <v>42</v>
      </c>
      <c r="E16430">
        <v>26</v>
      </c>
      <c r="F16430">
        <v>515484</v>
      </c>
      <c r="G16430">
        <v>12680</v>
      </c>
    </row>
    <row r="16431" spans="1:7">
      <c r="A16431" s="2">
        <v>44191</v>
      </c>
      <c r="B16431" s="2">
        <f t="shared" si="512"/>
        <v>44196</v>
      </c>
      <c r="C16431" s="3">
        <f t="shared" si="513"/>
        <v>1</v>
      </c>
      <c r="D16431" t="s">
        <v>29</v>
      </c>
      <c r="E16431">
        <v>27</v>
      </c>
      <c r="F16431">
        <v>406604</v>
      </c>
      <c r="G16431">
        <v>5166</v>
      </c>
    </row>
    <row r="16432" spans="1:7">
      <c r="A16432" s="2">
        <v>44191</v>
      </c>
      <c r="B16432" s="2">
        <f t="shared" si="512"/>
        <v>44196</v>
      </c>
      <c r="C16432" s="3">
        <f t="shared" si="513"/>
        <v>1</v>
      </c>
      <c r="D16432" t="s">
        <v>46</v>
      </c>
      <c r="E16432">
        <v>28</v>
      </c>
      <c r="F16432">
        <v>205023</v>
      </c>
      <c r="G16432">
        <v>4565</v>
      </c>
    </row>
    <row r="16433" spans="1:7">
      <c r="A16433" s="2">
        <v>44191</v>
      </c>
      <c r="B16433" s="2">
        <f t="shared" si="512"/>
        <v>44196</v>
      </c>
      <c r="C16433" s="3">
        <f t="shared" si="513"/>
        <v>1</v>
      </c>
      <c r="D16433" t="s">
        <v>35</v>
      </c>
      <c r="E16433">
        <v>29</v>
      </c>
      <c r="F16433">
        <v>402344</v>
      </c>
      <c r="G16433">
        <v>5642</v>
      </c>
    </row>
    <row r="16434" spans="1:7">
      <c r="A16434" s="2">
        <v>44191</v>
      </c>
      <c r="B16434" s="2">
        <f t="shared" si="512"/>
        <v>44196</v>
      </c>
      <c r="C16434" s="3">
        <f t="shared" si="513"/>
        <v>1</v>
      </c>
      <c r="D16434" t="s">
        <v>54</v>
      </c>
      <c r="E16434">
        <v>30</v>
      </c>
      <c r="F16434">
        <v>79521</v>
      </c>
      <c r="G16434">
        <v>919</v>
      </c>
    </row>
    <row r="16435" spans="1:7">
      <c r="A16435" s="2">
        <v>44191</v>
      </c>
      <c r="B16435" s="2">
        <f t="shared" si="512"/>
        <v>44196</v>
      </c>
      <c r="C16435" s="3">
        <f t="shared" si="513"/>
        <v>1</v>
      </c>
      <c r="D16435" t="s">
        <v>12</v>
      </c>
      <c r="E16435">
        <v>31</v>
      </c>
      <c r="F16435">
        <v>162272</v>
      </c>
      <c r="G16435">
        <v>1595</v>
      </c>
    </row>
    <row r="16436" spans="1:7">
      <c r="A16436" s="2">
        <v>44191</v>
      </c>
      <c r="B16436" s="2">
        <f t="shared" si="512"/>
        <v>44196</v>
      </c>
      <c r="C16436" s="3">
        <f t="shared" si="513"/>
        <v>1</v>
      </c>
      <c r="D16436" t="s">
        <v>24</v>
      </c>
      <c r="E16436">
        <v>32</v>
      </c>
      <c r="F16436">
        <v>216329</v>
      </c>
      <c r="G16436">
        <v>2951</v>
      </c>
    </row>
    <row r="16437" spans="1:7">
      <c r="A16437" s="2">
        <v>44191</v>
      </c>
      <c r="B16437" s="2">
        <f t="shared" si="512"/>
        <v>44196</v>
      </c>
      <c r="C16437" s="3">
        <f t="shared" si="513"/>
        <v>1</v>
      </c>
      <c r="D16437" t="s">
        <v>19</v>
      </c>
      <c r="E16437">
        <v>33</v>
      </c>
      <c r="F16437">
        <v>39933</v>
      </c>
      <c r="G16437">
        <v>701</v>
      </c>
    </row>
    <row r="16438" spans="1:7">
      <c r="A16438" s="2">
        <v>44191</v>
      </c>
      <c r="B16438" s="2">
        <f t="shared" si="512"/>
        <v>44196</v>
      </c>
      <c r="C16438" s="3">
        <f t="shared" si="513"/>
        <v>1</v>
      </c>
      <c r="D16438" t="s">
        <v>21</v>
      </c>
      <c r="E16438">
        <v>34</v>
      </c>
      <c r="F16438">
        <v>460846</v>
      </c>
      <c r="G16438">
        <v>18613</v>
      </c>
    </row>
    <row r="16439" spans="1:7">
      <c r="A16439" s="2">
        <v>44191</v>
      </c>
      <c r="B16439" s="2">
        <f t="shared" si="512"/>
        <v>44196</v>
      </c>
      <c r="C16439" s="3">
        <f t="shared" si="513"/>
        <v>1</v>
      </c>
      <c r="D16439" t="s">
        <v>47</v>
      </c>
      <c r="E16439">
        <v>35</v>
      </c>
      <c r="F16439">
        <v>137227</v>
      </c>
      <c r="G16439">
        <v>2318</v>
      </c>
    </row>
    <row r="16440" spans="1:7">
      <c r="A16440" s="2">
        <v>44191</v>
      </c>
      <c r="B16440" s="2">
        <f t="shared" si="512"/>
        <v>44196</v>
      </c>
      <c r="C16440" s="3">
        <f t="shared" si="513"/>
        <v>1</v>
      </c>
      <c r="D16440" t="s">
        <v>16</v>
      </c>
      <c r="E16440">
        <v>36</v>
      </c>
      <c r="F16440">
        <v>920171</v>
      </c>
      <c r="G16440">
        <v>36870</v>
      </c>
    </row>
    <row r="16441" spans="1:7">
      <c r="A16441" s="2">
        <v>44191</v>
      </c>
      <c r="B16441" s="2">
        <f t="shared" si="512"/>
        <v>44196</v>
      </c>
      <c r="C16441" s="3">
        <f t="shared" si="513"/>
        <v>1</v>
      </c>
      <c r="D16441" t="s">
        <v>20</v>
      </c>
      <c r="E16441">
        <v>37</v>
      </c>
      <c r="F16441">
        <v>514724</v>
      </c>
      <c r="G16441">
        <v>6574</v>
      </c>
    </row>
    <row r="16442" spans="1:7">
      <c r="A16442" s="2">
        <v>44191</v>
      </c>
      <c r="B16442" s="2">
        <f t="shared" si="512"/>
        <v>44196</v>
      </c>
      <c r="C16442" s="3">
        <f t="shared" si="513"/>
        <v>1</v>
      </c>
      <c r="D16442" t="s">
        <v>48</v>
      </c>
      <c r="E16442">
        <v>38</v>
      </c>
      <c r="F16442">
        <v>91362</v>
      </c>
      <c r="G16442">
        <v>1271</v>
      </c>
    </row>
    <row r="16443" spans="1:7">
      <c r="A16443" s="2">
        <v>44191</v>
      </c>
      <c r="B16443" s="2">
        <f t="shared" si="512"/>
        <v>44196</v>
      </c>
      <c r="C16443" s="3">
        <f t="shared" si="513"/>
        <v>1</v>
      </c>
      <c r="D16443" t="s">
        <v>59</v>
      </c>
      <c r="E16443">
        <v>69</v>
      </c>
      <c r="F16443">
        <v>122</v>
      </c>
      <c r="G16443">
        <v>2</v>
      </c>
    </row>
    <row r="16444" spans="1:7">
      <c r="A16444" s="2">
        <v>44191</v>
      </c>
      <c r="B16444" s="2">
        <f t="shared" si="512"/>
        <v>44196</v>
      </c>
      <c r="C16444" s="3">
        <f t="shared" si="513"/>
        <v>1</v>
      </c>
      <c r="D16444" t="s">
        <v>41</v>
      </c>
      <c r="E16444">
        <v>39</v>
      </c>
      <c r="F16444">
        <v>664668</v>
      </c>
      <c r="G16444">
        <v>8476</v>
      </c>
    </row>
    <row r="16445" spans="1:7">
      <c r="A16445" s="2">
        <v>44191</v>
      </c>
      <c r="B16445" s="2">
        <f t="shared" si="512"/>
        <v>44196</v>
      </c>
      <c r="C16445" s="3">
        <f t="shared" si="513"/>
        <v>1</v>
      </c>
      <c r="D16445" t="s">
        <v>30</v>
      </c>
      <c r="E16445">
        <v>40</v>
      </c>
      <c r="F16445">
        <v>276508</v>
      </c>
      <c r="G16445">
        <v>2357</v>
      </c>
    </row>
    <row r="16446" spans="1:7">
      <c r="A16446" s="2">
        <v>44191</v>
      </c>
      <c r="B16446" s="2">
        <f t="shared" si="512"/>
        <v>44196</v>
      </c>
      <c r="C16446" s="3">
        <f t="shared" si="513"/>
        <v>1</v>
      </c>
      <c r="D16446" t="s">
        <v>14</v>
      </c>
      <c r="E16446">
        <v>41</v>
      </c>
      <c r="F16446">
        <v>108348</v>
      </c>
      <c r="G16446">
        <v>1431</v>
      </c>
    </row>
    <row r="16447" spans="1:7">
      <c r="A16447" s="2">
        <v>44191</v>
      </c>
      <c r="B16447" s="2">
        <f t="shared" si="512"/>
        <v>44196</v>
      </c>
      <c r="C16447" s="3">
        <f t="shared" si="513"/>
        <v>1</v>
      </c>
      <c r="D16447" t="s">
        <v>31</v>
      </c>
      <c r="E16447">
        <v>42</v>
      </c>
      <c r="F16447">
        <v>609682</v>
      </c>
      <c r="G16447">
        <v>14915</v>
      </c>
    </row>
    <row r="16448" spans="1:7">
      <c r="A16448" s="2">
        <v>44191</v>
      </c>
      <c r="B16448" s="2">
        <f t="shared" si="512"/>
        <v>44196</v>
      </c>
      <c r="C16448" s="3">
        <f t="shared" si="513"/>
        <v>1</v>
      </c>
      <c r="D16448" t="s">
        <v>55</v>
      </c>
      <c r="E16448">
        <v>72</v>
      </c>
      <c r="F16448">
        <v>106058</v>
      </c>
      <c r="G16448">
        <v>1432</v>
      </c>
    </row>
    <row r="16449" spans="1:7">
      <c r="A16449" s="2">
        <v>44191</v>
      </c>
      <c r="B16449" s="2">
        <f t="shared" si="512"/>
        <v>44196</v>
      </c>
      <c r="C16449" s="3">
        <f t="shared" si="513"/>
        <v>1</v>
      </c>
      <c r="D16449" t="s">
        <v>17</v>
      </c>
      <c r="E16449">
        <v>44</v>
      </c>
      <c r="F16449">
        <v>82066</v>
      </c>
      <c r="G16449">
        <v>1704</v>
      </c>
    </row>
    <row r="16450" spans="1:7">
      <c r="A16450" s="2">
        <v>44191</v>
      </c>
      <c r="B16450" s="2">
        <f t="shared" si="512"/>
        <v>44196</v>
      </c>
      <c r="C16450" s="3">
        <f t="shared" si="513"/>
        <v>1</v>
      </c>
      <c r="D16450" t="s">
        <v>32</v>
      </c>
      <c r="E16450">
        <v>45</v>
      </c>
      <c r="F16450">
        <v>288892</v>
      </c>
      <c r="G16450">
        <v>5124</v>
      </c>
    </row>
    <row r="16451" spans="1:7">
      <c r="A16451" s="2">
        <v>44191</v>
      </c>
      <c r="B16451" s="2">
        <f t="shared" si="512"/>
        <v>44196</v>
      </c>
      <c r="C16451" s="3">
        <f t="shared" si="513"/>
        <v>1</v>
      </c>
      <c r="D16451" t="s">
        <v>43</v>
      </c>
      <c r="E16451">
        <v>46</v>
      </c>
      <c r="F16451">
        <v>96963</v>
      </c>
      <c r="G16451">
        <v>1446</v>
      </c>
    </row>
    <row r="16452" spans="1:7">
      <c r="A16452" s="2">
        <v>44191</v>
      </c>
      <c r="B16452" s="2">
        <f t="shared" ref="B16452:B16515" si="514">EOMONTH(A16452,0)</f>
        <v>44196</v>
      </c>
      <c r="C16452" s="3">
        <f t="shared" ref="C16452:C16515" si="515">IF(A16452=B16452,0,1)</f>
        <v>1</v>
      </c>
      <c r="D16452" t="s">
        <v>25</v>
      </c>
      <c r="E16452">
        <v>47</v>
      </c>
      <c r="F16452">
        <v>546245</v>
      </c>
      <c r="G16452">
        <v>6382</v>
      </c>
    </row>
    <row r="16453" spans="1:7">
      <c r="A16453" s="2">
        <v>44191</v>
      </c>
      <c r="B16453" s="2">
        <f t="shared" si="514"/>
        <v>44196</v>
      </c>
      <c r="C16453" s="3">
        <f t="shared" si="515"/>
        <v>1</v>
      </c>
      <c r="D16453" t="s">
        <v>11</v>
      </c>
      <c r="E16453">
        <v>48</v>
      </c>
      <c r="F16453">
        <v>1668843</v>
      </c>
      <c r="G16453">
        <v>27062</v>
      </c>
    </row>
    <row r="16454" spans="1:7">
      <c r="A16454" s="2">
        <v>44191</v>
      </c>
      <c r="B16454" s="2">
        <f t="shared" si="514"/>
        <v>44196</v>
      </c>
      <c r="C16454" s="3">
        <f t="shared" si="515"/>
        <v>1</v>
      </c>
      <c r="D16454" t="s">
        <v>13</v>
      </c>
      <c r="E16454">
        <v>49</v>
      </c>
      <c r="F16454">
        <v>264078</v>
      </c>
      <c r="G16454">
        <v>1212</v>
      </c>
    </row>
    <row r="16455" spans="1:7">
      <c r="A16455" s="2">
        <v>44191</v>
      </c>
      <c r="B16455" s="2">
        <f t="shared" si="514"/>
        <v>44196</v>
      </c>
      <c r="C16455" s="3">
        <f t="shared" si="515"/>
        <v>1</v>
      </c>
      <c r="D16455" t="s">
        <v>36</v>
      </c>
      <c r="E16455">
        <v>50</v>
      </c>
      <c r="F16455">
        <v>6966</v>
      </c>
      <c r="G16455">
        <v>121</v>
      </c>
    </row>
    <row r="16456" spans="1:7">
      <c r="A16456" s="2">
        <v>44191</v>
      </c>
      <c r="B16456" s="2">
        <f t="shared" si="514"/>
        <v>44196</v>
      </c>
      <c r="C16456" s="3">
        <f t="shared" si="515"/>
        <v>1</v>
      </c>
      <c r="D16456" t="s">
        <v>56</v>
      </c>
      <c r="E16456">
        <v>78</v>
      </c>
      <c r="F16456">
        <v>1979</v>
      </c>
      <c r="G16456">
        <v>23</v>
      </c>
    </row>
    <row r="16457" spans="1:7">
      <c r="A16457" s="2">
        <v>44191</v>
      </c>
      <c r="B16457" s="2">
        <f t="shared" si="514"/>
        <v>44196</v>
      </c>
      <c r="C16457" s="3">
        <f t="shared" si="515"/>
        <v>1</v>
      </c>
      <c r="D16457" t="s">
        <v>37</v>
      </c>
      <c r="E16457">
        <v>51</v>
      </c>
      <c r="F16457">
        <v>329577</v>
      </c>
      <c r="G16457">
        <v>4840</v>
      </c>
    </row>
    <row r="16458" spans="1:7">
      <c r="A16458" s="2">
        <v>44191</v>
      </c>
      <c r="B16458" s="2">
        <f t="shared" si="514"/>
        <v>44196</v>
      </c>
      <c r="C16458" s="3">
        <f t="shared" si="515"/>
        <v>1</v>
      </c>
      <c r="D16458" t="s">
        <v>5</v>
      </c>
      <c r="E16458">
        <v>53</v>
      </c>
      <c r="F16458">
        <v>240763</v>
      </c>
      <c r="G16458">
        <v>3283</v>
      </c>
    </row>
    <row r="16459" spans="1:7">
      <c r="A16459" s="2">
        <v>44191</v>
      </c>
      <c r="B16459" s="2">
        <f t="shared" si="514"/>
        <v>44196</v>
      </c>
      <c r="C16459" s="3">
        <f t="shared" si="515"/>
        <v>1</v>
      </c>
      <c r="D16459" t="s">
        <v>58</v>
      </c>
      <c r="E16459">
        <v>54</v>
      </c>
      <c r="F16459">
        <v>80177</v>
      </c>
      <c r="G16459">
        <v>1253</v>
      </c>
    </row>
    <row r="16460" spans="1:7">
      <c r="A16460" s="2">
        <v>44191</v>
      </c>
      <c r="B16460" s="2">
        <f t="shared" si="514"/>
        <v>44196</v>
      </c>
      <c r="C16460" s="3">
        <f t="shared" si="515"/>
        <v>1</v>
      </c>
      <c r="D16460" t="s">
        <v>10</v>
      </c>
      <c r="E16460">
        <v>55</v>
      </c>
      <c r="F16460">
        <v>506022</v>
      </c>
      <c r="G16460">
        <v>5032</v>
      </c>
    </row>
    <row r="16461" spans="1:7">
      <c r="A16461" s="2">
        <v>44191</v>
      </c>
      <c r="B16461" s="2">
        <f t="shared" si="514"/>
        <v>44196</v>
      </c>
      <c r="C16461" s="3">
        <f t="shared" si="515"/>
        <v>1</v>
      </c>
      <c r="D16461" t="s">
        <v>49</v>
      </c>
      <c r="E16461">
        <v>56</v>
      </c>
      <c r="F16461">
        <v>43146</v>
      </c>
      <c r="G16461">
        <v>373</v>
      </c>
    </row>
    <row r="16462" spans="1:7">
      <c r="A16462" s="2">
        <v>44192</v>
      </c>
      <c r="B16462" s="2">
        <f t="shared" si="514"/>
        <v>44196</v>
      </c>
      <c r="C16462" s="3">
        <f t="shared" si="515"/>
        <v>1</v>
      </c>
      <c r="D16462" t="s">
        <v>52</v>
      </c>
      <c r="E16462">
        <v>1</v>
      </c>
      <c r="F16462">
        <v>345628</v>
      </c>
      <c r="G16462">
        <v>4691</v>
      </c>
    </row>
    <row r="16463" spans="1:7">
      <c r="A16463" s="2">
        <v>44192</v>
      </c>
      <c r="B16463" s="2">
        <f t="shared" si="514"/>
        <v>44196</v>
      </c>
      <c r="C16463" s="3">
        <f t="shared" si="515"/>
        <v>1</v>
      </c>
      <c r="D16463" t="s">
        <v>50</v>
      </c>
      <c r="E16463">
        <v>2</v>
      </c>
      <c r="F16463">
        <v>45547</v>
      </c>
      <c r="G16463">
        <v>192</v>
      </c>
    </row>
    <row r="16464" spans="1:7">
      <c r="A16464" s="2">
        <v>44192</v>
      </c>
      <c r="B16464" s="2">
        <f t="shared" si="514"/>
        <v>44196</v>
      </c>
      <c r="C16464" s="3">
        <f t="shared" si="515"/>
        <v>1</v>
      </c>
      <c r="D16464" t="s">
        <v>8</v>
      </c>
      <c r="E16464">
        <v>4</v>
      </c>
      <c r="F16464">
        <v>494489</v>
      </c>
      <c r="G16464">
        <v>8427</v>
      </c>
    </row>
    <row r="16465" spans="1:7">
      <c r="A16465" s="2">
        <v>44192</v>
      </c>
      <c r="B16465" s="2">
        <f t="shared" si="514"/>
        <v>44196</v>
      </c>
      <c r="C16465" s="3">
        <f t="shared" si="515"/>
        <v>1</v>
      </c>
      <c r="D16465" t="s">
        <v>44</v>
      </c>
      <c r="E16465">
        <v>5</v>
      </c>
      <c r="F16465">
        <v>214877</v>
      </c>
      <c r="G16465">
        <v>3482</v>
      </c>
    </row>
    <row r="16466" spans="1:7">
      <c r="A16466" s="2">
        <v>44192</v>
      </c>
      <c r="B16466" s="2">
        <f t="shared" si="514"/>
        <v>44196</v>
      </c>
      <c r="C16466" s="3">
        <f t="shared" si="515"/>
        <v>1</v>
      </c>
      <c r="D16466" t="s">
        <v>7</v>
      </c>
      <c r="E16466">
        <v>6</v>
      </c>
      <c r="F16466">
        <v>2167233</v>
      </c>
      <c r="G16466">
        <v>24283</v>
      </c>
    </row>
    <row r="16467" spans="1:7">
      <c r="A16467" s="2">
        <v>44192</v>
      </c>
      <c r="B16467" s="2">
        <f t="shared" si="514"/>
        <v>44196</v>
      </c>
      <c r="C16467" s="3">
        <f t="shared" si="515"/>
        <v>1</v>
      </c>
      <c r="D16467" t="s">
        <v>22</v>
      </c>
      <c r="E16467">
        <v>8</v>
      </c>
      <c r="F16467">
        <v>326276</v>
      </c>
      <c r="G16467">
        <v>4660</v>
      </c>
    </row>
    <row r="16468" spans="1:7">
      <c r="A16468" s="2">
        <v>44192</v>
      </c>
      <c r="B16468" s="2">
        <f t="shared" si="514"/>
        <v>44196</v>
      </c>
      <c r="C16468" s="3">
        <f t="shared" si="515"/>
        <v>1</v>
      </c>
      <c r="D16468" t="s">
        <v>38</v>
      </c>
      <c r="E16468">
        <v>9</v>
      </c>
      <c r="F16468">
        <v>172743</v>
      </c>
      <c r="G16468">
        <v>5791</v>
      </c>
    </row>
    <row r="16469" spans="1:7">
      <c r="A16469" s="2">
        <v>44192</v>
      </c>
      <c r="B16469" s="2">
        <f t="shared" si="514"/>
        <v>44196</v>
      </c>
      <c r="C16469" s="3">
        <f t="shared" si="515"/>
        <v>1</v>
      </c>
      <c r="D16469" t="s">
        <v>45</v>
      </c>
      <c r="E16469">
        <v>10</v>
      </c>
      <c r="F16469">
        <v>55057</v>
      </c>
      <c r="G16469">
        <v>897</v>
      </c>
    </row>
    <row r="16470" spans="1:7">
      <c r="A16470" s="2">
        <v>44192</v>
      </c>
      <c r="B16470" s="2">
        <f t="shared" si="514"/>
        <v>44196</v>
      </c>
      <c r="C16470" s="3">
        <f t="shared" si="515"/>
        <v>1</v>
      </c>
      <c r="D16470" t="s">
        <v>33</v>
      </c>
      <c r="E16470">
        <v>11</v>
      </c>
      <c r="F16470">
        <v>28202</v>
      </c>
      <c r="G16470">
        <v>768</v>
      </c>
    </row>
    <row r="16471" spans="1:7">
      <c r="A16471" s="2">
        <v>44192</v>
      </c>
      <c r="B16471" s="2">
        <f t="shared" si="514"/>
        <v>44196</v>
      </c>
      <c r="C16471" s="3">
        <f t="shared" si="515"/>
        <v>1</v>
      </c>
      <c r="D16471" t="s">
        <v>15</v>
      </c>
      <c r="E16471">
        <v>12</v>
      </c>
      <c r="F16471">
        <v>1271971</v>
      </c>
      <c r="G16471">
        <v>21211</v>
      </c>
    </row>
    <row r="16472" spans="1:7">
      <c r="A16472" s="2">
        <v>44192</v>
      </c>
      <c r="B16472" s="2">
        <f t="shared" si="514"/>
        <v>44196</v>
      </c>
      <c r="C16472" s="3">
        <f t="shared" si="515"/>
        <v>1</v>
      </c>
      <c r="D16472" t="s">
        <v>18</v>
      </c>
      <c r="E16472">
        <v>13</v>
      </c>
      <c r="F16472">
        <v>610574</v>
      </c>
      <c r="G16472">
        <v>10356</v>
      </c>
    </row>
    <row r="16473" spans="1:7">
      <c r="A16473" s="2">
        <v>44192</v>
      </c>
      <c r="B16473" s="2">
        <f t="shared" si="514"/>
        <v>44196</v>
      </c>
      <c r="C16473" s="3">
        <f t="shared" si="515"/>
        <v>1</v>
      </c>
      <c r="D16473" t="s">
        <v>57</v>
      </c>
      <c r="E16473">
        <v>66</v>
      </c>
      <c r="F16473">
        <v>8239</v>
      </c>
      <c r="G16473">
        <v>122</v>
      </c>
    </row>
    <row r="16474" spans="1:7">
      <c r="A16474" s="2">
        <v>44192</v>
      </c>
      <c r="B16474" s="2">
        <f t="shared" si="514"/>
        <v>44196</v>
      </c>
      <c r="C16474" s="3">
        <f t="shared" si="515"/>
        <v>1</v>
      </c>
      <c r="D16474" t="s">
        <v>26</v>
      </c>
      <c r="E16474">
        <v>15</v>
      </c>
      <c r="F16474">
        <v>21064</v>
      </c>
      <c r="G16474">
        <v>283</v>
      </c>
    </row>
    <row r="16475" spans="1:7">
      <c r="A16475" s="2">
        <v>44192</v>
      </c>
      <c r="B16475" s="2">
        <f t="shared" si="514"/>
        <v>44196</v>
      </c>
      <c r="C16475" s="3">
        <f t="shared" si="515"/>
        <v>1</v>
      </c>
      <c r="D16475" t="s">
        <v>53</v>
      </c>
      <c r="E16475">
        <v>16</v>
      </c>
      <c r="F16475">
        <v>136281</v>
      </c>
      <c r="G16475">
        <v>1357</v>
      </c>
    </row>
    <row r="16476" spans="1:7">
      <c r="A16476" s="2">
        <v>44192</v>
      </c>
      <c r="B16476" s="2">
        <f t="shared" si="514"/>
        <v>44196</v>
      </c>
      <c r="C16476" s="3">
        <f t="shared" si="515"/>
        <v>1</v>
      </c>
      <c r="D16476" t="s">
        <v>6</v>
      </c>
      <c r="E16476">
        <v>17</v>
      </c>
      <c r="F16476">
        <v>939671</v>
      </c>
      <c r="G16476">
        <v>17336</v>
      </c>
    </row>
    <row r="16477" spans="1:7">
      <c r="A16477" s="2">
        <v>44192</v>
      </c>
      <c r="B16477" s="2">
        <f t="shared" si="514"/>
        <v>44196</v>
      </c>
      <c r="C16477" s="3">
        <f t="shared" si="515"/>
        <v>1</v>
      </c>
      <c r="D16477" t="s">
        <v>27</v>
      </c>
      <c r="E16477">
        <v>18</v>
      </c>
      <c r="F16477">
        <v>496795</v>
      </c>
      <c r="G16477">
        <v>7843</v>
      </c>
    </row>
    <row r="16478" spans="1:7">
      <c r="A16478" s="2">
        <v>44192</v>
      </c>
      <c r="B16478" s="2">
        <f t="shared" si="514"/>
        <v>44196</v>
      </c>
      <c r="C16478" s="3">
        <f t="shared" si="515"/>
        <v>1</v>
      </c>
      <c r="D16478" t="s">
        <v>39</v>
      </c>
      <c r="E16478">
        <v>19</v>
      </c>
      <c r="F16478">
        <v>275299</v>
      </c>
      <c r="G16478">
        <v>3745</v>
      </c>
    </row>
    <row r="16479" spans="1:7">
      <c r="A16479" s="2">
        <v>44192</v>
      </c>
      <c r="B16479" s="2">
        <f t="shared" si="514"/>
        <v>44196</v>
      </c>
      <c r="C16479" s="3">
        <f t="shared" si="515"/>
        <v>1</v>
      </c>
      <c r="D16479" t="s">
        <v>34</v>
      </c>
      <c r="E16479">
        <v>20</v>
      </c>
      <c r="F16479">
        <v>213173</v>
      </c>
      <c r="G16479">
        <v>2507</v>
      </c>
    </row>
    <row r="16480" spans="1:7">
      <c r="A16480" s="2">
        <v>44192</v>
      </c>
      <c r="B16480" s="2">
        <f t="shared" si="514"/>
        <v>44196</v>
      </c>
      <c r="C16480" s="3">
        <f t="shared" si="515"/>
        <v>1</v>
      </c>
      <c r="D16480" t="s">
        <v>28</v>
      </c>
      <c r="E16480">
        <v>21</v>
      </c>
      <c r="F16480">
        <v>258820</v>
      </c>
      <c r="G16480">
        <v>2845</v>
      </c>
    </row>
    <row r="16481" spans="1:7">
      <c r="A16481" s="2">
        <v>44192</v>
      </c>
      <c r="B16481" s="2">
        <f t="shared" si="514"/>
        <v>44196</v>
      </c>
      <c r="C16481" s="3">
        <f t="shared" si="515"/>
        <v>1</v>
      </c>
      <c r="D16481" t="s">
        <v>40</v>
      </c>
      <c r="E16481">
        <v>22</v>
      </c>
      <c r="F16481">
        <v>299722</v>
      </c>
      <c r="G16481">
        <v>7291</v>
      </c>
    </row>
    <row r="16482" spans="1:7">
      <c r="A16482" s="2">
        <v>44192</v>
      </c>
      <c r="B16482" s="2">
        <f t="shared" si="514"/>
        <v>44196</v>
      </c>
      <c r="C16482" s="3">
        <f t="shared" si="515"/>
        <v>1</v>
      </c>
      <c r="D16482" t="s">
        <v>51</v>
      </c>
      <c r="E16482">
        <v>23</v>
      </c>
      <c r="F16482">
        <v>21880</v>
      </c>
      <c r="G16482">
        <v>323</v>
      </c>
    </row>
    <row r="16483" spans="1:7">
      <c r="A16483" s="2">
        <v>44192</v>
      </c>
      <c r="B16483" s="2">
        <f t="shared" si="514"/>
        <v>44196</v>
      </c>
      <c r="C16483" s="3">
        <f t="shared" si="515"/>
        <v>1</v>
      </c>
      <c r="D16483" t="s">
        <v>23</v>
      </c>
      <c r="E16483">
        <v>24</v>
      </c>
      <c r="F16483">
        <v>267455</v>
      </c>
      <c r="G16483">
        <v>5712</v>
      </c>
    </row>
    <row r="16484" spans="1:7">
      <c r="A16484" s="2">
        <v>44192</v>
      </c>
      <c r="B16484" s="2">
        <f t="shared" si="514"/>
        <v>44196</v>
      </c>
      <c r="C16484" s="3">
        <f t="shared" si="515"/>
        <v>1</v>
      </c>
      <c r="D16484" t="s">
        <v>9</v>
      </c>
      <c r="E16484">
        <v>25</v>
      </c>
      <c r="F16484">
        <v>352736</v>
      </c>
      <c r="G16484">
        <v>12110</v>
      </c>
    </row>
    <row r="16485" spans="1:7">
      <c r="A16485" s="2">
        <v>44192</v>
      </c>
      <c r="B16485" s="2">
        <f t="shared" si="514"/>
        <v>44196</v>
      </c>
      <c r="C16485" s="3">
        <f t="shared" si="515"/>
        <v>1</v>
      </c>
      <c r="D16485" t="s">
        <v>42</v>
      </c>
      <c r="E16485">
        <v>26</v>
      </c>
      <c r="F16485">
        <v>515576</v>
      </c>
      <c r="G16485">
        <v>12680</v>
      </c>
    </row>
    <row r="16486" spans="1:7">
      <c r="A16486" s="2">
        <v>44192</v>
      </c>
      <c r="B16486" s="2">
        <f t="shared" si="514"/>
        <v>44196</v>
      </c>
      <c r="C16486" s="3">
        <f t="shared" si="515"/>
        <v>1</v>
      </c>
      <c r="D16486" t="s">
        <v>29</v>
      </c>
      <c r="E16486">
        <v>27</v>
      </c>
      <c r="F16486">
        <v>409120</v>
      </c>
      <c r="G16486">
        <v>5206</v>
      </c>
    </row>
    <row r="16487" spans="1:7">
      <c r="A16487" s="2">
        <v>44192</v>
      </c>
      <c r="B16487" s="2">
        <f t="shared" si="514"/>
        <v>44196</v>
      </c>
      <c r="C16487" s="3">
        <f t="shared" si="515"/>
        <v>1</v>
      </c>
      <c r="D16487" t="s">
        <v>46</v>
      </c>
      <c r="E16487">
        <v>28</v>
      </c>
      <c r="F16487">
        <v>206388</v>
      </c>
      <c r="G16487">
        <v>4606</v>
      </c>
    </row>
    <row r="16488" spans="1:7">
      <c r="A16488" s="2">
        <v>44192</v>
      </c>
      <c r="B16488" s="2">
        <f t="shared" si="514"/>
        <v>44196</v>
      </c>
      <c r="C16488" s="3">
        <f t="shared" si="515"/>
        <v>1</v>
      </c>
      <c r="D16488" t="s">
        <v>35</v>
      </c>
      <c r="E16488">
        <v>29</v>
      </c>
      <c r="F16488">
        <v>404201</v>
      </c>
      <c r="G16488">
        <v>5656</v>
      </c>
    </row>
    <row r="16489" spans="1:7">
      <c r="A16489" s="2">
        <v>44192</v>
      </c>
      <c r="B16489" s="2">
        <f t="shared" si="514"/>
        <v>44196</v>
      </c>
      <c r="C16489" s="3">
        <f t="shared" si="515"/>
        <v>1</v>
      </c>
      <c r="D16489" t="s">
        <v>54</v>
      </c>
      <c r="E16489">
        <v>30</v>
      </c>
      <c r="F16489">
        <v>79780</v>
      </c>
      <c r="G16489">
        <v>924</v>
      </c>
    </row>
    <row r="16490" spans="1:7">
      <c r="A16490" s="2">
        <v>44192</v>
      </c>
      <c r="B16490" s="2">
        <f t="shared" si="514"/>
        <v>44196</v>
      </c>
      <c r="C16490" s="3">
        <f t="shared" si="515"/>
        <v>1</v>
      </c>
      <c r="D16490" t="s">
        <v>12</v>
      </c>
      <c r="E16490">
        <v>31</v>
      </c>
      <c r="F16490">
        <v>162886</v>
      </c>
      <c r="G16490">
        <v>1595</v>
      </c>
    </row>
    <row r="16491" spans="1:7">
      <c r="A16491" s="2">
        <v>44192</v>
      </c>
      <c r="B16491" s="2">
        <f t="shared" si="514"/>
        <v>44196</v>
      </c>
      <c r="C16491" s="3">
        <f t="shared" si="515"/>
        <v>1</v>
      </c>
      <c r="D16491" t="s">
        <v>24</v>
      </c>
      <c r="E16491">
        <v>32</v>
      </c>
      <c r="F16491">
        <v>217653</v>
      </c>
      <c r="G16491">
        <v>2965</v>
      </c>
    </row>
    <row r="16492" spans="1:7">
      <c r="A16492" s="2">
        <v>44192</v>
      </c>
      <c r="B16492" s="2">
        <f t="shared" si="514"/>
        <v>44196</v>
      </c>
      <c r="C16492" s="3">
        <f t="shared" si="515"/>
        <v>1</v>
      </c>
      <c r="D16492" t="s">
        <v>19</v>
      </c>
      <c r="E16492">
        <v>33</v>
      </c>
      <c r="F16492">
        <v>40809</v>
      </c>
      <c r="G16492">
        <v>708</v>
      </c>
    </row>
    <row r="16493" spans="1:7">
      <c r="A16493" s="2">
        <v>44192</v>
      </c>
      <c r="B16493" s="2">
        <f t="shared" si="514"/>
        <v>44196</v>
      </c>
      <c r="C16493" s="3">
        <f t="shared" si="515"/>
        <v>1</v>
      </c>
      <c r="D16493" t="s">
        <v>21</v>
      </c>
      <c r="E16493">
        <v>34</v>
      </c>
      <c r="F16493">
        <v>463166</v>
      </c>
      <c r="G16493">
        <v>18630</v>
      </c>
    </row>
    <row r="16494" spans="1:7">
      <c r="A16494" s="2">
        <v>44192</v>
      </c>
      <c r="B16494" s="2">
        <f t="shared" si="514"/>
        <v>44196</v>
      </c>
      <c r="C16494" s="3">
        <f t="shared" si="515"/>
        <v>1</v>
      </c>
      <c r="D16494" t="s">
        <v>47</v>
      </c>
      <c r="E16494">
        <v>35</v>
      </c>
      <c r="F16494">
        <v>137968</v>
      </c>
      <c r="G16494">
        <v>2348</v>
      </c>
    </row>
    <row r="16495" spans="1:7">
      <c r="A16495" s="2">
        <v>44192</v>
      </c>
      <c r="B16495" s="2">
        <f t="shared" si="514"/>
        <v>44196</v>
      </c>
      <c r="C16495" s="3">
        <f t="shared" si="515"/>
        <v>1</v>
      </c>
      <c r="D16495" t="s">
        <v>16</v>
      </c>
      <c r="E16495">
        <v>36</v>
      </c>
      <c r="F16495">
        <v>928376</v>
      </c>
      <c r="G16495">
        <v>37000</v>
      </c>
    </row>
    <row r="16496" spans="1:7">
      <c r="A16496" s="2">
        <v>44192</v>
      </c>
      <c r="B16496" s="2">
        <f t="shared" si="514"/>
        <v>44196</v>
      </c>
      <c r="C16496" s="3">
        <f t="shared" si="515"/>
        <v>1</v>
      </c>
      <c r="D16496" t="s">
        <v>20</v>
      </c>
      <c r="E16496">
        <v>37</v>
      </c>
      <c r="F16496">
        <v>517449</v>
      </c>
      <c r="G16496">
        <v>6592</v>
      </c>
    </row>
    <row r="16497" spans="1:7">
      <c r="A16497" s="2">
        <v>44192</v>
      </c>
      <c r="B16497" s="2">
        <f t="shared" si="514"/>
        <v>44196</v>
      </c>
      <c r="C16497" s="3">
        <f t="shared" si="515"/>
        <v>1</v>
      </c>
      <c r="D16497" t="s">
        <v>48</v>
      </c>
      <c r="E16497">
        <v>38</v>
      </c>
      <c r="F16497">
        <v>91472</v>
      </c>
      <c r="G16497">
        <v>1273</v>
      </c>
    </row>
    <row r="16498" spans="1:7">
      <c r="A16498" s="2">
        <v>44192</v>
      </c>
      <c r="B16498" s="2">
        <f t="shared" si="514"/>
        <v>44196</v>
      </c>
      <c r="C16498" s="3">
        <f t="shared" si="515"/>
        <v>1</v>
      </c>
      <c r="D16498" t="s">
        <v>59</v>
      </c>
      <c r="E16498">
        <v>69</v>
      </c>
      <c r="F16498">
        <v>122</v>
      </c>
      <c r="G16498">
        <v>2</v>
      </c>
    </row>
    <row r="16499" spans="1:7">
      <c r="A16499" s="2">
        <v>44192</v>
      </c>
      <c r="B16499" s="2">
        <f t="shared" si="514"/>
        <v>44196</v>
      </c>
      <c r="C16499" s="3">
        <f t="shared" si="515"/>
        <v>1</v>
      </c>
      <c r="D16499" t="s">
        <v>41</v>
      </c>
      <c r="E16499">
        <v>39</v>
      </c>
      <c r="F16499">
        <v>670525</v>
      </c>
      <c r="G16499">
        <v>8509</v>
      </c>
    </row>
    <row r="16500" spans="1:7">
      <c r="A16500" s="2">
        <v>44192</v>
      </c>
      <c r="B16500" s="2">
        <f t="shared" si="514"/>
        <v>44196</v>
      </c>
      <c r="C16500" s="3">
        <f t="shared" si="515"/>
        <v>1</v>
      </c>
      <c r="D16500" t="s">
        <v>30</v>
      </c>
      <c r="E16500">
        <v>40</v>
      </c>
      <c r="F16500">
        <v>279139</v>
      </c>
      <c r="G16500">
        <v>2370</v>
      </c>
    </row>
    <row r="16501" spans="1:7">
      <c r="A16501" s="2">
        <v>44192</v>
      </c>
      <c r="B16501" s="2">
        <f t="shared" si="514"/>
        <v>44196</v>
      </c>
      <c r="C16501" s="3">
        <f t="shared" si="515"/>
        <v>1</v>
      </c>
      <c r="D16501" t="s">
        <v>14</v>
      </c>
      <c r="E16501">
        <v>41</v>
      </c>
      <c r="F16501">
        <v>109734</v>
      </c>
      <c r="G16501">
        <v>1436</v>
      </c>
    </row>
    <row r="16502" spans="1:7">
      <c r="A16502" s="2">
        <v>44192</v>
      </c>
      <c r="B16502" s="2">
        <f t="shared" si="514"/>
        <v>44196</v>
      </c>
      <c r="C16502" s="3">
        <f t="shared" si="515"/>
        <v>1</v>
      </c>
      <c r="D16502" t="s">
        <v>31</v>
      </c>
      <c r="E16502">
        <v>42</v>
      </c>
      <c r="F16502">
        <v>614303</v>
      </c>
      <c r="G16502">
        <v>15040</v>
      </c>
    </row>
    <row r="16503" spans="1:7">
      <c r="A16503" s="2">
        <v>44192</v>
      </c>
      <c r="B16503" s="2">
        <f t="shared" si="514"/>
        <v>44196</v>
      </c>
      <c r="C16503" s="3">
        <f t="shared" si="515"/>
        <v>1</v>
      </c>
      <c r="D16503" t="s">
        <v>55</v>
      </c>
      <c r="E16503">
        <v>72</v>
      </c>
      <c r="F16503">
        <v>106842</v>
      </c>
      <c r="G16503">
        <v>1445</v>
      </c>
    </row>
    <row r="16504" spans="1:7">
      <c r="A16504" s="2">
        <v>44192</v>
      </c>
      <c r="B16504" s="2">
        <f t="shared" si="514"/>
        <v>44196</v>
      </c>
      <c r="C16504" s="3">
        <f t="shared" si="515"/>
        <v>1</v>
      </c>
      <c r="D16504" t="s">
        <v>17</v>
      </c>
      <c r="E16504">
        <v>44</v>
      </c>
      <c r="F16504">
        <v>82066</v>
      </c>
      <c r="G16504">
        <v>1704</v>
      </c>
    </row>
    <row r="16505" spans="1:7">
      <c r="A16505" s="2">
        <v>44192</v>
      </c>
      <c r="B16505" s="2">
        <f t="shared" si="514"/>
        <v>44196</v>
      </c>
      <c r="C16505" s="3">
        <f t="shared" si="515"/>
        <v>1</v>
      </c>
      <c r="D16505" t="s">
        <v>32</v>
      </c>
      <c r="E16505">
        <v>45</v>
      </c>
      <c r="F16505">
        <v>296179</v>
      </c>
      <c r="G16505">
        <v>5155</v>
      </c>
    </row>
    <row r="16506" spans="1:7">
      <c r="A16506" s="2">
        <v>44192</v>
      </c>
      <c r="B16506" s="2">
        <f t="shared" si="514"/>
        <v>44196</v>
      </c>
      <c r="C16506" s="3">
        <f t="shared" si="515"/>
        <v>1</v>
      </c>
      <c r="D16506" t="s">
        <v>43</v>
      </c>
      <c r="E16506">
        <v>46</v>
      </c>
      <c r="F16506">
        <v>97390</v>
      </c>
      <c r="G16506">
        <v>1446</v>
      </c>
    </row>
    <row r="16507" spans="1:7">
      <c r="A16507" s="2">
        <v>44192</v>
      </c>
      <c r="B16507" s="2">
        <f t="shared" si="514"/>
        <v>44196</v>
      </c>
      <c r="C16507" s="3">
        <f t="shared" si="515"/>
        <v>1</v>
      </c>
      <c r="D16507" t="s">
        <v>25</v>
      </c>
      <c r="E16507">
        <v>47</v>
      </c>
      <c r="F16507">
        <v>549299</v>
      </c>
      <c r="G16507">
        <v>6451</v>
      </c>
    </row>
    <row r="16508" spans="1:7">
      <c r="A16508" s="2">
        <v>44192</v>
      </c>
      <c r="B16508" s="2">
        <f t="shared" si="514"/>
        <v>44196</v>
      </c>
      <c r="C16508" s="3">
        <f t="shared" si="515"/>
        <v>1</v>
      </c>
      <c r="D16508" t="s">
        <v>11</v>
      </c>
      <c r="E16508">
        <v>48</v>
      </c>
      <c r="F16508">
        <v>1691515</v>
      </c>
      <c r="G16508">
        <v>27110</v>
      </c>
    </row>
    <row r="16509" spans="1:7">
      <c r="A16509" s="2">
        <v>44192</v>
      </c>
      <c r="B16509" s="2">
        <f t="shared" si="514"/>
        <v>44196</v>
      </c>
      <c r="C16509" s="3">
        <f t="shared" si="515"/>
        <v>1</v>
      </c>
      <c r="D16509" t="s">
        <v>13</v>
      </c>
      <c r="E16509">
        <v>49</v>
      </c>
      <c r="F16509">
        <v>264874</v>
      </c>
      <c r="G16509">
        <v>1214</v>
      </c>
    </row>
    <row r="16510" spans="1:7">
      <c r="A16510" s="2">
        <v>44192</v>
      </c>
      <c r="B16510" s="2">
        <f t="shared" si="514"/>
        <v>44196</v>
      </c>
      <c r="C16510" s="3">
        <f t="shared" si="515"/>
        <v>1</v>
      </c>
      <c r="D16510" t="s">
        <v>36</v>
      </c>
      <c r="E16510">
        <v>50</v>
      </c>
      <c r="F16510">
        <v>7029</v>
      </c>
      <c r="G16510">
        <v>127</v>
      </c>
    </row>
    <row r="16511" spans="1:7">
      <c r="A16511" s="2">
        <v>44192</v>
      </c>
      <c r="B16511" s="2">
        <f t="shared" si="514"/>
        <v>44196</v>
      </c>
      <c r="C16511" s="3">
        <f t="shared" si="515"/>
        <v>1</v>
      </c>
      <c r="D16511" t="s">
        <v>56</v>
      </c>
      <c r="E16511">
        <v>78</v>
      </c>
      <c r="F16511">
        <v>1979</v>
      </c>
      <c r="G16511">
        <v>23</v>
      </c>
    </row>
    <row r="16512" spans="1:7">
      <c r="A16512" s="2">
        <v>44192</v>
      </c>
      <c r="B16512" s="2">
        <f t="shared" si="514"/>
        <v>44196</v>
      </c>
      <c r="C16512" s="3">
        <f t="shared" si="515"/>
        <v>1</v>
      </c>
      <c r="D16512" t="s">
        <v>37</v>
      </c>
      <c r="E16512">
        <v>51</v>
      </c>
      <c r="F16512">
        <v>333576</v>
      </c>
      <c r="G16512">
        <v>4854</v>
      </c>
    </row>
    <row r="16513" spans="1:7">
      <c r="A16513" s="2">
        <v>44192</v>
      </c>
      <c r="B16513" s="2">
        <f t="shared" si="514"/>
        <v>44196</v>
      </c>
      <c r="C16513" s="3">
        <f t="shared" si="515"/>
        <v>1</v>
      </c>
      <c r="D16513" t="s">
        <v>5</v>
      </c>
      <c r="E16513">
        <v>53</v>
      </c>
      <c r="F16513">
        <v>241036</v>
      </c>
      <c r="G16513">
        <v>3283</v>
      </c>
    </row>
    <row r="16514" spans="1:7">
      <c r="A16514" s="2">
        <v>44192</v>
      </c>
      <c r="B16514" s="2">
        <f t="shared" si="514"/>
        <v>44196</v>
      </c>
      <c r="C16514" s="3">
        <f t="shared" si="515"/>
        <v>1</v>
      </c>
      <c r="D16514" t="s">
        <v>58</v>
      </c>
      <c r="E16514">
        <v>54</v>
      </c>
      <c r="F16514">
        <v>80710</v>
      </c>
      <c r="G16514">
        <v>1254</v>
      </c>
    </row>
    <row r="16515" spans="1:7">
      <c r="A16515" s="2">
        <v>44192</v>
      </c>
      <c r="B16515" s="2">
        <f t="shared" si="514"/>
        <v>44196</v>
      </c>
      <c r="C16515" s="3">
        <f t="shared" si="515"/>
        <v>1</v>
      </c>
      <c r="D16515" t="s">
        <v>10</v>
      </c>
      <c r="E16515">
        <v>55</v>
      </c>
      <c r="F16515">
        <v>508580</v>
      </c>
      <c r="G16515">
        <v>5042</v>
      </c>
    </row>
    <row r="16516" spans="1:7">
      <c r="A16516" s="2">
        <v>44192</v>
      </c>
      <c r="B16516" s="2">
        <f t="shared" ref="B16516:B16579" si="516">EOMONTH(A16516,0)</f>
        <v>44196</v>
      </c>
      <c r="C16516" s="3">
        <f t="shared" ref="C16516:C16579" si="517">IF(A16516=B16516,0,1)</f>
        <v>1</v>
      </c>
      <c r="D16516" t="s">
        <v>49</v>
      </c>
      <c r="E16516">
        <v>56</v>
      </c>
      <c r="F16516">
        <v>43200</v>
      </c>
      <c r="G16516">
        <v>373</v>
      </c>
    </row>
    <row r="16517" spans="1:7">
      <c r="A16517" s="2">
        <v>44193</v>
      </c>
      <c r="B16517" s="2">
        <f t="shared" si="516"/>
        <v>44196</v>
      </c>
      <c r="C16517" s="3">
        <f t="shared" si="517"/>
        <v>1</v>
      </c>
      <c r="D16517" t="s">
        <v>52</v>
      </c>
      <c r="E16517">
        <v>1</v>
      </c>
      <c r="F16517">
        <v>347897</v>
      </c>
      <c r="G16517">
        <v>4712</v>
      </c>
    </row>
    <row r="16518" spans="1:7">
      <c r="A16518" s="2">
        <v>44193</v>
      </c>
      <c r="B16518" s="2">
        <f t="shared" si="516"/>
        <v>44196</v>
      </c>
      <c r="C16518" s="3">
        <f t="shared" si="517"/>
        <v>1</v>
      </c>
      <c r="D16518" t="s">
        <v>50</v>
      </c>
      <c r="E16518">
        <v>2</v>
      </c>
      <c r="F16518">
        <v>45674</v>
      </c>
      <c r="G16518">
        <v>192</v>
      </c>
    </row>
    <row r="16519" spans="1:7">
      <c r="A16519" s="2">
        <v>44193</v>
      </c>
      <c r="B16519" s="2">
        <f t="shared" si="516"/>
        <v>44196</v>
      </c>
      <c r="C16519" s="3">
        <f t="shared" si="517"/>
        <v>1</v>
      </c>
      <c r="D16519" t="s">
        <v>8</v>
      </c>
      <c r="E16519">
        <v>4</v>
      </c>
      <c r="F16519">
        <v>504616</v>
      </c>
      <c r="G16519">
        <v>8469</v>
      </c>
    </row>
    <row r="16520" spans="1:7">
      <c r="A16520" s="2">
        <v>44193</v>
      </c>
      <c r="B16520" s="2">
        <f t="shared" si="516"/>
        <v>44196</v>
      </c>
      <c r="C16520" s="3">
        <f t="shared" si="517"/>
        <v>1</v>
      </c>
      <c r="D16520" t="s">
        <v>44</v>
      </c>
      <c r="E16520">
        <v>5</v>
      </c>
      <c r="F16520">
        <v>216528</v>
      </c>
      <c r="G16520">
        <v>3537</v>
      </c>
    </row>
    <row r="16521" spans="1:7">
      <c r="A16521" s="2">
        <v>44193</v>
      </c>
      <c r="B16521" s="2">
        <f t="shared" si="516"/>
        <v>44196</v>
      </c>
      <c r="C16521" s="3">
        <f t="shared" si="517"/>
        <v>1</v>
      </c>
      <c r="D16521" t="s">
        <v>7</v>
      </c>
      <c r="E16521">
        <v>6</v>
      </c>
      <c r="F16521">
        <v>2208953</v>
      </c>
      <c r="G16521">
        <v>24529</v>
      </c>
    </row>
    <row r="16522" spans="1:7">
      <c r="A16522" s="2">
        <v>44193</v>
      </c>
      <c r="B16522" s="2">
        <f t="shared" si="516"/>
        <v>44196</v>
      </c>
      <c r="C16522" s="3">
        <f t="shared" si="517"/>
        <v>1</v>
      </c>
      <c r="D16522" t="s">
        <v>22</v>
      </c>
      <c r="E16522">
        <v>8</v>
      </c>
      <c r="F16522">
        <v>328249</v>
      </c>
      <c r="G16522">
        <v>4699</v>
      </c>
    </row>
    <row r="16523" spans="1:7">
      <c r="A16523" s="2">
        <v>44193</v>
      </c>
      <c r="B16523" s="2">
        <f t="shared" si="516"/>
        <v>44196</v>
      </c>
      <c r="C16523" s="3">
        <f t="shared" si="517"/>
        <v>1</v>
      </c>
      <c r="D16523" t="s">
        <v>38</v>
      </c>
      <c r="E16523">
        <v>9</v>
      </c>
      <c r="F16523">
        <v>181200</v>
      </c>
      <c r="G16523">
        <v>5904</v>
      </c>
    </row>
    <row r="16524" spans="1:7">
      <c r="A16524" s="2">
        <v>44193</v>
      </c>
      <c r="B16524" s="2">
        <f t="shared" si="516"/>
        <v>44196</v>
      </c>
      <c r="C16524" s="3">
        <f t="shared" si="517"/>
        <v>1</v>
      </c>
      <c r="D16524" t="s">
        <v>45</v>
      </c>
      <c r="E16524">
        <v>10</v>
      </c>
      <c r="F16524">
        <v>55488</v>
      </c>
      <c r="G16524">
        <v>898</v>
      </c>
    </row>
    <row r="16525" spans="1:7">
      <c r="A16525" s="2">
        <v>44193</v>
      </c>
      <c r="B16525" s="2">
        <f t="shared" si="516"/>
        <v>44196</v>
      </c>
      <c r="C16525" s="3">
        <f t="shared" si="517"/>
        <v>1</v>
      </c>
      <c r="D16525" t="s">
        <v>33</v>
      </c>
      <c r="E16525">
        <v>11</v>
      </c>
      <c r="F16525">
        <v>28342</v>
      </c>
      <c r="G16525">
        <v>771</v>
      </c>
    </row>
    <row r="16526" spans="1:7">
      <c r="A16526" s="2">
        <v>44193</v>
      </c>
      <c r="B16526" s="2">
        <f t="shared" si="516"/>
        <v>44196</v>
      </c>
      <c r="C16526" s="3">
        <f t="shared" si="517"/>
        <v>1</v>
      </c>
      <c r="D16526" t="s">
        <v>15</v>
      </c>
      <c r="E16526">
        <v>12</v>
      </c>
      <c r="F16526">
        <v>1280169</v>
      </c>
      <c r="G16526">
        <v>21307</v>
      </c>
    </row>
    <row r="16527" spans="1:7">
      <c r="A16527" s="2">
        <v>44193</v>
      </c>
      <c r="B16527" s="2">
        <f t="shared" si="516"/>
        <v>44196</v>
      </c>
      <c r="C16527" s="3">
        <f t="shared" si="517"/>
        <v>1</v>
      </c>
      <c r="D16527" t="s">
        <v>18</v>
      </c>
      <c r="E16527">
        <v>13</v>
      </c>
      <c r="F16527">
        <v>614716</v>
      </c>
      <c r="G16527">
        <v>10363</v>
      </c>
    </row>
    <row r="16528" spans="1:7">
      <c r="A16528" s="2">
        <v>44193</v>
      </c>
      <c r="B16528" s="2">
        <f t="shared" si="516"/>
        <v>44196</v>
      </c>
      <c r="C16528" s="3">
        <f t="shared" si="517"/>
        <v>1</v>
      </c>
      <c r="D16528" t="s">
        <v>57</v>
      </c>
      <c r="E16528">
        <v>66</v>
      </c>
      <c r="F16528">
        <v>8250</v>
      </c>
      <c r="G16528">
        <v>122</v>
      </c>
    </row>
    <row r="16529" spans="1:7">
      <c r="A16529" s="2">
        <v>44193</v>
      </c>
      <c r="B16529" s="2">
        <f t="shared" si="516"/>
        <v>44196</v>
      </c>
      <c r="C16529" s="3">
        <f t="shared" si="517"/>
        <v>1</v>
      </c>
      <c r="D16529" t="s">
        <v>26</v>
      </c>
      <c r="E16529">
        <v>15</v>
      </c>
      <c r="F16529">
        <v>21109</v>
      </c>
      <c r="G16529">
        <v>283</v>
      </c>
    </row>
    <row r="16530" spans="1:7">
      <c r="A16530" s="2">
        <v>44193</v>
      </c>
      <c r="B16530" s="2">
        <f t="shared" si="516"/>
        <v>44196</v>
      </c>
      <c r="C16530" s="3">
        <f t="shared" si="517"/>
        <v>1</v>
      </c>
      <c r="D16530" t="s">
        <v>53</v>
      </c>
      <c r="E16530">
        <v>16</v>
      </c>
      <c r="F16530">
        <v>137449</v>
      </c>
      <c r="G16530">
        <v>1381</v>
      </c>
    </row>
    <row r="16531" spans="1:7">
      <c r="A16531" s="2">
        <v>44193</v>
      </c>
      <c r="B16531" s="2">
        <f t="shared" si="516"/>
        <v>44196</v>
      </c>
      <c r="C16531" s="3">
        <f t="shared" si="517"/>
        <v>1</v>
      </c>
      <c r="D16531" t="s">
        <v>6</v>
      </c>
      <c r="E16531">
        <v>17</v>
      </c>
      <c r="F16531">
        <v>944402</v>
      </c>
      <c r="G16531">
        <v>17476</v>
      </c>
    </row>
    <row r="16532" spans="1:7">
      <c r="A16532" s="2">
        <v>44193</v>
      </c>
      <c r="B16532" s="2">
        <f t="shared" si="516"/>
        <v>44196</v>
      </c>
      <c r="C16532" s="3">
        <f t="shared" si="517"/>
        <v>1</v>
      </c>
      <c r="D16532" t="s">
        <v>27</v>
      </c>
      <c r="E16532">
        <v>18</v>
      </c>
      <c r="F16532">
        <v>499256</v>
      </c>
      <c r="G16532">
        <v>7886</v>
      </c>
    </row>
    <row r="16533" spans="1:7">
      <c r="A16533" s="2">
        <v>44193</v>
      </c>
      <c r="B16533" s="2">
        <f t="shared" si="516"/>
        <v>44196</v>
      </c>
      <c r="C16533" s="3">
        <f t="shared" si="517"/>
        <v>1</v>
      </c>
      <c r="D16533" t="s">
        <v>39</v>
      </c>
      <c r="E16533">
        <v>19</v>
      </c>
      <c r="F16533">
        <v>276649</v>
      </c>
      <c r="G16533">
        <v>3745</v>
      </c>
    </row>
    <row r="16534" spans="1:7">
      <c r="A16534" s="2">
        <v>44193</v>
      </c>
      <c r="B16534" s="2">
        <f t="shared" si="516"/>
        <v>44196</v>
      </c>
      <c r="C16534" s="3">
        <f t="shared" si="517"/>
        <v>1</v>
      </c>
      <c r="D16534" t="s">
        <v>34</v>
      </c>
      <c r="E16534">
        <v>20</v>
      </c>
      <c r="F16534">
        <v>219095</v>
      </c>
      <c r="G16534">
        <v>2548</v>
      </c>
    </row>
    <row r="16535" spans="1:7">
      <c r="A16535" s="2">
        <v>44193</v>
      </c>
      <c r="B16535" s="2">
        <f t="shared" si="516"/>
        <v>44196</v>
      </c>
      <c r="C16535" s="3">
        <f t="shared" si="517"/>
        <v>1</v>
      </c>
      <c r="D16535" t="s">
        <v>28</v>
      </c>
      <c r="E16535">
        <v>21</v>
      </c>
      <c r="F16535">
        <v>261009</v>
      </c>
      <c r="G16535">
        <v>2871</v>
      </c>
    </row>
    <row r="16536" spans="1:7">
      <c r="A16536" s="2">
        <v>44193</v>
      </c>
      <c r="B16536" s="2">
        <f t="shared" si="516"/>
        <v>44196</v>
      </c>
      <c r="C16536" s="3">
        <f t="shared" si="517"/>
        <v>1</v>
      </c>
      <c r="D16536" t="s">
        <v>40</v>
      </c>
      <c r="E16536">
        <v>22</v>
      </c>
      <c r="F16536">
        <v>300539</v>
      </c>
      <c r="G16536">
        <v>7336</v>
      </c>
    </row>
    <row r="16537" spans="1:7">
      <c r="A16537" s="2">
        <v>44193</v>
      </c>
      <c r="B16537" s="2">
        <f t="shared" si="516"/>
        <v>44196</v>
      </c>
      <c r="C16537" s="3">
        <f t="shared" si="517"/>
        <v>1</v>
      </c>
      <c r="D16537" t="s">
        <v>51</v>
      </c>
      <c r="E16537">
        <v>23</v>
      </c>
      <c r="F16537">
        <v>22319</v>
      </c>
      <c r="G16537">
        <v>326</v>
      </c>
    </row>
    <row r="16538" spans="1:7">
      <c r="A16538" s="2">
        <v>44193</v>
      </c>
      <c r="B16538" s="2">
        <f t="shared" si="516"/>
        <v>44196</v>
      </c>
      <c r="C16538" s="3">
        <f t="shared" si="517"/>
        <v>1</v>
      </c>
      <c r="D16538" t="s">
        <v>23</v>
      </c>
      <c r="E16538">
        <v>24</v>
      </c>
      <c r="F16538">
        <v>269442</v>
      </c>
      <c r="G16538">
        <v>5740</v>
      </c>
    </row>
    <row r="16539" spans="1:7">
      <c r="A16539" s="2">
        <v>44193</v>
      </c>
      <c r="B16539" s="2">
        <f t="shared" si="516"/>
        <v>44196</v>
      </c>
      <c r="C16539" s="3">
        <f t="shared" si="517"/>
        <v>1</v>
      </c>
      <c r="D16539" t="s">
        <v>9</v>
      </c>
      <c r="E16539">
        <v>25</v>
      </c>
      <c r="F16539">
        <v>356934</v>
      </c>
      <c r="G16539">
        <v>12158</v>
      </c>
    </row>
    <row r="16540" spans="1:7">
      <c r="A16540" s="2">
        <v>44193</v>
      </c>
      <c r="B16540" s="2">
        <f t="shared" si="516"/>
        <v>44196</v>
      </c>
      <c r="C16540" s="3">
        <f t="shared" si="517"/>
        <v>1</v>
      </c>
      <c r="D16540" t="s">
        <v>42</v>
      </c>
      <c r="E16540">
        <v>26</v>
      </c>
      <c r="F16540">
        <v>519291</v>
      </c>
      <c r="G16540">
        <v>12744</v>
      </c>
    </row>
    <row r="16541" spans="1:7">
      <c r="A16541" s="2">
        <v>44193</v>
      </c>
      <c r="B16541" s="2">
        <f t="shared" si="516"/>
        <v>44196</v>
      </c>
      <c r="C16541" s="3">
        <f t="shared" si="517"/>
        <v>1</v>
      </c>
      <c r="D16541" t="s">
        <v>29</v>
      </c>
      <c r="E16541">
        <v>27</v>
      </c>
      <c r="F16541">
        <v>410197</v>
      </c>
      <c r="G16541">
        <v>5219</v>
      </c>
    </row>
    <row r="16542" spans="1:7">
      <c r="A16542" s="2">
        <v>44193</v>
      </c>
      <c r="B16542" s="2">
        <f t="shared" si="516"/>
        <v>44196</v>
      </c>
      <c r="C16542" s="3">
        <f t="shared" si="517"/>
        <v>1</v>
      </c>
      <c r="D16542" t="s">
        <v>46</v>
      </c>
      <c r="E16542">
        <v>28</v>
      </c>
      <c r="F16542">
        <v>208089</v>
      </c>
      <c r="G16542">
        <v>4634</v>
      </c>
    </row>
    <row r="16543" spans="1:7">
      <c r="A16543" s="2">
        <v>44193</v>
      </c>
      <c r="B16543" s="2">
        <f t="shared" si="516"/>
        <v>44196</v>
      </c>
      <c r="C16543" s="3">
        <f t="shared" si="517"/>
        <v>1</v>
      </c>
      <c r="D16543" t="s">
        <v>35</v>
      </c>
      <c r="E16543">
        <v>29</v>
      </c>
      <c r="F16543">
        <v>407193</v>
      </c>
      <c r="G16543">
        <v>5668</v>
      </c>
    </row>
    <row r="16544" spans="1:7">
      <c r="A16544" s="2">
        <v>44193</v>
      </c>
      <c r="B16544" s="2">
        <f t="shared" si="516"/>
        <v>44196</v>
      </c>
      <c r="C16544" s="3">
        <f t="shared" si="517"/>
        <v>1</v>
      </c>
      <c r="D16544" t="s">
        <v>54</v>
      </c>
      <c r="E16544">
        <v>30</v>
      </c>
      <c r="F16544">
        <v>80080</v>
      </c>
      <c r="G16544">
        <v>927</v>
      </c>
    </row>
    <row r="16545" spans="1:7">
      <c r="A16545" s="2">
        <v>44193</v>
      </c>
      <c r="B16545" s="2">
        <f t="shared" si="516"/>
        <v>44196</v>
      </c>
      <c r="C16545" s="3">
        <f t="shared" si="517"/>
        <v>1</v>
      </c>
      <c r="D16545" t="s">
        <v>12</v>
      </c>
      <c r="E16545">
        <v>31</v>
      </c>
      <c r="F16545">
        <v>163903</v>
      </c>
      <c r="G16545">
        <v>1625</v>
      </c>
    </row>
    <row r="16546" spans="1:7">
      <c r="A16546" s="2">
        <v>44193</v>
      </c>
      <c r="B16546" s="2">
        <f t="shared" si="516"/>
        <v>44196</v>
      </c>
      <c r="C16546" s="3">
        <f t="shared" si="517"/>
        <v>1</v>
      </c>
      <c r="D16546" t="s">
        <v>24</v>
      </c>
      <c r="E16546">
        <v>32</v>
      </c>
      <c r="F16546">
        <v>218653</v>
      </c>
      <c r="G16546">
        <v>2973</v>
      </c>
    </row>
    <row r="16547" spans="1:7">
      <c r="A16547" s="2">
        <v>44193</v>
      </c>
      <c r="B16547" s="2">
        <f t="shared" si="516"/>
        <v>44196</v>
      </c>
      <c r="C16547" s="3">
        <f t="shared" si="517"/>
        <v>1</v>
      </c>
      <c r="D16547" t="s">
        <v>19</v>
      </c>
      <c r="E16547">
        <v>33</v>
      </c>
      <c r="F16547">
        <v>41670</v>
      </c>
      <c r="G16547">
        <v>715</v>
      </c>
    </row>
    <row r="16548" spans="1:7">
      <c r="A16548" s="2">
        <v>44193</v>
      </c>
      <c r="B16548" s="2">
        <f t="shared" si="516"/>
        <v>44196</v>
      </c>
      <c r="C16548" s="3">
        <f t="shared" si="517"/>
        <v>1</v>
      </c>
      <c r="D16548" t="s">
        <v>21</v>
      </c>
      <c r="E16548">
        <v>34</v>
      </c>
      <c r="F16548">
        <v>465910</v>
      </c>
      <c r="G16548">
        <v>18651</v>
      </c>
    </row>
    <row r="16549" spans="1:7">
      <c r="A16549" s="2">
        <v>44193</v>
      </c>
      <c r="B16549" s="2">
        <f t="shared" si="516"/>
        <v>44196</v>
      </c>
      <c r="C16549" s="3">
        <f t="shared" si="517"/>
        <v>1</v>
      </c>
      <c r="D16549" t="s">
        <v>47</v>
      </c>
      <c r="E16549">
        <v>35</v>
      </c>
      <c r="F16549">
        <v>138659</v>
      </c>
      <c r="G16549">
        <v>2384</v>
      </c>
    </row>
    <row r="16550" spans="1:7">
      <c r="A16550" s="2">
        <v>44193</v>
      </c>
      <c r="B16550" s="2">
        <f t="shared" si="516"/>
        <v>44196</v>
      </c>
      <c r="C16550" s="3">
        <f t="shared" si="517"/>
        <v>1</v>
      </c>
      <c r="D16550" t="s">
        <v>16</v>
      </c>
      <c r="E16550">
        <v>36</v>
      </c>
      <c r="F16550">
        <v>938710</v>
      </c>
      <c r="G16550">
        <v>37118</v>
      </c>
    </row>
    <row r="16551" spans="1:7">
      <c r="A16551" s="2">
        <v>44193</v>
      </c>
      <c r="B16551" s="2">
        <f t="shared" si="516"/>
        <v>44196</v>
      </c>
      <c r="C16551" s="3">
        <f t="shared" si="517"/>
        <v>1</v>
      </c>
      <c r="D16551" t="s">
        <v>20</v>
      </c>
      <c r="E16551">
        <v>37</v>
      </c>
      <c r="F16551">
        <v>521990</v>
      </c>
      <c r="G16551">
        <v>6601</v>
      </c>
    </row>
    <row r="16552" spans="1:7">
      <c r="A16552" s="2">
        <v>44193</v>
      </c>
      <c r="B16552" s="2">
        <f t="shared" si="516"/>
        <v>44196</v>
      </c>
      <c r="C16552" s="3">
        <f t="shared" si="517"/>
        <v>1</v>
      </c>
      <c r="D16552" t="s">
        <v>48</v>
      </c>
      <c r="E16552">
        <v>38</v>
      </c>
      <c r="F16552">
        <v>91565</v>
      </c>
      <c r="G16552">
        <v>1277</v>
      </c>
    </row>
    <row r="16553" spans="1:7">
      <c r="A16553" s="2">
        <v>44193</v>
      </c>
      <c r="B16553" s="2">
        <f t="shared" si="516"/>
        <v>44196</v>
      </c>
      <c r="C16553" s="3">
        <f t="shared" si="517"/>
        <v>1</v>
      </c>
      <c r="D16553" t="s">
        <v>59</v>
      </c>
      <c r="E16553">
        <v>69</v>
      </c>
      <c r="F16553">
        <v>122</v>
      </c>
      <c r="G16553">
        <v>2</v>
      </c>
    </row>
    <row r="16554" spans="1:7">
      <c r="A16554" s="2">
        <v>44193</v>
      </c>
      <c r="B16554" s="2">
        <f t="shared" si="516"/>
        <v>44196</v>
      </c>
      <c r="C16554" s="3">
        <f t="shared" si="517"/>
        <v>1</v>
      </c>
      <c r="D16554" t="s">
        <v>41</v>
      </c>
      <c r="E16554">
        <v>39</v>
      </c>
      <c r="F16554">
        <v>675044</v>
      </c>
      <c r="G16554">
        <v>8571</v>
      </c>
    </row>
    <row r="16555" spans="1:7">
      <c r="A16555" s="2">
        <v>44193</v>
      </c>
      <c r="B16555" s="2">
        <f t="shared" si="516"/>
        <v>44196</v>
      </c>
      <c r="C16555" s="3">
        <f t="shared" si="517"/>
        <v>1</v>
      </c>
      <c r="D16555" t="s">
        <v>30</v>
      </c>
      <c r="E16555">
        <v>40</v>
      </c>
      <c r="F16555">
        <v>282587</v>
      </c>
      <c r="G16555">
        <v>2383</v>
      </c>
    </row>
    <row r="16556" spans="1:7">
      <c r="A16556" s="2">
        <v>44193</v>
      </c>
      <c r="B16556" s="2">
        <f t="shared" si="516"/>
        <v>44196</v>
      </c>
      <c r="C16556" s="3">
        <f t="shared" si="517"/>
        <v>1</v>
      </c>
      <c r="D16556" t="s">
        <v>14</v>
      </c>
      <c r="E16556">
        <v>41</v>
      </c>
      <c r="F16556">
        <v>110303</v>
      </c>
      <c r="G16556">
        <v>1438</v>
      </c>
    </row>
    <row r="16557" spans="1:7">
      <c r="A16557" s="2">
        <v>44193</v>
      </c>
      <c r="B16557" s="2">
        <f t="shared" si="516"/>
        <v>44196</v>
      </c>
      <c r="C16557" s="3">
        <f t="shared" si="517"/>
        <v>1</v>
      </c>
      <c r="D16557" t="s">
        <v>31</v>
      </c>
      <c r="E16557">
        <v>42</v>
      </c>
      <c r="F16557">
        <v>619425</v>
      </c>
      <c r="G16557">
        <v>15114</v>
      </c>
    </row>
    <row r="16558" spans="1:7">
      <c r="A16558" s="2">
        <v>44193</v>
      </c>
      <c r="B16558" s="2">
        <f t="shared" si="516"/>
        <v>44196</v>
      </c>
      <c r="C16558" s="3">
        <f t="shared" si="517"/>
        <v>1</v>
      </c>
      <c r="D16558" t="s">
        <v>55</v>
      </c>
      <c r="E16558">
        <v>72</v>
      </c>
      <c r="F16558">
        <v>107273</v>
      </c>
      <c r="G16558">
        <v>1456</v>
      </c>
    </row>
    <row r="16559" spans="1:7">
      <c r="A16559" s="2">
        <v>44193</v>
      </c>
      <c r="B16559" s="2">
        <f t="shared" si="516"/>
        <v>44196</v>
      </c>
      <c r="C16559" s="3">
        <f t="shared" si="517"/>
        <v>1</v>
      </c>
      <c r="D16559" t="s">
        <v>17</v>
      </c>
      <c r="E16559">
        <v>44</v>
      </c>
      <c r="F16559">
        <v>85602</v>
      </c>
      <c r="G16559">
        <v>1742</v>
      </c>
    </row>
    <row r="16560" spans="1:7">
      <c r="A16560" s="2">
        <v>44193</v>
      </c>
      <c r="B16560" s="2">
        <f t="shared" si="516"/>
        <v>44196</v>
      </c>
      <c r="C16560" s="3">
        <f t="shared" si="517"/>
        <v>1</v>
      </c>
      <c r="D16560" t="s">
        <v>32</v>
      </c>
      <c r="E16560">
        <v>45</v>
      </c>
      <c r="F16560">
        <v>298050</v>
      </c>
      <c r="G16560">
        <v>5173</v>
      </c>
    </row>
    <row r="16561" spans="1:7">
      <c r="A16561" s="2">
        <v>44193</v>
      </c>
      <c r="B16561" s="2">
        <f t="shared" si="516"/>
        <v>44196</v>
      </c>
      <c r="C16561" s="3">
        <f t="shared" si="517"/>
        <v>1</v>
      </c>
      <c r="D16561" t="s">
        <v>43</v>
      </c>
      <c r="E16561">
        <v>46</v>
      </c>
      <c r="F16561">
        <v>97658</v>
      </c>
      <c r="G16561">
        <v>1446</v>
      </c>
    </row>
    <row r="16562" spans="1:7">
      <c r="A16562" s="2">
        <v>44193</v>
      </c>
      <c r="B16562" s="2">
        <f t="shared" si="516"/>
        <v>44196</v>
      </c>
      <c r="C16562" s="3">
        <f t="shared" si="517"/>
        <v>1</v>
      </c>
      <c r="D16562" t="s">
        <v>25</v>
      </c>
      <c r="E16562">
        <v>47</v>
      </c>
      <c r="F16562">
        <v>552794</v>
      </c>
      <c r="G16562">
        <v>6524</v>
      </c>
    </row>
    <row r="16563" spans="1:7">
      <c r="A16563" s="2">
        <v>44193</v>
      </c>
      <c r="B16563" s="2">
        <f t="shared" si="516"/>
        <v>44196</v>
      </c>
      <c r="C16563" s="3">
        <f t="shared" si="517"/>
        <v>1</v>
      </c>
      <c r="D16563" t="s">
        <v>11</v>
      </c>
      <c r="E16563">
        <v>48</v>
      </c>
      <c r="F16563">
        <v>1711986</v>
      </c>
      <c r="G16563">
        <v>27245</v>
      </c>
    </row>
    <row r="16564" spans="1:7">
      <c r="A16564" s="2">
        <v>44193</v>
      </c>
      <c r="B16564" s="2">
        <f t="shared" si="516"/>
        <v>44196</v>
      </c>
      <c r="C16564" s="3">
        <f t="shared" si="517"/>
        <v>1</v>
      </c>
      <c r="D16564" t="s">
        <v>13</v>
      </c>
      <c r="E16564">
        <v>49</v>
      </c>
      <c r="F16564">
        <v>266590</v>
      </c>
      <c r="G16564">
        <v>1223</v>
      </c>
    </row>
    <row r="16565" spans="1:7">
      <c r="A16565" s="2">
        <v>44193</v>
      </c>
      <c r="B16565" s="2">
        <f t="shared" si="516"/>
        <v>44196</v>
      </c>
      <c r="C16565" s="3">
        <f t="shared" si="517"/>
        <v>1</v>
      </c>
      <c r="D16565" t="s">
        <v>36</v>
      </c>
      <c r="E16565">
        <v>50</v>
      </c>
      <c r="F16565">
        <v>7120</v>
      </c>
      <c r="G16565">
        <v>129</v>
      </c>
    </row>
    <row r="16566" spans="1:7">
      <c r="A16566" s="2">
        <v>44193</v>
      </c>
      <c r="B16566" s="2">
        <f t="shared" si="516"/>
        <v>44196</v>
      </c>
      <c r="C16566" s="3">
        <f t="shared" si="517"/>
        <v>1</v>
      </c>
      <c r="D16566" t="s">
        <v>56</v>
      </c>
      <c r="E16566">
        <v>78</v>
      </c>
      <c r="F16566">
        <v>1979</v>
      </c>
      <c r="G16566">
        <v>23</v>
      </c>
    </row>
    <row r="16567" spans="1:7">
      <c r="A16567" s="2">
        <v>44193</v>
      </c>
      <c r="B16567" s="2">
        <f t="shared" si="516"/>
        <v>44196</v>
      </c>
      <c r="C16567" s="3">
        <f t="shared" si="517"/>
        <v>1</v>
      </c>
      <c r="D16567" t="s">
        <v>37</v>
      </c>
      <c r="E16567">
        <v>51</v>
      </c>
      <c r="F16567">
        <v>336175</v>
      </c>
      <c r="G16567">
        <v>4861</v>
      </c>
    </row>
    <row r="16568" spans="1:7">
      <c r="A16568" s="2">
        <v>44193</v>
      </c>
      <c r="B16568" s="2">
        <f t="shared" si="516"/>
        <v>44196</v>
      </c>
      <c r="C16568" s="3">
        <f t="shared" si="517"/>
        <v>1</v>
      </c>
      <c r="D16568" t="s">
        <v>5</v>
      </c>
      <c r="E16568">
        <v>53</v>
      </c>
      <c r="F16568">
        <v>243547</v>
      </c>
      <c r="G16568">
        <v>3300</v>
      </c>
    </row>
    <row r="16569" spans="1:7">
      <c r="A16569" s="2">
        <v>44193</v>
      </c>
      <c r="B16569" s="2">
        <f t="shared" si="516"/>
        <v>44196</v>
      </c>
      <c r="C16569" s="3">
        <f t="shared" si="517"/>
        <v>1</v>
      </c>
      <c r="D16569" t="s">
        <v>58</v>
      </c>
      <c r="E16569">
        <v>54</v>
      </c>
      <c r="F16569">
        <v>81436</v>
      </c>
      <c r="G16569">
        <v>1263</v>
      </c>
    </row>
    <row r="16570" spans="1:7">
      <c r="A16570" s="2">
        <v>44193</v>
      </c>
      <c r="B16570" s="2">
        <f t="shared" si="516"/>
        <v>44196</v>
      </c>
      <c r="C16570" s="3">
        <f t="shared" si="517"/>
        <v>1</v>
      </c>
      <c r="D16570" t="s">
        <v>10</v>
      </c>
      <c r="E16570">
        <v>55</v>
      </c>
      <c r="F16570">
        <v>510137</v>
      </c>
      <c r="G16570">
        <v>5065</v>
      </c>
    </row>
    <row r="16571" spans="1:7">
      <c r="A16571" s="2">
        <v>44193</v>
      </c>
      <c r="B16571" s="2">
        <f t="shared" si="516"/>
        <v>44196</v>
      </c>
      <c r="C16571" s="3">
        <f t="shared" si="517"/>
        <v>1</v>
      </c>
      <c r="D16571" t="s">
        <v>49</v>
      </c>
      <c r="E16571">
        <v>56</v>
      </c>
      <c r="F16571">
        <v>43704</v>
      </c>
      <c r="G16571">
        <v>405</v>
      </c>
    </row>
    <row r="16572" spans="1:7">
      <c r="A16572" s="2">
        <v>44194</v>
      </c>
      <c r="B16572" s="2">
        <f t="shared" si="516"/>
        <v>44196</v>
      </c>
      <c r="C16572" s="3">
        <f t="shared" si="517"/>
        <v>1</v>
      </c>
      <c r="D16572" t="s">
        <v>52</v>
      </c>
      <c r="E16572">
        <v>1</v>
      </c>
      <c r="F16572">
        <v>351804</v>
      </c>
      <c r="G16572">
        <v>4737</v>
      </c>
    </row>
    <row r="16573" spans="1:7">
      <c r="A16573" s="2">
        <v>44194</v>
      </c>
      <c r="B16573" s="2">
        <f t="shared" si="516"/>
        <v>44196</v>
      </c>
      <c r="C16573" s="3">
        <f t="shared" si="517"/>
        <v>1</v>
      </c>
      <c r="D16573" t="s">
        <v>50</v>
      </c>
      <c r="E16573">
        <v>2</v>
      </c>
      <c r="F16573">
        <v>45856</v>
      </c>
      <c r="G16573">
        <v>193</v>
      </c>
    </row>
    <row r="16574" spans="1:7">
      <c r="A16574" s="2">
        <v>44194</v>
      </c>
      <c r="B16574" s="2">
        <f t="shared" si="516"/>
        <v>44196</v>
      </c>
      <c r="C16574" s="3">
        <f t="shared" si="517"/>
        <v>1</v>
      </c>
      <c r="D16574" t="s">
        <v>8</v>
      </c>
      <c r="E16574">
        <v>4</v>
      </c>
      <c r="F16574">
        <v>510548</v>
      </c>
      <c r="G16574">
        <v>8647</v>
      </c>
    </row>
    <row r="16575" spans="1:7">
      <c r="A16575" s="2">
        <v>44194</v>
      </c>
      <c r="B16575" s="2">
        <f t="shared" si="516"/>
        <v>44196</v>
      </c>
      <c r="C16575" s="3">
        <f t="shared" si="517"/>
        <v>1</v>
      </c>
      <c r="D16575" t="s">
        <v>44</v>
      </c>
      <c r="E16575">
        <v>5</v>
      </c>
      <c r="F16575">
        <v>219246</v>
      </c>
      <c r="G16575">
        <v>3603</v>
      </c>
    </row>
    <row r="16576" spans="1:7">
      <c r="A16576" s="2">
        <v>44194</v>
      </c>
      <c r="B16576" s="2">
        <f t="shared" si="516"/>
        <v>44196</v>
      </c>
      <c r="C16576" s="3">
        <f t="shared" si="517"/>
        <v>1</v>
      </c>
      <c r="D16576" t="s">
        <v>7</v>
      </c>
      <c r="E16576">
        <v>6</v>
      </c>
      <c r="F16576">
        <v>2243119</v>
      </c>
      <c r="G16576">
        <v>24954</v>
      </c>
    </row>
    <row r="16577" spans="1:7">
      <c r="A16577" s="2">
        <v>44194</v>
      </c>
      <c r="B16577" s="2">
        <f t="shared" si="516"/>
        <v>44196</v>
      </c>
      <c r="C16577" s="3">
        <f t="shared" si="517"/>
        <v>1</v>
      </c>
      <c r="D16577" t="s">
        <v>22</v>
      </c>
      <c r="E16577">
        <v>8</v>
      </c>
      <c r="F16577">
        <v>330118</v>
      </c>
      <c r="G16577">
        <v>4758</v>
      </c>
    </row>
    <row r="16578" spans="1:7">
      <c r="A16578" s="2">
        <v>44194</v>
      </c>
      <c r="B16578" s="2">
        <f t="shared" si="516"/>
        <v>44196</v>
      </c>
      <c r="C16578" s="3">
        <f t="shared" si="517"/>
        <v>1</v>
      </c>
      <c r="D16578" t="s">
        <v>38</v>
      </c>
      <c r="E16578">
        <v>9</v>
      </c>
      <c r="F16578">
        <v>181967</v>
      </c>
      <c r="G16578">
        <v>5924</v>
      </c>
    </row>
    <row r="16579" spans="1:7">
      <c r="A16579" s="2">
        <v>44194</v>
      </c>
      <c r="B16579" s="2">
        <f t="shared" si="516"/>
        <v>44196</v>
      </c>
      <c r="C16579" s="3">
        <f t="shared" si="517"/>
        <v>1</v>
      </c>
      <c r="D16579" t="s">
        <v>45</v>
      </c>
      <c r="E16579">
        <v>10</v>
      </c>
      <c r="F16579">
        <v>56189</v>
      </c>
      <c r="G16579">
        <v>898</v>
      </c>
    </row>
    <row r="16580" spans="1:7">
      <c r="A16580" s="2">
        <v>44194</v>
      </c>
      <c r="B16580" s="2">
        <f t="shared" ref="B16580:B16643" si="518">EOMONTH(A16580,0)</f>
        <v>44196</v>
      </c>
      <c r="C16580" s="3">
        <f t="shared" ref="C16580:C16643" si="519">IF(A16580=B16580,0,1)</f>
        <v>1</v>
      </c>
      <c r="D16580" t="s">
        <v>33</v>
      </c>
      <c r="E16580">
        <v>11</v>
      </c>
      <c r="F16580">
        <v>28535</v>
      </c>
      <c r="G16580">
        <v>775</v>
      </c>
    </row>
    <row r="16581" spans="1:7">
      <c r="A16581" s="2">
        <v>44194</v>
      </c>
      <c r="B16581" s="2">
        <f t="shared" si="518"/>
        <v>44196</v>
      </c>
      <c r="C16581" s="3">
        <f t="shared" si="519"/>
        <v>1</v>
      </c>
      <c r="D16581" t="s">
        <v>15</v>
      </c>
      <c r="E16581">
        <v>12</v>
      </c>
      <c r="F16581">
        <v>1292244</v>
      </c>
      <c r="G16581">
        <v>21408</v>
      </c>
    </row>
    <row r="16582" spans="1:7">
      <c r="A16582" s="2">
        <v>44194</v>
      </c>
      <c r="B16582" s="2">
        <f t="shared" si="518"/>
        <v>44196</v>
      </c>
      <c r="C16582" s="3">
        <f t="shared" si="519"/>
        <v>1</v>
      </c>
      <c r="D16582" t="s">
        <v>18</v>
      </c>
      <c r="E16582">
        <v>13</v>
      </c>
      <c r="F16582">
        <v>623901</v>
      </c>
      <c r="G16582">
        <v>10439</v>
      </c>
    </row>
    <row r="16583" spans="1:7">
      <c r="A16583" s="2">
        <v>44194</v>
      </c>
      <c r="B16583" s="2">
        <f t="shared" si="518"/>
        <v>44196</v>
      </c>
      <c r="C16583" s="3">
        <f t="shared" si="519"/>
        <v>1</v>
      </c>
      <c r="D16583" t="s">
        <v>57</v>
      </c>
      <c r="E16583">
        <v>66</v>
      </c>
      <c r="F16583">
        <v>8262</v>
      </c>
      <c r="G16583">
        <v>122</v>
      </c>
    </row>
    <row r="16584" spans="1:7">
      <c r="A16584" s="2">
        <v>44194</v>
      </c>
      <c r="B16584" s="2">
        <f t="shared" si="518"/>
        <v>44196</v>
      </c>
      <c r="C16584" s="3">
        <f t="shared" si="519"/>
        <v>1</v>
      </c>
      <c r="D16584" t="s">
        <v>26</v>
      </c>
      <c r="E16584">
        <v>15</v>
      </c>
      <c r="F16584">
        <v>21180</v>
      </c>
      <c r="G16584">
        <v>283</v>
      </c>
    </row>
    <row r="16585" spans="1:7">
      <c r="A16585" s="2">
        <v>44194</v>
      </c>
      <c r="B16585" s="2">
        <f t="shared" si="518"/>
        <v>44196</v>
      </c>
      <c r="C16585" s="3">
        <f t="shared" si="519"/>
        <v>1</v>
      </c>
      <c r="D16585" t="s">
        <v>53</v>
      </c>
      <c r="E16585">
        <v>16</v>
      </c>
      <c r="F16585">
        <v>138909</v>
      </c>
      <c r="G16585">
        <v>1396</v>
      </c>
    </row>
    <row r="16586" spans="1:7">
      <c r="A16586" s="2">
        <v>44194</v>
      </c>
      <c r="B16586" s="2">
        <f t="shared" si="518"/>
        <v>44196</v>
      </c>
      <c r="C16586" s="3">
        <f t="shared" si="519"/>
        <v>1</v>
      </c>
      <c r="D16586" t="s">
        <v>6</v>
      </c>
      <c r="E16586">
        <v>17</v>
      </c>
      <c r="F16586">
        <v>950122</v>
      </c>
      <c r="G16586">
        <v>17606</v>
      </c>
    </row>
    <row r="16587" spans="1:7">
      <c r="A16587" s="2">
        <v>44194</v>
      </c>
      <c r="B16587" s="2">
        <f t="shared" si="518"/>
        <v>44196</v>
      </c>
      <c r="C16587" s="3">
        <f t="shared" si="519"/>
        <v>1</v>
      </c>
      <c r="D16587" t="s">
        <v>27</v>
      </c>
      <c r="E16587">
        <v>18</v>
      </c>
      <c r="F16587">
        <v>503242</v>
      </c>
      <c r="G16587">
        <v>8051</v>
      </c>
    </row>
    <row r="16588" spans="1:7">
      <c r="A16588" s="2">
        <v>44194</v>
      </c>
      <c r="B16588" s="2">
        <f t="shared" si="518"/>
        <v>44196</v>
      </c>
      <c r="C16588" s="3">
        <f t="shared" si="519"/>
        <v>1</v>
      </c>
      <c r="D16588" t="s">
        <v>39</v>
      </c>
      <c r="E16588">
        <v>19</v>
      </c>
      <c r="F16588">
        <v>278310</v>
      </c>
      <c r="G16588">
        <v>3812</v>
      </c>
    </row>
    <row r="16589" spans="1:7">
      <c r="A16589" s="2">
        <v>44194</v>
      </c>
      <c r="B16589" s="2">
        <f t="shared" si="518"/>
        <v>44196</v>
      </c>
      <c r="C16589" s="3">
        <f t="shared" si="519"/>
        <v>1</v>
      </c>
      <c r="D16589" t="s">
        <v>34</v>
      </c>
      <c r="E16589">
        <v>20</v>
      </c>
      <c r="F16589">
        <v>219415</v>
      </c>
      <c r="G16589">
        <v>2548</v>
      </c>
    </row>
    <row r="16590" spans="1:7">
      <c r="A16590" s="2">
        <v>44194</v>
      </c>
      <c r="B16590" s="2">
        <f t="shared" si="518"/>
        <v>44196</v>
      </c>
      <c r="C16590" s="3">
        <f t="shared" si="519"/>
        <v>1</v>
      </c>
      <c r="D16590" t="s">
        <v>28</v>
      </c>
      <c r="E16590">
        <v>21</v>
      </c>
      <c r="F16590">
        <v>264150</v>
      </c>
      <c r="G16590">
        <v>2903</v>
      </c>
    </row>
    <row r="16591" spans="1:7">
      <c r="A16591" s="2">
        <v>44194</v>
      </c>
      <c r="B16591" s="2">
        <f t="shared" si="518"/>
        <v>44196</v>
      </c>
      <c r="C16591" s="3">
        <f t="shared" si="519"/>
        <v>1</v>
      </c>
      <c r="D16591" t="s">
        <v>40</v>
      </c>
      <c r="E16591">
        <v>22</v>
      </c>
      <c r="F16591">
        <v>304485</v>
      </c>
      <c r="G16591">
        <v>7397</v>
      </c>
    </row>
    <row r="16592" spans="1:7">
      <c r="A16592" s="2">
        <v>44194</v>
      </c>
      <c r="B16592" s="2">
        <f t="shared" si="518"/>
        <v>44196</v>
      </c>
      <c r="C16592" s="3">
        <f t="shared" si="519"/>
        <v>1</v>
      </c>
      <c r="D16592" t="s">
        <v>51</v>
      </c>
      <c r="E16592">
        <v>23</v>
      </c>
      <c r="F16592">
        <v>22909</v>
      </c>
      <c r="G16592">
        <v>333</v>
      </c>
    </row>
    <row r="16593" spans="1:7">
      <c r="A16593" s="2">
        <v>44194</v>
      </c>
      <c r="B16593" s="2">
        <f t="shared" si="518"/>
        <v>44196</v>
      </c>
      <c r="C16593" s="3">
        <f t="shared" si="519"/>
        <v>1</v>
      </c>
      <c r="D16593" t="s">
        <v>23</v>
      </c>
      <c r="E16593">
        <v>24</v>
      </c>
      <c r="F16593">
        <v>271267</v>
      </c>
      <c r="G16593">
        <v>5803</v>
      </c>
    </row>
    <row r="16594" spans="1:7">
      <c r="A16594" s="2">
        <v>44194</v>
      </c>
      <c r="B16594" s="2">
        <f t="shared" si="518"/>
        <v>44196</v>
      </c>
      <c r="C16594" s="3">
        <f t="shared" si="519"/>
        <v>1</v>
      </c>
      <c r="D16594" t="s">
        <v>9</v>
      </c>
      <c r="E16594">
        <v>25</v>
      </c>
      <c r="F16594">
        <v>361079</v>
      </c>
      <c r="G16594">
        <v>12218</v>
      </c>
    </row>
    <row r="16595" spans="1:7">
      <c r="A16595" s="2">
        <v>44194</v>
      </c>
      <c r="B16595" s="2">
        <f t="shared" si="518"/>
        <v>44196</v>
      </c>
      <c r="C16595" s="3">
        <f t="shared" si="519"/>
        <v>1</v>
      </c>
      <c r="D16595" t="s">
        <v>42</v>
      </c>
      <c r="E16595">
        <v>26</v>
      </c>
      <c r="F16595">
        <v>523085</v>
      </c>
      <c r="G16595">
        <v>12956</v>
      </c>
    </row>
    <row r="16596" spans="1:7">
      <c r="A16596" s="2">
        <v>44194</v>
      </c>
      <c r="B16596" s="2">
        <f t="shared" si="518"/>
        <v>44196</v>
      </c>
      <c r="C16596" s="3">
        <f t="shared" si="519"/>
        <v>1</v>
      </c>
      <c r="D16596" t="s">
        <v>29</v>
      </c>
      <c r="E16596">
        <v>27</v>
      </c>
      <c r="F16596">
        <v>411169</v>
      </c>
      <c r="G16596">
        <v>5255</v>
      </c>
    </row>
    <row r="16597" spans="1:7">
      <c r="A16597" s="2">
        <v>44194</v>
      </c>
      <c r="B16597" s="2">
        <f t="shared" si="518"/>
        <v>44196</v>
      </c>
      <c r="C16597" s="3">
        <f t="shared" si="519"/>
        <v>1</v>
      </c>
      <c r="D16597" t="s">
        <v>46</v>
      </c>
      <c r="E16597">
        <v>28</v>
      </c>
      <c r="F16597">
        <v>210032</v>
      </c>
      <c r="G16597">
        <v>4719</v>
      </c>
    </row>
    <row r="16598" spans="1:7">
      <c r="A16598" s="2">
        <v>44194</v>
      </c>
      <c r="B16598" s="2">
        <f t="shared" si="518"/>
        <v>44196</v>
      </c>
      <c r="C16598" s="3">
        <f t="shared" si="519"/>
        <v>1</v>
      </c>
      <c r="D16598" t="s">
        <v>35</v>
      </c>
      <c r="E16598">
        <v>29</v>
      </c>
      <c r="F16598">
        <v>410334</v>
      </c>
      <c r="G16598">
        <v>5766</v>
      </c>
    </row>
    <row r="16599" spans="1:7">
      <c r="A16599" s="2">
        <v>44194</v>
      </c>
      <c r="B16599" s="2">
        <f t="shared" si="518"/>
        <v>44196</v>
      </c>
      <c r="C16599" s="3">
        <f t="shared" si="519"/>
        <v>1</v>
      </c>
      <c r="D16599" t="s">
        <v>54</v>
      </c>
      <c r="E16599">
        <v>30</v>
      </c>
      <c r="F16599">
        <v>80516</v>
      </c>
      <c r="G16599">
        <v>939</v>
      </c>
    </row>
    <row r="16600" spans="1:7">
      <c r="A16600" s="2">
        <v>44194</v>
      </c>
      <c r="B16600" s="2">
        <f t="shared" si="518"/>
        <v>44196</v>
      </c>
      <c r="C16600" s="3">
        <f t="shared" si="519"/>
        <v>1</v>
      </c>
      <c r="D16600" t="s">
        <v>12</v>
      </c>
      <c r="E16600">
        <v>31</v>
      </c>
      <c r="F16600">
        <v>164892</v>
      </c>
      <c r="G16600">
        <v>1641</v>
      </c>
    </row>
    <row r="16601" spans="1:7">
      <c r="A16601" s="2">
        <v>44194</v>
      </c>
      <c r="B16601" s="2">
        <f t="shared" si="518"/>
        <v>44196</v>
      </c>
      <c r="C16601" s="3">
        <f t="shared" si="519"/>
        <v>1</v>
      </c>
      <c r="D16601" t="s">
        <v>24</v>
      </c>
      <c r="E16601">
        <v>32</v>
      </c>
      <c r="F16601">
        <v>220378</v>
      </c>
      <c r="G16601">
        <v>3035</v>
      </c>
    </row>
    <row r="16602" spans="1:7">
      <c r="A16602" s="2">
        <v>44194</v>
      </c>
      <c r="B16602" s="2">
        <f t="shared" si="518"/>
        <v>44196</v>
      </c>
      <c r="C16602" s="3">
        <f t="shared" si="519"/>
        <v>1</v>
      </c>
      <c r="D16602" t="s">
        <v>19</v>
      </c>
      <c r="E16602">
        <v>33</v>
      </c>
      <c r="F16602">
        <v>42697</v>
      </c>
      <c r="G16602">
        <v>735</v>
      </c>
    </row>
    <row r="16603" spans="1:7">
      <c r="A16603" s="2">
        <v>44194</v>
      </c>
      <c r="B16603" s="2">
        <f t="shared" si="518"/>
        <v>44196</v>
      </c>
      <c r="C16603" s="3">
        <f t="shared" si="519"/>
        <v>1</v>
      </c>
      <c r="D16603" t="s">
        <v>21</v>
      </c>
      <c r="E16603">
        <v>34</v>
      </c>
      <c r="F16603">
        <v>469567</v>
      </c>
      <c r="G16603">
        <v>18777</v>
      </c>
    </row>
    <row r="16604" spans="1:7">
      <c r="A16604" s="2">
        <v>44194</v>
      </c>
      <c r="B16604" s="2">
        <f t="shared" si="518"/>
        <v>44196</v>
      </c>
      <c r="C16604" s="3">
        <f t="shared" si="519"/>
        <v>1</v>
      </c>
      <c r="D16604" t="s">
        <v>47</v>
      </c>
      <c r="E16604">
        <v>35</v>
      </c>
      <c r="F16604">
        <v>139908</v>
      </c>
      <c r="G16604">
        <v>2405</v>
      </c>
    </row>
    <row r="16605" spans="1:7">
      <c r="A16605" s="2">
        <v>44194</v>
      </c>
      <c r="B16605" s="2">
        <f t="shared" si="518"/>
        <v>44196</v>
      </c>
      <c r="C16605" s="3">
        <f t="shared" si="519"/>
        <v>1</v>
      </c>
      <c r="D16605" t="s">
        <v>16</v>
      </c>
      <c r="E16605">
        <v>36</v>
      </c>
      <c r="F16605">
        <v>950730</v>
      </c>
      <c r="G16605">
        <v>37256</v>
      </c>
    </row>
    <row r="16606" spans="1:7">
      <c r="A16606" s="2">
        <v>44194</v>
      </c>
      <c r="B16606" s="2">
        <f t="shared" si="518"/>
        <v>44196</v>
      </c>
      <c r="C16606" s="3">
        <f t="shared" si="519"/>
        <v>1</v>
      </c>
      <c r="D16606" t="s">
        <v>20</v>
      </c>
      <c r="E16606">
        <v>37</v>
      </c>
      <c r="F16606">
        <v>526439</v>
      </c>
      <c r="G16606">
        <v>6630</v>
      </c>
    </row>
    <row r="16607" spans="1:7">
      <c r="A16607" s="2">
        <v>44194</v>
      </c>
      <c r="B16607" s="2">
        <f t="shared" si="518"/>
        <v>44196</v>
      </c>
      <c r="C16607" s="3">
        <f t="shared" si="519"/>
        <v>1</v>
      </c>
      <c r="D16607" t="s">
        <v>48</v>
      </c>
      <c r="E16607">
        <v>38</v>
      </c>
      <c r="F16607">
        <v>91836</v>
      </c>
      <c r="G16607">
        <v>1283</v>
      </c>
    </row>
    <row r="16608" spans="1:7">
      <c r="A16608" s="2">
        <v>44194</v>
      </c>
      <c r="B16608" s="2">
        <f t="shared" si="518"/>
        <v>44196</v>
      </c>
      <c r="C16608" s="3">
        <f t="shared" si="519"/>
        <v>1</v>
      </c>
      <c r="D16608" t="s">
        <v>59</v>
      </c>
      <c r="E16608">
        <v>69</v>
      </c>
      <c r="F16608">
        <v>122</v>
      </c>
      <c r="G16608">
        <v>2</v>
      </c>
    </row>
    <row r="16609" spans="1:7">
      <c r="A16609" s="2">
        <v>44194</v>
      </c>
      <c r="B16609" s="2">
        <f t="shared" si="518"/>
        <v>44196</v>
      </c>
      <c r="C16609" s="3">
        <f t="shared" si="519"/>
        <v>1</v>
      </c>
      <c r="D16609" t="s">
        <v>41</v>
      </c>
      <c r="E16609">
        <v>39</v>
      </c>
      <c r="F16609">
        <v>682570</v>
      </c>
      <c r="G16609">
        <v>8722</v>
      </c>
    </row>
    <row r="16610" spans="1:7">
      <c r="A16610" s="2">
        <v>44194</v>
      </c>
      <c r="B16610" s="2">
        <f t="shared" si="518"/>
        <v>44196</v>
      </c>
      <c r="C16610" s="3">
        <f t="shared" si="519"/>
        <v>1</v>
      </c>
      <c r="D16610" t="s">
        <v>30</v>
      </c>
      <c r="E16610">
        <v>40</v>
      </c>
      <c r="F16610">
        <v>283781</v>
      </c>
      <c r="G16610">
        <v>2405</v>
      </c>
    </row>
    <row r="16611" spans="1:7">
      <c r="A16611" s="2">
        <v>44194</v>
      </c>
      <c r="B16611" s="2">
        <f t="shared" si="518"/>
        <v>44196</v>
      </c>
      <c r="C16611" s="3">
        <f t="shared" si="519"/>
        <v>1</v>
      </c>
      <c r="D16611" t="s">
        <v>14</v>
      </c>
      <c r="E16611">
        <v>41</v>
      </c>
      <c r="F16611">
        <v>111258</v>
      </c>
      <c r="G16611">
        <v>1457</v>
      </c>
    </row>
    <row r="16612" spans="1:7">
      <c r="A16612" s="2">
        <v>44194</v>
      </c>
      <c r="B16612" s="2">
        <f t="shared" si="518"/>
        <v>44196</v>
      </c>
      <c r="C16612" s="3">
        <f t="shared" si="519"/>
        <v>1</v>
      </c>
      <c r="D16612" t="s">
        <v>31</v>
      </c>
      <c r="E16612">
        <v>42</v>
      </c>
      <c r="F16612">
        <v>628083</v>
      </c>
      <c r="G16612">
        <v>15389</v>
      </c>
    </row>
    <row r="16613" spans="1:7">
      <c r="A16613" s="2">
        <v>44194</v>
      </c>
      <c r="B16613" s="2">
        <f t="shared" si="518"/>
        <v>44196</v>
      </c>
      <c r="C16613" s="3">
        <f t="shared" si="519"/>
        <v>1</v>
      </c>
      <c r="D16613" t="s">
        <v>55</v>
      </c>
      <c r="E16613">
        <v>72</v>
      </c>
      <c r="F16613">
        <v>109405</v>
      </c>
      <c r="G16613">
        <v>1460</v>
      </c>
    </row>
    <row r="16614" spans="1:7">
      <c r="A16614" s="2">
        <v>44194</v>
      </c>
      <c r="B16614" s="2">
        <f t="shared" si="518"/>
        <v>44196</v>
      </c>
      <c r="C16614" s="3">
        <f t="shared" si="519"/>
        <v>1</v>
      </c>
      <c r="D16614" t="s">
        <v>17</v>
      </c>
      <c r="E16614">
        <v>44</v>
      </c>
      <c r="F16614">
        <v>86789</v>
      </c>
      <c r="G16614">
        <v>1760</v>
      </c>
    </row>
    <row r="16615" spans="1:7">
      <c r="A16615" s="2">
        <v>44194</v>
      </c>
      <c r="B16615" s="2">
        <f t="shared" si="518"/>
        <v>44196</v>
      </c>
      <c r="C16615" s="3">
        <f t="shared" si="519"/>
        <v>1</v>
      </c>
      <c r="D16615" t="s">
        <v>32</v>
      </c>
      <c r="E16615">
        <v>45</v>
      </c>
      <c r="F16615">
        <v>300602</v>
      </c>
      <c r="G16615">
        <v>5198</v>
      </c>
    </row>
    <row r="16616" spans="1:7">
      <c r="A16616" s="2">
        <v>44194</v>
      </c>
      <c r="B16616" s="2">
        <f t="shared" si="518"/>
        <v>44196</v>
      </c>
      <c r="C16616" s="3">
        <f t="shared" si="519"/>
        <v>1</v>
      </c>
      <c r="D16616" t="s">
        <v>43</v>
      </c>
      <c r="E16616">
        <v>46</v>
      </c>
      <c r="F16616">
        <v>98158</v>
      </c>
      <c r="G16616">
        <v>1446</v>
      </c>
    </row>
    <row r="16617" spans="1:7">
      <c r="A16617" s="2">
        <v>44194</v>
      </c>
      <c r="B16617" s="2">
        <f t="shared" si="518"/>
        <v>44196</v>
      </c>
      <c r="C16617" s="3">
        <f t="shared" si="519"/>
        <v>1</v>
      </c>
      <c r="D16617" t="s">
        <v>25</v>
      </c>
      <c r="E16617">
        <v>47</v>
      </c>
      <c r="F16617">
        <v>557554</v>
      </c>
      <c r="G16617">
        <v>6647</v>
      </c>
    </row>
    <row r="16618" spans="1:7">
      <c r="A16618" s="2">
        <v>44194</v>
      </c>
      <c r="B16618" s="2">
        <f t="shared" si="518"/>
        <v>44196</v>
      </c>
      <c r="C16618" s="3">
        <f t="shared" si="519"/>
        <v>1</v>
      </c>
      <c r="D16618" t="s">
        <v>11</v>
      </c>
      <c r="E16618">
        <v>48</v>
      </c>
      <c r="F16618">
        <v>1735809</v>
      </c>
      <c r="G16618">
        <v>27499</v>
      </c>
    </row>
    <row r="16619" spans="1:7">
      <c r="A16619" s="2">
        <v>44194</v>
      </c>
      <c r="B16619" s="2">
        <f t="shared" si="518"/>
        <v>44196</v>
      </c>
      <c r="C16619" s="3">
        <f t="shared" si="519"/>
        <v>1</v>
      </c>
      <c r="D16619" t="s">
        <v>13</v>
      </c>
      <c r="E16619">
        <v>49</v>
      </c>
      <c r="F16619">
        <v>269326</v>
      </c>
      <c r="G16619">
        <v>1238</v>
      </c>
    </row>
    <row r="16620" spans="1:7">
      <c r="A16620" s="2">
        <v>44194</v>
      </c>
      <c r="B16620" s="2">
        <f t="shared" si="518"/>
        <v>44196</v>
      </c>
      <c r="C16620" s="3">
        <f t="shared" si="519"/>
        <v>1</v>
      </c>
      <c r="D16620" t="s">
        <v>36</v>
      </c>
      <c r="E16620">
        <v>50</v>
      </c>
      <c r="F16620">
        <v>7202</v>
      </c>
      <c r="G16620">
        <v>130</v>
      </c>
    </row>
    <row r="16621" spans="1:7">
      <c r="A16621" s="2">
        <v>44194</v>
      </c>
      <c r="B16621" s="2">
        <f t="shared" si="518"/>
        <v>44196</v>
      </c>
      <c r="C16621" s="3">
        <f t="shared" si="519"/>
        <v>1</v>
      </c>
      <c r="D16621" t="s">
        <v>56</v>
      </c>
      <c r="E16621">
        <v>78</v>
      </c>
      <c r="F16621">
        <v>1979</v>
      </c>
      <c r="G16621">
        <v>23</v>
      </c>
    </row>
    <row r="16622" spans="1:7">
      <c r="A16622" s="2">
        <v>44194</v>
      </c>
      <c r="B16622" s="2">
        <f t="shared" si="518"/>
        <v>44196</v>
      </c>
      <c r="C16622" s="3">
        <f t="shared" si="519"/>
        <v>1</v>
      </c>
      <c r="D16622" t="s">
        <v>37</v>
      </c>
      <c r="E16622">
        <v>51</v>
      </c>
      <c r="F16622">
        <v>340297</v>
      </c>
      <c r="G16622">
        <v>4920</v>
      </c>
    </row>
    <row r="16623" spans="1:7">
      <c r="A16623" s="2">
        <v>44194</v>
      </c>
      <c r="B16623" s="2">
        <f t="shared" si="518"/>
        <v>44196</v>
      </c>
      <c r="C16623" s="3">
        <f t="shared" si="519"/>
        <v>1</v>
      </c>
      <c r="D16623" t="s">
        <v>5</v>
      </c>
      <c r="E16623">
        <v>53</v>
      </c>
      <c r="F16623">
        <v>245692</v>
      </c>
      <c r="G16623">
        <v>3433</v>
      </c>
    </row>
    <row r="16624" spans="1:7">
      <c r="A16624" s="2">
        <v>44194</v>
      </c>
      <c r="B16624" s="2">
        <f t="shared" si="518"/>
        <v>44196</v>
      </c>
      <c r="C16624" s="3">
        <f t="shared" si="519"/>
        <v>1</v>
      </c>
      <c r="D16624" t="s">
        <v>58</v>
      </c>
      <c r="E16624">
        <v>54</v>
      </c>
      <c r="F16624">
        <v>82773</v>
      </c>
      <c r="G16624">
        <v>1284</v>
      </c>
    </row>
    <row r="16625" spans="1:7">
      <c r="A16625" s="2">
        <v>44194</v>
      </c>
      <c r="B16625" s="2">
        <f t="shared" si="518"/>
        <v>44196</v>
      </c>
      <c r="C16625" s="3">
        <f t="shared" si="519"/>
        <v>1</v>
      </c>
      <c r="D16625" t="s">
        <v>10</v>
      </c>
      <c r="E16625">
        <v>55</v>
      </c>
      <c r="F16625">
        <v>513056</v>
      </c>
      <c r="G16625">
        <v>5157</v>
      </c>
    </row>
    <row r="16626" spans="1:7">
      <c r="A16626" s="2">
        <v>44194</v>
      </c>
      <c r="B16626" s="2">
        <f t="shared" si="518"/>
        <v>44196</v>
      </c>
      <c r="C16626" s="3">
        <f t="shared" si="519"/>
        <v>1</v>
      </c>
      <c r="D16626" t="s">
        <v>49</v>
      </c>
      <c r="E16626">
        <v>56</v>
      </c>
      <c r="F16626">
        <v>43923</v>
      </c>
      <c r="G16626">
        <v>405</v>
      </c>
    </row>
    <row r="16627" spans="1:7">
      <c r="A16627" s="2">
        <v>44195</v>
      </c>
      <c r="B16627" s="2">
        <f t="shared" si="518"/>
        <v>44196</v>
      </c>
      <c r="C16627" s="3">
        <f t="shared" si="519"/>
        <v>1</v>
      </c>
      <c r="D16627" t="s">
        <v>52</v>
      </c>
      <c r="E16627">
        <v>1</v>
      </c>
      <c r="F16627">
        <v>356820</v>
      </c>
      <c r="G16627">
        <v>4774</v>
      </c>
    </row>
    <row r="16628" spans="1:7">
      <c r="A16628" s="2">
        <v>44195</v>
      </c>
      <c r="B16628" s="2">
        <f t="shared" si="518"/>
        <v>44196</v>
      </c>
      <c r="C16628" s="3">
        <f t="shared" si="519"/>
        <v>1</v>
      </c>
      <c r="D16628" t="s">
        <v>50</v>
      </c>
      <c r="E16628">
        <v>2</v>
      </c>
      <c r="F16628">
        <v>46241</v>
      </c>
      <c r="G16628">
        <v>195</v>
      </c>
    </row>
    <row r="16629" spans="1:7">
      <c r="A16629" s="2">
        <v>44195</v>
      </c>
      <c r="B16629" s="2">
        <f t="shared" si="518"/>
        <v>44196</v>
      </c>
      <c r="C16629" s="3">
        <f t="shared" si="519"/>
        <v>1</v>
      </c>
      <c r="D16629" t="s">
        <v>8</v>
      </c>
      <c r="E16629">
        <v>4</v>
      </c>
      <c r="F16629">
        <v>515366</v>
      </c>
      <c r="G16629">
        <v>8726</v>
      </c>
    </row>
    <row r="16630" spans="1:7">
      <c r="A16630" s="2">
        <v>44195</v>
      </c>
      <c r="B16630" s="2">
        <f t="shared" si="518"/>
        <v>44196</v>
      </c>
      <c r="C16630" s="3">
        <f t="shared" si="519"/>
        <v>1</v>
      </c>
      <c r="D16630" t="s">
        <v>44</v>
      </c>
      <c r="E16630">
        <v>5</v>
      </c>
      <c r="F16630">
        <v>222430</v>
      </c>
      <c r="G16630">
        <v>3637</v>
      </c>
    </row>
    <row r="16631" spans="1:7">
      <c r="A16631" s="2">
        <v>44195</v>
      </c>
      <c r="B16631" s="2">
        <f t="shared" si="518"/>
        <v>44196</v>
      </c>
      <c r="C16631" s="3">
        <f t="shared" si="519"/>
        <v>1</v>
      </c>
      <c r="D16631" t="s">
        <v>7</v>
      </c>
      <c r="E16631">
        <v>6</v>
      </c>
      <c r="F16631">
        <v>2275505</v>
      </c>
      <c r="G16631">
        <v>25391</v>
      </c>
    </row>
    <row r="16632" spans="1:7">
      <c r="A16632" s="2">
        <v>44195</v>
      </c>
      <c r="B16632" s="2">
        <f t="shared" si="518"/>
        <v>44196</v>
      </c>
      <c r="C16632" s="3">
        <f t="shared" si="519"/>
        <v>1</v>
      </c>
      <c r="D16632" t="s">
        <v>22</v>
      </c>
      <c r="E16632">
        <v>8</v>
      </c>
      <c r="F16632">
        <v>332686</v>
      </c>
      <c r="G16632">
        <v>4822</v>
      </c>
    </row>
    <row r="16633" spans="1:7">
      <c r="A16633" s="2">
        <v>44195</v>
      </c>
      <c r="B16633" s="2">
        <f t="shared" si="518"/>
        <v>44196</v>
      </c>
      <c r="C16633" s="3">
        <f t="shared" si="519"/>
        <v>1</v>
      </c>
      <c r="D16633" t="s">
        <v>38</v>
      </c>
      <c r="E16633">
        <v>9</v>
      </c>
      <c r="F16633">
        <v>183663</v>
      </c>
      <c r="G16633">
        <v>5964</v>
      </c>
    </row>
    <row r="16634" spans="1:7">
      <c r="A16634" s="2">
        <v>44195</v>
      </c>
      <c r="B16634" s="2">
        <f t="shared" si="518"/>
        <v>44196</v>
      </c>
      <c r="C16634" s="3">
        <f t="shared" si="519"/>
        <v>1</v>
      </c>
      <c r="D16634" t="s">
        <v>45</v>
      </c>
      <c r="E16634">
        <v>10</v>
      </c>
      <c r="F16634">
        <v>56596</v>
      </c>
      <c r="G16634">
        <v>921</v>
      </c>
    </row>
    <row r="16635" spans="1:7">
      <c r="A16635" s="2">
        <v>44195</v>
      </c>
      <c r="B16635" s="2">
        <f t="shared" si="518"/>
        <v>44196</v>
      </c>
      <c r="C16635" s="3">
        <f t="shared" si="519"/>
        <v>1</v>
      </c>
      <c r="D16635" t="s">
        <v>33</v>
      </c>
      <c r="E16635">
        <v>11</v>
      </c>
      <c r="F16635">
        <v>28758</v>
      </c>
      <c r="G16635">
        <v>780</v>
      </c>
    </row>
    <row r="16636" spans="1:7">
      <c r="A16636" s="2">
        <v>44195</v>
      </c>
      <c r="B16636" s="2">
        <f t="shared" si="518"/>
        <v>44196</v>
      </c>
      <c r="C16636" s="3">
        <f t="shared" si="519"/>
        <v>1</v>
      </c>
      <c r="D16636" t="s">
        <v>15</v>
      </c>
      <c r="E16636">
        <v>12</v>
      </c>
      <c r="F16636">
        <v>1306115</v>
      </c>
      <c r="G16636">
        <v>21545</v>
      </c>
    </row>
    <row r="16637" spans="1:7">
      <c r="A16637" s="2">
        <v>44195</v>
      </c>
      <c r="B16637" s="2">
        <f t="shared" si="518"/>
        <v>44196</v>
      </c>
      <c r="C16637" s="3">
        <f t="shared" si="519"/>
        <v>1</v>
      </c>
      <c r="D16637" t="s">
        <v>18</v>
      </c>
      <c r="E16637">
        <v>13</v>
      </c>
      <c r="F16637">
        <v>632861</v>
      </c>
      <c r="G16637">
        <v>10503</v>
      </c>
    </row>
    <row r="16638" spans="1:7">
      <c r="A16638" s="2">
        <v>44195</v>
      </c>
      <c r="B16638" s="2">
        <f t="shared" si="518"/>
        <v>44196</v>
      </c>
      <c r="C16638" s="3">
        <f t="shared" si="519"/>
        <v>1</v>
      </c>
      <c r="D16638" t="s">
        <v>57</v>
      </c>
      <c r="E16638">
        <v>66</v>
      </c>
      <c r="F16638">
        <v>8277</v>
      </c>
      <c r="G16638">
        <v>122</v>
      </c>
    </row>
    <row r="16639" spans="1:7">
      <c r="A16639" s="2">
        <v>44195</v>
      </c>
      <c r="B16639" s="2">
        <f t="shared" si="518"/>
        <v>44196</v>
      </c>
      <c r="C16639" s="3">
        <f t="shared" si="519"/>
        <v>1</v>
      </c>
      <c r="D16639" t="s">
        <v>26</v>
      </c>
      <c r="E16639">
        <v>15</v>
      </c>
      <c r="F16639">
        <v>21284</v>
      </c>
      <c r="G16639">
        <v>283</v>
      </c>
    </row>
    <row r="16640" spans="1:7">
      <c r="A16640" s="2">
        <v>44195</v>
      </c>
      <c r="B16640" s="2">
        <f t="shared" si="518"/>
        <v>44196</v>
      </c>
      <c r="C16640" s="3">
        <f t="shared" si="519"/>
        <v>1</v>
      </c>
      <c r="D16640" t="s">
        <v>53</v>
      </c>
      <c r="E16640">
        <v>16</v>
      </c>
      <c r="F16640">
        <v>140150</v>
      </c>
      <c r="G16640">
        <v>1409</v>
      </c>
    </row>
    <row r="16641" spans="1:7">
      <c r="A16641" s="2">
        <v>44195</v>
      </c>
      <c r="B16641" s="2">
        <f t="shared" si="518"/>
        <v>44196</v>
      </c>
      <c r="C16641" s="3">
        <f t="shared" si="519"/>
        <v>1</v>
      </c>
      <c r="D16641" t="s">
        <v>6</v>
      </c>
      <c r="E16641">
        <v>17</v>
      </c>
      <c r="F16641">
        <v>957853</v>
      </c>
      <c r="G16641">
        <v>17813</v>
      </c>
    </row>
    <row r="16642" spans="1:7">
      <c r="A16642" s="2">
        <v>44195</v>
      </c>
      <c r="B16642" s="2">
        <f t="shared" si="518"/>
        <v>44196</v>
      </c>
      <c r="C16642" s="3">
        <f t="shared" si="519"/>
        <v>1</v>
      </c>
      <c r="D16642" t="s">
        <v>27</v>
      </c>
      <c r="E16642">
        <v>18</v>
      </c>
      <c r="F16642">
        <v>507979</v>
      </c>
      <c r="G16642">
        <v>8160</v>
      </c>
    </row>
    <row r="16643" spans="1:7">
      <c r="A16643" s="2">
        <v>44195</v>
      </c>
      <c r="B16643" s="2">
        <f t="shared" si="518"/>
        <v>44196</v>
      </c>
      <c r="C16643" s="3">
        <f t="shared" si="519"/>
        <v>1</v>
      </c>
      <c r="D16643" t="s">
        <v>39</v>
      </c>
      <c r="E16643">
        <v>19</v>
      </c>
      <c r="F16643">
        <v>280067</v>
      </c>
      <c r="G16643">
        <v>3822</v>
      </c>
    </row>
    <row r="16644" spans="1:7">
      <c r="A16644" s="2">
        <v>44195</v>
      </c>
      <c r="B16644" s="2">
        <f t="shared" ref="B16644:B16707" si="520">EOMONTH(A16644,0)</f>
        <v>44196</v>
      </c>
      <c r="C16644" s="3">
        <f t="shared" ref="C16644:C16707" si="521">IF(A16644=B16644,0,1)</f>
        <v>1</v>
      </c>
      <c r="D16644" t="s">
        <v>34</v>
      </c>
      <c r="E16644">
        <v>20</v>
      </c>
      <c r="F16644">
        <v>225361</v>
      </c>
      <c r="G16644">
        <v>2741</v>
      </c>
    </row>
    <row r="16645" spans="1:7">
      <c r="A16645" s="2">
        <v>44195</v>
      </c>
      <c r="B16645" s="2">
        <f t="shared" si="520"/>
        <v>44196</v>
      </c>
      <c r="C16645" s="3">
        <f t="shared" si="521"/>
        <v>1</v>
      </c>
      <c r="D16645" t="s">
        <v>28</v>
      </c>
      <c r="E16645">
        <v>21</v>
      </c>
      <c r="F16645">
        <v>267990</v>
      </c>
      <c r="G16645">
        <v>2943</v>
      </c>
    </row>
    <row r="16646" spans="1:7">
      <c r="A16646" s="2">
        <v>44195</v>
      </c>
      <c r="B16646" s="2">
        <f t="shared" si="520"/>
        <v>44196</v>
      </c>
      <c r="C16646" s="3">
        <f t="shared" si="521"/>
        <v>1</v>
      </c>
      <c r="D16646" t="s">
        <v>40</v>
      </c>
      <c r="E16646">
        <v>22</v>
      </c>
      <c r="F16646">
        <v>311229</v>
      </c>
      <c r="G16646">
        <v>7448</v>
      </c>
    </row>
    <row r="16647" spans="1:7">
      <c r="A16647" s="2">
        <v>44195</v>
      </c>
      <c r="B16647" s="2">
        <f t="shared" si="520"/>
        <v>44196</v>
      </c>
      <c r="C16647" s="3">
        <f t="shared" si="521"/>
        <v>1</v>
      </c>
      <c r="D16647" t="s">
        <v>51</v>
      </c>
      <c r="E16647">
        <v>23</v>
      </c>
      <c r="F16647">
        <v>23499</v>
      </c>
      <c r="G16647">
        <v>334</v>
      </c>
    </row>
    <row r="16648" spans="1:7">
      <c r="A16648" s="2">
        <v>44195</v>
      </c>
      <c r="B16648" s="2">
        <f t="shared" si="520"/>
        <v>44196</v>
      </c>
      <c r="C16648" s="3">
        <f t="shared" si="521"/>
        <v>1</v>
      </c>
      <c r="D16648" t="s">
        <v>23</v>
      </c>
      <c r="E16648">
        <v>24</v>
      </c>
      <c r="F16648">
        <v>273881</v>
      </c>
      <c r="G16648">
        <v>5848</v>
      </c>
    </row>
    <row r="16649" spans="1:7">
      <c r="A16649" s="2">
        <v>44195</v>
      </c>
      <c r="B16649" s="2">
        <f t="shared" si="520"/>
        <v>44196</v>
      </c>
      <c r="C16649" s="3">
        <f t="shared" si="521"/>
        <v>1</v>
      </c>
      <c r="D16649" t="s">
        <v>9</v>
      </c>
      <c r="E16649">
        <v>25</v>
      </c>
      <c r="F16649">
        <v>367918</v>
      </c>
      <c r="G16649">
        <v>12338</v>
      </c>
    </row>
    <row r="16650" spans="1:7">
      <c r="A16650" s="2">
        <v>44195</v>
      </c>
      <c r="B16650" s="2">
        <f t="shared" si="520"/>
        <v>44196</v>
      </c>
      <c r="C16650" s="3">
        <f t="shared" si="521"/>
        <v>1</v>
      </c>
      <c r="D16650" t="s">
        <v>42</v>
      </c>
      <c r="E16650">
        <v>26</v>
      </c>
      <c r="F16650">
        <v>526932</v>
      </c>
      <c r="G16650">
        <v>13008</v>
      </c>
    </row>
    <row r="16651" spans="1:7">
      <c r="A16651" s="2">
        <v>44195</v>
      </c>
      <c r="B16651" s="2">
        <f t="shared" si="520"/>
        <v>44196</v>
      </c>
      <c r="C16651" s="3">
        <f t="shared" si="521"/>
        <v>1</v>
      </c>
      <c r="D16651" t="s">
        <v>29</v>
      </c>
      <c r="E16651">
        <v>27</v>
      </c>
      <c r="F16651">
        <v>413166</v>
      </c>
      <c r="G16651">
        <v>5321</v>
      </c>
    </row>
    <row r="16652" spans="1:7">
      <c r="A16652" s="2">
        <v>44195</v>
      </c>
      <c r="B16652" s="2">
        <f t="shared" si="520"/>
        <v>44196</v>
      </c>
      <c r="C16652" s="3">
        <f t="shared" si="521"/>
        <v>1</v>
      </c>
      <c r="D16652" t="s">
        <v>46</v>
      </c>
      <c r="E16652">
        <v>28</v>
      </c>
      <c r="F16652">
        <v>213055</v>
      </c>
      <c r="G16652">
        <v>4747</v>
      </c>
    </row>
    <row r="16653" spans="1:7">
      <c r="A16653" s="2">
        <v>44195</v>
      </c>
      <c r="B16653" s="2">
        <f t="shared" si="520"/>
        <v>44196</v>
      </c>
      <c r="C16653" s="3">
        <f t="shared" si="521"/>
        <v>1</v>
      </c>
      <c r="D16653" t="s">
        <v>35</v>
      </c>
      <c r="E16653">
        <v>29</v>
      </c>
      <c r="F16653">
        <v>413764</v>
      </c>
      <c r="G16653">
        <v>5846</v>
      </c>
    </row>
    <row r="16654" spans="1:7">
      <c r="A16654" s="2">
        <v>44195</v>
      </c>
      <c r="B16654" s="2">
        <f t="shared" si="520"/>
        <v>44196</v>
      </c>
      <c r="C16654" s="3">
        <f t="shared" si="521"/>
        <v>1</v>
      </c>
      <c r="D16654" t="s">
        <v>54</v>
      </c>
      <c r="E16654">
        <v>30</v>
      </c>
      <c r="F16654">
        <v>81352</v>
      </c>
      <c r="G16654">
        <v>950</v>
      </c>
    </row>
    <row r="16655" spans="1:7">
      <c r="A16655" s="2">
        <v>44195</v>
      </c>
      <c r="B16655" s="2">
        <f t="shared" si="520"/>
        <v>44196</v>
      </c>
      <c r="C16655" s="3">
        <f t="shared" si="521"/>
        <v>1</v>
      </c>
      <c r="D16655" t="s">
        <v>12</v>
      </c>
      <c r="E16655">
        <v>31</v>
      </c>
      <c r="F16655">
        <v>166385</v>
      </c>
      <c r="G16655">
        <v>1651</v>
      </c>
    </row>
    <row r="16656" spans="1:7">
      <c r="A16656" s="2">
        <v>44195</v>
      </c>
      <c r="B16656" s="2">
        <f t="shared" si="520"/>
        <v>44196</v>
      </c>
      <c r="C16656" s="3">
        <f t="shared" si="521"/>
        <v>1</v>
      </c>
      <c r="D16656" t="s">
        <v>24</v>
      </c>
      <c r="E16656">
        <v>32</v>
      </c>
      <c r="F16656">
        <v>223033</v>
      </c>
      <c r="G16656">
        <v>3081</v>
      </c>
    </row>
    <row r="16657" spans="1:7">
      <c r="A16657" s="2">
        <v>44195</v>
      </c>
      <c r="B16657" s="2">
        <f t="shared" si="520"/>
        <v>44196</v>
      </c>
      <c r="C16657" s="3">
        <f t="shared" si="521"/>
        <v>1</v>
      </c>
      <c r="D16657" t="s">
        <v>19</v>
      </c>
      <c r="E16657">
        <v>33</v>
      </c>
      <c r="F16657">
        <v>43242</v>
      </c>
      <c r="G16657">
        <v>741</v>
      </c>
    </row>
    <row r="16658" spans="1:7">
      <c r="A16658" s="2">
        <v>44195</v>
      </c>
      <c r="B16658" s="2">
        <f t="shared" si="520"/>
        <v>44196</v>
      </c>
      <c r="C16658" s="3">
        <f t="shared" si="521"/>
        <v>1</v>
      </c>
      <c r="D16658" t="s">
        <v>21</v>
      </c>
      <c r="E16658">
        <v>34</v>
      </c>
      <c r="F16658">
        <v>474285</v>
      </c>
      <c r="G16658">
        <v>18952</v>
      </c>
    </row>
    <row r="16659" spans="1:7">
      <c r="A16659" s="2">
        <v>44195</v>
      </c>
      <c r="B16659" s="2">
        <f t="shared" si="520"/>
        <v>44196</v>
      </c>
      <c r="C16659" s="3">
        <f t="shared" si="521"/>
        <v>1</v>
      </c>
      <c r="D16659" t="s">
        <v>47</v>
      </c>
      <c r="E16659">
        <v>35</v>
      </c>
      <c r="F16659">
        <v>141219</v>
      </c>
      <c r="G16659">
        <v>2438</v>
      </c>
    </row>
    <row r="16660" spans="1:7">
      <c r="A16660" s="2">
        <v>44195</v>
      </c>
      <c r="B16660" s="2">
        <f t="shared" si="520"/>
        <v>44196</v>
      </c>
      <c r="C16660" s="3">
        <f t="shared" si="521"/>
        <v>1</v>
      </c>
      <c r="D16660" t="s">
        <v>16</v>
      </c>
      <c r="E16660">
        <v>36</v>
      </c>
      <c r="F16660">
        <v>963647</v>
      </c>
      <c r="G16660">
        <v>37412</v>
      </c>
    </row>
    <row r="16661" spans="1:7">
      <c r="A16661" s="2">
        <v>44195</v>
      </c>
      <c r="B16661" s="2">
        <f t="shared" si="520"/>
        <v>44196</v>
      </c>
      <c r="C16661" s="3">
        <f t="shared" si="521"/>
        <v>1</v>
      </c>
      <c r="D16661" t="s">
        <v>20</v>
      </c>
      <c r="E16661">
        <v>37</v>
      </c>
      <c r="F16661">
        <v>535120</v>
      </c>
      <c r="G16661">
        <v>6780</v>
      </c>
    </row>
    <row r="16662" spans="1:7">
      <c r="A16662" s="2">
        <v>44195</v>
      </c>
      <c r="B16662" s="2">
        <f t="shared" si="520"/>
        <v>44196</v>
      </c>
      <c r="C16662" s="3">
        <f t="shared" si="521"/>
        <v>1</v>
      </c>
      <c r="D16662" t="s">
        <v>48</v>
      </c>
      <c r="E16662">
        <v>38</v>
      </c>
      <c r="F16662">
        <v>92208</v>
      </c>
      <c r="G16662">
        <v>1289</v>
      </c>
    </row>
    <row r="16663" spans="1:7">
      <c r="A16663" s="2">
        <v>44195</v>
      </c>
      <c r="B16663" s="2">
        <f t="shared" si="520"/>
        <v>44196</v>
      </c>
      <c r="C16663" s="3">
        <f t="shared" si="521"/>
        <v>1</v>
      </c>
      <c r="D16663" t="s">
        <v>59</v>
      </c>
      <c r="E16663">
        <v>69</v>
      </c>
      <c r="F16663">
        <v>122</v>
      </c>
      <c r="G16663">
        <v>2</v>
      </c>
    </row>
    <row r="16664" spans="1:7">
      <c r="A16664" s="2">
        <v>44195</v>
      </c>
      <c r="B16664" s="2">
        <f t="shared" si="520"/>
        <v>44196</v>
      </c>
      <c r="C16664" s="3">
        <f t="shared" si="521"/>
        <v>1</v>
      </c>
      <c r="D16664" t="s">
        <v>41</v>
      </c>
      <c r="E16664">
        <v>39</v>
      </c>
      <c r="F16664">
        <v>690748</v>
      </c>
      <c r="G16664">
        <v>8855</v>
      </c>
    </row>
    <row r="16665" spans="1:7">
      <c r="A16665" s="2">
        <v>44195</v>
      </c>
      <c r="B16665" s="2">
        <f t="shared" si="520"/>
        <v>44196</v>
      </c>
      <c r="C16665" s="3">
        <f t="shared" si="521"/>
        <v>1</v>
      </c>
      <c r="D16665" t="s">
        <v>30</v>
      </c>
      <c r="E16665">
        <v>40</v>
      </c>
      <c r="F16665">
        <v>287030</v>
      </c>
      <c r="G16665">
        <v>2453</v>
      </c>
    </row>
    <row r="16666" spans="1:7">
      <c r="A16666" s="2">
        <v>44195</v>
      </c>
      <c r="B16666" s="2">
        <f t="shared" si="520"/>
        <v>44196</v>
      </c>
      <c r="C16666" s="3">
        <f t="shared" si="521"/>
        <v>1</v>
      </c>
      <c r="D16666" t="s">
        <v>14</v>
      </c>
      <c r="E16666">
        <v>41</v>
      </c>
      <c r="F16666">
        <v>112301</v>
      </c>
      <c r="G16666">
        <v>1478</v>
      </c>
    </row>
    <row r="16667" spans="1:7">
      <c r="A16667" s="2">
        <v>44195</v>
      </c>
      <c r="B16667" s="2">
        <f t="shared" si="520"/>
        <v>44196</v>
      </c>
      <c r="C16667" s="3">
        <f t="shared" si="521"/>
        <v>1</v>
      </c>
      <c r="D16667" t="s">
        <v>31</v>
      </c>
      <c r="E16667">
        <v>42</v>
      </c>
      <c r="F16667">
        <v>636710</v>
      </c>
      <c r="G16667">
        <v>15718</v>
      </c>
    </row>
    <row r="16668" spans="1:7">
      <c r="A16668" s="2">
        <v>44195</v>
      </c>
      <c r="B16668" s="2">
        <f t="shared" si="520"/>
        <v>44196</v>
      </c>
      <c r="C16668" s="3">
        <f t="shared" si="521"/>
        <v>1</v>
      </c>
      <c r="D16668" t="s">
        <v>55</v>
      </c>
      <c r="E16668">
        <v>72</v>
      </c>
      <c r="F16668">
        <v>109503</v>
      </c>
      <c r="G16668">
        <v>1484</v>
      </c>
    </row>
    <row r="16669" spans="1:7">
      <c r="A16669" s="2">
        <v>44195</v>
      </c>
      <c r="B16669" s="2">
        <f t="shared" si="520"/>
        <v>44196</v>
      </c>
      <c r="C16669" s="3">
        <f t="shared" si="521"/>
        <v>1</v>
      </c>
      <c r="D16669" t="s">
        <v>17</v>
      </c>
      <c r="E16669">
        <v>44</v>
      </c>
      <c r="F16669">
        <v>87949</v>
      </c>
      <c r="G16669">
        <v>1777</v>
      </c>
    </row>
    <row r="16670" spans="1:7">
      <c r="A16670" s="2">
        <v>44195</v>
      </c>
      <c r="B16670" s="2">
        <f t="shared" si="520"/>
        <v>44196</v>
      </c>
      <c r="C16670" s="3">
        <f t="shared" si="521"/>
        <v>1</v>
      </c>
      <c r="D16670" t="s">
        <v>32</v>
      </c>
      <c r="E16670">
        <v>45</v>
      </c>
      <c r="F16670">
        <v>303475</v>
      </c>
      <c r="G16670">
        <v>5249</v>
      </c>
    </row>
    <row r="16671" spans="1:7">
      <c r="A16671" s="2">
        <v>44195</v>
      </c>
      <c r="B16671" s="2">
        <f t="shared" si="520"/>
        <v>44196</v>
      </c>
      <c r="C16671" s="3">
        <f t="shared" si="521"/>
        <v>1</v>
      </c>
      <c r="D16671" t="s">
        <v>43</v>
      </c>
      <c r="E16671">
        <v>46</v>
      </c>
      <c r="F16671">
        <v>98720</v>
      </c>
      <c r="G16671">
        <v>1464</v>
      </c>
    </row>
    <row r="16672" spans="1:7">
      <c r="A16672" s="2">
        <v>44195</v>
      </c>
      <c r="B16672" s="2">
        <f t="shared" si="520"/>
        <v>44196</v>
      </c>
      <c r="C16672" s="3">
        <f t="shared" si="521"/>
        <v>1</v>
      </c>
      <c r="D16672" t="s">
        <v>25</v>
      </c>
      <c r="E16672">
        <v>47</v>
      </c>
      <c r="F16672">
        <v>566457</v>
      </c>
      <c r="G16672">
        <v>6748</v>
      </c>
    </row>
    <row r="16673" spans="1:7">
      <c r="A16673" s="2">
        <v>44195</v>
      </c>
      <c r="B16673" s="2">
        <f t="shared" si="520"/>
        <v>44196</v>
      </c>
      <c r="C16673" s="3">
        <f t="shared" si="521"/>
        <v>1</v>
      </c>
      <c r="D16673" t="s">
        <v>11</v>
      </c>
      <c r="E16673">
        <v>48</v>
      </c>
      <c r="F16673">
        <v>1755293</v>
      </c>
      <c r="G16673">
        <v>27821</v>
      </c>
    </row>
    <row r="16674" spans="1:7">
      <c r="A16674" s="2">
        <v>44195</v>
      </c>
      <c r="B16674" s="2">
        <f t="shared" si="520"/>
        <v>44196</v>
      </c>
      <c r="C16674" s="3">
        <f t="shared" si="521"/>
        <v>1</v>
      </c>
      <c r="D16674" t="s">
        <v>13</v>
      </c>
      <c r="E16674">
        <v>49</v>
      </c>
      <c r="F16674">
        <v>271940</v>
      </c>
      <c r="G16674">
        <v>1259</v>
      </c>
    </row>
    <row r="16675" spans="1:7">
      <c r="A16675" s="2">
        <v>44195</v>
      </c>
      <c r="B16675" s="2">
        <f t="shared" si="520"/>
        <v>44196</v>
      </c>
      <c r="C16675" s="3">
        <f t="shared" si="521"/>
        <v>1</v>
      </c>
      <c r="D16675" t="s">
        <v>36</v>
      </c>
      <c r="E16675">
        <v>50</v>
      </c>
      <c r="F16675">
        <v>7276</v>
      </c>
      <c r="G16675">
        <v>134</v>
      </c>
    </row>
    <row r="16676" spans="1:7">
      <c r="A16676" s="2">
        <v>44195</v>
      </c>
      <c r="B16676" s="2">
        <f t="shared" si="520"/>
        <v>44196</v>
      </c>
      <c r="C16676" s="3">
        <f t="shared" si="521"/>
        <v>1</v>
      </c>
      <c r="D16676" t="s">
        <v>56</v>
      </c>
      <c r="E16676">
        <v>78</v>
      </c>
      <c r="F16676">
        <v>2010</v>
      </c>
      <c r="G16676">
        <v>23</v>
      </c>
    </row>
    <row r="16677" spans="1:7">
      <c r="A16677" s="2">
        <v>44195</v>
      </c>
      <c r="B16677" s="2">
        <f t="shared" si="520"/>
        <v>44196</v>
      </c>
      <c r="C16677" s="3">
        <f t="shared" si="521"/>
        <v>1</v>
      </c>
      <c r="D16677" t="s">
        <v>37</v>
      </c>
      <c r="E16677">
        <v>51</v>
      </c>
      <c r="F16677">
        <v>344345</v>
      </c>
      <c r="G16677">
        <v>4984</v>
      </c>
    </row>
    <row r="16678" spans="1:7">
      <c r="A16678" s="2">
        <v>44195</v>
      </c>
      <c r="B16678" s="2">
        <f t="shared" si="520"/>
        <v>44196</v>
      </c>
      <c r="C16678" s="3">
        <f t="shared" si="521"/>
        <v>1</v>
      </c>
      <c r="D16678" t="s">
        <v>5</v>
      </c>
      <c r="E16678">
        <v>53</v>
      </c>
      <c r="F16678">
        <v>247455</v>
      </c>
      <c r="G16678">
        <v>3486</v>
      </c>
    </row>
    <row r="16679" spans="1:7">
      <c r="A16679" s="2">
        <v>44195</v>
      </c>
      <c r="B16679" s="2">
        <f t="shared" si="520"/>
        <v>44196</v>
      </c>
      <c r="C16679" s="3">
        <f t="shared" si="521"/>
        <v>1</v>
      </c>
      <c r="D16679" t="s">
        <v>58</v>
      </c>
      <c r="E16679">
        <v>54</v>
      </c>
      <c r="F16679">
        <v>84225</v>
      </c>
      <c r="G16679">
        <v>1318</v>
      </c>
    </row>
    <row r="16680" spans="1:7">
      <c r="A16680" s="2">
        <v>44195</v>
      </c>
      <c r="B16680" s="2">
        <f t="shared" si="520"/>
        <v>44196</v>
      </c>
      <c r="C16680" s="3">
        <f t="shared" si="521"/>
        <v>1</v>
      </c>
      <c r="D16680" t="s">
        <v>10</v>
      </c>
      <c r="E16680">
        <v>55</v>
      </c>
      <c r="F16680">
        <v>516226</v>
      </c>
      <c r="G16680">
        <v>5195</v>
      </c>
    </row>
    <row r="16681" spans="1:7">
      <c r="A16681" s="2">
        <v>44195</v>
      </c>
      <c r="B16681" s="2">
        <f t="shared" si="520"/>
        <v>44196</v>
      </c>
      <c r="C16681" s="3">
        <f t="shared" si="521"/>
        <v>1</v>
      </c>
      <c r="D16681" t="s">
        <v>49</v>
      </c>
      <c r="E16681">
        <v>56</v>
      </c>
      <c r="F16681">
        <v>44133</v>
      </c>
      <c r="G16681">
        <v>405</v>
      </c>
    </row>
    <row r="16682" spans="1:7">
      <c r="A16682" s="2">
        <v>44196</v>
      </c>
      <c r="B16682" s="2">
        <f t="shared" si="520"/>
        <v>44196</v>
      </c>
      <c r="C16682" s="3">
        <f t="shared" si="521"/>
        <v>0</v>
      </c>
      <c r="D16682" t="s">
        <v>52</v>
      </c>
      <c r="E16682">
        <v>1</v>
      </c>
      <c r="F16682">
        <v>361226</v>
      </c>
      <c r="G16682">
        <v>4827</v>
      </c>
    </row>
    <row r="16683" spans="1:7">
      <c r="A16683" s="2">
        <v>44196</v>
      </c>
      <c r="B16683" s="2">
        <f t="shared" si="520"/>
        <v>44196</v>
      </c>
      <c r="C16683" s="3">
        <f t="shared" si="521"/>
        <v>0</v>
      </c>
      <c r="D16683" t="s">
        <v>50</v>
      </c>
      <c r="E16683">
        <v>2</v>
      </c>
      <c r="F16683">
        <v>46740</v>
      </c>
      <c r="G16683">
        <v>198</v>
      </c>
    </row>
    <row r="16684" spans="1:7">
      <c r="A16684" s="2">
        <v>44196</v>
      </c>
      <c r="B16684" s="2">
        <f t="shared" si="520"/>
        <v>44196</v>
      </c>
      <c r="C16684" s="3">
        <f t="shared" si="521"/>
        <v>0</v>
      </c>
      <c r="D16684" t="s">
        <v>8</v>
      </c>
      <c r="E16684">
        <v>4</v>
      </c>
      <c r="F16684">
        <v>523829</v>
      </c>
      <c r="G16684">
        <v>8879</v>
      </c>
    </row>
    <row r="16685" spans="1:7">
      <c r="A16685" s="2">
        <v>44196</v>
      </c>
      <c r="B16685" s="2">
        <f t="shared" si="520"/>
        <v>44196</v>
      </c>
      <c r="C16685" s="3">
        <f t="shared" si="521"/>
        <v>0</v>
      </c>
      <c r="D16685" t="s">
        <v>44</v>
      </c>
      <c r="E16685">
        <v>5</v>
      </c>
      <c r="F16685">
        <v>225138</v>
      </c>
      <c r="G16685">
        <v>3676</v>
      </c>
    </row>
    <row r="16686" spans="1:7">
      <c r="A16686" s="2">
        <v>44196</v>
      </c>
      <c r="B16686" s="2">
        <f t="shared" si="520"/>
        <v>44196</v>
      </c>
      <c r="C16686" s="3">
        <f t="shared" si="521"/>
        <v>0</v>
      </c>
      <c r="D16686" t="s">
        <v>7</v>
      </c>
      <c r="E16686">
        <v>6</v>
      </c>
      <c r="F16686">
        <v>2307769</v>
      </c>
      <c r="G16686">
        <v>25965</v>
      </c>
    </row>
    <row r="16687" spans="1:7">
      <c r="A16687" s="2">
        <v>44196</v>
      </c>
      <c r="B16687" s="2">
        <f t="shared" si="520"/>
        <v>44196</v>
      </c>
      <c r="C16687" s="3">
        <f t="shared" si="521"/>
        <v>0</v>
      </c>
      <c r="D16687" t="s">
        <v>22</v>
      </c>
      <c r="E16687">
        <v>8</v>
      </c>
      <c r="F16687">
        <v>335579</v>
      </c>
      <c r="G16687">
        <v>4879</v>
      </c>
    </row>
    <row r="16688" spans="1:7">
      <c r="A16688" s="2">
        <v>44196</v>
      </c>
      <c r="B16688" s="2">
        <f t="shared" si="520"/>
        <v>44196</v>
      </c>
      <c r="C16688" s="3">
        <f t="shared" si="521"/>
        <v>0</v>
      </c>
      <c r="D16688" t="s">
        <v>38</v>
      </c>
      <c r="E16688">
        <v>9</v>
      </c>
      <c r="F16688">
        <v>185708</v>
      </c>
      <c r="G16688">
        <v>5995</v>
      </c>
    </row>
    <row r="16689" spans="1:7">
      <c r="A16689" s="2">
        <v>44196</v>
      </c>
      <c r="B16689" s="2">
        <f t="shared" si="520"/>
        <v>44196</v>
      </c>
      <c r="C16689" s="3">
        <f t="shared" si="521"/>
        <v>0</v>
      </c>
      <c r="D16689" t="s">
        <v>45</v>
      </c>
      <c r="E16689">
        <v>10</v>
      </c>
      <c r="F16689">
        <v>57456</v>
      </c>
      <c r="G16689">
        <v>926</v>
      </c>
    </row>
    <row r="16690" spans="1:7">
      <c r="A16690" s="2">
        <v>44196</v>
      </c>
      <c r="B16690" s="2">
        <f t="shared" si="520"/>
        <v>44196</v>
      </c>
      <c r="C16690" s="3">
        <f t="shared" si="521"/>
        <v>0</v>
      </c>
      <c r="D16690" t="s">
        <v>33</v>
      </c>
      <c r="E16690">
        <v>11</v>
      </c>
      <c r="F16690">
        <v>28983</v>
      </c>
      <c r="G16690">
        <v>786</v>
      </c>
    </row>
    <row r="16691" spans="1:7">
      <c r="A16691" s="2">
        <v>44196</v>
      </c>
      <c r="B16691" s="2">
        <f t="shared" si="520"/>
        <v>44196</v>
      </c>
      <c r="C16691" s="3">
        <f t="shared" si="521"/>
        <v>0</v>
      </c>
      <c r="D16691" t="s">
        <v>15</v>
      </c>
      <c r="E16691">
        <v>12</v>
      </c>
      <c r="F16691">
        <v>1323307</v>
      </c>
      <c r="G16691">
        <v>21672</v>
      </c>
    </row>
    <row r="16692" spans="1:7">
      <c r="A16692" s="2">
        <v>44196</v>
      </c>
      <c r="B16692" s="2">
        <f t="shared" si="520"/>
        <v>44196</v>
      </c>
      <c r="C16692" s="3">
        <f t="shared" si="521"/>
        <v>0</v>
      </c>
      <c r="D16692" t="s">
        <v>18</v>
      </c>
      <c r="E16692">
        <v>13</v>
      </c>
      <c r="F16692">
        <v>644065</v>
      </c>
      <c r="G16692">
        <v>10588</v>
      </c>
    </row>
    <row r="16693" spans="1:7">
      <c r="A16693" s="2">
        <v>44196</v>
      </c>
      <c r="B16693" s="2">
        <f t="shared" si="520"/>
        <v>44196</v>
      </c>
      <c r="C16693" s="3">
        <f t="shared" si="521"/>
        <v>0</v>
      </c>
      <c r="D16693" t="s">
        <v>57</v>
      </c>
      <c r="E16693">
        <v>66</v>
      </c>
      <c r="F16693">
        <v>8286</v>
      </c>
      <c r="G16693">
        <v>123</v>
      </c>
    </row>
    <row r="16694" spans="1:7">
      <c r="A16694" s="2">
        <v>44196</v>
      </c>
      <c r="B16694" s="2">
        <f t="shared" si="520"/>
        <v>44196</v>
      </c>
      <c r="C16694" s="3">
        <f t="shared" si="521"/>
        <v>0</v>
      </c>
      <c r="D16694" t="s">
        <v>26</v>
      </c>
      <c r="E16694">
        <v>15</v>
      </c>
      <c r="F16694">
        <v>21459</v>
      </c>
      <c r="G16694">
        <v>286</v>
      </c>
    </row>
    <row r="16695" spans="1:7">
      <c r="A16695" s="2">
        <v>44196</v>
      </c>
      <c r="B16695" s="2">
        <f t="shared" si="520"/>
        <v>44196</v>
      </c>
      <c r="C16695" s="3">
        <f t="shared" si="521"/>
        <v>0</v>
      </c>
      <c r="D16695" t="s">
        <v>53</v>
      </c>
      <c r="E16695">
        <v>16</v>
      </c>
      <c r="F16695">
        <v>141388</v>
      </c>
      <c r="G16695">
        <v>1438</v>
      </c>
    </row>
    <row r="16696" spans="1:7">
      <c r="A16696" s="2">
        <v>44196</v>
      </c>
      <c r="B16696" s="2">
        <f t="shared" si="520"/>
        <v>44196</v>
      </c>
      <c r="C16696" s="3">
        <f t="shared" si="521"/>
        <v>0</v>
      </c>
      <c r="D16696" t="s">
        <v>6</v>
      </c>
      <c r="E16696">
        <v>17</v>
      </c>
      <c r="F16696">
        <v>965840</v>
      </c>
      <c r="G16696">
        <v>17979</v>
      </c>
    </row>
    <row r="16697" spans="1:7">
      <c r="A16697" s="2">
        <v>44196</v>
      </c>
      <c r="B16697" s="2">
        <f t="shared" si="520"/>
        <v>44196</v>
      </c>
      <c r="C16697" s="3">
        <f t="shared" si="521"/>
        <v>0</v>
      </c>
      <c r="D16697" t="s">
        <v>27</v>
      </c>
      <c r="E16697">
        <v>18</v>
      </c>
      <c r="F16697">
        <v>514455</v>
      </c>
      <c r="G16697">
        <v>8263</v>
      </c>
    </row>
    <row r="16698" spans="1:7">
      <c r="A16698" s="2">
        <v>44196</v>
      </c>
      <c r="B16698" s="2">
        <f t="shared" si="520"/>
        <v>44196</v>
      </c>
      <c r="C16698" s="3">
        <f t="shared" si="521"/>
        <v>0</v>
      </c>
      <c r="D16698" t="s">
        <v>39</v>
      </c>
      <c r="E16698">
        <v>19</v>
      </c>
      <c r="F16698">
        <v>281712</v>
      </c>
      <c r="G16698">
        <v>3891</v>
      </c>
    </row>
    <row r="16699" spans="1:7">
      <c r="A16699" s="2">
        <v>44196</v>
      </c>
      <c r="B16699" s="2">
        <f t="shared" si="520"/>
        <v>44196</v>
      </c>
      <c r="C16699" s="3">
        <f t="shared" si="521"/>
        <v>0</v>
      </c>
      <c r="D16699" t="s">
        <v>34</v>
      </c>
      <c r="E16699">
        <v>20</v>
      </c>
      <c r="F16699">
        <v>225455</v>
      </c>
      <c r="G16699">
        <v>2741</v>
      </c>
    </row>
    <row r="16700" spans="1:7">
      <c r="A16700" s="2">
        <v>44196</v>
      </c>
      <c r="B16700" s="2">
        <f t="shared" si="520"/>
        <v>44196</v>
      </c>
      <c r="C16700" s="3">
        <f t="shared" si="521"/>
        <v>0</v>
      </c>
      <c r="D16700" t="s">
        <v>28</v>
      </c>
      <c r="E16700">
        <v>21</v>
      </c>
      <c r="F16700">
        <v>268828</v>
      </c>
      <c r="G16700">
        <v>2956</v>
      </c>
    </row>
    <row r="16701" spans="1:7">
      <c r="A16701" s="2">
        <v>44196</v>
      </c>
      <c r="B16701" s="2">
        <f t="shared" si="520"/>
        <v>44196</v>
      </c>
      <c r="C16701" s="3">
        <f t="shared" si="521"/>
        <v>0</v>
      </c>
      <c r="D16701" t="s">
        <v>40</v>
      </c>
      <c r="E16701">
        <v>22</v>
      </c>
      <c r="F16701">
        <v>315275</v>
      </c>
      <c r="G16701">
        <v>7488</v>
      </c>
    </row>
    <row r="16702" spans="1:7">
      <c r="A16702" s="2">
        <v>44196</v>
      </c>
      <c r="B16702" s="2">
        <f t="shared" si="520"/>
        <v>44196</v>
      </c>
      <c r="C16702" s="3">
        <f t="shared" si="521"/>
        <v>0</v>
      </c>
      <c r="D16702" t="s">
        <v>51</v>
      </c>
      <c r="E16702">
        <v>23</v>
      </c>
      <c r="F16702">
        <v>24201</v>
      </c>
      <c r="G16702">
        <v>347</v>
      </c>
    </row>
    <row r="16703" spans="1:7">
      <c r="A16703" s="2">
        <v>44196</v>
      </c>
      <c r="B16703" s="2">
        <f t="shared" si="520"/>
        <v>44196</v>
      </c>
      <c r="C16703" s="3">
        <f t="shared" si="521"/>
        <v>0</v>
      </c>
      <c r="D16703" t="s">
        <v>23</v>
      </c>
      <c r="E16703">
        <v>24</v>
      </c>
      <c r="F16703">
        <v>276834</v>
      </c>
      <c r="G16703">
        <v>5895</v>
      </c>
    </row>
    <row r="16704" spans="1:7">
      <c r="A16704" s="2">
        <v>44196</v>
      </c>
      <c r="B16704" s="2">
        <f t="shared" si="520"/>
        <v>44196</v>
      </c>
      <c r="C16704" s="3">
        <f t="shared" si="521"/>
        <v>0</v>
      </c>
      <c r="D16704" t="s">
        <v>9</v>
      </c>
      <c r="E16704">
        <v>25</v>
      </c>
      <c r="F16704">
        <v>375178</v>
      </c>
      <c r="G16704">
        <v>12423</v>
      </c>
    </row>
    <row r="16705" spans="1:7">
      <c r="A16705" s="2">
        <v>44196</v>
      </c>
      <c r="B16705" s="2">
        <f t="shared" si="520"/>
        <v>44196</v>
      </c>
      <c r="C16705" s="3">
        <f t="shared" si="521"/>
        <v>0</v>
      </c>
      <c r="D16705" t="s">
        <v>42</v>
      </c>
      <c r="E16705">
        <v>26</v>
      </c>
      <c r="F16705">
        <v>527199</v>
      </c>
      <c r="G16705">
        <v>13010</v>
      </c>
    </row>
    <row r="16706" spans="1:7">
      <c r="A16706" s="2">
        <v>44196</v>
      </c>
      <c r="B16706" s="2">
        <f t="shared" si="520"/>
        <v>44196</v>
      </c>
      <c r="C16706" s="3">
        <f t="shared" si="521"/>
        <v>0</v>
      </c>
      <c r="D16706" t="s">
        <v>29</v>
      </c>
      <c r="E16706">
        <v>27</v>
      </c>
      <c r="F16706">
        <v>415361</v>
      </c>
      <c r="G16706">
        <v>5382</v>
      </c>
    </row>
    <row r="16707" spans="1:7">
      <c r="A16707" s="2">
        <v>44196</v>
      </c>
      <c r="B16707" s="2">
        <f t="shared" si="520"/>
        <v>44196</v>
      </c>
      <c r="C16707" s="3">
        <f t="shared" si="521"/>
        <v>0</v>
      </c>
      <c r="D16707" t="s">
        <v>46</v>
      </c>
      <c r="E16707">
        <v>28</v>
      </c>
      <c r="F16707">
        <v>215811</v>
      </c>
      <c r="G16707">
        <v>4787</v>
      </c>
    </row>
    <row r="16708" spans="1:7">
      <c r="A16708" s="2">
        <v>44196</v>
      </c>
      <c r="B16708" s="2">
        <f t="shared" ref="B16708:B16771" si="522">EOMONTH(A16708,0)</f>
        <v>44196</v>
      </c>
      <c r="C16708" s="3">
        <f t="shared" ref="C16708:C16771" si="523">IF(A16708=B16708,0,1)</f>
        <v>0</v>
      </c>
      <c r="D16708" t="s">
        <v>35</v>
      </c>
      <c r="E16708">
        <v>29</v>
      </c>
      <c r="F16708">
        <v>418637</v>
      </c>
      <c r="G16708">
        <v>5887</v>
      </c>
    </row>
    <row r="16709" spans="1:7">
      <c r="A16709" s="2">
        <v>44196</v>
      </c>
      <c r="B16709" s="2">
        <f t="shared" si="522"/>
        <v>44196</v>
      </c>
      <c r="C16709" s="3">
        <f t="shared" si="523"/>
        <v>0</v>
      </c>
      <c r="D16709" t="s">
        <v>54</v>
      </c>
      <c r="E16709">
        <v>30</v>
      </c>
      <c r="F16709">
        <v>81701</v>
      </c>
      <c r="G16709">
        <v>962</v>
      </c>
    </row>
    <row r="16710" spans="1:7">
      <c r="A16710" s="2">
        <v>44196</v>
      </c>
      <c r="B16710" s="2">
        <f t="shared" si="522"/>
        <v>44196</v>
      </c>
      <c r="C16710" s="3">
        <f t="shared" si="523"/>
        <v>0</v>
      </c>
      <c r="D16710" t="s">
        <v>12</v>
      </c>
      <c r="E16710">
        <v>31</v>
      </c>
      <c r="F16710">
        <v>167795</v>
      </c>
      <c r="G16710">
        <v>1690</v>
      </c>
    </row>
    <row r="16711" spans="1:7">
      <c r="A16711" s="2">
        <v>44196</v>
      </c>
      <c r="B16711" s="2">
        <f t="shared" si="522"/>
        <v>44196</v>
      </c>
      <c r="C16711" s="3">
        <f t="shared" si="523"/>
        <v>0</v>
      </c>
      <c r="D16711" t="s">
        <v>24</v>
      </c>
      <c r="E16711">
        <v>32</v>
      </c>
      <c r="F16711">
        <v>225165</v>
      </c>
      <c r="G16711">
        <v>3136</v>
      </c>
    </row>
    <row r="16712" spans="1:7">
      <c r="A16712" s="2">
        <v>44196</v>
      </c>
      <c r="B16712" s="2">
        <f t="shared" si="522"/>
        <v>44196</v>
      </c>
      <c r="C16712" s="3">
        <f t="shared" si="523"/>
        <v>0</v>
      </c>
      <c r="D16712" t="s">
        <v>19</v>
      </c>
      <c r="E16712">
        <v>33</v>
      </c>
      <c r="F16712">
        <v>44028</v>
      </c>
      <c r="G16712">
        <v>759</v>
      </c>
    </row>
    <row r="16713" spans="1:7">
      <c r="A16713" s="2">
        <v>44196</v>
      </c>
      <c r="B16713" s="2">
        <f t="shared" si="522"/>
        <v>44196</v>
      </c>
      <c r="C16713" s="3">
        <f t="shared" si="523"/>
        <v>0</v>
      </c>
      <c r="D16713" t="s">
        <v>21</v>
      </c>
      <c r="E16713">
        <v>34</v>
      </c>
      <c r="F16713">
        <v>479381</v>
      </c>
      <c r="G16713">
        <v>19042</v>
      </c>
    </row>
    <row r="16714" spans="1:7">
      <c r="A16714" s="2">
        <v>44196</v>
      </c>
      <c r="B16714" s="2">
        <f t="shared" si="522"/>
        <v>44196</v>
      </c>
      <c r="C16714" s="3">
        <f t="shared" si="523"/>
        <v>0</v>
      </c>
      <c r="D16714" t="s">
        <v>47</v>
      </c>
      <c r="E16714">
        <v>35</v>
      </c>
      <c r="F16714">
        <v>142897</v>
      </c>
      <c r="G16714">
        <v>2479</v>
      </c>
    </row>
    <row r="16715" spans="1:7">
      <c r="A16715" s="2">
        <v>44196</v>
      </c>
      <c r="B16715" s="2">
        <f t="shared" si="522"/>
        <v>44196</v>
      </c>
      <c r="C16715" s="3">
        <f t="shared" si="523"/>
        <v>0</v>
      </c>
      <c r="D16715" t="s">
        <v>16</v>
      </c>
      <c r="E16715">
        <v>36</v>
      </c>
      <c r="F16715">
        <v>979040</v>
      </c>
      <c r="G16715">
        <v>37557</v>
      </c>
    </row>
    <row r="16716" spans="1:7">
      <c r="A16716" s="2">
        <v>44196</v>
      </c>
      <c r="B16716" s="2">
        <f t="shared" si="522"/>
        <v>44196</v>
      </c>
      <c r="C16716" s="3">
        <f t="shared" si="523"/>
        <v>0</v>
      </c>
      <c r="D16716" t="s">
        <v>20</v>
      </c>
      <c r="E16716">
        <v>37</v>
      </c>
      <c r="F16716">
        <v>541070</v>
      </c>
      <c r="G16716">
        <v>6811</v>
      </c>
    </row>
    <row r="16717" spans="1:7">
      <c r="A16717" s="2">
        <v>44196</v>
      </c>
      <c r="B16717" s="2">
        <f t="shared" si="522"/>
        <v>44196</v>
      </c>
      <c r="C16717" s="3">
        <f t="shared" si="523"/>
        <v>0</v>
      </c>
      <c r="D16717" t="s">
        <v>48</v>
      </c>
      <c r="E16717">
        <v>38</v>
      </c>
      <c r="F16717">
        <v>92502</v>
      </c>
      <c r="G16717">
        <v>1299</v>
      </c>
    </row>
    <row r="16718" spans="1:7">
      <c r="A16718" s="2">
        <v>44196</v>
      </c>
      <c r="B16718" s="2">
        <f t="shared" si="522"/>
        <v>44196</v>
      </c>
      <c r="C16718" s="3">
        <f t="shared" si="523"/>
        <v>0</v>
      </c>
      <c r="D16718" t="s">
        <v>59</v>
      </c>
      <c r="E16718">
        <v>69</v>
      </c>
      <c r="F16718">
        <v>122</v>
      </c>
      <c r="G16718">
        <v>2</v>
      </c>
    </row>
    <row r="16719" spans="1:7">
      <c r="A16719" s="2">
        <v>44196</v>
      </c>
      <c r="B16719" s="2">
        <f t="shared" si="522"/>
        <v>44196</v>
      </c>
      <c r="C16719" s="3">
        <f t="shared" si="523"/>
        <v>0</v>
      </c>
      <c r="D16719" t="s">
        <v>41</v>
      </c>
      <c r="E16719">
        <v>39</v>
      </c>
      <c r="F16719">
        <v>700380</v>
      </c>
      <c r="G16719">
        <v>8962</v>
      </c>
    </row>
    <row r="16720" spans="1:7">
      <c r="A16720" s="2">
        <v>44196</v>
      </c>
      <c r="B16720" s="2">
        <f t="shared" si="522"/>
        <v>44196</v>
      </c>
      <c r="C16720" s="3">
        <f t="shared" si="523"/>
        <v>0</v>
      </c>
      <c r="D16720" t="s">
        <v>30</v>
      </c>
      <c r="E16720">
        <v>40</v>
      </c>
      <c r="F16720">
        <v>290936</v>
      </c>
      <c r="G16720">
        <v>2489</v>
      </c>
    </row>
    <row r="16721" spans="1:7">
      <c r="A16721" s="2">
        <v>44196</v>
      </c>
      <c r="B16721" s="2">
        <f t="shared" si="522"/>
        <v>44196</v>
      </c>
      <c r="C16721" s="3">
        <f t="shared" si="523"/>
        <v>0</v>
      </c>
      <c r="D16721" t="s">
        <v>14</v>
      </c>
      <c r="E16721">
        <v>41</v>
      </c>
      <c r="F16721">
        <v>113929</v>
      </c>
      <c r="G16721">
        <v>1485</v>
      </c>
    </row>
    <row r="16722" spans="1:7">
      <c r="A16722" s="2">
        <v>44196</v>
      </c>
      <c r="B16722" s="2">
        <f t="shared" si="522"/>
        <v>44196</v>
      </c>
      <c r="C16722" s="3">
        <f t="shared" si="523"/>
        <v>0</v>
      </c>
      <c r="D16722" t="s">
        <v>31</v>
      </c>
      <c r="E16722">
        <v>42</v>
      </c>
      <c r="F16722">
        <v>646060</v>
      </c>
      <c r="G16722">
        <v>16020</v>
      </c>
    </row>
    <row r="16723" spans="1:7">
      <c r="A16723" s="2">
        <v>44196</v>
      </c>
      <c r="B16723" s="2">
        <f t="shared" si="522"/>
        <v>44196</v>
      </c>
      <c r="C16723" s="3">
        <f t="shared" si="523"/>
        <v>0</v>
      </c>
      <c r="D16723" t="s">
        <v>55</v>
      </c>
      <c r="E16723">
        <v>72</v>
      </c>
      <c r="F16723">
        <v>109906</v>
      </c>
      <c r="G16723">
        <v>1503</v>
      </c>
    </row>
    <row r="16724" spans="1:7">
      <c r="A16724" s="2">
        <v>44196</v>
      </c>
      <c r="B16724" s="2">
        <f t="shared" si="522"/>
        <v>44196</v>
      </c>
      <c r="C16724" s="3">
        <f t="shared" si="523"/>
        <v>0</v>
      </c>
      <c r="D16724" t="s">
        <v>17</v>
      </c>
      <c r="E16724">
        <v>44</v>
      </c>
      <c r="F16724">
        <v>87949</v>
      </c>
      <c r="G16724">
        <v>1777</v>
      </c>
    </row>
    <row r="16725" spans="1:7">
      <c r="A16725" s="2">
        <v>44196</v>
      </c>
      <c r="B16725" s="2">
        <f t="shared" si="522"/>
        <v>44196</v>
      </c>
      <c r="C16725" s="3">
        <f t="shared" si="523"/>
        <v>0</v>
      </c>
      <c r="D16725" t="s">
        <v>32</v>
      </c>
      <c r="E16725">
        <v>45</v>
      </c>
      <c r="F16725">
        <v>307507</v>
      </c>
      <c r="G16725">
        <v>5296</v>
      </c>
    </row>
    <row r="16726" spans="1:7">
      <c r="A16726" s="2">
        <v>44196</v>
      </c>
      <c r="B16726" s="2">
        <f t="shared" si="522"/>
        <v>44196</v>
      </c>
      <c r="C16726" s="3">
        <f t="shared" si="523"/>
        <v>0</v>
      </c>
      <c r="D16726" t="s">
        <v>43</v>
      </c>
      <c r="E16726">
        <v>46</v>
      </c>
      <c r="F16726">
        <v>99164</v>
      </c>
      <c r="G16726">
        <v>1488</v>
      </c>
    </row>
    <row r="16727" spans="1:7">
      <c r="A16727" s="2">
        <v>44196</v>
      </c>
      <c r="B16727" s="2">
        <f t="shared" si="522"/>
        <v>44196</v>
      </c>
      <c r="C16727" s="3">
        <f t="shared" si="523"/>
        <v>0</v>
      </c>
      <c r="D16727" t="s">
        <v>25</v>
      </c>
      <c r="E16727">
        <v>47</v>
      </c>
      <c r="F16727">
        <v>572579</v>
      </c>
      <c r="G16727">
        <v>6846</v>
      </c>
    </row>
    <row r="16728" spans="1:7">
      <c r="A16728" s="2">
        <v>44196</v>
      </c>
      <c r="B16728" s="2">
        <f t="shared" si="522"/>
        <v>44196</v>
      </c>
      <c r="C16728" s="3">
        <f t="shared" si="523"/>
        <v>0</v>
      </c>
      <c r="D16728" t="s">
        <v>11</v>
      </c>
      <c r="E16728">
        <v>48</v>
      </c>
      <c r="F16728">
        <v>1772163</v>
      </c>
      <c r="G16728">
        <v>28155</v>
      </c>
    </row>
    <row r="16729" spans="1:7">
      <c r="A16729" s="2">
        <v>44196</v>
      </c>
      <c r="B16729" s="2">
        <f t="shared" si="522"/>
        <v>44196</v>
      </c>
      <c r="C16729" s="3">
        <f t="shared" si="523"/>
        <v>0</v>
      </c>
      <c r="D16729" t="s">
        <v>13</v>
      </c>
      <c r="E16729">
        <v>49</v>
      </c>
      <c r="F16729">
        <v>276612</v>
      </c>
      <c r="G16729">
        <v>1270</v>
      </c>
    </row>
    <row r="16730" spans="1:7">
      <c r="A16730" s="2">
        <v>44196</v>
      </c>
      <c r="B16730" s="2">
        <f t="shared" si="522"/>
        <v>44196</v>
      </c>
      <c r="C16730" s="3">
        <f t="shared" si="523"/>
        <v>0</v>
      </c>
      <c r="D16730" t="s">
        <v>36</v>
      </c>
      <c r="E16730">
        <v>50</v>
      </c>
      <c r="F16730">
        <v>7412</v>
      </c>
      <c r="G16730">
        <v>136</v>
      </c>
    </row>
    <row r="16731" spans="1:7">
      <c r="A16731" s="2">
        <v>44196</v>
      </c>
      <c r="B16731" s="2">
        <f t="shared" si="522"/>
        <v>44196</v>
      </c>
      <c r="C16731" s="3">
        <f t="shared" si="523"/>
        <v>0</v>
      </c>
      <c r="D16731" t="s">
        <v>56</v>
      </c>
      <c r="E16731">
        <v>78</v>
      </c>
      <c r="F16731">
        <v>2031</v>
      </c>
      <c r="G16731">
        <v>23</v>
      </c>
    </row>
    <row r="16732" spans="1:7">
      <c r="A16732" s="2">
        <v>44196</v>
      </c>
      <c r="B16732" s="2">
        <f t="shared" si="522"/>
        <v>44196</v>
      </c>
      <c r="C16732" s="3">
        <f t="shared" si="523"/>
        <v>0</v>
      </c>
      <c r="D16732" t="s">
        <v>37</v>
      </c>
      <c r="E16732">
        <v>51</v>
      </c>
      <c r="F16732">
        <v>349584</v>
      </c>
      <c r="G16732">
        <v>5032</v>
      </c>
    </row>
    <row r="16733" spans="1:7">
      <c r="A16733" s="2">
        <v>44196</v>
      </c>
      <c r="B16733" s="2">
        <f t="shared" si="522"/>
        <v>44196</v>
      </c>
      <c r="C16733" s="3">
        <f t="shared" si="523"/>
        <v>0</v>
      </c>
      <c r="D16733" t="s">
        <v>5</v>
      </c>
      <c r="E16733">
        <v>53</v>
      </c>
      <c r="F16733">
        <v>251064</v>
      </c>
      <c r="G16733">
        <v>3523</v>
      </c>
    </row>
    <row r="16734" spans="1:7">
      <c r="A16734" s="2">
        <v>44196</v>
      </c>
      <c r="B16734" s="2">
        <f t="shared" si="522"/>
        <v>44196</v>
      </c>
      <c r="C16734" s="3">
        <f t="shared" si="523"/>
        <v>0</v>
      </c>
      <c r="D16734" t="s">
        <v>58</v>
      </c>
      <c r="E16734">
        <v>54</v>
      </c>
      <c r="F16734">
        <v>85334</v>
      </c>
      <c r="G16734">
        <v>1338</v>
      </c>
    </row>
    <row r="16735" spans="1:7">
      <c r="A16735" s="2">
        <v>44196</v>
      </c>
      <c r="B16735" s="2">
        <f t="shared" si="522"/>
        <v>44196</v>
      </c>
      <c r="C16735" s="3">
        <f t="shared" si="523"/>
        <v>0</v>
      </c>
      <c r="D16735" t="s">
        <v>10</v>
      </c>
      <c r="E16735">
        <v>55</v>
      </c>
      <c r="F16735">
        <v>520438</v>
      </c>
      <c r="G16735">
        <v>5245</v>
      </c>
    </row>
    <row r="16736" spans="1:7">
      <c r="A16736" s="2">
        <v>44196</v>
      </c>
      <c r="B16736" s="2">
        <f t="shared" si="522"/>
        <v>44196</v>
      </c>
      <c r="C16736" s="3">
        <f t="shared" si="523"/>
        <v>0</v>
      </c>
      <c r="D16736" t="s">
        <v>49</v>
      </c>
      <c r="E16736">
        <v>56</v>
      </c>
      <c r="F16736">
        <v>44409</v>
      </c>
      <c r="G16736">
        <v>438</v>
      </c>
    </row>
    <row r="16737" spans="1:7">
      <c r="A16737" s="2">
        <v>44197</v>
      </c>
      <c r="B16737" s="2">
        <f t="shared" si="522"/>
        <v>44227</v>
      </c>
      <c r="C16737" s="3">
        <f t="shared" si="523"/>
        <v>1</v>
      </c>
      <c r="D16737" t="s">
        <v>52</v>
      </c>
      <c r="E16737">
        <v>1</v>
      </c>
      <c r="F16737">
        <v>365747</v>
      </c>
      <c r="G16737">
        <v>4872</v>
      </c>
    </row>
    <row r="16738" spans="1:7">
      <c r="A16738" s="2">
        <v>44197</v>
      </c>
      <c r="B16738" s="2">
        <f t="shared" si="522"/>
        <v>44227</v>
      </c>
      <c r="C16738" s="3">
        <f t="shared" si="523"/>
        <v>1</v>
      </c>
      <c r="D16738" t="s">
        <v>50</v>
      </c>
      <c r="E16738">
        <v>2</v>
      </c>
      <c r="F16738">
        <v>46740</v>
      </c>
      <c r="G16738">
        <v>198</v>
      </c>
    </row>
    <row r="16739" spans="1:7">
      <c r="A16739" s="2">
        <v>44197</v>
      </c>
      <c r="B16739" s="2">
        <f t="shared" si="522"/>
        <v>44227</v>
      </c>
      <c r="C16739" s="3">
        <f t="shared" si="523"/>
        <v>1</v>
      </c>
      <c r="D16739" t="s">
        <v>8</v>
      </c>
      <c r="E16739">
        <v>4</v>
      </c>
      <c r="F16739">
        <v>530267</v>
      </c>
      <c r="G16739">
        <v>9015</v>
      </c>
    </row>
    <row r="16740" spans="1:7">
      <c r="A16740" s="2">
        <v>44197</v>
      </c>
      <c r="B16740" s="2">
        <f t="shared" si="522"/>
        <v>44227</v>
      </c>
      <c r="C16740" s="3">
        <f t="shared" si="523"/>
        <v>1</v>
      </c>
      <c r="D16740" t="s">
        <v>44</v>
      </c>
      <c r="E16740">
        <v>5</v>
      </c>
      <c r="F16740">
        <v>229442</v>
      </c>
      <c r="G16740">
        <v>3711</v>
      </c>
    </row>
    <row r="16741" spans="1:7">
      <c r="A16741" s="2">
        <v>44197</v>
      </c>
      <c r="B16741" s="2">
        <f t="shared" si="522"/>
        <v>44227</v>
      </c>
      <c r="C16741" s="3">
        <f t="shared" si="523"/>
        <v>1</v>
      </c>
      <c r="D16741" t="s">
        <v>7</v>
      </c>
      <c r="E16741">
        <v>6</v>
      </c>
      <c r="F16741">
        <v>2345726</v>
      </c>
      <c r="G16741">
        <v>26236</v>
      </c>
    </row>
    <row r="16742" spans="1:7">
      <c r="A16742" s="2">
        <v>44197</v>
      </c>
      <c r="B16742" s="2">
        <f t="shared" si="522"/>
        <v>44227</v>
      </c>
      <c r="C16742" s="3">
        <f t="shared" si="523"/>
        <v>1</v>
      </c>
      <c r="D16742" t="s">
        <v>22</v>
      </c>
      <c r="E16742">
        <v>8</v>
      </c>
      <c r="F16742">
        <v>338357</v>
      </c>
      <c r="G16742">
        <v>4936</v>
      </c>
    </row>
    <row r="16743" spans="1:7">
      <c r="A16743" s="2">
        <v>44197</v>
      </c>
      <c r="B16743" s="2">
        <f t="shared" si="522"/>
        <v>44227</v>
      </c>
      <c r="C16743" s="3">
        <f t="shared" si="523"/>
        <v>1</v>
      </c>
      <c r="D16743" t="s">
        <v>38</v>
      </c>
      <c r="E16743">
        <v>9</v>
      </c>
      <c r="F16743">
        <v>185708</v>
      </c>
      <c r="G16743">
        <v>5995</v>
      </c>
    </row>
    <row r="16744" spans="1:7">
      <c r="A16744" s="2">
        <v>44197</v>
      </c>
      <c r="B16744" s="2">
        <f t="shared" si="522"/>
        <v>44227</v>
      </c>
      <c r="C16744" s="3">
        <f t="shared" si="523"/>
        <v>1</v>
      </c>
      <c r="D16744" t="s">
        <v>45</v>
      </c>
      <c r="E16744">
        <v>10</v>
      </c>
      <c r="F16744">
        <v>58064</v>
      </c>
      <c r="G16744">
        <v>930</v>
      </c>
    </row>
    <row r="16745" spans="1:7">
      <c r="A16745" s="2">
        <v>44197</v>
      </c>
      <c r="B16745" s="2">
        <f t="shared" si="522"/>
        <v>44227</v>
      </c>
      <c r="C16745" s="3">
        <f t="shared" si="523"/>
        <v>1</v>
      </c>
      <c r="D16745" t="s">
        <v>33</v>
      </c>
      <c r="E16745">
        <v>11</v>
      </c>
      <c r="F16745">
        <v>29252</v>
      </c>
      <c r="G16745">
        <v>788</v>
      </c>
    </row>
    <row r="16746" spans="1:7">
      <c r="A16746" s="2">
        <v>44197</v>
      </c>
      <c r="B16746" s="2">
        <f t="shared" si="522"/>
        <v>44227</v>
      </c>
      <c r="C16746" s="3">
        <f t="shared" si="523"/>
        <v>1</v>
      </c>
      <c r="D16746" t="s">
        <v>15</v>
      </c>
      <c r="E16746">
        <v>12</v>
      </c>
      <c r="F16746">
        <v>1323307</v>
      </c>
      <c r="G16746">
        <v>21672</v>
      </c>
    </row>
    <row r="16747" spans="1:7">
      <c r="A16747" s="2">
        <v>44197</v>
      </c>
      <c r="B16747" s="2">
        <f t="shared" si="522"/>
        <v>44227</v>
      </c>
      <c r="C16747" s="3">
        <f t="shared" si="523"/>
        <v>1</v>
      </c>
      <c r="D16747" t="s">
        <v>18</v>
      </c>
      <c r="E16747">
        <v>13</v>
      </c>
      <c r="F16747">
        <v>654950</v>
      </c>
      <c r="G16747">
        <v>10610</v>
      </c>
    </row>
    <row r="16748" spans="1:7">
      <c r="A16748" s="2">
        <v>44197</v>
      </c>
      <c r="B16748" s="2">
        <f t="shared" si="522"/>
        <v>44227</v>
      </c>
      <c r="C16748" s="3">
        <f t="shared" si="523"/>
        <v>1</v>
      </c>
      <c r="D16748" t="s">
        <v>57</v>
      </c>
      <c r="E16748">
        <v>66</v>
      </c>
      <c r="F16748">
        <v>8295</v>
      </c>
      <c r="G16748">
        <v>123</v>
      </c>
    </row>
    <row r="16749" spans="1:7">
      <c r="A16749" s="2">
        <v>44197</v>
      </c>
      <c r="B16749" s="2">
        <f t="shared" si="522"/>
        <v>44227</v>
      </c>
      <c r="C16749" s="3">
        <f t="shared" si="523"/>
        <v>1</v>
      </c>
      <c r="D16749" t="s">
        <v>26</v>
      </c>
      <c r="E16749">
        <v>15</v>
      </c>
      <c r="F16749">
        <v>21736</v>
      </c>
      <c r="G16749">
        <v>287</v>
      </c>
    </row>
    <row r="16750" spans="1:7">
      <c r="A16750" s="2">
        <v>44197</v>
      </c>
      <c r="B16750" s="2">
        <f t="shared" si="522"/>
        <v>44227</v>
      </c>
      <c r="C16750" s="3">
        <f t="shared" si="523"/>
        <v>1</v>
      </c>
      <c r="D16750" t="s">
        <v>53</v>
      </c>
      <c r="E16750">
        <v>16</v>
      </c>
      <c r="F16750">
        <v>141388</v>
      </c>
      <c r="G16750">
        <v>1438</v>
      </c>
    </row>
    <row r="16751" spans="1:7">
      <c r="A16751" s="2">
        <v>44197</v>
      </c>
      <c r="B16751" s="2">
        <f t="shared" si="522"/>
        <v>44227</v>
      </c>
      <c r="C16751" s="3">
        <f t="shared" si="523"/>
        <v>1</v>
      </c>
      <c r="D16751" t="s">
        <v>6</v>
      </c>
      <c r="E16751">
        <v>17</v>
      </c>
      <c r="F16751">
        <v>966287</v>
      </c>
      <c r="G16751">
        <v>17979</v>
      </c>
    </row>
    <row r="16752" spans="1:7">
      <c r="A16752" s="2">
        <v>44197</v>
      </c>
      <c r="B16752" s="2">
        <f t="shared" si="522"/>
        <v>44227</v>
      </c>
      <c r="C16752" s="3">
        <f t="shared" si="523"/>
        <v>1</v>
      </c>
      <c r="D16752" t="s">
        <v>27</v>
      </c>
      <c r="E16752">
        <v>18</v>
      </c>
      <c r="F16752">
        <v>520750</v>
      </c>
      <c r="G16752">
        <v>8371</v>
      </c>
    </row>
    <row r="16753" spans="1:7">
      <c r="A16753" s="2">
        <v>44197</v>
      </c>
      <c r="B16753" s="2">
        <f t="shared" si="522"/>
        <v>44227</v>
      </c>
      <c r="C16753" s="3">
        <f t="shared" si="523"/>
        <v>1</v>
      </c>
      <c r="D16753" t="s">
        <v>39</v>
      </c>
      <c r="E16753">
        <v>19</v>
      </c>
      <c r="F16753">
        <v>282980</v>
      </c>
      <c r="G16753">
        <v>3898</v>
      </c>
    </row>
    <row r="16754" spans="1:7">
      <c r="A16754" s="2">
        <v>44197</v>
      </c>
      <c r="B16754" s="2">
        <f t="shared" si="522"/>
        <v>44227</v>
      </c>
      <c r="C16754" s="3">
        <f t="shared" si="523"/>
        <v>1</v>
      </c>
      <c r="D16754" t="s">
        <v>34</v>
      </c>
      <c r="E16754">
        <v>20</v>
      </c>
      <c r="F16754">
        <v>230352</v>
      </c>
      <c r="G16754">
        <v>2879</v>
      </c>
    </row>
    <row r="16755" spans="1:7">
      <c r="A16755" s="2">
        <v>44197</v>
      </c>
      <c r="B16755" s="2">
        <f t="shared" si="522"/>
        <v>44227</v>
      </c>
      <c r="C16755" s="3">
        <f t="shared" si="523"/>
        <v>1</v>
      </c>
      <c r="D16755" t="s">
        <v>28</v>
      </c>
      <c r="E16755">
        <v>21</v>
      </c>
      <c r="F16755">
        <v>269470</v>
      </c>
      <c r="G16755">
        <v>2956</v>
      </c>
    </row>
    <row r="16756" spans="1:7">
      <c r="A16756" s="2">
        <v>44197</v>
      </c>
      <c r="B16756" s="2">
        <f t="shared" si="522"/>
        <v>44227</v>
      </c>
      <c r="C16756" s="3">
        <f t="shared" si="523"/>
        <v>1</v>
      </c>
      <c r="D16756" t="s">
        <v>40</v>
      </c>
      <c r="E16756">
        <v>22</v>
      </c>
      <c r="F16756">
        <v>315275</v>
      </c>
      <c r="G16756">
        <v>7488</v>
      </c>
    </row>
    <row r="16757" spans="1:7">
      <c r="A16757" s="2">
        <v>44197</v>
      </c>
      <c r="B16757" s="2">
        <f t="shared" si="522"/>
        <v>44227</v>
      </c>
      <c r="C16757" s="3">
        <f t="shared" si="523"/>
        <v>1</v>
      </c>
      <c r="D16757" t="s">
        <v>51</v>
      </c>
      <c r="E16757">
        <v>23</v>
      </c>
      <c r="F16757">
        <v>24201</v>
      </c>
      <c r="G16757">
        <v>347</v>
      </c>
    </row>
    <row r="16758" spans="1:7">
      <c r="A16758" s="2">
        <v>44197</v>
      </c>
      <c r="B16758" s="2">
        <f t="shared" si="522"/>
        <v>44227</v>
      </c>
      <c r="C16758" s="3">
        <f t="shared" si="523"/>
        <v>1</v>
      </c>
      <c r="D16758" t="s">
        <v>23</v>
      </c>
      <c r="E16758">
        <v>24</v>
      </c>
      <c r="F16758">
        <v>280387</v>
      </c>
      <c r="G16758">
        <v>5942</v>
      </c>
    </row>
    <row r="16759" spans="1:7">
      <c r="A16759" s="2">
        <v>44197</v>
      </c>
      <c r="B16759" s="2">
        <f t="shared" si="522"/>
        <v>44227</v>
      </c>
      <c r="C16759" s="3">
        <f t="shared" si="523"/>
        <v>1</v>
      </c>
      <c r="D16759" t="s">
        <v>9</v>
      </c>
      <c r="E16759">
        <v>25</v>
      </c>
      <c r="F16759">
        <v>375178</v>
      </c>
      <c r="G16759">
        <v>12423</v>
      </c>
    </row>
    <row r="16760" spans="1:7">
      <c r="A16760" s="2">
        <v>44197</v>
      </c>
      <c r="B16760" s="2">
        <f t="shared" si="522"/>
        <v>44227</v>
      </c>
      <c r="C16760" s="3">
        <f t="shared" si="523"/>
        <v>1</v>
      </c>
      <c r="D16760" t="s">
        <v>42</v>
      </c>
      <c r="E16760">
        <v>26</v>
      </c>
      <c r="F16760">
        <v>527376</v>
      </c>
      <c r="G16760">
        <v>13011</v>
      </c>
    </row>
    <row r="16761" spans="1:7">
      <c r="A16761" s="2">
        <v>44197</v>
      </c>
      <c r="B16761" s="2">
        <f t="shared" si="522"/>
        <v>44227</v>
      </c>
      <c r="C16761" s="3">
        <f t="shared" si="523"/>
        <v>1</v>
      </c>
      <c r="D16761" t="s">
        <v>29</v>
      </c>
      <c r="E16761">
        <v>27</v>
      </c>
      <c r="F16761">
        <v>415361</v>
      </c>
      <c r="G16761">
        <v>5382</v>
      </c>
    </row>
    <row r="16762" spans="1:7">
      <c r="A16762" s="2">
        <v>44197</v>
      </c>
      <c r="B16762" s="2">
        <f t="shared" si="522"/>
        <v>44227</v>
      </c>
      <c r="C16762" s="3">
        <f t="shared" si="523"/>
        <v>1</v>
      </c>
      <c r="D16762" t="s">
        <v>46</v>
      </c>
      <c r="E16762">
        <v>28</v>
      </c>
      <c r="F16762">
        <v>218386</v>
      </c>
      <c r="G16762">
        <v>4816</v>
      </c>
    </row>
    <row r="16763" spans="1:7">
      <c r="A16763" s="2">
        <v>44197</v>
      </c>
      <c r="B16763" s="2">
        <f t="shared" si="522"/>
        <v>44227</v>
      </c>
      <c r="C16763" s="3">
        <f t="shared" si="523"/>
        <v>1</v>
      </c>
      <c r="D16763" t="s">
        <v>35</v>
      </c>
      <c r="E16763">
        <v>29</v>
      </c>
      <c r="F16763">
        <v>421217</v>
      </c>
      <c r="G16763">
        <v>5906</v>
      </c>
    </row>
    <row r="16764" spans="1:7">
      <c r="A16764" s="2">
        <v>44197</v>
      </c>
      <c r="B16764" s="2">
        <f t="shared" si="522"/>
        <v>44227</v>
      </c>
      <c r="C16764" s="3">
        <f t="shared" si="523"/>
        <v>1</v>
      </c>
      <c r="D16764" t="s">
        <v>54</v>
      </c>
      <c r="E16764">
        <v>30</v>
      </c>
      <c r="F16764">
        <v>81701</v>
      </c>
      <c r="G16764">
        <v>962</v>
      </c>
    </row>
    <row r="16765" spans="1:7">
      <c r="A16765" s="2">
        <v>44197</v>
      </c>
      <c r="B16765" s="2">
        <f t="shared" si="522"/>
        <v>44227</v>
      </c>
      <c r="C16765" s="3">
        <f t="shared" si="523"/>
        <v>1</v>
      </c>
      <c r="D16765" t="s">
        <v>12</v>
      </c>
      <c r="E16765">
        <v>31</v>
      </c>
      <c r="F16765">
        <v>168567</v>
      </c>
      <c r="G16765">
        <v>1707</v>
      </c>
    </row>
    <row r="16766" spans="1:7">
      <c r="A16766" s="2">
        <v>44197</v>
      </c>
      <c r="B16766" s="2">
        <f t="shared" si="522"/>
        <v>44227</v>
      </c>
      <c r="C16766" s="3">
        <f t="shared" si="523"/>
        <v>1</v>
      </c>
      <c r="D16766" t="s">
        <v>24</v>
      </c>
      <c r="E16766">
        <v>32</v>
      </c>
      <c r="F16766">
        <v>227046</v>
      </c>
      <c r="G16766">
        <v>3146</v>
      </c>
    </row>
    <row r="16767" spans="1:7">
      <c r="A16767" s="2">
        <v>44197</v>
      </c>
      <c r="B16767" s="2">
        <f t="shared" si="522"/>
        <v>44227</v>
      </c>
      <c r="C16767" s="3">
        <f t="shared" si="523"/>
        <v>1</v>
      </c>
      <c r="D16767" t="s">
        <v>19</v>
      </c>
      <c r="E16767">
        <v>33</v>
      </c>
      <c r="F16767">
        <v>44028</v>
      </c>
      <c r="G16767">
        <v>759</v>
      </c>
    </row>
    <row r="16768" spans="1:7">
      <c r="A16768" s="2">
        <v>44197</v>
      </c>
      <c r="B16768" s="2">
        <f t="shared" si="522"/>
        <v>44227</v>
      </c>
      <c r="C16768" s="3">
        <f t="shared" si="523"/>
        <v>1</v>
      </c>
      <c r="D16768" t="s">
        <v>21</v>
      </c>
      <c r="E16768">
        <v>34</v>
      </c>
      <c r="F16768">
        <v>484882</v>
      </c>
      <c r="G16768">
        <v>19160</v>
      </c>
    </row>
    <row r="16769" spans="1:7">
      <c r="A16769" s="2">
        <v>44197</v>
      </c>
      <c r="B16769" s="2">
        <f t="shared" si="522"/>
        <v>44227</v>
      </c>
      <c r="C16769" s="3">
        <f t="shared" si="523"/>
        <v>1</v>
      </c>
      <c r="D16769" t="s">
        <v>47</v>
      </c>
      <c r="E16769">
        <v>35</v>
      </c>
      <c r="F16769">
        <v>144142</v>
      </c>
      <c r="G16769">
        <v>2504</v>
      </c>
    </row>
    <row r="16770" spans="1:7">
      <c r="A16770" s="2">
        <v>44197</v>
      </c>
      <c r="B16770" s="2">
        <f t="shared" si="522"/>
        <v>44227</v>
      </c>
      <c r="C16770" s="3">
        <f t="shared" si="523"/>
        <v>1</v>
      </c>
      <c r="D16770" t="s">
        <v>16</v>
      </c>
      <c r="E16770">
        <v>36</v>
      </c>
      <c r="F16770">
        <v>996073</v>
      </c>
      <c r="G16770">
        <v>37733</v>
      </c>
    </row>
    <row r="16771" spans="1:7">
      <c r="A16771" s="2">
        <v>44197</v>
      </c>
      <c r="B16771" s="2">
        <f t="shared" si="522"/>
        <v>44227</v>
      </c>
      <c r="C16771" s="3">
        <f t="shared" si="523"/>
        <v>1</v>
      </c>
      <c r="D16771" t="s">
        <v>20</v>
      </c>
      <c r="E16771">
        <v>37</v>
      </c>
      <c r="F16771">
        <v>543976</v>
      </c>
      <c r="G16771">
        <v>6819</v>
      </c>
    </row>
    <row r="16772" spans="1:7">
      <c r="A16772" s="2">
        <v>44197</v>
      </c>
      <c r="B16772" s="2">
        <f t="shared" ref="B16772:B16835" si="524">EOMONTH(A16772,0)</f>
        <v>44227</v>
      </c>
      <c r="C16772" s="3">
        <f t="shared" ref="C16772:C16835" si="525">IF(A16772=B16772,0,1)</f>
        <v>1</v>
      </c>
      <c r="D16772" t="s">
        <v>48</v>
      </c>
      <c r="E16772">
        <v>38</v>
      </c>
      <c r="F16772">
        <v>92777</v>
      </c>
      <c r="G16772">
        <v>1316</v>
      </c>
    </row>
    <row r="16773" spans="1:7">
      <c r="A16773" s="2">
        <v>44197</v>
      </c>
      <c r="B16773" s="2">
        <f t="shared" si="524"/>
        <v>44227</v>
      </c>
      <c r="C16773" s="3">
        <f t="shared" si="525"/>
        <v>1</v>
      </c>
      <c r="D16773" t="s">
        <v>59</v>
      </c>
      <c r="E16773">
        <v>69</v>
      </c>
      <c r="F16773">
        <v>122</v>
      </c>
      <c r="G16773">
        <v>2</v>
      </c>
    </row>
    <row r="16774" spans="1:7">
      <c r="A16774" s="2">
        <v>44197</v>
      </c>
      <c r="B16774" s="2">
        <f t="shared" si="524"/>
        <v>44227</v>
      </c>
      <c r="C16774" s="3">
        <f t="shared" si="525"/>
        <v>1</v>
      </c>
      <c r="D16774" t="s">
        <v>41</v>
      </c>
      <c r="E16774">
        <v>39</v>
      </c>
      <c r="F16774">
        <v>700380</v>
      </c>
      <c r="G16774">
        <v>8962</v>
      </c>
    </row>
    <row r="16775" spans="1:7">
      <c r="A16775" s="2">
        <v>44197</v>
      </c>
      <c r="B16775" s="2">
        <f t="shared" si="524"/>
        <v>44227</v>
      </c>
      <c r="C16775" s="3">
        <f t="shared" si="525"/>
        <v>1</v>
      </c>
      <c r="D16775" t="s">
        <v>30</v>
      </c>
      <c r="E16775">
        <v>40</v>
      </c>
      <c r="F16775">
        <v>290936</v>
      </c>
      <c r="G16775">
        <v>2489</v>
      </c>
    </row>
    <row r="16776" spans="1:7">
      <c r="A16776" s="2">
        <v>44197</v>
      </c>
      <c r="B16776" s="2">
        <f t="shared" si="524"/>
        <v>44227</v>
      </c>
      <c r="C16776" s="3">
        <f t="shared" si="525"/>
        <v>1</v>
      </c>
      <c r="D16776" t="s">
        <v>14</v>
      </c>
      <c r="E16776">
        <v>41</v>
      </c>
      <c r="F16776">
        <v>115377</v>
      </c>
      <c r="G16776">
        <v>1501</v>
      </c>
    </row>
    <row r="16777" spans="1:7">
      <c r="A16777" s="2">
        <v>44197</v>
      </c>
      <c r="B16777" s="2">
        <f t="shared" si="524"/>
        <v>44227</v>
      </c>
      <c r="C16777" s="3">
        <f t="shared" si="525"/>
        <v>1</v>
      </c>
      <c r="D16777" t="s">
        <v>31</v>
      </c>
      <c r="E16777">
        <v>42</v>
      </c>
      <c r="F16777">
        <v>652952</v>
      </c>
      <c r="G16777">
        <v>16247</v>
      </c>
    </row>
    <row r="16778" spans="1:7">
      <c r="A16778" s="2">
        <v>44197</v>
      </c>
      <c r="B16778" s="2">
        <f t="shared" si="524"/>
        <v>44227</v>
      </c>
      <c r="C16778" s="3">
        <f t="shared" si="525"/>
        <v>1</v>
      </c>
      <c r="D16778" t="s">
        <v>55</v>
      </c>
      <c r="E16778">
        <v>72</v>
      </c>
      <c r="F16778">
        <v>110669</v>
      </c>
      <c r="G16778">
        <v>1521</v>
      </c>
    </row>
    <row r="16779" spans="1:7">
      <c r="A16779" s="2">
        <v>44197</v>
      </c>
      <c r="B16779" s="2">
        <f t="shared" si="524"/>
        <v>44227</v>
      </c>
      <c r="C16779" s="3">
        <f t="shared" si="525"/>
        <v>1</v>
      </c>
      <c r="D16779" t="s">
        <v>17</v>
      </c>
      <c r="E16779">
        <v>44</v>
      </c>
      <c r="F16779">
        <v>87949</v>
      </c>
      <c r="G16779">
        <v>1777</v>
      </c>
    </row>
    <row r="16780" spans="1:7">
      <c r="A16780" s="2">
        <v>44197</v>
      </c>
      <c r="B16780" s="2">
        <f t="shared" si="524"/>
        <v>44227</v>
      </c>
      <c r="C16780" s="3">
        <f t="shared" si="525"/>
        <v>1</v>
      </c>
      <c r="D16780" t="s">
        <v>32</v>
      </c>
      <c r="E16780">
        <v>45</v>
      </c>
      <c r="F16780">
        <v>307507</v>
      </c>
      <c r="G16780">
        <v>5296</v>
      </c>
    </row>
    <row r="16781" spans="1:7">
      <c r="A16781" s="2">
        <v>44197</v>
      </c>
      <c r="B16781" s="2">
        <f t="shared" si="524"/>
        <v>44227</v>
      </c>
      <c r="C16781" s="3">
        <f t="shared" si="525"/>
        <v>1</v>
      </c>
      <c r="D16781" t="s">
        <v>43</v>
      </c>
      <c r="E16781">
        <v>46</v>
      </c>
      <c r="F16781">
        <v>99164</v>
      </c>
      <c r="G16781">
        <v>1488</v>
      </c>
    </row>
    <row r="16782" spans="1:7">
      <c r="A16782" s="2">
        <v>44197</v>
      </c>
      <c r="B16782" s="2">
        <f t="shared" si="524"/>
        <v>44227</v>
      </c>
      <c r="C16782" s="3">
        <f t="shared" si="525"/>
        <v>1</v>
      </c>
      <c r="D16782" t="s">
        <v>25</v>
      </c>
      <c r="E16782">
        <v>47</v>
      </c>
      <c r="F16782">
        <v>572579</v>
      </c>
      <c r="G16782">
        <v>6846</v>
      </c>
    </row>
    <row r="16783" spans="1:7">
      <c r="A16783" s="2">
        <v>44197</v>
      </c>
      <c r="B16783" s="2">
        <f t="shared" si="524"/>
        <v>44227</v>
      </c>
      <c r="C16783" s="3">
        <f t="shared" si="525"/>
        <v>1</v>
      </c>
      <c r="D16783" t="s">
        <v>11</v>
      </c>
      <c r="E16783">
        <v>48</v>
      </c>
      <c r="F16783">
        <v>1779961</v>
      </c>
      <c r="G16783">
        <v>28434</v>
      </c>
    </row>
    <row r="16784" spans="1:7">
      <c r="A16784" s="2">
        <v>44197</v>
      </c>
      <c r="B16784" s="2">
        <f t="shared" si="524"/>
        <v>44227</v>
      </c>
      <c r="C16784" s="3">
        <f t="shared" si="525"/>
        <v>1</v>
      </c>
      <c r="D16784" t="s">
        <v>13</v>
      </c>
      <c r="E16784">
        <v>49</v>
      </c>
      <c r="F16784">
        <v>276612</v>
      </c>
      <c r="G16784">
        <v>1273</v>
      </c>
    </row>
    <row r="16785" spans="1:7">
      <c r="A16785" s="2">
        <v>44197</v>
      </c>
      <c r="B16785" s="2">
        <f t="shared" si="524"/>
        <v>44227</v>
      </c>
      <c r="C16785" s="3">
        <f t="shared" si="525"/>
        <v>1</v>
      </c>
      <c r="D16785" t="s">
        <v>36</v>
      </c>
      <c r="E16785">
        <v>50</v>
      </c>
      <c r="F16785">
        <v>7412</v>
      </c>
      <c r="G16785">
        <v>136</v>
      </c>
    </row>
    <row r="16786" spans="1:7">
      <c r="A16786" s="2">
        <v>44197</v>
      </c>
      <c r="B16786" s="2">
        <f t="shared" si="524"/>
        <v>44227</v>
      </c>
      <c r="C16786" s="3">
        <f t="shared" si="525"/>
        <v>1</v>
      </c>
      <c r="D16786" t="s">
        <v>56</v>
      </c>
      <c r="E16786">
        <v>78</v>
      </c>
      <c r="F16786">
        <v>2036</v>
      </c>
      <c r="G16786">
        <v>23</v>
      </c>
    </row>
    <row r="16787" spans="1:7">
      <c r="A16787" s="2">
        <v>44197</v>
      </c>
      <c r="B16787" s="2">
        <f t="shared" si="524"/>
        <v>44227</v>
      </c>
      <c r="C16787" s="3">
        <f t="shared" si="525"/>
        <v>1</v>
      </c>
      <c r="D16787" t="s">
        <v>37</v>
      </c>
      <c r="E16787">
        <v>51</v>
      </c>
      <c r="F16787">
        <v>354766</v>
      </c>
      <c r="G16787">
        <v>5081</v>
      </c>
    </row>
    <row r="16788" spans="1:7">
      <c r="A16788" s="2">
        <v>44197</v>
      </c>
      <c r="B16788" s="2">
        <f t="shared" si="524"/>
        <v>44227</v>
      </c>
      <c r="C16788" s="3">
        <f t="shared" si="525"/>
        <v>1</v>
      </c>
      <c r="D16788" t="s">
        <v>5</v>
      </c>
      <c r="E16788">
        <v>53</v>
      </c>
      <c r="F16788">
        <v>251585</v>
      </c>
      <c r="G16788">
        <v>3523</v>
      </c>
    </row>
    <row r="16789" spans="1:7">
      <c r="A16789" s="2">
        <v>44197</v>
      </c>
      <c r="B16789" s="2">
        <f t="shared" si="524"/>
        <v>44227</v>
      </c>
      <c r="C16789" s="3">
        <f t="shared" si="525"/>
        <v>1</v>
      </c>
      <c r="D16789" t="s">
        <v>58</v>
      </c>
      <c r="E16789">
        <v>54</v>
      </c>
      <c r="F16789">
        <v>87820</v>
      </c>
      <c r="G16789">
        <v>1361</v>
      </c>
    </row>
    <row r="16790" spans="1:7">
      <c r="A16790" s="2">
        <v>44197</v>
      </c>
      <c r="B16790" s="2">
        <f t="shared" si="524"/>
        <v>44227</v>
      </c>
      <c r="C16790" s="3">
        <f t="shared" si="525"/>
        <v>1</v>
      </c>
      <c r="D16790" t="s">
        <v>10</v>
      </c>
      <c r="E16790">
        <v>55</v>
      </c>
      <c r="F16790">
        <v>522523</v>
      </c>
      <c r="G16790">
        <v>5257</v>
      </c>
    </row>
    <row r="16791" spans="1:7">
      <c r="A16791" s="2">
        <v>44197</v>
      </c>
      <c r="B16791" s="2">
        <f t="shared" si="524"/>
        <v>44227</v>
      </c>
      <c r="C16791" s="3">
        <f t="shared" si="525"/>
        <v>1</v>
      </c>
      <c r="D16791" t="s">
        <v>49</v>
      </c>
      <c r="E16791">
        <v>56</v>
      </c>
      <c r="F16791">
        <v>44409</v>
      </c>
      <c r="G16791">
        <v>438</v>
      </c>
    </row>
    <row r="16792" spans="1:7">
      <c r="A16792" s="2">
        <v>44198</v>
      </c>
      <c r="B16792" s="2">
        <f t="shared" si="524"/>
        <v>44227</v>
      </c>
      <c r="C16792" s="3">
        <f t="shared" si="525"/>
        <v>1</v>
      </c>
      <c r="D16792" t="s">
        <v>52</v>
      </c>
      <c r="E16792">
        <v>1</v>
      </c>
      <c r="F16792">
        <v>369458</v>
      </c>
      <c r="G16792">
        <v>4872</v>
      </c>
    </row>
    <row r="16793" spans="1:7">
      <c r="A16793" s="2">
        <v>44198</v>
      </c>
      <c r="B16793" s="2">
        <f t="shared" si="524"/>
        <v>44227</v>
      </c>
      <c r="C16793" s="3">
        <f t="shared" si="525"/>
        <v>1</v>
      </c>
      <c r="D16793" t="s">
        <v>50</v>
      </c>
      <c r="E16793">
        <v>2</v>
      </c>
      <c r="F16793">
        <v>47549</v>
      </c>
      <c r="G16793">
        <v>207</v>
      </c>
    </row>
    <row r="16794" spans="1:7">
      <c r="A16794" s="2">
        <v>44198</v>
      </c>
      <c r="B16794" s="2">
        <f t="shared" si="524"/>
        <v>44227</v>
      </c>
      <c r="C16794" s="3">
        <f t="shared" si="525"/>
        <v>1</v>
      </c>
      <c r="D16794" t="s">
        <v>8</v>
      </c>
      <c r="E16794">
        <v>4</v>
      </c>
      <c r="F16794">
        <v>539162</v>
      </c>
      <c r="G16794">
        <v>9061</v>
      </c>
    </row>
    <row r="16795" spans="1:7">
      <c r="A16795" s="2">
        <v>44198</v>
      </c>
      <c r="B16795" s="2">
        <f t="shared" si="524"/>
        <v>44227</v>
      </c>
      <c r="C16795" s="3">
        <f t="shared" si="525"/>
        <v>1</v>
      </c>
      <c r="D16795" t="s">
        <v>44</v>
      </c>
      <c r="E16795">
        <v>5</v>
      </c>
      <c r="F16795">
        <v>231442</v>
      </c>
      <c r="G16795">
        <v>3729</v>
      </c>
    </row>
    <row r="16796" spans="1:7">
      <c r="A16796" s="2">
        <v>44198</v>
      </c>
      <c r="B16796" s="2">
        <f t="shared" si="524"/>
        <v>44227</v>
      </c>
      <c r="C16796" s="3">
        <f t="shared" si="525"/>
        <v>1</v>
      </c>
      <c r="D16796" t="s">
        <v>7</v>
      </c>
      <c r="E16796">
        <v>6</v>
      </c>
      <c r="F16796">
        <v>2397923</v>
      </c>
      <c r="G16796">
        <v>26542</v>
      </c>
    </row>
    <row r="16797" spans="1:7">
      <c r="A16797" s="2">
        <v>44198</v>
      </c>
      <c r="B16797" s="2">
        <f t="shared" si="524"/>
        <v>44227</v>
      </c>
      <c r="C16797" s="3">
        <f t="shared" si="525"/>
        <v>1</v>
      </c>
      <c r="D16797" t="s">
        <v>22</v>
      </c>
      <c r="E16797">
        <v>8</v>
      </c>
      <c r="F16797">
        <v>340454</v>
      </c>
      <c r="G16797">
        <v>4976</v>
      </c>
    </row>
    <row r="16798" spans="1:7">
      <c r="A16798" s="2">
        <v>44198</v>
      </c>
      <c r="B16798" s="2">
        <f t="shared" si="524"/>
        <v>44227</v>
      </c>
      <c r="C16798" s="3">
        <f t="shared" si="525"/>
        <v>1</v>
      </c>
      <c r="D16798" t="s">
        <v>38</v>
      </c>
      <c r="E16798">
        <v>9</v>
      </c>
      <c r="F16798">
        <v>190120</v>
      </c>
      <c r="G16798">
        <v>6099</v>
      </c>
    </row>
    <row r="16799" spans="1:7">
      <c r="A16799" s="2">
        <v>44198</v>
      </c>
      <c r="B16799" s="2">
        <f t="shared" si="524"/>
        <v>44227</v>
      </c>
      <c r="C16799" s="3">
        <f t="shared" si="525"/>
        <v>1</v>
      </c>
      <c r="D16799" t="s">
        <v>45</v>
      </c>
      <c r="E16799">
        <v>10</v>
      </c>
      <c r="F16799">
        <v>58873</v>
      </c>
      <c r="G16799">
        <v>930</v>
      </c>
    </row>
    <row r="16800" spans="1:7">
      <c r="A16800" s="2">
        <v>44198</v>
      </c>
      <c r="B16800" s="2">
        <f t="shared" si="524"/>
        <v>44227</v>
      </c>
      <c r="C16800" s="3">
        <f t="shared" si="525"/>
        <v>1</v>
      </c>
      <c r="D16800" t="s">
        <v>33</v>
      </c>
      <c r="E16800">
        <v>11</v>
      </c>
      <c r="F16800">
        <v>29509</v>
      </c>
      <c r="G16800">
        <v>792</v>
      </c>
    </row>
    <row r="16801" spans="1:7">
      <c r="A16801" s="2">
        <v>44198</v>
      </c>
      <c r="B16801" s="2">
        <f t="shared" si="524"/>
        <v>44227</v>
      </c>
      <c r="C16801" s="3">
        <f t="shared" si="525"/>
        <v>1</v>
      </c>
      <c r="D16801" t="s">
        <v>15</v>
      </c>
      <c r="E16801">
        <v>12</v>
      </c>
      <c r="F16801">
        <v>1354825</v>
      </c>
      <c r="G16801">
        <v>21889</v>
      </c>
    </row>
    <row r="16802" spans="1:7">
      <c r="A16802" s="2">
        <v>44198</v>
      </c>
      <c r="B16802" s="2">
        <f t="shared" si="524"/>
        <v>44227</v>
      </c>
      <c r="C16802" s="3">
        <f t="shared" si="525"/>
        <v>1</v>
      </c>
      <c r="D16802" t="s">
        <v>18</v>
      </c>
      <c r="E16802">
        <v>13</v>
      </c>
      <c r="F16802">
        <v>662077</v>
      </c>
      <c r="G16802">
        <v>10612</v>
      </c>
    </row>
    <row r="16803" spans="1:7">
      <c r="A16803" s="2">
        <v>44198</v>
      </c>
      <c r="B16803" s="2">
        <f t="shared" si="524"/>
        <v>44227</v>
      </c>
      <c r="C16803" s="3">
        <f t="shared" si="525"/>
        <v>1</v>
      </c>
      <c r="D16803" t="s">
        <v>57</v>
      </c>
      <c r="E16803">
        <v>66</v>
      </c>
      <c r="F16803">
        <v>8295</v>
      </c>
      <c r="G16803">
        <v>124</v>
      </c>
    </row>
    <row r="16804" spans="1:7">
      <c r="A16804" s="2">
        <v>44198</v>
      </c>
      <c r="B16804" s="2">
        <f t="shared" si="524"/>
        <v>44227</v>
      </c>
      <c r="C16804" s="3">
        <f t="shared" si="525"/>
        <v>1</v>
      </c>
      <c r="D16804" t="s">
        <v>26</v>
      </c>
      <c r="E16804">
        <v>15</v>
      </c>
      <c r="F16804">
        <v>21895</v>
      </c>
      <c r="G16804">
        <v>287</v>
      </c>
    </row>
    <row r="16805" spans="1:7">
      <c r="A16805" s="2">
        <v>44198</v>
      </c>
      <c r="B16805" s="2">
        <f t="shared" si="524"/>
        <v>44227</v>
      </c>
      <c r="C16805" s="3">
        <f t="shared" si="525"/>
        <v>1</v>
      </c>
      <c r="D16805" t="s">
        <v>53</v>
      </c>
      <c r="E16805">
        <v>16</v>
      </c>
      <c r="F16805">
        <v>142290</v>
      </c>
      <c r="G16805">
        <v>1451</v>
      </c>
    </row>
    <row r="16806" spans="1:7">
      <c r="A16806" s="2">
        <v>44198</v>
      </c>
      <c r="B16806" s="2">
        <f t="shared" si="524"/>
        <v>44227</v>
      </c>
      <c r="C16806" s="3">
        <f t="shared" si="525"/>
        <v>1</v>
      </c>
      <c r="D16806" t="s">
        <v>6</v>
      </c>
      <c r="E16806">
        <v>17</v>
      </c>
      <c r="F16806">
        <v>977677</v>
      </c>
      <c r="G16806">
        <v>18217</v>
      </c>
    </row>
    <row r="16807" spans="1:7">
      <c r="A16807" s="2">
        <v>44198</v>
      </c>
      <c r="B16807" s="2">
        <f t="shared" si="524"/>
        <v>44227</v>
      </c>
      <c r="C16807" s="3">
        <f t="shared" si="525"/>
        <v>1</v>
      </c>
      <c r="D16807" t="s">
        <v>27</v>
      </c>
      <c r="E16807">
        <v>18</v>
      </c>
      <c r="F16807">
        <v>526065</v>
      </c>
      <c r="G16807">
        <v>8410</v>
      </c>
    </row>
    <row r="16808" spans="1:7">
      <c r="A16808" s="2">
        <v>44198</v>
      </c>
      <c r="B16808" s="2">
        <f t="shared" si="524"/>
        <v>44227</v>
      </c>
      <c r="C16808" s="3">
        <f t="shared" si="525"/>
        <v>1</v>
      </c>
      <c r="D16808" t="s">
        <v>39</v>
      </c>
      <c r="E16808">
        <v>19</v>
      </c>
      <c r="F16808">
        <v>283895</v>
      </c>
      <c r="G16808">
        <v>3946</v>
      </c>
    </row>
    <row r="16809" spans="1:7">
      <c r="A16809" s="2">
        <v>44198</v>
      </c>
      <c r="B16809" s="2">
        <f t="shared" si="524"/>
        <v>44227</v>
      </c>
      <c r="C16809" s="3">
        <f t="shared" si="525"/>
        <v>1</v>
      </c>
      <c r="D16809" t="s">
        <v>34</v>
      </c>
      <c r="E16809">
        <v>20</v>
      </c>
      <c r="F16809">
        <v>230352</v>
      </c>
      <c r="G16809">
        <v>2879</v>
      </c>
    </row>
    <row r="16810" spans="1:7">
      <c r="A16810" s="2">
        <v>44198</v>
      </c>
      <c r="B16810" s="2">
        <f t="shared" si="524"/>
        <v>44227</v>
      </c>
      <c r="C16810" s="3">
        <f t="shared" si="525"/>
        <v>1</v>
      </c>
      <c r="D16810" t="s">
        <v>28</v>
      </c>
      <c r="E16810">
        <v>21</v>
      </c>
      <c r="F16810">
        <v>275803</v>
      </c>
      <c r="G16810">
        <v>2999</v>
      </c>
    </row>
    <row r="16811" spans="1:7">
      <c r="A16811" s="2">
        <v>44198</v>
      </c>
      <c r="B16811" s="2">
        <f t="shared" si="524"/>
        <v>44227</v>
      </c>
      <c r="C16811" s="3">
        <f t="shared" si="525"/>
        <v>1</v>
      </c>
      <c r="D16811" t="s">
        <v>40</v>
      </c>
      <c r="E16811">
        <v>22</v>
      </c>
      <c r="F16811">
        <v>315275</v>
      </c>
      <c r="G16811">
        <v>7488</v>
      </c>
    </row>
    <row r="16812" spans="1:7">
      <c r="A16812" s="2">
        <v>44198</v>
      </c>
      <c r="B16812" s="2">
        <f t="shared" si="524"/>
        <v>44227</v>
      </c>
      <c r="C16812" s="3">
        <f t="shared" si="525"/>
        <v>1</v>
      </c>
      <c r="D16812" t="s">
        <v>51</v>
      </c>
      <c r="E16812">
        <v>23</v>
      </c>
      <c r="F16812">
        <v>25245</v>
      </c>
      <c r="G16812">
        <v>358</v>
      </c>
    </row>
    <row r="16813" spans="1:7">
      <c r="A16813" s="2">
        <v>44198</v>
      </c>
      <c r="B16813" s="2">
        <f t="shared" si="524"/>
        <v>44227</v>
      </c>
      <c r="C16813" s="3">
        <f t="shared" si="525"/>
        <v>1</v>
      </c>
      <c r="D16813" t="s">
        <v>23</v>
      </c>
      <c r="E16813">
        <v>24</v>
      </c>
      <c r="F16813">
        <v>283339</v>
      </c>
      <c r="G16813">
        <v>5967</v>
      </c>
    </row>
    <row r="16814" spans="1:7">
      <c r="A16814" s="2">
        <v>44198</v>
      </c>
      <c r="B16814" s="2">
        <f t="shared" si="524"/>
        <v>44227</v>
      </c>
      <c r="C16814" s="3">
        <f t="shared" si="525"/>
        <v>1</v>
      </c>
      <c r="D16814" t="s">
        <v>9</v>
      </c>
      <c r="E16814">
        <v>25</v>
      </c>
      <c r="F16814">
        <v>384181</v>
      </c>
      <c r="G16814">
        <v>12502</v>
      </c>
    </row>
    <row r="16815" spans="1:7">
      <c r="A16815" s="2">
        <v>44198</v>
      </c>
      <c r="B16815" s="2">
        <f t="shared" si="524"/>
        <v>44227</v>
      </c>
      <c r="C16815" s="3">
        <f t="shared" si="525"/>
        <v>1</v>
      </c>
      <c r="D16815" t="s">
        <v>42</v>
      </c>
      <c r="E16815">
        <v>26</v>
      </c>
      <c r="F16815">
        <v>535815</v>
      </c>
      <c r="G16815">
        <v>13296</v>
      </c>
    </row>
    <row r="16816" spans="1:7">
      <c r="A16816" s="2">
        <v>44198</v>
      </c>
      <c r="B16816" s="2">
        <f t="shared" si="524"/>
        <v>44227</v>
      </c>
      <c r="C16816" s="3">
        <f t="shared" si="525"/>
        <v>1</v>
      </c>
      <c r="D16816" t="s">
        <v>29</v>
      </c>
      <c r="E16816">
        <v>27</v>
      </c>
      <c r="F16816">
        <v>417891</v>
      </c>
      <c r="G16816">
        <v>5436</v>
      </c>
    </row>
    <row r="16817" spans="1:7">
      <c r="A16817" s="2">
        <v>44198</v>
      </c>
      <c r="B16817" s="2">
        <f t="shared" si="524"/>
        <v>44227</v>
      </c>
      <c r="C16817" s="3">
        <f t="shared" si="525"/>
        <v>1</v>
      </c>
      <c r="D16817" t="s">
        <v>46</v>
      </c>
      <c r="E16817">
        <v>28</v>
      </c>
      <c r="F16817">
        <v>220277</v>
      </c>
      <c r="G16817">
        <v>4840</v>
      </c>
    </row>
    <row r="16818" spans="1:7">
      <c r="A16818" s="2">
        <v>44198</v>
      </c>
      <c r="B16818" s="2">
        <f t="shared" si="524"/>
        <v>44227</v>
      </c>
      <c r="C16818" s="3">
        <f t="shared" si="525"/>
        <v>1</v>
      </c>
      <c r="D16818" t="s">
        <v>35</v>
      </c>
      <c r="E16818">
        <v>29</v>
      </c>
      <c r="F16818">
        <v>423894</v>
      </c>
      <c r="G16818">
        <v>5910</v>
      </c>
    </row>
    <row r="16819" spans="1:7">
      <c r="A16819" s="2">
        <v>44198</v>
      </c>
      <c r="B16819" s="2">
        <f t="shared" si="524"/>
        <v>44227</v>
      </c>
      <c r="C16819" s="3">
        <f t="shared" si="525"/>
        <v>1</v>
      </c>
      <c r="D16819" t="s">
        <v>54</v>
      </c>
      <c r="E16819">
        <v>30</v>
      </c>
      <c r="F16819">
        <v>81991</v>
      </c>
      <c r="G16819">
        <v>971</v>
      </c>
    </row>
    <row r="16820" spans="1:7">
      <c r="A16820" s="2">
        <v>44198</v>
      </c>
      <c r="B16820" s="2">
        <f t="shared" si="524"/>
        <v>44227</v>
      </c>
      <c r="C16820" s="3">
        <f t="shared" si="525"/>
        <v>1</v>
      </c>
      <c r="D16820" t="s">
        <v>12</v>
      </c>
      <c r="E16820">
        <v>31</v>
      </c>
      <c r="F16820">
        <v>169330</v>
      </c>
      <c r="G16820">
        <v>1708</v>
      </c>
    </row>
    <row r="16821" spans="1:7">
      <c r="A16821" s="2">
        <v>44198</v>
      </c>
      <c r="B16821" s="2">
        <f t="shared" si="524"/>
        <v>44227</v>
      </c>
      <c r="C16821" s="3">
        <f t="shared" si="525"/>
        <v>1</v>
      </c>
      <c r="D16821" t="s">
        <v>24</v>
      </c>
      <c r="E16821">
        <v>32</v>
      </c>
      <c r="F16821">
        <v>229601</v>
      </c>
      <c r="G16821">
        <v>3158</v>
      </c>
    </row>
    <row r="16822" spans="1:7">
      <c r="A16822" s="2">
        <v>44198</v>
      </c>
      <c r="B16822" s="2">
        <f t="shared" si="524"/>
        <v>44227</v>
      </c>
      <c r="C16822" s="3">
        <f t="shared" si="525"/>
        <v>1</v>
      </c>
      <c r="D16822" t="s">
        <v>19</v>
      </c>
      <c r="E16822">
        <v>33</v>
      </c>
      <c r="F16822">
        <v>45184</v>
      </c>
      <c r="G16822">
        <v>769</v>
      </c>
    </row>
    <row r="16823" spans="1:7">
      <c r="A16823" s="2">
        <v>44198</v>
      </c>
      <c r="B16823" s="2">
        <f t="shared" si="524"/>
        <v>44227</v>
      </c>
      <c r="C16823" s="3">
        <f t="shared" si="525"/>
        <v>1</v>
      </c>
      <c r="D16823" t="s">
        <v>21</v>
      </c>
      <c r="E16823">
        <v>34</v>
      </c>
      <c r="F16823">
        <v>490393</v>
      </c>
      <c r="G16823">
        <v>19187</v>
      </c>
    </row>
    <row r="16824" spans="1:7">
      <c r="A16824" s="2">
        <v>44198</v>
      </c>
      <c r="B16824" s="2">
        <f t="shared" si="524"/>
        <v>44227</v>
      </c>
      <c r="C16824" s="3">
        <f t="shared" si="525"/>
        <v>1</v>
      </c>
      <c r="D16824" t="s">
        <v>47</v>
      </c>
      <c r="E16824">
        <v>35</v>
      </c>
      <c r="F16824">
        <v>145379</v>
      </c>
      <c r="G16824">
        <v>2536</v>
      </c>
    </row>
    <row r="16825" spans="1:7">
      <c r="A16825" s="2">
        <v>44198</v>
      </c>
      <c r="B16825" s="2">
        <f t="shared" si="524"/>
        <v>44227</v>
      </c>
      <c r="C16825" s="3">
        <f t="shared" si="525"/>
        <v>1</v>
      </c>
      <c r="D16825" t="s">
        <v>16</v>
      </c>
      <c r="E16825">
        <v>36</v>
      </c>
      <c r="F16825">
        <v>1011922</v>
      </c>
      <c r="G16825">
        <v>37854</v>
      </c>
    </row>
    <row r="16826" spans="1:7">
      <c r="A16826" s="2">
        <v>44198</v>
      </c>
      <c r="B16826" s="2">
        <f t="shared" si="524"/>
        <v>44227</v>
      </c>
      <c r="C16826" s="3">
        <f t="shared" si="525"/>
        <v>1</v>
      </c>
      <c r="D16826" t="s">
        <v>20</v>
      </c>
      <c r="E16826">
        <v>37</v>
      </c>
      <c r="F16826">
        <v>559942</v>
      </c>
      <c r="G16826">
        <v>6933</v>
      </c>
    </row>
    <row r="16827" spans="1:7">
      <c r="A16827" s="2">
        <v>44198</v>
      </c>
      <c r="B16827" s="2">
        <f t="shared" si="524"/>
        <v>44227</v>
      </c>
      <c r="C16827" s="3">
        <f t="shared" si="525"/>
        <v>1</v>
      </c>
      <c r="D16827" t="s">
        <v>48</v>
      </c>
      <c r="E16827">
        <v>38</v>
      </c>
      <c r="F16827">
        <v>92898</v>
      </c>
      <c r="G16827">
        <v>1317</v>
      </c>
    </row>
    <row r="16828" spans="1:7">
      <c r="A16828" s="2">
        <v>44198</v>
      </c>
      <c r="B16828" s="2">
        <f t="shared" si="524"/>
        <v>44227</v>
      </c>
      <c r="C16828" s="3">
        <f t="shared" si="525"/>
        <v>1</v>
      </c>
      <c r="D16828" t="s">
        <v>59</v>
      </c>
      <c r="E16828">
        <v>69</v>
      </c>
      <c r="F16828">
        <v>122</v>
      </c>
      <c r="G16828">
        <v>2</v>
      </c>
    </row>
    <row r="16829" spans="1:7">
      <c r="A16829" s="2">
        <v>44198</v>
      </c>
      <c r="B16829" s="2">
        <f t="shared" si="524"/>
        <v>44227</v>
      </c>
      <c r="C16829" s="3">
        <f t="shared" si="525"/>
        <v>1</v>
      </c>
      <c r="D16829" t="s">
        <v>41</v>
      </c>
      <c r="E16829">
        <v>39</v>
      </c>
      <c r="F16829">
        <v>714673</v>
      </c>
      <c r="G16829">
        <v>9017</v>
      </c>
    </row>
    <row r="16830" spans="1:7">
      <c r="A16830" s="2">
        <v>44198</v>
      </c>
      <c r="B16830" s="2">
        <f t="shared" si="524"/>
        <v>44227</v>
      </c>
      <c r="C16830" s="3">
        <f t="shared" si="525"/>
        <v>1</v>
      </c>
      <c r="D16830" t="s">
        <v>30</v>
      </c>
      <c r="E16830">
        <v>40</v>
      </c>
      <c r="F16830">
        <v>296055</v>
      </c>
      <c r="G16830">
        <v>2527</v>
      </c>
    </row>
    <row r="16831" spans="1:7">
      <c r="A16831" s="2">
        <v>44198</v>
      </c>
      <c r="B16831" s="2">
        <f t="shared" si="524"/>
        <v>44227</v>
      </c>
      <c r="C16831" s="3">
        <f t="shared" si="525"/>
        <v>1</v>
      </c>
      <c r="D16831" t="s">
        <v>14</v>
      </c>
      <c r="E16831">
        <v>41</v>
      </c>
      <c r="F16831">
        <v>116348</v>
      </c>
      <c r="G16831">
        <v>1503</v>
      </c>
    </row>
    <row r="16832" spans="1:7">
      <c r="A16832" s="2">
        <v>44198</v>
      </c>
      <c r="B16832" s="2">
        <f t="shared" si="524"/>
        <v>44227</v>
      </c>
      <c r="C16832" s="3">
        <f t="shared" si="525"/>
        <v>1</v>
      </c>
      <c r="D16832" t="s">
        <v>31</v>
      </c>
      <c r="E16832">
        <v>42</v>
      </c>
      <c r="F16832">
        <v>661731</v>
      </c>
      <c r="G16832">
        <v>16270</v>
      </c>
    </row>
    <row r="16833" spans="1:7">
      <c r="A16833" s="2">
        <v>44198</v>
      </c>
      <c r="B16833" s="2">
        <f t="shared" si="524"/>
        <v>44227</v>
      </c>
      <c r="C16833" s="3">
        <f t="shared" si="525"/>
        <v>1</v>
      </c>
      <c r="D16833" t="s">
        <v>55</v>
      </c>
      <c r="E16833">
        <v>72</v>
      </c>
      <c r="F16833">
        <v>111547</v>
      </c>
      <c r="G16833">
        <v>1526</v>
      </c>
    </row>
    <row r="16834" spans="1:7">
      <c r="A16834" s="2">
        <v>44198</v>
      </c>
      <c r="B16834" s="2">
        <f t="shared" si="524"/>
        <v>44227</v>
      </c>
      <c r="C16834" s="3">
        <f t="shared" si="525"/>
        <v>1</v>
      </c>
      <c r="D16834" t="s">
        <v>17</v>
      </c>
      <c r="E16834">
        <v>44</v>
      </c>
      <c r="F16834">
        <v>87949</v>
      </c>
      <c r="G16834">
        <v>1777</v>
      </c>
    </row>
    <row r="16835" spans="1:7">
      <c r="A16835" s="2">
        <v>44198</v>
      </c>
      <c r="B16835" s="2">
        <f t="shared" si="524"/>
        <v>44227</v>
      </c>
      <c r="C16835" s="3">
        <f t="shared" si="525"/>
        <v>1</v>
      </c>
      <c r="D16835" t="s">
        <v>32</v>
      </c>
      <c r="E16835">
        <v>45</v>
      </c>
      <c r="F16835">
        <v>312718</v>
      </c>
      <c r="G16835">
        <v>5385</v>
      </c>
    </row>
    <row r="16836" spans="1:7">
      <c r="A16836" s="2">
        <v>44198</v>
      </c>
      <c r="B16836" s="2">
        <f t="shared" ref="B16836:B16899" si="526">EOMONTH(A16836,0)</f>
        <v>44227</v>
      </c>
      <c r="C16836" s="3">
        <f t="shared" ref="C16836:C16899" si="527">IF(A16836=B16836,0,1)</f>
        <v>1</v>
      </c>
      <c r="D16836" t="s">
        <v>43</v>
      </c>
      <c r="E16836">
        <v>46</v>
      </c>
      <c r="F16836">
        <v>99829</v>
      </c>
      <c r="G16836">
        <v>1501</v>
      </c>
    </row>
    <row r="16837" spans="1:7">
      <c r="A16837" s="2">
        <v>44198</v>
      </c>
      <c r="B16837" s="2">
        <f t="shared" si="526"/>
        <v>44227</v>
      </c>
      <c r="C16837" s="3">
        <f t="shared" si="527"/>
        <v>1</v>
      </c>
      <c r="D16837" t="s">
        <v>25</v>
      </c>
      <c r="E16837">
        <v>47</v>
      </c>
      <c r="F16837">
        <v>589406</v>
      </c>
      <c r="G16837">
        <v>6908</v>
      </c>
    </row>
    <row r="16838" spans="1:7">
      <c r="A16838" s="2">
        <v>44198</v>
      </c>
      <c r="B16838" s="2">
        <f t="shared" si="526"/>
        <v>44227</v>
      </c>
      <c r="C16838" s="3">
        <f t="shared" si="527"/>
        <v>1</v>
      </c>
      <c r="D16838" t="s">
        <v>11</v>
      </c>
      <c r="E16838">
        <v>48</v>
      </c>
      <c r="F16838">
        <v>1793858</v>
      </c>
      <c r="G16838">
        <v>28508</v>
      </c>
    </row>
    <row r="16839" spans="1:7">
      <c r="A16839" s="2">
        <v>44198</v>
      </c>
      <c r="B16839" s="2">
        <f t="shared" si="526"/>
        <v>44227</v>
      </c>
      <c r="C16839" s="3">
        <f t="shared" si="527"/>
        <v>1</v>
      </c>
      <c r="D16839" t="s">
        <v>13</v>
      </c>
      <c r="E16839">
        <v>49</v>
      </c>
      <c r="F16839">
        <v>281747</v>
      </c>
      <c r="G16839">
        <v>1294</v>
      </c>
    </row>
    <row r="16840" spans="1:7">
      <c r="A16840" s="2">
        <v>44198</v>
      </c>
      <c r="B16840" s="2">
        <f t="shared" si="526"/>
        <v>44227</v>
      </c>
      <c r="C16840" s="3">
        <f t="shared" si="527"/>
        <v>1</v>
      </c>
      <c r="D16840" t="s">
        <v>36</v>
      </c>
      <c r="E16840">
        <v>50</v>
      </c>
      <c r="F16840">
        <v>7689</v>
      </c>
      <c r="G16840">
        <v>139</v>
      </c>
    </row>
    <row r="16841" spans="1:7">
      <c r="A16841" s="2">
        <v>44198</v>
      </c>
      <c r="B16841" s="2">
        <f t="shared" si="526"/>
        <v>44227</v>
      </c>
      <c r="C16841" s="3">
        <f t="shared" si="527"/>
        <v>1</v>
      </c>
      <c r="D16841" t="s">
        <v>56</v>
      </c>
      <c r="E16841">
        <v>78</v>
      </c>
      <c r="F16841">
        <v>2042</v>
      </c>
      <c r="G16841">
        <v>23</v>
      </c>
    </row>
    <row r="16842" spans="1:7">
      <c r="A16842" s="2">
        <v>44198</v>
      </c>
      <c r="B16842" s="2">
        <f t="shared" si="526"/>
        <v>44227</v>
      </c>
      <c r="C16842" s="3">
        <f t="shared" si="527"/>
        <v>1</v>
      </c>
      <c r="D16842" t="s">
        <v>37</v>
      </c>
      <c r="E16842">
        <v>51</v>
      </c>
      <c r="F16842">
        <v>358755</v>
      </c>
      <c r="G16842">
        <v>5117</v>
      </c>
    </row>
    <row r="16843" spans="1:7">
      <c r="A16843" s="2">
        <v>44198</v>
      </c>
      <c r="B16843" s="2">
        <f t="shared" si="526"/>
        <v>44227</v>
      </c>
      <c r="C16843" s="3">
        <f t="shared" si="527"/>
        <v>1</v>
      </c>
      <c r="D16843" t="s">
        <v>5</v>
      </c>
      <c r="E16843">
        <v>53</v>
      </c>
      <c r="F16843">
        <v>253290</v>
      </c>
      <c r="G16843">
        <v>3524</v>
      </c>
    </row>
    <row r="16844" spans="1:7">
      <c r="A16844" s="2">
        <v>44198</v>
      </c>
      <c r="B16844" s="2">
        <f t="shared" si="526"/>
        <v>44227</v>
      </c>
      <c r="C16844" s="3">
        <f t="shared" si="527"/>
        <v>1</v>
      </c>
      <c r="D16844" t="s">
        <v>58</v>
      </c>
      <c r="E16844">
        <v>54</v>
      </c>
      <c r="F16844">
        <v>89327</v>
      </c>
      <c r="G16844">
        <v>1373</v>
      </c>
    </row>
    <row r="16845" spans="1:7">
      <c r="A16845" s="2">
        <v>44198</v>
      </c>
      <c r="B16845" s="2">
        <f t="shared" si="526"/>
        <v>44227</v>
      </c>
      <c r="C16845" s="3">
        <f t="shared" si="527"/>
        <v>1</v>
      </c>
      <c r="D16845" t="s">
        <v>10</v>
      </c>
      <c r="E16845">
        <v>55</v>
      </c>
      <c r="F16845">
        <v>523652</v>
      </c>
      <c r="G16845">
        <v>5259</v>
      </c>
    </row>
    <row r="16846" spans="1:7">
      <c r="A16846" s="2">
        <v>44198</v>
      </c>
      <c r="B16846" s="2">
        <f t="shared" si="526"/>
        <v>44227</v>
      </c>
      <c r="C16846" s="3">
        <f t="shared" si="527"/>
        <v>1</v>
      </c>
      <c r="D16846" t="s">
        <v>49</v>
      </c>
      <c r="E16846">
        <v>56</v>
      </c>
      <c r="F16846">
        <v>44573</v>
      </c>
      <c r="G16846">
        <v>438</v>
      </c>
    </row>
    <row r="16847" spans="1:7">
      <c r="A16847" s="2">
        <v>44199</v>
      </c>
      <c r="B16847" s="2">
        <f t="shared" si="526"/>
        <v>44227</v>
      </c>
      <c r="C16847" s="3">
        <f t="shared" si="527"/>
        <v>1</v>
      </c>
      <c r="D16847" t="s">
        <v>52</v>
      </c>
      <c r="E16847">
        <v>1</v>
      </c>
      <c r="F16847">
        <v>371934</v>
      </c>
      <c r="G16847">
        <v>4873</v>
      </c>
    </row>
    <row r="16848" spans="1:7">
      <c r="A16848" s="2">
        <v>44199</v>
      </c>
      <c r="B16848" s="2">
        <f t="shared" si="526"/>
        <v>44227</v>
      </c>
      <c r="C16848" s="3">
        <f t="shared" si="527"/>
        <v>1</v>
      </c>
      <c r="D16848" t="s">
        <v>50</v>
      </c>
      <c r="E16848">
        <v>2</v>
      </c>
      <c r="F16848">
        <v>47846</v>
      </c>
      <c r="G16848">
        <v>207</v>
      </c>
    </row>
    <row r="16849" spans="1:7">
      <c r="A16849" s="2">
        <v>44199</v>
      </c>
      <c r="B16849" s="2">
        <f t="shared" si="526"/>
        <v>44227</v>
      </c>
      <c r="C16849" s="3">
        <f t="shared" si="527"/>
        <v>1</v>
      </c>
      <c r="D16849" t="s">
        <v>8</v>
      </c>
      <c r="E16849">
        <v>4</v>
      </c>
      <c r="F16849">
        <v>556384</v>
      </c>
      <c r="G16849">
        <v>9061</v>
      </c>
    </row>
    <row r="16850" spans="1:7">
      <c r="A16850" s="2">
        <v>44199</v>
      </c>
      <c r="B16850" s="2">
        <f t="shared" si="526"/>
        <v>44227</v>
      </c>
      <c r="C16850" s="3">
        <f t="shared" si="527"/>
        <v>1</v>
      </c>
      <c r="D16850" t="s">
        <v>44</v>
      </c>
      <c r="E16850">
        <v>5</v>
      </c>
      <c r="F16850">
        <v>233475</v>
      </c>
      <c r="G16850">
        <v>3749</v>
      </c>
    </row>
    <row r="16851" spans="1:7">
      <c r="A16851" s="2">
        <v>44199</v>
      </c>
      <c r="B16851" s="2">
        <f t="shared" si="526"/>
        <v>44227</v>
      </c>
      <c r="C16851" s="3">
        <f t="shared" si="527"/>
        <v>1</v>
      </c>
      <c r="D16851" t="s">
        <v>7</v>
      </c>
      <c r="E16851">
        <v>6</v>
      </c>
      <c r="F16851">
        <v>2433838</v>
      </c>
      <c r="G16851">
        <v>26635</v>
      </c>
    </row>
    <row r="16852" spans="1:7">
      <c r="A16852" s="2">
        <v>44199</v>
      </c>
      <c r="B16852" s="2">
        <f t="shared" si="526"/>
        <v>44227</v>
      </c>
      <c r="C16852" s="3">
        <f t="shared" si="527"/>
        <v>1</v>
      </c>
      <c r="D16852" t="s">
        <v>22</v>
      </c>
      <c r="E16852">
        <v>8</v>
      </c>
      <c r="F16852">
        <v>342494</v>
      </c>
      <c r="G16852">
        <v>4997</v>
      </c>
    </row>
    <row r="16853" spans="1:7">
      <c r="A16853" s="2">
        <v>44199</v>
      </c>
      <c r="B16853" s="2">
        <f t="shared" si="526"/>
        <v>44227</v>
      </c>
      <c r="C16853" s="3">
        <f t="shared" si="527"/>
        <v>1</v>
      </c>
      <c r="D16853" t="s">
        <v>38</v>
      </c>
      <c r="E16853">
        <v>9</v>
      </c>
      <c r="F16853">
        <v>190120</v>
      </c>
      <c r="G16853">
        <v>6099</v>
      </c>
    </row>
    <row r="16854" spans="1:7">
      <c r="A16854" s="2">
        <v>44199</v>
      </c>
      <c r="B16854" s="2">
        <f t="shared" si="526"/>
        <v>44227</v>
      </c>
      <c r="C16854" s="3">
        <f t="shared" si="527"/>
        <v>1</v>
      </c>
      <c r="D16854" t="s">
        <v>45</v>
      </c>
      <c r="E16854">
        <v>10</v>
      </c>
      <c r="F16854">
        <v>59484</v>
      </c>
      <c r="G16854">
        <v>930</v>
      </c>
    </row>
    <row r="16855" spans="1:7">
      <c r="A16855" s="2">
        <v>44199</v>
      </c>
      <c r="B16855" s="2">
        <f t="shared" si="526"/>
        <v>44227</v>
      </c>
      <c r="C16855" s="3">
        <f t="shared" si="527"/>
        <v>1</v>
      </c>
      <c r="D16855" t="s">
        <v>33</v>
      </c>
      <c r="E16855">
        <v>11</v>
      </c>
      <c r="F16855">
        <v>29764</v>
      </c>
      <c r="G16855">
        <v>794</v>
      </c>
    </row>
    <row r="16856" spans="1:7">
      <c r="A16856" s="2">
        <v>44199</v>
      </c>
      <c r="B16856" s="2">
        <f t="shared" si="526"/>
        <v>44227</v>
      </c>
      <c r="C16856" s="3">
        <f t="shared" si="527"/>
        <v>1</v>
      </c>
      <c r="D16856" t="s">
        <v>15</v>
      </c>
      <c r="E16856">
        <v>12</v>
      </c>
      <c r="F16856">
        <v>1365428</v>
      </c>
      <c r="G16856">
        <v>21986</v>
      </c>
    </row>
    <row r="16857" spans="1:7">
      <c r="A16857" s="2">
        <v>44199</v>
      </c>
      <c r="B16857" s="2">
        <f t="shared" si="526"/>
        <v>44227</v>
      </c>
      <c r="C16857" s="3">
        <f t="shared" si="527"/>
        <v>1</v>
      </c>
      <c r="D16857" t="s">
        <v>18</v>
      </c>
      <c r="E16857">
        <v>13</v>
      </c>
      <c r="F16857">
        <v>667705</v>
      </c>
      <c r="G16857">
        <v>10616</v>
      </c>
    </row>
    <row r="16858" spans="1:7">
      <c r="A16858" s="2">
        <v>44199</v>
      </c>
      <c r="B16858" s="2">
        <f t="shared" si="526"/>
        <v>44227</v>
      </c>
      <c r="C16858" s="3">
        <f t="shared" si="527"/>
        <v>1</v>
      </c>
      <c r="D16858" t="s">
        <v>57</v>
      </c>
      <c r="E16858">
        <v>66</v>
      </c>
      <c r="F16858">
        <v>8296</v>
      </c>
      <c r="G16858">
        <v>124</v>
      </c>
    </row>
    <row r="16859" spans="1:7">
      <c r="A16859" s="2">
        <v>44199</v>
      </c>
      <c r="B16859" s="2">
        <f t="shared" si="526"/>
        <v>44227</v>
      </c>
      <c r="C16859" s="3">
        <f t="shared" si="527"/>
        <v>1</v>
      </c>
      <c r="D16859" t="s">
        <v>26</v>
      </c>
      <c r="E16859">
        <v>15</v>
      </c>
      <c r="F16859">
        <v>22017</v>
      </c>
      <c r="G16859">
        <v>287</v>
      </c>
    </row>
    <row r="16860" spans="1:7">
      <c r="A16860" s="2">
        <v>44199</v>
      </c>
      <c r="B16860" s="2">
        <f t="shared" si="526"/>
        <v>44227</v>
      </c>
      <c r="C16860" s="3">
        <f t="shared" si="527"/>
        <v>1</v>
      </c>
      <c r="D16860" t="s">
        <v>53</v>
      </c>
      <c r="E16860">
        <v>16</v>
      </c>
      <c r="F16860">
        <v>142568</v>
      </c>
      <c r="G16860">
        <v>1451</v>
      </c>
    </row>
    <row r="16861" spans="1:7">
      <c r="A16861" s="2">
        <v>44199</v>
      </c>
      <c r="B16861" s="2">
        <f t="shared" si="526"/>
        <v>44227</v>
      </c>
      <c r="C16861" s="3">
        <f t="shared" si="527"/>
        <v>1</v>
      </c>
      <c r="D16861" t="s">
        <v>6</v>
      </c>
      <c r="E16861">
        <v>17</v>
      </c>
      <c r="F16861">
        <v>982105</v>
      </c>
      <c r="G16861">
        <v>18322</v>
      </c>
    </row>
    <row r="16862" spans="1:7">
      <c r="A16862" s="2">
        <v>44199</v>
      </c>
      <c r="B16862" s="2">
        <f t="shared" si="526"/>
        <v>44227</v>
      </c>
      <c r="C16862" s="3">
        <f t="shared" si="527"/>
        <v>1</v>
      </c>
      <c r="D16862" t="s">
        <v>27</v>
      </c>
      <c r="E16862">
        <v>18</v>
      </c>
      <c r="F16862">
        <v>529054</v>
      </c>
      <c r="G16862">
        <v>8475</v>
      </c>
    </row>
    <row r="16863" spans="1:7">
      <c r="A16863" s="2">
        <v>44199</v>
      </c>
      <c r="B16863" s="2">
        <f t="shared" si="526"/>
        <v>44227</v>
      </c>
      <c r="C16863" s="3">
        <f t="shared" si="527"/>
        <v>1</v>
      </c>
      <c r="D16863" t="s">
        <v>39</v>
      </c>
      <c r="E16863">
        <v>19</v>
      </c>
      <c r="F16863">
        <v>284715</v>
      </c>
      <c r="G16863">
        <v>3946</v>
      </c>
    </row>
    <row r="16864" spans="1:7">
      <c r="A16864" s="2">
        <v>44199</v>
      </c>
      <c r="B16864" s="2">
        <f t="shared" si="526"/>
        <v>44227</v>
      </c>
      <c r="C16864" s="3">
        <f t="shared" si="527"/>
        <v>1</v>
      </c>
      <c r="D16864" t="s">
        <v>34</v>
      </c>
      <c r="E16864">
        <v>20</v>
      </c>
      <c r="F16864">
        <v>230352</v>
      </c>
      <c r="G16864">
        <v>2879</v>
      </c>
    </row>
    <row r="16865" spans="1:7">
      <c r="A16865" s="2">
        <v>44199</v>
      </c>
      <c r="B16865" s="2">
        <f t="shared" si="526"/>
        <v>44227</v>
      </c>
      <c r="C16865" s="3">
        <f t="shared" si="527"/>
        <v>1</v>
      </c>
      <c r="D16865" t="s">
        <v>28</v>
      </c>
      <c r="E16865">
        <v>21</v>
      </c>
      <c r="F16865">
        <v>278478</v>
      </c>
      <c r="G16865">
        <v>3013</v>
      </c>
    </row>
    <row r="16866" spans="1:7">
      <c r="A16866" s="2">
        <v>44199</v>
      </c>
      <c r="B16866" s="2">
        <f t="shared" si="526"/>
        <v>44227</v>
      </c>
      <c r="C16866" s="3">
        <f t="shared" si="527"/>
        <v>1</v>
      </c>
      <c r="D16866" t="s">
        <v>40</v>
      </c>
      <c r="E16866">
        <v>22</v>
      </c>
      <c r="F16866">
        <v>321058</v>
      </c>
      <c r="G16866">
        <v>7537</v>
      </c>
    </row>
    <row r="16867" spans="1:7">
      <c r="A16867" s="2">
        <v>44199</v>
      </c>
      <c r="B16867" s="2">
        <f t="shared" si="526"/>
        <v>44227</v>
      </c>
      <c r="C16867" s="3">
        <f t="shared" si="527"/>
        <v>1</v>
      </c>
      <c r="D16867" t="s">
        <v>51</v>
      </c>
      <c r="E16867">
        <v>23</v>
      </c>
      <c r="F16867">
        <v>25592</v>
      </c>
      <c r="G16867">
        <v>359</v>
      </c>
    </row>
    <row r="16868" spans="1:7">
      <c r="A16868" s="2">
        <v>44199</v>
      </c>
      <c r="B16868" s="2">
        <f t="shared" si="526"/>
        <v>44227</v>
      </c>
      <c r="C16868" s="3">
        <f t="shared" si="527"/>
        <v>1</v>
      </c>
      <c r="D16868" t="s">
        <v>23</v>
      </c>
      <c r="E16868">
        <v>24</v>
      </c>
      <c r="F16868">
        <v>285487</v>
      </c>
      <c r="G16868">
        <v>5994</v>
      </c>
    </row>
    <row r="16869" spans="1:7">
      <c r="A16869" s="2">
        <v>44199</v>
      </c>
      <c r="B16869" s="2">
        <f t="shared" si="526"/>
        <v>44227</v>
      </c>
      <c r="C16869" s="3">
        <f t="shared" si="527"/>
        <v>1</v>
      </c>
      <c r="D16869" t="s">
        <v>9</v>
      </c>
      <c r="E16869">
        <v>25</v>
      </c>
      <c r="F16869">
        <v>387662</v>
      </c>
      <c r="G16869">
        <v>12610</v>
      </c>
    </row>
    <row r="16870" spans="1:7">
      <c r="A16870" s="2">
        <v>44199</v>
      </c>
      <c r="B16870" s="2">
        <f t="shared" si="526"/>
        <v>44227</v>
      </c>
      <c r="C16870" s="3">
        <f t="shared" si="527"/>
        <v>1</v>
      </c>
      <c r="D16870" t="s">
        <v>42</v>
      </c>
      <c r="E16870">
        <v>26</v>
      </c>
      <c r="F16870">
        <v>536037</v>
      </c>
      <c r="G16870">
        <v>13296</v>
      </c>
    </row>
    <row r="16871" spans="1:7">
      <c r="A16871" s="2">
        <v>44199</v>
      </c>
      <c r="B16871" s="2">
        <f t="shared" si="526"/>
        <v>44227</v>
      </c>
      <c r="C16871" s="3">
        <f t="shared" si="527"/>
        <v>1</v>
      </c>
      <c r="D16871" t="s">
        <v>29</v>
      </c>
      <c r="E16871">
        <v>27</v>
      </c>
      <c r="F16871">
        <v>420603</v>
      </c>
      <c r="G16871">
        <v>5489</v>
      </c>
    </row>
    <row r="16872" spans="1:7">
      <c r="A16872" s="2">
        <v>44199</v>
      </c>
      <c r="B16872" s="2">
        <f t="shared" si="526"/>
        <v>44227</v>
      </c>
      <c r="C16872" s="3">
        <f t="shared" si="527"/>
        <v>1</v>
      </c>
      <c r="D16872" t="s">
        <v>46</v>
      </c>
      <c r="E16872">
        <v>28</v>
      </c>
      <c r="F16872">
        <v>222061</v>
      </c>
      <c r="G16872">
        <v>4871</v>
      </c>
    </row>
    <row r="16873" spans="1:7">
      <c r="A16873" s="2">
        <v>44199</v>
      </c>
      <c r="B16873" s="2">
        <f t="shared" si="526"/>
        <v>44227</v>
      </c>
      <c r="C16873" s="3">
        <f t="shared" si="527"/>
        <v>1</v>
      </c>
      <c r="D16873" t="s">
        <v>35</v>
      </c>
      <c r="E16873">
        <v>29</v>
      </c>
      <c r="F16873">
        <v>426489</v>
      </c>
      <c r="G16873">
        <v>5928</v>
      </c>
    </row>
    <row r="16874" spans="1:7">
      <c r="A16874" s="2">
        <v>44199</v>
      </c>
      <c r="B16874" s="2">
        <f t="shared" si="526"/>
        <v>44227</v>
      </c>
      <c r="C16874" s="3">
        <f t="shared" si="527"/>
        <v>1</v>
      </c>
      <c r="D16874" t="s">
        <v>54</v>
      </c>
      <c r="E16874">
        <v>30</v>
      </c>
      <c r="F16874">
        <v>82381</v>
      </c>
      <c r="G16874">
        <v>972</v>
      </c>
    </row>
    <row r="16875" spans="1:7">
      <c r="A16875" s="2">
        <v>44199</v>
      </c>
      <c r="B16875" s="2">
        <f t="shared" si="526"/>
        <v>44227</v>
      </c>
      <c r="C16875" s="3">
        <f t="shared" si="527"/>
        <v>1</v>
      </c>
      <c r="D16875" t="s">
        <v>12</v>
      </c>
      <c r="E16875">
        <v>31</v>
      </c>
      <c r="F16875">
        <v>170037</v>
      </c>
      <c r="G16875">
        <v>1708</v>
      </c>
    </row>
    <row r="16876" spans="1:7">
      <c r="A16876" s="2">
        <v>44199</v>
      </c>
      <c r="B16876" s="2">
        <f t="shared" si="526"/>
        <v>44227</v>
      </c>
      <c r="C16876" s="3">
        <f t="shared" si="527"/>
        <v>1</v>
      </c>
      <c r="D16876" t="s">
        <v>24</v>
      </c>
      <c r="E16876">
        <v>32</v>
      </c>
      <c r="F16876">
        <v>231869</v>
      </c>
      <c r="G16876">
        <v>3195</v>
      </c>
    </row>
    <row r="16877" spans="1:7">
      <c r="A16877" s="2">
        <v>44199</v>
      </c>
      <c r="B16877" s="2">
        <f t="shared" si="526"/>
        <v>44227</v>
      </c>
      <c r="C16877" s="3">
        <f t="shared" si="527"/>
        <v>1</v>
      </c>
      <c r="D16877" t="s">
        <v>19</v>
      </c>
      <c r="E16877">
        <v>33</v>
      </c>
      <c r="F16877">
        <v>46450</v>
      </c>
      <c r="G16877">
        <v>780</v>
      </c>
    </row>
    <row r="16878" spans="1:7">
      <c r="A16878" s="2">
        <v>44199</v>
      </c>
      <c r="B16878" s="2">
        <f t="shared" si="526"/>
        <v>44227</v>
      </c>
      <c r="C16878" s="3">
        <f t="shared" si="527"/>
        <v>1</v>
      </c>
      <c r="D16878" t="s">
        <v>21</v>
      </c>
      <c r="E16878">
        <v>34</v>
      </c>
      <c r="F16878">
        <v>494063</v>
      </c>
      <c r="G16878">
        <v>19208</v>
      </c>
    </row>
    <row r="16879" spans="1:7">
      <c r="A16879" s="2">
        <v>44199</v>
      </c>
      <c r="B16879" s="2">
        <f t="shared" si="526"/>
        <v>44227</v>
      </c>
      <c r="C16879" s="3">
        <f t="shared" si="527"/>
        <v>1</v>
      </c>
      <c r="D16879" t="s">
        <v>47</v>
      </c>
      <c r="E16879">
        <v>35</v>
      </c>
      <c r="F16879">
        <v>146394</v>
      </c>
      <c r="G16879">
        <v>2553</v>
      </c>
    </row>
    <row r="16880" spans="1:7">
      <c r="A16880" s="2">
        <v>44199</v>
      </c>
      <c r="B16880" s="2">
        <f t="shared" si="526"/>
        <v>44227</v>
      </c>
      <c r="C16880" s="3">
        <f t="shared" si="527"/>
        <v>1</v>
      </c>
      <c r="D16880" t="s">
        <v>16</v>
      </c>
      <c r="E16880">
        <v>36</v>
      </c>
      <c r="F16880">
        <v>1024154</v>
      </c>
      <c r="G16880">
        <v>38001</v>
      </c>
    </row>
    <row r="16881" spans="1:7">
      <c r="A16881" s="2">
        <v>44199</v>
      </c>
      <c r="B16881" s="2">
        <f t="shared" si="526"/>
        <v>44227</v>
      </c>
      <c r="C16881" s="3">
        <f t="shared" si="527"/>
        <v>1</v>
      </c>
      <c r="D16881" t="s">
        <v>20</v>
      </c>
      <c r="E16881">
        <v>37</v>
      </c>
      <c r="F16881">
        <v>565260</v>
      </c>
      <c r="G16881">
        <v>6963</v>
      </c>
    </row>
    <row r="16882" spans="1:7">
      <c r="A16882" s="2">
        <v>44199</v>
      </c>
      <c r="B16882" s="2">
        <f t="shared" si="526"/>
        <v>44227</v>
      </c>
      <c r="C16882" s="3">
        <f t="shared" si="527"/>
        <v>1</v>
      </c>
      <c r="D16882" t="s">
        <v>48</v>
      </c>
      <c r="E16882">
        <v>38</v>
      </c>
      <c r="F16882">
        <v>93048</v>
      </c>
      <c r="G16882">
        <v>1317</v>
      </c>
    </row>
    <row r="16883" spans="1:7">
      <c r="A16883" s="2">
        <v>44199</v>
      </c>
      <c r="B16883" s="2">
        <f t="shared" si="526"/>
        <v>44227</v>
      </c>
      <c r="C16883" s="3">
        <f t="shared" si="527"/>
        <v>1</v>
      </c>
      <c r="D16883" t="s">
        <v>59</v>
      </c>
      <c r="E16883">
        <v>69</v>
      </c>
      <c r="F16883">
        <v>122</v>
      </c>
      <c r="G16883">
        <v>2</v>
      </c>
    </row>
    <row r="16884" spans="1:7">
      <c r="A16884" s="2">
        <v>44199</v>
      </c>
      <c r="B16884" s="2">
        <f t="shared" si="526"/>
        <v>44227</v>
      </c>
      <c r="C16884" s="3">
        <f t="shared" si="527"/>
        <v>1</v>
      </c>
      <c r="D16884" t="s">
        <v>41</v>
      </c>
      <c r="E16884">
        <v>39</v>
      </c>
      <c r="F16884">
        <v>721481</v>
      </c>
      <c r="G16884">
        <v>9076</v>
      </c>
    </row>
    <row r="16885" spans="1:7">
      <c r="A16885" s="2">
        <v>44199</v>
      </c>
      <c r="B16885" s="2">
        <f t="shared" si="526"/>
        <v>44227</v>
      </c>
      <c r="C16885" s="3">
        <f t="shared" si="527"/>
        <v>1</v>
      </c>
      <c r="D16885" t="s">
        <v>30</v>
      </c>
      <c r="E16885">
        <v>40</v>
      </c>
      <c r="F16885">
        <v>304072</v>
      </c>
      <c r="G16885">
        <v>2547</v>
      </c>
    </row>
    <row r="16886" spans="1:7">
      <c r="A16886" s="2">
        <v>44199</v>
      </c>
      <c r="B16886" s="2">
        <f t="shared" si="526"/>
        <v>44227</v>
      </c>
      <c r="C16886" s="3">
        <f t="shared" si="527"/>
        <v>1</v>
      </c>
      <c r="D16886" t="s">
        <v>14</v>
      </c>
      <c r="E16886">
        <v>41</v>
      </c>
      <c r="F16886">
        <v>117745</v>
      </c>
      <c r="G16886">
        <v>1510</v>
      </c>
    </row>
    <row r="16887" spans="1:7">
      <c r="A16887" s="2">
        <v>44199</v>
      </c>
      <c r="B16887" s="2">
        <f t="shared" si="526"/>
        <v>44227</v>
      </c>
      <c r="C16887" s="3">
        <f t="shared" si="527"/>
        <v>1</v>
      </c>
      <c r="D16887" t="s">
        <v>31</v>
      </c>
      <c r="E16887">
        <v>42</v>
      </c>
      <c r="F16887">
        <v>666207</v>
      </c>
      <c r="G16887">
        <v>16324</v>
      </c>
    </row>
    <row r="16888" spans="1:7">
      <c r="A16888" s="2">
        <v>44199</v>
      </c>
      <c r="B16888" s="2">
        <f t="shared" si="526"/>
        <v>44227</v>
      </c>
      <c r="C16888" s="3">
        <f t="shared" si="527"/>
        <v>1</v>
      </c>
      <c r="D16888" t="s">
        <v>55</v>
      </c>
      <c r="E16888">
        <v>72</v>
      </c>
      <c r="F16888">
        <v>111784</v>
      </c>
      <c r="G16888">
        <v>1545</v>
      </c>
    </row>
    <row r="16889" spans="1:7">
      <c r="A16889" s="2">
        <v>44199</v>
      </c>
      <c r="B16889" s="2">
        <f t="shared" si="526"/>
        <v>44227</v>
      </c>
      <c r="C16889" s="3">
        <f t="shared" si="527"/>
        <v>1</v>
      </c>
      <c r="D16889" t="s">
        <v>17</v>
      </c>
      <c r="E16889">
        <v>44</v>
      </c>
      <c r="F16889">
        <v>87949</v>
      </c>
      <c r="G16889">
        <v>1777</v>
      </c>
    </row>
    <row r="16890" spans="1:7">
      <c r="A16890" s="2">
        <v>44199</v>
      </c>
      <c r="B16890" s="2">
        <f t="shared" si="526"/>
        <v>44227</v>
      </c>
      <c r="C16890" s="3">
        <f t="shared" si="527"/>
        <v>1</v>
      </c>
      <c r="D16890" t="s">
        <v>32</v>
      </c>
      <c r="E16890">
        <v>45</v>
      </c>
      <c r="F16890">
        <v>321669</v>
      </c>
      <c r="G16890">
        <v>5469</v>
      </c>
    </row>
    <row r="16891" spans="1:7">
      <c r="A16891" s="2">
        <v>44199</v>
      </c>
      <c r="B16891" s="2">
        <f t="shared" si="526"/>
        <v>44227</v>
      </c>
      <c r="C16891" s="3">
        <f t="shared" si="527"/>
        <v>1</v>
      </c>
      <c r="D16891" t="s">
        <v>43</v>
      </c>
      <c r="E16891">
        <v>46</v>
      </c>
      <c r="F16891">
        <v>100532</v>
      </c>
      <c r="G16891">
        <v>1513</v>
      </c>
    </row>
    <row r="16892" spans="1:7">
      <c r="A16892" s="2">
        <v>44199</v>
      </c>
      <c r="B16892" s="2">
        <f t="shared" si="526"/>
        <v>44227</v>
      </c>
      <c r="C16892" s="3">
        <f t="shared" si="527"/>
        <v>1</v>
      </c>
      <c r="D16892" t="s">
        <v>25</v>
      </c>
      <c r="E16892">
        <v>47</v>
      </c>
      <c r="F16892">
        <v>593363</v>
      </c>
      <c r="G16892">
        <v>6962</v>
      </c>
    </row>
    <row r="16893" spans="1:7">
      <c r="A16893" s="2">
        <v>44199</v>
      </c>
      <c r="B16893" s="2">
        <f t="shared" si="526"/>
        <v>44227</v>
      </c>
      <c r="C16893" s="3">
        <f t="shared" si="527"/>
        <v>1</v>
      </c>
      <c r="D16893" t="s">
        <v>11</v>
      </c>
      <c r="E16893">
        <v>48</v>
      </c>
      <c r="F16893">
        <v>1810065</v>
      </c>
      <c r="G16893">
        <v>28554</v>
      </c>
    </row>
    <row r="16894" spans="1:7">
      <c r="A16894" s="2">
        <v>44199</v>
      </c>
      <c r="B16894" s="2">
        <f t="shared" si="526"/>
        <v>44227</v>
      </c>
      <c r="C16894" s="3">
        <f t="shared" si="527"/>
        <v>1</v>
      </c>
      <c r="D16894" t="s">
        <v>13</v>
      </c>
      <c r="E16894">
        <v>49</v>
      </c>
      <c r="F16894">
        <v>283473</v>
      </c>
      <c r="G16894">
        <v>1301</v>
      </c>
    </row>
    <row r="16895" spans="1:7">
      <c r="A16895" s="2">
        <v>44199</v>
      </c>
      <c r="B16895" s="2">
        <f t="shared" si="526"/>
        <v>44227</v>
      </c>
      <c r="C16895" s="3">
        <f t="shared" si="527"/>
        <v>1</v>
      </c>
      <c r="D16895" t="s">
        <v>36</v>
      </c>
      <c r="E16895">
        <v>50</v>
      </c>
      <c r="F16895">
        <v>7793</v>
      </c>
      <c r="G16895">
        <v>140</v>
      </c>
    </row>
    <row r="16896" spans="1:7">
      <c r="A16896" s="2">
        <v>44199</v>
      </c>
      <c r="B16896" s="2">
        <f t="shared" si="526"/>
        <v>44227</v>
      </c>
      <c r="C16896" s="3">
        <f t="shared" si="527"/>
        <v>1</v>
      </c>
      <c r="D16896" t="s">
        <v>56</v>
      </c>
      <c r="E16896">
        <v>78</v>
      </c>
      <c r="F16896">
        <v>2042</v>
      </c>
      <c r="G16896">
        <v>23</v>
      </c>
    </row>
    <row r="16897" spans="1:7">
      <c r="A16897" s="2">
        <v>44199</v>
      </c>
      <c r="B16897" s="2">
        <f t="shared" si="526"/>
        <v>44227</v>
      </c>
      <c r="C16897" s="3">
        <f t="shared" si="527"/>
        <v>1</v>
      </c>
      <c r="D16897" t="s">
        <v>37</v>
      </c>
      <c r="E16897">
        <v>51</v>
      </c>
      <c r="F16897">
        <v>363765</v>
      </c>
      <c r="G16897">
        <v>5124</v>
      </c>
    </row>
    <row r="16898" spans="1:7">
      <c r="A16898" s="2">
        <v>44199</v>
      </c>
      <c r="B16898" s="2">
        <f t="shared" si="526"/>
        <v>44227</v>
      </c>
      <c r="C16898" s="3">
        <f t="shared" si="527"/>
        <v>1</v>
      </c>
      <c r="D16898" t="s">
        <v>5</v>
      </c>
      <c r="E16898">
        <v>53</v>
      </c>
      <c r="F16898">
        <v>258557</v>
      </c>
      <c r="G16898">
        <v>3524</v>
      </c>
    </row>
    <row r="16899" spans="1:7">
      <c r="A16899" s="2">
        <v>44199</v>
      </c>
      <c r="B16899" s="2">
        <f t="shared" si="526"/>
        <v>44227</v>
      </c>
      <c r="C16899" s="3">
        <f t="shared" si="527"/>
        <v>1</v>
      </c>
      <c r="D16899" t="s">
        <v>58</v>
      </c>
      <c r="E16899">
        <v>54</v>
      </c>
      <c r="F16899">
        <v>91058</v>
      </c>
      <c r="G16899">
        <v>1376</v>
      </c>
    </row>
    <row r="16900" spans="1:7">
      <c r="A16900" s="2">
        <v>44199</v>
      </c>
      <c r="B16900" s="2">
        <f t="shared" ref="B16900:B16963" si="528">EOMONTH(A16900,0)</f>
        <v>44227</v>
      </c>
      <c r="C16900" s="3">
        <f t="shared" ref="C16900:C16963" si="529">IF(A16900=B16900,0,1)</f>
        <v>1</v>
      </c>
      <c r="D16900" t="s">
        <v>10</v>
      </c>
      <c r="E16900">
        <v>55</v>
      </c>
      <c r="F16900">
        <v>526245</v>
      </c>
      <c r="G16900">
        <v>5264</v>
      </c>
    </row>
    <row r="16901" spans="1:7">
      <c r="A16901" s="2">
        <v>44199</v>
      </c>
      <c r="B16901" s="2">
        <f t="shared" si="528"/>
        <v>44227</v>
      </c>
      <c r="C16901" s="3">
        <f t="shared" si="529"/>
        <v>1</v>
      </c>
      <c r="D16901" t="s">
        <v>49</v>
      </c>
      <c r="E16901">
        <v>56</v>
      </c>
      <c r="F16901">
        <v>44875</v>
      </c>
      <c r="G16901">
        <v>438</v>
      </c>
    </row>
    <row r="16902" spans="1:7">
      <c r="A16902" s="2">
        <v>44200</v>
      </c>
      <c r="B16902" s="2">
        <f t="shared" si="528"/>
        <v>44227</v>
      </c>
      <c r="C16902" s="3">
        <f t="shared" si="529"/>
        <v>1</v>
      </c>
      <c r="D16902" t="s">
        <v>52</v>
      </c>
      <c r="E16902">
        <v>1</v>
      </c>
      <c r="F16902">
        <v>374095</v>
      </c>
      <c r="G16902">
        <v>4878</v>
      </c>
    </row>
    <row r="16903" spans="1:7">
      <c r="A16903" s="2">
        <v>44200</v>
      </c>
      <c r="B16903" s="2">
        <f t="shared" si="528"/>
        <v>44227</v>
      </c>
      <c r="C16903" s="3">
        <f t="shared" si="529"/>
        <v>1</v>
      </c>
      <c r="D16903" t="s">
        <v>50</v>
      </c>
      <c r="E16903">
        <v>2</v>
      </c>
      <c r="F16903">
        <v>48110</v>
      </c>
      <c r="G16903">
        <v>209</v>
      </c>
    </row>
    <row r="16904" spans="1:7">
      <c r="A16904" s="2">
        <v>44200</v>
      </c>
      <c r="B16904" s="2">
        <f t="shared" si="528"/>
        <v>44227</v>
      </c>
      <c r="C16904" s="3">
        <f t="shared" si="529"/>
        <v>1</v>
      </c>
      <c r="D16904" t="s">
        <v>8</v>
      </c>
      <c r="E16904">
        <v>4</v>
      </c>
      <c r="F16904">
        <v>561542</v>
      </c>
      <c r="G16904">
        <v>9064</v>
      </c>
    </row>
    <row r="16905" spans="1:7">
      <c r="A16905" s="2">
        <v>44200</v>
      </c>
      <c r="B16905" s="2">
        <f t="shared" si="528"/>
        <v>44227</v>
      </c>
      <c r="C16905" s="3">
        <f t="shared" si="529"/>
        <v>1</v>
      </c>
      <c r="D16905" t="s">
        <v>44</v>
      </c>
      <c r="E16905">
        <v>5</v>
      </c>
      <c r="F16905">
        <v>234781</v>
      </c>
      <c r="G16905">
        <v>3800</v>
      </c>
    </row>
    <row r="16906" spans="1:7">
      <c r="A16906" s="2">
        <v>44200</v>
      </c>
      <c r="B16906" s="2">
        <f t="shared" si="528"/>
        <v>44227</v>
      </c>
      <c r="C16906" s="3">
        <f t="shared" si="529"/>
        <v>1</v>
      </c>
      <c r="D16906" t="s">
        <v>7</v>
      </c>
      <c r="E16906">
        <v>6</v>
      </c>
      <c r="F16906">
        <v>2474561</v>
      </c>
      <c r="G16906">
        <v>26995</v>
      </c>
    </row>
    <row r="16907" spans="1:7">
      <c r="A16907" s="2">
        <v>44200</v>
      </c>
      <c r="B16907" s="2">
        <f t="shared" si="528"/>
        <v>44227</v>
      </c>
      <c r="C16907" s="3">
        <f t="shared" si="529"/>
        <v>1</v>
      </c>
      <c r="D16907" t="s">
        <v>22</v>
      </c>
      <c r="E16907">
        <v>8</v>
      </c>
      <c r="F16907">
        <v>345239</v>
      </c>
      <c r="G16907">
        <v>5011</v>
      </c>
    </row>
    <row r="16908" spans="1:7">
      <c r="A16908" s="2">
        <v>44200</v>
      </c>
      <c r="B16908" s="2">
        <f t="shared" si="528"/>
        <v>44227</v>
      </c>
      <c r="C16908" s="3">
        <f t="shared" si="529"/>
        <v>1</v>
      </c>
      <c r="D16908" t="s">
        <v>38</v>
      </c>
      <c r="E16908">
        <v>9</v>
      </c>
      <c r="F16908">
        <v>194636</v>
      </c>
      <c r="G16908">
        <v>6168</v>
      </c>
    </row>
    <row r="16909" spans="1:7">
      <c r="A16909" s="2">
        <v>44200</v>
      </c>
      <c r="B16909" s="2">
        <f t="shared" si="528"/>
        <v>44227</v>
      </c>
      <c r="C16909" s="3">
        <f t="shared" si="529"/>
        <v>1</v>
      </c>
      <c r="D16909" t="s">
        <v>45</v>
      </c>
      <c r="E16909">
        <v>10</v>
      </c>
      <c r="F16909">
        <v>60333</v>
      </c>
      <c r="G16909">
        <v>937</v>
      </c>
    </row>
    <row r="16910" spans="1:7">
      <c r="A16910" s="2">
        <v>44200</v>
      </c>
      <c r="B16910" s="2">
        <f t="shared" si="528"/>
        <v>44227</v>
      </c>
      <c r="C16910" s="3">
        <f t="shared" si="529"/>
        <v>1</v>
      </c>
      <c r="D16910" t="s">
        <v>33</v>
      </c>
      <c r="E16910">
        <v>11</v>
      </c>
      <c r="F16910">
        <v>29904</v>
      </c>
      <c r="G16910">
        <v>797</v>
      </c>
    </row>
    <row r="16911" spans="1:7">
      <c r="A16911" s="2">
        <v>44200</v>
      </c>
      <c r="B16911" s="2">
        <f t="shared" si="528"/>
        <v>44227</v>
      </c>
      <c r="C16911" s="3">
        <f t="shared" si="529"/>
        <v>1</v>
      </c>
      <c r="D16911" t="s">
        <v>15</v>
      </c>
      <c r="E16911">
        <v>12</v>
      </c>
      <c r="F16911">
        <v>1376684</v>
      </c>
      <c r="G16911">
        <v>22089</v>
      </c>
    </row>
    <row r="16912" spans="1:7">
      <c r="A16912" s="2">
        <v>44200</v>
      </c>
      <c r="B16912" s="2">
        <f t="shared" si="528"/>
        <v>44227</v>
      </c>
      <c r="C16912" s="3">
        <f t="shared" si="529"/>
        <v>1</v>
      </c>
      <c r="D16912" t="s">
        <v>18</v>
      </c>
      <c r="E16912">
        <v>13</v>
      </c>
      <c r="F16912">
        <v>672849</v>
      </c>
      <c r="G16912">
        <v>10623</v>
      </c>
    </row>
    <row r="16913" spans="1:7">
      <c r="A16913" s="2">
        <v>44200</v>
      </c>
      <c r="B16913" s="2">
        <f t="shared" si="528"/>
        <v>44227</v>
      </c>
      <c r="C16913" s="3">
        <f t="shared" si="529"/>
        <v>1</v>
      </c>
      <c r="D16913" t="s">
        <v>57</v>
      </c>
      <c r="E16913">
        <v>66</v>
      </c>
      <c r="F16913">
        <v>8313</v>
      </c>
      <c r="G16913">
        <v>124</v>
      </c>
    </row>
    <row r="16914" spans="1:7">
      <c r="A16914" s="2">
        <v>44200</v>
      </c>
      <c r="B16914" s="2">
        <f t="shared" si="528"/>
        <v>44227</v>
      </c>
      <c r="C16914" s="3">
        <f t="shared" si="529"/>
        <v>1</v>
      </c>
      <c r="D16914" t="s">
        <v>26</v>
      </c>
      <c r="E16914">
        <v>15</v>
      </c>
      <c r="F16914">
        <v>22092</v>
      </c>
      <c r="G16914">
        <v>287</v>
      </c>
    </row>
    <row r="16915" spans="1:7">
      <c r="A16915" s="2">
        <v>44200</v>
      </c>
      <c r="B16915" s="2">
        <f t="shared" si="528"/>
        <v>44227</v>
      </c>
      <c r="C16915" s="3">
        <f t="shared" si="529"/>
        <v>1</v>
      </c>
      <c r="D16915" t="s">
        <v>53</v>
      </c>
      <c r="E16915">
        <v>16</v>
      </c>
      <c r="F16915">
        <v>143833</v>
      </c>
      <c r="G16915">
        <v>1462</v>
      </c>
    </row>
    <row r="16916" spans="1:7">
      <c r="A16916" s="2">
        <v>44200</v>
      </c>
      <c r="B16916" s="2">
        <f t="shared" si="528"/>
        <v>44227</v>
      </c>
      <c r="C16916" s="3">
        <f t="shared" si="529"/>
        <v>1</v>
      </c>
      <c r="D16916" t="s">
        <v>6</v>
      </c>
      <c r="E16916">
        <v>17</v>
      </c>
      <c r="F16916">
        <v>987459</v>
      </c>
      <c r="G16916">
        <v>18414</v>
      </c>
    </row>
    <row r="16917" spans="1:7">
      <c r="A16917" s="2">
        <v>44200</v>
      </c>
      <c r="B16917" s="2">
        <f t="shared" si="528"/>
        <v>44227</v>
      </c>
      <c r="C16917" s="3">
        <f t="shared" si="529"/>
        <v>1</v>
      </c>
      <c r="D16917" t="s">
        <v>27</v>
      </c>
      <c r="E16917">
        <v>18</v>
      </c>
      <c r="F16917">
        <v>532671</v>
      </c>
      <c r="G16917">
        <v>8514</v>
      </c>
    </row>
    <row r="16918" spans="1:7">
      <c r="A16918" s="2">
        <v>44200</v>
      </c>
      <c r="B16918" s="2">
        <f t="shared" si="528"/>
        <v>44227</v>
      </c>
      <c r="C16918" s="3">
        <f t="shared" si="529"/>
        <v>1</v>
      </c>
      <c r="D16918" t="s">
        <v>39</v>
      </c>
      <c r="E16918">
        <v>19</v>
      </c>
      <c r="F16918">
        <v>286356</v>
      </c>
      <c r="G16918">
        <v>3992</v>
      </c>
    </row>
    <row r="16919" spans="1:7">
      <c r="A16919" s="2">
        <v>44200</v>
      </c>
      <c r="B16919" s="2">
        <f t="shared" si="528"/>
        <v>44227</v>
      </c>
      <c r="C16919" s="3">
        <f t="shared" si="529"/>
        <v>1</v>
      </c>
      <c r="D16919" t="s">
        <v>34</v>
      </c>
      <c r="E16919">
        <v>20</v>
      </c>
      <c r="F16919">
        <v>234390</v>
      </c>
      <c r="G16919">
        <v>2897</v>
      </c>
    </row>
    <row r="16920" spans="1:7">
      <c r="A16920" s="2">
        <v>44200</v>
      </c>
      <c r="B16920" s="2">
        <f t="shared" si="528"/>
        <v>44227</v>
      </c>
      <c r="C16920" s="3">
        <f t="shared" si="529"/>
        <v>1</v>
      </c>
      <c r="D16920" t="s">
        <v>28</v>
      </c>
      <c r="E16920">
        <v>21</v>
      </c>
      <c r="F16920">
        <v>282097</v>
      </c>
      <c r="G16920">
        <v>3067</v>
      </c>
    </row>
    <row r="16921" spans="1:7">
      <c r="A16921" s="2">
        <v>44200</v>
      </c>
      <c r="B16921" s="2">
        <f t="shared" si="528"/>
        <v>44227</v>
      </c>
      <c r="C16921" s="3">
        <f t="shared" si="529"/>
        <v>1</v>
      </c>
      <c r="D16921" t="s">
        <v>40</v>
      </c>
      <c r="E16921">
        <v>22</v>
      </c>
      <c r="F16921">
        <v>322181</v>
      </c>
      <c r="G16921">
        <v>7585</v>
      </c>
    </row>
    <row r="16922" spans="1:7">
      <c r="A16922" s="2">
        <v>44200</v>
      </c>
      <c r="B16922" s="2">
        <f t="shared" si="528"/>
        <v>44227</v>
      </c>
      <c r="C16922" s="3">
        <f t="shared" si="529"/>
        <v>1</v>
      </c>
      <c r="D16922" t="s">
        <v>51</v>
      </c>
      <c r="E16922">
        <v>23</v>
      </c>
      <c r="F16922">
        <v>25968</v>
      </c>
      <c r="G16922">
        <v>360</v>
      </c>
    </row>
    <row r="16923" spans="1:7">
      <c r="A16923" s="2">
        <v>44200</v>
      </c>
      <c r="B16923" s="2">
        <f t="shared" si="528"/>
        <v>44227</v>
      </c>
      <c r="C16923" s="3">
        <f t="shared" si="529"/>
        <v>1</v>
      </c>
      <c r="D16923" t="s">
        <v>23</v>
      </c>
      <c r="E16923">
        <v>24</v>
      </c>
      <c r="F16923">
        <v>287970</v>
      </c>
      <c r="G16923">
        <v>6027</v>
      </c>
    </row>
    <row r="16924" spans="1:7">
      <c r="A16924" s="2">
        <v>44200</v>
      </c>
      <c r="B16924" s="2">
        <f t="shared" si="528"/>
        <v>44227</v>
      </c>
      <c r="C16924" s="3">
        <f t="shared" si="529"/>
        <v>1</v>
      </c>
      <c r="D16924" t="s">
        <v>9</v>
      </c>
      <c r="E16924">
        <v>25</v>
      </c>
      <c r="F16924">
        <v>392582</v>
      </c>
      <c r="G16924">
        <v>12669</v>
      </c>
    </row>
    <row r="16925" spans="1:7">
      <c r="A16925" s="2">
        <v>44200</v>
      </c>
      <c r="B16925" s="2">
        <f t="shared" si="528"/>
        <v>44227</v>
      </c>
      <c r="C16925" s="3">
        <f t="shared" si="529"/>
        <v>1</v>
      </c>
      <c r="D16925" t="s">
        <v>42</v>
      </c>
      <c r="E16925">
        <v>26</v>
      </c>
      <c r="F16925">
        <v>541721</v>
      </c>
      <c r="G16925">
        <v>13381</v>
      </c>
    </row>
    <row r="16926" spans="1:7">
      <c r="A16926" s="2">
        <v>44200</v>
      </c>
      <c r="B16926" s="2">
        <f t="shared" si="528"/>
        <v>44227</v>
      </c>
      <c r="C16926" s="3">
        <f t="shared" si="529"/>
        <v>1</v>
      </c>
      <c r="D16926" t="s">
        <v>29</v>
      </c>
      <c r="E16926">
        <v>27</v>
      </c>
      <c r="F16926">
        <v>423747</v>
      </c>
      <c r="G16926">
        <v>5502</v>
      </c>
    </row>
    <row r="16927" spans="1:7">
      <c r="A16927" s="2">
        <v>44200</v>
      </c>
      <c r="B16927" s="2">
        <f t="shared" si="528"/>
        <v>44227</v>
      </c>
      <c r="C16927" s="3">
        <f t="shared" si="529"/>
        <v>1</v>
      </c>
      <c r="D16927" t="s">
        <v>46</v>
      </c>
      <c r="E16927">
        <v>28</v>
      </c>
      <c r="F16927">
        <v>223677</v>
      </c>
      <c r="G16927">
        <v>4884</v>
      </c>
    </row>
    <row r="16928" spans="1:7">
      <c r="A16928" s="2">
        <v>44200</v>
      </c>
      <c r="B16928" s="2">
        <f t="shared" si="528"/>
        <v>44227</v>
      </c>
      <c r="C16928" s="3">
        <f t="shared" si="529"/>
        <v>1</v>
      </c>
      <c r="D16928" t="s">
        <v>35</v>
      </c>
      <c r="E16928">
        <v>29</v>
      </c>
      <c r="F16928">
        <v>429745</v>
      </c>
      <c r="G16928">
        <v>5941</v>
      </c>
    </row>
    <row r="16929" spans="1:7">
      <c r="A16929" s="2">
        <v>44200</v>
      </c>
      <c r="B16929" s="2">
        <f t="shared" si="528"/>
        <v>44227</v>
      </c>
      <c r="C16929" s="3">
        <f t="shared" si="529"/>
        <v>1</v>
      </c>
      <c r="D16929" t="s">
        <v>54</v>
      </c>
      <c r="E16929">
        <v>30</v>
      </c>
      <c r="F16929">
        <v>82753</v>
      </c>
      <c r="G16929">
        <v>975</v>
      </c>
    </row>
    <row r="16930" spans="1:7">
      <c r="A16930" s="2">
        <v>44200</v>
      </c>
      <c r="B16930" s="2">
        <f t="shared" si="528"/>
        <v>44227</v>
      </c>
      <c r="C16930" s="3">
        <f t="shared" si="529"/>
        <v>1</v>
      </c>
      <c r="D16930" t="s">
        <v>12</v>
      </c>
      <c r="E16930">
        <v>31</v>
      </c>
      <c r="F16930">
        <v>170778</v>
      </c>
      <c r="G16930">
        <v>1727</v>
      </c>
    </row>
    <row r="16931" spans="1:7">
      <c r="A16931" s="2">
        <v>44200</v>
      </c>
      <c r="B16931" s="2">
        <f t="shared" si="528"/>
        <v>44227</v>
      </c>
      <c r="C16931" s="3">
        <f t="shared" si="529"/>
        <v>1</v>
      </c>
      <c r="D16931" t="s">
        <v>24</v>
      </c>
      <c r="E16931">
        <v>32</v>
      </c>
      <c r="F16931">
        <v>233324</v>
      </c>
      <c r="G16931">
        <v>3209</v>
      </c>
    </row>
    <row r="16932" spans="1:7">
      <c r="A16932" s="2">
        <v>44200</v>
      </c>
      <c r="B16932" s="2">
        <f t="shared" si="528"/>
        <v>44227</v>
      </c>
      <c r="C16932" s="3">
        <f t="shared" si="529"/>
        <v>1</v>
      </c>
      <c r="D16932" t="s">
        <v>19</v>
      </c>
      <c r="E16932">
        <v>33</v>
      </c>
      <c r="F16932">
        <v>47328</v>
      </c>
      <c r="G16932">
        <v>781</v>
      </c>
    </row>
    <row r="16933" spans="1:7">
      <c r="A16933" s="2">
        <v>44200</v>
      </c>
      <c r="B16933" s="2">
        <f t="shared" si="528"/>
        <v>44227</v>
      </c>
      <c r="C16933" s="3">
        <f t="shared" si="529"/>
        <v>1</v>
      </c>
      <c r="D16933" t="s">
        <v>21</v>
      </c>
      <c r="E16933">
        <v>34</v>
      </c>
      <c r="F16933">
        <v>545155</v>
      </c>
      <c r="G16933">
        <v>19244</v>
      </c>
    </row>
    <row r="16934" spans="1:7">
      <c r="A16934" s="2">
        <v>44200</v>
      </c>
      <c r="B16934" s="2">
        <f t="shared" si="528"/>
        <v>44227</v>
      </c>
      <c r="C16934" s="3">
        <f t="shared" si="529"/>
        <v>1</v>
      </c>
      <c r="D16934" t="s">
        <v>47</v>
      </c>
      <c r="E16934">
        <v>35</v>
      </c>
      <c r="F16934">
        <v>147315</v>
      </c>
      <c r="G16934">
        <v>2576</v>
      </c>
    </row>
    <row r="16935" spans="1:7">
      <c r="A16935" s="2">
        <v>44200</v>
      </c>
      <c r="B16935" s="2">
        <f t="shared" si="528"/>
        <v>44227</v>
      </c>
      <c r="C16935" s="3">
        <f t="shared" si="529"/>
        <v>1</v>
      </c>
      <c r="D16935" t="s">
        <v>16</v>
      </c>
      <c r="E16935">
        <v>36</v>
      </c>
      <c r="F16935">
        <v>1035396</v>
      </c>
      <c r="G16935">
        <v>38167</v>
      </c>
    </row>
    <row r="16936" spans="1:7">
      <c r="A16936" s="2">
        <v>44200</v>
      </c>
      <c r="B16936" s="2">
        <f t="shared" si="528"/>
        <v>44227</v>
      </c>
      <c r="C16936" s="3">
        <f t="shared" si="529"/>
        <v>1</v>
      </c>
      <c r="D16936" t="s">
        <v>20</v>
      </c>
      <c r="E16936">
        <v>37</v>
      </c>
      <c r="F16936">
        <v>572018</v>
      </c>
      <c r="G16936">
        <v>7000</v>
      </c>
    </row>
    <row r="16937" spans="1:7">
      <c r="A16937" s="2">
        <v>44200</v>
      </c>
      <c r="B16937" s="2">
        <f t="shared" si="528"/>
        <v>44227</v>
      </c>
      <c r="C16937" s="3">
        <f t="shared" si="529"/>
        <v>1</v>
      </c>
      <c r="D16937" t="s">
        <v>48</v>
      </c>
      <c r="E16937">
        <v>38</v>
      </c>
      <c r="F16937">
        <v>93247</v>
      </c>
      <c r="G16937">
        <v>1319</v>
      </c>
    </row>
    <row r="16938" spans="1:7">
      <c r="A16938" s="2">
        <v>44200</v>
      </c>
      <c r="B16938" s="2">
        <f t="shared" si="528"/>
        <v>44227</v>
      </c>
      <c r="C16938" s="3">
        <f t="shared" si="529"/>
        <v>1</v>
      </c>
      <c r="D16938" t="s">
        <v>59</v>
      </c>
      <c r="E16938">
        <v>69</v>
      </c>
      <c r="F16938">
        <v>122</v>
      </c>
      <c r="G16938">
        <v>2</v>
      </c>
    </row>
    <row r="16939" spans="1:7">
      <c r="A16939" s="2">
        <v>44200</v>
      </c>
      <c r="B16939" s="2">
        <f t="shared" si="528"/>
        <v>44227</v>
      </c>
      <c r="C16939" s="3">
        <f t="shared" si="529"/>
        <v>1</v>
      </c>
      <c r="D16939" t="s">
        <v>41</v>
      </c>
      <c r="E16939">
        <v>39</v>
      </c>
      <c r="F16939">
        <v>727423</v>
      </c>
      <c r="G16939">
        <v>9143</v>
      </c>
    </row>
    <row r="16940" spans="1:7">
      <c r="A16940" s="2">
        <v>44200</v>
      </c>
      <c r="B16940" s="2">
        <f t="shared" si="528"/>
        <v>44227</v>
      </c>
      <c r="C16940" s="3">
        <f t="shared" si="529"/>
        <v>1</v>
      </c>
      <c r="D16940" t="s">
        <v>30</v>
      </c>
      <c r="E16940">
        <v>40</v>
      </c>
      <c r="F16940">
        <v>306771</v>
      </c>
      <c r="G16940">
        <v>2552</v>
      </c>
    </row>
    <row r="16941" spans="1:7">
      <c r="A16941" s="2">
        <v>44200</v>
      </c>
      <c r="B16941" s="2">
        <f t="shared" si="528"/>
        <v>44227</v>
      </c>
      <c r="C16941" s="3">
        <f t="shared" si="529"/>
        <v>1</v>
      </c>
      <c r="D16941" t="s">
        <v>14</v>
      </c>
      <c r="E16941">
        <v>41</v>
      </c>
      <c r="F16941">
        <v>118473</v>
      </c>
      <c r="G16941">
        <v>1517</v>
      </c>
    </row>
    <row r="16942" spans="1:7">
      <c r="A16942" s="2">
        <v>44200</v>
      </c>
      <c r="B16942" s="2">
        <f t="shared" si="528"/>
        <v>44227</v>
      </c>
      <c r="C16942" s="3">
        <f t="shared" si="529"/>
        <v>1</v>
      </c>
      <c r="D16942" t="s">
        <v>31</v>
      </c>
      <c r="E16942">
        <v>42</v>
      </c>
      <c r="F16942">
        <v>670769</v>
      </c>
      <c r="G16942">
        <v>16394</v>
      </c>
    </row>
    <row r="16943" spans="1:7">
      <c r="A16943" s="2">
        <v>44200</v>
      </c>
      <c r="B16943" s="2">
        <f t="shared" si="528"/>
        <v>44227</v>
      </c>
      <c r="C16943" s="3">
        <f t="shared" si="529"/>
        <v>1</v>
      </c>
      <c r="D16943" t="s">
        <v>55</v>
      </c>
      <c r="E16943">
        <v>72</v>
      </c>
      <c r="F16943">
        <v>112420</v>
      </c>
      <c r="G16943">
        <v>1555</v>
      </c>
    </row>
    <row r="16944" spans="1:7">
      <c r="A16944" s="2">
        <v>44200</v>
      </c>
      <c r="B16944" s="2">
        <f t="shared" si="528"/>
        <v>44227</v>
      </c>
      <c r="C16944" s="3">
        <f t="shared" si="529"/>
        <v>1</v>
      </c>
      <c r="D16944" t="s">
        <v>17</v>
      </c>
      <c r="E16944">
        <v>44</v>
      </c>
      <c r="F16944">
        <v>92708</v>
      </c>
      <c r="G16944">
        <v>1855</v>
      </c>
    </row>
    <row r="16945" spans="1:7">
      <c r="A16945" s="2">
        <v>44200</v>
      </c>
      <c r="B16945" s="2">
        <f t="shared" si="528"/>
        <v>44227</v>
      </c>
      <c r="C16945" s="3">
        <f t="shared" si="529"/>
        <v>1</v>
      </c>
      <c r="D16945" t="s">
        <v>32</v>
      </c>
      <c r="E16945">
        <v>45</v>
      </c>
      <c r="F16945">
        <v>325472</v>
      </c>
      <c r="G16945">
        <v>5484</v>
      </c>
    </row>
    <row r="16946" spans="1:7">
      <c r="A16946" s="2">
        <v>44200</v>
      </c>
      <c r="B16946" s="2">
        <f t="shared" si="528"/>
        <v>44227</v>
      </c>
      <c r="C16946" s="3">
        <f t="shared" si="529"/>
        <v>1</v>
      </c>
      <c r="D16946" t="s">
        <v>43</v>
      </c>
      <c r="E16946">
        <v>46</v>
      </c>
      <c r="F16946">
        <v>100643</v>
      </c>
      <c r="G16946">
        <v>1513</v>
      </c>
    </row>
    <row r="16947" spans="1:7">
      <c r="A16947" s="2">
        <v>44200</v>
      </c>
      <c r="B16947" s="2">
        <f t="shared" si="528"/>
        <v>44227</v>
      </c>
      <c r="C16947" s="3">
        <f t="shared" si="529"/>
        <v>1</v>
      </c>
      <c r="D16947" t="s">
        <v>25</v>
      </c>
      <c r="E16947">
        <v>47</v>
      </c>
      <c r="F16947">
        <v>597201</v>
      </c>
      <c r="G16947">
        <v>7101</v>
      </c>
    </row>
    <row r="16948" spans="1:7">
      <c r="A16948" s="2">
        <v>44200</v>
      </c>
      <c r="B16948" s="2">
        <f t="shared" si="528"/>
        <v>44227</v>
      </c>
      <c r="C16948" s="3">
        <f t="shared" si="529"/>
        <v>1</v>
      </c>
      <c r="D16948" t="s">
        <v>11</v>
      </c>
      <c r="E16948">
        <v>48</v>
      </c>
      <c r="F16948">
        <v>1833180</v>
      </c>
      <c r="G16948">
        <v>28681</v>
      </c>
    </row>
    <row r="16949" spans="1:7">
      <c r="A16949" s="2">
        <v>44200</v>
      </c>
      <c r="B16949" s="2">
        <f t="shared" si="528"/>
        <v>44227</v>
      </c>
      <c r="C16949" s="3">
        <f t="shared" si="529"/>
        <v>1</v>
      </c>
      <c r="D16949" t="s">
        <v>13</v>
      </c>
      <c r="E16949">
        <v>49</v>
      </c>
      <c r="F16949">
        <v>285633</v>
      </c>
      <c r="G16949">
        <v>1307</v>
      </c>
    </row>
    <row r="16950" spans="1:7">
      <c r="A16950" s="2">
        <v>44200</v>
      </c>
      <c r="B16950" s="2">
        <f t="shared" si="528"/>
        <v>44227</v>
      </c>
      <c r="C16950" s="3">
        <f t="shared" si="529"/>
        <v>1</v>
      </c>
      <c r="D16950" t="s">
        <v>36</v>
      </c>
      <c r="E16950">
        <v>50</v>
      </c>
      <c r="F16950">
        <v>7873</v>
      </c>
      <c r="G16950">
        <v>144</v>
      </c>
    </row>
    <row r="16951" spans="1:7">
      <c r="A16951" s="2">
        <v>44200</v>
      </c>
      <c r="B16951" s="2">
        <f t="shared" si="528"/>
        <v>44227</v>
      </c>
      <c r="C16951" s="3">
        <f t="shared" si="529"/>
        <v>1</v>
      </c>
      <c r="D16951" t="s">
        <v>56</v>
      </c>
      <c r="E16951">
        <v>78</v>
      </c>
      <c r="F16951">
        <v>2042</v>
      </c>
      <c r="G16951">
        <v>23</v>
      </c>
    </row>
    <row r="16952" spans="1:7">
      <c r="A16952" s="2">
        <v>44200</v>
      </c>
      <c r="B16952" s="2">
        <f t="shared" si="528"/>
        <v>44227</v>
      </c>
      <c r="C16952" s="3">
        <f t="shared" si="529"/>
        <v>1</v>
      </c>
      <c r="D16952" t="s">
        <v>37</v>
      </c>
      <c r="E16952">
        <v>51</v>
      </c>
      <c r="F16952">
        <v>367536</v>
      </c>
      <c r="G16952">
        <v>5132</v>
      </c>
    </row>
    <row r="16953" spans="1:7">
      <c r="A16953" s="2">
        <v>44200</v>
      </c>
      <c r="B16953" s="2">
        <f t="shared" si="528"/>
        <v>44227</v>
      </c>
      <c r="C16953" s="3">
        <f t="shared" si="529"/>
        <v>1</v>
      </c>
      <c r="D16953" t="s">
        <v>5</v>
      </c>
      <c r="E16953">
        <v>53</v>
      </c>
      <c r="F16953">
        <v>261328</v>
      </c>
      <c r="G16953">
        <v>3558</v>
      </c>
    </row>
    <row r="16954" spans="1:7">
      <c r="A16954" s="2">
        <v>44200</v>
      </c>
      <c r="B16954" s="2">
        <f t="shared" si="528"/>
        <v>44227</v>
      </c>
      <c r="C16954" s="3">
        <f t="shared" si="529"/>
        <v>1</v>
      </c>
      <c r="D16954" t="s">
        <v>58</v>
      </c>
      <c r="E16954">
        <v>54</v>
      </c>
      <c r="F16954">
        <v>91886</v>
      </c>
      <c r="G16954">
        <v>1396</v>
      </c>
    </row>
    <row r="16955" spans="1:7">
      <c r="A16955" s="2">
        <v>44200</v>
      </c>
      <c r="B16955" s="2">
        <f t="shared" si="528"/>
        <v>44227</v>
      </c>
      <c r="C16955" s="3">
        <f t="shared" si="529"/>
        <v>1</v>
      </c>
      <c r="D16955" t="s">
        <v>10</v>
      </c>
      <c r="E16955">
        <v>55</v>
      </c>
      <c r="F16955">
        <v>527871</v>
      </c>
      <c r="G16955">
        <v>5273</v>
      </c>
    </row>
    <row r="16956" spans="1:7">
      <c r="A16956" s="2">
        <v>44200</v>
      </c>
      <c r="B16956" s="2">
        <f t="shared" si="528"/>
        <v>44227</v>
      </c>
      <c r="C16956" s="3">
        <f t="shared" si="529"/>
        <v>1</v>
      </c>
      <c r="D16956" t="s">
        <v>49</v>
      </c>
      <c r="E16956">
        <v>56</v>
      </c>
      <c r="F16956">
        <v>45247</v>
      </c>
      <c r="G16956">
        <v>438</v>
      </c>
    </row>
    <row r="16957" spans="1:7">
      <c r="A16957" s="2">
        <v>44201</v>
      </c>
      <c r="B16957" s="2">
        <f t="shared" si="528"/>
        <v>44227</v>
      </c>
      <c r="C16957" s="3">
        <f t="shared" si="529"/>
        <v>1</v>
      </c>
      <c r="D16957" t="s">
        <v>52</v>
      </c>
      <c r="E16957">
        <v>1</v>
      </c>
      <c r="F16957">
        <v>379593</v>
      </c>
      <c r="G16957">
        <v>4886</v>
      </c>
    </row>
    <row r="16958" spans="1:7">
      <c r="A16958" s="2">
        <v>44201</v>
      </c>
      <c r="B16958" s="2">
        <f t="shared" si="528"/>
        <v>44227</v>
      </c>
      <c r="C16958" s="3">
        <f t="shared" si="529"/>
        <v>1</v>
      </c>
      <c r="D16958" t="s">
        <v>50</v>
      </c>
      <c r="E16958">
        <v>2</v>
      </c>
      <c r="F16958">
        <v>48302</v>
      </c>
      <c r="G16958">
        <v>209</v>
      </c>
    </row>
    <row r="16959" spans="1:7">
      <c r="A16959" s="2">
        <v>44201</v>
      </c>
      <c r="B16959" s="2">
        <f t="shared" si="528"/>
        <v>44227</v>
      </c>
      <c r="C16959" s="3">
        <f t="shared" si="529"/>
        <v>1</v>
      </c>
      <c r="D16959" t="s">
        <v>8</v>
      </c>
      <c r="E16959">
        <v>4</v>
      </c>
      <c r="F16959">
        <v>571676</v>
      </c>
      <c r="G16959">
        <v>9354</v>
      </c>
    </row>
    <row r="16960" spans="1:7">
      <c r="A16960" s="2">
        <v>44201</v>
      </c>
      <c r="B16960" s="2">
        <f t="shared" si="528"/>
        <v>44227</v>
      </c>
      <c r="C16960" s="3">
        <f t="shared" si="529"/>
        <v>1</v>
      </c>
      <c r="D16960" t="s">
        <v>44</v>
      </c>
      <c r="E16960">
        <v>5</v>
      </c>
      <c r="F16960">
        <v>238888</v>
      </c>
      <c r="G16960">
        <v>3836</v>
      </c>
    </row>
    <row r="16961" spans="1:7">
      <c r="A16961" s="2">
        <v>44201</v>
      </c>
      <c r="B16961" s="2">
        <f t="shared" si="528"/>
        <v>44227</v>
      </c>
      <c r="C16961" s="3">
        <f t="shared" si="529"/>
        <v>1</v>
      </c>
      <c r="D16961" t="s">
        <v>7</v>
      </c>
      <c r="E16961">
        <v>6</v>
      </c>
      <c r="F16961">
        <v>2511822</v>
      </c>
      <c r="G16961">
        <v>27486</v>
      </c>
    </row>
    <row r="16962" spans="1:7">
      <c r="A16962" s="2">
        <v>44201</v>
      </c>
      <c r="B16962" s="2">
        <f t="shared" si="528"/>
        <v>44227</v>
      </c>
      <c r="C16962" s="3">
        <f t="shared" si="529"/>
        <v>1</v>
      </c>
      <c r="D16962" t="s">
        <v>22</v>
      </c>
      <c r="E16962">
        <v>8</v>
      </c>
      <c r="F16962">
        <v>348483</v>
      </c>
      <c r="G16962">
        <v>5058</v>
      </c>
    </row>
    <row r="16963" spans="1:7">
      <c r="A16963" s="2">
        <v>44201</v>
      </c>
      <c r="B16963" s="2">
        <f t="shared" si="528"/>
        <v>44227</v>
      </c>
      <c r="C16963" s="3">
        <f t="shared" si="529"/>
        <v>1</v>
      </c>
      <c r="D16963" t="s">
        <v>38</v>
      </c>
      <c r="E16963">
        <v>9</v>
      </c>
      <c r="F16963">
        <v>196968</v>
      </c>
      <c r="G16963">
        <v>6192</v>
      </c>
    </row>
    <row r="16964" spans="1:7">
      <c r="A16964" s="2">
        <v>44201</v>
      </c>
      <c r="B16964" s="2">
        <f t="shared" ref="B16964:B17027" si="530">EOMONTH(A16964,0)</f>
        <v>44227</v>
      </c>
      <c r="C16964" s="3">
        <f t="shared" ref="C16964:C17027" si="531">IF(A16964=B16964,0,1)</f>
        <v>1</v>
      </c>
      <c r="D16964" t="s">
        <v>45</v>
      </c>
      <c r="E16964">
        <v>10</v>
      </c>
      <c r="F16964">
        <v>61100</v>
      </c>
      <c r="G16964">
        <v>947</v>
      </c>
    </row>
    <row r="16965" spans="1:7">
      <c r="A16965" s="2">
        <v>44201</v>
      </c>
      <c r="B16965" s="2">
        <f t="shared" si="530"/>
        <v>44227</v>
      </c>
      <c r="C16965" s="3">
        <f t="shared" si="531"/>
        <v>1</v>
      </c>
      <c r="D16965" t="s">
        <v>33</v>
      </c>
      <c r="E16965">
        <v>11</v>
      </c>
      <c r="F16965">
        <v>30166</v>
      </c>
      <c r="G16965">
        <v>801</v>
      </c>
    </row>
    <row r="16966" spans="1:7">
      <c r="A16966" s="2">
        <v>44201</v>
      </c>
      <c r="B16966" s="2">
        <f t="shared" si="530"/>
        <v>44227</v>
      </c>
      <c r="C16966" s="3">
        <f t="shared" si="531"/>
        <v>1</v>
      </c>
      <c r="D16966" t="s">
        <v>15</v>
      </c>
      <c r="E16966">
        <v>12</v>
      </c>
      <c r="F16966">
        <v>1392115</v>
      </c>
      <c r="G16966">
        <v>22187</v>
      </c>
    </row>
    <row r="16967" spans="1:7">
      <c r="A16967" s="2">
        <v>44201</v>
      </c>
      <c r="B16967" s="2">
        <f t="shared" si="530"/>
        <v>44227</v>
      </c>
      <c r="C16967" s="3">
        <f t="shared" si="531"/>
        <v>1</v>
      </c>
      <c r="D16967" t="s">
        <v>18</v>
      </c>
      <c r="E16967">
        <v>13</v>
      </c>
      <c r="F16967">
        <v>682749</v>
      </c>
      <c r="G16967">
        <v>10725</v>
      </c>
    </row>
    <row r="16968" spans="1:7">
      <c r="A16968" s="2">
        <v>44201</v>
      </c>
      <c r="B16968" s="2">
        <f t="shared" si="530"/>
        <v>44227</v>
      </c>
      <c r="C16968" s="3">
        <f t="shared" si="531"/>
        <v>1</v>
      </c>
      <c r="D16968" t="s">
        <v>57</v>
      </c>
      <c r="E16968">
        <v>66</v>
      </c>
      <c r="F16968">
        <v>8326</v>
      </c>
      <c r="G16968">
        <v>124</v>
      </c>
    </row>
    <row r="16969" spans="1:7">
      <c r="A16969" s="2">
        <v>44201</v>
      </c>
      <c r="B16969" s="2">
        <f t="shared" si="530"/>
        <v>44227</v>
      </c>
      <c r="C16969" s="3">
        <f t="shared" si="531"/>
        <v>1</v>
      </c>
      <c r="D16969" t="s">
        <v>26</v>
      </c>
      <c r="E16969">
        <v>15</v>
      </c>
      <c r="F16969">
        <v>22199</v>
      </c>
      <c r="G16969">
        <v>287</v>
      </c>
    </row>
    <row r="16970" spans="1:7">
      <c r="A16970" s="2">
        <v>44201</v>
      </c>
      <c r="B16970" s="2">
        <f t="shared" si="530"/>
        <v>44227</v>
      </c>
      <c r="C16970" s="3">
        <f t="shared" si="531"/>
        <v>1</v>
      </c>
      <c r="D16970" t="s">
        <v>53</v>
      </c>
      <c r="E16970">
        <v>16</v>
      </c>
      <c r="F16970">
        <v>145134</v>
      </c>
      <c r="G16970">
        <v>1474</v>
      </c>
    </row>
    <row r="16971" spans="1:7">
      <c r="A16971" s="2">
        <v>44201</v>
      </c>
      <c r="B16971" s="2">
        <f t="shared" si="530"/>
        <v>44227</v>
      </c>
      <c r="C16971" s="3">
        <f t="shared" si="531"/>
        <v>1</v>
      </c>
      <c r="D16971" t="s">
        <v>6</v>
      </c>
      <c r="E16971">
        <v>17</v>
      </c>
      <c r="F16971">
        <v>994511</v>
      </c>
      <c r="G16971">
        <v>18569</v>
      </c>
    </row>
    <row r="16972" spans="1:7">
      <c r="A16972" s="2">
        <v>44201</v>
      </c>
      <c r="B16972" s="2">
        <f t="shared" si="530"/>
        <v>44227</v>
      </c>
      <c r="C16972" s="3">
        <f t="shared" si="531"/>
        <v>1</v>
      </c>
      <c r="D16972" t="s">
        <v>27</v>
      </c>
      <c r="E16972">
        <v>18</v>
      </c>
      <c r="F16972">
        <v>536084</v>
      </c>
      <c r="G16972">
        <v>8663</v>
      </c>
    </row>
    <row r="16973" spans="1:7">
      <c r="A16973" s="2">
        <v>44201</v>
      </c>
      <c r="B16973" s="2">
        <f t="shared" si="530"/>
        <v>44227</v>
      </c>
      <c r="C16973" s="3">
        <f t="shared" si="531"/>
        <v>1</v>
      </c>
      <c r="D16973" t="s">
        <v>39</v>
      </c>
      <c r="E16973">
        <v>19</v>
      </c>
      <c r="F16973">
        <v>288298</v>
      </c>
      <c r="G16973">
        <v>3999</v>
      </c>
    </row>
    <row r="16974" spans="1:7">
      <c r="A16974" s="2">
        <v>44201</v>
      </c>
      <c r="B16974" s="2">
        <f t="shared" si="530"/>
        <v>44227</v>
      </c>
      <c r="C16974" s="3">
        <f t="shared" si="531"/>
        <v>1</v>
      </c>
      <c r="D16974" t="s">
        <v>34</v>
      </c>
      <c r="E16974">
        <v>20</v>
      </c>
      <c r="F16974">
        <v>234700</v>
      </c>
      <c r="G16974">
        <v>2897</v>
      </c>
    </row>
    <row r="16975" spans="1:7">
      <c r="A16975" s="2">
        <v>44201</v>
      </c>
      <c r="B16975" s="2">
        <f t="shared" si="530"/>
        <v>44227</v>
      </c>
      <c r="C16975" s="3">
        <f t="shared" si="531"/>
        <v>1</v>
      </c>
      <c r="D16975" t="s">
        <v>28</v>
      </c>
      <c r="E16975">
        <v>21</v>
      </c>
      <c r="F16975">
        <v>284545</v>
      </c>
      <c r="G16975">
        <v>3093</v>
      </c>
    </row>
    <row r="16976" spans="1:7">
      <c r="A16976" s="2">
        <v>44201</v>
      </c>
      <c r="B16976" s="2">
        <f t="shared" si="530"/>
        <v>44227</v>
      </c>
      <c r="C16976" s="3">
        <f t="shared" si="531"/>
        <v>1</v>
      </c>
      <c r="D16976" t="s">
        <v>40</v>
      </c>
      <c r="E16976">
        <v>22</v>
      </c>
      <c r="F16976">
        <v>326648</v>
      </c>
      <c r="G16976">
        <v>7635</v>
      </c>
    </row>
    <row r="16977" spans="1:7">
      <c r="A16977" s="2">
        <v>44201</v>
      </c>
      <c r="B16977" s="2">
        <f t="shared" si="530"/>
        <v>44227</v>
      </c>
      <c r="C16977" s="3">
        <f t="shared" si="531"/>
        <v>1</v>
      </c>
      <c r="D16977" t="s">
        <v>51</v>
      </c>
      <c r="E16977">
        <v>23</v>
      </c>
      <c r="F16977">
        <v>26565</v>
      </c>
      <c r="G16977">
        <v>369</v>
      </c>
    </row>
    <row r="16978" spans="1:7">
      <c r="A16978" s="2">
        <v>44201</v>
      </c>
      <c r="B16978" s="2">
        <f t="shared" si="530"/>
        <v>44227</v>
      </c>
      <c r="C16978" s="3">
        <f t="shared" si="531"/>
        <v>1</v>
      </c>
      <c r="D16978" t="s">
        <v>23</v>
      </c>
      <c r="E16978">
        <v>24</v>
      </c>
      <c r="F16978">
        <v>289927</v>
      </c>
      <c r="G16978">
        <v>6082</v>
      </c>
    </row>
    <row r="16979" spans="1:7">
      <c r="A16979" s="2">
        <v>44201</v>
      </c>
      <c r="B16979" s="2">
        <f t="shared" si="530"/>
        <v>44227</v>
      </c>
      <c r="C16979" s="3">
        <f t="shared" si="531"/>
        <v>1</v>
      </c>
      <c r="D16979" t="s">
        <v>9</v>
      </c>
      <c r="E16979">
        <v>25</v>
      </c>
      <c r="F16979">
        <v>397202</v>
      </c>
      <c r="G16979">
        <v>12734</v>
      </c>
    </row>
    <row r="16980" spans="1:7">
      <c r="A16980" s="2">
        <v>44201</v>
      </c>
      <c r="B16980" s="2">
        <f t="shared" si="530"/>
        <v>44227</v>
      </c>
      <c r="C16980" s="3">
        <f t="shared" si="531"/>
        <v>1</v>
      </c>
      <c r="D16980" t="s">
        <v>42</v>
      </c>
      <c r="E16980">
        <v>26</v>
      </c>
      <c r="F16980">
        <v>544858</v>
      </c>
      <c r="G16980">
        <v>13598</v>
      </c>
    </row>
    <row r="16981" spans="1:7">
      <c r="A16981" s="2">
        <v>44201</v>
      </c>
      <c r="B16981" s="2">
        <f t="shared" si="530"/>
        <v>44227</v>
      </c>
      <c r="C16981" s="3">
        <f t="shared" si="531"/>
        <v>1</v>
      </c>
      <c r="D16981" t="s">
        <v>29</v>
      </c>
      <c r="E16981">
        <v>27</v>
      </c>
      <c r="F16981">
        <v>425320</v>
      </c>
      <c r="G16981">
        <v>5520</v>
      </c>
    </row>
    <row r="16982" spans="1:7">
      <c r="A16982" s="2">
        <v>44201</v>
      </c>
      <c r="B16982" s="2">
        <f t="shared" si="530"/>
        <v>44227</v>
      </c>
      <c r="C16982" s="3">
        <f t="shared" si="531"/>
        <v>1</v>
      </c>
      <c r="D16982" t="s">
        <v>46</v>
      </c>
      <c r="E16982">
        <v>28</v>
      </c>
      <c r="F16982">
        <v>225444</v>
      </c>
      <c r="G16982">
        <v>4975</v>
      </c>
    </row>
    <row r="16983" spans="1:7">
      <c r="A16983" s="2">
        <v>44201</v>
      </c>
      <c r="B16983" s="2">
        <f t="shared" si="530"/>
        <v>44227</v>
      </c>
      <c r="C16983" s="3">
        <f t="shared" si="531"/>
        <v>1</v>
      </c>
      <c r="D16983" t="s">
        <v>35</v>
      </c>
      <c r="E16983">
        <v>29</v>
      </c>
      <c r="F16983">
        <v>432830</v>
      </c>
      <c r="G16983">
        <v>6123</v>
      </c>
    </row>
    <row r="16984" spans="1:7">
      <c r="A16984" s="2">
        <v>44201</v>
      </c>
      <c r="B16984" s="2">
        <f t="shared" si="530"/>
        <v>44227</v>
      </c>
      <c r="C16984" s="3">
        <f t="shared" si="531"/>
        <v>1</v>
      </c>
      <c r="D16984" t="s">
        <v>54</v>
      </c>
      <c r="E16984">
        <v>30</v>
      </c>
      <c r="F16984">
        <v>83529</v>
      </c>
      <c r="G16984">
        <v>1006</v>
      </c>
    </row>
    <row r="16985" spans="1:7">
      <c r="A16985" s="2">
        <v>44201</v>
      </c>
      <c r="B16985" s="2">
        <f t="shared" si="530"/>
        <v>44227</v>
      </c>
      <c r="C16985" s="3">
        <f t="shared" si="531"/>
        <v>1</v>
      </c>
      <c r="D16985" t="s">
        <v>12</v>
      </c>
      <c r="E16985">
        <v>31</v>
      </c>
      <c r="F16985">
        <v>172067</v>
      </c>
      <c r="G16985">
        <v>1747</v>
      </c>
    </row>
    <row r="16986" spans="1:7">
      <c r="A16986" s="2">
        <v>44201</v>
      </c>
      <c r="B16986" s="2">
        <f t="shared" si="530"/>
        <v>44227</v>
      </c>
      <c r="C16986" s="3">
        <f t="shared" si="531"/>
        <v>1</v>
      </c>
      <c r="D16986" t="s">
        <v>24</v>
      </c>
      <c r="E16986">
        <v>32</v>
      </c>
      <c r="F16986">
        <v>235710</v>
      </c>
      <c r="G16986">
        <v>3246</v>
      </c>
    </row>
    <row r="16987" spans="1:7">
      <c r="A16987" s="2">
        <v>44201</v>
      </c>
      <c r="B16987" s="2">
        <f t="shared" si="530"/>
        <v>44227</v>
      </c>
      <c r="C16987" s="3">
        <f t="shared" si="531"/>
        <v>1</v>
      </c>
      <c r="D16987" t="s">
        <v>19</v>
      </c>
      <c r="E16987">
        <v>33</v>
      </c>
      <c r="F16987">
        <v>47992</v>
      </c>
      <c r="G16987">
        <v>792</v>
      </c>
    </row>
    <row r="16988" spans="1:7">
      <c r="A16988" s="2">
        <v>44201</v>
      </c>
      <c r="B16988" s="2">
        <f t="shared" si="530"/>
        <v>44227</v>
      </c>
      <c r="C16988" s="3">
        <f t="shared" si="531"/>
        <v>1</v>
      </c>
      <c r="D16988" t="s">
        <v>21</v>
      </c>
      <c r="E16988">
        <v>34</v>
      </c>
      <c r="F16988">
        <v>551419</v>
      </c>
      <c r="G16988">
        <v>19382</v>
      </c>
    </row>
    <row r="16989" spans="1:7">
      <c r="A16989" s="2">
        <v>44201</v>
      </c>
      <c r="B16989" s="2">
        <f t="shared" si="530"/>
        <v>44227</v>
      </c>
      <c r="C16989" s="3">
        <f t="shared" si="531"/>
        <v>1</v>
      </c>
      <c r="D16989" t="s">
        <v>47</v>
      </c>
      <c r="E16989">
        <v>35</v>
      </c>
      <c r="F16989">
        <v>148499</v>
      </c>
      <c r="G16989">
        <v>2596</v>
      </c>
    </row>
    <row r="16990" spans="1:7">
      <c r="A16990" s="2">
        <v>44201</v>
      </c>
      <c r="B16990" s="2">
        <f t="shared" si="530"/>
        <v>44227</v>
      </c>
      <c r="C16990" s="3">
        <f t="shared" si="531"/>
        <v>1</v>
      </c>
      <c r="D16990" t="s">
        <v>16</v>
      </c>
      <c r="E16990">
        <v>36</v>
      </c>
      <c r="F16990">
        <v>1048538</v>
      </c>
      <c r="G16990">
        <v>38315</v>
      </c>
    </row>
    <row r="16991" spans="1:7">
      <c r="A16991" s="2">
        <v>44201</v>
      </c>
      <c r="B16991" s="2">
        <f t="shared" si="530"/>
        <v>44227</v>
      </c>
      <c r="C16991" s="3">
        <f t="shared" si="531"/>
        <v>1</v>
      </c>
      <c r="D16991" t="s">
        <v>20</v>
      </c>
      <c r="E16991">
        <v>37</v>
      </c>
      <c r="F16991">
        <v>578309</v>
      </c>
      <c r="G16991">
        <v>7080</v>
      </c>
    </row>
    <row r="16992" spans="1:7">
      <c r="A16992" s="2">
        <v>44201</v>
      </c>
      <c r="B16992" s="2">
        <f t="shared" si="530"/>
        <v>44227</v>
      </c>
      <c r="C16992" s="3">
        <f t="shared" si="531"/>
        <v>1</v>
      </c>
      <c r="D16992" t="s">
        <v>48</v>
      </c>
      <c r="E16992">
        <v>38</v>
      </c>
      <c r="F16992">
        <v>93501</v>
      </c>
      <c r="G16992">
        <v>1336</v>
      </c>
    </row>
    <row r="16993" spans="1:7">
      <c r="A16993" s="2">
        <v>44201</v>
      </c>
      <c r="B16993" s="2">
        <f t="shared" si="530"/>
        <v>44227</v>
      </c>
      <c r="C16993" s="3">
        <f t="shared" si="531"/>
        <v>1</v>
      </c>
      <c r="D16993" t="s">
        <v>59</v>
      </c>
      <c r="E16993">
        <v>69</v>
      </c>
      <c r="F16993">
        <v>122</v>
      </c>
      <c r="G16993">
        <v>2</v>
      </c>
    </row>
    <row r="16994" spans="1:7">
      <c r="A16994" s="2">
        <v>44201</v>
      </c>
      <c r="B16994" s="2">
        <f t="shared" si="530"/>
        <v>44227</v>
      </c>
      <c r="C16994" s="3">
        <f t="shared" si="531"/>
        <v>1</v>
      </c>
      <c r="D16994" t="s">
        <v>41</v>
      </c>
      <c r="E16994">
        <v>39</v>
      </c>
      <c r="F16994">
        <v>735003</v>
      </c>
      <c r="G16994">
        <v>9247</v>
      </c>
    </row>
    <row r="16995" spans="1:7">
      <c r="A16995" s="2">
        <v>44201</v>
      </c>
      <c r="B16995" s="2">
        <f t="shared" si="530"/>
        <v>44227</v>
      </c>
      <c r="C16995" s="3">
        <f t="shared" si="531"/>
        <v>1</v>
      </c>
      <c r="D16995" t="s">
        <v>30</v>
      </c>
      <c r="E16995">
        <v>40</v>
      </c>
      <c r="F16995">
        <v>308268</v>
      </c>
      <c r="G16995">
        <v>2571</v>
      </c>
    </row>
    <row r="16996" spans="1:7">
      <c r="A16996" s="2">
        <v>44201</v>
      </c>
      <c r="B16996" s="2">
        <f t="shared" si="530"/>
        <v>44227</v>
      </c>
      <c r="C16996" s="3">
        <f t="shared" si="531"/>
        <v>1</v>
      </c>
      <c r="D16996" t="s">
        <v>14</v>
      </c>
      <c r="E16996">
        <v>41</v>
      </c>
      <c r="F16996">
        <v>119508</v>
      </c>
      <c r="G16996">
        <v>1550</v>
      </c>
    </row>
    <row r="16997" spans="1:7">
      <c r="A16997" s="2">
        <v>44201</v>
      </c>
      <c r="B16997" s="2">
        <f t="shared" si="530"/>
        <v>44227</v>
      </c>
      <c r="C16997" s="3">
        <f t="shared" si="531"/>
        <v>1</v>
      </c>
      <c r="D16997" t="s">
        <v>31</v>
      </c>
      <c r="E16997">
        <v>42</v>
      </c>
      <c r="F16997">
        <v>679760</v>
      </c>
      <c r="G16997">
        <v>16583</v>
      </c>
    </row>
    <row r="16998" spans="1:7">
      <c r="A16998" s="2">
        <v>44201</v>
      </c>
      <c r="B16998" s="2">
        <f t="shared" si="530"/>
        <v>44227</v>
      </c>
      <c r="C16998" s="3">
        <f t="shared" si="531"/>
        <v>1</v>
      </c>
      <c r="D16998" t="s">
        <v>55</v>
      </c>
      <c r="E16998">
        <v>72</v>
      </c>
      <c r="F16998">
        <v>112934</v>
      </c>
      <c r="G16998">
        <v>1562</v>
      </c>
    </row>
    <row r="16999" spans="1:7">
      <c r="A16999" s="2">
        <v>44201</v>
      </c>
      <c r="B16999" s="2">
        <f t="shared" si="530"/>
        <v>44227</v>
      </c>
      <c r="C16999" s="3">
        <f t="shared" si="531"/>
        <v>1</v>
      </c>
      <c r="D16999" t="s">
        <v>17</v>
      </c>
      <c r="E16999">
        <v>44</v>
      </c>
      <c r="F16999">
        <v>93852</v>
      </c>
      <c r="G16999">
        <v>1870</v>
      </c>
    </row>
    <row r="17000" spans="1:7">
      <c r="A17000" s="2">
        <v>44201</v>
      </c>
      <c r="B17000" s="2">
        <f t="shared" si="530"/>
        <v>44227</v>
      </c>
      <c r="C17000" s="3">
        <f t="shared" si="531"/>
        <v>1</v>
      </c>
      <c r="D17000" t="s">
        <v>32</v>
      </c>
      <c r="E17000">
        <v>45</v>
      </c>
      <c r="F17000">
        <v>328073</v>
      </c>
      <c r="G17000">
        <v>5498</v>
      </c>
    </row>
    <row r="17001" spans="1:7">
      <c r="A17001" s="2">
        <v>44201</v>
      </c>
      <c r="B17001" s="2">
        <f t="shared" si="530"/>
        <v>44227</v>
      </c>
      <c r="C17001" s="3">
        <f t="shared" si="531"/>
        <v>1</v>
      </c>
      <c r="D17001" t="s">
        <v>43</v>
      </c>
      <c r="E17001">
        <v>46</v>
      </c>
      <c r="F17001">
        <v>101076</v>
      </c>
      <c r="G17001">
        <v>1513</v>
      </c>
    </row>
    <row r="17002" spans="1:7">
      <c r="A17002" s="2">
        <v>44201</v>
      </c>
      <c r="B17002" s="2">
        <f t="shared" si="530"/>
        <v>44227</v>
      </c>
      <c r="C17002" s="3">
        <f t="shared" si="531"/>
        <v>1</v>
      </c>
      <c r="D17002" t="s">
        <v>25</v>
      </c>
      <c r="E17002">
        <v>47</v>
      </c>
      <c r="F17002">
        <v>602397</v>
      </c>
      <c r="G17002">
        <v>7200</v>
      </c>
    </row>
    <row r="17003" spans="1:7">
      <c r="A17003" s="2">
        <v>44201</v>
      </c>
      <c r="B17003" s="2">
        <f t="shared" si="530"/>
        <v>44227</v>
      </c>
      <c r="C17003" s="3">
        <f t="shared" si="531"/>
        <v>1</v>
      </c>
      <c r="D17003" t="s">
        <v>11</v>
      </c>
      <c r="E17003">
        <v>48</v>
      </c>
      <c r="F17003">
        <v>1864187</v>
      </c>
      <c r="G17003">
        <v>28949</v>
      </c>
    </row>
    <row r="17004" spans="1:7">
      <c r="A17004" s="2">
        <v>44201</v>
      </c>
      <c r="B17004" s="2">
        <f t="shared" si="530"/>
        <v>44227</v>
      </c>
      <c r="C17004" s="3">
        <f t="shared" si="531"/>
        <v>1</v>
      </c>
      <c r="D17004" t="s">
        <v>13</v>
      </c>
      <c r="E17004">
        <v>49</v>
      </c>
      <c r="F17004">
        <v>288951</v>
      </c>
      <c r="G17004">
        <v>1314</v>
      </c>
    </row>
    <row r="17005" spans="1:7">
      <c r="A17005" s="2">
        <v>44201</v>
      </c>
      <c r="B17005" s="2">
        <f t="shared" si="530"/>
        <v>44227</v>
      </c>
      <c r="C17005" s="3">
        <f t="shared" si="531"/>
        <v>1</v>
      </c>
      <c r="D17005" t="s">
        <v>36</v>
      </c>
      <c r="E17005">
        <v>50</v>
      </c>
      <c r="F17005">
        <v>8038</v>
      </c>
      <c r="G17005">
        <v>149</v>
      </c>
    </row>
    <row r="17006" spans="1:7">
      <c r="A17006" s="2">
        <v>44201</v>
      </c>
      <c r="B17006" s="2">
        <f t="shared" si="530"/>
        <v>44227</v>
      </c>
      <c r="C17006" s="3">
        <f t="shared" si="531"/>
        <v>1</v>
      </c>
      <c r="D17006" t="s">
        <v>56</v>
      </c>
      <c r="E17006">
        <v>78</v>
      </c>
      <c r="F17006">
        <v>2042</v>
      </c>
      <c r="G17006">
        <v>23</v>
      </c>
    </row>
    <row r="17007" spans="1:7">
      <c r="A17007" s="2">
        <v>44201</v>
      </c>
      <c r="B17007" s="2">
        <f t="shared" si="530"/>
        <v>44227</v>
      </c>
      <c r="C17007" s="3">
        <f t="shared" si="531"/>
        <v>1</v>
      </c>
      <c r="D17007" t="s">
        <v>37</v>
      </c>
      <c r="E17007">
        <v>51</v>
      </c>
      <c r="F17007">
        <v>371913</v>
      </c>
      <c r="G17007">
        <v>5191</v>
      </c>
    </row>
    <row r="17008" spans="1:7">
      <c r="A17008" s="2">
        <v>44201</v>
      </c>
      <c r="B17008" s="2">
        <f t="shared" si="530"/>
        <v>44227</v>
      </c>
      <c r="C17008" s="3">
        <f t="shared" si="531"/>
        <v>1</v>
      </c>
      <c r="D17008" t="s">
        <v>5</v>
      </c>
      <c r="E17008">
        <v>53</v>
      </c>
      <c r="F17008">
        <v>263713</v>
      </c>
      <c r="G17008">
        <v>3611</v>
      </c>
    </row>
    <row r="17009" spans="1:7">
      <c r="A17009" s="2">
        <v>44201</v>
      </c>
      <c r="B17009" s="2">
        <f t="shared" si="530"/>
        <v>44227</v>
      </c>
      <c r="C17009" s="3">
        <f t="shared" si="531"/>
        <v>1</v>
      </c>
      <c r="D17009" t="s">
        <v>58</v>
      </c>
      <c r="E17009">
        <v>54</v>
      </c>
      <c r="F17009">
        <v>93162</v>
      </c>
      <c r="G17009">
        <v>1442</v>
      </c>
    </row>
    <row r="17010" spans="1:7">
      <c r="A17010" s="2">
        <v>44201</v>
      </c>
      <c r="B17010" s="2">
        <f t="shared" si="530"/>
        <v>44227</v>
      </c>
      <c r="C17010" s="3">
        <f t="shared" si="531"/>
        <v>1</v>
      </c>
      <c r="D17010" t="s">
        <v>10</v>
      </c>
      <c r="E17010">
        <v>55</v>
      </c>
      <c r="F17010">
        <v>531890</v>
      </c>
      <c r="G17010">
        <v>5370</v>
      </c>
    </row>
    <row r="17011" spans="1:7">
      <c r="A17011" s="2">
        <v>44201</v>
      </c>
      <c r="B17011" s="2">
        <f t="shared" si="530"/>
        <v>44227</v>
      </c>
      <c r="C17011" s="3">
        <f t="shared" si="531"/>
        <v>1</v>
      </c>
      <c r="D17011" t="s">
        <v>49</v>
      </c>
      <c r="E17011">
        <v>56</v>
      </c>
      <c r="F17011">
        <v>45569</v>
      </c>
      <c r="G17011">
        <v>464</v>
      </c>
    </row>
    <row r="17012" spans="1:7">
      <c r="A17012" s="2">
        <v>44202</v>
      </c>
      <c r="B17012" s="2">
        <f t="shared" si="530"/>
        <v>44227</v>
      </c>
      <c r="C17012" s="3">
        <f t="shared" si="531"/>
        <v>1</v>
      </c>
      <c r="D17012" t="s">
        <v>52</v>
      </c>
      <c r="E17012">
        <v>1</v>
      </c>
      <c r="F17012">
        <v>384184</v>
      </c>
      <c r="G17012">
        <v>4994</v>
      </c>
    </row>
    <row r="17013" spans="1:7">
      <c r="A17013" s="2">
        <v>44202</v>
      </c>
      <c r="B17013" s="2">
        <f t="shared" si="530"/>
        <v>44227</v>
      </c>
      <c r="C17013" s="3">
        <f t="shared" si="531"/>
        <v>1</v>
      </c>
      <c r="D17013" t="s">
        <v>50</v>
      </c>
      <c r="E17013">
        <v>2</v>
      </c>
      <c r="F17013">
        <v>48636</v>
      </c>
      <c r="G17013">
        <v>211</v>
      </c>
    </row>
    <row r="17014" spans="1:7">
      <c r="A17014" s="2">
        <v>44202</v>
      </c>
      <c r="B17014" s="2">
        <f t="shared" si="530"/>
        <v>44227</v>
      </c>
      <c r="C17014" s="3">
        <f t="shared" si="531"/>
        <v>1</v>
      </c>
      <c r="D17014" t="s">
        <v>8</v>
      </c>
      <c r="E17014">
        <v>4</v>
      </c>
      <c r="F17014">
        <v>578623</v>
      </c>
      <c r="G17014">
        <v>9467</v>
      </c>
    </row>
    <row r="17015" spans="1:7">
      <c r="A17015" s="2">
        <v>44202</v>
      </c>
      <c r="B17015" s="2">
        <f t="shared" si="530"/>
        <v>44227</v>
      </c>
      <c r="C17015" s="3">
        <f t="shared" si="531"/>
        <v>1</v>
      </c>
      <c r="D17015" t="s">
        <v>44</v>
      </c>
      <c r="E17015">
        <v>5</v>
      </c>
      <c r="F17015">
        <v>242593</v>
      </c>
      <c r="G17015">
        <v>3901</v>
      </c>
    </row>
    <row r="17016" spans="1:7">
      <c r="A17016" s="2">
        <v>44202</v>
      </c>
      <c r="B17016" s="2">
        <f t="shared" si="530"/>
        <v>44227</v>
      </c>
      <c r="C17016" s="3">
        <f t="shared" si="531"/>
        <v>1</v>
      </c>
      <c r="D17016" t="s">
        <v>7</v>
      </c>
      <c r="E17016">
        <v>6</v>
      </c>
      <c r="F17016">
        <v>2548733</v>
      </c>
      <c r="G17016">
        <v>28040</v>
      </c>
    </row>
    <row r="17017" spans="1:7">
      <c r="A17017" s="2">
        <v>44202</v>
      </c>
      <c r="B17017" s="2">
        <f t="shared" si="530"/>
        <v>44227</v>
      </c>
      <c r="C17017" s="3">
        <f t="shared" si="531"/>
        <v>1</v>
      </c>
      <c r="D17017" t="s">
        <v>22</v>
      </c>
      <c r="E17017">
        <v>8</v>
      </c>
      <c r="F17017">
        <v>350560</v>
      </c>
      <c r="G17017">
        <v>5080</v>
      </c>
    </row>
    <row r="17018" spans="1:7">
      <c r="A17018" s="2">
        <v>44202</v>
      </c>
      <c r="B17018" s="2">
        <f t="shared" si="530"/>
        <v>44227</v>
      </c>
      <c r="C17018" s="3">
        <f t="shared" si="531"/>
        <v>1</v>
      </c>
      <c r="D17018" t="s">
        <v>38</v>
      </c>
      <c r="E17018">
        <v>9</v>
      </c>
      <c r="F17018">
        <v>199454</v>
      </c>
      <c r="G17018">
        <v>6230</v>
      </c>
    </row>
    <row r="17019" spans="1:7">
      <c r="A17019" s="2">
        <v>44202</v>
      </c>
      <c r="B17019" s="2">
        <f t="shared" si="530"/>
        <v>44227</v>
      </c>
      <c r="C17019" s="3">
        <f t="shared" si="531"/>
        <v>1</v>
      </c>
      <c r="D17019" t="s">
        <v>45</v>
      </c>
      <c r="E17019">
        <v>10</v>
      </c>
      <c r="F17019">
        <v>61729</v>
      </c>
      <c r="G17019">
        <v>947</v>
      </c>
    </row>
    <row r="17020" spans="1:7">
      <c r="A17020" s="2">
        <v>44202</v>
      </c>
      <c r="B17020" s="2">
        <f t="shared" si="530"/>
        <v>44227</v>
      </c>
      <c r="C17020" s="3">
        <f t="shared" si="531"/>
        <v>1</v>
      </c>
      <c r="D17020" t="s">
        <v>33</v>
      </c>
      <c r="E17020">
        <v>11</v>
      </c>
      <c r="F17020">
        <v>30482</v>
      </c>
      <c r="G17020">
        <v>806</v>
      </c>
    </row>
    <row r="17021" spans="1:7">
      <c r="A17021" s="2">
        <v>44202</v>
      </c>
      <c r="B17021" s="2">
        <f t="shared" si="530"/>
        <v>44227</v>
      </c>
      <c r="C17021" s="3">
        <f t="shared" si="531"/>
        <v>1</v>
      </c>
      <c r="D17021" t="s">
        <v>15</v>
      </c>
      <c r="E17021">
        <v>12</v>
      </c>
      <c r="F17021">
        <v>1409898</v>
      </c>
      <c r="G17021">
        <v>22316</v>
      </c>
    </row>
    <row r="17022" spans="1:7">
      <c r="A17022" s="2">
        <v>44202</v>
      </c>
      <c r="B17022" s="2">
        <f t="shared" si="530"/>
        <v>44227</v>
      </c>
      <c r="C17022" s="3">
        <f t="shared" si="531"/>
        <v>1</v>
      </c>
      <c r="D17022" t="s">
        <v>18</v>
      </c>
      <c r="E17022">
        <v>13</v>
      </c>
      <c r="F17022">
        <v>690137</v>
      </c>
      <c r="G17022">
        <v>10814</v>
      </c>
    </row>
    <row r="17023" spans="1:7">
      <c r="A17023" s="2">
        <v>44202</v>
      </c>
      <c r="B17023" s="2">
        <f t="shared" si="530"/>
        <v>44227</v>
      </c>
      <c r="C17023" s="3">
        <f t="shared" si="531"/>
        <v>1</v>
      </c>
      <c r="D17023" t="s">
        <v>57</v>
      </c>
      <c r="E17023">
        <v>66</v>
      </c>
      <c r="F17023">
        <v>8347</v>
      </c>
      <c r="G17023">
        <v>124</v>
      </c>
    </row>
    <row r="17024" spans="1:7">
      <c r="A17024" s="2">
        <v>44202</v>
      </c>
      <c r="B17024" s="2">
        <f t="shared" si="530"/>
        <v>44227</v>
      </c>
      <c r="C17024" s="3">
        <f t="shared" si="531"/>
        <v>1</v>
      </c>
      <c r="D17024" t="s">
        <v>26</v>
      </c>
      <c r="E17024">
        <v>15</v>
      </c>
      <c r="F17024">
        <v>22325</v>
      </c>
      <c r="G17024">
        <v>297</v>
      </c>
    </row>
    <row r="17025" spans="1:7">
      <c r="A17025" s="2">
        <v>44202</v>
      </c>
      <c r="B17025" s="2">
        <f t="shared" si="530"/>
        <v>44227</v>
      </c>
      <c r="C17025" s="3">
        <f t="shared" si="531"/>
        <v>1</v>
      </c>
      <c r="D17025" t="s">
        <v>53</v>
      </c>
      <c r="E17025">
        <v>16</v>
      </c>
      <c r="F17025">
        <v>146322</v>
      </c>
      <c r="G17025">
        <v>1495</v>
      </c>
    </row>
    <row r="17026" spans="1:7">
      <c r="A17026" s="2">
        <v>44202</v>
      </c>
      <c r="B17026" s="2">
        <f t="shared" si="530"/>
        <v>44227</v>
      </c>
      <c r="C17026" s="3">
        <f t="shared" si="531"/>
        <v>1</v>
      </c>
      <c r="D17026" t="s">
        <v>6</v>
      </c>
      <c r="E17026">
        <v>17</v>
      </c>
      <c r="F17026">
        <v>1001955</v>
      </c>
      <c r="G17026">
        <v>18738</v>
      </c>
    </row>
    <row r="17027" spans="1:7">
      <c r="A17027" s="2">
        <v>44202</v>
      </c>
      <c r="B17027" s="2">
        <f t="shared" si="530"/>
        <v>44227</v>
      </c>
      <c r="C17027" s="3">
        <f t="shared" si="531"/>
        <v>1</v>
      </c>
      <c r="D17027" t="s">
        <v>27</v>
      </c>
      <c r="E17027">
        <v>18</v>
      </c>
      <c r="F17027">
        <v>542235</v>
      </c>
      <c r="G17027">
        <v>8743</v>
      </c>
    </row>
    <row r="17028" spans="1:7">
      <c r="A17028" s="2">
        <v>44202</v>
      </c>
      <c r="B17028" s="2">
        <f t="shared" ref="B17028:B17091" si="532">EOMONTH(A17028,0)</f>
        <v>44227</v>
      </c>
      <c r="C17028" s="3">
        <f t="shared" ref="C17028:C17091" si="533">IF(A17028=B17028,0,1)</f>
        <v>1</v>
      </c>
      <c r="D17028" t="s">
        <v>39</v>
      </c>
      <c r="E17028">
        <v>19</v>
      </c>
      <c r="F17028">
        <v>290776</v>
      </c>
      <c r="G17028">
        <v>4060</v>
      </c>
    </row>
    <row r="17029" spans="1:7">
      <c r="A17029" s="2">
        <v>44202</v>
      </c>
      <c r="B17029" s="2">
        <f t="shared" si="532"/>
        <v>44227</v>
      </c>
      <c r="C17029" s="3">
        <f t="shared" si="533"/>
        <v>1</v>
      </c>
      <c r="D17029" t="s">
        <v>34</v>
      </c>
      <c r="E17029">
        <v>20</v>
      </c>
      <c r="F17029">
        <v>239988</v>
      </c>
      <c r="G17029">
        <v>3027</v>
      </c>
    </row>
    <row r="17030" spans="1:7">
      <c r="A17030" s="2">
        <v>44202</v>
      </c>
      <c r="B17030" s="2">
        <f t="shared" si="532"/>
        <v>44227</v>
      </c>
      <c r="C17030" s="3">
        <f t="shared" si="533"/>
        <v>1</v>
      </c>
      <c r="D17030" t="s">
        <v>28</v>
      </c>
      <c r="E17030">
        <v>21</v>
      </c>
      <c r="F17030">
        <v>289992</v>
      </c>
      <c r="G17030">
        <v>3135</v>
      </c>
    </row>
    <row r="17031" spans="1:7">
      <c r="A17031" s="2">
        <v>44202</v>
      </c>
      <c r="B17031" s="2">
        <f t="shared" si="532"/>
        <v>44227</v>
      </c>
      <c r="C17031" s="3">
        <f t="shared" si="533"/>
        <v>1</v>
      </c>
      <c r="D17031" t="s">
        <v>40</v>
      </c>
      <c r="E17031">
        <v>22</v>
      </c>
      <c r="F17031">
        <v>333524</v>
      </c>
      <c r="G17031">
        <v>7681</v>
      </c>
    </row>
    <row r="17032" spans="1:7">
      <c r="A17032" s="2">
        <v>44202</v>
      </c>
      <c r="B17032" s="2">
        <f t="shared" si="532"/>
        <v>44227</v>
      </c>
      <c r="C17032" s="3">
        <f t="shared" si="533"/>
        <v>1</v>
      </c>
      <c r="D17032" t="s">
        <v>51</v>
      </c>
      <c r="E17032">
        <v>23</v>
      </c>
      <c r="F17032">
        <v>27090</v>
      </c>
      <c r="G17032">
        <v>372</v>
      </c>
    </row>
    <row r="17033" spans="1:7">
      <c r="A17033" s="2">
        <v>44202</v>
      </c>
      <c r="B17033" s="2">
        <f t="shared" si="532"/>
        <v>44227</v>
      </c>
      <c r="C17033" s="3">
        <f t="shared" si="533"/>
        <v>1</v>
      </c>
      <c r="D17033" t="s">
        <v>23</v>
      </c>
      <c r="E17033">
        <v>24</v>
      </c>
      <c r="F17033">
        <v>293079</v>
      </c>
      <c r="G17033">
        <v>6132</v>
      </c>
    </row>
    <row r="17034" spans="1:7">
      <c r="A17034" s="2">
        <v>44202</v>
      </c>
      <c r="B17034" s="2">
        <f t="shared" si="532"/>
        <v>44227</v>
      </c>
      <c r="C17034" s="3">
        <f t="shared" si="533"/>
        <v>1</v>
      </c>
      <c r="D17034" t="s">
        <v>9</v>
      </c>
      <c r="E17034">
        <v>25</v>
      </c>
      <c r="F17034">
        <v>404053</v>
      </c>
      <c r="G17034">
        <v>12836</v>
      </c>
    </row>
    <row r="17035" spans="1:7">
      <c r="A17035" s="2">
        <v>44202</v>
      </c>
      <c r="B17035" s="2">
        <f t="shared" si="532"/>
        <v>44227</v>
      </c>
      <c r="C17035" s="3">
        <f t="shared" si="533"/>
        <v>1</v>
      </c>
      <c r="D17035" t="s">
        <v>42</v>
      </c>
      <c r="E17035">
        <v>26</v>
      </c>
      <c r="F17035">
        <v>549467</v>
      </c>
      <c r="G17035">
        <v>13657</v>
      </c>
    </row>
    <row r="17036" spans="1:7">
      <c r="A17036" s="2">
        <v>44202</v>
      </c>
      <c r="B17036" s="2">
        <f t="shared" si="532"/>
        <v>44227</v>
      </c>
      <c r="C17036" s="3">
        <f t="shared" si="533"/>
        <v>1</v>
      </c>
      <c r="D17036" t="s">
        <v>29</v>
      </c>
      <c r="E17036">
        <v>27</v>
      </c>
      <c r="F17036">
        <v>427655</v>
      </c>
      <c r="G17036">
        <v>5596</v>
      </c>
    </row>
    <row r="17037" spans="1:7">
      <c r="A17037" s="2">
        <v>44202</v>
      </c>
      <c r="B17037" s="2">
        <f t="shared" si="532"/>
        <v>44227</v>
      </c>
      <c r="C17037" s="3">
        <f t="shared" si="533"/>
        <v>1</v>
      </c>
      <c r="D17037" t="s">
        <v>46</v>
      </c>
      <c r="E17037">
        <v>28</v>
      </c>
      <c r="F17037">
        <v>228235</v>
      </c>
      <c r="G17037">
        <v>5013</v>
      </c>
    </row>
    <row r="17038" spans="1:7">
      <c r="A17038" s="2">
        <v>44202</v>
      </c>
      <c r="B17038" s="2">
        <f t="shared" si="532"/>
        <v>44227</v>
      </c>
      <c r="C17038" s="3">
        <f t="shared" si="533"/>
        <v>1</v>
      </c>
      <c r="D17038" t="s">
        <v>35</v>
      </c>
      <c r="E17038">
        <v>29</v>
      </c>
      <c r="F17038">
        <v>435687</v>
      </c>
      <c r="G17038">
        <v>6167</v>
      </c>
    </row>
    <row r="17039" spans="1:7">
      <c r="A17039" s="2">
        <v>44202</v>
      </c>
      <c r="B17039" s="2">
        <f t="shared" si="532"/>
        <v>44227</v>
      </c>
      <c r="C17039" s="3">
        <f t="shared" si="533"/>
        <v>1</v>
      </c>
      <c r="D17039" t="s">
        <v>54</v>
      </c>
      <c r="E17039">
        <v>30</v>
      </c>
      <c r="F17039">
        <v>84155</v>
      </c>
      <c r="G17039">
        <v>1015</v>
      </c>
    </row>
    <row r="17040" spans="1:7">
      <c r="A17040" s="2">
        <v>44202</v>
      </c>
      <c r="B17040" s="2">
        <f t="shared" si="532"/>
        <v>44227</v>
      </c>
      <c r="C17040" s="3">
        <f t="shared" si="533"/>
        <v>1</v>
      </c>
      <c r="D17040" t="s">
        <v>12</v>
      </c>
      <c r="E17040">
        <v>31</v>
      </c>
      <c r="F17040">
        <v>173625</v>
      </c>
      <c r="G17040">
        <v>1756</v>
      </c>
    </row>
    <row r="17041" spans="1:7">
      <c r="A17041" s="2">
        <v>44202</v>
      </c>
      <c r="B17041" s="2">
        <f t="shared" si="532"/>
        <v>44227</v>
      </c>
      <c r="C17041" s="3">
        <f t="shared" si="533"/>
        <v>1</v>
      </c>
      <c r="D17041" t="s">
        <v>24</v>
      </c>
      <c r="E17041">
        <v>32</v>
      </c>
      <c r="F17041">
        <v>237775</v>
      </c>
      <c r="G17041">
        <v>3301</v>
      </c>
    </row>
    <row r="17042" spans="1:7">
      <c r="A17042" s="2">
        <v>44202</v>
      </c>
      <c r="B17042" s="2">
        <f t="shared" si="532"/>
        <v>44227</v>
      </c>
      <c r="C17042" s="3">
        <f t="shared" si="533"/>
        <v>1</v>
      </c>
      <c r="D17042" t="s">
        <v>19</v>
      </c>
      <c r="E17042">
        <v>33</v>
      </c>
      <c r="F17042">
        <v>48838</v>
      </c>
      <c r="G17042">
        <v>816</v>
      </c>
    </row>
    <row r="17043" spans="1:7">
      <c r="A17043" s="2">
        <v>44202</v>
      </c>
      <c r="B17043" s="2">
        <f t="shared" si="532"/>
        <v>44227</v>
      </c>
      <c r="C17043" s="3">
        <f t="shared" si="533"/>
        <v>1</v>
      </c>
      <c r="D17043" t="s">
        <v>21</v>
      </c>
      <c r="E17043">
        <v>34</v>
      </c>
      <c r="F17043">
        <v>557271</v>
      </c>
      <c r="G17043">
        <v>19523</v>
      </c>
    </row>
    <row r="17044" spans="1:7">
      <c r="A17044" s="2">
        <v>44202</v>
      </c>
      <c r="B17044" s="2">
        <f t="shared" si="532"/>
        <v>44227</v>
      </c>
      <c r="C17044" s="3">
        <f t="shared" si="533"/>
        <v>1</v>
      </c>
      <c r="D17044" t="s">
        <v>47</v>
      </c>
      <c r="E17044">
        <v>35</v>
      </c>
      <c r="F17044">
        <v>149984</v>
      </c>
      <c r="G17044">
        <v>2643</v>
      </c>
    </row>
    <row r="17045" spans="1:7">
      <c r="A17045" s="2">
        <v>44202</v>
      </c>
      <c r="B17045" s="2">
        <f t="shared" si="532"/>
        <v>44227</v>
      </c>
      <c r="C17045" s="3">
        <f t="shared" si="533"/>
        <v>1</v>
      </c>
      <c r="D17045" t="s">
        <v>16</v>
      </c>
      <c r="E17045">
        <v>36</v>
      </c>
      <c r="F17045">
        <v>1064554</v>
      </c>
      <c r="G17045">
        <v>38486</v>
      </c>
    </row>
    <row r="17046" spans="1:7">
      <c r="A17046" s="2">
        <v>44202</v>
      </c>
      <c r="B17046" s="2">
        <f t="shared" si="532"/>
        <v>44227</v>
      </c>
      <c r="C17046" s="3">
        <f t="shared" si="533"/>
        <v>1</v>
      </c>
      <c r="D17046" t="s">
        <v>20</v>
      </c>
      <c r="E17046">
        <v>37</v>
      </c>
      <c r="F17046">
        <v>584694</v>
      </c>
      <c r="G17046">
        <v>7149</v>
      </c>
    </row>
    <row r="17047" spans="1:7">
      <c r="A17047" s="2">
        <v>44202</v>
      </c>
      <c r="B17047" s="2">
        <f t="shared" si="532"/>
        <v>44227</v>
      </c>
      <c r="C17047" s="3">
        <f t="shared" si="533"/>
        <v>1</v>
      </c>
      <c r="D17047" t="s">
        <v>48</v>
      </c>
      <c r="E17047">
        <v>38</v>
      </c>
      <c r="F17047">
        <v>93839</v>
      </c>
      <c r="G17047">
        <v>1341</v>
      </c>
    </row>
    <row r="17048" spans="1:7">
      <c r="A17048" s="2">
        <v>44202</v>
      </c>
      <c r="B17048" s="2">
        <f t="shared" si="532"/>
        <v>44227</v>
      </c>
      <c r="C17048" s="3">
        <f t="shared" si="533"/>
        <v>1</v>
      </c>
      <c r="D17048" t="s">
        <v>59</v>
      </c>
      <c r="E17048">
        <v>69</v>
      </c>
      <c r="F17048">
        <v>124</v>
      </c>
      <c r="G17048">
        <v>2</v>
      </c>
    </row>
    <row r="17049" spans="1:7">
      <c r="A17049" s="2">
        <v>44202</v>
      </c>
      <c r="B17049" s="2">
        <f t="shared" si="532"/>
        <v>44227</v>
      </c>
      <c r="C17049" s="3">
        <f t="shared" si="533"/>
        <v>1</v>
      </c>
      <c r="D17049" t="s">
        <v>41</v>
      </c>
      <c r="E17049">
        <v>39</v>
      </c>
      <c r="F17049">
        <v>742817</v>
      </c>
      <c r="G17049">
        <v>9368</v>
      </c>
    </row>
    <row r="17050" spans="1:7">
      <c r="A17050" s="2">
        <v>44202</v>
      </c>
      <c r="B17050" s="2">
        <f t="shared" si="532"/>
        <v>44227</v>
      </c>
      <c r="C17050" s="3">
        <f t="shared" si="533"/>
        <v>1</v>
      </c>
      <c r="D17050" t="s">
        <v>30</v>
      </c>
      <c r="E17050">
        <v>40</v>
      </c>
      <c r="F17050">
        <v>311573</v>
      </c>
      <c r="G17050">
        <v>2633</v>
      </c>
    </row>
    <row r="17051" spans="1:7">
      <c r="A17051" s="2">
        <v>44202</v>
      </c>
      <c r="B17051" s="2">
        <f t="shared" si="532"/>
        <v>44227</v>
      </c>
      <c r="C17051" s="3">
        <f t="shared" si="533"/>
        <v>1</v>
      </c>
      <c r="D17051" t="s">
        <v>14</v>
      </c>
      <c r="E17051">
        <v>41</v>
      </c>
      <c r="F17051">
        <v>120243</v>
      </c>
      <c r="G17051">
        <v>1571</v>
      </c>
    </row>
    <row r="17052" spans="1:7">
      <c r="A17052" s="2">
        <v>44202</v>
      </c>
      <c r="B17052" s="2">
        <f t="shared" si="532"/>
        <v>44227</v>
      </c>
      <c r="C17052" s="3">
        <f t="shared" si="533"/>
        <v>1</v>
      </c>
      <c r="D17052" t="s">
        <v>31</v>
      </c>
      <c r="E17052">
        <v>42</v>
      </c>
      <c r="F17052">
        <v>689162</v>
      </c>
      <c r="G17052">
        <v>16960</v>
      </c>
    </row>
    <row r="17053" spans="1:7">
      <c r="A17053" s="2">
        <v>44202</v>
      </c>
      <c r="B17053" s="2">
        <f t="shared" si="532"/>
        <v>44227</v>
      </c>
      <c r="C17053" s="3">
        <f t="shared" si="533"/>
        <v>1</v>
      </c>
      <c r="D17053" t="s">
        <v>55</v>
      </c>
      <c r="E17053">
        <v>72</v>
      </c>
      <c r="F17053">
        <v>113227</v>
      </c>
      <c r="G17053">
        <v>1570</v>
      </c>
    </row>
    <row r="17054" spans="1:7">
      <c r="A17054" s="2">
        <v>44202</v>
      </c>
      <c r="B17054" s="2">
        <f t="shared" si="532"/>
        <v>44227</v>
      </c>
      <c r="C17054" s="3">
        <f t="shared" si="533"/>
        <v>1</v>
      </c>
      <c r="D17054" t="s">
        <v>17</v>
      </c>
      <c r="E17054">
        <v>44</v>
      </c>
      <c r="F17054">
        <v>95463</v>
      </c>
      <c r="G17054">
        <v>1890</v>
      </c>
    </row>
    <row r="17055" spans="1:7">
      <c r="A17055" s="2">
        <v>44202</v>
      </c>
      <c r="B17055" s="2">
        <f t="shared" si="532"/>
        <v>44227</v>
      </c>
      <c r="C17055" s="3">
        <f t="shared" si="533"/>
        <v>1</v>
      </c>
      <c r="D17055" t="s">
        <v>32</v>
      </c>
      <c r="E17055">
        <v>45</v>
      </c>
      <c r="F17055">
        <v>333235</v>
      </c>
      <c r="G17055">
        <v>5582</v>
      </c>
    </row>
    <row r="17056" spans="1:7">
      <c r="A17056" s="2">
        <v>44202</v>
      </c>
      <c r="B17056" s="2">
        <f t="shared" si="532"/>
        <v>44227</v>
      </c>
      <c r="C17056" s="3">
        <f t="shared" si="533"/>
        <v>1</v>
      </c>
      <c r="D17056" t="s">
        <v>43</v>
      </c>
      <c r="E17056">
        <v>46</v>
      </c>
      <c r="F17056">
        <v>101684</v>
      </c>
      <c r="G17056">
        <v>1519</v>
      </c>
    </row>
    <row r="17057" spans="1:7">
      <c r="A17057" s="2">
        <v>44202</v>
      </c>
      <c r="B17057" s="2">
        <f t="shared" si="532"/>
        <v>44227</v>
      </c>
      <c r="C17057" s="3">
        <f t="shared" si="533"/>
        <v>1</v>
      </c>
      <c r="D17057" t="s">
        <v>25</v>
      </c>
      <c r="E17057">
        <v>47</v>
      </c>
      <c r="F17057">
        <v>610347</v>
      </c>
      <c r="G17057">
        <v>7312</v>
      </c>
    </row>
    <row r="17058" spans="1:7">
      <c r="A17058" s="2">
        <v>44202</v>
      </c>
      <c r="B17058" s="2">
        <f t="shared" si="532"/>
        <v>44227</v>
      </c>
      <c r="C17058" s="3">
        <f t="shared" si="533"/>
        <v>1</v>
      </c>
      <c r="D17058" t="s">
        <v>11</v>
      </c>
      <c r="E17058">
        <v>48</v>
      </c>
      <c r="F17058">
        <v>1889528</v>
      </c>
      <c r="G17058">
        <v>29278</v>
      </c>
    </row>
    <row r="17059" spans="1:7">
      <c r="A17059" s="2">
        <v>44202</v>
      </c>
      <c r="B17059" s="2">
        <f t="shared" si="532"/>
        <v>44227</v>
      </c>
      <c r="C17059" s="3">
        <f t="shared" si="533"/>
        <v>1</v>
      </c>
      <c r="D17059" t="s">
        <v>13</v>
      </c>
      <c r="E17059">
        <v>49</v>
      </c>
      <c r="F17059">
        <v>292720</v>
      </c>
      <c r="G17059">
        <v>1333</v>
      </c>
    </row>
    <row r="17060" spans="1:7">
      <c r="A17060" s="2">
        <v>44202</v>
      </c>
      <c r="B17060" s="2">
        <f t="shared" si="532"/>
        <v>44227</v>
      </c>
      <c r="C17060" s="3">
        <f t="shared" si="533"/>
        <v>1</v>
      </c>
      <c r="D17060" t="s">
        <v>36</v>
      </c>
      <c r="E17060">
        <v>50</v>
      </c>
      <c r="F17060">
        <v>8158</v>
      </c>
      <c r="G17060">
        <v>152</v>
      </c>
    </row>
    <row r="17061" spans="1:7">
      <c r="A17061" s="2">
        <v>44202</v>
      </c>
      <c r="B17061" s="2">
        <f t="shared" si="532"/>
        <v>44227</v>
      </c>
      <c r="C17061" s="3">
        <f t="shared" si="533"/>
        <v>1</v>
      </c>
      <c r="D17061" t="s">
        <v>56</v>
      </c>
      <c r="E17061">
        <v>78</v>
      </c>
      <c r="F17061">
        <v>2042</v>
      </c>
      <c r="G17061">
        <v>23</v>
      </c>
    </row>
    <row r="17062" spans="1:7">
      <c r="A17062" s="2">
        <v>44202</v>
      </c>
      <c r="B17062" s="2">
        <f t="shared" si="532"/>
        <v>44227</v>
      </c>
      <c r="C17062" s="3">
        <f t="shared" si="533"/>
        <v>1</v>
      </c>
      <c r="D17062" t="s">
        <v>37</v>
      </c>
      <c r="E17062">
        <v>51</v>
      </c>
      <c r="F17062">
        <v>377300</v>
      </c>
      <c r="G17062">
        <v>5226</v>
      </c>
    </row>
    <row r="17063" spans="1:7">
      <c r="A17063" s="2">
        <v>44202</v>
      </c>
      <c r="B17063" s="2">
        <f t="shared" si="532"/>
        <v>44227</v>
      </c>
      <c r="C17063" s="3">
        <f t="shared" si="533"/>
        <v>1</v>
      </c>
      <c r="D17063" t="s">
        <v>5</v>
      </c>
      <c r="E17063">
        <v>53</v>
      </c>
      <c r="F17063">
        <v>265790</v>
      </c>
      <c r="G17063">
        <v>3681</v>
      </c>
    </row>
    <row r="17064" spans="1:7">
      <c r="A17064" s="2">
        <v>44202</v>
      </c>
      <c r="B17064" s="2">
        <f t="shared" si="532"/>
        <v>44227</v>
      </c>
      <c r="C17064" s="3">
        <f t="shared" si="533"/>
        <v>1</v>
      </c>
      <c r="D17064" t="s">
        <v>58</v>
      </c>
      <c r="E17064">
        <v>54</v>
      </c>
      <c r="F17064">
        <v>94678</v>
      </c>
      <c r="G17064">
        <v>1481</v>
      </c>
    </row>
    <row r="17065" spans="1:7">
      <c r="A17065" s="2">
        <v>44202</v>
      </c>
      <c r="B17065" s="2">
        <f t="shared" si="532"/>
        <v>44227</v>
      </c>
      <c r="C17065" s="3">
        <f t="shared" si="533"/>
        <v>1</v>
      </c>
      <c r="D17065" t="s">
        <v>10</v>
      </c>
      <c r="E17065">
        <v>55</v>
      </c>
      <c r="F17065">
        <v>535999</v>
      </c>
      <c r="G17065">
        <v>5442</v>
      </c>
    </row>
    <row r="17066" spans="1:7">
      <c r="A17066" s="2">
        <v>44202</v>
      </c>
      <c r="B17066" s="2">
        <f t="shared" si="532"/>
        <v>44227</v>
      </c>
      <c r="C17066" s="3">
        <f t="shared" si="533"/>
        <v>1</v>
      </c>
      <c r="D17066" t="s">
        <v>49</v>
      </c>
      <c r="E17066">
        <v>56</v>
      </c>
      <c r="F17066">
        <v>45890</v>
      </c>
      <c r="G17066">
        <v>464</v>
      </c>
    </row>
    <row r="17067" spans="1:7">
      <c r="A17067" s="2">
        <v>44203</v>
      </c>
      <c r="B17067" s="2">
        <f t="shared" si="532"/>
        <v>44227</v>
      </c>
      <c r="C17067" s="3">
        <f t="shared" si="533"/>
        <v>1</v>
      </c>
      <c r="D17067" t="s">
        <v>52</v>
      </c>
      <c r="E17067">
        <v>1</v>
      </c>
      <c r="F17067">
        <v>389230</v>
      </c>
      <c r="G17067">
        <v>5080</v>
      </c>
    </row>
    <row r="17068" spans="1:7">
      <c r="A17068" s="2">
        <v>44203</v>
      </c>
      <c r="B17068" s="2">
        <f t="shared" si="532"/>
        <v>44227</v>
      </c>
      <c r="C17068" s="3">
        <f t="shared" si="533"/>
        <v>1</v>
      </c>
      <c r="D17068" t="s">
        <v>50</v>
      </c>
      <c r="E17068">
        <v>2</v>
      </c>
      <c r="F17068">
        <v>48961</v>
      </c>
      <c r="G17068">
        <v>214</v>
      </c>
    </row>
    <row r="17069" spans="1:7">
      <c r="A17069" s="2">
        <v>44203</v>
      </c>
      <c r="B17069" s="2">
        <f t="shared" si="532"/>
        <v>44227</v>
      </c>
      <c r="C17069" s="3">
        <f t="shared" si="533"/>
        <v>1</v>
      </c>
      <c r="D17069" t="s">
        <v>8</v>
      </c>
      <c r="E17069">
        <v>4</v>
      </c>
      <c r="F17069">
        <v>588383</v>
      </c>
      <c r="G17069">
        <v>9764</v>
      </c>
    </row>
    <row r="17070" spans="1:7">
      <c r="A17070" s="2">
        <v>44203</v>
      </c>
      <c r="B17070" s="2">
        <f t="shared" si="532"/>
        <v>44227</v>
      </c>
      <c r="C17070" s="3">
        <f t="shared" si="533"/>
        <v>1</v>
      </c>
      <c r="D17070" t="s">
        <v>44</v>
      </c>
      <c r="E17070">
        <v>5</v>
      </c>
      <c r="F17070">
        <v>245916</v>
      </c>
      <c r="G17070">
        <v>3926</v>
      </c>
    </row>
    <row r="17071" spans="1:7">
      <c r="A17071" s="2">
        <v>44203</v>
      </c>
      <c r="B17071" s="2">
        <f t="shared" si="532"/>
        <v>44227</v>
      </c>
      <c r="C17071" s="3">
        <f t="shared" si="533"/>
        <v>1</v>
      </c>
      <c r="D17071" t="s">
        <v>7</v>
      </c>
      <c r="E17071">
        <v>6</v>
      </c>
      <c r="F17071">
        <v>2589156</v>
      </c>
      <c r="G17071">
        <v>28552</v>
      </c>
    </row>
    <row r="17072" spans="1:7">
      <c r="A17072" s="2">
        <v>44203</v>
      </c>
      <c r="B17072" s="2">
        <f t="shared" si="532"/>
        <v>44227</v>
      </c>
      <c r="C17072" s="3">
        <f t="shared" si="533"/>
        <v>1</v>
      </c>
      <c r="D17072" t="s">
        <v>22</v>
      </c>
      <c r="E17072">
        <v>8</v>
      </c>
      <c r="F17072">
        <v>354998</v>
      </c>
      <c r="G17072">
        <v>5164</v>
      </c>
    </row>
    <row r="17073" spans="1:7">
      <c r="A17073" s="2">
        <v>44203</v>
      </c>
      <c r="B17073" s="2">
        <f t="shared" si="532"/>
        <v>44227</v>
      </c>
      <c r="C17073" s="3">
        <f t="shared" si="533"/>
        <v>1</v>
      </c>
      <c r="D17073" t="s">
        <v>38</v>
      </c>
      <c r="E17073">
        <v>9</v>
      </c>
      <c r="F17073">
        <v>202758</v>
      </c>
      <c r="G17073">
        <v>6287</v>
      </c>
    </row>
    <row r="17074" spans="1:7">
      <c r="A17074" s="2">
        <v>44203</v>
      </c>
      <c r="B17074" s="2">
        <f t="shared" si="532"/>
        <v>44227</v>
      </c>
      <c r="C17074" s="3">
        <f t="shared" si="533"/>
        <v>1</v>
      </c>
      <c r="D17074" t="s">
        <v>45</v>
      </c>
      <c r="E17074">
        <v>10</v>
      </c>
      <c r="F17074">
        <v>62949</v>
      </c>
      <c r="G17074">
        <v>949</v>
      </c>
    </row>
    <row r="17075" spans="1:7">
      <c r="A17075" s="2">
        <v>44203</v>
      </c>
      <c r="B17075" s="2">
        <f t="shared" si="532"/>
        <v>44227</v>
      </c>
      <c r="C17075" s="3">
        <f t="shared" si="533"/>
        <v>1</v>
      </c>
      <c r="D17075" t="s">
        <v>33</v>
      </c>
      <c r="E17075">
        <v>11</v>
      </c>
      <c r="F17075">
        <v>30750</v>
      </c>
      <c r="G17075">
        <v>808</v>
      </c>
    </row>
    <row r="17076" spans="1:7">
      <c r="A17076" s="2">
        <v>44203</v>
      </c>
      <c r="B17076" s="2">
        <f t="shared" si="532"/>
        <v>44227</v>
      </c>
      <c r="C17076" s="3">
        <f t="shared" si="533"/>
        <v>1</v>
      </c>
      <c r="D17076" t="s">
        <v>15</v>
      </c>
      <c r="E17076">
        <v>12</v>
      </c>
      <c r="F17076">
        <v>1429714</v>
      </c>
      <c r="G17076">
        <v>22480</v>
      </c>
    </row>
    <row r="17077" spans="1:7">
      <c r="A17077" s="2">
        <v>44203</v>
      </c>
      <c r="B17077" s="2">
        <f t="shared" si="532"/>
        <v>44227</v>
      </c>
      <c r="C17077" s="3">
        <f t="shared" si="533"/>
        <v>1</v>
      </c>
      <c r="D17077" t="s">
        <v>18</v>
      </c>
      <c r="E17077">
        <v>13</v>
      </c>
      <c r="F17077">
        <v>699806</v>
      </c>
      <c r="G17077">
        <v>10878</v>
      </c>
    </row>
    <row r="17078" spans="1:7">
      <c r="A17078" s="2">
        <v>44203</v>
      </c>
      <c r="B17078" s="2">
        <f t="shared" si="532"/>
        <v>44227</v>
      </c>
      <c r="C17078" s="3">
        <f t="shared" si="533"/>
        <v>1</v>
      </c>
      <c r="D17078" t="s">
        <v>57</v>
      </c>
      <c r="E17078">
        <v>66</v>
      </c>
      <c r="F17078">
        <v>8355</v>
      </c>
      <c r="G17078">
        <v>124</v>
      </c>
    </row>
    <row r="17079" spans="1:7">
      <c r="A17079" s="2">
        <v>44203</v>
      </c>
      <c r="B17079" s="2">
        <f t="shared" si="532"/>
        <v>44227</v>
      </c>
      <c r="C17079" s="3">
        <f t="shared" si="533"/>
        <v>1</v>
      </c>
      <c r="D17079" t="s">
        <v>26</v>
      </c>
      <c r="E17079">
        <v>15</v>
      </c>
      <c r="F17079">
        <v>22611</v>
      </c>
      <c r="G17079">
        <v>297</v>
      </c>
    </row>
    <row r="17080" spans="1:7">
      <c r="A17080" s="2">
        <v>44203</v>
      </c>
      <c r="B17080" s="2">
        <f t="shared" si="532"/>
        <v>44227</v>
      </c>
      <c r="C17080" s="3">
        <f t="shared" si="533"/>
        <v>1</v>
      </c>
      <c r="D17080" t="s">
        <v>53</v>
      </c>
      <c r="E17080">
        <v>16</v>
      </c>
      <c r="F17080">
        <v>147500</v>
      </c>
      <c r="G17080">
        <v>1519</v>
      </c>
    </row>
    <row r="17081" spans="1:7">
      <c r="A17081" s="2">
        <v>44203</v>
      </c>
      <c r="B17081" s="2">
        <f t="shared" si="532"/>
        <v>44227</v>
      </c>
      <c r="C17081" s="3">
        <f t="shared" si="533"/>
        <v>1</v>
      </c>
      <c r="D17081" t="s">
        <v>6</v>
      </c>
      <c r="E17081">
        <v>17</v>
      </c>
      <c r="F17081">
        <v>1010808</v>
      </c>
      <c r="G17081">
        <v>18944</v>
      </c>
    </row>
    <row r="17082" spans="1:7">
      <c r="A17082" s="2">
        <v>44203</v>
      </c>
      <c r="B17082" s="2">
        <f t="shared" si="532"/>
        <v>44227</v>
      </c>
      <c r="C17082" s="3">
        <f t="shared" si="533"/>
        <v>1</v>
      </c>
      <c r="D17082" t="s">
        <v>27</v>
      </c>
      <c r="E17082">
        <v>18</v>
      </c>
      <c r="F17082">
        <v>549514</v>
      </c>
      <c r="G17082">
        <v>8823</v>
      </c>
    </row>
    <row r="17083" spans="1:7">
      <c r="A17083" s="2">
        <v>44203</v>
      </c>
      <c r="B17083" s="2">
        <f t="shared" si="532"/>
        <v>44227</v>
      </c>
      <c r="C17083" s="3">
        <f t="shared" si="533"/>
        <v>1</v>
      </c>
      <c r="D17083" t="s">
        <v>39</v>
      </c>
      <c r="E17083">
        <v>19</v>
      </c>
      <c r="F17083">
        <v>293189</v>
      </c>
      <c r="G17083">
        <v>4065</v>
      </c>
    </row>
    <row r="17084" spans="1:7">
      <c r="A17084" s="2">
        <v>44203</v>
      </c>
      <c r="B17084" s="2">
        <f t="shared" si="532"/>
        <v>44227</v>
      </c>
      <c r="C17084" s="3">
        <f t="shared" si="533"/>
        <v>1</v>
      </c>
      <c r="D17084" t="s">
        <v>34</v>
      </c>
      <c r="E17084">
        <v>20</v>
      </c>
      <c r="F17084">
        <v>240540</v>
      </c>
      <c r="G17084">
        <v>3027</v>
      </c>
    </row>
    <row r="17085" spans="1:7">
      <c r="A17085" s="2">
        <v>44203</v>
      </c>
      <c r="B17085" s="2">
        <f t="shared" si="532"/>
        <v>44227</v>
      </c>
      <c r="C17085" s="3">
        <f t="shared" si="533"/>
        <v>1</v>
      </c>
      <c r="D17085" t="s">
        <v>28</v>
      </c>
      <c r="E17085">
        <v>21</v>
      </c>
      <c r="F17085">
        <v>294951</v>
      </c>
      <c r="G17085">
        <v>3161</v>
      </c>
    </row>
    <row r="17086" spans="1:7">
      <c r="A17086" s="2">
        <v>44203</v>
      </c>
      <c r="B17086" s="2">
        <f t="shared" si="532"/>
        <v>44227</v>
      </c>
      <c r="C17086" s="3">
        <f t="shared" si="533"/>
        <v>1</v>
      </c>
      <c r="D17086" t="s">
        <v>40</v>
      </c>
      <c r="E17086">
        <v>22</v>
      </c>
      <c r="F17086">
        <v>338054</v>
      </c>
      <c r="G17086">
        <v>7728</v>
      </c>
    </row>
    <row r="17087" spans="1:7">
      <c r="A17087" s="2">
        <v>44203</v>
      </c>
      <c r="B17087" s="2">
        <f t="shared" si="532"/>
        <v>44227</v>
      </c>
      <c r="C17087" s="3">
        <f t="shared" si="533"/>
        <v>1</v>
      </c>
      <c r="D17087" t="s">
        <v>51</v>
      </c>
      <c r="E17087">
        <v>23</v>
      </c>
      <c r="F17087">
        <v>27625</v>
      </c>
      <c r="G17087">
        <v>385</v>
      </c>
    </row>
    <row r="17088" spans="1:7">
      <c r="A17088" s="2">
        <v>44203</v>
      </c>
      <c r="B17088" s="2">
        <f t="shared" si="532"/>
        <v>44227</v>
      </c>
      <c r="C17088" s="3">
        <f t="shared" si="533"/>
        <v>1</v>
      </c>
      <c r="D17088" t="s">
        <v>23</v>
      </c>
      <c r="E17088">
        <v>24</v>
      </c>
      <c r="F17088">
        <v>296049</v>
      </c>
      <c r="G17088">
        <v>6173</v>
      </c>
    </row>
    <row r="17089" spans="1:7">
      <c r="A17089" s="2">
        <v>44203</v>
      </c>
      <c r="B17089" s="2">
        <f t="shared" si="532"/>
        <v>44227</v>
      </c>
      <c r="C17089" s="3">
        <f t="shared" si="533"/>
        <v>1</v>
      </c>
      <c r="D17089" t="s">
        <v>9</v>
      </c>
      <c r="E17089">
        <v>25</v>
      </c>
      <c r="F17089">
        <v>411601</v>
      </c>
      <c r="G17089">
        <v>12909</v>
      </c>
    </row>
    <row r="17090" spans="1:7">
      <c r="A17090" s="2">
        <v>44203</v>
      </c>
      <c r="B17090" s="2">
        <f t="shared" si="532"/>
        <v>44227</v>
      </c>
      <c r="C17090" s="3">
        <f t="shared" si="533"/>
        <v>1</v>
      </c>
      <c r="D17090" t="s">
        <v>42</v>
      </c>
      <c r="E17090">
        <v>26</v>
      </c>
      <c r="F17090">
        <v>553776</v>
      </c>
      <c r="G17090">
        <v>13863</v>
      </c>
    </row>
    <row r="17091" spans="1:7">
      <c r="A17091" s="2">
        <v>44203</v>
      </c>
      <c r="B17091" s="2">
        <f t="shared" si="532"/>
        <v>44227</v>
      </c>
      <c r="C17091" s="3">
        <f t="shared" si="533"/>
        <v>1</v>
      </c>
      <c r="D17091" t="s">
        <v>29</v>
      </c>
      <c r="E17091">
        <v>27</v>
      </c>
      <c r="F17091">
        <v>429638</v>
      </c>
      <c r="G17091">
        <v>5640</v>
      </c>
    </row>
    <row r="17092" spans="1:7">
      <c r="A17092" s="2">
        <v>44203</v>
      </c>
      <c r="B17092" s="2">
        <f t="shared" ref="B17092:B17155" si="534">EOMONTH(A17092,0)</f>
        <v>44227</v>
      </c>
      <c r="C17092" s="3">
        <f t="shared" ref="C17092:C17155" si="535">IF(A17092=B17092,0,1)</f>
        <v>1</v>
      </c>
      <c r="D17092" t="s">
        <v>46</v>
      </c>
      <c r="E17092">
        <v>28</v>
      </c>
      <c r="F17092">
        <v>231490</v>
      </c>
      <c r="G17092">
        <v>5061</v>
      </c>
    </row>
    <row r="17093" spans="1:7">
      <c r="A17093" s="2">
        <v>44203</v>
      </c>
      <c r="B17093" s="2">
        <f t="shared" si="534"/>
        <v>44227</v>
      </c>
      <c r="C17093" s="3">
        <f t="shared" si="535"/>
        <v>1</v>
      </c>
      <c r="D17093" t="s">
        <v>35</v>
      </c>
      <c r="E17093">
        <v>29</v>
      </c>
      <c r="F17093">
        <v>440563</v>
      </c>
      <c r="G17093">
        <v>6238</v>
      </c>
    </row>
    <row r="17094" spans="1:7">
      <c r="A17094" s="2">
        <v>44203</v>
      </c>
      <c r="B17094" s="2">
        <f t="shared" si="534"/>
        <v>44227</v>
      </c>
      <c r="C17094" s="3">
        <f t="shared" si="535"/>
        <v>1</v>
      </c>
      <c r="D17094" t="s">
        <v>54</v>
      </c>
      <c r="E17094">
        <v>30</v>
      </c>
      <c r="F17094">
        <v>84848</v>
      </c>
      <c r="G17094">
        <v>1039</v>
      </c>
    </row>
    <row r="17095" spans="1:7">
      <c r="A17095" s="2">
        <v>44203</v>
      </c>
      <c r="B17095" s="2">
        <f t="shared" si="534"/>
        <v>44227</v>
      </c>
      <c r="C17095" s="3">
        <f t="shared" si="535"/>
        <v>1</v>
      </c>
      <c r="D17095" t="s">
        <v>12</v>
      </c>
      <c r="E17095">
        <v>31</v>
      </c>
      <c r="F17095">
        <v>174590</v>
      </c>
      <c r="G17095">
        <v>1881</v>
      </c>
    </row>
    <row r="17096" spans="1:7">
      <c r="A17096" s="2">
        <v>44203</v>
      </c>
      <c r="B17096" s="2">
        <f t="shared" si="534"/>
        <v>44227</v>
      </c>
      <c r="C17096" s="3">
        <f t="shared" si="535"/>
        <v>1</v>
      </c>
      <c r="D17096" t="s">
        <v>24</v>
      </c>
      <c r="E17096">
        <v>32</v>
      </c>
      <c r="F17096">
        <v>241144</v>
      </c>
      <c r="G17096">
        <v>3349</v>
      </c>
    </row>
    <row r="17097" spans="1:7">
      <c r="A17097" s="2">
        <v>44203</v>
      </c>
      <c r="B17097" s="2">
        <f t="shared" si="534"/>
        <v>44227</v>
      </c>
      <c r="C17097" s="3">
        <f t="shared" si="535"/>
        <v>1</v>
      </c>
      <c r="D17097" t="s">
        <v>19</v>
      </c>
      <c r="E17097">
        <v>33</v>
      </c>
      <c r="F17097">
        <v>49261</v>
      </c>
      <c r="G17097">
        <v>827</v>
      </c>
    </row>
    <row r="17098" spans="1:7">
      <c r="A17098" s="2">
        <v>44203</v>
      </c>
      <c r="B17098" s="2">
        <f t="shared" si="534"/>
        <v>44227</v>
      </c>
      <c r="C17098" s="3">
        <f t="shared" si="535"/>
        <v>1</v>
      </c>
      <c r="D17098" t="s">
        <v>21</v>
      </c>
      <c r="E17098">
        <v>34</v>
      </c>
      <c r="F17098">
        <v>564750</v>
      </c>
      <c r="G17098">
        <v>19646</v>
      </c>
    </row>
    <row r="17099" spans="1:7">
      <c r="A17099" s="2">
        <v>44203</v>
      </c>
      <c r="B17099" s="2">
        <f t="shared" si="534"/>
        <v>44227</v>
      </c>
      <c r="C17099" s="3">
        <f t="shared" si="535"/>
        <v>1</v>
      </c>
      <c r="D17099" t="s">
        <v>47</v>
      </c>
      <c r="E17099">
        <v>35</v>
      </c>
      <c r="F17099">
        <v>151819</v>
      </c>
      <c r="G17099">
        <v>2682</v>
      </c>
    </row>
    <row r="17100" spans="1:7">
      <c r="A17100" s="2">
        <v>44203</v>
      </c>
      <c r="B17100" s="2">
        <f t="shared" si="534"/>
        <v>44227</v>
      </c>
      <c r="C17100" s="3">
        <f t="shared" si="535"/>
        <v>1</v>
      </c>
      <c r="D17100" t="s">
        <v>16</v>
      </c>
      <c r="E17100">
        <v>36</v>
      </c>
      <c r="F17100">
        <v>1082142</v>
      </c>
      <c r="G17100">
        <v>38683</v>
      </c>
    </row>
    <row r="17101" spans="1:7">
      <c r="A17101" s="2">
        <v>44203</v>
      </c>
      <c r="B17101" s="2">
        <f t="shared" si="534"/>
        <v>44227</v>
      </c>
      <c r="C17101" s="3">
        <f t="shared" si="535"/>
        <v>1</v>
      </c>
      <c r="D17101" t="s">
        <v>20</v>
      </c>
      <c r="E17101">
        <v>37</v>
      </c>
      <c r="F17101">
        <v>595308</v>
      </c>
      <c r="G17101">
        <v>7262</v>
      </c>
    </row>
    <row r="17102" spans="1:7">
      <c r="A17102" s="2">
        <v>44203</v>
      </c>
      <c r="B17102" s="2">
        <f t="shared" si="534"/>
        <v>44227</v>
      </c>
      <c r="C17102" s="3">
        <f t="shared" si="535"/>
        <v>1</v>
      </c>
      <c r="D17102" t="s">
        <v>48</v>
      </c>
      <c r="E17102">
        <v>38</v>
      </c>
      <c r="F17102">
        <v>94163</v>
      </c>
      <c r="G17102">
        <v>1348</v>
      </c>
    </row>
    <row r="17103" spans="1:7">
      <c r="A17103" s="2">
        <v>44203</v>
      </c>
      <c r="B17103" s="2">
        <f t="shared" si="534"/>
        <v>44227</v>
      </c>
      <c r="C17103" s="3">
        <f t="shared" si="535"/>
        <v>1</v>
      </c>
      <c r="D17103" t="s">
        <v>59</v>
      </c>
      <c r="E17103">
        <v>69</v>
      </c>
      <c r="F17103">
        <v>125</v>
      </c>
      <c r="G17103">
        <v>2</v>
      </c>
    </row>
    <row r="17104" spans="1:7">
      <c r="A17104" s="2">
        <v>44203</v>
      </c>
      <c r="B17104" s="2">
        <f t="shared" si="534"/>
        <v>44227</v>
      </c>
      <c r="C17104" s="3">
        <f t="shared" si="535"/>
        <v>1</v>
      </c>
      <c r="D17104" t="s">
        <v>41</v>
      </c>
      <c r="E17104">
        <v>39</v>
      </c>
      <c r="F17104">
        <v>753068</v>
      </c>
      <c r="G17104">
        <v>9462</v>
      </c>
    </row>
    <row r="17105" spans="1:7">
      <c r="A17105" s="2">
        <v>44203</v>
      </c>
      <c r="B17105" s="2">
        <f t="shared" si="534"/>
        <v>44227</v>
      </c>
      <c r="C17105" s="3">
        <f t="shared" si="535"/>
        <v>1</v>
      </c>
      <c r="D17105" t="s">
        <v>30</v>
      </c>
      <c r="E17105">
        <v>40</v>
      </c>
      <c r="F17105">
        <v>315354</v>
      </c>
      <c r="G17105">
        <v>2672</v>
      </c>
    </row>
    <row r="17106" spans="1:7">
      <c r="A17106" s="2">
        <v>44203</v>
      </c>
      <c r="B17106" s="2">
        <f t="shared" si="534"/>
        <v>44227</v>
      </c>
      <c r="C17106" s="3">
        <f t="shared" si="535"/>
        <v>1</v>
      </c>
      <c r="D17106" t="s">
        <v>14</v>
      </c>
      <c r="E17106">
        <v>41</v>
      </c>
      <c r="F17106">
        <v>121087</v>
      </c>
      <c r="G17106">
        <v>1577</v>
      </c>
    </row>
    <row r="17107" spans="1:7">
      <c r="A17107" s="2">
        <v>44203</v>
      </c>
      <c r="B17107" s="2">
        <f t="shared" si="534"/>
        <v>44227</v>
      </c>
      <c r="C17107" s="3">
        <f t="shared" si="535"/>
        <v>1</v>
      </c>
      <c r="D17107" t="s">
        <v>31</v>
      </c>
      <c r="E17107">
        <v>42</v>
      </c>
      <c r="F17107">
        <v>699018</v>
      </c>
      <c r="G17107">
        <v>17220</v>
      </c>
    </row>
    <row r="17108" spans="1:7">
      <c r="A17108" s="2">
        <v>44203</v>
      </c>
      <c r="B17108" s="2">
        <f t="shared" si="534"/>
        <v>44227</v>
      </c>
      <c r="C17108" s="3">
        <f t="shared" si="535"/>
        <v>1</v>
      </c>
      <c r="D17108" t="s">
        <v>55</v>
      </c>
      <c r="E17108">
        <v>72</v>
      </c>
      <c r="F17108">
        <v>113513</v>
      </c>
      <c r="G17108">
        <v>1588</v>
      </c>
    </row>
    <row r="17109" spans="1:7">
      <c r="A17109" s="2">
        <v>44203</v>
      </c>
      <c r="B17109" s="2">
        <f t="shared" si="534"/>
        <v>44227</v>
      </c>
      <c r="C17109" s="3">
        <f t="shared" si="535"/>
        <v>1</v>
      </c>
      <c r="D17109" t="s">
        <v>17</v>
      </c>
      <c r="E17109">
        <v>44</v>
      </c>
      <c r="F17109">
        <v>96591</v>
      </c>
      <c r="G17109">
        <v>1910</v>
      </c>
    </row>
    <row r="17110" spans="1:7">
      <c r="A17110" s="2">
        <v>44203</v>
      </c>
      <c r="B17110" s="2">
        <f t="shared" si="534"/>
        <v>44227</v>
      </c>
      <c r="C17110" s="3">
        <f t="shared" si="535"/>
        <v>1</v>
      </c>
      <c r="D17110" t="s">
        <v>32</v>
      </c>
      <c r="E17110">
        <v>45</v>
      </c>
      <c r="F17110">
        <v>338112</v>
      </c>
      <c r="G17110">
        <v>5661</v>
      </c>
    </row>
    <row r="17111" spans="1:7">
      <c r="A17111" s="2">
        <v>44203</v>
      </c>
      <c r="B17111" s="2">
        <f t="shared" si="534"/>
        <v>44227</v>
      </c>
      <c r="C17111" s="3">
        <f t="shared" si="535"/>
        <v>1</v>
      </c>
      <c r="D17111" t="s">
        <v>43</v>
      </c>
      <c r="E17111">
        <v>46</v>
      </c>
      <c r="F17111">
        <v>102132</v>
      </c>
      <c r="G17111">
        <v>1544</v>
      </c>
    </row>
    <row r="17112" spans="1:7">
      <c r="A17112" s="2">
        <v>44203</v>
      </c>
      <c r="B17112" s="2">
        <f t="shared" si="534"/>
        <v>44227</v>
      </c>
      <c r="C17112" s="3">
        <f t="shared" si="535"/>
        <v>1</v>
      </c>
      <c r="D17112" t="s">
        <v>25</v>
      </c>
      <c r="E17112">
        <v>47</v>
      </c>
      <c r="F17112">
        <v>620557</v>
      </c>
      <c r="G17112">
        <v>7424</v>
      </c>
    </row>
    <row r="17113" spans="1:7">
      <c r="A17113" s="2">
        <v>44203</v>
      </c>
      <c r="B17113" s="2">
        <f t="shared" si="534"/>
        <v>44227</v>
      </c>
      <c r="C17113" s="3">
        <f t="shared" si="535"/>
        <v>1</v>
      </c>
      <c r="D17113" t="s">
        <v>11</v>
      </c>
      <c r="E17113">
        <v>48</v>
      </c>
      <c r="F17113">
        <v>1912159</v>
      </c>
      <c r="G17113">
        <v>29645</v>
      </c>
    </row>
    <row r="17114" spans="1:7">
      <c r="A17114" s="2">
        <v>44203</v>
      </c>
      <c r="B17114" s="2">
        <f t="shared" si="534"/>
        <v>44227</v>
      </c>
      <c r="C17114" s="3">
        <f t="shared" si="535"/>
        <v>1</v>
      </c>
      <c r="D17114" t="s">
        <v>13</v>
      </c>
      <c r="E17114">
        <v>49</v>
      </c>
      <c r="F17114">
        <v>297317</v>
      </c>
      <c r="G17114">
        <v>1362</v>
      </c>
    </row>
    <row r="17115" spans="1:7">
      <c r="A17115" s="2">
        <v>44203</v>
      </c>
      <c r="B17115" s="2">
        <f t="shared" si="534"/>
        <v>44227</v>
      </c>
      <c r="C17115" s="3">
        <f t="shared" si="535"/>
        <v>1</v>
      </c>
      <c r="D17115" t="s">
        <v>36</v>
      </c>
      <c r="E17115">
        <v>50</v>
      </c>
      <c r="F17115">
        <v>8403</v>
      </c>
      <c r="G17115">
        <v>155</v>
      </c>
    </row>
    <row r="17116" spans="1:7">
      <c r="A17116" s="2">
        <v>44203</v>
      </c>
      <c r="B17116" s="2">
        <f t="shared" si="534"/>
        <v>44227</v>
      </c>
      <c r="C17116" s="3">
        <f t="shared" si="535"/>
        <v>1</v>
      </c>
      <c r="D17116" t="s">
        <v>56</v>
      </c>
      <c r="E17116">
        <v>78</v>
      </c>
      <c r="F17116">
        <v>2042</v>
      </c>
      <c r="G17116">
        <v>23</v>
      </c>
    </row>
    <row r="17117" spans="1:7">
      <c r="A17117" s="2">
        <v>44203</v>
      </c>
      <c r="B17117" s="2">
        <f t="shared" si="534"/>
        <v>44227</v>
      </c>
      <c r="C17117" s="3">
        <f t="shared" si="535"/>
        <v>1</v>
      </c>
      <c r="D17117" t="s">
        <v>37</v>
      </c>
      <c r="E17117">
        <v>51</v>
      </c>
      <c r="F17117">
        <v>382679</v>
      </c>
      <c r="G17117">
        <v>5275</v>
      </c>
    </row>
    <row r="17118" spans="1:7">
      <c r="A17118" s="2">
        <v>44203</v>
      </c>
      <c r="B17118" s="2">
        <f t="shared" si="534"/>
        <v>44227</v>
      </c>
      <c r="C17118" s="3">
        <f t="shared" si="535"/>
        <v>1</v>
      </c>
      <c r="D17118" t="s">
        <v>5</v>
      </c>
      <c r="E17118">
        <v>53</v>
      </c>
      <c r="F17118">
        <v>269033</v>
      </c>
      <c r="G17118">
        <v>3719</v>
      </c>
    </row>
    <row r="17119" spans="1:7">
      <c r="A17119" s="2">
        <v>44203</v>
      </c>
      <c r="B17119" s="2">
        <f t="shared" si="534"/>
        <v>44227</v>
      </c>
      <c r="C17119" s="3">
        <f t="shared" si="535"/>
        <v>1</v>
      </c>
      <c r="D17119" t="s">
        <v>58</v>
      </c>
      <c r="E17119">
        <v>54</v>
      </c>
      <c r="F17119">
        <v>96002</v>
      </c>
      <c r="G17119">
        <v>1518</v>
      </c>
    </row>
    <row r="17120" spans="1:7">
      <c r="A17120" s="2">
        <v>44203</v>
      </c>
      <c r="B17120" s="2">
        <f t="shared" si="534"/>
        <v>44227</v>
      </c>
      <c r="C17120" s="3">
        <f t="shared" si="535"/>
        <v>1</v>
      </c>
      <c r="D17120" t="s">
        <v>10</v>
      </c>
      <c r="E17120">
        <v>55</v>
      </c>
      <c r="F17120">
        <v>540508</v>
      </c>
      <c r="G17120">
        <v>5485</v>
      </c>
    </row>
    <row r="17121" spans="1:7">
      <c r="A17121" s="2">
        <v>44203</v>
      </c>
      <c r="B17121" s="2">
        <f t="shared" si="534"/>
        <v>44227</v>
      </c>
      <c r="C17121" s="3">
        <f t="shared" si="535"/>
        <v>1</v>
      </c>
      <c r="D17121" t="s">
        <v>49</v>
      </c>
      <c r="E17121">
        <v>56</v>
      </c>
      <c r="F17121">
        <v>46168</v>
      </c>
      <c r="G17121">
        <v>489</v>
      </c>
    </row>
    <row r="17122" spans="1:7">
      <c r="A17122" s="2">
        <v>44204</v>
      </c>
      <c r="B17122" s="2">
        <f t="shared" si="534"/>
        <v>44227</v>
      </c>
      <c r="C17122" s="3">
        <f t="shared" si="535"/>
        <v>1</v>
      </c>
      <c r="D17122" t="s">
        <v>52</v>
      </c>
      <c r="E17122">
        <v>1</v>
      </c>
      <c r="F17122">
        <v>394287</v>
      </c>
      <c r="G17122">
        <v>5191</v>
      </c>
    </row>
    <row r="17123" spans="1:7">
      <c r="A17123" s="2">
        <v>44204</v>
      </c>
      <c r="B17123" s="2">
        <f t="shared" si="534"/>
        <v>44227</v>
      </c>
      <c r="C17123" s="3">
        <f t="shared" si="535"/>
        <v>1</v>
      </c>
      <c r="D17123" t="s">
        <v>50</v>
      </c>
      <c r="E17123">
        <v>2</v>
      </c>
      <c r="F17123">
        <v>49366</v>
      </c>
      <c r="G17123">
        <v>214</v>
      </c>
    </row>
    <row r="17124" spans="1:7">
      <c r="A17124" s="2">
        <v>44204</v>
      </c>
      <c r="B17124" s="2">
        <f t="shared" si="534"/>
        <v>44227</v>
      </c>
      <c r="C17124" s="3">
        <f t="shared" si="535"/>
        <v>1</v>
      </c>
      <c r="D17124" t="s">
        <v>8</v>
      </c>
      <c r="E17124">
        <v>4</v>
      </c>
      <c r="F17124">
        <v>602146</v>
      </c>
      <c r="G17124">
        <v>9970</v>
      </c>
    </row>
    <row r="17125" spans="1:7">
      <c r="A17125" s="2">
        <v>44204</v>
      </c>
      <c r="B17125" s="2">
        <f t="shared" si="534"/>
        <v>44227</v>
      </c>
      <c r="C17125" s="3">
        <f t="shared" si="535"/>
        <v>1</v>
      </c>
      <c r="D17125" t="s">
        <v>44</v>
      </c>
      <c r="E17125">
        <v>5</v>
      </c>
      <c r="F17125">
        <v>248860</v>
      </c>
      <c r="G17125">
        <v>3966</v>
      </c>
    </row>
    <row r="17126" spans="1:7">
      <c r="A17126" s="2">
        <v>44204</v>
      </c>
      <c r="B17126" s="2">
        <f t="shared" si="534"/>
        <v>44227</v>
      </c>
      <c r="C17126" s="3">
        <f t="shared" si="535"/>
        <v>1</v>
      </c>
      <c r="D17126" t="s">
        <v>7</v>
      </c>
      <c r="E17126">
        <v>6</v>
      </c>
      <c r="F17126">
        <v>2640129</v>
      </c>
      <c r="G17126">
        <v>29226</v>
      </c>
    </row>
    <row r="17127" spans="1:7">
      <c r="A17127" s="2">
        <v>44204</v>
      </c>
      <c r="B17127" s="2">
        <f t="shared" si="534"/>
        <v>44227</v>
      </c>
      <c r="C17127" s="3">
        <f t="shared" si="535"/>
        <v>1</v>
      </c>
      <c r="D17127" t="s">
        <v>22</v>
      </c>
      <c r="E17127">
        <v>8</v>
      </c>
      <c r="F17127">
        <v>357465</v>
      </c>
      <c r="G17127">
        <v>5207</v>
      </c>
    </row>
    <row r="17128" spans="1:7">
      <c r="A17128" s="2">
        <v>44204</v>
      </c>
      <c r="B17128" s="2">
        <f t="shared" si="534"/>
        <v>44227</v>
      </c>
      <c r="C17128" s="3">
        <f t="shared" si="535"/>
        <v>1</v>
      </c>
      <c r="D17128" t="s">
        <v>38</v>
      </c>
      <c r="E17128">
        <v>9</v>
      </c>
      <c r="F17128">
        <v>205994</v>
      </c>
      <c r="G17128">
        <v>6324</v>
      </c>
    </row>
    <row r="17129" spans="1:7">
      <c r="A17129" s="2">
        <v>44204</v>
      </c>
      <c r="B17129" s="2">
        <f t="shared" si="534"/>
        <v>44227</v>
      </c>
      <c r="C17129" s="3">
        <f t="shared" si="535"/>
        <v>1</v>
      </c>
      <c r="D17129" t="s">
        <v>45</v>
      </c>
      <c r="E17129">
        <v>10</v>
      </c>
      <c r="F17129">
        <v>63503</v>
      </c>
      <c r="G17129">
        <v>957</v>
      </c>
    </row>
    <row r="17130" spans="1:7">
      <c r="A17130" s="2">
        <v>44204</v>
      </c>
      <c r="B17130" s="2">
        <f t="shared" si="534"/>
        <v>44227</v>
      </c>
      <c r="C17130" s="3">
        <f t="shared" si="535"/>
        <v>1</v>
      </c>
      <c r="D17130" t="s">
        <v>33</v>
      </c>
      <c r="E17130">
        <v>11</v>
      </c>
      <c r="F17130">
        <v>31107</v>
      </c>
      <c r="G17130">
        <v>809</v>
      </c>
    </row>
    <row r="17131" spans="1:7">
      <c r="A17131" s="2">
        <v>44204</v>
      </c>
      <c r="B17131" s="2">
        <f t="shared" si="534"/>
        <v>44227</v>
      </c>
      <c r="C17131" s="3">
        <f t="shared" si="535"/>
        <v>1</v>
      </c>
      <c r="D17131" t="s">
        <v>15</v>
      </c>
      <c r="E17131">
        <v>12</v>
      </c>
      <c r="F17131">
        <v>1449244</v>
      </c>
      <c r="G17131">
        <v>22665</v>
      </c>
    </row>
    <row r="17132" spans="1:7">
      <c r="A17132" s="2">
        <v>44204</v>
      </c>
      <c r="B17132" s="2">
        <f t="shared" si="534"/>
        <v>44227</v>
      </c>
      <c r="C17132" s="3">
        <f t="shared" si="535"/>
        <v>1</v>
      </c>
      <c r="D17132" t="s">
        <v>18</v>
      </c>
      <c r="E17132">
        <v>13</v>
      </c>
      <c r="F17132">
        <v>712785</v>
      </c>
      <c r="G17132">
        <v>10958</v>
      </c>
    </row>
    <row r="17133" spans="1:7">
      <c r="A17133" s="2">
        <v>44204</v>
      </c>
      <c r="B17133" s="2">
        <f t="shared" si="534"/>
        <v>44227</v>
      </c>
      <c r="C17133" s="3">
        <f t="shared" si="535"/>
        <v>1</v>
      </c>
      <c r="D17133" t="s">
        <v>57</v>
      </c>
      <c r="E17133">
        <v>66</v>
      </c>
      <c r="F17133">
        <v>8368</v>
      </c>
      <c r="G17133">
        <v>125</v>
      </c>
    </row>
    <row r="17134" spans="1:7">
      <c r="A17134" s="2">
        <v>44204</v>
      </c>
      <c r="B17134" s="2">
        <f t="shared" si="534"/>
        <v>44227</v>
      </c>
      <c r="C17134" s="3">
        <f t="shared" si="535"/>
        <v>1</v>
      </c>
      <c r="D17134" t="s">
        <v>26</v>
      </c>
      <c r="E17134">
        <v>15</v>
      </c>
      <c r="F17134">
        <v>22894</v>
      </c>
      <c r="G17134">
        <v>301</v>
      </c>
    </row>
    <row r="17135" spans="1:7">
      <c r="A17135" s="2">
        <v>44204</v>
      </c>
      <c r="B17135" s="2">
        <f t="shared" si="534"/>
        <v>44227</v>
      </c>
      <c r="C17135" s="3">
        <f t="shared" si="535"/>
        <v>1</v>
      </c>
      <c r="D17135" t="s">
        <v>53</v>
      </c>
      <c r="E17135">
        <v>16</v>
      </c>
      <c r="F17135">
        <v>148578</v>
      </c>
      <c r="G17135">
        <v>1526</v>
      </c>
    </row>
    <row r="17136" spans="1:7">
      <c r="A17136" s="2">
        <v>44204</v>
      </c>
      <c r="B17136" s="2">
        <f t="shared" si="534"/>
        <v>44227</v>
      </c>
      <c r="C17136" s="3">
        <f t="shared" si="535"/>
        <v>1</v>
      </c>
      <c r="D17136" t="s">
        <v>6</v>
      </c>
      <c r="E17136">
        <v>17</v>
      </c>
      <c r="F17136">
        <v>1020011</v>
      </c>
      <c r="G17136">
        <v>19110</v>
      </c>
    </row>
    <row r="17137" spans="1:7">
      <c r="A17137" s="2">
        <v>44204</v>
      </c>
      <c r="B17137" s="2">
        <f t="shared" si="534"/>
        <v>44227</v>
      </c>
      <c r="C17137" s="3">
        <f t="shared" si="535"/>
        <v>1</v>
      </c>
      <c r="D17137" t="s">
        <v>27</v>
      </c>
      <c r="E17137">
        <v>18</v>
      </c>
      <c r="F17137">
        <v>555613</v>
      </c>
      <c r="G17137">
        <v>8892</v>
      </c>
    </row>
    <row r="17138" spans="1:7">
      <c r="A17138" s="2">
        <v>44204</v>
      </c>
      <c r="B17138" s="2">
        <f t="shared" si="534"/>
        <v>44227</v>
      </c>
      <c r="C17138" s="3">
        <f t="shared" si="535"/>
        <v>1</v>
      </c>
      <c r="D17138" t="s">
        <v>39</v>
      </c>
      <c r="E17138">
        <v>19</v>
      </c>
      <c r="F17138">
        <v>294762</v>
      </c>
      <c r="G17138">
        <v>4124</v>
      </c>
    </row>
    <row r="17139" spans="1:7">
      <c r="A17139" s="2">
        <v>44204</v>
      </c>
      <c r="B17139" s="2">
        <f t="shared" si="534"/>
        <v>44227</v>
      </c>
      <c r="C17139" s="3">
        <f t="shared" si="535"/>
        <v>1</v>
      </c>
      <c r="D17139" t="s">
        <v>34</v>
      </c>
      <c r="E17139">
        <v>20</v>
      </c>
      <c r="F17139">
        <v>245415</v>
      </c>
      <c r="G17139">
        <v>3148</v>
      </c>
    </row>
    <row r="17140" spans="1:7">
      <c r="A17140" s="2">
        <v>44204</v>
      </c>
      <c r="B17140" s="2">
        <f t="shared" si="534"/>
        <v>44227</v>
      </c>
      <c r="C17140" s="3">
        <f t="shared" si="535"/>
        <v>1</v>
      </c>
      <c r="D17140" t="s">
        <v>28</v>
      </c>
      <c r="E17140">
        <v>21</v>
      </c>
      <c r="F17140">
        <v>299476</v>
      </c>
      <c r="G17140">
        <v>3194</v>
      </c>
    </row>
    <row r="17141" spans="1:7">
      <c r="A17141" s="2">
        <v>44204</v>
      </c>
      <c r="B17141" s="2">
        <f t="shared" si="534"/>
        <v>44227</v>
      </c>
      <c r="C17141" s="3">
        <f t="shared" si="535"/>
        <v>1</v>
      </c>
      <c r="D17141" t="s">
        <v>40</v>
      </c>
      <c r="E17141">
        <v>22</v>
      </c>
      <c r="F17141">
        <v>341431</v>
      </c>
      <c r="G17141">
        <v>7833</v>
      </c>
    </row>
    <row r="17142" spans="1:7">
      <c r="A17142" s="2">
        <v>44204</v>
      </c>
      <c r="B17142" s="2">
        <f t="shared" si="534"/>
        <v>44227</v>
      </c>
      <c r="C17142" s="3">
        <f t="shared" si="535"/>
        <v>1</v>
      </c>
      <c r="D17142" t="s">
        <v>51</v>
      </c>
      <c r="E17142">
        <v>23</v>
      </c>
      <c r="F17142">
        <v>28407</v>
      </c>
      <c r="G17142">
        <v>426</v>
      </c>
    </row>
    <row r="17143" spans="1:7">
      <c r="A17143" s="2">
        <v>44204</v>
      </c>
      <c r="B17143" s="2">
        <f t="shared" si="534"/>
        <v>44227</v>
      </c>
      <c r="C17143" s="3">
        <f t="shared" si="535"/>
        <v>1</v>
      </c>
      <c r="D17143" t="s">
        <v>23</v>
      </c>
      <c r="E17143">
        <v>24</v>
      </c>
      <c r="F17143">
        <v>299781</v>
      </c>
      <c r="G17143">
        <v>6216</v>
      </c>
    </row>
    <row r="17144" spans="1:7">
      <c r="A17144" s="2">
        <v>44204</v>
      </c>
      <c r="B17144" s="2">
        <f t="shared" si="534"/>
        <v>44227</v>
      </c>
      <c r="C17144" s="3">
        <f t="shared" si="535"/>
        <v>1</v>
      </c>
      <c r="D17144" t="s">
        <v>9</v>
      </c>
      <c r="E17144">
        <v>25</v>
      </c>
      <c r="F17144">
        <v>419721</v>
      </c>
      <c r="G17144">
        <v>12985</v>
      </c>
    </row>
    <row r="17145" spans="1:7">
      <c r="A17145" s="2">
        <v>44204</v>
      </c>
      <c r="B17145" s="2">
        <f t="shared" si="534"/>
        <v>44227</v>
      </c>
      <c r="C17145" s="3">
        <f t="shared" si="535"/>
        <v>1</v>
      </c>
      <c r="D17145" t="s">
        <v>42</v>
      </c>
      <c r="E17145">
        <v>26</v>
      </c>
      <c r="F17145">
        <v>557674</v>
      </c>
      <c r="G17145">
        <v>13903</v>
      </c>
    </row>
    <row r="17146" spans="1:7">
      <c r="A17146" s="2">
        <v>44204</v>
      </c>
      <c r="B17146" s="2">
        <f t="shared" si="534"/>
        <v>44227</v>
      </c>
      <c r="C17146" s="3">
        <f t="shared" si="535"/>
        <v>1</v>
      </c>
      <c r="D17146" t="s">
        <v>29</v>
      </c>
      <c r="E17146">
        <v>27</v>
      </c>
      <c r="F17146">
        <v>432012</v>
      </c>
      <c r="G17146">
        <v>5688</v>
      </c>
    </row>
    <row r="17147" spans="1:7">
      <c r="A17147" s="2">
        <v>44204</v>
      </c>
      <c r="B17147" s="2">
        <f t="shared" si="534"/>
        <v>44227</v>
      </c>
      <c r="C17147" s="3">
        <f t="shared" si="535"/>
        <v>1</v>
      </c>
      <c r="D17147" t="s">
        <v>46</v>
      </c>
      <c r="E17147">
        <v>28</v>
      </c>
      <c r="F17147">
        <v>233665</v>
      </c>
      <c r="G17147">
        <v>5101</v>
      </c>
    </row>
    <row r="17148" spans="1:7">
      <c r="A17148" s="2">
        <v>44204</v>
      </c>
      <c r="B17148" s="2">
        <f t="shared" si="534"/>
        <v>44227</v>
      </c>
      <c r="C17148" s="3">
        <f t="shared" si="535"/>
        <v>1</v>
      </c>
      <c r="D17148" t="s">
        <v>35</v>
      </c>
      <c r="E17148">
        <v>29</v>
      </c>
      <c r="F17148">
        <v>445310</v>
      </c>
      <c r="G17148">
        <v>6276</v>
      </c>
    </row>
    <row r="17149" spans="1:7">
      <c r="A17149" s="2">
        <v>44204</v>
      </c>
      <c r="B17149" s="2">
        <f t="shared" si="534"/>
        <v>44227</v>
      </c>
      <c r="C17149" s="3">
        <f t="shared" si="535"/>
        <v>1</v>
      </c>
      <c r="D17149" t="s">
        <v>54</v>
      </c>
      <c r="E17149">
        <v>30</v>
      </c>
      <c r="F17149">
        <v>85668</v>
      </c>
      <c r="G17149">
        <v>1049</v>
      </c>
    </row>
    <row r="17150" spans="1:7">
      <c r="A17150" s="2">
        <v>44204</v>
      </c>
      <c r="B17150" s="2">
        <f t="shared" si="534"/>
        <v>44227</v>
      </c>
      <c r="C17150" s="3">
        <f t="shared" si="535"/>
        <v>1</v>
      </c>
      <c r="D17150" t="s">
        <v>12</v>
      </c>
      <c r="E17150">
        <v>31</v>
      </c>
      <c r="F17150">
        <v>175655</v>
      </c>
      <c r="G17150">
        <v>1808</v>
      </c>
    </row>
    <row r="17151" spans="1:7">
      <c r="A17151" s="2">
        <v>44204</v>
      </c>
      <c r="B17151" s="2">
        <f t="shared" si="534"/>
        <v>44227</v>
      </c>
      <c r="C17151" s="3">
        <f t="shared" si="535"/>
        <v>1</v>
      </c>
      <c r="D17151" t="s">
        <v>24</v>
      </c>
      <c r="E17151">
        <v>32</v>
      </c>
      <c r="F17151">
        <v>244103</v>
      </c>
      <c r="G17151">
        <v>3409</v>
      </c>
    </row>
    <row r="17152" spans="1:7">
      <c r="A17152" s="2">
        <v>44204</v>
      </c>
      <c r="B17152" s="2">
        <f t="shared" si="534"/>
        <v>44227</v>
      </c>
      <c r="C17152" s="3">
        <f t="shared" si="535"/>
        <v>1</v>
      </c>
      <c r="D17152" t="s">
        <v>19</v>
      </c>
      <c r="E17152">
        <v>33</v>
      </c>
      <c r="F17152">
        <v>50152</v>
      </c>
      <c r="G17152">
        <v>846</v>
      </c>
    </row>
    <row r="17153" spans="1:7">
      <c r="A17153" s="2">
        <v>44204</v>
      </c>
      <c r="B17153" s="2">
        <f t="shared" si="534"/>
        <v>44227</v>
      </c>
      <c r="C17153" s="3">
        <f t="shared" si="535"/>
        <v>1</v>
      </c>
      <c r="D17153" t="s">
        <v>21</v>
      </c>
      <c r="E17153">
        <v>34</v>
      </c>
      <c r="F17153">
        <v>571771</v>
      </c>
      <c r="G17153">
        <v>19756</v>
      </c>
    </row>
    <row r="17154" spans="1:7">
      <c r="A17154" s="2">
        <v>44204</v>
      </c>
      <c r="B17154" s="2">
        <f t="shared" si="534"/>
        <v>44227</v>
      </c>
      <c r="C17154" s="3">
        <f t="shared" si="535"/>
        <v>1</v>
      </c>
      <c r="D17154" t="s">
        <v>47</v>
      </c>
      <c r="E17154">
        <v>35</v>
      </c>
      <c r="F17154">
        <v>153456</v>
      </c>
      <c r="G17154">
        <v>2712</v>
      </c>
    </row>
    <row r="17155" spans="1:7">
      <c r="A17155" s="2">
        <v>44204</v>
      </c>
      <c r="B17155" s="2">
        <f t="shared" si="534"/>
        <v>44227</v>
      </c>
      <c r="C17155" s="3">
        <f t="shared" si="535"/>
        <v>1</v>
      </c>
      <c r="D17155" t="s">
        <v>16</v>
      </c>
      <c r="E17155">
        <v>36</v>
      </c>
      <c r="F17155">
        <v>1101702</v>
      </c>
      <c r="G17155">
        <v>38846</v>
      </c>
    </row>
    <row r="17156" spans="1:7">
      <c r="A17156" s="2">
        <v>44204</v>
      </c>
      <c r="B17156" s="2">
        <f t="shared" ref="B17156:B17219" si="536">EOMONTH(A17156,0)</f>
        <v>44227</v>
      </c>
      <c r="C17156" s="3">
        <f t="shared" ref="C17156:C17219" si="537">IF(A17156=B17156,0,1)</f>
        <v>1</v>
      </c>
      <c r="D17156" t="s">
        <v>20</v>
      </c>
      <c r="E17156">
        <v>37</v>
      </c>
      <c r="F17156">
        <v>605187</v>
      </c>
      <c r="G17156">
        <v>7383</v>
      </c>
    </row>
    <row r="17157" spans="1:7">
      <c r="A17157" s="2">
        <v>44204</v>
      </c>
      <c r="B17157" s="2">
        <f t="shared" si="536"/>
        <v>44227</v>
      </c>
      <c r="C17157" s="3">
        <f t="shared" si="537"/>
        <v>1</v>
      </c>
      <c r="D17157" t="s">
        <v>48</v>
      </c>
      <c r="E17157">
        <v>38</v>
      </c>
      <c r="F17157">
        <v>94446</v>
      </c>
      <c r="G17157">
        <v>1360</v>
      </c>
    </row>
    <row r="17158" spans="1:7">
      <c r="A17158" s="2">
        <v>44204</v>
      </c>
      <c r="B17158" s="2">
        <f t="shared" si="536"/>
        <v>44227</v>
      </c>
      <c r="C17158" s="3">
        <f t="shared" si="537"/>
        <v>1</v>
      </c>
      <c r="D17158" t="s">
        <v>59</v>
      </c>
      <c r="E17158">
        <v>69</v>
      </c>
      <c r="F17158">
        <v>125</v>
      </c>
      <c r="G17158">
        <v>2</v>
      </c>
    </row>
    <row r="17159" spans="1:7">
      <c r="A17159" s="2">
        <v>44204</v>
      </c>
      <c r="B17159" s="2">
        <f t="shared" si="536"/>
        <v>44227</v>
      </c>
      <c r="C17159" s="3">
        <f t="shared" si="537"/>
        <v>1</v>
      </c>
      <c r="D17159" t="s">
        <v>41</v>
      </c>
      <c r="E17159">
        <v>39</v>
      </c>
      <c r="F17159">
        <v>762603</v>
      </c>
      <c r="G17159">
        <v>9544</v>
      </c>
    </row>
    <row r="17160" spans="1:7">
      <c r="A17160" s="2">
        <v>44204</v>
      </c>
      <c r="B17160" s="2">
        <f t="shared" si="536"/>
        <v>44227</v>
      </c>
      <c r="C17160" s="3">
        <f t="shared" si="537"/>
        <v>1</v>
      </c>
      <c r="D17160" t="s">
        <v>30</v>
      </c>
      <c r="E17160">
        <v>40</v>
      </c>
      <c r="F17160">
        <v>320586</v>
      </c>
      <c r="G17160">
        <v>2703</v>
      </c>
    </row>
    <row r="17161" spans="1:7">
      <c r="A17161" s="2">
        <v>44204</v>
      </c>
      <c r="B17161" s="2">
        <f t="shared" si="536"/>
        <v>44227</v>
      </c>
      <c r="C17161" s="3">
        <f t="shared" si="537"/>
        <v>1</v>
      </c>
      <c r="D17161" t="s">
        <v>14</v>
      </c>
      <c r="E17161">
        <v>41</v>
      </c>
      <c r="F17161">
        <v>122847</v>
      </c>
      <c r="G17161">
        <v>1590</v>
      </c>
    </row>
    <row r="17162" spans="1:7">
      <c r="A17162" s="2">
        <v>44204</v>
      </c>
      <c r="B17162" s="2">
        <f t="shared" si="536"/>
        <v>44227</v>
      </c>
      <c r="C17162" s="3">
        <f t="shared" si="537"/>
        <v>1</v>
      </c>
      <c r="D17162" t="s">
        <v>31</v>
      </c>
      <c r="E17162">
        <v>42</v>
      </c>
      <c r="F17162">
        <v>709235</v>
      </c>
      <c r="G17162">
        <v>17427</v>
      </c>
    </row>
    <row r="17163" spans="1:7">
      <c r="A17163" s="2">
        <v>44204</v>
      </c>
      <c r="B17163" s="2">
        <f t="shared" si="536"/>
        <v>44227</v>
      </c>
      <c r="C17163" s="3">
        <f t="shared" si="537"/>
        <v>1</v>
      </c>
      <c r="D17163" t="s">
        <v>55</v>
      </c>
      <c r="E17163">
        <v>72</v>
      </c>
      <c r="F17163">
        <v>115682</v>
      </c>
      <c r="G17163">
        <v>1592</v>
      </c>
    </row>
    <row r="17164" spans="1:7">
      <c r="A17164" s="2">
        <v>44204</v>
      </c>
      <c r="B17164" s="2">
        <f t="shared" si="536"/>
        <v>44227</v>
      </c>
      <c r="C17164" s="3">
        <f t="shared" si="537"/>
        <v>1</v>
      </c>
      <c r="D17164" t="s">
        <v>17</v>
      </c>
      <c r="E17164">
        <v>44</v>
      </c>
      <c r="F17164">
        <v>97614</v>
      </c>
      <c r="G17164">
        <v>1916</v>
      </c>
    </row>
    <row r="17165" spans="1:7">
      <c r="A17165" s="2">
        <v>44204</v>
      </c>
      <c r="B17165" s="2">
        <f t="shared" si="536"/>
        <v>44227</v>
      </c>
      <c r="C17165" s="3">
        <f t="shared" si="537"/>
        <v>1</v>
      </c>
      <c r="D17165" t="s">
        <v>32</v>
      </c>
      <c r="E17165">
        <v>45</v>
      </c>
      <c r="F17165">
        <v>344176</v>
      </c>
      <c r="G17165">
        <v>5695</v>
      </c>
    </row>
    <row r="17166" spans="1:7">
      <c r="A17166" s="2">
        <v>44204</v>
      </c>
      <c r="B17166" s="2">
        <f t="shared" si="536"/>
        <v>44227</v>
      </c>
      <c r="C17166" s="3">
        <f t="shared" si="537"/>
        <v>1</v>
      </c>
      <c r="D17166" t="s">
        <v>43</v>
      </c>
      <c r="E17166">
        <v>46</v>
      </c>
      <c r="F17166">
        <v>102580</v>
      </c>
      <c r="G17166">
        <v>1556</v>
      </c>
    </row>
    <row r="17167" spans="1:7">
      <c r="A17167" s="2">
        <v>44204</v>
      </c>
      <c r="B17167" s="2">
        <f t="shared" si="536"/>
        <v>44227</v>
      </c>
      <c r="C17167" s="3">
        <f t="shared" si="537"/>
        <v>1</v>
      </c>
      <c r="D17167" t="s">
        <v>25</v>
      </c>
      <c r="E17167">
        <v>47</v>
      </c>
      <c r="F17167">
        <v>627776</v>
      </c>
      <c r="G17167">
        <v>7549</v>
      </c>
    </row>
    <row r="17168" spans="1:7">
      <c r="A17168" s="2">
        <v>44204</v>
      </c>
      <c r="B17168" s="2">
        <f t="shared" si="536"/>
        <v>44227</v>
      </c>
      <c r="C17168" s="3">
        <f t="shared" si="537"/>
        <v>1</v>
      </c>
      <c r="D17168" t="s">
        <v>11</v>
      </c>
      <c r="E17168">
        <v>48</v>
      </c>
      <c r="F17168">
        <v>1936086</v>
      </c>
      <c r="G17168">
        <v>30109</v>
      </c>
    </row>
    <row r="17169" spans="1:7">
      <c r="A17169" s="2">
        <v>44204</v>
      </c>
      <c r="B17169" s="2">
        <f t="shared" si="536"/>
        <v>44227</v>
      </c>
      <c r="C17169" s="3">
        <f t="shared" si="537"/>
        <v>1</v>
      </c>
      <c r="D17169" t="s">
        <v>13</v>
      </c>
      <c r="E17169">
        <v>49</v>
      </c>
      <c r="F17169">
        <v>301110</v>
      </c>
      <c r="G17169">
        <v>1383</v>
      </c>
    </row>
    <row r="17170" spans="1:7">
      <c r="A17170" s="2">
        <v>44204</v>
      </c>
      <c r="B17170" s="2">
        <f t="shared" si="536"/>
        <v>44227</v>
      </c>
      <c r="C17170" s="3">
        <f t="shared" si="537"/>
        <v>1</v>
      </c>
      <c r="D17170" t="s">
        <v>36</v>
      </c>
      <c r="E17170">
        <v>50</v>
      </c>
      <c r="F17170">
        <v>8619</v>
      </c>
      <c r="G17170">
        <v>156</v>
      </c>
    </row>
    <row r="17171" spans="1:7">
      <c r="A17171" s="2">
        <v>44204</v>
      </c>
      <c r="B17171" s="2">
        <f t="shared" si="536"/>
        <v>44227</v>
      </c>
      <c r="C17171" s="3">
        <f t="shared" si="537"/>
        <v>1</v>
      </c>
      <c r="D17171" t="s">
        <v>56</v>
      </c>
      <c r="E17171">
        <v>78</v>
      </c>
      <c r="F17171">
        <v>2042</v>
      </c>
      <c r="G17171">
        <v>23</v>
      </c>
    </row>
    <row r="17172" spans="1:7">
      <c r="A17172" s="2">
        <v>44204</v>
      </c>
      <c r="B17172" s="2">
        <f t="shared" si="536"/>
        <v>44227</v>
      </c>
      <c r="C17172" s="3">
        <f t="shared" si="537"/>
        <v>1</v>
      </c>
      <c r="D17172" t="s">
        <v>37</v>
      </c>
      <c r="E17172">
        <v>51</v>
      </c>
      <c r="F17172">
        <v>387917</v>
      </c>
      <c r="G17172">
        <v>5312</v>
      </c>
    </row>
    <row r="17173" spans="1:7">
      <c r="A17173" s="2">
        <v>44204</v>
      </c>
      <c r="B17173" s="2">
        <f t="shared" si="536"/>
        <v>44227</v>
      </c>
      <c r="C17173" s="3">
        <f t="shared" si="537"/>
        <v>1</v>
      </c>
      <c r="D17173" t="s">
        <v>5</v>
      </c>
      <c r="E17173">
        <v>53</v>
      </c>
      <c r="F17173">
        <v>273142</v>
      </c>
      <c r="G17173">
        <v>3768</v>
      </c>
    </row>
    <row r="17174" spans="1:7">
      <c r="A17174" s="2">
        <v>44204</v>
      </c>
      <c r="B17174" s="2">
        <f t="shared" si="536"/>
        <v>44227</v>
      </c>
      <c r="C17174" s="3">
        <f t="shared" si="537"/>
        <v>1</v>
      </c>
      <c r="D17174" t="s">
        <v>58</v>
      </c>
      <c r="E17174">
        <v>54</v>
      </c>
      <c r="F17174">
        <v>97898</v>
      </c>
      <c r="G17174">
        <v>1554</v>
      </c>
    </row>
    <row r="17175" spans="1:7">
      <c r="A17175" s="2">
        <v>44204</v>
      </c>
      <c r="B17175" s="2">
        <f t="shared" si="536"/>
        <v>44227</v>
      </c>
      <c r="C17175" s="3">
        <f t="shared" si="537"/>
        <v>1</v>
      </c>
      <c r="D17175" t="s">
        <v>10</v>
      </c>
      <c r="E17175">
        <v>55</v>
      </c>
      <c r="F17175">
        <v>544618</v>
      </c>
      <c r="G17175">
        <v>5530</v>
      </c>
    </row>
    <row r="17176" spans="1:7">
      <c r="A17176" s="2">
        <v>44204</v>
      </c>
      <c r="B17176" s="2">
        <f t="shared" si="536"/>
        <v>44227</v>
      </c>
      <c r="C17176" s="3">
        <f t="shared" si="537"/>
        <v>1</v>
      </c>
      <c r="D17176" t="s">
        <v>49</v>
      </c>
      <c r="E17176">
        <v>56</v>
      </c>
      <c r="F17176">
        <v>46647</v>
      </c>
      <c r="G17176">
        <v>489</v>
      </c>
    </row>
    <row r="17177" spans="1:7">
      <c r="A17177" s="2">
        <v>44205</v>
      </c>
      <c r="B17177" s="2">
        <f t="shared" si="536"/>
        <v>44227</v>
      </c>
      <c r="C17177" s="3">
        <f t="shared" si="537"/>
        <v>1</v>
      </c>
      <c r="D17177" t="s">
        <v>52</v>
      </c>
      <c r="E17177">
        <v>1</v>
      </c>
      <c r="F17177">
        <v>399150</v>
      </c>
      <c r="G17177">
        <v>5299</v>
      </c>
    </row>
    <row r="17178" spans="1:7">
      <c r="A17178" s="2">
        <v>44205</v>
      </c>
      <c r="B17178" s="2">
        <f t="shared" si="536"/>
        <v>44227</v>
      </c>
      <c r="C17178" s="3">
        <f t="shared" si="537"/>
        <v>1</v>
      </c>
      <c r="D17178" t="s">
        <v>50</v>
      </c>
      <c r="E17178">
        <v>2</v>
      </c>
      <c r="F17178">
        <v>49681</v>
      </c>
      <c r="G17178">
        <v>215</v>
      </c>
    </row>
    <row r="17179" spans="1:7">
      <c r="A17179" s="2">
        <v>44205</v>
      </c>
      <c r="B17179" s="2">
        <f t="shared" si="536"/>
        <v>44227</v>
      </c>
      <c r="C17179" s="3">
        <f t="shared" si="537"/>
        <v>1</v>
      </c>
      <c r="D17179" t="s">
        <v>8</v>
      </c>
      <c r="E17179">
        <v>4</v>
      </c>
      <c r="F17179">
        <v>611900</v>
      </c>
      <c r="G17179">
        <v>10083</v>
      </c>
    </row>
    <row r="17180" spans="1:7">
      <c r="A17180" s="2">
        <v>44205</v>
      </c>
      <c r="B17180" s="2">
        <f t="shared" si="536"/>
        <v>44227</v>
      </c>
      <c r="C17180" s="3">
        <f t="shared" si="537"/>
        <v>1</v>
      </c>
      <c r="D17180" t="s">
        <v>44</v>
      </c>
      <c r="E17180">
        <v>5</v>
      </c>
      <c r="F17180">
        <v>251746</v>
      </c>
      <c r="G17180">
        <v>4010</v>
      </c>
    </row>
    <row r="17181" spans="1:7">
      <c r="A17181" s="2">
        <v>44205</v>
      </c>
      <c r="B17181" s="2">
        <f t="shared" si="536"/>
        <v>44227</v>
      </c>
      <c r="C17181" s="3">
        <f t="shared" si="537"/>
        <v>1</v>
      </c>
      <c r="D17181" t="s">
        <v>7</v>
      </c>
      <c r="E17181">
        <v>6</v>
      </c>
      <c r="F17181">
        <v>2687359</v>
      </c>
      <c r="G17181">
        <v>29699</v>
      </c>
    </row>
    <row r="17182" spans="1:7">
      <c r="A17182" s="2">
        <v>44205</v>
      </c>
      <c r="B17182" s="2">
        <f t="shared" si="536"/>
        <v>44227</v>
      </c>
      <c r="C17182" s="3">
        <f t="shared" si="537"/>
        <v>1</v>
      </c>
      <c r="D17182" t="s">
        <v>22</v>
      </c>
      <c r="E17182">
        <v>8</v>
      </c>
      <c r="F17182">
        <v>360857</v>
      </c>
      <c r="G17182">
        <v>5262</v>
      </c>
    </row>
    <row r="17183" spans="1:7">
      <c r="A17183" s="2">
        <v>44205</v>
      </c>
      <c r="B17183" s="2">
        <f t="shared" si="536"/>
        <v>44227</v>
      </c>
      <c r="C17183" s="3">
        <f t="shared" si="537"/>
        <v>1</v>
      </c>
      <c r="D17183" t="s">
        <v>38</v>
      </c>
      <c r="E17183">
        <v>9</v>
      </c>
      <c r="F17183">
        <v>205994</v>
      </c>
      <c r="G17183">
        <v>6324</v>
      </c>
    </row>
    <row r="17184" spans="1:7">
      <c r="A17184" s="2">
        <v>44205</v>
      </c>
      <c r="B17184" s="2">
        <f t="shared" si="536"/>
        <v>44227</v>
      </c>
      <c r="C17184" s="3">
        <f t="shared" si="537"/>
        <v>1</v>
      </c>
      <c r="D17184" t="s">
        <v>45</v>
      </c>
      <c r="E17184">
        <v>10</v>
      </c>
      <c r="F17184">
        <v>64475</v>
      </c>
      <c r="G17184">
        <v>969</v>
      </c>
    </row>
    <row r="17185" spans="1:7">
      <c r="A17185" s="2">
        <v>44205</v>
      </c>
      <c r="B17185" s="2">
        <f t="shared" si="536"/>
        <v>44227</v>
      </c>
      <c r="C17185" s="3">
        <f t="shared" si="537"/>
        <v>1</v>
      </c>
      <c r="D17185" t="s">
        <v>33</v>
      </c>
      <c r="E17185">
        <v>11</v>
      </c>
      <c r="F17185">
        <v>31457</v>
      </c>
      <c r="G17185">
        <v>813</v>
      </c>
    </row>
    <row r="17186" spans="1:7">
      <c r="A17186" s="2">
        <v>44205</v>
      </c>
      <c r="B17186" s="2">
        <f t="shared" si="536"/>
        <v>44227</v>
      </c>
      <c r="C17186" s="3">
        <f t="shared" si="537"/>
        <v>1</v>
      </c>
      <c r="D17186" t="s">
        <v>15</v>
      </c>
      <c r="E17186">
        <v>12</v>
      </c>
      <c r="F17186">
        <v>1464689</v>
      </c>
      <c r="G17186">
        <v>22803</v>
      </c>
    </row>
    <row r="17187" spans="1:7">
      <c r="A17187" s="2">
        <v>44205</v>
      </c>
      <c r="B17187" s="2">
        <f t="shared" si="536"/>
        <v>44227</v>
      </c>
      <c r="C17187" s="3">
        <f t="shared" si="537"/>
        <v>1</v>
      </c>
      <c r="D17187" t="s">
        <v>18</v>
      </c>
      <c r="E17187">
        <v>13</v>
      </c>
      <c r="F17187">
        <v>724317</v>
      </c>
      <c r="G17187">
        <v>11096</v>
      </c>
    </row>
    <row r="17188" spans="1:7">
      <c r="A17188" s="2">
        <v>44205</v>
      </c>
      <c r="B17188" s="2">
        <f t="shared" si="536"/>
        <v>44227</v>
      </c>
      <c r="C17188" s="3">
        <f t="shared" si="537"/>
        <v>1</v>
      </c>
      <c r="D17188" t="s">
        <v>57</v>
      </c>
      <c r="E17188">
        <v>66</v>
      </c>
      <c r="F17188">
        <v>8373</v>
      </c>
      <c r="G17188">
        <v>125</v>
      </c>
    </row>
    <row r="17189" spans="1:7">
      <c r="A17189" s="2">
        <v>44205</v>
      </c>
      <c r="B17189" s="2">
        <f t="shared" si="536"/>
        <v>44227</v>
      </c>
      <c r="C17189" s="3">
        <f t="shared" si="537"/>
        <v>1</v>
      </c>
      <c r="D17189" t="s">
        <v>26</v>
      </c>
      <c r="E17189">
        <v>15</v>
      </c>
      <c r="F17189">
        <v>23122</v>
      </c>
      <c r="G17189">
        <v>305</v>
      </c>
    </row>
    <row r="17190" spans="1:7">
      <c r="A17190" s="2">
        <v>44205</v>
      </c>
      <c r="B17190" s="2">
        <f t="shared" si="536"/>
        <v>44227</v>
      </c>
      <c r="C17190" s="3">
        <f t="shared" si="537"/>
        <v>1</v>
      </c>
      <c r="D17190" t="s">
        <v>53</v>
      </c>
      <c r="E17190">
        <v>16</v>
      </c>
      <c r="F17190">
        <v>149316</v>
      </c>
      <c r="G17190">
        <v>1530</v>
      </c>
    </row>
    <row r="17191" spans="1:7">
      <c r="A17191" s="2">
        <v>44205</v>
      </c>
      <c r="B17191" s="2">
        <f t="shared" si="536"/>
        <v>44227</v>
      </c>
      <c r="C17191" s="3">
        <f t="shared" si="537"/>
        <v>1</v>
      </c>
      <c r="D17191" t="s">
        <v>6</v>
      </c>
      <c r="E17191">
        <v>17</v>
      </c>
      <c r="F17191">
        <v>1026639</v>
      </c>
      <c r="G17191">
        <v>19212</v>
      </c>
    </row>
    <row r="17192" spans="1:7">
      <c r="A17192" s="2">
        <v>44205</v>
      </c>
      <c r="B17192" s="2">
        <f t="shared" si="536"/>
        <v>44227</v>
      </c>
      <c r="C17192" s="3">
        <f t="shared" si="537"/>
        <v>1</v>
      </c>
      <c r="D17192" t="s">
        <v>27</v>
      </c>
      <c r="E17192">
        <v>18</v>
      </c>
      <c r="F17192">
        <v>561579</v>
      </c>
      <c r="G17192">
        <v>8966</v>
      </c>
    </row>
    <row r="17193" spans="1:7">
      <c r="A17193" s="2">
        <v>44205</v>
      </c>
      <c r="B17193" s="2">
        <f t="shared" si="536"/>
        <v>44227</v>
      </c>
      <c r="C17193" s="3">
        <f t="shared" si="537"/>
        <v>1</v>
      </c>
      <c r="D17193" t="s">
        <v>39</v>
      </c>
      <c r="E17193">
        <v>19</v>
      </c>
      <c r="F17193">
        <v>296171</v>
      </c>
      <c r="G17193">
        <v>4127</v>
      </c>
    </row>
    <row r="17194" spans="1:7">
      <c r="A17194" s="2">
        <v>44205</v>
      </c>
      <c r="B17194" s="2">
        <f t="shared" si="536"/>
        <v>44227</v>
      </c>
      <c r="C17194" s="3">
        <f t="shared" si="537"/>
        <v>1</v>
      </c>
      <c r="D17194" t="s">
        <v>34</v>
      </c>
      <c r="E17194">
        <v>20</v>
      </c>
      <c r="F17194">
        <v>245521</v>
      </c>
      <c r="G17194">
        <v>3148</v>
      </c>
    </row>
    <row r="17195" spans="1:7">
      <c r="A17195" s="2">
        <v>44205</v>
      </c>
      <c r="B17195" s="2">
        <f t="shared" si="536"/>
        <v>44227</v>
      </c>
      <c r="C17195" s="3">
        <f t="shared" si="537"/>
        <v>1</v>
      </c>
      <c r="D17195" t="s">
        <v>28</v>
      </c>
      <c r="E17195">
        <v>21</v>
      </c>
      <c r="F17195">
        <v>303769</v>
      </c>
      <c r="G17195">
        <v>3214</v>
      </c>
    </row>
    <row r="17196" spans="1:7">
      <c r="A17196" s="2">
        <v>44205</v>
      </c>
      <c r="B17196" s="2">
        <f t="shared" si="536"/>
        <v>44227</v>
      </c>
      <c r="C17196" s="3">
        <f t="shared" si="537"/>
        <v>1</v>
      </c>
      <c r="D17196" t="s">
        <v>40</v>
      </c>
      <c r="E17196">
        <v>22</v>
      </c>
      <c r="F17196">
        <v>341431</v>
      </c>
      <c r="G17196">
        <v>7833</v>
      </c>
    </row>
    <row r="17197" spans="1:7">
      <c r="A17197" s="2">
        <v>44205</v>
      </c>
      <c r="B17197" s="2">
        <f t="shared" si="536"/>
        <v>44227</v>
      </c>
      <c r="C17197" s="3">
        <f t="shared" si="537"/>
        <v>1</v>
      </c>
      <c r="D17197" t="s">
        <v>51</v>
      </c>
      <c r="E17197">
        <v>23</v>
      </c>
      <c r="F17197">
        <v>29019</v>
      </c>
      <c r="G17197">
        <v>432</v>
      </c>
    </row>
    <row r="17198" spans="1:7">
      <c r="A17198" s="2">
        <v>44205</v>
      </c>
      <c r="B17198" s="2">
        <f t="shared" si="536"/>
        <v>44227</v>
      </c>
      <c r="C17198" s="3">
        <f t="shared" si="537"/>
        <v>1</v>
      </c>
      <c r="D17198" t="s">
        <v>23</v>
      </c>
      <c r="E17198">
        <v>24</v>
      </c>
      <c r="F17198">
        <v>303535</v>
      </c>
      <c r="G17198">
        <v>6246</v>
      </c>
    </row>
    <row r="17199" spans="1:7">
      <c r="A17199" s="2">
        <v>44205</v>
      </c>
      <c r="B17199" s="2">
        <f t="shared" si="536"/>
        <v>44227</v>
      </c>
      <c r="C17199" s="3">
        <f t="shared" si="537"/>
        <v>1</v>
      </c>
      <c r="D17199" t="s">
        <v>9</v>
      </c>
      <c r="E17199">
        <v>25</v>
      </c>
      <c r="F17199">
        <v>427135</v>
      </c>
      <c r="G17199">
        <v>13074</v>
      </c>
    </row>
    <row r="17200" spans="1:7">
      <c r="A17200" s="2">
        <v>44205</v>
      </c>
      <c r="B17200" s="2">
        <f t="shared" si="536"/>
        <v>44227</v>
      </c>
      <c r="C17200" s="3">
        <f t="shared" si="537"/>
        <v>1</v>
      </c>
      <c r="D17200" t="s">
        <v>42</v>
      </c>
      <c r="E17200">
        <v>26</v>
      </c>
      <c r="F17200">
        <v>560419</v>
      </c>
      <c r="G17200">
        <v>14134</v>
      </c>
    </row>
    <row r="17201" spans="1:7">
      <c r="A17201" s="2">
        <v>44205</v>
      </c>
      <c r="B17201" s="2">
        <f t="shared" si="536"/>
        <v>44227</v>
      </c>
      <c r="C17201" s="3">
        <f t="shared" si="537"/>
        <v>1</v>
      </c>
      <c r="D17201" t="s">
        <v>29</v>
      </c>
      <c r="E17201">
        <v>27</v>
      </c>
      <c r="F17201">
        <v>434481</v>
      </c>
      <c r="G17201">
        <v>5731</v>
      </c>
    </row>
    <row r="17202" spans="1:7">
      <c r="A17202" s="2">
        <v>44205</v>
      </c>
      <c r="B17202" s="2">
        <f t="shared" si="536"/>
        <v>44227</v>
      </c>
      <c r="C17202" s="3">
        <f t="shared" si="537"/>
        <v>1</v>
      </c>
      <c r="D17202" t="s">
        <v>46</v>
      </c>
      <c r="E17202">
        <v>28</v>
      </c>
      <c r="F17202">
        <v>236868</v>
      </c>
      <c r="G17202">
        <v>5146</v>
      </c>
    </row>
    <row r="17203" spans="1:7">
      <c r="A17203" s="2">
        <v>44205</v>
      </c>
      <c r="B17203" s="2">
        <f t="shared" si="536"/>
        <v>44227</v>
      </c>
      <c r="C17203" s="3">
        <f t="shared" si="537"/>
        <v>1</v>
      </c>
      <c r="D17203" t="s">
        <v>35</v>
      </c>
      <c r="E17203">
        <v>29</v>
      </c>
      <c r="F17203">
        <v>448586</v>
      </c>
      <c r="G17203">
        <v>6309</v>
      </c>
    </row>
    <row r="17204" spans="1:7">
      <c r="A17204" s="2">
        <v>44205</v>
      </c>
      <c r="B17204" s="2">
        <f t="shared" si="536"/>
        <v>44227</v>
      </c>
      <c r="C17204" s="3">
        <f t="shared" si="537"/>
        <v>1</v>
      </c>
      <c r="D17204" t="s">
        <v>54</v>
      </c>
      <c r="E17204">
        <v>30</v>
      </c>
      <c r="F17204">
        <v>86116</v>
      </c>
      <c r="G17204">
        <v>1054</v>
      </c>
    </row>
    <row r="17205" spans="1:7">
      <c r="A17205" s="2">
        <v>44205</v>
      </c>
      <c r="B17205" s="2">
        <f t="shared" si="536"/>
        <v>44227</v>
      </c>
      <c r="C17205" s="3">
        <f t="shared" si="537"/>
        <v>1</v>
      </c>
      <c r="D17205" t="s">
        <v>12</v>
      </c>
      <c r="E17205">
        <v>31</v>
      </c>
      <c r="F17205">
        <v>176645</v>
      </c>
      <c r="G17205">
        <v>1812</v>
      </c>
    </row>
    <row r="17206" spans="1:7">
      <c r="A17206" s="2">
        <v>44205</v>
      </c>
      <c r="B17206" s="2">
        <f t="shared" si="536"/>
        <v>44227</v>
      </c>
      <c r="C17206" s="3">
        <f t="shared" si="537"/>
        <v>1</v>
      </c>
      <c r="D17206" t="s">
        <v>24</v>
      </c>
      <c r="E17206">
        <v>32</v>
      </c>
      <c r="F17206">
        <v>246659</v>
      </c>
      <c r="G17206">
        <v>3457</v>
      </c>
    </row>
    <row r="17207" spans="1:7">
      <c r="A17207" s="2">
        <v>44205</v>
      </c>
      <c r="B17207" s="2">
        <f t="shared" si="536"/>
        <v>44227</v>
      </c>
      <c r="C17207" s="3">
        <f t="shared" si="537"/>
        <v>1</v>
      </c>
      <c r="D17207" t="s">
        <v>19</v>
      </c>
      <c r="E17207">
        <v>33</v>
      </c>
      <c r="F17207">
        <v>50871</v>
      </c>
      <c r="G17207">
        <v>862</v>
      </c>
    </row>
    <row r="17208" spans="1:7">
      <c r="A17208" s="2">
        <v>44205</v>
      </c>
      <c r="B17208" s="2">
        <f t="shared" si="536"/>
        <v>44227</v>
      </c>
      <c r="C17208" s="3">
        <f t="shared" si="537"/>
        <v>1</v>
      </c>
      <c r="D17208" t="s">
        <v>21</v>
      </c>
      <c r="E17208">
        <v>34</v>
      </c>
      <c r="F17208">
        <v>579182</v>
      </c>
      <c r="G17208">
        <v>19854</v>
      </c>
    </row>
    <row r="17209" spans="1:7">
      <c r="A17209" s="2">
        <v>44205</v>
      </c>
      <c r="B17209" s="2">
        <f t="shared" si="536"/>
        <v>44227</v>
      </c>
      <c r="C17209" s="3">
        <f t="shared" si="537"/>
        <v>1</v>
      </c>
      <c r="D17209" t="s">
        <v>47</v>
      </c>
      <c r="E17209">
        <v>35</v>
      </c>
      <c r="F17209">
        <v>154954</v>
      </c>
      <c r="G17209">
        <v>2734</v>
      </c>
    </row>
    <row r="17210" spans="1:7">
      <c r="A17210" s="2">
        <v>44205</v>
      </c>
      <c r="B17210" s="2">
        <f t="shared" si="536"/>
        <v>44227</v>
      </c>
      <c r="C17210" s="3">
        <f t="shared" si="537"/>
        <v>1</v>
      </c>
      <c r="D17210" t="s">
        <v>16</v>
      </c>
      <c r="E17210">
        <v>36</v>
      </c>
      <c r="F17210">
        <v>1119541</v>
      </c>
      <c r="G17210">
        <v>39041</v>
      </c>
    </row>
    <row r="17211" spans="1:7">
      <c r="A17211" s="2">
        <v>44205</v>
      </c>
      <c r="B17211" s="2">
        <f t="shared" si="536"/>
        <v>44227</v>
      </c>
      <c r="C17211" s="3">
        <f t="shared" si="537"/>
        <v>1</v>
      </c>
      <c r="D17211" t="s">
        <v>20</v>
      </c>
      <c r="E17211">
        <v>37</v>
      </c>
      <c r="F17211">
        <v>614715</v>
      </c>
      <c r="G17211">
        <v>7468</v>
      </c>
    </row>
    <row r="17212" spans="1:7">
      <c r="A17212" s="2">
        <v>44205</v>
      </c>
      <c r="B17212" s="2">
        <f t="shared" si="536"/>
        <v>44227</v>
      </c>
      <c r="C17212" s="3">
        <f t="shared" si="537"/>
        <v>1</v>
      </c>
      <c r="D17212" t="s">
        <v>48</v>
      </c>
      <c r="E17212">
        <v>38</v>
      </c>
      <c r="F17212">
        <v>94566</v>
      </c>
      <c r="G17212">
        <v>1360</v>
      </c>
    </row>
    <row r="17213" spans="1:7">
      <c r="A17213" s="2">
        <v>44205</v>
      </c>
      <c r="B17213" s="2">
        <f t="shared" si="536"/>
        <v>44227</v>
      </c>
      <c r="C17213" s="3">
        <f t="shared" si="537"/>
        <v>1</v>
      </c>
      <c r="D17213" t="s">
        <v>59</v>
      </c>
      <c r="E17213">
        <v>69</v>
      </c>
      <c r="F17213">
        <v>125</v>
      </c>
      <c r="G17213">
        <v>2</v>
      </c>
    </row>
    <row r="17214" spans="1:7">
      <c r="A17214" s="2">
        <v>44205</v>
      </c>
      <c r="B17214" s="2">
        <f t="shared" si="536"/>
        <v>44227</v>
      </c>
      <c r="C17214" s="3">
        <f t="shared" si="537"/>
        <v>1</v>
      </c>
      <c r="D17214" t="s">
        <v>41</v>
      </c>
      <c r="E17214">
        <v>39</v>
      </c>
      <c r="F17214">
        <v>770977</v>
      </c>
      <c r="G17214">
        <v>9599</v>
      </c>
    </row>
    <row r="17215" spans="1:7">
      <c r="A17215" s="2">
        <v>44205</v>
      </c>
      <c r="B17215" s="2">
        <f t="shared" si="536"/>
        <v>44227</v>
      </c>
      <c r="C17215" s="3">
        <f t="shared" si="537"/>
        <v>1</v>
      </c>
      <c r="D17215" t="s">
        <v>30</v>
      </c>
      <c r="E17215">
        <v>40</v>
      </c>
      <c r="F17215">
        <v>324875</v>
      </c>
      <c r="G17215">
        <v>2738</v>
      </c>
    </row>
    <row r="17216" spans="1:7">
      <c r="A17216" s="2">
        <v>44205</v>
      </c>
      <c r="B17216" s="2">
        <f t="shared" si="536"/>
        <v>44227</v>
      </c>
      <c r="C17216" s="3">
        <f t="shared" si="537"/>
        <v>1</v>
      </c>
      <c r="D17216" t="s">
        <v>14</v>
      </c>
      <c r="E17216">
        <v>41</v>
      </c>
      <c r="F17216">
        <v>124476</v>
      </c>
      <c r="G17216">
        <v>1607</v>
      </c>
    </row>
    <row r="17217" spans="1:7">
      <c r="A17217" s="2">
        <v>44205</v>
      </c>
      <c r="B17217" s="2">
        <f t="shared" si="536"/>
        <v>44227</v>
      </c>
      <c r="C17217" s="3">
        <f t="shared" si="537"/>
        <v>1</v>
      </c>
      <c r="D17217" t="s">
        <v>31</v>
      </c>
      <c r="E17217">
        <v>42</v>
      </c>
      <c r="F17217">
        <v>718642</v>
      </c>
      <c r="G17217">
        <v>17681</v>
      </c>
    </row>
    <row r="17218" spans="1:7">
      <c r="A17218" s="2">
        <v>44205</v>
      </c>
      <c r="B17218" s="2">
        <f t="shared" si="536"/>
        <v>44227</v>
      </c>
      <c r="C17218" s="3">
        <f t="shared" si="537"/>
        <v>1</v>
      </c>
      <c r="D17218" t="s">
        <v>55</v>
      </c>
      <c r="E17218">
        <v>72</v>
      </c>
      <c r="F17218">
        <v>116245</v>
      </c>
      <c r="G17218">
        <v>1616</v>
      </c>
    </row>
    <row r="17219" spans="1:7">
      <c r="A17219" s="2">
        <v>44205</v>
      </c>
      <c r="B17219" s="2">
        <f t="shared" si="536"/>
        <v>44227</v>
      </c>
      <c r="C17219" s="3">
        <f t="shared" si="537"/>
        <v>1</v>
      </c>
      <c r="D17219" t="s">
        <v>17</v>
      </c>
      <c r="E17219">
        <v>44</v>
      </c>
      <c r="F17219">
        <v>97614</v>
      </c>
      <c r="G17219">
        <v>1916</v>
      </c>
    </row>
    <row r="17220" spans="1:7">
      <c r="A17220" s="2">
        <v>44205</v>
      </c>
      <c r="B17220" s="2">
        <f t="shared" ref="B17220:B17283" si="538">EOMONTH(A17220,0)</f>
        <v>44227</v>
      </c>
      <c r="C17220" s="3">
        <f t="shared" ref="C17220:C17283" si="539">IF(A17220=B17220,0,1)</f>
        <v>1</v>
      </c>
      <c r="D17220" t="s">
        <v>32</v>
      </c>
      <c r="E17220">
        <v>45</v>
      </c>
      <c r="F17220">
        <v>350084</v>
      </c>
      <c r="G17220">
        <v>5758</v>
      </c>
    </row>
    <row r="17221" spans="1:7">
      <c r="A17221" s="2">
        <v>44205</v>
      </c>
      <c r="B17221" s="2">
        <f t="shared" si="538"/>
        <v>44227</v>
      </c>
      <c r="C17221" s="3">
        <f t="shared" si="539"/>
        <v>1</v>
      </c>
      <c r="D17221" t="s">
        <v>43</v>
      </c>
      <c r="E17221">
        <v>46</v>
      </c>
      <c r="F17221">
        <v>102901</v>
      </c>
      <c r="G17221">
        <v>1570</v>
      </c>
    </row>
    <row r="17222" spans="1:7">
      <c r="A17222" s="2">
        <v>44205</v>
      </c>
      <c r="B17222" s="2">
        <f t="shared" si="538"/>
        <v>44227</v>
      </c>
      <c r="C17222" s="3">
        <f t="shared" si="539"/>
        <v>1</v>
      </c>
      <c r="D17222" t="s">
        <v>25</v>
      </c>
      <c r="E17222">
        <v>47</v>
      </c>
      <c r="F17222">
        <v>634222</v>
      </c>
      <c r="G17222">
        <v>7634</v>
      </c>
    </row>
    <row r="17223" spans="1:7">
      <c r="A17223" s="2">
        <v>44205</v>
      </c>
      <c r="B17223" s="2">
        <f t="shared" si="538"/>
        <v>44227</v>
      </c>
      <c r="C17223" s="3">
        <f t="shared" si="539"/>
        <v>1</v>
      </c>
      <c r="D17223" t="s">
        <v>11</v>
      </c>
      <c r="E17223">
        <v>48</v>
      </c>
      <c r="F17223">
        <v>1953816</v>
      </c>
      <c r="G17223">
        <v>30441</v>
      </c>
    </row>
    <row r="17224" spans="1:7">
      <c r="A17224" s="2">
        <v>44205</v>
      </c>
      <c r="B17224" s="2">
        <f t="shared" si="538"/>
        <v>44227</v>
      </c>
      <c r="C17224" s="3">
        <f t="shared" si="539"/>
        <v>1</v>
      </c>
      <c r="D17224" t="s">
        <v>13</v>
      </c>
      <c r="E17224">
        <v>49</v>
      </c>
      <c r="F17224">
        <v>303723</v>
      </c>
      <c r="G17224">
        <v>1392</v>
      </c>
    </row>
    <row r="17225" spans="1:7">
      <c r="A17225" s="2">
        <v>44205</v>
      </c>
      <c r="B17225" s="2">
        <f t="shared" si="538"/>
        <v>44227</v>
      </c>
      <c r="C17225" s="3">
        <f t="shared" si="539"/>
        <v>1</v>
      </c>
      <c r="D17225" t="s">
        <v>36</v>
      </c>
      <c r="E17225">
        <v>50</v>
      </c>
      <c r="F17225">
        <v>8790</v>
      </c>
      <c r="G17225">
        <v>156</v>
      </c>
    </row>
    <row r="17226" spans="1:7">
      <c r="A17226" s="2">
        <v>44205</v>
      </c>
      <c r="B17226" s="2">
        <f t="shared" si="538"/>
        <v>44227</v>
      </c>
      <c r="C17226" s="3">
        <f t="shared" si="539"/>
        <v>1</v>
      </c>
      <c r="D17226" t="s">
        <v>56</v>
      </c>
      <c r="E17226">
        <v>78</v>
      </c>
      <c r="F17226">
        <v>2042</v>
      </c>
      <c r="G17226">
        <v>23</v>
      </c>
    </row>
    <row r="17227" spans="1:7">
      <c r="A17227" s="2">
        <v>44205</v>
      </c>
      <c r="B17227" s="2">
        <f t="shared" si="538"/>
        <v>44227</v>
      </c>
      <c r="C17227" s="3">
        <f t="shared" si="539"/>
        <v>1</v>
      </c>
      <c r="D17227" t="s">
        <v>37</v>
      </c>
      <c r="E17227">
        <v>51</v>
      </c>
      <c r="F17227">
        <v>393715</v>
      </c>
      <c r="G17227">
        <v>5381</v>
      </c>
    </row>
    <row r="17228" spans="1:7">
      <c r="A17228" s="2">
        <v>44205</v>
      </c>
      <c r="B17228" s="2">
        <f t="shared" si="538"/>
        <v>44227</v>
      </c>
      <c r="C17228" s="3">
        <f t="shared" si="539"/>
        <v>1</v>
      </c>
      <c r="D17228" t="s">
        <v>5</v>
      </c>
      <c r="E17228">
        <v>53</v>
      </c>
      <c r="F17228">
        <v>275832</v>
      </c>
      <c r="G17228">
        <v>3775</v>
      </c>
    </row>
    <row r="17229" spans="1:7">
      <c r="A17229" s="2">
        <v>44205</v>
      </c>
      <c r="B17229" s="2">
        <f t="shared" si="538"/>
        <v>44227</v>
      </c>
      <c r="C17229" s="3">
        <f t="shared" si="539"/>
        <v>1</v>
      </c>
      <c r="D17229" t="s">
        <v>58</v>
      </c>
      <c r="E17229">
        <v>54</v>
      </c>
      <c r="F17229">
        <v>99778</v>
      </c>
      <c r="G17229">
        <v>1570</v>
      </c>
    </row>
    <row r="17230" spans="1:7">
      <c r="A17230" s="2">
        <v>44205</v>
      </c>
      <c r="B17230" s="2">
        <f t="shared" si="538"/>
        <v>44227</v>
      </c>
      <c r="C17230" s="3">
        <f t="shared" si="539"/>
        <v>1</v>
      </c>
      <c r="D17230" t="s">
        <v>10</v>
      </c>
      <c r="E17230">
        <v>55</v>
      </c>
      <c r="F17230">
        <v>548134</v>
      </c>
      <c r="G17230">
        <v>5568</v>
      </c>
    </row>
    <row r="17231" spans="1:7">
      <c r="A17231" s="2">
        <v>44205</v>
      </c>
      <c r="B17231" s="2">
        <f t="shared" si="538"/>
        <v>44227</v>
      </c>
      <c r="C17231" s="3">
        <f t="shared" si="539"/>
        <v>1</v>
      </c>
      <c r="D17231" t="s">
        <v>49</v>
      </c>
      <c r="E17231">
        <v>56</v>
      </c>
      <c r="F17231">
        <v>46719</v>
      </c>
      <c r="G17231">
        <v>489</v>
      </c>
    </row>
    <row r="17232" spans="1:7">
      <c r="A17232" s="2">
        <v>44206</v>
      </c>
      <c r="B17232" s="2">
        <f t="shared" si="538"/>
        <v>44227</v>
      </c>
      <c r="C17232" s="3">
        <f t="shared" si="539"/>
        <v>1</v>
      </c>
      <c r="D17232" t="s">
        <v>52</v>
      </c>
      <c r="E17232">
        <v>1</v>
      </c>
      <c r="F17232">
        <v>401900</v>
      </c>
      <c r="G17232">
        <v>5334</v>
      </c>
    </row>
    <row r="17233" spans="1:7">
      <c r="A17233" s="2">
        <v>44206</v>
      </c>
      <c r="B17233" s="2">
        <f t="shared" si="538"/>
        <v>44227</v>
      </c>
      <c r="C17233" s="3">
        <f t="shared" si="539"/>
        <v>1</v>
      </c>
      <c r="D17233" t="s">
        <v>50</v>
      </c>
      <c r="E17233">
        <v>2</v>
      </c>
      <c r="F17233">
        <v>49935</v>
      </c>
      <c r="G17233">
        <v>215</v>
      </c>
    </row>
    <row r="17234" spans="1:7">
      <c r="A17234" s="2">
        <v>44206</v>
      </c>
      <c r="B17234" s="2">
        <f t="shared" si="538"/>
        <v>44227</v>
      </c>
      <c r="C17234" s="3">
        <f t="shared" si="539"/>
        <v>1</v>
      </c>
      <c r="D17234" t="s">
        <v>8</v>
      </c>
      <c r="E17234">
        <v>4</v>
      </c>
      <c r="F17234">
        <v>618546</v>
      </c>
      <c r="G17234">
        <v>10141</v>
      </c>
    </row>
    <row r="17235" spans="1:7">
      <c r="A17235" s="2">
        <v>44206</v>
      </c>
      <c r="B17235" s="2">
        <f t="shared" si="538"/>
        <v>44227</v>
      </c>
      <c r="C17235" s="3">
        <f t="shared" si="539"/>
        <v>1</v>
      </c>
      <c r="D17235" t="s">
        <v>44</v>
      </c>
      <c r="E17235">
        <v>5</v>
      </c>
      <c r="F17235">
        <v>255076</v>
      </c>
      <c r="G17235">
        <v>4043</v>
      </c>
    </row>
    <row r="17236" spans="1:7">
      <c r="A17236" s="2">
        <v>44206</v>
      </c>
      <c r="B17236" s="2">
        <f t="shared" si="538"/>
        <v>44227</v>
      </c>
      <c r="C17236" s="3">
        <f t="shared" si="539"/>
        <v>1</v>
      </c>
      <c r="D17236" t="s">
        <v>7</v>
      </c>
      <c r="E17236">
        <v>6</v>
      </c>
      <c r="F17236">
        <v>2729772</v>
      </c>
      <c r="G17236">
        <v>30000</v>
      </c>
    </row>
    <row r="17237" spans="1:7">
      <c r="A17237" s="2">
        <v>44206</v>
      </c>
      <c r="B17237" s="2">
        <f t="shared" si="538"/>
        <v>44227</v>
      </c>
      <c r="C17237" s="3">
        <f t="shared" si="539"/>
        <v>1</v>
      </c>
      <c r="D17237" t="s">
        <v>22</v>
      </c>
      <c r="E17237">
        <v>8</v>
      </c>
      <c r="F17237">
        <v>363019</v>
      </c>
      <c r="G17237">
        <v>5279</v>
      </c>
    </row>
    <row r="17238" spans="1:7">
      <c r="A17238" s="2">
        <v>44206</v>
      </c>
      <c r="B17238" s="2">
        <f t="shared" si="538"/>
        <v>44227</v>
      </c>
      <c r="C17238" s="3">
        <f t="shared" si="539"/>
        <v>1</v>
      </c>
      <c r="D17238" t="s">
        <v>38</v>
      </c>
      <c r="E17238">
        <v>9</v>
      </c>
      <c r="F17238">
        <v>205994</v>
      </c>
      <c r="G17238">
        <v>6324</v>
      </c>
    </row>
    <row r="17239" spans="1:7">
      <c r="A17239" s="2">
        <v>44206</v>
      </c>
      <c r="B17239" s="2">
        <f t="shared" si="538"/>
        <v>44227</v>
      </c>
      <c r="C17239" s="3">
        <f t="shared" si="539"/>
        <v>1</v>
      </c>
      <c r="D17239" t="s">
        <v>45</v>
      </c>
      <c r="E17239">
        <v>10</v>
      </c>
      <c r="F17239">
        <v>65273</v>
      </c>
      <c r="G17239">
        <v>972</v>
      </c>
    </row>
    <row r="17240" spans="1:7">
      <c r="A17240" s="2">
        <v>44206</v>
      </c>
      <c r="B17240" s="2">
        <f t="shared" si="538"/>
        <v>44227</v>
      </c>
      <c r="C17240" s="3">
        <f t="shared" si="539"/>
        <v>1</v>
      </c>
      <c r="D17240" t="s">
        <v>33</v>
      </c>
      <c r="E17240">
        <v>11</v>
      </c>
      <c r="F17240">
        <v>31791</v>
      </c>
      <c r="G17240">
        <v>817</v>
      </c>
    </row>
    <row r="17241" spans="1:7">
      <c r="A17241" s="2">
        <v>44206</v>
      </c>
      <c r="B17241" s="2">
        <f t="shared" si="538"/>
        <v>44227</v>
      </c>
      <c r="C17241" s="3">
        <f t="shared" si="539"/>
        <v>1</v>
      </c>
      <c r="D17241" t="s">
        <v>15</v>
      </c>
      <c r="E17241">
        <v>12</v>
      </c>
      <c r="F17241">
        <v>1477002</v>
      </c>
      <c r="G17241">
        <v>22911</v>
      </c>
    </row>
    <row r="17242" spans="1:7">
      <c r="A17242" s="2">
        <v>44206</v>
      </c>
      <c r="B17242" s="2">
        <f t="shared" si="538"/>
        <v>44227</v>
      </c>
      <c r="C17242" s="3">
        <f t="shared" si="539"/>
        <v>1</v>
      </c>
      <c r="D17242" t="s">
        <v>18</v>
      </c>
      <c r="E17242">
        <v>13</v>
      </c>
      <c r="F17242">
        <v>732121</v>
      </c>
      <c r="G17242">
        <v>11097</v>
      </c>
    </row>
    <row r="17243" spans="1:7">
      <c r="A17243" s="2">
        <v>44206</v>
      </c>
      <c r="B17243" s="2">
        <f t="shared" si="538"/>
        <v>44227</v>
      </c>
      <c r="C17243" s="3">
        <f t="shared" si="539"/>
        <v>1</v>
      </c>
      <c r="D17243" t="s">
        <v>57</v>
      </c>
      <c r="E17243">
        <v>66</v>
      </c>
      <c r="F17243">
        <v>8381</v>
      </c>
      <c r="G17243">
        <v>125</v>
      </c>
    </row>
    <row r="17244" spans="1:7">
      <c r="A17244" s="2">
        <v>44206</v>
      </c>
      <c r="B17244" s="2">
        <f t="shared" si="538"/>
        <v>44227</v>
      </c>
      <c r="C17244" s="3">
        <f t="shared" si="539"/>
        <v>1</v>
      </c>
      <c r="D17244" t="s">
        <v>26</v>
      </c>
      <c r="E17244">
        <v>15</v>
      </c>
      <c r="F17244">
        <v>23300</v>
      </c>
      <c r="G17244">
        <v>306</v>
      </c>
    </row>
    <row r="17245" spans="1:7">
      <c r="A17245" s="2">
        <v>44206</v>
      </c>
      <c r="B17245" s="2">
        <f t="shared" si="538"/>
        <v>44227</v>
      </c>
      <c r="C17245" s="3">
        <f t="shared" si="539"/>
        <v>1</v>
      </c>
      <c r="D17245" t="s">
        <v>53</v>
      </c>
      <c r="E17245">
        <v>16</v>
      </c>
      <c r="F17245">
        <v>149742</v>
      </c>
      <c r="G17245">
        <v>1536</v>
      </c>
    </row>
    <row r="17246" spans="1:7">
      <c r="A17246" s="2">
        <v>44206</v>
      </c>
      <c r="B17246" s="2">
        <f t="shared" si="538"/>
        <v>44227</v>
      </c>
      <c r="C17246" s="3">
        <f t="shared" si="539"/>
        <v>1</v>
      </c>
      <c r="D17246" t="s">
        <v>6</v>
      </c>
      <c r="E17246">
        <v>17</v>
      </c>
      <c r="F17246">
        <v>1031288</v>
      </c>
      <c r="G17246">
        <v>19295</v>
      </c>
    </row>
    <row r="17247" spans="1:7">
      <c r="A17247" s="2">
        <v>44206</v>
      </c>
      <c r="B17247" s="2">
        <f t="shared" si="538"/>
        <v>44227</v>
      </c>
      <c r="C17247" s="3">
        <f t="shared" si="539"/>
        <v>1</v>
      </c>
      <c r="D17247" t="s">
        <v>27</v>
      </c>
      <c r="E17247">
        <v>18</v>
      </c>
      <c r="F17247">
        <v>566670</v>
      </c>
      <c r="G17247">
        <v>8985</v>
      </c>
    </row>
    <row r="17248" spans="1:7">
      <c r="A17248" s="2">
        <v>44206</v>
      </c>
      <c r="B17248" s="2">
        <f t="shared" si="538"/>
        <v>44227</v>
      </c>
      <c r="C17248" s="3">
        <f t="shared" si="539"/>
        <v>1</v>
      </c>
      <c r="D17248" t="s">
        <v>39</v>
      </c>
      <c r="E17248">
        <v>19</v>
      </c>
      <c r="F17248">
        <v>296682</v>
      </c>
      <c r="G17248">
        <v>4138</v>
      </c>
    </row>
    <row r="17249" spans="1:7">
      <c r="A17249" s="2">
        <v>44206</v>
      </c>
      <c r="B17249" s="2">
        <f t="shared" si="538"/>
        <v>44227</v>
      </c>
      <c r="C17249" s="3">
        <f t="shared" si="539"/>
        <v>1</v>
      </c>
      <c r="D17249" t="s">
        <v>34</v>
      </c>
      <c r="E17249">
        <v>20</v>
      </c>
      <c r="F17249">
        <v>245529</v>
      </c>
      <c r="G17249">
        <v>3148</v>
      </c>
    </row>
    <row r="17250" spans="1:7">
      <c r="A17250" s="2">
        <v>44206</v>
      </c>
      <c r="B17250" s="2">
        <f t="shared" si="538"/>
        <v>44227</v>
      </c>
      <c r="C17250" s="3">
        <f t="shared" si="539"/>
        <v>1</v>
      </c>
      <c r="D17250" t="s">
        <v>28</v>
      </c>
      <c r="E17250">
        <v>21</v>
      </c>
      <c r="F17250">
        <v>306823</v>
      </c>
      <c r="G17250">
        <v>3224</v>
      </c>
    </row>
    <row r="17251" spans="1:7">
      <c r="A17251" s="2">
        <v>44206</v>
      </c>
      <c r="B17251" s="2">
        <f t="shared" si="538"/>
        <v>44227</v>
      </c>
      <c r="C17251" s="3">
        <f t="shared" si="539"/>
        <v>1</v>
      </c>
      <c r="D17251" t="s">
        <v>40</v>
      </c>
      <c r="E17251">
        <v>22</v>
      </c>
      <c r="F17251">
        <v>346829</v>
      </c>
      <c r="G17251">
        <v>7873</v>
      </c>
    </row>
    <row r="17252" spans="1:7">
      <c r="A17252" s="2">
        <v>44206</v>
      </c>
      <c r="B17252" s="2">
        <f t="shared" si="538"/>
        <v>44227</v>
      </c>
      <c r="C17252" s="3">
        <f t="shared" si="539"/>
        <v>1</v>
      </c>
      <c r="D17252" t="s">
        <v>51</v>
      </c>
      <c r="E17252">
        <v>23</v>
      </c>
      <c r="F17252">
        <v>29298</v>
      </c>
      <c r="G17252">
        <v>432</v>
      </c>
    </row>
    <row r="17253" spans="1:7">
      <c r="A17253" s="2">
        <v>44206</v>
      </c>
      <c r="B17253" s="2">
        <f t="shared" si="538"/>
        <v>44227</v>
      </c>
      <c r="C17253" s="3">
        <f t="shared" si="539"/>
        <v>1</v>
      </c>
      <c r="D17253" t="s">
        <v>23</v>
      </c>
      <c r="E17253">
        <v>24</v>
      </c>
      <c r="F17253">
        <v>306853</v>
      </c>
      <c r="G17253">
        <v>6272</v>
      </c>
    </row>
    <row r="17254" spans="1:7">
      <c r="A17254" s="2">
        <v>44206</v>
      </c>
      <c r="B17254" s="2">
        <f t="shared" si="538"/>
        <v>44227</v>
      </c>
      <c r="C17254" s="3">
        <f t="shared" si="539"/>
        <v>1</v>
      </c>
      <c r="D17254" t="s">
        <v>9</v>
      </c>
      <c r="E17254">
        <v>25</v>
      </c>
      <c r="F17254">
        <v>432791</v>
      </c>
      <c r="G17254">
        <v>13151</v>
      </c>
    </row>
    <row r="17255" spans="1:7">
      <c r="A17255" s="2">
        <v>44206</v>
      </c>
      <c r="B17255" s="2">
        <f t="shared" si="538"/>
        <v>44227</v>
      </c>
      <c r="C17255" s="3">
        <f t="shared" si="539"/>
        <v>1</v>
      </c>
      <c r="D17255" t="s">
        <v>42</v>
      </c>
      <c r="E17255">
        <v>26</v>
      </c>
      <c r="F17255">
        <v>560475</v>
      </c>
      <c r="G17255">
        <v>14134</v>
      </c>
    </row>
    <row r="17256" spans="1:7">
      <c r="A17256" s="2">
        <v>44206</v>
      </c>
      <c r="B17256" s="2">
        <f t="shared" si="538"/>
        <v>44227</v>
      </c>
      <c r="C17256" s="3">
        <f t="shared" si="539"/>
        <v>1</v>
      </c>
      <c r="D17256" t="s">
        <v>29</v>
      </c>
      <c r="E17256">
        <v>27</v>
      </c>
      <c r="F17256">
        <v>436640</v>
      </c>
      <c r="G17256">
        <v>5775</v>
      </c>
    </row>
    <row r="17257" spans="1:7">
      <c r="A17257" s="2">
        <v>44206</v>
      </c>
      <c r="B17257" s="2">
        <f t="shared" si="538"/>
        <v>44227</v>
      </c>
      <c r="C17257" s="3">
        <f t="shared" si="539"/>
        <v>1</v>
      </c>
      <c r="D17257" t="s">
        <v>46</v>
      </c>
      <c r="E17257">
        <v>28</v>
      </c>
      <c r="F17257">
        <v>239082</v>
      </c>
      <c r="G17257">
        <v>5167</v>
      </c>
    </row>
    <row r="17258" spans="1:7">
      <c r="A17258" s="2">
        <v>44206</v>
      </c>
      <c r="B17258" s="2">
        <f t="shared" si="538"/>
        <v>44227</v>
      </c>
      <c r="C17258" s="3">
        <f t="shared" si="539"/>
        <v>1</v>
      </c>
      <c r="D17258" t="s">
        <v>35</v>
      </c>
      <c r="E17258">
        <v>29</v>
      </c>
      <c r="F17258">
        <v>450886</v>
      </c>
      <c r="G17258">
        <v>6316</v>
      </c>
    </row>
    <row r="17259" spans="1:7">
      <c r="A17259" s="2">
        <v>44206</v>
      </c>
      <c r="B17259" s="2">
        <f t="shared" si="538"/>
        <v>44227</v>
      </c>
      <c r="C17259" s="3">
        <f t="shared" si="539"/>
        <v>1</v>
      </c>
      <c r="D17259" t="s">
        <v>54</v>
      </c>
      <c r="E17259">
        <v>30</v>
      </c>
      <c r="F17259">
        <v>86324</v>
      </c>
      <c r="G17259">
        <v>1056</v>
      </c>
    </row>
    <row r="17260" spans="1:7">
      <c r="A17260" s="2">
        <v>44206</v>
      </c>
      <c r="B17260" s="2">
        <f t="shared" si="538"/>
        <v>44227</v>
      </c>
      <c r="C17260" s="3">
        <f t="shared" si="539"/>
        <v>1</v>
      </c>
      <c r="D17260" t="s">
        <v>12</v>
      </c>
      <c r="E17260">
        <v>31</v>
      </c>
      <c r="F17260">
        <v>177001</v>
      </c>
      <c r="G17260">
        <v>1815</v>
      </c>
    </row>
    <row r="17261" spans="1:7">
      <c r="A17261" s="2">
        <v>44206</v>
      </c>
      <c r="B17261" s="2">
        <f t="shared" si="538"/>
        <v>44227</v>
      </c>
      <c r="C17261" s="3">
        <f t="shared" si="539"/>
        <v>1</v>
      </c>
      <c r="D17261" t="s">
        <v>24</v>
      </c>
      <c r="E17261">
        <v>32</v>
      </c>
      <c r="F17261">
        <v>248758</v>
      </c>
      <c r="G17261">
        <v>3470</v>
      </c>
    </row>
    <row r="17262" spans="1:7">
      <c r="A17262" s="2">
        <v>44206</v>
      </c>
      <c r="B17262" s="2">
        <f t="shared" si="538"/>
        <v>44227</v>
      </c>
      <c r="C17262" s="3">
        <f t="shared" si="539"/>
        <v>1</v>
      </c>
      <c r="D17262" t="s">
        <v>19</v>
      </c>
      <c r="E17262">
        <v>33</v>
      </c>
      <c r="F17262">
        <v>51600</v>
      </c>
      <c r="G17262">
        <v>869</v>
      </c>
    </row>
    <row r="17263" spans="1:7">
      <c r="A17263" s="2">
        <v>44206</v>
      </c>
      <c r="B17263" s="2">
        <f t="shared" si="538"/>
        <v>44227</v>
      </c>
      <c r="C17263" s="3">
        <f t="shared" si="539"/>
        <v>1</v>
      </c>
      <c r="D17263" t="s">
        <v>21</v>
      </c>
      <c r="E17263">
        <v>34</v>
      </c>
      <c r="F17263">
        <v>584828</v>
      </c>
      <c r="G17263">
        <v>19886</v>
      </c>
    </row>
    <row r="17264" spans="1:7">
      <c r="A17264" s="2">
        <v>44206</v>
      </c>
      <c r="B17264" s="2">
        <f t="shared" si="538"/>
        <v>44227</v>
      </c>
      <c r="C17264" s="3">
        <f t="shared" si="539"/>
        <v>1</v>
      </c>
      <c r="D17264" t="s">
        <v>47</v>
      </c>
      <c r="E17264">
        <v>35</v>
      </c>
      <c r="F17264">
        <v>156157</v>
      </c>
      <c r="G17264">
        <v>2751</v>
      </c>
    </row>
    <row r="17265" spans="1:7">
      <c r="A17265" s="2">
        <v>44206</v>
      </c>
      <c r="B17265" s="2">
        <f t="shared" si="538"/>
        <v>44227</v>
      </c>
      <c r="C17265" s="3">
        <f t="shared" si="539"/>
        <v>1</v>
      </c>
      <c r="D17265" t="s">
        <v>16</v>
      </c>
      <c r="E17265">
        <v>36</v>
      </c>
      <c r="F17265">
        <v>1135849</v>
      </c>
      <c r="G17265">
        <v>39208</v>
      </c>
    </row>
    <row r="17266" spans="1:7">
      <c r="A17266" s="2">
        <v>44206</v>
      </c>
      <c r="B17266" s="2">
        <f t="shared" si="538"/>
        <v>44227</v>
      </c>
      <c r="C17266" s="3">
        <f t="shared" si="539"/>
        <v>1</v>
      </c>
      <c r="D17266" t="s">
        <v>20</v>
      </c>
      <c r="E17266">
        <v>37</v>
      </c>
      <c r="F17266">
        <v>623503</v>
      </c>
      <c r="G17266">
        <v>7609</v>
      </c>
    </row>
    <row r="17267" spans="1:7">
      <c r="A17267" s="2">
        <v>44206</v>
      </c>
      <c r="B17267" s="2">
        <f t="shared" si="538"/>
        <v>44227</v>
      </c>
      <c r="C17267" s="3">
        <f t="shared" si="539"/>
        <v>1</v>
      </c>
      <c r="D17267" t="s">
        <v>48</v>
      </c>
      <c r="E17267">
        <v>38</v>
      </c>
      <c r="F17267">
        <v>94724</v>
      </c>
      <c r="G17267">
        <v>1360</v>
      </c>
    </row>
    <row r="17268" spans="1:7">
      <c r="A17268" s="2">
        <v>44206</v>
      </c>
      <c r="B17268" s="2">
        <f t="shared" si="538"/>
        <v>44227</v>
      </c>
      <c r="C17268" s="3">
        <f t="shared" si="539"/>
        <v>1</v>
      </c>
      <c r="D17268" t="s">
        <v>59</v>
      </c>
      <c r="E17268">
        <v>69</v>
      </c>
      <c r="F17268">
        <v>125</v>
      </c>
      <c r="G17268">
        <v>2</v>
      </c>
    </row>
    <row r="17269" spans="1:7">
      <c r="A17269" s="2">
        <v>44206</v>
      </c>
      <c r="B17269" s="2">
        <f t="shared" si="538"/>
        <v>44227</v>
      </c>
      <c r="C17269" s="3">
        <f t="shared" si="539"/>
        <v>1</v>
      </c>
      <c r="D17269" t="s">
        <v>41</v>
      </c>
      <c r="E17269">
        <v>39</v>
      </c>
      <c r="F17269">
        <v>777065</v>
      </c>
      <c r="G17269">
        <v>9627</v>
      </c>
    </row>
    <row r="17270" spans="1:7">
      <c r="A17270" s="2">
        <v>44206</v>
      </c>
      <c r="B17270" s="2">
        <f t="shared" si="538"/>
        <v>44227</v>
      </c>
      <c r="C17270" s="3">
        <f t="shared" si="539"/>
        <v>1</v>
      </c>
      <c r="D17270" t="s">
        <v>30</v>
      </c>
      <c r="E17270">
        <v>40</v>
      </c>
      <c r="F17270">
        <v>331362</v>
      </c>
      <c r="G17270">
        <v>2761</v>
      </c>
    </row>
    <row r="17271" spans="1:7">
      <c r="A17271" s="2">
        <v>44206</v>
      </c>
      <c r="B17271" s="2">
        <f t="shared" si="538"/>
        <v>44227</v>
      </c>
      <c r="C17271" s="3">
        <f t="shared" si="539"/>
        <v>1</v>
      </c>
      <c r="D17271" t="s">
        <v>14</v>
      </c>
      <c r="E17271">
        <v>41</v>
      </c>
      <c r="F17271">
        <v>125683</v>
      </c>
      <c r="G17271">
        <v>1607</v>
      </c>
    </row>
    <row r="17272" spans="1:7">
      <c r="A17272" s="2">
        <v>44206</v>
      </c>
      <c r="B17272" s="2">
        <f t="shared" si="538"/>
        <v>44227</v>
      </c>
      <c r="C17272" s="3">
        <f t="shared" si="539"/>
        <v>1</v>
      </c>
      <c r="D17272" t="s">
        <v>31</v>
      </c>
      <c r="E17272">
        <v>42</v>
      </c>
      <c r="F17272">
        <v>725506</v>
      </c>
      <c r="G17272">
        <v>17780</v>
      </c>
    </row>
    <row r="17273" spans="1:7">
      <c r="A17273" s="2">
        <v>44206</v>
      </c>
      <c r="B17273" s="2">
        <f t="shared" si="538"/>
        <v>44227</v>
      </c>
      <c r="C17273" s="3">
        <f t="shared" si="539"/>
        <v>1</v>
      </c>
      <c r="D17273" t="s">
        <v>55</v>
      </c>
      <c r="E17273">
        <v>72</v>
      </c>
      <c r="F17273">
        <v>116734</v>
      </c>
      <c r="G17273">
        <v>1630</v>
      </c>
    </row>
    <row r="17274" spans="1:7">
      <c r="A17274" s="2">
        <v>44206</v>
      </c>
      <c r="B17274" s="2">
        <f t="shared" si="538"/>
        <v>44227</v>
      </c>
      <c r="C17274" s="3">
        <f t="shared" si="539"/>
        <v>1</v>
      </c>
      <c r="D17274" t="s">
        <v>17</v>
      </c>
      <c r="E17274">
        <v>44</v>
      </c>
      <c r="F17274">
        <v>97614</v>
      </c>
      <c r="G17274">
        <v>1916</v>
      </c>
    </row>
    <row r="17275" spans="1:7">
      <c r="A17275" s="2">
        <v>44206</v>
      </c>
      <c r="B17275" s="2">
        <f t="shared" si="538"/>
        <v>44227</v>
      </c>
      <c r="C17275" s="3">
        <f t="shared" si="539"/>
        <v>1</v>
      </c>
      <c r="D17275" t="s">
        <v>32</v>
      </c>
      <c r="E17275">
        <v>45</v>
      </c>
      <c r="F17275">
        <v>354525</v>
      </c>
      <c r="G17275">
        <v>5811</v>
      </c>
    </row>
    <row r="17276" spans="1:7">
      <c r="A17276" s="2">
        <v>44206</v>
      </c>
      <c r="B17276" s="2">
        <f t="shared" si="538"/>
        <v>44227</v>
      </c>
      <c r="C17276" s="3">
        <f t="shared" si="539"/>
        <v>1</v>
      </c>
      <c r="D17276" t="s">
        <v>43</v>
      </c>
      <c r="E17276">
        <v>46</v>
      </c>
      <c r="F17276">
        <v>103318</v>
      </c>
      <c r="G17276">
        <v>1585</v>
      </c>
    </row>
    <row r="17277" spans="1:7">
      <c r="A17277" s="2">
        <v>44206</v>
      </c>
      <c r="B17277" s="2">
        <f t="shared" si="538"/>
        <v>44227</v>
      </c>
      <c r="C17277" s="3">
        <f t="shared" si="539"/>
        <v>1</v>
      </c>
      <c r="D17277" t="s">
        <v>25</v>
      </c>
      <c r="E17277">
        <v>47</v>
      </c>
      <c r="F17277">
        <v>641123</v>
      </c>
      <c r="G17277">
        <v>7715</v>
      </c>
    </row>
    <row r="17278" spans="1:7">
      <c r="A17278" s="2">
        <v>44206</v>
      </c>
      <c r="B17278" s="2">
        <f t="shared" si="538"/>
        <v>44227</v>
      </c>
      <c r="C17278" s="3">
        <f t="shared" si="539"/>
        <v>1</v>
      </c>
      <c r="D17278" t="s">
        <v>11</v>
      </c>
      <c r="E17278">
        <v>48</v>
      </c>
      <c r="F17278">
        <v>1967859</v>
      </c>
      <c r="G17278">
        <v>30599</v>
      </c>
    </row>
    <row r="17279" spans="1:7">
      <c r="A17279" s="2">
        <v>44206</v>
      </c>
      <c r="B17279" s="2">
        <f t="shared" si="538"/>
        <v>44227</v>
      </c>
      <c r="C17279" s="3">
        <f t="shared" si="539"/>
        <v>1</v>
      </c>
      <c r="D17279" t="s">
        <v>13</v>
      </c>
      <c r="E17279">
        <v>49</v>
      </c>
      <c r="F17279">
        <v>305999</v>
      </c>
      <c r="G17279">
        <v>1393</v>
      </c>
    </row>
    <row r="17280" spans="1:7">
      <c r="A17280" s="2">
        <v>44206</v>
      </c>
      <c r="B17280" s="2">
        <f t="shared" si="538"/>
        <v>44227</v>
      </c>
      <c r="C17280" s="3">
        <f t="shared" si="539"/>
        <v>1</v>
      </c>
      <c r="D17280" t="s">
        <v>36</v>
      </c>
      <c r="E17280">
        <v>50</v>
      </c>
      <c r="F17280">
        <v>8967</v>
      </c>
      <c r="G17280">
        <v>156</v>
      </c>
    </row>
    <row r="17281" spans="1:7">
      <c r="A17281" s="2">
        <v>44206</v>
      </c>
      <c r="B17281" s="2">
        <f t="shared" si="538"/>
        <v>44227</v>
      </c>
      <c r="C17281" s="3">
        <f t="shared" si="539"/>
        <v>1</v>
      </c>
      <c r="D17281" t="s">
        <v>56</v>
      </c>
      <c r="E17281">
        <v>78</v>
      </c>
      <c r="F17281">
        <v>2042</v>
      </c>
      <c r="G17281">
        <v>23</v>
      </c>
    </row>
    <row r="17282" spans="1:7">
      <c r="A17282" s="2">
        <v>44206</v>
      </c>
      <c r="B17282" s="2">
        <f t="shared" si="538"/>
        <v>44227</v>
      </c>
      <c r="C17282" s="3">
        <f t="shared" si="539"/>
        <v>1</v>
      </c>
      <c r="D17282" t="s">
        <v>37</v>
      </c>
      <c r="E17282">
        <v>51</v>
      </c>
      <c r="F17282">
        <v>398856</v>
      </c>
      <c r="G17282">
        <v>5383</v>
      </c>
    </row>
    <row r="17283" spans="1:7">
      <c r="A17283" s="2">
        <v>44206</v>
      </c>
      <c r="B17283" s="2">
        <f t="shared" si="538"/>
        <v>44227</v>
      </c>
      <c r="C17283" s="3">
        <f t="shared" si="539"/>
        <v>1</v>
      </c>
      <c r="D17283" t="s">
        <v>5</v>
      </c>
      <c r="E17283">
        <v>53</v>
      </c>
      <c r="F17283">
        <v>276333</v>
      </c>
      <c r="G17283">
        <v>3776</v>
      </c>
    </row>
    <row r="17284" spans="1:7">
      <c r="A17284" s="2">
        <v>44206</v>
      </c>
      <c r="B17284" s="2">
        <f t="shared" ref="B17284:B17347" si="540">EOMONTH(A17284,0)</f>
        <v>44227</v>
      </c>
      <c r="C17284" s="3">
        <f t="shared" ref="C17284:C17347" si="541">IF(A17284=B17284,0,1)</f>
        <v>1</v>
      </c>
      <c r="D17284" t="s">
        <v>58</v>
      </c>
      <c r="E17284">
        <v>54</v>
      </c>
      <c r="F17284">
        <v>101212</v>
      </c>
      <c r="G17284">
        <v>1582</v>
      </c>
    </row>
    <row r="17285" spans="1:7">
      <c r="A17285" s="2">
        <v>44206</v>
      </c>
      <c r="B17285" s="2">
        <f t="shared" si="540"/>
        <v>44227</v>
      </c>
      <c r="C17285" s="3">
        <f t="shared" si="541"/>
        <v>1</v>
      </c>
      <c r="D17285" t="s">
        <v>10</v>
      </c>
      <c r="E17285">
        <v>55</v>
      </c>
      <c r="F17285">
        <v>550260</v>
      </c>
      <c r="G17285">
        <v>5571</v>
      </c>
    </row>
    <row r="17286" spans="1:7">
      <c r="A17286" s="2">
        <v>44206</v>
      </c>
      <c r="B17286" s="2">
        <f t="shared" si="540"/>
        <v>44227</v>
      </c>
      <c r="C17286" s="3">
        <f t="shared" si="541"/>
        <v>1</v>
      </c>
      <c r="D17286" t="s">
        <v>49</v>
      </c>
      <c r="E17286">
        <v>56</v>
      </c>
      <c r="F17286">
        <v>46832</v>
      </c>
      <c r="G17286">
        <v>489</v>
      </c>
    </row>
    <row r="17287" spans="1:7">
      <c r="A17287" s="2">
        <v>44207</v>
      </c>
      <c r="B17287" s="2">
        <f t="shared" si="540"/>
        <v>44227</v>
      </c>
      <c r="C17287" s="3">
        <f t="shared" si="541"/>
        <v>1</v>
      </c>
      <c r="D17287" t="s">
        <v>52</v>
      </c>
      <c r="E17287">
        <v>1</v>
      </c>
      <c r="F17287">
        <v>404000</v>
      </c>
      <c r="G17287">
        <v>5347</v>
      </c>
    </row>
    <row r="17288" spans="1:7">
      <c r="A17288" s="2">
        <v>44207</v>
      </c>
      <c r="B17288" s="2">
        <f t="shared" si="540"/>
        <v>44227</v>
      </c>
      <c r="C17288" s="3">
        <f t="shared" si="541"/>
        <v>1</v>
      </c>
      <c r="D17288" t="s">
        <v>50</v>
      </c>
      <c r="E17288">
        <v>2</v>
      </c>
      <c r="F17288">
        <v>50111</v>
      </c>
      <c r="G17288">
        <v>215</v>
      </c>
    </row>
    <row r="17289" spans="1:7">
      <c r="A17289" s="2">
        <v>44207</v>
      </c>
      <c r="B17289" s="2">
        <f t="shared" si="540"/>
        <v>44227</v>
      </c>
      <c r="C17289" s="3">
        <f t="shared" si="541"/>
        <v>1</v>
      </c>
      <c r="D17289" t="s">
        <v>8</v>
      </c>
      <c r="E17289">
        <v>4</v>
      </c>
      <c r="F17289">
        <v>627771</v>
      </c>
      <c r="G17289">
        <v>10147</v>
      </c>
    </row>
    <row r="17290" spans="1:7">
      <c r="A17290" s="2">
        <v>44207</v>
      </c>
      <c r="B17290" s="2">
        <f t="shared" si="540"/>
        <v>44227</v>
      </c>
      <c r="C17290" s="3">
        <f t="shared" si="541"/>
        <v>1</v>
      </c>
      <c r="D17290" t="s">
        <v>44</v>
      </c>
      <c r="E17290">
        <v>5</v>
      </c>
      <c r="F17290">
        <v>256344</v>
      </c>
      <c r="G17290">
        <v>4081</v>
      </c>
    </row>
    <row r="17291" spans="1:7">
      <c r="A17291" s="2">
        <v>44207</v>
      </c>
      <c r="B17291" s="2">
        <f t="shared" si="540"/>
        <v>44227</v>
      </c>
      <c r="C17291" s="3">
        <f t="shared" si="541"/>
        <v>1</v>
      </c>
      <c r="D17291" t="s">
        <v>7</v>
      </c>
      <c r="E17291">
        <v>6</v>
      </c>
      <c r="F17291">
        <v>2770396</v>
      </c>
      <c r="G17291">
        <v>30381</v>
      </c>
    </row>
    <row r="17292" spans="1:7">
      <c r="A17292" s="2">
        <v>44207</v>
      </c>
      <c r="B17292" s="2">
        <f t="shared" si="540"/>
        <v>44227</v>
      </c>
      <c r="C17292" s="3">
        <f t="shared" si="541"/>
        <v>1</v>
      </c>
      <c r="D17292" t="s">
        <v>22</v>
      </c>
      <c r="E17292">
        <v>8</v>
      </c>
      <c r="F17292">
        <v>364815</v>
      </c>
      <c r="G17292">
        <v>5291</v>
      </c>
    </row>
    <row r="17293" spans="1:7">
      <c r="A17293" s="2">
        <v>44207</v>
      </c>
      <c r="B17293" s="2">
        <f t="shared" si="540"/>
        <v>44227</v>
      </c>
      <c r="C17293" s="3">
        <f t="shared" si="541"/>
        <v>1</v>
      </c>
      <c r="D17293" t="s">
        <v>38</v>
      </c>
      <c r="E17293">
        <v>9</v>
      </c>
      <c r="F17293">
        <v>213358</v>
      </c>
      <c r="G17293">
        <v>6416</v>
      </c>
    </row>
    <row r="17294" spans="1:7">
      <c r="A17294" s="2">
        <v>44207</v>
      </c>
      <c r="B17294" s="2">
        <f t="shared" si="540"/>
        <v>44227</v>
      </c>
      <c r="C17294" s="3">
        <f t="shared" si="541"/>
        <v>1</v>
      </c>
      <c r="D17294" t="s">
        <v>45</v>
      </c>
      <c r="E17294">
        <v>10</v>
      </c>
      <c r="F17294">
        <v>65827</v>
      </c>
      <c r="G17294">
        <v>986</v>
      </c>
    </row>
    <row r="17295" spans="1:7">
      <c r="A17295" s="2">
        <v>44207</v>
      </c>
      <c r="B17295" s="2">
        <f t="shared" si="540"/>
        <v>44227</v>
      </c>
      <c r="C17295" s="3">
        <f t="shared" si="541"/>
        <v>1</v>
      </c>
      <c r="D17295" t="s">
        <v>33</v>
      </c>
      <c r="E17295">
        <v>11</v>
      </c>
      <c r="F17295">
        <v>31993</v>
      </c>
      <c r="G17295">
        <v>821</v>
      </c>
    </row>
    <row r="17296" spans="1:7">
      <c r="A17296" s="2">
        <v>44207</v>
      </c>
      <c r="B17296" s="2">
        <f t="shared" si="540"/>
        <v>44227</v>
      </c>
      <c r="C17296" s="3">
        <f t="shared" si="541"/>
        <v>1</v>
      </c>
      <c r="D17296" t="s">
        <v>15</v>
      </c>
      <c r="E17296">
        <v>12</v>
      </c>
      <c r="F17296">
        <v>1488578</v>
      </c>
      <c r="G17296">
        <v>23070</v>
      </c>
    </row>
    <row r="17297" spans="1:7">
      <c r="A17297" s="2">
        <v>44207</v>
      </c>
      <c r="B17297" s="2">
        <f t="shared" si="540"/>
        <v>44227</v>
      </c>
      <c r="C17297" s="3">
        <f t="shared" si="541"/>
        <v>1</v>
      </c>
      <c r="D17297" t="s">
        <v>18</v>
      </c>
      <c r="E17297">
        <v>13</v>
      </c>
      <c r="F17297">
        <v>740078</v>
      </c>
      <c r="G17297">
        <v>11113</v>
      </c>
    </row>
    <row r="17298" spans="1:7">
      <c r="A17298" s="2">
        <v>44207</v>
      </c>
      <c r="B17298" s="2">
        <f t="shared" si="540"/>
        <v>44227</v>
      </c>
      <c r="C17298" s="3">
        <f t="shared" si="541"/>
        <v>1</v>
      </c>
      <c r="D17298" t="s">
        <v>57</v>
      </c>
      <c r="E17298">
        <v>66</v>
      </c>
      <c r="F17298">
        <v>8392</v>
      </c>
      <c r="G17298">
        <v>125</v>
      </c>
    </row>
    <row r="17299" spans="1:7">
      <c r="A17299" s="2">
        <v>44207</v>
      </c>
      <c r="B17299" s="2">
        <f t="shared" si="540"/>
        <v>44227</v>
      </c>
      <c r="C17299" s="3">
        <f t="shared" si="541"/>
        <v>1</v>
      </c>
      <c r="D17299" t="s">
        <v>26</v>
      </c>
      <c r="E17299">
        <v>15</v>
      </c>
      <c r="F17299">
        <v>23462</v>
      </c>
      <c r="G17299">
        <v>306</v>
      </c>
    </row>
    <row r="17300" spans="1:7">
      <c r="A17300" s="2">
        <v>44207</v>
      </c>
      <c r="B17300" s="2">
        <f t="shared" si="540"/>
        <v>44227</v>
      </c>
      <c r="C17300" s="3">
        <f t="shared" si="541"/>
        <v>1</v>
      </c>
      <c r="D17300" t="s">
        <v>53</v>
      </c>
      <c r="E17300">
        <v>16</v>
      </c>
      <c r="F17300">
        <v>150557</v>
      </c>
      <c r="G17300">
        <v>1552</v>
      </c>
    </row>
    <row r="17301" spans="1:7">
      <c r="A17301" s="2">
        <v>44207</v>
      </c>
      <c r="B17301" s="2">
        <f t="shared" si="540"/>
        <v>44227</v>
      </c>
      <c r="C17301" s="3">
        <f t="shared" si="541"/>
        <v>1</v>
      </c>
      <c r="D17301" t="s">
        <v>6</v>
      </c>
      <c r="E17301">
        <v>17</v>
      </c>
      <c r="F17301">
        <v>1036450</v>
      </c>
      <c r="G17301">
        <v>19365</v>
      </c>
    </row>
    <row r="17302" spans="1:7">
      <c r="A17302" s="2">
        <v>44207</v>
      </c>
      <c r="B17302" s="2">
        <f t="shared" si="540"/>
        <v>44227</v>
      </c>
      <c r="C17302" s="3">
        <f t="shared" si="541"/>
        <v>1</v>
      </c>
      <c r="D17302" t="s">
        <v>27</v>
      </c>
      <c r="E17302">
        <v>18</v>
      </c>
      <c r="F17302">
        <v>570355</v>
      </c>
      <c r="G17302">
        <v>9016</v>
      </c>
    </row>
    <row r="17303" spans="1:7">
      <c r="A17303" s="2">
        <v>44207</v>
      </c>
      <c r="B17303" s="2">
        <f t="shared" si="540"/>
        <v>44227</v>
      </c>
      <c r="C17303" s="3">
        <f t="shared" si="541"/>
        <v>1</v>
      </c>
      <c r="D17303" t="s">
        <v>39</v>
      </c>
      <c r="E17303">
        <v>19</v>
      </c>
      <c r="F17303">
        <v>297774</v>
      </c>
      <c r="G17303">
        <v>4139</v>
      </c>
    </row>
    <row r="17304" spans="1:7">
      <c r="A17304" s="2">
        <v>44207</v>
      </c>
      <c r="B17304" s="2">
        <f t="shared" si="540"/>
        <v>44227</v>
      </c>
      <c r="C17304" s="3">
        <f t="shared" si="541"/>
        <v>1</v>
      </c>
      <c r="D17304" t="s">
        <v>34</v>
      </c>
      <c r="E17304">
        <v>20</v>
      </c>
      <c r="F17304">
        <v>250421</v>
      </c>
      <c r="G17304">
        <v>3255</v>
      </c>
    </row>
    <row r="17305" spans="1:7">
      <c r="A17305" s="2">
        <v>44207</v>
      </c>
      <c r="B17305" s="2">
        <f t="shared" si="540"/>
        <v>44227</v>
      </c>
      <c r="C17305" s="3">
        <f t="shared" si="541"/>
        <v>1</v>
      </c>
      <c r="D17305" t="s">
        <v>28</v>
      </c>
      <c r="E17305">
        <v>21</v>
      </c>
      <c r="F17305">
        <v>309414</v>
      </c>
      <c r="G17305">
        <v>3247</v>
      </c>
    </row>
    <row r="17306" spans="1:7">
      <c r="A17306" s="2">
        <v>44207</v>
      </c>
      <c r="B17306" s="2">
        <f t="shared" si="540"/>
        <v>44227</v>
      </c>
      <c r="C17306" s="3">
        <f t="shared" si="541"/>
        <v>1</v>
      </c>
      <c r="D17306" t="s">
        <v>40</v>
      </c>
      <c r="E17306">
        <v>22</v>
      </c>
      <c r="F17306">
        <v>348234</v>
      </c>
      <c r="G17306">
        <v>7918</v>
      </c>
    </row>
    <row r="17307" spans="1:7">
      <c r="A17307" s="2">
        <v>44207</v>
      </c>
      <c r="B17307" s="2">
        <f t="shared" si="540"/>
        <v>44227</v>
      </c>
      <c r="C17307" s="3">
        <f t="shared" si="541"/>
        <v>1</v>
      </c>
      <c r="D17307" t="s">
        <v>51</v>
      </c>
      <c r="E17307">
        <v>23</v>
      </c>
      <c r="F17307">
        <v>29611</v>
      </c>
      <c r="G17307">
        <v>438</v>
      </c>
    </row>
    <row r="17308" spans="1:7">
      <c r="A17308" s="2">
        <v>44207</v>
      </c>
      <c r="B17308" s="2">
        <f t="shared" si="540"/>
        <v>44227</v>
      </c>
      <c r="C17308" s="3">
        <f t="shared" si="541"/>
        <v>1</v>
      </c>
      <c r="D17308" t="s">
        <v>23</v>
      </c>
      <c r="E17308">
        <v>24</v>
      </c>
      <c r="F17308">
        <v>309874</v>
      </c>
      <c r="G17308">
        <v>6301</v>
      </c>
    </row>
    <row r="17309" spans="1:7">
      <c r="A17309" s="2">
        <v>44207</v>
      </c>
      <c r="B17309" s="2">
        <f t="shared" si="540"/>
        <v>44227</v>
      </c>
      <c r="C17309" s="3">
        <f t="shared" si="541"/>
        <v>1</v>
      </c>
      <c r="D17309" t="s">
        <v>9</v>
      </c>
      <c r="E17309">
        <v>25</v>
      </c>
      <c r="F17309">
        <v>437042</v>
      </c>
      <c r="G17309">
        <v>13206</v>
      </c>
    </row>
    <row r="17310" spans="1:7">
      <c r="A17310" s="2">
        <v>44207</v>
      </c>
      <c r="B17310" s="2">
        <f t="shared" si="540"/>
        <v>44227</v>
      </c>
      <c r="C17310" s="3">
        <f t="shared" si="541"/>
        <v>1</v>
      </c>
      <c r="D17310" t="s">
        <v>42</v>
      </c>
      <c r="E17310">
        <v>26</v>
      </c>
      <c r="F17310">
        <v>565845</v>
      </c>
      <c r="G17310">
        <v>14183</v>
      </c>
    </row>
    <row r="17311" spans="1:7">
      <c r="A17311" s="2">
        <v>44207</v>
      </c>
      <c r="B17311" s="2">
        <f t="shared" si="540"/>
        <v>44227</v>
      </c>
      <c r="C17311" s="3">
        <f t="shared" si="541"/>
        <v>1</v>
      </c>
      <c r="D17311" t="s">
        <v>29</v>
      </c>
      <c r="E17311">
        <v>27</v>
      </c>
      <c r="F17311">
        <v>437620</v>
      </c>
      <c r="G17311">
        <v>5779</v>
      </c>
    </row>
    <row r="17312" spans="1:7">
      <c r="A17312" s="2">
        <v>44207</v>
      </c>
      <c r="B17312" s="2">
        <f t="shared" si="540"/>
        <v>44227</v>
      </c>
      <c r="C17312" s="3">
        <f t="shared" si="541"/>
        <v>1</v>
      </c>
      <c r="D17312" t="s">
        <v>46</v>
      </c>
      <c r="E17312">
        <v>28</v>
      </c>
      <c r="F17312">
        <v>240309</v>
      </c>
      <c r="G17312">
        <v>5186</v>
      </c>
    </row>
    <row r="17313" spans="1:7">
      <c r="A17313" s="2">
        <v>44207</v>
      </c>
      <c r="B17313" s="2">
        <f t="shared" si="540"/>
        <v>44227</v>
      </c>
      <c r="C17313" s="3">
        <f t="shared" si="541"/>
        <v>1</v>
      </c>
      <c r="D17313" t="s">
        <v>35</v>
      </c>
      <c r="E17313">
        <v>29</v>
      </c>
      <c r="F17313">
        <v>459493</v>
      </c>
      <c r="G17313">
        <v>6336</v>
      </c>
    </row>
    <row r="17314" spans="1:7">
      <c r="A17314" s="2">
        <v>44207</v>
      </c>
      <c r="B17314" s="2">
        <f t="shared" si="540"/>
        <v>44227</v>
      </c>
      <c r="C17314" s="3">
        <f t="shared" si="541"/>
        <v>1</v>
      </c>
      <c r="D17314" t="s">
        <v>54</v>
      </c>
      <c r="E17314">
        <v>30</v>
      </c>
      <c r="F17314">
        <v>86757</v>
      </c>
      <c r="G17314">
        <v>1057</v>
      </c>
    </row>
    <row r="17315" spans="1:7">
      <c r="A17315" s="2">
        <v>44207</v>
      </c>
      <c r="B17315" s="2">
        <f t="shared" si="540"/>
        <v>44227</v>
      </c>
      <c r="C17315" s="3">
        <f t="shared" si="541"/>
        <v>1</v>
      </c>
      <c r="D17315" t="s">
        <v>12</v>
      </c>
      <c r="E17315">
        <v>31</v>
      </c>
      <c r="F17315">
        <v>177655</v>
      </c>
      <c r="G17315">
        <v>1835</v>
      </c>
    </row>
    <row r="17316" spans="1:7">
      <c r="A17316" s="2">
        <v>44207</v>
      </c>
      <c r="B17316" s="2">
        <f t="shared" si="540"/>
        <v>44227</v>
      </c>
      <c r="C17316" s="3">
        <f t="shared" si="541"/>
        <v>1</v>
      </c>
      <c r="D17316" t="s">
        <v>24</v>
      </c>
      <c r="E17316">
        <v>32</v>
      </c>
      <c r="F17316">
        <v>250471</v>
      </c>
      <c r="G17316">
        <v>3503</v>
      </c>
    </row>
    <row r="17317" spans="1:7">
      <c r="A17317" s="2">
        <v>44207</v>
      </c>
      <c r="B17317" s="2">
        <f t="shared" si="540"/>
        <v>44227</v>
      </c>
      <c r="C17317" s="3">
        <f t="shared" si="541"/>
        <v>1</v>
      </c>
      <c r="D17317" t="s">
        <v>19</v>
      </c>
      <c r="E17317">
        <v>33</v>
      </c>
      <c r="F17317">
        <v>52307</v>
      </c>
      <c r="G17317">
        <v>869</v>
      </c>
    </row>
    <row r="17318" spans="1:7">
      <c r="A17318" s="2">
        <v>44207</v>
      </c>
      <c r="B17318" s="2">
        <f t="shared" si="540"/>
        <v>44227</v>
      </c>
      <c r="C17318" s="3">
        <f t="shared" si="541"/>
        <v>1</v>
      </c>
      <c r="D17318" t="s">
        <v>21</v>
      </c>
      <c r="E17318">
        <v>34</v>
      </c>
      <c r="F17318">
        <v>590165</v>
      </c>
      <c r="G17318">
        <v>19932</v>
      </c>
    </row>
    <row r="17319" spans="1:7">
      <c r="A17319" s="2">
        <v>44207</v>
      </c>
      <c r="B17319" s="2">
        <f t="shared" si="540"/>
        <v>44227</v>
      </c>
      <c r="C17319" s="3">
        <f t="shared" si="541"/>
        <v>1</v>
      </c>
      <c r="D17319" t="s">
        <v>47</v>
      </c>
      <c r="E17319">
        <v>35</v>
      </c>
      <c r="F17319">
        <v>157087</v>
      </c>
      <c r="G17319">
        <v>2766</v>
      </c>
    </row>
    <row r="17320" spans="1:7">
      <c r="A17320" s="2">
        <v>44207</v>
      </c>
      <c r="B17320" s="2">
        <f t="shared" si="540"/>
        <v>44227</v>
      </c>
      <c r="C17320" s="3">
        <f t="shared" si="541"/>
        <v>1</v>
      </c>
      <c r="D17320" t="s">
        <v>16</v>
      </c>
      <c r="E17320">
        <v>36</v>
      </c>
      <c r="F17320">
        <v>1150028</v>
      </c>
      <c r="G17320">
        <v>39404</v>
      </c>
    </row>
    <row r="17321" spans="1:7">
      <c r="A17321" s="2">
        <v>44207</v>
      </c>
      <c r="B17321" s="2">
        <f t="shared" si="540"/>
        <v>44227</v>
      </c>
      <c r="C17321" s="3">
        <f t="shared" si="541"/>
        <v>1</v>
      </c>
      <c r="D17321" t="s">
        <v>20</v>
      </c>
      <c r="E17321">
        <v>37</v>
      </c>
      <c r="F17321">
        <v>632994</v>
      </c>
      <c r="G17321">
        <v>7635</v>
      </c>
    </row>
    <row r="17322" spans="1:7">
      <c r="A17322" s="2">
        <v>44207</v>
      </c>
      <c r="B17322" s="2">
        <f t="shared" si="540"/>
        <v>44227</v>
      </c>
      <c r="C17322" s="3">
        <f t="shared" si="541"/>
        <v>1</v>
      </c>
      <c r="D17322" t="s">
        <v>48</v>
      </c>
      <c r="E17322">
        <v>38</v>
      </c>
      <c r="F17322">
        <v>94838</v>
      </c>
      <c r="G17322">
        <v>1360</v>
      </c>
    </row>
    <row r="17323" spans="1:7">
      <c r="A17323" s="2">
        <v>44207</v>
      </c>
      <c r="B17323" s="2">
        <f t="shared" si="540"/>
        <v>44227</v>
      </c>
      <c r="C17323" s="3">
        <f t="shared" si="541"/>
        <v>1</v>
      </c>
      <c r="D17323" t="s">
        <v>59</v>
      </c>
      <c r="E17323">
        <v>69</v>
      </c>
      <c r="F17323">
        <v>125</v>
      </c>
      <c r="G17323">
        <v>2</v>
      </c>
    </row>
    <row r="17324" spans="1:7">
      <c r="A17324" s="2">
        <v>44207</v>
      </c>
      <c r="B17324" s="2">
        <f t="shared" si="540"/>
        <v>44227</v>
      </c>
      <c r="C17324" s="3">
        <f t="shared" si="541"/>
        <v>1</v>
      </c>
      <c r="D17324" t="s">
        <v>41</v>
      </c>
      <c r="E17324">
        <v>39</v>
      </c>
      <c r="F17324">
        <v>784957</v>
      </c>
      <c r="G17324">
        <v>9702</v>
      </c>
    </row>
    <row r="17325" spans="1:7">
      <c r="A17325" s="2">
        <v>44207</v>
      </c>
      <c r="B17325" s="2">
        <f t="shared" si="540"/>
        <v>44227</v>
      </c>
      <c r="C17325" s="3">
        <f t="shared" si="541"/>
        <v>1</v>
      </c>
      <c r="D17325" t="s">
        <v>30</v>
      </c>
      <c r="E17325">
        <v>40</v>
      </c>
      <c r="F17325">
        <v>335247</v>
      </c>
      <c r="G17325">
        <v>2775</v>
      </c>
    </row>
    <row r="17326" spans="1:7">
      <c r="A17326" s="2">
        <v>44207</v>
      </c>
      <c r="B17326" s="2">
        <f t="shared" si="540"/>
        <v>44227</v>
      </c>
      <c r="C17326" s="3">
        <f t="shared" si="541"/>
        <v>1</v>
      </c>
      <c r="D17326" t="s">
        <v>14</v>
      </c>
      <c r="E17326">
        <v>41</v>
      </c>
      <c r="F17326">
        <v>126607</v>
      </c>
      <c r="G17326">
        <v>1628</v>
      </c>
    </row>
    <row r="17327" spans="1:7">
      <c r="A17327" s="2">
        <v>44207</v>
      </c>
      <c r="B17327" s="2">
        <f t="shared" si="540"/>
        <v>44227</v>
      </c>
      <c r="C17327" s="3">
        <f t="shared" si="541"/>
        <v>1</v>
      </c>
      <c r="D17327" t="s">
        <v>31</v>
      </c>
      <c r="E17327">
        <v>42</v>
      </c>
      <c r="F17327">
        <v>731967</v>
      </c>
      <c r="G17327">
        <v>17861</v>
      </c>
    </row>
    <row r="17328" spans="1:7">
      <c r="A17328" s="2">
        <v>44207</v>
      </c>
      <c r="B17328" s="2">
        <f t="shared" si="540"/>
        <v>44227</v>
      </c>
      <c r="C17328" s="3">
        <f t="shared" si="541"/>
        <v>1</v>
      </c>
      <c r="D17328" t="s">
        <v>55</v>
      </c>
      <c r="E17328">
        <v>72</v>
      </c>
      <c r="F17328">
        <v>117083</v>
      </c>
      <c r="G17328">
        <v>1642</v>
      </c>
    </row>
    <row r="17329" spans="1:7">
      <c r="A17329" s="2">
        <v>44207</v>
      </c>
      <c r="B17329" s="2">
        <f t="shared" si="540"/>
        <v>44227</v>
      </c>
      <c r="C17329" s="3">
        <f t="shared" si="541"/>
        <v>1</v>
      </c>
      <c r="D17329" t="s">
        <v>17</v>
      </c>
      <c r="E17329">
        <v>44</v>
      </c>
      <c r="F17329">
        <v>100607</v>
      </c>
      <c r="G17329">
        <v>1947</v>
      </c>
    </row>
    <row r="17330" spans="1:7">
      <c r="A17330" s="2">
        <v>44207</v>
      </c>
      <c r="B17330" s="2">
        <f t="shared" si="540"/>
        <v>44227</v>
      </c>
      <c r="C17330" s="3">
        <f t="shared" si="541"/>
        <v>1</v>
      </c>
      <c r="D17330" t="s">
        <v>32</v>
      </c>
      <c r="E17330">
        <v>45</v>
      </c>
      <c r="F17330">
        <v>357654</v>
      </c>
      <c r="G17330">
        <v>5826</v>
      </c>
    </row>
    <row r="17331" spans="1:7">
      <c r="A17331" s="2">
        <v>44207</v>
      </c>
      <c r="B17331" s="2">
        <f t="shared" si="540"/>
        <v>44227</v>
      </c>
      <c r="C17331" s="3">
        <f t="shared" si="541"/>
        <v>1</v>
      </c>
      <c r="D17331" t="s">
        <v>43</v>
      </c>
      <c r="E17331">
        <v>46</v>
      </c>
      <c r="F17331">
        <v>103499</v>
      </c>
      <c r="G17331">
        <v>1585</v>
      </c>
    </row>
    <row r="17332" spans="1:7">
      <c r="A17332" s="2">
        <v>44207</v>
      </c>
      <c r="B17332" s="2">
        <f t="shared" si="540"/>
        <v>44227</v>
      </c>
      <c r="C17332" s="3">
        <f t="shared" si="541"/>
        <v>1</v>
      </c>
      <c r="D17332" t="s">
        <v>25</v>
      </c>
      <c r="E17332">
        <v>47</v>
      </c>
      <c r="F17332">
        <v>645378</v>
      </c>
      <c r="G17332">
        <v>7795</v>
      </c>
    </row>
    <row r="17333" spans="1:7">
      <c r="A17333" s="2">
        <v>44207</v>
      </c>
      <c r="B17333" s="2">
        <f t="shared" si="540"/>
        <v>44227</v>
      </c>
      <c r="C17333" s="3">
        <f t="shared" si="541"/>
        <v>1</v>
      </c>
      <c r="D17333" t="s">
        <v>11</v>
      </c>
      <c r="E17333">
        <v>48</v>
      </c>
      <c r="F17333">
        <v>1991625</v>
      </c>
      <c r="G17333">
        <v>30720</v>
      </c>
    </row>
    <row r="17334" spans="1:7">
      <c r="A17334" s="2">
        <v>44207</v>
      </c>
      <c r="B17334" s="2">
        <f t="shared" si="540"/>
        <v>44227</v>
      </c>
      <c r="C17334" s="3">
        <f t="shared" si="541"/>
        <v>1</v>
      </c>
      <c r="D17334" t="s">
        <v>13</v>
      </c>
      <c r="E17334">
        <v>49</v>
      </c>
      <c r="F17334">
        <v>307502</v>
      </c>
      <c r="G17334">
        <v>1400</v>
      </c>
    </row>
    <row r="17335" spans="1:7">
      <c r="A17335" s="2">
        <v>44207</v>
      </c>
      <c r="B17335" s="2">
        <f t="shared" si="540"/>
        <v>44227</v>
      </c>
      <c r="C17335" s="3">
        <f t="shared" si="541"/>
        <v>1</v>
      </c>
      <c r="D17335" t="s">
        <v>36</v>
      </c>
      <c r="E17335">
        <v>50</v>
      </c>
      <c r="F17335">
        <v>9078</v>
      </c>
      <c r="G17335">
        <v>156</v>
      </c>
    </row>
    <row r="17336" spans="1:7">
      <c r="A17336" s="2">
        <v>44207</v>
      </c>
      <c r="B17336" s="2">
        <f t="shared" si="540"/>
        <v>44227</v>
      </c>
      <c r="C17336" s="3">
        <f t="shared" si="541"/>
        <v>1</v>
      </c>
      <c r="D17336" t="s">
        <v>56</v>
      </c>
      <c r="E17336">
        <v>78</v>
      </c>
      <c r="F17336">
        <v>2042</v>
      </c>
      <c r="G17336">
        <v>23</v>
      </c>
    </row>
    <row r="17337" spans="1:7">
      <c r="A17337" s="2">
        <v>44207</v>
      </c>
      <c r="B17337" s="2">
        <f t="shared" si="540"/>
        <v>44227</v>
      </c>
      <c r="C17337" s="3">
        <f t="shared" si="541"/>
        <v>1</v>
      </c>
      <c r="D17337" t="s">
        <v>37</v>
      </c>
      <c r="E17337">
        <v>51</v>
      </c>
      <c r="F17337">
        <v>403386</v>
      </c>
      <c r="G17337">
        <v>5393</v>
      </c>
    </row>
    <row r="17338" spans="1:7">
      <c r="A17338" s="2">
        <v>44207</v>
      </c>
      <c r="B17338" s="2">
        <f t="shared" si="540"/>
        <v>44227</v>
      </c>
      <c r="C17338" s="3">
        <f t="shared" si="541"/>
        <v>1</v>
      </c>
      <c r="D17338" t="s">
        <v>5</v>
      </c>
      <c r="E17338">
        <v>53</v>
      </c>
      <c r="F17338">
        <v>281071</v>
      </c>
      <c r="G17338">
        <v>3793</v>
      </c>
    </row>
    <row r="17339" spans="1:7">
      <c r="A17339" s="2">
        <v>44207</v>
      </c>
      <c r="B17339" s="2">
        <f t="shared" si="540"/>
        <v>44227</v>
      </c>
      <c r="C17339" s="3">
        <f t="shared" si="541"/>
        <v>1</v>
      </c>
      <c r="D17339" t="s">
        <v>58</v>
      </c>
      <c r="E17339">
        <v>54</v>
      </c>
      <c r="F17339">
        <v>102282</v>
      </c>
      <c r="G17339">
        <v>1594</v>
      </c>
    </row>
    <row r="17340" spans="1:7">
      <c r="A17340" s="2">
        <v>44207</v>
      </c>
      <c r="B17340" s="2">
        <f t="shared" si="540"/>
        <v>44227</v>
      </c>
      <c r="C17340" s="3">
        <f t="shared" si="541"/>
        <v>1</v>
      </c>
      <c r="D17340" t="s">
        <v>10</v>
      </c>
      <c r="E17340">
        <v>55</v>
      </c>
      <c r="F17340">
        <v>551942</v>
      </c>
      <c r="G17340">
        <v>5576</v>
      </c>
    </row>
    <row r="17341" spans="1:7">
      <c r="A17341" s="2">
        <v>44207</v>
      </c>
      <c r="B17341" s="2">
        <f t="shared" si="540"/>
        <v>44227</v>
      </c>
      <c r="C17341" s="3">
        <f t="shared" si="541"/>
        <v>1</v>
      </c>
      <c r="D17341" t="s">
        <v>49</v>
      </c>
      <c r="E17341">
        <v>56</v>
      </c>
      <c r="F17341">
        <v>47395</v>
      </c>
      <c r="G17341">
        <v>489</v>
      </c>
    </row>
    <row r="17342" spans="1:7">
      <c r="A17342" s="2">
        <v>44208</v>
      </c>
      <c r="B17342" s="2">
        <f t="shared" si="540"/>
        <v>44227</v>
      </c>
      <c r="C17342" s="3">
        <f t="shared" si="541"/>
        <v>1</v>
      </c>
      <c r="D17342" t="s">
        <v>52</v>
      </c>
      <c r="E17342">
        <v>1</v>
      </c>
      <c r="F17342">
        <v>407848</v>
      </c>
      <c r="G17342">
        <v>5573</v>
      </c>
    </row>
    <row r="17343" spans="1:7">
      <c r="A17343" s="2">
        <v>44208</v>
      </c>
      <c r="B17343" s="2">
        <f t="shared" si="540"/>
        <v>44227</v>
      </c>
      <c r="C17343" s="3">
        <f t="shared" si="541"/>
        <v>1</v>
      </c>
      <c r="D17343" t="s">
        <v>50</v>
      </c>
      <c r="E17343">
        <v>2</v>
      </c>
      <c r="F17343">
        <v>50243</v>
      </c>
      <c r="G17343">
        <v>216</v>
      </c>
    </row>
    <row r="17344" spans="1:7">
      <c r="A17344" s="2">
        <v>44208</v>
      </c>
      <c r="B17344" s="2">
        <f t="shared" si="540"/>
        <v>44227</v>
      </c>
      <c r="C17344" s="3">
        <f t="shared" si="541"/>
        <v>1</v>
      </c>
      <c r="D17344" t="s">
        <v>8</v>
      </c>
      <c r="E17344">
        <v>4</v>
      </c>
      <c r="F17344">
        <v>638739</v>
      </c>
      <c r="G17344">
        <v>10537</v>
      </c>
    </row>
    <row r="17345" spans="1:7">
      <c r="A17345" s="2">
        <v>44208</v>
      </c>
      <c r="B17345" s="2">
        <f t="shared" si="540"/>
        <v>44227</v>
      </c>
      <c r="C17345" s="3">
        <f t="shared" si="541"/>
        <v>1</v>
      </c>
      <c r="D17345" t="s">
        <v>44</v>
      </c>
      <c r="E17345">
        <v>5</v>
      </c>
      <c r="F17345">
        <v>259553</v>
      </c>
      <c r="G17345">
        <v>4121</v>
      </c>
    </row>
    <row r="17346" spans="1:7">
      <c r="A17346" s="2">
        <v>44208</v>
      </c>
      <c r="B17346" s="2">
        <f t="shared" si="540"/>
        <v>44227</v>
      </c>
      <c r="C17346" s="3">
        <f t="shared" si="541"/>
        <v>1</v>
      </c>
      <c r="D17346" t="s">
        <v>7</v>
      </c>
      <c r="E17346">
        <v>6</v>
      </c>
      <c r="F17346">
        <v>2816280</v>
      </c>
      <c r="G17346">
        <v>31105</v>
      </c>
    </row>
    <row r="17347" spans="1:7">
      <c r="A17347" s="2">
        <v>44208</v>
      </c>
      <c r="B17347" s="2">
        <f t="shared" si="540"/>
        <v>44227</v>
      </c>
      <c r="C17347" s="3">
        <f t="shared" si="541"/>
        <v>1</v>
      </c>
      <c r="D17347" t="s">
        <v>22</v>
      </c>
      <c r="E17347">
        <v>8</v>
      </c>
      <c r="F17347">
        <v>366385</v>
      </c>
      <c r="G17347">
        <v>5326</v>
      </c>
    </row>
    <row r="17348" spans="1:7">
      <c r="A17348" s="2">
        <v>44208</v>
      </c>
      <c r="B17348" s="2">
        <f t="shared" ref="B17348:B17411" si="542">EOMONTH(A17348,0)</f>
        <v>44227</v>
      </c>
      <c r="C17348" s="3">
        <f t="shared" ref="C17348:C17411" si="543">IF(A17348=B17348,0,1)</f>
        <v>1</v>
      </c>
      <c r="D17348" t="s">
        <v>38</v>
      </c>
      <c r="E17348">
        <v>9</v>
      </c>
      <c r="F17348">
        <v>217047</v>
      </c>
      <c r="G17348">
        <v>6449</v>
      </c>
    </row>
    <row r="17349" spans="1:7">
      <c r="A17349" s="2">
        <v>44208</v>
      </c>
      <c r="B17349" s="2">
        <f t="shared" si="542"/>
        <v>44227</v>
      </c>
      <c r="C17349" s="3">
        <f t="shared" si="543"/>
        <v>1</v>
      </c>
      <c r="D17349" t="s">
        <v>45</v>
      </c>
      <c r="E17349">
        <v>10</v>
      </c>
      <c r="F17349">
        <v>66446</v>
      </c>
      <c r="G17349">
        <v>991</v>
      </c>
    </row>
    <row r="17350" spans="1:7">
      <c r="A17350" s="2">
        <v>44208</v>
      </c>
      <c r="B17350" s="2">
        <f t="shared" si="542"/>
        <v>44227</v>
      </c>
      <c r="C17350" s="3">
        <f t="shared" si="543"/>
        <v>1</v>
      </c>
      <c r="D17350" t="s">
        <v>33</v>
      </c>
      <c r="E17350">
        <v>11</v>
      </c>
      <c r="F17350">
        <v>32423</v>
      </c>
      <c r="G17350">
        <v>825</v>
      </c>
    </row>
    <row r="17351" spans="1:7">
      <c r="A17351" s="2">
        <v>44208</v>
      </c>
      <c r="B17351" s="2">
        <f t="shared" si="542"/>
        <v>44227</v>
      </c>
      <c r="C17351" s="3">
        <f t="shared" si="543"/>
        <v>1</v>
      </c>
      <c r="D17351" t="s">
        <v>15</v>
      </c>
      <c r="E17351">
        <v>12</v>
      </c>
      <c r="F17351">
        <v>1503474</v>
      </c>
      <c r="G17351">
        <v>23226</v>
      </c>
    </row>
    <row r="17352" spans="1:7">
      <c r="A17352" s="2">
        <v>44208</v>
      </c>
      <c r="B17352" s="2">
        <f t="shared" si="542"/>
        <v>44227</v>
      </c>
      <c r="C17352" s="3">
        <f t="shared" si="543"/>
        <v>1</v>
      </c>
      <c r="D17352" t="s">
        <v>18</v>
      </c>
      <c r="E17352">
        <v>13</v>
      </c>
      <c r="F17352">
        <v>749417</v>
      </c>
      <c r="G17352">
        <v>11297</v>
      </c>
    </row>
    <row r="17353" spans="1:7">
      <c r="A17353" s="2">
        <v>44208</v>
      </c>
      <c r="B17353" s="2">
        <f t="shared" si="542"/>
        <v>44227</v>
      </c>
      <c r="C17353" s="3">
        <f t="shared" si="543"/>
        <v>1</v>
      </c>
      <c r="D17353" t="s">
        <v>57</v>
      </c>
      <c r="E17353">
        <v>66</v>
      </c>
      <c r="F17353">
        <v>8398</v>
      </c>
      <c r="G17353">
        <v>125</v>
      </c>
    </row>
    <row r="17354" spans="1:7">
      <c r="A17354" s="2">
        <v>44208</v>
      </c>
      <c r="B17354" s="2">
        <f t="shared" si="542"/>
        <v>44227</v>
      </c>
      <c r="C17354" s="3">
        <f t="shared" si="543"/>
        <v>1</v>
      </c>
      <c r="D17354" t="s">
        <v>26</v>
      </c>
      <c r="E17354">
        <v>15</v>
      </c>
      <c r="F17354">
        <v>23570</v>
      </c>
      <c r="G17354">
        <v>306</v>
      </c>
    </row>
    <row r="17355" spans="1:7">
      <c r="A17355" s="2">
        <v>44208</v>
      </c>
      <c r="B17355" s="2">
        <f t="shared" si="542"/>
        <v>44227</v>
      </c>
      <c r="C17355" s="3">
        <f t="shared" si="543"/>
        <v>1</v>
      </c>
      <c r="D17355" t="s">
        <v>53</v>
      </c>
      <c r="E17355">
        <v>16</v>
      </c>
      <c r="F17355">
        <v>151474</v>
      </c>
      <c r="G17355">
        <v>1563</v>
      </c>
    </row>
    <row r="17356" spans="1:7">
      <c r="A17356" s="2">
        <v>44208</v>
      </c>
      <c r="B17356" s="2">
        <f t="shared" si="542"/>
        <v>44227</v>
      </c>
      <c r="C17356" s="3">
        <f t="shared" si="543"/>
        <v>1</v>
      </c>
      <c r="D17356" t="s">
        <v>6</v>
      </c>
      <c r="E17356">
        <v>17</v>
      </c>
      <c r="F17356">
        <v>1043041</v>
      </c>
      <c r="G17356">
        <v>19497</v>
      </c>
    </row>
    <row r="17357" spans="1:7">
      <c r="A17357" s="2">
        <v>44208</v>
      </c>
      <c r="B17357" s="2">
        <f t="shared" si="542"/>
        <v>44227</v>
      </c>
      <c r="C17357" s="3">
        <f t="shared" si="543"/>
        <v>1</v>
      </c>
      <c r="D17357" t="s">
        <v>27</v>
      </c>
      <c r="E17357">
        <v>18</v>
      </c>
      <c r="F17357">
        <v>573505</v>
      </c>
      <c r="G17357">
        <v>9104</v>
      </c>
    </row>
    <row r="17358" spans="1:7">
      <c r="A17358" s="2">
        <v>44208</v>
      </c>
      <c r="B17358" s="2">
        <f t="shared" si="542"/>
        <v>44227</v>
      </c>
      <c r="C17358" s="3">
        <f t="shared" si="543"/>
        <v>1</v>
      </c>
      <c r="D17358" t="s">
        <v>39</v>
      </c>
      <c r="E17358">
        <v>19</v>
      </c>
      <c r="F17358">
        <v>299254</v>
      </c>
      <c r="G17358">
        <v>4222</v>
      </c>
    </row>
    <row r="17359" spans="1:7">
      <c r="A17359" s="2">
        <v>44208</v>
      </c>
      <c r="B17359" s="2">
        <f t="shared" si="542"/>
        <v>44227</v>
      </c>
      <c r="C17359" s="3">
        <f t="shared" si="543"/>
        <v>1</v>
      </c>
      <c r="D17359" t="s">
        <v>34</v>
      </c>
      <c r="E17359">
        <v>20</v>
      </c>
      <c r="F17359">
        <v>250646</v>
      </c>
      <c r="G17359">
        <v>3255</v>
      </c>
    </row>
    <row r="17360" spans="1:7">
      <c r="A17360" s="2">
        <v>44208</v>
      </c>
      <c r="B17360" s="2">
        <f t="shared" si="542"/>
        <v>44227</v>
      </c>
      <c r="C17360" s="3">
        <f t="shared" si="543"/>
        <v>1</v>
      </c>
      <c r="D17360" t="s">
        <v>28</v>
      </c>
      <c r="E17360">
        <v>21</v>
      </c>
      <c r="F17360">
        <v>312316</v>
      </c>
      <c r="G17360">
        <v>3284</v>
      </c>
    </row>
    <row r="17361" spans="1:7">
      <c r="A17361" s="2">
        <v>44208</v>
      </c>
      <c r="B17361" s="2">
        <f t="shared" si="542"/>
        <v>44227</v>
      </c>
      <c r="C17361" s="3">
        <f t="shared" si="543"/>
        <v>1</v>
      </c>
      <c r="D17361" t="s">
        <v>40</v>
      </c>
      <c r="E17361">
        <v>22</v>
      </c>
      <c r="F17361">
        <v>352939</v>
      </c>
      <c r="G17361">
        <v>7971</v>
      </c>
    </row>
    <row r="17362" spans="1:7">
      <c r="A17362" s="2">
        <v>44208</v>
      </c>
      <c r="B17362" s="2">
        <f t="shared" si="542"/>
        <v>44227</v>
      </c>
      <c r="C17362" s="3">
        <f t="shared" si="543"/>
        <v>1</v>
      </c>
      <c r="D17362" t="s">
        <v>51</v>
      </c>
      <c r="E17362">
        <v>23</v>
      </c>
      <c r="F17362">
        <v>30326</v>
      </c>
      <c r="G17362">
        <v>449</v>
      </c>
    </row>
    <row r="17363" spans="1:7">
      <c r="A17363" s="2">
        <v>44208</v>
      </c>
      <c r="B17363" s="2">
        <f t="shared" si="542"/>
        <v>44227</v>
      </c>
      <c r="C17363" s="3">
        <f t="shared" si="543"/>
        <v>1</v>
      </c>
      <c r="D17363" t="s">
        <v>23</v>
      </c>
      <c r="E17363">
        <v>24</v>
      </c>
      <c r="F17363">
        <v>312534</v>
      </c>
      <c r="G17363">
        <v>6367</v>
      </c>
    </row>
    <row r="17364" spans="1:7">
      <c r="A17364" s="2">
        <v>44208</v>
      </c>
      <c r="B17364" s="2">
        <f t="shared" si="542"/>
        <v>44227</v>
      </c>
      <c r="C17364" s="3">
        <f t="shared" si="543"/>
        <v>1</v>
      </c>
      <c r="D17364" t="s">
        <v>9</v>
      </c>
      <c r="E17364">
        <v>25</v>
      </c>
      <c r="F17364">
        <v>442529</v>
      </c>
      <c r="G17364">
        <v>13273</v>
      </c>
    </row>
    <row r="17365" spans="1:7">
      <c r="A17365" s="2">
        <v>44208</v>
      </c>
      <c r="B17365" s="2">
        <f t="shared" si="542"/>
        <v>44227</v>
      </c>
      <c r="C17365" s="3">
        <f t="shared" si="543"/>
        <v>1</v>
      </c>
      <c r="D17365" t="s">
        <v>42</v>
      </c>
      <c r="E17365">
        <v>26</v>
      </c>
      <c r="F17365">
        <v>568523</v>
      </c>
      <c r="G17365">
        <v>14286</v>
      </c>
    </row>
    <row r="17366" spans="1:7">
      <c r="A17366" s="2">
        <v>44208</v>
      </c>
      <c r="B17366" s="2">
        <f t="shared" si="542"/>
        <v>44227</v>
      </c>
      <c r="C17366" s="3">
        <f t="shared" si="543"/>
        <v>1</v>
      </c>
      <c r="D17366" t="s">
        <v>29</v>
      </c>
      <c r="E17366">
        <v>27</v>
      </c>
      <c r="F17366">
        <v>438935</v>
      </c>
      <c r="G17366">
        <v>5792</v>
      </c>
    </row>
    <row r="17367" spans="1:7">
      <c r="A17367" s="2">
        <v>44208</v>
      </c>
      <c r="B17367" s="2">
        <f t="shared" si="542"/>
        <v>44227</v>
      </c>
      <c r="C17367" s="3">
        <f t="shared" si="543"/>
        <v>1</v>
      </c>
      <c r="D17367" t="s">
        <v>46</v>
      </c>
      <c r="E17367">
        <v>28</v>
      </c>
      <c r="F17367">
        <v>241957</v>
      </c>
      <c r="G17367">
        <v>5284</v>
      </c>
    </row>
    <row r="17368" spans="1:7">
      <c r="A17368" s="2">
        <v>44208</v>
      </c>
      <c r="B17368" s="2">
        <f t="shared" si="542"/>
        <v>44227</v>
      </c>
      <c r="C17368" s="3">
        <f t="shared" si="543"/>
        <v>1</v>
      </c>
      <c r="D17368" t="s">
        <v>35</v>
      </c>
      <c r="E17368">
        <v>29</v>
      </c>
      <c r="F17368">
        <v>462085</v>
      </c>
      <c r="G17368">
        <v>6495</v>
      </c>
    </row>
    <row r="17369" spans="1:7">
      <c r="A17369" s="2">
        <v>44208</v>
      </c>
      <c r="B17369" s="2">
        <f t="shared" si="542"/>
        <v>44227</v>
      </c>
      <c r="C17369" s="3">
        <f t="shared" si="543"/>
        <v>1</v>
      </c>
      <c r="D17369" t="s">
        <v>54</v>
      </c>
      <c r="E17369">
        <v>30</v>
      </c>
      <c r="F17369">
        <v>87179</v>
      </c>
      <c r="G17369">
        <v>1067</v>
      </c>
    </row>
    <row r="17370" spans="1:7">
      <c r="A17370" s="2">
        <v>44208</v>
      </c>
      <c r="B17370" s="2">
        <f t="shared" si="542"/>
        <v>44227</v>
      </c>
      <c r="C17370" s="3">
        <f t="shared" si="543"/>
        <v>1</v>
      </c>
      <c r="D17370" t="s">
        <v>12</v>
      </c>
      <c r="E17370">
        <v>31</v>
      </c>
      <c r="F17370">
        <v>178690</v>
      </c>
      <c r="G17370">
        <v>1859</v>
      </c>
    </row>
    <row r="17371" spans="1:7">
      <c r="A17371" s="2">
        <v>44208</v>
      </c>
      <c r="B17371" s="2">
        <f t="shared" si="542"/>
        <v>44227</v>
      </c>
      <c r="C17371" s="3">
        <f t="shared" si="543"/>
        <v>1</v>
      </c>
      <c r="D17371" t="s">
        <v>24</v>
      </c>
      <c r="E17371">
        <v>32</v>
      </c>
      <c r="F17371">
        <v>253100</v>
      </c>
      <c r="G17371">
        <v>3551</v>
      </c>
    </row>
    <row r="17372" spans="1:7">
      <c r="A17372" s="2">
        <v>44208</v>
      </c>
      <c r="B17372" s="2">
        <f t="shared" si="542"/>
        <v>44227</v>
      </c>
      <c r="C17372" s="3">
        <f t="shared" si="543"/>
        <v>1</v>
      </c>
      <c r="D17372" t="s">
        <v>19</v>
      </c>
      <c r="E17372">
        <v>33</v>
      </c>
      <c r="F17372">
        <v>53148</v>
      </c>
      <c r="G17372">
        <v>878</v>
      </c>
    </row>
    <row r="17373" spans="1:7">
      <c r="A17373" s="2">
        <v>44208</v>
      </c>
      <c r="B17373" s="2">
        <f t="shared" si="542"/>
        <v>44227</v>
      </c>
      <c r="C17373" s="3">
        <f t="shared" si="543"/>
        <v>1</v>
      </c>
      <c r="D17373" t="s">
        <v>21</v>
      </c>
      <c r="E17373">
        <v>34</v>
      </c>
      <c r="F17373">
        <v>594751</v>
      </c>
      <c r="G17373">
        <v>20039</v>
      </c>
    </row>
    <row r="17374" spans="1:7">
      <c r="A17374" s="2">
        <v>44208</v>
      </c>
      <c r="B17374" s="2">
        <f t="shared" si="542"/>
        <v>44227</v>
      </c>
      <c r="C17374" s="3">
        <f t="shared" si="543"/>
        <v>1</v>
      </c>
      <c r="D17374" t="s">
        <v>47</v>
      </c>
      <c r="E17374">
        <v>35</v>
      </c>
      <c r="F17374">
        <v>157974</v>
      </c>
      <c r="G17374">
        <v>2796</v>
      </c>
    </row>
    <row r="17375" spans="1:7">
      <c r="A17375" s="2">
        <v>44208</v>
      </c>
      <c r="B17375" s="2">
        <f t="shared" si="542"/>
        <v>44227</v>
      </c>
      <c r="C17375" s="3">
        <f t="shared" si="543"/>
        <v>1</v>
      </c>
      <c r="D17375" t="s">
        <v>16</v>
      </c>
      <c r="E17375">
        <v>36</v>
      </c>
      <c r="F17375">
        <v>1164819</v>
      </c>
      <c r="G17375">
        <v>39588</v>
      </c>
    </row>
    <row r="17376" spans="1:7">
      <c r="A17376" s="2">
        <v>44208</v>
      </c>
      <c r="B17376" s="2">
        <f t="shared" si="542"/>
        <v>44227</v>
      </c>
      <c r="C17376" s="3">
        <f t="shared" si="543"/>
        <v>1</v>
      </c>
      <c r="D17376" t="s">
        <v>20</v>
      </c>
      <c r="E17376">
        <v>37</v>
      </c>
      <c r="F17376">
        <v>638330</v>
      </c>
      <c r="G17376">
        <v>7687</v>
      </c>
    </row>
    <row r="17377" spans="1:7">
      <c r="A17377" s="2">
        <v>44208</v>
      </c>
      <c r="B17377" s="2">
        <f t="shared" si="542"/>
        <v>44227</v>
      </c>
      <c r="C17377" s="3">
        <f t="shared" si="543"/>
        <v>1</v>
      </c>
      <c r="D17377" t="s">
        <v>48</v>
      </c>
      <c r="E17377">
        <v>38</v>
      </c>
      <c r="F17377">
        <v>94976</v>
      </c>
      <c r="G17377">
        <v>1363</v>
      </c>
    </row>
    <row r="17378" spans="1:7">
      <c r="A17378" s="2">
        <v>44208</v>
      </c>
      <c r="B17378" s="2">
        <f t="shared" si="542"/>
        <v>44227</v>
      </c>
      <c r="C17378" s="3">
        <f t="shared" si="543"/>
        <v>1</v>
      </c>
      <c r="D17378" t="s">
        <v>59</v>
      </c>
      <c r="E17378">
        <v>69</v>
      </c>
      <c r="F17378">
        <v>128</v>
      </c>
      <c r="G17378">
        <v>2</v>
      </c>
    </row>
    <row r="17379" spans="1:7">
      <c r="A17379" s="2">
        <v>44208</v>
      </c>
      <c r="B17379" s="2">
        <f t="shared" si="542"/>
        <v>44227</v>
      </c>
      <c r="C17379" s="3">
        <f t="shared" si="543"/>
        <v>1</v>
      </c>
      <c r="D17379" t="s">
        <v>41</v>
      </c>
      <c r="E17379">
        <v>39</v>
      </c>
      <c r="F17379">
        <v>792938</v>
      </c>
      <c r="G17379">
        <v>9802</v>
      </c>
    </row>
    <row r="17380" spans="1:7">
      <c r="A17380" s="2">
        <v>44208</v>
      </c>
      <c r="B17380" s="2">
        <f t="shared" si="542"/>
        <v>44227</v>
      </c>
      <c r="C17380" s="3">
        <f t="shared" si="543"/>
        <v>1</v>
      </c>
      <c r="D17380" t="s">
        <v>30</v>
      </c>
      <c r="E17380">
        <v>40</v>
      </c>
      <c r="F17380">
        <v>337457</v>
      </c>
      <c r="G17380">
        <v>2804</v>
      </c>
    </row>
    <row r="17381" spans="1:7">
      <c r="A17381" s="2">
        <v>44208</v>
      </c>
      <c r="B17381" s="2">
        <f t="shared" si="542"/>
        <v>44227</v>
      </c>
      <c r="C17381" s="3">
        <f t="shared" si="543"/>
        <v>1</v>
      </c>
      <c r="D17381" t="s">
        <v>14</v>
      </c>
      <c r="E17381">
        <v>41</v>
      </c>
      <c r="F17381">
        <v>127791</v>
      </c>
      <c r="G17381">
        <v>1669</v>
      </c>
    </row>
    <row r="17382" spans="1:7">
      <c r="A17382" s="2">
        <v>44208</v>
      </c>
      <c r="B17382" s="2">
        <f t="shared" si="542"/>
        <v>44227</v>
      </c>
      <c r="C17382" s="3">
        <f t="shared" si="543"/>
        <v>1</v>
      </c>
      <c r="D17382" t="s">
        <v>31</v>
      </c>
      <c r="E17382">
        <v>42</v>
      </c>
      <c r="F17382">
        <v>739212</v>
      </c>
      <c r="G17382">
        <v>18091</v>
      </c>
    </row>
    <row r="17383" spans="1:7">
      <c r="A17383" s="2">
        <v>44208</v>
      </c>
      <c r="B17383" s="2">
        <f t="shared" si="542"/>
        <v>44227</v>
      </c>
      <c r="C17383" s="3">
        <f t="shared" si="543"/>
        <v>1</v>
      </c>
      <c r="D17383" t="s">
        <v>55</v>
      </c>
      <c r="E17383">
        <v>72</v>
      </c>
      <c r="F17383">
        <v>118042</v>
      </c>
      <c r="G17383">
        <v>1645</v>
      </c>
    </row>
    <row r="17384" spans="1:7">
      <c r="A17384" s="2">
        <v>44208</v>
      </c>
      <c r="B17384" s="2">
        <f t="shared" si="542"/>
        <v>44227</v>
      </c>
      <c r="C17384" s="3">
        <f t="shared" si="543"/>
        <v>1</v>
      </c>
      <c r="D17384" t="s">
        <v>17</v>
      </c>
      <c r="E17384">
        <v>44</v>
      </c>
      <c r="F17384">
        <v>101393</v>
      </c>
      <c r="G17384">
        <v>1970</v>
      </c>
    </row>
    <row r="17385" spans="1:7">
      <c r="A17385" s="2">
        <v>44208</v>
      </c>
      <c r="B17385" s="2">
        <f t="shared" si="542"/>
        <v>44227</v>
      </c>
      <c r="C17385" s="3">
        <f t="shared" si="543"/>
        <v>1</v>
      </c>
      <c r="D17385" t="s">
        <v>32</v>
      </c>
      <c r="E17385">
        <v>45</v>
      </c>
      <c r="F17385">
        <v>359357</v>
      </c>
      <c r="G17385">
        <v>5860</v>
      </c>
    </row>
    <row r="17386" spans="1:7">
      <c r="A17386" s="2">
        <v>44208</v>
      </c>
      <c r="B17386" s="2">
        <f t="shared" si="542"/>
        <v>44227</v>
      </c>
      <c r="C17386" s="3">
        <f t="shared" si="543"/>
        <v>1</v>
      </c>
      <c r="D17386" t="s">
        <v>43</v>
      </c>
      <c r="E17386">
        <v>46</v>
      </c>
      <c r="F17386">
        <v>103743</v>
      </c>
      <c r="G17386">
        <v>1585</v>
      </c>
    </row>
    <row r="17387" spans="1:7">
      <c r="A17387" s="2">
        <v>44208</v>
      </c>
      <c r="B17387" s="2">
        <f t="shared" si="542"/>
        <v>44227</v>
      </c>
      <c r="C17387" s="3">
        <f t="shared" si="543"/>
        <v>1</v>
      </c>
      <c r="D17387" t="s">
        <v>25</v>
      </c>
      <c r="E17387">
        <v>47</v>
      </c>
      <c r="F17387">
        <v>649227</v>
      </c>
      <c r="G17387">
        <v>7941</v>
      </c>
    </row>
    <row r="17388" spans="1:7">
      <c r="A17388" s="2">
        <v>44208</v>
      </c>
      <c r="B17388" s="2">
        <f t="shared" si="542"/>
        <v>44227</v>
      </c>
      <c r="C17388" s="3">
        <f t="shared" si="543"/>
        <v>1</v>
      </c>
      <c r="D17388" t="s">
        <v>11</v>
      </c>
      <c r="E17388">
        <v>48</v>
      </c>
      <c r="F17388">
        <v>2018685</v>
      </c>
      <c r="G17388">
        <v>31017</v>
      </c>
    </row>
    <row r="17389" spans="1:7">
      <c r="A17389" s="2">
        <v>44208</v>
      </c>
      <c r="B17389" s="2">
        <f t="shared" si="542"/>
        <v>44227</v>
      </c>
      <c r="C17389" s="3">
        <f t="shared" si="543"/>
        <v>1</v>
      </c>
      <c r="D17389" t="s">
        <v>13</v>
      </c>
      <c r="E17389">
        <v>49</v>
      </c>
      <c r="F17389">
        <v>309629</v>
      </c>
      <c r="G17389">
        <v>1422</v>
      </c>
    </row>
    <row r="17390" spans="1:7">
      <c r="A17390" s="2">
        <v>44208</v>
      </c>
      <c r="B17390" s="2">
        <f t="shared" si="542"/>
        <v>44227</v>
      </c>
      <c r="C17390" s="3">
        <f t="shared" si="543"/>
        <v>1</v>
      </c>
      <c r="D17390" t="s">
        <v>36</v>
      </c>
      <c r="E17390">
        <v>50</v>
      </c>
      <c r="F17390">
        <v>9247</v>
      </c>
      <c r="G17390">
        <v>158</v>
      </c>
    </row>
    <row r="17391" spans="1:7">
      <c r="A17391" s="2">
        <v>44208</v>
      </c>
      <c r="B17391" s="2">
        <f t="shared" si="542"/>
        <v>44227</v>
      </c>
      <c r="C17391" s="3">
        <f t="shared" si="543"/>
        <v>1</v>
      </c>
      <c r="D17391" t="s">
        <v>56</v>
      </c>
      <c r="E17391">
        <v>78</v>
      </c>
      <c r="F17391">
        <v>2166</v>
      </c>
      <c r="G17391">
        <v>24</v>
      </c>
    </row>
    <row r="17392" spans="1:7">
      <c r="A17392" s="2">
        <v>44208</v>
      </c>
      <c r="B17392" s="2">
        <f t="shared" si="542"/>
        <v>44227</v>
      </c>
      <c r="C17392" s="3">
        <f t="shared" si="543"/>
        <v>1</v>
      </c>
      <c r="D17392" t="s">
        <v>37</v>
      </c>
      <c r="E17392">
        <v>51</v>
      </c>
      <c r="F17392">
        <v>407947</v>
      </c>
      <c r="G17392">
        <v>5477</v>
      </c>
    </row>
    <row r="17393" spans="1:7">
      <c r="A17393" s="2">
        <v>44208</v>
      </c>
      <c r="B17393" s="2">
        <f t="shared" si="542"/>
        <v>44227</v>
      </c>
      <c r="C17393" s="3">
        <f t="shared" si="543"/>
        <v>1</v>
      </c>
      <c r="D17393" t="s">
        <v>5</v>
      </c>
      <c r="E17393">
        <v>53</v>
      </c>
      <c r="F17393">
        <v>283363</v>
      </c>
      <c r="G17393">
        <v>3869</v>
      </c>
    </row>
    <row r="17394" spans="1:7">
      <c r="A17394" s="2">
        <v>44208</v>
      </c>
      <c r="B17394" s="2">
        <f t="shared" si="542"/>
        <v>44227</v>
      </c>
      <c r="C17394" s="3">
        <f t="shared" si="543"/>
        <v>1</v>
      </c>
      <c r="D17394" t="s">
        <v>58</v>
      </c>
      <c r="E17394">
        <v>54</v>
      </c>
      <c r="F17394">
        <v>103203</v>
      </c>
      <c r="G17394">
        <v>1634</v>
      </c>
    </row>
    <row r="17395" spans="1:7">
      <c r="A17395" s="2">
        <v>44208</v>
      </c>
      <c r="B17395" s="2">
        <f t="shared" si="542"/>
        <v>44227</v>
      </c>
      <c r="C17395" s="3">
        <f t="shared" si="543"/>
        <v>1</v>
      </c>
      <c r="D17395" t="s">
        <v>10</v>
      </c>
      <c r="E17395">
        <v>55</v>
      </c>
      <c r="F17395">
        <v>555249</v>
      </c>
      <c r="G17395">
        <v>5635</v>
      </c>
    </row>
    <row r="17396" spans="1:7">
      <c r="A17396" s="2">
        <v>44208</v>
      </c>
      <c r="B17396" s="2">
        <f t="shared" si="542"/>
        <v>44227</v>
      </c>
      <c r="C17396" s="3">
        <f t="shared" si="543"/>
        <v>1</v>
      </c>
      <c r="D17396" t="s">
        <v>49</v>
      </c>
      <c r="E17396">
        <v>56</v>
      </c>
      <c r="F17396">
        <v>48072</v>
      </c>
      <c r="G17396">
        <v>522</v>
      </c>
    </row>
    <row r="17397" spans="1:7">
      <c r="A17397" s="2">
        <v>44209</v>
      </c>
      <c r="B17397" s="2">
        <f t="shared" si="542"/>
        <v>44227</v>
      </c>
      <c r="C17397" s="3">
        <f t="shared" si="543"/>
        <v>1</v>
      </c>
      <c r="D17397" t="s">
        <v>52</v>
      </c>
      <c r="E17397">
        <v>1</v>
      </c>
      <c r="F17397">
        <v>410995</v>
      </c>
      <c r="G17397">
        <v>5760</v>
      </c>
    </row>
    <row r="17398" spans="1:7">
      <c r="A17398" s="2">
        <v>44209</v>
      </c>
      <c r="B17398" s="2">
        <f t="shared" si="542"/>
        <v>44227</v>
      </c>
      <c r="C17398" s="3">
        <f t="shared" si="543"/>
        <v>1</v>
      </c>
      <c r="D17398" t="s">
        <v>50</v>
      </c>
      <c r="E17398">
        <v>2</v>
      </c>
      <c r="F17398">
        <v>50526</v>
      </c>
      <c r="G17398">
        <v>217</v>
      </c>
    </row>
    <row r="17399" spans="1:7">
      <c r="A17399" s="2">
        <v>44209</v>
      </c>
      <c r="B17399" s="2">
        <f t="shared" si="542"/>
        <v>44227</v>
      </c>
      <c r="C17399" s="3">
        <f t="shared" si="543"/>
        <v>1</v>
      </c>
      <c r="D17399" t="s">
        <v>8</v>
      </c>
      <c r="E17399">
        <v>4</v>
      </c>
      <c r="F17399">
        <v>643683</v>
      </c>
      <c r="G17399">
        <v>10689</v>
      </c>
    </row>
    <row r="17400" spans="1:7">
      <c r="A17400" s="2">
        <v>44209</v>
      </c>
      <c r="B17400" s="2">
        <f t="shared" si="542"/>
        <v>44227</v>
      </c>
      <c r="C17400" s="3">
        <f t="shared" si="543"/>
        <v>1</v>
      </c>
      <c r="D17400" t="s">
        <v>44</v>
      </c>
      <c r="E17400">
        <v>5</v>
      </c>
      <c r="F17400">
        <v>262020</v>
      </c>
      <c r="G17400">
        <v>4186</v>
      </c>
    </row>
    <row r="17401" spans="1:7">
      <c r="A17401" s="2">
        <v>44209</v>
      </c>
      <c r="B17401" s="2">
        <f t="shared" si="542"/>
        <v>44227</v>
      </c>
      <c r="C17401" s="3">
        <f t="shared" si="543"/>
        <v>1</v>
      </c>
      <c r="D17401" t="s">
        <v>7</v>
      </c>
      <c r="E17401">
        <v>6</v>
      </c>
      <c r="F17401">
        <v>2857958</v>
      </c>
      <c r="G17401">
        <v>31653</v>
      </c>
    </row>
    <row r="17402" spans="1:7">
      <c r="A17402" s="2">
        <v>44209</v>
      </c>
      <c r="B17402" s="2">
        <f t="shared" si="542"/>
        <v>44227</v>
      </c>
      <c r="C17402" s="3">
        <f t="shared" si="543"/>
        <v>1</v>
      </c>
      <c r="D17402" t="s">
        <v>22</v>
      </c>
      <c r="E17402">
        <v>8</v>
      </c>
      <c r="F17402">
        <v>368775</v>
      </c>
      <c r="G17402">
        <v>5354</v>
      </c>
    </row>
    <row r="17403" spans="1:7">
      <c r="A17403" s="2">
        <v>44209</v>
      </c>
      <c r="B17403" s="2">
        <f t="shared" si="542"/>
        <v>44227</v>
      </c>
      <c r="C17403" s="3">
        <f t="shared" si="543"/>
        <v>1</v>
      </c>
      <c r="D17403" t="s">
        <v>38</v>
      </c>
      <c r="E17403">
        <v>9</v>
      </c>
      <c r="F17403">
        <v>220576</v>
      </c>
      <c r="G17403">
        <v>6536</v>
      </c>
    </row>
    <row r="17404" spans="1:7">
      <c r="A17404" s="2">
        <v>44209</v>
      </c>
      <c r="B17404" s="2">
        <f t="shared" si="542"/>
        <v>44227</v>
      </c>
      <c r="C17404" s="3">
        <f t="shared" si="543"/>
        <v>1</v>
      </c>
      <c r="D17404" t="s">
        <v>45</v>
      </c>
      <c r="E17404">
        <v>10</v>
      </c>
      <c r="F17404">
        <v>67173</v>
      </c>
      <c r="G17404">
        <v>994</v>
      </c>
    </row>
    <row r="17405" spans="1:7">
      <c r="A17405" s="2">
        <v>44209</v>
      </c>
      <c r="B17405" s="2">
        <f t="shared" si="542"/>
        <v>44227</v>
      </c>
      <c r="C17405" s="3">
        <f t="shared" si="543"/>
        <v>1</v>
      </c>
      <c r="D17405" t="s">
        <v>33</v>
      </c>
      <c r="E17405">
        <v>11</v>
      </c>
      <c r="F17405">
        <v>32600</v>
      </c>
      <c r="G17405">
        <v>831</v>
      </c>
    </row>
    <row r="17406" spans="1:7">
      <c r="A17406" s="2">
        <v>44209</v>
      </c>
      <c r="B17406" s="2">
        <f t="shared" si="542"/>
        <v>44227</v>
      </c>
      <c r="C17406" s="3">
        <f t="shared" si="543"/>
        <v>1</v>
      </c>
      <c r="D17406" t="s">
        <v>15</v>
      </c>
      <c r="E17406">
        <v>12</v>
      </c>
      <c r="F17406">
        <v>1517464</v>
      </c>
      <c r="G17406">
        <v>23395</v>
      </c>
    </row>
    <row r="17407" spans="1:7">
      <c r="A17407" s="2">
        <v>44209</v>
      </c>
      <c r="B17407" s="2">
        <f t="shared" si="542"/>
        <v>44227</v>
      </c>
      <c r="C17407" s="3">
        <f t="shared" si="543"/>
        <v>1</v>
      </c>
      <c r="D17407" t="s">
        <v>18</v>
      </c>
      <c r="E17407">
        <v>13</v>
      </c>
      <c r="F17407">
        <v>757993</v>
      </c>
      <c r="G17407">
        <v>11435</v>
      </c>
    </row>
    <row r="17408" spans="1:7">
      <c r="A17408" s="2">
        <v>44209</v>
      </c>
      <c r="B17408" s="2">
        <f t="shared" si="542"/>
        <v>44227</v>
      </c>
      <c r="C17408" s="3">
        <f t="shared" si="543"/>
        <v>1</v>
      </c>
      <c r="D17408" t="s">
        <v>57</v>
      </c>
      <c r="E17408">
        <v>66</v>
      </c>
      <c r="F17408">
        <v>8413</v>
      </c>
      <c r="G17408">
        <v>125</v>
      </c>
    </row>
    <row r="17409" spans="1:7">
      <c r="A17409" s="2">
        <v>44209</v>
      </c>
      <c r="B17409" s="2">
        <f t="shared" si="542"/>
        <v>44227</v>
      </c>
      <c r="C17409" s="3">
        <f t="shared" si="543"/>
        <v>1</v>
      </c>
      <c r="D17409" t="s">
        <v>26</v>
      </c>
      <c r="E17409">
        <v>15</v>
      </c>
      <c r="F17409">
        <v>23663</v>
      </c>
      <c r="G17409">
        <v>309</v>
      </c>
    </row>
    <row r="17410" spans="1:7">
      <c r="A17410" s="2">
        <v>44209</v>
      </c>
      <c r="B17410" s="2">
        <f t="shared" si="542"/>
        <v>44227</v>
      </c>
      <c r="C17410" s="3">
        <f t="shared" si="543"/>
        <v>1</v>
      </c>
      <c r="D17410" t="s">
        <v>53</v>
      </c>
      <c r="E17410">
        <v>16</v>
      </c>
      <c r="F17410">
        <v>152560</v>
      </c>
      <c r="G17410">
        <v>1576</v>
      </c>
    </row>
    <row r="17411" spans="1:7">
      <c r="A17411" s="2">
        <v>44209</v>
      </c>
      <c r="B17411" s="2">
        <f t="shared" si="542"/>
        <v>44227</v>
      </c>
      <c r="C17411" s="3">
        <f t="shared" si="543"/>
        <v>1</v>
      </c>
      <c r="D17411" t="s">
        <v>6</v>
      </c>
      <c r="E17411">
        <v>17</v>
      </c>
      <c r="F17411">
        <v>1048784</v>
      </c>
      <c r="G17411">
        <v>19619</v>
      </c>
    </row>
    <row r="17412" spans="1:7">
      <c r="A17412" s="2">
        <v>44209</v>
      </c>
      <c r="B17412" s="2">
        <f t="shared" ref="B17412:B17475" si="544">EOMONTH(A17412,0)</f>
        <v>44227</v>
      </c>
      <c r="C17412" s="3">
        <f t="shared" ref="C17412:C17475" si="545">IF(A17412=B17412,0,1)</f>
        <v>1</v>
      </c>
      <c r="D17412" t="s">
        <v>27</v>
      </c>
      <c r="E17412">
        <v>18</v>
      </c>
      <c r="F17412">
        <v>577153</v>
      </c>
      <c r="G17412">
        <v>9163</v>
      </c>
    </row>
    <row r="17413" spans="1:7">
      <c r="A17413" s="2">
        <v>44209</v>
      </c>
      <c r="B17413" s="2">
        <f t="shared" si="544"/>
        <v>44227</v>
      </c>
      <c r="C17413" s="3">
        <f t="shared" si="545"/>
        <v>1</v>
      </c>
      <c r="D17413" t="s">
        <v>39</v>
      </c>
      <c r="E17413">
        <v>19</v>
      </c>
      <c r="F17413">
        <v>301161</v>
      </c>
      <c r="G17413">
        <v>4232</v>
      </c>
    </row>
    <row r="17414" spans="1:7">
      <c r="A17414" s="2">
        <v>44209</v>
      </c>
      <c r="B17414" s="2">
        <f t="shared" si="544"/>
        <v>44227</v>
      </c>
      <c r="C17414" s="3">
        <f t="shared" si="545"/>
        <v>1</v>
      </c>
      <c r="D17414" t="s">
        <v>34</v>
      </c>
      <c r="E17414">
        <v>20</v>
      </c>
      <c r="F17414">
        <v>255200</v>
      </c>
      <c r="G17414">
        <v>3355</v>
      </c>
    </row>
    <row r="17415" spans="1:7">
      <c r="A17415" s="2">
        <v>44209</v>
      </c>
      <c r="B17415" s="2">
        <f t="shared" si="544"/>
        <v>44227</v>
      </c>
      <c r="C17415" s="3">
        <f t="shared" si="545"/>
        <v>1</v>
      </c>
      <c r="D17415" t="s">
        <v>28</v>
      </c>
      <c r="E17415">
        <v>21</v>
      </c>
      <c r="F17415">
        <v>316673</v>
      </c>
      <c r="G17415">
        <v>3324</v>
      </c>
    </row>
    <row r="17416" spans="1:7">
      <c r="A17416" s="2">
        <v>44209</v>
      </c>
      <c r="B17416" s="2">
        <f t="shared" si="544"/>
        <v>44227</v>
      </c>
      <c r="C17416" s="3">
        <f t="shared" si="545"/>
        <v>1</v>
      </c>
      <c r="D17416" t="s">
        <v>40</v>
      </c>
      <c r="E17416">
        <v>22</v>
      </c>
      <c r="F17416">
        <v>355835</v>
      </c>
      <c r="G17416">
        <v>8022</v>
      </c>
    </row>
    <row r="17417" spans="1:7">
      <c r="A17417" s="2">
        <v>44209</v>
      </c>
      <c r="B17417" s="2">
        <f t="shared" si="544"/>
        <v>44227</v>
      </c>
      <c r="C17417" s="3">
        <f t="shared" si="545"/>
        <v>1</v>
      </c>
      <c r="D17417" t="s">
        <v>51</v>
      </c>
      <c r="E17417">
        <v>23</v>
      </c>
      <c r="F17417">
        <v>31150</v>
      </c>
      <c r="G17417">
        <v>453</v>
      </c>
    </row>
    <row r="17418" spans="1:7">
      <c r="A17418" s="2">
        <v>44209</v>
      </c>
      <c r="B17418" s="2">
        <f t="shared" si="544"/>
        <v>44227</v>
      </c>
      <c r="C17418" s="3">
        <f t="shared" si="545"/>
        <v>1</v>
      </c>
      <c r="D17418" t="s">
        <v>23</v>
      </c>
      <c r="E17418">
        <v>24</v>
      </c>
      <c r="F17418">
        <v>315055</v>
      </c>
      <c r="G17418">
        <v>6404</v>
      </c>
    </row>
    <row r="17419" spans="1:7">
      <c r="A17419" s="2">
        <v>44209</v>
      </c>
      <c r="B17419" s="2">
        <f t="shared" si="544"/>
        <v>44227</v>
      </c>
      <c r="C17419" s="3">
        <f t="shared" si="545"/>
        <v>1</v>
      </c>
      <c r="D17419" t="s">
        <v>9</v>
      </c>
      <c r="E17419">
        <v>25</v>
      </c>
      <c r="F17419">
        <v>448447</v>
      </c>
      <c r="G17419">
        <v>13359</v>
      </c>
    </row>
    <row r="17420" spans="1:7">
      <c r="A17420" s="2">
        <v>44209</v>
      </c>
      <c r="B17420" s="2">
        <f t="shared" si="544"/>
        <v>44227</v>
      </c>
      <c r="C17420" s="3">
        <f t="shared" si="545"/>
        <v>1</v>
      </c>
      <c r="D17420" t="s">
        <v>42</v>
      </c>
      <c r="E17420">
        <v>26</v>
      </c>
      <c r="F17420">
        <v>571638</v>
      </c>
      <c r="G17420">
        <v>14325</v>
      </c>
    </row>
    <row r="17421" spans="1:7">
      <c r="A17421" s="2">
        <v>44209</v>
      </c>
      <c r="B17421" s="2">
        <f t="shared" si="544"/>
        <v>44227</v>
      </c>
      <c r="C17421" s="3">
        <f t="shared" si="545"/>
        <v>1</v>
      </c>
      <c r="D17421" t="s">
        <v>29</v>
      </c>
      <c r="E17421">
        <v>27</v>
      </c>
      <c r="F17421">
        <v>440422</v>
      </c>
      <c r="G17421">
        <v>5842</v>
      </c>
    </row>
    <row r="17422" spans="1:7">
      <c r="A17422" s="2">
        <v>44209</v>
      </c>
      <c r="B17422" s="2">
        <f t="shared" si="544"/>
        <v>44227</v>
      </c>
      <c r="C17422" s="3">
        <f t="shared" si="545"/>
        <v>1</v>
      </c>
      <c r="D17422" t="s">
        <v>46</v>
      </c>
      <c r="E17422">
        <v>28</v>
      </c>
      <c r="F17422">
        <v>243899</v>
      </c>
      <c r="G17422">
        <v>5315</v>
      </c>
    </row>
    <row r="17423" spans="1:7">
      <c r="A17423" s="2">
        <v>44209</v>
      </c>
      <c r="B17423" s="2">
        <f t="shared" si="544"/>
        <v>44227</v>
      </c>
      <c r="C17423" s="3">
        <f t="shared" si="545"/>
        <v>1</v>
      </c>
      <c r="D17423" t="s">
        <v>35</v>
      </c>
      <c r="E17423">
        <v>29</v>
      </c>
      <c r="F17423">
        <v>464620</v>
      </c>
      <c r="G17423">
        <v>6538</v>
      </c>
    </row>
    <row r="17424" spans="1:7">
      <c r="A17424" s="2">
        <v>44209</v>
      </c>
      <c r="B17424" s="2">
        <f t="shared" si="544"/>
        <v>44227</v>
      </c>
      <c r="C17424" s="3">
        <f t="shared" si="545"/>
        <v>1</v>
      </c>
      <c r="D17424" t="s">
        <v>54</v>
      </c>
      <c r="E17424">
        <v>30</v>
      </c>
      <c r="F17424">
        <v>87759</v>
      </c>
      <c r="G17424">
        <v>1069</v>
      </c>
    </row>
    <row r="17425" spans="1:7">
      <c r="A17425" s="2">
        <v>44209</v>
      </c>
      <c r="B17425" s="2">
        <f t="shared" si="544"/>
        <v>44227</v>
      </c>
      <c r="C17425" s="3">
        <f t="shared" si="545"/>
        <v>1</v>
      </c>
      <c r="D17425" t="s">
        <v>12</v>
      </c>
      <c r="E17425">
        <v>31</v>
      </c>
      <c r="F17425">
        <v>180160</v>
      </c>
      <c r="G17425">
        <v>1870</v>
      </c>
    </row>
    <row r="17426" spans="1:7">
      <c r="A17426" s="2">
        <v>44209</v>
      </c>
      <c r="B17426" s="2">
        <f t="shared" si="544"/>
        <v>44227</v>
      </c>
      <c r="C17426" s="3">
        <f t="shared" si="545"/>
        <v>1</v>
      </c>
      <c r="D17426" t="s">
        <v>24</v>
      </c>
      <c r="E17426">
        <v>32</v>
      </c>
      <c r="F17426">
        <v>254043</v>
      </c>
      <c r="G17426">
        <v>3596</v>
      </c>
    </row>
    <row r="17427" spans="1:7">
      <c r="A17427" s="2">
        <v>44209</v>
      </c>
      <c r="B17427" s="2">
        <f t="shared" si="544"/>
        <v>44227</v>
      </c>
      <c r="C17427" s="3">
        <f t="shared" si="545"/>
        <v>1</v>
      </c>
      <c r="D17427" t="s">
        <v>19</v>
      </c>
      <c r="E17427">
        <v>33</v>
      </c>
      <c r="F17427">
        <v>54125</v>
      </c>
      <c r="G17427">
        <v>885</v>
      </c>
    </row>
    <row r="17428" spans="1:7">
      <c r="A17428" s="2">
        <v>44209</v>
      </c>
      <c r="B17428" s="2">
        <f t="shared" si="544"/>
        <v>44227</v>
      </c>
      <c r="C17428" s="3">
        <f t="shared" si="545"/>
        <v>1</v>
      </c>
      <c r="D17428" t="s">
        <v>21</v>
      </c>
      <c r="E17428">
        <v>34</v>
      </c>
      <c r="F17428">
        <v>602629</v>
      </c>
      <c r="G17428">
        <v>20166</v>
      </c>
    </row>
    <row r="17429" spans="1:7">
      <c r="A17429" s="2">
        <v>44209</v>
      </c>
      <c r="B17429" s="2">
        <f t="shared" si="544"/>
        <v>44227</v>
      </c>
      <c r="C17429" s="3">
        <f t="shared" si="545"/>
        <v>1</v>
      </c>
      <c r="D17429" t="s">
        <v>47</v>
      </c>
      <c r="E17429">
        <v>35</v>
      </c>
      <c r="F17429">
        <v>159119</v>
      </c>
      <c r="G17429">
        <v>2809</v>
      </c>
    </row>
    <row r="17430" spans="1:7">
      <c r="A17430" s="2">
        <v>44209</v>
      </c>
      <c r="B17430" s="2">
        <f t="shared" si="544"/>
        <v>44227</v>
      </c>
      <c r="C17430" s="3">
        <f t="shared" si="545"/>
        <v>1</v>
      </c>
      <c r="D17430" t="s">
        <v>16</v>
      </c>
      <c r="E17430">
        <v>36</v>
      </c>
      <c r="F17430">
        <v>1179523</v>
      </c>
      <c r="G17430">
        <v>39760</v>
      </c>
    </row>
    <row r="17431" spans="1:7">
      <c r="A17431" s="2">
        <v>44209</v>
      </c>
      <c r="B17431" s="2">
        <f t="shared" si="544"/>
        <v>44227</v>
      </c>
      <c r="C17431" s="3">
        <f t="shared" si="545"/>
        <v>1</v>
      </c>
      <c r="D17431" t="s">
        <v>20</v>
      </c>
      <c r="E17431">
        <v>37</v>
      </c>
      <c r="F17431">
        <v>643520</v>
      </c>
      <c r="G17431">
        <v>7796</v>
      </c>
    </row>
    <row r="17432" spans="1:7">
      <c r="A17432" s="2">
        <v>44209</v>
      </c>
      <c r="B17432" s="2">
        <f t="shared" si="544"/>
        <v>44227</v>
      </c>
      <c r="C17432" s="3">
        <f t="shared" si="545"/>
        <v>1</v>
      </c>
      <c r="D17432" t="s">
        <v>48</v>
      </c>
      <c r="E17432">
        <v>38</v>
      </c>
      <c r="F17432">
        <v>95142</v>
      </c>
      <c r="G17432">
        <v>1364</v>
      </c>
    </row>
    <row r="17433" spans="1:7">
      <c r="A17433" s="2">
        <v>44209</v>
      </c>
      <c r="B17433" s="2">
        <f t="shared" si="544"/>
        <v>44227</v>
      </c>
      <c r="C17433" s="3">
        <f t="shared" si="545"/>
        <v>1</v>
      </c>
      <c r="D17433" t="s">
        <v>59</v>
      </c>
      <c r="E17433">
        <v>69</v>
      </c>
      <c r="F17433">
        <v>128</v>
      </c>
      <c r="G17433">
        <v>2</v>
      </c>
    </row>
    <row r="17434" spans="1:7">
      <c r="A17434" s="2">
        <v>44209</v>
      </c>
      <c r="B17434" s="2">
        <f t="shared" si="544"/>
        <v>44227</v>
      </c>
      <c r="C17434" s="3">
        <f t="shared" si="545"/>
        <v>1</v>
      </c>
      <c r="D17434" t="s">
        <v>41</v>
      </c>
      <c r="E17434">
        <v>39</v>
      </c>
      <c r="F17434">
        <v>799639</v>
      </c>
      <c r="G17434">
        <v>9881</v>
      </c>
    </row>
    <row r="17435" spans="1:7">
      <c r="A17435" s="2">
        <v>44209</v>
      </c>
      <c r="B17435" s="2">
        <f t="shared" si="544"/>
        <v>44227</v>
      </c>
      <c r="C17435" s="3">
        <f t="shared" si="545"/>
        <v>1</v>
      </c>
      <c r="D17435" t="s">
        <v>30</v>
      </c>
      <c r="E17435">
        <v>40</v>
      </c>
      <c r="F17435">
        <v>341364</v>
      </c>
      <c r="G17435">
        <v>2848</v>
      </c>
    </row>
    <row r="17436" spans="1:7">
      <c r="A17436" s="2">
        <v>44209</v>
      </c>
      <c r="B17436" s="2">
        <f t="shared" si="544"/>
        <v>44227</v>
      </c>
      <c r="C17436" s="3">
        <f t="shared" si="545"/>
        <v>1</v>
      </c>
      <c r="D17436" t="s">
        <v>14</v>
      </c>
      <c r="E17436">
        <v>41</v>
      </c>
      <c r="F17436">
        <v>129109</v>
      </c>
      <c r="G17436">
        <v>1716</v>
      </c>
    </row>
    <row r="17437" spans="1:7">
      <c r="A17437" s="2">
        <v>44209</v>
      </c>
      <c r="B17437" s="2">
        <f t="shared" si="544"/>
        <v>44227</v>
      </c>
      <c r="C17437" s="3">
        <f t="shared" si="545"/>
        <v>1</v>
      </c>
      <c r="D17437" t="s">
        <v>31</v>
      </c>
      <c r="E17437">
        <v>42</v>
      </c>
      <c r="F17437">
        <v>747245</v>
      </c>
      <c r="G17437">
        <v>18458</v>
      </c>
    </row>
    <row r="17438" spans="1:7">
      <c r="A17438" s="2">
        <v>44209</v>
      </c>
      <c r="B17438" s="2">
        <f t="shared" si="544"/>
        <v>44227</v>
      </c>
      <c r="C17438" s="3">
        <f t="shared" si="545"/>
        <v>1</v>
      </c>
      <c r="D17438" t="s">
        <v>55</v>
      </c>
      <c r="E17438">
        <v>72</v>
      </c>
      <c r="F17438">
        <v>118254</v>
      </c>
      <c r="G17438">
        <v>1659</v>
      </c>
    </row>
    <row r="17439" spans="1:7">
      <c r="A17439" s="2">
        <v>44209</v>
      </c>
      <c r="B17439" s="2">
        <f t="shared" si="544"/>
        <v>44227</v>
      </c>
      <c r="C17439" s="3">
        <f t="shared" si="545"/>
        <v>1</v>
      </c>
      <c r="D17439" t="s">
        <v>17</v>
      </c>
      <c r="E17439">
        <v>44</v>
      </c>
      <c r="F17439">
        <v>102485</v>
      </c>
      <c r="G17439">
        <v>1987</v>
      </c>
    </row>
    <row r="17440" spans="1:7">
      <c r="A17440" s="2">
        <v>44209</v>
      </c>
      <c r="B17440" s="2">
        <f t="shared" si="544"/>
        <v>44227</v>
      </c>
      <c r="C17440" s="3">
        <f t="shared" si="545"/>
        <v>1</v>
      </c>
      <c r="D17440" t="s">
        <v>32</v>
      </c>
      <c r="E17440">
        <v>45</v>
      </c>
      <c r="F17440">
        <v>365378</v>
      </c>
      <c r="G17440">
        <v>5911</v>
      </c>
    </row>
    <row r="17441" spans="1:7">
      <c r="A17441" s="2">
        <v>44209</v>
      </c>
      <c r="B17441" s="2">
        <f t="shared" si="544"/>
        <v>44227</v>
      </c>
      <c r="C17441" s="3">
        <f t="shared" si="545"/>
        <v>1</v>
      </c>
      <c r="D17441" t="s">
        <v>43</v>
      </c>
      <c r="E17441">
        <v>46</v>
      </c>
      <c r="F17441">
        <v>104195</v>
      </c>
      <c r="G17441">
        <v>1604</v>
      </c>
    </row>
    <row r="17442" spans="1:7">
      <c r="A17442" s="2">
        <v>44209</v>
      </c>
      <c r="B17442" s="2">
        <f t="shared" si="544"/>
        <v>44227</v>
      </c>
      <c r="C17442" s="3">
        <f t="shared" si="545"/>
        <v>1</v>
      </c>
      <c r="D17442" t="s">
        <v>25</v>
      </c>
      <c r="E17442">
        <v>47</v>
      </c>
      <c r="F17442">
        <v>653568</v>
      </c>
      <c r="G17442">
        <v>8072</v>
      </c>
    </row>
    <row r="17443" spans="1:7">
      <c r="A17443" s="2">
        <v>44209</v>
      </c>
      <c r="B17443" s="2">
        <f t="shared" si="544"/>
        <v>44227</v>
      </c>
      <c r="C17443" s="3">
        <f t="shared" si="545"/>
        <v>1</v>
      </c>
      <c r="D17443" t="s">
        <v>11</v>
      </c>
      <c r="E17443">
        <v>48</v>
      </c>
      <c r="F17443">
        <v>2042009</v>
      </c>
      <c r="G17443">
        <v>31396</v>
      </c>
    </row>
    <row r="17444" spans="1:7">
      <c r="A17444" s="2">
        <v>44209</v>
      </c>
      <c r="B17444" s="2">
        <f t="shared" si="544"/>
        <v>44227</v>
      </c>
      <c r="C17444" s="3">
        <f t="shared" si="545"/>
        <v>1</v>
      </c>
      <c r="D17444" t="s">
        <v>13</v>
      </c>
      <c r="E17444">
        <v>49</v>
      </c>
      <c r="F17444">
        <v>314817</v>
      </c>
      <c r="G17444">
        <v>1449</v>
      </c>
    </row>
    <row r="17445" spans="1:7">
      <c r="A17445" s="2">
        <v>44209</v>
      </c>
      <c r="B17445" s="2">
        <f t="shared" si="544"/>
        <v>44227</v>
      </c>
      <c r="C17445" s="3">
        <f t="shared" si="545"/>
        <v>1</v>
      </c>
      <c r="D17445" t="s">
        <v>36</v>
      </c>
      <c r="E17445">
        <v>50</v>
      </c>
      <c r="F17445">
        <v>9368</v>
      </c>
      <c r="G17445">
        <v>158</v>
      </c>
    </row>
    <row r="17446" spans="1:7">
      <c r="A17446" s="2">
        <v>44209</v>
      </c>
      <c r="B17446" s="2">
        <f t="shared" si="544"/>
        <v>44227</v>
      </c>
      <c r="C17446" s="3">
        <f t="shared" si="545"/>
        <v>1</v>
      </c>
      <c r="D17446" t="s">
        <v>56</v>
      </c>
      <c r="E17446">
        <v>78</v>
      </c>
      <c r="F17446">
        <v>2166</v>
      </c>
      <c r="G17446">
        <v>24</v>
      </c>
    </row>
    <row r="17447" spans="1:7">
      <c r="A17447" s="2">
        <v>44209</v>
      </c>
      <c r="B17447" s="2">
        <f t="shared" si="544"/>
        <v>44227</v>
      </c>
      <c r="C17447" s="3">
        <f t="shared" si="545"/>
        <v>1</v>
      </c>
      <c r="D17447" t="s">
        <v>37</v>
      </c>
      <c r="E17447">
        <v>51</v>
      </c>
      <c r="F17447">
        <v>412545</v>
      </c>
      <c r="G17447">
        <v>5552</v>
      </c>
    </row>
    <row r="17448" spans="1:7">
      <c r="A17448" s="2">
        <v>44209</v>
      </c>
      <c r="B17448" s="2">
        <f t="shared" si="544"/>
        <v>44227</v>
      </c>
      <c r="C17448" s="3">
        <f t="shared" si="545"/>
        <v>1</v>
      </c>
      <c r="D17448" t="s">
        <v>5</v>
      </c>
      <c r="E17448">
        <v>53</v>
      </c>
      <c r="F17448">
        <v>285690</v>
      </c>
      <c r="G17448">
        <v>3909</v>
      </c>
    </row>
    <row r="17449" spans="1:7">
      <c r="A17449" s="2">
        <v>44209</v>
      </c>
      <c r="B17449" s="2">
        <f t="shared" si="544"/>
        <v>44227</v>
      </c>
      <c r="C17449" s="3">
        <f t="shared" si="545"/>
        <v>1</v>
      </c>
      <c r="D17449" t="s">
        <v>58</v>
      </c>
      <c r="E17449">
        <v>54</v>
      </c>
      <c r="F17449">
        <v>104392</v>
      </c>
      <c r="G17449">
        <v>1671</v>
      </c>
    </row>
    <row r="17450" spans="1:7">
      <c r="A17450" s="2">
        <v>44209</v>
      </c>
      <c r="B17450" s="2">
        <f t="shared" si="544"/>
        <v>44227</v>
      </c>
      <c r="C17450" s="3">
        <f t="shared" si="545"/>
        <v>1</v>
      </c>
      <c r="D17450" t="s">
        <v>10</v>
      </c>
      <c r="E17450">
        <v>55</v>
      </c>
      <c r="F17450">
        <v>558020</v>
      </c>
      <c r="G17450">
        <v>5679</v>
      </c>
    </row>
    <row r="17451" spans="1:7">
      <c r="A17451" s="2">
        <v>44209</v>
      </c>
      <c r="B17451" s="2">
        <f t="shared" si="544"/>
        <v>44227</v>
      </c>
      <c r="C17451" s="3">
        <f t="shared" si="545"/>
        <v>1</v>
      </c>
      <c r="D17451" t="s">
        <v>49</v>
      </c>
      <c r="E17451">
        <v>56</v>
      </c>
      <c r="F17451">
        <v>48289</v>
      </c>
      <c r="G17451">
        <v>522</v>
      </c>
    </row>
    <row r="17452" spans="1:7">
      <c r="A17452" s="2">
        <v>44210</v>
      </c>
      <c r="B17452" s="2">
        <f t="shared" si="544"/>
        <v>44227</v>
      </c>
      <c r="C17452" s="3">
        <f t="shared" si="545"/>
        <v>1</v>
      </c>
      <c r="D17452" t="s">
        <v>52</v>
      </c>
      <c r="E17452">
        <v>1</v>
      </c>
      <c r="F17452">
        <v>414583</v>
      </c>
      <c r="G17452">
        <v>5945</v>
      </c>
    </row>
    <row r="17453" spans="1:7">
      <c r="A17453" s="2">
        <v>44210</v>
      </c>
      <c r="B17453" s="2">
        <f t="shared" si="544"/>
        <v>44227</v>
      </c>
      <c r="C17453" s="3">
        <f t="shared" si="545"/>
        <v>1</v>
      </c>
      <c r="D17453" t="s">
        <v>50</v>
      </c>
      <c r="E17453">
        <v>2</v>
      </c>
      <c r="F17453">
        <v>50861</v>
      </c>
      <c r="G17453">
        <v>219</v>
      </c>
    </row>
    <row r="17454" spans="1:7">
      <c r="A17454" s="2">
        <v>44210</v>
      </c>
      <c r="B17454" s="2">
        <f t="shared" si="544"/>
        <v>44227</v>
      </c>
      <c r="C17454" s="3">
        <f t="shared" si="545"/>
        <v>1</v>
      </c>
      <c r="D17454" t="s">
        <v>8</v>
      </c>
      <c r="E17454">
        <v>4</v>
      </c>
      <c r="F17454">
        <v>653546</v>
      </c>
      <c r="G17454">
        <v>10876</v>
      </c>
    </row>
    <row r="17455" spans="1:7">
      <c r="A17455" s="2">
        <v>44210</v>
      </c>
      <c r="B17455" s="2">
        <f t="shared" si="544"/>
        <v>44227</v>
      </c>
      <c r="C17455" s="3">
        <f t="shared" si="545"/>
        <v>1</v>
      </c>
      <c r="D17455" t="s">
        <v>44</v>
      </c>
      <c r="E17455">
        <v>5</v>
      </c>
      <c r="F17455">
        <v>264511</v>
      </c>
      <c r="G17455">
        <v>4228</v>
      </c>
    </row>
    <row r="17456" spans="1:7">
      <c r="A17456" s="2">
        <v>44210</v>
      </c>
      <c r="B17456" s="2">
        <f t="shared" si="544"/>
        <v>44227</v>
      </c>
      <c r="C17456" s="3">
        <f t="shared" si="545"/>
        <v>1</v>
      </c>
      <c r="D17456" t="s">
        <v>7</v>
      </c>
      <c r="E17456">
        <v>6</v>
      </c>
      <c r="F17456">
        <v>2898652</v>
      </c>
      <c r="G17456">
        <v>32246</v>
      </c>
    </row>
    <row r="17457" spans="1:7">
      <c r="A17457" s="2">
        <v>44210</v>
      </c>
      <c r="B17457" s="2">
        <f t="shared" si="544"/>
        <v>44227</v>
      </c>
      <c r="C17457" s="3">
        <f t="shared" si="545"/>
        <v>1</v>
      </c>
      <c r="D17457" t="s">
        <v>22</v>
      </c>
      <c r="E17457">
        <v>8</v>
      </c>
      <c r="F17457">
        <v>371362</v>
      </c>
      <c r="G17457">
        <v>5385</v>
      </c>
    </row>
    <row r="17458" spans="1:7">
      <c r="A17458" s="2">
        <v>44210</v>
      </c>
      <c r="B17458" s="2">
        <f t="shared" si="544"/>
        <v>44227</v>
      </c>
      <c r="C17458" s="3">
        <f t="shared" si="545"/>
        <v>1</v>
      </c>
      <c r="D17458" t="s">
        <v>38</v>
      </c>
      <c r="E17458">
        <v>9</v>
      </c>
      <c r="F17458">
        <v>221544</v>
      </c>
      <c r="G17458">
        <v>6553</v>
      </c>
    </row>
    <row r="17459" spans="1:7">
      <c r="A17459" s="2">
        <v>44210</v>
      </c>
      <c r="B17459" s="2">
        <f t="shared" si="544"/>
        <v>44227</v>
      </c>
      <c r="C17459" s="3">
        <f t="shared" si="545"/>
        <v>1</v>
      </c>
      <c r="D17459" t="s">
        <v>45</v>
      </c>
      <c r="E17459">
        <v>10</v>
      </c>
      <c r="F17459">
        <v>68065</v>
      </c>
      <c r="G17459">
        <v>995</v>
      </c>
    </row>
    <row r="17460" spans="1:7">
      <c r="A17460" s="2">
        <v>44210</v>
      </c>
      <c r="B17460" s="2">
        <f t="shared" si="544"/>
        <v>44227</v>
      </c>
      <c r="C17460" s="3">
        <f t="shared" si="545"/>
        <v>1</v>
      </c>
      <c r="D17460" t="s">
        <v>33</v>
      </c>
      <c r="E17460">
        <v>11</v>
      </c>
      <c r="F17460">
        <v>32820</v>
      </c>
      <c r="G17460">
        <v>842</v>
      </c>
    </row>
    <row r="17461" spans="1:7">
      <c r="A17461" s="2">
        <v>44210</v>
      </c>
      <c r="B17461" s="2">
        <f t="shared" si="544"/>
        <v>44227</v>
      </c>
      <c r="C17461" s="3">
        <f t="shared" si="545"/>
        <v>1</v>
      </c>
      <c r="D17461" t="s">
        <v>15</v>
      </c>
      <c r="E17461">
        <v>12</v>
      </c>
      <c r="F17461">
        <v>1531184</v>
      </c>
      <c r="G17461">
        <v>23612</v>
      </c>
    </row>
    <row r="17462" spans="1:7">
      <c r="A17462" s="2">
        <v>44210</v>
      </c>
      <c r="B17462" s="2">
        <f t="shared" si="544"/>
        <v>44227</v>
      </c>
      <c r="C17462" s="3">
        <f t="shared" si="545"/>
        <v>1</v>
      </c>
      <c r="D17462" t="s">
        <v>18</v>
      </c>
      <c r="E17462">
        <v>13</v>
      </c>
      <c r="F17462">
        <v>766917</v>
      </c>
      <c r="G17462">
        <v>11599</v>
      </c>
    </row>
    <row r="17463" spans="1:7">
      <c r="A17463" s="2">
        <v>44210</v>
      </c>
      <c r="B17463" s="2">
        <f t="shared" si="544"/>
        <v>44227</v>
      </c>
      <c r="C17463" s="3">
        <f t="shared" si="545"/>
        <v>1</v>
      </c>
      <c r="D17463" t="s">
        <v>57</v>
      </c>
      <c r="E17463">
        <v>66</v>
      </c>
      <c r="F17463">
        <v>8426</v>
      </c>
      <c r="G17463">
        <v>125</v>
      </c>
    </row>
    <row r="17464" spans="1:7">
      <c r="A17464" s="2">
        <v>44210</v>
      </c>
      <c r="B17464" s="2">
        <f t="shared" si="544"/>
        <v>44227</v>
      </c>
      <c r="C17464" s="3">
        <f t="shared" si="545"/>
        <v>1</v>
      </c>
      <c r="D17464" t="s">
        <v>26</v>
      </c>
      <c r="E17464">
        <v>15</v>
      </c>
      <c r="F17464">
        <v>23827</v>
      </c>
      <c r="G17464">
        <v>315</v>
      </c>
    </row>
    <row r="17465" spans="1:7">
      <c r="A17465" s="2">
        <v>44210</v>
      </c>
      <c r="B17465" s="2">
        <f t="shared" si="544"/>
        <v>44227</v>
      </c>
      <c r="C17465" s="3">
        <f t="shared" si="545"/>
        <v>1</v>
      </c>
      <c r="D17465" t="s">
        <v>53</v>
      </c>
      <c r="E17465">
        <v>16</v>
      </c>
      <c r="F17465">
        <v>153506</v>
      </c>
      <c r="G17465">
        <v>1593</v>
      </c>
    </row>
    <row r="17466" spans="1:7">
      <c r="A17466" s="2">
        <v>44210</v>
      </c>
      <c r="B17466" s="2">
        <f t="shared" si="544"/>
        <v>44227</v>
      </c>
      <c r="C17466" s="3">
        <f t="shared" si="545"/>
        <v>1</v>
      </c>
      <c r="D17466" t="s">
        <v>6</v>
      </c>
      <c r="E17466">
        <v>17</v>
      </c>
      <c r="F17466">
        <v>1055550</v>
      </c>
      <c r="G17466">
        <v>19728</v>
      </c>
    </row>
    <row r="17467" spans="1:7">
      <c r="A17467" s="2">
        <v>44210</v>
      </c>
      <c r="B17467" s="2">
        <f t="shared" si="544"/>
        <v>44227</v>
      </c>
      <c r="C17467" s="3">
        <f t="shared" si="545"/>
        <v>1</v>
      </c>
      <c r="D17467" t="s">
        <v>27</v>
      </c>
      <c r="E17467">
        <v>18</v>
      </c>
      <c r="F17467">
        <v>581534</v>
      </c>
      <c r="G17467">
        <v>9202</v>
      </c>
    </row>
    <row r="17468" spans="1:7">
      <c r="A17468" s="2">
        <v>44210</v>
      </c>
      <c r="B17468" s="2">
        <f t="shared" si="544"/>
        <v>44227</v>
      </c>
      <c r="C17468" s="3">
        <f t="shared" si="545"/>
        <v>1</v>
      </c>
      <c r="D17468" t="s">
        <v>39</v>
      </c>
      <c r="E17468">
        <v>19</v>
      </c>
      <c r="F17468">
        <v>302559</v>
      </c>
      <c r="G17468">
        <v>4251</v>
      </c>
    </row>
    <row r="17469" spans="1:7">
      <c r="A17469" s="2">
        <v>44210</v>
      </c>
      <c r="B17469" s="2">
        <f t="shared" si="544"/>
        <v>44227</v>
      </c>
      <c r="C17469" s="3">
        <f t="shared" si="545"/>
        <v>1</v>
      </c>
      <c r="D17469" t="s">
        <v>34</v>
      </c>
      <c r="E17469">
        <v>20</v>
      </c>
      <c r="F17469">
        <v>255393</v>
      </c>
      <c r="G17469">
        <v>3355</v>
      </c>
    </row>
    <row r="17470" spans="1:7">
      <c r="A17470" s="2">
        <v>44210</v>
      </c>
      <c r="B17470" s="2">
        <f t="shared" si="544"/>
        <v>44227</v>
      </c>
      <c r="C17470" s="3">
        <f t="shared" si="545"/>
        <v>1</v>
      </c>
      <c r="D17470" t="s">
        <v>28</v>
      </c>
      <c r="E17470">
        <v>21</v>
      </c>
      <c r="F17470">
        <v>320466</v>
      </c>
      <c r="G17470">
        <v>3373</v>
      </c>
    </row>
    <row r="17471" spans="1:7">
      <c r="A17471" s="2">
        <v>44210</v>
      </c>
      <c r="B17471" s="2">
        <f t="shared" si="544"/>
        <v>44227</v>
      </c>
      <c r="C17471" s="3">
        <f t="shared" si="545"/>
        <v>1</v>
      </c>
      <c r="D17471" t="s">
        <v>40</v>
      </c>
      <c r="E17471">
        <v>22</v>
      </c>
      <c r="F17471">
        <v>361148</v>
      </c>
      <c r="G17471">
        <v>8080</v>
      </c>
    </row>
    <row r="17472" spans="1:7">
      <c r="A17472" s="2">
        <v>44210</v>
      </c>
      <c r="B17472" s="2">
        <f t="shared" si="544"/>
        <v>44227</v>
      </c>
      <c r="C17472" s="3">
        <f t="shared" si="545"/>
        <v>1</v>
      </c>
      <c r="D17472" t="s">
        <v>51</v>
      </c>
      <c r="E17472">
        <v>23</v>
      </c>
      <c r="F17472">
        <v>31958</v>
      </c>
      <c r="G17472">
        <v>461</v>
      </c>
    </row>
    <row r="17473" spans="1:7">
      <c r="A17473" s="2">
        <v>44210</v>
      </c>
      <c r="B17473" s="2">
        <f t="shared" si="544"/>
        <v>44227</v>
      </c>
      <c r="C17473" s="3">
        <f t="shared" si="545"/>
        <v>1</v>
      </c>
      <c r="D17473" t="s">
        <v>23</v>
      </c>
      <c r="E17473">
        <v>24</v>
      </c>
      <c r="F17473">
        <v>318002</v>
      </c>
      <c r="G17473">
        <v>6449</v>
      </c>
    </row>
    <row r="17474" spans="1:7">
      <c r="A17474" s="2">
        <v>44210</v>
      </c>
      <c r="B17474" s="2">
        <f t="shared" si="544"/>
        <v>44227</v>
      </c>
      <c r="C17474" s="3">
        <f t="shared" si="545"/>
        <v>1</v>
      </c>
      <c r="D17474" t="s">
        <v>9</v>
      </c>
      <c r="E17474">
        <v>25</v>
      </c>
      <c r="F17474">
        <v>454402</v>
      </c>
      <c r="G17474">
        <v>13433</v>
      </c>
    </row>
    <row r="17475" spans="1:7">
      <c r="A17475" s="2">
        <v>44210</v>
      </c>
      <c r="B17475" s="2">
        <f t="shared" si="544"/>
        <v>44227</v>
      </c>
      <c r="C17475" s="3">
        <f t="shared" si="545"/>
        <v>1</v>
      </c>
      <c r="D17475" t="s">
        <v>42</v>
      </c>
      <c r="E17475">
        <v>26</v>
      </c>
      <c r="F17475">
        <v>575306</v>
      </c>
      <c r="G17475">
        <v>14500</v>
      </c>
    </row>
    <row r="17476" spans="1:7">
      <c r="A17476" s="2">
        <v>44210</v>
      </c>
      <c r="B17476" s="2">
        <f t="shared" ref="B17476:B17539" si="546">EOMONTH(A17476,0)</f>
        <v>44227</v>
      </c>
      <c r="C17476" s="3">
        <f t="shared" ref="C17476:C17539" si="547">IF(A17476=B17476,0,1)</f>
        <v>1</v>
      </c>
      <c r="D17476" t="s">
        <v>29</v>
      </c>
      <c r="E17476">
        <v>27</v>
      </c>
      <c r="F17476">
        <v>442003</v>
      </c>
      <c r="G17476">
        <v>5885</v>
      </c>
    </row>
    <row r="17477" spans="1:7">
      <c r="A17477" s="2">
        <v>44210</v>
      </c>
      <c r="B17477" s="2">
        <f t="shared" si="546"/>
        <v>44227</v>
      </c>
      <c r="C17477" s="3">
        <f t="shared" si="547"/>
        <v>1</v>
      </c>
      <c r="D17477" t="s">
        <v>46</v>
      </c>
      <c r="E17477">
        <v>28</v>
      </c>
      <c r="F17477">
        <v>245847</v>
      </c>
      <c r="G17477">
        <v>5356</v>
      </c>
    </row>
    <row r="17478" spans="1:7">
      <c r="A17478" s="2">
        <v>44210</v>
      </c>
      <c r="B17478" s="2">
        <f t="shared" si="546"/>
        <v>44227</v>
      </c>
      <c r="C17478" s="3">
        <f t="shared" si="547"/>
        <v>1</v>
      </c>
      <c r="D17478" t="s">
        <v>35</v>
      </c>
      <c r="E17478">
        <v>29</v>
      </c>
      <c r="F17478">
        <v>467633</v>
      </c>
      <c r="G17478">
        <v>6590</v>
      </c>
    </row>
    <row r="17479" spans="1:7">
      <c r="A17479" s="2">
        <v>44210</v>
      </c>
      <c r="B17479" s="2">
        <f t="shared" si="546"/>
        <v>44227</v>
      </c>
      <c r="C17479" s="3">
        <f t="shared" si="547"/>
        <v>1</v>
      </c>
      <c r="D17479" t="s">
        <v>54</v>
      </c>
      <c r="E17479">
        <v>30</v>
      </c>
      <c r="F17479">
        <v>88190</v>
      </c>
      <c r="G17479">
        <v>1079</v>
      </c>
    </row>
    <row r="17480" spans="1:7">
      <c r="A17480" s="2">
        <v>44210</v>
      </c>
      <c r="B17480" s="2">
        <f t="shared" si="546"/>
        <v>44227</v>
      </c>
      <c r="C17480" s="3">
        <f t="shared" si="547"/>
        <v>1</v>
      </c>
      <c r="D17480" t="s">
        <v>12</v>
      </c>
      <c r="E17480">
        <v>31</v>
      </c>
      <c r="F17480">
        <v>181091</v>
      </c>
      <c r="G17480">
        <v>1885</v>
      </c>
    </row>
    <row r="17481" spans="1:7">
      <c r="A17481" s="2">
        <v>44210</v>
      </c>
      <c r="B17481" s="2">
        <f t="shared" si="546"/>
        <v>44227</v>
      </c>
      <c r="C17481" s="3">
        <f t="shared" si="547"/>
        <v>1</v>
      </c>
      <c r="D17481" t="s">
        <v>24</v>
      </c>
      <c r="E17481">
        <v>32</v>
      </c>
      <c r="F17481">
        <v>256463</v>
      </c>
      <c r="G17481">
        <v>3664</v>
      </c>
    </row>
    <row r="17482" spans="1:7">
      <c r="A17482" s="2">
        <v>44210</v>
      </c>
      <c r="B17482" s="2">
        <f t="shared" si="546"/>
        <v>44227</v>
      </c>
      <c r="C17482" s="3">
        <f t="shared" si="547"/>
        <v>1</v>
      </c>
      <c r="D17482" t="s">
        <v>19</v>
      </c>
      <c r="E17482">
        <v>33</v>
      </c>
      <c r="F17482">
        <v>54778</v>
      </c>
      <c r="G17482">
        <v>897</v>
      </c>
    </row>
    <row r="17483" spans="1:7">
      <c r="A17483" s="2">
        <v>44210</v>
      </c>
      <c r="B17483" s="2">
        <f t="shared" si="546"/>
        <v>44227</v>
      </c>
      <c r="C17483" s="3">
        <f t="shared" si="547"/>
        <v>1</v>
      </c>
      <c r="D17483" t="s">
        <v>21</v>
      </c>
      <c r="E17483">
        <v>34</v>
      </c>
      <c r="F17483">
        <v>609721</v>
      </c>
      <c r="G17483">
        <v>20253</v>
      </c>
    </row>
    <row r="17484" spans="1:7">
      <c r="A17484" s="2">
        <v>44210</v>
      </c>
      <c r="B17484" s="2">
        <f t="shared" si="546"/>
        <v>44227</v>
      </c>
      <c r="C17484" s="3">
        <f t="shared" si="547"/>
        <v>1</v>
      </c>
      <c r="D17484" t="s">
        <v>47</v>
      </c>
      <c r="E17484">
        <v>35</v>
      </c>
      <c r="F17484">
        <v>160543</v>
      </c>
      <c r="G17484">
        <v>2838</v>
      </c>
    </row>
    <row r="17485" spans="1:7">
      <c r="A17485" s="2">
        <v>44210</v>
      </c>
      <c r="B17485" s="2">
        <f t="shared" si="546"/>
        <v>44227</v>
      </c>
      <c r="C17485" s="3">
        <f t="shared" si="547"/>
        <v>1</v>
      </c>
      <c r="D17485" t="s">
        <v>16</v>
      </c>
      <c r="E17485">
        <v>36</v>
      </c>
      <c r="F17485">
        <v>1193710</v>
      </c>
      <c r="G17485">
        <v>39997</v>
      </c>
    </row>
    <row r="17486" spans="1:7">
      <c r="A17486" s="2">
        <v>44210</v>
      </c>
      <c r="B17486" s="2">
        <f t="shared" si="546"/>
        <v>44227</v>
      </c>
      <c r="C17486" s="3">
        <f t="shared" si="547"/>
        <v>1</v>
      </c>
      <c r="D17486" t="s">
        <v>20</v>
      </c>
      <c r="E17486">
        <v>37</v>
      </c>
      <c r="F17486">
        <v>651533</v>
      </c>
      <c r="G17486">
        <v>7888</v>
      </c>
    </row>
    <row r="17487" spans="1:7">
      <c r="A17487" s="2">
        <v>44210</v>
      </c>
      <c r="B17487" s="2">
        <f t="shared" si="546"/>
        <v>44227</v>
      </c>
      <c r="C17487" s="3">
        <f t="shared" si="547"/>
        <v>1</v>
      </c>
      <c r="D17487" t="s">
        <v>48</v>
      </c>
      <c r="E17487">
        <v>38</v>
      </c>
      <c r="F17487">
        <v>95385</v>
      </c>
      <c r="G17487">
        <v>1372</v>
      </c>
    </row>
    <row r="17488" spans="1:7">
      <c r="A17488" s="2">
        <v>44210</v>
      </c>
      <c r="B17488" s="2">
        <f t="shared" si="546"/>
        <v>44227</v>
      </c>
      <c r="C17488" s="3">
        <f t="shared" si="547"/>
        <v>1</v>
      </c>
      <c r="D17488" t="s">
        <v>59</v>
      </c>
      <c r="E17488">
        <v>69</v>
      </c>
      <c r="F17488">
        <v>128</v>
      </c>
      <c r="G17488">
        <v>2</v>
      </c>
    </row>
    <row r="17489" spans="1:7">
      <c r="A17489" s="2">
        <v>44210</v>
      </c>
      <c r="B17489" s="2">
        <f t="shared" si="546"/>
        <v>44227</v>
      </c>
      <c r="C17489" s="3">
        <f t="shared" si="547"/>
        <v>1</v>
      </c>
      <c r="D17489" t="s">
        <v>41</v>
      </c>
      <c r="E17489">
        <v>39</v>
      </c>
      <c r="F17489">
        <v>807293</v>
      </c>
      <c r="G17489">
        <v>9990</v>
      </c>
    </row>
    <row r="17490" spans="1:7">
      <c r="A17490" s="2">
        <v>44210</v>
      </c>
      <c r="B17490" s="2">
        <f t="shared" si="546"/>
        <v>44227</v>
      </c>
      <c r="C17490" s="3">
        <f t="shared" si="547"/>
        <v>1</v>
      </c>
      <c r="D17490" t="s">
        <v>30</v>
      </c>
      <c r="E17490">
        <v>40</v>
      </c>
      <c r="F17490">
        <v>344506</v>
      </c>
      <c r="G17490">
        <v>2882</v>
      </c>
    </row>
    <row r="17491" spans="1:7">
      <c r="A17491" s="2">
        <v>44210</v>
      </c>
      <c r="B17491" s="2">
        <f t="shared" si="546"/>
        <v>44227</v>
      </c>
      <c r="C17491" s="3">
        <f t="shared" si="547"/>
        <v>1</v>
      </c>
      <c r="D17491" t="s">
        <v>14</v>
      </c>
      <c r="E17491">
        <v>41</v>
      </c>
      <c r="F17491">
        <v>130246</v>
      </c>
      <c r="G17491">
        <v>1737</v>
      </c>
    </row>
    <row r="17492" spans="1:7">
      <c r="A17492" s="2">
        <v>44210</v>
      </c>
      <c r="B17492" s="2">
        <f t="shared" si="546"/>
        <v>44227</v>
      </c>
      <c r="C17492" s="3">
        <f t="shared" si="547"/>
        <v>1</v>
      </c>
      <c r="D17492" t="s">
        <v>31</v>
      </c>
      <c r="E17492">
        <v>42</v>
      </c>
      <c r="F17492">
        <v>754441</v>
      </c>
      <c r="G17492">
        <v>18752</v>
      </c>
    </row>
    <row r="17493" spans="1:7">
      <c r="A17493" s="2">
        <v>44210</v>
      </c>
      <c r="B17493" s="2">
        <f t="shared" si="546"/>
        <v>44227</v>
      </c>
      <c r="C17493" s="3">
        <f t="shared" si="547"/>
        <v>1</v>
      </c>
      <c r="D17493" t="s">
        <v>55</v>
      </c>
      <c r="E17493">
        <v>72</v>
      </c>
      <c r="F17493">
        <v>118431</v>
      </c>
      <c r="G17493">
        <v>1679</v>
      </c>
    </row>
    <row r="17494" spans="1:7">
      <c r="A17494" s="2">
        <v>44210</v>
      </c>
      <c r="B17494" s="2">
        <f t="shared" si="546"/>
        <v>44227</v>
      </c>
      <c r="C17494" s="3">
        <f t="shared" si="547"/>
        <v>1</v>
      </c>
      <c r="D17494" t="s">
        <v>17</v>
      </c>
      <c r="E17494">
        <v>44</v>
      </c>
      <c r="F17494">
        <v>103386</v>
      </c>
      <c r="G17494">
        <v>1996</v>
      </c>
    </row>
    <row r="17495" spans="1:7">
      <c r="A17495" s="2">
        <v>44210</v>
      </c>
      <c r="B17495" s="2">
        <f t="shared" si="546"/>
        <v>44227</v>
      </c>
      <c r="C17495" s="3">
        <f t="shared" si="547"/>
        <v>1</v>
      </c>
      <c r="D17495" t="s">
        <v>32</v>
      </c>
      <c r="E17495">
        <v>45</v>
      </c>
      <c r="F17495">
        <v>371180</v>
      </c>
      <c r="G17495">
        <v>5934</v>
      </c>
    </row>
    <row r="17496" spans="1:7">
      <c r="A17496" s="2">
        <v>44210</v>
      </c>
      <c r="B17496" s="2">
        <f t="shared" si="546"/>
        <v>44227</v>
      </c>
      <c r="C17496" s="3">
        <f t="shared" si="547"/>
        <v>1</v>
      </c>
      <c r="D17496" t="s">
        <v>43</v>
      </c>
      <c r="E17496">
        <v>46</v>
      </c>
      <c r="F17496">
        <v>104512</v>
      </c>
      <c r="G17496">
        <v>1614</v>
      </c>
    </row>
    <row r="17497" spans="1:7">
      <c r="A17497" s="2">
        <v>44210</v>
      </c>
      <c r="B17497" s="2">
        <f t="shared" si="546"/>
        <v>44227</v>
      </c>
      <c r="C17497" s="3">
        <f t="shared" si="547"/>
        <v>1</v>
      </c>
      <c r="D17497" t="s">
        <v>25</v>
      </c>
      <c r="E17497">
        <v>47</v>
      </c>
      <c r="F17497">
        <v>658431</v>
      </c>
      <c r="G17497">
        <v>8155</v>
      </c>
    </row>
    <row r="17498" spans="1:7">
      <c r="A17498" s="2">
        <v>44210</v>
      </c>
      <c r="B17498" s="2">
        <f t="shared" si="546"/>
        <v>44227</v>
      </c>
      <c r="C17498" s="3">
        <f t="shared" si="547"/>
        <v>1</v>
      </c>
      <c r="D17498" t="s">
        <v>11</v>
      </c>
      <c r="E17498">
        <v>48</v>
      </c>
      <c r="F17498">
        <v>2071932</v>
      </c>
      <c r="G17498">
        <v>31819</v>
      </c>
    </row>
    <row r="17499" spans="1:7">
      <c r="A17499" s="2">
        <v>44210</v>
      </c>
      <c r="B17499" s="2">
        <f t="shared" si="546"/>
        <v>44227</v>
      </c>
      <c r="C17499" s="3">
        <f t="shared" si="547"/>
        <v>1</v>
      </c>
      <c r="D17499" t="s">
        <v>13</v>
      </c>
      <c r="E17499">
        <v>49</v>
      </c>
      <c r="F17499">
        <v>317559</v>
      </c>
      <c r="G17499">
        <v>1461</v>
      </c>
    </row>
    <row r="17500" spans="1:7">
      <c r="A17500" s="2">
        <v>44210</v>
      </c>
      <c r="B17500" s="2">
        <f t="shared" si="546"/>
        <v>44227</v>
      </c>
      <c r="C17500" s="3">
        <f t="shared" si="547"/>
        <v>1</v>
      </c>
      <c r="D17500" t="s">
        <v>36</v>
      </c>
      <c r="E17500">
        <v>50</v>
      </c>
      <c r="F17500">
        <v>9573</v>
      </c>
      <c r="G17500">
        <v>162</v>
      </c>
    </row>
    <row r="17501" spans="1:7">
      <c r="A17501" s="2">
        <v>44210</v>
      </c>
      <c r="B17501" s="2">
        <f t="shared" si="546"/>
        <v>44227</v>
      </c>
      <c r="C17501" s="3">
        <f t="shared" si="547"/>
        <v>1</v>
      </c>
      <c r="D17501" t="s">
        <v>56</v>
      </c>
      <c r="E17501">
        <v>78</v>
      </c>
      <c r="F17501">
        <v>2166</v>
      </c>
      <c r="G17501">
        <v>24</v>
      </c>
    </row>
    <row r="17502" spans="1:7">
      <c r="A17502" s="2">
        <v>44210</v>
      </c>
      <c r="B17502" s="2">
        <f t="shared" si="546"/>
        <v>44227</v>
      </c>
      <c r="C17502" s="3">
        <f t="shared" si="547"/>
        <v>1</v>
      </c>
      <c r="D17502" t="s">
        <v>37</v>
      </c>
      <c r="E17502">
        <v>51</v>
      </c>
      <c r="F17502">
        <v>417839</v>
      </c>
      <c r="G17502">
        <v>5626</v>
      </c>
    </row>
    <row r="17503" spans="1:7">
      <c r="A17503" s="2">
        <v>44210</v>
      </c>
      <c r="B17503" s="2">
        <f t="shared" si="546"/>
        <v>44227</v>
      </c>
      <c r="C17503" s="3">
        <f t="shared" si="547"/>
        <v>1</v>
      </c>
      <c r="D17503" t="s">
        <v>5</v>
      </c>
      <c r="E17503">
        <v>53</v>
      </c>
      <c r="F17503">
        <v>288127</v>
      </c>
      <c r="G17503">
        <v>3949</v>
      </c>
    </row>
    <row r="17504" spans="1:7">
      <c r="A17504" s="2">
        <v>44210</v>
      </c>
      <c r="B17504" s="2">
        <f t="shared" si="546"/>
        <v>44227</v>
      </c>
      <c r="C17504" s="3">
        <f t="shared" si="547"/>
        <v>1</v>
      </c>
      <c r="D17504" t="s">
        <v>58</v>
      </c>
      <c r="E17504">
        <v>54</v>
      </c>
      <c r="F17504">
        <v>105219</v>
      </c>
      <c r="G17504">
        <v>1702</v>
      </c>
    </row>
    <row r="17505" spans="1:7">
      <c r="A17505" s="2">
        <v>44210</v>
      </c>
      <c r="B17505" s="2">
        <f t="shared" si="546"/>
        <v>44227</v>
      </c>
      <c r="C17505" s="3">
        <f t="shared" si="547"/>
        <v>1</v>
      </c>
      <c r="D17505" t="s">
        <v>10</v>
      </c>
      <c r="E17505">
        <v>55</v>
      </c>
      <c r="F17505">
        <v>561160</v>
      </c>
      <c r="G17505">
        <v>5729</v>
      </c>
    </row>
    <row r="17506" spans="1:7">
      <c r="A17506" s="2">
        <v>44210</v>
      </c>
      <c r="B17506" s="2">
        <f t="shared" si="546"/>
        <v>44227</v>
      </c>
      <c r="C17506" s="3">
        <f t="shared" si="547"/>
        <v>1</v>
      </c>
      <c r="D17506" t="s">
        <v>49</v>
      </c>
      <c r="E17506">
        <v>56</v>
      </c>
      <c r="F17506">
        <v>48701</v>
      </c>
      <c r="G17506">
        <v>522</v>
      </c>
    </row>
    <row r="17507" spans="1:7">
      <c r="A17507" s="2">
        <v>44211</v>
      </c>
      <c r="B17507" s="2">
        <f t="shared" si="546"/>
        <v>44227</v>
      </c>
      <c r="C17507" s="3">
        <f t="shared" si="547"/>
        <v>1</v>
      </c>
      <c r="D17507" t="s">
        <v>52</v>
      </c>
      <c r="E17507">
        <v>1</v>
      </c>
      <c r="F17507">
        <v>417528</v>
      </c>
      <c r="G17507">
        <v>6030</v>
      </c>
    </row>
    <row r="17508" spans="1:7">
      <c r="A17508" s="2">
        <v>44211</v>
      </c>
      <c r="B17508" s="2">
        <f t="shared" si="546"/>
        <v>44227</v>
      </c>
      <c r="C17508" s="3">
        <f t="shared" si="547"/>
        <v>1</v>
      </c>
      <c r="D17508" t="s">
        <v>50</v>
      </c>
      <c r="E17508">
        <v>2</v>
      </c>
      <c r="F17508">
        <v>51163</v>
      </c>
      <c r="G17508">
        <v>220</v>
      </c>
    </row>
    <row r="17509" spans="1:7">
      <c r="A17509" s="2">
        <v>44211</v>
      </c>
      <c r="B17509" s="2">
        <f t="shared" si="546"/>
        <v>44227</v>
      </c>
      <c r="C17509" s="3">
        <f t="shared" si="547"/>
        <v>1</v>
      </c>
      <c r="D17509" t="s">
        <v>8</v>
      </c>
      <c r="E17509">
        <v>4</v>
      </c>
      <c r="F17509">
        <v>662597</v>
      </c>
      <c r="G17509">
        <v>11060</v>
      </c>
    </row>
    <row r="17510" spans="1:7">
      <c r="A17510" s="2">
        <v>44211</v>
      </c>
      <c r="B17510" s="2">
        <f t="shared" si="546"/>
        <v>44227</v>
      </c>
      <c r="C17510" s="3">
        <f t="shared" si="547"/>
        <v>1</v>
      </c>
      <c r="D17510" t="s">
        <v>44</v>
      </c>
      <c r="E17510">
        <v>5</v>
      </c>
      <c r="F17510">
        <v>267635</v>
      </c>
      <c r="G17510">
        <v>4263</v>
      </c>
    </row>
    <row r="17511" spans="1:7">
      <c r="A17511" s="2">
        <v>44211</v>
      </c>
      <c r="B17511" s="2">
        <f t="shared" si="546"/>
        <v>44227</v>
      </c>
      <c r="C17511" s="3">
        <f t="shared" si="547"/>
        <v>1</v>
      </c>
      <c r="D17511" t="s">
        <v>7</v>
      </c>
      <c r="E17511">
        <v>6</v>
      </c>
      <c r="F17511">
        <v>2937755</v>
      </c>
      <c r="G17511">
        <v>32947</v>
      </c>
    </row>
    <row r="17512" spans="1:7">
      <c r="A17512" s="2">
        <v>44211</v>
      </c>
      <c r="B17512" s="2">
        <f t="shared" si="546"/>
        <v>44227</v>
      </c>
      <c r="C17512" s="3">
        <f t="shared" si="547"/>
        <v>1</v>
      </c>
      <c r="D17512" t="s">
        <v>22</v>
      </c>
      <c r="E17512">
        <v>8</v>
      </c>
      <c r="F17512">
        <v>373647</v>
      </c>
      <c r="G17512">
        <v>5417</v>
      </c>
    </row>
    <row r="17513" spans="1:7">
      <c r="A17513" s="2">
        <v>44211</v>
      </c>
      <c r="B17513" s="2">
        <f t="shared" si="546"/>
        <v>44227</v>
      </c>
      <c r="C17513" s="3">
        <f t="shared" si="547"/>
        <v>1</v>
      </c>
      <c r="D17513" t="s">
        <v>38</v>
      </c>
      <c r="E17513">
        <v>9</v>
      </c>
      <c r="F17513">
        <v>223422</v>
      </c>
      <c r="G17513">
        <v>6594</v>
      </c>
    </row>
    <row r="17514" spans="1:7">
      <c r="A17514" s="2">
        <v>44211</v>
      </c>
      <c r="B17514" s="2">
        <f t="shared" si="546"/>
        <v>44227</v>
      </c>
      <c r="C17514" s="3">
        <f t="shared" si="547"/>
        <v>1</v>
      </c>
      <c r="D17514" t="s">
        <v>45</v>
      </c>
      <c r="E17514">
        <v>10</v>
      </c>
      <c r="F17514">
        <v>68727</v>
      </c>
      <c r="G17514">
        <v>1002</v>
      </c>
    </row>
    <row r="17515" spans="1:7">
      <c r="A17515" s="2">
        <v>44211</v>
      </c>
      <c r="B17515" s="2">
        <f t="shared" si="546"/>
        <v>44227</v>
      </c>
      <c r="C17515" s="3">
        <f t="shared" si="547"/>
        <v>1</v>
      </c>
      <c r="D17515" t="s">
        <v>33</v>
      </c>
      <c r="E17515">
        <v>11</v>
      </c>
      <c r="F17515">
        <v>33140</v>
      </c>
      <c r="G17515">
        <v>842</v>
      </c>
    </row>
    <row r="17516" spans="1:7">
      <c r="A17516" s="2">
        <v>44211</v>
      </c>
      <c r="B17516" s="2">
        <f t="shared" si="546"/>
        <v>44227</v>
      </c>
      <c r="C17516" s="3">
        <f t="shared" si="547"/>
        <v>1</v>
      </c>
      <c r="D17516" t="s">
        <v>15</v>
      </c>
      <c r="E17516">
        <v>12</v>
      </c>
      <c r="F17516">
        <v>1548059</v>
      </c>
      <c r="G17516">
        <v>23798</v>
      </c>
    </row>
    <row r="17517" spans="1:7">
      <c r="A17517" s="2">
        <v>44211</v>
      </c>
      <c r="B17517" s="2">
        <f t="shared" si="546"/>
        <v>44227</v>
      </c>
      <c r="C17517" s="3">
        <f t="shared" si="547"/>
        <v>1</v>
      </c>
      <c r="D17517" t="s">
        <v>18</v>
      </c>
      <c r="E17517">
        <v>13</v>
      </c>
      <c r="F17517">
        <v>776485</v>
      </c>
      <c r="G17517">
        <v>11757</v>
      </c>
    </row>
    <row r="17518" spans="1:7">
      <c r="A17518" s="2">
        <v>44211</v>
      </c>
      <c r="B17518" s="2">
        <f t="shared" si="546"/>
        <v>44227</v>
      </c>
      <c r="C17518" s="3">
        <f t="shared" si="547"/>
        <v>1</v>
      </c>
      <c r="D17518" t="s">
        <v>57</v>
      </c>
      <c r="E17518">
        <v>66</v>
      </c>
      <c r="F17518">
        <v>8443</v>
      </c>
      <c r="G17518">
        <v>126</v>
      </c>
    </row>
    <row r="17519" spans="1:7">
      <c r="A17519" s="2">
        <v>44211</v>
      </c>
      <c r="B17519" s="2">
        <f t="shared" si="546"/>
        <v>44227</v>
      </c>
      <c r="C17519" s="3">
        <f t="shared" si="547"/>
        <v>1</v>
      </c>
      <c r="D17519" t="s">
        <v>26</v>
      </c>
      <c r="E17519">
        <v>15</v>
      </c>
      <c r="F17519">
        <v>24032</v>
      </c>
      <c r="G17519">
        <v>315</v>
      </c>
    </row>
    <row r="17520" spans="1:7">
      <c r="A17520" s="2">
        <v>44211</v>
      </c>
      <c r="B17520" s="2">
        <f t="shared" si="546"/>
        <v>44227</v>
      </c>
      <c r="C17520" s="3">
        <f t="shared" si="547"/>
        <v>1</v>
      </c>
      <c r="D17520" t="s">
        <v>53</v>
      </c>
      <c r="E17520">
        <v>16</v>
      </c>
      <c r="F17520">
        <v>154785</v>
      </c>
      <c r="G17520">
        <v>1606</v>
      </c>
    </row>
    <row r="17521" spans="1:7">
      <c r="A17521" s="2">
        <v>44211</v>
      </c>
      <c r="B17521" s="2">
        <f t="shared" si="546"/>
        <v>44227</v>
      </c>
      <c r="C17521" s="3">
        <f t="shared" si="547"/>
        <v>1</v>
      </c>
      <c r="D17521" t="s">
        <v>6</v>
      </c>
      <c r="E17521">
        <v>17</v>
      </c>
      <c r="F17521">
        <v>1062121</v>
      </c>
      <c r="G17521">
        <v>19876</v>
      </c>
    </row>
    <row r="17522" spans="1:7">
      <c r="A17522" s="2">
        <v>44211</v>
      </c>
      <c r="B17522" s="2">
        <f t="shared" si="546"/>
        <v>44227</v>
      </c>
      <c r="C17522" s="3">
        <f t="shared" si="547"/>
        <v>1</v>
      </c>
      <c r="D17522" t="s">
        <v>27</v>
      </c>
      <c r="E17522">
        <v>18</v>
      </c>
      <c r="F17522">
        <v>586206</v>
      </c>
      <c r="G17522">
        <v>9246</v>
      </c>
    </row>
    <row r="17523" spans="1:7">
      <c r="A17523" s="2">
        <v>44211</v>
      </c>
      <c r="B17523" s="2">
        <f t="shared" si="546"/>
        <v>44227</v>
      </c>
      <c r="C17523" s="3">
        <f t="shared" si="547"/>
        <v>1</v>
      </c>
      <c r="D17523" t="s">
        <v>39</v>
      </c>
      <c r="E17523">
        <v>19</v>
      </c>
      <c r="F17523">
        <v>303927</v>
      </c>
      <c r="G17523">
        <v>4257</v>
      </c>
    </row>
    <row r="17524" spans="1:7">
      <c r="A17524" s="2">
        <v>44211</v>
      </c>
      <c r="B17524" s="2">
        <f t="shared" si="546"/>
        <v>44227</v>
      </c>
      <c r="C17524" s="3">
        <f t="shared" si="547"/>
        <v>1</v>
      </c>
      <c r="D17524" t="s">
        <v>34</v>
      </c>
      <c r="E17524">
        <v>20</v>
      </c>
      <c r="F17524">
        <v>259196</v>
      </c>
      <c r="G17524">
        <v>3514</v>
      </c>
    </row>
    <row r="17525" spans="1:7">
      <c r="A17525" s="2">
        <v>44211</v>
      </c>
      <c r="B17525" s="2">
        <f t="shared" si="546"/>
        <v>44227</v>
      </c>
      <c r="C17525" s="3">
        <f t="shared" si="547"/>
        <v>1</v>
      </c>
      <c r="D17525" t="s">
        <v>28</v>
      </c>
      <c r="E17525">
        <v>21</v>
      </c>
      <c r="F17525">
        <v>324505</v>
      </c>
      <c r="G17525">
        <v>3395</v>
      </c>
    </row>
    <row r="17526" spans="1:7">
      <c r="A17526" s="2">
        <v>44211</v>
      </c>
      <c r="B17526" s="2">
        <f t="shared" si="546"/>
        <v>44227</v>
      </c>
      <c r="C17526" s="3">
        <f t="shared" si="547"/>
        <v>1</v>
      </c>
      <c r="D17526" t="s">
        <v>40</v>
      </c>
      <c r="E17526">
        <v>22</v>
      </c>
      <c r="F17526">
        <v>364853</v>
      </c>
      <c r="G17526">
        <v>8080</v>
      </c>
    </row>
    <row r="17527" spans="1:7">
      <c r="A17527" s="2">
        <v>44211</v>
      </c>
      <c r="B17527" s="2">
        <f t="shared" si="546"/>
        <v>44227</v>
      </c>
      <c r="C17527" s="3">
        <f t="shared" si="547"/>
        <v>1</v>
      </c>
      <c r="D17527" t="s">
        <v>51</v>
      </c>
      <c r="E17527">
        <v>23</v>
      </c>
      <c r="F17527">
        <v>32781</v>
      </c>
      <c r="G17527">
        <v>477</v>
      </c>
    </row>
    <row r="17528" spans="1:7">
      <c r="A17528" s="2">
        <v>44211</v>
      </c>
      <c r="B17528" s="2">
        <f t="shared" si="546"/>
        <v>44227</v>
      </c>
      <c r="C17528" s="3">
        <f t="shared" si="547"/>
        <v>1</v>
      </c>
      <c r="D17528" t="s">
        <v>23</v>
      </c>
      <c r="E17528">
        <v>24</v>
      </c>
      <c r="F17528">
        <v>320923</v>
      </c>
      <c r="G17528">
        <v>6494</v>
      </c>
    </row>
    <row r="17529" spans="1:7">
      <c r="A17529" s="2">
        <v>44211</v>
      </c>
      <c r="B17529" s="2">
        <f t="shared" si="546"/>
        <v>44227</v>
      </c>
      <c r="C17529" s="3">
        <f t="shared" si="547"/>
        <v>1</v>
      </c>
      <c r="D17529" t="s">
        <v>9</v>
      </c>
      <c r="E17529">
        <v>25</v>
      </c>
      <c r="F17529">
        <v>459927</v>
      </c>
      <c r="G17529">
        <v>13509</v>
      </c>
    </row>
    <row r="17530" spans="1:7">
      <c r="A17530" s="2">
        <v>44211</v>
      </c>
      <c r="B17530" s="2">
        <f t="shared" si="546"/>
        <v>44227</v>
      </c>
      <c r="C17530" s="3">
        <f t="shared" si="547"/>
        <v>1</v>
      </c>
      <c r="D17530" t="s">
        <v>42</v>
      </c>
      <c r="E17530">
        <v>26</v>
      </c>
      <c r="F17530">
        <v>578294</v>
      </c>
      <c r="G17530">
        <v>14539</v>
      </c>
    </row>
    <row r="17531" spans="1:7">
      <c r="A17531" s="2">
        <v>44211</v>
      </c>
      <c r="B17531" s="2">
        <f t="shared" si="546"/>
        <v>44227</v>
      </c>
      <c r="C17531" s="3">
        <f t="shared" si="547"/>
        <v>1</v>
      </c>
      <c r="D17531" t="s">
        <v>29</v>
      </c>
      <c r="E17531">
        <v>27</v>
      </c>
      <c r="F17531">
        <v>443630</v>
      </c>
      <c r="G17531">
        <v>5918</v>
      </c>
    </row>
    <row r="17532" spans="1:7">
      <c r="A17532" s="2">
        <v>44211</v>
      </c>
      <c r="B17532" s="2">
        <f t="shared" si="546"/>
        <v>44227</v>
      </c>
      <c r="C17532" s="3">
        <f t="shared" si="547"/>
        <v>1</v>
      </c>
      <c r="D17532" t="s">
        <v>46</v>
      </c>
      <c r="E17532">
        <v>28</v>
      </c>
      <c r="F17532">
        <v>248189</v>
      </c>
      <c r="G17532">
        <v>5411</v>
      </c>
    </row>
    <row r="17533" spans="1:7">
      <c r="A17533" s="2">
        <v>44211</v>
      </c>
      <c r="B17533" s="2">
        <f t="shared" si="546"/>
        <v>44227</v>
      </c>
      <c r="C17533" s="3">
        <f t="shared" si="547"/>
        <v>1</v>
      </c>
      <c r="D17533" t="s">
        <v>35</v>
      </c>
      <c r="E17533">
        <v>29</v>
      </c>
      <c r="F17533">
        <v>470284</v>
      </c>
      <c r="G17533">
        <v>6619</v>
      </c>
    </row>
    <row r="17534" spans="1:7">
      <c r="A17534" s="2">
        <v>44211</v>
      </c>
      <c r="B17534" s="2">
        <f t="shared" si="546"/>
        <v>44227</v>
      </c>
      <c r="C17534" s="3">
        <f t="shared" si="547"/>
        <v>1</v>
      </c>
      <c r="D17534" t="s">
        <v>54</v>
      </c>
      <c r="E17534">
        <v>30</v>
      </c>
      <c r="F17534">
        <v>88725</v>
      </c>
      <c r="G17534">
        <v>1086</v>
      </c>
    </row>
    <row r="17535" spans="1:7">
      <c r="A17535" s="2">
        <v>44211</v>
      </c>
      <c r="B17535" s="2">
        <f t="shared" si="546"/>
        <v>44227</v>
      </c>
      <c r="C17535" s="3">
        <f t="shared" si="547"/>
        <v>1</v>
      </c>
      <c r="D17535" t="s">
        <v>12</v>
      </c>
      <c r="E17535">
        <v>31</v>
      </c>
      <c r="F17535">
        <v>181895</v>
      </c>
      <c r="G17535">
        <v>1904</v>
      </c>
    </row>
    <row r="17536" spans="1:7">
      <c r="A17536" s="2">
        <v>44211</v>
      </c>
      <c r="B17536" s="2">
        <f t="shared" si="546"/>
        <v>44227</v>
      </c>
      <c r="C17536" s="3">
        <f t="shared" si="547"/>
        <v>1</v>
      </c>
      <c r="D17536" t="s">
        <v>24</v>
      </c>
      <c r="E17536">
        <v>32</v>
      </c>
      <c r="F17536">
        <v>258438</v>
      </c>
      <c r="G17536">
        <v>3704</v>
      </c>
    </row>
    <row r="17537" spans="1:7">
      <c r="A17537" s="2">
        <v>44211</v>
      </c>
      <c r="B17537" s="2">
        <f t="shared" si="546"/>
        <v>44227</v>
      </c>
      <c r="C17537" s="3">
        <f t="shared" si="547"/>
        <v>1</v>
      </c>
      <c r="D17537" t="s">
        <v>19</v>
      </c>
      <c r="E17537">
        <v>33</v>
      </c>
      <c r="F17537">
        <v>55500</v>
      </c>
      <c r="G17537">
        <v>908</v>
      </c>
    </row>
    <row r="17538" spans="1:7">
      <c r="A17538" s="2">
        <v>44211</v>
      </c>
      <c r="B17538" s="2">
        <f t="shared" si="546"/>
        <v>44227</v>
      </c>
      <c r="C17538" s="3">
        <f t="shared" si="547"/>
        <v>1</v>
      </c>
      <c r="D17538" t="s">
        <v>21</v>
      </c>
      <c r="E17538">
        <v>34</v>
      </c>
      <c r="F17538">
        <v>616086</v>
      </c>
      <c r="G17538">
        <v>20320</v>
      </c>
    </row>
    <row r="17539" spans="1:7">
      <c r="A17539" s="2">
        <v>44211</v>
      </c>
      <c r="B17539" s="2">
        <f t="shared" si="546"/>
        <v>44227</v>
      </c>
      <c r="C17539" s="3">
        <f t="shared" si="547"/>
        <v>1</v>
      </c>
      <c r="D17539" t="s">
        <v>47</v>
      </c>
      <c r="E17539">
        <v>35</v>
      </c>
      <c r="F17539">
        <v>161805</v>
      </c>
      <c r="G17539">
        <v>2876</v>
      </c>
    </row>
    <row r="17540" spans="1:7">
      <c r="A17540" s="2">
        <v>44211</v>
      </c>
      <c r="B17540" s="2">
        <f t="shared" ref="B17540:B17603" si="548">EOMONTH(A17540,0)</f>
        <v>44227</v>
      </c>
      <c r="C17540" s="3">
        <f t="shared" ref="C17540:C17603" si="549">IF(A17540=B17540,0,1)</f>
        <v>1</v>
      </c>
      <c r="D17540" t="s">
        <v>16</v>
      </c>
      <c r="E17540">
        <v>36</v>
      </c>
      <c r="F17540">
        <v>1213179</v>
      </c>
      <c r="G17540">
        <v>40203</v>
      </c>
    </row>
    <row r="17541" spans="1:7">
      <c r="A17541" s="2">
        <v>44211</v>
      </c>
      <c r="B17541" s="2">
        <f t="shared" si="548"/>
        <v>44227</v>
      </c>
      <c r="C17541" s="3">
        <f t="shared" si="549"/>
        <v>1</v>
      </c>
      <c r="D17541" t="s">
        <v>20</v>
      </c>
      <c r="E17541">
        <v>37</v>
      </c>
      <c r="F17541">
        <v>661506</v>
      </c>
      <c r="G17541">
        <v>7996</v>
      </c>
    </row>
    <row r="17542" spans="1:7">
      <c r="A17542" s="2">
        <v>44211</v>
      </c>
      <c r="B17542" s="2">
        <f t="shared" si="548"/>
        <v>44227</v>
      </c>
      <c r="C17542" s="3">
        <f t="shared" si="549"/>
        <v>1</v>
      </c>
      <c r="D17542" t="s">
        <v>48</v>
      </c>
      <c r="E17542">
        <v>38</v>
      </c>
      <c r="F17542">
        <v>95621</v>
      </c>
      <c r="G17542">
        <v>1395</v>
      </c>
    </row>
    <row r="17543" spans="1:7">
      <c r="A17543" s="2">
        <v>44211</v>
      </c>
      <c r="B17543" s="2">
        <f t="shared" si="548"/>
        <v>44227</v>
      </c>
      <c r="C17543" s="3">
        <f t="shared" si="549"/>
        <v>1</v>
      </c>
      <c r="D17543" t="s">
        <v>59</v>
      </c>
      <c r="E17543">
        <v>69</v>
      </c>
      <c r="F17543">
        <v>128</v>
      </c>
      <c r="G17543">
        <v>2</v>
      </c>
    </row>
    <row r="17544" spans="1:7">
      <c r="A17544" s="2">
        <v>44211</v>
      </c>
      <c r="B17544" s="2">
        <f t="shared" si="548"/>
        <v>44227</v>
      </c>
      <c r="C17544" s="3">
        <f t="shared" si="549"/>
        <v>1</v>
      </c>
      <c r="D17544" t="s">
        <v>41</v>
      </c>
      <c r="E17544">
        <v>39</v>
      </c>
      <c r="F17544">
        <v>814442</v>
      </c>
      <c r="G17544">
        <v>10057</v>
      </c>
    </row>
    <row r="17545" spans="1:7">
      <c r="A17545" s="2">
        <v>44211</v>
      </c>
      <c r="B17545" s="2">
        <f t="shared" si="548"/>
        <v>44227</v>
      </c>
      <c r="C17545" s="3">
        <f t="shared" si="549"/>
        <v>1</v>
      </c>
      <c r="D17545" t="s">
        <v>30</v>
      </c>
      <c r="E17545">
        <v>40</v>
      </c>
      <c r="F17545">
        <v>348044</v>
      </c>
      <c r="G17545">
        <v>2925</v>
      </c>
    </row>
    <row r="17546" spans="1:7">
      <c r="A17546" s="2">
        <v>44211</v>
      </c>
      <c r="B17546" s="2">
        <f t="shared" si="548"/>
        <v>44227</v>
      </c>
      <c r="C17546" s="3">
        <f t="shared" si="549"/>
        <v>1</v>
      </c>
      <c r="D17546" t="s">
        <v>14</v>
      </c>
      <c r="E17546">
        <v>41</v>
      </c>
      <c r="F17546">
        <v>131296</v>
      </c>
      <c r="G17546">
        <v>1763</v>
      </c>
    </row>
    <row r="17547" spans="1:7">
      <c r="A17547" s="2">
        <v>44211</v>
      </c>
      <c r="B17547" s="2">
        <f t="shared" si="548"/>
        <v>44227</v>
      </c>
      <c r="C17547" s="3">
        <f t="shared" si="549"/>
        <v>1</v>
      </c>
      <c r="D17547" t="s">
        <v>31</v>
      </c>
      <c r="E17547">
        <v>42</v>
      </c>
      <c r="F17547">
        <v>760552</v>
      </c>
      <c r="G17547">
        <v>18978</v>
      </c>
    </row>
    <row r="17548" spans="1:7">
      <c r="A17548" s="2">
        <v>44211</v>
      </c>
      <c r="B17548" s="2">
        <f t="shared" si="548"/>
        <v>44227</v>
      </c>
      <c r="C17548" s="3">
        <f t="shared" si="549"/>
        <v>1</v>
      </c>
      <c r="D17548" t="s">
        <v>55</v>
      </c>
      <c r="E17548">
        <v>72</v>
      </c>
      <c r="F17548">
        <v>119569</v>
      </c>
      <c r="G17548">
        <v>1692</v>
      </c>
    </row>
    <row r="17549" spans="1:7">
      <c r="A17549" s="2">
        <v>44211</v>
      </c>
      <c r="B17549" s="2">
        <f t="shared" si="548"/>
        <v>44227</v>
      </c>
      <c r="C17549" s="3">
        <f t="shared" si="549"/>
        <v>1</v>
      </c>
      <c r="D17549" t="s">
        <v>17</v>
      </c>
      <c r="E17549">
        <v>44</v>
      </c>
      <c r="F17549">
        <v>104443</v>
      </c>
      <c r="G17549">
        <v>2005</v>
      </c>
    </row>
    <row r="17550" spans="1:7">
      <c r="A17550" s="2">
        <v>44211</v>
      </c>
      <c r="B17550" s="2">
        <f t="shared" si="548"/>
        <v>44227</v>
      </c>
      <c r="C17550" s="3">
        <f t="shared" si="549"/>
        <v>1</v>
      </c>
      <c r="D17550" t="s">
        <v>32</v>
      </c>
      <c r="E17550">
        <v>45</v>
      </c>
      <c r="F17550">
        <v>375967</v>
      </c>
      <c r="G17550">
        <v>6037</v>
      </c>
    </row>
    <row r="17551" spans="1:7">
      <c r="A17551" s="2">
        <v>44211</v>
      </c>
      <c r="B17551" s="2">
        <f t="shared" si="548"/>
        <v>44227</v>
      </c>
      <c r="C17551" s="3">
        <f t="shared" si="549"/>
        <v>1</v>
      </c>
      <c r="D17551" t="s">
        <v>43</v>
      </c>
      <c r="E17551">
        <v>46</v>
      </c>
      <c r="F17551">
        <v>104937</v>
      </c>
      <c r="G17551">
        <v>1629</v>
      </c>
    </row>
    <row r="17552" spans="1:7">
      <c r="A17552" s="2">
        <v>44211</v>
      </c>
      <c r="B17552" s="2">
        <f t="shared" si="548"/>
        <v>44227</v>
      </c>
      <c r="C17552" s="3">
        <f t="shared" si="549"/>
        <v>1</v>
      </c>
      <c r="D17552" t="s">
        <v>25</v>
      </c>
      <c r="E17552">
        <v>47</v>
      </c>
      <c r="F17552">
        <v>663486</v>
      </c>
      <c r="G17552">
        <v>8233</v>
      </c>
    </row>
    <row r="17553" spans="1:7">
      <c r="A17553" s="2">
        <v>44211</v>
      </c>
      <c r="B17553" s="2">
        <f t="shared" si="548"/>
        <v>44227</v>
      </c>
      <c r="C17553" s="3">
        <f t="shared" si="549"/>
        <v>1</v>
      </c>
      <c r="D17553" t="s">
        <v>11</v>
      </c>
      <c r="E17553">
        <v>48</v>
      </c>
      <c r="F17553">
        <v>2096526</v>
      </c>
      <c r="G17553">
        <v>32212</v>
      </c>
    </row>
    <row r="17554" spans="1:7">
      <c r="A17554" s="2">
        <v>44211</v>
      </c>
      <c r="B17554" s="2">
        <f t="shared" si="548"/>
        <v>44227</v>
      </c>
      <c r="C17554" s="3">
        <f t="shared" si="549"/>
        <v>1</v>
      </c>
      <c r="D17554" t="s">
        <v>13</v>
      </c>
      <c r="E17554">
        <v>49</v>
      </c>
      <c r="F17554">
        <v>320175</v>
      </c>
      <c r="G17554">
        <v>1475</v>
      </c>
    </row>
    <row r="17555" spans="1:7">
      <c r="A17555" s="2">
        <v>44211</v>
      </c>
      <c r="B17555" s="2">
        <f t="shared" si="548"/>
        <v>44227</v>
      </c>
      <c r="C17555" s="3">
        <f t="shared" si="549"/>
        <v>1</v>
      </c>
      <c r="D17555" t="s">
        <v>36</v>
      </c>
      <c r="E17555">
        <v>50</v>
      </c>
      <c r="F17555">
        <v>9734</v>
      </c>
      <c r="G17555">
        <v>163</v>
      </c>
    </row>
    <row r="17556" spans="1:7">
      <c r="A17556" s="2">
        <v>44211</v>
      </c>
      <c r="B17556" s="2">
        <f t="shared" si="548"/>
        <v>44227</v>
      </c>
      <c r="C17556" s="3">
        <f t="shared" si="549"/>
        <v>1</v>
      </c>
      <c r="D17556" t="s">
        <v>56</v>
      </c>
      <c r="E17556">
        <v>78</v>
      </c>
      <c r="F17556">
        <v>2166</v>
      </c>
      <c r="G17556">
        <v>24</v>
      </c>
    </row>
    <row r="17557" spans="1:7">
      <c r="A17557" s="2">
        <v>44211</v>
      </c>
      <c r="B17557" s="2">
        <f t="shared" si="548"/>
        <v>44227</v>
      </c>
      <c r="C17557" s="3">
        <f t="shared" si="549"/>
        <v>1</v>
      </c>
      <c r="D17557" t="s">
        <v>37</v>
      </c>
      <c r="E17557">
        <v>51</v>
      </c>
      <c r="F17557">
        <v>422634</v>
      </c>
      <c r="G17557">
        <v>5656</v>
      </c>
    </row>
    <row r="17558" spans="1:7">
      <c r="A17558" s="2">
        <v>44211</v>
      </c>
      <c r="B17558" s="2">
        <f t="shared" si="548"/>
        <v>44227</v>
      </c>
      <c r="C17558" s="3">
        <f t="shared" si="549"/>
        <v>1</v>
      </c>
      <c r="D17558" t="s">
        <v>5</v>
      </c>
      <c r="E17558">
        <v>53</v>
      </c>
      <c r="F17558">
        <v>290288</v>
      </c>
      <c r="G17558">
        <v>3972</v>
      </c>
    </row>
    <row r="17559" spans="1:7">
      <c r="A17559" s="2">
        <v>44211</v>
      </c>
      <c r="B17559" s="2">
        <f t="shared" si="548"/>
        <v>44227</v>
      </c>
      <c r="C17559" s="3">
        <f t="shared" si="549"/>
        <v>1</v>
      </c>
      <c r="D17559" t="s">
        <v>58</v>
      </c>
      <c r="E17559">
        <v>54</v>
      </c>
      <c r="F17559">
        <v>106649</v>
      </c>
      <c r="G17559">
        <v>1733</v>
      </c>
    </row>
    <row r="17560" spans="1:7">
      <c r="A17560" s="2">
        <v>44211</v>
      </c>
      <c r="B17560" s="2">
        <f t="shared" si="548"/>
        <v>44227</v>
      </c>
      <c r="C17560" s="3">
        <f t="shared" si="549"/>
        <v>1</v>
      </c>
      <c r="D17560" t="s">
        <v>10</v>
      </c>
      <c r="E17560">
        <v>55</v>
      </c>
      <c r="F17560">
        <v>563866</v>
      </c>
      <c r="G17560">
        <v>5771</v>
      </c>
    </row>
    <row r="17561" spans="1:7">
      <c r="A17561" s="2">
        <v>44211</v>
      </c>
      <c r="B17561" s="2">
        <f t="shared" si="548"/>
        <v>44227</v>
      </c>
      <c r="C17561" s="3">
        <f t="shared" si="549"/>
        <v>1</v>
      </c>
      <c r="D17561" t="s">
        <v>49</v>
      </c>
      <c r="E17561">
        <v>56</v>
      </c>
      <c r="F17561">
        <v>48909</v>
      </c>
      <c r="G17561">
        <v>522</v>
      </c>
    </row>
    <row r="17562" spans="1:7">
      <c r="A17562" s="2">
        <v>44212</v>
      </c>
      <c r="B17562" s="2">
        <f t="shared" si="548"/>
        <v>44227</v>
      </c>
      <c r="C17562" s="3">
        <f t="shared" si="549"/>
        <v>1</v>
      </c>
      <c r="D17562" t="s">
        <v>52</v>
      </c>
      <c r="E17562">
        <v>1</v>
      </c>
      <c r="F17562">
        <v>420681</v>
      </c>
      <c r="G17562">
        <v>6119</v>
      </c>
    </row>
    <row r="17563" spans="1:7">
      <c r="A17563" s="2">
        <v>44212</v>
      </c>
      <c r="B17563" s="2">
        <f t="shared" si="548"/>
        <v>44227</v>
      </c>
      <c r="C17563" s="3">
        <f t="shared" si="549"/>
        <v>1</v>
      </c>
      <c r="D17563" t="s">
        <v>50</v>
      </c>
      <c r="E17563">
        <v>2</v>
      </c>
      <c r="F17563">
        <v>51347</v>
      </c>
      <c r="G17563">
        <v>220</v>
      </c>
    </row>
    <row r="17564" spans="1:7">
      <c r="A17564" s="2">
        <v>44212</v>
      </c>
      <c r="B17564" s="2">
        <f t="shared" si="548"/>
        <v>44227</v>
      </c>
      <c r="C17564" s="3">
        <f t="shared" si="549"/>
        <v>1</v>
      </c>
      <c r="D17564" t="s">
        <v>8</v>
      </c>
      <c r="E17564">
        <v>4</v>
      </c>
      <c r="F17564">
        <v>670234</v>
      </c>
      <c r="G17564">
        <v>11248</v>
      </c>
    </row>
    <row r="17565" spans="1:7">
      <c r="A17565" s="2">
        <v>44212</v>
      </c>
      <c r="B17565" s="2">
        <f t="shared" si="548"/>
        <v>44227</v>
      </c>
      <c r="C17565" s="3">
        <f t="shared" si="549"/>
        <v>1</v>
      </c>
      <c r="D17565" t="s">
        <v>44</v>
      </c>
      <c r="E17565">
        <v>5</v>
      </c>
      <c r="F17565">
        <v>270178</v>
      </c>
      <c r="G17565">
        <v>4293</v>
      </c>
    </row>
    <row r="17566" spans="1:7">
      <c r="A17566" s="2">
        <v>44212</v>
      </c>
      <c r="B17566" s="2">
        <f t="shared" si="548"/>
        <v>44227</v>
      </c>
      <c r="C17566" s="3">
        <f t="shared" si="549"/>
        <v>1</v>
      </c>
      <c r="D17566" t="s">
        <v>7</v>
      </c>
      <c r="E17566">
        <v>6</v>
      </c>
      <c r="F17566">
        <v>2975319</v>
      </c>
      <c r="G17566">
        <v>33393</v>
      </c>
    </row>
    <row r="17567" spans="1:7">
      <c r="A17567" s="2">
        <v>44212</v>
      </c>
      <c r="B17567" s="2">
        <f t="shared" si="548"/>
        <v>44227</v>
      </c>
      <c r="C17567" s="3">
        <f t="shared" si="549"/>
        <v>1</v>
      </c>
      <c r="D17567" t="s">
        <v>22</v>
      </c>
      <c r="E17567">
        <v>8</v>
      </c>
      <c r="F17567">
        <v>375463</v>
      </c>
      <c r="G17567">
        <v>5440</v>
      </c>
    </row>
    <row r="17568" spans="1:7">
      <c r="A17568" s="2">
        <v>44212</v>
      </c>
      <c r="B17568" s="2">
        <f t="shared" si="548"/>
        <v>44227</v>
      </c>
      <c r="C17568" s="3">
        <f t="shared" si="549"/>
        <v>1</v>
      </c>
      <c r="D17568" t="s">
        <v>38</v>
      </c>
      <c r="E17568">
        <v>9</v>
      </c>
      <c r="F17568">
        <v>223422</v>
      </c>
      <c r="G17568">
        <v>6594</v>
      </c>
    </row>
    <row r="17569" spans="1:7">
      <c r="A17569" s="2">
        <v>44212</v>
      </c>
      <c r="B17569" s="2">
        <f t="shared" si="548"/>
        <v>44227</v>
      </c>
      <c r="C17569" s="3">
        <f t="shared" si="549"/>
        <v>1</v>
      </c>
      <c r="D17569" t="s">
        <v>45</v>
      </c>
      <c r="E17569">
        <v>10</v>
      </c>
      <c r="F17569">
        <v>69372</v>
      </c>
      <c r="G17569">
        <v>1016</v>
      </c>
    </row>
    <row r="17570" spans="1:7">
      <c r="A17570" s="2">
        <v>44212</v>
      </c>
      <c r="B17570" s="2">
        <f t="shared" si="548"/>
        <v>44227</v>
      </c>
      <c r="C17570" s="3">
        <f t="shared" si="549"/>
        <v>1</v>
      </c>
      <c r="D17570" t="s">
        <v>33</v>
      </c>
      <c r="E17570">
        <v>11</v>
      </c>
      <c r="F17570">
        <v>33537</v>
      </c>
      <c r="G17570">
        <v>847</v>
      </c>
    </row>
    <row r="17571" spans="1:7">
      <c r="A17571" s="2">
        <v>44212</v>
      </c>
      <c r="B17571" s="2">
        <f t="shared" si="548"/>
        <v>44227</v>
      </c>
      <c r="C17571" s="3">
        <f t="shared" si="549"/>
        <v>1</v>
      </c>
      <c r="D17571" t="s">
        <v>15</v>
      </c>
      <c r="E17571">
        <v>12</v>
      </c>
      <c r="F17571">
        <v>1560178</v>
      </c>
      <c r="G17571">
        <v>24003</v>
      </c>
    </row>
    <row r="17572" spans="1:7">
      <c r="A17572" s="2">
        <v>44212</v>
      </c>
      <c r="B17572" s="2">
        <f t="shared" si="548"/>
        <v>44227</v>
      </c>
      <c r="C17572" s="3">
        <f t="shared" si="549"/>
        <v>1</v>
      </c>
      <c r="D17572" t="s">
        <v>18</v>
      </c>
      <c r="E17572">
        <v>13</v>
      </c>
      <c r="F17572">
        <v>785048</v>
      </c>
      <c r="G17572">
        <v>11900</v>
      </c>
    </row>
    <row r="17573" spans="1:7">
      <c r="A17573" s="2">
        <v>44212</v>
      </c>
      <c r="B17573" s="2">
        <f t="shared" si="548"/>
        <v>44227</v>
      </c>
      <c r="C17573" s="3">
        <f t="shared" si="549"/>
        <v>1</v>
      </c>
      <c r="D17573" t="s">
        <v>57</v>
      </c>
      <c r="E17573">
        <v>66</v>
      </c>
      <c r="F17573">
        <v>8450</v>
      </c>
      <c r="G17573">
        <v>127</v>
      </c>
    </row>
    <row r="17574" spans="1:7">
      <c r="A17574" s="2">
        <v>44212</v>
      </c>
      <c r="B17574" s="2">
        <f t="shared" si="548"/>
        <v>44227</v>
      </c>
      <c r="C17574" s="3">
        <f t="shared" si="549"/>
        <v>1</v>
      </c>
      <c r="D17574" t="s">
        <v>26</v>
      </c>
      <c r="E17574">
        <v>15</v>
      </c>
      <c r="F17574">
        <v>24188</v>
      </c>
      <c r="G17574">
        <v>317</v>
      </c>
    </row>
    <row r="17575" spans="1:7">
      <c r="A17575" s="2">
        <v>44212</v>
      </c>
      <c r="B17575" s="2">
        <f t="shared" si="548"/>
        <v>44227</v>
      </c>
      <c r="C17575" s="3">
        <f t="shared" si="549"/>
        <v>1</v>
      </c>
      <c r="D17575" t="s">
        <v>53</v>
      </c>
      <c r="E17575">
        <v>16</v>
      </c>
      <c r="F17575">
        <v>155357</v>
      </c>
      <c r="G17575">
        <v>1607</v>
      </c>
    </row>
    <row r="17576" spans="1:7">
      <c r="A17576" s="2">
        <v>44212</v>
      </c>
      <c r="B17576" s="2">
        <f t="shared" si="548"/>
        <v>44227</v>
      </c>
      <c r="C17576" s="3">
        <f t="shared" si="549"/>
        <v>1</v>
      </c>
      <c r="D17576" t="s">
        <v>6</v>
      </c>
      <c r="E17576">
        <v>17</v>
      </c>
      <c r="F17576">
        <v>1067230</v>
      </c>
      <c r="G17576">
        <v>20021</v>
      </c>
    </row>
    <row r="17577" spans="1:7">
      <c r="A17577" s="2">
        <v>44212</v>
      </c>
      <c r="B17577" s="2">
        <f t="shared" si="548"/>
        <v>44227</v>
      </c>
      <c r="C17577" s="3">
        <f t="shared" si="549"/>
        <v>1</v>
      </c>
      <c r="D17577" t="s">
        <v>27</v>
      </c>
      <c r="E17577">
        <v>18</v>
      </c>
      <c r="F17577">
        <v>590093</v>
      </c>
      <c r="G17577">
        <v>9287</v>
      </c>
    </row>
    <row r="17578" spans="1:7">
      <c r="A17578" s="2">
        <v>44212</v>
      </c>
      <c r="B17578" s="2">
        <f t="shared" si="548"/>
        <v>44227</v>
      </c>
      <c r="C17578" s="3">
        <f t="shared" si="549"/>
        <v>1</v>
      </c>
      <c r="D17578" t="s">
        <v>39</v>
      </c>
      <c r="E17578">
        <v>19</v>
      </c>
      <c r="F17578">
        <v>304748</v>
      </c>
      <c r="G17578">
        <v>4321</v>
      </c>
    </row>
    <row r="17579" spans="1:7">
      <c r="A17579" s="2">
        <v>44212</v>
      </c>
      <c r="B17579" s="2">
        <f t="shared" si="548"/>
        <v>44227</v>
      </c>
      <c r="C17579" s="3">
        <f t="shared" si="549"/>
        <v>1</v>
      </c>
      <c r="D17579" t="s">
        <v>34</v>
      </c>
      <c r="E17579">
        <v>20</v>
      </c>
      <c r="F17579">
        <v>259226</v>
      </c>
      <c r="G17579">
        <v>3502</v>
      </c>
    </row>
    <row r="17580" spans="1:7">
      <c r="A17580" s="2">
        <v>44212</v>
      </c>
      <c r="B17580" s="2">
        <f t="shared" si="548"/>
        <v>44227</v>
      </c>
      <c r="C17580" s="3">
        <f t="shared" si="549"/>
        <v>1</v>
      </c>
      <c r="D17580" t="s">
        <v>28</v>
      </c>
      <c r="E17580">
        <v>21</v>
      </c>
      <c r="F17580">
        <v>327538</v>
      </c>
      <c r="G17580">
        <v>3420</v>
      </c>
    </row>
    <row r="17581" spans="1:7">
      <c r="A17581" s="2">
        <v>44212</v>
      </c>
      <c r="B17581" s="2">
        <f t="shared" si="548"/>
        <v>44227</v>
      </c>
      <c r="C17581" s="3">
        <f t="shared" si="549"/>
        <v>1</v>
      </c>
      <c r="D17581" t="s">
        <v>40</v>
      </c>
      <c r="E17581">
        <v>22</v>
      </c>
      <c r="F17581">
        <v>364853</v>
      </c>
      <c r="G17581">
        <v>8080</v>
      </c>
    </row>
    <row r="17582" spans="1:7">
      <c r="A17582" s="2">
        <v>44212</v>
      </c>
      <c r="B17582" s="2">
        <f t="shared" si="548"/>
        <v>44227</v>
      </c>
      <c r="C17582" s="3">
        <f t="shared" si="549"/>
        <v>1</v>
      </c>
      <c r="D17582" t="s">
        <v>51</v>
      </c>
      <c r="E17582">
        <v>23</v>
      </c>
      <c r="F17582">
        <v>33219</v>
      </c>
      <c r="G17582">
        <v>507</v>
      </c>
    </row>
    <row r="17583" spans="1:7">
      <c r="A17583" s="2">
        <v>44212</v>
      </c>
      <c r="B17583" s="2">
        <f t="shared" si="548"/>
        <v>44227</v>
      </c>
      <c r="C17583" s="3">
        <f t="shared" si="549"/>
        <v>1</v>
      </c>
      <c r="D17583" t="s">
        <v>23</v>
      </c>
      <c r="E17583">
        <v>24</v>
      </c>
      <c r="F17583">
        <v>324203</v>
      </c>
      <c r="G17583">
        <v>6541</v>
      </c>
    </row>
    <row r="17584" spans="1:7">
      <c r="A17584" s="2">
        <v>44212</v>
      </c>
      <c r="B17584" s="2">
        <f t="shared" si="548"/>
        <v>44227</v>
      </c>
      <c r="C17584" s="3">
        <f t="shared" si="549"/>
        <v>1</v>
      </c>
      <c r="D17584" t="s">
        <v>9</v>
      </c>
      <c r="E17584">
        <v>25</v>
      </c>
      <c r="F17584">
        <v>465726</v>
      </c>
      <c r="G17584">
        <v>13583</v>
      </c>
    </row>
    <row r="17585" spans="1:7">
      <c r="A17585" s="2">
        <v>44212</v>
      </c>
      <c r="B17585" s="2">
        <f t="shared" si="548"/>
        <v>44227</v>
      </c>
      <c r="C17585" s="3">
        <f t="shared" si="549"/>
        <v>1</v>
      </c>
      <c r="D17585" t="s">
        <v>42</v>
      </c>
      <c r="E17585">
        <v>26</v>
      </c>
      <c r="F17585">
        <v>580296</v>
      </c>
      <c r="G17585">
        <v>14658</v>
      </c>
    </row>
    <row r="17586" spans="1:7">
      <c r="A17586" s="2">
        <v>44212</v>
      </c>
      <c r="B17586" s="2">
        <f t="shared" si="548"/>
        <v>44227</v>
      </c>
      <c r="C17586" s="3">
        <f t="shared" si="549"/>
        <v>1</v>
      </c>
      <c r="D17586" t="s">
        <v>29</v>
      </c>
      <c r="E17586">
        <v>27</v>
      </c>
      <c r="F17586">
        <v>445115</v>
      </c>
      <c r="G17586">
        <v>5955</v>
      </c>
    </row>
    <row r="17587" spans="1:7">
      <c r="A17587" s="2">
        <v>44212</v>
      </c>
      <c r="B17587" s="2">
        <f t="shared" si="548"/>
        <v>44227</v>
      </c>
      <c r="C17587" s="3">
        <f t="shared" si="549"/>
        <v>1</v>
      </c>
      <c r="D17587" t="s">
        <v>46</v>
      </c>
      <c r="E17587">
        <v>28</v>
      </c>
      <c r="F17587">
        <v>250869</v>
      </c>
      <c r="G17587">
        <v>5481</v>
      </c>
    </row>
    <row r="17588" spans="1:7">
      <c r="A17588" s="2">
        <v>44212</v>
      </c>
      <c r="B17588" s="2">
        <f t="shared" si="548"/>
        <v>44227</v>
      </c>
      <c r="C17588" s="3">
        <f t="shared" si="549"/>
        <v>1</v>
      </c>
      <c r="D17588" t="s">
        <v>35</v>
      </c>
      <c r="E17588">
        <v>29</v>
      </c>
      <c r="F17588">
        <v>472057</v>
      </c>
      <c r="G17588">
        <v>6644</v>
      </c>
    </row>
    <row r="17589" spans="1:7">
      <c r="A17589" s="2">
        <v>44212</v>
      </c>
      <c r="B17589" s="2">
        <f t="shared" si="548"/>
        <v>44227</v>
      </c>
      <c r="C17589" s="3">
        <f t="shared" si="549"/>
        <v>1</v>
      </c>
      <c r="D17589" t="s">
        <v>54</v>
      </c>
      <c r="E17589">
        <v>30</v>
      </c>
      <c r="F17589">
        <v>89056</v>
      </c>
      <c r="G17589">
        <v>1088</v>
      </c>
    </row>
    <row r="17590" spans="1:7">
      <c r="A17590" s="2">
        <v>44212</v>
      </c>
      <c r="B17590" s="2">
        <f t="shared" si="548"/>
        <v>44227</v>
      </c>
      <c r="C17590" s="3">
        <f t="shared" si="549"/>
        <v>1</v>
      </c>
      <c r="D17590" t="s">
        <v>12</v>
      </c>
      <c r="E17590">
        <v>31</v>
      </c>
      <c r="F17590">
        <v>181895</v>
      </c>
      <c r="G17590">
        <v>1904</v>
      </c>
    </row>
    <row r="17591" spans="1:7">
      <c r="A17591" s="2">
        <v>44212</v>
      </c>
      <c r="B17591" s="2">
        <f t="shared" si="548"/>
        <v>44227</v>
      </c>
      <c r="C17591" s="3">
        <f t="shared" si="549"/>
        <v>1</v>
      </c>
      <c r="D17591" t="s">
        <v>24</v>
      </c>
      <c r="E17591">
        <v>32</v>
      </c>
      <c r="F17591">
        <v>260222</v>
      </c>
      <c r="G17591">
        <v>3764</v>
      </c>
    </row>
    <row r="17592" spans="1:7">
      <c r="A17592" s="2">
        <v>44212</v>
      </c>
      <c r="B17592" s="2">
        <f t="shared" si="548"/>
        <v>44227</v>
      </c>
      <c r="C17592" s="3">
        <f t="shared" si="549"/>
        <v>1</v>
      </c>
      <c r="D17592" t="s">
        <v>19</v>
      </c>
      <c r="E17592">
        <v>33</v>
      </c>
      <c r="F17592">
        <v>55945</v>
      </c>
      <c r="G17592">
        <v>927</v>
      </c>
    </row>
    <row r="17593" spans="1:7">
      <c r="A17593" s="2">
        <v>44212</v>
      </c>
      <c r="B17593" s="2">
        <f t="shared" si="548"/>
        <v>44227</v>
      </c>
      <c r="C17593" s="3">
        <f t="shared" si="549"/>
        <v>1</v>
      </c>
      <c r="D17593" t="s">
        <v>21</v>
      </c>
      <c r="E17593">
        <v>34</v>
      </c>
      <c r="F17593">
        <v>622085</v>
      </c>
      <c r="G17593">
        <v>20414</v>
      </c>
    </row>
    <row r="17594" spans="1:7">
      <c r="A17594" s="2">
        <v>44212</v>
      </c>
      <c r="B17594" s="2">
        <f t="shared" si="548"/>
        <v>44227</v>
      </c>
      <c r="C17594" s="3">
        <f t="shared" si="549"/>
        <v>1</v>
      </c>
      <c r="D17594" t="s">
        <v>47</v>
      </c>
      <c r="E17594">
        <v>35</v>
      </c>
      <c r="F17594">
        <v>162893</v>
      </c>
      <c r="G17594">
        <v>2912</v>
      </c>
    </row>
    <row r="17595" spans="1:7">
      <c r="A17595" s="2">
        <v>44212</v>
      </c>
      <c r="B17595" s="2">
        <f t="shared" si="548"/>
        <v>44227</v>
      </c>
      <c r="C17595" s="3">
        <f t="shared" si="549"/>
        <v>1</v>
      </c>
      <c r="D17595" t="s">
        <v>16</v>
      </c>
      <c r="E17595">
        <v>36</v>
      </c>
      <c r="F17595">
        <v>1229124</v>
      </c>
      <c r="G17595">
        <v>40376</v>
      </c>
    </row>
    <row r="17596" spans="1:7">
      <c r="A17596" s="2">
        <v>44212</v>
      </c>
      <c r="B17596" s="2">
        <f t="shared" si="548"/>
        <v>44227</v>
      </c>
      <c r="C17596" s="3">
        <f t="shared" si="549"/>
        <v>1</v>
      </c>
      <c r="D17596" t="s">
        <v>20</v>
      </c>
      <c r="E17596">
        <v>37</v>
      </c>
      <c r="F17596">
        <v>669284</v>
      </c>
      <c r="G17596">
        <v>8060</v>
      </c>
    </row>
    <row r="17597" spans="1:7">
      <c r="A17597" s="2">
        <v>44212</v>
      </c>
      <c r="B17597" s="2">
        <f t="shared" si="548"/>
        <v>44227</v>
      </c>
      <c r="C17597" s="3">
        <f t="shared" si="549"/>
        <v>1</v>
      </c>
      <c r="D17597" t="s">
        <v>48</v>
      </c>
      <c r="E17597">
        <v>38</v>
      </c>
      <c r="F17597">
        <v>95736</v>
      </c>
      <c r="G17597">
        <v>1403</v>
      </c>
    </row>
    <row r="17598" spans="1:7">
      <c r="A17598" s="2">
        <v>44212</v>
      </c>
      <c r="B17598" s="2">
        <f t="shared" si="548"/>
        <v>44227</v>
      </c>
      <c r="C17598" s="3">
        <f t="shared" si="549"/>
        <v>1</v>
      </c>
      <c r="D17598" t="s">
        <v>59</v>
      </c>
      <c r="E17598">
        <v>69</v>
      </c>
      <c r="F17598">
        <v>128</v>
      </c>
      <c r="G17598">
        <v>2</v>
      </c>
    </row>
    <row r="17599" spans="1:7">
      <c r="A17599" s="2">
        <v>44212</v>
      </c>
      <c r="B17599" s="2">
        <f t="shared" si="548"/>
        <v>44227</v>
      </c>
      <c r="C17599" s="3">
        <f t="shared" si="549"/>
        <v>1</v>
      </c>
      <c r="D17599" t="s">
        <v>41</v>
      </c>
      <c r="E17599">
        <v>39</v>
      </c>
      <c r="F17599">
        <v>821507</v>
      </c>
      <c r="G17599">
        <v>10135</v>
      </c>
    </row>
    <row r="17600" spans="1:7">
      <c r="A17600" s="2">
        <v>44212</v>
      </c>
      <c r="B17600" s="2">
        <f t="shared" si="548"/>
        <v>44227</v>
      </c>
      <c r="C17600" s="3">
        <f t="shared" si="549"/>
        <v>1</v>
      </c>
      <c r="D17600" t="s">
        <v>30</v>
      </c>
      <c r="E17600">
        <v>40</v>
      </c>
      <c r="F17600">
        <v>351665</v>
      </c>
      <c r="G17600">
        <v>2952</v>
      </c>
    </row>
    <row r="17601" spans="1:7">
      <c r="A17601" s="2">
        <v>44212</v>
      </c>
      <c r="B17601" s="2">
        <f t="shared" si="548"/>
        <v>44227</v>
      </c>
      <c r="C17601" s="3">
        <f t="shared" si="549"/>
        <v>1</v>
      </c>
      <c r="D17601" t="s">
        <v>14</v>
      </c>
      <c r="E17601">
        <v>41</v>
      </c>
      <c r="F17601">
        <v>132412</v>
      </c>
      <c r="G17601">
        <v>1800</v>
      </c>
    </row>
    <row r="17602" spans="1:7">
      <c r="A17602" s="2">
        <v>44212</v>
      </c>
      <c r="B17602" s="2">
        <f t="shared" si="548"/>
        <v>44227</v>
      </c>
      <c r="C17602" s="3">
        <f t="shared" si="549"/>
        <v>1</v>
      </c>
      <c r="D17602" t="s">
        <v>31</v>
      </c>
      <c r="E17602">
        <v>42</v>
      </c>
      <c r="F17602">
        <v>767074</v>
      </c>
      <c r="G17602">
        <v>19188</v>
      </c>
    </row>
    <row r="17603" spans="1:7">
      <c r="A17603" s="2">
        <v>44212</v>
      </c>
      <c r="B17603" s="2">
        <f t="shared" si="548"/>
        <v>44227</v>
      </c>
      <c r="C17603" s="3">
        <f t="shared" si="549"/>
        <v>1</v>
      </c>
      <c r="D17603" t="s">
        <v>55</v>
      </c>
      <c r="E17603">
        <v>72</v>
      </c>
      <c r="F17603">
        <v>120138</v>
      </c>
      <c r="G17603">
        <v>1703</v>
      </c>
    </row>
    <row r="17604" spans="1:7">
      <c r="A17604" s="2">
        <v>44212</v>
      </c>
      <c r="B17604" s="2">
        <f t="shared" ref="B17604:B17667" si="550">EOMONTH(A17604,0)</f>
        <v>44227</v>
      </c>
      <c r="C17604" s="3">
        <f t="shared" ref="C17604:C17667" si="551">IF(A17604=B17604,0,1)</f>
        <v>1</v>
      </c>
      <c r="D17604" t="s">
        <v>17</v>
      </c>
      <c r="E17604">
        <v>44</v>
      </c>
      <c r="F17604">
        <v>104443</v>
      </c>
      <c r="G17604">
        <v>2005</v>
      </c>
    </row>
    <row r="17605" spans="1:7">
      <c r="A17605" s="2">
        <v>44212</v>
      </c>
      <c r="B17605" s="2">
        <f t="shared" si="550"/>
        <v>44227</v>
      </c>
      <c r="C17605" s="3">
        <f t="shared" si="551"/>
        <v>1</v>
      </c>
      <c r="D17605" t="s">
        <v>32</v>
      </c>
      <c r="E17605">
        <v>45</v>
      </c>
      <c r="F17605">
        <v>382422</v>
      </c>
      <c r="G17605">
        <v>6108</v>
      </c>
    </row>
    <row r="17606" spans="1:7">
      <c r="A17606" s="2">
        <v>44212</v>
      </c>
      <c r="B17606" s="2">
        <f t="shared" si="550"/>
        <v>44227</v>
      </c>
      <c r="C17606" s="3">
        <f t="shared" si="551"/>
        <v>1</v>
      </c>
      <c r="D17606" t="s">
        <v>43</v>
      </c>
      <c r="E17606">
        <v>46</v>
      </c>
      <c r="F17606">
        <v>105278</v>
      </c>
      <c r="G17606">
        <v>1633</v>
      </c>
    </row>
    <row r="17607" spans="1:7">
      <c r="A17607" s="2">
        <v>44212</v>
      </c>
      <c r="B17607" s="2">
        <f t="shared" si="550"/>
        <v>44227</v>
      </c>
      <c r="C17607" s="3">
        <f t="shared" si="551"/>
        <v>1</v>
      </c>
      <c r="D17607" t="s">
        <v>25</v>
      </c>
      <c r="E17607">
        <v>47</v>
      </c>
      <c r="F17607">
        <v>668142</v>
      </c>
      <c r="G17607">
        <v>8276</v>
      </c>
    </row>
    <row r="17608" spans="1:7">
      <c r="A17608" s="2">
        <v>44212</v>
      </c>
      <c r="B17608" s="2">
        <f t="shared" si="550"/>
        <v>44227</v>
      </c>
      <c r="C17608" s="3">
        <f t="shared" si="551"/>
        <v>1</v>
      </c>
      <c r="D17608" t="s">
        <v>11</v>
      </c>
      <c r="E17608">
        <v>48</v>
      </c>
      <c r="F17608">
        <v>2114858</v>
      </c>
      <c r="G17608">
        <v>32581</v>
      </c>
    </row>
    <row r="17609" spans="1:7">
      <c r="A17609" s="2">
        <v>44212</v>
      </c>
      <c r="B17609" s="2">
        <f t="shared" si="550"/>
        <v>44227</v>
      </c>
      <c r="C17609" s="3">
        <f t="shared" si="551"/>
        <v>1</v>
      </c>
      <c r="D17609" t="s">
        <v>13</v>
      </c>
      <c r="E17609">
        <v>49</v>
      </c>
      <c r="F17609">
        <v>322252</v>
      </c>
      <c r="G17609">
        <v>1486</v>
      </c>
    </row>
    <row r="17610" spans="1:7">
      <c r="A17610" s="2">
        <v>44212</v>
      </c>
      <c r="B17610" s="2">
        <f t="shared" si="550"/>
        <v>44227</v>
      </c>
      <c r="C17610" s="3">
        <f t="shared" si="551"/>
        <v>1</v>
      </c>
      <c r="D17610" t="s">
        <v>36</v>
      </c>
      <c r="E17610">
        <v>50</v>
      </c>
      <c r="F17610">
        <v>9915</v>
      </c>
      <c r="G17610">
        <v>163</v>
      </c>
    </row>
    <row r="17611" spans="1:7">
      <c r="A17611" s="2">
        <v>44212</v>
      </c>
      <c r="B17611" s="2">
        <f t="shared" si="550"/>
        <v>44227</v>
      </c>
      <c r="C17611" s="3">
        <f t="shared" si="551"/>
        <v>1</v>
      </c>
      <c r="D17611" t="s">
        <v>56</v>
      </c>
      <c r="E17611">
        <v>78</v>
      </c>
      <c r="F17611">
        <v>2166</v>
      </c>
      <c r="G17611">
        <v>24</v>
      </c>
    </row>
    <row r="17612" spans="1:7">
      <c r="A17612" s="2">
        <v>44212</v>
      </c>
      <c r="B17612" s="2">
        <f t="shared" si="550"/>
        <v>44227</v>
      </c>
      <c r="C17612" s="3">
        <f t="shared" si="551"/>
        <v>1</v>
      </c>
      <c r="D17612" t="s">
        <v>37</v>
      </c>
      <c r="E17612">
        <v>51</v>
      </c>
      <c r="F17612">
        <v>429391</v>
      </c>
      <c r="G17612">
        <v>5706</v>
      </c>
    </row>
    <row r="17613" spans="1:7">
      <c r="A17613" s="2">
        <v>44212</v>
      </c>
      <c r="B17613" s="2">
        <f t="shared" si="550"/>
        <v>44227</v>
      </c>
      <c r="C17613" s="3">
        <f t="shared" si="551"/>
        <v>1</v>
      </c>
      <c r="D17613" t="s">
        <v>5</v>
      </c>
      <c r="E17613">
        <v>53</v>
      </c>
      <c r="F17613">
        <v>290896</v>
      </c>
      <c r="G17613">
        <v>3971</v>
      </c>
    </row>
    <row r="17614" spans="1:7">
      <c r="A17614" s="2">
        <v>44212</v>
      </c>
      <c r="B17614" s="2">
        <f t="shared" si="550"/>
        <v>44227</v>
      </c>
      <c r="C17614" s="3">
        <f t="shared" si="551"/>
        <v>1</v>
      </c>
      <c r="D17614" t="s">
        <v>58</v>
      </c>
      <c r="E17614">
        <v>54</v>
      </c>
      <c r="F17614">
        <v>108124</v>
      </c>
      <c r="G17614">
        <v>1761</v>
      </c>
    </row>
    <row r="17615" spans="1:7">
      <c r="A17615" s="2">
        <v>44212</v>
      </c>
      <c r="B17615" s="2">
        <f t="shared" si="550"/>
        <v>44227</v>
      </c>
      <c r="C17615" s="3">
        <f t="shared" si="551"/>
        <v>1</v>
      </c>
      <c r="D17615" t="s">
        <v>10</v>
      </c>
      <c r="E17615">
        <v>55</v>
      </c>
      <c r="F17615">
        <v>566275</v>
      </c>
      <c r="G17615">
        <v>5906</v>
      </c>
    </row>
    <row r="17616" spans="1:7">
      <c r="A17616" s="2">
        <v>44212</v>
      </c>
      <c r="B17616" s="2">
        <f t="shared" si="550"/>
        <v>44227</v>
      </c>
      <c r="C17616" s="3">
        <f t="shared" si="551"/>
        <v>1</v>
      </c>
      <c r="D17616" t="s">
        <v>49</v>
      </c>
      <c r="E17616">
        <v>56</v>
      </c>
      <c r="F17616">
        <v>49068</v>
      </c>
      <c r="G17616">
        <v>522</v>
      </c>
    </row>
    <row r="17617" spans="1:7">
      <c r="A17617" s="2">
        <v>44213</v>
      </c>
      <c r="B17617" s="2">
        <f t="shared" si="550"/>
        <v>44227</v>
      </c>
      <c r="C17617" s="3">
        <f t="shared" si="551"/>
        <v>1</v>
      </c>
      <c r="D17617" t="s">
        <v>52</v>
      </c>
      <c r="E17617">
        <v>1</v>
      </c>
      <c r="F17617">
        <v>422598</v>
      </c>
      <c r="G17617">
        <v>6120</v>
      </c>
    </row>
    <row r="17618" spans="1:7">
      <c r="A17618" s="2">
        <v>44213</v>
      </c>
      <c r="B17618" s="2">
        <f t="shared" si="550"/>
        <v>44227</v>
      </c>
      <c r="C17618" s="3">
        <f t="shared" si="551"/>
        <v>1</v>
      </c>
      <c r="D17618" t="s">
        <v>50</v>
      </c>
      <c r="E17618">
        <v>2</v>
      </c>
      <c r="F17618">
        <v>51630</v>
      </c>
      <c r="G17618">
        <v>220</v>
      </c>
    </row>
    <row r="17619" spans="1:7">
      <c r="A17619" s="2">
        <v>44213</v>
      </c>
      <c r="B17619" s="2">
        <f t="shared" si="550"/>
        <v>44227</v>
      </c>
      <c r="C17619" s="3">
        <f t="shared" si="551"/>
        <v>1</v>
      </c>
      <c r="D17619" t="s">
        <v>8</v>
      </c>
      <c r="E17619">
        <v>4</v>
      </c>
      <c r="F17619">
        <v>673882</v>
      </c>
      <c r="G17619">
        <v>11266</v>
      </c>
    </row>
    <row r="17620" spans="1:7">
      <c r="A17620" s="2">
        <v>44213</v>
      </c>
      <c r="B17620" s="2">
        <f t="shared" si="550"/>
        <v>44227</v>
      </c>
      <c r="C17620" s="3">
        <f t="shared" si="551"/>
        <v>1</v>
      </c>
      <c r="D17620" t="s">
        <v>44</v>
      </c>
      <c r="E17620">
        <v>5</v>
      </c>
      <c r="F17620">
        <v>271154</v>
      </c>
      <c r="G17620">
        <v>4311</v>
      </c>
    </row>
    <row r="17621" spans="1:7">
      <c r="A17621" s="2">
        <v>44213</v>
      </c>
      <c r="B17621" s="2">
        <f t="shared" si="550"/>
        <v>44227</v>
      </c>
      <c r="C17621" s="3">
        <f t="shared" si="551"/>
        <v>1</v>
      </c>
      <c r="D17621" t="s">
        <v>7</v>
      </c>
      <c r="E17621">
        <v>6</v>
      </c>
      <c r="F17621">
        <v>3006866</v>
      </c>
      <c r="G17621">
        <v>33593</v>
      </c>
    </row>
    <row r="17622" spans="1:7">
      <c r="A17622" s="2">
        <v>44213</v>
      </c>
      <c r="B17622" s="2">
        <f t="shared" si="550"/>
        <v>44227</v>
      </c>
      <c r="C17622" s="3">
        <f t="shared" si="551"/>
        <v>1</v>
      </c>
      <c r="D17622" t="s">
        <v>22</v>
      </c>
      <c r="E17622">
        <v>8</v>
      </c>
      <c r="F17622">
        <v>376921</v>
      </c>
      <c r="G17622">
        <v>5454</v>
      </c>
    </row>
    <row r="17623" spans="1:7">
      <c r="A17623" s="2">
        <v>44213</v>
      </c>
      <c r="B17623" s="2">
        <f t="shared" si="550"/>
        <v>44227</v>
      </c>
      <c r="C17623" s="3">
        <f t="shared" si="551"/>
        <v>1</v>
      </c>
      <c r="D17623" t="s">
        <v>38</v>
      </c>
      <c r="E17623">
        <v>9</v>
      </c>
      <c r="F17623">
        <v>223422</v>
      </c>
      <c r="G17623">
        <v>6594</v>
      </c>
    </row>
    <row r="17624" spans="1:7">
      <c r="A17624" s="2">
        <v>44213</v>
      </c>
      <c r="B17624" s="2">
        <f t="shared" si="550"/>
        <v>44227</v>
      </c>
      <c r="C17624" s="3">
        <f t="shared" si="551"/>
        <v>1</v>
      </c>
      <c r="D17624" t="s">
        <v>45</v>
      </c>
      <c r="E17624">
        <v>10</v>
      </c>
      <c r="F17624">
        <v>70294</v>
      </c>
      <c r="G17624">
        <v>1016</v>
      </c>
    </row>
    <row r="17625" spans="1:7">
      <c r="A17625" s="2">
        <v>44213</v>
      </c>
      <c r="B17625" s="2">
        <f t="shared" si="550"/>
        <v>44227</v>
      </c>
      <c r="C17625" s="3">
        <f t="shared" si="551"/>
        <v>1</v>
      </c>
      <c r="D17625" t="s">
        <v>33</v>
      </c>
      <c r="E17625">
        <v>11</v>
      </c>
      <c r="F17625">
        <v>33851</v>
      </c>
      <c r="G17625">
        <v>850</v>
      </c>
    </row>
    <row r="17626" spans="1:7">
      <c r="A17626" s="2">
        <v>44213</v>
      </c>
      <c r="B17626" s="2">
        <f t="shared" si="550"/>
        <v>44227</v>
      </c>
      <c r="C17626" s="3">
        <f t="shared" si="551"/>
        <v>1</v>
      </c>
      <c r="D17626" t="s">
        <v>15</v>
      </c>
      <c r="E17626">
        <v>12</v>
      </c>
      <c r="F17626">
        <v>1571271</v>
      </c>
      <c r="G17626">
        <v>24136</v>
      </c>
    </row>
    <row r="17627" spans="1:7">
      <c r="A17627" s="2">
        <v>44213</v>
      </c>
      <c r="B17627" s="2">
        <f t="shared" si="550"/>
        <v>44227</v>
      </c>
      <c r="C17627" s="3">
        <f t="shared" si="551"/>
        <v>1</v>
      </c>
      <c r="D17627" t="s">
        <v>18</v>
      </c>
      <c r="E17627">
        <v>13</v>
      </c>
      <c r="F17627">
        <v>791322</v>
      </c>
      <c r="G17627">
        <v>11906</v>
      </c>
    </row>
    <row r="17628" spans="1:7">
      <c r="A17628" s="2">
        <v>44213</v>
      </c>
      <c r="B17628" s="2">
        <f t="shared" si="550"/>
        <v>44227</v>
      </c>
      <c r="C17628" s="3">
        <f t="shared" si="551"/>
        <v>1</v>
      </c>
      <c r="D17628" t="s">
        <v>57</v>
      </c>
      <c r="E17628">
        <v>66</v>
      </c>
      <c r="F17628">
        <v>8453</v>
      </c>
      <c r="G17628">
        <v>128</v>
      </c>
    </row>
    <row r="17629" spans="1:7">
      <c r="A17629" s="2">
        <v>44213</v>
      </c>
      <c r="B17629" s="2">
        <f t="shared" si="550"/>
        <v>44227</v>
      </c>
      <c r="C17629" s="3">
        <f t="shared" si="551"/>
        <v>1</v>
      </c>
      <c r="D17629" t="s">
        <v>26</v>
      </c>
      <c r="E17629">
        <v>15</v>
      </c>
      <c r="F17629">
        <v>24309</v>
      </c>
      <c r="G17629">
        <v>319</v>
      </c>
    </row>
    <row r="17630" spans="1:7">
      <c r="A17630" s="2">
        <v>44213</v>
      </c>
      <c r="B17630" s="2">
        <f t="shared" si="550"/>
        <v>44227</v>
      </c>
      <c r="C17630" s="3">
        <f t="shared" si="551"/>
        <v>1</v>
      </c>
      <c r="D17630" t="s">
        <v>53</v>
      </c>
      <c r="E17630">
        <v>16</v>
      </c>
      <c r="F17630">
        <v>155617</v>
      </c>
      <c r="G17630">
        <v>1609</v>
      </c>
    </row>
    <row r="17631" spans="1:7">
      <c r="A17631" s="2">
        <v>44213</v>
      </c>
      <c r="B17631" s="2">
        <f t="shared" si="550"/>
        <v>44227</v>
      </c>
      <c r="C17631" s="3">
        <f t="shared" si="551"/>
        <v>1</v>
      </c>
      <c r="D17631" t="s">
        <v>6</v>
      </c>
      <c r="E17631">
        <v>17</v>
      </c>
      <c r="F17631">
        <v>1071307</v>
      </c>
      <c r="G17631">
        <v>20052</v>
      </c>
    </row>
    <row r="17632" spans="1:7">
      <c r="A17632" s="2">
        <v>44213</v>
      </c>
      <c r="B17632" s="2">
        <f t="shared" si="550"/>
        <v>44227</v>
      </c>
      <c r="C17632" s="3">
        <f t="shared" si="551"/>
        <v>1</v>
      </c>
      <c r="D17632" t="s">
        <v>27</v>
      </c>
      <c r="E17632">
        <v>18</v>
      </c>
      <c r="F17632">
        <v>593262</v>
      </c>
      <c r="G17632">
        <v>9310</v>
      </c>
    </row>
    <row r="17633" spans="1:7">
      <c r="A17633" s="2">
        <v>44213</v>
      </c>
      <c r="B17633" s="2">
        <f t="shared" si="550"/>
        <v>44227</v>
      </c>
      <c r="C17633" s="3">
        <f t="shared" si="551"/>
        <v>1</v>
      </c>
      <c r="D17633" t="s">
        <v>39</v>
      </c>
      <c r="E17633">
        <v>19</v>
      </c>
      <c r="F17633">
        <v>305151</v>
      </c>
      <c r="G17633">
        <v>4323</v>
      </c>
    </row>
    <row r="17634" spans="1:7">
      <c r="A17634" s="2">
        <v>44213</v>
      </c>
      <c r="B17634" s="2">
        <f t="shared" si="550"/>
        <v>44227</v>
      </c>
      <c r="C17634" s="3">
        <f t="shared" si="551"/>
        <v>1</v>
      </c>
      <c r="D17634" t="s">
        <v>34</v>
      </c>
      <c r="E17634">
        <v>20</v>
      </c>
      <c r="F17634">
        <v>259226</v>
      </c>
      <c r="G17634">
        <v>3502</v>
      </c>
    </row>
    <row r="17635" spans="1:7">
      <c r="A17635" s="2">
        <v>44213</v>
      </c>
      <c r="B17635" s="2">
        <f t="shared" si="550"/>
        <v>44227</v>
      </c>
      <c r="C17635" s="3">
        <f t="shared" si="551"/>
        <v>1</v>
      </c>
      <c r="D17635" t="s">
        <v>28</v>
      </c>
      <c r="E17635">
        <v>21</v>
      </c>
      <c r="F17635">
        <v>329816</v>
      </c>
      <c r="G17635">
        <v>3428</v>
      </c>
    </row>
    <row r="17636" spans="1:7">
      <c r="A17636" s="2">
        <v>44213</v>
      </c>
      <c r="B17636" s="2">
        <f t="shared" si="550"/>
        <v>44227</v>
      </c>
      <c r="C17636" s="3">
        <f t="shared" si="551"/>
        <v>1</v>
      </c>
      <c r="D17636" t="s">
        <v>40</v>
      </c>
      <c r="E17636">
        <v>22</v>
      </c>
      <c r="F17636">
        <v>368980</v>
      </c>
      <c r="G17636">
        <v>8203</v>
      </c>
    </row>
    <row r="17637" spans="1:7">
      <c r="A17637" s="2">
        <v>44213</v>
      </c>
      <c r="B17637" s="2">
        <f t="shared" si="550"/>
        <v>44227</v>
      </c>
      <c r="C17637" s="3">
        <f t="shared" si="551"/>
        <v>1</v>
      </c>
      <c r="D17637" t="s">
        <v>51</v>
      </c>
      <c r="E17637">
        <v>23</v>
      </c>
      <c r="F17637">
        <v>33559</v>
      </c>
      <c r="G17637">
        <v>511</v>
      </c>
    </row>
    <row r="17638" spans="1:7">
      <c r="A17638" s="2">
        <v>44213</v>
      </c>
      <c r="B17638" s="2">
        <f t="shared" si="550"/>
        <v>44227</v>
      </c>
      <c r="C17638" s="3">
        <f t="shared" si="551"/>
        <v>1</v>
      </c>
      <c r="D17638" t="s">
        <v>23</v>
      </c>
      <c r="E17638">
        <v>24</v>
      </c>
      <c r="F17638">
        <v>326648</v>
      </c>
      <c r="G17638">
        <v>6567</v>
      </c>
    </row>
    <row r="17639" spans="1:7">
      <c r="A17639" s="2">
        <v>44213</v>
      </c>
      <c r="B17639" s="2">
        <f t="shared" si="550"/>
        <v>44227</v>
      </c>
      <c r="C17639" s="3">
        <f t="shared" si="551"/>
        <v>1</v>
      </c>
      <c r="D17639" t="s">
        <v>9</v>
      </c>
      <c r="E17639">
        <v>25</v>
      </c>
      <c r="F17639">
        <v>470140</v>
      </c>
      <c r="G17639">
        <v>13652</v>
      </c>
    </row>
    <row r="17640" spans="1:7">
      <c r="A17640" s="2">
        <v>44213</v>
      </c>
      <c r="B17640" s="2">
        <f t="shared" si="550"/>
        <v>44227</v>
      </c>
      <c r="C17640" s="3">
        <f t="shared" si="551"/>
        <v>1</v>
      </c>
      <c r="D17640" t="s">
        <v>42</v>
      </c>
      <c r="E17640">
        <v>26</v>
      </c>
      <c r="F17640">
        <v>580394</v>
      </c>
      <c r="G17640">
        <v>14658</v>
      </c>
    </row>
    <row r="17641" spans="1:7">
      <c r="A17641" s="2">
        <v>44213</v>
      </c>
      <c r="B17641" s="2">
        <f t="shared" si="550"/>
        <v>44227</v>
      </c>
      <c r="C17641" s="3">
        <f t="shared" si="551"/>
        <v>1</v>
      </c>
      <c r="D17641" t="s">
        <v>29</v>
      </c>
      <c r="E17641">
        <v>27</v>
      </c>
      <c r="F17641">
        <v>446448</v>
      </c>
      <c r="G17641">
        <v>5995</v>
      </c>
    </row>
    <row r="17642" spans="1:7">
      <c r="A17642" s="2">
        <v>44213</v>
      </c>
      <c r="B17642" s="2">
        <f t="shared" si="550"/>
        <v>44227</v>
      </c>
      <c r="C17642" s="3">
        <f t="shared" si="551"/>
        <v>1</v>
      </c>
      <c r="D17642" t="s">
        <v>46</v>
      </c>
      <c r="E17642">
        <v>28</v>
      </c>
      <c r="F17642">
        <v>252475</v>
      </c>
      <c r="G17642">
        <v>5521</v>
      </c>
    </row>
    <row r="17643" spans="1:7">
      <c r="A17643" s="2">
        <v>44213</v>
      </c>
      <c r="B17643" s="2">
        <f t="shared" si="550"/>
        <v>44227</v>
      </c>
      <c r="C17643" s="3">
        <f t="shared" si="551"/>
        <v>1</v>
      </c>
      <c r="D17643" t="s">
        <v>35</v>
      </c>
      <c r="E17643">
        <v>29</v>
      </c>
      <c r="F17643">
        <v>473268</v>
      </c>
      <c r="G17643">
        <v>6647</v>
      </c>
    </row>
    <row r="17644" spans="1:7">
      <c r="A17644" s="2">
        <v>44213</v>
      </c>
      <c r="B17644" s="2">
        <f t="shared" si="550"/>
        <v>44227</v>
      </c>
      <c r="C17644" s="3">
        <f t="shared" si="551"/>
        <v>1</v>
      </c>
      <c r="D17644" t="s">
        <v>54</v>
      </c>
      <c r="E17644">
        <v>30</v>
      </c>
      <c r="F17644">
        <v>89393</v>
      </c>
      <c r="G17644">
        <v>1092</v>
      </c>
    </row>
    <row r="17645" spans="1:7">
      <c r="A17645" s="2">
        <v>44213</v>
      </c>
      <c r="B17645" s="2">
        <f t="shared" si="550"/>
        <v>44227</v>
      </c>
      <c r="C17645" s="3">
        <f t="shared" si="551"/>
        <v>1</v>
      </c>
      <c r="D17645" t="s">
        <v>12</v>
      </c>
      <c r="E17645">
        <v>31</v>
      </c>
      <c r="F17645">
        <v>182914</v>
      </c>
      <c r="G17645">
        <v>1905</v>
      </c>
    </row>
    <row r="17646" spans="1:7">
      <c r="A17646" s="2">
        <v>44213</v>
      </c>
      <c r="B17646" s="2">
        <f t="shared" si="550"/>
        <v>44227</v>
      </c>
      <c r="C17646" s="3">
        <f t="shared" si="551"/>
        <v>1</v>
      </c>
      <c r="D17646" t="s">
        <v>24</v>
      </c>
      <c r="E17646">
        <v>32</v>
      </c>
      <c r="F17646">
        <v>261847</v>
      </c>
      <c r="G17646">
        <v>3784</v>
      </c>
    </row>
    <row r="17647" spans="1:7">
      <c r="A17647" s="2">
        <v>44213</v>
      </c>
      <c r="B17647" s="2">
        <f t="shared" si="550"/>
        <v>44227</v>
      </c>
      <c r="C17647" s="3">
        <f t="shared" si="551"/>
        <v>1</v>
      </c>
      <c r="D17647" t="s">
        <v>19</v>
      </c>
      <c r="E17647">
        <v>33</v>
      </c>
      <c r="F17647">
        <v>56864</v>
      </c>
      <c r="G17647">
        <v>933</v>
      </c>
    </row>
    <row r="17648" spans="1:7">
      <c r="A17648" s="2">
        <v>44213</v>
      </c>
      <c r="B17648" s="2">
        <f t="shared" si="550"/>
        <v>44227</v>
      </c>
      <c r="C17648" s="3">
        <f t="shared" si="551"/>
        <v>1</v>
      </c>
      <c r="D17648" t="s">
        <v>21</v>
      </c>
      <c r="E17648">
        <v>34</v>
      </c>
      <c r="F17648">
        <v>627221</v>
      </c>
      <c r="G17648">
        <v>20439</v>
      </c>
    </row>
    <row r="17649" spans="1:7">
      <c r="A17649" s="2">
        <v>44213</v>
      </c>
      <c r="B17649" s="2">
        <f t="shared" si="550"/>
        <v>44227</v>
      </c>
      <c r="C17649" s="3">
        <f t="shared" si="551"/>
        <v>1</v>
      </c>
      <c r="D17649" t="s">
        <v>47</v>
      </c>
      <c r="E17649">
        <v>35</v>
      </c>
      <c r="F17649">
        <v>163637</v>
      </c>
      <c r="G17649">
        <v>2934</v>
      </c>
    </row>
    <row r="17650" spans="1:7">
      <c r="A17650" s="2">
        <v>44213</v>
      </c>
      <c r="B17650" s="2">
        <f t="shared" si="550"/>
        <v>44227</v>
      </c>
      <c r="C17650" s="3">
        <f t="shared" si="551"/>
        <v>1</v>
      </c>
      <c r="D17650" t="s">
        <v>16</v>
      </c>
      <c r="E17650">
        <v>36</v>
      </c>
      <c r="F17650">
        <v>1242818</v>
      </c>
      <c r="G17650">
        <v>40570</v>
      </c>
    </row>
    <row r="17651" spans="1:7">
      <c r="A17651" s="2">
        <v>44213</v>
      </c>
      <c r="B17651" s="2">
        <f t="shared" si="550"/>
        <v>44227</v>
      </c>
      <c r="C17651" s="3">
        <f t="shared" si="551"/>
        <v>1</v>
      </c>
      <c r="D17651" t="s">
        <v>20</v>
      </c>
      <c r="E17651">
        <v>37</v>
      </c>
      <c r="F17651">
        <v>675272</v>
      </c>
      <c r="G17651">
        <v>8125</v>
      </c>
    </row>
    <row r="17652" spans="1:7">
      <c r="A17652" s="2">
        <v>44213</v>
      </c>
      <c r="B17652" s="2">
        <f t="shared" si="550"/>
        <v>44227</v>
      </c>
      <c r="C17652" s="3">
        <f t="shared" si="551"/>
        <v>1</v>
      </c>
      <c r="D17652" t="s">
        <v>48</v>
      </c>
      <c r="E17652">
        <v>38</v>
      </c>
      <c r="F17652">
        <v>95886</v>
      </c>
      <c r="G17652">
        <v>1406</v>
      </c>
    </row>
    <row r="17653" spans="1:7">
      <c r="A17653" s="2">
        <v>44213</v>
      </c>
      <c r="B17653" s="2">
        <f t="shared" si="550"/>
        <v>44227</v>
      </c>
      <c r="C17653" s="3">
        <f t="shared" si="551"/>
        <v>1</v>
      </c>
      <c r="D17653" t="s">
        <v>59</v>
      </c>
      <c r="E17653">
        <v>69</v>
      </c>
      <c r="F17653">
        <v>128</v>
      </c>
      <c r="G17653">
        <v>2</v>
      </c>
    </row>
    <row r="17654" spans="1:7">
      <c r="A17654" s="2">
        <v>44213</v>
      </c>
      <c r="B17654" s="2">
        <f t="shared" si="550"/>
        <v>44227</v>
      </c>
      <c r="C17654" s="3">
        <f t="shared" si="551"/>
        <v>1</v>
      </c>
      <c r="D17654" t="s">
        <v>41</v>
      </c>
      <c r="E17654">
        <v>39</v>
      </c>
      <c r="F17654">
        <v>826754</v>
      </c>
      <c r="G17654">
        <v>10200</v>
      </c>
    </row>
    <row r="17655" spans="1:7">
      <c r="A17655" s="2">
        <v>44213</v>
      </c>
      <c r="B17655" s="2">
        <f t="shared" si="550"/>
        <v>44227</v>
      </c>
      <c r="C17655" s="3">
        <f t="shared" si="551"/>
        <v>1</v>
      </c>
      <c r="D17655" t="s">
        <v>30</v>
      </c>
      <c r="E17655">
        <v>40</v>
      </c>
      <c r="F17655">
        <v>354979</v>
      </c>
      <c r="G17655">
        <v>2987</v>
      </c>
    </row>
    <row r="17656" spans="1:7">
      <c r="A17656" s="2">
        <v>44213</v>
      </c>
      <c r="B17656" s="2">
        <f t="shared" si="550"/>
        <v>44227</v>
      </c>
      <c r="C17656" s="3">
        <f t="shared" si="551"/>
        <v>1</v>
      </c>
      <c r="D17656" t="s">
        <v>14</v>
      </c>
      <c r="E17656">
        <v>41</v>
      </c>
      <c r="F17656">
        <v>133205</v>
      </c>
      <c r="G17656">
        <v>1801</v>
      </c>
    </row>
    <row r="17657" spans="1:7">
      <c r="A17657" s="2">
        <v>44213</v>
      </c>
      <c r="B17657" s="2">
        <f t="shared" si="550"/>
        <v>44227</v>
      </c>
      <c r="C17657" s="3">
        <f t="shared" si="551"/>
        <v>1</v>
      </c>
      <c r="D17657" t="s">
        <v>31</v>
      </c>
      <c r="E17657">
        <v>42</v>
      </c>
      <c r="F17657">
        <v>772747</v>
      </c>
      <c r="G17657">
        <v>19310</v>
      </c>
    </row>
    <row r="17658" spans="1:7">
      <c r="A17658" s="2">
        <v>44213</v>
      </c>
      <c r="B17658" s="2">
        <f t="shared" si="550"/>
        <v>44227</v>
      </c>
      <c r="C17658" s="3">
        <f t="shared" si="551"/>
        <v>1</v>
      </c>
      <c r="D17658" t="s">
        <v>55</v>
      </c>
      <c r="E17658">
        <v>72</v>
      </c>
      <c r="F17658">
        <v>120996</v>
      </c>
      <c r="G17658">
        <v>1703</v>
      </c>
    </row>
    <row r="17659" spans="1:7">
      <c r="A17659" s="2">
        <v>44213</v>
      </c>
      <c r="B17659" s="2">
        <f t="shared" si="550"/>
        <v>44227</v>
      </c>
      <c r="C17659" s="3">
        <f t="shared" si="551"/>
        <v>1</v>
      </c>
      <c r="D17659" t="s">
        <v>17</v>
      </c>
      <c r="E17659">
        <v>44</v>
      </c>
      <c r="F17659">
        <v>104443</v>
      </c>
      <c r="G17659">
        <v>2005</v>
      </c>
    </row>
    <row r="17660" spans="1:7">
      <c r="A17660" s="2">
        <v>44213</v>
      </c>
      <c r="B17660" s="2">
        <f t="shared" si="550"/>
        <v>44227</v>
      </c>
      <c r="C17660" s="3">
        <f t="shared" si="551"/>
        <v>1</v>
      </c>
      <c r="D17660" t="s">
        <v>32</v>
      </c>
      <c r="E17660">
        <v>45</v>
      </c>
      <c r="F17660">
        <v>388184</v>
      </c>
      <c r="G17660">
        <v>6237</v>
      </c>
    </row>
    <row r="17661" spans="1:7">
      <c r="A17661" s="2">
        <v>44213</v>
      </c>
      <c r="B17661" s="2">
        <f t="shared" si="550"/>
        <v>44227</v>
      </c>
      <c r="C17661" s="3">
        <f t="shared" si="551"/>
        <v>1</v>
      </c>
      <c r="D17661" t="s">
        <v>43</v>
      </c>
      <c r="E17661">
        <v>46</v>
      </c>
      <c r="F17661">
        <v>105544</v>
      </c>
      <c r="G17661">
        <v>1656</v>
      </c>
    </row>
    <row r="17662" spans="1:7">
      <c r="A17662" s="2">
        <v>44213</v>
      </c>
      <c r="B17662" s="2">
        <f t="shared" si="550"/>
        <v>44227</v>
      </c>
      <c r="C17662" s="3">
        <f t="shared" si="551"/>
        <v>1</v>
      </c>
      <c r="D17662" t="s">
        <v>25</v>
      </c>
      <c r="E17662">
        <v>47</v>
      </c>
      <c r="F17662">
        <v>672292</v>
      </c>
      <c r="G17662">
        <v>8312</v>
      </c>
    </row>
    <row r="17663" spans="1:7">
      <c r="A17663" s="2">
        <v>44213</v>
      </c>
      <c r="B17663" s="2">
        <f t="shared" si="550"/>
        <v>44227</v>
      </c>
      <c r="C17663" s="3">
        <f t="shared" si="551"/>
        <v>1</v>
      </c>
      <c r="D17663" t="s">
        <v>11</v>
      </c>
      <c r="E17663">
        <v>48</v>
      </c>
      <c r="F17663">
        <v>2127334</v>
      </c>
      <c r="G17663">
        <v>32747</v>
      </c>
    </row>
    <row r="17664" spans="1:7">
      <c r="A17664" s="2">
        <v>44213</v>
      </c>
      <c r="B17664" s="2">
        <f t="shared" si="550"/>
        <v>44227</v>
      </c>
      <c r="C17664" s="3">
        <f t="shared" si="551"/>
        <v>1</v>
      </c>
      <c r="D17664" t="s">
        <v>13</v>
      </c>
      <c r="E17664">
        <v>49</v>
      </c>
      <c r="F17664">
        <v>323837</v>
      </c>
      <c r="G17664">
        <v>1493</v>
      </c>
    </row>
    <row r="17665" spans="1:7">
      <c r="A17665" s="2">
        <v>44213</v>
      </c>
      <c r="B17665" s="2">
        <f t="shared" si="550"/>
        <v>44227</v>
      </c>
      <c r="C17665" s="3">
        <f t="shared" si="551"/>
        <v>1</v>
      </c>
      <c r="D17665" t="s">
        <v>36</v>
      </c>
      <c r="E17665">
        <v>50</v>
      </c>
      <c r="F17665">
        <v>10057</v>
      </c>
      <c r="G17665">
        <v>163</v>
      </c>
    </row>
    <row r="17666" spans="1:7">
      <c r="A17666" s="2">
        <v>44213</v>
      </c>
      <c r="B17666" s="2">
        <f t="shared" si="550"/>
        <v>44227</v>
      </c>
      <c r="C17666" s="3">
        <f t="shared" si="551"/>
        <v>1</v>
      </c>
      <c r="D17666" t="s">
        <v>56</v>
      </c>
      <c r="E17666">
        <v>78</v>
      </c>
      <c r="F17666">
        <v>2260</v>
      </c>
      <c r="G17666">
        <v>24</v>
      </c>
    </row>
    <row r="17667" spans="1:7">
      <c r="A17667" s="2">
        <v>44213</v>
      </c>
      <c r="B17667" s="2">
        <f t="shared" si="550"/>
        <v>44227</v>
      </c>
      <c r="C17667" s="3">
        <f t="shared" si="551"/>
        <v>1</v>
      </c>
      <c r="D17667" t="s">
        <v>37</v>
      </c>
      <c r="E17667">
        <v>51</v>
      </c>
      <c r="F17667">
        <v>439305</v>
      </c>
      <c r="G17667">
        <v>5729</v>
      </c>
    </row>
    <row r="17668" spans="1:7">
      <c r="A17668" s="2">
        <v>44213</v>
      </c>
      <c r="B17668" s="2">
        <f t="shared" ref="B17668:B17731" si="552">EOMONTH(A17668,0)</f>
        <v>44227</v>
      </c>
      <c r="C17668" s="3">
        <f t="shared" ref="C17668:C17731" si="553">IF(A17668=B17668,0,1)</f>
        <v>1</v>
      </c>
      <c r="D17668" t="s">
        <v>5</v>
      </c>
      <c r="E17668">
        <v>53</v>
      </c>
      <c r="F17668">
        <v>293296</v>
      </c>
      <c r="G17668">
        <v>3971</v>
      </c>
    </row>
    <row r="17669" spans="1:7">
      <c r="A17669" s="2">
        <v>44213</v>
      </c>
      <c r="B17669" s="2">
        <f t="shared" si="552"/>
        <v>44227</v>
      </c>
      <c r="C17669" s="3">
        <f t="shared" si="553"/>
        <v>1</v>
      </c>
      <c r="D17669" t="s">
        <v>58</v>
      </c>
      <c r="E17669">
        <v>54</v>
      </c>
      <c r="F17669">
        <v>108821</v>
      </c>
      <c r="G17669">
        <v>1776</v>
      </c>
    </row>
    <row r="17670" spans="1:7">
      <c r="A17670" s="2">
        <v>44213</v>
      </c>
      <c r="B17670" s="2">
        <f t="shared" si="552"/>
        <v>44227</v>
      </c>
      <c r="C17670" s="3">
        <f t="shared" si="553"/>
        <v>1</v>
      </c>
      <c r="D17670" t="s">
        <v>10</v>
      </c>
      <c r="E17670">
        <v>55</v>
      </c>
      <c r="F17670">
        <v>568166</v>
      </c>
      <c r="G17670">
        <v>5907</v>
      </c>
    </row>
    <row r="17671" spans="1:7">
      <c r="A17671" s="2">
        <v>44213</v>
      </c>
      <c r="B17671" s="2">
        <f t="shared" si="552"/>
        <v>44227</v>
      </c>
      <c r="C17671" s="3">
        <f t="shared" si="553"/>
        <v>1</v>
      </c>
      <c r="D17671" t="s">
        <v>49</v>
      </c>
      <c r="E17671">
        <v>56</v>
      </c>
      <c r="F17671">
        <v>49363</v>
      </c>
      <c r="G17671">
        <v>522</v>
      </c>
    </row>
    <row r="17672" spans="1:7">
      <c r="A17672" s="2">
        <v>44214</v>
      </c>
      <c r="B17672" s="2">
        <f t="shared" si="552"/>
        <v>44227</v>
      </c>
      <c r="C17672" s="3">
        <f t="shared" si="553"/>
        <v>1</v>
      </c>
      <c r="D17672" t="s">
        <v>52</v>
      </c>
      <c r="E17672">
        <v>1</v>
      </c>
      <c r="F17672">
        <v>424028</v>
      </c>
      <c r="G17672">
        <v>6121</v>
      </c>
    </row>
    <row r="17673" spans="1:7">
      <c r="A17673" s="2">
        <v>44214</v>
      </c>
      <c r="B17673" s="2">
        <f t="shared" si="552"/>
        <v>44227</v>
      </c>
      <c r="C17673" s="3">
        <f t="shared" si="553"/>
        <v>1</v>
      </c>
      <c r="D17673" t="s">
        <v>50</v>
      </c>
      <c r="E17673">
        <v>2</v>
      </c>
      <c r="F17673">
        <v>51785</v>
      </c>
      <c r="G17673">
        <v>220</v>
      </c>
    </row>
    <row r="17674" spans="1:7">
      <c r="A17674" s="2">
        <v>44214</v>
      </c>
      <c r="B17674" s="2">
        <f t="shared" si="552"/>
        <v>44227</v>
      </c>
      <c r="C17674" s="3">
        <f t="shared" si="553"/>
        <v>1</v>
      </c>
      <c r="D17674" t="s">
        <v>8</v>
      </c>
      <c r="E17674">
        <v>4</v>
      </c>
      <c r="F17674">
        <v>679282</v>
      </c>
      <c r="G17674">
        <v>11265</v>
      </c>
    </row>
    <row r="17675" spans="1:7">
      <c r="A17675" s="2">
        <v>44214</v>
      </c>
      <c r="B17675" s="2">
        <f t="shared" si="552"/>
        <v>44227</v>
      </c>
      <c r="C17675" s="3">
        <f t="shared" si="553"/>
        <v>1</v>
      </c>
      <c r="D17675" t="s">
        <v>44</v>
      </c>
      <c r="E17675">
        <v>5</v>
      </c>
      <c r="F17675">
        <v>272263</v>
      </c>
      <c r="G17675">
        <v>4343</v>
      </c>
    </row>
    <row r="17676" spans="1:7">
      <c r="A17676" s="2">
        <v>44214</v>
      </c>
      <c r="B17676" s="2">
        <f t="shared" si="552"/>
        <v>44227</v>
      </c>
      <c r="C17676" s="3">
        <f t="shared" si="553"/>
        <v>1</v>
      </c>
      <c r="D17676" t="s">
        <v>7</v>
      </c>
      <c r="E17676">
        <v>6</v>
      </c>
      <c r="F17676">
        <v>3032260</v>
      </c>
      <c r="G17676">
        <v>33742</v>
      </c>
    </row>
    <row r="17677" spans="1:7">
      <c r="A17677" s="2">
        <v>44214</v>
      </c>
      <c r="B17677" s="2">
        <f t="shared" si="552"/>
        <v>44227</v>
      </c>
      <c r="C17677" s="3">
        <f t="shared" si="553"/>
        <v>1</v>
      </c>
      <c r="D17677" t="s">
        <v>22</v>
      </c>
      <c r="E17677">
        <v>8</v>
      </c>
      <c r="F17677">
        <v>378311</v>
      </c>
      <c r="G17677">
        <v>5462</v>
      </c>
    </row>
    <row r="17678" spans="1:7">
      <c r="A17678" s="2">
        <v>44214</v>
      </c>
      <c r="B17678" s="2">
        <f t="shared" si="552"/>
        <v>44227</v>
      </c>
      <c r="C17678" s="3">
        <f t="shared" si="553"/>
        <v>1</v>
      </c>
      <c r="D17678" t="s">
        <v>38</v>
      </c>
      <c r="E17678">
        <v>9</v>
      </c>
      <c r="F17678">
        <v>230125</v>
      </c>
      <c r="G17678">
        <v>6670</v>
      </c>
    </row>
    <row r="17679" spans="1:7">
      <c r="A17679" s="2">
        <v>44214</v>
      </c>
      <c r="B17679" s="2">
        <f t="shared" si="552"/>
        <v>44227</v>
      </c>
      <c r="C17679" s="3">
        <f t="shared" si="553"/>
        <v>1</v>
      </c>
      <c r="D17679" t="s">
        <v>45</v>
      </c>
      <c r="E17679">
        <v>10</v>
      </c>
      <c r="F17679">
        <v>70910</v>
      </c>
      <c r="G17679">
        <v>1016</v>
      </c>
    </row>
    <row r="17680" spans="1:7">
      <c r="A17680" s="2">
        <v>44214</v>
      </c>
      <c r="B17680" s="2">
        <f t="shared" si="552"/>
        <v>44227</v>
      </c>
      <c r="C17680" s="3">
        <f t="shared" si="553"/>
        <v>1</v>
      </c>
      <c r="D17680" t="s">
        <v>33</v>
      </c>
      <c r="E17680">
        <v>11</v>
      </c>
      <c r="F17680">
        <v>34033</v>
      </c>
      <c r="G17680">
        <v>857</v>
      </c>
    </row>
    <row r="17681" spans="1:7">
      <c r="A17681" s="2">
        <v>44214</v>
      </c>
      <c r="B17681" s="2">
        <f t="shared" si="552"/>
        <v>44227</v>
      </c>
      <c r="C17681" s="3">
        <f t="shared" si="553"/>
        <v>1</v>
      </c>
      <c r="D17681" t="s">
        <v>15</v>
      </c>
      <c r="E17681">
        <v>12</v>
      </c>
      <c r="F17681">
        <v>1579273</v>
      </c>
      <c r="G17681">
        <v>24273</v>
      </c>
    </row>
    <row r="17682" spans="1:7">
      <c r="A17682" s="2">
        <v>44214</v>
      </c>
      <c r="B17682" s="2">
        <f t="shared" si="552"/>
        <v>44227</v>
      </c>
      <c r="C17682" s="3">
        <f t="shared" si="553"/>
        <v>1</v>
      </c>
      <c r="D17682" t="s">
        <v>18</v>
      </c>
      <c r="E17682">
        <v>13</v>
      </c>
      <c r="F17682">
        <v>796307</v>
      </c>
      <c r="G17682">
        <v>11967</v>
      </c>
    </row>
    <row r="17683" spans="1:7">
      <c r="A17683" s="2">
        <v>44214</v>
      </c>
      <c r="B17683" s="2">
        <f t="shared" si="552"/>
        <v>44227</v>
      </c>
      <c r="C17683" s="3">
        <f t="shared" si="553"/>
        <v>1</v>
      </c>
      <c r="D17683" t="s">
        <v>57</v>
      </c>
      <c r="E17683">
        <v>66</v>
      </c>
      <c r="F17683">
        <v>8454</v>
      </c>
      <c r="G17683">
        <v>129</v>
      </c>
    </row>
    <row r="17684" spans="1:7">
      <c r="A17684" s="2">
        <v>44214</v>
      </c>
      <c r="B17684" s="2">
        <f t="shared" si="552"/>
        <v>44227</v>
      </c>
      <c r="C17684" s="3">
        <f t="shared" si="553"/>
        <v>1</v>
      </c>
      <c r="D17684" t="s">
        <v>26</v>
      </c>
      <c r="E17684">
        <v>15</v>
      </c>
      <c r="F17684">
        <v>24424</v>
      </c>
      <c r="G17684">
        <v>319</v>
      </c>
    </row>
    <row r="17685" spans="1:7">
      <c r="A17685" s="2">
        <v>44214</v>
      </c>
      <c r="B17685" s="2">
        <f t="shared" si="552"/>
        <v>44227</v>
      </c>
      <c r="C17685" s="3">
        <f t="shared" si="553"/>
        <v>1</v>
      </c>
      <c r="D17685" t="s">
        <v>53</v>
      </c>
      <c r="E17685">
        <v>16</v>
      </c>
      <c r="F17685">
        <v>155641</v>
      </c>
      <c r="G17685">
        <v>1609</v>
      </c>
    </row>
    <row r="17686" spans="1:7">
      <c r="A17686" s="2">
        <v>44214</v>
      </c>
      <c r="B17686" s="2">
        <f t="shared" si="552"/>
        <v>44227</v>
      </c>
      <c r="C17686" s="3">
        <f t="shared" si="553"/>
        <v>1</v>
      </c>
      <c r="D17686" t="s">
        <v>6</v>
      </c>
      <c r="E17686">
        <v>17</v>
      </c>
      <c r="F17686">
        <v>1074719</v>
      </c>
      <c r="G17686">
        <v>20119</v>
      </c>
    </row>
    <row r="17687" spans="1:7">
      <c r="A17687" s="2">
        <v>44214</v>
      </c>
      <c r="B17687" s="2">
        <f t="shared" si="552"/>
        <v>44227</v>
      </c>
      <c r="C17687" s="3">
        <f t="shared" si="553"/>
        <v>1</v>
      </c>
      <c r="D17687" t="s">
        <v>27</v>
      </c>
      <c r="E17687">
        <v>18</v>
      </c>
      <c r="F17687">
        <v>595760</v>
      </c>
      <c r="G17687">
        <v>9340</v>
      </c>
    </row>
    <row r="17688" spans="1:7">
      <c r="A17688" s="2">
        <v>44214</v>
      </c>
      <c r="B17688" s="2">
        <f t="shared" si="552"/>
        <v>44227</v>
      </c>
      <c r="C17688" s="3">
        <f t="shared" si="553"/>
        <v>1</v>
      </c>
      <c r="D17688" t="s">
        <v>39</v>
      </c>
      <c r="E17688">
        <v>19</v>
      </c>
      <c r="F17688">
        <v>306082</v>
      </c>
      <c r="G17688">
        <v>4324</v>
      </c>
    </row>
    <row r="17689" spans="1:7">
      <c r="A17689" s="2">
        <v>44214</v>
      </c>
      <c r="B17689" s="2">
        <f t="shared" si="552"/>
        <v>44227</v>
      </c>
      <c r="C17689" s="3">
        <f t="shared" si="553"/>
        <v>1</v>
      </c>
      <c r="D17689" t="s">
        <v>34</v>
      </c>
      <c r="E17689">
        <v>20</v>
      </c>
      <c r="F17689">
        <v>262519</v>
      </c>
      <c r="G17689">
        <v>3525</v>
      </c>
    </row>
    <row r="17690" spans="1:7">
      <c r="A17690" s="2">
        <v>44214</v>
      </c>
      <c r="B17690" s="2">
        <f t="shared" si="552"/>
        <v>44227</v>
      </c>
      <c r="C17690" s="3">
        <f t="shared" si="553"/>
        <v>1</v>
      </c>
      <c r="D17690" t="s">
        <v>28</v>
      </c>
      <c r="E17690">
        <v>21</v>
      </c>
      <c r="F17690">
        <v>331982</v>
      </c>
      <c r="G17690">
        <v>3462</v>
      </c>
    </row>
    <row r="17691" spans="1:7">
      <c r="A17691" s="2">
        <v>44214</v>
      </c>
      <c r="B17691" s="2">
        <f t="shared" si="552"/>
        <v>44227</v>
      </c>
      <c r="C17691" s="3">
        <f t="shared" si="553"/>
        <v>1</v>
      </c>
      <c r="D17691" t="s">
        <v>40</v>
      </c>
      <c r="E17691">
        <v>22</v>
      </c>
      <c r="F17691">
        <v>369951</v>
      </c>
      <c r="G17691">
        <v>8253</v>
      </c>
    </row>
    <row r="17692" spans="1:7">
      <c r="A17692" s="2">
        <v>44214</v>
      </c>
      <c r="B17692" s="2">
        <f t="shared" si="552"/>
        <v>44227</v>
      </c>
      <c r="C17692" s="3">
        <f t="shared" si="553"/>
        <v>1</v>
      </c>
      <c r="D17692" t="s">
        <v>51</v>
      </c>
      <c r="E17692">
        <v>23</v>
      </c>
      <c r="F17692">
        <v>33876</v>
      </c>
      <c r="G17692">
        <v>514</v>
      </c>
    </row>
    <row r="17693" spans="1:7">
      <c r="A17693" s="2">
        <v>44214</v>
      </c>
      <c r="B17693" s="2">
        <f t="shared" si="552"/>
        <v>44227</v>
      </c>
      <c r="C17693" s="3">
        <f t="shared" si="553"/>
        <v>1</v>
      </c>
      <c r="D17693" t="s">
        <v>23</v>
      </c>
      <c r="E17693">
        <v>24</v>
      </c>
      <c r="F17693">
        <v>328417</v>
      </c>
      <c r="G17693">
        <v>6596</v>
      </c>
    </row>
    <row r="17694" spans="1:7">
      <c r="A17694" s="2">
        <v>44214</v>
      </c>
      <c r="B17694" s="2">
        <f t="shared" si="552"/>
        <v>44227</v>
      </c>
      <c r="C17694" s="3">
        <f t="shared" si="553"/>
        <v>1</v>
      </c>
      <c r="D17694" t="s">
        <v>9</v>
      </c>
      <c r="E17694">
        <v>25</v>
      </c>
      <c r="F17694">
        <v>473441</v>
      </c>
      <c r="G17694">
        <v>13705</v>
      </c>
    </row>
    <row r="17695" spans="1:7">
      <c r="A17695" s="2">
        <v>44214</v>
      </c>
      <c r="B17695" s="2">
        <f t="shared" si="552"/>
        <v>44227</v>
      </c>
      <c r="C17695" s="3">
        <f t="shared" si="553"/>
        <v>1</v>
      </c>
      <c r="D17695" t="s">
        <v>42</v>
      </c>
      <c r="E17695">
        <v>26</v>
      </c>
      <c r="F17695">
        <v>583846</v>
      </c>
      <c r="G17695">
        <v>14677</v>
      </c>
    </row>
    <row r="17696" spans="1:7">
      <c r="A17696" s="2">
        <v>44214</v>
      </c>
      <c r="B17696" s="2">
        <f t="shared" si="552"/>
        <v>44227</v>
      </c>
      <c r="C17696" s="3">
        <f t="shared" si="553"/>
        <v>1</v>
      </c>
      <c r="D17696" t="s">
        <v>29</v>
      </c>
      <c r="E17696">
        <v>27</v>
      </c>
      <c r="F17696">
        <v>447417</v>
      </c>
      <c r="G17696">
        <v>6007</v>
      </c>
    </row>
    <row r="17697" spans="1:7">
      <c r="A17697" s="2">
        <v>44214</v>
      </c>
      <c r="B17697" s="2">
        <f t="shared" si="552"/>
        <v>44227</v>
      </c>
      <c r="C17697" s="3">
        <f t="shared" si="553"/>
        <v>1</v>
      </c>
      <c r="D17697" t="s">
        <v>46</v>
      </c>
      <c r="E17697">
        <v>28</v>
      </c>
      <c r="F17697">
        <v>253932</v>
      </c>
      <c r="G17697">
        <v>5524</v>
      </c>
    </row>
    <row r="17698" spans="1:7">
      <c r="A17698" s="2">
        <v>44214</v>
      </c>
      <c r="B17698" s="2">
        <f t="shared" si="552"/>
        <v>44227</v>
      </c>
      <c r="C17698" s="3">
        <f t="shared" si="553"/>
        <v>1</v>
      </c>
      <c r="D17698" t="s">
        <v>35</v>
      </c>
      <c r="E17698">
        <v>29</v>
      </c>
      <c r="F17698">
        <v>474403</v>
      </c>
      <c r="G17698">
        <v>6655</v>
      </c>
    </row>
    <row r="17699" spans="1:7">
      <c r="A17699" s="2">
        <v>44214</v>
      </c>
      <c r="B17699" s="2">
        <f t="shared" si="552"/>
        <v>44227</v>
      </c>
      <c r="C17699" s="3">
        <f t="shared" si="553"/>
        <v>1</v>
      </c>
      <c r="D17699" t="s">
        <v>54</v>
      </c>
      <c r="E17699">
        <v>30</v>
      </c>
      <c r="F17699">
        <v>89584</v>
      </c>
      <c r="G17699">
        <v>1093</v>
      </c>
    </row>
    <row r="17700" spans="1:7">
      <c r="A17700" s="2">
        <v>44214</v>
      </c>
      <c r="B17700" s="2">
        <f t="shared" si="552"/>
        <v>44227</v>
      </c>
      <c r="C17700" s="3">
        <f t="shared" si="553"/>
        <v>1</v>
      </c>
      <c r="D17700" t="s">
        <v>12</v>
      </c>
      <c r="E17700">
        <v>31</v>
      </c>
      <c r="F17700">
        <v>183228</v>
      </c>
      <c r="G17700">
        <v>1908</v>
      </c>
    </row>
    <row r="17701" spans="1:7">
      <c r="A17701" s="2">
        <v>44214</v>
      </c>
      <c r="B17701" s="2">
        <f t="shared" si="552"/>
        <v>44227</v>
      </c>
      <c r="C17701" s="3">
        <f t="shared" si="553"/>
        <v>1</v>
      </c>
      <c r="D17701" t="s">
        <v>24</v>
      </c>
      <c r="E17701">
        <v>32</v>
      </c>
      <c r="F17701">
        <v>262867</v>
      </c>
      <c r="G17701">
        <v>3784</v>
      </c>
    </row>
    <row r="17702" spans="1:7">
      <c r="A17702" s="2">
        <v>44214</v>
      </c>
      <c r="B17702" s="2">
        <f t="shared" si="552"/>
        <v>44227</v>
      </c>
      <c r="C17702" s="3">
        <f t="shared" si="553"/>
        <v>1</v>
      </c>
      <c r="D17702" t="s">
        <v>19</v>
      </c>
      <c r="E17702">
        <v>33</v>
      </c>
      <c r="F17702">
        <v>57864</v>
      </c>
      <c r="G17702">
        <v>933</v>
      </c>
    </row>
    <row r="17703" spans="1:7">
      <c r="A17703" s="2">
        <v>44214</v>
      </c>
      <c r="B17703" s="2">
        <f t="shared" si="552"/>
        <v>44227</v>
      </c>
      <c r="C17703" s="3">
        <f t="shared" si="553"/>
        <v>1</v>
      </c>
      <c r="D17703" t="s">
        <v>21</v>
      </c>
      <c r="E17703">
        <v>34</v>
      </c>
      <c r="F17703">
        <v>631074</v>
      </c>
      <c r="G17703">
        <v>20458</v>
      </c>
    </row>
    <row r="17704" spans="1:7">
      <c r="A17704" s="2">
        <v>44214</v>
      </c>
      <c r="B17704" s="2">
        <f t="shared" si="552"/>
        <v>44227</v>
      </c>
      <c r="C17704" s="3">
        <f t="shared" si="553"/>
        <v>1</v>
      </c>
      <c r="D17704" t="s">
        <v>47</v>
      </c>
      <c r="E17704">
        <v>35</v>
      </c>
      <c r="F17704">
        <v>164263</v>
      </c>
      <c r="G17704">
        <v>2960</v>
      </c>
    </row>
    <row r="17705" spans="1:7">
      <c r="A17705" s="2">
        <v>44214</v>
      </c>
      <c r="B17705" s="2">
        <f t="shared" si="552"/>
        <v>44227</v>
      </c>
      <c r="C17705" s="3">
        <f t="shared" si="553"/>
        <v>1</v>
      </c>
      <c r="D17705" t="s">
        <v>16</v>
      </c>
      <c r="E17705">
        <v>36</v>
      </c>
      <c r="F17705">
        <v>1256228</v>
      </c>
      <c r="G17705">
        <v>40753</v>
      </c>
    </row>
    <row r="17706" spans="1:7">
      <c r="A17706" s="2">
        <v>44214</v>
      </c>
      <c r="B17706" s="2">
        <f t="shared" si="552"/>
        <v>44227</v>
      </c>
      <c r="C17706" s="3">
        <f t="shared" si="553"/>
        <v>1</v>
      </c>
      <c r="D17706" t="s">
        <v>20</v>
      </c>
      <c r="E17706">
        <v>37</v>
      </c>
      <c r="F17706">
        <v>676315</v>
      </c>
      <c r="G17706">
        <v>8131</v>
      </c>
    </row>
    <row r="17707" spans="1:7">
      <c r="A17707" s="2">
        <v>44214</v>
      </c>
      <c r="B17707" s="2">
        <f t="shared" si="552"/>
        <v>44227</v>
      </c>
      <c r="C17707" s="3">
        <f t="shared" si="553"/>
        <v>1</v>
      </c>
      <c r="D17707" t="s">
        <v>48</v>
      </c>
      <c r="E17707">
        <v>38</v>
      </c>
      <c r="F17707">
        <v>95956</v>
      </c>
      <c r="G17707">
        <v>1406</v>
      </c>
    </row>
    <row r="17708" spans="1:7">
      <c r="A17708" s="2">
        <v>44214</v>
      </c>
      <c r="B17708" s="2">
        <f t="shared" si="552"/>
        <v>44227</v>
      </c>
      <c r="C17708" s="3">
        <f t="shared" si="553"/>
        <v>1</v>
      </c>
      <c r="D17708" t="s">
        <v>59</v>
      </c>
      <c r="E17708">
        <v>69</v>
      </c>
      <c r="F17708">
        <v>128</v>
      </c>
      <c r="G17708">
        <v>2</v>
      </c>
    </row>
    <row r="17709" spans="1:7">
      <c r="A17709" s="2">
        <v>44214</v>
      </c>
      <c r="B17709" s="2">
        <f t="shared" si="552"/>
        <v>44227</v>
      </c>
      <c r="C17709" s="3">
        <f t="shared" si="553"/>
        <v>1</v>
      </c>
      <c r="D17709" t="s">
        <v>41</v>
      </c>
      <c r="E17709">
        <v>39</v>
      </c>
      <c r="F17709">
        <v>831066</v>
      </c>
      <c r="G17709">
        <v>10281</v>
      </c>
    </row>
    <row r="17710" spans="1:7">
      <c r="A17710" s="2">
        <v>44214</v>
      </c>
      <c r="B17710" s="2">
        <f t="shared" si="552"/>
        <v>44227</v>
      </c>
      <c r="C17710" s="3">
        <f t="shared" si="553"/>
        <v>1</v>
      </c>
      <c r="D17710" t="s">
        <v>30</v>
      </c>
      <c r="E17710">
        <v>40</v>
      </c>
      <c r="F17710">
        <v>356816</v>
      </c>
      <c r="G17710">
        <v>2994</v>
      </c>
    </row>
    <row r="17711" spans="1:7">
      <c r="A17711" s="2">
        <v>44214</v>
      </c>
      <c r="B17711" s="2">
        <f t="shared" si="552"/>
        <v>44227</v>
      </c>
      <c r="C17711" s="3">
        <f t="shared" si="553"/>
        <v>1</v>
      </c>
      <c r="D17711" t="s">
        <v>14</v>
      </c>
      <c r="E17711">
        <v>41</v>
      </c>
      <c r="F17711">
        <v>133851</v>
      </c>
      <c r="G17711">
        <v>1811</v>
      </c>
    </row>
    <row r="17712" spans="1:7">
      <c r="A17712" s="2">
        <v>44214</v>
      </c>
      <c r="B17712" s="2">
        <f t="shared" si="552"/>
        <v>44227</v>
      </c>
      <c r="C17712" s="3">
        <f t="shared" si="553"/>
        <v>1</v>
      </c>
      <c r="D17712" t="s">
        <v>31</v>
      </c>
      <c r="E17712">
        <v>42</v>
      </c>
      <c r="F17712">
        <v>776490</v>
      </c>
      <c r="G17712">
        <v>19390</v>
      </c>
    </row>
    <row r="17713" spans="1:7">
      <c r="A17713" s="2">
        <v>44214</v>
      </c>
      <c r="B17713" s="2">
        <f t="shared" si="552"/>
        <v>44227</v>
      </c>
      <c r="C17713" s="3">
        <f t="shared" si="553"/>
        <v>1</v>
      </c>
      <c r="D17713" t="s">
        <v>55</v>
      </c>
      <c r="E17713">
        <v>72</v>
      </c>
      <c r="F17713">
        <v>121554</v>
      </c>
      <c r="G17713">
        <v>1703</v>
      </c>
    </row>
    <row r="17714" spans="1:7">
      <c r="A17714" s="2">
        <v>44214</v>
      </c>
      <c r="B17714" s="2">
        <f t="shared" si="552"/>
        <v>44227</v>
      </c>
      <c r="C17714" s="3">
        <f t="shared" si="553"/>
        <v>1</v>
      </c>
      <c r="D17714" t="s">
        <v>17</v>
      </c>
      <c r="E17714">
        <v>44</v>
      </c>
      <c r="F17714">
        <v>104443</v>
      </c>
      <c r="G17714">
        <v>2005</v>
      </c>
    </row>
    <row r="17715" spans="1:7">
      <c r="A17715" s="2">
        <v>44214</v>
      </c>
      <c r="B17715" s="2">
        <f t="shared" si="552"/>
        <v>44227</v>
      </c>
      <c r="C17715" s="3">
        <f t="shared" si="553"/>
        <v>1</v>
      </c>
      <c r="D17715" t="s">
        <v>32</v>
      </c>
      <c r="E17715">
        <v>45</v>
      </c>
      <c r="F17715">
        <v>391464</v>
      </c>
      <c r="G17715">
        <v>6248</v>
      </c>
    </row>
    <row r="17716" spans="1:7">
      <c r="A17716" s="2">
        <v>44214</v>
      </c>
      <c r="B17716" s="2">
        <f t="shared" si="552"/>
        <v>44227</v>
      </c>
      <c r="C17716" s="3">
        <f t="shared" si="553"/>
        <v>1</v>
      </c>
      <c r="D17716" t="s">
        <v>43</v>
      </c>
      <c r="E17716">
        <v>46</v>
      </c>
      <c r="F17716">
        <v>105659</v>
      </c>
      <c r="G17716">
        <v>1667</v>
      </c>
    </row>
    <row r="17717" spans="1:7">
      <c r="A17717" s="2">
        <v>44214</v>
      </c>
      <c r="B17717" s="2">
        <f t="shared" si="552"/>
        <v>44227</v>
      </c>
      <c r="C17717" s="3">
        <f t="shared" si="553"/>
        <v>1</v>
      </c>
      <c r="D17717" t="s">
        <v>25</v>
      </c>
      <c r="E17717">
        <v>47</v>
      </c>
      <c r="F17717">
        <v>674915</v>
      </c>
      <c r="G17717">
        <v>8350</v>
      </c>
    </row>
    <row r="17718" spans="1:7">
      <c r="A17718" s="2">
        <v>44214</v>
      </c>
      <c r="B17718" s="2">
        <f t="shared" si="552"/>
        <v>44227</v>
      </c>
      <c r="C17718" s="3">
        <f t="shared" si="553"/>
        <v>1</v>
      </c>
      <c r="D17718" t="s">
        <v>11</v>
      </c>
      <c r="E17718">
        <v>48</v>
      </c>
      <c r="F17718">
        <v>2138574</v>
      </c>
      <c r="G17718">
        <v>32858</v>
      </c>
    </row>
    <row r="17719" spans="1:7">
      <c r="A17719" s="2">
        <v>44214</v>
      </c>
      <c r="B17719" s="2">
        <f t="shared" si="552"/>
        <v>44227</v>
      </c>
      <c r="C17719" s="3">
        <f t="shared" si="553"/>
        <v>1</v>
      </c>
      <c r="D17719" t="s">
        <v>13</v>
      </c>
      <c r="E17719">
        <v>49</v>
      </c>
      <c r="F17719">
        <v>324919</v>
      </c>
      <c r="G17719">
        <v>1500</v>
      </c>
    </row>
    <row r="17720" spans="1:7">
      <c r="A17720" s="2">
        <v>44214</v>
      </c>
      <c r="B17720" s="2">
        <f t="shared" si="552"/>
        <v>44227</v>
      </c>
      <c r="C17720" s="3">
        <f t="shared" si="553"/>
        <v>1</v>
      </c>
      <c r="D17720" t="s">
        <v>36</v>
      </c>
      <c r="E17720">
        <v>50</v>
      </c>
      <c r="F17720">
        <v>10220</v>
      </c>
      <c r="G17720">
        <v>163</v>
      </c>
    </row>
    <row r="17721" spans="1:7">
      <c r="A17721" s="2">
        <v>44214</v>
      </c>
      <c r="B17721" s="2">
        <f t="shared" si="552"/>
        <v>44227</v>
      </c>
      <c r="C17721" s="3">
        <f t="shared" si="553"/>
        <v>1</v>
      </c>
      <c r="D17721" t="s">
        <v>56</v>
      </c>
      <c r="E17721">
        <v>78</v>
      </c>
      <c r="F17721">
        <v>2260</v>
      </c>
      <c r="G17721">
        <v>24</v>
      </c>
    </row>
    <row r="17722" spans="1:7">
      <c r="A17722" s="2">
        <v>44214</v>
      </c>
      <c r="B17722" s="2">
        <f t="shared" si="552"/>
        <v>44227</v>
      </c>
      <c r="C17722" s="3">
        <f t="shared" si="553"/>
        <v>1</v>
      </c>
      <c r="D17722" t="s">
        <v>37</v>
      </c>
      <c r="E17722">
        <v>51</v>
      </c>
      <c r="F17722">
        <v>446550</v>
      </c>
      <c r="G17722">
        <v>5739</v>
      </c>
    </row>
    <row r="17723" spans="1:7">
      <c r="A17723" s="2">
        <v>44214</v>
      </c>
      <c r="B17723" s="2">
        <f t="shared" si="552"/>
        <v>44227</v>
      </c>
      <c r="C17723" s="3">
        <f t="shared" si="553"/>
        <v>1</v>
      </c>
      <c r="D17723" t="s">
        <v>5</v>
      </c>
      <c r="E17723">
        <v>53</v>
      </c>
      <c r="F17723">
        <v>293739</v>
      </c>
      <c r="G17723">
        <v>3974</v>
      </c>
    </row>
    <row r="17724" spans="1:7">
      <c r="A17724" s="2">
        <v>44214</v>
      </c>
      <c r="B17724" s="2">
        <f t="shared" si="552"/>
        <v>44227</v>
      </c>
      <c r="C17724" s="3">
        <f t="shared" si="553"/>
        <v>1</v>
      </c>
      <c r="D17724" t="s">
        <v>58</v>
      </c>
      <c r="E17724">
        <v>54</v>
      </c>
      <c r="F17724">
        <v>109809</v>
      </c>
      <c r="G17724">
        <v>1784</v>
      </c>
    </row>
    <row r="17725" spans="1:7">
      <c r="A17725" s="2">
        <v>44214</v>
      </c>
      <c r="B17725" s="2">
        <f t="shared" si="552"/>
        <v>44227</v>
      </c>
      <c r="C17725" s="3">
        <f t="shared" si="553"/>
        <v>1</v>
      </c>
      <c r="D17725" t="s">
        <v>10</v>
      </c>
      <c r="E17725">
        <v>55</v>
      </c>
      <c r="F17725">
        <v>569335</v>
      </c>
      <c r="G17725">
        <v>5930</v>
      </c>
    </row>
    <row r="17726" spans="1:7">
      <c r="A17726" s="2">
        <v>44214</v>
      </c>
      <c r="B17726" s="2">
        <f t="shared" si="552"/>
        <v>44227</v>
      </c>
      <c r="C17726" s="3">
        <f t="shared" si="553"/>
        <v>1</v>
      </c>
      <c r="D17726" t="s">
        <v>49</v>
      </c>
      <c r="E17726">
        <v>56</v>
      </c>
      <c r="F17726">
        <v>49708</v>
      </c>
      <c r="G17726">
        <v>522</v>
      </c>
    </row>
    <row r="17727" spans="1:7">
      <c r="A17727" s="2">
        <v>44215</v>
      </c>
      <c r="B17727" s="2">
        <f t="shared" si="552"/>
        <v>44227</v>
      </c>
      <c r="C17727" s="3">
        <f t="shared" si="553"/>
        <v>1</v>
      </c>
      <c r="D17727" t="s">
        <v>52</v>
      </c>
      <c r="E17727">
        <v>1</v>
      </c>
      <c r="F17727">
        <v>426543</v>
      </c>
      <c r="G17727">
        <v>6126</v>
      </c>
    </row>
    <row r="17728" spans="1:7">
      <c r="A17728" s="2">
        <v>44215</v>
      </c>
      <c r="B17728" s="2">
        <f t="shared" si="552"/>
        <v>44227</v>
      </c>
      <c r="C17728" s="3">
        <f t="shared" si="553"/>
        <v>1</v>
      </c>
      <c r="D17728" t="s">
        <v>50</v>
      </c>
      <c r="E17728">
        <v>2</v>
      </c>
      <c r="F17728">
        <v>51914</v>
      </c>
      <c r="G17728">
        <v>221</v>
      </c>
    </row>
    <row r="17729" spans="1:7">
      <c r="A17729" s="2">
        <v>44215</v>
      </c>
      <c r="B17729" s="2">
        <f t="shared" si="552"/>
        <v>44227</v>
      </c>
      <c r="C17729" s="3">
        <f t="shared" si="553"/>
        <v>1</v>
      </c>
      <c r="D17729" t="s">
        <v>8</v>
      </c>
      <c r="E17729">
        <v>4</v>
      </c>
      <c r="F17729">
        <v>686028</v>
      </c>
      <c r="G17729">
        <v>11266</v>
      </c>
    </row>
    <row r="17730" spans="1:7">
      <c r="A17730" s="2">
        <v>44215</v>
      </c>
      <c r="B17730" s="2">
        <f t="shared" si="552"/>
        <v>44227</v>
      </c>
      <c r="C17730" s="3">
        <f t="shared" si="553"/>
        <v>1</v>
      </c>
      <c r="D17730" t="s">
        <v>44</v>
      </c>
      <c r="E17730">
        <v>5</v>
      </c>
      <c r="F17730">
        <v>273594</v>
      </c>
      <c r="G17730">
        <v>4386</v>
      </c>
    </row>
    <row r="17731" spans="1:7">
      <c r="A17731" s="2">
        <v>44215</v>
      </c>
      <c r="B17731" s="2">
        <f t="shared" si="552"/>
        <v>44227</v>
      </c>
      <c r="C17731" s="3">
        <f t="shared" si="553"/>
        <v>1</v>
      </c>
      <c r="D17731" t="s">
        <v>7</v>
      </c>
      <c r="E17731">
        <v>6</v>
      </c>
      <c r="F17731">
        <v>3071361</v>
      </c>
      <c r="G17731">
        <v>34390</v>
      </c>
    </row>
    <row r="17732" spans="1:7">
      <c r="A17732" s="2">
        <v>44215</v>
      </c>
      <c r="B17732" s="2">
        <f t="shared" ref="B17732:B17795" si="554">EOMONTH(A17732,0)</f>
        <v>44227</v>
      </c>
      <c r="C17732" s="3">
        <f t="shared" ref="C17732:C17795" si="555">IF(A17732=B17732,0,1)</f>
        <v>1</v>
      </c>
      <c r="D17732" t="s">
        <v>22</v>
      </c>
      <c r="E17732">
        <v>8</v>
      </c>
      <c r="F17732">
        <v>379999</v>
      </c>
      <c r="G17732">
        <v>5473</v>
      </c>
    </row>
    <row r="17733" spans="1:7">
      <c r="A17733" s="2">
        <v>44215</v>
      </c>
      <c r="B17733" s="2">
        <f t="shared" si="554"/>
        <v>44227</v>
      </c>
      <c r="C17733" s="3">
        <f t="shared" si="555"/>
        <v>1</v>
      </c>
      <c r="D17733" t="s">
        <v>38</v>
      </c>
      <c r="E17733">
        <v>9</v>
      </c>
      <c r="F17733">
        <v>232219</v>
      </c>
      <c r="G17733">
        <v>6682</v>
      </c>
    </row>
    <row r="17734" spans="1:7">
      <c r="A17734" s="2">
        <v>44215</v>
      </c>
      <c r="B17734" s="2">
        <f t="shared" si="554"/>
        <v>44227</v>
      </c>
      <c r="C17734" s="3">
        <f t="shared" si="555"/>
        <v>1</v>
      </c>
      <c r="D17734" t="s">
        <v>45</v>
      </c>
      <c r="E17734">
        <v>10</v>
      </c>
      <c r="F17734">
        <v>71311</v>
      </c>
      <c r="G17734">
        <v>1021</v>
      </c>
    </row>
    <row r="17735" spans="1:7">
      <c r="A17735" s="2">
        <v>44215</v>
      </c>
      <c r="B17735" s="2">
        <f t="shared" si="554"/>
        <v>44227</v>
      </c>
      <c r="C17735" s="3">
        <f t="shared" si="555"/>
        <v>1</v>
      </c>
      <c r="D17735" t="s">
        <v>33</v>
      </c>
      <c r="E17735">
        <v>11</v>
      </c>
      <c r="F17735">
        <v>34259</v>
      </c>
      <c r="G17735">
        <v>861</v>
      </c>
    </row>
    <row r="17736" spans="1:7">
      <c r="A17736" s="2">
        <v>44215</v>
      </c>
      <c r="B17736" s="2">
        <f t="shared" si="554"/>
        <v>44227</v>
      </c>
      <c r="C17736" s="3">
        <f t="shared" si="555"/>
        <v>1</v>
      </c>
      <c r="D17736" t="s">
        <v>15</v>
      </c>
      <c r="E17736">
        <v>12</v>
      </c>
      <c r="F17736">
        <v>1589089</v>
      </c>
      <c r="G17736">
        <v>24435</v>
      </c>
    </row>
    <row r="17737" spans="1:7">
      <c r="A17737" s="2">
        <v>44215</v>
      </c>
      <c r="B17737" s="2">
        <f t="shared" si="554"/>
        <v>44227</v>
      </c>
      <c r="C17737" s="3">
        <f t="shared" si="555"/>
        <v>1</v>
      </c>
      <c r="D17737" t="s">
        <v>18</v>
      </c>
      <c r="E17737">
        <v>13</v>
      </c>
      <c r="F17737">
        <v>804508</v>
      </c>
      <c r="G17737">
        <v>12179</v>
      </c>
    </row>
    <row r="17738" spans="1:7">
      <c r="A17738" s="2">
        <v>44215</v>
      </c>
      <c r="B17738" s="2">
        <f t="shared" si="554"/>
        <v>44227</v>
      </c>
      <c r="C17738" s="3">
        <f t="shared" si="555"/>
        <v>1</v>
      </c>
      <c r="D17738" t="s">
        <v>57</v>
      </c>
      <c r="E17738">
        <v>66</v>
      </c>
      <c r="F17738">
        <v>8484</v>
      </c>
      <c r="G17738">
        <v>129</v>
      </c>
    </row>
    <row r="17739" spans="1:7">
      <c r="A17739" s="2">
        <v>44215</v>
      </c>
      <c r="B17739" s="2">
        <f t="shared" si="554"/>
        <v>44227</v>
      </c>
      <c r="C17739" s="3">
        <f t="shared" si="555"/>
        <v>1</v>
      </c>
      <c r="D17739" t="s">
        <v>26</v>
      </c>
      <c r="E17739">
        <v>15</v>
      </c>
      <c r="F17739">
        <v>24483</v>
      </c>
      <c r="G17739">
        <v>321</v>
      </c>
    </row>
    <row r="17740" spans="1:7">
      <c r="A17740" s="2">
        <v>44215</v>
      </c>
      <c r="B17740" s="2">
        <f t="shared" si="554"/>
        <v>44227</v>
      </c>
      <c r="C17740" s="3">
        <f t="shared" si="555"/>
        <v>1</v>
      </c>
      <c r="D17740" t="s">
        <v>53</v>
      </c>
      <c r="E17740">
        <v>16</v>
      </c>
      <c r="F17740">
        <v>157069</v>
      </c>
      <c r="G17740">
        <v>1639</v>
      </c>
    </row>
    <row r="17741" spans="1:7">
      <c r="A17741" s="2">
        <v>44215</v>
      </c>
      <c r="B17741" s="2">
        <f t="shared" si="554"/>
        <v>44227</v>
      </c>
      <c r="C17741" s="3">
        <f t="shared" si="555"/>
        <v>1</v>
      </c>
      <c r="D17741" t="s">
        <v>6</v>
      </c>
      <c r="E17741">
        <v>17</v>
      </c>
      <c r="F17741">
        <v>1079307</v>
      </c>
      <c r="G17741">
        <v>20154</v>
      </c>
    </row>
    <row r="17742" spans="1:7">
      <c r="A17742" s="2">
        <v>44215</v>
      </c>
      <c r="B17742" s="2">
        <f t="shared" si="554"/>
        <v>44227</v>
      </c>
      <c r="C17742" s="3">
        <f t="shared" si="555"/>
        <v>1</v>
      </c>
      <c r="D17742" t="s">
        <v>27</v>
      </c>
      <c r="E17742">
        <v>18</v>
      </c>
      <c r="F17742">
        <v>598494</v>
      </c>
      <c r="G17742">
        <v>9466</v>
      </c>
    </row>
    <row r="17743" spans="1:7">
      <c r="A17743" s="2">
        <v>44215</v>
      </c>
      <c r="B17743" s="2">
        <f t="shared" si="554"/>
        <v>44227</v>
      </c>
      <c r="C17743" s="3">
        <f t="shared" si="555"/>
        <v>1</v>
      </c>
      <c r="D17743" t="s">
        <v>39</v>
      </c>
      <c r="E17743">
        <v>19</v>
      </c>
      <c r="F17743">
        <v>307302</v>
      </c>
      <c r="G17743">
        <v>4332</v>
      </c>
    </row>
    <row r="17744" spans="1:7">
      <c r="A17744" s="2">
        <v>44215</v>
      </c>
      <c r="B17744" s="2">
        <f t="shared" si="554"/>
        <v>44227</v>
      </c>
      <c r="C17744" s="3">
        <f t="shared" si="555"/>
        <v>1</v>
      </c>
      <c r="D17744" t="s">
        <v>34</v>
      </c>
      <c r="E17744">
        <v>20</v>
      </c>
      <c r="F17744">
        <v>262727</v>
      </c>
      <c r="G17744">
        <v>3526</v>
      </c>
    </row>
    <row r="17745" spans="1:7">
      <c r="A17745" s="2">
        <v>44215</v>
      </c>
      <c r="B17745" s="2">
        <f t="shared" si="554"/>
        <v>44227</v>
      </c>
      <c r="C17745" s="3">
        <f t="shared" si="555"/>
        <v>1</v>
      </c>
      <c r="D17745" t="s">
        <v>28</v>
      </c>
      <c r="E17745">
        <v>21</v>
      </c>
      <c r="F17745">
        <v>334347</v>
      </c>
      <c r="G17745">
        <v>3489</v>
      </c>
    </row>
    <row r="17746" spans="1:7">
      <c r="A17746" s="2">
        <v>44215</v>
      </c>
      <c r="B17746" s="2">
        <f t="shared" si="554"/>
        <v>44227</v>
      </c>
      <c r="C17746" s="3">
        <f t="shared" si="555"/>
        <v>1</v>
      </c>
      <c r="D17746" t="s">
        <v>40</v>
      </c>
      <c r="E17746">
        <v>22</v>
      </c>
      <c r="F17746">
        <v>372089</v>
      </c>
      <c r="G17746">
        <v>8324</v>
      </c>
    </row>
    <row r="17747" spans="1:7">
      <c r="A17747" s="2">
        <v>44215</v>
      </c>
      <c r="B17747" s="2">
        <f t="shared" si="554"/>
        <v>44227</v>
      </c>
      <c r="C17747" s="3">
        <f t="shared" si="555"/>
        <v>1</v>
      </c>
      <c r="D17747" t="s">
        <v>51</v>
      </c>
      <c r="E17747">
        <v>23</v>
      </c>
      <c r="F17747">
        <v>34262</v>
      </c>
      <c r="G17747">
        <v>519</v>
      </c>
    </row>
    <row r="17748" spans="1:7">
      <c r="A17748" s="2">
        <v>44215</v>
      </c>
      <c r="B17748" s="2">
        <f t="shared" si="554"/>
        <v>44227</v>
      </c>
      <c r="C17748" s="3">
        <f t="shared" si="555"/>
        <v>1</v>
      </c>
      <c r="D17748" t="s">
        <v>23</v>
      </c>
      <c r="E17748">
        <v>24</v>
      </c>
      <c r="F17748">
        <v>330390</v>
      </c>
      <c r="G17748">
        <v>6650</v>
      </c>
    </row>
    <row r="17749" spans="1:7">
      <c r="A17749" s="2">
        <v>44215</v>
      </c>
      <c r="B17749" s="2">
        <f t="shared" si="554"/>
        <v>44227</v>
      </c>
      <c r="C17749" s="3">
        <f t="shared" si="555"/>
        <v>1</v>
      </c>
      <c r="D17749" t="s">
        <v>9</v>
      </c>
      <c r="E17749">
        <v>25</v>
      </c>
      <c r="F17749">
        <v>476526</v>
      </c>
      <c r="G17749">
        <v>13749</v>
      </c>
    </row>
    <row r="17750" spans="1:7">
      <c r="A17750" s="2">
        <v>44215</v>
      </c>
      <c r="B17750" s="2">
        <f t="shared" si="554"/>
        <v>44227</v>
      </c>
      <c r="C17750" s="3">
        <f t="shared" si="555"/>
        <v>1</v>
      </c>
      <c r="D17750" t="s">
        <v>42</v>
      </c>
      <c r="E17750">
        <v>26</v>
      </c>
      <c r="F17750">
        <v>586204</v>
      </c>
      <c r="G17750">
        <v>14724</v>
      </c>
    </row>
    <row r="17751" spans="1:7">
      <c r="A17751" s="2">
        <v>44215</v>
      </c>
      <c r="B17751" s="2">
        <f t="shared" si="554"/>
        <v>44227</v>
      </c>
      <c r="C17751" s="3">
        <f t="shared" si="555"/>
        <v>1</v>
      </c>
      <c r="D17751" t="s">
        <v>29</v>
      </c>
      <c r="E17751">
        <v>27</v>
      </c>
      <c r="F17751">
        <v>448336</v>
      </c>
      <c r="G17751">
        <v>6013</v>
      </c>
    </row>
    <row r="17752" spans="1:7">
      <c r="A17752" s="2">
        <v>44215</v>
      </c>
      <c r="B17752" s="2">
        <f t="shared" si="554"/>
        <v>44227</v>
      </c>
      <c r="C17752" s="3">
        <f t="shared" si="555"/>
        <v>1</v>
      </c>
      <c r="D17752" t="s">
        <v>46</v>
      </c>
      <c r="E17752">
        <v>28</v>
      </c>
      <c r="F17752">
        <v>255125</v>
      </c>
      <c r="G17752">
        <v>5574</v>
      </c>
    </row>
    <row r="17753" spans="1:7">
      <c r="A17753" s="2">
        <v>44215</v>
      </c>
      <c r="B17753" s="2">
        <f t="shared" si="554"/>
        <v>44227</v>
      </c>
      <c r="C17753" s="3">
        <f t="shared" si="555"/>
        <v>1</v>
      </c>
      <c r="D17753" t="s">
        <v>35</v>
      </c>
      <c r="E17753">
        <v>29</v>
      </c>
      <c r="F17753">
        <v>477420</v>
      </c>
      <c r="G17753">
        <v>6672</v>
      </c>
    </row>
    <row r="17754" spans="1:7">
      <c r="A17754" s="2">
        <v>44215</v>
      </c>
      <c r="B17754" s="2">
        <f t="shared" si="554"/>
        <v>44227</v>
      </c>
      <c r="C17754" s="3">
        <f t="shared" si="555"/>
        <v>1</v>
      </c>
      <c r="D17754" t="s">
        <v>54</v>
      </c>
      <c r="E17754">
        <v>30</v>
      </c>
      <c r="F17754">
        <v>89952</v>
      </c>
      <c r="G17754">
        <v>1093</v>
      </c>
    </row>
    <row r="17755" spans="1:7">
      <c r="A17755" s="2">
        <v>44215</v>
      </c>
      <c r="B17755" s="2">
        <f t="shared" si="554"/>
        <v>44227</v>
      </c>
      <c r="C17755" s="3">
        <f t="shared" si="555"/>
        <v>1</v>
      </c>
      <c r="D17755" t="s">
        <v>12</v>
      </c>
      <c r="E17755">
        <v>31</v>
      </c>
      <c r="F17755">
        <v>183687</v>
      </c>
      <c r="G17755">
        <v>1914</v>
      </c>
    </row>
    <row r="17756" spans="1:7">
      <c r="A17756" s="2">
        <v>44215</v>
      </c>
      <c r="B17756" s="2">
        <f t="shared" si="554"/>
        <v>44227</v>
      </c>
      <c r="C17756" s="3">
        <f t="shared" si="555"/>
        <v>1</v>
      </c>
      <c r="D17756" t="s">
        <v>24</v>
      </c>
      <c r="E17756">
        <v>32</v>
      </c>
      <c r="F17756">
        <v>264223</v>
      </c>
      <c r="G17756">
        <v>3794</v>
      </c>
    </row>
    <row r="17757" spans="1:7">
      <c r="A17757" s="2">
        <v>44215</v>
      </c>
      <c r="B17757" s="2">
        <f t="shared" si="554"/>
        <v>44227</v>
      </c>
      <c r="C17757" s="3">
        <f t="shared" si="555"/>
        <v>1</v>
      </c>
      <c r="D17757" t="s">
        <v>19</v>
      </c>
      <c r="E17757">
        <v>33</v>
      </c>
      <c r="F17757">
        <v>58709</v>
      </c>
      <c r="G17757">
        <v>938</v>
      </c>
    </row>
    <row r="17758" spans="1:7">
      <c r="A17758" s="2">
        <v>44215</v>
      </c>
      <c r="B17758" s="2">
        <f t="shared" si="554"/>
        <v>44227</v>
      </c>
      <c r="C17758" s="3">
        <f t="shared" si="555"/>
        <v>1</v>
      </c>
      <c r="D17758" t="s">
        <v>21</v>
      </c>
      <c r="E17758">
        <v>34</v>
      </c>
      <c r="F17758">
        <v>635701</v>
      </c>
      <c r="G17758">
        <v>20512</v>
      </c>
    </row>
    <row r="17759" spans="1:7">
      <c r="A17759" s="2">
        <v>44215</v>
      </c>
      <c r="B17759" s="2">
        <f t="shared" si="554"/>
        <v>44227</v>
      </c>
      <c r="C17759" s="3">
        <f t="shared" si="555"/>
        <v>1</v>
      </c>
      <c r="D17759" t="s">
        <v>47</v>
      </c>
      <c r="E17759">
        <v>35</v>
      </c>
      <c r="F17759">
        <v>164954</v>
      </c>
      <c r="G17759">
        <v>2977</v>
      </c>
    </row>
    <row r="17760" spans="1:7">
      <c r="A17760" s="2">
        <v>44215</v>
      </c>
      <c r="B17760" s="2">
        <f t="shared" si="554"/>
        <v>44227</v>
      </c>
      <c r="C17760" s="3">
        <f t="shared" si="555"/>
        <v>1</v>
      </c>
      <c r="D17760" t="s">
        <v>16</v>
      </c>
      <c r="E17760">
        <v>36</v>
      </c>
      <c r="F17760">
        <v>1268949</v>
      </c>
      <c r="G17760">
        <v>40933</v>
      </c>
    </row>
    <row r="17761" spans="1:7">
      <c r="A17761" s="2">
        <v>44215</v>
      </c>
      <c r="B17761" s="2">
        <f t="shared" si="554"/>
        <v>44227</v>
      </c>
      <c r="C17761" s="3">
        <f t="shared" si="555"/>
        <v>1</v>
      </c>
      <c r="D17761" t="s">
        <v>20</v>
      </c>
      <c r="E17761">
        <v>37</v>
      </c>
      <c r="F17761">
        <v>684497</v>
      </c>
      <c r="G17761">
        <v>8196</v>
      </c>
    </row>
    <row r="17762" spans="1:7">
      <c r="A17762" s="2">
        <v>44215</v>
      </c>
      <c r="B17762" s="2">
        <f t="shared" si="554"/>
        <v>44227</v>
      </c>
      <c r="C17762" s="3">
        <f t="shared" si="555"/>
        <v>1</v>
      </c>
      <c r="D17762" t="s">
        <v>48</v>
      </c>
      <c r="E17762">
        <v>38</v>
      </c>
      <c r="F17762">
        <v>96093</v>
      </c>
      <c r="G17762">
        <v>1408</v>
      </c>
    </row>
    <row r="17763" spans="1:7">
      <c r="A17763" s="2">
        <v>44215</v>
      </c>
      <c r="B17763" s="2">
        <f t="shared" si="554"/>
        <v>44227</v>
      </c>
      <c r="C17763" s="3">
        <f t="shared" si="555"/>
        <v>1</v>
      </c>
      <c r="D17763" t="s">
        <v>59</v>
      </c>
      <c r="E17763">
        <v>69</v>
      </c>
      <c r="F17763">
        <v>129</v>
      </c>
      <c r="G17763">
        <v>2</v>
      </c>
    </row>
    <row r="17764" spans="1:7">
      <c r="A17764" s="2">
        <v>44215</v>
      </c>
      <c r="B17764" s="2">
        <f t="shared" si="554"/>
        <v>44227</v>
      </c>
      <c r="C17764" s="3">
        <f t="shared" si="555"/>
        <v>1</v>
      </c>
      <c r="D17764" t="s">
        <v>41</v>
      </c>
      <c r="E17764">
        <v>39</v>
      </c>
      <c r="F17764">
        <v>836055</v>
      </c>
      <c r="G17764">
        <v>10336</v>
      </c>
    </row>
    <row r="17765" spans="1:7">
      <c r="A17765" s="2">
        <v>44215</v>
      </c>
      <c r="B17765" s="2">
        <f t="shared" si="554"/>
        <v>44227</v>
      </c>
      <c r="C17765" s="3">
        <f t="shared" si="555"/>
        <v>1</v>
      </c>
      <c r="D17765" t="s">
        <v>30</v>
      </c>
      <c r="E17765">
        <v>40</v>
      </c>
      <c r="F17765">
        <v>358374</v>
      </c>
      <c r="G17765">
        <v>3037</v>
      </c>
    </row>
    <row r="17766" spans="1:7">
      <c r="A17766" s="2">
        <v>44215</v>
      </c>
      <c r="B17766" s="2">
        <f t="shared" si="554"/>
        <v>44227</v>
      </c>
      <c r="C17766" s="3">
        <f t="shared" si="555"/>
        <v>1</v>
      </c>
      <c r="D17766" t="s">
        <v>14</v>
      </c>
      <c r="E17766">
        <v>41</v>
      </c>
      <c r="F17766">
        <v>134468</v>
      </c>
      <c r="G17766">
        <v>1816</v>
      </c>
    </row>
    <row r="17767" spans="1:7">
      <c r="A17767" s="2">
        <v>44215</v>
      </c>
      <c r="B17767" s="2">
        <f t="shared" si="554"/>
        <v>44227</v>
      </c>
      <c r="C17767" s="3">
        <f t="shared" si="555"/>
        <v>1</v>
      </c>
      <c r="D17767" t="s">
        <v>31</v>
      </c>
      <c r="E17767">
        <v>42</v>
      </c>
      <c r="F17767">
        <v>783355</v>
      </c>
      <c r="G17767">
        <v>19467</v>
      </c>
    </row>
    <row r="17768" spans="1:7">
      <c r="A17768" s="2">
        <v>44215</v>
      </c>
      <c r="B17768" s="2">
        <f t="shared" si="554"/>
        <v>44227</v>
      </c>
      <c r="C17768" s="3">
        <f t="shared" si="555"/>
        <v>1</v>
      </c>
      <c r="D17768" t="s">
        <v>55</v>
      </c>
      <c r="E17768">
        <v>72</v>
      </c>
      <c r="F17768">
        <v>121988</v>
      </c>
      <c r="G17768">
        <v>1703</v>
      </c>
    </row>
    <row r="17769" spans="1:7">
      <c r="A17769" s="2">
        <v>44215</v>
      </c>
      <c r="B17769" s="2">
        <f t="shared" si="554"/>
        <v>44227</v>
      </c>
      <c r="C17769" s="3">
        <f t="shared" si="555"/>
        <v>1</v>
      </c>
      <c r="D17769" t="s">
        <v>17</v>
      </c>
      <c r="E17769">
        <v>44</v>
      </c>
      <c r="F17769">
        <v>107066</v>
      </c>
      <c r="G17769">
        <v>2045</v>
      </c>
    </row>
    <row r="17770" spans="1:7">
      <c r="A17770" s="2">
        <v>44215</v>
      </c>
      <c r="B17770" s="2">
        <f t="shared" si="554"/>
        <v>44227</v>
      </c>
      <c r="C17770" s="3">
        <f t="shared" si="555"/>
        <v>1</v>
      </c>
      <c r="D17770" t="s">
        <v>32</v>
      </c>
      <c r="E17770">
        <v>45</v>
      </c>
      <c r="F17770">
        <v>394318</v>
      </c>
      <c r="G17770">
        <v>6259</v>
      </c>
    </row>
    <row r="17771" spans="1:7">
      <c r="A17771" s="2">
        <v>44215</v>
      </c>
      <c r="B17771" s="2">
        <f t="shared" si="554"/>
        <v>44227</v>
      </c>
      <c r="C17771" s="3">
        <f t="shared" si="555"/>
        <v>1</v>
      </c>
      <c r="D17771" t="s">
        <v>43</v>
      </c>
      <c r="E17771">
        <v>46</v>
      </c>
      <c r="F17771">
        <v>105786</v>
      </c>
      <c r="G17771">
        <v>1667</v>
      </c>
    </row>
    <row r="17772" spans="1:7">
      <c r="A17772" s="2">
        <v>44215</v>
      </c>
      <c r="B17772" s="2">
        <f t="shared" si="554"/>
        <v>44227</v>
      </c>
      <c r="C17772" s="3">
        <f t="shared" si="555"/>
        <v>1</v>
      </c>
      <c r="D17772" t="s">
        <v>25</v>
      </c>
      <c r="E17772">
        <v>47</v>
      </c>
      <c r="F17772">
        <v>677425</v>
      </c>
      <c r="G17772">
        <v>8391</v>
      </c>
    </row>
    <row r="17773" spans="1:7">
      <c r="A17773" s="2">
        <v>44215</v>
      </c>
      <c r="B17773" s="2">
        <f t="shared" si="554"/>
        <v>44227</v>
      </c>
      <c r="C17773" s="3">
        <f t="shared" si="555"/>
        <v>1</v>
      </c>
      <c r="D17773" t="s">
        <v>11</v>
      </c>
      <c r="E17773">
        <v>48</v>
      </c>
      <c r="F17773">
        <v>2160456</v>
      </c>
      <c r="G17773">
        <v>33176</v>
      </c>
    </row>
    <row r="17774" spans="1:7">
      <c r="A17774" s="2">
        <v>44215</v>
      </c>
      <c r="B17774" s="2">
        <f t="shared" si="554"/>
        <v>44227</v>
      </c>
      <c r="C17774" s="3">
        <f t="shared" si="555"/>
        <v>1</v>
      </c>
      <c r="D17774" t="s">
        <v>13</v>
      </c>
      <c r="E17774">
        <v>49</v>
      </c>
      <c r="F17774">
        <v>326221</v>
      </c>
      <c r="G17774">
        <v>1507</v>
      </c>
    </row>
    <row r="17775" spans="1:7">
      <c r="A17775" s="2">
        <v>44215</v>
      </c>
      <c r="B17775" s="2">
        <f t="shared" si="554"/>
        <v>44227</v>
      </c>
      <c r="C17775" s="3">
        <f t="shared" si="555"/>
        <v>1</v>
      </c>
      <c r="D17775" t="s">
        <v>36</v>
      </c>
      <c r="E17775">
        <v>50</v>
      </c>
      <c r="F17775">
        <v>10321</v>
      </c>
      <c r="G17775">
        <v>163</v>
      </c>
    </row>
    <row r="17776" spans="1:7">
      <c r="A17776" s="2">
        <v>44215</v>
      </c>
      <c r="B17776" s="2">
        <f t="shared" si="554"/>
        <v>44227</v>
      </c>
      <c r="C17776" s="3">
        <f t="shared" si="555"/>
        <v>1</v>
      </c>
      <c r="D17776" t="s">
        <v>56</v>
      </c>
      <c r="E17776">
        <v>78</v>
      </c>
      <c r="F17776">
        <v>2283</v>
      </c>
      <c r="G17776">
        <v>24</v>
      </c>
    </row>
    <row r="17777" spans="1:7">
      <c r="A17777" s="2">
        <v>44215</v>
      </c>
      <c r="B17777" s="2">
        <f t="shared" si="554"/>
        <v>44227</v>
      </c>
      <c r="C17777" s="3">
        <f t="shared" si="555"/>
        <v>1</v>
      </c>
      <c r="D17777" t="s">
        <v>37</v>
      </c>
      <c r="E17777">
        <v>51</v>
      </c>
      <c r="F17777">
        <v>451076</v>
      </c>
      <c r="G17777">
        <v>5798</v>
      </c>
    </row>
    <row r="17778" spans="1:7">
      <c r="A17778" s="2">
        <v>44215</v>
      </c>
      <c r="B17778" s="2">
        <f t="shared" si="554"/>
        <v>44227</v>
      </c>
      <c r="C17778" s="3">
        <f t="shared" si="555"/>
        <v>1</v>
      </c>
      <c r="D17778" t="s">
        <v>5</v>
      </c>
      <c r="E17778">
        <v>53</v>
      </c>
      <c r="F17778">
        <v>296519</v>
      </c>
      <c r="G17778">
        <v>4020</v>
      </c>
    </row>
    <row r="17779" spans="1:7">
      <c r="A17779" s="2">
        <v>44215</v>
      </c>
      <c r="B17779" s="2">
        <f t="shared" si="554"/>
        <v>44227</v>
      </c>
      <c r="C17779" s="3">
        <f t="shared" si="555"/>
        <v>1</v>
      </c>
      <c r="D17779" t="s">
        <v>58</v>
      </c>
      <c r="E17779">
        <v>54</v>
      </c>
      <c r="F17779">
        <v>110820</v>
      </c>
      <c r="G17779">
        <v>1815</v>
      </c>
    </row>
    <row r="17780" spans="1:7">
      <c r="A17780" s="2">
        <v>44215</v>
      </c>
      <c r="B17780" s="2">
        <f t="shared" si="554"/>
        <v>44227</v>
      </c>
      <c r="C17780" s="3">
        <f t="shared" si="555"/>
        <v>1</v>
      </c>
      <c r="D17780" t="s">
        <v>10</v>
      </c>
      <c r="E17780">
        <v>55</v>
      </c>
      <c r="F17780">
        <v>571268</v>
      </c>
      <c r="G17780">
        <v>5974</v>
      </c>
    </row>
    <row r="17781" spans="1:7">
      <c r="A17781" s="2">
        <v>44215</v>
      </c>
      <c r="B17781" s="2">
        <f t="shared" si="554"/>
        <v>44227</v>
      </c>
      <c r="C17781" s="3">
        <f t="shared" si="555"/>
        <v>1</v>
      </c>
      <c r="D17781" t="s">
        <v>49</v>
      </c>
      <c r="E17781">
        <v>56</v>
      </c>
      <c r="F17781">
        <v>49922</v>
      </c>
      <c r="G17781">
        <v>550</v>
      </c>
    </row>
    <row r="17782" spans="1:7">
      <c r="A17782" s="2">
        <v>44216</v>
      </c>
      <c r="B17782" s="2">
        <f t="shared" si="554"/>
        <v>44227</v>
      </c>
      <c r="C17782" s="3">
        <f t="shared" si="555"/>
        <v>1</v>
      </c>
      <c r="D17782" t="s">
        <v>52</v>
      </c>
      <c r="E17782">
        <v>1</v>
      </c>
      <c r="F17782">
        <v>429655</v>
      </c>
      <c r="G17782">
        <v>6283</v>
      </c>
    </row>
    <row r="17783" spans="1:7">
      <c r="A17783" s="2">
        <v>44216</v>
      </c>
      <c r="B17783" s="2">
        <f t="shared" si="554"/>
        <v>44227</v>
      </c>
      <c r="C17783" s="3">
        <f t="shared" si="555"/>
        <v>1</v>
      </c>
      <c r="D17783" t="s">
        <v>50</v>
      </c>
      <c r="E17783">
        <v>2</v>
      </c>
      <c r="F17783">
        <v>52081</v>
      </c>
      <c r="G17783">
        <v>244</v>
      </c>
    </row>
    <row r="17784" spans="1:7">
      <c r="A17784" s="2">
        <v>44216</v>
      </c>
      <c r="B17784" s="2">
        <f t="shared" si="554"/>
        <v>44227</v>
      </c>
      <c r="C17784" s="3">
        <f t="shared" si="555"/>
        <v>1</v>
      </c>
      <c r="D17784" t="s">
        <v>8</v>
      </c>
      <c r="E17784">
        <v>4</v>
      </c>
      <c r="F17784">
        <v>693706</v>
      </c>
      <c r="G17784">
        <v>11564</v>
      </c>
    </row>
    <row r="17785" spans="1:7">
      <c r="A17785" s="2">
        <v>44216</v>
      </c>
      <c r="B17785" s="2">
        <f t="shared" si="554"/>
        <v>44227</v>
      </c>
      <c r="C17785" s="3">
        <f t="shared" si="555"/>
        <v>1</v>
      </c>
      <c r="D17785" t="s">
        <v>44</v>
      </c>
      <c r="E17785">
        <v>5</v>
      </c>
      <c r="F17785">
        <v>276114</v>
      </c>
      <c r="G17785">
        <v>4441</v>
      </c>
    </row>
    <row r="17786" spans="1:7">
      <c r="A17786" s="2">
        <v>44216</v>
      </c>
      <c r="B17786" s="2">
        <f t="shared" si="554"/>
        <v>44227</v>
      </c>
      <c r="C17786" s="3">
        <f t="shared" si="555"/>
        <v>1</v>
      </c>
      <c r="D17786" t="s">
        <v>7</v>
      </c>
      <c r="E17786">
        <v>6</v>
      </c>
      <c r="F17786">
        <v>3090690</v>
      </c>
      <c r="G17786">
        <v>35001</v>
      </c>
    </row>
    <row r="17787" spans="1:7">
      <c r="A17787" s="2">
        <v>44216</v>
      </c>
      <c r="B17787" s="2">
        <f t="shared" si="554"/>
        <v>44227</v>
      </c>
      <c r="C17787" s="3">
        <f t="shared" si="555"/>
        <v>1</v>
      </c>
      <c r="D17787" t="s">
        <v>22</v>
      </c>
      <c r="E17787">
        <v>8</v>
      </c>
      <c r="F17787">
        <v>381414</v>
      </c>
      <c r="G17787">
        <v>5509</v>
      </c>
    </row>
    <row r="17788" spans="1:7">
      <c r="A17788" s="2">
        <v>44216</v>
      </c>
      <c r="B17788" s="2">
        <f t="shared" si="554"/>
        <v>44227</v>
      </c>
      <c r="C17788" s="3">
        <f t="shared" si="555"/>
        <v>1</v>
      </c>
      <c r="D17788" t="s">
        <v>38</v>
      </c>
      <c r="E17788">
        <v>9</v>
      </c>
      <c r="F17788">
        <v>234134</v>
      </c>
      <c r="G17788">
        <v>6726</v>
      </c>
    </row>
    <row r="17789" spans="1:7">
      <c r="A17789" s="2">
        <v>44216</v>
      </c>
      <c r="B17789" s="2">
        <f t="shared" si="554"/>
        <v>44227</v>
      </c>
      <c r="C17789" s="3">
        <f t="shared" si="555"/>
        <v>1</v>
      </c>
      <c r="D17789" t="s">
        <v>45</v>
      </c>
      <c r="E17789">
        <v>10</v>
      </c>
      <c r="F17789">
        <v>71775</v>
      </c>
      <c r="G17789">
        <v>1026</v>
      </c>
    </row>
    <row r="17790" spans="1:7">
      <c r="A17790" s="2">
        <v>44216</v>
      </c>
      <c r="B17790" s="2">
        <f t="shared" si="554"/>
        <v>44227</v>
      </c>
      <c r="C17790" s="3">
        <f t="shared" si="555"/>
        <v>1</v>
      </c>
      <c r="D17790" t="s">
        <v>33</v>
      </c>
      <c r="E17790">
        <v>11</v>
      </c>
      <c r="F17790">
        <v>34403</v>
      </c>
      <c r="G17790">
        <v>863</v>
      </c>
    </row>
    <row r="17791" spans="1:7">
      <c r="A17791" s="2">
        <v>44216</v>
      </c>
      <c r="B17791" s="2">
        <f t="shared" si="554"/>
        <v>44227</v>
      </c>
      <c r="C17791" s="3">
        <f t="shared" si="555"/>
        <v>1</v>
      </c>
      <c r="D17791" t="s">
        <v>15</v>
      </c>
      <c r="E17791">
        <v>12</v>
      </c>
      <c r="F17791">
        <v>1601003</v>
      </c>
      <c r="G17791">
        <v>24577</v>
      </c>
    </row>
    <row r="17792" spans="1:7">
      <c r="A17792" s="2">
        <v>44216</v>
      </c>
      <c r="B17792" s="2">
        <f t="shared" si="554"/>
        <v>44227</v>
      </c>
      <c r="C17792" s="3">
        <f t="shared" si="555"/>
        <v>1</v>
      </c>
      <c r="D17792" t="s">
        <v>18</v>
      </c>
      <c r="E17792">
        <v>13</v>
      </c>
      <c r="F17792">
        <v>812454</v>
      </c>
      <c r="G17792">
        <v>12373</v>
      </c>
    </row>
    <row r="17793" spans="1:7">
      <c r="A17793" s="2">
        <v>44216</v>
      </c>
      <c r="B17793" s="2">
        <f t="shared" si="554"/>
        <v>44227</v>
      </c>
      <c r="C17793" s="3">
        <f t="shared" si="555"/>
        <v>1</v>
      </c>
      <c r="D17793" t="s">
        <v>57</v>
      </c>
      <c r="E17793">
        <v>66</v>
      </c>
      <c r="F17793">
        <v>8484</v>
      </c>
      <c r="G17793">
        <v>129</v>
      </c>
    </row>
    <row r="17794" spans="1:7">
      <c r="A17794" s="2">
        <v>44216</v>
      </c>
      <c r="B17794" s="2">
        <f t="shared" si="554"/>
        <v>44227</v>
      </c>
      <c r="C17794" s="3">
        <f t="shared" si="555"/>
        <v>1</v>
      </c>
      <c r="D17794" t="s">
        <v>26</v>
      </c>
      <c r="E17794">
        <v>15</v>
      </c>
      <c r="F17794">
        <v>24551</v>
      </c>
      <c r="G17794">
        <v>322</v>
      </c>
    </row>
    <row r="17795" spans="1:7">
      <c r="A17795" s="2">
        <v>44216</v>
      </c>
      <c r="B17795" s="2">
        <f t="shared" si="554"/>
        <v>44227</v>
      </c>
      <c r="C17795" s="3">
        <f t="shared" si="555"/>
        <v>1</v>
      </c>
      <c r="D17795" t="s">
        <v>53</v>
      </c>
      <c r="E17795">
        <v>16</v>
      </c>
      <c r="F17795">
        <v>157745</v>
      </c>
      <c r="G17795">
        <v>1637</v>
      </c>
    </row>
    <row r="17796" spans="1:7">
      <c r="A17796" s="2">
        <v>44216</v>
      </c>
      <c r="B17796" s="2">
        <f t="shared" ref="B17796:B17859" si="556">EOMONTH(A17796,0)</f>
        <v>44227</v>
      </c>
      <c r="C17796" s="3">
        <f t="shared" ref="C17796:C17859" si="557">IF(A17796=B17796,0,1)</f>
        <v>1</v>
      </c>
      <c r="D17796" t="s">
        <v>6</v>
      </c>
      <c r="E17796">
        <v>17</v>
      </c>
      <c r="F17796">
        <v>1084134</v>
      </c>
      <c r="G17796">
        <v>20285</v>
      </c>
    </row>
    <row r="17797" spans="1:7">
      <c r="A17797" s="2">
        <v>44216</v>
      </c>
      <c r="B17797" s="2">
        <f t="shared" si="556"/>
        <v>44227</v>
      </c>
      <c r="C17797" s="3">
        <f t="shared" si="557"/>
        <v>1</v>
      </c>
      <c r="D17797" t="s">
        <v>27</v>
      </c>
      <c r="E17797">
        <v>18</v>
      </c>
      <c r="F17797">
        <v>601380</v>
      </c>
      <c r="G17797">
        <v>9529</v>
      </c>
    </row>
    <row r="17798" spans="1:7">
      <c r="A17798" s="2">
        <v>44216</v>
      </c>
      <c r="B17798" s="2">
        <f t="shared" si="556"/>
        <v>44227</v>
      </c>
      <c r="C17798" s="3">
        <f t="shared" si="557"/>
        <v>1</v>
      </c>
      <c r="D17798" t="s">
        <v>39</v>
      </c>
      <c r="E17798">
        <v>19</v>
      </c>
      <c r="F17798">
        <v>308787</v>
      </c>
      <c r="G17798">
        <v>4394</v>
      </c>
    </row>
    <row r="17799" spans="1:7">
      <c r="A17799" s="2">
        <v>44216</v>
      </c>
      <c r="B17799" s="2">
        <f t="shared" si="556"/>
        <v>44227</v>
      </c>
      <c r="C17799" s="3">
        <f t="shared" si="557"/>
        <v>1</v>
      </c>
      <c r="D17799" t="s">
        <v>34</v>
      </c>
      <c r="E17799">
        <v>20</v>
      </c>
      <c r="F17799">
        <v>266251</v>
      </c>
      <c r="G17799">
        <v>3584</v>
      </c>
    </row>
    <row r="17800" spans="1:7">
      <c r="A17800" s="2">
        <v>44216</v>
      </c>
      <c r="B17800" s="2">
        <f t="shared" si="556"/>
        <v>44227</v>
      </c>
      <c r="C17800" s="3">
        <f t="shared" si="557"/>
        <v>1</v>
      </c>
      <c r="D17800" t="s">
        <v>28</v>
      </c>
      <c r="E17800">
        <v>21</v>
      </c>
      <c r="F17800">
        <v>337788</v>
      </c>
      <c r="G17800">
        <v>3540</v>
      </c>
    </row>
    <row r="17801" spans="1:7">
      <c r="A17801" s="2">
        <v>44216</v>
      </c>
      <c r="B17801" s="2">
        <f t="shared" si="556"/>
        <v>44227</v>
      </c>
      <c r="C17801" s="3">
        <f t="shared" si="557"/>
        <v>1</v>
      </c>
      <c r="D17801" t="s">
        <v>40</v>
      </c>
      <c r="E17801">
        <v>22</v>
      </c>
      <c r="F17801">
        <v>374582</v>
      </c>
      <c r="G17801">
        <v>8383</v>
      </c>
    </row>
    <row r="17802" spans="1:7">
      <c r="A17802" s="2">
        <v>44216</v>
      </c>
      <c r="B17802" s="2">
        <f t="shared" si="556"/>
        <v>44227</v>
      </c>
      <c r="C17802" s="3">
        <f t="shared" si="557"/>
        <v>1</v>
      </c>
      <c r="D17802" t="s">
        <v>51</v>
      </c>
      <c r="E17802">
        <v>23</v>
      </c>
      <c r="F17802">
        <v>34963</v>
      </c>
      <c r="G17802">
        <v>530</v>
      </c>
    </row>
    <row r="17803" spans="1:7">
      <c r="A17803" s="2">
        <v>44216</v>
      </c>
      <c r="B17803" s="2">
        <f t="shared" si="556"/>
        <v>44227</v>
      </c>
      <c r="C17803" s="3">
        <f t="shared" si="557"/>
        <v>1</v>
      </c>
      <c r="D17803" t="s">
        <v>23</v>
      </c>
      <c r="E17803">
        <v>24</v>
      </c>
      <c r="F17803">
        <v>332558</v>
      </c>
      <c r="G17803">
        <v>6689</v>
      </c>
    </row>
    <row r="17804" spans="1:7">
      <c r="A17804" s="2">
        <v>44216</v>
      </c>
      <c r="B17804" s="2">
        <f t="shared" si="556"/>
        <v>44227</v>
      </c>
      <c r="C17804" s="3">
        <f t="shared" si="557"/>
        <v>1</v>
      </c>
      <c r="D17804" t="s">
        <v>9</v>
      </c>
      <c r="E17804">
        <v>25</v>
      </c>
      <c r="F17804">
        <v>481040</v>
      </c>
      <c r="G17804">
        <v>13829</v>
      </c>
    </row>
    <row r="17805" spans="1:7">
      <c r="A17805" s="2">
        <v>44216</v>
      </c>
      <c r="B17805" s="2">
        <f t="shared" si="556"/>
        <v>44227</v>
      </c>
      <c r="C17805" s="3">
        <f t="shared" si="557"/>
        <v>1</v>
      </c>
      <c r="D17805" t="s">
        <v>42</v>
      </c>
      <c r="E17805">
        <v>26</v>
      </c>
      <c r="F17805">
        <v>588616</v>
      </c>
      <c r="G17805">
        <v>14759</v>
      </c>
    </row>
    <row r="17806" spans="1:7">
      <c r="A17806" s="2">
        <v>44216</v>
      </c>
      <c r="B17806" s="2">
        <f t="shared" si="556"/>
        <v>44227</v>
      </c>
      <c r="C17806" s="3">
        <f t="shared" si="557"/>
        <v>1</v>
      </c>
      <c r="D17806" t="s">
        <v>29</v>
      </c>
      <c r="E17806">
        <v>27</v>
      </c>
      <c r="F17806">
        <v>449560</v>
      </c>
      <c r="G17806">
        <v>6047</v>
      </c>
    </row>
    <row r="17807" spans="1:7">
      <c r="A17807" s="2">
        <v>44216</v>
      </c>
      <c r="B17807" s="2">
        <f t="shared" si="556"/>
        <v>44227</v>
      </c>
      <c r="C17807" s="3">
        <f t="shared" si="557"/>
        <v>1</v>
      </c>
      <c r="D17807" t="s">
        <v>46</v>
      </c>
      <c r="E17807">
        <v>28</v>
      </c>
      <c r="F17807">
        <v>256827</v>
      </c>
      <c r="G17807">
        <v>5638</v>
      </c>
    </row>
    <row r="17808" spans="1:7">
      <c r="A17808" s="2">
        <v>44216</v>
      </c>
      <c r="B17808" s="2">
        <f t="shared" si="556"/>
        <v>44227</v>
      </c>
      <c r="C17808" s="3">
        <f t="shared" si="557"/>
        <v>1</v>
      </c>
      <c r="D17808" t="s">
        <v>35</v>
      </c>
      <c r="E17808">
        <v>29</v>
      </c>
      <c r="F17808">
        <v>479480</v>
      </c>
      <c r="G17808">
        <v>6868</v>
      </c>
    </row>
    <row r="17809" spans="1:7">
      <c r="A17809" s="2">
        <v>44216</v>
      </c>
      <c r="B17809" s="2">
        <f t="shared" si="556"/>
        <v>44227</v>
      </c>
      <c r="C17809" s="3">
        <f t="shared" si="557"/>
        <v>1</v>
      </c>
      <c r="D17809" t="s">
        <v>54</v>
      </c>
      <c r="E17809">
        <v>30</v>
      </c>
      <c r="F17809">
        <v>90349</v>
      </c>
      <c r="G17809">
        <v>1094</v>
      </c>
    </row>
    <row r="17810" spans="1:7">
      <c r="A17810" s="2">
        <v>44216</v>
      </c>
      <c r="B17810" s="2">
        <f t="shared" si="556"/>
        <v>44227</v>
      </c>
      <c r="C17810" s="3">
        <f t="shared" si="557"/>
        <v>1</v>
      </c>
      <c r="D17810" t="s">
        <v>12</v>
      </c>
      <c r="E17810">
        <v>31</v>
      </c>
      <c r="F17810">
        <v>185656</v>
      </c>
      <c r="G17810">
        <v>1936</v>
      </c>
    </row>
    <row r="17811" spans="1:7">
      <c r="A17811" s="2">
        <v>44216</v>
      </c>
      <c r="B17811" s="2">
        <f t="shared" si="556"/>
        <v>44227</v>
      </c>
      <c r="C17811" s="3">
        <f t="shared" si="557"/>
        <v>1</v>
      </c>
      <c r="D17811" t="s">
        <v>24</v>
      </c>
      <c r="E17811">
        <v>32</v>
      </c>
      <c r="F17811">
        <v>265228</v>
      </c>
      <c r="G17811">
        <v>3869</v>
      </c>
    </row>
    <row r="17812" spans="1:7">
      <c r="A17812" s="2">
        <v>44216</v>
      </c>
      <c r="B17812" s="2">
        <f t="shared" si="556"/>
        <v>44227</v>
      </c>
      <c r="C17812" s="3">
        <f t="shared" si="557"/>
        <v>1</v>
      </c>
      <c r="D17812" t="s">
        <v>19</v>
      </c>
      <c r="E17812">
        <v>33</v>
      </c>
      <c r="F17812">
        <v>59437</v>
      </c>
      <c r="G17812">
        <v>950</v>
      </c>
    </row>
    <row r="17813" spans="1:7">
      <c r="A17813" s="2">
        <v>44216</v>
      </c>
      <c r="B17813" s="2">
        <f t="shared" si="556"/>
        <v>44227</v>
      </c>
      <c r="C17813" s="3">
        <f t="shared" si="557"/>
        <v>1</v>
      </c>
      <c r="D17813" t="s">
        <v>21</v>
      </c>
      <c r="E17813">
        <v>34</v>
      </c>
      <c r="F17813">
        <v>641140</v>
      </c>
      <c r="G17813">
        <v>20667</v>
      </c>
    </row>
    <row r="17814" spans="1:7">
      <c r="A17814" s="2">
        <v>44216</v>
      </c>
      <c r="B17814" s="2">
        <f t="shared" si="556"/>
        <v>44227</v>
      </c>
      <c r="C17814" s="3">
        <f t="shared" si="557"/>
        <v>1</v>
      </c>
      <c r="D17814" t="s">
        <v>47</v>
      </c>
      <c r="E17814">
        <v>35</v>
      </c>
      <c r="F17814">
        <v>165835</v>
      </c>
      <c r="G17814">
        <v>3011</v>
      </c>
    </row>
    <row r="17815" spans="1:7">
      <c r="A17815" s="2">
        <v>44216</v>
      </c>
      <c r="B17815" s="2">
        <f t="shared" si="556"/>
        <v>44227</v>
      </c>
      <c r="C17815" s="3">
        <f t="shared" si="557"/>
        <v>1</v>
      </c>
      <c r="D17815" t="s">
        <v>16</v>
      </c>
      <c r="E17815">
        <v>36</v>
      </c>
      <c r="F17815">
        <v>1280068</v>
      </c>
      <c r="G17815">
        <v>41148</v>
      </c>
    </row>
    <row r="17816" spans="1:7">
      <c r="A17816" s="2">
        <v>44216</v>
      </c>
      <c r="B17816" s="2">
        <f t="shared" si="556"/>
        <v>44227</v>
      </c>
      <c r="C17816" s="3">
        <f t="shared" si="557"/>
        <v>1</v>
      </c>
      <c r="D17816" t="s">
        <v>20</v>
      </c>
      <c r="E17816">
        <v>37</v>
      </c>
      <c r="F17816">
        <v>693695</v>
      </c>
      <c r="G17816">
        <v>8267</v>
      </c>
    </row>
    <row r="17817" spans="1:7">
      <c r="A17817" s="2">
        <v>44216</v>
      </c>
      <c r="B17817" s="2">
        <f t="shared" si="556"/>
        <v>44227</v>
      </c>
      <c r="C17817" s="3">
        <f t="shared" si="557"/>
        <v>1</v>
      </c>
      <c r="D17817" t="s">
        <v>48</v>
      </c>
      <c r="E17817">
        <v>38</v>
      </c>
      <c r="F17817">
        <v>96244</v>
      </c>
      <c r="G17817">
        <v>1409</v>
      </c>
    </row>
    <row r="17818" spans="1:7">
      <c r="A17818" s="2">
        <v>44216</v>
      </c>
      <c r="B17818" s="2">
        <f t="shared" si="556"/>
        <v>44227</v>
      </c>
      <c r="C17818" s="3">
        <f t="shared" si="557"/>
        <v>1</v>
      </c>
      <c r="D17818" t="s">
        <v>59</v>
      </c>
      <c r="E17818">
        <v>69</v>
      </c>
      <c r="F17818">
        <v>129</v>
      </c>
      <c r="G17818">
        <v>2</v>
      </c>
    </row>
    <row r="17819" spans="1:7">
      <c r="A17819" s="2">
        <v>44216</v>
      </c>
      <c r="B17819" s="2">
        <f t="shared" si="556"/>
        <v>44227</v>
      </c>
      <c r="C17819" s="3">
        <f t="shared" si="557"/>
        <v>1</v>
      </c>
      <c r="D17819" t="s">
        <v>41</v>
      </c>
      <c r="E17819">
        <v>39</v>
      </c>
      <c r="F17819">
        <v>842433</v>
      </c>
      <c r="G17819">
        <v>10409</v>
      </c>
    </row>
    <row r="17820" spans="1:7">
      <c r="A17820" s="2">
        <v>44216</v>
      </c>
      <c r="B17820" s="2">
        <f t="shared" si="556"/>
        <v>44227</v>
      </c>
      <c r="C17820" s="3">
        <f t="shared" si="557"/>
        <v>1</v>
      </c>
      <c r="D17820" t="s">
        <v>30</v>
      </c>
      <c r="E17820">
        <v>40</v>
      </c>
      <c r="F17820">
        <v>360360</v>
      </c>
      <c r="G17820">
        <v>3085</v>
      </c>
    </row>
    <row r="17821" spans="1:7">
      <c r="A17821" s="2">
        <v>44216</v>
      </c>
      <c r="B17821" s="2">
        <f t="shared" si="556"/>
        <v>44227</v>
      </c>
      <c r="C17821" s="3">
        <f t="shared" si="557"/>
        <v>1</v>
      </c>
      <c r="D17821" t="s">
        <v>14</v>
      </c>
      <c r="E17821">
        <v>41</v>
      </c>
      <c r="F17821">
        <v>135143</v>
      </c>
      <c r="G17821">
        <v>1841</v>
      </c>
    </row>
    <row r="17822" spans="1:7">
      <c r="A17822" s="2">
        <v>44216</v>
      </c>
      <c r="B17822" s="2">
        <f t="shared" si="556"/>
        <v>44227</v>
      </c>
      <c r="C17822" s="3">
        <f t="shared" si="557"/>
        <v>1</v>
      </c>
      <c r="D17822" t="s">
        <v>31</v>
      </c>
      <c r="E17822">
        <v>42</v>
      </c>
      <c r="F17822">
        <v>789029</v>
      </c>
      <c r="G17822">
        <v>19868</v>
      </c>
    </row>
    <row r="17823" spans="1:7">
      <c r="A17823" s="2">
        <v>44216</v>
      </c>
      <c r="B17823" s="2">
        <f t="shared" si="556"/>
        <v>44227</v>
      </c>
      <c r="C17823" s="3">
        <f t="shared" si="557"/>
        <v>1</v>
      </c>
      <c r="D17823" t="s">
        <v>55</v>
      </c>
      <c r="E17823">
        <v>72</v>
      </c>
      <c r="F17823">
        <v>122128</v>
      </c>
      <c r="G17823">
        <v>1717</v>
      </c>
    </row>
    <row r="17824" spans="1:7">
      <c r="A17824" s="2">
        <v>44216</v>
      </c>
      <c r="B17824" s="2">
        <f t="shared" si="556"/>
        <v>44227</v>
      </c>
      <c r="C17824" s="3">
        <f t="shared" si="557"/>
        <v>1</v>
      </c>
      <c r="D17824" t="s">
        <v>17</v>
      </c>
      <c r="E17824">
        <v>44</v>
      </c>
      <c r="F17824">
        <v>107876</v>
      </c>
      <c r="G17824">
        <v>2058</v>
      </c>
    </row>
    <row r="17825" spans="1:7">
      <c r="A17825" s="2">
        <v>44216</v>
      </c>
      <c r="B17825" s="2">
        <f t="shared" si="556"/>
        <v>44227</v>
      </c>
      <c r="C17825" s="3">
        <f t="shared" si="557"/>
        <v>1</v>
      </c>
      <c r="D17825" t="s">
        <v>32</v>
      </c>
      <c r="E17825">
        <v>45</v>
      </c>
      <c r="F17825">
        <v>399843</v>
      </c>
      <c r="G17825">
        <v>6328</v>
      </c>
    </row>
    <row r="17826" spans="1:7">
      <c r="A17826" s="2">
        <v>44216</v>
      </c>
      <c r="B17826" s="2">
        <f t="shared" si="556"/>
        <v>44227</v>
      </c>
      <c r="C17826" s="3">
        <f t="shared" si="557"/>
        <v>1</v>
      </c>
      <c r="D17826" t="s">
        <v>43</v>
      </c>
      <c r="E17826">
        <v>46</v>
      </c>
      <c r="F17826">
        <v>106063</v>
      </c>
      <c r="G17826">
        <v>1667</v>
      </c>
    </row>
    <row r="17827" spans="1:7">
      <c r="A17827" s="2">
        <v>44216</v>
      </c>
      <c r="B17827" s="2">
        <f t="shared" si="556"/>
        <v>44227</v>
      </c>
      <c r="C17827" s="3">
        <f t="shared" si="557"/>
        <v>1</v>
      </c>
      <c r="D17827" t="s">
        <v>25</v>
      </c>
      <c r="E17827">
        <v>47</v>
      </c>
      <c r="F17827">
        <v>681451</v>
      </c>
      <c r="G17827">
        <v>8477</v>
      </c>
    </row>
    <row r="17828" spans="1:7">
      <c r="A17828" s="2">
        <v>44216</v>
      </c>
      <c r="B17828" s="2">
        <f t="shared" si="556"/>
        <v>44227</v>
      </c>
      <c r="C17828" s="3">
        <f t="shared" si="557"/>
        <v>1</v>
      </c>
      <c r="D17828" t="s">
        <v>11</v>
      </c>
      <c r="E17828">
        <v>48</v>
      </c>
      <c r="F17828">
        <v>2188485</v>
      </c>
      <c r="G17828">
        <v>33632</v>
      </c>
    </row>
    <row r="17829" spans="1:7">
      <c r="A17829" s="2">
        <v>44216</v>
      </c>
      <c r="B17829" s="2">
        <f t="shared" si="556"/>
        <v>44227</v>
      </c>
      <c r="C17829" s="3">
        <f t="shared" si="557"/>
        <v>1</v>
      </c>
      <c r="D17829" t="s">
        <v>13</v>
      </c>
      <c r="E17829">
        <v>49</v>
      </c>
      <c r="F17829">
        <v>328380</v>
      </c>
      <c r="G17829">
        <v>1518</v>
      </c>
    </row>
    <row r="17830" spans="1:7">
      <c r="A17830" s="2">
        <v>44216</v>
      </c>
      <c r="B17830" s="2">
        <f t="shared" si="556"/>
        <v>44227</v>
      </c>
      <c r="C17830" s="3">
        <f t="shared" si="557"/>
        <v>1</v>
      </c>
      <c r="D17830" t="s">
        <v>36</v>
      </c>
      <c r="E17830">
        <v>50</v>
      </c>
      <c r="F17830">
        <v>10471</v>
      </c>
      <c r="G17830">
        <v>165</v>
      </c>
    </row>
    <row r="17831" spans="1:7">
      <c r="A17831" s="2">
        <v>44216</v>
      </c>
      <c r="B17831" s="2">
        <f t="shared" si="556"/>
        <v>44227</v>
      </c>
      <c r="C17831" s="3">
        <f t="shared" si="557"/>
        <v>1</v>
      </c>
      <c r="D17831" t="s">
        <v>56</v>
      </c>
      <c r="E17831">
        <v>78</v>
      </c>
      <c r="F17831">
        <v>2305</v>
      </c>
      <c r="G17831">
        <v>24</v>
      </c>
    </row>
    <row r="17832" spans="1:7">
      <c r="A17832" s="2">
        <v>44216</v>
      </c>
      <c r="B17832" s="2">
        <f t="shared" si="556"/>
        <v>44227</v>
      </c>
      <c r="C17832" s="3">
        <f t="shared" si="557"/>
        <v>1</v>
      </c>
      <c r="D17832" t="s">
        <v>37</v>
      </c>
      <c r="E17832">
        <v>51</v>
      </c>
      <c r="F17832">
        <v>455591</v>
      </c>
      <c r="G17832">
        <v>5861</v>
      </c>
    </row>
    <row r="17833" spans="1:7">
      <c r="A17833" s="2">
        <v>44216</v>
      </c>
      <c r="B17833" s="2">
        <f t="shared" si="556"/>
        <v>44227</v>
      </c>
      <c r="C17833" s="3">
        <f t="shared" si="557"/>
        <v>1</v>
      </c>
      <c r="D17833" t="s">
        <v>5</v>
      </c>
      <c r="E17833">
        <v>53</v>
      </c>
      <c r="F17833">
        <v>298487</v>
      </c>
      <c r="G17833">
        <v>4021</v>
      </c>
    </row>
    <row r="17834" spans="1:7">
      <c r="A17834" s="2">
        <v>44216</v>
      </c>
      <c r="B17834" s="2">
        <f t="shared" si="556"/>
        <v>44227</v>
      </c>
      <c r="C17834" s="3">
        <f t="shared" si="557"/>
        <v>1</v>
      </c>
      <c r="D17834" t="s">
        <v>58</v>
      </c>
      <c r="E17834">
        <v>54</v>
      </c>
      <c r="F17834">
        <v>111677</v>
      </c>
      <c r="G17834">
        <v>1836</v>
      </c>
    </row>
    <row r="17835" spans="1:7">
      <c r="A17835" s="2">
        <v>44216</v>
      </c>
      <c r="B17835" s="2">
        <f t="shared" si="556"/>
        <v>44227</v>
      </c>
      <c r="C17835" s="3">
        <f t="shared" si="557"/>
        <v>1</v>
      </c>
      <c r="D17835" t="s">
        <v>10</v>
      </c>
      <c r="E17835">
        <v>55</v>
      </c>
      <c r="F17835">
        <v>573119</v>
      </c>
      <c r="G17835">
        <v>6036</v>
      </c>
    </row>
    <row r="17836" spans="1:7">
      <c r="A17836" s="2">
        <v>44216</v>
      </c>
      <c r="B17836" s="2">
        <f t="shared" si="556"/>
        <v>44227</v>
      </c>
      <c r="C17836" s="3">
        <f t="shared" si="557"/>
        <v>1</v>
      </c>
      <c r="D17836" t="s">
        <v>49</v>
      </c>
      <c r="E17836">
        <v>56</v>
      </c>
      <c r="F17836">
        <v>50124</v>
      </c>
      <c r="G17836">
        <v>550</v>
      </c>
    </row>
    <row r="17837" spans="1:7">
      <c r="A17837" s="2">
        <v>44217</v>
      </c>
      <c r="B17837" s="2">
        <f t="shared" si="556"/>
        <v>44227</v>
      </c>
      <c r="C17837" s="3">
        <f t="shared" si="557"/>
        <v>1</v>
      </c>
      <c r="D17837" t="s">
        <v>52</v>
      </c>
      <c r="E17837">
        <v>1</v>
      </c>
      <c r="F17837">
        <v>432536</v>
      </c>
      <c r="G17837">
        <v>6379</v>
      </c>
    </row>
    <row r="17838" spans="1:7">
      <c r="A17838" s="2">
        <v>44217</v>
      </c>
      <c r="B17838" s="2">
        <f t="shared" si="556"/>
        <v>44227</v>
      </c>
      <c r="C17838" s="3">
        <f t="shared" si="557"/>
        <v>1</v>
      </c>
      <c r="D17838" t="s">
        <v>50</v>
      </c>
      <c r="E17838">
        <v>2</v>
      </c>
      <c r="F17838">
        <v>52282</v>
      </c>
      <c r="G17838">
        <v>245</v>
      </c>
    </row>
    <row r="17839" spans="1:7">
      <c r="A17839" s="2">
        <v>44217</v>
      </c>
      <c r="B17839" s="2">
        <f t="shared" si="556"/>
        <v>44227</v>
      </c>
      <c r="C17839" s="3">
        <f t="shared" si="557"/>
        <v>1</v>
      </c>
      <c r="D17839" t="s">
        <v>8</v>
      </c>
      <c r="E17839">
        <v>4</v>
      </c>
      <c r="F17839">
        <v>703249</v>
      </c>
      <c r="G17839">
        <v>11813</v>
      </c>
    </row>
    <row r="17840" spans="1:7">
      <c r="A17840" s="2">
        <v>44217</v>
      </c>
      <c r="B17840" s="2">
        <f t="shared" si="556"/>
        <v>44227</v>
      </c>
      <c r="C17840" s="3">
        <f t="shared" si="557"/>
        <v>1</v>
      </c>
      <c r="D17840" t="s">
        <v>44</v>
      </c>
      <c r="E17840">
        <v>5</v>
      </c>
      <c r="F17840">
        <v>279220</v>
      </c>
      <c r="G17840">
        <v>4496</v>
      </c>
    </row>
    <row r="17841" spans="1:7">
      <c r="A17841" s="2">
        <v>44217</v>
      </c>
      <c r="B17841" s="2">
        <f t="shared" si="556"/>
        <v>44227</v>
      </c>
      <c r="C17841" s="3">
        <f t="shared" si="557"/>
        <v>1</v>
      </c>
      <c r="D17841" t="s">
        <v>7</v>
      </c>
      <c r="E17841">
        <v>6</v>
      </c>
      <c r="F17841">
        <v>3116266</v>
      </c>
      <c r="G17841">
        <v>35704</v>
      </c>
    </row>
    <row r="17842" spans="1:7">
      <c r="A17842" s="2">
        <v>44217</v>
      </c>
      <c r="B17842" s="2">
        <f t="shared" si="556"/>
        <v>44227</v>
      </c>
      <c r="C17842" s="3">
        <f t="shared" si="557"/>
        <v>1</v>
      </c>
      <c r="D17842" t="s">
        <v>22</v>
      </c>
      <c r="E17842">
        <v>8</v>
      </c>
      <c r="F17842">
        <v>382918</v>
      </c>
      <c r="G17842">
        <v>5523</v>
      </c>
    </row>
    <row r="17843" spans="1:7">
      <c r="A17843" s="2">
        <v>44217</v>
      </c>
      <c r="B17843" s="2">
        <f t="shared" si="556"/>
        <v>44227</v>
      </c>
      <c r="C17843" s="3">
        <f t="shared" si="557"/>
        <v>1</v>
      </c>
      <c r="D17843" t="s">
        <v>38</v>
      </c>
      <c r="E17843">
        <v>9</v>
      </c>
      <c r="F17843">
        <v>235796</v>
      </c>
      <c r="G17843">
        <v>6774</v>
      </c>
    </row>
    <row r="17844" spans="1:7">
      <c r="A17844" s="2">
        <v>44217</v>
      </c>
      <c r="B17844" s="2">
        <f t="shared" si="556"/>
        <v>44227</v>
      </c>
      <c r="C17844" s="3">
        <f t="shared" si="557"/>
        <v>1</v>
      </c>
      <c r="D17844" t="s">
        <v>45</v>
      </c>
      <c r="E17844">
        <v>10</v>
      </c>
      <c r="F17844">
        <v>72523</v>
      </c>
      <c r="G17844">
        <v>1027</v>
      </c>
    </row>
    <row r="17845" spans="1:7">
      <c r="A17845" s="2">
        <v>44217</v>
      </c>
      <c r="B17845" s="2">
        <f t="shared" si="556"/>
        <v>44227</v>
      </c>
      <c r="C17845" s="3">
        <f t="shared" si="557"/>
        <v>1</v>
      </c>
      <c r="D17845" t="s">
        <v>33</v>
      </c>
      <c r="E17845">
        <v>11</v>
      </c>
      <c r="F17845">
        <v>34612</v>
      </c>
      <c r="G17845">
        <v>864</v>
      </c>
    </row>
    <row r="17846" spans="1:7">
      <c r="A17846" s="2">
        <v>44217</v>
      </c>
      <c r="B17846" s="2">
        <f t="shared" si="556"/>
        <v>44227</v>
      </c>
      <c r="C17846" s="3">
        <f t="shared" si="557"/>
        <v>1</v>
      </c>
      <c r="D17846" t="s">
        <v>15</v>
      </c>
      <c r="E17846">
        <v>12</v>
      </c>
      <c r="F17846">
        <v>1613876</v>
      </c>
      <c r="G17846">
        <v>24738</v>
      </c>
    </row>
    <row r="17847" spans="1:7">
      <c r="A17847" s="2">
        <v>44217</v>
      </c>
      <c r="B17847" s="2">
        <f t="shared" si="556"/>
        <v>44227</v>
      </c>
      <c r="C17847" s="3">
        <f t="shared" si="557"/>
        <v>1</v>
      </c>
      <c r="D17847" t="s">
        <v>18</v>
      </c>
      <c r="E17847">
        <v>13</v>
      </c>
      <c r="F17847">
        <v>820513</v>
      </c>
      <c r="G17847">
        <v>12484</v>
      </c>
    </row>
    <row r="17848" spans="1:7">
      <c r="A17848" s="2">
        <v>44217</v>
      </c>
      <c r="B17848" s="2">
        <f t="shared" si="556"/>
        <v>44227</v>
      </c>
      <c r="C17848" s="3">
        <f t="shared" si="557"/>
        <v>1</v>
      </c>
      <c r="D17848" t="s">
        <v>57</v>
      </c>
      <c r="E17848">
        <v>66</v>
      </c>
      <c r="F17848">
        <v>8497</v>
      </c>
      <c r="G17848">
        <v>129</v>
      </c>
    </row>
    <row r="17849" spans="1:7">
      <c r="A17849" s="2">
        <v>44217</v>
      </c>
      <c r="B17849" s="2">
        <f t="shared" si="556"/>
        <v>44227</v>
      </c>
      <c r="C17849" s="3">
        <f t="shared" si="557"/>
        <v>1</v>
      </c>
      <c r="D17849" t="s">
        <v>26</v>
      </c>
      <c r="E17849">
        <v>15</v>
      </c>
      <c r="F17849">
        <v>24663</v>
      </c>
      <c r="G17849">
        <v>325</v>
      </c>
    </row>
    <row r="17850" spans="1:7">
      <c r="A17850" s="2">
        <v>44217</v>
      </c>
      <c r="B17850" s="2">
        <f t="shared" si="556"/>
        <v>44227</v>
      </c>
      <c r="C17850" s="3">
        <f t="shared" si="557"/>
        <v>1</v>
      </c>
      <c r="D17850" t="s">
        <v>53</v>
      </c>
      <c r="E17850">
        <v>16</v>
      </c>
      <c r="F17850">
        <v>158400</v>
      </c>
      <c r="G17850">
        <v>1658</v>
      </c>
    </row>
    <row r="17851" spans="1:7">
      <c r="A17851" s="2">
        <v>44217</v>
      </c>
      <c r="B17851" s="2">
        <f t="shared" si="556"/>
        <v>44227</v>
      </c>
      <c r="C17851" s="3">
        <f t="shared" si="557"/>
        <v>1</v>
      </c>
      <c r="D17851" t="s">
        <v>6</v>
      </c>
      <c r="E17851">
        <v>17</v>
      </c>
      <c r="F17851">
        <v>1089010</v>
      </c>
      <c r="G17851">
        <v>20423</v>
      </c>
    </row>
    <row r="17852" spans="1:7">
      <c r="A17852" s="2">
        <v>44217</v>
      </c>
      <c r="B17852" s="2">
        <f t="shared" si="556"/>
        <v>44227</v>
      </c>
      <c r="C17852" s="3">
        <f t="shared" si="557"/>
        <v>1</v>
      </c>
      <c r="D17852" t="s">
        <v>27</v>
      </c>
      <c r="E17852">
        <v>18</v>
      </c>
      <c r="F17852">
        <v>605004</v>
      </c>
      <c r="G17852">
        <v>9593</v>
      </c>
    </row>
    <row r="17853" spans="1:7">
      <c r="A17853" s="2">
        <v>44217</v>
      </c>
      <c r="B17853" s="2">
        <f t="shared" si="556"/>
        <v>44227</v>
      </c>
      <c r="C17853" s="3">
        <f t="shared" si="557"/>
        <v>1</v>
      </c>
      <c r="D17853" t="s">
        <v>39</v>
      </c>
      <c r="E17853">
        <v>19</v>
      </c>
      <c r="F17853">
        <v>310440</v>
      </c>
      <c r="G17853">
        <v>4445</v>
      </c>
    </row>
    <row r="17854" spans="1:7">
      <c r="A17854" s="2">
        <v>44217</v>
      </c>
      <c r="B17854" s="2">
        <f t="shared" si="556"/>
        <v>44227</v>
      </c>
      <c r="C17854" s="3">
        <f t="shared" si="557"/>
        <v>1</v>
      </c>
      <c r="D17854" t="s">
        <v>34</v>
      </c>
      <c r="E17854">
        <v>20</v>
      </c>
      <c r="F17854">
        <v>266562</v>
      </c>
      <c r="G17854">
        <v>3575</v>
      </c>
    </row>
    <row r="17855" spans="1:7">
      <c r="A17855" s="2">
        <v>44217</v>
      </c>
      <c r="B17855" s="2">
        <f t="shared" si="556"/>
        <v>44227</v>
      </c>
      <c r="C17855" s="3">
        <f t="shared" si="557"/>
        <v>1</v>
      </c>
      <c r="D17855" t="s">
        <v>28</v>
      </c>
      <c r="E17855">
        <v>21</v>
      </c>
      <c r="F17855">
        <v>341343</v>
      </c>
      <c r="G17855">
        <v>3584</v>
      </c>
    </row>
    <row r="17856" spans="1:7">
      <c r="A17856" s="2">
        <v>44217</v>
      </c>
      <c r="B17856" s="2">
        <f t="shared" si="556"/>
        <v>44227</v>
      </c>
      <c r="C17856" s="3">
        <f t="shared" si="557"/>
        <v>1</v>
      </c>
      <c r="D17856" t="s">
        <v>40</v>
      </c>
      <c r="E17856">
        <v>22</v>
      </c>
      <c r="F17856">
        <v>378318</v>
      </c>
      <c r="G17856">
        <v>8442</v>
      </c>
    </row>
    <row r="17857" spans="1:7">
      <c r="A17857" s="2">
        <v>44217</v>
      </c>
      <c r="B17857" s="2">
        <f t="shared" si="556"/>
        <v>44227</v>
      </c>
      <c r="C17857" s="3">
        <f t="shared" si="557"/>
        <v>1</v>
      </c>
      <c r="D17857" t="s">
        <v>51</v>
      </c>
      <c r="E17857">
        <v>23</v>
      </c>
      <c r="F17857">
        <v>35638</v>
      </c>
      <c r="G17857">
        <v>536</v>
      </c>
    </row>
    <row r="17858" spans="1:7">
      <c r="A17858" s="2">
        <v>44217</v>
      </c>
      <c r="B17858" s="2">
        <f t="shared" si="556"/>
        <v>44227</v>
      </c>
      <c r="C17858" s="3">
        <f t="shared" si="557"/>
        <v>1</v>
      </c>
      <c r="D17858" t="s">
        <v>23</v>
      </c>
      <c r="E17858">
        <v>24</v>
      </c>
      <c r="F17858">
        <v>334725</v>
      </c>
      <c r="G17858">
        <v>6735</v>
      </c>
    </row>
    <row r="17859" spans="1:7">
      <c r="A17859" s="2">
        <v>44217</v>
      </c>
      <c r="B17859" s="2">
        <f t="shared" si="556"/>
        <v>44227</v>
      </c>
      <c r="C17859" s="3">
        <f t="shared" si="557"/>
        <v>1</v>
      </c>
      <c r="D17859" t="s">
        <v>9</v>
      </c>
      <c r="E17859">
        <v>25</v>
      </c>
      <c r="F17859">
        <v>486180</v>
      </c>
      <c r="G17859">
        <v>13906</v>
      </c>
    </row>
    <row r="17860" spans="1:7">
      <c r="A17860" s="2">
        <v>44217</v>
      </c>
      <c r="B17860" s="2">
        <f t="shared" ref="B17860:B17923" si="558">EOMONTH(A17860,0)</f>
        <v>44227</v>
      </c>
      <c r="C17860" s="3">
        <f t="shared" ref="C17860:C17923" si="559">IF(A17860=B17860,0,1)</f>
        <v>1</v>
      </c>
      <c r="D17860" t="s">
        <v>42</v>
      </c>
      <c r="E17860">
        <v>26</v>
      </c>
      <c r="F17860">
        <v>591203</v>
      </c>
      <c r="G17860">
        <v>14922</v>
      </c>
    </row>
    <row r="17861" spans="1:7">
      <c r="A17861" s="2">
        <v>44217</v>
      </c>
      <c r="B17861" s="2">
        <f t="shared" si="558"/>
        <v>44227</v>
      </c>
      <c r="C17861" s="3">
        <f t="shared" si="559"/>
        <v>1</v>
      </c>
      <c r="D17861" t="s">
        <v>29</v>
      </c>
      <c r="E17861">
        <v>27</v>
      </c>
      <c r="F17861">
        <v>450830</v>
      </c>
      <c r="G17861">
        <v>6079</v>
      </c>
    </row>
    <row r="17862" spans="1:7">
      <c r="A17862" s="2">
        <v>44217</v>
      </c>
      <c r="B17862" s="2">
        <f t="shared" si="558"/>
        <v>44227</v>
      </c>
      <c r="C17862" s="3">
        <f t="shared" si="559"/>
        <v>1</v>
      </c>
      <c r="D17862" t="s">
        <v>46</v>
      </c>
      <c r="E17862">
        <v>28</v>
      </c>
      <c r="F17862">
        <v>259117</v>
      </c>
      <c r="G17862">
        <v>5668</v>
      </c>
    </row>
    <row r="17863" spans="1:7">
      <c r="A17863" s="2">
        <v>44217</v>
      </c>
      <c r="B17863" s="2">
        <f t="shared" si="558"/>
        <v>44227</v>
      </c>
      <c r="C17863" s="3">
        <f t="shared" si="559"/>
        <v>1</v>
      </c>
      <c r="D17863" t="s">
        <v>35</v>
      </c>
      <c r="E17863">
        <v>29</v>
      </c>
      <c r="F17863">
        <v>481962</v>
      </c>
      <c r="G17863">
        <v>6909</v>
      </c>
    </row>
    <row r="17864" spans="1:7">
      <c r="A17864" s="2">
        <v>44217</v>
      </c>
      <c r="B17864" s="2">
        <f t="shared" si="558"/>
        <v>44227</v>
      </c>
      <c r="C17864" s="3">
        <f t="shared" si="559"/>
        <v>1</v>
      </c>
      <c r="D17864" t="s">
        <v>54</v>
      </c>
      <c r="E17864">
        <v>30</v>
      </c>
      <c r="F17864">
        <v>90742</v>
      </c>
      <c r="G17864">
        <v>1102</v>
      </c>
    </row>
    <row r="17865" spans="1:7">
      <c r="A17865" s="2">
        <v>44217</v>
      </c>
      <c r="B17865" s="2">
        <f t="shared" si="558"/>
        <v>44227</v>
      </c>
      <c r="C17865" s="3">
        <f t="shared" si="559"/>
        <v>1</v>
      </c>
      <c r="D17865" t="s">
        <v>12</v>
      </c>
      <c r="E17865">
        <v>31</v>
      </c>
      <c r="F17865">
        <v>186472</v>
      </c>
      <c r="G17865">
        <v>1949</v>
      </c>
    </row>
    <row r="17866" spans="1:7">
      <c r="A17866" s="2">
        <v>44217</v>
      </c>
      <c r="B17866" s="2">
        <f t="shared" si="558"/>
        <v>44227</v>
      </c>
      <c r="C17866" s="3">
        <f t="shared" si="559"/>
        <v>1</v>
      </c>
      <c r="D17866" t="s">
        <v>24</v>
      </c>
      <c r="E17866">
        <v>32</v>
      </c>
      <c r="F17866">
        <v>266643</v>
      </c>
      <c r="G17866">
        <v>3915</v>
      </c>
    </row>
    <row r="17867" spans="1:7">
      <c r="A17867" s="2">
        <v>44217</v>
      </c>
      <c r="B17867" s="2">
        <f t="shared" si="558"/>
        <v>44227</v>
      </c>
      <c r="C17867" s="3">
        <f t="shared" si="559"/>
        <v>1</v>
      </c>
      <c r="D17867" t="s">
        <v>19</v>
      </c>
      <c r="E17867">
        <v>33</v>
      </c>
      <c r="F17867">
        <v>60294</v>
      </c>
      <c r="G17867">
        <v>962</v>
      </c>
    </row>
    <row r="17868" spans="1:7">
      <c r="A17868" s="2">
        <v>44217</v>
      </c>
      <c r="B17868" s="2">
        <f t="shared" si="558"/>
        <v>44227</v>
      </c>
      <c r="C17868" s="3">
        <f t="shared" si="559"/>
        <v>1</v>
      </c>
      <c r="D17868" t="s">
        <v>21</v>
      </c>
      <c r="E17868">
        <v>34</v>
      </c>
      <c r="F17868">
        <v>646188</v>
      </c>
      <c r="G17868">
        <v>20760</v>
      </c>
    </row>
    <row r="17869" spans="1:7">
      <c r="A17869" s="2">
        <v>44217</v>
      </c>
      <c r="B17869" s="2">
        <f t="shared" si="558"/>
        <v>44227</v>
      </c>
      <c r="C17869" s="3">
        <f t="shared" si="559"/>
        <v>1</v>
      </c>
      <c r="D17869" t="s">
        <v>47</v>
      </c>
      <c r="E17869">
        <v>35</v>
      </c>
      <c r="F17869">
        <v>166823</v>
      </c>
      <c r="G17869">
        <v>3046</v>
      </c>
    </row>
    <row r="17870" spans="1:7">
      <c r="A17870" s="2">
        <v>44217</v>
      </c>
      <c r="B17870" s="2">
        <f t="shared" si="558"/>
        <v>44227</v>
      </c>
      <c r="C17870" s="3">
        <f t="shared" si="559"/>
        <v>1</v>
      </c>
      <c r="D17870" t="s">
        <v>16</v>
      </c>
      <c r="E17870">
        <v>36</v>
      </c>
      <c r="F17870">
        <v>1293976</v>
      </c>
      <c r="G17870">
        <v>41348</v>
      </c>
    </row>
    <row r="17871" spans="1:7">
      <c r="A17871" s="2">
        <v>44217</v>
      </c>
      <c r="B17871" s="2">
        <f t="shared" si="558"/>
        <v>44227</v>
      </c>
      <c r="C17871" s="3">
        <f t="shared" si="559"/>
        <v>1</v>
      </c>
      <c r="D17871" t="s">
        <v>20</v>
      </c>
      <c r="E17871">
        <v>37</v>
      </c>
      <c r="F17871">
        <v>699334</v>
      </c>
      <c r="G17871">
        <v>8397</v>
      </c>
    </row>
    <row r="17872" spans="1:7">
      <c r="A17872" s="2">
        <v>44217</v>
      </c>
      <c r="B17872" s="2">
        <f t="shared" si="558"/>
        <v>44227</v>
      </c>
      <c r="C17872" s="3">
        <f t="shared" si="559"/>
        <v>1</v>
      </c>
      <c r="D17872" t="s">
        <v>48</v>
      </c>
      <c r="E17872">
        <v>38</v>
      </c>
      <c r="F17872">
        <v>96392</v>
      </c>
      <c r="G17872">
        <v>1422</v>
      </c>
    </row>
    <row r="17873" spans="1:7">
      <c r="A17873" s="2">
        <v>44217</v>
      </c>
      <c r="B17873" s="2">
        <f t="shared" si="558"/>
        <v>44227</v>
      </c>
      <c r="C17873" s="3">
        <f t="shared" si="559"/>
        <v>1</v>
      </c>
      <c r="D17873" t="s">
        <v>59</v>
      </c>
      <c r="E17873">
        <v>69</v>
      </c>
      <c r="F17873">
        <v>129</v>
      </c>
      <c r="G17873">
        <v>2</v>
      </c>
    </row>
    <row r="17874" spans="1:7">
      <c r="A17874" s="2">
        <v>44217</v>
      </c>
      <c r="B17874" s="2">
        <f t="shared" si="558"/>
        <v>44227</v>
      </c>
      <c r="C17874" s="3">
        <f t="shared" si="559"/>
        <v>1</v>
      </c>
      <c r="D17874" t="s">
        <v>41</v>
      </c>
      <c r="E17874">
        <v>39</v>
      </c>
      <c r="F17874">
        <v>849704</v>
      </c>
      <c r="G17874">
        <v>10518</v>
      </c>
    </row>
    <row r="17875" spans="1:7">
      <c r="A17875" s="2">
        <v>44217</v>
      </c>
      <c r="B17875" s="2">
        <f t="shared" si="558"/>
        <v>44227</v>
      </c>
      <c r="C17875" s="3">
        <f t="shared" si="559"/>
        <v>1</v>
      </c>
      <c r="D17875" t="s">
        <v>30</v>
      </c>
      <c r="E17875">
        <v>40</v>
      </c>
      <c r="F17875">
        <v>363046</v>
      </c>
      <c r="G17875">
        <v>3140</v>
      </c>
    </row>
    <row r="17876" spans="1:7">
      <c r="A17876" s="2">
        <v>44217</v>
      </c>
      <c r="B17876" s="2">
        <f t="shared" si="558"/>
        <v>44227</v>
      </c>
      <c r="C17876" s="3">
        <f t="shared" si="559"/>
        <v>1</v>
      </c>
      <c r="D17876" t="s">
        <v>14</v>
      </c>
      <c r="E17876">
        <v>41</v>
      </c>
      <c r="F17876">
        <v>135973</v>
      </c>
      <c r="G17876">
        <v>1850</v>
      </c>
    </row>
    <row r="17877" spans="1:7">
      <c r="A17877" s="2">
        <v>44217</v>
      </c>
      <c r="B17877" s="2">
        <f t="shared" si="558"/>
        <v>44227</v>
      </c>
      <c r="C17877" s="3">
        <f t="shared" si="559"/>
        <v>1</v>
      </c>
      <c r="D17877" t="s">
        <v>31</v>
      </c>
      <c r="E17877">
        <v>42</v>
      </c>
      <c r="F17877">
        <v>794632</v>
      </c>
      <c r="G17877">
        <v>20128</v>
      </c>
    </row>
    <row r="17878" spans="1:7">
      <c r="A17878" s="2">
        <v>44217</v>
      </c>
      <c r="B17878" s="2">
        <f t="shared" si="558"/>
        <v>44227</v>
      </c>
      <c r="C17878" s="3">
        <f t="shared" si="559"/>
        <v>1</v>
      </c>
      <c r="D17878" t="s">
        <v>55</v>
      </c>
      <c r="E17878">
        <v>72</v>
      </c>
      <c r="F17878">
        <v>122343</v>
      </c>
      <c r="G17878">
        <v>1732</v>
      </c>
    </row>
    <row r="17879" spans="1:7">
      <c r="A17879" s="2">
        <v>44217</v>
      </c>
      <c r="B17879" s="2">
        <f t="shared" si="558"/>
        <v>44227</v>
      </c>
      <c r="C17879" s="3">
        <f t="shared" si="559"/>
        <v>1</v>
      </c>
      <c r="D17879" t="s">
        <v>17</v>
      </c>
      <c r="E17879">
        <v>44</v>
      </c>
      <c r="F17879">
        <v>108786</v>
      </c>
      <c r="G17879">
        <v>2076</v>
      </c>
    </row>
    <row r="17880" spans="1:7">
      <c r="A17880" s="2">
        <v>44217</v>
      </c>
      <c r="B17880" s="2">
        <f t="shared" si="558"/>
        <v>44227</v>
      </c>
      <c r="C17880" s="3">
        <f t="shared" si="559"/>
        <v>1</v>
      </c>
      <c r="D17880" t="s">
        <v>32</v>
      </c>
      <c r="E17880">
        <v>45</v>
      </c>
      <c r="F17880">
        <v>404492</v>
      </c>
      <c r="G17880">
        <v>6373</v>
      </c>
    </row>
    <row r="17881" spans="1:7">
      <c r="A17881" s="2">
        <v>44217</v>
      </c>
      <c r="B17881" s="2">
        <f t="shared" si="558"/>
        <v>44227</v>
      </c>
      <c r="C17881" s="3">
        <f t="shared" si="559"/>
        <v>1</v>
      </c>
      <c r="D17881" t="s">
        <v>43</v>
      </c>
      <c r="E17881">
        <v>46</v>
      </c>
      <c r="F17881">
        <v>106400</v>
      </c>
      <c r="G17881">
        <v>1673</v>
      </c>
    </row>
    <row r="17882" spans="1:7">
      <c r="A17882" s="2">
        <v>44217</v>
      </c>
      <c r="B17882" s="2">
        <f t="shared" si="558"/>
        <v>44227</v>
      </c>
      <c r="C17882" s="3">
        <f t="shared" si="559"/>
        <v>1</v>
      </c>
      <c r="D17882" t="s">
        <v>25</v>
      </c>
      <c r="E17882">
        <v>47</v>
      </c>
      <c r="F17882">
        <v>685037</v>
      </c>
      <c r="G17882">
        <v>8606</v>
      </c>
    </row>
    <row r="17883" spans="1:7">
      <c r="A17883" s="2">
        <v>44217</v>
      </c>
      <c r="B17883" s="2">
        <f t="shared" si="558"/>
        <v>44227</v>
      </c>
      <c r="C17883" s="3">
        <f t="shared" si="559"/>
        <v>1</v>
      </c>
      <c r="D17883" t="s">
        <v>11</v>
      </c>
      <c r="E17883">
        <v>48</v>
      </c>
      <c r="F17883">
        <v>2209995</v>
      </c>
      <c r="G17883">
        <v>34075</v>
      </c>
    </row>
    <row r="17884" spans="1:7">
      <c r="A17884" s="2">
        <v>44217</v>
      </c>
      <c r="B17884" s="2">
        <f t="shared" si="558"/>
        <v>44227</v>
      </c>
      <c r="C17884" s="3">
        <f t="shared" si="559"/>
        <v>1</v>
      </c>
      <c r="D17884" t="s">
        <v>13</v>
      </c>
      <c r="E17884">
        <v>49</v>
      </c>
      <c r="F17884">
        <v>330469</v>
      </c>
      <c r="G17884">
        <v>1548</v>
      </c>
    </row>
    <row r="17885" spans="1:7">
      <c r="A17885" s="2">
        <v>44217</v>
      </c>
      <c r="B17885" s="2">
        <f t="shared" si="558"/>
        <v>44227</v>
      </c>
      <c r="C17885" s="3">
        <f t="shared" si="559"/>
        <v>1</v>
      </c>
      <c r="D17885" t="s">
        <v>36</v>
      </c>
      <c r="E17885">
        <v>50</v>
      </c>
      <c r="F17885">
        <v>10580</v>
      </c>
      <c r="G17885">
        <v>168</v>
      </c>
    </row>
    <row r="17886" spans="1:7">
      <c r="A17886" s="2">
        <v>44217</v>
      </c>
      <c r="B17886" s="2">
        <f t="shared" si="558"/>
        <v>44227</v>
      </c>
      <c r="C17886" s="3">
        <f t="shared" si="559"/>
        <v>1</v>
      </c>
      <c r="D17886" t="s">
        <v>56</v>
      </c>
      <c r="E17886">
        <v>78</v>
      </c>
      <c r="F17886">
        <v>2305</v>
      </c>
      <c r="G17886">
        <v>24</v>
      </c>
    </row>
    <row r="17887" spans="1:7">
      <c r="A17887" s="2">
        <v>44217</v>
      </c>
      <c r="B17887" s="2">
        <f t="shared" si="558"/>
        <v>44227</v>
      </c>
      <c r="C17887" s="3">
        <f t="shared" si="559"/>
        <v>1</v>
      </c>
      <c r="D17887" t="s">
        <v>37</v>
      </c>
      <c r="E17887">
        <v>51</v>
      </c>
      <c r="F17887">
        <v>459604</v>
      </c>
      <c r="G17887">
        <v>5940</v>
      </c>
    </row>
    <row r="17888" spans="1:7">
      <c r="A17888" s="2">
        <v>44217</v>
      </c>
      <c r="B17888" s="2">
        <f t="shared" si="558"/>
        <v>44227</v>
      </c>
      <c r="C17888" s="3">
        <f t="shared" si="559"/>
        <v>1</v>
      </c>
      <c r="D17888" t="s">
        <v>5</v>
      </c>
      <c r="E17888">
        <v>53</v>
      </c>
      <c r="F17888">
        <v>300420</v>
      </c>
      <c r="G17888">
        <v>4131</v>
      </c>
    </row>
    <row r="17889" spans="1:7">
      <c r="A17889" s="2">
        <v>44217</v>
      </c>
      <c r="B17889" s="2">
        <f t="shared" si="558"/>
        <v>44227</v>
      </c>
      <c r="C17889" s="3">
        <f t="shared" si="559"/>
        <v>1</v>
      </c>
      <c r="D17889" t="s">
        <v>58</v>
      </c>
      <c r="E17889">
        <v>54</v>
      </c>
      <c r="F17889">
        <v>112617</v>
      </c>
      <c r="G17889">
        <v>1849</v>
      </c>
    </row>
    <row r="17890" spans="1:7">
      <c r="A17890" s="2">
        <v>44217</v>
      </c>
      <c r="B17890" s="2">
        <f t="shared" si="558"/>
        <v>44227</v>
      </c>
      <c r="C17890" s="3">
        <f t="shared" si="559"/>
        <v>1</v>
      </c>
      <c r="D17890" t="s">
        <v>10</v>
      </c>
      <c r="E17890">
        <v>55</v>
      </c>
      <c r="F17890">
        <v>575688</v>
      </c>
      <c r="G17890">
        <v>6091</v>
      </c>
    </row>
    <row r="17891" spans="1:7">
      <c r="A17891" s="2">
        <v>44217</v>
      </c>
      <c r="B17891" s="2">
        <f t="shared" si="558"/>
        <v>44227</v>
      </c>
      <c r="C17891" s="3">
        <f t="shared" si="559"/>
        <v>1</v>
      </c>
      <c r="D17891" t="s">
        <v>49</v>
      </c>
      <c r="E17891">
        <v>56</v>
      </c>
      <c r="F17891">
        <v>50424</v>
      </c>
      <c r="G17891">
        <v>550</v>
      </c>
    </row>
    <row r="17892" spans="1:7">
      <c r="A17892" s="2">
        <v>44218</v>
      </c>
      <c r="B17892" s="2">
        <f t="shared" si="558"/>
        <v>44227</v>
      </c>
      <c r="C17892" s="3">
        <f t="shared" si="559"/>
        <v>1</v>
      </c>
      <c r="D17892" t="s">
        <v>52</v>
      </c>
      <c r="E17892">
        <v>1</v>
      </c>
      <c r="F17892">
        <v>436087</v>
      </c>
      <c r="G17892">
        <v>6486</v>
      </c>
    </row>
    <row r="17893" spans="1:7">
      <c r="A17893" s="2">
        <v>44218</v>
      </c>
      <c r="B17893" s="2">
        <f t="shared" si="558"/>
        <v>44227</v>
      </c>
      <c r="C17893" s="3">
        <f t="shared" si="559"/>
        <v>1</v>
      </c>
      <c r="D17893" t="s">
        <v>50</v>
      </c>
      <c r="E17893">
        <v>2</v>
      </c>
      <c r="F17893">
        <v>52572</v>
      </c>
      <c r="G17893">
        <v>245</v>
      </c>
    </row>
    <row r="17894" spans="1:7">
      <c r="A17894" s="2">
        <v>44218</v>
      </c>
      <c r="B17894" s="2">
        <f t="shared" si="558"/>
        <v>44227</v>
      </c>
      <c r="C17894" s="3">
        <f t="shared" si="559"/>
        <v>1</v>
      </c>
      <c r="D17894" t="s">
        <v>8</v>
      </c>
      <c r="E17894">
        <v>4</v>
      </c>
      <c r="F17894">
        <v>710273</v>
      </c>
      <c r="G17894">
        <v>12014</v>
      </c>
    </row>
    <row r="17895" spans="1:7">
      <c r="A17895" s="2">
        <v>44218</v>
      </c>
      <c r="B17895" s="2">
        <f t="shared" si="558"/>
        <v>44227</v>
      </c>
      <c r="C17895" s="3">
        <f t="shared" si="559"/>
        <v>1</v>
      </c>
      <c r="D17895" t="s">
        <v>44</v>
      </c>
      <c r="E17895">
        <v>5</v>
      </c>
      <c r="F17895">
        <v>281382</v>
      </c>
      <c r="G17895">
        <v>4549</v>
      </c>
    </row>
    <row r="17896" spans="1:7">
      <c r="A17896" s="2">
        <v>44218</v>
      </c>
      <c r="B17896" s="2">
        <f t="shared" si="558"/>
        <v>44227</v>
      </c>
      <c r="C17896" s="3">
        <f t="shared" si="559"/>
        <v>1</v>
      </c>
      <c r="D17896" t="s">
        <v>7</v>
      </c>
      <c r="E17896">
        <v>6</v>
      </c>
      <c r="F17896">
        <v>3141303</v>
      </c>
      <c r="G17896">
        <v>36326</v>
      </c>
    </row>
    <row r="17897" spans="1:7">
      <c r="A17897" s="2">
        <v>44218</v>
      </c>
      <c r="B17897" s="2">
        <f t="shared" si="558"/>
        <v>44227</v>
      </c>
      <c r="C17897" s="3">
        <f t="shared" si="559"/>
        <v>1</v>
      </c>
      <c r="D17897" t="s">
        <v>22</v>
      </c>
      <c r="E17897">
        <v>8</v>
      </c>
      <c r="F17897">
        <v>385153</v>
      </c>
      <c r="G17897">
        <v>5548</v>
      </c>
    </row>
    <row r="17898" spans="1:7">
      <c r="A17898" s="2">
        <v>44218</v>
      </c>
      <c r="B17898" s="2">
        <f t="shared" si="558"/>
        <v>44227</v>
      </c>
      <c r="C17898" s="3">
        <f t="shared" si="559"/>
        <v>1</v>
      </c>
      <c r="D17898" t="s">
        <v>38</v>
      </c>
      <c r="E17898">
        <v>9</v>
      </c>
      <c r="F17898">
        <v>237815</v>
      </c>
      <c r="G17898">
        <v>6819</v>
      </c>
    </row>
    <row r="17899" spans="1:7">
      <c r="A17899" s="2">
        <v>44218</v>
      </c>
      <c r="B17899" s="2">
        <f t="shared" si="558"/>
        <v>44227</v>
      </c>
      <c r="C17899" s="3">
        <f t="shared" si="559"/>
        <v>1</v>
      </c>
      <c r="D17899" t="s">
        <v>45</v>
      </c>
      <c r="E17899">
        <v>10</v>
      </c>
      <c r="F17899">
        <v>73233</v>
      </c>
      <c r="G17899">
        <v>1027</v>
      </c>
    </row>
    <row r="17900" spans="1:7">
      <c r="A17900" s="2">
        <v>44218</v>
      </c>
      <c r="B17900" s="2">
        <f t="shared" si="558"/>
        <v>44227</v>
      </c>
      <c r="C17900" s="3">
        <f t="shared" si="559"/>
        <v>1</v>
      </c>
      <c r="D17900" t="s">
        <v>33</v>
      </c>
      <c r="E17900">
        <v>11</v>
      </c>
      <c r="F17900">
        <v>34905</v>
      </c>
      <c r="G17900">
        <v>867</v>
      </c>
    </row>
    <row r="17901" spans="1:7">
      <c r="A17901" s="2">
        <v>44218</v>
      </c>
      <c r="B17901" s="2">
        <f t="shared" si="558"/>
        <v>44227</v>
      </c>
      <c r="C17901" s="3">
        <f t="shared" si="559"/>
        <v>1</v>
      </c>
      <c r="D17901" t="s">
        <v>15</v>
      </c>
      <c r="E17901">
        <v>12</v>
      </c>
      <c r="F17901">
        <v>1627595</v>
      </c>
      <c r="G17901">
        <v>25010</v>
      </c>
    </row>
    <row r="17902" spans="1:7">
      <c r="A17902" s="2">
        <v>44218</v>
      </c>
      <c r="B17902" s="2">
        <f t="shared" si="558"/>
        <v>44227</v>
      </c>
      <c r="C17902" s="3">
        <f t="shared" si="559"/>
        <v>1</v>
      </c>
      <c r="D17902" t="s">
        <v>18</v>
      </c>
      <c r="E17902">
        <v>13</v>
      </c>
      <c r="F17902">
        <v>829023</v>
      </c>
      <c r="G17902">
        <v>12653</v>
      </c>
    </row>
    <row r="17903" spans="1:7">
      <c r="A17903" s="2">
        <v>44218</v>
      </c>
      <c r="B17903" s="2">
        <f t="shared" si="558"/>
        <v>44227</v>
      </c>
      <c r="C17903" s="3">
        <f t="shared" si="559"/>
        <v>1</v>
      </c>
      <c r="D17903" t="s">
        <v>57</v>
      </c>
      <c r="E17903">
        <v>66</v>
      </c>
      <c r="F17903">
        <v>8516</v>
      </c>
      <c r="G17903">
        <v>129</v>
      </c>
    </row>
    <row r="17904" spans="1:7">
      <c r="A17904" s="2">
        <v>44218</v>
      </c>
      <c r="B17904" s="2">
        <f t="shared" si="558"/>
        <v>44227</v>
      </c>
      <c r="C17904" s="3">
        <f t="shared" si="559"/>
        <v>1</v>
      </c>
      <c r="D17904" t="s">
        <v>26</v>
      </c>
      <c r="E17904">
        <v>15</v>
      </c>
      <c r="F17904">
        <v>24823</v>
      </c>
      <c r="G17904">
        <v>329</v>
      </c>
    </row>
    <row r="17905" spans="1:7">
      <c r="A17905" s="2">
        <v>44218</v>
      </c>
      <c r="B17905" s="2">
        <f t="shared" si="558"/>
        <v>44227</v>
      </c>
      <c r="C17905" s="3">
        <f t="shared" si="559"/>
        <v>1</v>
      </c>
      <c r="D17905" t="s">
        <v>53</v>
      </c>
      <c r="E17905">
        <v>16</v>
      </c>
      <c r="F17905">
        <v>159000</v>
      </c>
      <c r="G17905">
        <v>1669</v>
      </c>
    </row>
    <row r="17906" spans="1:7">
      <c r="A17906" s="2">
        <v>44218</v>
      </c>
      <c r="B17906" s="2">
        <f t="shared" si="558"/>
        <v>44227</v>
      </c>
      <c r="C17906" s="3">
        <f t="shared" si="559"/>
        <v>1</v>
      </c>
      <c r="D17906" t="s">
        <v>6</v>
      </c>
      <c r="E17906">
        <v>17</v>
      </c>
      <c r="F17906">
        <v>1095917</v>
      </c>
      <c r="G17906">
        <v>20535</v>
      </c>
    </row>
    <row r="17907" spans="1:7">
      <c r="A17907" s="2">
        <v>44218</v>
      </c>
      <c r="B17907" s="2">
        <f t="shared" si="558"/>
        <v>44227</v>
      </c>
      <c r="C17907" s="3">
        <f t="shared" si="559"/>
        <v>1</v>
      </c>
      <c r="D17907" t="s">
        <v>27</v>
      </c>
      <c r="E17907">
        <v>18</v>
      </c>
      <c r="F17907">
        <v>608498</v>
      </c>
      <c r="G17907">
        <v>9642</v>
      </c>
    </row>
    <row r="17908" spans="1:7">
      <c r="A17908" s="2">
        <v>44218</v>
      </c>
      <c r="B17908" s="2">
        <f t="shared" si="558"/>
        <v>44227</v>
      </c>
      <c r="C17908" s="3">
        <f t="shared" si="559"/>
        <v>1</v>
      </c>
      <c r="D17908" t="s">
        <v>39</v>
      </c>
      <c r="E17908">
        <v>19</v>
      </c>
      <c r="F17908">
        <v>311695</v>
      </c>
      <c r="G17908">
        <v>4478</v>
      </c>
    </row>
    <row r="17909" spans="1:7">
      <c r="A17909" s="2">
        <v>44218</v>
      </c>
      <c r="B17909" s="2">
        <f t="shared" si="558"/>
        <v>44227</v>
      </c>
      <c r="C17909" s="3">
        <f t="shared" si="559"/>
        <v>1</v>
      </c>
      <c r="D17909" t="s">
        <v>34</v>
      </c>
      <c r="E17909">
        <v>20</v>
      </c>
      <c r="F17909">
        <v>269611</v>
      </c>
      <c r="G17909">
        <v>3598</v>
      </c>
    </row>
    <row r="17910" spans="1:7">
      <c r="A17910" s="2">
        <v>44218</v>
      </c>
      <c r="B17910" s="2">
        <f t="shared" si="558"/>
        <v>44227</v>
      </c>
      <c r="C17910" s="3">
        <f t="shared" si="559"/>
        <v>1</v>
      </c>
      <c r="D17910" t="s">
        <v>28</v>
      </c>
      <c r="E17910">
        <v>21</v>
      </c>
      <c r="F17910">
        <v>344565</v>
      </c>
      <c r="G17910">
        <v>3626</v>
      </c>
    </row>
    <row r="17911" spans="1:7">
      <c r="A17911" s="2">
        <v>44218</v>
      </c>
      <c r="B17911" s="2">
        <f t="shared" si="558"/>
        <v>44227</v>
      </c>
      <c r="C17911" s="3">
        <f t="shared" si="559"/>
        <v>1</v>
      </c>
      <c r="D17911" t="s">
        <v>40</v>
      </c>
      <c r="E17911">
        <v>22</v>
      </c>
      <c r="F17911">
        <v>380255</v>
      </c>
      <c r="G17911">
        <v>8483</v>
      </c>
    </row>
    <row r="17912" spans="1:7">
      <c r="A17912" s="2">
        <v>44218</v>
      </c>
      <c r="B17912" s="2">
        <f t="shared" si="558"/>
        <v>44227</v>
      </c>
      <c r="C17912" s="3">
        <f t="shared" si="559"/>
        <v>1</v>
      </c>
      <c r="D17912" t="s">
        <v>51</v>
      </c>
      <c r="E17912">
        <v>23</v>
      </c>
      <c r="F17912">
        <v>36274</v>
      </c>
      <c r="G17912">
        <v>540</v>
      </c>
    </row>
    <row r="17913" spans="1:7">
      <c r="A17913" s="2">
        <v>44218</v>
      </c>
      <c r="B17913" s="2">
        <f t="shared" si="558"/>
        <v>44227</v>
      </c>
      <c r="C17913" s="3">
        <f t="shared" si="559"/>
        <v>1</v>
      </c>
      <c r="D17913" t="s">
        <v>23</v>
      </c>
      <c r="E17913">
        <v>24</v>
      </c>
      <c r="F17913">
        <v>337129</v>
      </c>
      <c r="G17913">
        <v>6792</v>
      </c>
    </row>
    <row r="17914" spans="1:7">
      <c r="A17914" s="2">
        <v>44218</v>
      </c>
      <c r="B17914" s="2">
        <f t="shared" si="558"/>
        <v>44227</v>
      </c>
      <c r="C17914" s="3">
        <f t="shared" si="559"/>
        <v>1</v>
      </c>
      <c r="D17914" t="s">
        <v>9</v>
      </c>
      <c r="E17914">
        <v>25</v>
      </c>
      <c r="F17914">
        <v>491452</v>
      </c>
      <c r="G17914">
        <v>13987</v>
      </c>
    </row>
    <row r="17915" spans="1:7">
      <c r="A17915" s="2">
        <v>44218</v>
      </c>
      <c r="B17915" s="2">
        <f t="shared" si="558"/>
        <v>44227</v>
      </c>
      <c r="C17915" s="3">
        <f t="shared" si="559"/>
        <v>1</v>
      </c>
      <c r="D17915" t="s">
        <v>42</v>
      </c>
      <c r="E17915">
        <v>26</v>
      </c>
      <c r="F17915">
        <v>593726</v>
      </c>
      <c r="G17915">
        <v>14940</v>
      </c>
    </row>
    <row r="17916" spans="1:7">
      <c r="A17916" s="2">
        <v>44218</v>
      </c>
      <c r="B17916" s="2">
        <f t="shared" si="558"/>
        <v>44227</v>
      </c>
      <c r="C17916" s="3">
        <f t="shared" si="559"/>
        <v>1</v>
      </c>
      <c r="D17916" t="s">
        <v>29</v>
      </c>
      <c r="E17916">
        <v>27</v>
      </c>
      <c r="F17916">
        <v>452336</v>
      </c>
      <c r="G17916">
        <v>6100</v>
      </c>
    </row>
    <row r="17917" spans="1:7">
      <c r="A17917" s="2">
        <v>44218</v>
      </c>
      <c r="B17917" s="2">
        <f t="shared" si="558"/>
        <v>44227</v>
      </c>
      <c r="C17917" s="3">
        <f t="shared" si="559"/>
        <v>1</v>
      </c>
      <c r="D17917" t="s">
        <v>46</v>
      </c>
      <c r="E17917">
        <v>28</v>
      </c>
      <c r="F17917">
        <v>261167</v>
      </c>
      <c r="G17917">
        <v>5713</v>
      </c>
    </row>
    <row r="17918" spans="1:7">
      <c r="A17918" s="2">
        <v>44218</v>
      </c>
      <c r="B17918" s="2">
        <f t="shared" si="558"/>
        <v>44227</v>
      </c>
      <c r="C17918" s="3">
        <f t="shared" si="559"/>
        <v>1</v>
      </c>
      <c r="D17918" t="s">
        <v>35</v>
      </c>
      <c r="E17918">
        <v>29</v>
      </c>
      <c r="F17918">
        <v>484370</v>
      </c>
      <c r="G17918">
        <v>6932</v>
      </c>
    </row>
    <row r="17919" spans="1:7">
      <c r="A17919" s="2">
        <v>44218</v>
      </c>
      <c r="B17919" s="2">
        <f t="shared" si="558"/>
        <v>44227</v>
      </c>
      <c r="C17919" s="3">
        <f t="shared" si="559"/>
        <v>1</v>
      </c>
      <c r="D17919" t="s">
        <v>54</v>
      </c>
      <c r="E17919">
        <v>30</v>
      </c>
      <c r="F17919">
        <v>91145</v>
      </c>
      <c r="G17919">
        <v>1106</v>
      </c>
    </row>
    <row r="17920" spans="1:7">
      <c r="A17920" s="2">
        <v>44218</v>
      </c>
      <c r="B17920" s="2">
        <f t="shared" si="558"/>
        <v>44227</v>
      </c>
      <c r="C17920" s="3">
        <f t="shared" si="559"/>
        <v>1</v>
      </c>
      <c r="D17920" t="s">
        <v>12</v>
      </c>
      <c r="E17920">
        <v>31</v>
      </c>
      <c r="F17920">
        <v>187496</v>
      </c>
      <c r="G17920">
        <v>1960</v>
      </c>
    </row>
    <row r="17921" spans="1:7">
      <c r="A17921" s="2">
        <v>44218</v>
      </c>
      <c r="B17921" s="2">
        <f t="shared" si="558"/>
        <v>44227</v>
      </c>
      <c r="C17921" s="3">
        <f t="shared" si="559"/>
        <v>1</v>
      </c>
      <c r="D17921" t="s">
        <v>24</v>
      </c>
      <c r="E17921">
        <v>32</v>
      </c>
      <c r="F17921">
        <v>268344</v>
      </c>
      <c r="G17921">
        <v>3967</v>
      </c>
    </row>
    <row r="17922" spans="1:7">
      <c r="A17922" s="2">
        <v>44218</v>
      </c>
      <c r="B17922" s="2">
        <f t="shared" si="558"/>
        <v>44227</v>
      </c>
      <c r="C17922" s="3">
        <f t="shared" si="559"/>
        <v>1</v>
      </c>
      <c r="D17922" t="s">
        <v>19</v>
      </c>
      <c r="E17922">
        <v>33</v>
      </c>
      <c r="F17922">
        <v>60951</v>
      </c>
      <c r="G17922">
        <v>971</v>
      </c>
    </row>
    <row r="17923" spans="1:7">
      <c r="A17923" s="2">
        <v>44218</v>
      </c>
      <c r="B17923" s="2">
        <f t="shared" si="558"/>
        <v>44227</v>
      </c>
      <c r="C17923" s="3">
        <f t="shared" si="559"/>
        <v>1</v>
      </c>
      <c r="D17923" t="s">
        <v>21</v>
      </c>
      <c r="E17923">
        <v>34</v>
      </c>
      <c r="F17923">
        <v>650388</v>
      </c>
      <c r="G17923">
        <v>20875</v>
      </c>
    </row>
    <row r="17924" spans="1:7">
      <c r="A17924" s="2">
        <v>44218</v>
      </c>
      <c r="B17924" s="2">
        <f t="shared" ref="B17924:B17987" si="560">EOMONTH(A17924,0)</f>
        <v>44227</v>
      </c>
      <c r="C17924" s="3">
        <f t="shared" ref="C17924:C17987" si="561">IF(A17924=B17924,0,1)</f>
        <v>1</v>
      </c>
      <c r="D17924" t="s">
        <v>47</v>
      </c>
      <c r="E17924">
        <v>35</v>
      </c>
      <c r="F17924">
        <v>167731</v>
      </c>
      <c r="G17924">
        <v>3079</v>
      </c>
    </row>
    <row r="17925" spans="1:7">
      <c r="A17925" s="2">
        <v>44218</v>
      </c>
      <c r="B17925" s="2">
        <f t="shared" si="560"/>
        <v>44227</v>
      </c>
      <c r="C17925" s="3">
        <f t="shared" si="561"/>
        <v>1</v>
      </c>
      <c r="D17925" t="s">
        <v>16</v>
      </c>
      <c r="E17925">
        <v>36</v>
      </c>
      <c r="F17925">
        <v>1309660</v>
      </c>
      <c r="G17925">
        <v>41530</v>
      </c>
    </row>
    <row r="17926" spans="1:7">
      <c r="A17926" s="2">
        <v>44218</v>
      </c>
      <c r="B17926" s="2">
        <f t="shared" si="560"/>
        <v>44227</v>
      </c>
      <c r="C17926" s="3">
        <f t="shared" si="561"/>
        <v>1</v>
      </c>
      <c r="D17926" t="s">
        <v>20</v>
      </c>
      <c r="E17926">
        <v>37</v>
      </c>
      <c r="F17926">
        <v>708931</v>
      </c>
      <c r="G17926">
        <v>8511</v>
      </c>
    </row>
    <row r="17927" spans="1:7">
      <c r="A17927" s="2">
        <v>44218</v>
      </c>
      <c r="B17927" s="2">
        <f t="shared" si="560"/>
        <v>44227</v>
      </c>
      <c r="C17927" s="3">
        <f t="shared" si="561"/>
        <v>1</v>
      </c>
      <c r="D17927" t="s">
        <v>48</v>
      </c>
      <c r="E17927">
        <v>38</v>
      </c>
      <c r="F17927">
        <v>96592</v>
      </c>
      <c r="G17927">
        <v>1428</v>
      </c>
    </row>
    <row r="17928" spans="1:7">
      <c r="A17928" s="2">
        <v>44218</v>
      </c>
      <c r="B17928" s="2">
        <f t="shared" si="560"/>
        <v>44227</v>
      </c>
      <c r="C17928" s="3">
        <f t="shared" si="561"/>
        <v>1</v>
      </c>
      <c r="D17928" t="s">
        <v>59</v>
      </c>
      <c r="E17928">
        <v>69</v>
      </c>
      <c r="F17928">
        <v>129</v>
      </c>
      <c r="G17928">
        <v>2</v>
      </c>
    </row>
    <row r="17929" spans="1:7">
      <c r="A17929" s="2">
        <v>44218</v>
      </c>
      <c r="B17929" s="2">
        <f t="shared" si="560"/>
        <v>44227</v>
      </c>
      <c r="C17929" s="3">
        <f t="shared" si="561"/>
        <v>1</v>
      </c>
      <c r="D17929" t="s">
        <v>41</v>
      </c>
      <c r="E17929">
        <v>39</v>
      </c>
      <c r="F17929">
        <v>853982</v>
      </c>
      <c r="G17929">
        <v>10599</v>
      </c>
    </row>
    <row r="17930" spans="1:7">
      <c r="A17930" s="2">
        <v>44218</v>
      </c>
      <c r="B17930" s="2">
        <f t="shared" si="560"/>
        <v>44227</v>
      </c>
      <c r="C17930" s="3">
        <f t="shared" si="561"/>
        <v>1</v>
      </c>
      <c r="D17930" t="s">
        <v>30</v>
      </c>
      <c r="E17930">
        <v>40</v>
      </c>
      <c r="F17930">
        <v>365992</v>
      </c>
      <c r="G17930">
        <v>3187</v>
      </c>
    </row>
    <row r="17931" spans="1:7">
      <c r="A17931" s="2">
        <v>44218</v>
      </c>
      <c r="B17931" s="2">
        <f t="shared" si="560"/>
        <v>44227</v>
      </c>
      <c r="C17931" s="3">
        <f t="shared" si="561"/>
        <v>1</v>
      </c>
      <c r="D17931" t="s">
        <v>14</v>
      </c>
      <c r="E17931">
        <v>41</v>
      </c>
      <c r="F17931">
        <v>136839</v>
      </c>
      <c r="G17931">
        <v>1874</v>
      </c>
    </row>
    <row r="17932" spans="1:7">
      <c r="A17932" s="2">
        <v>44218</v>
      </c>
      <c r="B17932" s="2">
        <f t="shared" si="560"/>
        <v>44227</v>
      </c>
      <c r="C17932" s="3">
        <f t="shared" si="561"/>
        <v>1</v>
      </c>
      <c r="D17932" t="s">
        <v>31</v>
      </c>
      <c r="E17932">
        <v>42</v>
      </c>
      <c r="F17932">
        <v>799948</v>
      </c>
      <c r="G17932">
        <v>20322</v>
      </c>
    </row>
    <row r="17933" spans="1:7">
      <c r="A17933" s="2">
        <v>44218</v>
      </c>
      <c r="B17933" s="2">
        <f t="shared" si="560"/>
        <v>44227</v>
      </c>
      <c r="C17933" s="3">
        <f t="shared" si="561"/>
        <v>1</v>
      </c>
      <c r="D17933" t="s">
        <v>55</v>
      </c>
      <c r="E17933">
        <v>72</v>
      </c>
      <c r="F17933">
        <v>122897</v>
      </c>
      <c r="G17933">
        <v>1761</v>
      </c>
    </row>
    <row r="17934" spans="1:7">
      <c r="A17934" s="2">
        <v>44218</v>
      </c>
      <c r="B17934" s="2">
        <f t="shared" si="560"/>
        <v>44227</v>
      </c>
      <c r="C17934" s="3">
        <f t="shared" si="561"/>
        <v>1</v>
      </c>
      <c r="D17934" t="s">
        <v>17</v>
      </c>
      <c r="E17934">
        <v>44</v>
      </c>
      <c r="F17934">
        <v>109735</v>
      </c>
      <c r="G17934">
        <v>2083</v>
      </c>
    </row>
    <row r="17935" spans="1:7">
      <c r="A17935" s="2">
        <v>44218</v>
      </c>
      <c r="B17935" s="2">
        <f t="shared" si="560"/>
        <v>44227</v>
      </c>
      <c r="C17935" s="3">
        <f t="shared" si="561"/>
        <v>1</v>
      </c>
      <c r="D17935" t="s">
        <v>32</v>
      </c>
      <c r="E17935">
        <v>45</v>
      </c>
      <c r="F17935">
        <v>409188</v>
      </c>
      <c r="G17935">
        <v>6404</v>
      </c>
    </row>
    <row r="17936" spans="1:7">
      <c r="A17936" s="2">
        <v>44218</v>
      </c>
      <c r="B17936" s="2">
        <f t="shared" si="560"/>
        <v>44227</v>
      </c>
      <c r="C17936" s="3">
        <f t="shared" si="561"/>
        <v>1</v>
      </c>
      <c r="D17936" t="s">
        <v>43</v>
      </c>
      <c r="E17936">
        <v>46</v>
      </c>
      <c r="F17936">
        <v>106716</v>
      </c>
      <c r="G17936">
        <v>1684</v>
      </c>
    </row>
    <row r="17937" spans="1:7">
      <c r="A17937" s="2">
        <v>44218</v>
      </c>
      <c r="B17937" s="2">
        <f t="shared" si="560"/>
        <v>44227</v>
      </c>
      <c r="C17937" s="3">
        <f t="shared" si="561"/>
        <v>1</v>
      </c>
      <c r="D17937" t="s">
        <v>25</v>
      </c>
      <c r="E17937">
        <v>47</v>
      </c>
      <c r="F17937">
        <v>688782</v>
      </c>
      <c r="G17937">
        <v>8695</v>
      </c>
    </row>
    <row r="17938" spans="1:7">
      <c r="A17938" s="2">
        <v>44218</v>
      </c>
      <c r="B17938" s="2">
        <f t="shared" si="560"/>
        <v>44227</v>
      </c>
      <c r="C17938" s="3">
        <f t="shared" si="561"/>
        <v>1</v>
      </c>
      <c r="D17938" t="s">
        <v>11</v>
      </c>
      <c r="E17938">
        <v>48</v>
      </c>
      <c r="F17938">
        <v>2228301</v>
      </c>
      <c r="G17938">
        <v>34496</v>
      </c>
    </row>
    <row r="17939" spans="1:7">
      <c r="A17939" s="2">
        <v>44218</v>
      </c>
      <c r="B17939" s="2">
        <f t="shared" si="560"/>
        <v>44227</v>
      </c>
      <c r="C17939" s="3">
        <f t="shared" si="561"/>
        <v>1</v>
      </c>
      <c r="D17939" t="s">
        <v>13</v>
      </c>
      <c r="E17939">
        <v>49</v>
      </c>
      <c r="F17939">
        <v>333118</v>
      </c>
      <c r="G17939">
        <v>1571</v>
      </c>
    </row>
    <row r="17940" spans="1:7">
      <c r="A17940" s="2">
        <v>44218</v>
      </c>
      <c r="B17940" s="2">
        <f t="shared" si="560"/>
        <v>44227</v>
      </c>
      <c r="C17940" s="3">
        <f t="shared" si="561"/>
        <v>1</v>
      </c>
      <c r="D17940" t="s">
        <v>36</v>
      </c>
      <c r="E17940">
        <v>50</v>
      </c>
      <c r="F17940">
        <v>10759</v>
      </c>
      <c r="G17940">
        <v>169</v>
      </c>
    </row>
    <row r="17941" spans="1:7">
      <c r="A17941" s="2">
        <v>44218</v>
      </c>
      <c r="B17941" s="2">
        <f t="shared" si="560"/>
        <v>44227</v>
      </c>
      <c r="C17941" s="3">
        <f t="shared" si="561"/>
        <v>1</v>
      </c>
      <c r="D17941" t="s">
        <v>56</v>
      </c>
      <c r="E17941">
        <v>78</v>
      </c>
      <c r="F17941">
        <v>2321</v>
      </c>
      <c r="G17941">
        <v>24</v>
      </c>
    </row>
    <row r="17942" spans="1:7">
      <c r="A17942" s="2">
        <v>44218</v>
      </c>
      <c r="B17942" s="2">
        <f t="shared" si="560"/>
        <v>44227</v>
      </c>
      <c r="C17942" s="3">
        <f t="shared" si="561"/>
        <v>1</v>
      </c>
      <c r="D17942" t="s">
        <v>37</v>
      </c>
      <c r="E17942">
        <v>51</v>
      </c>
      <c r="F17942">
        <v>463751</v>
      </c>
      <c r="G17942">
        <v>6002</v>
      </c>
    </row>
    <row r="17943" spans="1:7">
      <c r="A17943" s="2">
        <v>44218</v>
      </c>
      <c r="B17943" s="2">
        <f t="shared" si="560"/>
        <v>44227</v>
      </c>
      <c r="C17943" s="3">
        <f t="shared" si="561"/>
        <v>1</v>
      </c>
      <c r="D17943" t="s">
        <v>5</v>
      </c>
      <c r="E17943">
        <v>53</v>
      </c>
      <c r="F17943">
        <v>302546</v>
      </c>
      <c r="G17943">
        <v>4178</v>
      </c>
    </row>
    <row r="17944" spans="1:7">
      <c r="A17944" s="2">
        <v>44218</v>
      </c>
      <c r="B17944" s="2">
        <f t="shared" si="560"/>
        <v>44227</v>
      </c>
      <c r="C17944" s="3">
        <f t="shared" si="561"/>
        <v>1</v>
      </c>
      <c r="D17944" t="s">
        <v>58</v>
      </c>
      <c r="E17944">
        <v>54</v>
      </c>
      <c r="F17944">
        <v>113615</v>
      </c>
      <c r="G17944">
        <v>1856</v>
      </c>
    </row>
    <row r="17945" spans="1:7">
      <c r="A17945" s="2">
        <v>44218</v>
      </c>
      <c r="B17945" s="2">
        <f t="shared" si="560"/>
        <v>44227</v>
      </c>
      <c r="C17945" s="3">
        <f t="shared" si="561"/>
        <v>1</v>
      </c>
      <c r="D17945" t="s">
        <v>10</v>
      </c>
      <c r="E17945">
        <v>55</v>
      </c>
      <c r="F17945">
        <v>577991</v>
      </c>
      <c r="G17945">
        <v>6140</v>
      </c>
    </row>
    <row r="17946" spans="1:7">
      <c r="A17946" s="2">
        <v>44218</v>
      </c>
      <c r="B17946" s="2">
        <f t="shared" si="560"/>
        <v>44227</v>
      </c>
      <c r="C17946" s="3">
        <f t="shared" si="561"/>
        <v>1</v>
      </c>
      <c r="D17946" t="s">
        <v>49</v>
      </c>
      <c r="E17946">
        <v>56</v>
      </c>
      <c r="F17946">
        <v>50583</v>
      </c>
      <c r="G17946">
        <v>571</v>
      </c>
    </row>
    <row r="17947" spans="1:7">
      <c r="A17947" s="2">
        <v>44219</v>
      </c>
      <c r="B17947" s="2">
        <f t="shared" si="560"/>
        <v>44227</v>
      </c>
      <c r="C17947" s="3">
        <f t="shared" si="561"/>
        <v>1</v>
      </c>
      <c r="D17947" t="s">
        <v>52</v>
      </c>
      <c r="E17947">
        <v>1</v>
      </c>
      <c r="F17947">
        <v>439442</v>
      </c>
      <c r="G17947">
        <v>6657</v>
      </c>
    </row>
    <row r="17948" spans="1:7">
      <c r="A17948" s="2">
        <v>44219</v>
      </c>
      <c r="B17948" s="2">
        <f t="shared" si="560"/>
        <v>44227</v>
      </c>
      <c r="C17948" s="3">
        <f t="shared" si="561"/>
        <v>1</v>
      </c>
      <c r="D17948" t="s">
        <v>50</v>
      </c>
      <c r="E17948">
        <v>2</v>
      </c>
      <c r="F17948">
        <v>52820</v>
      </c>
      <c r="G17948">
        <v>250</v>
      </c>
    </row>
    <row r="17949" spans="1:7">
      <c r="A17949" s="2">
        <v>44219</v>
      </c>
      <c r="B17949" s="2">
        <f t="shared" si="560"/>
        <v>44227</v>
      </c>
      <c r="C17949" s="3">
        <f t="shared" si="561"/>
        <v>1</v>
      </c>
      <c r="D17949" t="s">
        <v>8</v>
      </c>
      <c r="E17949">
        <v>4</v>
      </c>
      <c r="F17949">
        <v>717593</v>
      </c>
      <c r="G17949">
        <v>12170</v>
      </c>
    </row>
    <row r="17950" spans="1:7">
      <c r="A17950" s="2">
        <v>44219</v>
      </c>
      <c r="B17950" s="2">
        <f t="shared" si="560"/>
        <v>44227</v>
      </c>
      <c r="C17950" s="3">
        <f t="shared" si="561"/>
        <v>1</v>
      </c>
      <c r="D17950" t="s">
        <v>44</v>
      </c>
      <c r="E17950">
        <v>5</v>
      </c>
      <c r="F17950">
        <v>282995</v>
      </c>
      <c r="G17950">
        <v>4563</v>
      </c>
    </row>
    <row r="17951" spans="1:7">
      <c r="A17951" s="2">
        <v>44219</v>
      </c>
      <c r="B17951" s="2">
        <f t="shared" si="560"/>
        <v>44227</v>
      </c>
      <c r="C17951" s="3">
        <f t="shared" si="561"/>
        <v>1</v>
      </c>
      <c r="D17951" t="s">
        <v>7</v>
      </c>
      <c r="E17951">
        <v>6</v>
      </c>
      <c r="F17951">
        <v>3164286</v>
      </c>
      <c r="G17951">
        <v>36818</v>
      </c>
    </row>
    <row r="17952" spans="1:7">
      <c r="A17952" s="2">
        <v>44219</v>
      </c>
      <c r="B17952" s="2">
        <f t="shared" si="560"/>
        <v>44227</v>
      </c>
      <c r="C17952" s="3">
        <f t="shared" si="561"/>
        <v>1</v>
      </c>
      <c r="D17952" t="s">
        <v>22</v>
      </c>
      <c r="E17952">
        <v>8</v>
      </c>
      <c r="F17952">
        <v>386432</v>
      </c>
      <c r="G17952">
        <v>5561</v>
      </c>
    </row>
    <row r="17953" spans="1:7">
      <c r="A17953" s="2">
        <v>44219</v>
      </c>
      <c r="B17953" s="2">
        <f t="shared" si="560"/>
        <v>44227</v>
      </c>
      <c r="C17953" s="3">
        <f t="shared" si="561"/>
        <v>1</v>
      </c>
      <c r="D17953" t="s">
        <v>38</v>
      </c>
      <c r="E17953">
        <v>9</v>
      </c>
      <c r="F17953">
        <v>237815</v>
      </c>
      <c r="G17953">
        <v>6819</v>
      </c>
    </row>
    <row r="17954" spans="1:7">
      <c r="A17954" s="2">
        <v>44219</v>
      </c>
      <c r="B17954" s="2">
        <f t="shared" si="560"/>
        <v>44227</v>
      </c>
      <c r="C17954" s="3">
        <f t="shared" si="561"/>
        <v>1</v>
      </c>
      <c r="D17954" t="s">
        <v>45</v>
      </c>
      <c r="E17954">
        <v>10</v>
      </c>
      <c r="F17954">
        <v>73915</v>
      </c>
      <c r="G17954">
        <v>1036</v>
      </c>
    </row>
    <row r="17955" spans="1:7">
      <c r="A17955" s="2">
        <v>44219</v>
      </c>
      <c r="B17955" s="2">
        <f t="shared" si="560"/>
        <v>44227</v>
      </c>
      <c r="C17955" s="3">
        <f t="shared" si="561"/>
        <v>1</v>
      </c>
      <c r="D17955" t="s">
        <v>33</v>
      </c>
      <c r="E17955">
        <v>11</v>
      </c>
      <c r="F17955">
        <v>35077</v>
      </c>
      <c r="G17955">
        <v>870</v>
      </c>
    </row>
    <row r="17956" spans="1:7">
      <c r="A17956" s="2">
        <v>44219</v>
      </c>
      <c r="B17956" s="2">
        <f t="shared" si="560"/>
        <v>44227</v>
      </c>
      <c r="C17956" s="3">
        <f t="shared" si="561"/>
        <v>1</v>
      </c>
      <c r="D17956" t="s">
        <v>15</v>
      </c>
      <c r="E17956">
        <v>12</v>
      </c>
      <c r="F17956">
        <v>1639906</v>
      </c>
      <c r="G17956">
        <v>25163</v>
      </c>
    </row>
    <row r="17957" spans="1:7">
      <c r="A17957" s="2">
        <v>44219</v>
      </c>
      <c r="B17957" s="2">
        <f t="shared" si="560"/>
        <v>44227</v>
      </c>
      <c r="C17957" s="3">
        <f t="shared" si="561"/>
        <v>1</v>
      </c>
      <c r="D17957" t="s">
        <v>18</v>
      </c>
      <c r="E17957">
        <v>13</v>
      </c>
      <c r="F17957">
        <v>838057</v>
      </c>
      <c r="G17957">
        <v>12834</v>
      </c>
    </row>
    <row r="17958" spans="1:7">
      <c r="A17958" s="2">
        <v>44219</v>
      </c>
      <c r="B17958" s="2">
        <f t="shared" si="560"/>
        <v>44227</v>
      </c>
      <c r="C17958" s="3">
        <f t="shared" si="561"/>
        <v>1</v>
      </c>
      <c r="D17958" t="s">
        <v>57</v>
      </c>
      <c r="E17958">
        <v>66</v>
      </c>
      <c r="F17958">
        <v>8516</v>
      </c>
      <c r="G17958">
        <v>129</v>
      </c>
    </row>
    <row r="17959" spans="1:7">
      <c r="A17959" s="2">
        <v>44219</v>
      </c>
      <c r="B17959" s="2">
        <f t="shared" si="560"/>
        <v>44227</v>
      </c>
      <c r="C17959" s="3">
        <f t="shared" si="561"/>
        <v>1</v>
      </c>
      <c r="D17959" t="s">
        <v>26</v>
      </c>
      <c r="E17959">
        <v>15</v>
      </c>
      <c r="F17959">
        <v>24950</v>
      </c>
      <c r="G17959">
        <v>333</v>
      </c>
    </row>
    <row r="17960" spans="1:7">
      <c r="A17960" s="2">
        <v>44219</v>
      </c>
      <c r="B17960" s="2">
        <f t="shared" si="560"/>
        <v>44227</v>
      </c>
      <c r="C17960" s="3">
        <f t="shared" si="561"/>
        <v>1</v>
      </c>
      <c r="D17960" t="s">
        <v>53</v>
      </c>
      <c r="E17960">
        <v>16</v>
      </c>
      <c r="F17960">
        <v>159406</v>
      </c>
      <c r="G17960">
        <v>1670</v>
      </c>
    </row>
    <row r="17961" spans="1:7">
      <c r="A17961" s="2">
        <v>44219</v>
      </c>
      <c r="B17961" s="2">
        <f t="shared" si="560"/>
        <v>44227</v>
      </c>
      <c r="C17961" s="3">
        <f t="shared" si="561"/>
        <v>1</v>
      </c>
      <c r="D17961" t="s">
        <v>6</v>
      </c>
      <c r="E17961">
        <v>17</v>
      </c>
      <c r="F17961">
        <v>1101037</v>
      </c>
      <c r="G17961">
        <v>20645</v>
      </c>
    </row>
    <row r="17962" spans="1:7">
      <c r="A17962" s="2">
        <v>44219</v>
      </c>
      <c r="B17962" s="2">
        <f t="shared" si="560"/>
        <v>44227</v>
      </c>
      <c r="C17962" s="3">
        <f t="shared" si="561"/>
        <v>1</v>
      </c>
      <c r="D17962" t="s">
        <v>27</v>
      </c>
      <c r="E17962">
        <v>18</v>
      </c>
      <c r="F17962">
        <v>611600</v>
      </c>
      <c r="G17962">
        <v>9693</v>
      </c>
    </row>
    <row r="17963" spans="1:7">
      <c r="A17963" s="2">
        <v>44219</v>
      </c>
      <c r="B17963" s="2">
        <f t="shared" si="560"/>
        <v>44227</v>
      </c>
      <c r="C17963" s="3">
        <f t="shared" si="561"/>
        <v>1</v>
      </c>
      <c r="D17963" t="s">
        <v>39</v>
      </c>
      <c r="E17963">
        <v>19</v>
      </c>
      <c r="F17963">
        <v>312625</v>
      </c>
      <c r="G17963">
        <v>4486</v>
      </c>
    </row>
    <row r="17964" spans="1:7">
      <c r="A17964" s="2">
        <v>44219</v>
      </c>
      <c r="B17964" s="2">
        <f t="shared" si="560"/>
        <v>44227</v>
      </c>
      <c r="C17964" s="3">
        <f t="shared" si="561"/>
        <v>1</v>
      </c>
      <c r="D17964" t="s">
        <v>34</v>
      </c>
      <c r="E17964">
        <v>20</v>
      </c>
      <c r="F17964">
        <v>269611</v>
      </c>
      <c r="G17964">
        <v>3598</v>
      </c>
    </row>
    <row r="17965" spans="1:7">
      <c r="A17965" s="2">
        <v>44219</v>
      </c>
      <c r="B17965" s="2">
        <f t="shared" si="560"/>
        <v>44227</v>
      </c>
      <c r="C17965" s="3">
        <f t="shared" si="561"/>
        <v>1</v>
      </c>
      <c r="D17965" t="s">
        <v>28</v>
      </c>
      <c r="E17965">
        <v>21</v>
      </c>
      <c r="F17965">
        <v>348040</v>
      </c>
      <c r="G17965">
        <v>3657</v>
      </c>
    </row>
    <row r="17966" spans="1:7">
      <c r="A17966" s="2">
        <v>44219</v>
      </c>
      <c r="B17966" s="2">
        <f t="shared" si="560"/>
        <v>44227</v>
      </c>
      <c r="C17966" s="3">
        <f t="shared" si="561"/>
        <v>1</v>
      </c>
      <c r="D17966" t="s">
        <v>40</v>
      </c>
      <c r="E17966">
        <v>22</v>
      </c>
      <c r="F17966">
        <v>380255</v>
      </c>
      <c r="G17966">
        <v>8483</v>
      </c>
    </row>
    <row r="17967" spans="1:7">
      <c r="A17967" s="2">
        <v>44219</v>
      </c>
      <c r="B17967" s="2">
        <f t="shared" si="560"/>
        <v>44227</v>
      </c>
      <c r="C17967" s="3">
        <f t="shared" si="561"/>
        <v>1</v>
      </c>
      <c r="D17967" t="s">
        <v>51</v>
      </c>
      <c r="E17967">
        <v>23</v>
      </c>
      <c r="F17967">
        <v>36598</v>
      </c>
      <c r="G17967">
        <v>544</v>
      </c>
    </row>
    <row r="17968" spans="1:7">
      <c r="A17968" s="2">
        <v>44219</v>
      </c>
      <c r="B17968" s="2">
        <f t="shared" si="560"/>
        <v>44227</v>
      </c>
      <c r="C17968" s="3">
        <f t="shared" si="561"/>
        <v>1</v>
      </c>
      <c r="D17968" t="s">
        <v>23</v>
      </c>
      <c r="E17968">
        <v>24</v>
      </c>
      <c r="F17968">
        <v>339482</v>
      </c>
      <c r="G17968">
        <v>6837</v>
      </c>
    </row>
    <row r="17969" spans="1:7">
      <c r="A17969" s="2">
        <v>44219</v>
      </c>
      <c r="B17969" s="2">
        <f t="shared" si="560"/>
        <v>44227</v>
      </c>
      <c r="C17969" s="3">
        <f t="shared" si="561"/>
        <v>1</v>
      </c>
      <c r="D17969" t="s">
        <v>9</v>
      </c>
      <c r="E17969">
        <v>25</v>
      </c>
      <c r="F17969">
        <v>496093</v>
      </c>
      <c r="G17969">
        <v>14064</v>
      </c>
    </row>
    <row r="17970" spans="1:7">
      <c r="A17970" s="2">
        <v>44219</v>
      </c>
      <c r="B17970" s="2">
        <f t="shared" si="560"/>
        <v>44227</v>
      </c>
      <c r="C17970" s="3">
        <f t="shared" si="561"/>
        <v>1</v>
      </c>
      <c r="D17970" t="s">
        <v>42</v>
      </c>
      <c r="E17970">
        <v>26</v>
      </c>
      <c r="F17970">
        <v>595320</v>
      </c>
      <c r="G17970">
        <v>15170</v>
      </c>
    </row>
    <row r="17971" spans="1:7">
      <c r="A17971" s="2">
        <v>44219</v>
      </c>
      <c r="B17971" s="2">
        <f t="shared" si="560"/>
        <v>44227</v>
      </c>
      <c r="C17971" s="3">
        <f t="shared" si="561"/>
        <v>1</v>
      </c>
      <c r="D17971" t="s">
        <v>29</v>
      </c>
      <c r="E17971">
        <v>27</v>
      </c>
      <c r="F17971">
        <v>453876</v>
      </c>
      <c r="G17971">
        <v>6131</v>
      </c>
    </row>
    <row r="17972" spans="1:7">
      <c r="A17972" s="2">
        <v>44219</v>
      </c>
      <c r="B17972" s="2">
        <f t="shared" si="560"/>
        <v>44227</v>
      </c>
      <c r="C17972" s="3">
        <f t="shared" si="561"/>
        <v>1</v>
      </c>
      <c r="D17972" t="s">
        <v>46</v>
      </c>
      <c r="E17972">
        <v>28</v>
      </c>
      <c r="F17972">
        <v>263023</v>
      </c>
      <c r="G17972">
        <v>5752</v>
      </c>
    </row>
    <row r="17973" spans="1:7">
      <c r="A17973" s="2">
        <v>44219</v>
      </c>
      <c r="B17973" s="2">
        <f t="shared" si="560"/>
        <v>44227</v>
      </c>
      <c r="C17973" s="3">
        <f t="shared" si="561"/>
        <v>1</v>
      </c>
      <c r="D17973" t="s">
        <v>35</v>
      </c>
      <c r="E17973">
        <v>29</v>
      </c>
      <c r="F17973">
        <v>485926</v>
      </c>
      <c r="G17973">
        <v>6949</v>
      </c>
    </row>
    <row r="17974" spans="1:7">
      <c r="A17974" s="2">
        <v>44219</v>
      </c>
      <c r="B17974" s="2">
        <f t="shared" si="560"/>
        <v>44227</v>
      </c>
      <c r="C17974" s="3">
        <f t="shared" si="561"/>
        <v>1</v>
      </c>
      <c r="D17974" t="s">
        <v>54</v>
      </c>
      <c r="E17974">
        <v>30</v>
      </c>
      <c r="F17974">
        <v>91448</v>
      </c>
      <c r="G17974">
        <v>1142</v>
      </c>
    </row>
    <row r="17975" spans="1:7">
      <c r="A17975" s="2">
        <v>44219</v>
      </c>
      <c r="B17975" s="2">
        <f t="shared" si="560"/>
        <v>44227</v>
      </c>
      <c r="C17975" s="3">
        <f t="shared" si="561"/>
        <v>1</v>
      </c>
      <c r="D17975" t="s">
        <v>12</v>
      </c>
      <c r="E17975">
        <v>31</v>
      </c>
      <c r="F17975">
        <v>187974</v>
      </c>
      <c r="G17975">
        <v>1966</v>
      </c>
    </row>
    <row r="17976" spans="1:7">
      <c r="A17976" s="2">
        <v>44219</v>
      </c>
      <c r="B17976" s="2">
        <f t="shared" si="560"/>
        <v>44227</v>
      </c>
      <c r="C17976" s="3">
        <f t="shared" si="561"/>
        <v>1</v>
      </c>
      <c r="D17976" t="s">
        <v>24</v>
      </c>
      <c r="E17976">
        <v>32</v>
      </c>
      <c r="F17976">
        <v>269928</v>
      </c>
      <c r="G17976">
        <v>4017</v>
      </c>
    </row>
    <row r="17977" spans="1:7">
      <c r="A17977" s="2">
        <v>44219</v>
      </c>
      <c r="B17977" s="2">
        <f t="shared" si="560"/>
        <v>44227</v>
      </c>
      <c r="C17977" s="3">
        <f t="shared" si="561"/>
        <v>1</v>
      </c>
      <c r="D17977" t="s">
        <v>19</v>
      </c>
      <c r="E17977">
        <v>33</v>
      </c>
      <c r="F17977">
        <v>61576</v>
      </c>
      <c r="G17977">
        <v>981</v>
      </c>
    </row>
    <row r="17978" spans="1:7">
      <c r="A17978" s="2">
        <v>44219</v>
      </c>
      <c r="B17978" s="2">
        <f t="shared" si="560"/>
        <v>44227</v>
      </c>
      <c r="C17978" s="3">
        <f t="shared" si="561"/>
        <v>1</v>
      </c>
      <c r="D17978" t="s">
        <v>21</v>
      </c>
      <c r="E17978">
        <v>34</v>
      </c>
      <c r="F17978">
        <v>657536</v>
      </c>
      <c r="G17978">
        <v>20934</v>
      </c>
    </row>
    <row r="17979" spans="1:7">
      <c r="A17979" s="2">
        <v>44219</v>
      </c>
      <c r="B17979" s="2">
        <f t="shared" si="560"/>
        <v>44227</v>
      </c>
      <c r="C17979" s="3">
        <f t="shared" si="561"/>
        <v>1</v>
      </c>
      <c r="D17979" t="s">
        <v>47</v>
      </c>
      <c r="E17979">
        <v>35</v>
      </c>
      <c r="F17979">
        <v>168579</v>
      </c>
      <c r="G17979">
        <v>3117</v>
      </c>
    </row>
    <row r="17980" spans="1:7">
      <c r="A17980" s="2">
        <v>44219</v>
      </c>
      <c r="B17980" s="2">
        <f t="shared" si="560"/>
        <v>44227</v>
      </c>
      <c r="C17980" s="3">
        <f t="shared" si="561"/>
        <v>1</v>
      </c>
      <c r="D17980" t="s">
        <v>16</v>
      </c>
      <c r="E17980">
        <v>36</v>
      </c>
      <c r="F17980">
        <v>1323569</v>
      </c>
      <c r="G17980">
        <v>41694</v>
      </c>
    </row>
    <row r="17981" spans="1:7">
      <c r="A17981" s="2">
        <v>44219</v>
      </c>
      <c r="B17981" s="2">
        <f t="shared" si="560"/>
        <v>44227</v>
      </c>
      <c r="C17981" s="3">
        <f t="shared" si="561"/>
        <v>1</v>
      </c>
      <c r="D17981" t="s">
        <v>20</v>
      </c>
      <c r="E17981">
        <v>37</v>
      </c>
      <c r="F17981">
        <v>715283</v>
      </c>
      <c r="G17981">
        <v>8623</v>
      </c>
    </row>
    <row r="17982" spans="1:7">
      <c r="A17982" s="2">
        <v>44219</v>
      </c>
      <c r="B17982" s="2">
        <f t="shared" si="560"/>
        <v>44227</v>
      </c>
      <c r="C17982" s="3">
        <f t="shared" si="561"/>
        <v>1</v>
      </c>
      <c r="D17982" t="s">
        <v>48</v>
      </c>
      <c r="E17982">
        <v>38</v>
      </c>
      <c r="F17982">
        <v>96745</v>
      </c>
      <c r="G17982">
        <v>1436</v>
      </c>
    </row>
    <row r="17983" spans="1:7">
      <c r="A17983" s="2">
        <v>44219</v>
      </c>
      <c r="B17983" s="2">
        <f t="shared" si="560"/>
        <v>44227</v>
      </c>
      <c r="C17983" s="3">
        <f t="shared" si="561"/>
        <v>1</v>
      </c>
      <c r="D17983" t="s">
        <v>59</v>
      </c>
      <c r="E17983">
        <v>69</v>
      </c>
      <c r="F17983">
        <v>129</v>
      </c>
      <c r="G17983">
        <v>2</v>
      </c>
    </row>
    <row r="17984" spans="1:7">
      <c r="A17984" s="2">
        <v>44219</v>
      </c>
      <c r="B17984" s="2">
        <f t="shared" si="560"/>
        <v>44227</v>
      </c>
      <c r="C17984" s="3">
        <f t="shared" si="561"/>
        <v>1</v>
      </c>
      <c r="D17984" t="s">
        <v>41</v>
      </c>
      <c r="E17984">
        <v>39</v>
      </c>
      <c r="F17984">
        <v>859841</v>
      </c>
      <c r="G17984">
        <v>10680</v>
      </c>
    </row>
    <row r="17985" spans="1:7">
      <c r="A17985" s="2">
        <v>44219</v>
      </c>
      <c r="B17985" s="2">
        <f t="shared" si="560"/>
        <v>44227</v>
      </c>
      <c r="C17985" s="3">
        <f t="shared" si="561"/>
        <v>1</v>
      </c>
      <c r="D17985" t="s">
        <v>30</v>
      </c>
      <c r="E17985">
        <v>40</v>
      </c>
      <c r="F17985">
        <v>370149</v>
      </c>
      <c r="G17985">
        <v>3231</v>
      </c>
    </row>
    <row r="17986" spans="1:7">
      <c r="A17986" s="2">
        <v>44219</v>
      </c>
      <c r="B17986" s="2">
        <f t="shared" si="560"/>
        <v>44227</v>
      </c>
      <c r="C17986" s="3">
        <f t="shared" si="561"/>
        <v>1</v>
      </c>
      <c r="D17986" t="s">
        <v>14</v>
      </c>
      <c r="E17986">
        <v>41</v>
      </c>
      <c r="F17986">
        <v>137600</v>
      </c>
      <c r="G17986">
        <v>1882</v>
      </c>
    </row>
    <row r="17987" spans="1:7">
      <c r="A17987" s="2">
        <v>44219</v>
      </c>
      <c r="B17987" s="2">
        <f t="shared" si="560"/>
        <v>44227</v>
      </c>
      <c r="C17987" s="3">
        <f t="shared" si="561"/>
        <v>1</v>
      </c>
      <c r="D17987" t="s">
        <v>31</v>
      </c>
      <c r="E17987">
        <v>42</v>
      </c>
      <c r="F17987">
        <v>805272</v>
      </c>
      <c r="G17987">
        <v>20526</v>
      </c>
    </row>
    <row r="17988" spans="1:7">
      <c r="A17988" s="2">
        <v>44219</v>
      </c>
      <c r="B17988" s="2">
        <f t="shared" ref="B17988:B18051" si="562">EOMONTH(A17988,0)</f>
        <v>44227</v>
      </c>
      <c r="C17988" s="3">
        <f t="shared" ref="C17988:C18051" si="563">IF(A17988=B17988,0,1)</f>
        <v>1</v>
      </c>
      <c r="D17988" t="s">
        <v>55</v>
      </c>
      <c r="E17988">
        <v>72</v>
      </c>
      <c r="F17988">
        <v>123688</v>
      </c>
      <c r="G17988">
        <v>1771</v>
      </c>
    </row>
    <row r="17989" spans="1:7">
      <c r="A17989" s="2">
        <v>44219</v>
      </c>
      <c r="B17989" s="2">
        <f t="shared" si="562"/>
        <v>44227</v>
      </c>
      <c r="C17989" s="3">
        <f t="shared" si="563"/>
        <v>1</v>
      </c>
      <c r="D17989" t="s">
        <v>17</v>
      </c>
      <c r="E17989">
        <v>44</v>
      </c>
      <c r="F17989">
        <v>109735</v>
      </c>
      <c r="G17989">
        <v>2083</v>
      </c>
    </row>
    <row r="17990" spans="1:7">
      <c r="A17990" s="2">
        <v>44219</v>
      </c>
      <c r="B17990" s="2">
        <f t="shared" si="562"/>
        <v>44227</v>
      </c>
      <c r="C17990" s="3">
        <f t="shared" si="563"/>
        <v>1</v>
      </c>
      <c r="D17990" t="s">
        <v>32</v>
      </c>
      <c r="E17990">
        <v>45</v>
      </c>
      <c r="F17990">
        <v>413789</v>
      </c>
      <c r="G17990">
        <v>6479</v>
      </c>
    </row>
    <row r="17991" spans="1:7">
      <c r="A17991" s="2">
        <v>44219</v>
      </c>
      <c r="B17991" s="2">
        <f t="shared" si="562"/>
        <v>44227</v>
      </c>
      <c r="C17991" s="3">
        <f t="shared" si="563"/>
        <v>1</v>
      </c>
      <c r="D17991" t="s">
        <v>43</v>
      </c>
      <c r="E17991">
        <v>46</v>
      </c>
      <c r="F17991">
        <v>106963</v>
      </c>
      <c r="G17991">
        <v>1696</v>
      </c>
    </row>
    <row r="17992" spans="1:7">
      <c r="A17992" s="2">
        <v>44219</v>
      </c>
      <c r="B17992" s="2">
        <f t="shared" si="562"/>
        <v>44227</v>
      </c>
      <c r="C17992" s="3">
        <f t="shared" si="563"/>
        <v>1</v>
      </c>
      <c r="D17992" t="s">
        <v>25</v>
      </c>
      <c r="E17992">
        <v>47</v>
      </c>
      <c r="F17992">
        <v>692048</v>
      </c>
      <c r="G17992">
        <v>8736</v>
      </c>
    </row>
    <row r="17993" spans="1:7">
      <c r="A17993" s="2">
        <v>44219</v>
      </c>
      <c r="B17993" s="2">
        <f t="shared" si="562"/>
        <v>44227</v>
      </c>
      <c r="C17993" s="3">
        <f t="shared" si="563"/>
        <v>1</v>
      </c>
      <c r="D17993" t="s">
        <v>11</v>
      </c>
      <c r="E17993">
        <v>48</v>
      </c>
      <c r="F17993">
        <v>2242145</v>
      </c>
      <c r="G17993">
        <v>34859</v>
      </c>
    </row>
    <row r="17994" spans="1:7">
      <c r="A17994" s="2">
        <v>44219</v>
      </c>
      <c r="B17994" s="2">
        <f t="shared" si="562"/>
        <v>44227</v>
      </c>
      <c r="C17994" s="3">
        <f t="shared" si="563"/>
        <v>1</v>
      </c>
      <c r="D17994" t="s">
        <v>13</v>
      </c>
      <c r="E17994">
        <v>49</v>
      </c>
      <c r="F17994">
        <v>334889</v>
      </c>
      <c r="G17994">
        <v>1582</v>
      </c>
    </row>
    <row r="17995" spans="1:7">
      <c r="A17995" s="2">
        <v>44219</v>
      </c>
      <c r="B17995" s="2">
        <f t="shared" si="562"/>
        <v>44227</v>
      </c>
      <c r="C17995" s="3">
        <f t="shared" si="563"/>
        <v>1</v>
      </c>
      <c r="D17995" t="s">
        <v>36</v>
      </c>
      <c r="E17995">
        <v>50</v>
      </c>
      <c r="F17995">
        <v>10908</v>
      </c>
      <c r="G17995">
        <v>170</v>
      </c>
    </row>
    <row r="17996" spans="1:7">
      <c r="A17996" s="2">
        <v>44219</v>
      </c>
      <c r="B17996" s="2">
        <f t="shared" si="562"/>
        <v>44227</v>
      </c>
      <c r="C17996" s="3">
        <f t="shared" si="563"/>
        <v>1</v>
      </c>
      <c r="D17996" t="s">
        <v>56</v>
      </c>
      <c r="E17996">
        <v>78</v>
      </c>
      <c r="F17996">
        <v>2341</v>
      </c>
      <c r="G17996">
        <v>24</v>
      </c>
    </row>
    <row r="17997" spans="1:7">
      <c r="A17997" s="2">
        <v>44219</v>
      </c>
      <c r="B17997" s="2">
        <f t="shared" si="562"/>
        <v>44227</v>
      </c>
      <c r="C17997" s="3">
        <f t="shared" si="563"/>
        <v>1</v>
      </c>
      <c r="D17997" t="s">
        <v>37</v>
      </c>
      <c r="E17997">
        <v>51</v>
      </c>
      <c r="F17997">
        <v>468655</v>
      </c>
      <c r="G17997">
        <v>6079</v>
      </c>
    </row>
    <row r="17998" spans="1:7">
      <c r="A17998" s="2">
        <v>44219</v>
      </c>
      <c r="B17998" s="2">
        <f t="shared" si="562"/>
        <v>44227</v>
      </c>
      <c r="C17998" s="3">
        <f t="shared" si="563"/>
        <v>1</v>
      </c>
      <c r="D17998" t="s">
        <v>5</v>
      </c>
      <c r="E17998">
        <v>53</v>
      </c>
      <c r="F17998">
        <v>304107</v>
      </c>
      <c r="G17998">
        <v>4182</v>
      </c>
    </row>
    <row r="17999" spans="1:7">
      <c r="A17999" s="2">
        <v>44219</v>
      </c>
      <c r="B17999" s="2">
        <f t="shared" si="562"/>
        <v>44227</v>
      </c>
      <c r="C17999" s="3">
        <f t="shared" si="563"/>
        <v>1</v>
      </c>
      <c r="D17999" t="s">
        <v>58</v>
      </c>
      <c r="E17999">
        <v>54</v>
      </c>
      <c r="F17999">
        <v>114752</v>
      </c>
      <c r="G17999">
        <v>1872</v>
      </c>
    </row>
    <row r="18000" spans="1:7">
      <c r="A18000" s="2">
        <v>44219</v>
      </c>
      <c r="B18000" s="2">
        <f t="shared" si="562"/>
        <v>44227</v>
      </c>
      <c r="C18000" s="3">
        <f t="shared" si="563"/>
        <v>1</v>
      </c>
      <c r="D18000" t="s">
        <v>10</v>
      </c>
      <c r="E18000">
        <v>55</v>
      </c>
      <c r="F18000">
        <v>580003</v>
      </c>
      <c r="G18000">
        <v>6187</v>
      </c>
    </row>
    <row r="18001" spans="1:7">
      <c r="A18001" s="2">
        <v>44219</v>
      </c>
      <c r="B18001" s="2">
        <f t="shared" si="562"/>
        <v>44227</v>
      </c>
      <c r="C18001" s="3">
        <f t="shared" si="563"/>
        <v>1</v>
      </c>
      <c r="D18001" t="s">
        <v>49</v>
      </c>
      <c r="E18001">
        <v>56</v>
      </c>
      <c r="F18001">
        <v>50583</v>
      </c>
      <c r="G18001">
        <v>571</v>
      </c>
    </row>
    <row r="18002" spans="1:7">
      <c r="A18002" s="2">
        <v>44220</v>
      </c>
      <c r="B18002" s="2">
        <f t="shared" si="562"/>
        <v>44227</v>
      </c>
      <c r="C18002" s="3">
        <f t="shared" si="563"/>
        <v>1</v>
      </c>
      <c r="D18002" t="s">
        <v>52</v>
      </c>
      <c r="E18002">
        <v>1</v>
      </c>
      <c r="F18002">
        <v>441170</v>
      </c>
      <c r="G18002">
        <v>6660</v>
      </c>
    </row>
    <row r="18003" spans="1:7">
      <c r="A18003" s="2">
        <v>44220</v>
      </c>
      <c r="B18003" s="2">
        <f t="shared" si="562"/>
        <v>44227</v>
      </c>
      <c r="C18003" s="3">
        <f t="shared" si="563"/>
        <v>1</v>
      </c>
      <c r="D18003" t="s">
        <v>50</v>
      </c>
      <c r="E18003">
        <v>2</v>
      </c>
      <c r="F18003">
        <v>52982</v>
      </c>
      <c r="G18003">
        <v>250</v>
      </c>
    </row>
    <row r="18004" spans="1:7">
      <c r="A18004" s="2">
        <v>44220</v>
      </c>
      <c r="B18004" s="2">
        <f t="shared" si="562"/>
        <v>44227</v>
      </c>
      <c r="C18004" s="3">
        <f t="shared" si="563"/>
        <v>1</v>
      </c>
      <c r="D18004" t="s">
        <v>8</v>
      </c>
      <c r="E18004">
        <v>4</v>
      </c>
      <c r="F18004">
        <v>722574</v>
      </c>
      <c r="G18004">
        <v>12238</v>
      </c>
    </row>
    <row r="18005" spans="1:7">
      <c r="A18005" s="2">
        <v>44220</v>
      </c>
      <c r="B18005" s="2">
        <f t="shared" si="562"/>
        <v>44227</v>
      </c>
      <c r="C18005" s="3">
        <f t="shared" si="563"/>
        <v>1</v>
      </c>
      <c r="D18005" t="s">
        <v>44</v>
      </c>
      <c r="E18005">
        <v>5</v>
      </c>
      <c r="F18005">
        <v>284066</v>
      </c>
      <c r="G18005">
        <v>4606</v>
      </c>
    </row>
    <row r="18006" spans="1:7">
      <c r="A18006" s="2">
        <v>44220</v>
      </c>
      <c r="B18006" s="2">
        <f t="shared" si="562"/>
        <v>44227</v>
      </c>
      <c r="C18006" s="3">
        <f t="shared" si="563"/>
        <v>1</v>
      </c>
      <c r="D18006" t="s">
        <v>7</v>
      </c>
      <c r="E18006">
        <v>6</v>
      </c>
      <c r="F18006">
        <v>3185936</v>
      </c>
      <c r="G18006">
        <v>37118</v>
      </c>
    </row>
    <row r="18007" spans="1:7">
      <c r="A18007" s="2">
        <v>44220</v>
      </c>
      <c r="B18007" s="2">
        <f t="shared" si="562"/>
        <v>44227</v>
      </c>
      <c r="C18007" s="3">
        <f t="shared" si="563"/>
        <v>1</v>
      </c>
      <c r="D18007" t="s">
        <v>22</v>
      </c>
      <c r="E18007">
        <v>8</v>
      </c>
      <c r="F18007">
        <v>387960</v>
      </c>
      <c r="G18007">
        <v>5588</v>
      </c>
    </row>
    <row r="18008" spans="1:7">
      <c r="A18008" s="2">
        <v>44220</v>
      </c>
      <c r="B18008" s="2">
        <f t="shared" si="562"/>
        <v>44227</v>
      </c>
      <c r="C18008" s="3">
        <f t="shared" si="563"/>
        <v>1</v>
      </c>
      <c r="D18008" t="s">
        <v>38</v>
      </c>
      <c r="E18008">
        <v>9</v>
      </c>
      <c r="F18008">
        <v>237815</v>
      </c>
      <c r="G18008">
        <v>6819</v>
      </c>
    </row>
    <row r="18009" spans="1:7">
      <c r="A18009" s="2">
        <v>44220</v>
      </c>
      <c r="B18009" s="2">
        <f t="shared" si="562"/>
        <v>44227</v>
      </c>
      <c r="C18009" s="3">
        <f t="shared" si="563"/>
        <v>1</v>
      </c>
      <c r="D18009" t="s">
        <v>45</v>
      </c>
      <c r="E18009">
        <v>10</v>
      </c>
      <c r="F18009">
        <v>74575</v>
      </c>
      <c r="G18009">
        <v>1041</v>
      </c>
    </row>
    <row r="18010" spans="1:7">
      <c r="A18010" s="2">
        <v>44220</v>
      </c>
      <c r="B18010" s="2">
        <f t="shared" si="562"/>
        <v>44227</v>
      </c>
      <c r="C18010" s="3">
        <f t="shared" si="563"/>
        <v>1</v>
      </c>
      <c r="D18010" t="s">
        <v>33</v>
      </c>
      <c r="E18010">
        <v>11</v>
      </c>
      <c r="F18010">
        <v>35301</v>
      </c>
      <c r="G18010">
        <v>872</v>
      </c>
    </row>
    <row r="18011" spans="1:7">
      <c r="A18011" s="2">
        <v>44220</v>
      </c>
      <c r="B18011" s="2">
        <f t="shared" si="562"/>
        <v>44227</v>
      </c>
      <c r="C18011" s="3">
        <f t="shared" si="563"/>
        <v>1</v>
      </c>
      <c r="D18011" t="s">
        <v>15</v>
      </c>
      <c r="E18011">
        <v>12</v>
      </c>
      <c r="F18011">
        <v>1649441</v>
      </c>
      <c r="G18011">
        <v>25292</v>
      </c>
    </row>
    <row r="18012" spans="1:7">
      <c r="A18012" s="2">
        <v>44220</v>
      </c>
      <c r="B18012" s="2">
        <f t="shared" si="562"/>
        <v>44227</v>
      </c>
      <c r="C18012" s="3">
        <f t="shared" si="563"/>
        <v>1</v>
      </c>
      <c r="D18012" t="s">
        <v>18</v>
      </c>
      <c r="E18012">
        <v>13</v>
      </c>
      <c r="F18012">
        <v>842798</v>
      </c>
      <c r="G18012">
        <v>12838</v>
      </c>
    </row>
    <row r="18013" spans="1:7">
      <c r="A18013" s="2">
        <v>44220</v>
      </c>
      <c r="B18013" s="2">
        <f t="shared" si="562"/>
        <v>44227</v>
      </c>
      <c r="C18013" s="3">
        <f t="shared" si="563"/>
        <v>1</v>
      </c>
      <c r="D18013" t="s">
        <v>57</v>
      </c>
      <c r="E18013">
        <v>66</v>
      </c>
      <c r="F18013">
        <v>8516</v>
      </c>
      <c r="G18013">
        <v>129</v>
      </c>
    </row>
    <row r="18014" spans="1:7">
      <c r="A18014" s="2">
        <v>44220</v>
      </c>
      <c r="B18014" s="2">
        <f t="shared" si="562"/>
        <v>44227</v>
      </c>
      <c r="C18014" s="3">
        <f t="shared" si="563"/>
        <v>1</v>
      </c>
      <c r="D18014" t="s">
        <v>26</v>
      </c>
      <c r="E18014">
        <v>15</v>
      </c>
      <c r="F18014">
        <v>25093</v>
      </c>
      <c r="G18014">
        <v>339</v>
      </c>
    </row>
    <row r="18015" spans="1:7">
      <c r="A18015" s="2">
        <v>44220</v>
      </c>
      <c r="B18015" s="2">
        <f t="shared" si="562"/>
        <v>44227</v>
      </c>
      <c r="C18015" s="3">
        <f t="shared" si="563"/>
        <v>1</v>
      </c>
      <c r="D18015" t="s">
        <v>53</v>
      </c>
      <c r="E18015">
        <v>16</v>
      </c>
      <c r="F18015">
        <v>159581</v>
      </c>
      <c r="G18015">
        <v>1671</v>
      </c>
    </row>
    <row r="18016" spans="1:7">
      <c r="A18016" s="2">
        <v>44220</v>
      </c>
      <c r="B18016" s="2">
        <f t="shared" si="562"/>
        <v>44227</v>
      </c>
      <c r="C18016" s="3">
        <f t="shared" si="563"/>
        <v>1</v>
      </c>
      <c r="D18016" t="s">
        <v>6</v>
      </c>
      <c r="E18016">
        <v>17</v>
      </c>
      <c r="F18016">
        <v>1104206</v>
      </c>
      <c r="G18016">
        <v>20680</v>
      </c>
    </row>
    <row r="18017" spans="1:7">
      <c r="A18017" s="2">
        <v>44220</v>
      </c>
      <c r="B18017" s="2">
        <f t="shared" si="562"/>
        <v>44227</v>
      </c>
      <c r="C18017" s="3">
        <f t="shared" si="563"/>
        <v>1</v>
      </c>
      <c r="D18017" t="s">
        <v>27</v>
      </c>
      <c r="E18017">
        <v>18</v>
      </c>
      <c r="F18017">
        <v>614120</v>
      </c>
      <c r="G18017">
        <v>9716</v>
      </c>
    </row>
    <row r="18018" spans="1:7">
      <c r="A18018" s="2">
        <v>44220</v>
      </c>
      <c r="B18018" s="2">
        <f t="shared" si="562"/>
        <v>44227</v>
      </c>
      <c r="C18018" s="3">
        <f t="shared" si="563"/>
        <v>1</v>
      </c>
      <c r="D18018" t="s">
        <v>39</v>
      </c>
      <c r="E18018">
        <v>19</v>
      </c>
      <c r="F18018">
        <v>313140</v>
      </c>
      <c r="G18018">
        <v>4487</v>
      </c>
    </row>
    <row r="18019" spans="1:7">
      <c r="A18019" s="2">
        <v>44220</v>
      </c>
      <c r="B18019" s="2">
        <f t="shared" si="562"/>
        <v>44227</v>
      </c>
      <c r="C18019" s="3">
        <f t="shared" si="563"/>
        <v>1</v>
      </c>
      <c r="D18019" t="s">
        <v>34</v>
      </c>
      <c r="E18019">
        <v>20</v>
      </c>
      <c r="F18019">
        <v>269611</v>
      </c>
      <c r="G18019">
        <v>3598</v>
      </c>
    </row>
    <row r="18020" spans="1:7">
      <c r="A18020" s="2">
        <v>44220</v>
      </c>
      <c r="B18020" s="2">
        <f t="shared" si="562"/>
        <v>44227</v>
      </c>
      <c r="C18020" s="3">
        <f t="shared" si="563"/>
        <v>1</v>
      </c>
      <c r="D18020" t="s">
        <v>28</v>
      </c>
      <c r="E18020">
        <v>21</v>
      </c>
      <c r="F18020">
        <v>349194</v>
      </c>
      <c r="G18020">
        <v>3687</v>
      </c>
    </row>
    <row r="18021" spans="1:7">
      <c r="A18021" s="2">
        <v>44220</v>
      </c>
      <c r="B18021" s="2">
        <f t="shared" si="562"/>
        <v>44227</v>
      </c>
      <c r="C18021" s="3">
        <f t="shared" si="563"/>
        <v>1</v>
      </c>
      <c r="D18021" t="s">
        <v>40</v>
      </c>
      <c r="E18021">
        <v>22</v>
      </c>
      <c r="F18021">
        <v>383862</v>
      </c>
      <c r="G18021">
        <v>8565</v>
      </c>
    </row>
    <row r="18022" spans="1:7">
      <c r="A18022" s="2">
        <v>44220</v>
      </c>
      <c r="B18022" s="2">
        <f t="shared" si="562"/>
        <v>44227</v>
      </c>
      <c r="C18022" s="3">
        <f t="shared" si="563"/>
        <v>1</v>
      </c>
      <c r="D18022" t="s">
        <v>51</v>
      </c>
      <c r="E18022">
        <v>23</v>
      </c>
      <c r="F18022">
        <v>36598</v>
      </c>
      <c r="G18022">
        <v>544</v>
      </c>
    </row>
    <row r="18023" spans="1:7">
      <c r="A18023" s="2">
        <v>44220</v>
      </c>
      <c r="B18023" s="2">
        <f t="shared" si="562"/>
        <v>44227</v>
      </c>
      <c r="C18023" s="3">
        <f t="shared" si="563"/>
        <v>1</v>
      </c>
      <c r="D18023" t="s">
        <v>23</v>
      </c>
      <c r="E18023">
        <v>24</v>
      </c>
      <c r="F18023">
        <v>341666</v>
      </c>
      <c r="G18023">
        <v>6865</v>
      </c>
    </row>
    <row r="18024" spans="1:7">
      <c r="A18024" s="2">
        <v>44220</v>
      </c>
      <c r="B18024" s="2">
        <f t="shared" si="562"/>
        <v>44227</v>
      </c>
      <c r="C18024" s="3">
        <f t="shared" si="563"/>
        <v>1</v>
      </c>
      <c r="D18024" t="s">
        <v>9</v>
      </c>
      <c r="E18024">
        <v>25</v>
      </c>
      <c r="F18024">
        <v>500037</v>
      </c>
      <c r="G18024">
        <v>14133</v>
      </c>
    </row>
    <row r="18025" spans="1:7">
      <c r="A18025" s="2">
        <v>44220</v>
      </c>
      <c r="B18025" s="2">
        <f t="shared" si="562"/>
        <v>44227</v>
      </c>
      <c r="C18025" s="3">
        <f t="shared" si="563"/>
        <v>1</v>
      </c>
      <c r="D18025" t="s">
        <v>42</v>
      </c>
      <c r="E18025">
        <v>26</v>
      </c>
      <c r="F18025">
        <v>595354</v>
      </c>
      <c r="G18025">
        <v>15170</v>
      </c>
    </row>
    <row r="18026" spans="1:7">
      <c r="A18026" s="2">
        <v>44220</v>
      </c>
      <c r="B18026" s="2">
        <f t="shared" si="562"/>
        <v>44227</v>
      </c>
      <c r="C18026" s="3">
        <f t="shared" si="563"/>
        <v>1</v>
      </c>
      <c r="D18026" t="s">
        <v>29</v>
      </c>
      <c r="E18026">
        <v>27</v>
      </c>
      <c r="F18026">
        <v>455057</v>
      </c>
      <c r="G18026">
        <v>6163</v>
      </c>
    </row>
    <row r="18027" spans="1:7">
      <c r="A18027" s="2">
        <v>44220</v>
      </c>
      <c r="B18027" s="2">
        <f t="shared" si="562"/>
        <v>44227</v>
      </c>
      <c r="C18027" s="3">
        <f t="shared" si="563"/>
        <v>1</v>
      </c>
      <c r="D18027" t="s">
        <v>46</v>
      </c>
      <c r="E18027">
        <v>28</v>
      </c>
      <c r="F18027">
        <v>264219</v>
      </c>
      <c r="G18027">
        <v>5772</v>
      </c>
    </row>
    <row r="18028" spans="1:7">
      <c r="A18028" s="2">
        <v>44220</v>
      </c>
      <c r="B18028" s="2">
        <f t="shared" si="562"/>
        <v>44227</v>
      </c>
      <c r="C18028" s="3">
        <f t="shared" si="563"/>
        <v>1</v>
      </c>
      <c r="D18028" t="s">
        <v>35</v>
      </c>
      <c r="E18028">
        <v>29</v>
      </c>
      <c r="F18028">
        <v>487640</v>
      </c>
      <c r="G18028">
        <v>6956</v>
      </c>
    </row>
    <row r="18029" spans="1:7">
      <c r="A18029" s="2">
        <v>44220</v>
      </c>
      <c r="B18029" s="2">
        <f t="shared" si="562"/>
        <v>44227</v>
      </c>
      <c r="C18029" s="3">
        <f t="shared" si="563"/>
        <v>1</v>
      </c>
      <c r="D18029" t="s">
        <v>54</v>
      </c>
      <c r="E18029">
        <v>30</v>
      </c>
      <c r="F18029">
        <v>91662</v>
      </c>
      <c r="G18029">
        <v>1152</v>
      </c>
    </row>
    <row r="18030" spans="1:7">
      <c r="A18030" s="2">
        <v>44220</v>
      </c>
      <c r="B18030" s="2">
        <f t="shared" si="562"/>
        <v>44227</v>
      </c>
      <c r="C18030" s="3">
        <f t="shared" si="563"/>
        <v>1</v>
      </c>
      <c r="D18030" t="s">
        <v>12</v>
      </c>
      <c r="E18030">
        <v>31</v>
      </c>
      <c r="F18030">
        <v>188241</v>
      </c>
      <c r="G18030">
        <v>1966</v>
      </c>
    </row>
    <row r="18031" spans="1:7">
      <c r="A18031" s="2">
        <v>44220</v>
      </c>
      <c r="B18031" s="2">
        <f t="shared" si="562"/>
        <v>44227</v>
      </c>
      <c r="C18031" s="3">
        <f t="shared" si="563"/>
        <v>1</v>
      </c>
      <c r="D18031" t="s">
        <v>24</v>
      </c>
      <c r="E18031">
        <v>32</v>
      </c>
      <c r="F18031">
        <v>271029</v>
      </c>
      <c r="G18031">
        <v>4027</v>
      </c>
    </row>
    <row r="18032" spans="1:7">
      <c r="A18032" s="2">
        <v>44220</v>
      </c>
      <c r="B18032" s="2">
        <f t="shared" si="562"/>
        <v>44227</v>
      </c>
      <c r="C18032" s="3">
        <f t="shared" si="563"/>
        <v>1</v>
      </c>
      <c r="D18032" t="s">
        <v>19</v>
      </c>
      <c r="E18032">
        <v>33</v>
      </c>
      <c r="F18032">
        <v>62337</v>
      </c>
      <c r="G18032">
        <v>987</v>
      </c>
    </row>
    <row r="18033" spans="1:7">
      <c r="A18033" s="2">
        <v>44220</v>
      </c>
      <c r="B18033" s="2">
        <f t="shared" si="562"/>
        <v>44227</v>
      </c>
      <c r="C18033" s="3">
        <f t="shared" si="563"/>
        <v>1</v>
      </c>
      <c r="D18033" t="s">
        <v>21</v>
      </c>
      <c r="E18033">
        <v>34</v>
      </c>
      <c r="F18033">
        <v>662808</v>
      </c>
      <c r="G18033">
        <v>20951</v>
      </c>
    </row>
    <row r="18034" spans="1:7">
      <c r="A18034" s="2">
        <v>44220</v>
      </c>
      <c r="B18034" s="2">
        <f t="shared" si="562"/>
        <v>44227</v>
      </c>
      <c r="C18034" s="3">
        <f t="shared" si="563"/>
        <v>1</v>
      </c>
      <c r="D18034" t="s">
        <v>47</v>
      </c>
      <c r="E18034">
        <v>35</v>
      </c>
      <c r="F18034">
        <v>169205</v>
      </c>
      <c r="G18034">
        <v>3147</v>
      </c>
    </row>
    <row r="18035" spans="1:7">
      <c r="A18035" s="2">
        <v>44220</v>
      </c>
      <c r="B18035" s="2">
        <f t="shared" si="562"/>
        <v>44227</v>
      </c>
      <c r="C18035" s="3">
        <f t="shared" si="563"/>
        <v>1</v>
      </c>
      <c r="D18035" t="s">
        <v>16</v>
      </c>
      <c r="E18035">
        <v>36</v>
      </c>
      <c r="F18035">
        <v>1335952</v>
      </c>
      <c r="G18035">
        <v>41889</v>
      </c>
    </row>
    <row r="18036" spans="1:7">
      <c r="A18036" s="2">
        <v>44220</v>
      </c>
      <c r="B18036" s="2">
        <f t="shared" si="562"/>
        <v>44227</v>
      </c>
      <c r="C18036" s="3">
        <f t="shared" si="563"/>
        <v>1</v>
      </c>
      <c r="D18036" t="s">
        <v>20</v>
      </c>
      <c r="E18036">
        <v>37</v>
      </c>
      <c r="F18036">
        <v>720580</v>
      </c>
      <c r="G18036">
        <v>8739</v>
      </c>
    </row>
    <row r="18037" spans="1:7">
      <c r="A18037" s="2">
        <v>44220</v>
      </c>
      <c r="B18037" s="2">
        <f t="shared" si="562"/>
        <v>44227</v>
      </c>
      <c r="C18037" s="3">
        <f t="shared" si="563"/>
        <v>1</v>
      </c>
      <c r="D18037" t="s">
        <v>48</v>
      </c>
      <c r="E18037">
        <v>38</v>
      </c>
      <c r="F18037">
        <v>96842</v>
      </c>
      <c r="G18037">
        <v>1436</v>
      </c>
    </row>
    <row r="18038" spans="1:7">
      <c r="A18038" s="2">
        <v>44220</v>
      </c>
      <c r="B18038" s="2">
        <f t="shared" si="562"/>
        <v>44227</v>
      </c>
      <c r="C18038" s="3">
        <f t="shared" si="563"/>
        <v>1</v>
      </c>
      <c r="D18038" t="s">
        <v>59</v>
      </c>
      <c r="E18038">
        <v>69</v>
      </c>
      <c r="F18038">
        <v>129</v>
      </c>
      <c r="G18038">
        <v>2</v>
      </c>
    </row>
    <row r="18039" spans="1:7">
      <c r="A18039" s="2">
        <v>44220</v>
      </c>
      <c r="B18039" s="2">
        <f t="shared" si="562"/>
        <v>44227</v>
      </c>
      <c r="C18039" s="3">
        <f t="shared" si="563"/>
        <v>1</v>
      </c>
      <c r="D18039" t="s">
        <v>41</v>
      </c>
      <c r="E18039">
        <v>39</v>
      </c>
      <c r="F18039">
        <v>864322</v>
      </c>
      <c r="G18039">
        <v>10711</v>
      </c>
    </row>
    <row r="18040" spans="1:7">
      <c r="A18040" s="2">
        <v>44220</v>
      </c>
      <c r="B18040" s="2">
        <f t="shared" si="562"/>
        <v>44227</v>
      </c>
      <c r="C18040" s="3">
        <f t="shared" si="563"/>
        <v>1</v>
      </c>
      <c r="D18040" t="s">
        <v>30</v>
      </c>
      <c r="E18040">
        <v>40</v>
      </c>
      <c r="F18040">
        <v>373090</v>
      </c>
      <c r="G18040">
        <v>3279</v>
      </c>
    </row>
    <row r="18041" spans="1:7">
      <c r="A18041" s="2">
        <v>44220</v>
      </c>
      <c r="B18041" s="2">
        <f t="shared" si="562"/>
        <v>44227</v>
      </c>
      <c r="C18041" s="3">
        <f t="shared" si="563"/>
        <v>1</v>
      </c>
      <c r="D18041" t="s">
        <v>14</v>
      </c>
      <c r="E18041">
        <v>41</v>
      </c>
      <c r="F18041">
        <v>138168</v>
      </c>
      <c r="G18041">
        <v>1885</v>
      </c>
    </row>
    <row r="18042" spans="1:7">
      <c r="A18042" s="2">
        <v>44220</v>
      </c>
      <c r="B18042" s="2">
        <f t="shared" si="562"/>
        <v>44227</v>
      </c>
      <c r="C18042" s="3">
        <f t="shared" si="563"/>
        <v>1</v>
      </c>
      <c r="D18042" t="s">
        <v>31</v>
      </c>
      <c r="E18042">
        <v>42</v>
      </c>
      <c r="F18042">
        <v>808951</v>
      </c>
      <c r="G18042">
        <v>20609</v>
      </c>
    </row>
    <row r="18043" spans="1:7">
      <c r="A18043" s="2">
        <v>44220</v>
      </c>
      <c r="B18043" s="2">
        <f t="shared" si="562"/>
        <v>44227</v>
      </c>
      <c r="C18043" s="3">
        <f t="shared" si="563"/>
        <v>1</v>
      </c>
      <c r="D18043" t="s">
        <v>55</v>
      </c>
      <c r="E18043">
        <v>72</v>
      </c>
      <c r="F18043">
        <v>124643</v>
      </c>
      <c r="G18043">
        <v>1773</v>
      </c>
    </row>
    <row r="18044" spans="1:7">
      <c r="A18044" s="2">
        <v>44220</v>
      </c>
      <c r="B18044" s="2">
        <f t="shared" si="562"/>
        <v>44227</v>
      </c>
      <c r="C18044" s="3">
        <f t="shared" si="563"/>
        <v>1</v>
      </c>
      <c r="D18044" t="s">
        <v>17</v>
      </c>
      <c r="E18044">
        <v>44</v>
      </c>
      <c r="F18044">
        <v>109735</v>
      </c>
      <c r="G18044">
        <v>2083</v>
      </c>
    </row>
    <row r="18045" spans="1:7">
      <c r="A18045" s="2">
        <v>44220</v>
      </c>
      <c r="B18045" s="2">
        <f t="shared" si="562"/>
        <v>44227</v>
      </c>
      <c r="C18045" s="3">
        <f t="shared" si="563"/>
        <v>1</v>
      </c>
      <c r="D18045" t="s">
        <v>32</v>
      </c>
      <c r="E18045">
        <v>45</v>
      </c>
      <c r="F18045">
        <v>418325</v>
      </c>
      <c r="G18045">
        <v>6547</v>
      </c>
    </row>
    <row r="18046" spans="1:7">
      <c r="A18046" s="2">
        <v>44220</v>
      </c>
      <c r="B18046" s="2">
        <f t="shared" si="562"/>
        <v>44227</v>
      </c>
      <c r="C18046" s="3">
        <f t="shared" si="563"/>
        <v>1</v>
      </c>
      <c r="D18046" t="s">
        <v>43</v>
      </c>
      <c r="E18046">
        <v>46</v>
      </c>
      <c r="F18046">
        <v>107148</v>
      </c>
      <c r="G18046">
        <v>1705</v>
      </c>
    </row>
    <row r="18047" spans="1:7">
      <c r="A18047" s="2">
        <v>44220</v>
      </c>
      <c r="B18047" s="2">
        <f t="shared" si="562"/>
        <v>44227</v>
      </c>
      <c r="C18047" s="3">
        <f t="shared" si="563"/>
        <v>1</v>
      </c>
      <c r="D18047" t="s">
        <v>25</v>
      </c>
      <c r="E18047">
        <v>47</v>
      </c>
      <c r="F18047">
        <v>694381</v>
      </c>
      <c r="G18047">
        <v>8776</v>
      </c>
    </row>
    <row r="18048" spans="1:7">
      <c r="A18048" s="2">
        <v>44220</v>
      </c>
      <c r="B18048" s="2">
        <f t="shared" si="562"/>
        <v>44227</v>
      </c>
      <c r="C18048" s="3">
        <f t="shared" si="563"/>
        <v>1</v>
      </c>
      <c r="D18048" t="s">
        <v>11</v>
      </c>
      <c r="E18048">
        <v>48</v>
      </c>
      <c r="F18048">
        <v>2249959</v>
      </c>
      <c r="G18048">
        <v>35050</v>
      </c>
    </row>
    <row r="18049" spans="1:7">
      <c r="A18049" s="2">
        <v>44220</v>
      </c>
      <c r="B18049" s="2">
        <f t="shared" si="562"/>
        <v>44227</v>
      </c>
      <c r="C18049" s="3">
        <f t="shared" si="563"/>
        <v>1</v>
      </c>
      <c r="D18049" t="s">
        <v>13</v>
      </c>
      <c r="E18049">
        <v>49</v>
      </c>
      <c r="F18049">
        <v>336405</v>
      </c>
      <c r="G18049">
        <v>1595</v>
      </c>
    </row>
    <row r="18050" spans="1:7">
      <c r="A18050" s="2">
        <v>44220</v>
      </c>
      <c r="B18050" s="2">
        <f t="shared" si="562"/>
        <v>44227</v>
      </c>
      <c r="C18050" s="3">
        <f t="shared" si="563"/>
        <v>1</v>
      </c>
      <c r="D18050" t="s">
        <v>36</v>
      </c>
      <c r="E18050">
        <v>50</v>
      </c>
      <c r="F18050">
        <v>11033</v>
      </c>
      <c r="G18050">
        <v>170</v>
      </c>
    </row>
    <row r="18051" spans="1:7">
      <c r="A18051" s="2">
        <v>44220</v>
      </c>
      <c r="B18051" s="2">
        <f t="shared" si="562"/>
        <v>44227</v>
      </c>
      <c r="C18051" s="3">
        <f t="shared" si="563"/>
        <v>1</v>
      </c>
      <c r="D18051" t="s">
        <v>56</v>
      </c>
      <c r="E18051">
        <v>78</v>
      </c>
      <c r="F18051">
        <v>2341</v>
      </c>
      <c r="G18051">
        <v>24</v>
      </c>
    </row>
    <row r="18052" spans="1:7">
      <c r="A18052" s="2">
        <v>44220</v>
      </c>
      <c r="B18052" s="2">
        <f t="shared" ref="B18052:B18115" si="564">EOMONTH(A18052,0)</f>
        <v>44227</v>
      </c>
      <c r="C18052" s="3">
        <f t="shared" ref="C18052:C18115" si="565">IF(A18052=B18052,0,1)</f>
        <v>1</v>
      </c>
      <c r="D18052" t="s">
        <v>37</v>
      </c>
      <c r="E18052">
        <v>51</v>
      </c>
      <c r="F18052">
        <v>472447</v>
      </c>
      <c r="G18052">
        <v>6078</v>
      </c>
    </row>
    <row r="18053" spans="1:7">
      <c r="A18053" s="2">
        <v>44220</v>
      </c>
      <c r="B18053" s="2">
        <f t="shared" si="564"/>
        <v>44227</v>
      </c>
      <c r="C18053" s="3">
        <f t="shared" si="565"/>
        <v>1</v>
      </c>
      <c r="D18053" t="s">
        <v>5</v>
      </c>
      <c r="E18053">
        <v>53</v>
      </c>
      <c r="F18053">
        <v>304523</v>
      </c>
      <c r="G18053">
        <v>4182</v>
      </c>
    </row>
    <row r="18054" spans="1:7">
      <c r="A18054" s="2">
        <v>44220</v>
      </c>
      <c r="B18054" s="2">
        <f t="shared" si="564"/>
        <v>44227</v>
      </c>
      <c r="C18054" s="3">
        <f t="shared" si="565"/>
        <v>1</v>
      </c>
      <c r="D18054" t="s">
        <v>58</v>
      </c>
      <c r="E18054">
        <v>54</v>
      </c>
      <c r="F18054">
        <v>115307</v>
      </c>
      <c r="G18054">
        <v>1895</v>
      </c>
    </row>
    <row r="18055" spans="1:7">
      <c r="A18055" s="2">
        <v>44220</v>
      </c>
      <c r="B18055" s="2">
        <f t="shared" si="564"/>
        <v>44227</v>
      </c>
      <c r="C18055" s="3">
        <f t="shared" si="565"/>
        <v>1</v>
      </c>
      <c r="D18055" t="s">
        <v>10</v>
      </c>
      <c r="E18055">
        <v>55</v>
      </c>
      <c r="F18055">
        <v>581377</v>
      </c>
      <c r="G18055">
        <v>6193</v>
      </c>
    </row>
    <row r="18056" spans="1:7">
      <c r="A18056" s="2">
        <v>44220</v>
      </c>
      <c r="B18056" s="2">
        <f t="shared" si="564"/>
        <v>44227</v>
      </c>
      <c r="C18056" s="3">
        <f t="shared" si="565"/>
        <v>1</v>
      </c>
      <c r="D18056" t="s">
        <v>49</v>
      </c>
      <c r="E18056">
        <v>56</v>
      </c>
      <c r="F18056">
        <v>50898</v>
      </c>
      <c r="G18056">
        <v>571</v>
      </c>
    </row>
    <row r="18057" spans="1:7">
      <c r="A18057" s="2">
        <v>44221</v>
      </c>
      <c r="B18057" s="2">
        <f t="shared" si="564"/>
        <v>44227</v>
      </c>
      <c r="C18057" s="3">
        <f t="shared" si="565"/>
        <v>1</v>
      </c>
      <c r="D18057" t="s">
        <v>52</v>
      </c>
      <c r="E18057">
        <v>1</v>
      </c>
      <c r="F18057">
        <v>443009</v>
      </c>
      <c r="G18057">
        <v>6662</v>
      </c>
    </row>
    <row r="18058" spans="1:7">
      <c r="A18058" s="2">
        <v>44221</v>
      </c>
      <c r="B18058" s="2">
        <f t="shared" si="564"/>
        <v>44227</v>
      </c>
      <c r="C18058" s="3">
        <f t="shared" si="565"/>
        <v>1</v>
      </c>
      <c r="D18058" t="s">
        <v>50</v>
      </c>
      <c r="E18058">
        <v>2</v>
      </c>
      <c r="F18058">
        <v>53061</v>
      </c>
      <c r="G18058">
        <v>250</v>
      </c>
    </row>
    <row r="18059" spans="1:7">
      <c r="A18059" s="2">
        <v>44221</v>
      </c>
      <c r="B18059" s="2">
        <f t="shared" si="564"/>
        <v>44227</v>
      </c>
      <c r="C18059" s="3">
        <f t="shared" si="565"/>
        <v>1</v>
      </c>
      <c r="D18059" t="s">
        <v>8</v>
      </c>
      <c r="E18059">
        <v>4</v>
      </c>
      <c r="F18059">
        <v>728231</v>
      </c>
      <c r="G18059">
        <v>12239</v>
      </c>
    </row>
    <row r="18060" spans="1:7">
      <c r="A18060" s="2">
        <v>44221</v>
      </c>
      <c r="B18060" s="2">
        <f t="shared" si="564"/>
        <v>44227</v>
      </c>
      <c r="C18060" s="3">
        <f t="shared" si="565"/>
        <v>1</v>
      </c>
      <c r="D18060" t="s">
        <v>44</v>
      </c>
      <c r="E18060">
        <v>5</v>
      </c>
      <c r="F18060">
        <v>284702</v>
      </c>
      <c r="G18060">
        <v>4650</v>
      </c>
    </row>
    <row r="18061" spans="1:7">
      <c r="A18061" s="2">
        <v>44221</v>
      </c>
      <c r="B18061" s="2">
        <f t="shared" si="564"/>
        <v>44227</v>
      </c>
      <c r="C18061" s="3">
        <f t="shared" si="565"/>
        <v>1</v>
      </c>
      <c r="D18061" t="s">
        <v>7</v>
      </c>
      <c r="E18061">
        <v>6</v>
      </c>
      <c r="F18061">
        <v>3212839</v>
      </c>
      <c r="G18061">
        <v>37499</v>
      </c>
    </row>
    <row r="18062" spans="1:7">
      <c r="A18062" s="2">
        <v>44221</v>
      </c>
      <c r="B18062" s="2">
        <f t="shared" si="564"/>
        <v>44227</v>
      </c>
      <c r="C18062" s="3">
        <f t="shared" si="565"/>
        <v>1</v>
      </c>
      <c r="D18062" t="s">
        <v>22</v>
      </c>
      <c r="E18062">
        <v>8</v>
      </c>
      <c r="F18062">
        <v>389227</v>
      </c>
      <c r="G18062">
        <v>5602</v>
      </c>
    </row>
    <row r="18063" spans="1:7">
      <c r="A18063" s="2">
        <v>44221</v>
      </c>
      <c r="B18063" s="2">
        <f t="shared" si="564"/>
        <v>44227</v>
      </c>
      <c r="C18063" s="3">
        <f t="shared" si="565"/>
        <v>1</v>
      </c>
      <c r="D18063" t="s">
        <v>38</v>
      </c>
      <c r="E18063">
        <v>9</v>
      </c>
      <c r="F18063">
        <v>243632</v>
      </c>
      <c r="G18063">
        <v>6911</v>
      </c>
    </row>
    <row r="18064" spans="1:7">
      <c r="A18064" s="2">
        <v>44221</v>
      </c>
      <c r="B18064" s="2">
        <f t="shared" si="564"/>
        <v>44227</v>
      </c>
      <c r="C18064" s="3">
        <f t="shared" si="565"/>
        <v>1</v>
      </c>
      <c r="D18064" t="s">
        <v>45</v>
      </c>
      <c r="E18064">
        <v>10</v>
      </c>
      <c r="F18064">
        <v>75191</v>
      </c>
      <c r="G18064">
        <v>1049</v>
      </c>
    </row>
    <row r="18065" spans="1:7">
      <c r="A18065" s="2">
        <v>44221</v>
      </c>
      <c r="B18065" s="2">
        <f t="shared" si="564"/>
        <v>44227</v>
      </c>
      <c r="C18065" s="3">
        <f t="shared" si="565"/>
        <v>1</v>
      </c>
      <c r="D18065" t="s">
        <v>33</v>
      </c>
      <c r="E18065">
        <v>11</v>
      </c>
      <c r="F18065">
        <v>35505</v>
      </c>
      <c r="G18065">
        <v>879</v>
      </c>
    </row>
    <row r="18066" spans="1:7">
      <c r="A18066" s="2">
        <v>44221</v>
      </c>
      <c r="B18066" s="2">
        <f t="shared" si="564"/>
        <v>44227</v>
      </c>
      <c r="C18066" s="3">
        <f t="shared" si="565"/>
        <v>1</v>
      </c>
      <c r="D18066" t="s">
        <v>15</v>
      </c>
      <c r="E18066">
        <v>12</v>
      </c>
      <c r="F18066">
        <v>1658161</v>
      </c>
      <c r="G18066">
        <v>25445</v>
      </c>
    </row>
    <row r="18067" spans="1:7">
      <c r="A18067" s="2">
        <v>44221</v>
      </c>
      <c r="B18067" s="2">
        <f t="shared" si="564"/>
        <v>44227</v>
      </c>
      <c r="C18067" s="3">
        <f t="shared" si="565"/>
        <v>1</v>
      </c>
      <c r="D18067" t="s">
        <v>18</v>
      </c>
      <c r="E18067">
        <v>13</v>
      </c>
      <c r="F18067">
        <v>847036</v>
      </c>
      <c r="G18067">
        <v>12890</v>
      </c>
    </row>
    <row r="18068" spans="1:7">
      <c r="A18068" s="2">
        <v>44221</v>
      </c>
      <c r="B18068" s="2">
        <f t="shared" si="564"/>
        <v>44227</v>
      </c>
      <c r="C18068" s="3">
        <f t="shared" si="565"/>
        <v>1</v>
      </c>
      <c r="D18068" t="s">
        <v>57</v>
      </c>
      <c r="E18068">
        <v>66</v>
      </c>
      <c r="F18068">
        <v>8523</v>
      </c>
      <c r="G18068">
        <v>130</v>
      </c>
    </row>
    <row r="18069" spans="1:7">
      <c r="A18069" s="2">
        <v>44221</v>
      </c>
      <c r="B18069" s="2">
        <f t="shared" si="564"/>
        <v>44227</v>
      </c>
      <c r="C18069" s="3">
        <f t="shared" si="565"/>
        <v>1</v>
      </c>
      <c r="D18069" t="s">
        <v>26</v>
      </c>
      <c r="E18069">
        <v>15</v>
      </c>
      <c r="F18069">
        <v>25209</v>
      </c>
      <c r="G18069">
        <v>339</v>
      </c>
    </row>
    <row r="18070" spans="1:7">
      <c r="A18070" s="2">
        <v>44221</v>
      </c>
      <c r="B18070" s="2">
        <f t="shared" si="564"/>
        <v>44227</v>
      </c>
      <c r="C18070" s="3">
        <f t="shared" si="565"/>
        <v>1</v>
      </c>
      <c r="D18070" t="s">
        <v>53</v>
      </c>
      <c r="E18070">
        <v>16</v>
      </c>
      <c r="F18070">
        <v>160182</v>
      </c>
      <c r="G18070">
        <v>1687</v>
      </c>
    </row>
    <row r="18071" spans="1:7">
      <c r="A18071" s="2">
        <v>44221</v>
      </c>
      <c r="B18071" s="2">
        <f t="shared" si="564"/>
        <v>44227</v>
      </c>
      <c r="C18071" s="3">
        <f t="shared" si="565"/>
        <v>1</v>
      </c>
      <c r="D18071" t="s">
        <v>6</v>
      </c>
      <c r="E18071">
        <v>17</v>
      </c>
      <c r="F18071">
        <v>1107388</v>
      </c>
      <c r="G18071">
        <v>20744</v>
      </c>
    </row>
    <row r="18072" spans="1:7">
      <c r="A18072" s="2">
        <v>44221</v>
      </c>
      <c r="B18072" s="2">
        <f t="shared" si="564"/>
        <v>44227</v>
      </c>
      <c r="C18072" s="3">
        <f t="shared" si="565"/>
        <v>1</v>
      </c>
      <c r="D18072" t="s">
        <v>27</v>
      </c>
      <c r="E18072">
        <v>18</v>
      </c>
      <c r="F18072">
        <v>616310</v>
      </c>
      <c r="G18072">
        <v>9728</v>
      </c>
    </row>
    <row r="18073" spans="1:7">
      <c r="A18073" s="2">
        <v>44221</v>
      </c>
      <c r="B18073" s="2">
        <f t="shared" si="564"/>
        <v>44227</v>
      </c>
      <c r="C18073" s="3">
        <f t="shared" si="565"/>
        <v>1</v>
      </c>
      <c r="D18073" t="s">
        <v>39</v>
      </c>
      <c r="E18073">
        <v>19</v>
      </c>
      <c r="F18073">
        <v>313907</v>
      </c>
      <c r="G18073">
        <v>4488</v>
      </c>
    </row>
    <row r="18074" spans="1:7">
      <c r="A18074" s="2">
        <v>44221</v>
      </c>
      <c r="B18074" s="2">
        <f t="shared" si="564"/>
        <v>44227</v>
      </c>
      <c r="C18074" s="3">
        <f t="shared" si="565"/>
        <v>1</v>
      </c>
      <c r="D18074" t="s">
        <v>34</v>
      </c>
      <c r="E18074">
        <v>20</v>
      </c>
      <c r="F18074">
        <v>272220</v>
      </c>
      <c r="G18074">
        <v>3622</v>
      </c>
    </row>
    <row r="18075" spans="1:7">
      <c r="A18075" s="2">
        <v>44221</v>
      </c>
      <c r="B18075" s="2">
        <f t="shared" si="564"/>
        <v>44227</v>
      </c>
      <c r="C18075" s="3">
        <f t="shared" si="565"/>
        <v>1</v>
      </c>
      <c r="D18075" t="s">
        <v>28</v>
      </c>
      <c r="E18075">
        <v>21</v>
      </c>
      <c r="F18075">
        <v>351462</v>
      </c>
      <c r="G18075">
        <v>3730</v>
      </c>
    </row>
    <row r="18076" spans="1:7">
      <c r="A18076" s="2">
        <v>44221</v>
      </c>
      <c r="B18076" s="2">
        <f t="shared" si="564"/>
        <v>44227</v>
      </c>
      <c r="C18076" s="3">
        <f t="shared" si="565"/>
        <v>1</v>
      </c>
      <c r="D18076" t="s">
        <v>40</v>
      </c>
      <c r="E18076">
        <v>22</v>
      </c>
      <c r="F18076">
        <v>385942</v>
      </c>
      <c r="G18076">
        <v>8590</v>
      </c>
    </row>
    <row r="18077" spans="1:7">
      <c r="A18077" s="2">
        <v>44221</v>
      </c>
      <c r="B18077" s="2">
        <f t="shared" si="564"/>
        <v>44227</v>
      </c>
      <c r="C18077" s="3">
        <f t="shared" si="565"/>
        <v>1</v>
      </c>
      <c r="D18077" t="s">
        <v>51</v>
      </c>
      <c r="E18077">
        <v>23</v>
      </c>
      <c r="F18077">
        <v>37046</v>
      </c>
      <c r="G18077">
        <v>547</v>
      </c>
    </row>
    <row r="18078" spans="1:7">
      <c r="A18078" s="2">
        <v>44221</v>
      </c>
      <c r="B18078" s="2">
        <f t="shared" si="564"/>
        <v>44227</v>
      </c>
      <c r="C18078" s="3">
        <f t="shared" si="565"/>
        <v>1</v>
      </c>
      <c r="D18078" t="s">
        <v>23</v>
      </c>
      <c r="E18078">
        <v>24</v>
      </c>
      <c r="F18078">
        <v>343353</v>
      </c>
      <c r="G18078">
        <v>6900</v>
      </c>
    </row>
    <row r="18079" spans="1:7">
      <c r="A18079" s="2">
        <v>44221</v>
      </c>
      <c r="B18079" s="2">
        <f t="shared" si="564"/>
        <v>44227</v>
      </c>
      <c r="C18079" s="3">
        <f t="shared" si="565"/>
        <v>1</v>
      </c>
      <c r="D18079" t="s">
        <v>9</v>
      </c>
      <c r="E18079">
        <v>25</v>
      </c>
      <c r="F18079">
        <v>503688</v>
      </c>
      <c r="G18079">
        <v>14178</v>
      </c>
    </row>
    <row r="18080" spans="1:7">
      <c r="A18080" s="2">
        <v>44221</v>
      </c>
      <c r="B18080" s="2">
        <f t="shared" si="564"/>
        <v>44227</v>
      </c>
      <c r="C18080" s="3">
        <f t="shared" si="565"/>
        <v>1</v>
      </c>
      <c r="D18080" t="s">
        <v>42</v>
      </c>
      <c r="E18080">
        <v>26</v>
      </c>
      <c r="F18080">
        <v>598449</v>
      </c>
      <c r="G18080">
        <v>15208</v>
      </c>
    </row>
    <row r="18081" spans="1:7">
      <c r="A18081" s="2">
        <v>44221</v>
      </c>
      <c r="B18081" s="2">
        <f t="shared" si="564"/>
        <v>44227</v>
      </c>
      <c r="C18081" s="3">
        <f t="shared" si="565"/>
        <v>1</v>
      </c>
      <c r="D18081" t="s">
        <v>29</v>
      </c>
      <c r="E18081">
        <v>27</v>
      </c>
      <c r="F18081">
        <v>455851</v>
      </c>
      <c r="G18081">
        <v>6166</v>
      </c>
    </row>
    <row r="18082" spans="1:7">
      <c r="A18082" s="2">
        <v>44221</v>
      </c>
      <c r="B18082" s="2">
        <f t="shared" si="564"/>
        <v>44227</v>
      </c>
      <c r="C18082" s="3">
        <f t="shared" si="565"/>
        <v>1</v>
      </c>
      <c r="D18082" t="s">
        <v>46</v>
      </c>
      <c r="E18082">
        <v>28</v>
      </c>
      <c r="F18082">
        <v>265146</v>
      </c>
      <c r="G18082">
        <v>5777</v>
      </c>
    </row>
    <row r="18083" spans="1:7">
      <c r="A18083" s="2">
        <v>44221</v>
      </c>
      <c r="B18083" s="2">
        <f t="shared" si="564"/>
        <v>44227</v>
      </c>
      <c r="C18083" s="3">
        <f t="shared" si="565"/>
        <v>1</v>
      </c>
      <c r="D18083" t="s">
        <v>35</v>
      </c>
      <c r="E18083">
        <v>29</v>
      </c>
      <c r="F18083">
        <v>489865</v>
      </c>
      <c r="G18083">
        <v>6968</v>
      </c>
    </row>
    <row r="18084" spans="1:7">
      <c r="A18084" s="2">
        <v>44221</v>
      </c>
      <c r="B18084" s="2">
        <f t="shared" si="564"/>
        <v>44227</v>
      </c>
      <c r="C18084" s="3">
        <f t="shared" si="565"/>
        <v>1</v>
      </c>
      <c r="D18084" t="s">
        <v>54</v>
      </c>
      <c r="E18084">
        <v>30</v>
      </c>
      <c r="F18084">
        <v>91905</v>
      </c>
      <c r="G18084">
        <v>1152</v>
      </c>
    </row>
    <row r="18085" spans="1:7">
      <c r="A18085" s="2">
        <v>44221</v>
      </c>
      <c r="B18085" s="2">
        <f t="shared" si="564"/>
        <v>44227</v>
      </c>
      <c r="C18085" s="3">
        <f t="shared" si="565"/>
        <v>1</v>
      </c>
      <c r="D18085" t="s">
        <v>12</v>
      </c>
      <c r="E18085">
        <v>31</v>
      </c>
      <c r="F18085">
        <v>188850</v>
      </c>
      <c r="G18085">
        <v>1984</v>
      </c>
    </row>
    <row r="18086" spans="1:7">
      <c r="A18086" s="2">
        <v>44221</v>
      </c>
      <c r="B18086" s="2">
        <f t="shared" si="564"/>
        <v>44227</v>
      </c>
      <c r="C18086" s="3">
        <f t="shared" si="565"/>
        <v>1</v>
      </c>
      <c r="D18086" t="s">
        <v>24</v>
      </c>
      <c r="E18086">
        <v>32</v>
      </c>
      <c r="F18086">
        <v>272006</v>
      </c>
      <c r="G18086">
        <v>4032</v>
      </c>
    </row>
    <row r="18087" spans="1:7">
      <c r="A18087" s="2">
        <v>44221</v>
      </c>
      <c r="B18087" s="2">
        <f t="shared" si="564"/>
        <v>44227</v>
      </c>
      <c r="C18087" s="3">
        <f t="shared" si="565"/>
        <v>1</v>
      </c>
      <c r="D18087" t="s">
        <v>19</v>
      </c>
      <c r="E18087">
        <v>33</v>
      </c>
      <c r="F18087">
        <v>62768</v>
      </c>
      <c r="G18087">
        <v>990</v>
      </c>
    </row>
    <row r="18088" spans="1:7">
      <c r="A18088" s="2">
        <v>44221</v>
      </c>
      <c r="B18088" s="2">
        <f t="shared" si="564"/>
        <v>44227</v>
      </c>
      <c r="C18088" s="3">
        <f t="shared" si="565"/>
        <v>1</v>
      </c>
      <c r="D18088" t="s">
        <v>21</v>
      </c>
      <c r="E18088">
        <v>34</v>
      </c>
      <c r="F18088">
        <v>666951</v>
      </c>
      <c r="G18088">
        <v>20972</v>
      </c>
    </row>
    <row r="18089" spans="1:7">
      <c r="A18089" s="2">
        <v>44221</v>
      </c>
      <c r="B18089" s="2">
        <f t="shared" si="564"/>
        <v>44227</v>
      </c>
      <c r="C18089" s="3">
        <f t="shared" si="565"/>
        <v>1</v>
      </c>
      <c r="D18089" t="s">
        <v>47</v>
      </c>
      <c r="E18089">
        <v>35</v>
      </c>
      <c r="F18089">
        <v>169696</v>
      </c>
      <c r="G18089">
        <v>3159</v>
      </c>
    </row>
    <row r="18090" spans="1:7">
      <c r="A18090" s="2">
        <v>44221</v>
      </c>
      <c r="B18090" s="2">
        <f t="shared" si="564"/>
        <v>44227</v>
      </c>
      <c r="C18090" s="3">
        <f t="shared" si="565"/>
        <v>1</v>
      </c>
      <c r="D18090" t="s">
        <v>16</v>
      </c>
      <c r="E18090">
        <v>36</v>
      </c>
      <c r="F18090">
        <v>1347924</v>
      </c>
      <c r="G18090">
        <v>42090</v>
      </c>
    </row>
    <row r="18091" spans="1:7">
      <c r="A18091" s="2">
        <v>44221</v>
      </c>
      <c r="B18091" s="2">
        <f t="shared" si="564"/>
        <v>44227</v>
      </c>
      <c r="C18091" s="3">
        <f t="shared" si="565"/>
        <v>1</v>
      </c>
      <c r="D18091" t="s">
        <v>20</v>
      </c>
      <c r="E18091">
        <v>37</v>
      </c>
      <c r="F18091">
        <v>725176</v>
      </c>
      <c r="G18091">
        <v>8777</v>
      </c>
    </row>
    <row r="18092" spans="1:7">
      <c r="A18092" s="2">
        <v>44221</v>
      </c>
      <c r="B18092" s="2">
        <f t="shared" si="564"/>
        <v>44227</v>
      </c>
      <c r="C18092" s="3">
        <f t="shared" si="565"/>
        <v>1</v>
      </c>
      <c r="D18092" t="s">
        <v>48</v>
      </c>
      <c r="E18092">
        <v>38</v>
      </c>
      <c r="F18092">
        <v>96899</v>
      </c>
      <c r="G18092">
        <v>1436</v>
      </c>
    </row>
    <row r="18093" spans="1:7">
      <c r="A18093" s="2">
        <v>44221</v>
      </c>
      <c r="B18093" s="2">
        <f t="shared" si="564"/>
        <v>44227</v>
      </c>
      <c r="C18093" s="3">
        <f t="shared" si="565"/>
        <v>1</v>
      </c>
      <c r="D18093" t="s">
        <v>59</v>
      </c>
      <c r="E18093">
        <v>69</v>
      </c>
      <c r="F18093">
        <v>129</v>
      </c>
      <c r="G18093">
        <v>2</v>
      </c>
    </row>
    <row r="18094" spans="1:7">
      <c r="A18094" s="2">
        <v>44221</v>
      </c>
      <c r="B18094" s="2">
        <f t="shared" si="564"/>
        <v>44227</v>
      </c>
      <c r="C18094" s="3">
        <f t="shared" si="565"/>
        <v>1</v>
      </c>
      <c r="D18094" t="s">
        <v>41</v>
      </c>
      <c r="E18094">
        <v>39</v>
      </c>
      <c r="F18094">
        <v>868656</v>
      </c>
      <c r="G18094">
        <v>10768</v>
      </c>
    </row>
    <row r="18095" spans="1:7">
      <c r="A18095" s="2">
        <v>44221</v>
      </c>
      <c r="B18095" s="2">
        <f t="shared" si="564"/>
        <v>44227</v>
      </c>
      <c r="C18095" s="3">
        <f t="shared" si="565"/>
        <v>1</v>
      </c>
      <c r="D18095" t="s">
        <v>30</v>
      </c>
      <c r="E18095">
        <v>40</v>
      </c>
      <c r="F18095">
        <v>374853</v>
      </c>
      <c r="G18095">
        <v>3293</v>
      </c>
    </row>
    <row r="18096" spans="1:7">
      <c r="A18096" s="2">
        <v>44221</v>
      </c>
      <c r="B18096" s="2">
        <f t="shared" si="564"/>
        <v>44227</v>
      </c>
      <c r="C18096" s="3">
        <f t="shared" si="565"/>
        <v>1</v>
      </c>
      <c r="D18096" t="s">
        <v>14</v>
      </c>
      <c r="E18096">
        <v>41</v>
      </c>
      <c r="F18096">
        <v>138587</v>
      </c>
      <c r="G18096">
        <v>1892</v>
      </c>
    </row>
    <row r="18097" spans="1:7">
      <c r="A18097" s="2">
        <v>44221</v>
      </c>
      <c r="B18097" s="2">
        <f t="shared" si="564"/>
        <v>44227</v>
      </c>
      <c r="C18097" s="3">
        <f t="shared" si="565"/>
        <v>1</v>
      </c>
      <c r="D18097" t="s">
        <v>31</v>
      </c>
      <c r="E18097">
        <v>42</v>
      </c>
      <c r="F18097">
        <v>813665</v>
      </c>
      <c r="G18097">
        <v>20664</v>
      </c>
    </row>
    <row r="18098" spans="1:7">
      <c r="A18098" s="2">
        <v>44221</v>
      </c>
      <c r="B18098" s="2">
        <f t="shared" si="564"/>
        <v>44227</v>
      </c>
      <c r="C18098" s="3">
        <f t="shared" si="565"/>
        <v>1</v>
      </c>
      <c r="D18098" t="s">
        <v>55</v>
      </c>
      <c r="E18098">
        <v>72</v>
      </c>
      <c r="F18098">
        <v>125211</v>
      </c>
      <c r="G18098">
        <v>1778</v>
      </c>
    </row>
    <row r="18099" spans="1:7">
      <c r="A18099" s="2">
        <v>44221</v>
      </c>
      <c r="B18099" s="2">
        <f t="shared" si="564"/>
        <v>44227</v>
      </c>
      <c r="C18099" s="3">
        <f t="shared" si="565"/>
        <v>1</v>
      </c>
      <c r="D18099" t="s">
        <v>17</v>
      </c>
      <c r="E18099">
        <v>44</v>
      </c>
      <c r="F18099">
        <v>111754</v>
      </c>
      <c r="G18099">
        <v>2110</v>
      </c>
    </row>
    <row r="18100" spans="1:7">
      <c r="A18100" s="2">
        <v>44221</v>
      </c>
      <c r="B18100" s="2">
        <f t="shared" si="564"/>
        <v>44227</v>
      </c>
      <c r="C18100" s="3">
        <f t="shared" si="565"/>
        <v>1</v>
      </c>
      <c r="D18100" t="s">
        <v>32</v>
      </c>
      <c r="E18100">
        <v>45</v>
      </c>
      <c r="F18100">
        <v>421417</v>
      </c>
      <c r="G18100">
        <v>6552</v>
      </c>
    </row>
    <row r="18101" spans="1:7">
      <c r="A18101" s="2">
        <v>44221</v>
      </c>
      <c r="B18101" s="2">
        <f t="shared" si="564"/>
        <v>44227</v>
      </c>
      <c r="C18101" s="3">
        <f t="shared" si="565"/>
        <v>1</v>
      </c>
      <c r="D18101" t="s">
        <v>43</v>
      </c>
      <c r="E18101">
        <v>46</v>
      </c>
      <c r="F18101">
        <v>107180</v>
      </c>
      <c r="G18101">
        <v>1705</v>
      </c>
    </row>
    <row r="18102" spans="1:7">
      <c r="A18102" s="2">
        <v>44221</v>
      </c>
      <c r="B18102" s="2">
        <f t="shared" si="564"/>
        <v>44227</v>
      </c>
      <c r="C18102" s="3">
        <f t="shared" si="565"/>
        <v>1</v>
      </c>
      <c r="D18102" t="s">
        <v>25</v>
      </c>
      <c r="E18102">
        <v>47</v>
      </c>
      <c r="F18102">
        <v>695935</v>
      </c>
      <c r="G18102">
        <v>8887</v>
      </c>
    </row>
    <row r="18103" spans="1:7">
      <c r="A18103" s="2">
        <v>44221</v>
      </c>
      <c r="B18103" s="2">
        <f t="shared" si="564"/>
        <v>44227</v>
      </c>
      <c r="C18103" s="3">
        <f t="shared" si="565"/>
        <v>1</v>
      </c>
      <c r="D18103" t="s">
        <v>11</v>
      </c>
      <c r="E18103">
        <v>48</v>
      </c>
      <c r="F18103">
        <v>2270391</v>
      </c>
      <c r="G18103">
        <v>35236</v>
      </c>
    </row>
    <row r="18104" spans="1:7">
      <c r="A18104" s="2">
        <v>44221</v>
      </c>
      <c r="B18104" s="2">
        <f t="shared" si="564"/>
        <v>44227</v>
      </c>
      <c r="C18104" s="3">
        <f t="shared" si="565"/>
        <v>1</v>
      </c>
      <c r="D18104" t="s">
        <v>13</v>
      </c>
      <c r="E18104">
        <v>49</v>
      </c>
      <c r="F18104">
        <v>337269</v>
      </c>
      <c r="G18104">
        <v>1599</v>
      </c>
    </row>
    <row r="18105" spans="1:7">
      <c r="A18105" s="2">
        <v>44221</v>
      </c>
      <c r="B18105" s="2">
        <f t="shared" si="564"/>
        <v>44227</v>
      </c>
      <c r="C18105" s="3">
        <f t="shared" si="565"/>
        <v>1</v>
      </c>
      <c r="D18105" t="s">
        <v>36</v>
      </c>
      <c r="E18105">
        <v>50</v>
      </c>
      <c r="F18105">
        <v>11165</v>
      </c>
      <c r="G18105">
        <v>171</v>
      </c>
    </row>
    <row r="18106" spans="1:7">
      <c r="A18106" s="2">
        <v>44221</v>
      </c>
      <c r="B18106" s="2">
        <f t="shared" si="564"/>
        <v>44227</v>
      </c>
      <c r="C18106" s="3">
        <f t="shared" si="565"/>
        <v>1</v>
      </c>
      <c r="D18106" t="s">
        <v>56</v>
      </c>
      <c r="E18106">
        <v>78</v>
      </c>
      <c r="F18106">
        <v>2350</v>
      </c>
      <c r="G18106">
        <v>24</v>
      </c>
    </row>
    <row r="18107" spans="1:7">
      <c r="A18107" s="2">
        <v>44221</v>
      </c>
      <c r="B18107" s="2">
        <f t="shared" si="564"/>
        <v>44227</v>
      </c>
      <c r="C18107" s="3">
        <f t="shared" si="565"/>
        <v>1</v>
      </c>
      <c r="D18107" t="s">
        <v>37</v>
      </c>
      <c r="E18107">
        <v>51</v>
      </c>
      <c r="F18107">
        <v>478619</v>
      </c>
      <c r="G18107">
        <v>6081</v>
      </c>
    </row>
    <row r="18108" spans="1:7">
      <c r="A18108" s="2">
        <v>44221</v>
      </c>
      <c r="B18108" s="2">
        <f t="shared" si="564"/>
        <v>44227</v>
      </c>
      <c r="C18108" s="3">
        <f t="shared" si="565"/>
        <v>1</v>
      </c>
      <c r="D18108" t="s">
        <v>5</v>
      </c>
      <c r="E18108">
        <v>53</v>
      </c>
      <c r="F18108">
        <v>306489</v>
      </c>
      <c r="G18108">
        <v>4221</v>
      </c>
    </row>
    <row r="18109" spans="1:7">
      <c r="A18109" s="2">
        <v>44221</v>
      </c>
      <c r="B18109" s="2">
        <f t="shared" si="564"/>
        <v>44227</v>
      </c>
      <c r="C18109" s="3">
        <f t="shared" si="565"/>
        <v>1</v>
      </c>
      <c r="D18109" t="s">
        <v>58</v>
      </c>
      <c r="E18109">
        <v>54</v>
      </c>
      <c r="F18109">
        <v>115839</v>
      </c>
      <c r="G18109">
        <v>1899</v>
      </c>
    </row>
    <row r="18110" spans="1:7">
      <c r="A18110" s="2">
        <v>44221</v>
      </c>
      <c r="B18110" s="2">
        <f t="shared" si="564"/>
        <v>44227</v>
      </c>
      <c r="C18110" s="3">
        <f t="shared" si="565"/>
        <v>1</v>
      </c>
      <c r="D18110" t="s">
        <v>10</v>
      </c>
      <c r="E18110">
        <v>55</v>
      </c>
      <c r="F18110">
        <v>582477</v>
      </c>
      <c r="G18110">
        <v>6203</v>
      </c>
    </row>
    <row r="18111" spans="1:7">
      <c r="A18111" s="2">
        <v>44221</v>
      </c>
      <c r="B18111" s="2">
        <f t="shared" si="564"/>
        <v>44227</v>
      </c>
      <c r="C18111" s="3">
        <f t="shared" si="565"/>
        <v>1</v>
      </c>
      <c r="D18111" t="s">
        <v>49</v>
      </c>
      <c r="E18111">
        <v>56</v>
      </c>
      <c r="F18111">
        <v>51062</v>
      </c>
      <c r="G18111">
        <v>571</v>
      </c>
    </row>
    <row r="18112" spans="1:7">
      <c r="A18112" s="2">
        <v>44222</v>
      </c>
      <c r="B18112" s="2">
        <f t="shared" si="564"/>
        <v>44227</v>
      </c>
      <c r="C18112" s="3">
        <f t="shared" si="565"/>
        <v>1</v>
      </c>
      <c r="D18112" t="s">
        <v>52</v>
      </c>
      <c r="E18112">
        <v>1</v>
      </c>
      <c r="F18112">
        <v>445909</v>
      </c>
      <c r="G18112">
        <v>6896</v>
      </c>
    </row>
    <row r="18113" spans="1:7">
      <c r="A18113" s="2">
        <v>44222</v>
      </c>
      <c r="B18113" s="2">
        <f t="shared" si="564"/>
        <v>44227</v>
      </c>
      <c r="C18113" s="3">
        <f t="shared" si="565"/>
        <v>1</v>
      </c>
      <c r="D18113" t="s">
        <v>50</v>
      </c>
      <c r="E18113">
        <v>2</v>
      </c>
      <c r="F18113">
        <v>53143</v>
      </c>
      <c r="G18113">
        <v>251</v>
      </c>
    </row>
    <row r="18114" spans="1:7">
      <c r="A18114" s="2">
        <v>44222</v>
      </c>
      <c r="B18114" s="2">
        <f t="shared" si="564"/>
        <v>44227</v>
      </c>
      <c r="C18114" s="3">
        <f t="shared" si="565"/>
        <v>1</v>
      </c>
      <c r="D18114" t="s">
        <v>8</v>
      </c>
      <c r="E18114">
        <v>4</v>
      </c>
      <c r="F18114">
        <v>734613</v>
      </c>
      <c r="G18114">
        <v>12489</v>
      </c>
    </row>
    <row r="18115" spans="1:7">
      <c r="A18115" s="2">
        <v>44222</v>
      </c>
      <c r="B18115" s="2">
        <f t="shared" si="564"/>
        <v>44227</v>
      </c>
      <c r="C18115" s="3">
        <f t="shared" si="565"/>
        <v>1</v>
      </c>
      <c r="D18115" t="s">
        <v>44</v>
      </c>
      <c r="E18115">
        <v>5</v>
      </c>
      <c r="F18115">
        <v>287187</v>
      </c>
      <c r="G18115">
        <v>4690</v>
      </c>
    </row>
    <row r="18116" spans="1:7">
      <c r="A18116" s="2">
        <v>44222</v>
      </c>
      <c r="B18116" s="2">
        <f t="shared" ref="B18116:B18179" si="566">EOMONTH(A18116,0)</f>
        <v>44227</v>
      </c>
      <c r="C18116" s="3">
        <f t="shared" ref="C18116:C18179" si="567">IF(A18116=B18116,0,1)</f>
        <v>1</v>
      </c>
      <c r="D18116" t="s">
        <v>7</v>
      </c>
      <c r="E18116">
        <v>6</v>
      </c>
      <c r="F18116">
        <v>3234462</v>
      </c>
      <c r="G18116">
        <v>38221</v>
      </c>
    </row>
    <row r="18117" spans="1:7">
      <c r="A18117" s="2">
        <v>44222</v>
      </c>
      <c r="B18117" s="2">
        <f t="shared" si="566"/>
        <v>44227</v>
      </c>
      <c r="C18117" s="3">
        <f t="shared" si="567"/>
        <v>1</v>
      </c>
      <c r="D18117" t="s">
        <v>22</v>
      </c>
      <c r="E18117">
        <v>8</v>
      </c>
      <c r="F18117">
        <v>390662</v>
      </c>
      <c r="G18117">
        <v>5617</v>
      </c>
    </row>
    <row r="18118" spans="1:7">
      <c r="A18118" s="2">
        <v>44222</v>
      </c>
      <c r="B18118" s="2">
        <f t="shared" si="566"/>
        <v>44227</v>
      </c>
      <c r="C18118" s="3">
        <f t="shared" si="567"/>
        <v>1</v>
      </c>
      <c r="D18118" t="s">
        <v>38</v>
      </c>
      <c r="E18118">
        <v>9</v>
      </c>
      <c r="F18118">
        <v>244899</v>
      </c>
      <c r="G18118">
        <v>6934</v>
      </c>
    </row>
    <row r="18119" spans="1:7">
      <c r="A18119" s="2">
        <v>44222</v>
      </c>
      <c r="B18119" s="2">
        <f t="shared" si="566"/>
        <v>44227</v>
      </c>
      <c r="C18119" s="3">
        <f t="shared" si="567"/>
        <v>1</v>
      </c>
      <c r="D18119" t="s">
        <v>45</v>
      </c>
      <c r="E18119">
        <v>10</v>
      </c>
      <c r="F18119">
        <v>75490</v>
      </c>
      <c r="G18119">
        <v>1065</v>
      </c>
    </row>
    <row r="18120" spans="1:7">
      <c r="A18120" s="2">
        <v>44222</v>
      </c>
      <c r="B18120" s="2">
        <f t="shared" si="566"/>
        <v>44227</v>
      </c>
      <c r="C18120" s="3">
        <f t="shared" si="567"/>
        <v>1</v>
      </c>
      <c r="D18120" t="s">
        <v>33</v>
      </c>
      <c r="E18120">
        <v>11</v>
      </c>
      <c r="F18120">
        <v>35700</v>
      </c>
      <c r="G18120">
        <v>888</v>
      </c>
    </row>
    <row r="18121" spans="1:7">
      <c r="A18121" s="2">
        <v>44222</v>
      </c>
      <c r="B18121" s="2">
        <f t="shared" si="566"/>
        <v>44227</v>
      </c>
      <c r="C18121" s="3">
        <f t="shared" si="567"/>
        <v>1</v>
      </c>
      <c r="D18121" t="s">
        <v>15</v>
      </c>
      <c r="E18121">
        <v>12</v>
      </c>
      <c r="F18121">
        <v>1667755</v>
      </c>
      <c r="G18121">
        <v>25672</v>
      </c>
    </row>
    <row r="18122" spans="1:7">
      <c r="A18122" s="2">
        <v>44222</v>
      </c>
      <c r="B18122" s="2">
        <f t="shared" si="566"/>
        <v>44227</v>
      </c>
      <c r="C18122" s="3">
        <f t="shared" si="567"/>
        <v>1</v>
      </c>
      <c r="D18122" t="s">
        <v>18</v>
      </c>
      <c r="E18122">
        <v>13</v>
      </c>
      <c r="F18122">
        <v>855488</v>
      </c>
      <c r="G18122">
        <v>13065</v>
      </c>
    </row>
    <row r="18123" spans="1:7">
      <c r="A18123" s="2">
        <v>44222</v>
      </c>
      <c r="B18123" s="2">
        <f t="shared" si="566"/>
        <v>44227</v>
      </c>
      <c r="C18123" s="3">
        <f t="shared" si="567"/>
        <v>1</v>
      </c>
      <c r="D18123" t="s">
        <v>57</v>
      </c>
      <c r="E18123">
        <v>66</v>
      </c>
      <c r="F18123">
        <v>8535</v>
      </c>
      <c r="G18123">
        <v>130</v>
      </c>
    </row>
    <row r="18124" spans="1:7">
      <c r="A18124" s="2">
        <v>44222</v>
      </c>
      <c r="B18124" s="2">
        <f t="shared" si="566"/>
        <v>44227</v>
      </c>
      <c r="C18124" s="3">
        <f t="shared" si="567"/>
        <v>1</v>
      </c>
      <c r="D18124" t="s">
        <v>26</v>
      </c>
      <c r="E18124">
        <v>15</v>
      </c>
      <c r="F18124">
        <v>25272</v>
      </c>
      <c r="G18124">
        <v>398</v>
      </c>
    </row>
    <row r="18125" spans="1:7">
      <c r="A18125" s="2">
        <v>44222</v>
      </c>
      <c r="B18125" s="2">
        <f t="shared" si="566"/>
        <v>44227</v>
      </c>
      <c r="C18125" s="3">
        <f t="shared" si="567"/>
        <v>1</v>
      </c>
      <c r="D18125" t="s">
        <v>53</v>
      </c>
      <c r="E18125">
        <v>16</v>
      </c>
      <c r="F18125">
        <v>160727</v>
      </c>
      <c r="G18125">
        <v>1691</v>
      </c>
    </row>
    <row r="18126" spans="1:7">
      <c r="A18126" s="2">
        <v>44222</v>
      </c>
      <c r="B18126" s="2">
        <f t="shared" si="566"/>
        <v>44227</v>
      </c>
      <c r="C18126" s="3">
        <f t="shared" si="567"/>
        <v>1</v>
      </c>
      <c r="D18126" t="s">
        <v>6</v>
      </c>
      <c r="E18126">
        <v>17</v>
      </c>
      <c r="F18126">
        <v>1111028</v>
      </c>
      <c r="G18126">
        <v>20853</v>
      </c>
    </row>
    <row r="18127" spans="1:7">
      <c r="A18127" s="2">
        <v>44222</v>
      </c>
      <c r="B18127" s="2">
        <f t="shared" si="566"/>
        <v>44227</v>
      </c>
      <c r="C18127" s="3">
        <f t="shared" si="567"/>
        <v>1</v>
      </c>
      <c r="D18127" t="s">
        <v>27</v>
      </c>
      <c r="E18127">
        <v>18</v>
      </c>
      <c r="F18127">
        <v>618037</v>
      </c>
      <c r="G18127">
        <v>9807</v>
      </c>
    </row>
    <row r="18128" spans="1:7">
      <c r="A18128" s="2">
        <v>44222</v>
      </c>
      <c r="B18128" s="2">
        <f t="shared" si="566"/>
        <v>44227</v>
      </c>
      <c r="C18128" s="3">
        <f t="shared" si="567"/>
        <v>1</v>
      </c>
      <c r="D18128" t="s">
        <v>39</v>
      </c>
      <c r="E18128">
        <v>19</v>
      </c>
      <c r="F18128">
        <v>315002</v>
      </c>
      <c r="G18128">
        <v>4492</v>
      </c>
    </row>
    <row r="18129" spans="1:7">
      <c r="A18129" s="2">
        <v>44222</v>
      </c>
      <c r="B18129" s="2">
        <f t="shared" si="566"/>
        <v>44227</v>
      </c>
      <c r="C18129" s="3">
        <f t="shared" si="567"/>
        <v>1</v>
      </c>
      <c r="D18129" t="s">
        <v>34</v>
      </c>
      <c r="E18129">
        <v>20</v>
      </c>
      <c r="F18129">
        <v>272303</v>
      </c>
      <c r="G18129">
        <v>3625</v>
      </c>
    </row>
    <row r="18130" spans="1:7">
      <c r="A18130" s="2">
        <v>44222</v>
      </c>
      <c r="B18130" s="2">
        <f t="shared" si="566"/>
        <v>44227</v>
      </c>
      <c r="C18130" s="3">
        <f t="shared" si="567"/>
        <v>1</v>
      </c>
      <c r="D18130" t="s">
        <v>28</v>
      </c>
      <c r="E18130">
        <v>21</v>
      </c>
      <c r="F18130">
        <v>354191</v>
      </c>
      <c r="G18130">
        <v>3769</v>
      </c>
    </row>
    <row r="18131" spans="1:7">
      <c r="A18131" s="2">
        <v>44222</v>
      </c>
      <c r="B18131" s="2">
        <f t="shared" si="566"/>
        <v>44227</v>
      </c>
      <c r="C18131" s="3">
        <f t="shared" si="567"/>
        <v>1</v>
      </c>
      <c r="D18131" t="s">
        <v>40</v>
      </c>
      <c r="E18131">
        <v>22</v>
      </c>
      <c r="F18131">
        <v>388562</v>
      </c>
      <c r="G18131">
        <v>8621</v>
      </c>
    </row>
    <row r="18132" spans="1:7">
      <c r="A18132" s="2">
        <v>44222</v>
      </c>
      <c r="B18132" s="2">
        <f t="shared" si="566"/>
        <v>44227</v>
      </c>
      <c r="C18132" s="3">
        <f t="shared" si="567"/>
        <v>1</v>
      </c>
      <c r="D18132" t="s">
        <v>51</v>
      </c>
      <c r="E18132">
        <v>23</v>
      </c>
      <c r="F18132">
        <v>37708</v>
      </c>
      <c r="G18132">
        <v>558</v>
      </c>
    </row>
    <row r="18133" spans="1:7">
      <c r="A18133" s="2">
        <v>44222</v>
      </c>
      <c r="B18133" s="2">
        <f t="shared" si="566"/>
        <v>44227</v>
      </c>
      <c r="C18133" s="3">
        <f t="shared" si="567"/>
        <v>1</v>
      </c>
      <c r="D18133" t="s">
        <v>23</v>
      </c>
      <c r="E18133">
        <v>24</v>
      </c>
      <c r="F18133">
        <v>344839</v>
      </c>
      <c r="G18133">
        <v>6963</v>
      </c>
    </row>
    <row r="18134" spans="1:7">
      <c r="A18134" s="2">
        <v>44222</v>
      </c>
      <c r="B18134" s="2">
        <f t="shared" si="566"/>
        <v>44227</v>
      </c>
      <c r="C18134" s="3">
        <f t="shared" si="567"/>
        <v>1</v>
      </c>
      <c r="D18134" t="s">
        <v>9</v>
      </c>
      <c r="E18134">
        <v>25</v>
      </c>
      <c r="F18134">
        <v>506183</v>
      </c>
      <c r="G18134">
        <v>14220</v>
      </c>
    </row>
    <row r="18135" spans="1:7">
      <c r="A18135" s="2">
        <v>44222</v>
      </c>
      <c r="B18135" s="2">
        <f t="shared" si="566"/>
        <v>44227</v>
      </c>
      <c r="C18135" s="3">
        <f t="shared" si="567"/>
        <v>1</v>
      </c>
      <c r="D18135" t="s">
        <v>42</v>
      </c>
      <c r="E18135">
        <v>26</v>
      </c>
      <c r="F18135">
        <v>600857</v>
      </c>
      <c r="G18135">
        <v>15294</v>
      </c>
    </row>
    <row r="18136" spans="1:7">
      <c r="A18136" s="2">
        <v>44222</v>
      </c>
      <c r="B18136" s="2">
        <f t="shared" si="566"/>
        <v>44227</v>
      </c>
      <c r="C18136" s="3">
        <f t="shared" si="567"/>
        <v>1</v>
      </c>
      <c r="D18136" t="s">
        <v>29</v>
      </c>
      <c r="E18136">
        <v>27</v>
      </c>
      <c r="F18136">
        <v>456558</v>
      </c>
      <c r="G18136">
        <v>6174</v>
      </c>
    </row>
    <row r="18137" spans="1:7">
      <c r="A18137" s="2">
        <v>44222</v>
      </c>
      <c r="B18137" s="2">
        <f t="shared" si="566"/>
        <v>44227</v>
      </c>
      <c r="C18137" s="3">
        <f t="shared" si="567"/>
        <v>1</v>
      </c>
      <c r="D18137" t="s">
        <v>46</v>
      </c>
      <c r="E18137">
        <v>28</v>
      </c>
      <c r="F18137">
        <v>266598</v>
      </c>
      <c r="G18137">
        <v>5852</v>
      </c>
    </row>
    <row r="18138" spans="1:7">
      <c r="A18138" s="2">
        <v>44222</v>
      </c>
      <c r="B18138" s="2">
        <f t="shared" si="566"/>
        <v>44227</v>
      </c>
      <c r="C18138" s="3">
        <f t="shared" si="567"/>
        <v>1</v>
      </c>
      <c r="D18138" t="s">
        <v>35</v>
      </c>
      <c r="E18138">
        <v>29</v>
      </c>
      <c r="F18138">
        <v>491544</v>
      </c>
      <c r="G18138">
        <v>7082</v>
      </c>
    </row>
    <row r="18139" spans="1:7">
      <c r="A18139" s="2">
        <v>44222</v>
      </c>
      <c r="B18139" s="2">
        <f t="shared" si="566"/>
        <v>44227</v>
      </c>
      <c r="C18139" s="3">
        <f t="shared" si="567"/>
        <v>1</v>
      </c>
      <c r="D18139" t="s">
        <v>54</v>
      </c>
      <c r="E18139">
        <v>30</v>
      </c>
      <c r="F18139">
        <v>92249</v>
      </c>
      <c r="G18139">
        <v>1186</v>
      </c>
    </row>
    <row r="18140" spans="1:7">
      <c r="A18140" s="2">
        <v>44222</v>
      </c>
      <c r="B18140" s="2">
        <f t="shared" si="566"/>
        <v>44227</v>
      </c>
      <c r="C18140" s="3">
        <f t="shared" si="567"/>
        <v>1</v>
      </c>
      <c r="D18140" t="s">
        <v>12</v>
      </c>
      <c r="E18140">
        <v>31</v>
      </c>
      <c r="F18140">
        <v>189151</v>
      </c>
      <c r="G18140">
        <v>1997</v>
      </c>
    </row>
    <row r="18141" spans="1:7">
      <c r="A18141" s="2">
        <v>44222</v>
      </c>
      <c r="B18141" s="2">
        <f t="shared" si="566"/>
        <v>44227</v>
      </c>
      <c r="C18141" s="3">
        <f t="shared" si="567"/>
        <v>1</v>
      </c>
      <c r="D18141" t="s">
        <v>24</v>
      </c>
      <c r="E18141">
        <v>32</v>
      </c>
      <c r="F18141">
        <v>272942</v>
      </c>
      <c r="G18141">
        <v>4092</v>
      </c>
    </row>
    <row r="18142" spans="1:7">
      <c r="A18142" s="2">
        <v>44222</v>
      </c>
      <c r="B18142" s="2">
        <f t="shared" si="566"/>
        <v>44227</v>
      </c>
      <c r="C18142" s="3">
        <f t="shared" si="567"/>
        <v>1</v>
      </c>
      <c r="D18142" t="s">
        <v>19</v>
      </c>
      <c r="E18142">
        <v>33</v>
      </c>
      <c r="F18142">
        <v>63172</v>
      </c>
      <c r="G18142">
        <v>994</v>
      </c>
    </row>
    <row r="18143" spans="1:7">
      <c r="A18143" s="2">
        <v>44222</v>
      </c>
      <c r="B18143" s="2">
        <f t="shared" si="566"/>
        <v>44227</v>
      </c>
      <c r="C18143" s="3">
        <f t="shared" si="567"/>
        <v>1</v>
      </c>
      <c r="D18143" t="s">
        <v>21</v>
      </c>
      <c r="E18143">
        <v>34</v>
      </c>
      <c r="F18143">
        <v>671727</v>
      </c>
      <c r="G18143">
        <v>21105</v>
      </c>
    </row>
    <row r="18144" spans="1:7">
      <c r="A18144" s="2">
        <v>44222</v>
      </c>
      <c r="B18144" s="2">
        <f t="shared" si="566"/>
        <v>44227</v>
      </c>
      <c r="C18144" s="3">
        <f t="shared" si="567"/>
        <v>1</v>
      </c>
      <c r="D18144" t="s">
        <v>47</v>
      </c>
      <c r="E18144">
        <v>35</v>
      </c>
      <c r="F18144">
        <v>170296</v>
      </c>
      <c r="G18144">
        <v>3173</v>
      </c>
    </row>
    <row r="18145" spans="1:7">
      <c r="A18145" s="2">
        <v>44222</v>
      </c>
      <c r="B18145" s="2">
        <f t="shared" si="566"/>
        <v>44227</v>
      </c>
      <c r="C18145" s="3">
        <f t="shared" si="567"/>
        <v>1</v>
      </c>
      <c r="D18145" t="s">
        <v>16</v>
      </c>
      <c r="E18145">
        <v>36</v>
      </c>
      <c r="F18145">
        <v>1358964</v>
      </c>
      <c r="G18145">
        <v>42273</v>
      </c>
    </row>
    <row r="18146" spans="1:7">
      <c r="A18146" s="2">
        <v>44222</v>
      </c>
      <c r="B18146" s="2">
        <f t="shared" si="566"/>
        <v>44227</v>
      </c>
      <c r="C18146" s="3">
        <f t="shared" si="567"/>
        <v>1</v>
      </c>
      <c r="D18146" t="s">
        <v>20</v>
      </c>
      <c r="E18146">
        <v>37</v>
      </c>
      <c r="F18146">
        <v>730707</v>
      </c>
      <c r="G18146">
        <v>8839</v>
      </c>
    </row>
    <row r="18147" spans="1:7">
      <c r="A18147" s="2">
        <v>44222</v>
      </c>
      <c r="B18147" s="2">
        <f t="shared" si="566"/>
        <v>44227</v>
      </c>
      <c r="C18147" s="3">
        <f t="shared" si="567"/>
        <v>1</v>
      </c>
      <c r="D18147" t="s">
        <v>48</v>
      </c>
      <c r="E18147">
        <v>38</v>
      </c>
      <c r="F18147">
        <v>97031</v>
      </c>
      <c r="G18147">
        <v>1440</v>
      </c>
    </row>
    <row r="18148" spans="1:7">
      <c r="A18148" s="2">
        <v>44222</v>
      </c>
      <c r="B18148" s="2">
        <f t="shared" si="566"/>
        <v>44227</v>
      </c>
      <c r="C18148" s="3">
        <f t="shared" si="567"/>
        <v>1</v>
      </c>
      <c r="D18148" t="s">
        <v>59</v>
      </c>
      <c r="E18148">
        <v>69</v>
      </c>
      <c r="F18148">
        <v>131</v>
      </c>
      <c r="G18148">
        <v>2</v>
      </c>
    </row>
    <row r="18149" spans="1:7">
      <c r="A18149" s="2">
        <v>44222</v>
      </c>
      <c r="B18149" s="2">
        <f t="shared" si="566"/>
        <v>44227</v>
      </c>
      <c r="C18149" s="3">
        <f t="shared" si="567"/>
        <v>1</v>
      </c>
      <c r="D18149" t="s">
        <v>41</v>
      </c>
      <c r="E18149">
        <v>39</v>
      </c>
      <c r="F18149">
        <v>872918</v>
      </c>
      <c r="G18149">
        <v>10856</v>
      </c>
    </row>
    <row r="18150" spans="1:7">
      <c r="A18150" s="2">
        <v>44222</v>
      </c>
      <c r="B18150" s="2">
        <f t="shared" si="566"/>
        <v>44227</v>
      </c>
      <c r="C18150" s="3">
        <f t="shared" si="567"/>
        <v>1</v>
      </c>
      <c r="D18150" t="s">
        <v>30</v>
      </c>
      <c r="E18150">
        <v>40</v>
      </c>
      <c r="F18150">
        <v>376424</v>
      </c>
      <c r="G18150">
        <v>3323</v>
      </c>
    </row>
    <row r="18151" spans="1:7">
      <c r="A18151" s="2">
        <v>44222</v>
      </c>
      <c r="B18151" s="2">
        <f t="shared" si="566"/>
        <v>44227</v>
      </c>
      <c r="C18151" s="3">
        <f t="shared" si="567"/>
        <v>1</v>
      </c>
      <c r="D18151" t="s">
        <v>14</v>
      </c>
      <c r="E18151">
        <v>41</v>
      </c>
      <c r="F18151">
        <v>139355</v>
      </c>
      <c r="G18151">
        <v>1909</v>
      </c>
    </row>
    <row r="18152" spans="1:7">
      <c r="A18152" s="2">
        <v>44222</v>
      </c>
      <c r="B18152" s="2">
        <f t="shared" si="566"/>
        <v>44227</v>
      </c>
      <c r="C18152" s="3">
        <f t="shared" si="567"/>
        <v>1</v>
      </c>
      <c r="D18152" t="s">
        <v>31</v>
      </c>
      <c r="E18152">
        <v>42</v>
      </c>
      <c r="F18152">
        <v>818330</v>
      </c>
      <c r="G18152">
        <v>20883</v>
      </c>
    </row>
    <row r="18153" spans="1:7">
      <c r="A18153" s="2">
        <v>44222</v>
      </c>
      <c r="B18153" s="2">
        <f t="shared" si="566"/>
        <v>44227</v>
      </c>
      <c r="C18153" s="3">
        <f t="shared" si="567"/>
        <v>1</v>
      </c>
      <c r="D18153" t="s">
        <v>55</v>
      </c>
      <c r="E18153">
        <v>72</v>
      </c>
      <c r="F18153">
        <v>125684</v>
      </c>
      <c r="G18153">
        <v>1783</v>
      </c>
    </row>
    <row r="18154" spans="1:7">
      <c r="A18154" s="2">
        <v>44222</v>
      </c>
      <c r="B18154" s="2">
        <f t="shared" si="566"/>
        <v>44227</v>
      </c>
      <c r="C18154" s="3">
        <f t="shared" si="567"/>
        <v>1</v>
      </c>
      <c r="D18154" t="s">
        <v>17</v>
      </c>
      <c r="E18154">
        <v>44</v>
      </c>
      <c r="F18154">
        <v>112396</v>
      </c>
      <c r="G18154">
        <v>2126</v>
      </c>
    </row>
    <row r="18155" spans="1:7">
      <c r="A18155" s="2">
        <v>44222</v>
      </c>
      <c r="B18155" s="2">
        <f t="shared" si="566"/>
        <v>44227</v>
      </c>
      <c r="C18155" s="3">
        <f t="shared" si="567"/>
        <v>1</v>
      </c>
      <c r="D18155" t="s">
        <v>32</v>
      </c>
      <c r="E18155">
        <v>45</v>
      </c>
      <c r="F18155">
        <v>423667</v>
      </c>
      <c r="G18155">
        <v>6578</v>
      </c>
    </row>
    <row r="18156" spans="1:7">
      <c r="A18156" s="2">
        <v>44222</v>
      </c>
      <c r="B18156" s="2">
        <f t="shared" si="566"/>
        <v>44227</v>
      </c>
      <c r="C18156" s="3">
        <f t="shared" si="567"/>
        <v>1</v>
      </c>
      <c r="D18156" t="s">
        <v>43</v>
      </c>
      <c r="E18156">
        <v>46</v>
      </c>
      <c r="F18156">
        <v>107380</v>
      </c>
      <c r="G18156">
        <v>1705</v>
      </c>
    </row>
    <row r="18157" spans="1:7">
      <c r="A18157" s="2">
        <v>44222</v>
      </c>
      <c r="B18157" s="2">
        <f t="shared" si="566"/>
        <v>44227</v>
      </c>
      <c r="C18157" s="3">
        <f t="shared" si="567"/>
        <v>1</v>
      </c>
      <c r="D18157" t="s">
        <v>25</v>
      </c>
      <c r="E18157">
        <v>47</v>
      </c>
      <c r="F18157">
        <v>699570</v>
      </c>
      <c r="G18157">
        <v>9078</v>
      </c>
    </row>
    <row r="18158" spans="1:7">
      <c r="A18158" s="2">
        <v>44222</v>
      </c>
      <c r="B18158" s="2">
        <f t="shared" si="566"/>
        <v>44227</v>
      </c>
      <c r="C18158" s="3">
        <f t="shared" si="567"/>
        <v>1</v>
      </c>
      <c r="D18158" t="s">
        <v>11</v>
      </c>
      <c r="E18158">
        <v>48</v>
      </c>
      <c r="F18158">
        <v>2291007</v>
      </c>
      <c r="G18158">
        <v>35544</v>
      </c>
    </row>
    <row r="18159" spans="1:7">
      <c r="A18159" s="2">
        <v>44222</v>
      </c>
      <c r="B18159" s="2">
        <f t="shared" si="566"/>
        <v>44227</v>
      </c>
      <c r="C18159" s="3">
        <f t="shared" si="567"/>
        <v>1</v>
      </c>
      <c r="D18159" t="s">
        <v>13</v>
      </c>
      <c r="E18159">
        <v>49</v>
      </c>
      <c r="F18159">
        <v>338675</v>
      </c>
      <c r="G18159">
        <v>1614</v>
      </c>
    </row>
    <row r="18160" spans="1:7">
      <c r="A18160" s="2">
        <v>44222</v>
      </c>
      <c r="B18160" s="2">
        <f t="shared" si="566"/>
        <v>44227</v>
      </c>
      <c r="C18160" s="3">
        <f t="shared" si="567"/>
        <v>1</v>
      </c>
      <c r="D18160" t="s">
        <v>36</v>
      </c>
      <c r="E18160">
        <v>50</v>
      </c>
      <c r="F18160">
        <v>11285</v>
      </c>
      <c r="G18160">
        <v>171</v>
      </c>
    </row>
    <row r="18161" spans="1:7">
      <c r="A18161" s="2">
        <v>44222</v>
      </c>
      <c r="B18161" s="2">
        <f t="shared" si="566"/>
        <v>44227</v>
      </c>
      <c r="C18161" s="3">
        <f t="shared" si="567"/>
        <v>1</v>
      </c>
      <c r="D18161" t="s">
        <v>56</v>
      </c>
      <c r="E18161">
        <v>78</v>
      </c>
      <c r="F18161">
        <v>2373</v>
      </c>
      <c r="G18161">
        <v>24</v>
      </c>
    </row>
    <row r="18162" spans="1:7">
      <c r="A18162" s="2">
        <v>44222</v>
      </c>
      <c r="B18162" s="2">
        <f t="shared" si="566"/>
        <v>44227</v>
      </c>
      <c r="C18162" s="3">
        <f t="shared" si="567"/>
        <v>1</v>
      </c>
      <c r="D18162" t="s">
        <v>37</v>
      </c>
      <c r="E18162">
        <v>51</v>
      </c>
      <c r="F18162">
        <v>483326</v>
      </c>
      <c r="G18162">
        <v>6174</v>
      </c>
    </row>
    <row r="18163" spans="1:7">
      <c r="A18163" s="2">
        <v>44222</v>
      </c>
      <c r="B18163" s="2">
        <f t="shared" si="566"/>
        <v>44227</v>
      </c>
      <c r="C18163" s="3">
        <f t="shared" si="567"/>
        <v>1</v>
      </c>
      <c r="D18163" t="s">
        <v>5</v>
      </c>
      <c r="E18163">
        <v>53</v>
      </c>
      <c r="F18163">
        <v>307880</v>
      </c>
      <c r="G18163">
        <v>4245</v>
      </c>
    </row>
    <row r="18164" spans="1:7">
      <c r="A18164" s="2">
        <v>44222</v>
      </c>
      <c r="B18164" s="2">
        <f t="shared" si="566"/>
        <v>44227</v>
      </c>
      <c r="C18164" s="3">
        <f t="shared" si="567"/>
        <v>1</v>
      </c>
      <c r="D18164" t="s">
        <v>58</v>
      </c>
      <c r="E18164">
        <v>54</v>
      </c>
      <c r="F18164">
        <v>116978</v>
      </c>
      <c r="G18164">
        <v>1928</v>
      </c>
    </row>
    <row r="18165" spans="1:7">
      <c r="A18165" s="2">
        <v>44222</v>
      </c>
      <c r="B18165" s="2">
        <f t="shared" si="566"/>
        <v>44227</v>
      </c>
      <c r="C18165" s="3">
        <f t="shared" si="567"/>
        <v>1</v>
      </c>
      <c r="D18165" t="s">
        <v>10</v>
      </c>
      <c r="E18165">
        <v>55</v>
      </c>
      <c r="F18165">
        <v>584041</v>
      </c>
      <c r="G18165">
        <v>6268</v>
      </c>
    </row>
    <row r="18166" spans="1:7">
      <c r="A18166" s="2">
        <v>44222</v>
      </c>
      <c r="B18166" s="2">
        <f t="shared" si="566"/>
        <v>44227</v>
      </c>
      <c r="C18166" s="3">
        <f t="shared" si="567"/>
        <v>1</v>
      </c>
      <c r="D18166" t="s">
        <v>49</v>
      </c>
      <c r="E18166">
        <v>56</v>
      </c>
      <c r="F18166">
        <v>51152</v>
      </c>
      <c r="G18166">
        <v>596</v>
      </c>
    </row>
    <row r="18167" spans="1:7">
      <c r="A18167" s="2">
        <v>44223</v>
      </c>
      <c r="B18167" s="2">
        <f t="shared" si="566"/>
        <v>44227</v>
      </c>
      <c r="C18167" s="3">
        <f t="shared" si="567"/>
        <v>1</v>
      </c>
      <c r="D18167" t="s">
        <v>52</v>
      </c>
      <c r="E18167">
        <v>1</v>
      </c>
      <c r="F18167">
        <v>449086</v>
      </c>
      <c r="G18167">
        <v>7172</v>
      </c>
    </row>
    <row r="18168" spans="1:7">
      <c r="A18168" s="2">
        <v>44223</v>
      </c>
      <c r="B18168" s="2">
        <f t="shared" si="566"/>
        <v>44227</v>
      </c>
      <c r="C18168" s="3">
        <f t="shared" si="567"/>
        <v>1</v>
      </c>
      <c r="D18168" t="s">
        <v>50</v>
      </c>
      <c r="E18168">
        <v>2</v>
      </c>
      <c r="F18168">
        <v>53322</v>
      </c>
      <c r="G18168">
        <v>252</v>
      </c>
    </row>
    <row r="18169" spans="1:7">
      <c r="A18169" s="2">
        <v>44223</v>
      </c>
      <c r="B18169" s="2">
        <f t="shared" si="566"/>
        <v>44227</v>
      </c>
      <c r="C18169" s="3">
        <f t="shared" si="567"/>
        <v>1</v>
      </c>
      <c r="D18169" t="s">
        <v>8</v>
      </c>
      <c r="E18169">
        <v>4</v>
      </c>
      <c r="F18169">
        <v>740599</v>
      </c>
      <c r="G18169">
        <v>12668</v>
      </c>
    </row>
    <row r="18170" spans="1:7">
      <c r="A18170" s="2">
        <v>44223</v>
      </c>
      <c r="B18170" s="2">
        <f t="shared" si="566"/>
        <v>44227</v>
      </c>
      <c r="C18170" s="3">
        <f t="shared" si="567"/>
        <v>1</v>
      </c>
      <c r="D18170" t="s">
        <v>44</v>
      </c>
      <c r="E18170">
        <v>5</v>
      </c>
      <c r="F18170">
        <v>288964</v>
      </c>
      <c r="G18170">
        <v>4742</v>
      </c>
    </row>
    <row r="18171" spans="1:7">
      <c r="A18171" s="2">
        <v>44223</v>
      </c>
      <c r="B18171" s="2">
        <f t="shared" si="566"/>
        <v>44227</v>
      </c>
      <c r="C18171" s="3">
        <f t="shared" si="567"/>
        <v>1</v>
      </c>
      <c r="D18171" t="s">
        <v>7</v>
      </c>
      <c r="E18171">
        <v>6</v>
      </c>
      <c r="F18171">
        <v>3253095</v>
      </c>
      <c r="G18171">
        <v>38927</v>
      </c>
    </row>
    <row r="18172" spans="1:7">
      <c r="A18172" s="2">
        <v>44223</v>
      </c>
      <c r="B18172" s="2">
        <f t="shared" si="566"/>
        <v>44227</v>
      </c>
      <c r="C18172" s="3">
        <f t="shared" si="567"/>
        <v>1</v>
      </c>
      <c r="D18172" t="s">
        <v>22</v>
      </c>
      <c r="E18172">
        <v>8</v>
      </c>
      <c r="F18172">
        <v>392448</v>
      </c>
      <c r="G18172">
        <v>5648</v>
      </c>
    </row>
    <row r="18173" spans="1:7">
      <c r="A18173" s="2">
        <v>44223</v>
      </c>
      <c r="B18173" s="2">
        <f t="shared" si="566"/>
        <v>44227</v>
      </c>
      <c r="C18173" s="3">
        <f t="shared" si="567"/>
        <v>1</v>
      </c>
      <c r="D18173" t="s">
        <v>38</v>
      </c>
      <c r="E18173">
        <v>9</v>
      </c>
      <c r="F18173">
        <v>247339</v>
      </c>
      <c r="G18173">
        <v>6976</v>
      </c>
    </row>
    <row r="18174" spans="1:7">
      <c r="A18174" s="2">
        <v>44223</v>
      </c>
      <c r="B18174" s="2">
        <f t="shared" si="566"/>
        <v>44227</v>
      </c>
      <c r="C18174" s="3">
        <f t="shared" si="567"/>
        <v>1</v>
      </c>
      <c r="D18174" t="s">
        <v>45</v>
      </c>
      <c r="E18174">
        <v>10</v>
      </c>
      <c r="F18174">
        <v>75832</v>
      </c>
      <c r="G18174">
        <v>1072</v>
      </c>
    </row>
    <row r="18175" spans="1:7">
      <c r="A18175" s="2">
        <v>44223</v>
      </c>
      <c r="B18175" s="2">
        <f t="shared" si="566"/>
        <v>44227</v>
      </c>
      <c r="C18175" s="3">
        <f t="shared" si="567"/>
        <v>1</v>
      </c>
      <c r="D18175" t="s">
        <v>33</v>
      </c>
      <c r="E18175">
        <v>11</v>
      </c>
      <c r="F18175">
        <v>35865</v>
      </c>
      <c r="G18175">
        <v>895</v>
      </c>
    </row>
    <row r="18176" spans="1:7">
      <c r="A18176" s="2">
        <v>44223</v>
      </c>
      <c r="B18176" s="2">
        <f t="shared" si="566"/>
        <v>44227</v>
      </c>
      <c r="C18176" s="3">
        <f t="shared" si="567"/>
        <v>1</v>
      </c>
      <c r="D18176" t="s">
        <v>15</v>
      </c>
      <c r="E18176">
        <v>12</v>
      </c>
      <c r="F18176">
        <v>1676163</v>
      </c>
      <c r="G18176">
        <v>25832</v>
      </c>
    </row>
    <row r="18177" spans="1:7">
      <c r="A18177" s="2">
        <v>44223</v>
      </c>
      <c r="B18177" s="2">
        <f t="shared" si="566"/>
        <v>44227</v>
      </c>
      <c r="C18177" s="3">
        <f t="shared" si="567"/>
        <v>1</v>
      </c>
      <c r="D18177" t="s">
        <v>18</v>
      </c>
      <c r="E18177">
        <v>13</v>
      </c>
      <c r="F18177">
        <v>861830</v>
      </c>
      <c r="G18177">
        <v>13222</v>
      </c>
    </row>
    <row r="18178" spans="1:7">
      <c r="A18178" s="2">
        <v>44223</v>
      </c>
      <c r="B18178" s="2">
        <f t="shared" si="566"/>
        <v>44227</v>
      </c>
      <c r="C18178" s="3">
        <f t="shared" si="567"/>
        <v>1</v>
      </c>
      <c r="D18178" t="s">
        <v>57</v>
      </c>
      <c r="E18178">
        <v>66</v>
      </c>
      <c r="F18178">
        <v>8537</v>
      </c>
      <c r="G18178">
        <v>130</v>
      </c>
    </row>
    <row r="18179" spans="1:7">
      <c r="A18179" s="2">
        <v>44223</v>
      </c>
      <c r="B18179" s="2">
        <f t="shared" si="566"/>
        <v>44227</v>
      </c>
      <c r="C18179" s="3">
        <f t="shared" si="567"/>
        <v>1</v>
      </c>
      <c r="D18179" t="s">
        <v>26</v>
      </c>
      <c r="E18179">
        <v>15</v>
      </c>
      <c r="F18179">
        <v>25366</v>
      </c>
      <c r="G18179">
        <v>401</v>
      </c>
    </row>
    <row r="18180" spans="1:7">
      <c r="A18180" s="2">
        <v>44223</v>
      </c>
      <c r="B18180" s="2">
        <f t="shared" ref="B18180:B18243" si="568">EOMONTH(A18180,0)</f>
        <v>44227</v>
      </c>
      <c r="C18180" s="3">
        <f t="shared" ref="C18180:C18243" si="569">IF(A18180=B18180,0,1)</f>
        <v>1</v>
      </c>
      <c r="D18180" t="s">
        <v>53</v>
      </c>
      <c r="E18180">
        <v>16</v>
      </c>
      <c r="F18180">
        <v>161369</v>
      </c>
      <c r="G18180">
        <v>1716</v>
      </c>
    </row>
    <row r="18181" spans="1:7">
      <c r="A18181" s="2">
        <v>44223</v>
      </c>
      <c r="B18181" s="2">
        <f t="shared" si="568"/>
        <v>44227</v>
      </c>
      <c r="C18181" s="3">
        <f t="shared" si="569"/>
        <v>1</v>
      </c>
      <c r="D18181" t="s">
        <v>6</v>
      </c>
      <c r="E18181">
        <v>17</v>
      </c>
      <c r="F18181">
        <v>1114798</v>
      </c>
      <c r="G18181">
        <v>20950</v>
      </c>
    </row>
    <row r="18182" spans="1:7">
      <c r="A18182" s="2">
        <v>44223</v>
      </c>
      <c r="B18182" s="2">
        <f t="shared" si="568"/>
        <v>44227</v>
      </c>
      <c r="C18182" s="3">
        <f t="shared" si="569"/>
        <v>1</v>
      </c>
      <c r="D18182" t="s">
        <v>27</v>
      </c>
      <c r="E18182">
        <v>18</v>
      </c>
      <c r="F18182">
        <v>620275</v>
      </c>
      <c r="G18182">
        <v>9845</v>
      </c>
    </row>
    <row r="18183" spans="1:7">
      <c r="A18183" s="2">
        <v>44223</v>
      </c>
      <c r="B18183" s="2">
        <f t="shared" si="568"/>
        <v>44227</v>
      </c>
      <c r="C18183" s="3">
        <f t="shared" si="569"/>
        <v>1</v>
      </c>
      <c r="D18183" t="s">
        <v>39</v>
      </c>
      <c r="E18183">
        <v>19</v>
      </c>
      <c r="F18183">
        <v>316114</v>
      </c>
      <c r="G18183">
        <v>4500</v>
      </c>
    </row>
    <row r="18184" spans="1:7">
      <c r="A18184" s="2">
        <v>44223</v>
      </c>
      <c r="B18184" s="2">
        <f t="shared" si="568"/>
        <v>44227</v>
      </c>
      <c r="C18184" s="3">
        <f t="shared" si="569"/>
        <v>1</v>
      </c>
      <c r="D18184" t="s">
        <v>34</v>
      </c>
      <c r="E18184">
        <v>20</v>
      </c>
      <c r="F18184">
        <v>275468</v>
      </c>
      <c r="G18184">
        <v>3718</v>
      </c>
    </row>
    <row r="18185" spans="1:7">
      <c r="A18185" s="2">
        <v>44223</v>
      </c>
      <c r="B18185" s="2">
        <f t="shared" si="568"/>
        <v>44227</v>
      </c>
      <c r="C18185" s="3">
        <f t="shared" si="569"/>
        <v>1</v>
      </c>
      <c r="D18185" t="s">
        <v>28</v>
      </c>
      <c r="E18185">
        <v>21</v>
      </c>
      <c r="F18185">
        <v>356837</v>
      </c>
      <c r="G18185">
        <v>3805</v>
      </c>
    </row>
    <row r="18186" spans="1:7">
      <c r="A18186" s="2">
        <v>44223</v>
      </c>
      <c r="B18186" s="2">
        <f t="shared" si="568"/>
        <v>44227</v>
      </c>
      <c r="C18186" s="3">
        <f t="shared" si="569"/>
        <v>1</v>
      </c>
      <c r="D18186" t="s">
        <v>40</v>
      </c>
      <c r="E18186">
        <v>22</v>
      </c>
      <c r="F18186">
        <v>392416</v>
      </c>
      <c r="G18186">
        <v>8688</v>
      </c>
    </row>
    <row r="18187" spans="1:7">
      <c r="A18187" s="2">
        <v>44223</v>
      </c>
      <c r="B18187" s="2">
        <f t="shared" si="568"/>
        <v>44227</v>
      </c>
      <c r="C18187" s="3">
        <f t="shared" si="569"/>
        <v>1</v>
      </c>
      <c r="D18187" t="s">
        <v>51</v>
      </c>
      <c r="E18187">
        <v>23</v>
      </c>
      <c r="F18187">
        <v>38170</v>
      </c>
      <c r="G18187">
        <v>562</v>
      </c>
    </row>
    <row r="18188" spans="1:7">
      <c r="A18188" s="2">
        <v>44223</v>
      </c>
      <c r="B18188" s="2">
        <f t="shared" si="568"/>
        <v>44227</v>
      </c>
      <c r="C18188" s="3">
        <f t="shared" si="569"/>
        <v>1</v>
      </c>
      <c r="D18188" t="s">
        <v>23</v>
      </c>
      <c r="E18188">
        <v>24</v>
      </c>
      <c r="F18188">
        <v>346734</v>
      </c>
      <c r="G18188">
        <v>6996</v>
      </c>
    </row>
    <row r="18189" spans="1:7">
      <c r="A18189" s="2">
        <v>44223</v>
      </c>
      <c r="B18189" s="2">
        <f t="shared" si="568"/>
        <v>44227</v>
      </c>
      <c r="C18189" s="3">
        <f t="shared" si="569"/>
        <v>1</v>
      </c>
      <c r="D18189" t="s">
        <v>9</v>
      </c>
      <c r="E18189">
        <v>25</v>
      </c>
      <c r="F18189">
        <v>509503</v>
      </c>
      <c r="G18189">
        <v>14304</v>
      </c>
    </row>
    <row r="18190" spans="1:7">
      <c r="A18190" s="2">
        <v>44223</v>
      </c>
      <c r="B18190" s="2">
        <f t="shared" si="568"/>
        <v>44227</v>
      </c>
      <c r="C18190" s="3">
        <f t="shared" si="569"/>
        <v>1</v>
      </c>
      <c r="D18190" t="s">
        <v>42</v>
      </c>
      <c r="E18190">
        <v>26</v>
      </c>
      <c r="F18190">
        <v>602896</v>
      </c>
      <c r="G18190">
        <v>15303</v>
      </c>
    </row>
    <row r="18191" spans="1:7">
      <c r="A18191" s="2">
        <v>44223</v>
      </c>
      <c r="B18191" s="2">
        <f t="shared" si="568"/>
        <v>44227</v>
      </c>
      <c r="C18191" s="3">
        <f t="shared" si="569"/>
        <v>1</v>
      </c>
      <c r="D18191" t="s">
        <v>29</v>
      </c>
      <c r="E18191">
        <v>27</v>
      </c>
      <c r="F18191">
        <v>457385</v>
      </c>
      <c r="G18191">
        <v>6192</v>
      </c>
    </row>
    <row r="18192" spans="1:7">
      <c r="A18192" s="2">
        <v>44223</v>
      </c>
      <c r="B18192" s="2">
        <f t="shared" si="568"/>
        <v>44227</v>
      </c>
      <c r="C18192" s="3">
        <f t="shared" si="569"/>
        <v>1</v>
      </c>
      <c r="D18192" t="s">
        <v>46</v>
      </c>
      <c r="E18192">
        <v>28</v>
      </c>
      <c r="F18192">
        <v>268672</v>
      </c>
      <c r="G18192">
        <v>5917</v>
      </c>
    </row>
    <row r="18193" spans="1:7">
      <c r="A18193" s="2">
        <v>44223</v>
      </c>
      <c r="B18193" s="2">
        <f t="shared" si="568"/>
        <v>44227</v>
      </c>
      <c r="C18193" s="3">
        <f t="shared" si="569"/>
        <v>1</v>
      </c>
      <c r="D18193" t="s">
        <v>35</v>
      </c>
      <c r="E18193">
        <v>29</v>
      </c>
      <c r="F18193">
        <v>493392</v>
      </c>
      <c r="G18193">
        <v>7118</v>
      </c>
    </row>
    <row r="18194" spans="1:7">
      <c r="A18194" s="2">
        <v>44223</v>
      </c>
      <c r="B18194" s="2">
        <f t="shared" si="568"/>
        <v>44227</v>
      </c>
      <c r="C18194" s="3">
        <f t="shared" si="569"/>
        <v>1</v>
      </c>
      <c r="D18194" t="s">
        <v>54</v>
      </c>
      <c r="E18194">
        <v>30</v>
      </c>
      <c r="F18194">
        <v>92619</v>
      </c>
      <c r="G18194">
        <v>1202</v>
      </c>
    </row>
    <row r="18195" spans="1:7">
      <c r="A18195" s="2">
        <v>44223</v>
      </c>
      <c r="B18195" s="2">
        <f t="shared" si="568"/>
        <v>44227</v>
      </c>
      <c r="C18195" s="3">
        <f t="shared" si="569"/>
        <v>1</v>
      </c>
      <c r="D18195" t="s">
        <v>12</v>
      </c>
      <c r="E18195">
        <v>31</v>
      </c>
      <c r="F18195">
        <v>189847</v>
      </c>
      <c r="G18195">
        <v>2010</v>
      </c>
    </row>
    <row r="18196" spans="1:7">
      <c r="A18196" s="2">
        <v>44223</v>
      </c>
      <c r="B18196" s="2">
        <f t="shared" si="568"/>
        <v>44227</v>
      </c>
      <c r="C18196" s="3">
        <f t="shared" si="569"/>
        <v>1</v>
      </c>
      <c r="D18196" t="s">
        <v>24</v>
      </c>
      <c r="E18196">
        <v>32</v>
      </c>
      <c r="F18196">
        <v>274039</v>
      </c>
      <c r="G18196">
        <v>4139</v>
      </c>
    </row>
    <row r="18197" spans="1:7">
      <c r="A18197" s="2">
        <v>44223</v>
      </c>
      <c r="B18197" s="2">
        <f t="shared" si="568"/>
        <v>44227</v>
      </c>
      <c r="C18197" s="3">
        <f t="shared" si="569"/>
        <v>1</v>
      </c>
      <c r="D18197" t="s">
        <v>19</v>
      </c>
      <c r="E18197">
        <v>33</v>
      </c>
      <c r="F18197">
        <v>63563</v>
      </c>
      <c r="G18197">
        <v>1006</v>
      </c>
    </row>
    <row r="18198" spans="1:7">
      <c r="A18198" s="2">
        <v>44223</v>
      </c>
      <c r="B18198" s="2">
        <f t="shared" si="568"/>
        <v>44227</v>
      </c>
      <c r="C18198" s="3">
        <f t="shared" si="569"/>
        <v>1</v>
      </c>
      <c r="D18198" t="s">
        <v>21</v>
      </c>
      <c r="E18198">
        <v>34</v>
      </c>
      <c r="F18198">
        <v>676537</v>
      </c>
      <c r="G18198">
        <v>21234</v>
      </c>
    </row>
    <row r="18199" spans="1:7">
      <c r="A18199" s="2">
        <v>44223</v>
      </c>
      <c r="B18199" s="2">
        <f t="shared" si="568"/>
        <v>44227</v>
      </c>
      <c r="C18199" s="3">
        <f t="shared" si="569"/>
        <v>1</v>
      </c>
      <c r="D18199" t="s">
        <v>47</v>
      </c>
      <c r="E18199">
        <v>35</v>
      </c>
      <c r="F18199">
        <v>171047</v>
      </c>
      <c r="G18199">
        <v>3200</v>
      </c>
    </row>
    <row r="18200" spans="1:7">
      <c r="A18200" s="2">
        <v>44223</v>
      </c>
      <c r="B18200" s="2">
        <f t="shared" si="568"/>
        <v>44227</v>
      </c>
      <c r="C18200" s="3">
        <f t="shared" si="569"/>
        <v>1</v>
      </c>
      <c r="D18200" t="s">
        <v>16</v>
      </c>
      <c r="E18200">
        <v>36</v>
      </c>
      <c r="F18200">
        <v>1369329</v>
      </c>
      <c r="G18200">
        <v>42434</v>
      </c>
    </row>
    <row r="18201" spans="1:7">
      <c r="A18201" s="2">
        <v>44223</v>
      </c>
      <c r="B18201" s="2">
        <f t="shared" si="568"/>
        <v>44227</v>
      </c>
      <c r="C18201" s="3">
        <f t="shared" si="569"/>
        <v>1</v>
      </c>
      <c r="D18201" t="s">
        <v>20</v>
      </c>
      <c r="E18201">
        <v>37</v>
      </c>
      <c r="F18201">
        <v>735542</v>
      </c>
      <c r="G18201">
        <v>8959</v>
      </c>
    </row>
    <row r="18202" spans="1:7">
      <c r="A18202" s="2">
        <v>44223</v>
      </c>
      <c r="B18202" s="2">
        <f t="shared" si="568"/>
        <v>44227</v>
      </c>
      <c r="C18202" s="3">
        <f t="shared" si="569"/>
        <v>1</v>
      </c>
      <c r="D18202" t="s">
        <v>48</v>
      </c>
      <c r="E18202">
        <v>38</v>
      </c>
      <c r="F18202">
        <v>97185</v>
      </c>
      <c r="G18202">
        <v>1441</v>
      </c>
    </row>
    <row r="18203" spans="1:7">
      <c r="A18203" s="2">
        <v>44223</v>
      </c>
      <c r="B18203" s="2">
        <f t="shared" si="568"/>
        <v>44227</v>
      </c>
      <c r="C18203" s="3">
        <f t="shared" si="569"/>
        <v>1</v>
      </c>
      <c r="D18203" t="s">
        <v>59</v>
      </c>
      <c r="E18203">
        <v>69</v>
      </c>
      <c r="F18203">
        <v>131</v>
      </c>
      <c r="G18203">
        <v>2</v>
      </c>
    </row>
    <row r="18204" spans="1:7">
      <c r="A18204" s="2">
        <v>44223</v>
      </c>
      <c r="B18204" s="2">
        <f t="shared" si="568"/>
        <v>44227</v>
      </c>
      <c r="C18204" s="3">
        <f t="shared" si="569"/>
        <v>1</v>
      </c>
      <c r="D18204" t="s">
        <v>41</v>
      </c>
      <c r="E18204">
        <v>39</v>
      </c>
      <c r="F18204">
        <v>878284</v>
      </c>
      <c r="G18204">
        <v>10931</v>
      </c>
    </row>
    <row r="18205" spans="1:7">
      <c r="A18205" s="2">
        <v>44223</v>
      </c>
      <c r="B18205" s="2">
        <f t="shared" si="568"/>
        <v>44227</v>
      </c>
      <c r="C18205" s="3">
        <f t="shared" si="569"/>
        <v>1</v>
      </c>
      <c r="D18205" t="s">
        <v>30</v>
      </c>
      <c r="E18205">
        <v>40</v>
      </c>
      <c r="F18205">
        <v>379110</v>
      </c>
      <c r="G18205">
        <v>3388</v>
      </c>
    </row>
    <row r="18206" spans="1:7">
      <c r="A18206" s="2">
        <v>44223</v>
      </c>
      <c r="B18206" s="2">
        <f t="shared" si="568"/>
        <v>44227</v>
      </c>
      <c r="C18206" s="3">
        <f t="shared" si="569"/>
        <v>1</v>
      </c>
      <c r="D18206" t="s">
        <v>14</v>
      </c>
      <c r="E18206">
        <v>41</v>
      </c>
      <c r="F18206">
        <v>140063</v>
      </c>
      <c r="G18206">
        <v>1936</v>
      </c>
    </row>
    <row r="18207" spans="1:7">
      <c r="A18207" s="2">
        <v>44223</v>
      </c>
      <c r="B18207" s="2">
        <f t="shared" si="568"/>
        <v>44227</v>
      </c>
      <c r="C18207" s="3">
        <f t="shared" si="569"/>
        <v>1</v>
      </c>
      <c r="D18207" t="s">
        <v>31</v>
      </c>
      <c r="E18207">
        <v>42</v>
      </c>
      <c r="F18207">
        <v>824216</v>
      </c>
      <c r="G18207">
        <v>21105</v>
      </c>
    </row>
    <row r="18208" spans="1:7">
      <c r="A18208" s="2">
        <v>44223</v>
      </c>
      <c r="B18208" s="2">
        <f t="shared" si="568"/>
        <v>44227</v>
      </c>
      <c r="C18208" s="3">
        <f t="shared" si="569"/>
        <v>1</v>
      </c>
      <c r="D18208" t="s">
        <v>55</v>
      </c>
      <c r="E18208">
        <v>72</v>
      </c>
      <c r="F18208">
        <v>125859</v>
      </c>
      <c r="G18208">
        <v>1794</v>
      </c>
    </row>
    <row r="18209" spans="1:7">
      <c r="A18209" s="2">
        <v>44223</v>
      </c>
      <c r="B18209" s="2">
        <f t="shared" si="568"/>
        <v>44227</v>
      </c>
      <c r="C18209" s="3">
        <f t="shared" si="569"/>
        <v>1</v>
      </c>
      <c r="D18209" t="s">
        <v>17</v>
      </c>
      <c r="E18209">
        <v>44</v>
      </c>
      <c r="F18209">
        <v>113009</v>
      </c>
      <c r="G18209">
        <v>2135</v>
      </c>
    </row>
    <row r="18210" spans="1:7">
      <c r="A18210" s="2">
        <v>44223</v>
      </c>
      <c r="B18210" s="2">
        <f t="shared" si="568"/>
        <v>44227</v>
      </c>
      <c r="C18210" s="3">
        <f t="shared" si="569"/>
        <v>1</v>
      </c>
      <c r="D18210" t="s">
        <v>32</v>
      </c>
      <c r="E18210">
        <v>45</v>
      </c>
      <c r="F18210">
        <v>427231</v>
      </c>
      <c r="G18210">
        <v>6673</v>
      </c>
    </row>
    <row r="18211" spans="1:7">
      <c r="A18211" s="2">
        <v>44223</v>
      </c>
      <c r="B18211" s="2">
        <f t="shared" si="568"/>
        <v>44227</v>
      </c>
      <c r="C18211" s="3">
        <f t="shared" si="569"/>
        <v>1</v>
      </c>
      <c r="D18211" t="s">
        <v>43</v>
      </c>
      <c r="E18211">
        <v>46</v>
      </c>
      <c r="F18211">
        <v>107608</v>
      </c>
      <c r="G18211">
        <v>1739</v>
      </c>
    </row>
    <row r="18212" spans="1:7">
      <c r="A18212" s="2">
        <v>44223</v>
      </c>
      <c r="B18212" s="2">
        <f t="shared" si="568"/>
        <v>44227</v>
      </c>
      <c r="C18212" s="3">
        <f t="shared" si="569"/>
        <v>1</v>
      </c>
      <c r="D18212" t="s">
        <v>25</v>
      </c>
      <c r="E18212">
        <v>47</v>
      </c>
      <c r="F18212">
        <v>701997</v>
      </c>
      <c r="G18212">
        <v>9230</v>
      </c>
    </row>
    <row r="18213" spans="1:7">
      <c r="A18213" s="2">
        <v>44223</v>
      </c>
      <c r="B18213" s="2">
        <f t="shared" si="568"/>
        <v>44227</v>
      </c>
      <c r="C18213" s="3">
        <f t="shared" si="569"/>
        <v>1</v>
      </c>
      <c r="D18213" t="s">
        <v>11</v>
      </c>
      <c r="E18213">
        <v>48</v>
      </c>
      <c r="F18213">
        <v>2310785</v>
      </c>
      <c r="G18213">
        <v>36024</v>
      </c>
    </row>
    <row r="18214" spans="1:7">
      <c r="A18214" s="2">
        <v>44223</v>
      </c>
      <c r="B18214" s="2">
        <f t="shared" si="568"/>
        <v>44227</v>
      </c>
      <c r="C18214" s="3">
        <f t="shared" si="569"/>
        <v>1</v>
      </c>
      <c r="D18214" t="s">
        <v>13</v>
      </c>
      <c r="E18214">
        <v>49</v>
      </c>
      <c r="F18214">
        <v>340684</v>
      </c>
      <c r="G18214">
        <v>1620</v>
      </c>
    </row>
    <row r="18215" spans="1:7">
      <c r="A18215" s="2">
        <v>44223</v>
      </c>
      <c r="B18215" s="2">
        <f t="shared" si="568"/>
        <v>44227</v>
      </c>
      <c r="C18215" s="3">
        <f t="shared" si="569"/>
        <v>1</v>
      </c>
      <c r="D18215" t="s">
        <v>36</v>
      </c>
      <c r="E18215">
        <v>50</v>
      </c>
      <c r="F18215">
        <v>11379</v>
      </c>
      <c r="G18215">
        <v>172</v>
      </c>
    </row>
    <row r="18216" spans="1:7">
      <c r="A18216" s="2">
        <v>44223</v>
      </c>
      <c r="B18216" s="2">
        <f t="shared" si="568"/>
        <v>44227</v>
      </c>
      <c r="C18216" s="3">
        <f t="shared" si="569"/>
        <v>1</v>
      </c>
      <c r="D18216" t="s">
        <v>56</v>
      </c>
      <c r="E18216">
        <v>78</v>
      </c>
      <c r="F18216">
        <v>2373</v>
      </c>
      <c r="G18216">
        <v>24</v>
      </c>
    </row>
    <row r="18217" spans="1:7">
      <c r="A18217" s="2">
        <v>44223</v>
      </c>
      <c r="B18217" s="2">
        <f t="shared" si="568"/>
        <v>44227</v>
      </c>
      <c r="C18217" s="3">
        <f t="shared" si="569"/>
        <v>1</v>
      </c>
      <c r="D18217" t="s">
        <v>37</v>
      </c>
      <c r="E18217">
        <v>51</v>
      </c>
      <c r="F18217">
        <v>488553</v>
      </c>
      <c r="G18217">
        <v>6228</v>
      </c>
    </row>
    <row r="18218" spans="1:7">
      <c r="A18218" s="2">
        <v>44223</v>
      </c>
      <c r="B18218" s="2">
        <f t="shared" si="568"/>
        <v>44227</v>
      </c>
      <c r="C18218" s="3">
        <f t="shared" si="569"/>
        <v>1</v>
      </c>
      <c r="D18218" t="s">
        <v>5</v>
      </c>
      <c r="E18218">
        <v>53</v>
      </c>
      <c r="F18218">
        <v>309604</v>
      </c>
      <c r="G18218">
        <v>4294</v>
      </c>
    </row>
    <row r="18219" spans="1:7">
      <c r="A18219" s="2">
        <v>44223</v>
      </c>
      <c r="B18219" s="2">
        <f t="shared" si="568"/>
        <v>44227</v>
      </c>
      <c r="C18219" s="3">
        <f t="shared" si="569"/>
        <v>1</v>
      </c>
      <c r="D18219" t="s">
        <v>58</v>
      </c>
      <c r="E18219">
        <v>54</v>
      </c>
      <c r="F18219">
        <v>117775</v>
      </c>
      <c r="G18219">
        <v>1953</v>
      </c>
    </row>
    <row r="18220" spans="1:7">
      <c r="A18220" s="2">
        <v>44223</v>
      </c>
      <c r="B18220" s="2">
        <f t="shared" si="568"/>
        <v>44227</v>
      </c>
      <c r="C18220" s="3">
        <f t="shared" si="569"/>
        <v>1</v>
      </c>
      <c r="D18220" t="s">
        <v>10</v>
      </c>
      <c r="E18220">
        <v>55</v>
      </c>
      <c r="F18220">
        <v>585600</v>
      </c>
      <c r="G18220">
        <v>6306</v>
      </c>
    </row>
    <row r="18221" spans="1:7">
      <c r="A18221" s="2">
        <v>44223</v>
      </c>
      <c r="B18221" s="2">
        <f t="shared" si="568"/>
        <v>44227</v>
      </c>
      <c r="C18221" s="3">
        <f t="shared" si="569"/>
        <v>1</v>
      </c>
      <c r="D18221" t="s">
        <v>49</v>
      </c>
      <c r="E18221">
        <v>56</v>
      </c>
      <c r="F18221">
        <v>51368</v>
      </c>
      <c r="G18221">
        <v>596</v>
      </c>
    </row>
    <row r="18222" spans="1:7">
      <c r="A18222" s="2">
        <v>44224</v>
      </c>
      <c r="B18222" s="2">
        <f t="shared" si="568"/>
        <v>44227</v>
      </c>
      <c r="C18222" s="3">
        <f t="shared" si="569"/>
        <v>1</v>
      </c>
      <c r="D18222" t="s">
        <v>52</v>
      </c>
      <c r="E18222">
        <v>1</v>
      </c>
      <c r="F18222">
        <v>452734</v>
      </c>
      <c r="G18222">
        <v>7340</v>
      </c>
    </row>
    <row r="18223" spans="1:7">
      <c r="A18223" s="2">
        <v>44224</v>
      </c>
      <c r="B18223" s="2">
        <f t="shared" si="568"/>
        <v>44227</v>
      </c>
      <c r="C18223" s="3">
        <f t="shared" si="569"/>
        <v>1</v>
      </c>
      <c r="D18223" t="s">
        <v>50</v>
      </c>
      <c r="E18223">
        <v>2</v>
      </c>
      <c r="F18223">
        <v>53524</v>
      </c>
      <c r="G18223">
        <v>253</v>
      </c>
    </row>
    <row r="18224" spans="1:7">
      <c r="A18224" s="2">
        <v>44224</v>
      </c>
      <c r="B18224" s="2">
        <f t="shared" si="568"/>
        <v>44227</v>
      </c>
      <c r="C18224" s="3">
        <f t="shared" si="569"/>
        <v>1</v>
      </c>
      <c r="D18224" t="s">
        <v>8</v>
      </c>
      <c r="E18224">
        <v>4</v>
      </c>
      <c r="F18224">
        <v>745976</v>
      </c>
      <c r="G18224">
        <v>12861</v>
      </c>
    </row>
    <row r="18225" spans="1:7">
      <c r="A18225" s="2">
        <v>44224</v>
      </c>
      <c r="B18225" s="2">
        <f t="shared" si="568"/>
        <v>44227</v>
      </c>
      <c r="C18225" s="3">
        <f t="shared" si="569"/>
        <v>1</v>
      </c>
      <c r="D18225" t="s">
        <v>44</v>
      </c>
      <c r="E18225">
        <v>5</v>
      </c>
      <c r="F18225">
        <v>290856</v>
      </c>
      <c r="G18225">
        <v>4784</v>
      </c>
    </row>
    <row r="18226" spans="1:7">
      <c r="A18226" s="2">
        <v>44224</v>
      </c>
      <c r="B18226" s="2">
        <f t="shared" si="568"/>
        <v>44227</v>
      </c>
      <c r="C18226" s="3">
        <f t="shared" si="569"/>
        <v>1</v>
      </c>
      <c r="D18226" t="s">
        <v>7</v>
      </c>
      <c r="E18226">
        <v>6</v>
      </c>
      <c r="F18226">
        <v>3272726</v>
      </c>
      <c r="G18226">
        <v>39527</v>
      </c>
    </row>
    <row r="18227" spans="1:7">
      <c r="A18227" s="2">
        <v>44224</v>
      </c>
      <c r="B18227" s="2">
        <f t="shared" si="568"/>
        <v>44227</v>
      </c>
      <c r="C18227" s="3">
        <f t="shared" si="569"/>
        <v>1</v>
      </c>
      <c r="D18227" t="s">
        <v>22</v>
      </c>
      <c r="E18227">
        <v>8</v>
      </c>
      <c r="F18227">
        <v>394668</v>
      </c>
      <c r="G18227">
        <v>5670</v>
      </c>
    </row>
    <row r="18228" spans="1:7">
      <c r="A18228" s="2">
        <v>44224</v>
      </c>
      <c r="B18228" s="2">
        <f t="shared" si="568"/>
        <v>44227</v>
      </c>
      <c r="C18228" s="3">
        <f t="shared" si="569"/>
        <v>1</v>
      </c>
      <c r="D18228" t="s">
        <v>38</v>
      </c>
      <c r="E18228">
        <v>9</v>
      </c>
      <c r="F18228">
        <v>248765</v>
      </c>
      <c r="G18228">
        <v>7020</v>
      </c>
    </row>
    <row r="18229" spans="1:7">
      <c r="A18229" s="2">
        <v>44224</v>
      </c>
      <c r="B18229" s="2">
        <f t="shared" si="568"/>
        <v>44227</v>
      </c>
      <c r="C18229" s="3">
        <f t="shared" si="569"/>
        <v>1</v>
      </c>
      <c r="D18229" t="s">
        <v>45</v>
      </c>
      <c r="E18229">
        <v>10</v>
      </c>
      <c r="F18229">
        <v>76495</v>
      </c>
      <c r="G18229">
        <v>1075</v>
      </c>
    </row>
    <row r="18230" spans="1:7">
      <c r="A18230" s="2">
        <v>44224</v>
      </c>
      <c r="B18230" s="2">
        <f t="shared" si="568"/>
        <v>44227</v>
      </c>
      <c r="C18230" s="3">
        <f t="shared" si="569"/>
        <v>1</v>
      </c>
      <c r="D18230" t="s">
        <v>33</v>
      </c>
      <c r="E18230">
        <v>11</v>
      </c>
      <c r="F18230">
        <v>36132</v>
      </c>
      <c r="G18230">
        <v>902</v>
      </c>
    </row>
    <row r="18231" spans="1:7">
      <c r="A18231" s="2">
        <v>44224</v>
      </c>
      <c r="B18231" s="2">
        <f t="shared" si="568"/>
        <v>44227</v>
      </c>
      <c r="C18231" s="3">
        <f t="shared" si="569"/>
        <v>1</v>
      </c>
      <c r="D18231" t="s">
        <v>15</v>
      </c>
      <c r="E18231">
        <v>12</v>
      </c>
      <c r="F18231">
        <v>1687586</v>
      </c>
      <c r="G18231">
        <v>26034</v>
      </c>
    </row>
    <row r="18232" spans="1:7">
      <c r="A18232" s="2">
        <v>44224</v>
      </c>
      <c r="B18232" s="2">
        <f t="shared" si="568"/>
        <v>44227</v>
      </c>
      <c r="C18232" s="3">
        <f t="shared" si="569"/>
        <v>1</v>
      </c>
      <c r="D18232" t="s">
        <v>18</v>
      </c>
      <c r="E18232">
        <v>13</v>
      </c>
      <c r="F18232">
        <v>869165</v>
      </c>
      <c r="G18232">
        <v>13404</v>
      </c>
    </row>
    <row r="18233" spans="1:7">
      <c r="A18233" s="2">
        <v>44224</v>
      </c>
      <c r="B18233" s="2">
        <f t="shared" si="568"/>
        <v>44227</v>
      </c>
      <c r="C18233" s="3">
        <f t="shared" si="569"/>
        <v>1</v>
      </c>
      <c r="D18233" t="s">
        <v>57</v>
      </c>
      <c r="E18233">
        <v>66</v>
      </c>
      <c r="F18233">
        <v>8541</v>
      </c>
      <c r="G18233">
        <v>130</v>
      </c>
    </row>
    <row r="18234" spans="1:7">
      <c r="A18234" s="2">
        <v>44224</v>
      </c>
      <c r="B18234" s="2">
        <f t="shared" si="568"/>
        <v>44227</v>
      </c>
      <c r="C18234" s="3">
        <f t="shared" si="569"/>
        <v>1</v>
      </c>
      <c r="D18234" t="s">
        <v>26</v>
      </c>
      <c r="E18234">
        <v>15</v>
      </c>
      <c r="F18234">
        <v>25460</v>
      </c>
      <c r="G18234">
        <v>403</v>
      </c>
    </row>
    <row r="18235" spans="1:7">
      <c r="A18235" s="2">
        <v>44224</v>
      </c>
      <c r="B18235" s="2">
        <f t="shared" si="568"/>
        <v>44227</v>
      </c>
      <c r="C18235" s="3">
        <f t="shared" si="569"/>
        <v>1</v>
      </c>
      <c r="D18235" t="s">
        <v>53</v>
      </c>
      <c r="E18235">
        <v>16</v>
      </c>
      <c r="F18235">
        <v>161863</v>
      </c>
      <c r="G18235">
        <v>1724</v>
      </c>
    </row>
    <row r="18236" spans="1:7">
      <c r="A18236" s="2">
        <v>44224</v>
      </c>
      <c r="B18236" s="2">
        <f t="shared" si="568"/>
        <v>44227</v>
      </c>
      <c r="C18236" s="3">
        <f t="shared" si="569"/>
        <v>1</v>
      </c>
      <c r="D18236" t="s">
        <v>6</v>
      </c>
      <c r="E18236">
        <v>17</v>
      </c>
      <c r="F18236">
        <v>1119004</v>
      </c>
      <c r="G18236">
        <v>21074</v>
      </c>
    </row>
    <row r="18237" spans="1:7">
      <c r="A18237" s="2">
        <v>44224</v>
      </c>
      <c r="B18237" s="2">
        <f t="shared" si="568"/>
        <v>44227</v>
      </c>
      <c r="C18237" s="3">
        <f t="shared" si="569"/>
        <v>1</v>
      </c>
      <c r="D18237" t="s">
        <v>27</v>
      </c>
      <c r="E18237">
        <v>18</v>
      </c>
      <c r="F18237">
        <v>623094</v>
      </c>
      <c r="G18237">
        <v>9879</v>
      </c>
    </row>
    <row r="18238" spans="1:7">
      <c r="A18238" s="2">
        <v>44224</v>
      </c>
      <c r="B18238" s="2">
        <f t="shared" si="568"/>
        <v>44227</v>
      </c>
      <c r="C18238" s="3">
        <f t="shared" si="569"/>
        <v>1</v>
      </c>
      <c r="D18238" t="s">
        <v>39</v>
      </c>
      <c r="E18238">
        <v>19</v>
      </c>
      <c r="F18238">
        <v>317124</v>
      </c>
      <c r="G18238">
        <v>4532</v>
      </c>
    </row>
    <row r="18239" spans="1:7">
      <c r="A18239" s="2">
        <v>44224</v>
      </c>
      <c r="B18239" s="2">
        <f t="shared" si="568"/>
        <v>44227</v>
      </c>
      <c r="C18239" s="3">
        <f t="shared" si="569"/>
        <v>1</v>
      </c>
      <c r="D18239" t="s">
        <v>34</v>
      </c>
      <c r="E18239">
        <v>20</v>
      </c>
      <c r="F18239">
        <v>275585</v>
      </c>
      <c r="G18239">
        <v>3718</v>
      </c>
    </row>
    <row r="18240" spans="1:7">
      <c r="A18240" s="2">
        <v>44224</v>
      </c>
      <c r="B18240" s="2">
        <f t="shared" si="568"/>
        <v>44227</v>
      </c>
      <c r="C18240" s="3">
        <f t="shared" si="569"/>
        <v>1</v>
      </c>
      <c r="D18240" t="s">
        <v>28</v>
      </c>
      <c r="E18240">
        <v>21</v>
      </c>
      <c r="F18240">
        <v>359978</v>
      </c>
      <c r="G18240">
        <v>3863</v>
      </c>
    </row>
    <row r="18241" spans="1:7">
      <c r="A18241" s="2">
        <v>44224</v>
      </c>
      <c r="B18241" s="2">
        <f t="shared" si="568"/>
        <v>44227</v>
      </c>
      <c r="C18241" s="3">
        <f t="shared" si="569"/>
        <v>1</v>
      </c>
      <c r="D18241" t="s">
        <v>40</v>
      </c>
      <c r="E18241">
        <v>22</v>
      </c>
      <c r="F18241">
        <v>394909</v>
      </c>
      <c r="G18241">
        <v>8743</v>
      </c>
    </row>
    <row r="18242" spans="1:7">
      <c r="A18242" s="2">
        <v>44224</v>
      </c>
      <c r="B18242" s="2">
        <f t="shared" si="568"/>
        <v>44227</v>
      </c>
      <c r="C18242" s="3">
        <f t="shared" si="569"/>
        <v>1</v>
      </c>
      <c r="D18242" t="s">
        <v>51</v>
      </c>
      <c r="E18242">
        <v>23</v>
      </c>
      <c r="F18242">
        <v>38454</v>
      </c>
      <c r="G18242">
        <v>567</v>
      </c>
    </row>
    <row r="18243" spans="1:7">
      <c r="A18243" s="2">
        <v>44224</v>
      </c>
      <c r="B18243" s="2">
        <f t="shared" si="568"/>
        <v>44227</v>
      </c>
      <c r="C18243" s="3">
        <f t="shared" si="569"/>
        <v>1</v>
      </c>
      <c r="D18243" t="s">
        <v>23</v>
      </c>
      <c r="E18243">
        <v>24</v>
      </c>
      <c r="F18243">
        <v>348925</v>
      </c>
      <c r="G18243">
        <v>7037</v>
      </c>
    </row>
    <row r="18244" spans="1:7">
      <c r="A18244" s="2">
        <v>44224</v>
      </c>
      <c r="B18244" s="2">
        <f t="shared" ref="B18244:B18307" si="570">EOMONTH(A18244,0)</f>
        <v>44227</v>
      </c>
      <c r="C18244" s="3">
        <f t="shared" ref="C18244:C18307" si="571">IF(A18244=B18244,0,1)</f>
        <v>1</v>
      </c>
      <c r="D18244" t="s">
        <v>9</v>
      </c>
      <c r="E18244">
        <v>25</v>
      </c>
      <c r="F18244">
        <v>514134</v>
      </c>
      <c r="G18244">
        <v>14348</v>
      </c>
    </row>
    <row r="18245" spans="1:7">
      <c r="A18245" s="2">
        <v>44224</v>
      </c>
      <c r="B18245" s="2">
        <f t="shared" si="570"/>
        <v>44227</v>
      </c>
      <c r="C18245" s="3">
        <f t="shared" si="571"/>
        <v>1</v>
      </c>
      <c r="D18245" t="s">
        <v>42</v>
      </c>
      <c r="E18245">
        <v>26</v>
      </c>
      <c r="F18245">
        <v>605152</v>
      </c>
      <c r="G18245">
        <v>15393</v>
      </c>
    </row>
    <row r="18246" spans="1:7">
      <c r="A18246" s="2">
        <v>44224</v>
      </c>
      <c r="B18246" s="2">
        <f t="shared" si="570"/>
        <v>44227</v>
      </c>
      <c r="C18246" s="3">
        <f t="shared" si="571"/>
        <v>1</v>
      </c>
      <c r="D18246" t="s">
        <v>29</v>
      </c>
      <c r="E18246">
        <v>27</v>
      </c>
      <c r="F18246">
        <v>458701</v>
      </c>
      <c r="G18246">
        <v>6208</v>
      </c>
    </row>
    <row r="18247" spans="1:7">
      <c r="A18247" s="2">
        <v>44224</v>
      </c>
      <c r="B18247" s="2">
        <f t="shared" si="570"/>
        <v>44227</v>
      </c>
      <c r="C18247" s="3">
        <f t="shared" si="571"/>
        <v>1</v>
      </c>
      <c r="D18247" t="s">
        <v>46</v>
      </c>
      <c r="E18247">
        <v>28</v>
      </c>
      <c r="F18247">
        <v>270476</v>
      </c>
      <c r="G18247">
        <v>5945</v>
      </c>
    </row>
    <row r="18248" spans="1:7">
      <c r="A18248" s="2">
        <v>44224</v>
      </c>
      <c r="B18248" s="2">
        <f t="shared" si="570"/>
        <v>44227</v>
      </c>
      <c r="C18248" s="3">
        <f t="shared" si="571"/>
        <v>1</v>
      </c>
      <c r="D18248" t="s">
        <v>35</v>
      </c>
      <c r="E18248">
        <v>29</v>
      </c>
      <c r="F18248">
        <v>495619</v>
      </c>
      <c r="G18248">
        <v>7141</v>
      </c>
    </row>
    <row r="18249" spans="1:7">
      <c r="A18249" s="2">
        <v>44224</v>
      </c>
      <c r="B18249" s="2">
        <f t="shared" si="570"/>
        <v>44227</v>
      </c>
      <c r="C18249" s="3">
        <f t="shared" si="571"/>
        <v>1</v>
      </c>
      <c r="D18249" t="s">
        <v>54</v>
      </c>
      <c r="E18249">
        <v>30</v>
      </c>
      <c r="F18249">
        <v>93018</v>
      </c>
      <c r="G18249">
        <v>1213</v>
      </c>
    </row>
    <row r="18250" spans="1:7">
      <c r="A18250" s="2">
        <v>44224</v>
      </c>
      <c r="B18250" s="2">
        <f t="shared" si="570"/>
        <v>44227</v>
      </c>
      <c r="C18250" s="3">
        <f t="shared" si="571"/>
        <v>1</v>
      </c>
      <c r="D18250" t="s">
        <v>12</v>
      </c>
      <c r="E18250">
        <v>31</v>
      </c>
      <c r="F18250">
        <v>190585</v>
      </c>
      <c r="G18250">
        <v>2013</v>
      </c>
    </row>
    <row r="18251" spans="1:7">
      <c r="A18251" s="2">
        <v>44224</v>
      </c>
      <c r="B18251" s="2">
        <f t="shared" si="570"/>
        <v>44227</v>
      </c>
      <c r="C18251" s="3">
        <f t="shared" si="571"/>
        <v>1</v>
      </c>
      <c r="D18251" t="s">
        <v>24</v>
      </c>
      <c r="E18251">
        <v>32</v>
      </c>
      <c r="F18251">
        <v>275125</v>
      </c>
      <c r="G18251">
        <v>4188</v>
      </c>
    </row>
    <row r="18252" spans="1:7">
      <c r="A18252" s="2">
        <v>44224</v>
      </c>
      <c r="B18252" s="2">
        <f t="shared" si="570"/>
        <v>44227</v>
      </c>
      <c r="C18252" s="3">
        <f t="shared" si="571"/>
        <v>1</v>
      </c>
      <c r="D18252" t="s">
        <v>19</v>
      </c>
      <c r="E18252">
        <v>33</v>
      </c>
      <c r="F18252">
        <v>64258</v>
      </c>
      <c r="G18252">
        <v>1022</v>
      </c>
    </row>
    <row r="18253" spans="1:7">
      <c r="A18253" s="2">
        <v>44224</v>
      </c>
      <c r="B18253" s="2">
        <f t="shared" si="570"/>
        <v>44227</v>
      </c>
      <c r="C18253" s="3">
        <f t="shared" si="571"/>
        <v>1</v>
      </c>
      <c r="D18253" t="s">
        <v>21</v>
      </c>
      <c r="E18253">
        <v>34</v>
      </c>
      <c r="F18253">
        <v>681283</v>
      </c>
      <c r="G18253">
        <v>21301</v>
      </c>
    </row>
    <row r="18254" spans="1:7">
      <c r="A18254" s="2">
        <v>44224</v>
      </c>
      <c r="B18254" s="2">
        <f t="shared" si="570"/>
        <v>44227</v>
      </c>
      <c r="C18254" s="3">
        <f t="shared" si="571"/>
        <v>1</v>
      </c>
      <c r="D18254" t="s">
        <v>47</v>
      </c>
      <c r="E18254">
        <v>35</v>
      </c>
      <c r="F18254">
        <v>171719</v>
      </c>
      <c r="G18254">
        <v>3228</v>
      </c>
    </row>
    <row r="18255" spans="1:7">
      <c r="A18255" s="2">
        <v>44224</v>
      </c>
      <c r="B18255" s="2">
        <f t="shared" si="570"/>
        <v>44227</v>
      </c>
      <c r="C18255" s="3">
        <f t="shared" si="571"/>
        <v>1</v>
      </c>
      <c r="D18255" t="s">
        <v>16</v>
      </c>
      <c r="E18255">
        <v>36</v>
      </c>
      <c r="F18255">
        <v>1383112</v>
      </c>
      <c r="G18255">
        <v>42639</v>
      </c>
    </row>
    <row r="18256" spans="1:7">
      <c r="A18256" s="2">
        <v>44224</v>
      </c>
      <c r="B18256" s="2">
        <f t="shared" si="570"/>
        <v>44227</v>
      </c>
      <c r="C18256" s="3">
        <f t="shared" si="571"/>
        <v>1</v>
      </c>
      <c r="D18256" t="s">
        <v>20</v>
      </c>
      <c r="E18256">
        <v>37</v>
      </c>
      <c r="F18256">
        <v>741583</v>
      </c>
      <c r="G18256">
        <v>9099</v>
      </c>
    </row>
    <row r="18257" spans="1:7">
      <c r="A18257" s="2">
        <v>44224</v>
      </c>
      <c r="B18257" s="2">
        <f t="shared" si="570"/>
        <v>44227</v>
      </c>
      <c r="C18257" s="3">
        <f t="shared" si="571"/>
        <v>1</v>
      </c>
      <c r="D18257" t="s">
        <v>48</v>
      </c>
      <c r="E18257">
        <v>38</v>
      </c>
      <c r="F18257">
        <v>97330</v>
      </c>
      <c r="G18257">
        <v>1442</v>
      </c>
    </row>
    <row r="18258" spans="1:7">
      <c r="A18258" s="2">
        <v>44224</v>
      </c>
      <c r="B18258" s="2">
        <f t="shared" si="570"/>
        <v>44227</v>
      </c>
      <c r="C18258" s="3">
        <f t="shared" si="571"/>
        <v>1</v>
      </c>
      <c r="D18258" t="s">
        <v>59</v>
      </c>
      <c r="E18258">
        <v>69</v>
      </c>
      <c r="F18258">
        <v>131</v>
      </c>
      <c r="G18258">
        <v>2</v>
      </c>
    </row>
    <row r="18259" spans="1:7">
      <c r="A18259" s="2">
        <v>44224</v>
      </c>
      <c r="B18259" s="2">
        <f t="shared" si="570"/>
        <v>44227</v>
      </c>
      <c r="C18259" s="3">
        <f t="shared" si="571"/>
        <v>1</v>
      </c>
      <c r="D18259" t="s">
        <v>41</v>
      </c>
      <c r="E18259">
        <v>39</v>
      </c>
      <c r="F18259">
        <v>883716</v>
      </c>
      <c r="G18259">
        <v>11006</v>
      </c>
    </row>
    <row r="18260" spans="1:7">
      <c r="A18260" s="2">
        <v>44224</v>
      </c>
      <c r="B18260" s="2">
        <f t="shared" si="570"/>
        <v>44227</v>
      </c>
      <c r="C18260" s="3">
        <f t="shared" si="571"/>
        <v>1</v>
      </c>
      <c r="D18260" t="s">
        <v>30</v>
      </c>
      <c r="E18260">
        <v>40</v>
      </c>
      <c r="F18260">
        <v>381430</v>
      </c>
      <c r="G18260">
        <v>3423</v>
      </c>
    </row>
    <row r="18261" spans="1:7">
      <c r="A18261" s="2">
        <v>44224</v>
      </c>
      <c r="B18261" s="2">
        <f t="shared" si="570"/>
        <v>44227</v>
      </c>
      <c r="C18261" s="3">
        <f t="shared" si="571"/>
        <v>1</v>
      </c>
      <c r="D18261" t="s">
        <v>14</v>
      </c>
      <c r="E18261">
        <v>41</v>
      </c>
      <c r="F18261">
        <v>140783</v>
      </c>
      <c r="G18261">
        <v>1946</v>
      </c>
    </row>
    <row r="18262" spans="1:7">
      <c r="A18262" s="2">
        <v>44224</v>
      </c>
      <c r="B18262" s="2">
        <f t="shared" si="570"/>
        <v>44227</v>
      </c>
      <c r="C18262" s="3">
        <f t="shared" si="571"/>
        <v>1</v>
      </c>
      <c r="D18262" t="s">
        <v>31</v>
      </c>
      <c r="E18262">
        <v>42</v>
      </c>
      <c r="F18262">
        <v>830295</v>
      </c>
      <c r="G18262">
        <v>21350</v>
      </c>
    </row>
    <row r="18263" spans="1:7">
      <c r="A18263" s="2">
        <v>44224</v>
      </c>
      <c r="B18263" s="2">
        <f t="shared" si="570"/>
        <v>44227</v>
      </c>
      <c r="C18263" s="3">
        <f t="shared" si="571"/>
        <v>1</v>
      </c>
      <c r="D18263" t="s">
        <v>55</v>
      </c>
      <c r="E18263">
        <v>72</v>
      </c>
      <c r="F18263">
        <v>126156</v>
      </c>
      <c r="G18263">
        <v>1801</v>
      </c>
    </row>
    <row r="18264" spans="1:7">
      <c r="A18264" s="2">
        <v>44224</v>
      </c>
      <c r="B18264" s="2">
        <f t="shared" si="570"/>
        <v>44227</v>
      </c>
      <c r="C18264" s="3">
        <f t="shared" si="571"/>
        <v>1</v>
      </c>
      <c r="D18264" t="s">
        <v>17</v>
      </c>
      <c r="E18264">
        <v>44</v>
      </c>
      <c r="F18264">
        <v>113754</v>
      </c>
      <c r="G18264">
        <v>2144</v>
      </c>
    </row>
    <row r="18265" spans="1:7">
      <c r="A18265" s="2">
        <v>44224</v>
      </c>
      <c r="B18265" s="2">
        <f t="shared" si="570"/>
        <v>44227</v>
      </c>
      <c r="C18265" s="3">
        <f t="shared" si="571"/>
        <v>1</v>
      </c>
      <c r="D18265" t="s">
        <v>32</v>
      </c>
      <c r="E18265">
        <v>45</v>
      </c>
      <c r="F18265">
        <v>431169</v>
      </c>
      <c r="G18265">
        <v>6903</v>
      </c>
    </row>
    <row r="18266" spans="1:7">
      <c r="A18266" s="2">
        <v>44224</v>
      </c>
      <c r="B18266" s="2">
        <f t="shared" si="570"/>
        <v>44227</v>
      </c>
      <c r="C18266" s="3">
        <f t="shared" si="571"/>
        <v>1</v>
      </c>
      <c r="D18266" t="s">
        <v>43</v>
      </c>
      <c r="E18266">
        <v>46</v>
      </c>
      <c r="F18266">
        <v>107795</v>
      </c>
      <c r="G18266">
        <v>1763</v>
      </c>
    </row>
    <row r="18267" spans="1:7">
      <c r="A18267" s="2">
        <v>44224</v>
      </c>
      <c r="B18267" s="2">
        <f t="shared" si="570"/>
        <v>44227</v>
      </c>
      <c r="C18267" s="3">
        <f t="shared" si="571"/>
        <v>1</v>
      </c>
      <c r="D18267" t="s">
        <v>25</v>
      </c>
      <c r="E18267">
        <v>47</v>
      </c>
      <c r="F18267">
        <v>704464</v>
      </c>
      <c r="G18267">
        <v>9332</v>
      </c>
    </row>
    <row r="18268" spans="1:7">
      <c r="A18268" s="2">
        <v>44224</v>
      </c>
      <c r="B18268" s="2">
        <f t="shared" si="570"/>
        <v>44227</v>
      </c>
      <c r="C18268" s="3">
        <f t="shared" si="571"/>
        <v>1</v>
      </c>
      <c r="D18268" t="s">
        <v>11</v>
      </c>
      <c r="E18268">
        <v>48</v>
      </c>
      <c r="F18268">
        <v>2330107</v>
      </c>
      <c r="G18268">
        <v>36434</v>
      </c>
    </row>
    <row r="18269" spans="1:7">
      <c r="A18269" s="2">
        <v>44224</v>
      </c>
      <c r="B18269" s="2">
        <f t="shared" si="570"/>
        <v>44227</v>
      </c>
      <c r="C18269" s="3">
        <f t="shared" si="571"/>
        <v>1</v>
      </c>
      <c r="D18269" t="s">
        <v>13</v>
      </c>
      <c r="E18269">
        <v>49</v>
      </c>
      <c r="F18269">
        <v>342445</v>
      </c>
      <c r="G18269">
        <v>1620</v>
      </c>
    </row>
    <row r="18270" spans="1:7">
      <c r="A18270" s="2">
        <v>44224</v>
      </c>
      <c r="B18270" s="2">
        <f t="shared" si="570"/>
        <v>44227</v>
      </c>
      <c r="C18270" s="3">
        <f t="shared" si="571"/>
        <v>1</v>
      </c>
      <c r="D18270" t="s">
        <v>36</v>
      </c>
      <c r="E18270">
        <v>50</v>
      </c>
      <c r="F18270">
        <v>11523</v>
      </c>
      <c r="G18270">
        <v>172</v>
      </c>
    </row>
    <row r="18271" spans="1:7">
      <c r="A18271" s="2">
        <v>44224</v>
      </c>
      <c r="B18271" s="2">
        <f t="shared" si="570"/>
        <v>44227</v>
      </c>
      <c r="C18271" s="3">
        <f t="shared" si="571"/>
        <v>1</v>
      </c>
      <c r="D18271" t="s">
        <v>56</v>
      </c>
      <c r="E18271">
        <v>78</v>
      </c>
      <c r="F18271">
        <v>2384</v>
      </c>
      <c r="G18271">
        <v>24</v>
      </c>
    </row>
    <row r="18272" spans="1:7">
      <c r="A18272" s="2">
        <v>44224</v>
      </c>
      <c r="B18272" s="2">
        <f t="shared" si="570"/>
        <v>44227</v>
      </c>
      <c r="C18272" s="3">
        <f t="shared" si="571"/>
        <v>1</v>
      </c>
      <c r="D18272" t="s">
        <v>37</v>
      </c>
      <c r="E18272">
        <v>51</v>
      </c>
      <c r="F18272">
        <v>493674</v>
      </c>
      <c r="G18272">
        <v>6308</v>
      </c>
    </row>
    <row r="18273" spans="1:7">
      <c r="A18273" s="2">
        <v>44224</v>
      </c>
      <c r="B18273" s="2">
        <f t="shared" si="570"/>
        <v>44227</v>
      </c>
      <c r="C18273" s="3">
        <f t="shared" si="571"/>
        <v>1</v>
      </c>
      <c r="D18273" t="s">
        <v>5</v>
      </c>
      <c r="E18273">
        <v>53</v>
      </c>
      <c r="F18273">
        <v>312042</v>
      </c>
      <c r="G18273">
        <v>4328</v>
      </c>
    </row>
    <row r="18274" spans="1:7">
      <c r="A18274" s="2">
        <v>44224</v>
      </c>
      <c r="B18274" s="2">
        <f t="shared" si="570"/>
        <v>44227</v>
      </c>
      <c r="C18274" s="3">
        <f t="shared" si="571"/>
        <v>1</v>
      </c>
      <c r="D18274" t="s">
        <v>58</v>
      </c>
      <c r="E18274">
        <v>54</v>
      </c>
      <c r="F18274">
        <v>118562</v>
      </c>
      <c r="G18274">
        <v>1983</v>
      </c>
    </row>
    <row r="18275" spans="1:7">
      <c r="A18275" s="2">
        <v>44224</v>
      </c>
      <c r="B18275" s="2">
        <f t="shared" si="570"/>
        <v>44227</v>
      </c>
      <c r="C18275" s="3">
        <f t="shared" si="571"/>
        <v>1</v>
      </c>
      <c r="D18275" t="s">
        <v>10</v>
      </c>
      <c r="E18275">
        <v>55</v>
      </c>
      <c r="F18275">
        <v>587580</v>
      </c>
      <c r="G18275">
        <v>6339</v>
      </c>
    </row>
    <row r="18276" spans="1:7">
      <c r="A18276" s="2">
        <v>44224</v>
      </c>
      <c r="B18276" s="2">
        <f t="shared" si="570"/>
        <v>44227</v>
      </c>
      <c r="C18276" s="3">
        <f t="shared" si="571"/>
        <v>1</v>
      </c>
      <c r="D18276" t="s">
        <v>49</v>
      </c>
      <c r="E18276">
        <v>56</v>
      </c>
      <c r="F18276">
        <v>51430</v>
      </c>
      <c r="G18276">
        <v>596</v>
      </c>
    </row>
    <row r="18277" spans="1:7">
      <c r="A18277" s="2">
        <v>44225</v>
      </c>
      <c r="B18277" s="2">
        <f t="shared" si="570"/>
        <v>44227</v>
      </c>
      <c r="C18277" s="3">
        <f t="shared" si="571"/>
        <v>1</v>
      </c>
      <c r="D18277" t="s">
        <v>52</v>
      </c>
      <c r="E18277">
        <v>1</v>
      </c>
      <c r="F18277">
        <v>455582</v>
      </c>
      <c r="G18277">
        <v>7566</v>
      </c>
    </row>
    <row r="18278" spans="1:7">
      <c r="A18278" s="2">
        <v>44225</v>
      </c>
      <c r="B18278" s="2">
        <f t="shared" si="570"/>
        <v>44227</v>
      </c>
      <c r="C18278" s="3">
        <f t="shared" si="571"/>
        <v>1</v>
      </c>
      <c r="D18278" t="s">
        <v>50</v>
      </c>
      <c r="E18278">
        <v>2</v>
      </c>
      <c r="F18278">
        <v>53705</v>
      </c>
      <c r="G18278">
        <v>253</v>
      </c>
    </row>
    <row r="18279" spans="1:7">
      <c r="A18279" s="2">
        <v>44225</v>
      </c>
      <c r="B18279" s="2">
        <f t="shared" si="570"/>
        <v>44227</v>
      </c>
      <c r="C18279" s="3">
        <f t="shared" si="571"/>
        <v>1</v>
      </c>
      <c r="D18279" t="s">
        <v>8</v>
      </c>
      <c r="E18279">
        <v>4</v>
      </c>
      <c r="F18279">
        <v>750787</v>
      </c>
      <c r="G18279">
        <v>13047</v>
      </c>
    </row>
    <row r="18280" spans="1:7">
      <c r="A18280" s="2">
        <v>44225</v>
      </c>
      <c r="B18280" s="2">
        <f t="shared" si="570"/>
        <v>44227</v>
      </c>
      <c r="C18280" s="3">
        <f t="shared" si="571"/>
        <v>1</v>
      </c>
      <c r="D18280" t="s">
        <v>44</v>
      </c>
      <c r="E18280">
        <v>5</v>
      </c>
      <c r="F18280">
        <v>292563</v>
      </c>
      <c r="G18280">
        <v>4831</v>
      </c>
    </row>
    <row r="18281" spans="1:7">
      <c r="A18281" s="2">
        <v>44225</v>
      </c>
      <c r="B18281" s="2">
        <f t="shared" si="570"/>
        <v>44227</v>
      </c>
      <c r="C18281" s="3">
        <f t="shared" si="571"/>
        <v>1</v>
      </c>
      <c r="D18281" t="s">
        <v>7</v>
      </c>
      <c r="E18281">
        <v>6</v>
      </c>
      <c r="F18281">
        <v>3292469</v>
      </c>
      <c r="G18281">
        <v>40192</v>
      </c>
    </row>
    <row r="18282" spans="1:7">
      <c r="A18282" s="2">
        <v>44225</v>
      </c>
      <c r="B18282" s="2">
        <f t="shared" si="570"/>
        <v>44227</v>
      </c>
      <c r="C18282" s="3">
        <f t="shared" si="571"/>
        <v>1</v>
      </c>
      <c r="D18282" t="s">
        <v>22</v>
      </c>
      <c r="E18282">
        <v>8</v>
      </c>
      <c r="F18282">
        <v>395772</v>
      </c>
      <c r="G18282">
        <v>5694</v>
      </c>
    </row>
    <row r="18283" spans="1:7">
      <c r="A18283" s="2">
        <v>44225</v>
      </c>
      <c r="B18283" s="2">
        <f t="shared" si="570"/>
        <v>44227</v>
      </c>
      <c r="C18283" s="3">
        <f t="shared" si="571"/>
        <v>1</v>
      </c>
      <c r="D18283" t="s">
        <v>38</v>
      </c>
      <c r="E18283">
        <v>9</v>
      </c>
      <c r="F18283">
        <v>250023</v>
      </c>
      <c r="G18283">
        <v>7046</v>
      </c>
    </row>
    <row r="18284" spans="1:7">
      <c r="A18284" s="2">
        <v>44225</v>
      </c>
      <c r="B18284" s="2">
        <f t="shared" si="570"/>
        <v>44227</v>
      </c>
      <c r="C18284" s="3">
        <f t="shared" si="571"/>
        <v>1</v>
      </c>
      <c r="D18284" t="s">
        <v>45</v>
      </c>
      <c r="E18284">
        <v>10</v>
      </c>
      <c r="F18284">
        <v>76935</v>
      </c>
      <c r="G18284">
        <v>1078</v>
      </c>
    </row>
    <row r="18285" spans="1:7">
      <c r="A18285" s="2">
        <v>44225</v>
      </c>
      <c r="B18285" s="2">
        <f t="shared" si="570"/>
        <v>44227</v>
      </c>
      <c r="C18285" s="3">
        <f t="shared" si="571"/>
        <v>1</v>
      </c>
      <c r="D18285" t="s">
        <v>33</v>
      </c>
      <c r="E18285">
        <v>11</v>
      </c>
      <c r="F18285">
        <v>36414</v>
      </c>
      <c r="G18285">
        <v>907</v>
      </c>
    </row>
    <row r="18286" spans="1:7">
      <c r="A18286" s="2">
        <v>44225</v>
      </c>
      <c r="B18286" s="2">
        <f t="shared" si="570"/>
        <v>44227</v>
      </c>
      <c r="C18286" s="3">
        <f t="shared" si="571"/>
        <v>1</v>
      </c>
      <c r="D18286" t="s">
        <v>15</v>
      </c>
      <c r="E18286">
        <v>12</v>
      </c>
      <c r="F18286">
        <v>1698562</v>
      </c>
      <c r="G18286">
        <v>26253</v>
      </c>
    </row>
    <row r="18287" spans="1:7">
      <c r="A18287" s="2">
        <v>44225</v>
      </c>
      <c r="B18287" s="2">
        <f t="shared" si="570"/>
        <v>44227</v>
      </c>
      <c r="C18287" s="3">
        <f t="shared" si="571"/>
        <v>1</v>
      </c>
      <c r="D18287" t="s">
        <v>18</v>
      </c>
      <c r="E18287">
        <v>13</v>
      </c>
      <c r="F18287">
        <v>875514</v>
      </c>
      <c r="G18287">
        <v>13557</v>
      </c>
    </row>
    <row r="18288" spans="1:7">
      <c r="A18288" s="2">
        <v>44225</v>
      </c>
      <c r="B18288" s="2">
        <f t="shared" si="570"/>
        <v>44227</v>
      </c>
      <c r="C18288" s="3">
        <f t="shared" si="571"/>
        <v>1</v>
      </c>
      <c r="D18288" t="s">
        <v>57</v>
      </c>
      <c r="E18288">
        <v>66</v>
      </c>
      <c r="F18288">
        <v>8548</v>
      </c>
      <c r="G18288">
        <v>130</v>
      </c>
    </row>
    <row r="18289" spans="1:7">
      <c r="A18289" s="2">
        <v>44225</v>
      </c>
      <c r="B18289" s="2">
        <f t="shared" si="570"/>
        <v>44227</v>
      </c>
      <c r="C18289" s="3">
        <f t="shared" si="571"/>
        <v>1</v>
      </c>
      <c r="D18289" t="s">
        <v>26</v>
      </c>
      <c r="E18289">
        <v>15</v>
      </c>
      <c r="F18289">
        <v>25599</v>
      </c>
      <c r="G18289">
        <v>404</v>
      </c>
    </row>
    <row r="18290" spans="1:7">
      <c r="A18290" s="2">
        <v>44225</v>
      </c>
      <c r="B18290" s="2">
        <f t="shared" si="570"/>
        <v>44227</v>
      </c>
      <c r="C18290" s="3">
        <f t="shared" si="571"/>
        <v>1</v>
      </c>
      <c r="D18290" t="s">
        <v>53</v>
      </c>
      <c r="E18290">
        <v>16</v>
      </c>
      <c r="F18290">
        <v>162482</v>
      </c>
      <c r="G18290">
        <v>1727</v>
      </c>
    </row>
    <row r="18291" spans="1:7">
      <c r="A18291" s="2">
        <v>44225</v>
      </c>
      <c r="B18291" s="2">
        <f t="shared" si="570"/>
        <v>44227</v>
      </c>
      <c r="C18291" s="3">
        <f t="shared" si="571"/>
        <v>1</v>
      </c>
      <c r="D18291" t="s">
        <v>6</v>
      </c>
      <c r="E18291">
        <v>17</v>
      </c>
      <c r="F18291">
        <v>1123152</v>
      </c>
      <c r="G18291">
        <v>21147</v>
      </c>
    </row>
    <row r="18292" spans="1:7">
      <c r="A18292" s="2">
        <v>44225</v>
      </c>
      <c r="B18292" s="2">
        <f t="shared" si="570"/>
        <v>44227</v>
      </c>
      <c r="C18292" s="3">
        <f t="shared" si="571"/>
        <v>1</v>
      </c>
      <c r="D18292" t="s">
        <v>27</v>
      </c>
      <c r="E18292">
        <v>18</v>
      </c>
      <c r="F18292">
        <v>625730</v>
      </c>
      <c r="G18292">
        <v>9925</v>
      </c>
    </row>
    <row r="18293" spans="1:7">
      <c r="A18293" s="2">
        <v>44225</v>
      </c>
      <c r="B18293" s="2">
        <f t="shared" si="570"/>
        <v>44227</v>
      </c>
      <c r="C18293" s="3">
        <f t="shared" si="571"/>
        <v>1</v>
      </c>
      <c r="D18293" t="s">
        <v>39</v>
      </c>
      <c r="E18293">
        <v>19</v>
      </c>
      <c r="F18293">
        <v>317689</v>
      </c>
      <c r="G18293">
        <v>4577</v>
      </c>
    </row>
    <row r="18294" spans="1:7">
      <c r="A18294" s="2">
        <v>44225</v>
      </c>
      <c r="B18294" s="2">
        <f t="shared" si="570"/>
        <v>44227</v>
      </c>
      <c r="C18294" s="3">
        <f t="shared" si="571"/>
        <v>1</v>
      </c>
      <c r="D18294" t="s">
        <v>34</v>
      </c>
      <c r="E18294">
        <v>20</v>
      </c>
      <c r="F18294">
        <v>277623</v>
      </c>
      <c r="G18294">
        <v>3779</v>
      </c>
    </row>
    <row r="18295" spans="1:7">
      <c r="A18295" s="2">
        <v>44225</v>
      </c>
      <c r="B18295" s="2">
        <f t="shared" si="570"/>
        <v>44227</v>
      </c>
      <c r="C18295" s="3">
        <f t="shared" si="571"/>
        <v>1</v>
      </c>
      <c r="D18295" t="s">
        <v>28</v>
      </c>
      <c r="E18295">
        <v>21</v>
      </c>
      <c r="F18295">
        <v>362123</v>
      </c>
      <c r="G18295">
        <v>3910</v>
      </c>
    </row>
    <row r="18296" spans="1:7">
      <c r="A18296" s="2">
        <v>44225</v>
      </c>
      <c r="B18296" s="2">
        <f t="shared" si="570"/>
        <v>44227</v>
      </c>
      <c r="C18296" s="3">
        <f t="shared" si="571"/>
        <v>1</v>
      </c>
      <c r="D18296" t="s">
        <v>40</v>
      </c>
      <c r="E18296">
        <v>22</v>
      </c>
      <c r="F18296">
        <v>397276</v>
      </c>
      <c r="G18296">
        <v>8801</v>
      </c>
    </row>
    <row r="18297" spans="1:7">
      <c r="A18297" s="2">
        <v>44225</v>
      </c>
      <c r="B18297" s="2">
        <f t="shared" si="570"/>
        <v>44227</v>
      </c>
      <c r="C18297" s="3">
        <f t="shared" si="571"/>
        <v>1</v>
      </c>
      <c r="D18297" t="s">
        <v>51</v>
      </c>
      <c r="E18297">
        <v>23</v>
      </c>
      <c r="F18297">
        <v>38813</v>
      </c>
      <c r="G18297">
        <v>570</v>
      </c>
    </row>
    <row r="18298" spans="1:7">
      <c r="A18298" s="2">
        <v>44225</v>
      </c>
      <c r="B18298" s="2">
        <f t="shared" si="570"/>
        <v>44227</v>
      </c>
      <c r="C18298" s="3">
        <f t="shared" si="571"/>
        <v>1</v>
      </c>
      <c r="D18298" t="s">
        <v>23</v>
      </c>
      <c r="E18298">
        <v>24</v>
      </c>
      <c r="F18298">
        <v>350805</v>
      </c>
      <c r="G18298">
        <v>7076</v>
      </c>
    </row>
    <row r="18299" spans="1:7">
      <c r="A18299" s="2">
        <v>44225</v>
      </c>
      <c r="B18299" s="2">
        <f t="shared" si="570"/>
        <v>44227</v>
      </c>
      <c r="C18299" s="3">
        <f t="shared" si="571"/>
        <v>1</v>
      </c>
      <c r="D18299" t="s">
        <v>9</v>
      </c>
      <c r="E18299">
        <v>25</v>
      </c>
      <c r="F18299">
        <v>517252</v>
      </c>
      <c r="G18299">
        <v>14444</v>
      </c>
    </row>
    <row r="18300" spans="1:7">
      <c r="A18300" s="2">
        <v>44225</v>
      </c>
      <c r="B18300" s="2">
        <f t="shared" si="570"/>
        <v>44227</v>
      </c>
      <c r="C18300" s="3">
        <f t="shared" si="571"/>
        <v>1</v>
      </c>
      <c r="D18300" t="s">
        <v>42</v>
      </c>
      <c r="E18300">
        <v>26</v>
      </c>
      <c r="F18300">
        <v>607179</v>
      </c>
      <c r="G18300">
        <v>15401</v>
      </c>
    </row>
    <row r="18301" spans="1:7">
      <c r="A18301" s="2">
        <v>44225</v>
      </c>
      <c r="B18301" s="2">
        <f t="shared" si="570"/>
        <v>44227</v>
      </c>
      <c r="C18301" s="3">
        <f t="shared" si="571"/>
        <v>1</v>
      </c>
      <c r="D18301" t="s">
        <v>29</v>
      </c>
      <c r="E18301">
        <v>27</v>
      </c>
      <c r="F18301">
        <v>459815</v>
      </c>
      <c r="G18301">
        <v>6236</v>
      </c>
    </row>
    <row r="18302" spans="1:7">
      <c r="A18302" s="2">
        <v>44225</v>
      </c>
      <c r="B18302" s="2">
        <f t="shared" si="570"/>
        <v>44227</v>
      </c>
      <c r="C18302" s="3">
        <f t="shared" si="571"/>
        <v>1</v>
      </c>
      <c r="D18302" t="s">
        <v>46</v>
      </c>
      <c r="E18302">
        <v>28</v>
      </c>
      <c r="F18302">
        <v>272662</v>
      </c>
      <c r="G18302">
        <v>5983</v>
      </c>
    </row>
    <row r="18303" spans="1:7">
      <c r="A18303" s="2">
        <v>44225</v>
      </c>
      <c r="B18303" s="2">
        <f t="shared" si="570"/>
        <v>44227</v>
      </c>
      <c r="C18303" s="3">
        <f t="shared" si="571"/>
        <v>1</v>
      </c>
      <c r="D18303" t="s">
        <v>35</v>
      </c>
      <c r="E18303">
        <v>29</v>
      </c>
      <c r="F18303">
        <v>497838</v>
      </c>
      <c r="G18303">
        <v>7162</v>
      </c>
    </row>
    <row r="18304" spans="1:7">
      <c r="A18304" s="2">
        <v>44225</v>
      </c>
      <c r="B18304" s="2">
        <f t="shared" si="570"/>
        <v>44227</v>
      </c>
      <c r="C18304" s="3">
        <f t="shared" si="571"/>
        <v>1</v>
      </c>
      <c r="D18304" t="s">
        <v>54</v>
      </c>
      <c r="E18304">
        <v>30</v>
      </c>
      <c r="F18304">
        <v>93322</v>
      </c>
      <c r="G18304">
        <v>1228</v>
      </c>
    </row>
    <row r="18305" spans="1:7">
      <c r="A18305" s="2">
        <v>44225</v>
      </c>
      <c r="B18305" s="2">
        <f t="shared" si="570"/>
        <v>44227</v>
      </c>
      <c r="C18305" s="3">
        <f t="shared" si="571"/>
        <v>1</v>
      </c>
      <c r="D18305" t="s">
        <v>12</v>
      </c>
      <c r="E18305">
        <v>31</v>
      </c>
      <c r="F18305">
        <v>190709</v>
      </c>
      <c r="G18305">
        <v>2020</v>
      </c>
    </row>
    <row r="18306" spans="1:7">
      <c r="A18306" s="2">
        <v>44225</v>
      </c>
      <c r="B18306" s="2">
        <f t="shared" si="570"/>
        <v>44227</v>
      </c>
      <c r="C18306" s="3">
        <f t="shared" si="571"/>
        <v>1</v>
      </c>
      <c r="D18306" t="s">
        <v>24</v>
      </c>
      <c r="E18306">
        <v>32</v>
      </c>
      <c r="F18306">
        <v>276507</v>
      </c>
      <c r="G18306">
        <v>4225</v>
      </c>
    </row>
    <row r="18307" spans="1:7">
      <c r="A18307" s="2">
        <v>44225</v>
      </c>
      <c r="B18307" s="2">
        <f t="shared" si="570"/>
        <v>44227</v>
      </c>
      <c r="C18307" s="3">
        <f t="shared" si="571"/>
        <v>1</v>
      </c>
      <c r="D18307" t="s">
        <v>19</v>
      </c>
      <c r="E18307">
        <v>33</v>
      </c>
      <c r="F18307">
        <v>64838</v>
      </c>
      <c r="G18307">
        <v>1036</v>
      </c>
    </row>
    <row r="18308" spans="1:7">
      <c r="A18308" s="2">
        <v>44225</v>
      </c>
      <c r="B18308" s="2">
        <f t="shared" ref="B18308:B18371" si="572">EOMONTH(A18308,0)</f>
        <v>44227</v>
      </c>
      <c r="C18308" s="3">
        <f t="shared" ref="C18308:C18371" si="573">IF(A18308=B18308,0,1)</f>
        <v>1</v>
      </c>
      <c r="D18308" t="s">
        <v>21</v>
      </c>
      <c r="E18308">
        <v>34</v>
      </c>
      <c r="F18308">
        <v>687269</v>
      </c>
      <c r="G18308">
        <v>21383</v>
      </c>
    </row>
    <row r="18309" spans="1:7">
      <c r="A18309" s="2">
        <v>44225</v>
      </c>
      <c r="B18309" s="2">
        <f t="shared" si="572"/>
        <v>44227</v>
      </c>
      <c r="C18309" s="3">
        <f t="shared" si="573"/>
        <v>1</v>
      </c>
      <c r="D18309" t="s">
        <v>47</v>
      </c>
      <c r="E18309">
        <v>35</v>
      </c>
      <c r="F18309">
        <v>172798</v>
      </c>
      <c r="G18309">
        <v>3250</v>
      </c>
    </row>
    <row r="18310" spans="1:7">
      <c r="A18310" s="2">
        <v>44225</v>
      </c>
      <c r="B18310" s="2">
        <f t="shared" si="572"/>
        <v>44227</v>
      </c>
      <c r="C18310" s="3">
        <f t="shared" si="573"/>
        <v>1</v>
      </c>
      <c r="D18310" t="s">
        <v>16</v>
      </c>
      <c r="E18310">
        <v>36</v>
      </c>
      <c r="F18310">
        <v>1396063</v>
      </c>
      <c r="G18310">
        <v>42825</v>
      </c>
    </row>
    <row r="18311" spans="1:7">
      <c r="A18311" s="2">
        <v>44225</v>
      </c>
      <c r="B18311" s="2">
        <f t="shared" si="572"/>
        <v>44227</v>
      </c>
      <c r="C18311" s="3">
        <f t="shared" si="573"/>
        <v>1</v>
      </c>
      <c r="D18311" t="s">
        <v>20</v>
      </c>
      <c r="E18311">
        <v>37</v>
      </c>
      <c r="F18311">
        <v>749491</v>
      </c>
      <c r="G18311">
        <v>9213</v>
      </c>
    </row>
    <row r="18312" spans="1:7">
      <c r="A18312" s="2">
        <v>44225</v>
      </c>
      <c r="B18312" s="2">
        <f t="shared" si="572"/>
        <v>44227</v>
      </c>
      <c r="C18312" s="3">
        <f t="shared" si="573"/>
        <v>1</v>
      </c>
      <c r="D18312" t="s">
        <v>48</v>
      </c>
      <c r="E18312">
        <v>38</v>
      </c>
      <c r="F18312">
        <v>97483</v>
      </c>
      <c r="G18312">
        <v>1444</v>
      </c>
    </row>
    <row r="18313" spans="1:7">
      <c r="A18313" s="2">
        <v>44225</v>
      </c>
      <c r="B18313" s="2">
        <f t="shared" si="572"/>
        <v>44227</v>
      </c>
      <c r="C18313" s="3">
        <f t="shared" si="573"/>
        <v>1</v>
      </c>
      <c r="D18313" t="s">
        <v>59</v>
      </c>
      <c r="E18313">
        <v>69</v>
      </c>
      <c r="F18313">
        <v>131</v>
      </c>
      <c r="G18313">
        <v>2</v>
      </c>
    </row>
    <row r="18314" spans="1:7">
      <c r="A18314" s="2">
        <v>44225</v>
      </c>
      <c r="B18314" s="2">
        <f t="shared" si="572"/>
        <v>44227</v>
      </c>
      <c r="C18314" s="3">
        <f t="shared" si="573"/>
        <v>1</v>
      </c>
      <c r="D18314" t="s">
        <v>41</v>
      </c>
      <c r="E18314">
        <v>39</v>
      </c>
      <c r="F18314">
        <v>888591</v>
      </c>
      <c r="G18314">
        <v>11073</v>
      </c>
    </row>
    <row r="18315" spans="1:7">
      <c r="A18315" s="2">
        <v>44225</v>
      </c>
      <c r="B18315" s="2">
        <f t="shared" si="572"/>
        <v>44227</v>
      </c>
      <c r="C18315" s="3">
        <f t="shared" si="573"/>
        <v>1</v>
      </c>
      <c r="D18315" t="s">
        <v>30</v>
      </c>
      <c r="E18315">
        <v>40</v>
      </c>
      <c r="F18315">
        <v>384217</v>
      </c>
      <c r="G18315">
        <v>3471</v>
      </c>
    </row>
    <row r="18316" spans="1:7">
      <c r="A18316" s="2">
        <v>44225</v>
      </c>
      <c r="B18316" s="2">
        <f t="shared" si="572"/>
        <v>44227</v>
      </c>
      <c r="C18316" s="3">
        <f t="shared" si="573"/>
        <v>1</v>
      </c>
      <c r="D18316" t="s">
        <v>14</v>
      </c>
      <c r="E18316">
        <v>41</v>
      </c>
      <c r="F18316">
        <v>141729</v>
      </c>
      <c r="G18316">
        <v>1956</v>
      </c>
    </row>
    <row r="18317" spans="1:7">
      <c r="A18317" s="2">
        <v>44225</v>
      </c>
      <c r="B18317" s="2">
        <f t="shared" si="572"/>
        <v>44227</v>
      </c>
      <c r="C18317" s="3">
        <f t="shared" si="573"/>
        <v>1</v>
      </c>
      <c r="D18317" t="s">
        <v>31</v>
      </c>
      <c r="E18317">
        <v>42</v>
      </c>
      <c r="F18317">
        <v>839888</v>
      </c>
      <c r="G18317">
        <v>21524</v>
      </c>
    </row>
    <row r="18318" spans="1:7">
      <c r="A18318" s="2">
        <v>44225</v>
      </c>
      <c r="B18318" s="2">
        <f t="shared" si="572"/>
        <v>44227</v>
      </c>
      <c r="C18318" s="3">
        <f t="shared" si="573"/>
        <v>1</v>
      </c>
      <c r="D18318" t="s">
        <v>55</v>
      </c>
      <c r="E18318">
        <v>72</v>
      </c>
      <c r="F18318">
        <v>126583</v>
      </c>
      <c r="G18318">
        <v>1812</v>
      </c>
    </row>
    <row r="18319" spans="1:7">
      <c r="A18319" s="2">
        <v>44225</v>
      </c>
      <c r="B18319" s="2">
        <f t="shared" si="572"/>
        <v>44227</v>
      </c>
      <c r="C18319" s="3">
        <f t="shared" si="573"/>
        <v>1</v>
      </c>
      <c r="D18319" t="s">
        <v>17</v>
      </c>
      <c r="E18319">
        <v>44</v>
      </c>
      <c r="F18319">
        <v>114438</v>
      </c>
      <c r="G18319">
        <v>2154</v>
      </c>
    </row>
    <row r="18320" spans="1:7">
      <c r="A18320" s="2">
        <v>44225</v>
      </c>
      <c r="B18320" s="2">
        <f t="shared" si="572"/>
        <v>44227</v>
      </c>
      <c r="C18320" s="3">
        <f t="shared" si="573"/>
        <v>1</v>
      </c>
      <c r="D18320" t="s">
        <v>32</v>
      </c>
      <c r="E18320">
        <v>45</v>
      </c>
      <c r="F18320">
        <v>435633</v>
      </c>
      <c r="G18320">
        <v>6942</v>
      </c>
    </row>
    <row r="18321" spans="1:7">
      <c r="A18321" s="2">
        <v>44225</v>
      </c>
      <c r="B18321" s="2">
        <f t="shared" si="572"/>
        <v>44227</v>
      </c>
      <c r="C18321" s="3">
        <f t="shared" si="573"/>
        <v>1</v>
      </c>
      <c r="D18321" t="s">
        <v>43</v>
      </c>
      <c r="E18321">
        <v>46</v>
      </c>
      <c r="F18321">
        <v>107955</v>
      </c>
      <c r="G18321">
        <v>1768</v>
      </c>
    </row>
    <row r="18322" spans="1:7">
      <c r="A18322" s="2">
        <v>44225</v>
      </c>
      <c r="B18322" s="2">
        <f t="shared" si="572"/>
        <v>44227</v>
      </c>
      <c r="C18322" s="3">
        <f t="shared" si="573"/>
        <v>1</v>
      </c>
      <c r="D18322" t="s">
        <v>25</v>
      </c>
      <c r="E18322">
        <v>47</v>
      </c>
      <c r="F18322">
        <v>708721</v>
      </c>
      <c r="G18322">
        <v>9374</v>
      </c>
    </row>
    <row r="18323" spans="1:7">
      <c r="A18323" s="2">
        <v>44225</v>
      </c>
      <c r="B18323" s="2">
        <f t="shared" si="572"/>
        <v>44227</v>
      </c>
      <c r="C18323" s="3">
        <f t="shared" si="573"/>
        <v>1</v>
      </c>
      <c r="D18323" t="s">
        <v>11</v>
      </c>
      <c r="E18323">
        <v>48</v>
      </c>
      <c r="F18323">
        <v>2349047</v>
      </c>
      <c r="G18323">
        <v>36804</v>
      </c>
    </row>
    <row r="18324" spans="1:7">
      <c r="A18324" s="2">
        <v>44225</v>
      </c>
      <c r="B18324" s="2">
        <f t="shared" si="572"/>
        <v>44227</v>
      </c>
      <c r="C18324" s="3">
        <f t="shared" si="573"/>
        <v>1</v>
      </c>
      <c r="D18324" t="s">
        <v>13</v>
      </c>
      <c r="E18324">
        <v>49</v>
      </c>
      <c r="F18324">
        <v>343962</v>
      </c>
      <c r="G18324">
        <v>1656</v>
      </c>
    </row>
    <row r="18325" spans="1:7">
      <c r="A18325" s="2">
        <v>44225</v>
      </c>
      <c r="B18325" s="2">
        <f t="shared" si="572"/>
        <v>44227</v>
      </c>
      <c r="C18325" s="3">
        <f t="shared" si="573"/>
        <v>1</v>
      </c>
      <c r="D18325" t="s">
        <v>36</v>
      </c>
      <c r="E18325">
        <v>50</v>
      </c>
      <c r="F18325">
        <v>11658</v>
      </c>
      <c r="G18325">
        <v>172</v>
      </c>
    </row>
    <row r="18326" spans="1:7">
      <c r="A18326" s="2">
        <v>44225</v>
      </c>
      <c r="B18326" s="2">
        <f t="shared" si="572"/>
        <v>44227</v>
      </c>
      <c r="C18326" s="3">
        <f t="shared" si="573"/>
        <v>1</v>
      </c>
      <c r="D18326" t="s">
        <v>56</v>
      </c>
      <c r="E18326">
        <v>78</v>
      </c>
      <c r="F18326">
        <v>2398</v>
      </c>
      <c r="G18326">
        <v>24</v>
      </c>
    </row>
    <row r="18327" spans="1:7">
      <c r="A18327" s="2">
        <v>44225</v>
      </c>
      <c r="B18327" s="2">
        <f t="shared" si="572"/>
        <v>44227</v>
      </c>
      <c r="C18327" s="3">
        <f t="shared" si="573"/>
        <v>1</v>
      </c>
      <c r="D18327" t="s">
        <v>37</v>
      </c>
      <c r="E18327">
        <v>51</v>
      </c>
      <c r="F18327">
        <v>497912</v>
      </c>
      <c r="G18327">
        <v>6379</v>
      </c>
    </row>
    <row r="18328" spans="1:7">
      <c r="A18328" s="2">
        <v>44225</v>
      </c>
      <c r="B18328" s="2">
        <f t="shared" si="572"/>
        <v>44227</v>
      </c>
      <c r="C18328" s="3">
        <f t="shared" si="573"/>
        <v>1</v>
      </c>
      <c r="D18328" t="s">
        <v>5</v>
      </c>
      <c r="E18328">
        <v>53</v>
      </c>
      <c r="F18328">
        <v>314033</v>
      </c>
      <c r="G18328">
        <v>4368</v>
      </c>
    </row>
    <row r="18329" spans="1:7">
      <c r="A18329" s="2">
        <v>44225</v>
      </c>
      <c r="B18329" s="2">
        <f t="shared" si="572"/>
        <v>44227</v>
      </c>
      <c r="C18329" s="3">
        <f t="shared" si="573"/>
        <v>1</v>
      </c>
      <c r="D18329" t="s">
        <v>58</v>
      </c>
      <c r="E18329">
        <v>54</v>
      </c>
      <c r="F18329">
        <v>119467</v>
      </c>
      <c r="G18329">
        <v>2006</v>
      </c>
    </row>
    <row r="18330" spans="1:7">
      <c r="A18330" s="2">
        <v>44225</v>
      </c>
      <c r="B18330" s="2">
        <f t="shared" si="572"/>
        <v>44227</v>
      </c>
      <c r="C18330" s="3">
        <f t="shared" si="573"/>
        <v>1</v>
      </c>
      <c r="D18330" t="s">
        <v>10</v>
      </c>
      <c r="E18330">
        <v>55</v>
      </c>
      <c r="F18330">
        <v>589384</v>
      </c>
      <c r="G18330">
        <v>6393</v>
      </c>
    </row>
    <row r="18331" spans="1:7">
      <c r="A18331" s="2">
        <v>44225</v>
      </c>
      <c r="B18331" s="2">
        <f t="shared" si="572"/>
        <v>44227</v>
      </c>
      <c r="C18331" s="3">
        <f t="shared" si="573"/>
        <v>1</v>
      </c>
      <c r="D18331" t="s">
        <v>49</v>
      </c>
      <c r="E18331">
        <v>56</v>
      </c>
      <c r="F18331">
        <v>51690</v>
      </c>
      <c r="G18331">
        <v>596</v>
      </c>
    </row>
    <row r="18332" spans="1:7">
      <c r="A18332" s="2">
        <v>44226</v>
      </c>
      <c r="B18332" s="2">
        <f t="shared" si="572"/>
        <v>44227</v>
      </c>
      <c r="C18332" s="3">
        <f t="shared" si="573"/>
        <v>1</v>
      </c>
      <c r="D18332" t="s">
        <v>52</v>
      </c>
      <c r="E18332">
        <v>1</v>
      </c>
      <c r="F18332">
        <v>455582</v>
      </c>
      <c r="G18332">
        <v>7566</v>
      </c>
    </row>
    <row r="18333" spans="1:7">
      <c r="A18333" s="2">
        <v>44226</v>
      </c>
      <c r="B18333" s="2">
        <f t="shared" si="572"/>
        <v>44227</v>
      </c>
      <c r="C18333" s="3">
        <f t="shared" si="573"/>
        <v>1</v>
      </c>
      <c r="D18333" t="s">
        <v>50</v>
      </c>
      <c r="E18333">
        <v>2</v>
      </c>
      <c r="F18333">
        <v>53851</v>
      </c>
      <c r="G18333">
        <v>253</v>
      </c>
    </row>
    <row r="18334" spans="1:7">
      <c r="A18334" s="2">
        <v>44226</v>
      </c>
      <c r="B18334" s="2">
        <f t="shared" si="572"/>
        <v>44227</v>
      </c>
      <c r="C18334" s="3">
        <f t="shared" si="573"/>
        <v>1</v>
      </c>
      <c r="D18334" t="s">
        <v>8</v>
      </c>
      <c r="E18334">
        <v>4</v>
      </c>
      <c r="F18334">
        <v>756027</v>
      </c>
      <c r="G18334">
        <v>13111</v>
      </c>
    </row>
    <row r="18335" spans="1:7">
      <c r="A18335" s="2">
        <v>44226</v>
      </c>
      <c r="B18335" s="2">
        <f t="shared" si="572"/>
        <v>44227</v>
      </c>
      <c r="C18335" s="3">
        <f t="shared" si="573"/>
        <v>1</v>
      </c>
      <c r="D18335" t="s">
        <v>44</v>
      </c>
      <c r="E18335">
        <v>5</v>
      </c>
      <c r="F18335">
        <v>294387</v>
      </c>
      <c r="G18335">
        <v>4838</v>
      </c>
    </row>
    <row r="18336" spans="1:7">
      <c r="A18336" s="2">
        <v>44226</v>
      </c>
      <c r="B18336" s="2">
        <f t="shared" si="572"/>
        <v>44227</v>
      </c>
      <c r="C18336" s="3">
        <f t="shared" si="573"/>
        <v>1</v>
      </c>
      <c r="D18336" t="s">
        <v>7</v>
      </c>
      <c r="E18336">
        <v>6</v>
      </c>
      <c r="F18336">
        <v>3309997</v>
      </c>
      <c r="G18336">
        <v>40694</v>
      </c>
    </row>
    <row r="18337" spans="1:7">
      <c r="A18337" s="2">
        <v>44226</v>
      </c>
      <c r="B18337" s="2">
        <f t="shared" si="572"/>
        <v>44227</v>
      </c>
      <c r="C18337" s="3">
        <f t="shared" si="573"/>
        <v>1</v>
      </c>
      <c r="D18337" t="s">
        <v>22</v>
      </c>
      <c r="E18337">
        <v>8</v>
      </c>
      <c r="F18337">
        <v>396120</v>
      </c>
      <c r="G18337">
        <v>5696</v>
      </c>
    </row>
    <row r="18338" spans="1:7">
      <c r="A18338" s="2">
        <v>44226</v>
      </c>
      <c r="B18338" s="2">
        <f t="shared" si="572"/>
        <v>44227</v>
      </c>
      <c r="C18338" s="3">
        <f t="shared" si="573"/>
        <v>1</v>
      </c>
      <c r="D18338" t="s">
        <v>38</v>
      </c>
      <c r="E18338">
        <v>9</v>
      </c>
      <c r="F18338">
        <v>250023</v>
      </c>
      <c r="G18338">
        <v>7046</v>
      </c>
    </row>
    <row r="18339" spans="1:7">
      <c r="A18339" s="2">
        <v>44226</v>
      </c>
      <c r="B18339" s="2">
        <f t="shared" si="572"/>
        <v>44227</v>
      </c>
      <c r="C18339" s="3">
        <f t="shared" si="573"/>
        <v>1</v>
      </c>
      <c r="D18339" t="s">
        <v>45</v>
      </c>
      <c r="E18339">
        <v>10</v>
      </c>
      <c r="F18339">
        <v>77551</v>
      </c>
      <c r="G18339">
        <v>1081</v>
      </c>
    </row>
    <row r="18340" spans="1:7">
      <c r="A18340" s="2">
        <v>44226</v>
      </c>
      <c r="B18340" s="2">
        <f t="shared" si="572"/>
        <v>44227</v>
      </c>
      <c r="C18340" s="3">
        <f t="shared" si="573"/>
        <v>1</v>
      </c>
      <c r="D18340" t="s">
        <v>33</v>
      </c>
      <c r="E18340">
        <v>11</v>
      </c>
      <c r="F18340">
        <v>36662</v>
      </c>
      <c r="G18340">
        <v>909</v>
      </c>
    </row>
    <row r="18341" spans="1:7">
      <c r="A18341" s="2">
        <v>44226</v>
      </c>
      <c r="B18341" s="2">
        <f t="shared" si="572"/>
        <v>44227</v>
      </c>
      <c r="C18341" s="3">
        <f t="shared" si="573"/>
        <v>1</v>
      </c>
      <c r="D18341" t="s">
        <v>15</v>
      </c>
      <c r="E18341">
        <v>12</v>
      </c>
      <c r="F18341">
        <v>1713581</v>
      </c>
      <c r="G18341">
        <v>26359</v>
      </c>
    </row>
    <row r="18342" spans="1:7">
      <c r="A18342" s="2">
        <v>44226</v>
      </c>
      <c r="B18342" s="2">
        <f t="shared" si="572"/>
        <v>44227</v>
      </c>
      <c r="C18342" s="3">
        <f t="shared" si="573"/>
        <v>1</v>
      </c>
      <c r="D18342" t="s">
        <v>18</v>
      </c>
      <c r="E18342">
        <v>13</v>
      </c>
      <c r="F18342">
        <v>881740</v>
      </c>
      <c r="G18342">
        <v>13776</v>
      </c>
    </row>
    <row r="18343" spans="1:7">
      <c r="A18343" s="2">
        <v>44226</v>
      </c>
      <c r="B18343" s="2">
        <f t="shared" si="572"/>
        <v>44227</v>
      </c>
      <c r="C18343" s="3">
        <f t="shared" si="573"/>
        <v>1</v>
      </c>
      <c r="D18343" t="s">
        <v>57</v>
      </c>
      <c r="E18343">
        <v>66</v>
      </c>
      <c r="F18343">
        <v>8555</v>
      </c>
      <c r="G18343">
        <v>130</v>
      </c>
    </row>
    <row r="18344" spans="1:7">
      <c r="A18344" s="2">
        <v>44226</v>
      </c>
      <c r="B18344" s="2">
        <f t="shared" si="572"/>
        <v>44227</v>
      </c>
      <c r="C18344" s="3">
        <f t="shared" si="573"/>
        <v>1</v>
      </c>
      <c r="D18344" t="s">
        <v>26</v>
      </c>
      <c r="E18344">
        <v>15</v>
      </c>
      <c r="F18344">
        <v>25708</v>
      </c>
      <c r="G18344">
        <v>404</v>
      </c>
    </row>
    <row r="18345" spans="1:7">
      <c r="A18345" s="2">
        <v>44226</v>
      </c>
      <c r="B18345" s="2">
        <f t="shared" si="572"/>
        <v>44227</v>
      </c>
      <c r="C18345" s="3">
        <f t="shared" si="573"/>
        <v>1</v>
      </c>
      <c r="D18345" t="s">
        <v>53</v>
      </c>
      <c r="E18345">
        <v>16</v>
      </c>
      <c r="F18345">
        <v>162762</v>
      </c>
      <c r="G18345">
        <v>1727</v>
      </c>
    </row>
    <row r="18346" spans="1:7">
      <c r="A18346" s="2">
        <v>44226</v>
      </c>
      <c r="B18346" s="2">
        <f t="shared" si="572"/>
        <v>44227</v>
      </c>
      <c r="C18346" s="3">
        <f t="shared" si="573"/>
        <v>1</v>
      </c>
      <c r="D18346" t="s">
        <v>6</v>
      </c>
      <c r="E18346">
        <v>17</v>
      </c>
      <c r="F18346">
        <v>1126448</v>
      </c>
      <c r="G18346">
        <v>21213</v>
      </c>
    </row>
    <row r="18347" spans="1:7">
      <c r="A18347" s="2">
        <v>44226</v>
      </c>
      <c r="B18347" s="2">
        <f t="shared" si="572"/>
        <v>44227</v>
      </c>
      <c r="C18347" s="3">
        <f t="shared" si="573"/>
        <v>1</v>
      </c>
      <c r="D18347" t="s">
        <v>27</v>
      </c>
      <c r="E18347">
        <v>18</v>
      </c>
      <c r="F18347">
        <v>628069</v>
      </c>
      <c r="G18347">
        <v>9967</v>
      </c>
    </row>
    <row r="18348" spans="1:7">
      <c r="A18348" s="2">
        <v>44226</v>
      </c>
      <c r="B18348" s="2">
        <f t="shared" si="572"/>
        <v>44227</v>
      </c>
      <c r="C18348" s="3">
        <f t="shared" si="573"/>
        <v>1</v>
      </c>
      <c r="D18348" t="s">
        <v>39</v>
      </c>
      <c r="E18348">
        <v>19</v>
      </c>
      <c r="F18348">
        <v>319110</v>
      </c>
      <c r="G18348">
        <v>4651</v>
      </c>
    </row>
    <row r="18349" spans="1:7">
      <c r="A18349" s="2">
        <v>44226</v>
      </c>
      <c r="B18349" s="2">
        <f t="shared" si="572"/>
        <v>44227</v>
      </c>
      <c r="C18349" s="3">
        <f t="shared" si="573"/>
        <v>1</v>
      </c>
      <c r="D18349" t="s">
        <v>34</v>
      </c>
      <c r="E18349">
        <v>20</v>
      </c>
      <c r="F18349">
        <v>277623</v>
      </c>
      <c r="G18349">
        <v>3779</v>
      </c>
    </row>
    <row r="18350" spans="1:7">
      <c r="A18350" s="2">
        <v>44226</v>
      </c>
      <c r="B18350" s="2">
        <f t="shared" si="572"/>
        <v>44227</v>
      </c>
      <c r="C18350" s="3">
        <f t="shared" si="573"/>
        <v>1</v>
      </c>
      <c r="D18350" t="s">
        <v>28</v>
      </c>
      <c r="E18350">
        <v>21</v>
      </c>
      <c r="F18350">
        <v>365016</v>
      </c>
      <c r="G18350">
        <v>3967</v>
      </c>
    </row>
    <row r="18351" spans="1:7">
      <c r="A18351" s="2">
        <v>44226</v>
      </c>
      <c r="B18351" s="2">
        <f t="shared" si="572"/>
        <v>44227</v>
      </c>
      <c r="C18351" s="3">
        <f t="shared" si="573"/>
        <v>1</v>
      </c>
      <c r="D18351" t="s">
        <v>40</v>
      </c>
      <c r="E18351">
        <v>22</v>
      </c>
      <c r="F18351">
        <v>397276</v>
      </c>
      <c r="G18351">
        <v>8801</v>
      </c>
    </row>
    <row r="18352" spans="1:7">
      <c r="A18352" s="2">
        <v>44226</v>
      </c>
      <c r="B18352" s="2">
        <f t="shared" si="572"/>
        <v>44227</v>
      </c>
      <c r="C18352" s="3">
        <f t="shared" si="573"/>
        <v>1</v>
      </c>
      <c r="D18352" t="s">
        <v>51</v>
      </c>
      <c r="E18352">
        <v>23</v>
      </c>
      <c r="F18352">
        <v>39168</v>
      </c>
      <c r="G18352">
        <v>590</v>
      </c>
    </row>
    <row r="18353" spans="1:7">
      <c r="A18353" s="2">
        <v>44226</v>
      </c>
      <c r="B18353" s="2">
        <f t="shared" si="572"/>
        <v>44227</v>
      </c>
      <c r="C18353" s="3">
        <f t="shared" si="573"/>
        <v>1</v>
      </c>
      <c r="D18353" t="s">
        <v>23</v>
      </c>
      <c r="E18353">
        <v>24</v>
      </c>
      <c r="F18353">
        <v>352902</v>
      </c>
      <c r="G18353">
        <v>7107</v>
      </c>
    </row>
    <row r="18354" spans="1:7">
      <c r="A18354" s="2">
        <v>44226</v>
      </c>
      <c r="B18354" s="2">
        <f t="shared" si="572"/>
        <v>44227</v>
      </c>
      <c r="C18354" s="3">
        <f t="shared" si="573"/>
        <v>1</v>
      </c>
      <c r="D18354" t="s">
        <v>9</v>
      </c>
      <c r="E18354">
        <v>25</v>
      </c>
      <c r="F18354">
        <v>521360</v>
      </c>
      <c r="G18354">
        <v>14531</v>
      </c>
    </row>
    <row r="18355" spans="1:7">
      <c r="A18355" s="2">
        <v>44226</v>
      </c>
      <c r="B18355" s="2">
        <f t="shared" si="572"/>
        <v>44227</v>
      </c>
      <c r="C18355" s="3">
        <f t="shared" si="573"/>
        <v>1</v>
      </c>
      <c r="D18355" t="s">
        <v>42</v>
      </c>
      <c r="E18355">
        <v>26</v>
      </c>
      <c r="F18355">
        <v>608532</v>
      </c>
      <c r="G18355">
        <v>15516</v>
      </c>
    </row>
    <row r="18356" spans="1:7">
      <c r="A18356" s="2">
        <v>44226</v>
      </c>
      <c r="B18356" s="2">
        <f t="shared" si="572"/>
        <v>44227</v>
      </c>
      <c r="C18356" s="3">
        <f t="shared" si="573"/>
        <v>1</v>
      </c>
      <c r="D18356" t="s">
        <v>29</v>
      </c>
      <c r="E18356">
        <v>27</v>
      </c>
      <c r="F18356">
        <v>460887</v>
      </c>
      <c r="G18356">
        <v>6255</v>
      </c>
    </row>
    <row r="18357" spans="1:7">
      <c r="A18357" s="2">
        <v>44226</v>
      </c>
      <c r="B18357" s="2">
        <f t="shared" si="572"/>
        <v>44227</v>
      </c>
      <c r="C18357" s="3">
        <f t="shared" si="573"/>
        <v>1</v>
      </c>
      <c r="D18357" t="s">
        <v>46</v>
      </c>
      <c r="E18357">
        <v>28</v>
      </c>
      <c r="F18357">
        <v>274190</v>
      </c>
      <c r="G18357">
        <v>6018</v>
      </c>
    </row>
    <row r="18358" spans="1:7">
      <c r="A18358" s="2">
        <v>44226</v>
      </c>
      <c r="B18358" s="2">
        <f t="shared" si="572"/>
        <v>44227</v>
      </c>
      <c r="C18358" s="3">
        <f t="shared" si="573"/>
        <v>1</v>
      </c>
      <c r="D18358" t="s">
        <v>35</v>
      </c>
      <c r="E18358">
        <v>29</v>
      </c>
      <c r="F18358">
        <v>498808</v>
      </c>
      <c r="G18358">
        <v>7175</v>
      </c>
    </row>
    <row r="18359" spans="1:7">
      <c r="A18359" s="2">
        <v>44226</v>
      </c>
      <c r="B18359" s="2">
        <f t="shared" si="572"/>
        <v>44227</v>
      </c>
      <c r="C18359" s="3">
        <f t="shared" si="573"/>
        <v>1</v>
      </c>
      <c r="D18359" t="s">
        <v>54</v>
      </c>
      <c r="E18359">
        <v>30</v>
      </c>
      <c r="F18359">
        <v>93793</v>
      </c>
      <c r="G18359">
        <v>1233</v>
      </c>
    </row>
    <row r="18360" spans="1:7">
      <c r="A18360" s="2">
        <v>44226</v>
      </c>
      <c r="B18360" s="2">
        <f t="shared" si="572"/>
        <v>44227</v>
      </c>
      <c r="C18360" s="3">
        <f t="shared" si="573"/>
        <v>1</v>
      </c>
      <c r="D18360" t="s">
        <v>12</v>
      </c>
      <c r="E18360">
        <v>31</v>
      </c>
      <c r="F18360">
        <v>191569</v>
      </c>
      <c r="G18360">
        <v>2025</v>
      </c>
    </row>
    <row r="18361" spans="1:7">
      <c r="A18361" s="2">
        <v>44226</v>
      </c>
      <c r="B18361" s="2">
        <f t="shared" si="572"/>
        <v>44227</v>
      </c>
      <c r="C18361" s="3">
        <f t="shared" si="573"/>
        <v>1</v>
      </c>
      <c r="D18361" t="s">
        <v>24</v>
      </c>
      <c r="E18361">
        <v>32</v>
      </c>
      <c r="F18361">
        <v>277547</v>
      </c>
      <c r="G18361">
        <v>4268</v>
      </c>
    </row>
    <row r="18362" spans="1:7">
      <c r="A18362" s="2">
        <v>44226</v>
      </c>
      <c r="B18362" s="2">
        <f t="shared" si="572"/>
        <v>44227</v>
      </c>
      <c r="C18362" s="3">
        <f t="shared" si="573"/>
        <v>1</v>
      </c>
      <c r="D18362" t="s">
        <v>19</v>
      </c>
      <c r="E18362">
        <v>33</v>
      </c>
      <c r="F18362">
        <v>65362</v>
      </c>
      <c r="G18362">
        <v>1042</v>
      </c>
    </row>
    <row r="18363" spans="1:7">
      <c r="A18363" s="2">
        <v>44226</v>
      </c>
      <c r="B18363" s="2">
        <f t="shared" si="572"/>
        <v>44227</v>
      </c>
      <c r="C18363" s="3">
        <f t="shared" si="573"/>
        <v>1</v>
      </c>
      <c r="D18363" t="s">
        <v>21</v>
      </c>
      <c r="E18363">
        <v>34</v>
      </c>
      <c r="F18363">
        <v>692543</v>
      </c>
      <c r="G18363">
        <v>21455</v>
      </c>
    </row>
    <row r="18364" spans="1:7">
      <c r="A18364" s="2">
        <v>44226</v>
      </c>
      <c r="B18364" s="2">
        <f t="shared" si="572"/>
        <v>44227</v>
      </c>
      <c r="C18364" s="3">
        <f t="shared" si="573"/>
        <v>1</v>
      </c>
      <c r="D18364" t="s">
        <v>47</v>
      </c>
      <c r="E18364">
        <v>35</v>
      </c>
      <c r="F18364">
        <v>173539</v>
      </c>
      <c r="G18364">
        <v>3267</v>
      </c>
    </row>
    <row r="18365" spans="1:7">
      <c r="A18365" s="2">
        <v>44226</v>
      </c>
      <c r="B18365" s="2">
        <f t="shared" si="572"/>
        <v>44227</v>
      </c>
      <c r="C18365" s="3">
        <f t="shared" si="573"/>
        <v>1</v>
      </c>
      <c r="D18365" t="s">
        <v>16</v>
      </c>
      <c r="E18365">
        <v>36</v>
      </c>
      <c r="F18365">
        <v>1408955</v>
      </c>
      <c r="G18365">
        <v>42996</v>
      </c>
    </row>
    <row r="18366" spans="1:7">
      <c r="A18366" s="2">
        <v>44226</v>
      </c>
      <c r="B18366" s="2">
        <f t="shared" si="572"/>
        <v>44227</v>
      </c>
      <c r="C18366" s="3">
        <f t="shared" si="573"/>
        <v>1</v>
      </c>
      <c r="D18366" t="s">
        <v>20</v>
      </c>
      <c r="E18366">
        <v>37</v>
      </c>
      <c r="F18366">
        <v>750117</v>
      </c>
      <c r="G18366">
        <v>9215</v>
      </c>
    </row>
    <row r="18367" spans="1:7">
      <c r="A18367" s="2">
        <v>44226</v>
      </c>
      <c r="B18367" s="2">
        <f t="shared" si="572"/>
        <v>44227</v>
      </c>
      <c r="C18367" s="3">
        <f t="shared" si="573"/>
        <v>1</v>
      </c>
      <c r="D18367" t="s">
        <v>48</v>
      </c>
      <c r="E18367">
        <v>38</v>
      </c>
      <c r="F18367">
        <v>97587</v>
      </c>
      <c r="G18367">
        <v>1447</v>
      </c>
    </row>
    <row r="18368" spans="1:7">
      <c r="A18368" s="2">
        <v>44226</v>
      </c>
      <c r="B18368" s="2">
        <f t="shared" si="572"/>
        <v>44227</v>
      </c>
      <c r="C18368" s="3">
        <f t="shared" si="573"/>
        <v>1</v>
      </c>
      <c r="D18368" t="s">
        <v>59</v>
      </c>
      <c r="E18368">
        <v>69</v>
      </c>
      <c r="F18368">
        <v>131</v>
      </c>
      <c r="G18368">
        <v>2</v>
      </c>
    </row>
    <row r="18369" spans="1:7">
      <c r="A18369" s="2">
        <v>44226</v>
      </c>
      <c r="B18369" s="2">
        <f t="shared" si="572"/>
        <v>44227</v>
      </c>
      <c r="C18369" s="3">
        <f t="shared" si="573"/>
        <v>1</v>
      </c>
      <c r="D18369" t="s">
        <v>41</v>
      </c>
      <c r="E18369">
        <v>39</v>
      </c>
      <c r="F18369">
        <v>892781</v>
      </c>
      <c r="G18369">
        <v>11124</v>
      </c>
    </row>
    <row r="18370" spans="1:7">
      <c r="A18370" s="2">
        <v>44226</v>
      </c>
      <c r="B18370" s="2">
        <f t="shared" si="572"/>
        <v>44227</v>
      </c>
      <c r="C18370" s="3">
        <f t="shared" si="573"/>
        <v>1</v>
      </c>
      <c r="D18370" t="s">
        <v>30</v>
      </c>
      <c r="E18370">
        <v>40</v>
      </c>
      <c r="F18370">
        <v>386590</v>
      </c>
      <c r="G18370">
        <v>3504</v>
      </c>
    </row>
    <row r="18371" spans="1:7">
      <c r="A18371" s="2">
        <v>44226</v>
      </c>
      <c r="B18371" s="2">
        <f t="shared" si="572"/>
        <v>44227</v>
      </c>
      <c r="C18371" s="3">
        <f t="shared" si="573"/>
        <v>1</v>
      </c>
      <c r="D18371" t="s">
        <v>14</v>
      </c>
      <c r="E18371">
        <v>41</v>
      </c>
      <c r="F18371">
        <v>142417</v>
      </c>
      <c r="G18371">
        <v>1972</v>
      </c>
    </row>
    <row r="18372" spans="1:7">
      <c r="A18372" s="2">
        <v>44226</v>
      </c>
      <c r="B18372" s="2">
        <f t="shared" ref="B18372:B18435" si="574">EOMONTH(A18372,0)</f>
        <v>44227</v>
      </c>
      <c r="C18372" s="3">
        <f t="shared" ref="C18372:C18435" si="575">IF(A18372=B18372,0,1)</f>
        <v>1</v>
      </c>
      <c r="D18372" t="s">
        <v>31</v>
      </c>
      <c r="E18372">
        <v>42</v>
      </c>
      <c r="F18372">
        <v>844519</v>
      </c>
      <c r="G18372">
        <v>21658</v>
      </c>
    </row>
    <row r="18373" spans="1:7">
      <c r="A18373" s="2">
        <v>44226</v>
      </c>
      <c r="B18373" s="2">
        <f t="shared" si="574"/>
        <v>44227</v>
      </c>
      <c r="C18373" s="3">
        <f t="shared" si="575"/>
        <v>1</v>
      </c>
      <c r="D18373" t="s">
        <v>55</v>
      </c>
      <c r="E18373">
        <v>72</v>
      </c>
      <c r="F18373">
        <v>127021</v>
      </c>
      <c r="G18373">
        <v>1823</v>
      </c>
    </row>
    <row r="18374" spans="1:7">
      <c r="A18374" s="2">
        <v>44226</v>
      </c>
      <c r="B18374" s="2">
        <f t="shared" si="574"/>
        <v>44227</v>
      </c>
      <c r="C18374" s="3">
        <f t="shared" si="575"/>
        <v>1</v>
      </c>
      <c r="D18374" t="s">
        <v>17</v>
      </c>
      <c r="E18374">
        <v>44</v>
      </c>
      <c r="F18374">
        <v>114438</v>
      </c>
      <c r="G18374">
        <v>2154</v>
      </c>
    </row>
    <row r="18375" spans="1:7">
      <c r="A18375" s="2">
        <v>44226</v>
      </c>
      <c r="B18375" s="2">
        <f t="shared" si="574"/>
        <v>44227</v>
      </c>
      <c r="C18375" s="3">
        <f t="shared" si="575"/>
        <v>1</v>
      </c>
      <c r="D18375" t="s">
        <v>32</v>
      </c>
      <c r="E18375">
        <v>45</v>
      </c>
      <c r="F18375">
        <v>439785</v>
      </c>
      <c r="G18375">
        <v>7014</v>
      </c>
    </row>
    <row r="18376" spans="1:7">
      <c r="A18376" s="2">
        <v>44226</v>
      </c>
      <c r="B18376" s="2">
        <f t="shared" si="574"/>
        <v>44227</v>
      </c>
      <c r="C18376" s="3">
        <f t="shared" si="575"/>
        <v>1</v>
      </c>
      <c r="D18376" t="s">
        <v>43</v>
      </c>
      <c r="E18376">
        <v>46</v>
      </c>
      <c r="F18376">
        <v>108070</v>
      </c>
      <c r="G18376">
        <v>1775</v>
      </c>
    </row>
    <row r="18377" spans="1:7">
      <c r="A18377" s="2">
        <v>44226</v>
      </c>
      <c r="B18377" s="2">
        <f t="shared" si="574"/>
        <v>44227</v>
      </c>
      <c r="C18377" s="3">
        <f t="shared" si="575"/>
        <v>1</v>
      </c>
      <c r="D18377" t="s">
        <v>25</v>
      </c>
      <c r="E18377">
        <v>47</v>
      </c>
      <c r="F18377">
        <v>710748</v>
      </c>
      <c r="G18377">
        <v>9483</v>
      </c>
    </row>
    <row r="18378" spans="1:7">
      <c r="A18378" s="2">
        <v>44226</v>
      </c>
      <c r="B18378" s="2">
        <f t="shared" si="574"/>
        <v>44227</v>
      </c>
      <c r="C18378" s="3">
        <f t="shared" si="575"/>
        <v>1</v>
      </c>
      <c r="D18378" t="s">
        <v>11</v>
      </c>
      <c r="E18378">
        <v>48</v>
      </c>
      <c r="F18378">
        <v>2362817</v>
      </c>
      <c r="G18378">
        <v>37096</v>
      </c>
    </row>
    <row r="18379" spans="1:7">
      <c r="A18379" s="2">
        <v>44226</v>
      </c>
      <c r="B18379" s="2">
        <f t="shared" si="574"/>
        <v>44227</v>
      </c>
      <c r="C18379" s="3">
        <f t="shared" si="575"/>
        <v>1</v>
      </c>
      <c r="D18379" t="s">
        <v>13</v>
      </c>
      <c r="E18379">
        <v>49</v>
      </c>
      <c r="F18379">
        <v>345430</v>
      </c>
      <c r="G18379">
        <v>1664</v>
      </c>
    </row>
    <row r="18380" spans="1:7">
      <c r="A18380" s="2">
        <v>44226</v>
      </c>
      <c r="B18380" s="2">
        <f t="shared" si="574"/>
        <v>44227</v>
      </c>
      <c r="C18380" s="3">
        <f t="shared" si="575"/>
        <v>1</v>
      </c>
      <c r="D18380" t="s">
        <v>36</v>
      </c>
      <c r="E18380">
        <v>50</v>
      </c>
      <c r="F18380">
        <v>11831</v>
      </c>
      <c r="G18380">
        <v>173</v>
      </c>
    </row>
    <row r="18381" spans="1:7">
      <c r="A18381" s="2">
        <v>44226</v>
      </c>
      <c r="B18381" s="2">
        <f t="shared" si="574"/>
        <v>44227</v>
      </c>
      <c r="C18381" s="3">
        <f t="shared" si="575"/>
        <v>1</v>
      </c>
      <c r="D18381" t="s">
        <v>56</v>
      </c>
      <c r="E18381">
        <v>78</v>
      </c>
      <c r="F18381">
        <v>2398</v>
      </c>
      <c r="G18381">
        <v>24</v>
      </c>
    </row>
    <row r="18382" spans="1:7">
      <c r="A18382" s="2">
        <v>44226</v>
      </c>
      <c r="B18382" s="2">
        <f t="shared" si="574"/>
        <v>44227</v>
      </c>
      <c r="C18382" s="3">
        <f t="shared" si="575"/>
        <v>1</v>
      </c>
      <c r="D18382" t="s">
        <v>37</v>
      </c>
      <c r="E18382">
        <v>51</v>
      </c>
      <c r="F18382">
        <v>502221</v>
      </c>
      <c r="G18382">
        <v>6449</v>
      </c>
    </row>
    <row r="18383" spans="1:7">
      <c r="A18383" s="2">
        <v>44226</v>
      </c>
      <c r="B18383" s="2">
        <f t="shared" si="574"/>
        <v>44227</v>
      </c>
      <c r="C18383" s="3">
        <f t="shared" si="575"/>
        <v>1</v>
      </c>
      <c r="D18383" t="s">
        <v>5</v>
      </c>
      <c r="E18383">
        <v>53</v>
      </c>
      <c r="F18383">
        <v>315448</v>
      </c>
      <c r="G18383">
        <v>4368</v>
      </c>
    </row>
    <row r="18384" spans="1:7">
      <c r="A18384" s="2">
        <v>44226</v>
      </c>
      <c r="B18384" s="2">
        <f t="shared" si="574"/>
        <v>44227</v>
      </c>
      <c r="C18384" s="3">
        <f t="shared" si="575"/>
        <v>1</v>
      </c>
      <c r="D18384" t="s">
        <v>58</v>
      </c>
      <c r="E18384">
        <v>54</v>
      </c>
      <c r="F18384">
        <v>120340</v>
      </c>
      <c r="G18384">
        <v>2015</v>
      </c>
    </row>
    <row r="18385" spans="1:7">
      <c r="A18385" s="2">
        <v>44226</v>
      </c>
      <c r="B18385" s="2">
        <f t="shared" si="574"/>
        <v>44227</v>
      </c>
      <c r="C18385" s="3">
        <f t="shared" si="575"/>
        <v>1</v>
      </c>
      <c r="D18385" t="s">
        <v>10</v>
      </c>
      <c r="E18385">
        <v>55</v>
      </c>
      <c r="F18385">
        <v>590997</v>
      </c>
      <c r="G18385">
        <v>6433</v>
      </c>
    </row>
    <row r="18386" spans="1:7">
      <c r="A18386" s="2">
        <v>44226</v>
      </c>
      <c r="B18386" s="2">
        <f t="shared" si="574"/>
        <v>44227</v>
      </c>
      <c r="C18386" s="3">
        <f t="shared" si="575"/>
        <v>1</v>
      </c>
      <c r="D18386" t="s">
        <v>49</v>
      </c>
      <c r="E18386">
        <v>56</v>
      </c>
      <c r="F18386">
        <v>51704</v>
      </c>
      <c r="G18386">
        <v>596</v>
      </c>
    </row>
    <row r="18387" spans="1:7">
      <c r="A18387" s="2">
        <v>44227</v>
      </c>
      <c r="B18387" s="2">
        <f t="shared" si="574"/>
        <v>44227</v>
      </c>
      <c r="C18387" s="3">
        <f t="shared" si="575"/>
        <v>0</v>
      </c>
      <c r="D18387" t="s">
        <v>52</v>
      </c>
      <c r="E18387">
        <v>1</v>
      </c>
      <c r="F18387">
        <v>459639</v>
      </c>
      <c r="G18387">
        <v>7688</v>
      </c>
    </row>
    <row r="18388" spans="1:7">
      <c r="A18388" s="2">
        <v>44227</v>
      </c>
      <c r="B18388" s="2">
        <f t="shared" si="574"/>
        <v>44227</v>
      </c>
      <c r="C18388" s="3">
        <f t="shared" si="575"/>
        <v>0</v>
      </c>
      <c r="D18388" t="s">
        <v>50</v>
      </c>
      <c r="E18388">
        <v>2</v>
      </c>
      <c r="F18388">
        <v>53985</v>
      </c>
      <c r="G18388">
        <v>253</v>
      </c>
    </row>
    <row r="18389" spans="1:7">
      <c r="A18389" s="2">
        <v>44227</v>
      </c>
      <c r="B18389" s="2">
        <f t="shared" si="574"/>
        <v>44227</v>
      </c>
      <c r="C18389" s="3">
        <f t="shared" si="575"/>
        <v>0</v>
      </c>
      <c r="D18389" t="s">
        <v>8</v>
      </c>
      <c r="E18389">
        <v>4</v>
      </c>
      <c r="F18389">
        <v>758576</v>
      </c>
      <c r="G18389">
        <v>13120</v>
      </c>
    </row>
    <row r="18390" spans="1:7">
      <c r="A18390" s="2">
        <v>44227</v>
      </c>
      <c r="B18390" s="2">
        <f t="shared" si="574"/>
        <v>44227</v>
      </c>
      <c r="C18390" s="3">
        <f t="shared" si="575"/>
        <v>0</v>
      </c>
      <c r="D18390" t="s">
        <v>44</v>
      </c>
      <c r="E18390">
        <v>5</v>
      </c>
      <c r="F18390">
        <v>295268</v>
      </c>
      <c r="G18390">
        <v>4868</v>
      </c>
    </row>
    <row r="18391" spans="1:7">
      <c r="A18391" s="2">
        <v>44227</v>
      </c>
      <c r="B18391" s="2">
        <f t="shared" si="574"/>
        <v>44227</v>
      </c>
      <c r="C18391" s="3">
        <f t="shared" si="575"/>
        <v>0</v>
      </c>
      <c r="D18391" t="s">
        <v>7</v>
      </c>
      <c r="E18391">
        <v>6</v>
      </c>
      <c r="F18391">
        <v>3323967</v>
      </c>
      <c r="G18391">
        <v>40928</v>
      </c>
    </row>
    <row r="18392" spans="1:7">
      <c r="A18392" s="2">
        <v>44227</v>
      </c>
      <c r="B18392" s="2">
        <f t="shared" si="574"/>
        <v>44227</v>
      </c>
      <c r="C18392" s="3">
        <f t="shared" si="575"/>
        <v>0</v>
      </c>
      <c r="D18392" t="s">
        <v>22</v>
      </c>
      <c r="E18392">
        <v>8</v>
      </c>
      <c r="F18392">
        <v>397138</v>
      </c>
      <c r="G18392">
        <v>5711</v>
      </c>
    </row>
    <row r="18393" spans="1:7">
      <c r="A18393" s="2">
        <v>44227</v>
      </c>
      <c r="B18393" s="2">
        <f t="shared" si="574"/>
        <v>44227</v>
      </c>
      <c r="C18393" s="3">
        <f t="shared" si="575"/>
        <v>0</v>
      </c>
      <c r="D18393" t="s">
        <v>38</v>
      </c>
      <c r="E18393">
        <v>9</v>
      </c>
      <c r="F18393">
        <v>250023</v>
      </c>
      <c r="G18393">
        <v>7046</v>
      </c>
    </row>
    <row r="18394" spans="1:7">
      <c r="A18394" s="2">
        <v>44227</v>
      </c>
      <c r="B18394" s="2">
        <f t="shared" si="574"/>
        <v>44227</v>
      </c>
      <c r="C18394" s="3">
        <f t="shared" si="575"/>
        <v>0</v>
      </c>
      <c r="D18394" t="s">
        <v>45</v>
      </c>
      <c r="E18394">
        <v>10</v>
      </c>
      <c r="F18394">
        <v>78071</v>
      </c>
      <c r="G18394">
        <v>1090</v>
      </c>
    </row>
    <row r="18395" spans="1:7">
      <c r="A18395" s="2">
        <v>44227</v>
      </c>
      <c r="B18395" s="2">
        <f t="shared" si="574"/>
        <v>44227</v>
      </c>
      <c r="C18395" s="3">
        <f t="shared" si="575"/>
        <v>0</v>
      </c>
      <c r="D18395" t="s">
        <v>33</v>
      </c>
      <c r="E18395">
        <v>11</v>
      </c>
      <c r="F18395">
        <v>36872</v>
      </c>
      <c r="G18395">
        <v>913</v>
      </c>
    </row>
    <row r="18396" spans="1:7">
      <c r="A18396" s="2">
        <v>44227</v>
      </c>
      <c r="B18396" s="2">
        <f t="shared" si="574"/>
        <v>44227</v>
      </c>
      <c r="C18396" s="3">
        <f t="shared" si="575"/>
        <v>0</v>
      </c>
      <c r="D18396" t="s">
        <v>15</v>
      </c>
      <c r="E18396">
        <v>12</v>
      </c>
      <c r="F18396">
        <v>1721369</v>
      </c>
      <c r="G18396">
        <v>26478</v>
      </c>
    </row>
    <row r="18397" spans="1:7">
      <c r="A18397" s="2">
        <v>44227</v>
      </c>
      <c r="B18397" s="2">
        <f t="shared" si="574"/>
        <v>44227</v>
      </c>
      <c r="C18397" s="3">
        <f t="shared" si="575"/>
        <v>0</v>
      </c>
      <c r="D18397" t="s">
        <v>18</v>
      </c>
      <c r="E18397">
        <v>13</v>
      </c>
      <c r="F18397">
        <v>885249</v>
      </c>
      <c r="G18397">
        <v>13778</v>
      </c>
    </row>
    <row r="18398" spans="1:7">
      <c r="A18398" s="2">
        <v>44227</v>
      </c>
      <c r="B18398" s="2">
        <f t="shared" si="574"/>
        <v>44227</v>
      </c>
      <c r="C18398" s="3">
        <f t="shared" si="575"/>
        <v>0</v>
      </c>
      <c r="D18398" t="s">
        <v>57</v>
      </c>
      <c r="E18398">
        <v>66</v>
      </c>
      <c r="F18398">
        <v>8556</v>
      </c>
      <c r="G18398">
        <v>130</v>
      </c>
    </row>
    <row r="18399" spans="1:7">
      <c r="A18399" s="2">
        <v>44227</v>
      </c>
      <c r="B18399" s="2">
        <f t="shared" si="574"/>
        <v>44227</v>
      </c>
      <c r="C18399" s="3">
        <f t="shared" si="575"/>
        <v>0</v>
      </c>
      <c r="D18399" t="s">
        <v>26</v>
      </c>
      <c r="E18399">
        <v>15</v>
      </c>
      <c r="F18399">
        <v>25786</v>
      </c>
      <c r="G18399">
        <v>407</v>
      </c>
    </row>
    <row r="18400" spans="1:7">
      <c r="A18400" s="2">
        <v>44227</v>
      </c>
      <c r="B18400" s="2">
        <f t="shared" si="574"/>
        <v>44227</v>
      </c>
      <c r="C18400" s="3">
        <f t="shared" si="575"/>
        <v>0</v>
      </c>
      <c r="D18400" t="s">
        <v>53</v>
      </c>
      <c r="E18400">
        <v>16</v>
      </c>
      <c r="F18400">
        <v>162762</v>
      </c>
      <c r="G18400">
        <v>1727</v>
      </c>
    </row>
    <row r="18401" spans="1:7">
      <c r="A18401" s="2">
        <v>44227</v>
      </c>
      <c r="B18401" s="2">
        <f t="shared" si="574"/>
        <v>44227</v>
      </c>
      <c r="C18401" s="3">
        <f t="shared" si="575"/>
        <v>0</v>
      </c>
      <c r="D18401" t="s">
        <v>6</v>
      </c>
      <c r="E18401">
        <v>17</v>
      </c>
      <c r="F18401">
        <v>1128505</v>
      </c>
      <c r="G18401">
        <v>21242</v>
      </c>
    </row>
    <row r="18402" spans="1:7">
      <c r="A18402" s="2">
        <v>44227</v>
      </c>
      <c r="B18402" s="2">
        <f t="shared" si="574"/>
        <v>44227</v>
      </c>
      <c r="C18402" s="3">
        <f t="shared" si="575"/>
        <v>0</v>
      </c>
      <c r="D18402" t="s">
        <v>27</v>
      </c>
      <c r="E18402">
        <v>18</v>
      </c>
      <c r="F18402">
        <v>629793</v>
      </c>
      <c r="G18402">
        <v>9974</v>
      </c>
    </row>
    <row r="18403" spans="1:7">
      <c r="A18403" s="2">
        <v>44227</v>
      </c>
      <c r="B18403" s="2">
        <f t="shared" si="574"/>
        <v>44227</v>
      </c>
      <c r="C18403" s="3">
        <f t="shared" si="575"/>
        <v>0</v>
      </c>
      <c r="D18403" t="s">
        <v>39</v>
      </c>
      <c r="E18403">
        <v>19</v>
      </c>
      <c r="F18403">
        <v>319408</v>
      </c>
      <c r="G18403">
        <v>4901</v>
      </c>
    </row>
    <row r="18404" spans="1:7">
      <c r="A18404" s="2">
        <v>44227</v>
      </c>
      <c r="B18404" s="2">
        <f t="shared" si="574"/>
        <v>44227</v>
      </c>
      <c r="C18404" s="3">
        <f t="shared" si="575"/>
        <v>0</v>
      </c>
      <c r="D18404" t="s">
        <v>34</v>
      </c>
      <c r="E18404">
        <v>20</v>
      </c>
      <c r="F18404">
        <v>277633</v>
      </c>
      <c r="G18404">
        <v>3779</v>
      </c>
    </row>
    <row r="18405" spans="1:7">
      <c r="A18405" s="2">
        <v>44227</v>
      </c>
      <c r="B18405" s="2">
        <f t="shared" si="574"/>
        <v>44227</v>
      </c>
      <c r="C18405" s="3">
        <f t="shared" si="575"/>
        <v>0</v>
      </c>
      <c r="D18405" t="s">
        <v>28</v>
      </c>
      <c r="E18405">
        <v>21</v>
      </c>
      <c r="F18405">
        <v>366857</v>
      </c>
      <c r="G18405">
        <v>3977</v>
      </c>
    </row>
    <row r="18406" spans="1:7">
      <c r="A18406" s="2">
        <v>44227</v>
      </c>
      <c r="B18406" s="2">
        <f t="shared" si="574"/>
        <v>44227</v>
      </c>
      <c r="C18406" s="3">
        <f t="shared" si="575"/>
        <v>0</v>
      </c>
      <c r="D18406" t="s">
        <v>40</v>
      </c>
      <c r="E18406">
        <v>22</v>
      </c>
      <c r="F18406">
        <v>400626</v>
      </c>
      <c r="G18406">
        <v>8859</v>
      </c>
    </row>
    <row r="18407" spans="1:7">
      <c r="A18407" s="2">
        <v>44227</v>
      </c>
      <c r="B18407" s="2">
        <f t="shared" si="574"/>
        <v>44227</v>
      </c>
      <c r="C18407" s="3">
        <f t="shared" si="575"/>
        <v>0</v>
      </c>
      <c r="D18407" t="s">
        <v>51</v>
      </c>
      <c r="E18407">
        <v>23</v>
      </c>
      <c r="F18407">
        <v>39324</v>
      </c>
      <c r="G18407">
        <v>590</v>
      </c>
    </row>
    <row r="18408" spans="1:7">
      <c r="A18408" s="2">
        <v>44227</v>
      </c>
      <c r="B18408" s="2">
        <f t="shared" si="574"/>
        <v>44227</v>
      </c>
      <c r="C18408" s="3">
        <f t="shared" si="575"/>
        <v>0</v>
      </c>
      <c r="D18408" t="s">
        <v>23</v>
      </c>
      <c r="E18408">
        <v>24</v>
      </c>
      <c r="F18408">
        <v>354649</v>
      </c>
      <c r="G18408">
        <v>7127</v>
      </c>
    </row>
    <row r="18409" spans="1:7">
      <c r="A18409" s="2">
        <v>44227</v>
      </c>
      <c r="B18409" s="2">
        <f t="shared" si="574"/>
        <v>44227</v>
      </c>
      <c r="C18409" s="3">
        <f t="shared" si="575"/>
        <v>0</v>
      </c>
      <c r="D18409" t="s">
        <v>9</v>
      </c>
      <c r="E18409">
        <v>25</v>
      </c>
      <c r="F18409">
        <v>524025</v>
      </c>
      <c r="G18409">
        <v>14577</v>
      </c>
    </row>
    <row r="18410" spans="1:7">
      <c r="A18410" s="2">
        <v>44227</v>
      </c>
      <c r="B18410" s="2">
        <f t="shared" si="574"/>
        <v>44227</v>
      </c>
      <c r="C18410" s="3">
        <f t="shared" si="575"/>
        <v>0</v>
      </c>
      <c r="D18410" t="s">
        <v>42</v>
      </c>
      <c r="E18410">
        <v>26</v>
      </c>
      <c r="F18410">
        <v>608600</v>
      </c>
      <c r="G18410">
        <v>15516</v>
      </c>
    </row>
    <row r="18411" spans="1:7">
      <c r="A18411" s="2">
        <v>44227</v>
      </c>
      <c r="B18411" s="2">
        <f t="shared" si="574"/>
        <v>44227</v>
      </c>
      <c r="C18411" s="3">
        <f t="shared" si="575"/>
        <v>0</v>
      </c>
      <c r="D18411" t="s">
        <v>29</v>
      </c>
      <c r="E18411">
        <v>27</v>
      </c>
      <c r="F18411">
        <v>461875</v>
      </c>
      <c r="G18411">
        <v>6268</v>
      </c>
    </row>
    <row r="18412" spans="1:7">
      <c r="A18412" s="2">
        <v>44227</v>
      </c>
      <c r="B18412" s="2">
        <f t="shared" si="574"/>
        <v>44227</v>
      </c>
      <c r="C18412" s="3">
        <f t="shared" si="575"/>
        <v>0</v>
      </c>
      <c r="D18412" t="s">
        <v>46</v>
      </c>
      <c r="E18412">
        <v>28</v>
      </c>
      <c r="F18412">
        <v>275001</v>
      </c>
      <c r="G18412">
        <v>6045</v>
      </c>
    </row>
    <row r="18413" spans="1:7">
      <c r="A18413" s="2">
        <v>44227</v>
      </c>
      <c r="B18413" s="2">
        <f t="shared" si="574"/>
        <v>44227</v>
      </c>
      <c r="C18413" s="3">
        <f t="shared" si="575"/>
        <v>0</v>
      </c>
      <c r="D18413" t="s">
        <v>35</v>
      </c>
      <c r="E18413">
        <v>29</v>
      </c>
      <c r="F18413">
        <v>499530</v>
      </c>
      <c r="G18413">
        <v>7176</v>
      </c>
    </row>
    <row r="18414" spans="1:7">
      <c r="A18414" s="2">
        <v>44227</v>
      </c>
      <c r="B18414" s="2">
        <f t="shared" si="574"/>
        <v>44227</v>
      </c>
      <c r="C18414" s="3">
        <f t="shared" si="575"/>
        <v>0</v>
      </c>
      <c r="D18414" t="s">
        <v>54</v>
      </c>
      <c r="E18414">
        <v>30</v>
      </c>
      <c r="F18414">
        <v>93961</v>
      </c>
      <c r="G18414">
        <v>1234</v>
      </c>
    </row>
    <row r="18415" spans="1:7">
      <c r="A18415" s="2">
        <v>44227</v>
      </c>
      <c r="B18415" s="2">
        <f t="shared" si="574"/>
        <v>44227</v>
      </c>
      <c r="C18415" s="3">
        <f t="shared" si="575"/>
        <v>0</v>
      </c>
      <c r="D18415" t="s">
        <v>12</v>
      </c>
      <c r="E18415">
        <v>31</v>
      </c>
      <c r="F18415">
        <v>191763</v>
      </c>
      <c r="G18415">
        <v>2025</v>
      </c>
    </row>
    <row r="18416" spans="1:7">
      <c r="A18416" s="2">
        <v>44227</v>
      </c>
      <c r="B18416" s="2">
        <f t="shared" si="574"/>
        <v>44227</v>
      </c>
      <c r="C18416" s="3">
        <f t="shared" si="575"/>
        <v>0</v>
      </c>
      <c r="D18416" t="s">
        <v>24</v>
      </c>
      <c r="E18416">
        <v>32</v>
      </c>
      <c r="F18416">
        <v>278447</v>
      </c>
      <c r="G18416">
        <v>4271</v>
      </c>
    </row>
    <row r="18417" spans="1:7">
      <c r="A18417" s="2">
        <v>44227</v>
      </c>
      <c r="B18417" s="2">
        <f t="shared" si="574"/>
        <v>44227</v>
      </c>
      <c r="C18417" s="3">
        <f t="shared" si="575"/>
        <v>0</v>
      </c>
      <c r="D18417" t="s">
        <v>19</v>
      </c>
      <c r="E18417">
        <v>33</v>
      </c>
      <c r="F18417">
        <v>65695</v>
      </c>
      <c r="G18417">
        <v>1057</v>
      </c>
    </row>
    <row r="18418" spans="1:7">
      <c r="A18418" s="2">
        <v>44227</v>
      </c>
      <c r="B18418" s="2">
        <f t="shared" si="574"/>
        <v>44227</v>
      </c>
      <c r="C18418" s="3">
        <f t="shared" si="575"/>
        <v>0</v>
      </c>
      <c r="D18418" t="s">
        <v>21</v>
      </c>
      <c r="E18418">
        <v>34</v>
      </c>
      <c r="F18418">
        <v>696831</v>
      </c>
      <c r="G18418">
        <v>21484</v>
      </c>
    </row>
    <row r="18419" spans="1:7">
      <c r="A18419" s="2">
        <v>44227</v>
      </c>
      <c r="B18419" s="2">
        <f t="shared" si="574"/>
        <v>44227</v>
      </c>
      <c r="C18419" s="3">
        <f t="shared" si="575"/>
        <v>0</v>
      </c>
      <c r="D18419" t="s">
        <v>47</v>
      </c>
      <c r="E18419">
        <v>35</v>
      </c>
      <c r="F18419">
        <v>174064</v>
      </c>
      <c r="G18419">
        <v>3285</v>
      </c>
    </row>
    <row r="18420" spans="1:7">
      <c r="A18420" s="2">
        <v>44227</v>
      </c>
      <c r="B18420" s="2">
        <f t="shared" si="574"/>
        <v>44227</v>
      </c>
      <c r="C18420" s="3">
        <f t="shared" si="575"/>
        <v>0</v>
      </c>
      <c r="D18420" t="s">
        <v>16</v>
      </c>
      <c r="E18420">
        <v>36</v>
      </c>
      <c r="F18420">
        <v>1420164</v>
      </c>
      <c r="G18420">
        <v>43178</v>
      </c>
    </row>
    <row r="18421" spans="1:7">
      <c r="A18421" s="2">
        <v>44227</v>
      </c>
      <c r="B18421" s="2">
        <f t="shared" si="574"/>
        <v>44227</v>
      </c>
      <c r="C18421" s="3">
        <f t="shared" si="575"/>
        <v>0</v>
      </c>
      <c r="D18421" t="s">
        <v>20</v>
      </c>
      <c r="E18421">
        <v>37</v>
      </c>
      <c r="F18421">
        <v>759955</v>
      </c>
      <c r="G18421">
        <v>9381</v>
      </c>
    </row>
    <row r="18422" spans="1:7">
      <c r="A18422" s="2">
        <v>44227</v>
      </c>
      <c r="B18422" s="2">
        <f t="shared" si="574"/>
        <v>44227</v>
      </c>
      <c r="C18422" s="3">
        <f t="shared" si="575"/>
        <v>0</v>
      </c>
      <c r="D18422" t="s">
        <v>48</v>
      </c>
      <c r="E18422">
        <v>38</v>
      </c>
      <c r="F18422">
        <v>97655</v>
      </c>
      <c r="G18422">
        <v>1447</v>
      </c>
    </row>
    <row r="18423" spans="1:7">
      <c r="A18423" s="2">
        <v>44227</v>
      </c>
      <c r="B18423" s="2">
        <f t="shared" si="574"/>
        <v>44227</v>
      </c>
      <c r="C18423" s="3">
        <f t="shared" si="575"/>
        <v>0</v>
      </c>
      <c r="D18423" t="s">
        <v>59</v>
      </c>
      <c r="E18423">
        <v>69</v>
      </c>
      <c r="F18423">
        <v>131</v>
      </c>
      <c r="G18423">
        <v>2</v>
      </c>
    </row>
    <row r="18424" spans="1:7">
      <c r="A18424" s="2">
        <v>44227</v>
      </c>
      <c r="B18424" s="2">
        <f t="shared" si="574"/>
        <v>44227</v>
      </c>
      <c r="C18424" s="3">
        <f t="shared" si="575"/>
        <v>0</v>
      </c>
      <c r="D18424" t="s">
        <v>41</v>
      </c>
      <c r="E18424">
        <v>39</v>
      </c>
      <c r="F18424">
        <v>895792</v>
      </c>
      <c r="G18424">
        <v>11178</v>
      </c>
    </row>
    <row r="18425" spans="1:7">
      <c r="A18425" s="2">
        <v>44227</v>
      </c>
      <c r="B18425" s="2">
        <f t="shared" si="574"/>
        <v>44227</v>
      </c>
      <c r="C18425" s="3">
        <f t="shared" si="575"/>
        <v>0</v>
      </c>
      <c r="D18425" t="s">
        <v>30</v>
      </c>
      <c r="E18425">
        <v>40</v>
      </c>
      <c r="F18425">
        <v>389472</v>
      </c>
      <c r="G18425">
        <v>3547</v>
      </c>
    </row>
    <row r="18426" spans="1:7">
      <c r="A18426" s="2">
        <v>44227</v>
      </c>
      <c r="B18426" s="2">
        <f t="shared" si="574"/>
        <v>44227</v>
      </c>
      <c r="C18426" s="3">
        <f t="shared" si="575"/>
        <v>0</v>
      </c>
      <c r="D18426" t="s">
        <v>14</v>
      </c>
      <c r="E18426">
        <v>41</v>
      </c>
      <c r="F18426">
        <v>142417</v>
      </c>
      <c r="G18426">
        <v>1972</v>
      </c>
    </row>
    <row r="18427" spans="1:7">
      <c r="A18427" s="2">
        <v>44227</v>
      </c>
      <c r="B18427" s="2">
        <f t="shared" si="574"/>
        <v>44227</v>
      </c>
      <c r="C18427" s="3">
        <f t="shared" si="575"/>
        <v>0</v>
      </c>
      <c r="D18427" t="s">
        <v>31</v>
      </c>
      <c r="E18427">
        <v>42</v>
      </c>
      <c r="F18427">
        <v>848244</v>
      </c>
      <c r="G18427">
        <v>21715</v>
      </c>
    </row>
    <row r="18428" spans="1:7">
      <c r="A18428" s="2">
        <v>44227</v>
      </c>
      <c r="B18428" s="2">
        <f t="shared" si="574"/>
        <v>44227</v>
      </c>
      <c r="C18428" s="3">
        <f t="shared" si="575"/>
        <v>0</v>
      </c>
      <c r="D18428" t="s">
        <v>55</v>
      </c>
      <c r="E18428">
        <v>72</v>
      </c>
      <c r="F18428">
        <v>127239</v>
      </c>
      <c r="G18428">
        <v>1829</v>
      </c>
    </row>
    <row r="18429" spans="1:7">
      <c r="A18429" s="2">
        <v>44227</v>
      </c>
      <c r="B18429" s="2">
        <f t="shared" si="574"/>
        <v>44227</v>
      </c>
      <c r="C18429" s="3">
        <f t="shared" si="575"/>
        <v>0</v>
      </c>
      <c r="D18429" t="s">
        <v>17</v>
      </c>
      <c r="E18429">
        <v>44</v>
      </c>
      <c r="F18429">
        <v>114438</v>
      </c>
      <c r="G18429">
        <v>2154</v>
      </c>
    </row>
    <row r="18430" spans="1:7">
      <c r="A18430" s="2">
        <v>44227</v>
      </c>
      <c r="B18430" s="2">
        <f t="shared" si="574"/>
        <v>44227</v>
      </c>
      <c r="C18430" s="3">
        <f t="shared" si="575"/>
        <v>0</v>
      </c>
      <c r="D18430" t="s">
        <v>32</v>
      </c>
      <c r="E18430">
        <v>45</v>
      </c>
      <c r="F18430">
        <v>443386</v>
      </c>
      <c r="G18430">
        <v>7042</v>
      </c>
    </row>
    <row r="18431" spans="1:7">
      <c r="A18431" s="2">
        <v>44227</v>
      </c>
      <c r="B18431" s="2">
        <f t="shared" si="574"/>
        <v>44227</v>
      </c>
      <c r="C18431" s="3">
        <f t="shared" si="575"/>
        <v>0</v>
      </c>
      <c r="D18431" t="s">
        <v>43</v>
      </c>
      <c r="E18431">
        <v>46</v>
      </c>
      <c r="F18431">
        <v>108250</v>
      </c>
      <c r="G18431">
        <v>1778</v>
      </c>
    </row>
    <row r="18432" spans="1:7">
      <c r="A18432" s="2">
        <v>44227</v>
      </c>
      <c r="B18432" s="2">
        <f t="shared" si="574"/>
        <v>44227</v>
      </c>
      <c r="C18432" s="3">
        <f t="shared" si="575"/>
        <v>0</v>
      </c>
      <c r="D18432" t="s">
        <v>25</v>
      </c>
      <c r="E18432">
        <v>47</v>
      </c>
      <c r="F18432">
        <v>713290</v>
      </c>
      <c r="G18432">
        <v>9557</v>
      </c>
    </row>
    <row r="18433" spans="1:7">
      <c r="A18433" s="2">
        <v>44227</v>
      </c>
      <c r="B18433" s="2">
        <f t="shared" si="574"/>
        <v>44227</v>
      </c>
      <c r="C18433" s="3">
        <f t="shared" si="575"/>
        <v>0</v>
      </c>
      <c r="D18433" t="s">
        <v>11</v>
      </c>
      <c r="E18433">
        <v>48</v>
      </c>
      <c r="F18433">
        <v>2375218</v>
      </c>
      <c r="G18433">
        <v>37242</v>
      </c>
    </row>
    <row r="18434" spans="1:7">
      <c r="A18434" s="2">
        <v>44227</v>
      </c>
      <c r="B18434" s="2">
        <f t="shared" si="574"/>
        <v>44227</v>
      </c>
      <c r="C18434" s="3">
        <f t="shared" si="575"/>
        <v>0</v>
      </c>
      <c r="D18434" t="s">
        <v>13</v>
      </c>
      <c r="E18434">
        <v>49</v>
      </c>
      <c r="F18434">
        <v>346624</v>
      </c>
      <c r="G18434">
        <v>1665</v>
      </c>
    </row>
    <row r="18435" spans="1:7">
      <c r="A18435" s="2">
        <v>44227</v>
      </c>
      <c r="B18435" s="2">
        <f t="shared" si="574"/>
        <v>44227</v>
      </c>
      <c r="C18435" s="3">
        <f t="shared" si="575"/>
        <v>0</v>
      </c>
      <c r="D18435" t="s">
        <v>36</v>
      </c>
      <c r="E18435">
        <v>50</v>
      </c>
      <c r="F18435">
        <v>11965</v>
      </c>
      <c r="G18435">
        <v>174</v>
      </c>
    </row>
    <row r="18436" spans="1:7">
      <c r="A18436" s="2">
        <v>44227</v>
      </c>
      <c r="B18436" s="2">
        <f t="shared" ref="B18436:B18499" si="576">EOMONTH(A18436,0)</f>
        <v>44227</v>
      </c>
      <c r="C18436" s="3">
        <f t="shared" ref="C18436:C18499" si="577">IF(A18436=B18436,0,1)</f>
        <v>0</v>
      </c>
      <c r="D18436" t="s">
        <v>56</v>
      </c>
      <c r="E18436">
        <v>78</v>
      </c>
      <c r="F18436">
        <v>2398</v>
      </c>
      <c r="G18436">
        <v>24</v>
      </c>
    </row>
    <row r="18437" spans="1:7">
      <c r="A18437" s="2">
        <v>44227</v>
      </c>
      <c r="B18437" s="2">
        <f t="shared" si="576"/>
        <v>44227</v>
      </c>
      <c r="C18437" s="3">
        <f t="shared" si="577"/>
        <v>0</v>
      </c>
      <c r="D18437" t="s">
        <v>37</v>
      </c>
      <c r="E18437">
        <v>51</v>
      </c>
      <c r="F18437">
        <v>504779</v>
      </c>
      <c r="G18437">
        <v>6464</v>
      </c>
    </row>
    <row r="18438" spans="1:7">
      <c r="A18438" s="2">
        <v>44227</v>
      </c>
      <c r="B18438" s="2">
        <f t="shared" si="576"/>
        <v>44227</v>
      </c>
      <c r="C18438" s="3">
        <f t="shared" si="577"/>
        <v>0</v>
      </c>
      <c r="D18438" t="s">
        <v>5</v>
      </c>
      <c r="E18438">
        <v>53</v>
      </c>
      <c r="F18438">
        <v>315769</v>
      </c>
      <c r="G18438">
        <v>4369</v>
      </c>
    </row>
    <row r="18439" spans="1:7">
      <c r="A18439" s="2">
        <v>44227</v>
      </c>
      <c r="B18439" s="2">
        <f t="shared" si="576"/>
        <v>44227</v>
      </c>
      <c r="C18439" s="3">
        <f t="shared" si="577"/>
        <v>0</v>
      </c>
      <c r="D18439" t="s">
        <v>58</v>
      </c>
      <c r="E18439">
        <v>54</v>
      </c>
      <c r="F18439">
        <v>121001</v>
      </c>
      <c r="G18439">
        <v>2024</v>
      </c>
    </row>
    <row r="18440" spans="1:7">
      <c r="A18440" s="2">
        <v>44227</v>
      </c>
      <c r="B18440" s="2">
        <f t="shared" si="576"/>
        <v>44227</v>
      </c>
      <c r="C18440" s="3">
        <f t="shared" si="577"/>
        <v>0</v>
      </c>
      <c r="D18440" t="s">
        <v>10</v>
      </c>
      <c r="E18440">
        <v>55</v>
      </c>
      <c r="F18440">
        <v>592140</v>
      </c>
      <c r="G18440">
        <v>6437</v>
      </c>
    </row>
    <row r="18441" spans="1:7">
      <c r="A18441" s="2">
        <v>44227</v>
      </c>
      <c r="B18441" s="2">
        <f t="shared" si="576"/>
        <v>44227</v>
      </c>
      <c r="C18441" s="3">
        <f t="shared" si="577"/>
        <v>0</v>
      </c>
      <c r="D18441" t="s">
        <v>49</v>
      </c>
      <c r="E18441">
        <v>56</v>
      </c>
      <c r="F18441">
        <v>51912</v>
      </c>
      <c r="G18441">
        <v>596</v>
      </c>
    </row>
    <row r="18442" spans="1:7">
      <c r="A18442" s="2">
        <v>44228</v>
      </c>
      <c r="B18442" s="2">
        <f t="shared" si="576"/>
        <v>44255</v>
      </c>
      <c r="C18442" s="3">
        <f t="shared" si="577"/>
        <v>1</v>
      </c>
      <c r="D18442" t="s">
        <v>52</v>
      </c>
      <c r="E18442">
        <v>1</v>
      </c>
      <c r="F18442">
        <v>460860</v>
      </c>
      <c r="G18442">
        <v>7688</v>
      </c>
    </row>
    <row r="18443" spans="1:7">
      <c r="A18443" s="2">
        <v>44228</v>
      </c>
      <c r="B18443" s="2">
        <f t="shared" si="576"/>
        <v>44255</v>
      </c>
      <c r="C18443" s="3">
        <f t="shared" si="577"/>
        <v>1</v>
      </c>
      <c r="D18443" t="s">
        <v>50</v>
      </c>
      <c r="E18443">
        <v>2</v>
      </c>
      <c r="F18443">
        <v>54091</v>
      </c>
      <c r="G18443">
        <v>253</v>
      </c>
    </row>
    <row r="18444" spans="1:7">
      <c r="A18444" s="2">
        <v>44228</v>
      </c>
      <c r="B18444" s="2">
        <f t="shared" si="576"/>
        <v>44255</v>
      </c>
      <c r="C18444" s="3">
        <f t="shared" si="577"/>
        <v>1</v>
      </c>
      <c r="D18444" t="s">
        <v>8</v>
      </c>
      <c r="E18444">
        <v>4</v>
      </c>
      <c r="F18444">
        <v>762458</v>
      </c>
      <c r="G18444">
        <v>13124</v>
      </c>
    </row>
    <row r="18445" spans="1:7">
      <c r="A18445" s="2">
        <v>44228</v>
      </c>
      <c r="B18445" s="2">
        <f t="shared" si="576"/>
        <v>44255</v>
      </c>
      <c r="C18445" s="3">
        <f t="shared" si="577"/>
        <v>1</v>
      </c>
      <c r="D18445" t="s">
        <v>44</v>
      </c>
      <c r="E18445">
        <v>5</v>
      </c>
      <c r="F18445">
        <v>296494</v>
      </c>
      <c r="G18445">
        <v>4895</v>
      </c>
    </row>
    <row r="18446" spans="1:7">
      <c r="A18446" s="2">
        <v>44228</v>
      </c>
      <c r="B18446" s="2">
        <f t="shared" si="576"/>
        <v>44255</v>
      </c>
      <c r="C18446" s="3">
        <f t="shared" si="577"/>
        <v>1</v>
      </c>
      <c r="D18446" t="s">
        <v>7</v>
      </c>
      <c r="E18446">
        <v>6</v>
      </c>
      <c r="F18446">
        <v>3341560</v>
      </c>
      <c r="G18446">
        <v>41284</v>
      </c>
    </row>
    <row r="18447" spans="1:7">
      <c r="A18447" s="2">
        <v>44228</v>
      </c>
      <c r="B18447" s="2">
        <f t="shared" si="576"/>
        <v>44255</v>
      </c>
      <c r="C18447" s="3">
        <f t="shared" si="577"/>
        <v>1</v>
      </c>
      <c r="D18447" t="s">
        <v>22</v>
      </c>
      <c r="E18447">
        <v>8</v>
      </c>
      <c r="F18447">
        <v>399384</v>
      </c>
      <c r="G18447">
        <v>5737</v>
      </c>
    </row>
    <row r="18448" spans="1:7">
      <c r="A18448" s="2">
        <v>44228</v>
      </c>
      <c r="B18448" s="2">
        <f t="shared" si="576"/>
        <v>44255</v>
      </c>
      <c r="C18448" s="3">
        <f t="shared" si="577"/>
        <v>1</v>
      </c>
      <c r="D18448" t="s">
        <v>38</v>
      </c>
      <c r="E18448">
        <v>9</v>
      </c>
      <c r="F18448">
        <v>253954</v>
      </c>
      <c r="G18448">
        <v>7119</v>
      </c>
    </row>
    <row r="18449" spans="1:7">
      <c r="A18449" s="2">
        <v>44228</v>
      </c>
      <c r="B18449" s="2">
        <f t="shared" si="576"/>
        <v>44255</v>
      </c>
      <c r="C18449" s="3">
        <f t="shared" si="577"/>
        <v>1</v>
      </c>
      <c r="D18449" t="s">
        <v>45</v>
      </c>
      <c r="E18449">
        <v>10</v>
      </c>
      <c r="F18449">
        <v>78495</v>
      </c>
      <c r="G18449">
        <v>1101</v>
      </c>
    </row>
    <row r="18450" spans="1:7">
      <c r="A18450" s="2">
        <v>44228</v>
      </c>
      <c r="B18450" s="2">
        <f t="shared" si="576"/>
        <v>44255</v>
      </c>
      <c r="C18450" s="3">
        <f t="shared" si="577"/>
        <v>1</v>
      </c>
      <c r="D18450" t="s">
        <v>33</v>
      </c>
      <c r="E18450">
        <v>11</v>
      </c>
      <c r="F18450">
        <v>37008</v>
      </c>
      <c r="G18450">
        <v>916</v>
      </c>
    </row>
    <row r="18451" spans="1:7">
      <c r="A18451" s="2">
        <v>44228</v>
      </c>
      <c r="B18451" s="2">
        <f t="shared" si="576"/>
        <v>44255</v>
      </c>
      <c r="C18451" s="3">
        <f t="shared" si="577"/>
        <v>1</v>
      </c>
      <c r="D18451" t="s">
        <v>15</v>
      </c>
      <c r="E18451">
        <v>12</v>
      </c>
      <c r="F18451">
        <v>1727099</v>
      </c>
      <c r="G18451">
        <v>26684</v>
      </c>
    </row>
    <row r="18452" spans="1:7">
      <c r="A18452" s="2">
        <v>44228</v>
      </c>
      <c r="B18452" s="2">
        <f t="shared" si="576"/>
        <v>44255</v>
      </c>
      <c r="C18452" s="3">
        <f t="shared" si="577"/>
        <v>1</v>
      </c>
      <c r="D18452" t="s">
        <v>18</v>
      </c>
      <c r="E18452">
        <v>13</v>
      </c>
      <c r="F18452">
        <v>888462</v>
      </c>
      <c r="G18452">
        <v>13821</v>
      </c>
    </row>
    <row r="18453" spans="1:7">
      <c r="A18453" s="2">
        <v>44228</v>
      </c>
      <c r="B18453" s="2">
        <f t="shared" si="576"/>
        <v>44255</v>
      </c>
      <c r="C18453" s="3">
        <f t="shared" si="577"/>
        <v>1</v>
      </c>
      <c r="D18453" t="s">
        <v>57</v>
      </c>
      <c r="E18453">
        <v>66</v>
      </c>
      <c r="F18453">
        <v>8577</v>
      </c>
      <c r="G18453">
        <v>130</v>
      </c>
    </row>
    <row r="18454" spans="1:7">
      <c r="A18454" s="2">
        <v>44228</v>
      </c>
      <c r="B18454" s="2">
        <f t="shared" si="576"/>
        <v>44255</v>
      </c>
      <c r="C18454" s="3">
        <f t="shared" si="577"/>
        <v>1</v>
      </c>
      <c r="D18454" t="s">
        <v>26</v>
      </c>
      <c r="E18454">
        <v>15</v>
      </c>
      <c r="F18454">
        <v>25870</v>
      </c>
      <c r="G18454">
        <v>407</v>
      </c>
    </row>
    <row r="18455" spans="1:7">
      <c r="A18455" s="2">
        <v>44228</v>
      </c>
      <c r="B18455" s="2">
        <f t="shared" si="576"/>
        <v>44255</v>
      </c>
      <c r="C18455" s="3">
        <f t="shared" si="577"/>
        <v>1</v>
      </c>
      <c r="D18455" t="s">
        <v>53</v>
      </c>
      <c r="E18455">
        <v>16</v>
      </c>
      <c r="F18455">
        <v>163291</v>
      </c>
      <c r="G18455">
        <v>1737</v>
      </c>
    </row>
    <row r="18456" spans="1:7">
      <c r="A18456" s="2">
        <v>44228</v>
      </c>
      <c r="B18456" s="2">
        <f t="shared" si="576"/>
        <v>44255</v>
      </c>
      <c r="C18456" s="3">
        <f t="shared" si="577"/>
        <v>1</v>
      </c>
      <c r="D18456" t="s">
        <v>6</v>
      </c>
      <c r="E18456">
        <v>17</v>
      </c>
      <c r="F18456">
        <v>1131212</v>
      </c>
      <c r="G18456">
        <v>21273</v>
      </c>
    </row>
    <row r="18457" spans="1:7">
      <c r="A18457" s="2">
        <v>44228</v>
      </c>
      <c r="B18457" s="2">
        <f t="shared" si="576"/>
        <v>44255</v>
      </c>
      <c r="C18457" s="3">
        <f t="shared" si="577"/>
        <v>1</v>
      </c>
      <c r="D18457" t="s">
        <v>27</v>
      </c>
      <c r="E18457">
        <v>18</v>
      </c>
      <c r="F18457">
        <v>631502</v>
      </c>
      <c r="G18457">
        <v>9989</v>
      </c>
    </row>
    <row r="18458" spans="1:7">
      <c r="A18458" s="2">
        <v>44228</v>
      </c>
      <c r="B18458" s="2">
        <f t="shared" si="576"/>
        <v>44255</v>
      </c>
      <c r="C18458" s="3">
        <f t="shared" si="577"/>
        <v>1</v>
      </c>
      <c r="D18458" t="s">
        <v>39</v>
      </c>
      <c r="E18458">
        <v>19</v>
      </c>
      <c r="F18458">
        <v>320187</v>
      </c>
      <c r="G18458">
        <v>4906</v>
      </c>
    </row>
    <row r="18459" spans="1:7">
      <c r="A18459" s="2">
        <v>44228</v>
      </c>
      <c r="B18459" s="2">
        <f t="shared" si="576"/>
        <v>44255</v>
      </c>
      <c r="C18459" s="3">
        <f t="shared" si="577"/>
        <v>1</v>
      </c>
      <c r="D18459" t="s">
        <v>34</v>
      </c>
      <c r="E18459">
        <v>20</v>
      </c>
      <c r="F18459">
        <v>279587</v>
      </c>
      <c r="G18459">
        <v>3809</v>
      </c>
    </row>
    <row r="18460" spans="1:7">
      <c r="A18460" s="2">
        <v>44228</v>
      </c>
      <c r="B18460" s="2">
        <f t="shared" si="576"/>
        <v>44255</v>
      </c>
      <c r="C18460" s="3">
        <f t="shared" si="577"/>
        <v>1</v>
      </c>
      <c r="D18460" t="s">
        <v>28</v>
      </c>
      <c r="E18460">
        <v>21</v>
      </c>
      <c r="F18460">
        <v>368623</v>
      </c>
      <c r="G18460">
        <v>3995</v>
      </c>
    </row>
    <row r="18461" spans="1:7">
      <c r="A18461" s="2">
        <v>44228</v>
      </c>
      <c r="B18461" s="2">
        <f t="shared" si="576"/>
        <v>44255</v>
      </c>
      <c r="C18461" s="3">
        <f t="shared" si="577"/>
        <v>1</v>
      </c>
      <c r="D18461" t="s">
        <v>40</v>
      </c>
      <c r="E18461">
        <v>22</v>
      </c>
      <c r="F18461">
        <v>401591</v>
      </c>
      <c r="G18461">
        <v>8912</v>
      </c>
    </row>
    <row r="18462" spans="1:7">
      <c r="A18462" s="2">
        <v>44228</v>
      </c>
      <c r="B18462" s="2">
        <f t="shared" si="576"/>
        <v>44255</v>
      </c>
      <c r="C18462" s="3">
        <f t="shared" si="577"/>
        <v>1</v>
      </c>
      <c r="D18462" t="s">
        <v>51</v>
      </c>
      <c r="E18462">
        <v>23</v>
      </c>
      <c r="F18462">
        <v>39543</v>
      </c>
      <c r="G18462">
        <v>595</v>
      </c>
    </row>
    <row r="18463" spans="1:7">
      <c r="A18463" s="2">
        <v>44228</v>
      </c>
      <c r="B18463" s="2">
        <f t="shared" si="576"/>
        <v>44255</v>
      </c>
      <c r="C18463" s="3">
        <f t="shared" si="577"/>
        <v>1</v>
      </c>
      <c r="D18463" t="s">
        <v>23</v>
      </c>
      <c r="E18463">
        <v>24</v>
      </c>
      <c r="F18463">
        <v>355812</v>
      </c>
      <c r="G18463">
        <v>7154</v>
      </c>
    </row>
    <row r="18464" spans="1:7">
      <c r="A18464" s="2">
        <v>44228</v>
      </c>
      <c r="B18464" s="2">
        <f t="shared" si="576"/>
        <v>44255</v>
      </c>
      <c r="C18464" s="3">
        <f t="shared" si="577"/>
        <v>1</v>
      </c>
      <c r="D18464" t="s">
        <v>9</v>
      </c>
      <c r="E18464">
        <v>25</v>
      </c>
      <c r="F18464">
        <v>526423</v>
      </c>
      <c r="G18464">
        <v>14607</v>
      </c>
    </row>
    <row r="18465" spans="1:7">
      <c r="A18465" s="2">
        <v>44228</v>
      </c>
      <c r="B18465" s="2">
        <f t="shared" si="576"/>
        <v>44255</v>
      </c>
      <c r="C18465" s="3">
        <f t="shared" si="577"/>
        <v>1</v>
      </c>
      <c r="D18465" t="s">
        <v>42</v>
      </c>
      <c r="E18465">
        <v>26</v>
      </c>
      <c r="F18465">
        <v>611223</v>
      </c>
      <c r="G18465">
        <v>15527</v>
      </c>
    </row>
    <row r="18466" spans="1:7">
      <c r="A18466" s="2">
        <v>44228</v>
      </c>
      <c r="B18466" s="2">
        <f t="shared" si="576"/>
        <v>44255</v>
      </c>
      <c r="C18466" s="3">
        <f t="shared" si="577"/>
        <v>1</v>
      </c>
      <c r="D18466" t="s">
        <v>29</v>
      </c>
      <c r="E18466">
        <v>27</v>
      </c>
      <c r="F18466">
        <v>462596</v>
      </c>
      <c r="G18466">
        <v>6270</v>
      </c>
    </row>
    <row r="18467" spans="1:7">
      <c r="A18467" s="2">
        <v>44228</v>
      </c>
      <c r="B18467" s="2">
        <f t="shared" si="576"/>
        <v>44255</v>
      </c>
      <c r="C18467" s="3">
        <f t="shared" si="577"/>
        <v>1</v>
      </c>
      <c r="D18467" t="s">
        <v>46</v>
      </c>
      <c r="E18467">
        <v>28</v>
      </c>
      <c r="F18467">
        <v>275706</v>
      </c>
      <c r="G18467">
        <v>6056</v>
      </c>
    </row>
    <row r="18468" spans="1:7">
      <c r="A18468" s="2">
        <v>44228</v>
      </c>
      <c r="B18468" s="2">
        <f t="shared" si="576"/>
        <v>44255</v>
      </c>
      <c r="C18468" s="3">
        <f t="shared" si="577"/>
        <v>1</v>
      </c>
      <c r="D18468" t="s">
        <v>35</v>
      </c>
      <c r="E18468">
        <v>29</v>
      </c>
      <c r="F18468">
        <v>501226</v>
      </c>
      <c r="G18468">
        <v>7182</v>
      </c>
    </row>
    <row r="18469" spans="1:7">
      <c r="A18469" s="2">
        <v>44228</v>
      </c>
      <c r="B18469" s="2">
        <f t="shared" si="576"/>
        <v>44255</v>
      </c>
      <c r="C18469" s="3">
        <f t="shared" si="577"/>
        <v>1</v>
      </c>
      <c r="D18469" t="s">
        <v>54</v>
      </c>
      <c r="E18469">
        <v>30</v>
      </c>
      <c r="F18469">
        <v>94146</v>
      </c>
      <c r="G18469">
        <v>1235</v>
      </c>
    </row>
    <row r="18470" spans="1:7">
      <c r="A18470" s="2">
        <v>44228</v>
      </c>
      <c r="B18470" s="2">
        <f t="shared" si="576"/>
        <v>44255</v>
      </c>
      <c r="C18470" s="3">
        <f t="shared" si="577"/>
        <v>1</v>
      </c>
      <c r="D18470" t="s">
        <v>12</v>
      </c>
      <c r="E18470">
        <v>31</v>
      </c>
      <c r="F18470">
        <v>192112</v>
      </c>
      <c r="G18470">
        <v>2031</v>
      </c>
    </row>
    <row r="18471" spans="1:7">
      <c r="A18471" s="2">
        <v>44228</v>
      </c>
      <c r="B18471" s="2">
        <f t="shared" si="576"/>
        <v>44255</v>
      </c>
      <c r="C18471" s="3">
        <f t="shared" si="577"/>
        <v>1</v>
      </c>
      <c r="D18471" t="s">
        <v>24</v>
      </c>
      <c r="E18471">
        <v>32</v>
      </c>
      <c r="F18471">
        <v>279228</v>
      </c>
      <c r="G18471">
        <v>4281</v>
      </c>
    </row>
    <row r="18472" spans="1:7">
      <c r="A18472" s="2">
        <v>44228</v>
      </c>
      <c r="B18472" s="2">
        <f t="shared" si="576"/>
        <v>44255</v>
      </c>
      <c r="C18472" s="3">
        <f t="shared" si="577"/>
        <v>1</v>
      </c>
      <c r="D18472" t="s">
        <v>19</v>
      </c>
      <c r="E18472">
        <v>33</v>
      </c>
      <c r="F18472">
        <v>66058</v>
      </c>
      <c r="G18472">
        <v>1059</v>
      </c>
    </row>
    <row r="18473" spans="1:7">
      <c r="A18473" s="2">
        <v>44228</v>
      </c>
      <c r="B18473" s="2">
        <f t="shared" si="576"/>
        <v>44255</v>
      </c>
      <c r="C18473" s="3">
        <f t="shared" si="577"/>
        <v>1</v>
      </c>
      <c r="D18473" t="s">
        <v>21</v>
      </c>
      <c r="E18473">
        <v>34</v>
      </c>
      <c r="F18473">
        <v>700346</v>
      </c>
      <c r="G18473">
        <v>21513</v>
      </c>
    </row>
    <row r="18474" spans="1:7">
      <c r="A18474" s="2">
        <v>44228</v>
      </c>
      <c r="B18474" s="2">
        <f t="shared" si="576"/>
        <v>44255</v>
      </c>
      <c r="C18474" s="3">
        <f t="shared" si="577"/>
        <v>1</v>
      </c>
      <c r="D18474" t="s">
        <v>47</v>
      </c>
      <c r="E18474">
        <v>35</v>
      </c>
      <c r="F18474">
        <v>174550</v>
      </c>
      <c r="G18474">
        <v>3297</v>
      </c>
    </row>
    <row r="18475" spans="1:7">
      <c r="A18475" s="2">
        <v>44228</v>
      </c>
      <c r="B18475" s="2">
        <f t="shared" si="576"/>
        <v>44255</v>
      </c>
      <c r="C18475" s="3">
        <f t="shared" si="577"/>
        <v>1</v>
      </c>
      <c r="D18475" t="s">
        <v>16</v>
      </c>
      <c r="E18475">
        <v>36</v>
      </c>
      <c r="F18475">
        <v>1429096</v>
      </c>
      <c r="G18475">
        <v>43354</v>
      </c>
    </row>
    <row r="18476" spans="1:7">
      <c r="A18476" s="2">
        <v>44228</v>
      </c>
      <c r="B18476" s="2">
        <f t="shared" si="576"/>
        <v>44255</v>
      </c>
      <c r="C18476" s="3">
        <f t="shared" si="577"/>
        <v>1</v>
      </c>
      <c r="D18476" t="s">
        <v>20</v>
      </c>
      <c r="E18476">
        <v>37</v>
      </c>
      <c r="F18476">
        <v>763358</v>
      </c>
      <c r="G18476">
        <v>9397</v>
      </c>
    </row>
    <row r="18477" spans="1:7">
      <c r="A18477" s="2">
        <v>44228</v>
      </c>
      <c r="B18477" s="2">
        <f t="shared" si="576"/>
        <v>44255</v>
      </c>
      <c r="C18477" s="3">
        <f t="shared" si="577"/>
        <v>1</v>
      </c>
      <c r="D18477" t="s">
        <v>48</v>
      </c>
      <c r="E18477">
        <v>38</v>
      </c>
      <c r="F18477">
        <v>97708</v>
      </c>
      <c r="G18477">
        <v>1447</v>
      </c>
    </row>
    <row r="18478" spans="1:7">
      <c r="A18478" s="2">
        <v>44228</v>
      </c>
      <c r="B18478" s="2">
        <f t="shared" si="576"/>
        <v>44255</v>
      </c>
      <c r="C18478" s="3">
        <f t="shared" si="577"/>
        <v>1</v>
      </c>
      <c r="D18478" t="s">
        <v>59</v>
      </c>
      <c r="E18478">
        <v>69</v>
      </c>
      <c r="F18478">
        <v>131</v>
      </c>
      <c r="G18478">
        <v>2</v>
      </c>
    </row>
    <row r="18479" spans="1:7">
      <c r="A18479" s="2">
        <v>44228</v>
      </c>
      <c r="B18479" s="2">
        <f t="shared" si="576"/>
        <v>44255</v>
      </c>
      <c r="C18479" s="3">
        <f t="shared" si="577"/>
        <v>1</v>
      </c>
      <c r="D18479" t="s">
        <v>41</v>
      </c>
      <c r="E18479">
        <v>39</v>
      </c>
      <c r="F18479">
        <v>899079</v>
      </c>
      <c r="G18479">
        <v>11233</v>
      </c>
    </row>
    <row r="18480" spans="1:7">
      <c r="A18480" s="2">
        <v>44228</v>
      </c>
      <c r="B18480" s="2">
        <f t="shared" si="576"/>
        <v>44255</v>
      </c>
      <c r="C18480" s="3">
        <f t="shared" si="577"/>
        <v>1</v>
      </c>
      <c r="D18480" t="s">
        <v>30</v>
      </c>
      <c r="E18480">
        <v>40</v>
      </c>
      <c r="F18480">
        <v>390868</v>
      </c>
      <c r="G18480">
        <v>3564</v>
      </c>
    </row>
    <row r="18481" spans="1:7">
      <c r="A18481" s="2">
        <v>44228</v>
      </c>
      <c r="B18481" s="2">
        <f t="shared" si="576"/>
        <v>44255</v>
      </c>
      <c r="C18481" s="3">
        <f t="shared" si="577"/>
        <v>1</v>
      </c>
      <c r="D18481" t="s">
        <v>14</v>
      </c>
      <c r="E18481">
        <v>41</v>
      </c>
      <c r="F18481">
        <v>143373</v>
      </c>
      <c r="G18481">
        <v>1980</v>
      </c>
    </row>
    <row r="18482" spans="1:7">
      <c r="A18482" s="2">
        <v>44228</v>
      </c>
      <c r="B18482" s="2">
        <f t="shared" si="576"/>
        <v>44255</v>
      </c>
      <c r="C18482" s="3">
        <f t="shared" si="577"/>
        <v>1</v>
      </c>
      <c r="D18482" t="s">
        <v>31</v>
      </c>
      <c r="E18482">
        <v>42</v>
      </c>
      <c r="F18482">
        <v>851911</v>
      </c>
      <c r="G18482">
        <v>21741</v>
      </c>
    </row>
    <row r="18483" spans="1:7">
      <c r="A18483" s="2">
        <v>44228</v>
      </c>
      <c r="B18483" s="2">
        <f t="shared" si="576"/>
        <v>44255</v>
      </c>
      <c r="C18483" s="3">
        <f t="shared" si="577"/>
        <v>1</v>
      </c>
      <c r="D18483" t="s">
        <v>55</v>
      </c>
      <c r="E18483">
        <v>72</v>
      </c>
      <c r="F18483">
        <v>127853</v>
      </c>
      <c r="G18483">
        <v>1836</v>
      </c>
    </row>
    <row r="18484" spans="1:7">
      <c r="A18484" s="2">
        <v>44228</v>
      </c>
      <c r="B18484" s="2">
        <f t="shared" si="576"/>
        <v>44255</v>
      </c>
      <c r="C18484" s="3">
        <f t="shared" si="577"/>
        <v>1</v>
      </c>
      <c r="D18484" t="s">
        <v>17</v>
      </c>
      <c r="E18484">
        <v>44</v>
      </c>
      <c r="F18484">
        <v>115956</v>
      </c>
      <c r="G18484">
        <v>2173</v>
      </c>
    </row>
    <row r="18485" spans="1:7">
      <c r="A18485" s="2">
        <v>44228</v>
      </c>
      <c r="B18485" s="2">
        <f t="shared" si="576"/>
        <v>44255</v>
      </c>
      <c r="C18485" s="3">
        <f t="shared" si="577"/>
        <v>1</v>
      </c>
      <c r="D18485" t="s">
        <v>32</v>
      </c>
      <c r="E18485">
        <v>45</v>
      </c>
      <c r="F18485">
        <v>445916</v>
      </c>
      <c r="G18485">
        <v>7283</v>
      </c>
    </row>
    <row r="18486" spans="1:7">
      <c r="A18486" s="2">
        <v>44228</v>
      </c>
      <c r="B18486" s="2">
        <f t="shared" si="576"/>
        <v>44255</v>
      </c>
      <c r="C18486" s="3">
        <f t="shared" si="577"/>
        <v>1</v>
      </c>
      <c r="D18486" t="s">
        <v>43</v>
      </c>
      <c r="E18486">
        <v>46</v>
      </c>
      <c r="F18486">
        <v>108315</v>
      </c>
      <c r="G18486">
        <v>1778</v>
      </c>
    </row>
    <row r="18487" spans="1:7">
      <c r="A18487" s="2">
        <v>44228</v>
      </c>
      <c r="B18487" s="2">
        <f t="shared" si="576"/>
        <v>44255</v>
      </c>
      <c r="C18487" s="3">
        <f t="shared" si="577"/>
        <v>1</v>
      </c>
      <c r="D18487" t="s">
        <v>25</v>
      </c>
      <c r="E18487">
        <v>47</v>
      </c>
      <c r="F18487">
        <v>715439</v>
      </c>
      <c r="G18487">
        <v>9660</v>
      </c>
    </row>
    <row r="18488" spans="1:7">
      <c r="A18488" s="2">
        <v>44228</v>
      </c>
      <c r="B18488" s="2">
        <f t="shared" si="576"/>
        <v>44255</v>
      </c>
      <c r="C18488" s="3">
        <f t="shared" si="577"/>
        <v>1</v>
      </c>
      <c r="D18488" t="s">
        <v>11</v>
      </c>
      <c r="E18488">
        <v>48</v>
      </c>
      <c r="F18488">
        <v>2414468</v>
      </c>
      <c r="G18488">
        <v>37405</v>
      </c>
    </row>
    <row r="18489" spans="1:7">
      <c r="A18489" s="2">
        <v>44228</v>
      </c>
      <c r="B18489" s="2">
        <f t="shared" si="576"/>
        <v>44255</v>
      </c>
      <c r="C18489" s="3">
        <f t="shared" si="577"/>
        <v>1</v>
      </c>
      <c r="D18489" t="s">
        <v>13</v>
      </c>
      <c r="E18489">
        <v>49</v>
      </c>
      <c r="F18489">
        <v>347210</v>
      </c>
      <c r="G18489">
        <v>1669</v>
      </c>
    </row>
    <row r="18490" spans="1:7">
      <c r="A18490" s="2">
        <v>44228</v>
      </c>
      <c r="B18490" s="2">
        <f t="shared" si="576"/>
        <v>44255</v>
      </c>
      <c r="C18490" s="3">
        <f t="shared" si="577"/>
        <v>1</v>
      </c>
      <c r="D18490" t="s">
        <v>36</v>
      </c>
      <c r="E18490">
        <v>50</v>
      </c>
      <c r="F18490">
        <v>12083</v>
      </c>
      <c r="G18490">
        <v>175</v>
      </c>
    </row>
    <row r="18491" spans="1:7">
      <c r="A18491" s="2">
        <v>44228</v>
      </c>
      <c r="B18491" s="2">
        <f t="shared" si="576"/>
        <v>44255</v>
      </c>
      <c r="C18491" s="3">
        <f t="shared" si="577"/>
        <v>1</v>
      </c>
      <c r="D18491" t="s">
        <v>56</v>
      </c>
      <c r="E18491">
        <v>78</v>
      </c>
      <c r="F18491">
        <v>2421</v>
      </c>
      <c r="G18491">
        <v>24</v>
      </c>
    </row>
    <row r="18492" spans="1:7">
      <c r="A18492" s="2">
        <v>44228</v>
      </c>
      <c r="B18492" s="2">
        <f t="shared" si="576"/>
        <v>44255</v>
      </c>
      <c r="C18492" s="3">
        <f t="shared" si="577"/>
        <v>1</v>
      </c>
      <c r="D18492" t="s">
        <v>37</v>
      </c>
      <c r="E18492">
        <v>51</v>
      </c>
      <c r="F18492">
        <v>507640</v>
      </c>
      <c r="G18492">
        <v>6474</v>
      </c>
    </row>
    <row r="18493" spans="1:7">
      <c r="A18493" s="2">
        <v>44228</v>
      </c>
      <c r="B18493" s="2">
        <f t="shared" si="576"/>
        <v>44255</v>
      </c>
      <c r="C18493" s="3">
        <f t="shared" si="577"/>
        <v>1</v>
      </c>
      <c r="D18493" t="s">
        <v>5</v>
      </c>
      <c r="E18493">
        <v>53</v>
      </c>
      <c r="F18493">
        <v>317703</v>
      </c>
      <c r="G18493">
        <v>4404</v>
      </c>
    </row>
    <row r="18494" spans="1:7">
      <c r="A18494" s="2">
        <v>44228</v>
      </c>
      <c r="B18494" s="2">
        <f t="shared" si="576"/>
        <v>44255</v>
      </c>
      <c r="C18494" s="3">
        <f t="shared" si="577"/>
        <v>1</v>
      </c>
      <c r="D18494" t="s">
        <v>58</v>
      </c>
      <c r="E18494">
        <v>54</v>
      </c>
      <c r="F18494">
        <v>121425</v>
      </c>
      <c r="G18494">
        <v>2028</v>
      </c>
    </row>
    <row r="18495" spans="1:7">
      <c r="A18495" s="2">
        <v>44228</v>
      </c>
      <c r="B18495" s="2">
        <f t="shared" si="576"/>
        <v>44255</v>
      </c>
      <c r="C18495" s="3">
        <f t="shared" si="577"/>
        <v>1</v>
      </c>
      <c r="D18495" t="s">
        <v>10</v>
      </c>
      <c r="E18495">
        <v>55</v>
      </c>
      <c r="F18495">
        <v>592921</v>
      </c>
      <c r="G18495">
        <v>6439</v>
      </c>
    </row>
    <row r="18496" spans="1:7">
      <c r="A18496" s="2">
        <v>44228</v>
      </c>
      <c r="B18496" s="2">
        <f t="shared" si="576"/>
        <v>44255</v>
      </c>
      <c r="C18496" s="3">
        <f t="shared" si="577"/>
        <v>1</v>
      </c>
      <c r="D18496" t="s">
        <v>49</v>
      </c>
      <c r="E18496">
        <v>56</v>
      </c>
      <c r="F18496">
        <v>52057</v>
      </c>
      <c r="G18496">
        <v>596</v>
      </c>
    </row>
    <row r="18497" spans="1:7">
      <c r="A18497" s="2">
        <v>44229</v>
      </c>
      <c r="B18497" s="2">
        <f t="shared" si="576"/>
        <v>44255</v>
      </c>
      <c r="C18497" s="3">
        <f t="shared" si="577"/>
        <v>1</v>
      </c>
      <c r="D18497" t="s">
        <v>52</v>
      </c>
      <c r="E18497">
        <v>1</v>
      </c>
      <c r="F18497">
        <v>462938</v>
      </c>
      <c r="G18497">
        <v>7894</v>
      </c>
    </row>
    <row r="18498" spans="1:7">
      <c r="A18498" s="2">
        <v>44229</v>
      </c>
      <c r="B18498" s="2">
        <f t="shared" si="576"/>
        <v>44255</v>
      </c>
      <c r="C18498" s="3">
        <f t="shared" si="577"/>
        <v>1</v>
      </c>
      <c r="D18498" t="s">
        <v>50</v>
      </c>
      <c r="E18498">
        <v>2</v>
      </c>
      <c r="F18498">
        <v>54223</v>
      </c>
      <c r="G18498">
        <v>269</v>
      </c>
    </row>
    <row r="18499" spans="1:7">
      <c r="A18499" s="2">
        <v>44229</v>
      </c>
      <c r="B18499" s="2">
        <f t="shared" si="576"/>
        <v>44255</v>
      </c>
      <c r="C18499" s="3">
        <f t="shared" si="577"/>
        <v>1</v>
      </c>
      <c r="D18499" t="s">
        <v>8</v>
      </c>
      <c r="E18499">
        <v>4</v>
      </c>
      <c r="F18499">
        <v>766445</v>
      </c>
      <c r="G18499">
        <v>13415</v>
      </c>
    </row>
    <row r="18500" spans="1:7">
      <c r="A18500" s="2">
        <v>44229</v>
      </c>
      <c r="B18500" s="2">
        <f t="shared" ref="B18500:B18563" si="578">EOMONTH(A18500,0)</f>
        <v>44255</v>
      </c>
      <c r="C18500" s="3">
        <f t="shared" ref="C18500:C18563" si="579">IF(A18500=B18500,0,1)</f>
        <v>1</v>
      </c>
      <c r="D18500" t="s">
        <v>44</v>
      </c>
      <c r="E18500">
        <v>5</v>
      </c>
      <c r="F18500">
        <v>298004</v>
      </c>
      <c r="G18500">
        <v>4939</v>
      </c>
    </row>
    <row r="18501" spans="1:7">
      <c r="A18501" s="2">
        <v>44229</v>
      </c>
      <c r="B18501" s="2">
        <f t="shared" si="578"/>
        <v>44255</v>
      </c>
      <c r="C18501" s="3">
        <f t="shared" si="579"/>
        <v>1</v>
      </c>
      <c r="D18501" t="s">
        <v>7</v>
      </c>
      <c r="E18501">
        <v>6</v>
      </c>
      <c r="F18501">
        <v>3354428</v>
      </c>
      <c r="G18501">
        <v>41858</v>
      </c>
    </row>
    <row r="18502" spans="1:7">
      <c r="A18502" s="2">
        <v>44229</v>
      </c>
      <c r="B18502" s="2">
        <f t="shared" si="578"/>
        <v>44255</v>
      </c>
      <c r="C18502" s="3">
        <f t="shared" si="579"/>
        <v>1</v>
      </c>
      <c r="D18502" t="s">
        <v>22</v>
      </c>
      <c r="E18502">
        <v>8</v>
      </c>
      <c r="F18502">
        <v>400383</v>
      </c>
      <c r="G18502">
        <v>5747</v>
      </c>
    </row>
    <row r="18503" spans="1:7">
      <c r="A18503" s="2">
        <v>44229</v>
      </c>
      <c r="B18503" s="2">
        <f t="shared" si="578"/>
        <v>44255</v>
      </c>
      <c r="C18503" s="3">
        <f t="shared" si="579"/>
        <v>1</v>
      </c>
      <c r="D18503" t="s">
        <v>38</v>
      </c>
      <c r="E18503">
        <v>9</v>
      </c>
      <c r="F18503">
        <v>256522</v>
      </c>
      <c r="G18503">
        <v>7133</v>
      </c>
    </row>
    <row r="18504" spans="1:7">
      <c r="A18504" s="2">
        <v>44229</v>
      </c>
      <c r="B18504" s="2">
        <f t="shared" si="578"/>
        <v>44255</v>
      </c>
      <c r="C18504" s="3">
        <f t="shared" si="579"/>
        <v>1</v>
      </c>
      <c r="D18504" t="s">
        <v>45</v>
      </c>
      <c r="E18504">
        <v>10</v>
      </c>
      <c r="F18504">
        <v>78696</v>
      </c>
      <c r="G18504">
        <v>1108</v>
      </c>
    </row>
    <row r="18505" spans="1:7">
      <c r="A18505" s="2">
        <v>44229</v>
      </c>
      <c r="B18505" s="2">
        <f t="shared" si="578"/>
        <v>44255</v>
      </c>
      <c r="C18505" s="3">
        <f t="shared" si="579"/>
        <v>1</v>
      </c>
      <c r="D18505" t="s">
        <v>33</v>
      </c>
      <c r="E18505">
        <v>11</v>
      </c>
      <c r="F18505">
        <v>37138</v>
      </c>
      <c r="G18505">
        <v>921</v>
      </c>
    </row>
    <row r="18506" spans="1:7">
      <c r="A18506" s="2">
        <v>44229</v>
      </c>
      <c r="B18506" s="2">
        <f t="shared" si="578"/>
        <v>44255</v>
      </c>
      <c r="C18506" s="3">
        <f t="shared" si="579"/>
        <v>1</v>
      </c>
      <c r="D18506" t="s">
        <v>15</v>
      </c>
      <c r="E18506">
        <v>12</v>
      </c>
      <c r="F18506">
        <v>1737632</v>
      </c>
      <c r="G18506">
        <v>26821</v>
      </c>
    </row>
    <row r="18507" spans="1:7">
      <c r="A18507" s="2">
        <v>44229</v>
      </c>
      <c r="B18507" s="2">
        <f t="shared" si="578"/>
        <v>44255</v>
      </c>
      <c r="C18507" s="3">
        <f t="shared" si="579"/>
        <v>1</v>
      </c>
      <c r="D18507" t="s">
        <v>18</v>
      </c>
      <c r="E18507">
        <v>13</v>
      </c>
      <c r="F18507">
        <v>893441</v>
      </c>
      <c r="G18507">
        <v>14024</v>
      </c>
    </row>
    <row r="18508" spans="1:7">
      <c r="A18508" s="2">
        <v>44229</v>
      </c>
      <c r="B18508" s="2">
        <f t="shared" si="578"/>
        <v>44255</v>
      </c>
      <c r="C18508" s="3">
        <f t="shared" si="579"/>
        <v>1</v>
      </c>
      <c r="D18508" t="s">
        <v>57</v>
      </c>
      <c r="E18508">
        <v>66</v>
      </c>
      <c r="F18508">
        <v>8579</v>
      </c>
      <c r="G18508">
        <v>130</v>
      </c>
    </row>
    <row r="18509" spans="1:7">
      <c r="A18509" s="2">
        <v>44229</v>
      </c>
      <c r="B18509" s="2">
        <f t="shared" si="578"/>
        <v>44255</v>
      </c>
      <c r="C18509" s="3">
        <f t="shared" si="579"/>
        <v>1</v>
      </c>
      <c r="D18509" t="s">
        <v>26</v>
      </c>
      <c r="E18509">
        <v>15</v>
      </c>
      <c r="F18509">
        <v>25932</v>
      </c>
      <c r="G18509">
        <v>407</v>
      </c>
    </row>
    <row r="18510" spans="1:7">
      <c r="A18510" s="2">
        <v>44229</v>
      </c>
      <c r="B18510" s="2">
        <f t="shared" si="578"/>
        <v>44255</v>
      </c>
      <c r="C18510" s="3">
        <f t="shared" si="579"/>
        <v>1</v>
      </c>
      <c r="D18510" t="s">
        <v>53</v>
      </c>
      <c r="E18510">
        <v>16</v>
      </c>
      <c r="F18510">
        <v>163781</v>
      </c>
      <c r="G18510">
        <v>1743</v>
      </c>
    </row>
    <row r="18511" spans="1:7">
      <c r="A18511" s="2">
        <v>44229</v>
      </c>
      <c r="B18511" s="2">
        <f t="shared" si="578"/>
        <v>44255</v>
      </c>
      <c r="C18511" s="3">
        <f t="shared" si="579"/>
        <v>1</v>
      </c>
      <c r="D18511" t="s">
        <v>6</v>
      </c>
      <c r="E18511">
        <v>17</v>
      </c>
      <c r="F18511">
        <v>1133691</v>
      </c>
      <c r="G18511">
        <v>21336</v>
      </c>
    </row>
    <row r="18512" spans="1:7">
      <c r="A18512" s="2">
        <v>44229</v>
      </c>
      <c r="B18512" s="2">
        <f t="shared" si="578"/>
        <v>44255</v>
      </c>
      <c r="C18512" s="3">
        <f t="shared" si="579"/>
        <v>1</v>
      </c>
      <c r="D18512" t="s">
        <v>27</v>
      </c>
      <c r="E18512">
        <v>18</v>
      </c>
      <c r="F18512">
        <v>633043</v>
      </c>
      <c r="G18512">
        <v>10054</v>
      </c>
    </row>
    <row r="18513" spans="1:7">
      <c r="A18513" s="2">
        <v>44229</v>
      </c>
      <c r="B18513" s="2">
        <f t="shared" si="578"/>
        <v>44255</v>
      </c>
      <c r="C18513" s="3">
        <f t="shared" si="579"/>
        <v>1</v>
      </c>
      <c r="D18513" t="s">
        <v>39</v>
      </c>
      <c r="E18513">
        <v>19</v>
      </c>
      <c r="F18513">
        <v>321274</v>
      </c>
      <c r="G18513">
        <v>4919</v>
      </c>
    </row>
    <row r="18514" spans="1:7">
      <c r="A18514" s="2">
        <v>44229</v>
      </c>
      <c r="B18514" s="2">
        <f t="shared" si="578"/>
        <v>44255</v>
      </c>
      <c r="C18514" s="3">
        <f t="shared" si="579"/>
        <v>1</v>
      </c>
      <c r="D18514" t="s">
        <v>34</v>
      </c>
      <c r="E18514">
        <v>20</v>
      </c>
      <c r="F18514">
        <v>279734</v>
      </c>
      <c r="G18514">
        <v>3809</v>
      </c>
    </row>
    <row r="18515" spans="1:7">
      <c r="A18515" s="2">
        <v>44229</v>
      </c>
      <c r="B18515" s="2">
        <f t="shared" si="578"/>
        <v>44255</v>
      </c>
      <c r="C18515" s="3">
        <f t="shared" si="579"/>
        <v>1</v>
      </c>
      <c r="D18515" t="s">
        <v>28</v>
      </c>
      <c r="E18515">
        <v>21</v>
      </c>
      <c r="F18515">
        <v>370943</v>
      </c>
      <c r="G18515">
        <v>4028</v>
      </c>
    </row>
    <row r="18516" spans="1:7">
      <c r="A18516" s="2">
        <v>44229</v>
      </c>
      <c r="B18516" s="2">
        <f t="shared" si="578"/>
        <v>44255</v>
      </c>
      <c r="C18516" s="3">
        <f t="shared" si="579"/>
        <v>1</v>
      </c>
      <c r="D18516" t="s">
        <v>40</v>
      </c>
      <c r="E18516">
        <v>22</v>
      </c>
      <c r="F18516">
        <v>404194</v>
      </c>
      <c r="G18516">
        <v>8953</v>
      </c>
    </row>
    <row r="18517" spans="1:7">
      <c r="A18517" s="2">
        <v>44229</v>
      </c>
      <c r="B18517" s="2">
        <f t="shared" si="578"/>
        <v>44255</v>
      </c>
      <c r="C18517" s="3">
        <f t="shared" si="579"/>
        <v>1</v>
      </c>
      <c r="D18517" t="s">
        <v>51</v>
      </c>
      <c r="E18517">
        <v>23</v>
      </c>
      <c r="F18517">
        <v>39960</v>
      </c>
      <c r="G18517">
        <v>618</v>
      </c>
    </row>
    <row r="18518" spans="1:7">
      <c r="A18518" s="2">
        <v>44229</v>
      </c>
      <c r="B18518" s="2">
        <f t="shared" si="578"/>
        <v>44255</v>
      </c>
      <c r="C18518" s="3">
        <f t="shared" si="579"/>
        <v>1</v>
      </c>
      <c r="D18518" t="s">
        <v>23</v>
      </c>
      <c r="E18518">
        <v>24</v>
      </c>
      <c r="F18518">
        <v>356717</v>
      </c>
      <c r="G18518">
        <v>7188</v>
      </c>
    </row>
    <row r="18519" spans="1:7">
      <c r="A18519" s="2">
        <v>44229</v>
      </c>
      <c r="B18519" s="2">
        <f t="shared" si="578"/>
        <v>44255</v>
      </c>
      <c r="C18519" s="3">
        <f t="shared" si="579"/>
        <v>1</v>
      </c>
      <c r="D18519" t="s">
        <v>9</v>
      </c>
      <c r="E18519">
        <v>25</v>
      </c>
      <c r="F18519">
        <v>528662</v>
      </c>
      <c r="G18519">
        <v>14652</v>
      </c>
    </row>
    <row r="18520" spans="1:7">
      <c r="A18520" s="2">
        <v>44229</v>
      </c>
      <c r="B18520" s="2">
        <f t="shared" si="578"/>
        <v>44255</v>
      </c>
      <c r="C18520" s="3">
        <f t="shared" si="579"/>
        <v>1</v>
      </c>
      <c r="D18520" t="s">
        <v>42</v>
      </c>
      <c r="E18520">
        <v>26</v>
      </c>
      <c r="F18520">
        <v>612690</v>
      </c>
      <c r="G18520">
        <v>15599</v>
      </c>
    </row>
    <row r="18521" spans="1:7">
      <c r="A18521" s="2">
        <v>44229</v>
      </c>
      <c r="B18521" s="2">
        <f t="shared" si="578"/>
        <v>44255</v>
      </c>
      <c r="C18521" s="3">
        <f t="shared" si="579"/>
        <v>1</v>
      </c>
      <c r="D18521" t="s">
        <v>29</v>
      </c>
      <c r="E18521">
        <v>27</v>
      </c>
      <c r="F18521">
        <v>463200</v>
      </c>
      <c r="G18521">
        <v>6278</v>
      </c>
    </row>
    <row r="18522" spans="1:7">
      <c r="A18522" s="2">
        <v>44229</v>
      </c>
      <c r="B18522" s="2">
        <f t="shared" si="578"/>
        <v>44255</v>
      </c>
      <c r="C18522" s="3">
        <f t="shared" si="579"/>
        <v>1</v>
      </c>
      <c r="D18522" t="s">
        <v>46</v>
      </c>
      <c r="E18522">
        <v>28</v>
      </c>
      <c r="F18522">
        <v>276531</v>
      </c>
      <c r="G18522">
        <v>6132</v>
      </c>
    </row>
    <row r="18523" spans="1:7">
      <c r="A18523" s="2">
        <v>44229</v>
      </c>
      <c r="B18523" s="2">
        <f t="shared" si="578"/>
        <v>44255</v>
      </c>
      <c r="C18523" s="3">
        <f t="shared" si="579"/>
        <v>1</v>
      </c>
      <c r="D18523" t="s">
        <v>35</v>
      </c>
      <c r="E18523">
        <v>29</v>
      </c>
      <c r="F18523">
        <v>502819</v>
      </c>
      <c r="G18523">
        <v>7410</v>
      </c>
    </row>
    <row r="18524" spans="1:7">
      <c r="A18524" s="2">
        <v>44229</v>
      </c>
      <c r="B18524" s="2">
        <f t="shared" si="578"/>
        <v>44255</v>
      </c>
      <c r="C18524" s="3">
        <f t="shared" si="579"/>
        <v>1</v>
      </c>
      <c r="D18524" t="s">
        <v>54</v>
      </c>
      <c r="E18524">
        <v>30</v>
      </c>
      <c r="F18524">
        <v>94460</v>
      </c>
      <c r="G18524">
        <v>1250</v>
      </c>
    </row>
    <row r="18525" spans="1:7">
      <c r="A18525" s="2">
        <v>44229</v>
      </c>
      <c r="B18525" s="2">
        <f t="shared" si="578"/>
        <v>44255</v>
      </c>
      <c r="C18525" s="3">
        <f t="shared" si="579"/>
        <v>1</v>
      </c>
      <c r="D18525" t="s">
        <v>12</v>
      </c>
      <c r="E18525">
        <v>31</v>
      </c>
      <c r="F18525">
        <v>192553</v>
      </c>
      <c r="G18525">
        <v>2036</v>
      </c>
    </row>
    <row r="18526" spans="1:7">
      <c r="A18526" s="2">
        <v>44229</v>
      </c>
      <c r="B18526" s="2">
        <f t="shared" si="578"/>
        <v>44255</v>
      </c>
      <c r="C18526" s="3">
        <f t="shared" si="579"/>
        <v>1</v>
      </c>
      <c r="D18526" t="s">
        <v>24</v>
      </c>
      <c r="E18526">
        <v>32</v>
      </c>
      <c r="F18526">
        <v>280025</v>
      </c>
      <c r="G18526">
        <v>4328</v>
      </c>
    </row>
    <row r="18527" spans="1:7">
      <c r="A18527" s="2">
        <v>44229</v>
      </c>
      <c r="B18527" s="2">
        <f t="shared" si="578"/>
        <v>44255</v>
      </c>
      <c r="C18527" s="3">
        <f t="shared" si="579"/>
        <v>1</v>
      </c>
      <c r="D18527" t="s">
        <v>19</v>
      </c>
      <c r="E18527">
        <v>33</v>
      </c>
      <c r="F18527">
        <v>66384</v>
      </c>
      <c r="G18527">
        <v>1066</v>
      </c>
    </row>
    <row r="18528" spans="1:7">
      <c r="A18528" s="2">
        <v>44229</v>
      </c>
      <c r="B18528" s="2">
        <f t="shared" si="578"/>
        <v>44255</v>
      </c>
      <c r="C18528" s="3">
        <f t="shared" si="579"/>
        <v>1</v>
      </c>
      <c r="D18528" t="s">
        <v>21</v>
      </c>
      <c r="E18528">
        <v>34</v>
      </c>
      <c r="F18528">
        <v>703496</v>
      </c>
      <c r="G18528">
        <v>21584</v>
      </c>
    </row>
    <row r="18529" spans="1:7">
      <c r="A18529" s="2">
        <v>44229</v>
      </c>
      <c r="B18529" s="2">
        <f t="shared" si="578"/>
        <v>44255</v>
      </c>
      <c r="C18529" s="3">
        <f t="shared" si="579"/>
        <v>1</v>
      </c>
      <c r="D18529" t="s">
        <v>47</v>
      </c>
      <c r="E18529">
        <v>35</v>
      </c>
      <c r="F18529">
        <v>174982</v>
      </c>
      <c r="G18529">
        <v>3312</v>
      </c>
    </row>
    <row r="18530" spans="1:7">
      <c r="A18530" s="2">
        <v>44229</v>
      </c>
      <c r="B18530" s="2">
        <f t="shared" si="578"/>
        <v>44255</v>
      </c>
      <c r="C18530" s="3">
        <f t="shared" si="579"/>
        <v>1</v>
      </c>
      <c r="D18530" t="s">
        <v>16</v>
      </c>
      <c r="E18530">
        <v>36</v>
      </c>
      <c r="F18530">
        <v>1437045</v>
      </c>
      <c r="G18530">
        <v>43524</v>
      </c>
    </row>
    <row r="18531" spans="1:7">
      <c r="A18531" s="2">
        <v>44229</v>
      </c>
      <c r="B18531" s="2">
        <f t="shared" si="578"/>
        <v>44255</v>
      </c>
      <c r="C18531" s="3">
        <f t="shared" si="579"/>
        <v>1</v>
      </c>
      <c r="D18531" t="s">
        <v>20</v>
      </c>
      <c r="E18531">
        <v>37</v>
      </c>
      <c r="F18531">
        <v>769034</v>
      </c>
      <c r="G18531">
        <v>9477</v>
      </c>
    </row>
    <row r="18532" spans="1:7">
      <c r="A18532" s="2">
        <v>44229</v>
      </c>
      <c r="B18532" s="2">
        <f t="shared" si="578"/>
        <v>44255</v>
      </c>
      <c r="C18532" s="3">
        <f t="shared" si="579"/>
        <v>1</v>
      </c>
      <c r="D18532" t="s">
        <v>48</v>
      </c>
      <c r="E18532">
        <v>38</v>
      </c>
      <c r="F18532">
        <v>97823</v>
      </c>
      <c r="G18532">
        <v>1447</v>
      </c>
    </row>
    <row r="18533" spans="1:7">
      <c r="A18533" s="2">
        <v>44229</v>
      </c>
      <c r="B18533" s="2">
        <f t="shared" si="578"/>
        <v>44255</v>
      </c>
      <c r="C18533" s="3">
        <f t="shared" si="579"/>
        <v>1</v>
      </c>
      <c r="D18533" t="s">
        <v>59</v>
      </c>
      <c r="E18533">
        <v>69</v>
      </c>
      <c r="F18533">
        <v>133</v>
      </c>
      <c r="G18533">
        <v>2</v>
      </c>
    </row>
    <row r="18534" spans="1:7">
      <c r="A18534" s="2">
        <v>44229</v>
      </c>
      <c r="B18534" s="2">
        <f t="shared" si="578"/>
        <v>44255</v>
      </c>
      <c r="C18534" s="3">
        <f t="shared" si="579"/>
        <v>1</v>
      </c>
      <c r="D18534" t="s">
        <v>41</v>
      </c>
      <c r="E18534">
        <v>39</v>
      </c>
      <c r="F18534">
        <v>902736</v>
      </c>
      <c r="G18534">
        <v>11339</v>
      </c>
    </row>
    <row r="18535" spans="1:7">
      <c r="A18535" s="2">
        <v>44229</v>
      </c>
      <c r="B18535" s="2">
        <f t="shared" si="578"/>
        <v>44255</v>
      </c>
      <c r="C18535" s="3">
        <f t="shared" si="579"/>
        <v>1</v>
      </c>
      <c r="D18535" t="s">
        <v>30</v>
      </c>
      <c r="E18535">
        <v>40</v>
      </c>
      <c r="F18535">
        <v>392164</v>
      </c>
      <c r="G18535">
        <v>3602</v>
      </c>
    </row>
    <row r="18536" spans="1:7">
      <c r="A18536" s="2">
        <v>44229</v>
      </c>
      <c r="B18536" s="2">
        <f t="shared" si="578"/>
        <v>44255</v>
      </c>
      <c r="C18536" s="3">
        <f t="shared" si="579"/>
        <v>1</v>
      </c>
      <c r="D18536" t="s">
        <v>14</v>
      </c>
      <c r="E18536">
        <v>41</v>
      </c>
      <c r="F18536">
        <v>143978</v>
      </c>
      <c r="G18536">
        <v>2001</v>
      </c>
    </row>
    <row r="18537" spans="1:7">
      <c r="A18537" s="2">
        <v>44229</v>
      </c>
      <c r="B18537" s="2">
        <f t="shared" si="578"/>
        <v>44255</v>
      </c>
      <c r="C18537" s="3">
        <f t="shared" si="579"/>
        <v>1</v>
      </c>
      <c r="D18537" t="s">
        <v>31</v>
      </c>
      <c r="E18537">
        <v>42</v>
      </c>
      <c r="F18537">
        <v>856214</v>
      </c>
      <c r="G18537">
        <v>21866</v>
      </c>
    </row>
    <row r="18538" spans="1:7">
      <c r="A18538" s="2">
        <v>44229</v>
      </c>
      <c r="B18538" s="2">
        <f t="shared" si="578"/>
        <v>44255</v>
      </c>
      <c r="C18538" s="3">
        <f t="shared" si="579"/>
        <v>1</v>
      </c>
      <c r="D18538" t="s">
        <v>55</v>
      </c>
      <c r="E18538">
        <v>72</v>
      </c>
      <c r="F18538">
        <v>128141</v>
      </c>
      <c r="G18538">
        <v>1846</v>
      </c>
    </row>
    <row r="18539" spans="1:7">
      <c r="A18539" s="2">
        <v>44229</v>
      </c>
      <c r="B18539" s="2">
        <f t="shared" si="578"/>
        <v>44255</v>
      </c>
      <c r="C18539" s="3">
        <f t="shared" si="579"/>
        <v>1</v>
      </c>
      <c r="D18539" t="s">
        <v>17</v>
      </c>
      <c r="E18539">
        <v>44</v>
      </c>
      <c r="F18539">
        <v>116191</v>
      </c>
      <c r="G18539">
        <v>2186</v>
      </c>
    </row>
    <row r="18540" spans="1:7">
      <c r="A18540" s="2">
        <v>44229</v>
      </c>
      <c r="B18540" s="2">
        <f t="shared" si="578"/>
        <v>44255</v>
      </c>
      <c r="C18540" s="3">
        <f t="shared" si="579"/>
        <v>1</v>
      </c>
      <c r="D18540" t="s">
        <v>32</v>
      </c>
      <c r="E18540">
        <v>45</v>
      </c>
      <c r="F18540">
        <v>447904</v>
      </c>
      <c r="G18540">
        <v>7318</v>
      </c>
    </row>
    <row r="18541" spans="1:7">
      <c r="A18541" s="2">
        <v>44229</v>
      </c>
      <c r="B18541" s="2">
        <f t="shared" si="578"/>
        <v>44255</v>
      </c>
      <c r="C18541" s="3">
        <f t="shared" si="579"/>
        <v>1</v>
      </c>
      <c r="D18541" t="s">
        <v>43</v>
      </c>
      <c r="E18541">
        <v>46</v>
      </c>
      <c r="F18541">
        <v>108431</v>
      </c>
      <c r="G18541">
        <v>1779</v>
      </c>
    </row>
    <row r="18542" spans="1:7">
      <c r="A18542" s="2">
        <v>44229</v>
      </c>
      <c r="B18542" s="2">
        <f t="shared" si="578"/>
        <v>44255</v>
      </c>
      <c r="C18542" s="3">
        <f t="shared" si="579"/>
        <v>1</v>
      </c>
      <c r="D18542" t="s">
        <v>25</v>
      </c>
      <c r="E18542">
        <v>47</v>
      </c>
      <c r="F18542">
        <v>717472</v>
      </c>
      <c r="G18542">
        <v>9806</v>
      </c>
    </row>
    <row r="18543" spans="1:7">
      <c r="A18543" s="2">
        <v>44229</v>
      </c>
      <c r="B18543" s="2">
        <f t="shared" si="578"/>
        <v>44255</v>
      </c>
      <c r="C18543" s="3">
        <f t="shared" si="579"/>
        <v>1</v>
      </c>
      <c r="D18543" t="s">
        <v>11</v>
      </c>
      <c r="E18543">
        <v>48</v>
      </c>
      <c r="F18543">
        <v>2432691</v>
      </c>
      <c r="G18543">
        <v>37760</v>
      </c>
    </row>
    <row r="18544" spans="1:7">
      <c r="A18544" s="2">
        <v>44229</v>
      </c>
      <c r="B18544" s="2">
        <f t="shared" si="578"/>
        <v>44255</v>
      </c>
      <c r="C18544" s="3">
        <f t="shared" si="579"/>
        <v>1</v>
      </c>
      <c r="D18544" t="s">
        <v>13</v>
      </c>
      <c r="E18544">
        <v>49</v>
      </c>
      <c r="F18544">
        <v>348409</v>
      </c>
      <c r="G18544">
        <v>1687</v>
      </c>
    </row>
    <row r="18545" spans="1:7">
      <c r="A18545" s="2">
        <v>44229</v>
      </c>
      <c r="B18545" s="2">
        <f t="shared" si="578"/>
        <v>44255</v>
      </c>
      <c r="C18545" s="3">
        <f t="shared" si="579"/>
        <v>1</v>
      </c>
      <c r="D18545" t="s">
        <v>36</v>
      </c>
      <c r="E18545">
        <v>50</v>
      </c>
      <c r="F18545">
        <v>12196</v>
      </c>
      <c r="G18545">
        <v>176</v>
      </c>
    </row>
    <row r="18546" spans="1:7">
      <c r="A18546" s="2">
        <v>44229</v>
      </c>
      <c r="B18546" s="2">
        <f t="shared" si="578"/>
        <v>44255</v>
      </c>
      <c r="C18546" s="3">
        <f t="shared" si="579"/>
        <v>1</v>
      </c>
      <c r="D18546" t="s">
        <v>56</v>
      </c>
      <c r="E18546">
        <v>78</v>
      </c>
      <c r="F18546">
        <v>2426</v>
      </c>
      <c r="G18546">
        <v>24</v>
      </c>
    </row>
    <row r="18547" spans="1:7">
      <c r="A18547" s="2">
        <v>44229</v>
      </c>
      <c r="B18547" s="2">
        <f t="shared" si="578"/>
        <v>44255</v>
      </c>
      <c r="C18547" s="3">
        <f t="shared" si="579"/>
        <v>1</v>
      </c>
      <c r="D18547" t="s">
        <v>37</v>
      </c>
      <c r="E18547">
        <v>51</v>
      </c>
      <c r="F18547">
        <v>510380</v>
      </c>
      <c r="G18547">
        <v>6517</v>
      </c>
    </row>
    <row r="18548" spans="1:7">
      <c r="A18548" s="2">
        <v>44229</v>
      </c>
      <c r="B18548" s="2">
        <f t="shared" si="578"/>
        <v>44255</v>
      </c>
      <c r="C18548" s="3">
        <f t="shared" si="579"/>
        <v>1</v>
      </c>
      <c r="D18548" t="s">
        <v>5</v>
      </c>
      <c r="E18548">
        <v>53</v>
      </c>
      <c r="F18548">
        <v>318967</v>
      </c>
      <c r="G18548">
        <v>4402</v>
      </c>
    </row>
    <row r="18549" spans="1:7">
      <c r="A18549" s="2">
        <v>44229</v>
      </c>
      <c r="B18549" s="2">
        <f t="shared" si="578"/>
        <v>44255</v>
      </c>
      <c r="C18549" s="3">
        <f t="shared" si="579"/>
        <v>1</v>
      </c>
      <c r="D18549" t="s">
        <v>58</v>
      </c>
      <c r="E18549">
        <v>54</v>
      </c>
      <c r="F18549">
        <v>121935</v>
      </c>
      <c r="G18549">
        <v>2031</v>
      </c>
    </row>
    <row r="18550" spans="1:7">
      <c r="A18550" s="2">
        <v>44229</v>
      </c>
      <c r="B18550" s="2">
        <f t="shared" si="578"/>
        <v>44255</v>
      </c>
      <c r="C18550" s="3">
        <f t="shared" si="579"/>
        <v>1</v>
      </c>
      <c r="D18550" t="s">
        <v>10</v>
      </c>
      <c r="E18550">
        <v>55</v>
      </c>
      <c r="F18550">
        <v>594217</v>
      </c>
      <c r="G18550">
        <v>6485</v>
      </c>
    </row>
    <row r="18551" spans="1:7">
      <c r="A18551" s="2">
        <v>44229</v>
      </c>
      <c r="B18551" s="2">
        <f t="shared" si="578"/>
        <v>44255</v>
      </c>
      <c r="C18551" s="3">
        <f t="shared" si="579"/>
        <v>1</v>
      </c>
      <c r="D18551" t="s">
        <v>49</v>
      </c>
      <c r="E18551">
        <v>56</v>
      </c>
      <c r="F18551">
        <v>52128</v>
      </c>
      <c r="G18551">
        <v>624</v>
      </c>
    </row>
    <row r="18552" spans="1:7">
      <c r="A18552" s="2">
        <v>44230</v>
      </c>
      <c r="B18552" s="2">
        <f t="shared" si="578"/>
        <v>44255</v>
      </c>
      <c r="C18552" s="3">
        <f t="shared" si="579"/>
        <v>1</v>
      </c>
      <c r="D18552" t="s">
        <v>52</v>
      </c>
      <c r="E18552">
        <v>1</v>
      </c>
      <c r="F18552">
        <v>465056</v>
      </c>
      <c r="G18552">
        <v>8203</v>
      </c>
    </row>
    <row r="18553" spans="1:7">
      <c r="A18553" s="2">
        <v>44230</v>
      </c>
      <c r="B18553" s="2">
        <f t="shared" si="578"/>
        <v>44255</v>
      </c>
      <c r="C18553" s="3">
        <f t="shared" si="579"/>
        <v>1</v>
      </c>
      <c r="D18553" t="s">
        <v>50</v>
      </c>
      <c r="E18553">
        <v>2</v>
      </c>
      <c r="F18553">
        <v>54447</v>
      </c>
      <c r="G18553">
        <v>269</v>
      </c>
    </row>
    <row r="18554" spans="1:7">
      <c r="A18554" s="2">
        <v>44230</v>
      </c>
      <c r="B18554" s="2">
        <f t="shared" si="578"/>
        <v>44255</v>
      </c>
      <c r="C18554" s="3">
        <f t="shared" si="579"/>
        <v>1</v>
      </c>
      <c r="D18554" t="s">
        <v>8</v>
      </c>
      <c r="E18554">
        <v>4</v>
      </c>
      <c r="F18554">
        <v>769297</v>
      </c>
      <c r="G18554">
        <v>13593</v>
      </c>
    </row>
    <row r="18555" spans="1:7">
      <c r="A18555" s="2">
        <v>44230</v>
      </c>
      <c r="B18555" s="2">
        <f t="shared" si="578"/>
        <v>44255</v>
      </c>
      <c r="C18555" s="3">
        <f t="shared" si="579"/>
        <v>1</v>
      </c>
      <c r="D18555" t="s">
        <v>44</v>
      </c>
      <c r="E18555">
        <v>5</v>
      </c>
      <c r="F18555">
        <v>300430</v>
      </c>
      <c r="G18555">
        <v>4985</v>
      </c>
    </row>
    <row r="18556" spans="1:7">
      <c r="A18556" s="2">
        <v>44230</v>
      </c>
      <c r="B18556" s="2">
        <f t="shared" si="578"/>
        <v>44255</v>
      </c>
      <c r="C18556" s="3">
        <f t="shared" si="579"/>
        <v>1</v>
      </c>
      <c r="D18556" t="s">
        <v>7</v>
      </c>
      <c r="E18556">
        <v>6</v>
      </c>
      <c r="F18556">
        <v>3366991</v>
      </c>
      <c r="G18556">
        <v>42434</v>
      </c>
    </row>
    <row r="18557" spans="1:7">
      <c r="A18557" s="2">
        <v>44230</v>
      </c>
      <c r="B18557" s="2">
        <f t="shared" si="578"/>
        <v>44255</v>
      </c>
      <c r="C18557" s="3">
        <f t="shared" si="579"/>
        <v>1</v>
      </c>
      <c r="D18557" t="s">
        <v>22</v>
      </c>
      <c r="E18557">
        <v>8</v>
      </c>
      <c r="F18557">
        <v>401751</v>
      </c>
      <c r="G18557">
        <v>5759</v>
      </c>
    </row>
    <row r="18558" spans="1:7">
      <c r="A18558" s="2">
        <v>44230</v>
      </c>
      <c r="B18558" s="2">
        <f t="shared" si="578"/>
        <v>44255</v>
      </c>
      <c r="C18558" s="3">
        <f t="shared" si="579"/>
        <v>1</v>
      </c>
      <c r="D18558" t="s">
        <v>38</v>
      </c>
      <c r="E18558">
        <v>9</v>
      </c>
      <c r="F18558">
        <v>257004</v>
      </c>
      <c r="G18558">
        <v>7157</v>
      </c>
    </row>
    <row r="18559" spans="1:7">
      <c r="A18559" s="2">
        <v>44230</v>
      </c>
      <c r="B18559" s="2">
        <f t="shared" si="578"/>
        <v>44255</v>
      </c>
      <c r="C18559" s="3">
        <f t="shared" si="579"/>
        <v>1</v>
      </c>
      <c r="D18559" t="s">
        <v>45</v>
      </c>
      <c r="E18559">
        <v>10</v>
      </c>
      <c r="F18559">
        <v>78982</v>
      </c>
      <c r="G18559">
        <v>1130</v>
      </c>
    </row>
    <row r="18560" spans="1:7">
      <c r="A18560" s="2">
        <v>44230</v>
      </c>
      <c r="B18560" s="2">
        <f t="shared" si="578"/>
        <v>44255</v>
      </c>
      <c r="C18560" s="3">
        <f t="shared" si="579"/>
        <v>1</v>
      </c>
      <c r="D18560" t="s">
        <v>33</v>
      </c>
      <c r="E18560">
        <v>11</v>
      </c>
      <c r="F18560">
        <v>37199</v>
      </c>
      <c r="G18560">
        <v>926</v>
      </c>
    </row>
    <row r="18561" spans="1:7">
      <c r="A18561" s="2">
        <v>44230</v>
      </c>
      <c r="B18561" s="2">
        <f t="shared" si="578"/>
        <v>44255</v>
      </c>
      <c r="C18561" s="3">
        <f t="shared" si="579"/>
        <v>1</v>
      </c>
      <c r="D18561" t="s">
        <v>15</v>
      </c>
      <c r="E18561">
        <v>12</v>
      </c>
      <c r="F18561">
        <v>1744611</v>
      </c>
      <c r="G18561">
        <v>27018</v>
      </c>
    </row>
    <row r="18562" spans="1:7">
      <c r="A18562" s="2">
        <v>44230</v>
      </c>
      <c r="B18562" s="2">
        <f t="shared" si="578"/>
        <v>44255</v>
      </c>
      <c r="C18562" s="3">
        <f t="shared" si="579"/>
        <v>1</v>
      </c>
      <c r="D18562" t="s">
        <v>18</v>
      </c>
      <c r="E18562">
        <v>13</v>
      </c>
      <c r="F18562">
        <v>898639</v>
      </c>
      <c r="G18562">
        <v>14153</v>
      </c>
    </row>
    <row r="18563" spans="1:7">
      <c r="A18563" s="2">
        <v>44230</v>
      </c>
      <c r="B18563" s="2">
        <f t="shared" si="578"/>
        <v>44255</v>
      </c>
      <c r="C18563" s="3">
        <f t="shared" si="579"/>
        <v>1</v>
      </c>
      <c r="D18563" t="s">
        <v>57</v>
      </c>
      <c r="E18563">
        <v>66</v>
      </c>
      <c r="F18563">
        <v>8587</v>
      </c>
      <c r="G18563">
        <v>130</v>
      </c>
    </row>
    <row r="18564" spans="1:7">
      <c r="A18564" s="2">
        <v>44230</v>
      </c>
      <c r="B18564" s="2">
        <f t="shared" ref="B18564:B18627" si="580">EOMONTH(A18564,0)</f>
        <v>44255</v>
      </c>
      <c r="C18564" s="3">
        <f t="shared" ref="C18564:C18627" si="581">IF(A18564=B18564,0,1)</f>
        <v>1</v>
      </c>
      <c r="D18564" t="s">
        <v>26</v>
      </c>
      <c r="E18564">
        <v>15</v>
      </c>
      <c r="F18564">
        <v>26000</v>
      </c>
      <c r="G18564">
        <v>411</v>
      </c>
    </row>
    <row r="18565" spans="1:7">
      <c r="A18565" s="2">
        <v>44230</v>
      </c>
      <c r="B18565" s="2">
        <f t="shared" si="580"/>
        <v>44255</v>
      </c>
      <c r="C18565" s="3">
        <f t="shared" si="581"/>
        <v>1</v>
      </c>
      <c r="D18565" t="s">
        <v>53</v>
      </c>
      <c r="E18565">
        <v>16</v>
      </c>
      <c r="F18565">
        <v>164257</v>
      </c>
      <c r="G18565">
        <v>1750</v>
      </c>
    </row>
    <row r="18566" spans="1:7">
      <c r="A18566" s="2">
        <v>44230</v>
      </c>
      <c r="B18566" s="2">
        <f t="shared" si="580"/>
        <v>44255</v>
      </c>
      <c r="C18566" s="3">
        <f t="shared" si="581"/>
        <v>1</v>
      </c>
      <c r="D18566" t="s">
        <v>6</v>
      </c>
      <c r="E18566">
        <v>17</v>
      </c>
      <c r="F18566">
        <v>1137037</v>
      </c>
      <c r="G18566">
        <v>21420</v>
      </c>
    </row>
    <row r="18567" spans="1:7">
      <c r="A18567" s="2">
        <v>44230</v>
      </c>
      <c r="B18567" s="2">
        <f t="shared" si="580"/>
        <v>44255</v>
      </c>
      <c r="C18567" s="3">
        <f t="shared" si="581"/>
        <v>1</v>
      </c>
      <c r="D18567" t="s">
        <v>27</v>
      </c>
      <c r="E18567">
        <v>18</v>
      </c>
      <c r="F18567">
        <v>634470</v>
      </c>
      <c r="G18567">
        <v>10091</v>
      </c>
    </row>
    <row r="18568" spans="1:7">
      <c r="A18568" s="2">
        <v>44230</v>
      </c>
      <c r="B18568" s="2">
        <f t="shared" si="580"/>
        <v>44255</v>
      </c>
      <c r="C18568" s="3">
        <f t="shared" si="581"/>
        <v>1</v>
      </c>
      <c r="D18568" t="s">
        <v>39</v>
      </c>
      <c r="E18568">
        <v>19</v>
      </c>
      <c r="F18568">
        <v>322308</v>
      </c>
      <c r="G18568">
        <v>4975</v>
      </c>
    </row>
    <row r="18569" spans="1:7">
      <c r="A18569" s="2">
        <v>44230</v>
      </c>
      <c r="B18569" s="2">
        <f t="shared" si="580"/>
        <v>44255</v>
      </c>
      <c r="C18569" s="3">
        <f t="shared" si="581"/>
        <v>1</v>
      </c>
      <c r="D18569" t="s">
        <v>34</v>
      </c>
      <c r="E18569">
        <v>20</v>
      </c>
      <c r="F18569">
        <v>281866</v>
      </c>
      <c r="G18569">
        <v>3895</v>
      </c>
    </row>
    <row r="18570" spans="1:7">
      <c r="A18570" s="2">
        <v>44230</v>
      </c>
      <c r="B18570" s="2">
        <f t="shared" si="580"/>
        <v>44255</v>
      </c>
      <c r="C18570" s="3">
        <f t="shared" si="581"/>
        <v>1</v>
      </c>
      <c r="D18570" t="s">
        <v>28</v>
      </c>
      <c r="E18570">
        <v>21</v>
      </c>
      <c r="F18570">
        <v>372774</v>
      </c>
      <c r="G18570">
        <v>4067</v>
      </c>
    </row>
    <row r="18571" spans="1:7">
      <c r="A18571" s="2">
        <v>44230</v>
      </c>
      <c r="B18571" s="2">
        <f t="shared" si="580"/>
        <v>44255</v>
      </c>
      <c r="C18571" s="3">
        <f t="shared" si="581"/>
        <v>1</v>
      </c>
      <c r="D18571" t="s">
        <v>40</v>
      </c>
      <c r="E18571">
        <v>22</v>
      </c>
      <c r="F18571">
        <v>406235</v>
      </c>
      <c r="G18571">
        <v>9006</v>
      </c>
    </row>
    <row r="18572" spans="1:7">
      <c r="A18572" s="2">
        <v>44230</v>
      </c>
      <c r="B18572" s="2">
        <f t="shared" si="580"/>
        <v>44255</v>
      </c>
      <c r="C18572" s="3">
        <f t="shared" si="581"/>
        <v>1</v>
      </c>
      <c r="D18572" t="s">
        <v>51</v>
      </c>
      <c r="E18572">
        <v>23</v>
      </c>
      <c r="F18572">
        <v>40233</v>
      </c>
      <c r="G18572">
        <v>627</v>
      </c>
    </row>
    <row r="18573" spans="1:7">
      <c r="A18573" s="2">
        <v>44230</v>
      </c>
      <c r="B18573" s="2">
        <f t="shared" si="580"/>
        <v>44255</v>
      </c>
      <c r="C18573" s="3">
        <f t="shared" si="581"/>
        <v>1</v>
      </c>
      <c r="D18573" t="s">
        <v>23</v>
      </c>
      <c r="E18573">
        <v>24</v>
      </c>
      <c r="F18573">
        <v>357660</v>
      </c>
      <c r="G18573">
        <v>7220</v>
      </c>
    </row>
    <row r="18574" spans="1:7">
      <c r="A18574" s="2">
        <v>44230</v>
      </c>
      <c r="B18574" s="2">
        <f t="shared" si="580"/>
        <v>44255</v>
      </c>
      <c r="C18574" s="3">
        <f t="shared" si="581"/>
        <v>1</v>
      </c>
      <c r="D18574" t="s">
        <v>9</v>
      </c>
      <c r="E18574">
        <v>25</v>
      </c>
      <c r="F18574">
        <v>531117</v>
      </c>
      <c r="G18574">
        <v>14708</v>
      </c>
    </row>
    <row r="18575" spans="1:7">
      <c r="A18575" s="2">
        <v>44230</v>
      </c>
      <c r="B18575" s="2">
        <f t="shared" si="580"/>
        <v>44255</v>
      </c>
      <c r="C18575" s="3">
        <f t="shared" si="581"/>
        <v>1</v>
      </c>
      <c r="D18575" t="s">
        <v>42</v>
      </c>
      <c r="E18575">
        <v>26</v>
      </c>
      <c r="F18575">
        <v>614355</v>
      </c>
      <c r="G18575">
        <v>15633</v>
      </c>
    </row>
    <row r="18576" spans="1:7">
      <c r="A18576" s="2">
        <v>44230</v>
      </c>
      <c r="B18576" s="2">
        <f t="shared" si="580"/>
        <v>44255</v>
      </c>
      <c r="C18576" s="3">
        <f t="shared" si="581"/>
        <v>1</v>
      </c>
      <c r="D18576" t="s">
        <v>29</v>
      </c>
      <c r="E18576">
        <v>27</v>
      </c>
      <c r="F18576">
        <v>463834</v>
      </c>
      <c r="G18576">
        <v>6302</v>
      </c>
    </row>
    <row r="18577" spans="1:7">
      <c r="A18577" s="2">
        <v>44230</v>
      </c>
      <c r="B18577" s="2">
        <f t="shared" si="580"/>
        <v>44255</v>
      </c>
      <c r="C18577" s="3">
        <f t="shared" si="581"/>
        <v>1</v>
      </c>
      <c r="D18577" t="s">
        <v>46</v>
      </c>
      <c r="E18577">
        <v>28</v>
      </c>
      <c r="F18577">
        <v>277322</v>
      </c>
      <c r="G18577">
        <v>6158</v>
      </c>
    </row>
    <row r="18578" spans="1:7">
      <c r="A18578" s="2">
        <v>44230</v>
      </c>
      <c r="B18578" s="2">
        <f t="shared" si="580"/>
        <v>44255</v>
      </c>
      <c r="C18578" s="3">
        <f t="shared" si="581"/>
        <v>1</v>
      </c>
      <c r="D18578" t="s">
        <v>35</v>
      </c>
      <c r="E18578">
        <v>29</v>
      </c>
      <c r="F18578">
        <v>504315</v>
      </c>
      <c r="G18578">
        <v>7491</v>
      </c>
    </row>
    <row r="18579" spans="1:7">
      <c r="A18579" s="2">
        <v>44230</v>
      </c>
      <c r="B18579" s="2">
        <f t="shared" si="580"/>
        <v>44255</v>
      </c>
      <c r="C18579" s="3">
        <f t="shared" si="581"/>
        <v>1</v>
      </c>
      <c r="D18579" t="s">
        <v>54</v>
      </c>
      <c r="E18579">
        <v>30</v>
      </c>
      <c r="F18579">
        <v>94890</v>
      </c>
      <c r="G18579">
        <v>1304</v>
      </c>
    </row>
    <row r="18580" spans="1:7">
      <c r="A18580" s="2">
        <v>44230</v>
      </c>
      <c r="B18580" s="2">
        <f t="shared" si="580"/>
        <v>44255</v>
      </c>
      <c r="C18580" s="3">
        <f t="shared" si="581"/>
        <v>1</v>
      </c>
      <c r="D18580" t="s">
        <v>12</v>
      </c>
      <c r="E18580">
        <v>31</v>
      </c>
      <c r="F18580">
        <v>193128</v>
      </c>
      <c r="G18580">
        <v>2042</v>
      </c>
    </row>
    <row r="18581" spans="1:7">
      <c r="A18581" s="2">
        <v>44230</v>
      </c>
      <c r="B18581" s="2">
        <f t="shared" si="580"/>
        <v>44255</v>
      </c>
      <c r="C18581" s="3">
        <f t="shared" si="581"/>
        <v>1</v>
      </c>
      <c r="D18581" t="s">
        <v>24</v>
      </c>
      <c r="E18581">
        <v>32</v>
      </c>
      <c r="F18581">
        <v>280835</v>
      </c>
      <c r="G18581">
        <v>4376</v>
      </c>
    </row>
    <row r="18582" spans="1:7">
      <c r="A18582" s="2">
        <v>44230</v>
      </c>
      <c r="B18582" s="2">
        <f t="shared" si="580"/>
        <v>44255</v>
      </c>
      <c r="C18582" s="3">
        <f t="shared" si="581"/>
        <v>1</v>
      </c>
      <c r="D18582" t="s">
        <v>19</v>
      </c>
      <c r="E18582">
        <v>33</v>
      </c>
      <c r="F18582">
        <v>66721</v>
      </c>
      <c r="G18582">
        <v>1076</v>
      </c>
    </row>
    <row r="18583" spans="1:7">
      <c r="A18583" s="2">
        <v>44230</v>
      </c>
      <c r="B18583" s="2">
        <f t="shared" si="580"/>
        <v>44255</v>
      </c>
      <c r="C18583" s="3">
        <f t="shared" si="581"/>
        <v>1</v>
      </c>
      <c r="D18583" t="s">
        <v>21</v>
      </c>
      <c r="E18583">
        <v>34</v>
      </c>
      <c r="F18583">
        <v>705807</v>
      </c>
      <c r="G18583">
        <v>21693</v>
      </c>
    </row>
    <row r="18584" spans="1:7">
      <c r="A18584" s="2">
        <v>44230</v>
      </c>
      <c r="B18584" s="2">
        <f t="shared" si="580"/>
        <v>44255</v>
      </c>
      <c r="C18584" s="3">
        <f t="shared" si="581"/>
        <v>1</v>
      </c>
      <c r="D18584" t="s">
        <v>47</v>
      </c>
      <c r="E18584">
        <v>35</v>
      </c>
      <c r="F18584">
        <v>175652</v>
      </c>
      <c r="G18584">
        <v>3340</v>
      </c>
    </row>
    <row r="18585" spans="1:7">
      <c r="A18585" s="2">
        <v>44230</v>
      </c>
      <c r="B18585" s="2">
        <f t="shared" si="580"/>
        <v>44255</v>
      </c>
      <c r="C18585" s="3">
        <f t="shared" si="581"/>
        <v>1</v>
      </c>
      <c r="D18585" t="s">
        <v>16</v>
      </c>
      <c r="E18585">
        <v>36</v>
      </c>
      <c r="F18585">
        <v>1444199</v>
      </c>
      <c r="G18585">
        <v>43687</v>
      </c>
    </row>
    <row r="18586" spans="1:7">
      <c r="A18586" s="2">
        <v>44230</v>
      </c>
      <c r="B18586" s="2">
        <f t="shared" si="580"/>
        <v>44255</v>
      </c>
      <c r="C18586" s="3">
        <f t="shared" si="581"/>
        <v>1</v>
      </c>
      <c r="D18586" t="s">
        <v>20</v>
      </c>
      <c r="E18586">
        <v>37</v>
      </c>
      <c r="F18586">
        <v>779727</v>
      </c>
      <c r="G18586">
        <v>9625</v>
      </c>
    </row>
    <row r="18587" spans="1:7">
      <c r="A18587" s="2">
        <v>44230</v>
      </c>
      <c r="B18587" s="2">
        <f t="shared" si="580"/>
        <v>44255</v>
      </c>
      <c r="C18587" s="3">
        <f t="shared" si="581"/>
        <v>1</v>
      </c>
      <c r="D18587" t="s">
        <v>48</v>
      </c>
      <c r="E18587">
        <v>38</v>
      </c>
      <c r="F18587">
        <v>97961</v>
      </c>
      <c r="G18587">
        <v>1447</v>
      </c>
    </row>
    <row r="18588" spans="1:7">
      <c r="A18588" s="2">
        <v>44230</v>
      </c>
      <c r="B18588" s="2">
        <f t="shared" si="580"/>
        <v>44255</v>
      </c>
      <c r="C18588" s="3">
        <f t="shared" si="581"/>
        <v>1</v>
      </c>
      <c r="D18588" t="s">
        <v>59</v>
      </c>
      <c r="E18588">
        <v>69</v>
      </c>
      <c r="F18588">
        <v>133</v>
      </c>
      <c r="G18588">
        <v>2</v>
      </c>
    </row>
    <row r="18589" spans="1:7">
      <c r="A18589" s="2">
        <v>44230</v>
      </c>
      <c r="B18589" s="2">
        <f t="shared" si="580"/>
        <v>44255</v>
      </c>
      <c r="C18589" s="3">
        <f t="shared" si="581"/>
        <v>1</v>
      </c>
      <c r="D18589" t="s">
        <v>41</v>
      </c>
      <c r="E18589">
        <v>39</v>
      </c>
      <c r="F18589">
        <v>906727</v>
      </c>
      <c r="G18589">
        <v>11431</v>
      </c>
    </row>
    <row r="18590" spans="1:7">
      <c r="A18590" s="2">
        <v>44230</v>
      </c>
      <c r="B18590" s="2">
        <f t="shared" si="580"/>
        <v>44255</v>
      </c>
      <c r="C18590" s="3">
        <f t="shared" si="581"/>
        <v>1</v>
      </c>
      <c r="D18590" t="s">
        <v>30</v>
      </c>
      <c r="E18590">
        <v>40</v>
      </c>
      <c r="F18590">
        <v>394283</v>
      </c>
      <c r="G18590">
        <v>3654</v>
      </c>
    </row>
    <row r="18591" spans="1:7">
      <c r="A18591" s="2">
        <v>44230</v>
      </c>
      <c r="B18591" s="2">
        <f t="shared" si="580"/>
        <v>44255</v>
      </c>
      <c r="C18591" s="3">
        <f t="shared" si="581"/>
        <v>1</v>
      </c>
      <c r="D18591" t="s">
        <v>14</v>
      </c>
      <c r="E18591">
        <v>41</v>
      </c>
      <c r="F18591">
        <v>144605</v>
      </c>
      <c r="G18591">
        <v>2011</v>
      </c>
    </row>
    <row r="18592" spans="1:7">
      <c r="A18592" s="2">
        <v>44230</v>
      </c>
      <c r="B18592" s="2">
        <f t="shared" si="580"/>
        <v>44255</v>
      </c>
      <c r="C18592" s="3">
        <f t="shared" si="581"/>
        <v>1</v>
      </c>
      <c r="D18592" t="s">
        <v>31</v>
      </c>
      <c r="E18592">
        <v>42</v>
      </c>
      <c r="F18592">
        <v>859345</v>
      </c>
      <c r="G18592">
        <v>22010</v>
      </c>
    </row>
    <row r="18593" spans="1:7">
      <c r="A18593" s="2">
        <v>44230</v>
      </c>
      <c r="B18593" s="2">
        <f t="shared" si="580"/>
        <v>44255</v>
      </c>
      <c r="C18593" s="3">
        <f t="shared" si="581"/>
        <v>1</v>
      </c>
      <c r="D18593" t="s">
        <v>55</v>
      </c>
      <c r="E18593">
        <v>72</v>
      </c>
      <c r="F18593">
        <v>128277</v>
      </c>
      <c r="G18593">
        <v>1853</v>
      </c>
    </row>
    <row r="18594" spans="1:7">
      <c r="A18594" s="2">
        <v>44230</v>
      </c>
      <c r="B18594" s="2">
        <f t="shared" si="580"/>
        <v>44255</v>
      </c>
      <c r="C18594" s="3">
        <f t="shared" si="581"/>
        <v>1</v>
      </c>
      <c r="D18594" t="s">
        <v>17</v>
      </c>
      <c r="E18594">
        <v>44</v>
      </c>
      <c r="F18594">
        <v>116704</v>
      </c>
      <c r="G18594">
        <v>2198</v>
      </c>
    </row>
    <row r="18595" spans="1:7">
      <c r="A18595" s="2">
        <v>44230</v>
      </c>
      <c r="B18595" s="2">
        <f t="shared" si="580"/>
        <v>44255</v>
      </c>
      <c r="C18595" s="3">
        <f t="shared" si="581"/>
        <v>1</v>
      </c>
      <c r="D18595" t="s">
        <v>32</v>
      </c>
      <c r="E18595">
        <v>45</v>
      </c>
      <c r="F18595">
        <v>450794</v>
      </c>
      <c r="G18595">
        <v>7394</v>
      </c>
    </row>
    <row r="18596" spans="1:7">
      <c r="A18596" s="2">
        <v>44230</v>
      </c>
      <c r="B18596" s="2">
        <f t="shared" si="580"/>
        <v>44255</v>
      </c>
      <c r="C18596" s="3">
        <f t="shared" si="581"/>
        <v>1</v>
      </c>
      <c r="D18596" t="s">
        <v>43</v>
      </c>
      <c r="E18596">
        <v>46</v>
      </c>
      <c r="F18596">
        <v>108639</v>
      </c>
      <c r="G18596">
        <v>1782</v>
      </c>
    </row>
    <row r="18597" spans="1:7">
      <c r="A18597" s="2">
        <v>44230</v>
      </c>
      <c r="B18597" s="2">
        <f t="shared" si="580"/>
        <v>44255</v>
      </c>
      <c r="C18597" s="3">
        <f t="shared" si="581"/>
        <v>1</v>
      </c>
      <c r="D18597" t="s">
        <v>25</v>
      </c>
      <c r="E18597">
        <v>47</v>
      </c>
      <c r="F18597">
        <v>719332</v>
      </c>
      <c r="G18597">
        <v>9939</v>
      </c>
    </row>
    <row r="18598" spans="1:7">
      <c r="A18598" s="2">
        <v>44230</v>
      </c>
      <c r="B18598" s="2">
        <f t="shared" si="580"/>
        <v>44255</v>
      </c>
      <c r="C18598" s="3">
        <f t="shared" si="581"/>
        <v>1</v>
      </c>
      <c r="D18598" t="s">
        <v>11</v>
      </c>
      <c r="E18598">
        <v>48</v>
      </c>
      <c r="F18598">
        <v>2450705</v>
      </c>
      <c r="G18598">
        <v>38203</v>
      </c>
    </row>
    <row r="18599" spans="1:7">
      <c r="A18599" s="2">
        <v>44230</v>
      </c>
      <c r="B18599" s="2">
        <f t="shared" si="580"/>
        <v>44255</v>
      </c>
      <c r="C18599" s="3">
        <f t="shared" si="581"/>
        <v>1</v>
      </c>
      <c r="D18599" t="s">
        <v>13</v>
      </c>
      <c r="E18599">
        <v>49</v>
      </c>
      <c r="F18599">
        <v>350000</v>
      </c>
      <c r="G18599">
        <v>1699</v>
      </c>
    </row>
    <row r="18600" spans="1:7">
      <c r="A18600" s="2">
        <v>44230</v>
      </c>
      <c r="B18600" s="2">
        <f t="shared" si="580"/>
        <v>44255</v>
      </c>
      <c r="C18600" s="3">
        <f t="shared" si="581"/>
        <v>1</v>
      </c>
      <c r="D18600" t="s">
        <v>36</v>
      </c>
      <c r="E18600">
        <v>50</v>
      </c>
      <c r="F18600">
        <v>12329</v>
      </c>
      <c r="G18600">
        <v>179</v>
      </c>
    </row>
    <row r="18601" spans="1:7">
      <c r="A18601" s="2">
        <v>44230</v>
      </c>
      <c r="B18601" s="2">
        <f t="shared" si="580"/>
        <v>44255</v>
      </c>
      <c r="C18601" s="3">
        <f t="shared" si="581"/>
        <v>1</v>
      </c>
      <c r="D18601" t="s">
        <v>56</v>
      </c>
      <c r="E18601">
        <v>78</v>
      </c>
      <c r="F18601">
        <v>2430</v>
      </c>
      <c r="G18601">
        <v>24</v>
      </c>
    </row>
    <row r="18602" spans="1:7">
      <c r="A18602" s="2">
        <v>44230</v>
      </c>
      <c r="B18602" s="2">
        <f t="shared" si="580"/>
        <v>44255</v>
      </c>
      <c r="C18602" s="3">
        <f t="shared" si="581"/>
        <v>1</v>
      </c>
      <c r="D18602" t="s">
        <v>37</v>
      </c>
      <c r="E18602">
        <v>51</v>
      </c>
      <c r="F18602">
        <v>513339</v>
      </c>
      <c r="G18602">
        <v>6575</v>
      </c>
    </row>
    <row r="18603" spans="1:7">
      <c r="A18603" s="2">
        <v>44230</v>
      </c>
      <c r="B18603" s="2">
        <f t="shared" si="580"/>
        <v>44255</v>
      </c>
      <c r="C18603" s="3">
        <f t="shared" si="581"/>
        <v>1</v>
      </c>
      <c r="D18603" t="s">
        <v>5</v>
      </c>
      <c r="E18603">
        <v>53</v>
      </c>
      <c r="F18603">
        <v>320502</v>
      </c>
      <c r="G18603">
        <v>4466</v>
      </c>
    </row>
    <row r="18604" spans="1:7">
      <c r="A18604" s="2">
        <v>44230</v>
      </c>
      <c r="B18604" s="2">
        <f t="shared" si="580"/>
        <v>44255</v>
      </c>
      <c r="C18604" s="3">
        <f t="shared" si="581"/>
        <v>1</v>
      </c>
      <c r="D18604" t="s">
        <v>58</v>
      </c>
      <c r="E18604">
        <v>54</v>
      </c>
      <c r="F18604">
        <v>122470</v>
      </c>
      <c r="G18604">
        <v>2058</v>
      </c>
    </row>
    <row r="18605" spans="1:7">
      <c r="A18605" s="2">
        <v>44230</v>
      </c>
      <c r="B18605" s="2">
        <f t="shared" si="580"/>
        <v>44255</v>
      </c>
      <c r="C18605" s="3">
        <f t="shared" si="581"/>
        <v>1</v>
      </c>
      <c r="D18605" t="s">
        <v>10</v>
      </c>
      <c r="E18605">
        <v>55</v>
      </c>
      <c r="F18605">
        <v>595756</v>
      </c>
      <c r="G18605">
        <v>6500</v>
      </c>
    </row>
    <row r="18606" spans="1:7">
      <c r="A18606" s="2">
        <v>44230</v>
      </c>
      <c r="B18606" s="2">
        <f t="shared" si="580"/>
        <v>44255</v>
      </c>
      <c r="C18606" s="3">
        <f t="shared" si="581"/>
        <v>1</v>
      </c>
      <c r="D18606" t="s">
        <v>49</v>
      </c>
      <c r="E18606">
        <v>56</v>
      </c>
      <c r="F18606">
        <v>52288</v>
      </c>
      <c r="G18606">
        <v>624</v>
      </c>
    </row>
    <row r="18607" spans="1:7">
      <c r="A18607" s="2">
        <v>44231</v>
      </c>
      <c r="B18607" s="2">
        <f t="shared" si="580"/>
        <v>44255</v>
      </c>
      <c r="C18607" s="3">
        <f t="shared" si="581"/>
        <v>1</v>
      </c>
      <c r="D18607" t="s">
        <v>52</v>
      </c>
      <c r="E18607">
        <v>1</v>
      </c>
      <c r="F18607">
        <v>467823</v>
      </c>
      <c r="G18607">
        <v>8365</v>
      </c>
    </row>
    <row r="18608" spans="1:7">
      <c r="A18608" s="2">
        <v>44231</v>
      </c>
      <c r="B18608" s="2">
        <f t="shared" si="580"/>
        <v>44255</v>
      </c>
      <c r="C18608" s="3">
        <f t="shared" si="581"/>
        <v>1</v>
      </c>
      <c r="D18608" t="s">
        <v>50</v>
      </c>
      <c r="E18608">
        <v>2</v>
      </c>
      <c r="F18608">
        <v>54631</v>
      </c>
      <c r="G18608">
        <v>269</v>
      </c>
    </row>
    <row r="18609" spans="1:7">
      <c r="A18609" s="2">
        <v>44231</v>
      </c>
      <c r="B18609" s="2">
        <f t="shared" si="580"/>
        <v>44255</v>
      </c>
      <c r="C18609" s="3">
        <f t="shared" si="581"/>
        <v>1</v>
      </c>
      <c r="D18609" t="s">
        <v>8</v>
      </c>
      <c r="E18609">
        <v>4</v>
      </c>
      <c r="F18609">
        <v>773636</v>
      </c>
      <c r="G18609">
        <v>13792</v>
      </c>
    </row>
    <row r="18610" spans="1:7">
      <c r="A18610" s="2">
        <v>44231</v>
      </c>
      <c r="B18610" s="2">
        <f t="shared" si="580"/>
        <v>44255</v>
      </c>
      <c r="C18610" s="3">
        <f t="shared" si="581"/>
        <v>1</v>
      </c>
      <c r="D18610" t="s">
        <v>44</v>
      </c>
      <c r="E18610">
        <v>5</v>
      </c>
      <c r="F18610">
        <v>302899</v>
      </c>
      <c r="G18610">
        <v>5009</v>
      </c>
    </row>
    <row r="18611" spans="1:7">
      <c r="A18611" s="2">
        <v>44231</v>
      </c>
      <c r="B18611" s="2">
        <f t="shared" si="580"/>
        <v>44255</v>
      </c>
      <c r="C18611" s="3">
        <f t="shared" si="581"/>
        <v>1</v>
      </c>
      <c r="D18611" t="s">
        <v>7</v>
      </c>
      <c r="E18611">
        <v>6</v>
      </c>
      <c r="F18611">
        <v>3381669</v>
      </c>
      <c r="G18611">
        <v>43062</v>
      </c>
    </row>
    <row r="18612" spans="1:7">
      <c r="A18612" s="2">
        <v>44231</v>
      </c>
      <c r="B18612" s="2">
        <f t="shared" si="580"/>
        <v>44255</v>
      </c>
      <c r="C18612" s="3">
        <f t="shared" si="581"/>
        <v>1</v>
      </c>
      <c r="D18612" t="s">
        <v>22</v>
      </c>
      <c r="E18612">
        <v>8</v>
      </c>
      <c r="F18612">
        <v>403412</v>
      </c>
      <c r="G18612">
        <v>5774</v>
      </c>
    </row>
    <row r="18613" spans="1:7">
      <c r="A18613" s="2">
        <v>44231</v>
      </c>
      <c r="B18613" s="2">
        <f t="shared" si="580"/>
        <v>44255</v>
      </c>
      <c r="C18613" s="3">
        <f t="shared" si="581"/>
        <v>1</v>
      </c>
      <c r="D18613" t="s">
        <v>38</v>
      </c>
      <c r="E18613">
        <v>9</v>
      </c>
      <c r="F18613">
        <v>257941</v>
      </c>
      <c r="G18613">
        <v>7185</v>
      </c>
    </row>
    <row r="18614" spans="1:7">
      <c r="A18614" s="2">
        <v>44231</v>
      </c>
      <c r="B18614" s="2">
        <f t="shared" si="580"/>
        <v>44255</v>
      </c>
      <c r="C18614" s="3">
        <f t="shared" si="581"/>
        <v>1</v>
      </c>
      <c r="D18614" t="s">
        <v>45</v>
      </c>
      <c r="E18614">
        <v>10</v>
      </c>
      <c r="F18614">
        <v>79225</v>
      </c>
      <c r="G18614">
        <v>1135</v>
      </c>
    </row>
    <row r="18615" spans="1:7">
      <c r="A18615" s="2">
        <v>44231</v>
      </c>
      <c r="B18615" s="2">
        <f t="shared" si="580"/>
        <v>44255</v>
      </c>
      <c r="C18615" s="3">
        <f t="shared" si="581"/>
        <v>1</v>
      </c>
      <c r="D18615" t="s">
        <v>33</v>
      </c>
      <c r="E18615">
        <v>11</v>
      </c>
      <c r="F18615">
        <v>37365</v>
      </c>
      <c r="G18615">
        <v>932</v>
      </c>
    </row>
    <row r="18616" spans="1:7">
      <c r="A18616" s="2">
        <v>44231</v>
      </c>
      <c r="B18616" s="2">
        <f t="shared" si="580"/>
        <v>44255</v>
      </c>
      <c r="C18616" s="3">
        <f t="shared" si="581"/>
        <v>1</v>
      </c>
      <c r="D18616" t="s">
        <v>15</v>
      </c>
      <c r="E18616">
        <v>12</v>
      </c>
      <c r="F18616">
        <v>1752322</v>
      </c>
      <c r="G18616">
        <v>27246</v>
      </c>
    </row>
    <row r="18617" spans="1:7">
      <c r="A18617" s="2">
        <v>44231</v>
      </c>
      <c r="B18617" s="2">
        <f t="shared" si="580"/>
        <v>44255</v>
      </c>
      <c r="C18617" s="3">
        <f t="shared" si="581"/>
        <v>1</v>
      </c>
      <c r="D18617" t="s">
        <v>18</v>
      </c>
      <c r="E18617">
        <v>13</v>
      </c>
      <c r="F18617">
        <v>904450</v>
      </c>
      <c r="G18617">
        <v>14315</v>
      </c>
    </row>
    <row r="18618" spans="1:7">
      <c r="A18618" s="2">
        <v>44231</v>
      </c>
      <c r="B18618" s="2">
        <f t="shared" si="580"/>
        <v>44255</v>
      </c>
      <c r="C18618" s="3">
        <f t="shared" si="581"/>
        <v>1</v>
      </c>
      <c r="D18618" t="s">
        <v>57</v>
      </c>
      <c r="E18618">
        <v>66</v>
      </c>
      <c r="F18618">
        <v>8591</v>
      </c>
      <c r="G18618">
        <v>130</v>
      </c>
    </row>
    <row r="18619" spans="1:7">
      <c r="A18619" s="2">
        <v>44231</v>
      </c>
      <c r="B18619" s="2">
        <f t="shared" si="580"/>
        <v>44255</v>
      </c>
      <c r="C18619" s="3">
        <f t="shared" si="581"/>
        <v>1</v>
      </c>
      <c r="D18619" t="s">
        <v>26</v>
      </c>
      <c r="E18619">
        <v>15</v>
      </c>
      <c r="F18619">
        <v>26101</v>
      </c>
      <c r="G18619">
        <v>413</v>
      </c>
    </row>
    <row r="18620" spans="1:7">
      <c r="A18620" s="2">
        <v>44231</v>
      </c>
      <c r="B18620" s="2">
        <f t="shared" si="580"/>
        <v>44255</v>
      </c>
      <c r="C18620" s="3">
        <f t="shared" si="581"/>
        <v>1</v>
      </c>
      <c r="D18620" t="s">
        <v>53</v>
      </c>
      <c r="E18620">
        <v>16</v>
      </c>
      <c r="F18620">
        <v>164696</v>
      </c>
      <c r="G18620">
        <v>1749</v>
      </c>
    </row>
    <row r="18621" spans="1:7">
      <c r="A18621" s="2">
        <v>44231</v>
      </c>
      <c r="B18621" s="2">
        <f t="shared" si="580"/>
        <v>44255</v>
      </c>
      <c r="C18621" s="3">
        <f t="shared" si="581"/>
        <v>1</v>
      </c>
      <c r="D18621" t="s">
        <v>6</v>
      </c>
      <c r="E18621">
        <v>17</v>
      </c>
      <c r="F18621">
        <v>1140341</v>
      </c>
      <c r="G18621">
        <v>21497</v>
      </c>
    </row>
    <row r="18622" spans="1:7">
      <c r="A18622" s="2">
        <v>44231</v>
      </c>
      <c r="B18622" s="2">
        <f t="shared" si="580"/>
        <v>44255</v>
      </c>
      <c r="C18622" s="3">
        <f t="shared" si="581"/>
        <v>1</v>
      </c>
      <c r="D18622" t="s">
        <v>27</v>
      </c>
      <c r="E18622">
        <v>18</v>
      </c>
      <c r="F18622">
        <v>636830</v>
      </c>
      <c r="G18622">
        <v>11637</v>
      </c>
    </row>
    <row r="18623" spans="1:7">
      <c r="A18623" s="2">
        <v>44231</v>
      </c>
      <c r="B18623" s="2">
        <f t="shared" si="580"/>
        <v>44255</v>
      </c>
      <c r="C18623" s="3">
        <f t="shared" si="581"/>
        <v>1</v>
      </c>
      <c r="D18623" t="s">
        <v>39</v>
      </c>
      <c r="E18623">
        <v>19</v>
      </c>
      <c r="F18623">
        <v>323216</v>
      </c>
      <c r="G18623">
        <v>5033</v>
      </c>
    </row>
    <row r="18624" spans="1:7">
      <c r="A18624" s="2">
        <v>44231</v>
      </c>
      <c r="B18624" s="2">
        <f t="shared" si="580"/>
        <v>44255</v>
      </c>
      <c r="C18624" s="3">
        <f t="shared" si="581"/>
        <v>1</v>
      </c>
      <c r="D18624" t="s">
        <v>34</v>
      </c>
      <c r="E18624">
        <v>20</v>
      </c>
      <c r="F18624">
        <v>281951</v>
      </c>
      <c r="G18624">
        <v>3895</v>
      </c>
    </row>
    <row r="18625" spans="1:7">
      <c r="A18625" s="2">
        <v>44231</v>
      </c>
      <c r="B18625" s="2">
        <f t="shared" si="580"/>
        <v>44255</v>
      </c>
      <c r="C18625" s="3">
        <f t="shared" si="581"/>
        <v>1</v>
      </c>
      <c r="D18625" t="s">
        <v>28</v>
      </c>
      <c r="E18625">
        <v>21</v>
      </c>
      <c r="F18625">
        <v>375851</v>
      </c>
      <c r="G18625">
        <v>4117</v>
      </c>
    </row>
    <row r="18626" spans="1:7">
      <c r="A18626" s="2">
        <v>44231</v>
      </c>
      <c r="B18626" s="2">
        <f t="shared" si="580"/>
        <v>44255</v>
      </c>
      <c r="C18626" s="3">
        <f t="shared" si="581"/>
        <v>1</v>
      </c>
      <c r="D18626" t="s">
        <v>40</v>
      </c>
      <c r="E18626">
        <v>22</v>
      </c>
      <c r="F18626">
        <v>408995</v>
      </c>
      <c r="G18626">
        <v>9044</v>
      </c>
    </row>
    <row r="18627" spans="1:7">
      <c r="A18627" s="2">
        <v>44231</v>
      </c>
      <c r="B18627" s="2">
        <f t="shared" si="580"/>
        <v>44255</v>
      </c>
      <c r="C18627" s="3">
        <f t="shared" si="581"/>
        <v>1</v>
      </c>
      <c r="D18627" t="s">
        <v>51</v>
      </c>
      <c r="E18627">
        <v>23</v>
      </c>
      <c r="F18627">
        <v>40534</v>
      </c>
      <c r="G18627">
        <v>630</v>
      </c>
    </row>
    <row r="18628" spans="1:7">
      <c r="A18628" s="2">
        <v>44231</v>
      </c>
      <c r="B18628" s="2">
        <f t="shared" ref="B18628:B18691" si="582">EOMONTH(A18628,0)</f>
        <v>44255</v>
      </c>
      <c r="C18628" s="3">
        <f t="shared" ref="C18628:C18691" si="583">IF(A18628=B18628,0,1)</f>
        <v>1</v>
      </c>
      <c r="D18628" t="s">
        <v>23</v>
      </c>
      <c r="E18628">
        <v>24</v>
      </c>
      <c r="F18628">
        <v>359214</v>
      </c>
      <c r="G18628">
        <v>7251</v>
      </c>
    </row>
    <row r="18629" spans="1:7">
      <c r="A18629" s="2">
        <v>44231</v>
      </c>
      <c r="B18629" s="2">
        <f t="shared" si="582"/>
        <v>44255</v>
      </c>
      <c r="C18629" s="3">
        <f t="shared" si="583"/>
        <v>1</v>
      </c>
      <c r="D18629" t="s">
        <v>9</v>
      </c>
      <c r="E18629">
        <v>25</v>
      </c>
      <c r="F18629">
        <v>533921</v>
      </c>
      <c r="G18629">
        <v>14784</v>
      </c>
    </row>
    <row r="18630" spans="1:7">
      <c r="A18630" s="2">
        <v>44231</v>
      </c>
      <c r="B18630" s="2">
        <f t="shared" si="582"/>
        <v>44255</v>
      </c>
      <c r="C18630" s="3">
        <f t="shared" si="583"/>
        <v>1</v>
      </c>
      <c r="D18630" t="s">
        <v>42</v>
      </c>
      <c r="E18630">
        <v>26</v>
      </c>
      <c r="F18630">
        <v>617429</v>
      </c>
      <c r="G18630">
        <v>15714</v>
      </c>
    </row>
    <row r="18631" spans="1:7">
      <c r="A18631" s="2">
        <v>44231</v>
      </c>
      <c r="B18631" s="2">
        <f t="shared" si="582"/>
        <v>44255</v>
      </c>
      <c r="C18631" s="3">
        <f t="shared" si="583"/>
        <v>1</v>
      </c>
      <c r="D18631" t="s">
        <v>29</v>
      </c>
      <c r="E18631">
        <v>27</v>
      </c>
      <c r="F18631">
        <v>465244</v>
      </c>
      <c r="G18631">
        <v>6319</v>
      </c>
    </row>
    <row r="18632" spans="1:7">
      <c r="A18632" s="2">
        <v>44231</v>
      </c>
      <c r="B18632" s="2">
        <f t="shared" si="582"/>
        <v>44255</v>
      </c>
      <c r="C18632" s="3">
        <f t="shared" si="583"/>
        <v>1</v>
      </c>
      <c r="D18632" t="s">
        <v>46</v>
      </c>
      <c r="E18632">
        <v>28</v>
      </c>
      <c r="F18632">
        <v>278532</v>
      </c>
      <c r="G18632">
        <v>6182</v>
      </c>
    </row>
    <row r="18633" spans="1:7">
      <c r="A18633" s="2">
        <v>44231</v>
      </c>
      <c r="B18633" s="2">
        <f t="shared" si="582"/>
        <v>44255</v>
      </c>
      <c r="C18633" s="3">
        <f t="shared" si="583"/>
        <v>1</v>
      </c>
      <c r="D18633" t="s">
        <v>35</v>
      </c>
      <c r="E18633">
        <v>29</v>
      </c>
      <c r="F18633">
        <v>505891</v>
      </c>
      <c r="G18633">
        <v>7518</v>
      </c>
    </row>
    <row r="18634" spans="1:7">
      <c r="A18634" s="2">
        <v>44231</v>
      </c>
      <c r="B18634" s="2">
        <f t="shared" si="582"/>
        <v>44255</v>
      </c>
      <c r="C18634" s="3">
        <f t="shared" si="583"/>
        <v>1</v>
      </c>
      <c r="D18634" t="s">
        <v>54</v>
      </c>
      <c r="E18634">
        <v>30</v>
      </c>
      <c r="F18634">
        <v>95191</v>
      </c>
      <c r="G18634">
        <v>1310</v>
      </c>
    </row>
    <row r="18635" spans="1:7">
      <c r="A18635" s="2">
        <v>44231</v>
      </c>
      <c r="B18635" s="2">
        <f t="shared" si="582"/>
        <v>44255</v>
      </c>
      <c r="C18635" s="3">
        <f t="shared" si="583"/>
        <v>1</v>
      </c>
      <c r="D18635" t="s">
        <v>12</v>
      </c>
      <c r="E18635">
        <v>31</v>
      </c>
      <c r="F18635">
        <v>193612</v>
      </c>
      <c r="G18635">
        <v>2067</v>
      </c>
    </row>
    <row r="18636" spans="1:7">
      <c r="A18636" s="2">
        <v>44231</v>
      </c>
      <c r="B18636" s="2">
        <f t="shared" si="582"/>
        <v>44255</v>
      </c>
      <c r="C18636" s="3">
        <f t="shared" si="583"/>
        <v>1</v>
      </c>
      <c r="D18636" t="s">
        <v>24</v>
      </c>
      <c r="E18636">
        <v>32</v>
      </c>
      <c r="F18636">
        <v>281780</v>
      </c>
      <c r="G18636">
        <v>4428</v>
      </c>
    </row>
    <row r="18637" spans="1:7">
      <c r="A18637" s="2">
        <v>44231</v>
      </c>
      <c r="B18637" s="2">
        <f t="shared" si="582"/>
        <v>44255</v>
      </c>
      <c r="C18637" s="3">
        <f t="shared" si="583"/>
        <v>1</v>
      </c>
      <c r="D18637" t="s">
        <v>19</v>
      </c>
      <c r="E18637">
        <v>33</v>
      </c>
      <c r="F18637">
        <v>67117</v>
      </c>
      <c r="G18637">
        <v>1085</v>
      </c>
    </row>
    <row r="18638" spans="1:7">
      <c r="A18638" s="2">
        <v>44231</v>
      </c>
      <c r="B18638" s="2">
        <f t="shared" si="582"/>
        <v>44255</v>
      </c>
      <c r="C18638" s="3">
        <f t="shared" si="583"/>
        <v>1</v>
      </c>
      <c r="D18638" t="s">
        <v>21</v>
      </c>
      <c r="E18638">
        <v>34</v>
      </c>
      <c r="F18638">
        <v>709096</v>
      </c>
      <c r="G18638">
        <v>21793</v>
      </c>
    </row>
    <row r="18639" spans="1:7">
      <c r="A18639" s="2">
        <v>44231</v>
      </c>
      <c r="B18639" s="2">
        <f t="shared" si="582"/>
        <v>44255</v>
      </c>
      <c r="C18639" s="3">
        <f t="shared" si="583"/>
        <v>1</v>
      </c>
      <c r="D18639" t="s">
        <v>47</v>
      </c>
      <c r="E18639">
        <v>35</v>
      </c>
      <c r="F18639">
        <v>176211</v>
      </c>
      <c r="G18639">
        <v>3357</v>
      </c>
    </row>
    <row r="18640" spans="1:7">
      <c r="A18640" s="2">
        <v>44231</v>
      </c>
      <c r="B18640" s="2">
        <f t="shared" si="582"/>
        <v>44255</v>
      </c>
      <c r="C18640" s="3">
        <f t="shared" si="583"/>
        <v>1</v>
      </c>
      <c r="D18640" t="s">
        <v>16</v>
      </c>
      <c r="E18640">
        <v>36</v>
      </c>
      <c r="F18640">
        <v>1451169</v>
      </c>
      <c r="G18640">
        <v>43842</v>
      </c>
    </row>
    <row r="18641" spans="1:7">
      <c r="A18641" s="2">
        <v>44231</v>
      </c>
      <c r="B18641" s="2">
        <f t="shared" si="582"/>
        <v>44255</v>
      </c>
      <c r="C18641" s="3">
        <f t="shared" si="583"/>
        <v>1</v>
      </c>
      <c r="D18641" t="s">
        <v>20</v>
      </c>
      <c r="E18641">
        <v>37</v>
      </c>
      <c r="F18641">
        <v>786482</v>
      </c>
      <c r="G18641">
        <v>9767</v>
      </c>
    </row>
    <row r="18642" spans="1:7">
      <c r="A18642" s="2">
        <v>44231</v>
      </c>
      <c r="B18642" s="2">
        <f t="shared" si="582"/>
        <v>44255</v>
      </c>
      <c r="C18642" s="3">
        <f t="shared" si="583"/>
        <v>1</v>
      </c>
      <c r="D18642" t="s">
        <v>48</v>
      </c>
      <c r="E18642">
        <v>38</v>
      </c>
      <c r="F18642">
        <v>98059</v>
      </c>
      <c r="G18642">
        <v>1447</v>
      </c>
    </row>
    <row r="18643" spans="1:7">
      <c r="A18643" s="2">
        <v>44231</v>
      </c>
      <c r="B18643" s="2">
        <f t="shared" si="582"/>
        <v>44255</v>
      </c>
      <c r="C18643" s="3">
        <f t="shared" si="583"/>
        <v>1</v>
      </c>
      <c r="D18643" t="s">
        <v>59</v>
      </c>
      <c r="E18643">
        <v>69</v>
      </c>
      <c r="F18643">
        <v>133</v>
      </c>
      <c r="G18643">
        <v>2</v>
      </c>
    </row>
    <row r="18644" spans="1:7">
      <c r="A18644" s="2">
        <v>44231</v>
      </c>
      <c r="B18644" s="2">
        <f t="shared" si="582"/>
        <v>44255</v>
      </c>
      <c r="C18644" s="3">
        <f t="shared" si="583"/>
        <v>1</v>
      </c>
      <c r="D18644" t="s">
        <v>41</v>
      </c>
      <c r="E18644">
        <v>39</v>
      </c>
      <c r="F18644">
        <v>910847</v>
      </c>
      <c r="G18644">
        <v>11510</v>
      </c>
    </row>
    <row r="18645" spans="1:7">
      <c r="A18645" s="2">
        <v>44231</v>
      </c>
      <c r="B18645" s="2">
        <f t="shared" si="582"/>
        <v>44255</v>
      </c>
      <c r="C18645" s="3">
        <f t="shared" si="583"/>
        <v>1</v>
      </c>
      <c r="D18645" t="s">
        <v>30</v>
      </c>
      <c r="E18645">
        <v>40</v>
      </c>
      <c r="F18645">
        <v>397065</v>
      </c>
      <c r="G18645">
        <v>3681</v>
      </c>
    </row>
    <row r="18646" spans="1:7">
      <c r="A18646" s="2">
        <v>44231</v>
      </c>
      <c r="B18646" s="2">
        <f t="shared" si="582"/>
        <v>44255</v>
      </c>
      <c r="C18646" s="3">
        <f t="shared" si="583"/>
        <v>1</v>
      </c>
      <c r="D18646" t="s">
        <v>14</v>
      </c>
      <c r="E18646">
        <v>41</v>
      </c>
      <c r="F18646">
        <v>145322</v>
      </c>
      <c r="G18646">
        <v>2018</v>
      </c>
    </row>
    <row r="18647" spans="1:7">
      <c r="A18647" s="2">
        <v>44231</v>
      </c>
      <c r="B18647" s="2">
        <f t="shared" si="582"/>
        <v>44255</v>
      </c>
      <c r="C18647" s="3">
        <f t="shared" si="583"/>
        <v>1</v>
      </c>
      <c r="D18647" t="s">
        <v>31</v>
      </c>
      <c r="E18647">
        <v>42</v>
      </c>
      <c r="F18647">
        <v>862763</v>
      </c>
      <c r="G18647">
        <v>22143</v>
      </c>
    </row>
    <row r="18648" spans="1:7">
      <c r="A18648" s="2">
        <v>44231</v>
      </c>
      <c r="B18648" s="2">
        <f t="shared" si="582"/>
        <v>44255</v>
      </c>
      <c r="C18648" s="3">
        <f t="shared" si="583"/>
        <v>1</v>
      </c>
      <c r="D18648" t="s">
        <v>55</v>
      </c>
      <c r="E18648">
        <v>72</v>
      </c>
      <c r="F18648">
        <v>128599</v>
      </c>
      <c r="G18648">
        <v>1861</v>
      </c>
    </row>
    <row r="18649" spans="1:7">
      <c r="A18649" s="2">
        <v>44231</v>
      </c>
      <c r="B18649" s="2">
        <f t="shared" si="582"/>
        <v>44255</v>
      </c>
      <c r="C18649" s="3">
        <f t="shared" si="583"/>
        <v>1</v>
      </c>
      <c r="D18649" t="s">
        <v>17</v>
      </c>
      <c r="E18649">
        <v>44</v>
      </c>
      <c r="F18649">
        <v>117291</v>
      </c>
      <c r="G18649">
        <v>2209</v>
      </c>
    </row>
    <row r="18650" spans="1:7">
      <c r="A18650" s="2">
        <v>44231</v>
      </c>
      <c r="B18650" s="2">
        <f t="shared" si="582"/>
        <v>44255</v>
      </c>
      <c r="C18650" s="3">
        <f t="shared" si="583"/>
        <v>1</v>
      </c>
      <c r="D18650" t="s">
        <v>32</v>
      </c>
      <c r="E18650">
        <v>45</v>
      </c>
      <c r="F18650">
        <v>453878</v>
      </c>
      <c r="G18650">
        <v>7487</v>
      </c>
    </row>
    <row r="18651" spans="1:7">
      <c r="A18651" s="2">
        <v>44231</v>
      </c>
      <c r="B18651" s="2">
        <f t="shared" si="582"/>
        <v>44255</v>
      </c>
      <c r="C18651" s="3">
        <f t="shared" si="583"/>
        <v>1</v>
      </c>
      <c r="D18651" t="s">
        <v>43</v>
      </c>
      <c r="E18651">
        <v>46</v>
      </c>
      <c r="F18651">
        <v>108813</v>
      </c>
      <c r="G18651">
        <v>1788</v>
      </c>
    </row>
    <row r="18652" spans="1:7">
      <c r="A18652" s="2">
        <v>44231</v>
      </c>
      <c r="B18652" s="2">
        <f t="shared" si="582"/>
        <v>44255</v>
      </c>
      <c r="C18652" s="3">
        <f t="shared" si="583"/>
        <v>1</v>
      </c>
      <c r="D18652" t="s">
        <v>25</v>
      </c>
      <c r="E18652">
        <v>47</v>
      </c>
      <c r="F18652">
        <v>722288</v>
      </c>
      <c r="G18652">
        <v>10107</v>
      </c>
    </row>
    <row r="18653" spans="1:7">
      <c r="A18653" s="2">
        <v>44231</v>
      </c>
      <c r="B18653" s="2">
        <f t="shared" si="582"/>
        <v>44255</v>
      </c>
      <c r="C18653" s="3">
        <f t="shared" si="583"/>
        <v>1</v>
      </c>
      <c r="D18653" t="s">
        <v>11</v>
      </c>
      <c r="E18653">
        <v>48</v>
      </c>
      <c r="F18653">
        <v>2464307</v>
      </c>
      <c r="G18653">
        <v>38610</v>
      </c>
    </row>
    <row r="18654" spans="1:7">
      <c r="A18654" s="2">
        <v>44231</v>
      </c>
      <c r="B18654" s="2">
        <f t="shared" si="582"/>
        <v>44255</v>
      </c>
      <c r="C18654" s="3">
        <f t="shared" si="583"/>
        <v>1</v>
      </c>
      <c r="D18654" t="s">
        <v>13</v>
      </c>
      <c r="E18654">
        <v>49</v>
      </c>
      <c r="F18654">
        <v>351273</v>
      </c>
      <c r="G18654">
        <v>1711</v>
      </c>
    </row>
    <row r="18655" spans="1:7">
      <c r="A18655" s="2">
        <v>44231</v>
      </c>
      <c r="B18655" s="2">
        <f t="shared" si="582"/>
        <v>44255</v>
      </c>
      <c r="C18655" s="3">
        <f t="shared" si="583"/>
        <v>1</v>
      </c>
      <c r="D18655" t="s">
        <v>36</v>
      </c>
      <c r="E18655">
        <v>50</v>
      </c>
      <c r="F18655">
        <v>12503</v>
      </c>
      <c r="G18655">
        <v>181</v>
      </c>
    </row>
    <row r="18656" spans="1:7">
      <c r="A18656" s="2">
        <v>44231</v>
      </c>
      <c r="B18656" s="2">
        <f t="shared" si="582"/>
        <v>44255</v>
      </c>
      <c r="C18656" s="3">
        <f t="shared" si="583"/>
        <v>1</v>
      </c>
      <c r="D18656" t="s">
        <v>56</v>
      </c>
      <c r="E18656">
        <v>78</v>
      </c>
      <c r="F18656">
        <v>2440</v>
      </c>
      <c r="G18656">
        <v>24</v>
      </c>
    </row>
    <row r="18657" spans="1:7">
      <c r="A18657" s="2">
        <v>44231</v>
      </c>
      <c r="B18657" s="2">
        <f t="shared" si="582"/>
        <v>44255</v>
      </c>
      <c r="C18657" s="3">
        <f t="shared" si="583"/>
        <v>1</v>
      </c>
      <c r="D18657" t="s">
        <v>37</v>
      </c>
      <c r="E18657">
        <v>51</v>
      </c>
      <c r="F18657">
        <v>516398</v>
      </c>
      <c r="G18657">
        <v>6650</v>
      </c>
    </row>
    <row r="18658" spans="1:7">
      <c r="A18658" s="2">
        <v>44231</v>
      </c>
      <c r="B18658" s="2">
        <f t="shared" si="582"/>
        <v>44255</v>
      </c>
      <c r="C18658" s="3">
        <f t="shared" si="583"/>
        <v>1</v>
      </c>
      <c r="D18658" t="s">
        <v>5</v>
      </c>
      <c r="E18658">
        <v>53</v>
      </c>
      <c r="F18658">
        <v>321940</v>
      </c>
      <c r="G18658">
        <v>4492</v>
      </c>
    </row>
    <row r="18659" spans="1:7">
      <c r="A18659" s="2">
        <v>44231</v>
      </c>
      <c r="B18659" s="2">
        <f t="shared" si="582"/>
        <v>44255</v>
      </c>
      <c r="C18659" s="3">
        <f t="shared" si="583"/>
        <v>1</v>
      </c>
      <c r="D18659" t="s">
        <v>58</v>
      </c>
      <c r="E18659">
        <v>54</v>
      </c>
      <c r="F18659">
        <v>123044</v>
      </c>
      <c r="G18659">
        <v>2080</v>
      </c>
    </row>
    <row r="18660" spans="1:7">
      <c r="A18660" s="2">
        <v>44231</v>
      </c>
      <c r="B18660" s="2">
        <f t="shared" si="582"/>
        <v>44255</v>
      </c>
      <c r="C18660" s="3">
        <f t="shared" si="583"/>
        <v>1</v>
      </c>
      <c r="D18660" t="s">
        <v>10</v>
      </c>
      <c r="E18660">
        <v>55</v>
      </c>
      <c r="F18660">
        <v>597475</v>
      </c>
      <c r="G18660">
        <v>6549</v>
      </c>
    </row>
    <row r="18661" spans="1:7">
      <c r="A18661" s="2">
        <v>44231</v>
      </c>
      <c r="B18661" s="2">
        <f t="shared" si="582"/>
        <v>44255</v>
      </c>
      <c r="C18661" s="3">
        <f t="shared" si="583"/>
        <v>1</v>
      </c>
      <c r="D18661" t="s">
        <v>49</v>
      </c>
      <c r="E18661">
        <v>56</v>
      </c>
      <c r="F18661">
        <v>52468</v>
      </c>
      <c r="G18661">
        <v>624</v>
      </c>
    </row>
    <row r="18662" spans="1:7">
      <c r="A18662" s="2">
        <v>44232</v>
      </c>
      <c r="B18662" s="2">
        <f t="shared" si="582"/>
        <v>44255</v>
      </c>
      <c r="C18662" s="3">
        <f t="shared" si="583"/>
        <v>1</v>
      </c>
      <c r="D18662" t="s">
        <v>52</v>
      </c>
      <c r="E18662">
        <v>1</v>
      </c>
      <c r="F18662">
        <v>469319</v>
      </c>
      <c r="G18662">
        <v>8449</v>
      </c>
    </row>
    <row r="18663" spans="1:7">
      <c r="A18663" s="2">
        <v>44232</v>
      </c>
      <c r="B18663" s="2">
        <f t="shared" si="582"/>
        <v>44255</v>
      </c>
      <c r="C18663" s="3">
        <f t="shared" si="583"/>
        <v>1</v>
      </c>
      <c r="D18663" t="s">
        <v>50</v>
      </c>
      <c r="E18663">
        <v>2</v>
      </c>
      <c r="F18663">
        <v>54880</v>
      </c>
      <c r="G18663">
        <v>269</v>
      </c>
    </row>
    <row r="18664" spans="1:7">
      <c r="A18664" s="2">
        <v>44232</v>
      </c>
      <c r="B18664" s="2">
        <f t="shared" si="582"/>
        <v>44255</v>
      </c>
      <c r="C18664" s="3">
        <f t="shared" si="583"/>
        <v>1</v>
      </c>
      <c r="D18664" t="s">
        <v>8</v>
      </c>
      <c r="E18664">
        <v>4</v>
      </c>
      <c r="F18664">
        <v>777038</v>
      </c>
      <c r="G18664">
        <v>13965</v>
      </c>
    </row>
    <row r="18665" spans="1:7">
      <c r="A18665" s="2">
        <v>44232</v>
      </c>
      <c r="B18665" s="2">
        <f t="shared" si="582"/>
        <v>44255</v>
      </c>
      <c r="C18665" s="3">
        <f t="shared" si="583"/>
        <v>1</v>
      </c>
      <c r="D18665" t="s">
        <v>44</v>
      </c>
      <c r="E18665">
        <v>5</v>
      </c>
      <c r="F18665">
        <v>304723</v>
      </c>
      <c r="G18665">
        <v>5050</v>
      </c>
    </row>
    <row r="18666" spans="1:7">
      <c r="A18666" s="2">
        <v>44232</v>
      </c>
      <c r="B18666" s="2">
        <f t="shared" si="582"/>
        <v>44255</v>
      </c>
      <c r="C18666" s="3">
        <f t="shared" si="583"/>
        <v>1</v>
      </c>
      <c r="D18666" t="s">
        <v>7</v>
      </c>
      <c r="E18666">
        <v>6</v>
      </c>
      <c r="F18666">
        <v>3395682</v>
      </c>
      <c r="G18666">
        <v>43631</v>
      </c>
    </row>
    <row r="18667" spans="1:7">
      <c r="A18667" s="2">
        <v>44232</v>
      </c>
      <c r="B18667" s="2">
        <f t="shared" si="582"/>
        <v>44255</v>
      </c>
      <c r="C18667" s="3">
        <f t="shared" si="583"/>
        <v>1</v>
      </c>
      <c r="D18667" t="s">
        <v>22</v>
      </c>
      <c r="E18667">
        <v>8</v>
      </c>
      <c r="F18667">
        <v>405200</v>
      </c>
      <c r="G18667">
        <v>5804</v>
      </c>
    </row>
    <row r="18668" spans="1:7">
      <c r="A18668" s="2">
        <v>44232</v>
      </c>
      <c r="B18668" s="2">
        <f t="shared" si="582"/>
        <v>44255</v>
      </c>
      <c r="C18668" s="3">
        <f t="shared" si="583"/>
        <v>1</v>
      </c>
      <c r="D18668" t="s">
        <v>38</v>
      </c>
      <c r="E18668">
        <v>9</v>
      </c>
      <c r="F18668">
        <v>259372</v>
      </c>
      <c r="G18668">
        <v>7214</v>
      </c>
    </row>
    <row r="18669" spans="1:7">
      <c r="A18669" s="2">
        <v>44232</v>
      </c>
      <c r="B18669" s="2">
        <f t="shared" si="582"/>
        <v>44255</v>
      </c>
      <c r="C18669" s="3">
        <f t="shared" si="583"/>
        <v>1</v>
      </c>
      <c r="D18669" t="s">
        <v>45</v>
      </c>
      <c r="E18669">
        <v>10</v>
      </c>
      <c r="F18669">
        <v>79546</v>
      </c>
      <c r="G18669">
        <v>1191</v>
      </c>
    </row>
    <row r="18670" spans="1:7">
      <c r="A18670" s="2">
        <v>44232</v>
      </c>
      <c r="B18670" s="2">
        <f t="shared" si="582"/>
        <v>44255</v>
      </c>
      <c r="C18670" s="3">
        <f t="shared" si="583"/>
        <v>1</v>
      </c>
      <c r="D18670" t="s">
        <v>33</v>
      </c>
      <c r="E18670">
        <v>11</v>
      </c>
      <c r="F18670">
        <v>37634</v>
      </c>
      <c r="G18670">
        <v>940</v>
      </c>
    </row>
    <row r="18671" spans="1:7">
      <c r="A18671" s="2">
        <v>44232</v>
      </c>
      <c r="B18671" s="2">
        <f t="shared" si="582"/>
        <v>44255</v>
      </c>
      <c r="C18671" s="3">
        <f t="shared" si="583"/>
        <v>1</v>
      </c>
      <c r="D18671" t="s">
        <v>15</v>
      </c>
      <c r="E18671">
        <v>12</v>
      </c>
      <c r="F18671">
        <v>1763865</v>
      </c>
      <c r="G18671">
        <v>27456</v>
      </c>
    </row>
    <row r="18672" spans="1:7">
      <c r="A18672" s="2">
        <v>44232</v>
      </c>
      <c r="B18672" s="2">
        <f t="shared" si="582"/>
        <v>44255</v>
      </c>
      <c r="C18672" s="3">
        <f t="shared" si="583"/>
        <v>1</v>
      </c>
      <c r="D18672" t="s">
        <v>18</v>
      </c>
      <c r="E18672">
        <v>13</v>
      </c>
      <c r="F18672">
        <v>909170</v>
      </c>
      <c r="G18672">
        <v>14413</v>
      </c>
    </row>
    <row r="18673" spans="1:7">
      <c r="A18673" s="2">
        <v>44232</v>
      </c>
      <c r="B18673" s="2">
        <f t="shared" si="582"/>
        <v>44255</v>
      </c>
      <c r="C18673" s="3">
        <f t="shared" si="583"/>
        <v>1</v>
      </c>
      <c r="D18673" t="s">
        <v>57</v>
      </c>
      <c r="E18673">
        <v>66</v>
      </c>
      <c r="F18673">
        <v>8605</v>
      </c>
      <c r="G18673">
        <v>130</v>
      </c>
    </row>
    <row r="18674" spans="1:7">
      <c r="A18674" s="2">
        <v>44232</v>
      </c>
      <c r="B18674" s="2">
        <f t="shared" si="582"/>
        <v>44255</v>
      </c>
      <c r="C18674" s="3">
        <f t="shared" si="583"/>
        <v>1</v>
      </c>
      <c r="D18674" t="s">
        <v>26</v>
      </c>
      <c r="E18674">
        <v>15</v>
      </c>
      <c r="F18674">
        <v>26221</v>
      </c>
      <c r="G18674">
        <v>413</v>
      </c>
    </row>
    <row r="18675" spans="1:7">
      <c r="A18675" s="2">
        <v>44232</v>
      </c>
      <c r="B18675" s="2">
        <f t="shared" si="582"/>
        <v>44255</v>
      </c>
      <c r="C18675" s="3">
        <f t="shared" si="583"/>
        <v>1</v>
      </c>
      <c r="D18675" t="s">
        <v>53</v>
      </c>
      <c r="E18675">
        <v>16</v>
      </c>
      <c r="F18675">
        <v>165058</v>
      </c>
      <c r="G18675">
        <v>1760</v>
      </c>
    </row>
    <row r="18676" spans="1:7">
      <c r="A18676" s="2">
        <v>44232</v>
      </c>
      <c r="B18676" s="2">
        <f t="shared" si="582"/>
        <v>44255</v>
      </c>
      <c r="C18676" s="3">
        <f t="shared" si="583"/>
        <v>1</v>
      </c>
      <c r="D18676" t="s">
        <v>6</v>
      </c>
      <c r="E18676">
        <v>17</v>
      </c>
      <c r="F18676">
        <v>1143961</v>
      </c>
      <c r="G18676">
        <v>21603</v>
      </c>
    </row>
    <row r="18677" spans="1:7">
      <c r="A18677" s="2">
        <v>44232</v>
      </c>
      <c r="B18677" s="2">
        <f t="shared" si="582"/>
        <v>44255</v>
      </c>
      <c r="C18677" s="3">
        <f t="shared" si="583"/>
        <v>1</v>
      </c>
      <c r="D18677" t="s">
        <v>27</v>
      </c>
      <c r="E18677">
        <v>18</v>
      </c>
      <c r="F18677">
        <v>638314</v>
      </c>
      <c r="G18677">
        <v>11686</v>
      </c>
    </row>
    <row r="18678" spans="1:7">
      <c r="A18678" s="2">
        <v>44232</v>
      </c>
      <c r="B18678" s="2">
        <f t="shared" si="582"/>
        <v>44255</v>
      </c>
      <c r="C18678" s="3">
        <f t="shared" si="583"/>
        <v>1</v>
      </c>
      <c r="D18678" t="s">
        <v>39</v>
      </c>
      <c r="E18678">
        <v>19</v>
      </c>
      <c r="F18678">
        <v>323797</v>
      </c>
      <c r="G18678">
        <v>5067</v>
      </c>
    </row>
    <row r="18679" spans="1:7">
      <c r="A18679" s="2">
        <v>44232</v>
      </c>
      <c r="B18679" s="2">
        <f t="shared" si="582"/>
        <v>44255</v>
      </c>
      <c r="C18679" s="3">
        <f t="shared" si="583"/>
        <v>1</v>
      </c>
      <c r="D18679" t="s">
        <v>34</v>
      </c>
      <c r="E18679">
        <v>20</v>
      </c>
      <c r="F18679">
        <v>284554</v>
      </c>
      <c r="G18679">
        <v>4101</v>
      </c>
    </row>
    <row r="18680" spans="1:7">
      <c r="A18680" s="2">
        <v>44232</v>
      </c>
      <c r="B18680" s="2">
        <f t="shared" si="582"/>
        <v>44255</v>
      </c>
      <c r="C18680" s="3">
        <f t="shared" si="583"/>
        <v>1</v>
      </c>
      <c r="D18680" t="s">
        <v>28</v>
      </c>
      <c r="E18680">
        <v>21</v>
      </c>
      <c r="F18680">
        <v>378276</v>
      </c>
      <c r="G18680">
        <v>4149</v>
      </c>
    </row>
    <row r="18681" spans="1:7">
      <c r="A18681" s="2">
        <v>44232</v>
      </c>
      <c r="B18681" s="2">
        <f t="shared" si="582"/>
        <v>44255</v>
      </c>
      <c r="C18681" s="3">
        <f t="shared" si="583"/>
        <v>1</v>
      </c>
      <c r="D18681" t="s">
        <v>40</v>
      </c>
      <c r="E18681">
        <v>22</v>
      </c>
      <c r="F18681">
        <v>409861</v>
      </c>
      <c r="G18681">
        <v>9076</v>
      </c>
    </row>
    <row r="18682" spans="1:7">
      <c r="A18682" s="2">
        <v>44232</v>
      </c>
      <c r="B18682" s="2">
        <f t="shared" si="582"/>
        <v>44255</v>
      </c>
      <c r="C18682" s="3">
        <f t="shared" si="583"/>
        <v>1</v>
      </c>
      <c r="D18682" t="s">
        <v>51</v>
      </c>
      <c r="E18682">
        <v>23</v>
      </c>
      <c r="F18682">
        <v>40799</v>
      </c>
      <c r="G18682">
        <v>632</v>
      </c>
    </row>
    <row r="18683" spans="1:7">
      <c r="A18683" s="2">
        <v>44232</v>
      </c>
      <c r="B18683" s="2">
        <f t="shared" si="582"/>
        <v>44255</v>
      </c>
      <c r="C18683" s="3">
        <f t="shared" si="583"/>
        <v>1</v>
      </c>
      <c r="D18683" t="s">
        <v>23</v>
      </c>
      <c r="E18683">
        <v>24</v>
      </c>
      <c r="F18683">
        <v>360762</v>
      </c>
      <c r="G18683">
        <v>7287</v>
      </c>
    </row>
    <row r="18684" spans="1:7">
      <c r="A18684" s="2">
        <v>44232</v>
      </c>
      <c r="B18684" s="2">
        <f t="shared" si="582"/>
        <v>44255</v>
      </c>
      <c r="C18684" s="3">
        <f t="shared" si="583"/>
        <v>1</v>
      </c>
      <c r="D18684" t="s">
        <v>9</v>
      </c>
      <c r="E18684">
        <v>25</v>
      </c>
      <c r="F18684">
        <v>537208</v>
      </c>
      <c r="G18684">
        <v>14859</v>
      </c>
    </row>
    <row r="18685" spans="1:7">
      <c r="A18685" s="2">
        <v>44232</v>
      </c>
      <c r="B18685" s="2">
        <f t="shared" si="582"/>
        <v>44255</v>
      </c>
      <c r="C18685" s="3">
        <f t="shared" si="583"/>
        <v>1</v>
      </c>
      <c r="D18685" t="s">
        <v>42</v>
      </c>
      <c r="E18685">
        <v>26</v>
      </c>
      <c r="F18685">
        <v>619129</v>
      </c>
      <c r="G18685">
        <v>15739</v>
      </c>
    </row>
    <row r="18686" spans="1:7">
      <c r="A18686" s="2">
        <v>44232</v>
      </c>
      <c r="B18686" s="2">
        <f t="shared" si="582"/>
        <v>44255</v>
      </c>
      <c r="C18686" s="3">
        <f t="shared" si="583"/>
        <v>1</v>
      </c>
      <c r="D18686" t="s">
        <v>29</v>
      </c>
      <c r="E18686">
        <v>27</v>
      </c>
      <c r="F18686">
        <v>466292</v>
      </c>
      <c r="G18686">
        <v>6341</v>
      </c>
    </row>
    <row r="18687" spans="1:7">
      <c r="A18687" s="2">
        <v>44232</v>
      </c>
      <c r="B18687" s="2">
        <f t="shared" si="582"/>
        <v>44255</v>
      </c>
      <c r="C18687" s="3">
        <f t="shared" si="583"/>
        <v>1</v>
      </c>
      <c r="D18687" t="s">
        <v>46</v>
      </c>
      <c r="E18687">
        <v>28</v>
      </c>
      <c r="F18687">
        <v>279742</v>
      </c>
      <c r="G18687">
        <v>6222</v>
      </c>
    </row>
    <row r="18688" spans="1:7">
      <c r="A18688" s="2">
        <v>44232</v>
      </c>
      <c r="B18688" s="2">
        <f t="shared" si="582"/>
        <v>44255</v>
      </c>
      <c r="C18688" s="3">
        <f t="shared" si="583"/>
        <v>1</v>
      </c>
      <c r="D18688" t="s">
        <v>35</v>
      </c>
      <c r="E18688">
        <v>29</v>
      </c>
      <c r="F18688">
        <v>507708</v>
      </c>
      <c r="G18688">
        <v>7540</v>
      </c>
    </row>
    <row r="18689" spans="1:7">
      <c r="A18689" s="2">
        <v>44232</v>
      </c>
      <c r="B18689" s="2">
        <f t="shared" si="582"/>
        <v>44255</v>
      </c>
      <c r="C18689" s="3">
        <f t="shared" si="583"/>
        <v>1</v>
      </c>
      <c r="D18689" t="s">
        <v>54</v>
      </c>
      <c r="E18689">
        <v>30</v>
      </c>
      <c r="F18689">
        <v>95539</v>
      </c>
      <c r="G18689">
        <v>1312</v>
      </c>
    </row>
    <row r="18690" spans="1:7">
      <c r="A18690" s="2">
        <v>44232</v>
      </c>
      <c r="B18690" s="2">
        <f t="shared" si="582"/>
        <v>44255</v>
      </c>
      <c r="C18690" s="3">
        <f t="shared" si="583"/>
        <v>1</v>
      </c>
      <c r="D18690" t="s">
        <v>12</v>
      </c>
      <c r="E18690">
        <v>31</v>
      </c>
      <c r="F18690">
        <v>194089</v>
      </c>
      <c r="G18690">
        <v>2076</v>
      </c>
    </row>
    <row r="18691" spans="1:7">
      <c r="A18691" s="2">
        <v>44232</v>
      </c>
      <c r="B18691" s="2">
        <f t="shared" si="582"/>
        <v>44255</v>
      </c>
      <c r="C18691" s="3">
        <f t="shared" si="583"/>
        <v>1</v>
      </c>
      <c r="D18691" t="s">
        <v>24</v>
      </c>
      <c r="E18691">
        <v>32</v>
      </c>
      <c r="F18691">
        <v>282700</v>
      </c>
      <c r="G18691">
        <v>4466</v>
      </c>
    </row>
    <row r="18692" spans="1:7">
      <c r="A18692" s="2">
        <v>44232</v>
      </c>
      <c r="B18692" s="2">
        <f t="shared" ref="B18692:B18755" si="584">EOMONTH(A18692,0)</f>
        <v>44255</v>
      </c>
      <c r="C18692" s="3">
        <f t="shared" ref="C18692:C18755" si="585">IF(A18692=B18692,0,1)</f>
        <v>1</v>
      </c>
      <c r="D18692" t="s">
        <v>19</v>
      </c>
      <c r="E18692">
        <v>33</v>
      </c>
      <c r="F18692">
        <v>67595</v>
      </c>
      <c r="G18692">
        <v>1091</v>
      </c>
    </row>
    <row r="18693" spans="1:7">
      <c r="A18693" s="2">
        <v>44232</v>
      </c>
      <c r="B18693" s="2">
        <f t="shared" si="584"/>
        <v>44255</v>
      </c>
      <c r="C18693" s="3">
        <f t="shared" si="585"/>
        <v>1</v>
      </c>
      <c r="D18693" t="s">
        <v>21</v>
      </c>
      <c r="E18693">
        <v>34</v>
      </c>
      <c r="F18693">
        <v>713324</v>
      </c>
      <c r="G18693">
        <v>21886</v>
      </c>
    </row>
    <row r="18694" spans="1:7">
      <c r="A18694" s="2">
        <v>44232</v>
      </c>
      <c r="B18694" s="2">
        <f t="shared" si="584"/>
        <v>44255</v>
      </c>
      <c r="C18694" s="3">
        <f t="shared" si="585"/>
        <v>1</v>
      </c>
      <c r="D18694" t="s">
        <v>47</v>
      </c>
      <c r="E18694">
        <v>35</v>
      </c>
      <c r="F18694">
        <v>176793</v>
      </c>
      <c r="G18694">
        <v>3380</v>
      </c>
    </row>
    <row r="18695" spans="1:7">
      <c r="A18695" s="2">
        <v>44232</v>
      </c>
      <c r="B18695" s="2">
        <f t="shared" si="584"/>
        <v>44255</v>
      </c>
      <c r="C18695" s="3">
        <f t="shared" si="585"/>
        <v>1</v>
      </c>
      <c r="D18695" t="s">
        <v>16</v>
      </c>
      <c r="E18695">
        <v>36</v>
      </c>
      <c r="F18695">
        <v>1459066</v>
      </c>
      <c r="G18695">
        <v>44012</v>
      </c>
    </row>
    <row r="18696" spans="1:7">
      <c r="A18696" s="2">
        <v>44232</v>
      </c>
      <c r="B18696" s="2">
        <f t="shared" si="584"/>
        <v>44255</v>
      </c>
      <c r="C18696" s="3">
        <f t="shared" si="585"/>
        <v>1</v>
      </c>
      <c r="D18696" t="s">
        <v>20</v>
      </c>
      <c r="E18696">
        <v>37</v>
      </c>
      <c r="F18696">
        <v>791457</v>
      </c>
      <c r="G18696">
        <v>9880</v>
      </c>
    </row>
    <row r="18697" spans="1:7">
      <c r="A18697" s="2">
        <v>44232</v>
      </c>
      <c r="B18697" s="2">
        <f t="shared" si="584"/>
        <v>44255</v>
      </c>
      <c r="C18697" s="3">
        <f t="shared" si="585"/>
        <v>1</v>
      </c>
      <c r="D18697" t="s">
        <v>48</v>
      </c>
      <c r="E18697">
        <v>38</v>
      </c>
      <c r="F18697">
        <v>98120</v>
      </c>
      <c r="G18697">
        <v>1451</v>
      </c>
    </row>
    <row r="18698" spans="1:7">
      <c r="A18698" s="2">
        <v>44232</v>
      </c>
      <c r="B18698" s="2">
        <f t="shared" si="584"/>
        <v>44255</v>
      </c>
      <c r="C18698" s="3">
        <f t="shared" si="585"/>
        <v>1</v>
      </c>
      <c r="D18698" t="s">
        <v>59</v>
      </c>
      <c r="E18698">
        <v>69</v>
      </c>
      <c r="F18698">
        <v>133</v>
      </c>
      <c r="G18698">
        <v>2</v>
      </c>
    </row>
    <row r="18699" spans="1:7">
      <c r="A18699" s="2">
        <v>44232</v>
      </c>
      <c r="B18699" s="2">
        <f t="shared" si="584"/>
        <v>44255</v>
      </c>
      <c r="C18699" s="3">
        <f t="shared" si="585"/>
        <v>1</v>
      </c>
      <c r="D18699" t="s">
        <v>41</v>
      </c>
      <c r="E18699">
        <v>39</v>
      </c>
      <c r="F18699">
        <v>914530</v>
      </c>
      <c r="G18699">
        <v>11571</v>
      </c>
    </row>
    <row r="18700" spans="1:7">
      <c r="A18700" s="2">
        <v>44232</v>
      </c>
      <c r="B18700" s="2">
        <f t="shared" si="584"/>
        <v>44255</v>
      </c>
      <c r="C18700" s="3">
        <f t="shared" si="585"/>
        <v>1</v>
      </c>
      <c r="D18700" t="s">
        <v>30</v>
      </c>
      <c r="E18700">
        <v>40</v>
      </c>
      <c r="F18700">
        <v>399727</v>
      </c>
      <c r="G18700">
        <v>3710</v>
      </c>
    </row>
    <row r="18701" spans="1:7">
      <c r="A18701" s="2">
        <v>44232</v>
      </c>
      <c r="B18701" s="2">
        <f t="shared" si="584"/>
        <v>44255</v>
      </c>
      <c r="C18701" s="3">
        <f t="shared" si="585"/>
        <v>1</v>
      </c>
      <c r="D18701" t="s">
        <v>14</v>
      </c>
      <c r="E18701">
        <v>41</v>
      </c>
      <c r="F18701">
        <v>146137</v>
      </c>
      <c r="G18701">
        <v>2022</v>
      </c>
    </row>
    <row r="18702" spans="1:7">
      <c r="A18702" s="2">
        <v>44232</v>
      </c>
      <c r="B18702" s="2">
        <f t="shared" si="584"/>
        <v>44255</v>
      </c>
      <c r="C18702" s="3">
        <f t="shared" si="585"/>
        <v>1</v>
      </c>
      <c r="D18702" t="s">
        <v>31</v>
      </c>
      <c r="E18702">
        <v>42</v>
      </c>
      <c r="F18702">
        <v>867502</v>
      </c>
      <c r="G18702">
        <v>22273</v>
      </c>
    </row>
    <row r="18703" spans="1:7">
      <c r="A18703" s="2">
        <v>44232</v>
      </c>
      <c r="B18703" s="2">
        <f t="shared" si="584"/>
        <v>44255</v>
      </c>
      <c r="C18703" s="3">
        <f t="shared" si="585"/>
        <v>1</v>
      </c>
      <c r="D18703" t="s">
        <v>55</v>
      </c>
      <c r="E18703">
        <v>72</v>
      </c>
      <c r="F18703">
        <v>128679</v>
      </c>
      <c r="G18703">
        <v>1867</v>
      </c>
    </row>
    <row r="18704" spans="1:7">
      <c r="A18704" s="2">
        <v>44232</v>
      </c>
      <c r="B18704" s="2">
        <f t="shared" si="584"/>
        <v>44255</v>
      </c>
      <c r="C18704" s="3">
        <f t="shared" si="585"/>
        <v>1</v>
      </c>
      <c r="D18704" t="s">
        <v>17</v>
      </c>
      <c r="E18704">
        <v>44</v>
      </c>
      <c r="F18704">
        <v>117891</v>
      </c>
      <c r="G18704">
        <v>2212</v>
      </c>
    </row>
    <row r="18705" spans="1:7">
      <c r="A18705" s="2">
        <v>44232</v>
      </c>
      <c r="B18705" s="2">
        <f t="shared" si="584"/>
        <v>44255</v>
      </c>
      <c r="C18705" s="3">
        <f t="shared" si="585"/>
        <v>1</v>
      </c>
      <c r="D18705" t="s">
        <v>32</v>
      </c>
      <c r="E18705">
        <v>45</v>
      </c>
      <c r="F18705">
        <v>459974</v>
      </c>
      <c r="G18705">
        <v>7553</v>
      </c>
    </row>
    <row r="18706" spans="1:7">
      <c r="A18706" s="2">
        <v>44232</v>
      </c>
      <c r="B18706" s="2">
        <f t="shared" si="584"/>
        <v>44255</v>
      </c>
      <c r="C18706" s="3">
        <f t="shared" si="585"/>
        <v>1</v>
      </c>
      <c r="D18706" t="s">
        <v>43</v>
      </c>
      <c r="E18706">
        <v>46</v>
      </c>
      <c r="F18706">
        <v>108944</v>
      </c>
      <c r="G18706">
        <v>1798</v>
      </c>
    </row>
    <row r="18707" spans="1:7">
      <c r="A18707" s="2">
        <v>44232</v>
      </c>
      <c r="B18707" s="2">
        <f t="shared" si="584"/>
        <v>44255</v>
      </c>
      <c r="C18707" s="3">
        <f t="shared" si="585"/>
        <v>1</v>
      </c>
      <c r="D18707" t="s">
        <v>25</v>
      </c>
      <c r="E18707">
        <v>47</v>
      </c>
      <c r="F18707">
        <v>724749</v>
      </c>
      <c r="G18707">
        <v>10307</v>
      </c>
    </row>
    <row r="18708" spans="1:7">
      <c r="A18708" s="2">
        <v>44232</v>
      </c>
      <c r="B18708" s="2">
        <f t="shared" si="584"/>
        <v>44255</v>
      </c>
      <c r="C18708" s="3">
        <f t="shared" si="585"/>
        <v>1</v>
      </c>
      <c r="D18708" t="s">
        <v>11</v>
      </c>
      <c r="E18708">
        <v>48</v>
      </c>
      <c r="F18708">
        <v>2478744</v>
      </c>
      <c r="G18708">
        <v>39039</v>
      </c>
    </row>
    <row r="18709" spans="1:7">
      <c r="A18709" s="2">
        <v>44232</v>
      </c>
      <c r="B18709" s="2">
        <f t="shared" si="584"/>
        <v>44255</v>
      </c>
      <c r="C18709" s="3">
        <f t="shared" si="585"/>
        <v>1</v>
      </c>
      <c r="D18709" t="s">
        <v>13</v>
      </c>
      <c r="E18709">
        <v>49</v>
      </c>
      <c r="F18709">
        <v>352489</v>
      </c>
      <c r="G18709">
        <v>1729</v>
      </c>
    </row>
    <row r="18710" spans="1:7">
      <c r="A18710" s="2">
        <v>44232</v>
      </c>
      <c r="B18710" s="2">
        <f t="shared" si="584"/>
        <v>44255</v>
      </c>
      <c r="C18710" s="3">
        <f t="shared" si="585"/>
        <v>1</v>
      </c>
      <c r="D18710" t="s">
        <v>36</v>
      </c>
      <c r="E18710">
        <v>50</v>
      </c>
      <c r="F18710">
        <v>12612</v>
      </c>
      <c r="G18710">
        <v>181</v>
      </c>
    </row>
    <row r="18711" spans="1:7">
      <c r="A18711" s="2">
        <v>44232</v>
      </c>
      <c r="B18711" s="2">
        <f t="shared" si="584"/>
        <v>44255</v>
      </c>
      <c r="C18711" s="3">
        <f t="shared" si="585"/>
        <v>1</v>
      </c>
      <c r="D18711" t="s">
        <v>56</v>
      </c>
      <c r="E18711">
        <v>78</v>
      </c>
      <c r="F18711">
        <v>2449</v>
      </c>
      <c r="G18711">
        <v>24</v>
      </c>
    </row>
    <row r="18712" spans="1:7">
      <c r="A18712" s="2">
        <v>44232</v>
      </c>
      <c r="B18712" s="2">
        <f t="shared" si="584"/>
        <v>44255</v>
      </c>
      <c r="C18712" s="3">
        <f t="shared" si="585"/>
        <v>1</v>
      </c>
      <c r="D18712" t="s">
        <v>37</v>
      </c>
      <c r="E18712">
        <v>51</v>
      </c>
      <c r="F18712">
        <v>521467</v>
      </c>
      <c r="G18712">
        <v>6732</v>
      </c>
    </row>
    <row r="18713" spans="1:7">
      <c r="A18713" s="2">
        <v>44232</v>
      </c>
      <c r="B18713" s="2">
        <f t="shared" si="584"/>
        <v>44255</v>
      </c>
      <c r="C18713" s="3">
        <f t="shared" si="585"/>
        <v>1</v>
      </c>
      <c r="D18713" t="s">
        <v>5</v>
      </c>
      <c r="E18713">
        <v>53</v>
      </c>
      <c r="F18713">
        <v>323334</v>
      </c>
      <c r="G18713">
        <v>4526</v>
      </c>
    </row>
    <row r="18714" spans="1:7">
      <c r="A18714" s="2">
        <v>44232</v>
      </c>
      <c r="B18714" s="2">
        <f t="shared" si="584"/>
        <v>44255</v>
      </c>
      <c r="C18714" s="3">
        <f t="shared" si="585"/>
        <v>1</v>
      </c>
      <c r="D18714" t="s">
        <v>58</v>
      </c>
      <c r="E18714">
        <v>54</v>
      </c>
      <c r="F18714">
        <v>123641</v>
      </c>
      <c r="G18714">
        <v>2100</v>
      </c>
    </row>
    <row r="18715" spans="1:7">
      <c r="A18715" s="2">
        <v>44232</v>
      </c>
      <c r="B18715" s="2">
        <f t="shared" si="584"/>
        <v>44255</v>
      </c>
      <c r="C18715" s="3">
        <f t="shared" si="585"/>
        <v>1</v>
      </c>
      <c r="D18715" t="s">
        <v>10</v>
      </c>
      <c r="E18715">
        <v>55</v>
      </c>
      <c r="F18715">
        <v>598902</v>
      </c>
      <c r="G18715">
        <v>6579</v>
      </c>
    </row>
    <row r="18716" spans="1:7">
      <c r="A18716" s="2">
        <v>44232</v>
      </c>
      <c r="B18716" s="2">
        <f t="shared" si="584"/>
        <v>44255</v>
      </c>
      <c r="C18716" s="3">
        <f t="shared" si="585"/>
        <v>1</v>
      </c>
      <c r="D18716" t="s">
        <v>49</v>
      </c>
      <c r="E18716">
        <v>56</v>
      </c>
      <c r="F18716">
        <v>52576</v>
      </c>
      <c r="G18716">
        <v>624</v>
      </c>
    </row>
    <row r="18717" spans="1:7">
      <c r="A18717" s="2">
        <v>44233</v>
      </c>
      <c r="B18717" s="2">
        <f t="shared" si="584"/>
        <v>44255</v>
      </c>
      <c r="C18717" s="3">
        <f t="shared" si="585"/>
        <v>1</v>
      </c>
      <c r="D18717" t="s">
        <v>52</v>
      </c>
      <c r="E18717">
        <v>1</v>
      </c>
      <c r="F18717">
        <v>471311</v>
      </c>
      <c r="G18717">
        <v>8513</v>
      </c>
    </row>
    <row r="18718" spans="1:7">
      <c r="A18718" s="2">
        <v>44233</v>
      </c>
      <c r="B18718" s="2">
        <f t="shared" si="584"/>
        <v>44255</v>
      </c>
      <c r="C18718" s="3">
        <f t="shared" si="585"/>
        <v>1</v>
      </c>
      <c r="D18718" t="s">
        <v>50</v>
      </c>
      <c r="E18718">
        <v>2</v>
      </c>
      <c r="F18718">
        <v>54880</v>
      </c>
      <c r="G18718">
        <v>269</v>
      </c>
    </row>
    <row r="18719" spans="1:7">
      <c r="A18719" s="2">
        <v>44233</v>
      </c>
      <c r="B18719" s="2">
        <f t="shared" si="584"/>
        <v>44255</v>
      </c>
      <c r="C18719" s="3">
        <f t="shared" si="585"/>
        <v>1</v>
      </c>
      <c r="D18719" t="s">
        <v>8</v>
      </c>
      <c r="E18719">
        <v>4</v>
      </c>
      <c r="F18719">
        <v>780200</v>
      </c>
      <c r="G18719">
        <v>14039</v>
      </c>
    </row>
    <row r="18720" spans="1:7">
      <c r="A18720" s="2">
        <v>44233</v>
      </c>
      <c r="B18720" s="2">
        <f t="shared" si="584"/>
        <v>44255</v>
      </c>
      <c r="C18720" s="3">
        <f t="shared" si="585"/>
        <v>1</v>
      </c>
      <c r="D18720" t="s">
        <v>44</v>
      </c>
      <c r="E18720">
        <v>5</v>
      </c>
      <c r="F18720">
        <v>306064</v>
      </c>
      <c r="G18720">
        <v>5061</v>
      </c>
    </row>
    <row r="18721" spans="1:7">
      <c r="A18721" s="2">
        <v>44233</v>
      </c>
      <c r="B18721" s="2">
        <f t="shared" si="584"/>
        <v>44255</v>
      </c>
      <c r="C18721" s="3">
        <f t="shared" si="585"/>
        <v>1</v>
      </c>
      <c r="D18721" t="s">
        <v>7</v>
      </c>
      <c r="E18721">
        <v>6</v>
      </c>
      <c r="F18721">
        <v>3407257</v>
      </c>
      <c r="G18721">
        <v>43987</v>
      </c>
    </row>
    <row r="18722" spans="1:7">
      <c r="A18722" s="2">
        <v>44233</v>
      </c>
      <c r="B18722" s="2">
        <f t="shared" si="584"/>
        <v>44255</v>
      </c>
      <c r="C18722" s="3">
        <f t="shared" si="585"/>
        <v>1</v>
      </c>
      <c r="D18722" t="s">
        <v>22</v>
      </c>
      <c r="E18722">
        <v>8</v>
      </c>
      <c r="F18722">
        <v>406577</v>
      </c>
      <c r="G18722">
        <v>5819</v>
      </c>
    </row>
    <row r="18723" spans="1:7">
      <c r="A18723" s="2">
        <v>44233</v>
      </c>
      <c r="B18723" s="2">
        <f t="shared" si="584"/>
        <v>44255</v>
      </c>
      <c r="C18723" s="3">
        <f t="shared" si="585"/>
        <v>1</v>
      </c>
      <c r="D18723" t="s">
        <v>38</v>
      </c>
      <c r="E18723">
        <v>9</v>
      </c>
      <c r="F18723">
        <v>259372</v>
      </c>
      <c r="G18723">
        <v>7214</v>
      </c>
    </row>
    <row r="18724" spans="1:7">
      <c r="A18724" s="2">
        <v>44233</v>
      </c>
      <c r="B18724" s="2">
        <f t="shared" si="584"/>
        <v>44255</v>
      </c>
      <c r="C18724" s="3">
        <f t="shared" si="585"/>
        <v>1</v>
      </c>
      <c r="D18724" t="s">
        <v>45</v>
      </c>
      <c r="E18724">
        <v>10</v>
      </c>
      <c r="F18724">
        <v>79832</v>
      </c>
      <c r="G18724">
        <v>1202</v>
      </c>
    </row>
    <row r="18725" spans="1:7">
      <c r="A18725" s="2">
        <v>44233</v>
      </c>
      <c r="B18725" s="2">
        <f t="shared" si="584"/>
        <v>44255</v>
      </c>
      <c r="C18725" s="3">
        <f t="shared" si="585"/>
        <v>1</v>
      </c>
      <c r="D18725" t="s">
        <v>33</v>
      </c>
      <c r="E18725">
        <v>11</v>
      </c>
      <c r="F18725">
        <v>37877</v>
      </c>
      <c r="G18725">
        <v>947</v>
      </c>
    </row>
    <row r="18726" spans="1:7">
      <c r="A18726" s="2">
        <v>44233</v>
      </c>
      <c r="B18726" s="2">
        <f t="shared" si="584"/>
        <v>44255</v>
      </c>
      <c r="C18726" s="3">
        <f t="shared" si="585"/>
        <v>1</v>
      </c>
      <c r="D18726" t="s">
        <v>15</v>
      </c>
      <c r="E18726">
        <v>12</v>
      </c>
      <c r="F18726">
        <v>1771351</v>
      </c>
      <c r="G18726">
        <v>27598</v>
      </c>
    </row>
    <row r="18727" spans="1:7">
      <c r="A18727" s="2">
        <v>44233</v>
      </c>
      <c r="B18727" s="2">
        <f t="shared" si="584"/>
        <v>44255</v>
      </c>
      <c r="C18727" s="3">
        <f t="shared" si="585"/>
        <v>1</v>
      </c>
      <c r="D18727" t="s">
        <v>18</v>
      </c>
      <c r="E18727">
        <v>13</v>
      </c>
      <c r="F18727">
        <v>913596</v>
      </c>
      <c r="G18727">
        <v>14642</v>
      </c>
    </row>
    <row r="18728" spans="1:7">
      <c r="A18728" s="2">
        <v>44233</v>
      </c>
      <c r="B18728" s="2">
        <f t="shared" si="584"/>
        <v>44255</v>
      </c>
      <c r="C18728" s="3">
        <f t="shared" si="585"/>
        <v>1</v>
      </c>
      <c r="D18728" t="s">
        <v>57</v>
      </c>
      <c r="E18728">
        <v>66</v>
      </c>
      <c r="F18728">
        <v>8612</v>
      </c>
      <c r="G18728">
        <v>130</v>
      </c>
    </row>
    <row r="18729" spans="1:7">
      <c r="A18729" s="2">
        <v>44233</v>
      </c>
      <c r="B18729" s="2">
        <f t="shared" si="584"/>
        <v>44255</v>
      </c>
      <c r="C18729" s="3">
        <f t="shared" si="585"/>
        <v>1</v>
      </c>
      <c r="D18729" t="s">
        <v>26</v>
      </c>
      <c r="E18729">
        <v>15</v>
      </c>
      <c r="F18729">
        <v>26325</v>
      </c>
      <c r="G18729">
        <v>413</v>
      </c>
    </row>
    <row r="18730" spans="1:7">
      <c r="A18730" s="2">
        <v>44233</v>
      </c>
      <c r="B18730" s="2">
        <f t="shared" si="584"/>
        <v>44255</v>
      </c>
      <c r="C18730" s="3">
        <f t="shared" si="585"/>
        <v>1</v>
      </c>
      <c r="D18730" t="s">
        <v>53</v>
      </c>
      <c r="E18730">
        <v>16</v>
      </c>
      <c r="F18730">
        <v>165259</v>
      </c>
      <c r="G18730">
        <v>1769</v>
      </c>
    </row>
    <row r="18731" spans="1:7">
      <c r="A18731" s="2">
        <v>44233</v>
      </c>
      <c r="B18731" s="2">
        <f t="shared" si="584"/>
        <v>44255</v>
      </c>
      <c r="C18731" s="3">
        <f t="shared" si="585"/>
        <v>1</v>
      </c>
      <c r="D18731" t="s">
        <v>6</v>
      </c>
      <c r="E18731">
        <v>17</v>
      </c>
      <c r="F18731">
        <v>1146952</v>
      </c>
      <c r="G18731">
        <v>21676</v>
      </c>
    </row>
    <row r="18732" spans="1:7">
      <c r="A18732" s="2">
        <v>44233</v>
      </c>
      <c r="B18732" s="2">
        <f t="shared" si="584"/>
        <v>44255</v>
      </c>
      <c r="C18732" s="3">
        <f t="shared" si="585"/>
        <v>1</v>
      </c>
      <c r="D18732" t="s">
        <v>27</v>
      </c>
      <c r="E18732">
        <v>18</v>
      </c>
      <c r="F18732">
        <v>641133</v>
      </c>
      <c r="G18732">
        <v>11752</v>
      </c>
    </row>
    <row r="18733" spans="1:7">
      <c r="A18733" s="2">
        <v>44233</v>
      </c>
      <c r="B18733" s="2">
        <f t="shared" si="584"/>
        <v>44255</v>
      </c>
      <c r="C18733" s="3">
        <f t="shared" si="585"/>
        <v>1</v>
      </c>
      <c r="D18733" t="s">
        <v>39</v>
      </c>
      <c r="E18733">
        <v>19</v>
      </c>
      <c r="F18733">
        <v>324306</v>
      </c>
      <c r="G18733">
        <v>5108</v>
      </c>
    </row>
    <row r="18734" spans="1:7">
      <c r="A18734" s="2">
        <v>44233</v>
      </c>
      <c r="B18734" s="2">
        <f t="shared" si="584"/>
        <v>44255</v>
      </c>
      <c r="C18734" s="3">
        <f t="shared" si="585"/>
        <v>1</v>
      </c>
      <c r="D18734" t="s">
        <v>34</v>
      </c>
      <c r="E18734">
        <v>20</v>
      </c>
      <c r="F18734">
        <v>284554</v>
      </c>
      <c r="G18734">
        <v>4101</v>
      </c>
    </row>
    <row r="18735" spans="1:7">
      <c r="A18735" s="2">
        <v>44233</v>
      </c>
      <c r="B18735" s="2">
        <f t="shared" si="584"/>
        <v>44255</v>
      </c>
      <c r="C18735" s="3">
        <f t="shared" si="585"/>
        <v>1</v>
      </c>
      <c r="D18735" t="s">
        <v>28</v>
      </c>
      <c r="E18735">
        <v>21</v>
      </c>
      <c r="F18735">
        <v>380166</v>
      </c>
      <c r="G18735">
        <v>4202</v>
      </c>
    </row>
    <row r="18736" spans="1:7">
      <c r="A18736" s="2">
        <v>44233</v>
      </c>
      <c r="B18736" s="2">
        <f t="shared" si="584"/>
        <v>44255</v>
      </c>
      <c r="C18736" s="3">
        <f t="shared" si="585"/>
        <v>1</v>
      </c>
      <c r="D18736" t="s">
        <v>40</v>
      </c>
      <c r="E18736">
        <v>22</v>
      </c>
      <c r="F18736">
        <v>409861</v>
      </c>
      <c r="G18736">
        <v>9076</v>
      </c>
    </row>
    <row r="18737" spans="1:7">
      <c r="A18737" s="2">
        <v>44233</v>
      </c>
      <c r="B18737" s="2">
        <f t="shared" si="584"/>
        <v>44255</v>
      </c>
      <c r="C18737" s="3">
        <f t="shared" si="585"/>
        <v>1</v>
      </c>
      <c r="D18737" t="s">
        <v>51</v>
      </c>
      <c r="E18737">
        <v>23</v>
      </c>
      <c r="F18737">
        <v>41064</v>
      </c>
      <c r="G18737">
        <v>634</v>
      </c>
    </row>
    <row r="18738" spans="1:7">
      <c r="A18738" s="2">
        <v>44233</v>
      </c>
      <c r="B18738" s="2">
        <f t="shared" si="584"/>
        <v>44255</v>
      </c>
      <c r="C18738" s="3">
        <f t="shared" si="585"/>
        <v>1</v>
      </c>
      <c r="D18738" t="s">
        <v>23</v>
      </c>
      <c r="E18738">
        <v>24</v>
      </c>
      <c r="F18738">
        <v>362263</v>
      </c>
      <c r="G18738">
        <v>7329</v>
      </c>
    </row>
    <row r="18739" spans="1:7">
      <c r="A18739" s="2">
        <v>44233</v>
      </c>
      <c r="B18739" s="2">
        <f t="shared" si="584"/>
        <v>44255</v>
      </c>
      <c r="C18739" s="3">
        <f t="shared" si="585"/>
        <v>1</v>
      </c>
      <c r="D18739" t="s">
        <v>9</v>
      </c>
      <c r="E18739">
        <v>25</v>
      </c>
      <c r="F18739">
        <v>540827</v>
      </c>
      <c r="G18739">
        <v>14921</v>
      </c>
    </row>
    <row r="18740" spans="1:7">
      <c r="A18740" s="2">
        <v>44233</v>
      </c>
      <c r="B18740" s="2">
        <f t="shared" si="584"/>
        <v>44255</v>
      </c>
      <c r="C18740" s="3">
        <f t="shared" si="585"/>
        <v>1</v>
      </c>
      <c r="D18740" t="s">
        <v>42</v>
      </c>
      <c r="E18740">
        <v>26</v>
      </c>
      <c r="F18740">
        <v>620183</v>
      </c>
      <c r="G18740">
        <v>15843</v>
      </c>
    </row>
    <row r="18741" spans="1:7">
      <c r="A18741" s="2">
        <v>44233</v>
      </c>
      <c r="B18741" s="2">
        <f t="shared" si="584"/>
        <v>44255</v>
      </c>
      <c r="C18741" s="3">
        <f t="shared" si="585"/>
        <v>1</v>
      </c>
      <c r="D18741" t="s">
        <v>29</v>
      </c>
      <c r="E18741">
        <v>27</v>
      </c>
      <c r="F18741">
        <v>467285</v>
      </c>
      <c r="G18741">
        <v>6357</v>
      </c>
    </row>
    <row r="18742" spans="1:7">
      <c r="A18742" s="2">
        <v>44233</v>
      </c>
      <c r="B18742" s="2">
        <f t="shared" si="584"/>
        <v>44255</v>
      </c>
      <c r="C18742" s="3">
        <f t="shared" si="585"/>
        <v>1</v>
      </c>
      <c r="D18742" t="s">
        <v>46</v>
      </c>
      <c r="E18742">
        <v>28</v>
      </c>
      <c r="F18742">
        <v>280778</v>
      </c>
      <c r="G18742">
        <v>6266</v>
      </c>
    </row>
    <row r="18743" spans="1:7">
      <c r="A18743" s="2">
        <v>44233</v>
      </c>
      <c r="B18743" s="2">
        <f t="shared" si="584"/>
        <v>44255</v>
      </c>
      <c r="C18743" s="3">
        <f t="shared" si="585"/>
        <v>1</v>
      </c>
      <c r="D18743" t="s">
        <v>35</v>
      </c>
      <c r="E18743">
        <v>29</v>
      </c>
      <c r="F18743">
        <v>508465</v>
      </c>
      <c r="G18743">
        <v>7557</v>
      </c>
    </row>
    <row r="18744" spans="1:7">
      <c r="A18744" s="2">
        <v>44233</v>
      </c>
      <c r="B18744" s="2">
        <f t="shared" si="584"/>
        <v>44255</v>
      </c>
      <c r="C18744" s="3">
        <f t="shared" si="585"/>
        <v>1</v>
      </c>
      <c r="D18744" t="s">
        <v>54</v>
      </c>
      <c r="E18744">
        <v>30</v>
      </c>
      <c r="F18744">
        <v>95753</v>
      </c>
      <c r="G18744">
        <v>1313</v>
      </c>
    </row>
    <row r="18745" spans="1:7">
      <c r="A18745" s="2">
        <v>44233</v>
      </c>
      <c r="B18745" s="2">
        <f t="shared" si="584"/>
        <v>44255</v>
      </c>
      <c r="C18745" s="3">
        <f t="shared" si="585"/>
        <v>1</v>
      </c>
      <c r="D18745" t="s">
        <v>12</v>
      </c>
      <c r="E18745">
        <v>31</v>
      </c>
      <c r="F18745">
        <v>194422</v>
      </c>
      <c r="G18745">
        <v>2081</v>
      </c>
    </row>
    <row r="18746" spans="1:7">
      <c r="A18746" s="2">
        <v>44233</v>
      </c>
      <c r="B18746" s="2">
        <f t="shared" si="584"/>
        <v>44255</v>
      </c>
      <c r="C18746" s="3">
        <f t="shared" si="585"/>
        <v>1</v>
      </c>
      <c r="D18746" t="s">
        <v>24</v>
      </c>
      <c r="E18746">
        <v>32</v>
      </c>
      <c r="F18746">
        <v>283459</v>
      </c>
      <c r="G18746">
        <v>4498</v>
      </c>
    </row>
    <row r="18747" spans="1:7">
      <c r="A18747" s="2">
        <v>44233</v>
      </c>
      <c r="B18747" s="2">
        <f t="shared" si="584"/>
        <v>44255</v>
      </c>
      <c r="C18747" s="3">
        <f t="shared" si="585"/>
        <v>1</v>
      </c>
      <c r="D18747" t="s">
        <v>19</v>
      </c>
      <c r="E18747">
        <v>33</v>
      </c>
      <c r="F18747">
        <v>68061</v>
      </c>
      <c r="G18747">
        <v>1098</v>
      </c>
    </row>
    <row r="18748" spans="1:7">
      <c r="A18748" s="2">
        <v>44233</v>
      </c>
      <c r="B18748" s="2">
        <f t="shared" si="584"/>
        <v>44255</v>
      </c>
      <c r="C18748" s="3">
        <f t="shared" si="585"/>
        <v>1</v>
      </c>
      <c r="D18748" t="s">
        <v>21</v>
      </c>
      <c r="E18748">
        <v>34</v>
      </c>
      <c r="F18748">
        <v>717834</v>
      </c>
      <c r="G18748">
        <v>21964</v>
      </c>
    </row>
    <row r="18749" spans="1:7">
      <c r="A18749" s="2">
        <v>44233</v>
      </c>
      <c r="B18749" s="2">
        <f t="shared" si="584"/>
        <v>44255</v>
      </c>
      <c r="C18749" s="3">
        <f t="shared" si="585"/>
        <v>1</v>
      </c>
      <c r="D18749" t="s">
        <v>47</v>
      </c>
      <c r="E18749">
        <v>35</v>
      </c>
      <c r="F18749">
        <v>177214</v>
      </c>
      <c r="G18749">
        <v>3388</v>
      </c>
    </row>
    <row r="18750" spans="1:7">
      <c r="A18750" s="2">
        <v>44233</v>
      </c>
      <c r="B18750" s="2">
        <f t="shared" si="584"/>
        <v>44255</v>
      </c>
      <c r="C18750" s="3">
        <f t="shared" si="585"/>
        <v>1</v>
      </c>
      <c r="D18750" t="s">
        <v>16</v>
      </c>
      <c r="E18750">
        <v>36</v>
      </c>
      <c r="F18750">
        <v>1470558</v>
      </c>
      <c r="G18750">
        <v>44210</v>
      </c>
    </row>
    <row r="18751" spans="1:7">
      <c r="A18751" s="2">
        <v>44233</v>
      </c>
      <c r="B18751" s="2">
        <f t="shared" si="584"/>
        <v>44255</v>
      </c>
      <c r="C18751" s="3">
        <f t="shared" si="585"/>
        <v>1</v>
      </c>
      <c r="D18751" t="s">
        <v>20</v>
      </c>
      <c r="E18751">
        <v>37</v>
      </c>
      <c r="F18751">
        <v>795559</v>
      </c>
      <c r="G18751">
        <v>9962</v>
      </c>
    </row>
    <row r="18752" spans="1:7">
      <c r="A18752" s="2">
        <v>44233</v>
      </c>
      <c r="B18752" s="2">
        <f t="shared" si="584"/>
        <v>44255</v>
      </c>
      <c r="C18752" s="3">
        <f t="shared" si="585"/>
        <v>1</v>
      </c>
      <c r="D18752" t="s">
        <v>48</v>
      </c>
      <c r="E18752">
        <v>38</v>
      </c>
      <c r="F18752">
        <v>98131</v>
      </c>
      <c r="G18752">
        <v>1453</v>
      </c>
    </row>
    <row r="18753" spans="1:7">
      <c r="A18753" s="2">
        <v>44233</v>
      </c>
      <c r="B18753" s="2">
        <f t="shared" si="584"/>
        <v>44255</v>
      </c>
      <c r="C18753" s="3">
        <f t="shared" si="585"/>
        <v>1</v>
      </c>
      <c r="D18753" t="s">
        <v>59</v>
      </c>
      <c r="E18753">
        <v>69</v>
      </c>
      <c r="F18753">
        <v>133</v>
      </c>
      <c r="G18753">
        <v>2</v>
      </c>
    </row>
    <row r="18754" spans="1:7">
      <c r="A18754" s="2">
        <v>44233</v>
      </c>
      <c r="B18754" s="2">
        <f t="shared" si="584"/>
        <v>44255</v>
      </c>
      <c r="C18754" s="3">
        <f t="shared" si="585"/>
        <v>1</v>
      </c>
      <c r="D18754" t="s">
        <v>41</v>
      </c>
      <c r="E18754">
        <v>39</v>
      </c>
      <c r="F18754">
        <v>918079</v>
      </c>
      <c r="G18754">
        <v>11652</v>
      </c>
    </row>
    <row r="18755" spans="1:7">
      <c r="A18755" s="2">
        <v>44233</v>
      </c>
      <c r="B18755" s="2">
        <f t="shared" si="584"/>
        <v>44255</v>
      </c>
      <c r="C18755" s="3">
        <f t="shared" si="585"/>
        <v>1</v>
      </c>
      <c r="D18755" t="s">
        <v>30</v>
      </c>
      <c r="E18755">
        <v>40</v>
      </c>
      <c r="F18755">
        <v>401780</v>
      </c>
      <c r="G18755">
        <v>3761</v>
      </c>
    </row>
    <row r="18756" spans="1:7">
      <c r="A18756" s="2">
        <v>44233</v>
      </c>
      <c r="B18756" s="2">
        <f t="shared" ref="B18756:B18819" si="586">EOMONTH(A18756,0)</f>
        <v>44255</v>
      </c>
      <c r="C18756" s="3">
        <f t="shared" ref="C18756:C18819" si="587">IF(A18756=B18756,0,1)</f>
        <v>1</v>
      </c>
      <c r="D18756" t="s">
        <v>14</v>
      </c>
      <c r="E18756">
        <v>41</v>
      </c>
      <c r="F18756">
        <v>146741</v>
      </c>
      <c r="G18756">
        <v>2032</v>
      </c>
    </row>
    <row r="18757" spans="1:7">
      <c r="A18757" s="2">
        <v>44233</v>
      </c>
      <c r="B18757" s="2">
        <f t="shared" si="586"/>
        <v>44255</v>
      </c>
      <c r="C18757" s="3">
        <f t="shared" si="587"/>
        <v>1</v>
      </c>
      <c r="D18757" t="s">
        <v>31</v>
      </c>
      <c r="E18757">
        <v>42</v>
      </c>
      <c r="F18757">
        <v>871435</v>
      </c>
      <c r="G18757">
        <v>22422</v>
      </c>
    </row>
    <row r="18758" spans="1:7">
      <c r="A18758" s="2">
        <v>44233</v>
      </c>
      <c r="B18758" s="2">
        <f t="shared" si="586"/>
        <v>44255</v>
      </c>
      <c r="C18758" s="3">
        <f t="shared" si="587"/>
        <v>1</v>
      </c>
      <c r="D18758" t="s">
        <v>55</v>
      </c>
      <c r="E18758">
        <v>72</v>
      </c>
      <c r="F18758">
        <v>128970</v>
      </c>
      <c r="G18758">
        <v>1872</v>
      </c>
    </row>
    <row r="18759" spans="1:7">
      <c r="A18759" s="2">
        <v>44233</v>
      </c>
      <c r="B18759" s="2">
        <f t="shared" si="586"/>
        <v>44255</v>
      </c>
      <c r="C18759" s="3">
        <f t="shared" si="587"/>
        <v>1</v>
      </c>
      <c r="D18759" t="s">
        <v>17</v>
      </c>
      <c r="E18759">
        <v>44</v>
      </c>
      <c r="F18759">
        <v>117891</v>
      </c>
      <c r="G18759">
        <v>2212</v>
      </c>
    </row>
    <row r="18760" spans="1:7">
      <c r="A18760" s="2">
        <v>44233</v>
      </c>
      <c r="B18760" s="2">
        <f t="shared" si="586"/>
        <v>44255</v>
      </c>
      <c r="C18760" s="3">
        <f t="shared" si="587"/>
        <v>1</v>
      </c>
      <c r="D18760" t="s">
        <v>32</v>
      </c>
      <c r="E18760">
        <v>45</v>
      </c>
      <c r="F18760">
        <v>462981</v>
      </c>
      <c r="G18760">
        <v>7611</v>
      </c>
    </row>
    <row r="18761" spans="1:7">
      <c r="A18761" s="2">
        <v>44233</v>
      </c>
      <c r="B18761" s="2">
        <f t="shared" si="586"/>
        <v>44255</v>
      </c>
      <c r="C18761" s="3">
        <f t="shared" si="587"/>
        <v>1</v>
      </c>
      <c r="D18761" t="s">
        <v>43</v>
      </c>
      <c r="E18761">
        <v>46</v>
      </c>
      <c r="F18761">
        <v>109132</v>
      </c>
      <c r="G18761">
        <v>1804</v>
      </c>
    </row>
    <row r="18762" spans="1:7">
      <c r="A18762" s="2">
        <v>44233</v>
      </c>
      <c r="B18762" s="2">
        <f t="shared" si="586"/>
        <v>44255</v>
      </c>
      <c r="C18762" s="3">
        <f t="shared" si="587"/>
        <v>1</v>
      </c>
      <c r="D18762" t="s">
        <v>25</v>
      </c>
      <c r="E18762">
        <v>47</v>
      </c>
      <c r="F18762">
        <v>727428</v>
      </c>
      <c r="G18762">
        <v>10365</v>
      </c>
    </row>
    <row r="18763" spans="1:7">
      <c r="A18763" s="2">
        <v>44233</v>
      </c>
      <c r="B18763" s="2">
        <f t="shared" si="586"/>
        <v>44255</v>
      </c>
      <c r="C18763" s="3">
        <f t="shared" si="587"/>
        <v>1</v>
      </c>
      <c r="D18763" t="s">
        <v>11</v>
      </c>
      <c r="E18763">
        <v>48</v>
      </c>
      <c r="F18763">
        <v>2487260</v>
      </c>
      <c r="G18763">
        <v>39330</v>
      </c>
    </row>
    <row r="18764" spans="1:7">
      <c r="A18764" s="2">
        <v>44233</v>
      </c>
      <c r="B18764" s="2">
        <f t="shared" si="586"/>
        <v>44255</v>
      </c>
      <c r="C18764" s="3">
        <f t="shared" si="587"/>
        <v>1</v>
      </c>
      <c r="D18764" t="s">
        <v>13</v>
      </c>
      <c r="E18764">
        <v>49</v>
      </c>
      <c r="F18764">
        <v>353700</v>
      </c>
      <c r="G18764">
        <v>1733</v>
      </c>
    </row>
    <row r="18765" spans="1:7">
      <c r="A18765" s="2">
        <v>44233</v>
      </c>
      <c r="B18765" s="2">
        <f t="shared" si="586"/>
        <v>44255</v>
      </c>
      <c r="C18765" s="3">
        <f t="shared" si="587"/>
        <v>1</v>
      </c>
      <c r="D18765" t="s">
        <v>36</v>
      </c>
      <c r="E18765">
        <v>50</v>
      </c>
      <c r="F18765">
        <v>12766</v>
      </c>
      <c r="G18765">
        <v>182</v>
      </c>
    </row>
    <row r="18766" spans="1:7">
      <c r="A18766" s="2">
        <v>44233</v>
      </c>
      <c r="B18766" s="2">
        <f t="shared" si="586"/>
        <v>44255</v>
      </c>
      <c r="C18766" s="3">
        <f t="shared" si="587"/>
        <v>1</v>
      </c>
      <c r="D18766" t="s">
        <v>56</v>
      </c>
      <c r="E18766">
        <v>78</v>
      </c>
      <c r="F18766">
        <v>2449</v>
      </c>
      <c r="G18766">
        <v>24</v>
      </c>
    </row>
    <row r="18767" spans="1:7">
      <c r="A18767" s="2">
        <v>44233</v>
      </c>
      <c r="B18767" s="2">
        <f t="shared" si="586"/>
        <v>44255</v>
      </c>
      <c r="C18767" s="3">
        <f t="shared" si="587"/>
        <v>1</v>
      </c>
      <c r="D18767" t="s">
        <v>37</v>
      </c>
      <c r="E18767">
        <v>51</v>
      </c>
      <c r="F18767">
        <v>526176</v>
      </c>
      <c r="G18767">
        <v>6773</v>
      </c>
    </row>
    <row r="18768" spans="1:7">
      <c r="A18768" s="2">
        <v>44233</v>
      </c>
      <c r="B18768" s="2">
        <f t="shared" si="586"/>
        <v>44255</v>
      </c>
      <c r="C18768" s="3">
        <f t="shared" si="587"/>
        <v>1</v>
      </c>
      <c r="D18768" t="s">
        <v>5</v>
      </c>
      <c r="E18768">
        <v>53</v>
      </c>
      <c r="F18768">
        <v>323748</v>
      </c>
      <c r="G18768">
        <v>4527</v>
      </c>
    </row>
    <row r="18769" spans="1:7">
      <c r="A18769" s="2">
        <v>44233</v>
      </c>
      <c r="B18769" s="2">
        <f t="shared" si="586"/>
        <v>44255</v>
      </c>
      <c r="C18769" s="3">
        <f t="shared" si="587"/>
        <v>1</v>
      </c>
      <c r="D18769" t="s">
        <v>58</v>
      </c>
      <c r="E18769">
        <v>54</v>
      </c>
      <c r="F18769">
        <v>124190</v>
      </c>
      <c r="G18769">
        <v>2119</v>
      </c>
    </row>
    <row r="18770" spans="1:7">
      <c r="A18770" s="2">
        <v>44233</v>
      </c>
      <c r="B18770" s="2">
        <f t="shared" si="586"/>
        <v>44255</v>
      </c>
      <c r="C18770" s="3">
        <f t="shared" si="587"/>
        <v>1</v>
      </c>
      <c r="D18770" t="s">
        <v>10</v>
      </c>
      <c r="E18770">
        <v>55</v>
      </c>
      <c r="F18770">
        <v>600016</v>
      </c>
      <c r="G18770">
        <v>6615</v>
      </c>
    </row>
    <row r="18771" spans="1:7">
      <c r="A18771" s="2">
        <v>44233</v>
      </c>
      <c r="B18771" s="2">
        <f t="shared" si="586"/>
        <v>44255</v>
      </c>
      <c r="C18771" s="3">
        <f t="shared" si="587"/>
        <v>1</v>
      </c>
      <c r="D18771" t="s">
        <v>49</v>
      </c>
      <c r="E18771">
        <v>56</v>
      </c>
      <c r="F18771">
        <v>52618</v>
      </c>
      <c r="G18771">
        <v>624</v>
      </c>
    </row>
    <row r="18772" spans="1:7">
      <c r="A18772" s="2">
        <v>44234</v>
      </c>
      <c r="B18772" s="2">
        <f t="shared" si="586"/>
        <v>44255</v>
      </c>
      <c r="C18772" s="3">
        <f t="shared" si="587"/>
        <v>1</v>
      </c>
      <c r="D18772" t="s">
        <v>52</v>
      </c>
      <c r="E18772">
        <v>1</v>
      </c>
      <c r="F18772">
        <v>472423</v>
      </c>
      <c r="G18772">
        <v>8515</v>
      </c>
    </row>
    <row r="18773" spans="1:7">
      <c r="A18773" s="2">
        <v>44234</v>
      </c>
      <c r="B18773" s="2">
        <f t="shared" si="586"/>
        <v>44255</v>
      </c>
      <c r="C18773" s="3">
        <f t="shared" si="587"/>
        <v>1</v>
      </c>
      <c r="D18773" t="s">
        <v>50</v>
      </c>
      <c r="E18773">
        <v>2</v>
      </c>
      <c r="F18773">
        <v>54880</v>
      </c>
      <c r="G18773">
        <v>269</v>
      </c>
    </row>
    <row r="18774" spans="1:7">
      <c r="A18774" s="2">
        <v>44234</v>
      </c>
      <c r="B18774" s="2">
        <f t="shared" si="586"/>
        <v>44255</v>
      </c>
      <c r="C18774" s="3">
        <f t="shared" si="587"/>
        <v>1</v>
      </c>
      <c r="D18774" t="s">
        <v>8</v>
      </c>
      <c r="E18774">
        <v>4</v>
      </c>
      <c r="F18774">
        <v>780872</v>
      </c>
      <c r="G18774">
        <v>14051</v>
      </c>
    </row>
    <row r="18775" spans="1:7">
      <c r="A18775" s="2">
        <v>44234</v>
      </c>
      <c r="B18775" s="2">
        <f t="shared" si="586"/>
        <v>44255</v>
      </c>
      <c r="C18775" s="3">
        <f t="shared" si="587"/>
        <v>1</v>
      </c>
      <c r="D18775" t="s">
        <v>44</v>
      </c>
      <c r="E18775">
        <v>5</v>
      </c>
      <c r="F18775">
        <v>306736</v>
      </c>
      <c r="G18775">
        <v>5076</v>
      </c>
    </row>
    <row r="18776" spans="1:7">
      <c r="A18776" s="2">
        <v>44234</v>
      </c>
      <c r="B18776" s="2">
        <f t="shared" si="586"/>
        <v>44255</v>
      </c>
      <c r="C18776" s="3">
        <f t="shared" si="587"/>
        <v>1</v>
      </c>
      <c r="D18776" t="s">
        <v>7</v>
      </c>
      <c r="E18776">
        <v>6</v>
      </c>
      <c r="F18776">
        <v>3417452</v>
      </c>
      <c r="G18776">
        <v>44152</v>
      </c>
    </row>
    <row r="18777" spans="1:7">
      <c r="A18777" s="2">
        <v>44234</v>
      </c>
      <c r="B18777" s="2">
        <f t="shared" si="586"/>
        <v>44255</v>
      </c>
      <c r="C18777" s="3">
        <f t="shared" si="587"/>
        <v>1</v>
      </c>
      <c r="D18777" t="s">
        <v>22</v>
      </c>
      <c r="E18777">
        <v>8</v>
      </c>
      <c r="F18777">
        <v>407701</v>
      </c>
      <c r="G18777">
        <v>5828</v>
      </c>
    </row>
    <row r="18778" spans="1:7">
      <c r="A18778" s="2">
        <v>44234</v>
      </c>
      <c r="B18778" s="2">
        <f t="shared" si="586"/>
        <v>44255</v>
      </c>
      <c r="C18778" s="3">
        <f t="shared" si="587"/>
        <v>1</v>
      </c>
      <c r="D18778" t="s">
        <v>38</v>
      </c>
      <c r="E18778">
        <v>9</v>
      </c>
      <c r="F18778">
        <v>259372</v>
      </c>
      <c r="G18778">
        <v>7214</v>
      </c>
    </row>
    <row r="18779" spans="1:7">
      <c r="A18779" s="2">
        <v>44234</v>
      </c>
      <c r="B18779" s="2">
        <f t="shared" si="586"/>
        <v>44255</v>
      </c>
      <c r="C18779" s="3">
        <f t="shared" si="587"/>
        <v>1</v>
      </c>
      <c r="D18779" t="s">
        <v>45</v>
      </c>
      <c r="E18779">
        <v>10</v>
      </c>
      <c r="F18779">
        <v>80594</v>
      </c>
      <c r="G18779">
        <v>1208</v>
      </c>
    </row>
    <row r="18780" spans="1:7">
      <c r="A18780" s="2">
        <v>44234</v>
      </c>
      <c r="B18780" s="2">
        <f t="shared" si="586"/>
        <v>44255</v>
      </c>
      <c r="C18780" s="3">
        <f t="shared" si="587"/>
        <v>1</v>
      </c>
      <c r="D18780" t="s">
        <v>33</v>
      </c>
      <c r="E18780">
        <v>11</v>
      </c>
      <c r="F18780">
        <v>38035</v>
      </c>
      <c r="G18780">
        <v>952</v>
      </c>
    </row>
    <row r="18781" spans="1:7">
      <c r="A18781" s="2">
        <v>44234</v>
      </c>
      <c r="B18781" s="2">
        <f t="shared" si="586"/>
        <v>44255</v>
      </c>
      <c r="C18781" s="3">
        <f t="shared" si="587"/>
        <v>1</v>
      </c>
      <c r="D18781" t="s">
        <v>15</v>
      </c>
      <c r="E18781">
        <v>12</v>
      </c>
      <c r="F18781">
        <v>1777975</v>
      </c>
      <c r="G18781">
        <v>27695</v>
      </c>
    </row>
    <row r="18782" spans="1:7">
      <c r="A18782" s="2">
        <v>44234</v>
      </c>
      <c r="B18782" s="2">
        <f t="shared" si="586"/>
        <v>44255</v>
      </c>
      <c r="C18782" s="3">
        <f t="shared" si="587"/>
        <v>1</v>
      </c>
      <c r="D18782" t="s">
        <v>18</v>
      </c>
      <c r="E18782">
        <v>13</v>
      </c>
      <c r="F18782">
        <v>917063</v>
      </c>
      <c r="G18782">
        <v>14642</v>
      </c>
    </row>
    <row r="18783" spans="1:7">
      <c r="A18783" s="2">
        <v>44234</v>
      </c>
      <c r="B18783" s="2">
        <f t="shared" si="586"/>
        <v>44255</v>
      </c>
      <c r="C18783" s="3">
        <f t="shared" si="587"/>
        <v>1</v>
      </c>
      <c r="D18783" t="s">
        <v>57</v>
      </c>
      <c r="E18783">
        <v>66</v>
      </c>
      <c r="F18783">
        <v>8618</v>
      </c>
      <c r="G18783">
        <v>130</v>
      </c>
    </row>
    <row r="18784" spans="1:7">
      <c r="A18784" s="2">
        <v>44234</v>
      </c>
      <c r="B18784" s="2">
        <f t="shared" si="586"/>
        <v>44255</v>
      </c>
      <c r="C18784" s="3">
        <f t="shared" si="587"/>
        <v>1</v>
      </c>
      <c r="D18784" t="s">
        <v>26</v>
      </c>
      <c r="E18784">
        <v>15</v>
      </c>
      <c r="F18784">
        <v>26398</v>
      </c>
      <c r="G18784">
        <v>415</v>
      </c>
    </row>
    <row r="18785" spans="1:7">
      <c r="A18785" s="2">
        <v>44234</v>
      </c>
      <c r="B18785" s="2">
        <f t="shared" si="586"/>
        <v>44255</v>
      </c>
      <c r="C18785" s="3">
        <f t="shared" si="587"/>
        <v>1</v>
      </c>
      <c r="D18785" t="s">
        <v>53</v>
      </c>
      <c r="E18785">
        <v>16</v>
      </c>
      <c r="F18785">
        <v>165259</v>
      </c>
      <c r="G18785">
        <v>1769</v>
      </c>
    </row>
    <row r="18786" spans="1:7">
      <c r="A18786" s="2">
        <v>44234</v>
      </c>
      <c r="B18786" s="2">
        <f t="shared" si="586"/>
        <v>44255</v>
      </c>
      <c r="C18786" s="3">
        <f t="shared" si="587"/>
        <v>1</v>
      </c>
      <c r="D18786" t="s">
        <v>6</v>
      </c>
      <c r="E18786">
        <v>17</v>
      </c>
      <c r="F18786">
        <v>1148947</v>
      </c>
      <c r="G18786">
        <v>21738</v>
      </c>
    </row>
    <row r="18787" spans="1:7">
      <c r="A18787" s="2">
        <v>44234</v>
      </c>
      <c r="B18787" s="2">
        <f t="shared" si="586"/>
        <v>44255</v>
      </c>
      <c r="C18787" s="3">
        <f t="shared" si="587"/>
        <v>1</v>
      </c>
      <c r="D18787" t="s">
        <v>27</v>
      </c>
      <c r="E18787">
        <v>18</v>
      </c>
      <c r="F18787">
        <v>642865</v>
      </c>
      <c r="G18787">
        <v>11817</v>
      </c>
    </row>
    <row r="18788" spans="1:7">
      <c r="A18788" s="2">
        <v>44234</v>
      </c>
      <c r="B18788" s="2">
        <f t="shared" si="586"/>
        <v>44255</v>
      </c>
      <c r="C18788" s="3">
        <f t="shared" si="587"/>
        <v>1</v>
      </c>
      <c r="D18788" t="s">
        <v>39</v>
      </c>
      <c r="E18788">
        <v>19</v>
      </c>
      <c r="F18788">
        <v>324590</v>
      </c>
      <c r="G18788">
        <v>5108</v>
      </c>
    </row>
    <row r="18789" spans="1:7">
      <c r="A18789" s="2">
        <v>44234</v>
      </c>
      <c r="B18789" s="2">
        <f t="shared" si="586"/>
        <v>44255</v>
      </c>
      <c r="C18789" s="3">
        <f t="shared" si="587"/>
        <v>1</v>
      </c>
      <c r="D18789" t="s">
        <v>34</v>
      </c>
      <c r="E18789">
        <v>20</v>
      </c>
      <c r="F18789">
        <v>284560</v>
      </c>
      <c r="G18789">
        <v>4101</v>
      </c>
    </row>
    <row r="18790" spans="1:7">
      <c r="A18790" s="2">
        <v>44234</v>
      </c>
      <c r="B18790" s="2">
        <f t="shared" si="586"/>
        <v>44255</v>
      </c>
      <c r="C18790" s="3">
        <f t="shared" si="587"/>
        <v>1</v>
      </c>
      <c r="D18790" t="s">
        <v>28</v>
      </c>
      <c r="E18790">
        <v>21</v>
      </c>
      <c r="F18790">
        <v>381271</v>
      </c>
      <c r="G18790">
        <v>4224</v>
      </c>
    </row>
    <row r="18791" spans="1:7">
      <c r="A18791" s="2">
        <v>44234</v>
      </c>
      <c r="B18791" s="2">
        <f t="shared" si="586"/>
        <v>44255</v>
      </c>
      <c r="C18791" s="3">
        <f t="shared" si="587"/>
        <v>1</v>
      </c>
      <c r="D18791" t="s">
        <v>40</v>
      </c>
      <c r="E18791">
        <v>22</v>
      </c>
      <c r="F18791">
        <v>411812</v>
      </c>
      <c r="G18791">
        <v>9119</v>
      </c>
    </row>
    <row r="18792" spans="1:7">
      <c r="A18792" s="2">
        <v>44234</v>
      </c>
      <c r="B18792" s="2">
        <f t="shared" si="586"/>
        <v>44255</v>
      </c>
      <c r="C18792" s="3">
        <f t="shared" si="587"/>
        <v>1</v>
      </c>
      <c r="D18792" t="s">
        <v>51</v>
      </c>
      <c r="E18792">
        <v>23</v>
      </c>
      <c r="F18792">
        <v>41218</v>
      </c>
      <c r="G18792">
        <v>635</v>
      </c>
    </row>
    <row r="18793" spans="1:7">
      <c r="A18793" s="2">
        <v>44234</v>
      </c>
      <c r="B18793" s="2">
        <f t="shared" si="586"/>
        <v>44255</v>
      </c>
      <c r="C18793" s="3">
        <f t="shared" si="587"/>
        <v>1</v>
      </c>
      <c r="D18793" t="s">
        <v>23</v>
      </c>
      <c r="E18793">
        <v>24</v>
      </c>
      <c r="F18793">
        <v>363829</v>
      </c>
      <c r="G18793">
        <v>7349</v>
      </c>
    </row>
    <row r="18794" spans="1:7">
      <c r="A18794" s="2">
        <v>44234</v>
      </c>
      <c r="B18794" s="2">
        <f t="shared" si="586"/>
        <v>44255</v>
      </c>
      <c r="C18794" s="3">
        <f t="shared" si="587"/>
        <v>1</v>
      </c>
      <c r="D18794" t="s">
        <v>9</v>
      </c>
      <c r="E18794">
        <v>25</v>
      </c>
      <c r="F18794">
        <v>543934</v>
      </c>
      <c r="G18794">
        <v>14999</v>
      </c>
    </row>
    <row r="18795" spans="1:7">
      <c r="A18795" s="2">
        <v>44234</v>
      </c>
      <c r="B18795" s="2">
        <f t="shared" si="586"/>
        <v>44255</v>
      </c>
      <c r="C18795" s="3">
        <f t="shared" si="587"/>
        <v>1</v>
      </c>
      <c r="D18795" t="s">
        <v>42</v>
      </c>
      <c r="E18795">
        <v>26</v>
      </c>
      <c r="F18795">
        <v>620235</v>
      </c>
      <c r="G18795">
        <v>15843</v>
      </c>
    </row>
    <row r="18796" spans="1:7">
      <c r="A18796" s="2">
        <v>44234</v>
      </c>
      <c r="B18796" s="2">
        <f t="shared" si="586"/>
        <v>44255</v>
      </c>
      <c r="C18796" s="3">
        <f t="shared" si="587"/>
        <v>1</v>
      </c>
      <c r="D18796" t="s">
        <v>29</v>
      </c>
      <c r="E18796">
        <v>27</v>
      </c>
      <c r="F18796">
        <v>468186</v>
      </c>
      <c r="G18796">
        <v>6367</v>
      </c>
    </row>
    <row r="18797" spans="1:7">
      <c r="A18797" s="2">
        <v>44234</v>
      </c>
      <c r="B18797" s="2">
        <f t="shared" si="586"/>
        <v>44255</v>
      </c>
      <c r="C18797" s="3">
        <f t="shared" si="587"/>
        <v>1</v>
      </c>
      <c r="D18797" t="s">
        <v>46</v>
      </c>
      <c r="E18797">
        <v>28</v>
      </c>
      <c r="F18797">
        <v>281678</v>
      </c>
      <c r="G18797">
        <v>6269</v>
      </c>
    </row>
    <row r="18798" spans="1:7">
      <c r="A18798" s="2">
        <v>44234</v>
      </c>
      <c r="B18798" s="2">
        <f t="shared" si="586"/>
        <v>44255</v>
      </c>
      <c r="C18798" s="3">
        <f t="shared" si="587"/>
        <v>1</v>
      </c>
      <c r="D18798" t="s">
        <v>35</v>
      </c>
      <c r="E18798">
        <v>29</v>
      </c>
      <c r="F18798">
        <v>508990</v>
      </c>
      <c r="G18798">
        <v>7562</v>
      </c>
    </row>
    <row r="18799" spans="1:7">
      <c r="A18799" s="2">
        <v>44234</v>
      </c>
      <c r="B18799" s="2">
        <f t="shared" si="586"/>
        <v>44255</v>
      </c>
      <c r="C18799" s="3">
        <f t="shared" si="587"/>
        <v>1</v>
      </c>
      <c r="D18799" t="s">
        <v>54</v>
      </c>
      <c r="E18799">
        <v>30</v>
      </c>
      <c r="F18799">
        <v>95813</v>
      </c>
      <c r="G18799">
        <v>1315</v>
      </c>
    </row>
    <row r="18800" spans="1:7">
      <c r="A18800" s="2">
        <v>44234</v>
      </c>
      <c r="B18800" s="2">
        <f t="shared" si="586"/>
        <v>44255</v>
      </c>
      <c r="C18800" s="3">
        <f t="shared" si="587"/>
        <v>1</v>
      </c>
      <c r="D18800" t="s">
        <v>12</v>
      </c>
      <c r="E18800">
        <v>31</v>
      </c>
      <c r="F18800">
        <v>194707</v>
      </c>
      <c r="G18800">
        <v>2081</v>
      </c>
    </row>
    <row r="18801" spans="1:7">
      <c r="A18801" s="2">
        <v>44234</v>
      </c>
      <c r="B18801" s="2">
        <f t="shared" si="586"/>
        <v>44255</v>
      </c>
      <c r="C18801" s="3">
        <f t="shared" si="587"/>
        <v>1</v>
      </c>
      <c r="D18801" t="s">
        <v>24</v>
      </c>
      <c r="E18801">
        <v>32</v>
      </c>
      <c r="F18801">
        <v>284137</v>
      </c>
      <c r="G18801">
        <v>4521</v>
      </c>
    </row>
    <row r="18802" spans="1:7">
      <c r="A18802" s="2">
        <v>44234</v>
      </c>
      <c r="B18802" s="2">
        <f t="shared" si="586"/>
        <v>44255</v>
      </c>
      <c r="C18802" s="3">
        <f t="shared" si="587"/>
        <v>1</v>
      </c>
      <c r="D18802" t="s">
        <v>19</v>
      </c>
      <c r="E18802">
        <v>33</v>
      </c>
      <c r="F18802">
        <v>68379</v>
      </c>
      <c r="G18802">
        <v>1104</v>
      </c>
    </row>
    <row r="18803" spans="1:7">
      <c r="A18803" s="2">
        <v>44234</v>
      </c>
      <c r="B18803" s="2">
        <f t="shared" si="586"/>
        <v>44255</v>
      </c>
      <c r="C18803" s="3">
        <f t="shared" si="587"/>
        <v>1</v>
      </c>
      <c r="D18803" t="s">
        <v>21</v>
      </c>
      <c r="E18803">
        <v>34</v>
      </c>
      <c r="F18803">
        <v>722166</v>
      </c>
      <c r="G18803">
        <v>21989</v>
      </c>
    </row>
    <row r="18804" spans="1:7">
      <c r="A18804" s="2">
        <v>44234</v>
      </c>
      <c r="B18804" s="2">
        <f t="shared" si="586"/>
        <v>44255</v>
      </c>
      <c r="C18804" s="3">
        <f t="shared" si="587"/>
        <v>1</v>
      </c>
      <c r="D18804" t="s">
        <v>47</v>
      </c>
      <c r="E18804">
        <v>35</v>
      </c>
      <c r="F18804">
        <v>177556</v>
      </c>
      <c r="G18804">
        <v>3401</v>
      </c>
    </row>
    <row r="18805" spans="1:7">
      <c r="A18805" s="2">
        <v>44234</v>
      </c>
      <c r="B18805" s="2">
        <f t="shared" si="586"/>
        <v>44255</v>
      </c>
      <c r="C18805" s="3">
        <f t="shared" si="587"/>
        <v>1</v>
      </c>
      <c r="D18805" t="s">
        <v>16</v>
      </c>
      <c r="E18805">
        <v>36</v>
      </c>
      <c r="F18805">
        <v>1480481</v>
      </c>
      <c r="G18805">
        <v>44387</v>
      </c>
    </row>
    <row r="18806" spans="1:7">
      <c r="A18806" s="2">
        <v>44234</v>
      </c>
      <c r="B18806" s="2">
        <f t="shared" si="586"/>
        <v>44255</v>
      </c>
      <c r="C18806" s="3">
        <f t="shared" si="587"/>
        <v>1</v>
      </c>
      <c r="D18806" t="s">
        <v>20</v>
      </c>
      <c r="E18806">
        <v>37</v>
      </c>
      <c r="F18806">
        <v>799927</v>
      </c>
      <c r="G18806">
        <v>10017</v>
      </c>
    </row>
    <row r="18807" spans="1:7">
      <c r="A18807" s="2">
        <v>44234</v>
      </c>
      <c r="B18807" s="2">
        <f t="shared" si="586"/>
        <v>44255</v>
      </c>
      <c r="C18807" s="3">
        <f t="shared" si="587"/>
        <v>1</v>
      </c>
      <c r="D18807" t="s">
        <v>48</v>
      </c>
      <c r="E18807">
        <v>38</v>
      </c>
      <c r="F18807">
        <v>98180</v>
      </c>
      <c r="G18807">
        <v>1453</v>
      </c>
    </row>
    <row r="18808" spans="1:7">
      <c r="A18808" s="2">
        <v>44234</v>
      </c>
      <c r="B18808" s="2">
        <f t="shared" si="586"/>
        <v>44255</v>
      </c>
      <c r="C18808" s="3">
        <f t="shared" si="587"/>
        <v>1</v>
      </c>
      <c r="D18808" t="s">
        <v>59</v>
      </c>
      <c r="E18808">
        <v>69</v>
      </c>
      <c r="F18808">
        <v>133</v>
      </c>
      <c r="G18808">
        <v>2</v>
      </c>
    </row>
    <row r="18809" spans="1:7">
      <c r="A18809" s="2">
        <v>44234</v>
      </c>
      <c r="B18809" s="2">
        <f t="shared" si="586"/>
        <v>44255</v>
      </c>
      <c r="C18809" s="3">
        <f t="shared" si="587"/>
        <v>1</v>
      </c>
      <c r="D18809" t="s">
        <v>41</v>
      </c>
      <c r="E18809">
        <v>39</v>
      </c>
      <c r="F18809">
        <v>920217</v>
      </c>
      <c r="G18809">
        <v>11659</v>
      </c>
    </row>
    <row r="18810" spans="1:7">
      <c r="A18810" s="2">
        <v>44234</v>
      </c>
      <c r="B18810" s="2">
        <f t="shared" si="586"/>
        <v>44255</v>
      </c>
      <c r="C18810" s="3">
        <f t="shared" si="587"/>
        <v>1</v>
      </c>
      <c r="D18810" t="s">
        <v>30</v>
      </c>
      <c r="E18810">
        <v>40</v>
      </c>
      <c r="F18810">
        <v>403954</v>
      </c>
      <c r="G18810">
        <v>3813</v>
      </c>
    </row>
    <row r="18811" spans="1:7">
      <c r="A18811" s="2">
        <v>44234</v>
      </c>
      <c r="B18811" s="2">
        <f t="shared" si="586"/>
        <v>44255</v>
      </c>
      <c r="C18811" s="3">
        <f t="shared" si="587"/>
        <v>1</v>
      </c>
      <c r="D18811" t="s">
        <v>14</v>
      </c>
      <c r="E18811">
        <v>41</v>
      </c>
      <c r="F18811">
        <v>147122</v>
      </c>
      <c r="G18811">
        <v>2034</v>
      </c>
    </row>
    <row r="18812" spans="1:7">
      <c r="A18812" s="2">
        <v>44234</v>
      </c>
      <c r="B18812" s="2">
        <f t="shared" si="586"/>
        <v>44255</v>
      </c>
      <c r="C18812" s="3">
        <f t="shared" si="587"/>
        <v>1</v>
      </c>
      <c r="D18812" t="s">
        <v>31</v>
      </c>
      <c r="E18812">
        <v>42</v>
      </c>
      <c r="F18812">
        <v>875557</v>
      </c>
      <c r="G18812">
        <v>22493</v>
      </c>
    </row>
    <row r="18813" spans="1:7">
      <c r="A18813" s="2">
        <v>44234</v>
      </c>
      <c r="B18813" s="2">
        <f t="shared" si="586"/>
        <v>44255</v>
      </c>
      <c r="C18813" s="3">
        <f t="shared" si="587"/>
        <v>1</v>
      </c>
      <c r="D18813" t="s">
        <v>55</v>
      </c>
      <c r="E18813">
        <v>72</v>
      </c>
      <c r="F18813">
        <v>129454</v>
      </c>
      <c r="G18813">
        <v>1883</v>
      </c>
    </row>
    <row r="18814" spans="1:7">
      <c r="A18814" s="2">
        <v>44234</v>
      </c>
      <c r="B18814" s="2">
        <f t="shared" si="586"/>
        <v>44255</v>
      </c>
      <c r="C18814" s="3">
        <f t="shared" si="587"/>
        <v>1</v>
      </c>
      <c r="D18814" t="s">
        <v>17</v>
      </c>
      <c r="E18814">
        <v>44</v>
      </c>
      <c r="F18814">
        <v>117891</v>
      </c>
      <c r="G18814">
        <v>2212</v>
      </c>
    </row>
    <row r="18815" spans="1:7">
      <c r="A18815" s="2">
        <v>44234</v>
      </c>
      <c r="B18815" s="2">
        <f t="shared" si="586"/>
        <v>44255</v>
      </c>
      <c r="C18815" s="3">
        <f t="shared" si="587"/>
        <v>1</v>
      </c>
      <c r="D18815" t="s">
        <v>32</v>
      </c>
      <c r="E18815">
        <v>45</v>
      </c>
      <c r="F18815">
        <v>466373</v>
      </c>
      <c r="G18815">
        <v>7651</v>
      </c>
    </row>
    <row r="18816" spans="1:7">
      <c r="A18816" s="2">
        <v>44234</v>
      </c>
      <c r="B18816" s="2">
        <f t="shared" si="586"/>
        <v>44255</v>
      </c>
      <c r="C18816" s="3">
        <f t="shared" si="587"/>
        <v>1</v>
      </c>
      <c r="D18816" t="s">
        <v>43</v>
      </c>
      <c r="E18816">
        <v>46</v>
      </c>
      <c r="F18816">
        <v>109229</v>
      </c>
      <c r="G18816">
        <v>1809</v>
      </c>
    </row>
    <row r="18817" spans="1:7">
      <c r="A18817" s="2">
        <v>44234</v>
      </c>
      <c r="B18817" s="2">
        <f t="shared" si="586"/>
        <v>44255</v>
      </c>
      <c r="C18817" s="3">
        <f t="shared" si="587"/>
        <v>1</v>
      </c>
      <c r="D18817" t="s">
        <v>25</v>
      </c>
      <c r="E18817">
        <v>47</v>
      </c>
      <c r="F18817">
        <v>729389</v>
      </c>
      <c r="G18817">
        <v>10370</v>
      </c>
    </row>
    <row r="18818" spans="1:7">
      <c r="A18818" s="2">
        <v>44234</v>
      </c>
      <c r="B18818" s="2">
        <f t="shared" si="586"/>
        <v>44255</v>
      </c>
      <c r="C18818" s="3">
        <f t="shared" si="587"/>
        <v>1</v>
      </c>
      <c r="D18818" t="s">
        <v>11</v>
      </c>
      <c r="E18818">
        <v>48</v>
      </c>
      <c r="F18818">
        <v>2494795</v>
      </c>
      <c r="G18818">
        <v>39490</v>
      </c>
    </row>
    <row r="18819" spans="1:7">
      <c r="A18819" s="2">
        <v>44234</v>
      </c>
      <c r="B18819" s="2">
        <f t="shared" si="586"/>
        <v>44255</v>
      </c>
      <c r="C18819" s="3">
        <f t="shared" si="587"/>
        <v>1</v>
      </c>
      <c r="D18819" t="s">
        <v>13</v>
      </c>
      <c r="E18819">
        <v>49</v>
      </c>
      <c r="F18819">
        <v>354608</v>
      </c>
      <c r="G18819">
        <v>1736</v>
      </c>
    </row>
    <row r="18820" spans="1:7">
      <c r="A18820" s="2">
        <v>44234</v>
      </c>
      <c r="B18820" s="2">
        <f t="shared" ref="B18820:B18883" si="588">EOMONTH(A18820,0)</f>
        <v>44255</v>
      </c>
      <c r="C18820" s="3">
        <f t="shared" ref="C18820:C18883" si="589">IF(A18820=B18820,0,1)</f>
        <v>1</v>
      </c>
      <c r="D18820" t="s">
        <v>36</v>
      </c>
      <c r="E18820">
        <v>50</v>
      </c>
      <c r="F18820">
        <v>12900</v>
      </c>
      <c r="G18820">
        <v>183</v>
      </c>
    </row>
    <row r="18821" spans="1:7">
      <c r="A18821" s="2">
        <v>44234</v>
      </c>
      <c r="B18821" s="2">
        <f t="shared" si="588"/>
        <v>44255</v>
      </c>
      <c r="C18821" s="3">
        <f t="shared" si="589"/>
        <v>1</v>
      </c>
      <c r="D18821" t="s">
        <v>56</v>
      </c>
      <c r="E18821">
        <v>78</v>
      </c>
      <c r="F18821">
        <v>2466</v>
      </c>
      <c r="G18821">
        <v>24</v>
      </c>
    </row>
    <row r="18822" spans="1:7">
      <c r="A18822" s="2">
        <v>44234</v>
      </c>
      <c r="B18822" s="2">
        <f t="shared" si="588"/>
        <v>44255</v>
      </c>
      <c r="C18822" s="3">
        <f t="shared" si="589"/>
        <v>1</v>
      </c>
      <c r="D18822" t="s">
        <v>37</v>
      </c>
      <c r="E18822">
        <v>51</v>
      </c>
      <c r="F18822">
        <v>529125</v>
      </c>
      <c r="G18822">
        <v>6778</v>
      </c>
    </row>
    <row r="18823" spans="1:7">
      <c r="A18823" s="2">
        <v>44234</v>
      </c>
      <c r="B18823" s="2">
        <f t="shared" si="588"/>
        <v>44255</v>
      </c>
      <c r="C18823" s="3">
        <f t="shared" si="589"/>
        <v>1</v>
      </c>
      <c r="D18823" t="s">
        <v>5</v>
      </c>
      <c r="E18823">
        <v>53</v>
      </c>
      <c r="F18823">
        <v>323947</v>
      </c>
      <c r="G18823">
        <v>4531</v>
      </c>
    </row>
    <row r="18824" spans="1:7">
      <c r="A18824" s="2">
        <v>44234</v>
      </c>
      <c r="B18824" s="2">
        <f t="shared" si="588"/>
        <v>44255</v>
      </c>
      <c r="C18824" s="3">
        <f t="shared" si="589"/>
        <v>1</v>
      </c>
      <c r="D18824" t="s">
        <v>58</v>
      </c>
      <c r="E18824">
        <v>54</v>
      </c>
      <c r="F18824">
        <v>124708</v>
      </c>
      <c r="G18824">
        <v>2129</v>
      </c>
    </row>
    <row r="18825" spans="1:7">
      <c r="A18825" s="2">
        <v>44234</v>
      </c>
      <c r="B18825" s="2">
        <f t="shared" si="588"/>
        <v>44255</v>
      </c>
      <c r="C18825" s="3">
        <f t="shared" si="589"/>
        <v>1</v>
      </c>
      <c r="D18825" t="s">
        <v>10</v>
      </c>
      <c r="E18825">
        <v>55</v>
      </c>
      <c r="F18825">
        <v>600782</v>
      </c>
      <c r="G18825">
        <v>6617</v>
      </c>
    </row>
    <row r="18826" spans="1:7">
      <c r="A18826" s="2">
        <v>44234</v>
      </c>
      <c r="B18826" s="2">
        <f t="shared" si="588"/>
        <v>44255</v>
      </c>
      <c r="C18826" s="3">
        <f t="shared" si="589"/>
        <v>1</v>
      </c>
      <c r="D18826" t="s">
        <v>49</v>
      </c>
      <c r="E18826">
        <v>56</v>
      </c>
      <c r="F18826">
        <v>52627</v>
      </c>
      <c r="G18826">
        <v>624</v>
      </c>
    </row>
    <row r="18827" spans="1:7">
      <c r="A18827" s="2">
        <v>44235</v>
      </c>
      <c r="B18827" s="2">
        <f t="shared" si="588"/>
        <v>44255</v>
      </c>
      <c r="C18827" s="3">
        <f t="shared" si="589"/>
        <v>1</v>
      </c>
      <c r="D18827" t="s">
        <v>52</v>
      </c>
      <c r="E18827">
        <v>1</v>
      </c>
      <c r="F18827">
        <v>473348</v>
      </c>
      <c r="G18827">
        <v>8523</v>
      </c>
    </row>
    <row r="18828" spans="1:7">
      <c r="A18828" s="2">
        <v>44235</v>
      </c>
      <c r="B18828" s="2">
        <f t="shared" si="588"/>
        <v>44255</v>
      </c>
      <c r="C18828" s="3">
        <f t="shared" si="589"/>
        <v>1</v>
      </c>
      <c r="D18828" t="s">
        <v>50</v>
      </c>
      <c r="E18828">
        <v>2</v>
      </c>
      <c r="F18828">
        <v>55374</v>
      </c>
      <c r="G18828">
        <v>269</v>
      </c>
    </row>
    <row r="18829" spans="1:7">
      <c r="A18829" s="2">
        <v>44235</v>
      </c>
      <c r="B18829" s="2">
        <f t="shared" si="588"/>
        <v>44255</v>
      </c>
      <c r="C18829" s="3">
        <f t="shared" si="589"/>
        <v>1</v>
      </c>
      <c r="D18829" t="s">
        <v>8</v>
      </c>
      <c r="E18829">
        <v>4</v>
      </c>
      <c r="F18829">
        <v>783229</v>
      </c>
      <c r="G18829">
        <v>14055</v>
      </c>
    </row>
    <row r="18830" spans="1:7">
      <c r="A18830" s="2">
        <v>44235</v>
      </c>
      <c r="B18830" s="2">
        <f t="shared" si="588"/>
        <v>44255</v>
      </c>
      <c r="C18830" s="3">
        <f t="shared" si="589"/>
        <v>1</v>
      </c>
      <c r="D18830" t="s">
        <v>44</v>
      </c>
      <c r="E18830">
        <v>5</v>
      </c>
      <c r="F18830">
        <v>307373</v>
      </c>
      <c r="G18830">
        <v>5106</v>
      </c>
    </row>
    <row r="18831" spans="1:7">
      <c r="A18831" s="2">
        <v>44235</v>
      </c>
      <c r="B18831" s="2">
        <f t="shared" si="588"/>
        <v>44255</v>
      </c>
      <c r="C18831" s="3">
        <f t="shared" si="589"/>
        <v>1</v>
      </c>
      <c r="D18831" t="s">
        <v>7</v>
      </c>
      <c r="E18831">
        <v>6</v>
      </c>
      <c r="F18831">
        <v>3431072</v>
      </c>
      <c r="G18831">
        <v>44440</v>
      </c>
    </row>
    <row r="18832" spans="1:7">
      <c r="A18832" s="2">
        <v>44235</v>
      </c>
      <c r="B18832" s="2">
        <f t="shared" si="588"/>
        <v>44255</v>
      </c>
      <c r="C18832" s="3">
        <f t="shared" si="589"/>
        <v>1</v>
      </c>
      <c r="D18832" t="s">
        <v>22</v>
      </c>
      <c r="E18832">
        <v>8</v>
      </c>
      <c r="F18832">
        <v>408793</v>
      </c>
      <c r="G18832">
        <v>5832</v>
      </c>
    </row>
    <row r="18833" spans="1:7">
      <c r="A18833" s="2">
        <v>44235</v>
      </c>
      <c r="B18833" s="2">
        <f t="shared" si="588"/>
        <v>44255</v>
      </c>
      <c r="C18833" s="3">
        <f t="shared" si="589"/>
        <v>1</v>
      </c>
      <c r="D18833" t="s">
        <v>38</v>
      </c>
      <c r="E18833">
        <v>9</v>
      </c>
      <c r="F18833">
        <v>263739</v>
      </c>
      <c r="G18833">
        <v>7282</v>
      </c>
    </row>
    <row r="18834" spans="1:7">
      <c r="A18834" s="2">
        <v>44235</v>
      </c>
      <c r="B18834" s="2">
        <f t="shared" si="588"/>
        <v>44255</v>
      </c>
      <c r="C18834" s="3">
        <f t="shared" si="589"/>
        <v>1</v>
      </c>
      <c r="D18834" t="s">
        <v>45</v>
      </c>
      <c r="E18834">
        <v>10</v>
      </c>
      <c r="F18834">
        <v>80931</v>
      </c>
      <c r="G18834">
        <v>1208</v>
      </c>
    </row>
    <row r="18835" spans="1:7">
      <c r="A18835" s="2">
        <v>44235</v>
      </c>
      <c r="B18835" s="2">
        <f t="shared" si="588"/>
        <v>44255</v>
      </c>
      <c r="C18835" s="3">
        <f t="shared" si="589"/>
        <v>1</v>
      </c>
      <c r="D18835" t="s">
        <v>33</v>
      </c>
      <c r="E18835">
        <v>11</v>
      </c>
      <c r="F18835">
        <v>38136</v>
      </c>
      <c r="G18835">
        <v>956</v>
      </c>
    </row>
    <row r="18836" spans="1:7">
      <c r="A18836" s="2">
        <v>44235</v>
      </c>
      <c r="B18836" s="2">
        <f t="shared" si="588"/>
        <v>44255</v>
      </c>
      <c r="C18836" s="3">
        <f t="shared" si="589"/>
        <v>1</v>
      </c>
      <c r="D18836" t="s">
        <v>15</v>
      </c>
      <c r="E18836">
        <v>12</v>
      </c>
      <c r="F18836">
        <v>1783712</v>
      </c>
      <c r="G18836">
        <v>27814</v>
      </c>
    </row>
    <row r="18837" spans="1:7">
      <c r="A18837" s="2">
        <v>44235</v>
      </c>
      <c r="B18837" s="2">
        <f t="shared" si="588"/>
        <v>44255</v>
      </c>
      <c r="C18837" s="3">
        <f t="shared" si="589"/>
        <v>1</v>
      </c>
      <c r="D18837" t="s">
        <v>18</v>
      </c>
      <c r="E18837">
        <v>13</v>
      </c>
      <c r="F18837">
        <v>919778</v>
      </c>
      <c r="G18837">
        <v>14679</v>
      </c>
    </row>
    <row r="18838" spans="1:7">
      <c r="A18838" s="2">
        <v>44235</v>
      </c>
      <c r="B18838" s="2">
        <f t="shared" si="588"/>
        <v>44255</v>
      </c>
      <c r="C18838" s="3">
        <f t="shared" si="589"/>
        <v>1</v>
      </c>
      <c r="D18838" t="s">
        <v>57</v>
      </c>
      <c r="E18838">
        <v>66</v>
      </c>
      <c r="F18838">
        <v>8633</v>
      </c>
      <c r="G18838">
        <v>131</v>
      </c>
    </row>
    <row r="18839" spans="1:7">
      <c r="A18839" s="2">
        <v>44235</v>
      </c>
      <c r="B18839" s="2">
        <f t="shared" si="588"/>
        <v>44255</v>
      </c>
      <c r="C18839" s="3">
        <f t="shared" si="589"/>
        <v>1</v>
      </c>
      <c r="D18839" t="s">
        <v>26</v>
      </c>
      <c r="E18839">
        <v>15</v>
      </c>
      <c r="F18839">
        <v>26428</v>
      </c>
      <c r="G18839">
        <v>415</v>
      </c>
    </row>
    <row r="18840" spans="1:7">
      <c r="A18840" s="2">
        <v>44235</v>
      </c>
      <c r="B18840" s="2">
        <f t="shared" si="588"/>
        <v>44255</v>
      </c>
      <c r="C18840" s="3">
        <f t="shared" si="589"/>
        <v>1</v>
      </c>
      <c r="D18840" t="s">
        <v>53</v>
      </c>
      <c r="E18840">
        <v>16</v>
      </c>
      <c r="F18840">
        <v>165826</v>
      </c>
      <c r="G18840">
        <v>1778</v>
      </c>
    </row>
    <row r="18841" spans="1:7">
      <c r="A18841" s="2">
        <v>44235</v>
      </c>
      <c r="B18841" s="2">
        <f t="shared" si="588"/>
        <v>44255</v>
      </c>
      <c r="C18841" s="3">
        <f t="shared" si="589"/>
        <v>1</v>
      </c>
      <c r="D18841" t="s">
        <v>6</v>
      </c>
      <c r="E18841">
        <v>17</v>
      </c>
      <c r="F18841">
        <v>1150869</v>
      </c>
      <c r="G18841">
        <v>21779</v>
      </c>
    </row>
    <row r="18842" spans="1:7">
      <c r="A18842" s="2">
        <v>44235</v>
      </c>
      <c r="B18842" s="2">
        <f t="shared" si="588"/>
        <v>44255</v>
      </c>
      <c r="C18842" s="3">
        <f t="shared" si="589"/>
        <v>1</v>
      </c>
      <c r="D18842" t="s">
        <v>27</v>
      </c>
      <c r="E18842">
        <v>18</v>
      </c>
      <c r="F18842">
        <v>643898</v>
      </c>
      <c r="G18842">
        <v>11875</v>
      </c>
    </row>
    <row r="18843" spans="1:7">
      <c r="A18843" s="2">
        <v>44235</v>
      </c>
      <c r="B18843" s="2">
        <f t="shared" si="588"/>
        <v>44255</v>
      </c>
      <c r="C18843" s="3">
        <f t="shared" si="589"/>
        <v>1</v>
      </c>
      <c r="D18843" t="s">
        <v>39</v>
      </c>
      <c r="E18843">
        <v>19</v>
      </c>
      <c r="F18843">
        <v>325219</v>
      </c>
      <c r="G18843">
        <v>5110</v>
      </c>
    </row>
    <row r="18844" spans="1:7">
      <c r="A18844" s="2">
        <v>44235</v>
      </c>
      <c r="B18844" s="2">
        <f t="shared" si="588"/>
        <v>44255</v>
      </c>
      <c r="C18844" s="3">
        <f t="shared" si="589"/>
        <v>1</v>
      </c>
      <c r="D18844" t="s">
        <v>34</v>
      </c>
      <c r="E18844">
        <v>20</v>
      </c>
      <c r="F18844">
        <v>286026</v>
      </c>
      <c r="G18844">
        <v>4197</v>
      </c>
    </row>
    <row r="18845" spans="1:7">
      <c r="A18845" s="2">
        <v>44235</v>
      </c>
      <c r="B18845" s="2">
        <f t="shared" si="588"/>
        <v>44255</v>
      </c>
      <c r="C18845" s="3">
        <f t="shared" si="589"/>
        <v>1</v>
      </c>
      <c r="D18845" t="s">
        <v>28</v>
      </c>
      <c r="E18845">
        <v>21</v>
      </c>
      <c r="F18845">
        <v>382743</v>
      </c>
      <c r="G18845">
        <v>4276</v>
      </c>
    </row>
    <row r="18846" spans="1:7">
      <c r="A18846" s="2">
        <v>44235</v>
      </c>
      <c r="B18846" s="2">
        <f t="shared" si="588"/>
        <v>44255</v>
      </c>
      <c r="C18846" s="3">
        <f t="shared" si="589"/>
        <v>1</v>
      </c>
      <c r="D18846" t="s">
        <v>40</v>
      </c>
      <c r="E18846">
        <v>22</v>
      </c>
      <c r="F18846">
        <v>412989</v>
      </c>
      <c r="G18846">
        <v>9142</v>
      </c>
    </row>
    <row r="18847" spans="1:7">
      <c r="A18847" s="2">
        <v>44235</v>
      </c>
      <c r="B18847" s="2">
        <f t="shared" si="588"/>
        <v>44255</v>
      </c>
      <c r="C18847" s="3">
        <f t="shared" si="589"/>
        <v>1</v>
      </c>
      <c r="D18847" t="s">
        <v>51</v>
      </c>
      <c r="E18847">
        <v>23</v>
      </c>
      <c r="F18847">
        <v>41419</v>
      </c>
      <c r="G18847">
        <v>636</v>
      </c>
    </row>
    <row r="18848" spans="1:7">
      <c r="A18848" s="2">
        <v>44235</v>
      </c>
      <c r="B18848" s="2">
        <f t="shared" si="588"/>
        <v>44255</v>
      </c>
      <c r="C18848" s="3">
        <f t="shared" si="589"/>
        <v>1</v>
      </c>
      <c r="D18848" t="s">
        <v>23</v>
      </c>
      <c r="E18848">
        <v>24</v>
      </c>
      <c r="F18848">
        <v>364732</v>
      </c>
      <c r="G18848">
        <v>7372</v>
      </c>
    </row>
    <row r="18849" spans="1:7">
      <c r="A18849" s="2">
        <v>44235</v>
      </c>
      <c r="B18849" s="2">
        <f t="shared" si="588"/>
        <v>44255</v>
      </c>
      <c r="C18849" s="3">
        <f t="shared" si="589"/>
        <v>1</v>
      </c>
      <c r="D18849" t="s">
        <v>9</v>
      </c>
      <c r="E18849">
        <v>25</v>
      </c>
      <c r="F18849">
        <v>545303</v>
      </c>
      <c r="G18849">
        <v>15054</v>
      </c>
    </row>
    <row r="18850" spans="1:7">
      <c r="A18850" s="2">
        <v>44235</v>
      </c>
      <c r="B18850" s="2">
        <f t="shared" si="588"/>
        <v>44255</v>
      </c>
      <c r="C18850" s="3">
        <f t="shared" si="589"/>
        <v>1</v>
      </c>
      <c r="D18850" t="s">
        <v>42</v>
      </c>
      <c r="E18850">
        <v>26</v>
      </c>
      <c r="F18850">
        <v>622490</v>
      </c>
      <c r="G18850">
        <v>15854</v>
      </c>
    </row>
    <row r="18851" spans="1:7">
      <c r="A18851" s="2">
        <v>44235</v>
      </c>
      <c r="B18851" s="2">
        <f t="shared" si="588"/>
        <v>44255</v>
      </c>
      <c r="C18851" s="3">
        <f t="shared" si="589"/>
        <v>1</v>
      </c>
      <c r="D18851" t="s">
        <v>29</v>
      </c>
      <c r="E18851">
        <v>27</v>
      </c>
      <c r="F18851">
        <v>468750</v>
      </c>
      <c r="G18851">
        <v>6370</v>
      </c>
    </row>
    <row r="18852" spans="1:7">
      <c r="A18852" s="2">
        <v>44235</v>
      </c>
      <c r="B18852" s="2">
        <f t="shared" si="588"/>
        <v>44255</v>
      </c>
      <c r="C18852" s="3">
        <f t="shared" si="589"/>
        <v>1</v>
      </c>
      <c r="D18852" t="s">
        <v>46</v>
      </c>
      <c r="E18852">
        <v>28</v>
      </c>
      <c r="F18852">
        <v>282313</v>
      </c>
      <c r="G18852">
        <v>6270</v>
      </c>
    </row>
    <row r="18853" spans="1:7">
      <c r="A18853" s="2">
        <v>44235</v>
      </c>
      <c r="B18853" s="2">
        <f t="shared" si="588"/>
        <v>44255</v>
      </c>
      <c r="C18853" s="3">
        <f t="shared" si="589"/>
        <v>1</v>
      </c>
      <c r="D18853" t="s">
        <v>35</v>
      </c>
      <c r="E18853">
        <v>29</v>
      </c>
      <c r="F18853">
        <v>510376</v>
      </c>
      <c r="G18853">
        <v>7578</v>
      </c>
    </row>
    <row r="18854" spans="1:7">
      <c r="A18854" s="2">
        <v>44235</v>
      </c>
      <c r="B18854" s="2">
        <f t="shared" si="588"/>
        <v>44255</v>
      </c>
      <c r="C18854" s="3">
        <f t="shared" si="589"/>
        <v>1</v>
      </c>
      <c r="D18854" t="s">
        <v>54</v>
      </c>
      <c r="E18854">
        <v>30</v>
      </c>
      <c r="F18854">
        <v>95993</v>
      </c>
      <c r="G18854">
        <v>1315</v>
      </c>
    </row>
    <row r="18855" spans="1:7">
      <c r="A18855" s="2">
        <v>44235</v>
      </c>
      <c r="B18855" s="2">
        <f t="shared" si="588"/>
        <v>44255</v>
      </c>
      <c r="C18855" s="3">
        <f t="shared" si="589"/>
        <v>1</v>
      </c>
      <c r="D18855" t="s">
        <v>12</v>
      </c>
      <c r="E18855">
        <v>31</v>
      </c>
      <c r="F18855">
        <v>194957</v>
      </c>
      <c r="G18855">
        <v>2092</v>
      </c>
    </row>
    <row r="18856" spans="1:7">
      <c r="A18856" s="2">
        <v>44235</v>
      </c>
      <c r="B18856" s="2">
        <f t="shared" si="588"/>
        <v>44255</v>
      </c>
      <c r="C18856" s="3">
        <f t="shared" si="589"/>
        <v>1</v>
      </c>
      <c r="D18856" t="s">
        <v>24</v>
      </c>
      <c r="E18856">
        <v>32</v>
      </c>
      <c r="F18856">
        <v>284679</v>
      </c>
      <c r="G18856">
        <v>4524</v>
      </c>
    </row>
    <row r="18857" spans="1:7">
      <c r="A18857" s="2">
        <v>44235</v>
      </c>
      <c r="B18857" s="2">
        <f t="shared" si="588"/>
        <v>44255</v>
      </c>
      <c r="C18857" s="3">
        <f t="shared" si="589"/>
        <v>1</v>
      </c>
      <c r="D18857" t="s">
        <v>19</v>
      </c>
      <c r="E18857">
        <v>33</v>
      </c>
      <c r="F18857">
        <v>68499</v>
      </c>
      <c r="G18857">
        <v>1106</v>
      </c>
    </row>
    <row r="18858" spans="1:7">
      <c r="A18858" s="2">
        <v>44235</v>
      </c>
      <c r="B18858" s="2">
        <f t="shared" si="588"/>
        <v>44255</v>
      </c>
      <c r="C18858" s="3">
        <f t="shared" si="589"/>
        <v>1</v>
      </c>
      <c r="D18858" t="s">
        <v>21</v>
      </c>
      <c r="E18858">
        <v>34</v>
      </c>
      <c r="F18858">
        <v>724727</v>
      </c>
      <c r="G18858">
        <v>22011</v>
      </c>
    </row>
    <row r="18859" spans="1:7">
      <c r="A18859" s="2">
        <v>44235</v>
      </c>
      <c r="B18859" s="2">
        <f t="shared" si="588"/>
        <v>44255</v>
      </c>
      <c r="C18859" s="3">
        <f t="shared" si="589"/>
        <v>1</v>
      </c>
      <c r="D18859" t="s">
        <v>47</v>
      </c>
      <c r="E18859">
        <v>35</v>
      </c>
      <c r="F18859">
        <v>177867</v>
      </c>
      <c r="G18859">
        <v>3414</v>
      </c>
    </row>
    <row r="18860" spans="1:7">
      <c r="A18860" s="2">
        <v>44235</v>
      </c>
      <c r="B18860" s="2">
        <f t="shared" si="588"/>
        <v>44255</v>
      </c>
      <c r="C18860" s="3">
        <f t="shared" si="589"/>
        <v>1</v>
      </c>
      <c r="D18860" t="s">
        <v>16</v>
      </c>
      <c r="E18860">
        <v>36</v>
      </c>
      <c r="F18860">
        <v>1489453</v>
      </c>
      <c r="G18860">
        <v>44512</v>
      </c>
    </row>
    <row r="18861" spans="1:7">
      <c r="A18861" s="2">
        <v>44235</v>
      </c>
      <c r="B18861" s="2">
        <f t="shared" si="588"/>
        <v>44255</v>
      </c>
      <c r="C18861" s="3">
        <f t="shared" si="589"/>
        <v>1</v>
      </c>
      <c r="D18861" t="s">
        <v>20</v>
      </c>
      <c r="E18861">
        <v>37</v>
      </c>
      <c r="F18861">
        <v>802820</v>
      </c>
      <c r="G18861">
        <v>10030</v>
      </c>
    </row>
    <row r="18862" spans="1:7">
      <c r="A18862" s="2">
        <v>44235</v>
      </c>
      <c r="B18862" s="2">
        <f t="shared" si="588"/>
        <v>44255</v>
      </c>
      <c r="C18862" s="3">
        <f t="shared" si="589"/>
        <v>1</v>
      </c>
      <c r="D18862" t="s">
        <v>48</v>
      </c>
      <c r="E18862">
        <v>38</v>
      </c>
      <c r="F18862">
        <v>98210</v>
      </c>
      <c r="G18862">
        <v>1454</v>
      </c>
    </row>
    <row r="18863" spans="1:7">
      <c r="A18863" s="2">
        <v>44235</v>
      </c>
      <c r="B18863" s="2">
        <f t="shared" si="588"/>
        <v>44255</v>
      </c>
      <c r="C18863" s="3">
        <f t="shared" si="589"/>
        <v>1</v>
      </c>
      <c r="D18863" t="s">
        <v>59</v>
      </c>
      <c r="E18863">
        <v>69</v>
      </c>
      <c r="F18863">
        <v>133</v>
      </c>
      <c r="G18863">
        <v>2</v>
      </c>
    </row>
    <row r="18864" spans="1:7">
      <c r="A18864" s="2">
        <v>44235</v>
      </c>
      <c r="B18864" s="2">
        <f t="shared" si="588"/>
        <v>44255</v>
      </c>
      <c r="C18864" s="3">
        <f t="shared" si="589"/>
        <v>1</v>
      </c>
      <c r="D18864" t="s">
        <v>41</v>
      </c>
      <c r="E18864">
        <v>39</v>
      </c>
      <c r="F18864">
        <v>922143</v>
      </c>
      <c r="G18864">
        <v>11695</v>
      </c>
    </row>
    <row r="18865" spans="1:7">
      <c r="A18865" s="2">
        <v>44235</v>
      </c>
      <c r="B18865" s="2">
        <f t="shared" si="588"/>
        <v>44255</v>
      </c>
      <c r="C18865" s="3">
        <f t="shared" si="589"/>
        <v>1</v>
      </c>
      <c r="D18865" t="s">
        <v>30</v>
      </c>
      <c r="E18865">
        <v>40</v>
      </c>
      <c r="F18865">
        <v>404994</v>
      </c>
      <c r="G18865">
        <v>3817</v>
      </c>
    </row>
    <row r="18866" spans="1:7">
      <c r="A18866" s="2">
        <v>44235</v>
      </c>
      <c r="B18866" s="2">
        <f t="shared" si="588"/>
        <v>44255</v>
      </c>
      <c r="C18866" s="3">
        <f t="shared" si="589"/>
        <v>1</v>
      </c>
      <c r="D18866" t="s">
        <v>14</v>
      </c>
      <c r="E18866">
        <v>41</v>
      </c>
      <c r="F18866">
        <v>147419</v>
      </c>
      <c r="G18866">
        <v>2043</v>
      </c>
    </row>
    <row r="18867" spans="1:7">
      <c r="A18867" s="2">
        <v>44235</v>
      </c>
      <c r="B18867" s="2">
        <f t="shared" si="588"/>
        <v>44255</v>
      </c>
      <c r="C18867" s="3">
        <f t="shared" si="589"/>
        <v>1</v>
      </c>
      <c r="D18867" t="s">
        <v>31</v>
      </c>
      <c r="E18867">
        <v>42</v>
      </c>
      <c r="F18867">
        <v>878679</v>
      </c>
      <c r="G18867">
        <v>22497</v>
      </c>
    </row>
    <row r="18868" spans="1:7">
      <c r="A18868" s="2">
        <v>44235</v>
      </c>
      <c r="B18868" s="2">
        <f t="shared" si="588"/>
        <v>44255</v>
      </c>
      <c r="C18868" s="3">
        <f t="shared" si="589"/>
        <v>1</v>
      </c>
      <c r="D18868" t="s">
        <v>55</v>
      </c>
      <c r="E18868">
        <v>72</v>
      </c>
      <c r="F18868">
        <v>129776</v>
      </c>
      <c r="G18868">
        <v>1888</v>
      </c>
    </row>
    <row r="18869" spans="1:7">
      <c r="A18869" s="2">
        <v>44235</v>
      </c>
      <c r="B18869" s="2">
        <f t="shared" si="588"/>
        <v>44255</v>
      </c>
      <c r="C18869" s="3">
        <f t="shared" si="589"/>
        <v>1</v>
      </c>
      <c r="D18869" t="s">
        <v>17</v>
      </c>
      <c r="E18869">
        <v>44</v>
      </c>
      <c r="F18869">
        <v>119104</v>
      </c>
      <c r="G18869">
        <v>2236</v>
      </c>
    </row>
    <row r="18870" spans="1:7">
      <c r="A18870" s="2">
        <v>44235</v>
      </c>
      <c r="B18870" s="2">
        <f t="shared" si="588"/>
        <v>44255</v>
      </c>
      <c r="C18870" s="3">
        <f t="shared" si="589"/>
        <v>1</v>
      </c>
      <c r="D18870" t="s">
        <v>32</v>
      </c>
      <c r="E18870">
        <v>45</v>
      </c>
      <c r="F18870">
        <v>468403</v>
      </c>
      <c r="G18870">
        <v>7690</v>
      </c>
    </row>
    <row r="18871" spans="1:7">
      <c r="A18871" s="2">
        <v>44235</v>
      </c>
      <c r="B18871" s="2">
        <f t="shared" si="588"/>
        <v>44255</v>
      </c>
      <c r="C18871" s="3">
        <f t="shared" si="589"/>
        <v>1</v>
      </c>
      <c r="D18871" t="s">
        <v>43</v>
      </c>
      <c r="E18871">
        <v>46</v>
      </c>
      <c r="F18871">
        <v>109283</v>
      </c>
      <c r="G18871">
        <v>1809</v>
      </c>
    </row>
    <row r="18872" spans="1:7">
      <c r="A18872" s="2">
        <v>44235</v>
      </c>
      <c r="B18872" s="2">
        <f t="shared" si="588"/>
        <v>44255</v>
      </c>
      <c r="C18872" s="3">
        <f t="shared" si="589"/>
        <v>1</v>
      </c>
      <c r="D18872" t="s">
        <v>25</v>
      </c>
      <c r="E18872">
        <v>47</v>
      </c>
      <c r="F18872">
        <v>731454</v>
      </c>
      <c r="G18872">
        <v>10465</v>
      </c>
    </row>
    <row r="18873" spans="1:7">
      <c r="A18873" s="2">
        <v>44235</v>
      </c>
      <c r="B18873" s="2">
        <f t="shared" si="588"/>
        <v>44255</v>
      </c>
      <c r="C18873" s="3">
        <f t="shared" si="589"/>
        <v>1</v>
      </c>
      <c r="D18873" t="s">
        <v>11</v>
      </c>
      <c r="E18873">
        <v>48</v>
      </c>
      <c r="F18873">
        <v>2505725</v>
      </c>
      <c r="G18873">
        <v>39655</v>
      </c>
    </row>
    <row r="18874" spans="1:7">
      <c r="A18874" s="2">
        <v>44235</v>
      </c>
      <c r="B18874" s="2">
        <f t="shared" si="588"/>
        <v>44255</v>
      </c>
      <c r="C18874" s="3">
        <f t="shared" si="589"/>
        <v>1</v>
      </c>
      <c r="D18874" t="s">
        <v>13</v>
      </c>
      <c r="E18874">
        <v>49</v>
      </c>
      <c r="F18874">
        <v>355122</v>
      </c>
      <c r="G18874">
        <v>1739</v>
      </c>
    </row>
    <row r="18875" spans="1:7">
      <c r="A18875" s="2">
        <v>44235</v>
      </c>
      <c r="B18875" s="2">
        <f t="shared" si="588"/>
        <v>44255</v>
      </c>
      <c r="C18875" s="3">
        <f t="shared" si="589"/>
        <v>1</v>
      </c>
      <c r="D18875" t="s">
        <v>36</v>
      </c>
      <c r="E18875">
        <v>50</v>
      </c>
      <c r="F18875">
        <v>13046</v>
      </c>
      <c r="G18875">
        <v>183</v>
      </c>
    </row>
    <row r="18876" spans="1:7">
      <c r="A18876" s="2">
        <v>44235</v>
      </c>
      <c r="B18876" s="2">
        <f t="shared" si="588"/>
        <v>44255</v>
      </c>
      <c r="C18876" s="3">
        <f t="shared" si="589"/>
        <v>1</v>
      </c>
      <c r="D18876" t="s">
        <v>56</v>
      </c>
      <c r="E18876">
        <v>78</v>
      </c>
      <c r="F18876">
        <v>2466</v>
      </c>
      <c r="G18876">
        <v>24</v>
      </c>
    </row>
    <row r="18877" spans="1:7">
      <c r="A18877" s="2">
        <v>44235</v>
      </c>
      <c r="B18877" s="2">
        <f t="shared" si="588"/>
        <v>44255</v>
      </c>
      <c r="C18877" s="3">
        <f t="shared" si="589"/>
        <v>1</v>
      </c>
      <c r="D18877" t="s">
        <v>37</v>
      </c>
      <c r="E18877">
        <v>51</v>
      </c>
      <c r="F18877">
        <v>530825</v>
      </c>
      <c r="G18877">
        <v>6820</v>
      </c>
    </row>
    <row r="18878" spans="1:7">
      <c r="A18878" s="2">
        <v>44235</v>
      </c>
      <c r="B18878" s="2">
        <f t="shared" si="588"/>
        <v>44255</v>
      </c>
      <c r="C18878" s="3">
        <f t="shared" si="589"/>
        <v>1</v>
      </c>
      <c r="D18878" t="s">
        <v>5</v>
      </c>
      <c r="E18878">
        <v>53</v>
      </c>
      <c r="F18878">
        <v>326625</v>
      </c>
      <c r="G18878">
        <v>4540</v>
      </c>
    </row>
    <row r="18879" spans="1:7">
      <c r="A18879" s="2">
        <v>44235</v>
      </c>
      <c r="B18879" s="2">
        <f t="shared" si="588"/>
        <v>44255</v>
      </c>
      <c r="C18879" s="3">
        <f t="shared" si="589"/>
        <v>1</v>
      </c>
      <c r="D18879" t="s">
        <v>58</v>
      </c>
      <c r="E18879">
        <v>54</v>
      </c>
      <c r="F18879">
        <v>125106</v>
      </c>
      <c r="G18879">
        <v>2131</v>
      </c>
    </row>
    <row r="18880" spans="1:7">
      <c r="A18880" s="2">
        <v>44235</v>
      </c>
      <c r="B18880" s="2">
        <f t="shared" si="588"/>
        <v>44255</v>
      </c>
      <c r="C18880" s="3">
        <f t="shared" si="589"/>
        <v>1</v>
      </c>
      <c r="D18880" t="s">
        <v>10</v>
      </c>
      <c r="E18880">
        <v>55</v>
      </c>
      <c r="F18880">
        <v>601391</v>
      </c>
      <c r="G18880">
        <v>6619</v>
      </c>
    </row>
    <row r="18881" spans="1:7">
      <c r="A18881" s="2">
        <v>44235</v>
      </c>
      <c r="B18881" s="2">
        <f t="shared" si="588"/>
        <v>44255</v>
      </c>
      <c r="C18881" s="3">
        <f t="shared" si="589"/>
        <v>1</v>
      </c>
      <c r="D18881" t="s">
        <v>49</v>
      </c>
      <c r="E18881">
        <v>56</v>
      </c>
      <c r="F18881">
        <v>52784</v>
      </c>
      <c r="G18881">
        <v>624</v>
      </c>
    </row>
    <row r="18882" spans="1:7">
      <c r="A18882" s="2">
        <v>44236</v>
      </c>
      <c r="B18882" s="2">
        <f t="shared" si="588"/>
        <v>44255</v>
      </c>
      <c r="C18882" s="3">
        <f t="shared" si="589"/>
        <v>1</v>
      </c>
      <c r="D18882" t="s">
        <v>52</v>
      </c>
      <c r="E18882">
        <v>1</v>
      </c>
      <c r="F18882">
        <v>474666</v>
      </c>
      <c r="G18882">
        <v>8579</v>
      </c>
    </row>
    <row r="18883" spans="1:7">
      <c r="A18883" s="2">
        <v>44236</v>
      </c>
      <c r="B18883" s="2">
        <f t="shared" si="588"/>
        <v>44255</v>
      </c>
      <c r="C18883" s="3">
        <f t="shared" si="589"/>
        <v>1</v>
      </c>
      <c r="D18883" t="s">
        <v>50</v>
      </c>
      <c r="E18883">
        <v>2</v>
      </c>
      <c r="F18883">
        <v>55500</v>
      </c>
      <c r="G18883">
        <v>269</v>
      </c>
    </row>
    <row r="18884" spans="1:7">
      <c r="A18884" s="2">
        <v>44236</v>
      </c>
      <c r="B18884" s="2">
        <f t="shared" ref="B18884:B18947" si="590">EOMONTH(A18884,0)</f>
        <v>44255</v>
      </c>
      <c r="C18884" s="3">
        <f t="shared" ref="C18884:C18947" si="591">IF(A18884=B18884,0,1)</f>
        <v>1</v>
      </c>
      <c r="D18884" t="s">
        <v>8</v>
      </c>
      <c r="E18884">
        <v>4</v>
      </c>
      <c r="F18884">
        <v>788540</v>
      </c>
      <c r="G18884">
        <v>14317</v>
      </c>
    </row>
    <row r="18885" spans="1:7">
      <c r="A18885" s="2">
        <v>44236</v>
      </c>
      <c r="B18885" s="2">
        <f t="shared" si="590"/>
        <v>44255</v>
      </c>
      <c r="C18885" s="3">
        <f t="shared" si="591"/>
        <v>1</v>
      </c>
      <c r="D18885" t="s">
        <v>44</v>
      </c>
      <c r="E18885">
        <v>5</v>
      </c>
      <c r="F18885">
        <v>308848</v>
      </c>
      <c r="G18885">
        <v>5148</v>
      </c>
    </row>
    <row r="18886" spans="1:7">
      <c r="A18886" s="2">
        <v>44236</v>
      </c>
      <c r="B18886" s="2">
        <f t="shared" si="590"/>
        <v>44255</v>
      </c>
      <c r="C18886" s="3">
        <f t="shared" si="591"/>
        <v>1</v>
      </c>
      <c r="D18886" t="s">
        <v>7</v>
      </c>
      <c r="E18886">
        <v>6</v>
      </c>
      <c r="F18886">
        <v>3441573</v>
      </c>
      <c r="G18886">
        <v>44973</v>
      </c>
    </row>
    <row r="18887" spans="1:7">
      <c r="A18887" s="2">
        <v>44236</v>
      </c>
      <c r="B18887" s="2">
        <f t="shared" si="590"/>
        <v>44255</v>
      </c>
      <c r="C18887" s="3">
        <f t="shared" si="591"/>
        <v>1</v>
      </c>
      <c r="D18887" t="s">
        <v>22</v>
      </c>
      <c r="E18887">
        <v>8</v>
      </c>
      <c r="F18887">
        <v>409652</v>
      </c>
      <c r="G18887">
        <v>5842</v>
      </c>
    </row>
    <row r="18888" spans="1:7">
      <c r="A18888" s="2">
        <v>44236</v>
      </c>
      <c r="B18888" s="2">
        <f t="shared" si="590"/>
        <v>44255</v>
      </c>
      <c r="C18888" s="3">
        <f t="shared" si="591"/>
        <v>1</v>
      </c>
      <c r="D18888" t="s">
        <v>38</v>
      </c>
      <c r="E18888">
        <v>9</v>
      </c>
      <c r="F18888">
        <v>264608</v>
      </c>
      <c r="G18888">
        <v>7298</v>
      </c>
    </row>
    <row r="18889" spans="1:7">
      <c r="A18889" s="2">
        <v>44236</v>
      </c>
      <c r="B18889" s="2">
        <f t="shared" si="590"/>
        <v>44255</v>
      </c>
      <c r="C18889" s="3">
        <f t="shared" si="591"/>
        <v>1</v>
      </c>
      <c r="D18889" t="s">
        <v>45</v>
      </c>
      <c r="E18889">
        <v>10</v>
      </c>
      <c r="F18889">
        <v>81210</v>
      </c>
      <c r="G18889">
        <v>1221</v>
      </c>
    </row>
    <row r="18890" spans="1:7">
      <c r="A18890" s="2">
        <v>44236</v>
      </c>
      <c r="B18890" s="2">
        <f t="shared" si="590"/>
        <v>44255</v>
      </c>
      <c r="C18890" s="3">
        <f t="shared" si="591"/>
        <v>1</v>
      </c>
      <c r="D18890" t="s">
        <v>33</v>
      </c>
      <c r="E18890">
        <v>11</v>
      </c>
      <c r="F18890">
        <v>38281</v>
      </c>
      <c r="G18890">
        <v>961</v>
      </c>
    </row>
    <row r="18891" spans="1:7">
      <c r="A18891" s="2">
        <v>44236</v>
      </c>
      <c r="B18891" s="2">
        <f t="shared" si="590"/>
        <v>44255</v>
      </c>
      <c r="C18891" s="3">
        <f t="shared" si="591"/>
        <v>1</v>
      </c>
      <c r="D18891" t="s">
        <v>15</v>
      </c>
      <c r="E18891">
        <v>12</v>
      </c>
      <c r="F18891">
        <v>1790735</v>
      </c>
      <c r="G18891">
        <v>28047</v>
      </c>
    </row>
    <row r="18892" spans="1:7">
      <c r="A18892" s="2">
        <v>44236</v>
      </c>
      <c r="B18892" s="2">
        <f t="shared" si="590"/>
        <v>44255</v>
      </c>
      <c r="C18892" s="3">
        <f t="shared" si="591"/>
        <v>1</v>
      </c>
      <c r="D18892" t="s">
        <v>18</v>
      </c>
      <c r="E18892">
        <v>13</v>
      </c>
      <c r="F18892">
        <v>923544</v>
      </c>
      <c r="G18892">
        <v>14849</v>
      </c>
    </row>
    <row r="18893" spans="1:7">
      <c r="A18893" s="2">
        <v>44236</v>
      </c>
      <c r="B18893" s="2">
        <f t="shared" si="590"/>
        <v>44255</v>
      </c>
      <c r="C18893" s="3">
        <f t="shared" si="591"/>
        <v>1</v>
      </c>
      <c r="D18893" t="s">
        <v>57</v>
      </c>
      <c r="E18893">
        <v>66</v>
      </c>
      <c r="F18893">
        <v>8642</v>
      </c>
      <c r="G18893">
        <v>131</v>
      </c>
    </row>
    <row r="18894" spans="1:7">
      <c r="A18894" s="2">
        <v>44236</v>
      </c>
      <c r="B18894" s="2">
        <f t="shared" si="590"/>
        <v>44255</v>
      </c>
      <c r="C18894" s="3">
        <f t="shared" si="591"/>
        <v>1</v>
      </c>
      <c r="D18894" t="s">
        <v>26</v>
      </c>
      <c r="E18894">
        <v>15</v>
      </c>
      <c r="F18894">
        <v>26456</v>
      </c>
      <c r="G18894">
        <v>415</v>
      </c>
    </row>
    <row r="18895" spans="1:7">
      <c r="A18895" s="2">
        <v>44236</v>
      </c>
      <c r="B18895" s="2">
        <f t="shared" si="590"/>
        <v>44255</v>
      </c>
      <c r="C18895" s="3">
        <f t="shared" si="591"/>
        <v>1</v>
      </c>
      <c r="D18895" t="s">
        <v>53</v>
      </c>
      <c r="E18895">
        <v>16</v>
      </c>
      <c r="F18895">
        <v>166241</v>
      </c>
      <c r="G18895">
        <v>1782</v>
      </c>
    </row>
    <row r="18896" spans="1:7">
      <c r="A18896" s="2">
        <v>44236</v>
      </c>
      <c r="B18896" s="2">
        <f t="shared" si="590"/>
        <v>44255</v>
      </c>
      <c r="C18896" s="3">
        <f t="shared" si="591"/>
        <v>1</v>
      </c>
      <c r="D18896" t="s">
        <v>6</v>
      </c>
      <c r="E18896">
        <v>17</v>
      </c>
      <c r="F18896">
        <v>1152942</v>
      </c>
      <c r="G18896">
        <v>21802</v>
      </c>
    </row>
    <row r="18897" spans="1:7">
      <c r="A18897" s="2">
        <v>44236</v>
      </c>
      <c r="B18897" s="2">
        <f t="shared" si="590"/>
        <v>44255</v>
      </c>
      <c r="C18897" s="3">
        <f t="shared" si="591"/>
        <v>1</v>
      </c>
      <c r="D18897" t="s">
        <v>27</v>
      </c>
      <c r="E18897">
        <v>18</v>
      </c>
      <c r="F18897">
        <v>645034</v>
      </c>
      <c r="G18897">
        <v>11942</v>
      </c>
    </row>
    <row r="18898" spans="1:7">
      <c r="A18898" s="2">
        <v>44236</v>
      </c>
      <c r="B18898" s="2">
        <f t="shared" si="590"/>
        <v>44255</v>
      </c>
      <c r="C18898" s="3">
        <f t="shared" si="591"/>
        <v>1</v>
      </c>
      <c r="D18898" t="s">
        <v>39</v>
      </c>
      <c r="E18898">
        <v>19</v>
      </c>
      <c r="F18898">
        <v>326150</v>
      </c>
      <c r="G18898">
        <v>5145</v>
      </c>
    </row>
    <row r="18899" spans="1:7">
      <c r="A18899" s="2">
        <v>44236</v>
      </c>
      <c r="B18899" s="2">
        <f t="shared" si="590"/>
        <v>44255</v>
      </c>
      <c r="C18899" s="3">
        <f t="shared" si="591"/>
        <v>1</v>
      </c>
      <c r="D18899" t="s">
        <v>34</v>
      </c>
      <c r="E18899">
        <v>20</v>
      </c>
      <c r="F18899">
        <v>286066</v>
      </c>
      <c r="G18899">
        <v>4197</v>
      </c>
    </row>
    <row r="18900" spans="1:7">
      <c r="A18900" s="2">
        <v>44236</v>
      </c>
      <c r="B18900" s="2">
        <f t="shared" si="590"/>
        <v>44255</v>
      </c>
      <c r="C18900" s="3">
        <f t="shared" si="591"/>
        <v>1</v>
      </c>
      <c r="D18900" t="s">
        <v>28</v>
      </c>
      <c r="E18900">
        <v>21</v>
      </c>
      <c r="F18900">
        <v>384958</v>
      </c>
      <c r="G18900">
        <v>4304</v>
      </c>
    </row>
    <row r="18901" spans="1:7">
      <c r="A18901" s="2">
        <v>44236</v>
      </c>
      <c r="B18901" s="2">
        <f t="shared" si="590"/>
        <v>44255</v>
      </c>
      <c r="C18901" s="3">
        <f t="shared" si="591"/>
        <v>1</v>
      </c>
      <c r="D18901" t="s">
        <v>40</v>
      </c>
      <c r="E18901">
        <v>22</v>
      </c>
      <c r="F18901">
        <v>414354</v>
      </c>
      <c r="G18901">
        <v>9162</v>
      </c>
    </row>
    <row r="18902" spans="1:7">
      <c r="A18902" s="2">
        <v>44236</v>
      </c>
      <c r="B18902" s="2">
        <f t="shared" si="590"/>
        <v>44255</v>
      </c>
      <c r="C18902" s="3">
        <f t="shared" si="591"/>
        <v>1</v>
      </c>
      <c r="D18902" t="s">
        <v>51</v>
      </c>
      <c r="E18902">
        <v>23</v>
      </c>
      <c r="F18902">
        <v>41630</v>
      </c>
      <c r="G18902">
        <v>639</v>
      </c>
    </row>
    <row r="18903" spans="1:7">
      <c r="A18903" s="2">
        <v>44236</v>
      </c>
      <c r="B18903" s="2">
        <f t="shared" si="590"/>
        <v>44255</v>
      </c>
      <c r="C18903" s="3">
        <f t="shared" si="591"/>
        <v>1</v>
      </c>
      <c r="D18903" t="s">
        <v>23</v>
      </c>
      <c r="E18903">
        <v>24</v>
      </c>
      <c r="F18903">
        <v>365708</v>
      </c>
      <c r="G18903">
        <v>7413</v>
      </c>
    </row>
    <row r="18904" spans="1:7">
      <c r="A18904" s="2">
        <v>44236</v>
      </c>
      <c r="B18904" s="2">
        <f t="shared" si="590"/>
        <v>44255</v>
      </c>
      <c r="C18904" s="3">
        <f t="shared" si="591"/>
        <v>1</v>
      </c>
      <c r="D18904" t="s">
        <v>9</v>
      </c>
      <c r="E18904">
        <v>25</v>
      </c>
      <c r="F18904">
        <v>546896</v>
      </c>
      <c r="G18904">
        <v>15124</v>
      </c>
    </row>
    <row r="18905" spans="1:7">
      <c r="A18905" s="2">
        <v>44236</v>
      </c>
      <c r="B18905" s="2">
        <f t="shared" si="590"/>
        <v>44255</v>
      </c>
      <c r="C18905" s="3">
        <f t="shared" si="591"/>
        <v>1</v>
      </c>
      <c r="D18905" t="s">
        <v>42</v>
      </c>
      <c r="E18905">
        <v>26</v>
      </c>
      <c r="F18905">
        <v>623343</v>
      </c>
      <c r="G18905">
        <v>15914</v>
      </c>
    </row>
    <row r="18906" spans="1:7">
      <c r="A18906" s="2">
        <v>44236</v>
      </c>
      <c r="B18906" s="2">
        <f t="shared" si="590"/>
        <v>44255</v>
      </c>
      <c r="C18906" s="3">
        <f t="shared" si="591"/>
        <v>1</v>
      </c>
      <c r="D18906" t="s">
        <v>29</v>
      </c>
      <c r="E18906">
        <v>27</v>
      </c>
      <c r="F18906">
        <v>469322</v>
      </c>
      <c r="G18906">
        <v>6376</v>
      </c>
    </row>
    <row r="18907" spans="1:7">
      <c r="A18907" s="2">
        <v>44236</v>
      </c>
      <c r="B18907" s="2">
        <f t="shared" si="590"/>
        <v>44255</v>
      </c>
      <c r="C18907" s="3">
        <f t="shared" si="591"/>
        <v>1</v>
      </c>
      <c r="D18907" t="s">
        <v>46</v>
      </c>
      <c r="E18907">
        <v>28</v>
      </c>
      <c r="F18907">
        <v>282969</v>
      </c>
      <c r="G18907">
        <v>6342</v>
      </c>
    </row>
    <row r="18908" spans="1:7">
      <c r="A18908" s="2">
        <v>44236</v>
      </c>
      <c r="B18908" s="2">
        <f t="shared" si="590"/>
        <v>44255</v>
      </c>
      <c r="C18908" s="3">
        <f t="shared" si="591"/>
        <v>1</v>
      </c>
      <c r="D18908" t="s">
        <v>35</v>
      </c>
      <c r="E18908">
        <v>29</v>
      </c>
      <c r="F18908">
        <v>511167</v>
      </c>
      <c r="G18908">
        <v>7589</v>
      </c>
    </row>
    <row r="18909" spans="1:7">
      <c r="A18909" s="2">
        <v>44236</v>
      </c>
      <c r="B18909" s="2">
        <f t="shared" si="590"/>
        <v>44255</v>
      </c>
      <c r="C18909" s="3">
        <f t="shared" si="591"/>
        <v>1</v>
      </c>
      <c r="D18909" t="s">
        <v>54</v>
      </c>
      <c r="E18909">
        <v>30</v>
      </c>
      <c r="F18909">
        <v>96371</v>
      </c>
      <c r="G18909">
        <v>1316</v>
      </c>
    </row>
    <row r="18910" spans="1:7">
      <c r="A18910" s="2">
        <v>44236</v>
      </c>
      <c r="B18910" s="2">
        <f t="shared" si="590"/>
        <v>44255</v>
      </c>
      <c r="C18910" s="3">
        <f t="shared" si="591"/>
        <v>1</v>
      </c>
      <c r="D18910" t="s">
        <v>12</v>
      </c>
      <c r="E18910">
        <v>31</v>
      </c>
      <c r="F18910">
        <v>195327</v>
      </c>
      <c r="G18910">
        <v>2100</v>
      </c>
    </row>
    <row r="18911" spans="1:7">
      <c r="A18911" s="2">
        <v>44236</v>
      </c>
      <c r="B18911" s="2">
        <f t="shared" si="590"/>
        <v>44255</v>
      </c>
      <c r="C18911" s="3">
        <f t="shared" si="591"/>
        <v>1</v>
      </c>
      <c r="D18911" t="s">
        <v>24</v>
      </c>
      <c r="E18911">
        <v>32</v>
      </c>
      <c r="F18911">
        <v>285178</v>
      </c>
      <c r="G18911">
        <v>4565</v>
      </c>
    </row>
    <row r="18912" spans="1:7">
      <c r="A18912" s="2">
        <v>44236</v>
      </c>
      <c r="B18912" s="2">
        <f t="shared" si="590"/>
        <v>44255</v>
      </c>
      <c r="C18912" s="3">
        <f t="shared" si="591"/>
        <v>1</v>
      </c>
      <c r="D18912" t="s">
        <v>19</v>
      </c>
      <c r="E18912">
        <v>33</v>
      </c>
      <c r="F18912">
        <v>68918</v>
      </c>
      <c r="G18912">
        <v>1109</v>
      </c>
    </row>
    <row r="18913" spans="1:7">
      <c r="A18913" s="2">
        <v>44236</v>
      </c>
      <c r="B18913" s="2">
        <f t="shared" si="590"/>
        <v>44255</v>
      </c>
      <c r="C18913" s="3">
        <f t="shared" si="591"/>
        <v>1</v>
      </c>
      <c r="D18913" t="s">
        <v>21</v>
      </c>
      <c r="E18913">
        <v>34</v>
      </c>
      <c r="F18913">
        <v>728304</v>
      </c>
      <c r="G18913">
        <v>22103</v>
      </c>
    </row>
    <row r="18914" spans="1:7">
      <c r="A18914" s="2">
        <v>44236</v>
      </c>
      <c r="B18914" s="2">
        <f t="shared" si="590"/>
        <v>44255</v>
      </c>
      <c r="C18914" s="3">
        <f t="shared" si="591"/>
        <v>1</v>
      </c>
      <c r="D18914" t="s">
        <v>47</v>
      </c>
      <c r="E18914">
        <v>35</v>
      </c>
      <c r="F18914">
        <v>178280</v>
      </c>
      <c r="G18914">
        <v>3432</v>
      </c>
    </row>
    <row r="18915" spans="1:7">
      <c r="A18915" s="2">
        <v>44236</v>
      </c>
      <c r="B18915" s="2">
        <f t="shared" si="590"/>
        <v>44255</v>
      </c>
      <c r="C18915" s="3">
        <f t="shared" si="591"/>
        <v>1</v>
      </c>
      <c r="D18915" t="s">
        <v>16</v>
      </c>
      <c r="E18915">
        <v>36</v>
      </c>
      <c r="F18915">
        <v>1497732</v>
      </c>
      <c r="G18915">
        <v>44683</v>
      </c>
    </row>
    <row r="18916" spans="1:7">
      <c r="A18916" s="2">
        <v>44236</v>
      </c>
      <c r="B18916" s="2">
        <f t="shared" si="590"/>
        <v>44255</v>
      </c>
      <c r="C18916" s="3">
        <f t="shared" si="591"/>
        <v>1</v>
      </c>
      <c r="D18916" t="s">
        <v>20</v>
      </c>
      <c r="E18916">
        <v>37</v>
      </c>
      <c r="F18916">
        <v>806972</v>
      </c>
      <c r="G18916">
        <v>10088</v>
      </c>
    </row>
    <row r="18917" spans="1:7">
      <c r="A18917" s="2">
        <v>44236</v>
      </c>
      <c r="B18917" s="2">
        <f t="shared" si="590"/>
        <v>44255</v>
      </c>
      <c r="C18917" s="3">
        <f t="shared" si="591"/>
        <v>1</v>
      </c>
      <c r="D18917" t="s">
        <v>48</v>
      </c>
      <c r="E18917">
        <v>38</v>
      </c>
      <c r="F18917">
        <v>98205</v>
      </c>
      <c r="G18917">
        <v>1457</v>
      </c>
    </row>
    <row r="18918" spans="1:7">
      <c r="A18918" s="2">
        <v>44236</v>
      </c>
      <c r="B18918" s="2">
        <f t="shared" si="590"/>
        <v>44255</v>
      </c>
      <c r="C18918" s="3">
        <f t="shared" si="591"/>
        <v>1</v>
      </c>
      <c r="D18918" t="s">
        <v>59</v>
      </c>
      <c r="E18918">
        <v>69</v>
      </c>
      <c r="F18918">
        <v>133</v>
      </c>
      <c r="G18918">
        <v>2</v>
      </c>
    </row>
    <row r="18919" spans="1:7">
      <c r="A18919" s="2">
        <v>44236</v>
      </c>
      <c r="B18919" s="2">
        <f t="shared" si="590"/>
        <v>44255</v>
      </c>
      <c r="C18919" s="3">
        <f t="shared" si="591"/>
        <v>1</v>
      </c>
      <c r="D18919" t="s">
        <v>41</v>
      </c>
      <c r="E18919">
        <v>39</v>
      </c>
      <c r="F18919">
        <v>925350</v>
      </c>
      <c r="G18919">
        <v>11793</v>
      </c>
    </row>
    <row r="18920" spans="1:7">
      <c r="A18920" s="2">
        <v>44236</v>
      </c>
      <c r="B18920" s="2">
        <f t="shared" si="590"/>
        <v>44255</v>
      </c>
      <c r="C18920" s="3">
        <f t="shared" si="591"/>
        <v>1</v>
      </c>
      <c r="D18920" t="s">
        <v>30</v>
      </c>
      <c r="E18920">
        <v>40</v>
      </c>
      <c r="F18920">
        <v>406064</v>
      </c>
      <c r="G18920">
        <v>3870</v>
      </c>
    </row>
    <row r="18921" spans="1:7">
      <c r="A18921" s="2">
        <v>44236</v>
      </c>
      <c r="B18921" s="2">
        <f t="shared" si="590"/>
        <v>44255</v>
      </c>
      <c r="C18921" s="3">
        <f t="shared" si="591"/>
        <v>1</v>
      </c>
      <c r="D18921" t="s">
        <v>14</v>
      </c>
      <c r="E18921">
        <v>41</v>
      </c>
      <c r="F18921">
        <v>147932</v>
      </c>
      <c r="G18921">
        <v>2050</v>
      </c>
    </row>
    <row r="18922" spans="1:7">
      <c r="A18922" s="2">
        <v>44236</v>
      </c>
      <c r="B18922" s="2">
        <f t="shared" si="590"/>
        <v>44255</v>
      </c>
      <c r="C18922" s="3">
        <f t="shared" si="591"/>
        <v>1</v>
      </c>
      <c r="D18922" t="s">
        <v>31</v>
      </c>
      <c r="E18922">
        <v>42</v>
      </c>
      <c r="F18922">
        <v>883005</v>
      </c>
      <c r="G18922">
        <v>22656</v>
      </c>
    </row>
    <row r="18923" spans="1:7">
      <c r="A18923" s="2">
        <v>44236</v>
      </c>
      <c r="B18923" s="2">
        <f t="shared" si="590"/>
        <v>44255</v>
      </c>
      <c r="C18923" s="3">
        <f t="shared" si="591"/>
        <v>1</v>
      </c>
      <c r="D18923" t="s">
        <v>55</v>
      </c>
      <c r="E18923">
        <v>72</v>
      </c>
      <c r="F18923">
        <v>130017</v>
      </c>
      <c r="G18923">
        <v>1893</v>
      </c>
    </row>
    <row r="18924" spans="1:7">
      <c r="A18924" s="2">
        <v>44236</v>
      </c>
      <c r="B18924" s="2">
        <f t="shared" si="590"/>
        <v>44255</v>
      </c>
      <c r="C18924" s="3">
        <f t="shared" si="591"/>
        <v>1</v>
      </c>
      <c r="D18924" t="s">
        <v>17</v>
      </c>
      <c r="E18924">
        <v>44</v>
      </c>
      <c r="F18924">
        <v>119434</v>
      </c>
      <c r="G18924">
        <v>2248</v>
      </c>
    </row>
    <row r="18925" spans="1:7">
      <c r="A18925" s="2">
        <v>44236</v>
      </c>
      <c r="B18925" s="2">
        <f t="shared" si="590"/>
        <v>44255</v>
      </c>
      <c r="C18925" s="3">
        <f t="shared" si="591"/>
        <v>1</v>
      </c>
      <c r="D18925" t="s">
        <v>32</v>
      </c>
      <c r="E18925">
        <v>45</v>
      </c>
      <c r="F18925">
        <v>470311</v>
      </c>
      <c r="G18925">
        <v>7693</v>
      </c>
    </row>
    <row r="18926" spans="1:7">
      <c r="A18926" s="2">
        <v>44236</v>
      </c>
      <c r="B18926" s="2">
        <f t="shared" si="590"/>
        <v>44255</v>
      </c>
      <c r="C18926" s="3">
        <f t="shared" si="591"/>
        <v>1</v>
      </c>
      <c r="D18926" t="s">
        <v>43</v>
      </c>
      <c r="E18926">
        <v>46</v>
      </c>
      <c r="F18926">
        <v>109405</v>
      </c>
      <c r="G18926">
        <v>1809</v>
      </c>
    </row>
    <row r="18927" spans="1:7">
      <c r="A18927" s="2">
        <v>44236</v>
      </c>
      <c r="B18927" s="2">
        <f t="shared" si="590"/>
        <v>44255</v>
      </c>
      <c r="C18927" s="3">
        <f t="shared" si="591"/>
        <v>1</v>
      </c>
      <c r="D18927" t="s">
        <v>25</v>
      </c>
      <c r="E18927">
        <v>47</v>
      </c>
      <c r="F18927">
        <v>732979</v>
      </c>
      <c r="G18927">
        <v>10528</v>
      </c>
    </row>
    <row r="18928" spans="1:7">
      <c r="A18928" s="2">
        <v>44236</v>
      </c>
      <c r="B18928" s="2">
        <f t="shared" si="590"/>
        <v>44255</v>
      </c>
      <c r="C18928" s="3">
        <f t="shared" si="591"/>
        <v>1</v>
      </c>
      <c r="D18928" t="s">
        <v>11</v>
      </c>
      <c r="E18928">
        <v>48</v>
      </c>
      <c r="F18928">
        <v>2518970</v>
      </c>
      <c r="G18928">
        <v>39973</v>
      </c>
    </row>
    <row r="18929" spans="1:7">
      <c r="A18929" s="2">
        <v>44236</v>
      </c>
      <c r="B18929" s="2">
        <f t="shared" si="590"/>
        <v>44255</v>
      </c>
      <c r="C18929" s="3">
        <f t="shared" si="591"/>
        <v>1</v>
      </c>
      <c r="D18929" t="s">
        <v>13</v>
      </c>
      <c r="E18929">
        <v>49</v>
      </c>
      <c r="F18929">
        <v>356040</v>
      </c>
      <c r="G18929">
        <v>1748</v>
      </c>
    </row>
    <row r="18930" spans="1:7">
      <c r="A18930" s="2">
        <v>44236</v>
      </c>
      <c r="B18930" s="2">
        <f t="shared" si="590"/>
        <v>44255</v>
      </c>
      <c r="C18930" s="3">
        <f t="shared" si="591"/>
        <v>1</v>
      </c>
      <c r="D18930" t="s">
        <v>36</v>
      </c>
      <c r="E18930">
        <v>50</v>
      </c>
      <c r="F18930">
        <v>13105</v>
      </c>
      <c r="G18930">
        <v>186</v>
      </c>
    </row>
    <row r="18931" spans="1:7">
      <c r="A18931" s="2">
        <v>44236</v>
      </c>
      <c r="B18931" s="2">
        <f t="shared" si="590"/>
        <v>44255</v>
      </c>
      <c r="C18931" s="3">
        <f t="shared" si="591"/>
        <v>1</v>
      </c>
      <c r="D18931" t="s">
        <v>56</v>
      </c>
      <c r="E18931">
        <v>78</v>
      </c>
      <c r="F18931">
        <v>2485</v>
      </c>
      <c r="G18931">
        <v>24</v>
      </c>
    </row>
    <row r="18932" spans="1:7">
      <c r="A18932" s="2">
        <v>44236</v>
      </c>
      <c r="B18932" s="2">
        <f t="shared" si="590"/>
        <v>44255</v>
      </c>
      <c r="C18932" s="3">
        <f t="shared" si="591"/>
        <v>1</v>
      </c>
      <c r="D18932" t="s">
        <v>37</v>
      </c>
      <c r="E18932">
        <v>51</v>
      </c>
      <c r="F18932">
        <v>534116</v>
      </c>
      <c r="G18932">
        <v>6898</v>
      </c>
    </row>
    <row r="18933" spans="1:7">
      <c r="A18933" s="2">
        <v>44236</v>
      </c>
      <c r="B18933" s="2">
        <f t="shared" si="590"/>
        <v>44255</v>
      </c>
      <c r="C18933" s="3">
        <f t="shared" si="591"/>
        <v>1</v>
      </c>
      <c r="D18933" t="s">
        <v>5</v>
      </c>
      <c r="E18933">
        <v>53</v>
      </c>
      <c r="F18933">
        <v>327397</v>
      </c>
      <c r="G18933">
        <v>4635</v>
      </c>
    </row>
    <row r="18934" spans="1:7">
      <c r="A18934" s="2">
        <v>44236</v>
      </c>
      <c r="B18934" s="2">
        <f t="shared" si="590"/>
        <v>44255</v>
      </c>
      <c r="C18934" s="3">
        <f t="shared" si="591"/>
        <v>1</v>
      </c>
      <c r="D18934" t="s">
        <v>58</v>
      </c>
      <c r="E18934">
        <v>54</v>
      </c>
      <c r="F18934">
        <v>125522</v>
      </c>
      <c r="G18934">
        <v>2150</v>
      </c>
    </row>
    <row r="18935" spans="1:7">
      <c r="A18935" s="2">
        <v>44236</v>
      </c>
      <c r="B18935" s="2">
        <f t="shared" si="590"/>
        <v>44255</v>
      </c>
      <c r="C18935" s="3">
        <f t="shared" si="591"/>
        <v>1</v>
      </c>
      <c r="D18935" t="s">
        <v>10</v>
      </c>
      <c r="E18935">
        <v>55</v>
      </c>
      <c r="F18935">
        <v>602256</v>
      </c>
      <c r="G18935">
        <v>6669</v>
      </c>
    </row>
    <row r="18936" spans="1:7">
      <c r="A18936" s="2">
        <v>44236</v>
      </c>
      <c r="B18936" s="2">
        <f t="shared" si="590"/>
        <v>44255</v>
      </c>
      <c r="C18936" s="3">
        <f t="shared" si="591"/>
        <v>1</v>
      </c>
      <c r="D18936" t="s">
        <v>49</v>
      </c>
      <c r="E18936">
        <v>56</v>
      </c>
      <c r="F18936">
        <v>52830</v>
      </c>
      <c r="G18936">
        <v>647</v>
      </c>
    </row>
    <row r="18937" spans="1:7">
      <c r="A18937" s="2">
        <v>44237</v>
      </c>
      <c r="B18937" s="2">
        <f t="shared" si="590"/>
        <v>44255</v>
      </c>
      <c r="C18937" s="3">
        <f t="shared" si="591"/>
        <v>1</v>
      </c>
      <c r="D18937" t="s">
        <v>52</v>
      </c>
      <c r="E18937">
        <v>1</v>
      </c>
      <c r="F18937">
        <v>476067</v>
      </c>
      <c r="G18937">
        <v>8888</v>
      </c>
    </row>
    <row r="18938" spans="1:7">
      <c r="A18938" s="2">
        <v>44237</v>
      </c>
      <c r="B18938" s="2">
        <f t="shared" si="590"/>
        <v>44255</v>
      </c>
      <c r="C18938" s="3">
        <f t="shared" si="591"/>
        <v>1</v>
      </c>
      <c r="D18938" t="s">
        <v>50</v>
      </c>
      <c r="E18938">
        <v>2</v>
      </c>
      <c r="F18938">
        <v>55701</v>
      </c>
      <c r="G18938">
        <v>269</v>
      </c>
    </row>
    <row r="18939" spans="1:7">
      <c r="A18939" s="2">
        <v>44237</v>
      </c>
      <c r="B18939" s="2">
        <f t="shared" si="590"/>
        <v>44255</v>
      </c>
      <c r="C18939" s="3">
        <f t="shared" si="591"/>
        <v>1</v>
      </c>
      <c r="D18939" t="s">
        <v>8</v>
      </c>
      <c r="E18939">
        <v>4</v>
      </c>
      <c r="F18939">
        <v>790271</v>
      </c>
      <c r="G18939">
        <v>14507</v>
      </c>
    </row>
    <row r="18940" spans="1:7">
      <c r="A18940" s="2">
        <v>44237</v>
      </c>
      <c r="B18940" s="2">
        <f t="shared" si="590"/>
        <v>44255</v>
      </c>
      <c r="C18940" s="3">
        <f t="shared" si="591"/>
        <v>1</v>
      </c>
      <c r="D18940" t="s">
        <v>44</v>
      </c>
      <c r="E18940">
        <v>5</v>
      </c>
      <c r="F18940">
        <v>309940</v>
      </c>
      <c r="G18940">
        <v>5174</v>
      </c>
    </row>
    <row r="18941" spans="1:7">
      <c r="A18941" s="2">
        <v>44237</v>
      </c>
      <c r="B18941" s="2">
        <f t="shared" si="590"/>
        <v>44255</v>
      </c>
      <c r="C18941" s="3">
        <f t="shared" si="591"/>
        <v>1</v>
      </c>
      <c r="D18941" t="s">
        <v>7</v>
      </c>
      <c r="E18941">
        <v>6</v>
      </c>
      <c r="F18941">
        <v>3450163</v>
      </c>
      <c r="G18941">
        <v>45436</v>
      </c>
    </row>
    <row r="18942" spans="1:7">
      <c r="A18942" s="2">
        <v>44237</v>
      </c>
      <c r="B18942" s="2">
        <f t="shared" si="590"/>
        <v>44255</v>
      </c>
      <c r="C18942" s="3">
        <f t="shared" si="591"/>
        <v>1</v>
      </c>
      <c r="D18942" t="s">
        <v>22</v>
      </c>
      <c r="E18942">
        <v>8</v>
      </c>
      <c r="F18942">
        <v>410384</v>
      </c>
      <c r="G18942">
        <v>5868</v>
      </c>
    </row>
    <row r="18943" spans="1:7">
      <c r="A18943" s="2">
        <v>44237</v>
      </c>
      <c r="B18943" s="2">
        <f t="shared" si="590"/>
        <v>44255</v>
      </c>
      <c r="C18943" s="3">
        <f t="shared" si="591"/>
        <v>1</v>
      </c>
      <c r="D18943" t="s">
        <v>38</v>
      </c>
      <c r="E18943">
        <v>9</v>
      </c>
      <c r="F18943">
        <v>265496</v>
      </c>
      <c r="G18943">
        <v>7326</v>
      </c>
    </row>
    <row r="18944" spans="1:7">
      <c r="A18944" s="2">
        <v>44237</v>
      </c>
      <c r="B18944" s="2">
        <f t="shared" si="590"/>
        <v>44255</v>
      </c>
      <c r="C18944" s="3">
        <f t="shared" si="591"/>
        <v>1</v>
      </c>
      <c r="D18944" t="s">
        <v>45</v>
      </c>
      <c r="E18944">
        <v>10</v>
      </c>
      <c r="F18944">
        <v>81461</v>
      </c>
      <c r="G18944">
        <v>1245</v>
      </c>
    </row>
    <row r="18945" spans="1:7">
      <c r="A18945" s="2">
        <v>44237</v>
      </c>
      <c r="B18945" s="2">
        <f t="shared" si="590"/>
        <v>44255</v>
      </c>
      <c r="C18945" s="3">
        <f t="shared" si="591"/>
        <v>1</v>
      </c>
      <c r="D18945" t="s">
        <v>33</v>
      </c>
      <c r="E18945">
        <v>11</v>
      </c>
      <c r="F18945">
        <v>38348</v>
      </c>
      <c r="G18945">
        <v>965</v>
      </c>
    </row>
    <row r="18946" spans="1:7">
      <c r="A18946" s="2">
        <v>44237</v>
      </c>
      <c r="B18946" s="2">
        <f t="shared" si="590"/>
        <v>44255</v>
      </c>
      <c r="C18946" s="3">
        <f t="shared" si="591"/>
        <v>1</v>
      </c>
      <c r="D18946" t="s">
        <v>15</v>
      </c>
      <c r="E18946">
        <v>12</v>
      </c>
      <c r="F18946">
        <v>1798272</v>
      </c>
      <c r="G18946">
        <v>28207</v>
      </c>
    </row>
    <row r="18947" spans="1:7">
      <c r="A18947" s="2">
        <v>44237</v>
      </c>
      <c r="B18947" s="2">
        <f t="shared" si="590"/>
        <v>44255</v>
      </c>
      <c r="C18947" s="3">
        <f t="shared" si="591"/>
        <v>1</v>
      </c>
      <c r="D18947" t="s">
        <v>18</v>
      </c>
      <c r="E18947">
        <v>13</v>
      </c>
      <c r="F18947">
        <v>926947</v>
      </c>
      <c r="G18947">
        <v>14966</v>
      </c>
    </row>
    <row r="18948" spans="1:7">
      <c r="A18948" s="2">
        <v>44237</v>
      </c>
      <c r="B18948" s="2">
        <f t="shared" ref="B18948:B19011" si="592">EOMONTH(A18948,0)</f>
        <v>44255</v>
      </c>
      <c r="C18948" s="3">
        <f t="shared" ref="C18948:C19011" si="593">IF(A18948=B18948,0,1)</f>
        <v>1</v>
      </c>
      <c r="D18948" t="s">
        <v>57</v>
      </c>
      <c r="E18948">
        <v>66</v>
      </c>
      <c r="F18948">
        <v>8652</v>
      </c>
      <c r="G18948">
        <v>131</v>
      </c>
    </row>
    <row r="18949" spans="1:7">
      <c r="A18949" s="2">
        <v>44237</v>
      </c>
      <c r="B18949" s="2">
        <f t="shared" si="592"/>
        <v>44255</v>
      </c>
      <c r="C18949" s="3">
        <f t="shared" si="593"/>
        <v>1</v>
      </c>
      <c r="D18949" t="s">
        <v>26</v>
      </c>
      <c r="E18949">
        <v>15</v>
      </c>
      <c r="F18949">
        <v>26507</v>
      </c>
      <c r="G18949">
        <v>420</v>
      </c>
    </row>
    <row r="18950" spans="1:7">
      <c r="A18950" s="2">
        <v>44237</v>
      </c>
      <c r="B18950" s="2">
        <f t="shared" si="592"/>
        <v>44255</v>
      </c>
      <c r="C18950" s="3">
        <f t="shared" si="593"/>
        <v>1</v>
      </c>
      <c r="D18950" t="s">
        <v>53</v>
      </c>
      <c r="E18950">
        <v>16</v>
      </c>
      <c r="F18950">
        <v>166656</v>
      </c>
      <c r="G18950">
        <v>1793</v>
      </c>
    </row>
    <row r="18951" spans="1:7">
      <c r="A18951" s="2">
        <v>44237</v>
      </c>
      <c r="B18951" s="2">
        <f t="shared" si="592"/>
        <v>44255</v>
      </c>
      <c r="C18951" s="3">
        <f t="shared" si="593"/>
        <v>1</v>
      </c>
      <c r="D18951" t="s">
        <v>6</v>
      </c>
      <c r="E18951">
        <v>17</v>
      </c>
      <c r="F18951">
        <v>1155802</v>
      </c>
      <c r="G18951">
        <v>21869</v>
      </c>
    </row>
    <row r="18952" spans="1:7">
      <c r="A18952" s="2">
        <v>44237</v>
      </c>
      <c r="B18952" s="2">
        <f t="shared" si="592"/>
        <v>44255</v>
      </c>
      <c r="C18952" s="3">
        <f t="shared" si="593"/>
        <v>1</v>
      </c>
      <c r="D18952" t="s">
        <v>27</v>
      </c>
      <c r="E18952">
        <v>18</v>
      </c>
      <c r="F18952">
        <v>646476</v>
      </c>
      <c r="G18952">
        <v>12001</v>
      </c>
    </row>
    <row r="18953" spans="1:7">
      <c r="A18953" s="2">
        <v>44237</v>
      </c>
      <c r="B18953" s="2">
        <f t="shared" si="592"/>
        <v>44255</v>
      </c>
      <c r="C18953" s="3">
        <f t="shared" si="593"/>
        <v>1</v>
      </c>
      <c r="D18953" t="s">
        <v>39</v>
      </c>
      <c r="E18953">
        <v>19</v>
      </c>
      <c r="F18953">
        <v>327061</v>
      </c>
      <c r="G18953">
        <v>5174</v>
      </c>
    </row>
    <row r="18954" spans="1:7">
      <c r="A18954" s="2">
        <v>44237</v>
      </c>
      <c r="B18954" s="2">
        <f t="shared" si="592"/>
        <v>44255</v>
      </c>
      <c r="C18954" s="3">
        <f t="shared" si="593"/>
        <v>1</v>
      </c>
      <c r="D18954" t="s">
        <v>34</v>
      </c>
      <c r="E18954">
        <v>20</v>
      </c>
      <c r="F18954">
        <v>287914</v>
      </c>
      <c r="G18954">
        <v>4303</v>
      </c>
    </row>
    <row r="18955" spans="1:7">
      <c r="A18955" s="2">
        <v>44237</v>
      </c>
      <c r="B18955" s="2">
        <f t="shared" si="592"/>
        <v>44255</v>
      </c>
      <c r="C18955" s="3">
        <f t="shared" si="593"/>
        <v>1</v>
      </c>
      <c r="D18955" t="s">
        <v>28</v>
      </c>
      <c r="E18955">
        <v>21</v>
      </c>
      <c r="F18955">
        <v>387043</v>
      </c>
      <c r="G18955">
        <v>4339</v>
      </c>
    </row>
    <row r="18956" spans="1:7">
      <c r="A18956" s="2">
        <v>44237</v>
      </c>
      <c r="B18956" s="2">
        <f t="shared" si="592"/>
        <v>44255</v>
      </c>
      <c r="C18956" s="3">
        <f t="shared" si="593"/>
        <v>1</v>
      </c>
      <c r="D18956" t="s">
        <v>40</v>
      </c>
      <c r="E18956">
        <v>22</v>
      </c>
      <c r="F18956">
        <v>414687</v>
      </c>
      <c r="G18956">
        <v>9212</v>
      </c>
    </row>
    <row r="18957" spans="1:7">
      <c r="A18957" s="2">
        <v>44237</v>
      </c>
      <c r="B18957" s="2">
        <f t="shared" si="592"/>
        <v>44255</v>
      </c>
      <c r="C18957" s="3">
        <f t="shared" si="593"/>
        <v>1</v>
      </c>
      <c r="D18957" t="s">
        <v>51</v>
      </c>
      <c r="E18957">
        <v>23</v>
      </c>
      <c r="F18957">
        <v>41883</v>
      </c>
      <c r="G18957">
        <v>641</v>
      </c>
    </row>
    <row r="18958" spans="1:7">
      <c r="A18958" s="2">
        <v>44237</v>
      </c>
      <c r="B18958" s="2">
        <f t="shared" si="592"/>
        <v>44255</v>
      </c>
      <c r="C18958" s="3">
        <f t="shared" si="593"/>
        <v>1</v>
      </c>
      <c r="D18958" t="s">
        <v>23</v>
      </c>
      <c r="E18958">
        <v>24</v>
      </c>
      <c r="F18958">
        <v>366845</v>
      </c>
      <c r="G18958">
        <v>7446</v>
      </c>
    </row>
    <row r="18959" spans="1:7">
      <c r="A18959" s="2">
        <v>44237</v>
      </c>
      <c r="B18959" s="2">
        <f t="shared" si="592"/>
        <v>44255</v>
      </c>
      <c r="C18959" s="3">
        <f t="shared" si="593"/>
        <v>1</v>
      </c>
      <c r="D18959" t="s">
        <v>9</v>
      </c>
      <c r="E18959">
        <v>25</v>
      </c>
      <c r="F18959">
        <v>548946</v>
      </c>
      <c r="G18959">
        <v>15207</v>
      </c>
    </row>
    <row r="18960" spans="1:7">
      <c r="A18960" s="2">
        <v>44237</v>
      </c>
      <c r="B18960" s="2">
        <f t="shared" si="592"/>
        <v>44255</v>
      </c>
      <c r="C18960" s="3">
        <f t="shared" si="593"/>
        <v>1</v>
      </c>
      <c r="D18960" t="s">
        <v>42</v>
      </c>
      <c r="E18960">
        <v>26</v>
      </c>
      <c r="F18960">
        <v>624683</v>
      </c>
      <c r="G18960">
        <v>15929</v>
      </c>
    </row>
    <row r="18961" spans="1:7">
      <c r="A18961" s="2">
        <v>44237</v>
      </c>
      <c r="B18961" s="2">
        <f t="shared" si="592"/>
        <v>44255</v>
      </c>
      <c r="C18961" s="3">
        <f t="shared" si="593"/>
        <v>1</v>
      </c>
      <c r="D18961" t="s">
        <v>29</v>
      </c>
      <c r="E18961">
        <v>27</v>
      </c>
      <c r="F18961">
        <v>469973</v>
      </c>
      <c r="G18961">
        <v>6387</v>
      </c>
    </row>
    <row r="18962" spans="1:7">
      <c r="A18962" s="2">
        <v>44237</v>
      </c>
      <c r="B18962" s="2">
        <f t="shared" si="592"/>
        <v>44255</v>
      </c>
      <c r="C18962" s="3">
        <f t="shared" si="593"/>
        <v>1</v>
      </c>
      <c r="D18962" t="s">
        <v>46</v>
      </c>
      <c r="E18962">
        <v>28</v>
      </c>
      <c r="F18962">
        <v>283753</v>
      </c>
      <c r="G18962">
        <v>6367</v>
      </c>
    </row>
    <row r="18963" spans="1:7">
      <c r="A18963" s="2">
        <v>44237</v>
      </c>
      <c r="B18963" s="2">
        <f t="shared" si="592"/>
        <v>44255</v>
      </c>
      <c r="C18963" s="3">
        <f t="shared" si="593"/>
        <v>1</v>
      </c>
      <c r="D18963" t="s">
        <v>35</v>
      </c>
      <c r="E18963">
        <v>29</v>
      </c>
      <c r="F18963">
        <v>512440</v>
      </c>
      <c r="G18963">
        <v>7606</v>
      </c>
    </row>
    <row r="18964" spans="1:7">
      <c r="A18964" s="2">
        <v>44237</v>
      </c>
      <c r="B18964" s="2">
        <f t="shared" si="592"/>
        <v>44255</v>
      </c>
      <c r="C18964" s="3">
        <f t="shared" si="593"/>
        <v>1</v>
      </c>
      <c r="D18964" t="s">
        <v>54</v>
      </c>
      <c r="E18964">
        <v>30</v>
      </c>
      <c r="F18964">
        <v>96678</v>
      </c>
      <c r="G18964">
        <v>1321</v>
      </c>
    </row>
    <row r="18965" spans="1:7">
      <c r="A18965" s="2">
        <v>44237</v>
      </c>
      <c r="B18965" s="2">
        <f t="shared" si="592"/>
        <v>44255</v>
      </c>
      <c r="C18965" s="3">
        <f t="shared" si="593"/>
        <v>1</v>
      </c>
      <c r="D18965" t="s">
        <v>12</v>
      </c>
      <c r="E18965">
        <v>31</v>
      </c>
      <c r="F18965">
        <v>195828</v>
      </c>
      <c r="G18965">
        <v>2109</v>
      </c>
    </row>
    <row r="18966" spans="1:7">
      <c r="A18966" s="2">
        <v>44237</v>
      </c>
      <c r="B18966" s="2">
        <f t="shared" si="592"/>
        <v>44255</v>
      </c>
      <c r="C18966" s="3">
        <f t="shared" si="593"/>
        <v>1</v>
      </c>
      <c r="D18966" t="s">
        <v>24</v>
      </c>
      <c r="E18966">
        <v>32</v>
      </c>
      <c r="F18966">
        <v>285869</v>
      </c>
      <c r="G18966">
        <v>4585</v>
      </c>
    </row>
    <row r="18967" spans="1:7">
      <c r="A18967" s="2">
        <v>44237</v>
      </c>
      <c r="B18967" s="2">
        <f t="shared" si="592"/>
        <v>44255</v>
      </c>
      <c r="C18967" s="3">
        <f t="shared" si="593"/>
        <v>1</v>
      </c>
      <c r="D18967" t="s">
        <v>19</v>
      </c>
      <c r="E18967">
        <v>33</v>
      </c>
      <c r="F18967">
        <v>69247</v>
      </c>
      <c r="G18967">
        <v>1116</v>
      </c>
    </row>
    <row r="18968" spans="1:7">
      <c r="A18968" s="2">
        <v>44237</v>
      </c>
      <c r="B18968" s="2">
        <f t="shared" si="592"/>
        <v>44255</v>
      </c>
      <c r="C18968" s="3">
        <f t="shared" si="593"/>
        <v>1</v>
      </c>
      <c r="D18968" t="s">
        <v>21</v>
      </c>
      <c r="E18968">
        <v>34</v>
      </c>
      <c r="F18968">
        <v>732674</v>
      </c>
      <c r="G18968">
        <v>22191</v>
      </c>
    </row>
    <row r="18969" spans="1:7">
      <c r="A18969" s="2">
        <v>44237</v>
      </c>
      <c r="B18969" s="2">
        <f t="shared" si="592"/>
        <v>44255</v>
      </c>
      <c r="C18969" s="3">
        <f t="shared" si="593"/>
        <v>1</v>
      </c>
      <c r="D18969" t="s">
        <v>47</v>
      </c>
      <c r="E18969">
        <v>35</v>
      </c>
      <c r="F18969">
        <v>178790</v>
      </c>
      <c r="G18969">
        <v>3463</v>
      </c>
    </row>
    <row r="18970" spans="1:7">
      <c r="A18970" s="2">
        <v>44237</v>
      </c>
      <c r="B18970" s="2">
        <f t="shared" si="592"/>
        <v>44255</v>
      </c>
      <c r="C18970" s="3">
        <f t="shared" si="593"/>
        <v>1</v>
      </c>
      <c r="D18970" t="s">
        <v>16</v>
      </c>
      <c r="E18970">
        <v>36</v>
      </c>
      <c r="F18970">
        <v>1504316</v>
      </c>
      <c r="G18970">
        <v>44851</v>
      </c>
    </row>
    <row r="18971" spans="1:7">
      <c r="A18971" s="2">
        <v>44237</v>
      </c>
      <c r="B18971" s="2">
        <f t="shared" si="592"/>
        <v>44255</v>
      </c>
      <c r="C18971" s="3">
        <f t="shared" si="593"/>
        <v>1</v>
      </c>
      <c r="D18971" t="s">
        <v>20</v>
      </c>
      <c r="E18971">
        <v>37</v>
      </c>
      <c r="F18971">
        <v>810595</v>
      </c>
      <c r="G18971">
        <v>10226</v>
      </c>
    </row>
    <row r="18972" spans="1:7">
      <c r="A18972" s="2">
        <v>44237</v>
      </c>
      <c r="B18972" s="2">
        <f t="shared" si="592"/>
        <v>44255</v>
      </c>
      <c r="C18972" s="3">
        <f t="shared" si="593"/>
        <v>1</v>
      </c>
      <c r="D18972" t="s">
        <v>48</v>
      </c>
      <c r="E18972">
        <v>38</v>
      </c>
      <c r="F18972">
        <v>98244</v>
      </c>
      <c r="G18972">
        <v>1459</v>
      </c>
    </row>
    <row r="18973" spans="1:7">
      <c r="A18973" s="2">
        <v>44237</v>
      </c>
      <c r="B18973" s="2">
        <f t="shared" si="592"/>
        <v>44255</v>
      </c>
      <c r="C18973" s="3">
        <f t="shared" si="593"/>
        <v>1</v>
      </c>
      <c r="D18973" t="s">
        <v>59</v>
      </c>
      <c r="E18973">
        <v>69</v>
      </c>
      <c r="F18973">
        <v>133</v>
      </c>
      <c r="G18973">
        <v>2</v>
      </c>
    </row>
    <row r="18974" spans="1:7">
      <c r="A18974" s="2">
        <v>44237</v>
      </c>
      <c r="B18974" s="2">
        <f t="shared" si="592"/>
        <v>44255</v>
      </c>
      <c r="C18974" s="3">
        <f t="shared" si="593"/>
        <v>1</v>
      </c>
      <c r="D18974" t="s">
        <v>41</v>
      </c>
      <c r="E18974">
        <v>39</v>
      </c>
      <c r="F18974">
        <v>928631</v>
      </c>
      <c r="G18974">
        <v>11856</v>
      </c>
    </row>
    <row r="18975" spans="1:7">
      <c r="A18975" s="2">
        <v>44237</v>
      </c>
      <c r="B18975" s="2">
        <f t="shared" si="592"/>
        <v>44255</v>
      </c>
      <c r="C18975" s="3">
        <f t="shared" si="593"/>
        <v>1</v>
      </c>
      <c r="D18975" t="s">
        <v>30</v>
      </c>
      <c r="E18975">
        <v>40</v>
      </c>
      <c r="F18975">
        <v>407724</v>
      </c>
      <c r="G18975">
        <v>3900</v>
      </c>
    </row>
    <row r="18976" spans="1:7">
      <c r="A18976" s="2">
        <v>44237</v>
      </c>
      <c r="B18976" s="2">
        <f t="shared" si="592"/>
        <v>44255</v>
      </c>
      <c r="C18976" s="3">
        <f t="shared" si="593"/>
        <v>1</v>
      </c>
      <c r="D18976" t="s">
        <v>14</v>
      </c>
      <c r="E18976">
        <v>41</v>
      </c>
      <c r="F18976">
        <v>148475</v>
      </c>
      <c r="G18976">
        <v>2060</v>
      </c>
    </row>
    <row r="18977" spans="1:7">
      <c r="A18977" s="2">
        <v>44237</v>
      </c>
      <c r="B18977" s="2">
        <f t="shared" si="592"/>
        <v>44255</v>
      </c>
      <c r="C18977" s="3">
        <f t="shared" si="593"/>
        <v>1</v>
      </c>
      <c r="D18977" t="s">
        <v>31</v>
      </c>
      <c r="E18977">
        <v>42</v>
      </c>
      <c r="F18977">
        <v>886115</v>
      </c>
      <c r="G18977">
        <v>22795</v>
      </c>
    </row>
    <row r="18978" spans="1:7">
      <c r="A18978" s="2">
        <v>44237</v>
      </c>
      <c r="B18978" s="2">
        <f t="shared" si="592"/>
        <v>44255</v>
      </c>
      <c r="C18978" s="3">
        <f t="shared" si="593"/>
        <v>1</v>
      </c>
      <c r="D18978" t="s">
        <v>55</v>
      </c>
      <c r="E18978">
        <v>72</v>
      </c>
      <c r="F18978">
        <v>130109</v>
      </c>
      <c r="G18978">
        <v>1897</v>
      </c>
    </row>
    <row r="18979" spans="1:7">
      <c r="A18979" s="2">
        <v>44237</v>
      </c>
      <c r="B18979" s="2">
        <f t="shared" si="592"/>
        <v>44255</v>
      </c>
      <c r="C18979" s="3">
        <f t="shared" si="593"/>
        <v>1</v>
      </c>
      <c r="D18979" t="s">
        <v>17</v>
      </c>
      <c r="E18979">
        <v>44</v>
      </c>
      <c r="F18979">
        <v>119893</v>
      </c>
      <c r="G18979">
        <v>2259</v>
      </c>
    </row>
    <row r="18980" spans="1:7">
      <c r="A18980" s="2">
        <v>44237</v>
      </c>
      <c r="B18980" s="2">
        <f t="shared" si="592"/>
        <v>44255</v>
      </c>
      <c r="C18980" s="3">
        <f t="shared" si="593"/>
        <v>1</v>
      </c>
      <c r="D18980" t="s">
        <v>32</v>
      </c>
      <c r="E18980">
        <v>45</v>
      </c>
      <c r="F18980">
        <v>473140</v>
      </c>
      <c r="G18980">
        <v>7742</v>
      </c>
    </row>
    <row r="18981" spans="1:7">
      <c r="A18981" s="2">
        <v>44237</v>
      </c>
      <c r="B18981" s="2">
        <f t="shared" si="592"/>
        <v>44255</v>
      </c>
      <c r="C18981" s="3">
        <f t="shared" si="593"/>
        <v>1</v>
      </c>
      <c r="D18981" t="s">
        <v>43</v>
      </c>
      <c r="E18981">
        <v>46</v>
      </c>
      <c r="F18981">
        <v>109580</v>
      </c>
      <c r="G18981">
        <v>1815</v>
      </c>
    </row>
    <row r="18982" spans="1:7">
      <c r="A18982" s="2">
        <v>44237</v>
      </c>
      <c r="B18982" s="2">
        <f t="shared" si="592"/>
        <v>44255</v>
      </c>
      <c r="C18982" s="3">
        <f t="shared" si="593"/>
        <v>1</v>
      </c>
      <c r="D18982" t="s">
        <v>25</v>
      </c>
      <c r="E18982">
        <v>47</v>
      </c>
      <c r="F18982">
        <v>735597</v>
      </c>
      <c r="G18982">
        <v>10626</v>
      </c>
    </row>
    <row r="18983" spans="1:7">
      <c r="A18983" s="2">
        <v>44237</v>
      </c>
      <c r="B18983" s="2">
        <f t="shared" si="592"/>
        <v>44255</v>
      </c>
      <c r="C18983" s="3">
        <f t="shared" si="593"/>
        <v>1</v>
      </c>
      <c r="D18983" t="s">
        <v>11</v>
      </c>
      <c r="E18983">
        <v>48</v>
      </c>
      <c r="F18983">
        <v>2532070</v>
      </c>
      <c r="G18983">
        <v>40297</v>
      </c>
    </row>
    <row r="18984" spans="1:7">
      <c r="A18984" s="2">
        <v>44237</v>
      </c>
      <c r="B18984" s="2">
        <f t="shared" si="592"/>
        <v>44255</v>
      </c>
      <c r="C18984" s="3">
        <f t="shared" si="593"/>
        <v>1</v>
      </c>
      <c r="D18984" t="s">
        <v>13</v>
      </c>
      <c r="E18984">
        <v>49</v>
      </c>
      <c r="F18984">
        <v>357339</v>
      </c>
      <c r="G18984">
        <v>1766</v>
      </c>
    </row>
    <row r="18985" spans="1:7">
      <c r="A18985" s="2">
        <v>44237</v>
      </c>
      <c r="B18985" s="2">
        <f t="shared" si="592"/>
        <v>44255</v>
      </c>
      <c r="C18985" s="3">
        <f t="shared" si="593"/>
        <v>1</v>
      </c>
      <c r="D18985" t="s">
        <v>36</v>
      </c>
      <c r="E18985">
        <v>50</v>
      </c>
      <c r="F18985">
        <v>13122</v>
      </c>
      <c r="G18985">
        <v>187</v>
      </c>
    </row>
    <row r="18986" spans="1:7">
      <c r="A18986" s="2">
        <v>44237</v>
      </c>
      <c r="B18986" s="2">
        <f t="shared" si="592"/>
        <v>44255</v>
      </c>
      <c r="C18986" s="3">
        <f t="shared" si="593"/>
        <v>1</v>
      </c>
      <c r="D18986" t="s">
        <v>56</v>
      </c>
      <c r="E18986">
        <v>78</v>
      </c>
      <c r="F18986">
        <v>2485</v>
      </c>
      <c r="G18986">
        <v>24</v>
      </c>
    </row>
    <row r="18987" spans="1:7">
      <c r="A18987" s="2">
        <v>44237</v>
      </c>
      <c r="B18987" s="2">
        <f t="shared" si="592"/>
        <v>44255</v>
      </c>
      <c r="C18987" s="3">
        <f t="shared" si="593"/>
        <v>1</v>
      </c>
      <c r="D18987" t="s">
        <v>37</v>
      </c>
      <c r="E18987">
        <v>51</v>
      </c>
      <c r="F18987">
        <v>537319</v>
      </c>
      <c r="G18987">
        <v>6932</v>
      </c>
    </row>
    <row r="18988" spans="1:7">
      <c r="A18988" s="2">
        <v>44237</v>
      </c>
      <c r="B18988" s="2">
        <f t="shared" si="592"/>
        <v>44255</v>
      </c>
      <c r="C18988" s="3">
        <f t="shared" si="593"/>
        <v>1</v>
      </c>
      <c r="D18988" t="s">
        <v>5</v>
      </c>
      <c r="E18988">
        <v>53</v>
      </c>
      <c r="F18988">
        <v>328246</v>
      </c>
      <c r="G18988">
        <v>4675</v>
      </c>
    </row>
    <row r="18989" spans="1:7">
      <c r="A18989" s="2">
        <v>44237</v>
      </c>
      <c r="B18989" s="2">
        <f t="shared" si="592"/>
        <v>44255</v>
      </c>
      <c r="C18989" s="3">
        <f t="shared" si="593"/>
        <v>1</v>
      </c>
      <c r="D18989" t="s">
        <v>58</v>
      </c>
      <c r="E18989">
        <v>54</v>
      </c>
      <c r="F18989">
        <v>125951</v>
      </c>
      <c r="G18989">
        <v>2175</v>
      </c>
    </row>
    <row r="18990" spans="1:7">
      <c r="A18990" s="2">
        <v>44237</v>
      </c>
      <c r="B18990" s="2">
        <f t="shared" si="592"/>
        <v>44255</v>
      </c>
      <c r="C18990" s="3">
        <f t="shared" si="593"/>
        <v>1</v>
      </c>
      <c r="D18990" t="s">
        <v>10</v>
      </c>
      <c r="E18990">
        <v>55</v>
      </c>
      <c r="F18990">
        <v>603257</v>
      </c>
      <c r="G18990">
        <v>6708</v>
      </c>
    </row>
    <row r="18991" spans="1:7">
      <c r="A18991" s="2">
        <v>44237</v>
      </c>
      <c r="B18991" s="2">
        <f t="shared" si="592"/>
        <v>44255</v>
      </c>
      <c r="C18991" s="3">
        <f t="shared" si="593"/>
        <v>1</v>
      </c>
      <c r="D18991" t="s">
        <v>49</v>
      </c>
      <c r="E18991">
        <v>56</v>
      </c>
      <c r="F18991">
        <v>52874</v>
      </c>
      <c r="G18991">
        <v>647</v>
      </c>
    </row>
    <row r="18992" spans="1:7">
      <c r="A18992" s="2">
        <v>44238</v>
      </c>
      <c r="B18992" s="2">
        <f t="shared" si="592"/>
        <v>44255</v>
      </c>
      <c r="C18992" s="3">
        <f t="shared" si="593"/>
        <v>1</v>
      </c>
      <c r="D18992" t="s">
        <v>52</v>
      </c>
      <c r="E18992">
        <v>1</v>
      </c>
      <c r="F18992">
        <v>477570</v>
      </c>
      <c r="G18992">
        <v>9021</v>
      </c>
    </row>
    <row r="18993" spans="1:7">
      <c r="A18993" s="2">
        <v>44238</v>
      </c>
      <c r="B18993" s="2">
        <f t="shared" si="592"/>
        <v>44255</v>
      </c>
      <c r="C18993" s="3">
        <f t="shared" si="593"/>
        <v>1</v>
      </c>
      <c r="D18993" t="s">
        <v>50</v>
      </c>
      <c r="E18993">
        <v>2</v>
      </c>
      <c r="F18993">
        <v>55850</v>
      </c>
      <c r="G18993">
        <v>269</v>
      </c>
    </row>
    <row r="18994" spans="1:7">
      <c r="A18994" s="2">
        <v>44238</v>
      </c>
      <c r="B18994" s="2">
        <f t="shared" si="592"/>
        <v>44255</v>
      </c>
      <c r="C18994" s="3">
        <f t="shared" si="593"/>
        <v>1</v>
      </c>
      <c r="D18994" t="s">
        <v>8</v>
      </c>
      <c r="E18994">
        <v>4</v>
      </c>
      <c r="F18994">
        <v>792695</v>
      </c>
      <c r="G18994">
        <v>14690</v>
      </c>
    </row>
    <row r="18995" spans="1:7">
      <c r="A18995" s="2">
        <v>44238</v>
      </c>
      <c r="B18995" s="2">
        <f t="shared" si="592"/>
        <v>44255</v>
      </c>
      <c r="C18995" s="3">
        <f t="shared" si="593"/>
        <v>1</v>
      </c>
      <c r="D18995" t="s">
        <v>44</v>
      </c>
      <c r="E18995">
        <v>5</v>
      </c>
      <c r="F18995">
        <v>311043</v>
      </c>
      <c r="G18995">
        <v>5199</v>
      </c>
    </row>
    <row r="18996" spans="1:7">
      <c r="A18996" s="2">
        <v>44238</v>
      </c>
      <c r="B18996" s="2">
        <f t="shared" si="592"/>
        <v>44255</v>
      </c>
      <c r="C18996" s="3">
        <f t="shared" si="593"/>
        <v>1</v>
      </c>
      <c r="D18996" t="s">
        <v>7</v>
      </c>
      <c r="E18996">
        <v>6</v>
      </c>
      <c r="F18996">
        <v>3460775</v>
      </c>
      <c r="G18996">
        <v>45976</v>
      </c>
    </row>
    <row r="18997" spans="1:7">
      <c r="A18997" s="2">
        <v>44238</v>
      </c>
      <c r="B18997" s="2">
        <f t="shared" si="592"/>
        <v>44255</v>
      </c>
      <c r="C18997" s="3">
        <f t="shared" si="593"/>
        <v>1</v>
      </c>
      <c r="D18997" t="s">
        <v>22</v>
      </c>
      <c r="E18997">
        <v>8</v>
      </c>
      <c r="F18997">
        <v>411997</v>
      </c>
      <c r="G18997">
        <v>5881</v>
      </c>
    </row>
    <row r="18998" spans="1:7">
      <c r="A18998" s="2">
        <v>44238</v>
      </c>
      <c r="B18998" s="2">
        <f t="shared" si="592"/>
        <v>44255</v>
      </c>
      <c r="C18998" s="3">
        <f t="shared" si="593"/>
        <v>1</v>
      </c>
      <c r="D18998" t="s">
        <v>38</v>
      </c>
      <c r="E18998">
        <v>9</v>
      </c>
      <c r="F18998">
        <v>266499</v>
      </c>
      <c r="G18998">
        <v>7354</v>
      </c>
    </row>
    <row r="18999" spans="1:7">
      <c r="A18999" s="2">
        <v>44238</v>
      </c>
      <c r="B18999" s="2">
        <f t="shared" si="592"/>
        <v>44255</v>
      </c>
      <c r="C18999" s="3">
        <f t="shared" si="593"/>
        <v>1</v>
      </c>
      <c r="D18999" t="s">
        <v>45</v>
      </c>
      <c r="E18999">
        <v>10</v>
      </c>
      <c r="F18999">
        <v>81875</v>
      </c>
      <c r="G18999">
        <v>1262</v>
      </c>
    </row>
    <row r="19000" spans="1:7">
      <c r="A19000" s="2">
        <v>44238</v>
      </c>
      <c r="B19000" s="2">
        <f t="shared" si="592"/>
        <v>44255</v>
      </c>
      <c r="C19000" s="3">
        <f t="shared" si="593"/>
        <v>1</v>
      </c>
      <c r="D19000" t="s">
        <v>33</v>
      </c>
      <c r="E19000">
        <v>11</v>
      </c>
      <c r="F19000">
        <v>38533</v>
      </c>
      <c r="G19000">
        <v>973</v>
      </c>
    </row>
    <row r="19001" spans="1:7">
      <c r="A19001" s="2">
        <v>44238</v>
      </c>
      <c r="B19001" s="2">
        <f t="shared" si="592"/>
        <v>44255</v>
      </c>
      <c r="C19001" s="3">
        <f t="shared" si="593"/>
        <v>1</v>
      </c>
      <c r="D19001" t="s">
        <v>15</v>
      </c>
      <c r="E19001">
        <v>12</v>
      </c>
      <c r="F19001">
        <v>1806797</v>
      </c>
      <c r="G19001">
        <v>28381</v>
      </c>
    </row>
    <row r="19002" spans="1:7">
      <c r="A19002" s="2">
        <v>44238</v>
      </c>
      <c r="B19002" s="2">
        <f t="shared" si="592"/>
        <v>44255</v>
      </c>
      <c r="C19002" s="3">
        <f t="shared" si="593"/>
        <v>1</v>
      </c>
      <c r="D19002" t="s">
        <v>18</v>
      </c>
      <c r="E19002">
        <v>13</v>
      </c>
      <c r="F19002">
        <v>931043</v>
      </c>
      <c r="G19002">
        <v>15050</v>
      </c>
    </row>
    <row r="19003" spans="1:7">
      <c r="A19003" s="2">
        <v>44238</v>
      </c>
      <c r="B19003" s="2">
        <f t="shared" si="592"/>
        <v>44255</v>
      </c>
      <c r="C19003" s="3">
        <f t="shared" si="593"/>
        <v>1</v>
      </c>
      <c r="D19003" t="s">
        <v>57</v>
      </c>
      <c r="E19003">
        <v>66</v>
      </c>
      <c r="F19003">
        <v>8655</v>
      </c>
      <c r="G19003">
        <v>131</v>
      </c>
    </row>
    <row r="19004" spans="1:7">
      <c r="A19004" s="2">
        <v>44238</v>
      </c>
      <c r="B19004" s="2">
        <f t="shared" si="592"/>
        <v>44255</v>
      </c>
      <c r="C19004" s="3">
        <f t="shared" si="593"/>
        <v>1</v>
      </c>
      <c r="D19004" t="s">
        <v>26</v>
      </c>
      <c r="E19004">
        <v>15</v>
      </c>
      <c r="F19004">
        <v>26591</v>
      </c>
      <c r="G19004">
        <v>421</v>
      </c>
    </row>
    <row r="19005" spans="1:7">
      <c r="A19005" s="2">
        <v>44238</v>
      </c>
      <c r="B19005" s="2">
        <f t="shared" si="592"/>
        <v>44255</v>
      </c>
      <c r="C19005" s="3">
        <f t="shared" si="593"/>
        <v>1</v>
      </c>
      <c r="D19005" t="s">
        <v>53</v>
      </c>
      <c r="E19005">
        <v>16</v>
      </c>
      <c r="F19005">
        <v>167026</v>
      </c>
      <c r="G19005">
        <v>1793</v>
      </c>
    </row>
    <row r="19006" spans="1:7">
      <c r="A19006" s="2">
        <v>44238</v>
      </c>
      <c r="B19006" s="2">
        <f t="shared" si="592"/>
        <v>44255</v>
      </c>
      <c r="C19006" s="3">
        <f t="shared" si="593"/>
        <v>1</v>
      </c>
      <c r="D19006" t="s">
        <v>6</v>
      </c>
      <c r="E19006">
        <v>17</v>
      </c>
      <c r="F19006">
        <v>1158595</v>
      </c>
      <c r="G19006">
        <v>21985</v>
      </c>
    </row>
    <row r="19007" spans="1:7">
      <c r="A19007" s="2">
        <v>44238</v>
      </c>
      <c r="B19007" s="2">
        <f t="shared" si="592"/>
        <v>44255</v>
      </c>
      <c r="C19007" s="3">
        <f t="shared" si="593"/>
        <v>1</v>
      </c>
      <c r="D19007" t="s">
        <v>27</v>
      </c>
      <c r="E19007">
        <v>18</v>
      </c>
      <c r="F19007">
        <v>648183</v>
      </c>
      <c r="G19007">
        <v>12027</v>
      </c>
    </row>
    <row r="19008" spans="1:7">
      <c r="A19008" s="2">
        <v>44238</v>
      </c>
      <c r="B19008" s="2">
        <f t="shared" si="592"/>
        <v>44255</v>
      </c>
      <c r="C19008" s="3">
        <f t="shared" si="593"/>
        <v>1</v>
      </c>
      <c r="D19008" t="s">
        <v>39</v>
      </c>
      <c r="E19008">
        <v>19</v>
      </c>
      <c r="F19008">
        <v>327432</v>
      </c>
      <c r="G19008">
        <v>5196</v>
      </c>
    </row>
    <row r="19009" spans="1:7">
      <c r="A19009" s="2">
        <v>44238</v>
      </c>
      <c r="B19009" s="2">
        <f t="shared" si="592"/>
        <v>44255</v>
      </c>
      <c r="C19009" s="3">
        <f t="shared" si="593"/>
        <v>1</v>
      </c>
      <c r="D19009" t="s">
        <v>34</v>
      </c>
      <c r="E19009">
        <v>20</v>
      </c>
      <c r="F19009">
        <v>288003</v>
      </c>
      <c r="G19009">
        <v>4303</v>
      </c>
    </row>
    <row r="19010" spans="1:7">
      <c r="A19010" s="2">
        <v>44238</v>
      </c>
      <c r="B19010" s="2">
        <f t="shared" si="592"/>
        <v>44255</v>
      </c>
      <c r="C19010" s="3">
        <f t="shared" si="593"/>
        <v>1</v>
      </c>
      <c r="D19010" t="s">
        <v>28</v>
      </c>
      <c r="E19010">
        <v>21</v>
      </c>
      <c r="F19010">
        <v>388867</v>
      </c>
      <c r="G19010">
        <v>4375</v>
      </c>
    </row>
    <row r="19011" spans="1:7">
      <c r="A19011" s="2">
        <v>44238</v>
      </c>
      <c r="B19011" s="2">
        <f t="shared" si="592"/>
        <v>44255</v>
      </c>
      <c r="C19011" s="3">
        <f t="shared" si="593"/>
        <v>1</v>
      </c>
      <c r="D19011" t="s">
        <v>40</v>
      </c>
      <c r="E19011">
        <v>22</v>
      </c>
      <c r="F19011">
        <v>417415</v>
      </c>
      <c r="G19011">
        <v>9239</v>
      </c>
    </row>
    <row r="19012" spans="1:7">
      <c r="A19012" s="2">
        <v>44238</v>
      </c>
      <c r="B19012" s="2">
        <f t="shared" ref="B19012:B19075" si="594">EOMONTH(A19012,0)</f>
        <v>44255</v>
      </c>
      <c r="C19012" s="3">
        <f t="shared" ref="C19012:C19075" si="595">IF(A19012=B19012,0,1)</f>
        <v>1</v>
      </c>
      <c r="D19012" t="s">
        <v>51</v>
      </c>
      <c r="E19012">
        <v>23</v>
      </c>
      <c r="F19012">
        <v>42058</v>
      </c>
      <c r="G19012">
        <v>641</v>
      </c>
    </row>
    <row r="19013" spans="1:7">
      <c r="A19013" s="2">
        <v>44238</v>
      </c>
      <c r="B19013" s="2">
        <f t="shared" si="594"/>
        <v>44255</v>
      </c>
      <c r="C19013" s="3">
        <f t="shared" si="595"/>
        <v>1</v>
      </c>
      <c r="D19013" t="s">
        <v>23</v>
      </c>
      <c r="E19013">
        <v>24</v>
      </c>
      <c r="F19013">
        <v>368044</v>
      </c>
      <c r="G19013">
        <v>7467</v>
      </c>
    </row>
    <row r="19014" spans="1:7">
      <c r="A19014" s="2">
        <v>44238</v>
      </c>
      <c r="B19014" s="2">
        <f t="shared" si="594"/>
        <v>44255</v>
      </c>
      <c r="C19014" s="3">
        <f t="shared" si="595"/>
        <v>1</v>
      </c>
      <c r="D19014" t="s">
        <v>9</v>
      </c>
      <c r="E19014">
        <v>25</v>
      </c>
      <c r="F19014">
        <v>551396</v>
      </c>
      <c r="G19014">
        <v>15269</v>
      </c>
    </row>
    <row r="19015" spans="1:7">
      <c r="A19015" s="2">
        <v>44238</v>
      </c>
      <c r="B19015" s="2">
        <f t="shared" si="594"/>
        <v>44255</v>
      </c>
      <c r="C19015" s="3">
        <f t="shared" si="595"/>
        <v>1</v>
      </c>
      <c r="D19015" t="s">
        <v>42</v>
      </c>
      <c r="E19015">
        <v>26</v>
      </c>
      <c r="F19015">
        <v>626152</v>
      </c>
      <c r="G19015">
        <v>16009</v>
      </c>
    </row>
    <row r="19016" spans="1:7">
      <c r="A19016" s="2">
        <v>44238</v>
      </c>
      <c r="B19016" s="2">
        <f t="shared" si="594"/>
        <v>44255</v>
      </c>
      <c r="C19016" s="3">
        <f t="shared" si="595"/>
        <v>1</v>
      </c>
      <c r="D19016" t="s">
        <v>29</v>
      </c>
      <c r="E19016">
        <v>27</v>
      </c>
      <c r="F19016">
        <v>470871</v>
      </c>
      <c r="G19016">
        <v>6411</v>
      </c>
    </row>
    <row r="19017" spans="1:7">
      <c r="A19017" s="2">
        <v>44238</v>
      </c>
      <c r="B19017" s="2">
        <f t="shared" si="594"/>
        <v>44255</v>
      </c>
      <c r="C19017" s="3">
        <f t="shared" si="595"/>
        <v>1</v>
      </c>
      <c r="D19017" t="s">
        <v>46</v>
      </c>
      <c r="E19017">
        <v>28</v>
      </c>
      <c r="F19017">
        <v>284664</v>
      </c>
      <c r="G19017">
        <v>6390</v>
      </c>
    </row>
    <row r="19018" spans="1:7">
      <c r="A19018" s="2">
        <v>44238</v>
      </c>
      <c r="B19018" s="2">
        <f t="shared" si="594"/>
        <v>44255</v>
      </c>
      <c r="C19018" s="3">
        <f t="shared" si="595"/>
        <v>1</v>
      </c>
      <c r="D19018" t="s">
        <v>35</v>
      </c>
      <c r="E19018">
        <v>29</v>
      </c>
      <c r="F19018">
        <v>513568</v>
      </c>
      <c r="G19018">
        <v>7798</v>
      </c>
    </row>
    <row r="19019" spans="1:7">
      <c r="A19019" s="2">
        <v>44238</v>
      </c>
      <c r="B19019" s="2">
        <f t="shared" si="594"/>
        <v>44255</v>
      </c>
      <c r="C19019" s="3">
        <f t="shared" si="595"/>
        <v>1</v>
      </c>
      <c r="D19019" t="s">
        <v>54</v>
      </c>
      <c r="E19019">
        <v>30</v>
      </c>
      <c r="F19019">
        <v>96938</v>
      </c>
      <c r="G19019">
        <v>1322</v>
      </c>
    </row>
    <row r="19020" spans="1:7">
      <c r="A19020" s="2">
        <v>44238</v>
      </c>
      <c r="B19020" s="2">
        <f t="shared" si="594"/>
        <v>44255</v>
      </c>
      <c r="C19020" s="3">
        <f t="shared" si="595"/>
        <v>1</v>
      </c>
      <c r="D19020" t="s">
        <v>12</v>
      </c>
      <c r="E19020">
        <v>31</v>
      </c>
      <c r="F19020">
        <v>196172</v>
      </c>
      <c r="G19020">
        <v>2117</v>
      </c>
    </row>
    <row r="19021" spans="1:7">
      <c r="A19021" s="2">
        <v>44238</v>
      </c>
      <c r="B19021" s="2">
        <f t="shared" si="594"/>
        <v>44255</v>
      </c>
      <c r="C19021" s="3">
        <f t="shared" si="595"/>
        <v>1</v>
      </c>
      <c r="D19021" t="s">
        <v>24</v>
      </c>
      <c r="E19021">
        <v>32</v>
      </c>
      <c r="F19021">
        <v>286514</v>
      </c>
      <c r="G19021">
        <v>4640</v>
      </c>
    </row>
    <row r="19022" spans="1:7">
      <c r="A19022" s="2">
        <v>44238</v>
      </c>
      <c r="B19022" s="2">
        <f t="shared" si="594"/>
        <v>44255</v>
      </c>
      <c r="C19022" s="3">
        <f t="shared" si="595"/>
        <v>1</v>
      </c>
      <c r="D19022" t="s">
        <v>19</v>
      </c>
      <c r="E19022">
        <v>33</v>
      </c>
      <c r="F19022">
        <v>69612</v>
      </c>
      <c r="G19022">
        <v>1117</v>
      </c>
    </row>
    <row r="19023" spans="1:7">
      <c r="A19023" s="2">
        <v>44238</v>
      </c>
      <c r="B19023" s="2">
        <f t="shared" si="594"/>
        <v>44255</v>
      </c>
      <c r="C19023" s="3">
        <f t="shared" si="595"/>
        <v>1</v>
      </c>
      <c r="D19023" t="s">
        <v>21</v>
      </c>
      <c r="E19023">
        <v>34</v>
      </c>
      <c r="F19023">
        <v>736330</v>
      </c>
      <c r="G19023">
        <v>22329</v>
      </c>
    </row>
    <row r="19024" spans="1:7">
      <c r="A19024" s="2">
        <v>44238</v>
      </c>
      <c r="B19024" s="2">
        <f t="shared" si="594"/>
        <v>44255</v>
      </c>
      <c r="C19024" s="3">
        <f t="shared" si="595"/>
        <v>1</v>
      </c>
      <c r="D19024" t="s">
        <v>47</v>
      </c>
      <c r="E19024">
        <v>35</v>
      </c>
      <c r="F19024">
        <v>179323</v>
      </c>
      <c r="G19024">
        <v>3481</v>
      </c>
    </row>
    <row r="19025" spans="1:7">
      <c r="A19025" s="2">
        <v>44238</v>
      </c>
      <c r="B19025" s="2">
        <f t="shared" si="594"/>
        <v>44255</v>
      </c>
      <c r="C19025" s="3">
        <f t="shared" si="595"/>
        <v>1</v>
      </c>
      <c r="D19025" t="s">
        <v>16</v>
      </c>
      <c r="E19025">
        <v>36</v>
      </c>
      <c r="F19025">
        <v>1514327</v>
      </c>
      <c r="G19025">
        <v>44992</v>
      </c>
    </row>
    <row r="19026" spans="1:7">
      <c r="A19026" s="2">
        <v>44238</v>
      </c>
      <c r="B19026" s="2">
        <f t="shared" si="594"/>
        <v>44255</v>
      </c>
      <c r="C19026" s="3">
        <f t="shared" si="595"/>
        <v>1</v>
      </c>
      <c r="D19026" t="s">
        <v>20</v>
      </c>
      <c r="E19026">
        <v>37</v>
      </c>
      <c r="F19026">
        <v>815182</v>
      </c>
      <c r="G19026">
        <v>10336</v>
      </c>
    </row>
    <row r="19027" spans="1:7">
      <c r="A19027" s="2">
        <v>44238</v>
      </c>
      <c r="B19027" s="2">
        <f t="shared" si="594"/>
        <v>44255</v>
      </c>
      <c r="C19027" s="3">
        <f t="shared" si="595"/>
        <v>1</v>
      </c>
      <c r="D19027" t="s">
        <v>48</v>
      </c>
      <c r="E19027">
        <v>38</v>
      </c>
      <c r="F19027">
        <v>98383</v>
      </c>
      <c r="G19027">
        <v>1460</v>
      </c>
    </row>
    <row r="19028" spans="1:7">
      <c r="A19028" s="2">
        <v>44238</v>
      </c>
      <c r="B19028" s="2">
        <f t="shared" si="594"/>
        <v>44255</v>
      </c>
      <c r="C19028" s="3">
        <f t="shared" si="595"/>
        <v>1</v>
      </c>
      <c r="D19028" t="s">
        <v>59</v>
      </c>
      <c r="E19028">
        <v>69</v>
      </c>
      <c r="F19028">
        <v>133</v>
      </c>
      <c r="G19028">
        <v>2</v>
      </c>
    </row>
    <row r="19029" spans="1:7">
      <c r="A19029" s="2">
        <v>44238</v>
      </c>
      <c r="B19029" s="2">
        <f t="shared" si="594"/>
        <v>44255</v>
      </c>
      <c r="C19029" s="3">
        <f t="shared" si="595"/>
        <v>1</v>
      </c>
      <c r="D19029" t="s">
        <v>41</v>
      </c>
      <c r="E19029">
        <v>39</v>
      </c>
      <c r="F19029">
        <v>931437</v>
      </c>
      <c r="G19029">
        <v>12577</v>
      </c>
    </row>
    <row r="19030" spans="1:7">
      <c r="A19030" s="2">
        <v>44238</v>
      </c>
      <c r="B19030" s="2">
        <f t="shared" si="594"/>
        <v>44255</v>
      </c>
      <c r="C19030" s="3">
        <f t="shared" si="595"/>
        <v>1</v>
      </c>
      <c r="D19030" t="s">
        <v>30</v>
      </c>
      <c r="E19030">
        <v>40</v>
      </c>
      <c r="F19030">
        <v>409401</v>
      </c>
      <c r="G19030">
        <v>3948</v>
      </c>
    </row>
    <row r="19031" spans="1:7">
      <c r="A19031" s="2">
        <v>44238</v>
      </c>
      <c r="B19031" s="2">
        <f t="shared" si="594"/>
        <v>44255</v>
      </c>
      <c r="C19031" s="3">
        <f t="shared" si="595"/>
        <v>1</v>
      </c>
      <c r="D19031" t="s">
        <v>14</v>
      </c>
      <c r="E19031">
        <v>41</v>
      </c>
      <c r="F19031">
        <v>149082</v>
      </c>
      <c r="G19031">
        <v>2067</v>
      </c>
    </row>
    <row r="19032" spans="1:7">
      <c r="A19032" s="2">
        <v>44238</v>
      </c>
      <c r="B19032" s="2">
        <f t="shared" si="594"/>
        <v>44255</v>
      </c>
      <c r="C19032" s="3">
        <f t="shared" si="595"/>
        <v>1</v>
      </c>
      <c r="D19032" t="s">
        <v>31</v>
      </c>
      <c r="E19032">
        <v>42</v>
      </c>
      <c r="F19032">
        <v>890100</v>
      </c>
      <c r="G19032">
        <v>22908</v>
      </c>
    </row>
    <row r="19033" spans="1:7">
      <c r="A19033" s="2">
        <v>44238</v>
      </c>
      <c r="B19033" s="2">
        <f t="shared" si="594"/>
        <v>44255</v>
      </c>
      <c r="C19033" s="3">
        <f t="shared" si="595"/>
        <v>1</v>
      </c>
      <c r="D19033" t="s">
        <v>55</v>
      </c>
      <c r="E19033">
        <v>72</v>
      </c>
      <c r="F19033">
        <v>130251</v>
      </c>
      <c r="G19033">
        <v>1902</v>
      </c>
    </row>
    <row r="19034" spans="1:7">
      <c r="A19034" s="2">
        <v>44238</v>
      </c>
      <c r="B19034" s="2">
        <f t="shared" si="594"/>
        <v>44255</v>
      </c>
      <c r="C19034" s="3">
        <f t="shared" si="595"/>
        <v>1</v>
      </c>
      <c r="D19034" t="s">
        <v>17</v>
      </c>
      <c r="E19034">
        <v>44</v>
      </c>
      <c r="F19034">
        <v>120381</v>
      </c>
      <c r="G19034">
        <v>2274</v>
      </c>
    </row>
    <row r="19035" spans="1:7">
      <c r="A19035" s="2">
        <v>44238</v>
      </c>
      <c r="B19035" s="2">
        <f t="shared" si="594"/>
        <v>44255</v>
      </c>
      <c r="C19035" s="3">
        <f t="shared" si="595"/>
        <v>1</v>
      </c>
      <c r="D19035" t="s">
        <v>32</v>
      </c>
      <c r="E19035">
        <v>45</v>
      </c>
      <c r="F19035">
        <v>476287</v>
      </c>
      <c r="G19035">
        <v>7837</v>
      </c>
    </row>
    <row r="19036" spans="1:7">
      <c r="A19036" s="2">
        <v>44238</v>
      </c>
      <c r="B19036" s="2">
        <f t="shared" si="594"/>
        <v>44255</v>
      </c>
      <c r="C19036" s="3">
        <f t="shared" si="595"/>
        <v>1</v>
      </c>
      <c r="D19036" t="s">
        <v>43</v>
      </c>
      <c r="E19036">
        <v>46</v>
      </c>
      <c r="F19036">
        <v>109859</v>
      </c>
      <c r="G19036">
        <v>1829</v>
      </c>
    </row>
    <row r="19037" spans="1:7">
      <c r="A19037" s="2">
        <v>44238</v>
      </c>
      <c r="B19037" s="2">
        <f t="shared" si="594"/>
        <v>44255</v>
      </c>
      <c r="C19037" s="3">
        <f t="shared" si="595"/>
        <v>1</v>
      </c>
      <c r="D19037" t="s">
        <v>25</v>
      </c>
      <c r="E19037">
        <v>47</v>
      </c>
      <c r="F19037">
        <v>737833</v>
      </c>
      <c r="G19037">
        <v>10721</v>
      </c>
    </row>
    <row r="19038" spans="1:7">
      <c r="A19038" s="2">
        <v>44238</v>
      </c>
      <c r="B19038" s="2">
        <f t="shared" si="594"/>
        <v>44255</v>
      </c>
      <c r="C19038" s="3">
        <f t="shared" si="595"/>
        <v>1</v>
      </c>
      <c r="D19038" t="s">
        <v>11</v>
      </c>
      <c r="E19038">
        <v>48</v>
      </c>
      <c r="F19038">
        <v>2543997</v>
      </c>
      <c r="G19038">
        <v>40661</v>
      </c>
    </row>
    <row r="19039" spans="1:7">
      <c r="A19039" s="2">
        <v>44238</v>
      </c>
      <c r="B19039" s="2">
        <f t="shared" si="594"/>
        <v>44255</v>
      </c>
      <c r="C19039" s="3">
        <f t="shared" si="595"/>
        <v>1</v>
      </c>
      <c r="D19039" t="s">
        <v>13</v>
      </c>
      <c r="E19039">
        <v>49</v>
      </c>
      <c r="F19039">
        <v>358581</v>
      </c>
      <c r="G19039">
        <v>1776</v>
      </c>
    </row>
    <row r="19040" spans="1:7">
      <c r="A19040" s="2">
        <v>44238</v>
      </c>
      <c r="B19040" s="2">
        <f t="shared" si="594"/>
        <v>44255</v>
      </c>
      <c r="C19040" s="3">
        <f t="shared" si="595"/>
        <v>1</v>
      </c>
      <c r="D19040" t="s">
        <v>36</v>
      </c>
      <c r="E19040">
        <v>50</v>
      </c>
      <c r="F19040">
        <v>13249</v>
      </c>
      <c r="G19040">
        <v>188</v>
      </c>
    </row>
    <row r="19041" spans="1:7">
      <c r="A19041" s="2">
        <v>44238</v>
      </c>
      <c r="B19041" s="2">
        <f t="shared" si="594"/>
        <v>44255</v>
      </c>
      <c r="C19041" s="3">
        <f t="shared" si="595"/>
        <v>1</v>
      </c>
      <c r="D19041" t="s">
        <v>56</v>
      </c>
      <c r="E19041">
        <v>78</v>
      </c>
      <c r="F19041">
        <v>2505</v>
      </c>
      <c r="G19041">
        <v>25</v>
      </c>
    </row>
    <row r="19042" spans="1:7">
      <c r="A19042" s="2">
        <v>44238</v>
      </c>
      <c r="B19042" s="2">
        <f t="shared" si="594"/>
        <v>44255</v>
      </c>
      <c r="C19042" s="3">
        <f t="shared" si="595"/>
        <v>1</v>
      </c>
      <c r="D19042" t="s">
        <v>37</v>
      </c>
      <c r="E19042">
        <v>51</v>
      </c>
      <c r="F19042">
        <v>541018</v>
      </c>
      <c r="G19042">
        <v>6958</v>
      </c>
    </row>
    <row r="19043" spans="1:7">
      <c r="A19043" s="2">
        <v>44238</v>
      </c>
      <c r="B19043" s="2">
        <f t="shared" si="594"/>
        <v>44255</v>
      </c>
      <c r="C19043" s="3">
        <f t="shared" si="595"/>
        <v>1</v>
      </c>
      <c r="D19043" t="s">
        <v>5</v>
      </c>
      <c r="E19043">
        <v>53</v>
      </c>
      <c r="F19043">
        <v>329170</v>
      </c>
      <c r="G19043">
        <v>4701</v>
      </c>
    </row>
    <row r="19044" spans="1:7">
      <c r="A19044" s="2">
        <v>44238</v>
      </c>
      <c r="B19044" s="2">
        <f t="shared" si="594"/>
        <v>44255</v>
      </c>
      <c r="C19044" s="3">
        <f t="shared" si="595"/>
        <v>1</v>
      </c>
      <c r="D19044" t="s">
        <v>58</v>
      </c>
      <c r="E19044">
        <v>54</v>
      </c>
      <c r="F19044">
        <v>126420</v>
      </c>
      <c r="G19044">
        <v>2187</v>
      </c>
    </row>
    <row r="19045" spans="1:7">
      <c r="A19045" s="2">
        <v>44238</v>
      </c>
      <c r="B19045" s="2">
        <f t="shared" si="594"/>
        <v>44255</v>
      </c>
      <c r="C19045" s="3">
        <f t="shared" si="595"/>
        <v>1</v>
      </c>
      <c r="D19045" t="s">
        <v>10</v>
      </c>
      <c r="E19045">
        <v>55</v>
      </c>
      <c r="F19045">
        <v>604683</v>
      </c>
      <c r="G19045">
        <v>6725</v>
      </c>
    </row>
    <row r="19046" spans="1:7">
      <c r="A19046" s="2">
        <v>44238</v>
      </c>
      <c r="B19046" s="2">
        <f t="shared" si="594"/>
        <v>44255</v>
      </c>
      <c r="C19046" s="3">
        <f t="shared" si="595"/>
        <v>1</v>
      </c>
      <c r="D19046" t="s">
        <v>49</v>
      </c>
      <c r="E19046">
        <v>56</v>
      </c>
      <c r="F19046">
        <v>52979</v>
      </c>
      <c r="G19046">
        <v>647</v>
      </c>
    </row>
    <row r="19047" spans="1:7">
      <c r="A19047" s="2">
        <v>44239</v>
      </c>
      <c r="B19047" s="2">
        <f t="shared" si="594"/>
        <v>44255</v>
      </c>
      <c r="C19047" s="3">
        <f t="shared" si="595"/>
        <v>1</v>
      </c>
      <c r="D19047" t="s">
        <v>52</v>
      </c>
      <c r="E19047">
        <v>1</v>
      </c>
      <c r="F19047">
        <v>478667</v>
      </c>
      <c r="G19047">
        <v>9180</v>
      </c>
    </row>
    <row r="19048" spans="1:7">
      <c r="A19048" s="2">
        <v>44239</v>
      </c>
      <c r="B19048" s="2">
        <f t="shared" si="594"/>
        <v>44255</v>
      </c>
      <c r="C19048" s="3">
        <f t="shared" si="595"/>
        <v>1</v>
      </c>
      <c r="D19048" t="s">
        <v>50</v>
      </c>
      <c r="E19048">
        <v>2</v>
      </c>
      <c r="F19048">
        <v>56008</v>
      </c>
      <c r="G19048">
        <v>271</v>
      </c>
    </row>
    <row r="19049" spans="1:7">
      <c r="A19049" s="2">
        <v>44239</v>
      </c>
      <c r="B19049" s="2">
        <f t="shared" si="594"/>
        <v>44255</v>
      </c>
      <c r="C19049" s="3">
        <f t="shared" si="595"/>
        <v>1</v>
      </c>
      <c r="D19049" t="s">
        <v>8</v>
      </c>
      <c r="E19049">
        <v>4</v>
      </c>
      <c r="F19049">
        <v>794224</v>
      </c>
      <c r="G19049">
        <v>14843</v>
      </c>
    </row>
    <row r="19050" spans="1:7">
      <c r="A19050" s="2">
        <v>44239</v>
      </c>
      <c r="B19050" s="2">
        <f t="shared" si="594"/>
        <v>44255</v>
      </c>
      <c r="C19050" s="3">
        <f t="shared" si="595"/>
        <v>1</v>
      </c>
      <c r="D19050" t="s">
        <v>44</v>
      </c>
      <c r="E19050">
        <v>5</v>
      </c>
      <c r="F19050">
        <v>311608</v>
      </c>
      <c r="G19050">
        <v>5212</v>
      </c>
    </row>
    <row r="19051" spans="1:7">
      <c r="A19051" s="2">
        <v>44239</v>
      </c>
      <c r="B19051" s="2">
        <f t="shared" si="594"/>
        <v>44255</v>
      </c>
      <c r="C19051" s="3">
        <f t="shared" si="595"/>
        <v>1</v>
      </c>
      <c r="D19051" t="s">
        <v>7</v>
      </c>
      <c r="E19051">
        <v>6</v>
      </c>
      <c r="F19051">
        <v>3470302</v>
      </c>
      <c r="G19051">
        <v>46435</v>
      </c>
    </row>
    <row r="19052" spans="1:7">
      <c r="A19052" s="2">
        <v>44239</v>
      </c>
      <c r="B19052" s="2">
        <f t="shared" si="594"/>
        <v>44255</v>
      </c>
      <c r="C19052" s="3">
        <f t="shared" si="595"/>
        <v>1</v>
      </c>
      <c r="D19052" t="s">
        <v>22</v>
      </c>
      <c r="E19052">
        <v>8</v>
      </c>
      <c r="F19052">
        <v>414171</v>
      </c>
      <c r="G19052">
        <v>5893</v>
      </c>
    </row>
    <row r="19053" spans="1:7">
      <c r="A19053" s="2">
        <v>44239</v>
      </c>
      <c r="B19053" s="2">
        <f t="shared" si="594"/>
        <v>44255</v>
      </c>
      <c r="C19053" s="3">
        <f t="shared" si="595"/>
        <v>1</v>
      </c>
      <c r="D19053" t="s">
        <v>38</v>
      </c>
      <c r="E19053">
        <v>9</v>
      </c>
      <c r="F19053">
        <v>267337</v>
      </c>
      <c r="G19053">
        <v>7381</v>
      </c>
    </row>
    <row r="19054" spans="1:7">
      <c r="A19054" s="2">
        <v>44239</v>
      </c>
      <c r="B19054" s="2">
        <f t="shared" si="594"/>
        <v>44255</v>
      </c>
      <c r="C19054" s="3">
        <f t="shared" si="595"/>
        <v>1</v>
      </c>
      <c r="D19054" t="s">
        <v>45</v>
      </c>
      <c r="E19054">
        <v>10</v>
      </c>
      <c r="F19054">
        <v>82263</v>
      </c>
      <c r="G19054">
        <v>1269</v>
      </c>
    </row>
    <row r="19055" spans="1:7">
      <c r="A19055" s="2">
        <v>44239</v>
      </c>
      <c r="B19055" s="2">
        <f t="shared" si="594"/>
        <v>44255</v>
      </c>
      <c r="C19055" s="3">
        <f t="shared" si="595"/>
        <v>1</v>
      </c>
      <c r="D19055" t="s">
        <v>33</v>
      </c>
      <c r="E19055">
        <v>11</v>
      </c>
      <c r="F19055">
        <v>38670</v>
      </c>
      <c r="G19055">
        <v>976</v>
      </c>
    </row>
    <row r="19056" spans="1:7">
      <c r="A19056" s="2">
        <v>44239</v>
      </c>
      <c r="B19056" s="2">
        <f t="shared" si="594"/>
        <v>44255</v>
      </c>
      <c r="C19056" s="3">
        <f t="shared" si="595"/>
        <v>1</v>
      </c>
      <c r="D19056" t="s">
        <v>15</v>
      </c>
      <c r="E19056">
        <v>12</v>
      </c>
      <c r="F19056">
        <v>1814414</v>
      </c>
      <c r="G19056">
        <v>28564</v>
      </c>
    </row>
    <row r="19057" spans="1:7">
      <c r="A19057" s="2">
        <v>44239</v>
      </c>
      <c r="B19057" s="2">
        <f t="shared" si="594"/>
        <v>44255</v>
      </c>
      <c r="C19057" s="3">
        <f t="shared" si="595"/>
        <v>1</v>
      </c>
      <c r="D19057" t="s">
        <v>18</v>
      </c>
      <c r="E19057">
        <v>13</v>
      </c>
      <c r="F19057">
        <v>934874</v>
      </c>
      <c r="G19057">
        <v>15239</v>
      </c>
    </row>
    <row r="19058" spans="1:7">
      <c r="A19058" s="2">
        <v>44239</v>
      </c>
      <c r="B19058" s="2">
        <f t="shared" si="594"/>
        <v>44255</v>
      </c>
      <c r="C19058" s="3">
        <f t="shared" si="595"/>
        <v>1</v>
      </c>
      <c r="D19058" t="s">
        <v>57</v>
      </c>
      <c r="E19058">
        <v>66</v>
      </c>
      <c r="F19058">
        <v>8658</v>
      </c>
      <c r="G19058">
        <v>131</v>
      </c>
    </row>
    <row r="19059" spans="1:7">
      <c r="A19059" s="2">
        <v>44239</v>
      </c>
      <c r="B19059" s="2">
        <f t="shared" si="594"/>
        <v>44255</v>
      </c>
      <c r="C19059" s="3">
        <f t="shared" si="595"/>
        <v>1</v>
      </c>
      <c r="D19059" t="s">
        <v>26</v>
      </c>
      <c r="E19059">
        <v>15</v>
      </c>
      <c r="F19059">
        <v>26672</v>
      </c>
      <c r="G19059">
        <v>422</v>
      </c>
    </row>
    <row r="19060" spans="1:7">
      <c r="A19060" s="2">
        <v>44239</v>
      </c>
      <c r="B19060" s="2">
        <f t="shared" si="594"/>
        <v>44255</v>
      </c>
      <c r="C19060" s="3">
        <f t="shared" si="595"/>
        <v>1</v>
      </c>
      <c r="D19060" t="s">
        <v>53</v>
      </c>
      <c r="E19060">
        <v>16</v>
      </c>
      <c r="F19060">
        <v>167350</v>
      </c>
      <c r="G19060">
        <v>1801</v>
      </c>
    </row>
    <row r="19061" spans="1:7">
      <c r="A19061" s="2">
        <v>44239</v>
      </c>
      <c r="B19061" s="2">
        <f t="shared" si="594"/>
        <v>44255</v>
      </c>
      <c r="C19061" s="3">
        <f t="shared" si="595"/>
        <v>1</v>
      </c>
      <c r="D19061" t="s">
        <v>6</v>
      </c>
      <c r="E19061">
        <v>17</v>
      </c>
      <c r="F19061">
        <v>1161206</v>
      </c>
      <c r="G19061">
        <v>22027</v>
      </c>
    </row>
    <row r="19062" spans="1:7">
      <c r="A19062" s="2">
        <v>44239</v>
      </c>
      <c r="B19062" s="2">
        <f t="shared" si="594"/>
        <v>44255</v>
      </c>
      <c r="C19062" s="3">
        <f t="shared" si="595"/>
        <v>1</v>
      </c>
      <c r="D19062" t="s">
        <v>27</v>
      </c>
      <c r="E19062">
        <v>18</v>
      </c>
      <c r="F19062">
        <v>649610</v>
      </c>
      <c r="G19062">
        <v>12117</v>
      </c>
    </row>
    <row r="19063" spans="1:7">
      <c r="A19063" s="2">
        <v>44239</v>
      </c>
      <c r="B19063" s="2">
        <f t="shared" si="594"/>
        <v>44255</v>
      </c>
      <c r="C19063" s="3">
        <f t="shared" si="595"/>
        <v>1</v>
      </c>
      <c r="D19063" t="s">
        <v>39</v>
      </c>
      <c r="E19063">
        <v>19</v>
      </c>
      <c r="F19063">
        <v>328565</v>
      </c>
      <c r="G19063">
        <v>5223</v>
      </c>
    </row>
    <row r="19064" spans="1:7">
      <c r="A19064" s="2">
        <v>44239</v>
      </c>
      <c r="B19064" s="2">
        <f t="shared" si="594"/>
        <v>44255</v>
      </c>
      <c r="C19064" s="3">
        <f t="shared" si="595"/>
        <v>1</v>
      </c>
      <c r="D19064" t="s">
        <v>34</v>
      </c>
      <c r="E19064">
        <v>20</v>
      </c>
      <c r="F19064">
        <v>289210</v>
      </c>
      <c r="G19064">
        <v>4364</v>
      </c>
    </row>
    <row r="19065" spans="1:7">
      <c r="A19065" s="2">
        <v>44239</v>
      </c>
      <c r="B19065" s="2">
        <f t="shared" si="594"/>
        <v>44255</v>
      </c>
      <c r="C19065" s="3">
        <f t="shared" si="595"/>
        <v>1</v>
      </c>
      <c r="D19065" t="s">
        <v>28</v>
      </c>
      <c r="E19065">
        <v>21</v>
      </c>
      <c r="F19065">
        <v>390634</v>
      </c>
      <c r="G19065">
        <v>4420</v>
      </c>
    </row>
    <row r="19066" spans="1:7">
      <c r="A19066" s="2">
        <v>44239</v>
      </c>
      <c r="B19066" s="2">
        <f t="shared" si="594"/>
        <v>44255</v>
      </c>
      <c r="C19066" s="3">
        <f t="shared" si="595"/>
        <v>1</v>
      </c>
      <c r="D19066" t="s">
        <v>40</v>
      </c>
      <c r="E19066">
        <v>22</v>
      </c>
      <c r="F19066">
        <v>418585</v>
      </c>
      <c r="G19066">
        <v>9276</v>
      </c>
    </row>
    <row r="19067" spans="1:7">
      <c r="A19067" s="2">
        <v>44239</v>
      </c>
      <c r="B19067" s="2">
        <f t="shared" si="594"/>
        <v>44255</v>
      </c>
      <c r="C19067" s="3">
        <f t="shared" si="595"/>
        <v>1</v>
      </c>
      <c r="D19067" t="s">
        <v>51</v>
      </c>
      <c r="E19067">
        <v>23</v>
      </c>
      <c r="F19067">
        <v>42259</v>
      </c>
      <c r="G19067">
        <v>643</v>
      </c>
    </row>
    <row r="19068" spans="1:7">
      <c r="A19068" s="2">
        <v>44239</v>
      </c>
      <c r="B19068" s="2">
        <f t="shared" si="594"/>
        <v>44255</v>
      </c>
      <c r="C19068" s="3">
        <f t="shared" si="595"/>
        <v>1</v>
      </c>
      <c r="D19068" t="s">
        <v>23</v>
      </c>
      <c r="E19068">
        <v>24</v>
      </c>
      <c r="F19068">
        <v>369156</v>
      </c>
      <c r="G19068">
        <v>7503</v>
      </c>
    </row>
    <row r="19069" spans="1:7">
      <c r="A19069" s="2">
        <v>44239</v>
      </c>
      <c r="B19069" s="2">
        <f t="shared" si="594"/>
        <v>44255</v>
      </c>
      <c r="C19069" s="3">
        <f t="shared" si="595"/>
        <v>1</v>
      </c>
      <c r="D19069" t="s">
        <v>9</v>
      </c>
      <c r="E19069">
        <v>25</v>
      </c>
      <c r="F19069">
        <v>553812</v>
      </c>
      <c r="G19069">
        <v>15358</v>
      </c>
    </row>
    <row r="19070" spans="1:7">
      <c r="A19070" s="2">
        <v>44239</v>
      </c>
      <c r="B19070" s="2">
        <f t="shared" si="594"/>
        <v>44255</v>
      </c>
      <c r="C19070" s="3">
        <f t="shared" si="595"/>
        <v>1</v>
      </c>
      <c r="D19070" t="s">
        <v>42</v>
      </c>
      <c r="E19070">
        <v>26</v>
      </c>
      <c r="F19070">
        <v>627567</v>
      </c>
      <c r="G19070">
        <v>16018</v>
      </c>
    </row>
    <row r="19071" spans="1:7">
      <c r="A19071" s="2">
        <v>44239</v>
      </c>
      <c r="B19071" s="2">
        <f t="shared" si="594"/>
        <v>44255</v>
      </c>
      <c r="C19071" s="3">
        <f t="shared" si="595"/>
        <v>1</v>
      </c>
      <c r="D19071" t="s">
        <v>29</v>
      </c>
      <c r="E19071">
        <v>27</v>
      </c>
      <c r="F19071">
        <v>471919</v>
      </c>
      <c r="G19071">
        <v>6430</v>
      </c>
    </row>
    <row r="19072" spans="1:7">
      <c r="A19072" s="2">
        <v>44239</v>
      </c>
      <c r="B19072" s="2">
        <f t="shared" si="594"/>
        <v>44255</v>
      </c>
      <c r="C19072" s="3">
        <f t="shared" si="595"/>
        <v>1</v>
      </c>
      <c r="D19072" t="s">
        <v>46</v>
      </c>
      <c r="E19072">
        <v>28</v>
      </c>
      <c r="F19072">
        <v>285648</v>
      </c>
      <c r="G19072">
        <v>6429</v>
      </c>
    </row>
    <row r="19073" spans="1:7">
      <c r="A19073" s="2">
        <v>44239</v>
      </c>
      <c r="B19073" s="2">
        <f t="shared" si="594"/>
        <v>44255</v>
      </c>
      <c r="C19073" s="3">
        <f t="shared" si="595"/>
        <v>1</v>
      </c>
      <c r="D19073" t="s">
        <v>35</v>
      </c>
      <c r="E19073">
        <v>29</v>
      </c>
      <c r="F19073">
        <v>514627</v>
      </c>
      <c r="G19073">
        <v>7840</v>
      </c>
    </row>
    <row r="19074" spans="1:7">
      <c r="A19074" s="2">
        <v>44239</v>
      </c>
      <c r="B19074" s="2">
        <f t="shared" si="594"/>
        <v>44255</v>
      </c>
      <c r="C19074" s="3">
        <f t="shared" si="595"/>
        <v>1</v>
      </c>
      <c r="D19074" t="s">
        <v>54</v>
      </c>
      <c r="E19074">
        <v>30</v>
      </c>
      <c r="F19074">
        <v>97159</v>
      </c>
      <c r="G19074">
        <v>1325</v>
      </c>
    </row>
    <row r="19075" spans="1:7">
      <c r="A19075" s="2">
        <v>44239</v>
      </c>
      <c r="B19075" s="2">
        <f t="shared" si="594"/>
        <v>44255</v>
      </c>
      <c r="C19075" s="3">
        <f t="shared" si="595"/>
        <v>1</v>
      </c>
      <c r="D19075" t="s">
        <v>12</v>
      </c>
      <c r="E19075">
        <v>31</v>
      </c>
      <c r="F19075">
        <v>196616</v>
      </c>
      <c r="G19075">
        <v>2124</v>
      </c>
    </row>
    <row r="19076" spans="1:7">
      <c r="A19076" s="2">
        <v>44239</v>
      </c>
      <c r="B19076" s="2">
        <f t="shared" ref="B19076:B19139" si="596">EOMONTH(A19076,0)</f>
        <v>44255</v>
      </c>
      <c r="C19076" s="3">
        <f t="shared" ref="C19076:C19139" si="597">IF(A19076=B19076,0,1)</f>
        <v>1</v>
      </c>
      <c r="D19076" t="s">
        <v>24</v>
      </c>
      <c r="E19076">
        <v>32</v>
      </c>
      <c r="F19076">
        <v>287091</v>
      </c>
      <c r="G19076">
        <v>4668</v>
      </c>
    </row>
    <row r="19077" spans="1:7">
      <c r="A19077" s="2">
        <v>44239</v>
      </c>
      <c r="B19077" s="2">
        <f t="shared" si="596"/>
        <v>44255</v>
      </c>
      <c r="C19077" s="3">
        <f t="shared" si="597"/>
        <v>1</v>
      </c>
      <c r="D19077" t="s">
        <v>19</v>
      </c>
      <c r="E19077">
        <v>33</v>
      </c>
      <c r="F19077">
        <v>70072</v>
      </c>
      <c r="G19077">
        <v>1126</v>
      </c>
    </row>
    <row r="19078" spans="1:7">
      <c r="A19078" s="2">
        <v>44239</v>
      </c>
      <c r="B19078" s="2">
        <f t="shared" si="596"/>
        <v>44255</v>
      </c>
      <c r="C19078" s="3">
        <f t="shared" si="597"/>
        <v>1</v>
      </c>
      <c r="D19078" t="s">
        <v>21</v>
      </c>
      <c r="E19078">
        <v>34</v>
      </c>
      <c r="F19078">
        <v>740062</v>
      </c>
      <c r="G19078">
        <v>22393</v>
      </c>
    </row>
    <row r="19079" spans="1:7">
      <c r="A19079" s="2">
        <v>44239</v>
      </c>
      <c r="B19079" s="2">
        <f t="shared" si="596"/>
        <v>44255</v>
      </c>
      <c r="C19079" s="3">
        <f t="shared" si="597"/>
        <v>1</v>
      </c>
      <c r="D19079" t="s">
        <v>47</v>
      </c>
      <c r="E19079">
        <v>35</v>
      </c>
      <c r="F19079">
        <v>179724</v>
      </c>
      <c r="G19079">
        <v>3504</v>
      </c>
    </row>
    <row r="19080" spans="1:7">
      <c r="A19080" s="2">
        <v>44239</v>
      </c>
      <c r="B19080" s="2">
        <f t="shared" si="596"/>
        <v>44255</v>
      </c>
      <c r="C19080" s="3">
        <f t="shared" si="597"/>
        <v>1</v>
      </c>
      <c r="D19080" t="s">
        <v>16</v>
      </c>
      <c r="E19080">
        <v>36</v>
      </c>
      <c r="F19080">
        <v>1523042</v>
      </c>
      <c r="G19080">
        <v>45138</v>
      </c>
    </row>
    <row r="19081" spans="1:7">
      <c r="A19081" s="2">
        <v>44239</v>
      </c>
      <c r="B19081" s="2">
        <f t="shared" si="596"/>
        <v>44255</v>
      </c>
      <c r="C19081" s="3">
        <f t="shared" si="597"/>
        <v>1</v>
      </c>
      <c r="D19081" t="s">
        <v>20</v>
      </c>
      <c r="E19081">
        <v>37</v>
      </c>
      <c r="F19081">
        <v>819242</v>
      </c>
      <c r="G19081">
        <v>10408</v>
      </c>
    </row>
    <row r="19082" spans="1:7">
      <c r="A19082" s="2">
        <v>44239</v>
      </c>
      <c r="B19082" s="2">
        <f t="shared" si="596"/>
        <v>44255</v>
      </c>
      <c r="C19082" s="3">
        <f t="shared" si="597"/>
        <v>1</v>
      </c>
      <c r="D19082" t="s">
        <v>48</v>
      </c>
      <c r="E19082">
        <v>38</v>
      </c>
      <c r="F19082">
        <v>98496</v>
      </c>
      <c r="G19082">
        <v>1461</v>
      </c>
    </row>
    <row r="19083" spans="1:7">
      <c r="A19083" s="2">
        <v>44239</v>
      </c>
      <c r="B19083" s="2">
        <f t="shared" si="596"/>
        <v>44255</v>
      </c>
      <c r="C19083" s="3">
        <f t="shared" si="597"/>
        <v>1</v>
      </c>
      <c r="D19083" t="s">
        <v>59</v>
      </c>
      <c r="E19083">
        <v>69</v>
      </c>
      <c r="F19083">
        <v>134</v>
      </c>
      <c r="G19083">
        <v>2</v>
      </c>
    </row>
    <row r="19084" spans="1:7">
      <c r="A19084" s="2">
        <v>44239</v>
      </c>
      <c r="B19084" s="2">
        <f t="shared" si="596"/>
        <v>44255</v>
      </c>
      <c r="C19084" s="3">
        <f t="shared" si="597"/>
        <v>1</v>
      </c>
      <c r="D19084" t="s">
        <v>41</v>
      </c>
      <c r="E19084">
        <v>39</v>
      </c>
      <c r="F19084">
        <v>934742</v>
      </c>
      <c r="G19084">
        <v>15136</v>
      </c>
    </row>
    <row r="19085" spans="1:7">
      <c r="A19085" s="2">
        <v>44239</v>
      </c>
      <c r="B19085" s="2">
        <f t="shared" si="596"/>
        <v>44255</v>
      </c>
      <c r="C19085" s="3">
        <f t="shared" si="597"/>
        <v>1</v>
      </c>
      <c r="D19085" t="s">
        <v>30</v>
      </c>
      <c r="E19085">
        <v>40</v>
      </c>
      <c r="F19085">
        <v>410818</v>
      </c>
      <c r="G19085">
        <v>3959</v>
      </c>
    </row>
    <row r="19086" spans="1:7">
      <c r="A19086" s="2">
        <v>44239</v>
      </c>
      <c r="B19086" s="2">
        <f t="shared" si="596"/>
        <v>44255</v>
      </c>
      <c r="C19086" s="3">
        <f t="shared" si="597"/>
        <v>1</v>
      </c>
      <c r="D19086" t="s">
        <v>14</v>
      </c>
      <c r="E19086">
        <v>41</v>
      </c>
      <c r="F19086">
        <v>149576</v>
      </c>
      <c r="G19086">
        <v>2109</v>
      </c>
    </row>
    <row r="19087" spans="1:7">
      <c r="A19087" s="2">
        <v>44239</v>
      </c>
      <c r="B19087" s="2">
        <f t="shared" si="596"/>
        <v>44255</v>
      </c>
      <c r="C19087" s="3">
        <f t="shared" si="597"/>
        <v>1</v>
      </c>
      <c r="D19087" t="s">
        <v>31</v>
      </c>
      <c r="E19087">
        <v>42</v>
      </c>
      <c r="F19087">
        <v>893359</v>
      </c>
      <c r="G19087">
        <v>23007</v>
      </c>
    </row>
    <row r="19088" spans="1:7">
      <c r="A19088" s="2">
        <v>44239</v>
      </c>
      <c r="B19088" s="2">
        <f t="shared" si="596"/>
        <v>44255</v>
      </c>
      <c r="C19088" s="3">
        <f t="shared" si="597"/>
        <v>1</v>
      </c>
      <c r="D19088" t="s">
        <v>55</v>
      </c>
      <c r="E19088">
        <v>72</v>
      </c>
      <c r="F19088">
        <v>130539</v>
      </c>
      <c r="G19088">
        <v>1907</v>
      </c>
    </row>
    <row r="19089" spans="1:7">
      <c r="A19089" s="2">
        <v>44239</v>
      </c>
      <c r="B19089" s="2">
        <f t="shared" si="596"/>
        <v>44255</v>
      </c>
      <c r="C19089" s="3">
        <f t="shared" si="597"/>
        <v>1</v>
      </c>
      <c r="D19089" t="s">
        <v>17</v>
      </c>
      <c r="E19089">
        <v>44</v>
      </c>
      <c r="F19089">
        <v>120821</v>
      </c>
      <c r="G19089">
        <v>2290</v>
      </c>
    </row>
    <row r="19090" spans="1:7">
      <c r="A19090" s="2">
        <v>44239</v>
      </c>
      <c r="B19090" s="2">
        <f t="shared" si="596"/>
        <v>44255</v>
      </c>
      <c r="C19090" s="3">
        <f t="shared" si="597"/>
        <v>1</v>
      </c>
      <c r="D19090" t="s">
        <v>32</v>
      </c>
      <c r="E19090">
        <v>45</v>
      </c>
      <c r="F19090">
        <v>480157</v>
      </c>
      <c r="G19090">
        <v>7894</v>
      </c>
    </row>
    <row r="19091" spans="1:7">
      <c r="A19091" s="2">
        <v>44239</v>
      </c>
      <c r="B19091" s="2">
        <f t="shared" si="596"/>
        <v>44255</v>
      </c>
      <c r="C19091" s="3">
        <f t="shared" si="597"/>
        <v>1</v>
      </c>
      <c r="D19091" t="s">
        <v>43</v>
      </c>
      <c r="E19091">
        <v>46</v>
      </c>
      <c r="F19091">
        <v>110068</v>
      </c>
      <c r="G19091">
        <v>1831</v>
      </c>
    </row>
    <row r="19092" spans="1:7">
      <c r="A19092" s="2">
        <v>44239</v>
      </c>
      <c r="B19092" s="2">
        <f t="shared" si="596"/>
        <v>44255</v>
      </c>
      <c r="C19092" s="3">
        <f t="shared" si="597"/>
        <v>1</v>
      </c>
      <c r="D19092" t="s">
        <v>25</v>
      </c>
      <c r="E19092">
        <v>47</v>
      </c>
      <c r="F19092">
        <v>739996</v>
      </c>
      <c r="G19092">
        <v>10802</v>
      </c>
    </row>
    <row r="19093" spans="1:7">
      <c r="A19093" s="2">
        <v>44239</v>
      </c>
      <c r="B19093" s="2">
        <f t="shared" si="596"/>
        <v>44255</v>
      </c>
      <c r="C19093" s="3">
        <f t="shared" si="597"/>
        <v>1</v>
      </c>
      <c r="D19093" t="s">
        <v>11</v>
      </c>
      <c r="E19093">
        <v>48</v>
      </c>
      <c r="F19093">
        <v>2556292</v>
      </c>
      <c r="G19093">
        <v>41063</v>
      </c>
    </row>
    <row r="19094" spans="1:7">
      <c r="A19094" s="2">
        <v>44239</v>
      </c>
      <c r="B19094" s="2">
        <f t="shared" si="596"/>
        <v>44255</v>
      </c>
      <c r="C19094" s="3">
        <f t="shared" si="597"/>
        <v>1</v>
      </c>
      <c r="D19094" t="s">
        <v>13</v>
      </c>
      <c r="E19094">
        <v>49</v>
      </c>
      <c r="F19094">
        <v>359641</v>
      </c>
      <c r="G19094">
        <v>1786</v>
      </c>
    </row>
    <row r="19095" spans="1:7">
      <c r="A19095" s="2">
        <v>44239</v>
      </c>
      <c r="B19095" s="2">
        <f t="shared" si="596"/>
        <v>44255</v>
      </c>
      <c r="C19095" s="3">
        <f t="shared" si="597"/>
        <v>1</v>
      </c>
      <c r="D19095" t="s">
        <v>36</v>
      </c>
      <c r="E19095">
        <v>50</v>
      </c>
      <c r="F19095">
        <v>13415</v>
      </c>
      <c r="G19095">
        <v>189</v>
      </c>
    </row>
    <row r="19096" spans="1:7">
      <c r="A19096" s="2">
        <v>44239</v>
      </c>
      <c r="B19096" s="2">
        <f t="shared" si="596"/>
        <v>44255</v>
      </c>
      <c r="C19096" s="3">
        <f t="shared" si="597"/>
        <v>1</v>
      </c>
      <c r="D19096" t="s">
        <v>56</v>
      </c>
      <c r="E19096">
        <v>78</v>
      </c>
      <c r="F19096">
        <v>2525</v>
      </c>
      <c r="G19096">
        <v>25</v>
      </c>
    </row>
    <row r="19097" spans="1:7">
      <c r="A19097" s="2">
        <v>44239</v>
      </c>
      <c r="B19097" s="2">
        <f t="shared" si="596"/>
        <v>44255</v>
      </c>
      <c r="C19097" s="3">
        <f t="shared" si="597"/>
        <v>1</v>
      </c>
      <c r="D19097" t="s">
        <v>37</v>
      </c>
      <c r="E19097">
        <v>51</v>
      </c>
      <c r="F19097">
        <v>544209</v>
      </c>
      <c r="G19097">
        <v>6966</v>
      </c>
    </row>
    <row r="19098" spans="1:7">
      <c r="A19098" s="2">
        <v>44239</v>
      </c>
      <c r="B19098" s="2">
        <f t="shared" si="596"/>
        <v>44255</v>
      </c>
      <c r="C19098" s="3">
        <f t="shared" si="597"/>
        <v>1</v>
      </c>
      <c r="D19098" t="s">
        <v>5</v>
      </c>
      <c r="E19098">
        <v>53</v>
      </c>
      <c r="F19098">
        <v>330427</v>
      </c>
      <c r="G19098">
        <v>4739</v>
      </c>
    </row>
    <row r="19099" spans="1:7">
      <c r="A19099" s="2">
        <v>44239</v>
      </c>
      <c r="B19099" s="2">
        <f t="shared" si="596"/>
        <v>44255</v>
      </c>
      <c r="C19099" s="3">
        <f t="shared" si="597"/>
        <v>1</v>
      </c>
      <c r="D19099" t="s">
        <v>58</v>
      </c>
      <c r="E19099">
        <v>54</v>
      </c>
      <c r="F19099">
        <v>126887</v>
      </c>
      <c r="G19099">
        <v>2200</v>
      </c>
    </row>
    <row r="19100" spans="1:7">
      <c r="A19100" s="2">
        <v>44239</v>
      </c>
      <c r="B19100" s="2">
        <f t="shared" si="596"/>
        <v>44255</v>
      </c>
      <c r="C19100" s="3">
        <f t="shared" si="597"/>
        <v>1</v>
      </c>
      <c r="D19100" t="s">
        <v>10</v>
      </c>
      <c r="E19100">
        <v>55</v>
      </c>
      <c r="F19100">
        <v>605785</v>
      </c>
      <c r="G19100">
        <v>6737</v>
      </c>
    </row>
    <row r="19101" spans="1:7">
      <c r="A19101" s="2">
        <v>44239</v>
      </c>
      <c r="B19101" s="2">
        <f t="shared" si="596"/>
        <v>44255</v>
      </c>
      <c r="C19101" s="3">
        <f t="shared" si="597"/>
        <v>1</v>
      </c>
      <c r="D19101" t="s">
        <v>49</v>
      </c>
      <c r="E19101">
        <v>56</v>
      </c>
      <c r="F19101">
        <v>53086</v>
      </c>
      <c r="G19101">
        <v>647</v>
      </c>
    </row>
    <row r="19102" spans="1:7">
      <c r="A19102" s="2">
        <v>44240</v>
      </c>
      <c r="B19102" s="2">
        <f t="shared" si="596"/>
        <v>44255</v>
      </c>
      <c r="C19102" s="3">
        <f t="shared" si="597"/>
        <v>1</v>
      </c>
      <c r="D19102" t="s">
        <v>52</v>
      </c>
      <c r="E19102">
        <v>1</v>
      </c>
      <c r="F19102">
        <v>479856</v>
      </c>
      <c r="G19102">
        <v>9242</v>
      </c>
    </row>
    <row r="19103" spans="1:7">
      <c r="A19103" s="2">
        <v>44240</v>
      </c>
      <c r="B19103" s="2">
        <f t="shared" si="596"/>
        <v>44255</v>
      </c>
      <c r="C19103" s="3">
        <f t="shared" si="597"/>
        <v>1</v>
      </c>
      <c r="D19103" t="s">
        <v>50</v>
      </c>
      <c r="E19103">
        <v>2</v>
      </c>
      <c r="F19103">
        <v>56008</v>
      </c>
      <c r="G19103">
        <v>271</v>
      </c>
    </row>
    <row r="19104" spans="1:7">
      <c r="A19104" s="2">
        <v>44240</v>
      </c>
      <c r="B19104" s="2">
        <f t="shared" si="596"/>
        <v>44255</v>
      </c>
      <c r="C19104" s="3">
        <f t="shared" si="597"/>
        <v>1</v>
      </c>
      <c r="D19104" t="s">
        <v>8</v>
      </c>
      <c r="E19104">
        <v>4</v>
      </c>
      <c r="F19104">
        <v>796094</v>
      </c>
      <c r="G19104">
        <v>14957</v>
      </c>
    </row>
    <row r="19105" spans="1:7">
      <c r="A19105" s="2">
        <v>44240</v>
      </c>
      <c r="B19105" s="2">
        <f t="shared" si="596"/>
        <v>44255</v>
      </c>
      <c r="C19105" s="3">
        <f t="shared" si="597"/>
        <v>1</v>
      </c>
      <c r="D19105" t="s">
        <v>44</v>
      </c>
      <c r="E19105">
        <v>5</v>
      </c>
      <c r="F19105">
        <v>312562</v>
      </c>
      <c r="G19105">
        <v>5252</v>
      </c>
    </row>
    <row r="19106" spans="1:7">
      <c r="A19106" s="2">
        <v>44240</v>
      </c>
      <c r="B19106" s="2">
        <f t="shared" si="596"/>
        <v>44255</v>
      </c>
      <c r="C19106" s="3">
        <f t="shared" si="597"/>
        <v>1</v>
      </c>
      <c r="D19106" t="s">
        <v>7</v>
      </c>
      <c r="E19106">
        <v>6</v>
      </c>
      <c r="F19106">
        <v>3479469</v>
      </c>
      <c r="G19106">
        <v>46865</v>
      </c>
    </row>
    <row r="19107" spans="1:7">
      <c r="A19107" s="2">
        <v>44240</v>
      </c>
      <c r="B19107" s="2">
        <f t="shared" si="596"/>
        <v>44255</v>
      </c>
      <c r="C19107" s="3">
        <f t="shared" si="597"/>
        <v>1</v>
      </c>
      <c r="D19107" t="s">
        <v>22</v>
      </c>
      <c r="E19107">
        <v>8</v>
      </c>
      <c r="F19107">
        <v>415261</v>
      </c>
      <c r="G19107">
        <v>5913</v>
      </c>
    </row>
    <row r="19108" spans="1:7">
      <c r="A19108" s="2">
        <v>44240</v>
      </c>
      <c r="B19108" s="2">
        <f t="shared" si="596"/>
        <v>44255</v>
      </c>
      <c r="C19108" s="3">
        <f t="shared" si="597"/>
        <v>1</v>
      </c>
      <c r="D19108" t="s">
        <v>38</v>
      </c>
      <c r="E19108">
        <v>9</v>
      </c>
      <c r="F19108">
        <v>267337</v>
      </c>
      <c r="G19108">
        <v>7381</v>
      </c>
    </row>
    <row r="19109" spans="1:7">
      <c r="A19109" s="2">
        <v>44240</v>
      </c>
      <c r="B19109" s="2">
        <f t="shared" si="596"/>
        <v>44255</v>
      </c>
      <c r="C19109" s="3">
        <f t="shared" si="597"/>
        <v>1</v>
      </c>
      <c r="D19109" t="s">
        <v>45</v>
      </c>
      <c r="E19109">
        <v>10</v>
      </c>
      <c r="F19109">
        <v>82672</v>
      </c>
      <c r="G19109">
        <v>1282</v>
      </c>
    </row>
    <row r="19110" spans="1:7">
      <c r="A19110" s="2">
        <v>44240</v>
      </c>
      <c r="B19110" s="2">
        <f t="shared" si="596"/>
        <v>44255</v>
      </c>
      <c r="C19110" s="3">
        <f t="shared" si="597"/>
        <v>1</v>
      </c>
      <c r="D19110" t="s">
        <v>33</v>
      </c>
      <c r="E19110">
        <v>11</v>
      </c>
      <c r="F19110">
        <v>38796</v>
      </c>
      <c r="G19110">
        <v>979</v>
      </c>
    </row>
    <row r="19111" spans="1:7">
      <c r="A19111" s="2">
        <v>44240</v>
      </c>
      <c r="B19111" s="2">
        <f t="shared" si="596"/>
        <v>44255</v>
      </c>
      <c r="C19111" s="3">
        <f t="shared" si="597"/>
        <v>1</v>
      </c>
      <c r="D19111" t="s">
        <v>15</v>
      </c>
      <c r="E19111">
        <v>12</v>
      </c>
      <c r="F19111">
        <v>1821929</v>
      </c>
      <c r="G19111">
        <v>28682</v>
      </c>
    </row>
    <row r="19112" spans="1:7">
      <c r="A19112" s="2">
        <v>44240</v>
      </c>
      <c r="B19112" s="2">
        <f t="shared" si="596"/>
        <v>44255</v>
      </c>
      <c r="C19112" s="3">
        <f t="shared" si="597"/>
        <v>1</v>
      </c>
      <c r="D19112" t="s">
        <v>18</v>
      </c>
      <c r="E19112">
        <v>13</v>
      </c>
      <c r="F19112">
        <v>938577</v>
      </c>
      <c r="G19112">
        <v>15377</v>
      </c>
    </row>
    <row r="19113" spans="1:7">
      <c r="A19113" s="2">
        <v>44240</v>
      </c>
      <c r="B19113" s="2">
        <f t="shared" si="596"/>
        <v>44255</v>
      </c>
      <c r="C19113" s="3">
        <f t="shared" si="597"/>
        <v>1</v>
      </c>
      <c r="D19113" t="s">
        <v>57</v>
      </c>
      <c r="E19113">
        <v>66</v>
      </c>
      <c r="F19113">
        <v>8661</v>
      </c>
      <c r="G19113">
        <v>131</v>
      </c>
    </row>
    <row r="19114" spans="1:7">
      <c r="A19114" s="2">
        <v>44240</v>
      </c>
      <c r="B19114" s="2">
        <f t="shared" si="596"/>
        <v>44255</v>
      </c>
      <c r="C19114" s="3">
        <f t="shared" si="597"/>
        <v>1</v>
      </c>
      <c r="D19114" t="s">
        <v>26</v>
      </c>
      <c r="E19114">
        <v>15</v>
      </c>
      <c r="F19114">
        <v>26729</v>
      </c>
      <c r="G19114">
        <v>422</v>
      </c>
    </row>
    <row r="19115" spans="1:7">
      <c r="A19115" s="2">
        <v>44240</v>
      </c>
      <c r="B19115" s="2">
        <f t="shared" si="596"/>
        <v>44255</v>
      </c>
      <c r="C19115" s="3">
        <f t="shared" si="597"/>
        <v>1</v>
      </c>
      <c r="D19115" t="s">
        <v>53</v>
      </c>
      <c r="E19115">
        <v>16</v>
      </c>
      <c r="F19115">
        <v>167566</v>
      </c>
      <c r="G19115">
        <v>1805</v>
      </c>
    </row>
    <row r="19116" spans="1:7">
      <c r="A19116" s="2">
        <v>44240</v>
      </c>
      <c r="B19116" s="2">
        <f t="shared" si="596"/>
        <v>44255</v>
      </c>
      <c r="C19116" s="3">
        <f t="shared" si="597"/>
        <v>1</v>
      </c>
      <c r="D19116" t="s">
        <v>6</v>
      </c>
      <c r="E19116">
        <v>17</v>
      </c>
      <c r="F19116">
        <v>1163232</v>
      </c>
      <c r="G19116">
        <v>22087</v>
      </c>
    </row>
    <row r="19117" spans="1:7">
      <c r="A19117" s="2">
        <v>44240</v>
      </c>
      <c r="B19117" s="2">
        <f t="shared" si="596"/>
        <v>44255</v>
      </c>
      <c r="C19117" s="3">
        <f t="shared" si="597"/>
        <v>1</v>
      </c>
      <c r="D19117" t="s">
        <v>27</v>
      </c>
      <c r="E19117">
        <v>18</v>
      </c>
      <c r="F19117">
        <v>650842</v>
      </c>
      <c r="G19117">
        <v>12149</v>
      </c>
    </row>
    <row r="19118" spans="1:7">
      <c r="A19118" s="2">
        <v>44240</v>
      </c>
      <c r="B19118" s="2">
        <f t="shared" si="596"/>
        <v>44255</v>
      </c>
      <c r="C19118" s="3">
        <f t="shared" si="597"/>
        <v>1</v>
      </c>
      <c r="D19118" t="s">
        <v>39</v>
      </c>
      <c r="E19118">
        <v>19</v>
      </c>
      <c r="F19118">
        <v>329039</v>
      </c>
      <c r="G19118">
        <v>5236</v>
      </c>
    </row>
    <row r="19119" spans="1:7">
      <c r="A19119" s="2">
        <v>44240</v>
      </c>
      <c r="B19119" s="2">
        <f t="shared" si="596"/>
        <v>44255</v>
      </c>
      <c r="C19119" s="3">
        <f t="shared" si="597"/>
        <v>1</v>
      </c>
      <c r="D19119" t="s">
        <v>34</v>
      </c>
      <c r="E19119">
        <v>20</v>
      </c>
      <c r="F19119">
        <v>289210</v>
      </c>
      <c r="G19119">
        <v>4364</v>
      </c>
    </row>
    <row r="19120" spans="1:7">
      <c r="A19120" s="2">
        <v>44240</v>
      </c>
      <c r="B19120" s="2">
        <f t="shared" si="596"/>
        <v>44255</v>
      </c>
      <c r="C19120" s="3">
        <f t="shared" si="597"/>
        <v>1</v>
      </c>
      <c r="D19120" t="s">
        <v>28</v>
      </c>
      <c r="E19120">
        <v>21</v>
      </c>
      <c r="F19120">
        <v>391449</v>
      </c>
      <c r="G19120">
        <v>4441</v>
      </c>
    </row>
    <row r="19121" spans="1:7">
      <c r="A19121" s="2">
        <v>44240</v>
      </c>
      <c r="B19121" s="2">
        <f t="shared" si="596"/>
        <v>44255</v>
      </c>
      <c r="C19121" s="3">
        <f t="shared" si="597"/>
        <v>1</v>
      </c>
      <c r="D19121" t="s">
        <v>40</v>
      </c>
      <c r="E19121">
        <v>22</v>
      </c>
      <c r="F19121">
        <v>418585</v>
      </c>
      <c r="G19121">
        <v>9276</v>
      </c>
    </row>
    <row r="19122" spans="1:7">
      <c r="A19122" s="2">
        <v>44240</v>
      </c>
      <c r="B19122" s="2">
        <f t="shared" si="596"/>
        <v>44255</v>
      </c>
      <c r="C19122" s="3">
        <f t="shared" si="597"/>
        <v>1</v>
      </c>
      <c r="D19122" t="s">
        <v>51</v>
      </c>
      <c r="E19122">
        <v>23</v>
      </c>
      <c r="F19122">
        <v>42419</v>
      </c>
      <c r="G19122">
        <v>647</v>
      </c>
    </row>
    <row r="19123" spans="1:7">
      <c r="A19123" s="2">
        <v>44240</v>
      </c>
      <c r="B19123" s="2">
        <f t="shared" si="596"/>
        <v>44255</v>
      </c>
      <c r="C19123" s="3">
        <f t="shared" si="597"/>
        <v>1</v>
      </c>
      <c r="D19123" t="s">
        <v>23</v>
      </c>
      <c r="E19123">
        <v>24</v>
      </c>
      <c r="F19123">
        <v>370316</v>
      </c>
      <c r="G19123">
        <v>7536</v>
      </c>
    </row>
    <row r="19124" spans="1:7">
      <c r="A19124" s="2">
        <v>44240</v>
      </c>
      <c r="B19124" s="2">
        <f t="shared" si="596"/>
        <v>44255</v>
      </c>
      <c r="C19124" s="3">
        <f t="shared" si="597"/>
        <v>1</v>
      </c>
      <c r="D19124" t="s">
        <v>9</v>
      </c>
      <c r="E19124">
        <v>25</v>
      </c>
      <c r="F19124">
        <v>555895</v>
      </c>
      <c r="G19124">
        <v>15424</v>
      </c>
    </row>
    <row r="19125" spans="1:7">
      <c r="A19125" s="2">
        <v>44240</v>
      </c>
      <c r="B19125" s="2">
        <f t="shared" si="596"/>
        <v>44255</v>
      </c>
      <c r="C19125" s="3">
        <f t="shared" si="597"/>
        <v>1</v>
      </c>
      <c r="D19125" t="s">
        <v>42</v>
      </c>
      <c r="E19125">
        <v>26</v>
      </c>
      <c r="F19125">
        <v>628912</v>
      </c>
      <c r="G19125">
        <v>16108</v>
      </c>
    </row>
    <row r="19126" spans="1:7">
      <c r="A19126" s="2">
        <v>44240</v>
      </c>
      <c r="B19126" s="2">
        <f t="shared" si="596"/>
        <v>44255</v>
      </c>
      <c r="C19126" s="3">
        <f t="shared" si="597"/>
        <v>1</v>
      </c>
      <c r="D19126" t="s">
        <v>29</v>
      </c>
      <c r="E19126">
        <v>27</v>
      </c>
      <c r="F19126">
        <v>472859</v>
      </c>
      <c r="G19126">
        <v>6437</v>
      </c>
    </row>
    <row r="19127" spans="1:7">
      <c r="A19127" s="2">
        <v>44240</v>
      </c>
      <c r="B19127" s="2">
        <f t="shared" si="596"/>
        <v>44255</v>
      </c>
      <c r="C19127" s="3">
        <f t="shared" si="597"/>
        <v>1</v>
      </c>
      <c r="D19127" t="s">
        <v>46</v>
      </c>
      <c r="E19127">
        <v>28</v>
      </c>
      <c r="F19127">
        <v>286343</v>
      </c>
      <c r="G19127">
        <v>6461</v>
      </c>
    </row>
    <row r="19128" spans="1:7">
      <c r="A19128" s="2">
        <v>44240</v>
      </c>
      <c r="B19128" s="2">
        <f t="shared" si="596"/>
        <v>44255</v>
      </c>
      <c r="C19128" s="3">
        <f t="shared" si="597"/>
        <v>1</v>
      </c>
      <c r="D19128" t="s">
        <v>35</v>
      </c>
      <c r="E19128">
        <v>29</v>
      </c>
      <c r="F19128">
        <v>515162</v>
      </c>
      <c r="G19128">
        <v>7870</v>
      </c>
    </row>
    <row r="19129" spans="1:7">
      <c r="A19129" s="2">
        <v>44240</v>
      </c>
      <c r="B19129" s="2">
        <f t="shared" si="596"/>
        <v>44255</v>
      </c>
      <c r="C19129" s="3">
        <f t="shared" si="597"/>
        <v>1</v>
      </c>
      <c r="D19129" t="s">
        <v>54</v>
      </c>
      <c r="E19129">
        <v>30</v>
      </c>
      <c r="F19129">
        <v>97338</v>
      </c>
      <c r="G19129">
        <v>1328</v>
      </c>
    </row>
    <row r="19130" spans="1:7">
      <c r="A19130" s="2">
        <v>44240</v>
      </c>
      <c r="B19130" s="2">
        <f t="shared" si="596"/>
        <v>44255</v>
      </c>
      <c r="C19130" s="3">
        <f t="shared" si="597"/>
        <v>1</v>
      </c>
      <c r="D19130" t="s">
        <v>12</v>
      </c>
      <c r="E19130">
        <v>31</v>
      </c>
      <c r="F19130">
        <v>197449</v>
      </c>
      <c r="G19130">
        <v>2123</v>
      </c>
    </row>
    <row r="19131" spans="1:7">
      <c r="A19131" s="2">
        <v>44240</v>
      </c>
      <c r="B19131" s="2">
        <f t="shared" si="596"/>
        <v>44255</v>
      </c>
      <c r="C19131" s="3">
        <f t="shared" si="597"/>
        <v>1</v>
      </c>
      <c r="D19131" t="s">
        <v>24</v>
      </c>
      <c r="E19131">
        <v>32</v>
      </c>
      <c r="F19131">
        <v>287874</v>
      </c>
      <c r="G19131">
        <v>4695</v>
      </c>
    </row>
    <row r="19132" spans="1:7">
      <c r="A19132" s="2">
        <v>44240</v>
      </c>
      <c r="B19132" s="2">
        <f t="shared" si="596"/>
        <v>44255</v>
      </c>
      <c r="C19132" s="3">
        <f t="shared" si="597"/>
        <v>1</v>
      </c>
      <c r="D19132" t="s">
        <v>19</v>
      </c>
      <c r="E19132">
        <v>33</v>
      </c>
      <c r="F19132">
        <v>70505</v>
      </c>
      <c r="G19132">
        <v>1130</v>
      </c>
    </row>
    <row r="19133" spans="1:7">
      <c r="A19133" s="2">
        <v>44240</v>
      </c>
      <c r="B19133" s="2">
        <f t="shared" si="596"/>
        <v>44255</v>
      </c>
      <c r="C19133" s="3">
        <f t="shared" si="597"/>
        <v>1</v>
      </c>
      <c r="D19133" t="s">
        <v>21</v>
      </c>
      <c r="E19133">
        <v>34</v>
      </c>
      <c r="F19133">
        <v>743819</v>
      </c>
      <c r="G19133">
        <v>22440</v>
      </c>
    </row>
    <row r="19134" spans="1:7">
      <c r="A19134" s="2">
        <v>44240</v>
      </c>
      <c r="B19134" s="2">
        <f t="shared" si="596"/>
        <v>44255</v>
      </c>
      <c r="C19134" s="3">
        <f t="shared" si="597"/>
        <v>1</v>
      </c>
      <c r="D19134" t="s">
        <v>47</v>
      </c>
      <c r="E19134">
        <v>35</v>
      </c>
      <c r="F19134">
        <v>180289</v>
      </c>
      <c r="G19134">
        <v>3518</v>
      </c>
    </row>
    <row r="19135" spans="1:7">
      <c r="A19135" s="2">
        <v>44240</v>
      </c>
      <c r="B19135" s="2">
        <f t="shared" si="596"/>
        <v>44255</v>
      </c>
      <c r="C19135" s="3">
        <f t="shared" si="597"/>
        <v>1</v>
      </c>
      <c r="D19135" t="s">
        <v>16</v>
      </c>
      <c r="E19135">
        <v>36</v>
      </c>
      <c r="F19135">
        <v>1531797</v>
      </c>
      <c r="G19135">
        <v>45295</v>
      </c>
    </row>
    <row r="19136" spans="1:7">
      <c r="A19136" s="2">
        <v>44240</v>
      </c>
      <c r="B19136" s="2">
        <f t="shared" si="596"/>
        <v>44255</v>
      </c>
      <c r="C19136" s="3">
        <f t="shared" si="597"/>
        <v>1</v>
      </c>
      <c r="D19136" t="s">
        <v>20</v>
      </c>
      <c r="E19136">
        <v>37</v>
      </c>
      <c r="F19136">
        <v>822781</v>
      </c>
      <c r="G19136">
        <v>10482</v>
      </c>
    </row>
    <row r="19137" spans="1:7">
      <c r="A19137" s="2">
        <v>44240</v>
      </c>
      <c r="B19137" s="2">
        <f t="shared" si="596"/>
        <v>44255</v>
      </c>
      <c r="C19137" s="3">
        <f t="shared" si="597"/>
        <v>1</v>
      </c>
      <c r="D19137" t="s">
        <v>48</v>
      </c>
      <c r="E19137">
        <v>38</v>
      </c>
      <c r="F19137">
        <v>98581</v>
      </c>
      <c r="G19137">
        <v>1461</v>
      </c>
    </row>
    <row r="19138" spans="1:7">
      <c r="A19138" s="2">
        <v>44240</v>
      </c>
      <c r="B19138" s="2">
        <f t="shared" si="596"/>
        <v>44255</v>
      </c>
      <c r="C19138" s="3">
        <f t="shared" si="597"/>
        <v>1</v>
      </c>
      <c r="D19138" t="s">
        <v>59</v>
      </c>
      <c r="E19138">
        <v>69</v>
      </c>
      <c r="F19138">
        <v>134</v>
      </c>
      <c r="G19138">
        <v>2</v>
      </c>
    </row>
    <row r="19139" spans="1:7">
      <c r="A19139" s="2">
        <v>44240</v>
      </c>
      <c r="B19139" s="2">
        <f t="shared" si="596"/>
        <v>44255</v>
      </c>
      <c r="C19139" s="3">
        <f t="shared" si="597"/>
        <v>1</v>
      </c>
      <c r="D19139" t="s">
        <v>41</v>
      </c>
      <c r="E19139">
        <v>39</v>
      </c>
      <c r="F19139">
        <v>937541</v>
      </c>
      <c r="G19139">
        <v>16340</v>
      </c>
    </row>
    <row r="19140" spans="1:7">
      <c r="A19140" s="2">
        <v>44240</v>
      </c>
      <c r="B19140" s="2">
        <f t="shared" ref="B19140:B19203" si="598">EOMONTH(A19140,0)</f>
        <v>44255</v>
      </c>
      <c r="C19140" s="3">
        <f t="shared" ref="C19140:C19203" si="599">IF(A19140=B19140,0,1)</f>
        <v>1</v>
      </c>
      <c r="D19140" t="s">
        <v>30</v>
      </c>
      <c r="E19140">
        <v>40</v>
      </c>
      <c r="F19140">
        <v>412276</v>
      </c>
      <c r="G19140">
        <v>3994</v>
      </c>
    </row>
    <row r="19141" spans="1:7">
      <c r="A19141" s="2">
        <v>44240</v>
      </c>
      <c r="B19141" s="2">
        <f t="shared" si="598"/>
        <v>44255</v>
      </c>
      <c r="C19141" s="3">
        <f t="shared" si="599"/>
        <v>1</v>
      </c>
      <c r="D19141" t="s">
        <v>14</v>
      </c>
      <c r="E19141">
        <v>41</v>
      </c>
      <c r="F19141">
        <v>150034</v>
      </c>
      <c r="G19141">
        <v>2137</v>
      </c>
    </row>
    <row r="19142" spans="1:7">
      <c r="A19142" s="2">
        <v>44240</v>
      </c>
      <c r="B19142" s="2">
        <f t="shared" si="598"/>
        <v>44255</v>
      </c>
      <c r="C19142" s="3">
        <f t="shared" si="599"/>
        <v>1</v>
      </c>
      <c r="D19142" t="s">
        <v>31</v>
      </c>
      <c r="E19142">
        <v>42</v>
      </c>
      <c r="F19142">
        <v>897038</v>
      </c>
      <c r="G19142">
        <v>23114</v>
      </c>
    </row>
    <row r="19143" spans="1:7">
      <c r="A19143" s="2">
        <v>44240</v>
      </c>
      <c r="B19143" s="2">
        <f t="shared" si="598"/>
        <v>44255</v>
      </c>
      <c r="C19143" s="3">
        <f t="shared" si="599"/>
        <v>1</v>
      </c>
      <c r="D19143" t="s">
        <v>55</v>
      </c>
      <c r="E19143">
        <v>72</v>
      </c>
      <c r="F19143">
        <v>130928</v>
      </c>
      <c r="G19143">
        <v>1915</v>
      </c>
    </row>
    <row r="19144" spans="1:7">
      <c r="A19144" s="2">
        <v>44240</v>
      </c>
      <c r="B19144" s="2">
        <f t="shared" si="598"/>
        <v>44255</v>
      </c>
      <c r="C19144" s="3">
        <f t="shared" si="599"/>
        <v>1</v>
      </c>
      <c r="D19144" t="s">
        <v>17</v>
      </c>
      <c r="E19144">
        <v>44</v>
      </c>
      <c r="F19144">
        <v>120821</v>
      </c>
      <c r="G19144">
        <v>2290</v>
      </c>
    </row>
    <row r="19145" spans="1:7">
      <c r="A19145" s="2">
        <v>44240</v>
      </c>
      <c r="B19145" s="2">
        <f t="shared" si="598"/>
        <v>44255</v>
      </c>
      <c r="C19145" s="3">
        <f t="shared" si="599"/>
        <v>1</v>
      </c>
      <c r="D19145" t="s">
        <v>32</v>
      </c>
      <c r="E19145">
        <v>45</v>
      </c>
      <c r="F19145">
        <v>483140</v>
      </c>
      <c r="G19145">
        <v>7911</v>
      </c>
    </row>
    <row r="19146" spans="1:7">
      <c r="A19146" s="2">
        <v>44240</v>
      </c>
      <c r="B19146" s="2">
        <f t="shared" si="598"/>
        <v>44255</v>
      </c>
      <c r="C19146" s="3">
        <f t="shared" si="599"/>
        <v>1</v>
      </c>
      <c r="D19146" t="s">
        <v>43</v>
      </c>
      <c r="E19146">
        <v>46</v>
      </c>
      <c r="F19146">
        <v>110205</v>
      </c>
      <c r="G19146">
        <v>1838</v>
      </c>
    </row>
    <row r="19147" spans="1:7">
      <c r="A19147" s="2">
        <v>44240</v>
      </c>
      <c r="B19147" s="2">
        <f t="shared" si="598"/>
        <v>44255</v>
      </c>
      <c r="C19147" s="3">
        <f t="shared" si="599"/>
        <v>1</v>
      </c>
      <c r="D19147" t="s">
        <v>25</v>
      </c>
      <c r="E19147">
        <v>47</v>
      </c>
      <c r="F19147">
        <v>741816</v>
      </c>
      <c r="G19147">
        <v>10811</v>
      </c>
    </row>
    <row r="19148" spans="1:7">
      <c r="A19148" s="2">
        <v>44240</v>
      </c>
      <c r="B19148" s="2">
        <f t="shared" si="598"/>
        <v>44255</v>
      </c>
      <c r="C19148" s="3">
        <f t="shared" si="599"/>
        <v>1</v>
      </c>
      <c r="D19148" t="s">
        <v>11</v>
      </c>
      <c r="E19148">
        <v>48</v>
      </c>
      <c r="F19148">
        <v>2564337</v>
      </c>
      <c r="G19148">
        <v>41320</v>
      </c>
    </row>
    <row r="19149" spans="1:7">
      <c r="A19149" s="2">
        <v>44240</v>
      </c>
      <c r="B19149" s="2">
        <f t="shared" si="598"/>
        <v>44255</v>
      </c>
      <c r="C19149" s="3">
        <f t="shared" si="599"/>
        <v>1</v>
      </c>
      <c r="D19149" t="s">
        <v>13</v>
      </c>
      <c r="E19149">
        <v>49</v>
      </c>
      <c r="F19149">
        <v>360642</v>
      </c>
      <c r="G19149">
        <v>1790</v>
      </c>
    </row>
    <row r="19150" spans="1:7">
      <c r="A19150" s="2">
        <v>44240</v>
      </c>
      <c r="B19150" s="2">
        <f t="shared" si="598"/>
        <v>44255</v>
      </c>
      <c r="C19150" s="3">
        <f t="shared" si="599"/>
        <v>1</v>
      </c>
      <c r="D19150" t="s">
        <v>36</v>
      </c>
      <c r="E19150">
        <v>50</v>
      </c>
      <c r="F19150">
        <v>13561</v>
      </c>
      <c r="G19150">
        <v>189</v>
      </c>
    </row>
    <row r="19151" spans="1:7">
      <c r="A19151" s="2">
        <v>44240</v>
      </c>
      <c r="B19151" s="2">
        <f t="shared" si="598"/>
        <v>44255</v>
      </c>
      <c r="C19151" s="3">
        <f t="shared" si="599"/>
        <v>1</v>
      </c>
      <c r="D19151" t="s">
        <v>56</v>
      </c>
      <c r="E19151">
        <v>78</v>
      </c>
      <c r="F19151">
        <v>2525</v>
      </c>
      <c r="G19151">
        <v>25</v>
      </c>
    </row>
    <row r="19152" spans="1:7">
      <c r="A19152" s="2">
        <v>44240</v>
      </c>
      <c r="B19152" s="2">
        <f t="shared" si="598"/>
        <v>44255</v>
      </c>
      <c r="C19152" s="3">
        <f t="shared" si="599"/>
        <v>1</v>
      </c>
      <c r="D19152" t="s">
        <v>37</v>
      </c>
      <c r="E19152">
        <v>51</v>
      </c>
      <c r="F19152">
        <v>547424</v>
      </c>
      <c r="G19152">
        <v>6996</v>
      </c>
    </row>
    <row r="19153" spans="1:7">
      <c r="A19153" s="2">
        <v>44240</v>
      </c>
      <c r="B19153" s="2">
        <f t="shared" si="598"/>
        <v>44255</v>
      </c>
      <c r="C19153" s="3">
        <f t="shared" si="599"/>
        <v>1</v>
      </c>
      <c r="D19153" t="s">
        <v>5</v>
      </c>
      <c r="E19153">
        <v>53</v>
      </c>
      <c r="F19153">
        <v>331033</v>
      </c>
      <c r="G19153">
        <v>4739</v>
      </c>
    </row>
    <row r="19154" spans="1:7">
      <c r="A19154" s="2">
        <v>44240</v>
      </c>
      <c r="B19154" s="2">
        <f t="shared" si="598"/>
        <v>44255</v>
      </c>
      <c r="C19154" s="3">
        <f t="shared" si="599"/>
        <v>1</v>
      </c>
      <c r="D19154" t="s">
        <v>58</v>
      </c>
      <c r="E19154">
        <v>54</v>
      </c>
      <c r="F19154">
        <v>127282</v>
      </c>
      <c r="G19154">
        <v>2201</v>
      </c>
    </row>
    <row r="19155" spans="1:7">
      <c r="A19155" s="2">
        <v>44240</v>
      </c>
      <c r="B19155" s="2">
        <f t="shared" si="598"/>
        <v>44255</v>
      </c>
      <c r="C19155" s="3">
        <f t="shared" si="599"/>
        <v>1</v>
      </c>
      <c r="D19155" t="s">
        <v>10</v>
      </c>
      <c r="E19155">
        <v>55</v>
      </c>
      <c r="F19155">
        <v>606651</v>
      </c>
      <c r="G19155">
        <v>6747</v>
      </c>
    </row>
    <row r="19156" spans="1:7">
      <c r="A19156" s="2">
        <v>44240</v>
      </c>
      <c r="B19156" s="2">
        <f t="shared" si="598"/>
        <v>44255</v>
      </c>
      <c r="C19156" s="3">
        <f t="shared" si="599"/>
        <v>1</v>
      </c>
      <c r="D19156" t="s">
        <v>49</v>
      </c>
      <c r="E19156">
        <v>56</v>
      </c>
      <c r="F19156">
        <v>53086</v>
      </c>
      <c r="G19156">
        <v>647</v>
      </c>
    </row>
    <row r="19157" spans="1:7">
      <c r="A19157" s="2">
        <v>44241</v>
      </c>
      <c r="B19157" s="2">
        <f t="shared" si="598"/>
        <v>44255</v>
      </c>
      <c r="C19157" s="3">
        <f t="shared" si="599"/>
        <v>1</v>
      </c>
      <c r="D19157" t="s">
        <v>52</v>
      </c>
      <c r="E19157">
        <v>1</v>
      </c>
      <c r="F19157">
        <v>480931</v>
      </c>
      <c r="G19157">
        <v>9242</v>
      </c>
    </row>
    <row r="19158" spans="1:7">
      <c r="A19158" s="2">
        <v>44241</v>
      </c>
      <c r="B19158" s="2">
        <f t="shared" si="598"/>
        <v>44255</v>
      </c>
      <c r="C19158" s="3">
        <f t="shared" si="599"/>
        <v>1</v>
      </c>
      <c r="D19158" t="s">
        <v>50</v>
      </c>
      <c r="E19158">
        <v>2</v>
      </c>
      <c r="F19158">
        <v>56008</v>
      </c>
      <c r="G19158">
        <v>271</v>
      </c>
    </row>
    <row r="19159" spans="1:7">
      <c r="A19159" s="2">
        <v>44241</v>
      </c>
      <c r="B19159" s="2">
        <f t="shared" si="598"/>
        <v>44255</v>
      </c>
      <c r="C19159" s="3">
        <f t="shared" si="599"/>
        <v>1</v>
      </c>
      <c r="D19159" t="s">
        <v>8</v>
      </c>
      <c r="E19159">
        <v>4</v>
      </c>
      <c r="F19159">
        <v>797537</v>
      </c>
      <c r="G19159">
        <v>14978</v>
      </c>
    </row>
    <row r="19160" spans="1:7">
      <c r="A19160" s="2">
        <v>44241</v>
      </c>
      <c r="B19160" s="2">
        <f t="shared" si="598"/>
        <v>44255</v>
      </c>
      <c r="C19160" s="3">
        <f t="shared" si="599"/>
        <v>1</v>
      </c>
      <c r="D19160" t="s">
        <v>44</v>
      </c>
      <c r="E19160">
        <v>5</v>
      </c>
      <c r="F19160">
        <v>313028</v>
      </c>
      <c r="G19160">
        <v>5265</v>
      </c>
    </row>
    <row r="19161" spans="1:7">
      <c r="A19161" s="2">
        <v>44241</v>
      </c>
      <c r="B19161" s="2">
        <f t="shared" si="598"/>
        <v>44255</v>
      </c>
      <c r="C19161" s="3">
        <f t="shared" si="599"/>
        <v>1</v>
      </c>
      <c r="D19161" t="s">
        <v>7</v>
      </c>
      <c r="E19161">
        <v>6</v>
      </c>
      <c r="F19161">
        <v>3485417</v>
      </c>
      <c r="G19161">
        <v>47055</v>
      </c>
    </row>
    <row r="19162" spans="1:7">
      <c r="A19162" s="2">
        <v>44241</v>
      </c>
      <c r="B19162" s="2">
        <f t="shared" si="598"/>
        <v>44255</v>
      </c>
      <c r="C19162" s="3">
        <f t="shared" si="599"/>
        <v>1</v>
      </c>
      <c r="D19162" t="s">
        <v>22</v>
      </c>
      <c r="E19162">
        <v>8</v>
      </c>
      <c r="F19162">
        <v>415857</v>
      </c>
      <c r="G19162">
        <v>5921</v>
      </c>
    </row>
    <row r="19163" spans="1:7">
      <c r="A19163" s="2">
        <v>44241</v>
      </c>
      <c r="B19163" s="2">
        <f t="shared" si="598"/>
        <v>44255</v>
      </c>
      <c r="C19163" s="3">
        <f t="shared" si="599"/>
        <v>1</v>
      </c>
      <c r="D19163" t="s">
        <v>38</v>
      </c>
      <c r="E19163">
        <v>9</v>
      </c>
      <c r="F19163">
        <v>267337</v>
      </c>
      <c r="G19163">
        <v>7381</v>
      </c>
    </row>
    <row r="19164" spans="1:7">
      <c r="A19164" s="2">
        <v>44241</v>
      </c>
      <c r="B19164" s="2">
        <f t="shared" si="598"/>
        <v>44255</v>
      </c>
      <c r="C19164" s="3">
        <f t="shared" si="599"/>
        <v>1</v>
      </c>
      <c r="D19164" t="s">
        <v>45</v>
      </c>
      <c r="E19164">
        <v>10</v>
      </c>
      <c r="F19164">
        <v>83003</v>
      </c>
      <c r="G19164">
        <v>1283</v>
      </c>
    </row>
    <row r="19165" spans="1:7">
      <c r="A19165" s="2">
        <v>44241</v>
      </c>
      <c r="B19165" s="2">
        <f t="shared" si="598"/>
        <v>44255</v>
      </c>
      <c r="C19165" s="3">
        <f t="shared" si="599"/>
        <v>1</v>
      </c>
      <c r="D19165" t="s">
        <v>33</v>
      </c>
      <c r="E19165">
        <v>11</v>
      </c>
      <c r="F19165">
        <v>38918</v>
      </c>
      <c r="G19165">
        <v>979</v>
      </c>
    </row>
    <row r="19166" spans="1:7">
      <c r="A19166" s="2">
        <v>44241</v>
      </c>
      <c r="B19166" s="2">
        <f t="shared" si="598"/>
        <v>44255</v>
      </c>
      <c r="C19166" s="3">
        <f t="shared" si="599"/>
        <v>1</v>
      </c>
      <c r="D19166" t="s">
        <v>15</v>
      </c>
      <c r="E19166">
        <v>12</v>
      </c>
      <c r="F19166">
        <v>1827365</v>
      </c>
      <c r="G19166">
        <v>28778</v>
      </c>
    </row>
    <row r="19167" spans="1:7">
      <c r="A19167" s="2">
        <v>44241</v>
      </c>
      <c r="B19167" s="2">
        <f t="shared" si="598"/>
        <v>44255</v>
      </c>
      <c r="C19167" s="3">
        <f t="shared" si="599"/>
        <v>1</v>
      </c>
      <c r="D19167" t="s">
        <v>18</v>
      </c>
      <c r="E19167">
        <v>13</v>
      </c>
      <c r="F19167">
        <v>940451</v>
      </c>
      <c r="G19167">
        <v>15397</v>
      </c>
    </row>
    <row r="19168" spans="1:7">
      <c r="A19168" s="2">
        <v>44241</v>
      </c>
      <c r="B19168" s="2">
        <f t="shared" si="598"/>
        <v>44255</v>
      </c>
      <c r="C19168" s="3">
        <f t="shared" si="599"/>
        <v>1</v>
      </c>
      <c r="D19168" t="s">
        <v>57</v>
      </c>
      <c r="E19168">
        <v>66</v>
      </c>
      <c r="F19168">
        <v>8664</v>
      </c>
      <c r="G19168">
        <v>131</v>
      </c>
    </row>
    <row r="19169" spans="1:7">
      <c r="A19169" s="2">
        <v>44241</v>
      </c>
      <c r="B19169" s="2">
        <f t="shared" si="598"/>
        <v>44255</v>
      </c>
      <c r="C19169" s="3">
        <f t="shared" si="599"/>
        <v>1</v>
      </c>
      <c r="D19169" t="s">
        <v>26</v>
      </c>
      <c r="E19169">
        <v>15</v>
      </c>
      <c r="F19169">
        <v>26772</v>
      </c>
      <c r="G19169">
        <v>423</v>
      </c>
    </row>
    <row r="19170" spans="1:7">
      <c r="A19170" s="2">
        <v>44241</v>
      </c>
      <c r="B19170" s="2">
        <f t="shared" si="598"/>
        <v>44255</v>
      </c>
      <c r="C19170" s="3">
        <f t="shared" si="599"/>
        <v>1</v>
      </c>
      <c r="D19170" t="s">
        <v>53</v>
      </c>
      <c r="E19170">
        <v>16</v>
      </c>
      <c r="F19170">
        <v>167566</v>
      </c>
      <c r="G19170">
        <v>1805</v>
      </c>
    </row>
    <row r="19171" spans="1:7">
      <c r="A19171" s="2">
        <v>44241</v>
      </c>
      <c r="B19171" s="2">
        <f t="shared" si="598"/>
        <v>44255</v>
      </c>
      <c r="C19171" s="3">
        <f t="shared" si="599"/>
        <v>1</v>
      </c>
      <c r="D19171" t="s">
        <v>6</v>
      </c>
      <c r="E19171">
        <v>17</v>
      </c>
      <c r="F19171">
        <v>1164743</v>
      </c>
      <c r="G19171">
        <v>22121</v>
      </c>
    </row>
    <row r="19172" spans="1:7">
      <c r="A19172" s="2">
        <v>44241</v>
      </c>
      <c r="B19172" s="2">
        <f t="shared" si="598"/>
        <v>44255</v>
      </c>
      <c r="C19172" s="3">
        <f t="shared" si="599"/>
        <v>1</v>
      </c>
      <c r="D19172" t="s">
        <v>27</v>
      </c>
      <c r="E19172">
        <v>18</v>
      </c>
      <c r="F19172">
        <v>652060</v>
      </c>
      <c r="G19172">
        <v>12173</v>
      </c>
    </row>
    <row r="19173" spans="1:7">
      <c r="A19173" s="2">
        <v>44241</v>
      </c>
      <c r="B19173" s="2">
        <f t="shared" si="598"/>
        <v>44255</v>
      </c>
      <c r="C19173" s="3">
        <f t="shared" si="599"/>
        <v>1</v>
      </c>
      <c r="D19173" t="s">
        <v>39</v>
      </c>
      <c r="E19173">
        <v>19</v>
      </c>
      <c r="F19173">
        <v>329258</v>
      </c>
      <c r="G19173">
        <v>5236</v>
      </c>
    </row>
    <row r="19174" spans="1:7">
      <c r="A19174" s="2">
        <v>44241</v>
      </c>
      <c r="B19174" s="2">
        <f t="shared" si="598"/>
        <v>44255</v>
      </c>
      <c r="C19174" s="3">
        <f t="shared" si="599"/>
        <v>1</v>
      </c>
      <c r="D19174" t="s">
        <v>34</v>
      </c>
      <c r="E19174">
        <v>20</v>
      </c>
      <c r="F19174">
        <v>289225</v>
      </c>
      <c r="G19174">
        <v>4364</v>
      </c>
    </row>
    <row r="19175" spans="1:7">
      <c r="A19175" s="2">
        <v>44241</v>
      </c>
      <c r="B19175" s="2">
        <f t="shared" si="598"/>
        <v>44255</v>
      </c>
      <c r="C19175" s="3">
        <f t="shared" si="599"/>
        <v>1</v>
      </c>
      <c r="D19175" t="s">
        <v>28</v>
      </c>
      <c r="E19175">
        <v>21</v>
      </c>
      <c r="F19175">
        <v>392990</v>
      </c>
      <c r="G19175">
        <v>4447</v>
      </c>
    </row>
    <row r="19176" spans="1:7">
      <c r="A19176" s="2">
        <v>44241</v>
      </c>
      <c r="B19176" s="2">
        <f t="shared" si="598"/>
        <v>44255</v>
      </c>
      <c r="C19176" s="3">
        <f t="shared" si="599"/>
        <v>1</v>
      </c>
      <c r="D19176" t="s">
        <v>40</v>
      </c>
      <c r="E19176">
        <v>22</v>
      </c>
      <c r="F19176">
        <v>419891</v>
      </c>
      <c r="G19176">
        <v>9292</v>
      </c>
    </row>
    <row r="19177" spans="1:7">
      <c r="A19177" s="2">
        <v>44241</v>
      </c>
      <c r="B19177" s="2">
        <f t="shared" si="598"/>
        <v>44255</v>
      </c>
      <c r="C19177" s="3">
        <f t="shared" si="599"/>
        <v>1</v>
      </c>
      <c r="D19177" t="s">
        <v>51</v>
      </c>
      <c r="E19177">
        <v>23</v>
      </c>
      <c r="F19177">
        <v>42529</v>
      </c>
      <c r="G19177">
        <v>649</v>
      </c>
    </row>
    <row r="19178" spans="1:7">
      <c r="A19178" s="2">
        <v>44241</v>
      </c>
      <c r="B19178" s="2">
        <f t="shared" si="598"/>
        <v>44255</v>
      </c>
      <c r="C19178" s="3">
        <f t="shared" si="599"/>
        <v>1</v>
      </c>
      <c r="D19178" t="s">
        <v>23</v>
      </c>
      <c r="E19178">
        <v>24</v>
      </c>
      <c r="F19178">
        <v>371163</v>
      </c>
      <c r="G19178">
        <v>7554</v>
      </c>
    </row>
    <row r="19179" spans="1:7">
      <c r="A19179" s="2">
        <v>44241</v>
      </c>
      <c r="B19179" s="2">
        <f t="shared" si="598"/>
        <v>44255</v>
      </c>
      <c r="C19179" s="3">
        <f t="shared" si="599"/>
        <v>1</v>
      </c>
      <c r="D19179" t="s">
        <v>9</v>
      </c>
      <c r="E19179">
        <v>25</v>
      </c>
      <c r="F19179">
        <v>557777</v>
      </c>
      <c r="G19179">
        <v>15484</v>
      </c>
    </row>
    <row r="19180" spans="1:7">
      <c r="A19180" s="2">
        <v>44241</v>
      </c>
      <c r="B19180" s="2">
        <f t="shared" si="598"/>
        <v>44255</v>
      </c>
      <c r="C19180" s="3">
        <f t="shared" si="599"/>
        <v>1</v>
      </c>
      <c r="D19180" t="s">
        <v>42</v>
      </c>
      <c r="E19180">
        <v>26</v>
      </c>
      <c r="F19180">
        <v>628966</v>
      </c>
      <c r="G19180">
        <v>16108</v>
      </c>
    </row>
    <row r="19181" spans="1:7">
      <c r="A19181" s="2">
        <v>44241</v>
      </c>
      <c r="B19181" s="2">
        <f t="shared" si="598"/>
        <v>44255</v>
      </c>
      <c r="C19181" s="3">
        <f t="shared" si="599"/>
        <v>1</v>
      </c>
      <c r="D19181" t="s">
        <v>29</v>
      </c>
      <c r="E19181">
        <v>27</v>
      </c>
      <c r="F19181">
        <v>473635</v>
      </c>
      <c r="G19181">
        <v>6444</v>
      </c>
    </row>
    <row r="19182" spans="1:7">
      <c r="A19182" s="2">
        <v>44241</v>
      </c>
      <c r="B19182" s="2">
        <f t="shared" si="598"/>
        <v>44255</v>
      </c>
      <c r="C19182" s="3">
        <f t="shared" si="599"/>
        <v>1</v>
      </c>
      <c r="D19182" t="s">
        <v>46</v>
      </c>
      <c r="E19182">
        <v>28</v>
      </c>
      <c r="F19182">
        <v>287436</v>
      </c>
      <c r="G19182">
        <v>6462</v>
      </c>
    </row>
    <row r="19183" spans="1:7">
      <c r="A19183" s="2">
        <v>44241</v>
      </c>
      <c r="B19183" s="2">
        <f t="shared" si="598"/>
        <v>44255</v>
      </c>
      <c r="C19183" s="3">
        <f t="shared" si="599"/>
        <v>1</v>
      </c>
      <c r="D19183" t="s">
        <v>35</v>
      </c>
      <c r="E19183">
        <v>29</v>
      </c>
      <c r="F19183">
        <v>515507</v>
      </c>
      <c r="G19183">
        <v>7875</v>
      </c>
    </row>
    <row r="19184" spans="1:7">
      <c r="A19184" s="2">
        <v>44241</v>
      </c>
      <c r="B19184" s="2">
        <f t="shared" si="598"/>
        <v>44255</v>
      </c>
      <c r="C19184" s="3">
        <f t="shared" si="599"/>
        <v>1</v>
      </c>
      <c r="D19184" t="s">
        <v>54</v>
      </c>
      <c r="E19184">
        <v>30</v>
      </c>
      <c r="F19184">
        <v>97425</v>
      </c>
      <c r="G19184">
        <v>1328</v>
      </c>
    </row>
    <row r="19185" spans="1:7">
      <c r="A19185" s="2">
        <v>44241</v>
      </c>
      <c r="B19185" s="2">
        <f t="shared" si="598"/>
        <v>44255</v>
      </c>
      <c r="C19185" s="3">
        <f t="shared" si="599"/>
        <v>1</v>
      </c>
      <c r="D19185" t="s">
        <v>12</v>
      </c>
      <c r="E19185">
        <v>31</v>
      </c>
      <c r="F19185">
        <v>197658</v>
      </c>
      <c r="G19185">
        <v>2123</v>
      </c>
    </row>
    <row r="19186" spans="1:7">
      <c r="A19186" s="2">
        <v>44241</v>
      </c>
      <c r="B19186" s="2">
        <f t="shared" si="598"/>
        <v>44255</v>
      </c>
      <c r="C19186" s="3">
        <f t="shared" si="599"/>
        <v>1</v>
      </c>
      <c r="D19186" t="s">
        <v>24</v>
      </c>
      <c r="E19186">
        <v>32</v>
      </c>
      <c r="F19186">
        <v>288483</v>
      </c>
      <c r="G19186">
        <v>4709</v>
      </c>
    </row>
    <row r="19187" spans="1:7">
      <c r="A19187" s="2">
        <v>44241</v>
      </c>
      <c r="B19187" s="2">
        <f t="shared" si="598"/>
        <v>44255</v>
      </c>
      <c r="C19187" s="3">
        <f t="shared" si="599"/>
        <v>1</v>
      </c>
      <c r="D19187" t="s">
        <v>19</v>
      </c>
      <c r="E19187">
        <v>33</v>
      </c>
      <c r="F19187">
        <v>70785</v>
      </c>
      <c r="G19187">
        <v>1133</v>
      </c>
    </row>
    <row r="19188" spans="1:7">
      <c r="A19188" s="2">
        <v>44241</v>
      </c>
      <c r="B19188" s="2">
        <f t="shared" si="598"/>
        <v>44255</v>
      </c>
      <c r="C19188" s="3">
        <f t="shared" si="599"/>
        <v>1</v>
      </c>
      <c r="D19188" t="s">
        <v>21</v>
      </c>
      <c r="E19188">
        <v>34</v>
      </c>
      <c r="F19188">
        <v>745987</v>
      </c>
      <c r="G19188">
        <v>22454</v>
      </c>
    </row>
    <row r="19189" spans="1:7">
      <c r="A19189" s="2">
        <v>44241</v>
      </c>
      <c r="B19189" s="2">
        <f t="shared" si="598"/>
        <v>44255</v>
      </c>
      <c r="C19189" s="3">
        <f t="shared" si="599"/>
        <v>1</v>
      </c>
      <c r="D19189" t="s">
        <v>47</v>
      </c>
      <c r="E19189">
        <v>35</v>
      </c>
      <c r="F19189">
        <v>180571</v>
      </c>
      <c r="G19189">
        <v>3531</v>
      </c>
    </row>
    <row r="19190" spans="1:7">
      <c r="A19190" s="2">
        <v>44241</v>
      </c>
      <c r="B19190" s="2">
        <f t="shared" si="598"/>
        <v>44255</v>
      </c>
      <c r="C19190" s="3">
        <f t="shared" si="599"/>
        <v>1</v>
      </c>
      <c r="D19190" t="s">
        <v>16</v>
      </c>
      <c r="E19190">
        <v>36</v>
      </c>
      <c r="F19190">
        <v>1540127</v>
      </c>
      <c r="G19190">
        <v>45431</v>
      </c>
    </row>
    <row r="19191" spans="1:7">
      <c r="A19191" s="2">
        <v>44241</v>
      </c>
      <c r="B19191" s="2">
        <f t="shared" si="598"/>
        <v>44255</v>
      </c>
      <c r="C19191" s="3">
        <f t="shared" si="599"/>
        <v>1</v>
      </c>
      <c r="D19191" t="s">
        <v>20</v>
      </c>
      <c r="E19191">
        <v>37</v>
      </c>
      <c r="F19191">
        <v>825572</v>
      </c>
      <c r="G19191">
        <v>10524</v>
      </c>
    </row>
    <row r="19192" spans="1:7">
      <c r="A19192" s="2">
        <v>44241</v>
      </c>
      <c r="B19192" s="2">
        <f t="shared" si="598"/>
        <v>44255</v>
      </c>
      <c r="C19192" s="3">
        <f t="shared" si="599"/>
        <v>1</v>
      </c>
      <c r="D19192" t="s">
        <v>48</v>
      </c>
      <c r="E19192">
        <v>38</v>
      </c>
      <c r="F19192">
        <v>98627</v>
      </c>
      <c r="G19192">
        <v>1461</v>
      </c>
    </row>
    <row r="19193" spans="1:7">
      <c r="A19193" s="2">
        <v>44241</v>
      </c>
      <c r="B19193" s="2">
        <f t="shared" si="598"/>
        <v>44255</v>
      </c>
      <c r="C19193" s="3">
        <f t="shared" si="599"/>
        <v>1</v>
      </c>
      <c r="D19193" t="s">
        <v>59</v>
      </c>
      <c r="E19193">
        <v>69</v>
      </c>
      <c r="F19193">
        <v>134</v>
      </c>
      <c r="G19193">
        <v>2</v>
      </c>
    </row>
    <row r="19194" spans="1:7">
      <c r="A19194" s="2">
        <v>44241</v>
      </c>
      <c r="B19194" s="2">
        <f t="shared" si="598"/>
        <v>44255</v>
      </c>
      <c r="C19194" s="3">
        <f t="shared" si="599"/>
        <v>1</v>
      </c>
      <c r="D19194" t="s">
        <v>41</v>
      </c>
      <c r="E19194">
        <v>39</v>
      </c>
      <c r="F19194">
        <v>939350</v>
      </c>
      <c r="G19194">
        <v>16346</v>
      </c>
    </row>
    <row r="19195" spans="1:7">
      <c r="A19195" s="2">
        <v>44241</v>
      </c>
      <c r="B19195" s="2">
        <f t="shared" si="598"/>
        <v>44255</v>
      </c>
      <c r="C19195" s="3">
        <f t="shared" si="599"/>
        <v>1</v>
      </c>
      <c r="D19195" t="s">
        <v>30</v>
      </c>
      <c r="E19195">
        <v>40</v>
      </c>
      <c r="F19195">
        <v>413542</v>
      </c>
      <c r="G19195">
        <v>4024</v>
      </c>
    </row>
    <row r="19196" spans="1:7">
      <c r="A19196" s="2">
        <v>44241</v>
      </c>
      <c r="B19196" s="2">
        <f t="shared" si="598"/>
        <v>44255</v>
      </c>
      <c r="C19196" s="3">
        <f t="shared" si="599"/>
        <v>1</v>
      </c>
      <c r="D19196" t="s">
        <v>14</v>
      </c>
      <c r="E19196">
        <v>41</v>
      </c>
      <c r="F19196">
        <v>150281</v>
      </c>
      <c r="G19196">
        <v>2137</v>
      </c>
    </row>
    <row r="19197" spans="1:7">
      <c r="A19197" s="2">
        <v>44241</v>
      </c>
      <c r="B19197" s="2">
        <f t="shared" si="598"/>
        <v>44255</v>
      </c>
      <c r="C19197" s="3">
        <f t="shared" si="599"/>
        <v>1</v>
      </c>
      <c r="D19197" t="s">
        <v>31</v>
      </c>
      <c r="E19197">
        <v>42</v>
      </c>
      <c r="F19197">
        <v>899474</v>
      </c>
      <c r="G19197">
        <v>23136</v>
      </c>
    </row>
    <row r="19198" spans="1:7">
      <c r="A19198" s="2">
        <v>44241</v>
      </c>
      <c r="B19198" s="2">
        <f t="shared" si="598"/>
        <v>44255</v>
      </c>
      <c r="C19198" s="3">
        <f t="shared" si="599"/>
        <v>1</v>
      </c>
      <c r="D19198" t="s">
        <v>55</v>
      </c>
      <c r="E19198">
        <v>72</v>
      </c>
      <c r="F19198">
        <v>131224</v>
      </c>
      <c r="G19198">
        <v>1919</v>
      </c>
    </row>
    <row r="19199" spans="1:7">
      <c r="A19199" s="2">
        <v>44241</v>
      </c>
      <c r="B19199" s="2">
        <f t="shared" si="598"/>
        <v>44255</v>
      </c>
      <c r="C19199" s="3">
        <f t="shared" si="599"/>
        <v>1</v>
      </c>
      <c r="D19199" t="s">
        <v>17</v>
      </c>
      <c r="E19199">
        <v>44</v>
      </c>
      <c r="F19199">
        <v>120821</v>
      </c>
      <c r="G19199">
        <v>2290</v>
      </c>
    </row>
    <row r="19200" spans="1:7">
      <c r="A19200" s="2">
        <v>44241</v>
      </c>
      <c r="B19200" s="2">
        <f t="shared" si="598"/>
        <v>44255</v>
      </c>
      <c r="C19200" s="3">
        <f t="shared" si="599"/>
        <v>1</v>
      </c>
      <c r="D19200" t="s">
        <v>32</v>
      </c>
      <c r="E19200">
        <v>45</v>
      </c>
      <c r="F19200">
        <v>487293</v>
      </c>
      <c r="G19200">
        <v>7998</v>
      </c>
    </row>
    <row r="19201" spans="1:7">
      <c r="A19201" s="2">
        <v>44241</v>
      </c>
      <c r="B19201" s="2">
        <f t="shared" si="598"/>
        <v>44255</v>
      </c>
      <c r="C19201" s="3">
        <f t="shared" si="599"/>
        <v>1</v>
      </c>
      <c r="D19201" t="s">
        <v>43</v>
      </c>
      <c r="E19201">
        <v>46</v>
      </c>
      <c r="F19201">
        <v>110315</v>
      </c>
      <c r="G19201">
        <v>1844</v>
      </c>
    </row>
    <row r="19202" spans="1:7">
      <c r="A19202" s="2">
        <v>44241</v>
      </c>
      <c r="B19202" s="2">
        <f t="shared" si="598"/>
        <v>44255</v>
      </c>
      <c r="C19202" s="3">
        <f t="shared" si="599"/>
        <v>1</v>
      </c>
      <c r="D19202" t="s">
        <v>25</v>
      </c>
      <c r="E19202">
        <v>47</v>
      </c>
      <c r="F19202">
        <v>743266</v>
      </c>
      <c r="G19202">
        <v>10842</v>
      </c>
    </row>
    <row r="19203" spans="1:7">
      <c r="A19203" s="2">
        <v>44241</v>
      </c>
      <c r="B19203" s="2">
        <f t="shared" si="598"/>
        <v>44255</v>
      </c>
      <c r="C19203" s="3">
        <f t="shared" si="599"/>
        <v>1</v>
      </c>
      <c r="D19203" t="s">
        <v>11</v>
      </c>
      <c r="E19203">
        <v>48</v>
      </c>
      <c r="F19203">
        <v>2568858</v>
      </c>
      <c r="G19203">
        <v>41440</v>
      </c>
    </row>
    <row r="19204" spans="1:7">
      <c r="A19204" s="2">
        <v>44241</v>
      </c>
      <c r="B19204" s="2">
        <f t="shared" ref="B19204:B19267" si="600">EOMONTH(A19204,0)</f>
        <v>44255</v>
      </c>
      <c r="C19204" s="3">
        <f t="shared" ref="C19204:C19267" si="601">IF(A19204=B19204,0,1)</f>
        <v>1</v>
      </c>
      <c r="D19204" t="s">
        <v>13</v>
      </c>
      <c r="E19204">
        <v>49</v>
      </c>
      <c r="F19204">
        <v>361353</v>
      </c>
      <c r="G19204">
        <v>1794</v>
      </c>
    </row>
    <row r="19205" spans="1:7">
      <c r="A19205" s="2">
        <v>44241</v>
      </c>
      <c r="B19205" s="2">
        <f t="shared" si="600"/>
        <v>44255</v>
      </c>
      <c r="C19205" s="3">
        <f t="shared" si="601"/>
        <v>1</v>
      </c>
      <c r="D19205" t="s">
        <v>36</v>
      </c>
      <c r="E19205">
        <v>50</v>
      </c>
      <c r="F19205">
        <v>13677</v>
      </c>
      <c r="G19205">
        <v>189</v>
      </c>
    </row>
    <row r="19206" spans="1:7">
      <c r="A19206" s="2">
        <v>44241</v>
      </c>
      <c r="B19206" s="2">
        <f t="shared" si="600"/>
        <v>44255</v>
      </c>
      <c r="C19206" s="3">
        <f t="shared" si="601"/>
        <v>1</v>
      </c>
      <c r="D19206" t="s">
        <v>56</v>
      </c>
      <c r="E19206">
        <v>78</v>
      </c>
      <c r="F19206">
        <v>2525</v>
      </c>
      <c r="G19206">
        <v>25</v>
      </c>
    </row>
    <row r="19207" spans="1:7">
      <c r="A19207" s="2">
        <v>44241</v>
      </c>
      <c r="B19207" s="2">
        <f t="shared" si="600"/>
        <v>44255</v>
      </c>
      <c r="C19207" s="3">
        <f t="shared" si="601"/>
        <v>1</v>
      </c>
      <c r="D19207" t="s">
        <v>37</v>
      </c>
      <c r="E19207">
        <v>51</v>
      </c>
      <c r="F19207">
        <v>549999</v>
      </c>
      <c r="G19207">
        <v>7012</v>
      </c>
    </row>
    <row r="19208" spans="1:7">
      <c r="A19208" s="2">
        <v>44241</v>
      </c>
      <c r="B19208" s="2">
        <f t="shared" si="600"/>
        <v>44255</v>
      </c>
      <c r="C19208" s="3">
        <f t="shared" si="601"/>
        <v>1</v>
      </c>
      <c r="D19208" t="s">
        <v>5</v>
      </c>
      <c r="E19208">
        <v>53</v>
      </c>
      <c r="F19208">
        <v>331164</v>
      </c>
      <c r="G19208">
        <v>4739</v>
      </c>
    </row>
    <row r="19209" spans="1:7">
      <c r="A19209" s="2">
        <v>44241</v>
      </c>
      <c r="B19209" s="2">
        <f t="shared" si="600"/>
        <v>44255</v>
      </c>
      <c r="C19209" s="3">
        <f t="shared" si="601"/>
        <v>1</v>
      </c>
      <c r="D19209" t="s">
        <v>58</v>
      </c>
      <c r="E19209">
        <v>54</v>
      </c>
      <c r="F19209">
        <v>127588</v>
      </c>
      <c r="G19209">
        <v>2210</v>
      </c>
    </row>
    <row r="19210" spans="1:7">
      <c r="A19210" s="2">
        <v>44241</v>
      </c>
      <c r="B19210" s="2">
        <f t="shared" si="600"/>
        <v>44255</v>
      </c>
      <c r="C19210" s="3">
        <f t="shared" si="601"/>
        <v>1</v>
      </c>
      <c r="D19210" t="s">
        <v>10</v>
      </c>
      <c r="E19210">
        <v>55</v>
      </c>
      <c r="F19210">
        <v>607213</v>
      </c>
      <c r="G19210">
        <v>6748</v>
      </c>
    </row>
    <row r="19211" spans="1:7">
      <c r="A19211" s="2">
        <v>44241</v>
      </c>
      <c r="B19211" s="2">
        <f t="shared" si="600"/>
        <v>44255</v>
      </c>
      <c r="C19211" s="3">
        <f t="shared" si="601"/>
        <v>1</v>
      </c>
      <c r="D19211" t="s">
        <v>49</v>
      </c>
      <c r="E19211">
        <v>56</v>
      </c>
      <c r="F19211">
        <v>53136</v>
      </c>
      <c r="G19211">
        <v>647</v>
      </c>
    </row>
    <row r="19212" spans="1:7">
      <c r="A19212" s="2">
        <v>44242</v>
      </c>
      <c r="B19212" s="2">
        <f t="shared" si="600"/>
        <v>44255</v>
      </c>
      <c r="C19212" s="3">
        <f t="shared" si="601"/>
        <v>1</v>
      </c>
      <c r="D19212" t="s">
        <v>52</v>
      </c>
      <c r="E19212">
        <v>1</v>
      </c>
      <c r="F19212">
        <v>481605</v>
      </c>
      <c r="G19212">
        <v>9244</v>
      </c>
    </row>
    <row r="19213" spans="1:7">
      <c r="A19213" s="2">
        <v>44242</v>
      </c>
      <c r="B19213" s="2">
        <f t="shared" si="600"/>
        <v>44255</v>
      </c>
      <c r="C19213" s="3">
        <f t="shared" si="601"/>
        <v>1</v>
      </c>
      <c r="D19213" t="s">
        <v>50</v>
      </c>
      <c r="E19213">
        <v>2</v>
      </c>
      <c r="F19213">
        <v>56008</v>
      </c>
      <c r="G19213">
        <v>271</v>
      </c>
    </row>
    <row r="19214" spans="1:7">
      <c r="A19214" s="2">
        <v>44242</v>
      </c>
      <c r="B19214" s="2">
        <f t="shared" si="600"/>
        <v>44255</v>
      </c>
      <c r="C19214" s="3">
        <f t="shared" si="601"/>
        <v>1</v>
      </c>
      <c r="D19214" t="s">
        <v>8</v>
      </c>
      <c r="E19214">
        <v>4</v>
      </c>
      <c r="F19214">
        <v>798845</v>
      </c>
      <c r="G19214">
        <v>14978</v>
      </c>
    </row>
    <row r="19215" spans="1:7">
      <c r="A19215" s="2">
        <v>44242</v>
      </c>
      <c r="B19215" s="2">
        <f t="shared" si="600"/>
        <v>44255</v>
      </c>
      <c r="C19215" s="3">
        <f t="shared" si="601"/>
        <v>1</v>
      </c>
      <c r="D19215" t="s">
        <v>44</v>
      </c>
      <c r="E19215">
        <v>5</v>
      </c>
      <c r="F19215">
        <v>313348</v>
      </c>
      <c r="G19215">
        <v>5275</v>
      </c>
    </row>
    <row r="19216" spans="1:7">
      <c r="A19216" s="2">
        <v>44242</v>
      </c>
      <c r="B19216" s="2">
        <f t="shared" si="600"/>
        <v>44255</v>
      </c>
      <c r="C19216" s="3">
        <f t="shared" si="601"/>
        <v>1</v>
      </c>
      <c r="D19216" t="s">
        <v>7</v>
      </c>
      <c r="E19216">
        <v>6</v>
      </c>
      <c r="F19216">
        <v>3490427</v>
      </c>
      <c r="G19216">
        <v>47115</v>
      </c>
    </row>
    <row r="19217" spans="1:7">
      <c r="A19217" s="2">
        <v>44242</v>
      </c>
      <c r="B19217" s="2">
        <f t="shared" si="600"/>
        <v>44255</v>
      </c>
      <c r="C19217" s="3">
        <f t="shared" si="601"/>
        <v>1</v>
      </c>
      <c r="D19217" t="s">
        <v>22</v>
      </c>
      <c r="E19217">
        <v>8</v>
      </c>
      <c r="F19217">
        <v>416905</v>
      </c>
      <c r="G19217">
        <v>5924</v>
      </c>
    </row>
    <row r="19218" spans="1:7">
      <c r="A19218" s="2">
        <v>44242</v>
      </c>
      <c r="B19218" s="2">
        <f t="shared" si="600"/>
        <v>44255</v>
      </c>
      <c r="C19218" s="3">
        <f t="shared" si="601"/>
        <v>1</v>
      </c>
      <c r="D19218" t="s">
        <v>38</v>
      </c>
      <c r="E19218">
        <v>9</v>
      </c>
      <c r="F19218">
        <v>270242</v>
      </c>
      <c r="G19218">
        <v>7447</v>
      </c>
    </row>
    <row r="19219" spans="1:7">
      <c r="A19219" s="2">
        <v>44242</v>
      </c>
      <c r="B19219" s="2">
        <f t="shared" si="600"/>
        <v>44255</v>
      </c>
      <c r="C19219" s="3">
        <f t="shared" si="601"/>
        <v>1</v>
      </c>
      <c r="D19219" t="s">
        <v>45</v>
      </c>
      <c r="E19219">
        <v>10</v>
      </c>
      <c r="F19219">
        <v>83239</v>
      </c>
      <c r="G19219">
        <v>1283</v>
      </c>
    </row>
    <row r="19220" spans="1:7">
      <c r="A19220" s="2">
        <v>44242</v>
      </c>
      <c r="B19220" s="2">
        <f t="shared" si="600"/>
        <v>44255</v>
      </c>
      <c r="C19220" s="3">
        <f t="shared" si="601"/>
        <v>1</v>
      </c>
      <c r="D19220" t="s">
        <v>33</v>
      </c>
      <c r="E19220">
        <v>11</v>
      </c>
      <c r="F19220">
        <v>39001</v>
      </c>
      <c r="G19220">
        <v>980</v>
      </c>
    </row>
    <row r="19221" spans="1:7">
      <c r="A19221" s="2">
        <v>44242</v>
      </c>
      <c r="B19221" s="2">
        <f t="shared" si="600"/>
        <v>44255</v>
      </c>
      <c r="C19221" s="3">
        <f t="shared" si="601"/>
        <v>1</v>
      </c>
      <c r="D19221" t="s">
        <v>15</v>
      </c>
      <c r="E19221">
        <v>12</v>
      </c>
      <c r="F19221">
        <v>1830980</v>
      </c>
      <c r="G19221">
        <v>28933</v>
      </c>
    </row>
    <row r="19222" spans="1:7">
      <c r="A19222" s="2">
        <v>44242</v>
      </c>
      <c r="B19222" s="2">
        <f t="shared" si="600"/>
        <v>44255</v>
      </c>
      <c r="C19222" s="3">
        <f t="shared" si="601"/>
        <v>1</v>
      </c>
      <c r="D19222" t="s">
        <v>18</v>
      </c>
      <c r="E19222">
        <v>13</v>
      </c>
      <c r="F19222">
        <v>942484</v>
      </c>
      <c r="G19222">
        <v>15451</v>
      </c>
    </row>
    <row r="19223" spans="1:7">
      <c r="A19223" s="2">
        <v>44242</v>
      </c>
      <c r="B19223" s="2">
        <f t="shared" si="600"/>
        <v>44255</v>
      </c>
      <c r="C19223" s="3">
        <f t="shared" si="601"/>
        <v>1</v>
      </c>
      <c r="D19223" t="s">
        <v>57</v>
      </c>
      <c r="E19223">
        <v>66</v>
      </c>
      <c r="F19223">
        <v>8668</v>
      </c>
      <c r="G19223">
        <v>131</v>
      </c>
    </row>
    <row r="19224" spans="1:7">
      <c r="A19224" s="2">
        <v>44242</v>
      </c>
      <c r="B19224" s="2">
        <f t="shared" si="600"/>
        <v>44255</v>
      </c>
      <c r="C19224" s="3">
        <f t="shared" si="601"/>
        <v>1</v>
      </c>
      <c r="D19224" t="s">
        <v>26</v>
      </c>
      <c r="E19224">
        <v>15</v>
      </c>
      <c r="F19224">
        <v>26803</v>
      </c>
      <c r="G19224">
        <v>423</v>
      </c>
    </row>
    <row r="19225" spans="1:7">
      <c r="A19225" s="2">
        <v>44242</v>
      </c>
      <c r="B19225" s="2">
        <f t="shared" si="600"/>
        <v>44255</v>
      </c>
      <c r="C19225" s="3">
        <f t="shared" si="601"/>
        <v>1</v>
      </c>
      <c r="D19225" t="s">
        <v>53</v>
      </c>
      <c r="E19225">
        <v>16</v>
      </c>
      <c r="F19225">
        <v>167566</v>
      </c>
      <c r="G19225">
        <v>1805</v>
      </c>
    </row>
    <row r="19226" spans="1:7">
      <c r="A19226" s="2">
        <v>44242</v>
      </c>
      <c r="B19226" s="2">
        <f t="shared" si="600"/>
        <v>44255</v>
      </c>
      <c r="C19226" s="3">
        <f t="shared" si="601"/>
        <v>1</v>
      </c>
      <c r="D19226" t="s">
        <v>6</v>
      </c>
      <c r="E19226">
        <v>17</v>
      </c>
      <c r="F19226">
        <v>1166098</v>
      </c>
      <c r="G19226">
        <v>22166</v>
      </c>
    </row>
    <row r="19227" spans="1:7">
      <c r="A19227" s="2">
        <v>44242</v>
      </c>
      <c r="B19227" s="2">
        <f t="shared" si="600"/>
        <v>44255</v>
      </c>
      <c r="C19227" s="3">
        <f t="shared" si="601"/>
        <v>1</v>
      </c>
      <c r="D19227" t="s">
        <v>27</v>
      </c>
      <c r="E19227">
        <v>18</v>
      </c>
      <c r="F19227">
        <v>652836</v>
      </c>
      <c r="G19227">
        <v>12191</v>
      </c>
    </row>
    <row r="19228" spans="1:7">
      <c r="A19228" s="2">
        <v>44242</v>
      </c>
      <c r="B19228" s="2">
        <f t="shared" si="600"/>
        <v>44255</v>
      </c>
      <c r="C19228" s="3">
        <f t="shared" si="601"/>
        <v>1</v>
      </c>
      <c r="D19228" t="s">
        <v>39</v>
      </c>
      <c r="E19228">
        <v>19</v>
      </c>
      <c r="F19228">
        <v>329726</v>
      </c>
      <c r="G19228">
        <v>5237</v>
      </c>
    </row>
    <row r="19229" spans="1:7">
      <c r="A19229" s="2">
        <v>44242</v>
      </c>
      <c r="B19229" s="2">
        <f t="shared" si="600"/>
        <v>44255</v>
      </c>
      <c r="C19229" s="3">
        <f t="shared" si="601"/>
        <v>1</v>
      </c>
      <c r="D19229" t="s">
        <v>34</v>
      </c>
      <c r="E19229">
        <v>20</v>
      </c>
      <c r="F19229">
        <v>290510</v>
      </c>
      <c r="G19229">
        <v>4406</v>
      </c>
    </row>
    <row r="19230" spans="1:7">
      <c r="A19230" s="2">
        <v>44242</v>
      </c>
      <c r="B19230" s="2">
        <f t="shared" si="600"/>
        <v>44255</v>
      </c>
      <c r="C19230" s="3">
        <f t="shared" si="601"/>
        <v>1</v>
      </c>
      <c r="D19230" t="s">
        <v>28</v>
      </c>
      <c r="E19230">
        <v>21</v>
      </c>
      <c r="F19230">
        <v>393775</v>
      </c>
      <c r="G19230">
        <v>4464</v>
      </c>
    </row>
    <row r="19231" spans="1:7">
      <c r="A19231" s="2">
        <v>44242</v>
      </c>
      <c r="B19231" s="2">
        <f t="shared" si="600"/>
        <v>44255</v>
      </c>
      <c r="C19231" s="3">
        <f t="shared" si="601"/>
        <v>1</v>
      </c>
      <c r="D19231" t="s">
        <v>40</v>
      </c>
      <c r="E19231">
        <v>22</v>
      </c>
      <c r="F19231">
        <v>420394</v>
      </c>
      <c r="G19231">
        <v>9325</v>
      </c>
    </row>
    <row r="19232" spans="1:7">
      <c r="A19232" s="2">
        <v>44242</v>
      </c>
      <c r="B19232" s="2">
        <f t="shared" si="600"/>
        <v>44255</v>
      </c>
      <c r="C19232" s="3">
        <f t="shared" si="601"/>
        <v>1</v>
      </c>
      <c r="D19232" t="s">
        <v>51</v>
      </c>
      <c r="E19232">
        <v>23</v>
      </c>
      <c r="F19232">
        <v>42677</v>
      </c>
      <c r="G19232">
        <v>649</v>
      </c>
    </row>
    <row r="19233" spans="1:7">
      <c r="A19233" s="2">
        <v>44242</v>
      </c>
      <c r="B19233" s="2">
        <f t="shared" si="600"/>
        <v>44255</v>
      </c>
      <c r="C19233" s="3">
        <f t="shared" si="601"/>
        <v>1</v>
      </c>
      <c r="D19233" t="s">
        <v>23</v>
      </c>
      <c r="E19233">
        <v>24</v>
      </c>
      <c r="F19233">
        <v>371885</v>
      </c>
      <c r="G19233">
        <v>7580</v>
      </c>
    </row>
    <row r="19234" spans="1:7">
      <c r="A19234" s="2">
        <v>44242</v>
      </c>
      <c r="B19234" s="2">
        <f t="shared" si="600"/>
        <v>44255</v>
      </c>
      <c r="C19234" s="3">
        <f t="shared" si="601"/>
        <v>1</v>
      </c>
      <c r="D19234" t="s">
        <v>9</v>
      </c>
      <c r="E19234">
        <v>25</v>
      </c>
      <c r="F19234">
        <v>559350</v>
      </c>
      <c r="G19234">
        <v>15517</v>
      </c>
    </row>
    <row r="19235" spans="1:7">
      <c r="A19235" s="2">
        <v>44242</v>
      </c>
      <c r="B19235" s="2">
        <f t="shared" si="600"/>
        <v>44255</v>
      </c>
      <c r="C19235" s="3">
        <f t="shared" si="601"/>
        <v>1</v>
      </c>
      <c r="D19235" t="s">
        <v>42</v>
      </c>
      <c r="E19235">
        <v>26</v>
      </c>
      <c r="F19235">
        <v>630248</v>
      </c>
      <c r="G19235">
        <v>16119</v>
      </c>
    </row>
    <row r="19236" spans="1:7">
      <c r="A19236" s="2">
        <v>44242</v>
      </c>
      <c r="B19236" s="2">
        <f t="shared" si="600"/>
        <v>44255</v>
      </c>
      <c r="C19236" s="3">
        <f t="shared" si="601"/>
        <v>1</v>
      </c>
      <c r="D19236" t="s">
        <v>29</v>
      </c>
      <c r="E19236">
        <v>27</v>
      </c>
      <c r="F19236">
        <v>474237</v>
      </c>
      <c r="G19236">
        <v>6446</v>
      </c>
    </row>
    <row r="19237" spans="1:7">
      <c r="A19237" s="2">
        <v>44242</v>
      </c>
      <c r="B19237" s="2">
        <f t="shared" si="600"/>
        <v>44255</v>
      </c>
      <c r="C19237" s="3">
        <f t="shared" si="601"/>
        <v>1</v>
      </c>
      <c r="D19237" t="s">
        <v>46</v>
      </c>
      <c r="E19237">
        <v>28</v>
      </c>
      <c r="F19237">
        <v>287980</v>
      </c>
      <c r="G19237">
        <v>6464</v>
      </c>
    </row>
    <row r="19238" spans="1:7">
      <c r="A19238" s="2">
        <v>44242</v>
      </c>
      <c r="B19238" s="2">
        <f t="shared" si="600"/>
        <v>44255</v>
      </c>
      <c r="C19238" s="3">
        <f t="shared" si="601"/>
        <v>1</v>
      </c>
      <c r="D19238" t="s">
        <v>35</v>
      </c>
      <c r="E19238">
        <v>29</v>
      </c>
      <c r="F19238">
        <v>515870</v>
      </c>
      <c r="G19238">
        <v>7879</v>
      </c>
    </row>
    <row r="19239" spans="1:7">
      <c r="A19239" s="2">
        <v>44242</v>
      </c>
      <c r="B19239" s="2">
        <f t="shared" si="600"/>
        <v>44255</v>
      </c>
      <c r="C19239" s="3">
        <f t="shared" si="601"/>
        <v>1</v>
      </c>
      <c r="D19239" t="s">
        <v>54</v>
      </c>
      <c r="E19239">
        <v>30</v>
      </c>
      <c r="F19239">
        <v>97575</v>
      </c>
      <c r="G19239">
        <v>1329</v>
      </c>
    </row>
    <row r="19240" spans="1:7">
      <c r="A19240" s="2">
        <v>44242</v>
      </c>
      <c r="B19240" s="2">
        <f t="shared" si="600"/>
        <v>44255</v>
      </c>
      <c r="C19240" s="3">
        <f t="shared" si="601"/>
        <v>1</v>
      </c>
      <c r="D19240" t="s">
        <v>12</v>
      </c>
      <c r="E19240">
        <v>31</v>
      </c>
      <c r="F19240">
        <v>197761</v>
      </c>
      <c r="G19240">
        <v>2124</v>
      </c>
    </row>
    <row r="19241" spans="1:7">
      <c r="A19241" s="2">
        <v>44242</v>
      </c>
      <c r="B19241" s="2">
        <f t="shared" si="600"/>
        <v>44255</v>
      </c>
      <c r="C19241" s="3">
        <f t="shared" si="601"/>
        <v>1</v>
      </c>
      <c r="D19241" t="s">
        <v>24</v>
      </c>
      <c r="E19241">
        <v>32</v>
      </c>
      <c r="F19241">
        <v>288764</v>
      </c>
      <c r="G19241">
        <v>4722</v>
      </c>
    </row>
    <row r="19242" spans="1:7">
      <c r="A19242" s="2">
        <v>44242</v>
      </c>
      <c r="B19242" s="2">
        <f t="shared" si="600"/>
        <v>44255</v>
      </c>
      <c r="C19242" s="3">
        <f t="shared" si="601"/>
        <v>1</v>
      </c>
      <c r="D19242" t="s">
        <v>19</v>
      </c>
      <c r="E19242">
        <v>33</v>
      </c>
      <c r="F19242">
        <v>71017</v>
      </c>
      <c r="G19242">
        <v>1135</v>
      </c>
    </row>
    <row r="19243" spans="1:7">
      <c r="A19243" s="2">
        <v>44242</v>
      </c>
      <c r="B19243" s="2">
        <f t="shared" si="600"/>
        <v>44255</v>
      </c>
      <c r="C19243" s="3">
        <f t="shared" si="601"/>
        <v>1</v>
      </c>
      <c r="D19243" t="s">
        <v>21</v>
      </c>
      <c r="E19243">
        <v>34</v>
      </c>
      <c r="F19243">
        <v>747432</v>
      </c>
      <c r="G19243">
        <v>22466</v>
      </c>
    </row>
    <row r="19244" spans="1:7">
      <c r="A19244" s="2">
        <v>44242</v>
      </c>
      <c r="B19244" s="2">
        <f t="shared" si="600"/>
        <v>44255</v>
      </c>
      <c r="C19244" s="3">
        <f t="shared" si="601"/>
        <v>1</v>
      </c>
      <c r="D19244" t="s">
        <v>47</v>
      </c>
      <c r="E19244">
        <v>35</v>
      </c>
      <c r="F19244">
        <v>180761</v>
      </c>
      <c r="G19244">
        <v>3540</v>
      </c>
    </row>
    <row r="19245" spans="1:7">
      <c r="A19245" s="2">
        <v>44242</v>
      </c>
      <c r="B19245" s="2">
        <f t="shared" si="600"/>
        <v>44255</v>
      </c>
      <c r="C19245" s="3">
        <f t="shared" si="601"/>
        <v>1</v>
      </c>
      <c r="D19245" t="s">
        <v>16</v>
      </c>
      <c r="E19245">
        <v>36</v>
      </c>
      <c r="F19245">
        <v>1546665</v>
      </c>
      <c r="G19245">
        <v>45552</v>
      </c>
    </row>
    <row r="19246" spans="1:7">
      <c r="A19246" s="2">
        <v>44242</v>
      </c>
      <c r="B19246" s="2">
        <f t="shared" si="600"/>
        <v>44255</v>
      </c>
      <c r="C19246" s="3">
        <f t="shared" si="601"/>
        <v>1</v>
      </c>
      <c r="D19246" t="s">
        <v>20</v>
      </c>
      <c r="E19246">
        <v>37</v>
      </c>
      <c r="F19246">
        <v>828771</v>
      </c>
      <c r="G19246">
        <v>10545</v>
      </c>
    </row>
    <row r="19247" spans="1:7">
      <c r="A19247" s="2">
        <v>44242</v>
      </c>
      <c r="B19247" s="2">
        <f t="shared" si="600"/>
        <v>44255</v>
      </c>
      <c r="C19247" s="3">
        <f t="shared" si="601"/>
        <v>1</v>
      </c>
      <c r="D19247" t="s">
        <v>48</v>
      </c>
      <c r="E19247">
        <v>38</v>
      </c>
      <c r="F19247">
        <v>98673</v>
      </c>
      <c r="G19247">
        <v>1461</v>
      </c>
    </row>
    <row r="19248" spans="1:7">
      <c r="A19248" s="2">
        <v>44242</v>
      </c>
      <c r="B19248" s="2">
        <f t="shared" si="600"/>
        <v>44255</v>
      </c>
      <c r="C19248" s="3">
        <f t="shared" si="601"/>
        <v>1</v>
      </c>
      <c r="D19248" t="s">
        <v>59</v>
      </c>
      <c r="E19248">
        <v>69</v>
      </c>
      <c r="F19248">
        <v>134</v>
      </c>
      <c r="G19248">
        <v>2</v>
      </c>
    </row>
    <row r="19249" spans="1:7">
      <c r="A19249" s="2">
        <v>44242</v>
      </c>
      <c r="B19249" s="2">
        <f t="shared" si="600"/>
        <v>44255</v>
      </c>
      <c r="C19249" s="3">
        <f t="shared" si="601"/>
        <v>1</v>
      </c>
      <c r="D19249" t="s">
        <v>41</v>
      </c>
      <c r="E19249">
        <v>39</v>
      </c>
      <c r="F19249">
        <v>941265</v>
      </c>
      <c r="G19249">
        <v>16394</v>
      </c>
    </row>
    <row r="19250" spans="1:7">
      <c r="A19250" s="2">
        <v>44242</v>
      </c>
      <c r="B19250" s="2">
        <f t="shared" si="600"/>
        <v>44255</v>
      </c>
      <c r="C19250" s="3">
        <f t="shared" si="601"/>
        <v>1</v>
      </c>
      <c r="D19250" t="s">
        <v>30</v>
      </c>
      <c r="E19250">
        <v>40</v>
      </c>
      <c r="F19250">
        <v>414272</v>
      </c>
      <c r="G19250">
        <v>4041</v>
      </c>
    </row>
    <row r="19251" spans="1:7">
      <c r="A19251" s="2">
        <v>44242</v>
      </c>
      <c r="B19251" s="2">
        <f t="shared" si="600"/>
        <v>44255</v>
      </c>
      <c r="C19251" s="3">
        <f t="shared" si="601"/>
        <v>1</v>
      </c>
      <c r="D19251" t="s">
        <v>14</v>
      </c>
      <c r="E19251">
        <v>41</v>
      </c>
      <c r="F19251">
        <v>150464</v>
      </c>
      <c r="G19251">
        <v>2137</v>
      </c>
    </row>
    <row r="19252" spans="1:7">
      <c r="A19252" s="2">
        <v>44242</v>
      </c>
      <c r="B19252" s="2">
        <f t="shared" si="600"/>
        <v>44255</v>
      </c>
      <c r="C19252" s="3">
        <f t="shared" si="601"/>
        <v>1</v>
      </c>
      <c r="D19252" t="s">
        <v>31</v>
      </c>
      <c r="E19252">
        <v>42</v>
      </c>
      <c r="F19252">
        <v>901245</v>
      </c>
      <c r="G19252">
        <v>23157</v>
      </c>
    </row>
    <row r="19253" spans="1:7">
      <c r="A19253" s="2">
        <v>44242</v>
      </c>
      <c r="B19253" s="2">
        <f t="shared" si="600"/>
        <v>44255</v>
      </c>
      <c r="C19253" s="3">
        <f t="shared" si="601"/>
        <v>1</v>
      </c>
      <c r="D19253" t="s">
        <v>55</v>
      </c>
      <c r="E19253">
        <v>72</v>
      </c>
      <c r="F19253">
        <v>131452</v>
      </c>
      <c r="G19253">
        <v>1920</v>
      </c>
    </row>
    <row r="19254" spans="1:7">
      <c r="A19254" s="2">
        <v>44242</v>
      </c>
      <c r="B19254" s="2">
        <f t="shared" si="600"/>
        <v>44255</v>
      </c>
      <c r="C19254" s="3">
        <f t="shared" si="601"/>
        <v>1</v>
      </c>
      <c r="D19254" t="s">
        <v>17</v>
      </c>
      <c r="E19254">
        <v>44</v>
      </c>
      <c r="F19254">
        <v>121787</v>
      </c>
      <c r="G19254">
        <v>2334</v>
      </c>
    </row>
    <row r="19255" spans="1:7">
      <c r="A19255" s="2">
        <v>44242</v>
      </c>
      <c r="B19255" s="2">
        <f t="shared" si="600"/>
        <v>44255</v>
      </c>
      <c r="C19255" s="3">
        <f t="shared" si="601"/>
        <v>1</v>
      </c>
      <c r="D19255" t="s">
        <v>32</v>
      </c>
      <c r="E19255">
        <v>45</v>
      </c>
      <c r="F19255">
        <v>489018</v>
      </c>
      <c r="G19255">
        <v>8034</v>
      </c>
    </row>
    <row r="19256" spans="1:7">
      <c r="A19256" s="2">
        <v>44242</v>
      </c>
      <c r="B19256" s="2">
        <f t="shared" si="600"/>
        <v>44255</v>
      </c>
      <c r="C19256" s="3">
        <f t="shared" si="601"/>
        <v>1</v>
      </c>
      <c r="D19256" t="s">
        <v>43</v>
      </c>
      <c r="E19256">
        <v>46</v>
      </c>
      <c r="F19256">
        <v>110376</v>
      </c>
      <c r="G19256">
        <v>1844</v>
      </c>
    </row>
    <row r="19257" spans="1:7">
      <c r="A19257" s="2">
        <v>44242</v>
      </c>
      <c r="B19257" s="2">
        <f t="shared" si="600"/>
        <v>44255</v>
      </c>
      <c r="C19257" s="3">
        <f t="shared" si="601"/>
        <v>1</v>
      </c>
      <c r="D19257" t="s">
        <v>25</v>
      </c>
      <c r="E19257">
        <v>47</v>
      </c>
      <c r="F19257">
        <v>745150</v>
      </c>
      <c r="G19257">
        <v>10846</v>
      </c>
    </row>
    <row r="19258" spans="1:7">
      <c r="A19258" s="2">
        <v>44242</v>
      </c>
      <c r="B19258" s="2">
        <f t="shared" si="600"/>
        <v>44255</v>
      </c>
      <c r="C19258" s="3">
        <f t="shared" si="601"/>
        <v>1</v>
      </c>
      <c r="D19258" t="s">
        <v>11</v>
      </c>
      <c r="E19258">
        <v>48</v>
      </c>
      <c r="F19258">
        <v>2571789</v>
      </c>
      <c r="G19258">
        <v>41484</v>
      </c>
    </row>
    <row r="19259" spans="1:7">
      <c r="A19259" s="2">
        <v>44242</v>
      </c>
      <c r="B19259" s="2">
        <f t="shared" si="600"/>
        <v>44255</v>
      </c>
      <c r="C19259" s="3">
        <f t="shared" si="601"/>
        <v>1</v>
      </c>
      <c r="D19259" t="s">
        <v>13</v>
      </c>
      <c r="E19259">
        <v>49</v>
      </c>
      <c r="F19259">
        <v>361815</v>
      </c>
      <c r="G19259">
        <v>1796</v>
      </c>
    </row>
    <row r="19260" spans="1:7">
      <c r="A19260" s="2">
        <v>44242</v>
      </c>
      <c r="B19260" s="2">
        <f t="shared" si="600"/>
        <v>44255</v>
      </c>
      <c r="C19260" s="3">
        <f t="shared" si="601"/>
        <v>1</v>
      </c>
      <c r="D19260" t="s">
        <v>36</v>
      </c>
      <c r="E19260">
        <v>50</v>
      </c>
      <c r="F19260">
        <v>13862</v>
      </c>
      <c r="G19260">
        <v>190</v>
      </c>
    </row>
    <row r="19261" spans="1:7">
      <c r="A19261" s="2">
        <v>44242</v>
      </c>
      <c r="B19261" s="2">
        <f t="shared" si="600"/>
        <v>44255</v>
      </c>
      <c r="C19261" s="3">
        <f t="shared" si="601"/>
        <v>1</v>
      </c>
      <c r="D19261" t="s">
        <v>56</v>
      </c>
      <c r="E19261">
        <v>78</v>
      </c>
      <c r="F19261">
        <v>2542</v>
      </c>
      <c r="G19261">
        <v>25</v>
      </c>
    </row>
    <row r="19262" spans="1:7">
      <c r="A19262" s="2">
        <v>44242</v>
      </c>
      <c r="B19262" s="2">
        <f t="shared" si="600"/>
        <v>44255</v>
      </c>
      <c r="C19262" s="3">
        <f t="shared" si="601"/>
        <v>1</v>
      </c>
      <c r="D19262" t="s">
        <v>37</v>
      </c>
      <c r="E19262">
        <v>51</v>
      </c>
      <c r="F19262">
        <v>551538</v>
      </c>
      <c r="G19262">
        <v>7016</v>
      </c>
    </row>
    <row r="19263" spans="1:7">
      <c r="A19263" s="2">
        <v>44242</v>
      </c>
      <c r="B19263" s="2">
        <f t="shared" si="600"/>
        <v>44255</v>
      </c>
      <c r="C19263" s="3">
        <f t="shared" si="601"/>
        <v>1</v>
      </c>
      <c r="D19263" t="s">
        <v>5</v>
      </c>
      <c r="E19263">
        <v>53</v>
      </c>
      <c r="F19263">
        <v>331305</v>
      </c>
      <c r="G19263">
        <v>4739</v>
      </c>
    </row>
    <row r="19264" spans="1:7">
      <c r="A19264" s="2">
        <v>44242</v>
      </c>
      <c r="B19264" s="2">
        <f t="shared" si="600"/>
        <v>44255</v>
      </c>
      <c r="C19264" s="3">
        <f t="shared" si="601"/>
        <v>1</v>
      </c>
      <c r="D19264" t="s">
        <v>58</v>
      </c>
      <c r="E19264">
        <v>54</v>
      </c>
      <c r="F19264">
        <v>127889</v>
      </c>
      <c r="G19264">
        <v>2212</v>
      </c>
    </row>
    <row r="19265" spans="1:7">
      <c r="A19265" s="2">
        <v>44242</v>
      </c>
      <c r="B19265" s="2">
        <f t="shared" si="600"/>
        <v>44255</v>
      </c>
      <c r="C19265" s="3">
        <f t="shared" si="601"/>
        <v>1</v>
      </c>
      <c r="D19265" t="s">
        <v>10</v>
      </c>
      <c r="E19265">
        <v>55</v>
      </c>
      <c r="F19265">
        <v>607639</v>
      </c>
      <c r="G19265">
        <v>6753</v>
      </c>
    </row>
    <row r="19266" spans="1:7">
      <c r="A19266" s="2">
        <v>44242</v>
      </c>
      <c r="B19266" s="2">
        <f t="shared" si="600"/>
        <v>44255</v>
      </c>
      <c r="C19266" s="3">
        <f t="shared" si="601"/>
        <v>1</v>
      </c>
      <c r="D19266" t="s">
        <v>49</v>
      </c>
      <c r="E19266">
        <v>56</v>
      </c>
      <c r="F19266">
        <v>53136</v>
      </c>
      <c r="G19266">
        <v>647</v>
      </c>
    </row>
    <row r="19267" spans="1:7">
      <c r="A19267" s="2">
        <v>44243</v>
      </c>
      <c r="B19267" s="2">
        <f t="shared" si="600"/>
        <v>44255</v>
      </c>
      <c r="C19267" s="3">
        <f t="shared" si="601"/>
        <v>1</v>
      </c>
      <c r="D19267" t="s">
        <v>52</v>
      </c>
      <c r="E19267">
        <v>1</v>
      </c>
      <c r="F19267">
        <v>482488</v>
      </c>
      <c r="G19267">
        <v>9257</v>
      </c>
    </row>
    <row r="19268" spans="1:7">
      <c r="A19268" s="2">
        <v>44243</v>
      </c>
      <c r="B19268" s="2">
        <f t="shared" ref="B19268:B19331" si="602">EOMONTH(A19268,0)</f>
        <v>44255</v>
      </c>
      <c r="C19268" s="3">
        <f t="shared" ref="C19268:C19331" si="603">IF(A19268=B19268,0,1)</f>
        <v>1</v>
      </c>
      <c r="D19268" t="s">
        <v>50</v>
      </c>
      <c r="E19268">
        <v>2</v>
      </c>
      <c r="F19268">
        <v>56504</v>
      </c>
      <c r="G19268">
        <v>276</v>
      </c>
    </row>
    <row r="19269" spans="1:7">
      <c r="A19269" s="2">
        <v>44243</v>
      </c>
      <c r="B19269" s="2">
        <f t="shared" si="602"/>
        <v>44255</v>
      </c>
      <c r="C19269" s="3">
        <f t="shared" si="603"/>
        <v>1</v>
      </c>
      <c r="D19269" t="s">
        <v>8</v>
      </c>
      <c r="E19269">
        <v>4</v>
      </c>
      <c r="F19269">
        <v>799944</v>
      </c>
      <c r="G19269">
        <v>14981</v>
      </c>
    </row>
    <row r="19270" spans="1:7">
      <c r="A19270" s="2">
        <v>44243</v>
      </c>
      <c r="B19270" s="2">
        <f t="shared" si="602"/>
        <v>44255</v>
      </c>
      <c r="C19270" s="3">
        <f t="shared" si="603"/>
        <v>1</v>
      </c>
      <c r="D19270" t="s">
        <v>44</v>
      </c>
      <c r="E19270">
        <v>5</v>
      </c>
      <c r="F19270">
        <v>313525</v>
      </c>
      <c r="G19270">
        <v>5287</v>
      </c>
    </row>
    <row r="19271" spans="1:7">
      <c r="A19271" s="2">
        <v>44243</v>
      </c>
      <c r="B19271" s="2">
        <f t="shared" si="602"/>
        <v>44255</v>
      </c>
      <c r="C19271" s="3">
        <f t="shared" si="603"/>
        <v>1</v>
      </c>
      <c r="D19271" t="s">
        <v>7</v>
      </c>
      <c r="E19271">
        <v>6</v>
      </c>
      <c r="F19271">
        <v>3499216</v>
      </c>
      <c r="G19271">
        <v>47446</v>
      </c>
    </row>
    <row r="19272" spans="1:7">
      <c r="A19272" s="2">
        <v>44243</v>
      </c>
      <c r="B19272" s="2">
        <f t="shared" si="602"/>
        <v>44255</v>
      </c>
      <c r="C19272" s="3">
        <f t="shared" si="603"/>
        <v>1</v>
      </c>
      <c r="D19272" t="s">
        <v>22</v>
      </c>
      <c r="E19272">
        <v>8</v>
      </c>
      <c r="F19272">
        <v>417688</v>
      </c>
      <c r="G19272">
        <v>5932</v>
      </c>
    </row>
    <row r="19273" spans="1:7">
      <c r="A19273" s="2">
        <v>44243</v>
      </c>
      <c r="B19273" s="2">
        <f t="shared" si="602"/>
        <v>44255</v>
      </c>
      <c r="C19273" s="3">
        <f t="shared" si="603"/>
        <v>1</v>
      </c>
      <c r="D19273" t="s">
        <v>38</v>
      </c>
      <c r="E19273">
        <v>9</v>
      </c>
      <c r="F19273">
        <v>270822</v>
      </c>
      <c r="G19273">
        <v>7449</v>
      </c>
    </row>
    <row r="19274" spans="1:7">
      <c r="A19274" s="2">
        <v>44243</v>
      </c>
      <c r="B19274" s="2">
        <f t="shared" si="602"/>
        <v>44255</v>
      </c>
      <c r="C19274" s="3">
        <f t="shared" si="603"/>
        <v>1</v>
      </c>
      <c r="D19274" t="s">
        <v>45</v>
      </c>
      <c r="E19274">
        <v>10</v>
      </c>
      <c r="F19274">
        <v>83369</v>
      </c>
      <c r="G19274">
        <v>1291</v>
      </c>
    </row>
    <row r="19275" spans="1:7">
      <c r="A19275" s="2">
        <v>44243</v>
      </c>
      <c r="B19275" s="2">
        <f t="shared" si="602"/>
        <v>44255</v>
      </c>
      <c r="C19275" s="3">
        <f t="shared" si="603"/>
        <v>1</v>
      </c>
      <c r="D19275" t="s">
        <v>33</v>
      </c>
      <c r="E19275">
        <v>11</v>
      </c>
      <c r="F19275">
        <v>39131</v>
      </c>
      <c r="G19275">
        <v>982</v>
      </c>
    </row>
    <row r="19276" spans="1:7">
      <c r="A19276" s="2">
        <v>44243</v>
      </c>
      <c r="B19276" s="2">
        <f t="shared" si="602"/>
        <v>44255</v>
      </c>
      <c r="C19276" s="3">
        <f t="shared" si="603"/>
        <v>1</v>
      </c>
      <c r="D19276" t="s">
        <v>15</v>
      </c>
      <c r="E19276">
        <v>12</v>
      </c>
      <c r="F19276">
        <v>1837277</v>
      </c>
      <c r="G19276">
        <v>29153</v>
      </c>
    </row>
    <row r="19277" spans="1:7">
      <c r="A19277" s="2">
        <v>44243</v>
      </c>
      <c r="B19277" s="2">
        <f t="shared" si="602"/>
        <v>44255</v>
      </c>
      <c r="C19277" s="3">
        <f t="shared" si="603"/>
        <v>1</v>
      </c>
      <c r="D19277" t="s">
        <v>18</v>
      </c>
      <c r="E19277">
        <v>13</v>
      </c>
      <c r="F19277">
        <v>945339</v>
      </c>
      <c r="G19277">
        <v>15691</v>
      </c>
    </row>
    <row r="19278" spans="1:7">
      <c r="A19278" s="2">
        <v>44243</v>
      </c>
      <c r="B19278" s="2">
        <f t="shared" si="602"/>
        <v>44255</v>
      </c>
      <c r="C19278" s="3">
        <f t="shared" si="603"/>
        <v>1</v>
      </c>
      <c r="D19278" t="s">
        <v>57</v>
      </c>
      <c r="E19278">
        <v>66</v>
      </c>
      <c r="F19278">
        <v>8670</v>
      </c>
      <c r="G19278">
        <v>131</v>
      </c>
    </row>
    <row r="19279" spans="1:7">
      <c r="A19279" s="2">
        <v>44243</v>
      </c>
      <c r="B19279" s="2">
        <f t="shared" si="602"/>
        <v>44255</v>
      </c>
      <c r="C19279" s="3">
        <f t="shared" si="603"/>
        <v>1</v>
      </c>
      <c r="D19279" t="s">
        <v>26</v>
      </c>
      <c r="E19279">
        <v>15</v>
      </c>
      <c r="F19279">
        <v>26819</v>
      </c>
      <c r="G19279">
        <v>423</v>
      </c>
    </row>
    <row r="19280" spans="1:7">
      <c r="A19280" s="2">
        <v>44243</v>
      </c>
      <c r="B19280" s="2">
        <f t="shared" si="602"/>
        <v>44255</v>
      </c>
      <c r="C19280" s="3">
        <f t="shared" si="603"/>
        <v>1</v>
      </c>
      <c r="D19280" t="s">
        <v>53</v>
      </c>
      <c r="E19280">
        <v>16</v>
      </c>
      <c r="F19280">
        <v>168097</v>
      </c>
      <c r="G19280">
        <v>1808</v>
      </c>
    </row>
    <row r="19281" spans="1:7">
      <c r="A19281" s="2">
        <v>44243</v>
      </c>
      <c r="B19281" s="2">
        <f t="shared" si="602"/>
        <v>44255</v>
      </c>
      <c r="C19281" s="3">
        <f t="shared" si="603"/>
        <v>1</v>
      </c>
      <c r="D19281" t="s">
        <v>6</v>
      </c>
      <c r="E19281">
        <v>17</v>
      </c>
      <c r="F19281">
        <v>1167889</v>
      </c>
      <c r="G19281">
        <v>22199</v>
      </c>
    </row>
    <row r="19282" spans="1:7">
      <c r="A19282" s="2">
        <v>44243</v>
      </c>
      <c r="B19282" s="2">
        <f t="shared" si="602"/>
        <v>44255</v>
      </c>
      <c r="C19282" s="3">
        <f t="shared" si="603"/>
        <v>1</v>
      </c>
      <c r="D19282" t="s">
        <v>27</v>
      </c>
      <c r="E19282">
        <v>18</v>
      </c>
      <c r="F19282">
        <v>653713</v>
      </c>
      <c r="G19282">
        <v>12231</v>
      </c>
    </row>
    <row r="19283" spans="1:7">
      <c r="A19283" s="2">
        <v>44243</v>
      </c>
      <c r="B19283" s="2">
        <f t="shared" si="602"/>
        <v>44255</v>
      </c>
      <c r="C19283" s="3">
        <f t="shared" si="603"/>
        <v>1</v>
      </c>
      <c r="D19283" t="s">
        <v>39</v>
      </c>
      <c r="E19283">
        <v>19</v>
      </c>
      <c r="F19283">
        <v>330318</v>
      </c>
      <c r="G19283">
        <v>5263</v>
      </c>
    </row>
    <row r="19284" spans="1:7">
      <c r="A19284" s="2">
        <v>44243</v>
      </c>
      <c r="B19284" s="2">
        <f t="shared" si="602"/>
        <v>44255</v>
      </c>
      <c r="C19284" s="3">
        <f t="shared" si="603"/>
        <v>1</v>
      </c>
      <c r="D19284" t="s">
        <v>34</v>
      </c>
      <c r="E19284">
        <v>20</v>
      </c>
      <c r="F19284">
        <v>290556</v>
      </c>
      <c r="G19284">
        <v>4406</v>
      </c>
    </row>
    <row r="19285" spans="1:7">
      <c r="A19285" s="2">
        <v>44243</v>
      </c>
      <c r="B19285" s="2">
        <f t="shared" si="602"/>
        <v>44255</v>
      </c>
      <c r="C19285" s="3">
        <f t="shared" si="603"/>
        <v>1</v>
      </c>
      <c r="D19285" t="s">
        <v>28</v>
      </c>
      <c r="E19285">
        <v>21</v>
      </c>
      <c r="F19285">
        <v>394829</v>
      </c>
      <c r="G19285">
        <v>4491</v>
      </c>
    </row>
    <row r="19286" spans="1:7">
      <c r="A19286" s="2">
        <v>44243</v>
      </c>
      <c r="B19286" s="2">
        <f t="shared" si="602"/>
        <v>44255</v>
      </c>
      <c r="C19286" s="3">
        <f t="shared" si="603"/>
        <v>1</v>
      </c>
      <c r="D19286" t="s">
        <v>40</v>
      </c>
      <c r="E19286">
        <v>22</v>
      </c>
      <c r="F19286">
        <v>420394</v>
      </c>
      <c r="G19286">
        <v>9325</v>
      </c>
    </row>
    <row r="19287" spans="1:7">
      <c r="A19287" s="2">
        <v>44243</v>
      </c>
      <c r="B19287" s="2">
        <f t="shared" si="602"/>
        <v>44255</v>
      </c>
      <c r="C19287" s="3">
        <f t="shared" si="603"/>
        <v>1</v>
      </c>
      <c r="D19287" t="s">
        <v>51</v>
      </c>
      <c r="E19287">
        <v>23</v>
      </c>
      <c r="F19287">
        <v>42768</v>
      </c>
      <c r="G19287">
        <v>651</v>
      </c>
    </row>
    <row r="19288" spans="1:7">
      <c r="A19288" s="2">
        <v>44243</v>
      </c>
      <c r="B19288" s="2">
        <f t="shared" si="602"/>
        <v>44255</v>
      </c>
      <c r="C19288" s="3">
        <f t="shared" si="603"/>
        <v>1</v>
      </c>
      <c r="D19288" t="s">
        <v>23</v>
      </c>
      <c r="E19288">
        <v>24</v>
      </c>
      <c r="F19288">
        <v>372403</v>
      </c>
      <c r="G19288">
        <v>7612</v>
      </c>
    </row>
    <row r="19289" spans="1:7">
      <c r="A19289" s="2">
        <v>44243</v>
      </c>
      <c r="B19289" s="2">
        <f t="shared" si="602"/>
        <v>44255</v>
      </c>
      <c r="C19289" s="3">
        <f t="shared" si="603"/>
        <v>1</v>
      </c>
      <c r="D19289" t="s">
        <v>9</v>
      </c>
      <c r="E19289">
        <v>25</v>
      </c>
      <c r="F19289">
        <v>560576</v>
      </c>
      <c r="G19289">
        <v>15567</v>
      </c>
    </row>
    <row r="19290" spans="1:7">
      <c r="A19290" s="2">
        <v>44243</v>
      </c>
      <c r="B19290" s="2">
        <f t="shared" si="602"/>
        <v>44255</v>
      </c>
      <c r="C19290" s="3">
        <f t="shared" si="603"/>
        <v>1</v>
      </c>
      <c r="D19290" t="s">
        <v>42</v>
      </c>
      <c r="E19290">
        <v>26</v>
      </c>
      <c r="F19290">
        <v>631394</v>
      </c>
      <c r="G19290">
        <v>16138</v>
      </c>
    </row>
    <row r="19291" spans="1:7">
      <c r="A19291" s="2">
        <v>44243</v>
      </c>
      <c r="B19291" s="2">
        <f t="shared" si="602"/>
        <v>44255</v>
      </c>
      <c r="C19291" s="3">
        <f t="shared" si="603"/>
        <v>1</v>
      </c>
      <c r="D19291" t="s">
        <v>29</v>
      </c>
      <c r="E19291">
        <v>27</v>
      </c>
      <c r="F19291">
        <v>474689</v>
      </c>
      <c r="G19291">
        <v>6448</v>
      </c>
    </row>
    <row r="19292" spans="1:7">
      <c r="A19292" s="2">
        <v>44243</v>
      </c>
      <c r="B19292" s="2">
        <f t="shared" si="602"/>
        <v>44255</v>
      </c>
      <c r="C19292" s="3">
        <f t="shared" si="603"/>
        <v>1</v>
      </c>
      <c r="D19292" t="s">
        <v>46</v>
      </c>
      <c r="E19292">
        <v>28</v>
      </c>
      <c r="F19292">
        <v>288714</v>
      </c>
      <c r="G19292">
        <v>6501</v>
      </c>
    </row>
    <row r="19293" spans="1:7">
      <c r="A19293" s="2">
        <v>44243</v>
      </c>
      <c r="B19293" s="2">
        <f t="shared" si="602"/>
        <v>44255</v>
      </c>
      <c r="C19293" s="3">
        <f t="shared" si="603"/>
        <v>1</v>
      </c>
      <c r="D19293" t="s">
        <v>35</v>
      </c>
      <c r="E19293">
        <v>29</v>
      </c>
      <c r="F19293">
        <v>516710</v>
      </c>
      <c r="G19293">
        <v>7888</v>
      </c>
    </row>
    <row r="19294" spans="1:7">
      <c r="A19294" s="2">
        <v>44243</v>
      </c>
      <c r="B19294" s="2">
        <f t="shared" si="602"/>
        <v>44255</v>
      </c>
      <c r="C19294" s="3">
        <f t="shared" si="603"/>
        <v>1</v>
      </c>
      <c r="D19294" t="s">
        <v>54</v>
      </c>
      <c r="E19294">
        <v>30</v>
      </c>
      <c r="F19294">
        <v>97759</v>
      </c>
      <c r="G19294">
        <v>1332</v>
      </c>
    </row>
    <row r="19295" spans="1:7">
      <c r="A19295" s="2">
        <v>44243</v>
      </c>
      <c r="B19295" s="2">
        <f t="shared" si="602"/>
        <v>44255</v>
      </c>
      <c r="C19295" s="3">
        <f t="shared" si="603"/>
        <v>1</v>
      </c>
      <c r="D19295" t="s">
        <v>12</v>
      </c>
      <c r="E19295">
        <v>31</v>
      </c>
      <c r="F19295">
        <v>197904</v>
      </c>
      <c r="G19295">
        <v>2128</v>
      </c>
    </row>
    <row r="19296" spans="1:7">
      <c r="A19296" s="2">
        <v>44243</v>
      </c>
      <c r="B19296" s="2">
        <f t="shared" si="602"/>
        <v>44255</v>
      </c>
      <c r="C19296" s="3">
        <f t="shared" si="603"/>
        <v>1</v>
      </c>
      <c r="D19296" t="s">
        <v>24</v>
      </c>
      <c r="E19296">
        <v>32</v>
      </c>
      <c r="F19296">
        <v>289094</v>
      </c>
      <c r="G19296">
        <v>4736</v>
      </c>
    </row>
    <row r="19297" spans="1:7">
      <c r="A19297" s="2">
        <v>44243</v>
      </c>
      <c r="B19297" s="2">
        <f t="shared" si="602"/>
        <v>44255</v>
      </c>
      <c r="C19297" s="3">
        <f t="shared" si="603"/>
        <v>1</v>
      </c>
      <c r="D19297" t="s">
        <v>19</v>
      </c>
      <c r="E19297">
        <v>33</v>
      </c>
      <c r="F19297">
        <v>71215</v>
      </c>
      <c r="G19297">
        <v>1136</v>
      </c>
    </row>
    <row r="19298" spans="1:7">
      <c r="A19298" s="2">
        <v>44243</v>
      </c>
      <c r="B19298" s="2">
        <f t="shared" si="602"/>
        <v>44255</v>
      </c>
      <c r="C19298" s="3">
        <f t="shared" si="603"/>
        <v>1</v>
      </c>
      <c r="D19298" t="s">
        <v>21</v>
      </c>
      <c r="E19298">
        <v>34</v>
      </c>
      <c r="F19298">
        <v>751065</v>
      </c>
      <c r="G19298">
        <v>22497</v>
      </c>
    </row>
    <row r="19299" spans="1:7">
      <c r="A19299" s="2">
        <v>44243</v>
      </c>
      <c r="B19299" s="2">
        <f t="shared" si="602"/>
        <v>44255</v>
      </c>
      <c r="C19299" s="3">
        <f t="shared" si="603"/>
        <v>1</v>
      </c>
      <c r="D19299" t="s">
        <v>47</v>
      </c>
      <c r="E19299">
        <v>35</v>
      </c>
      <c r="F19299">
        <v>181061</v>
      </c>
      <c r="G19299">
        <v>3552</v>
      </c>
    </row>
    <row r="19300" spans="1:7">
      <c r="A19300" s="2">
        <v>44243</v>
      </c>
      <c r="B19300" s="2">
        <f t="shared" si="602"/>
        <v>44255</v>
      </c>
      <c r="C19300" s="3">
        <f t="shared" si="603"/>
        <v>1</v>
      </c>
      <c r="D19300" t="s">
        <v>16</v>
      </c>
      <c r="E19300">
        <v>36</v>
      </c>
      <c r="F19300">
        <v>1553374</v>
      </c>
      <c r="G19300">
        <v>45683</v>
      </c>
    </row>
    <row r="19301" spans="1:7">
      <c r="A19301" s="2">
        <v>44243</v>
      </c>
      <c r="B19301" s="2">
        <f t="shared" si="602"/>
        <v>44255</v>
      </c>
      <c r="C19301" s="3">
        <f t="shared" si="603"/>
        <v>1</v>
      </c>
      <c r="D19301" t="s">
        <v>20</v>
      </c>
      <c r="E19301">
        <v>37</v>
      </c>
      <c r="F19301">
        <v>831109</v>
      </c>
      <c r="G19301">
        <v>10611</v>
      </c>
    </row>
    <row r="19302" spans="1:7">
      <c r="A19302" s="2">
        <v>44243</v>
      </c>
      <c r="B19302" s="2">
        <f t="shared" si="602"/>
        <v>44255</v>
      </c>
      <c r="C19302" s="3">
        <f t="shared" si="603"/>
        <v>1</v>
      </c>
      <c r="D19302" t="s">
        <v>48</v>
      </c>
      <c r="E19302">
        <v>38</v>
      </c>
      <c r="F19302">
        <v>98811</v>
      </c>
      <c r="G19302">
        <v>1461</v>
      </c>
    </row>
    <row r="19303" spans="1:7">
      <c r="A19303" s="2">
        <v>44243</v>
      </c>
      <c r="B19303" s="2">
        <f t="shared" si="602"/>
        <v>44255</v>
      </c>
      <c r="C19303" s="3">
        <f t="shared" si="603"/>
        <v>1</v>
      </c>
      <c r="D19303" t="s">
        <v>59</v>
      </c>
      <c r="E19303">
        <v>69</v>
      </c>
      <c r="F19303">
        <v>134</v>
      </c>
      <c r="G19303">
        <v>2</v>
      </c>
    </row>
    <row r="19304" spans="1:7">
      <c r="A19304" s="2">
        <v>44243</v>
      </c>
      <c r="B19304" s="2">
        <f t="shared" si="602"/>
        <v>44255</v>
      </c>
      <c r="C19304" s="3">
        <f t="shared" si="603"/>
        <v>1</v>
      </c>
      <c r="D19304" t="s">
        <v>41</v>
      </c>
      <c r="E19304">
        <v>39</v>
      </c>
      <c r="F19304">
        <v>943291</v>
      </c>
      <c r="G19304">
        <v>16453</v>
      </c>
    </row>
    <row r="19305" spans="1:7">
      <c r="A19305" s="2">
        <v>44243</v>
      </c>
      <c r="B19305" s="2">
        <f t="shared" si="602"/>
        <v>44255</v>
      </c>
      <c r="C19305" s="3">
        <f t="shared" si="603"/>
        <v>1</v>
      </c>
      <c r="D19305" t="s">
        <v>30</v>
      </c>
      <c r="E19305">
        <v>40</v>
      </c>
      <c r="F19305">
        <v>414780</v>
      </c>
      <c r="G19305">
        <v>4061</v>
      </c>
    </row>
    <row r="19306" spans="1:7">
      <c r="A19306" s="2">
        <v>44243</v>
      </c>
      <c r="B19306" s="2">
        <f t="shared" si="602"/>
        <v>44255</v>
      </c>
      <c r="C19306" s="3">
        <f t="shared" si="603"/>
        <v>1</v>
      </c>
      <c r="D19306" t="s">
        <v>14</v>
      </c>
      <c r="E19306">
        <v>41</v>
      </c>
      <c r="F19306">
        <v>150875</v>
      </c>
      <c r="G19306">
        <v>2138</v>
      </c>
    </row>
    <row r="19307" spans="1:7">
      <c r="A19307" s="2">
        <v>44243</v>
      </c>
      <c r="B19307" s="2">
        <f t="shared" si="602"/>
        <v>44255</v>
      </c>
      <c r="C19307" s="3">
        <f t="shared" si="603"/>
        <v>1</v>
      </c>
      <c r="D19307" t="s">
        <v>31</v>
      </c>
      <c r="E19307">
        <v>42</v>
      </c>
      <c r="F19307">
        <v>904203</v>
      </c>
      <c r="G19307">
        <v>23166</v>
      </c>
    </row>
    <row r="19308" spans="1:7">
      <c r="A19308" s="2">
        <v>44243</v>
      </c>
      <c r="B19308" s="2">
        <f t="shared" si="602"/>
        <v>44255</v>
      </c>
      <c r="C19308" s="3">
        <f t="shared" si="603"/>
        <v>1</v>
      </c>
      <c r="D19308" t="s">
        <v>55</v>
      </c>
      <c r="E19308">
        <v>72</v>
      </c>
      <c r="F19308">
        <v>131932</v>
      </c>
      <c r="G19308">
        <v>1924</v>
      </c>
    </row>
    <row r="19309" spans="1:7">
      <c r="A19309" s="2">
        <v>44243</v>
      </c>
      <c r="B19309" s="2">
        <f t="shared" si="602"/>
        <v>44255</v>
      </c>
      <c r="C19309" s="3">
        <f t="shared" si="603"/>
        <v>1</v>
      </c>
      <c r="D19309" t="s">
        <v>17</v>
      </c>
      <c r="E19309">
        <v>44</v>
      </c>
      <c r="F19309">
        <v>122072</v>
      </c>
      <c r="G19309">
        <v>2344</v>
      </c>
    </row>
    <row r="19310" spans="1:7">
      <c r="A19310" s="2">
        <v>44243</v>
      </c>
      <c r="B19310" s="2">
        <f t="shared" si="602"/>
        <v>44255</v>
      </c>
      <c r="C19310" s="3">
        <f t="shared" si="603"/>
        <v>1</v>
      </c>
      <c r="D19310" t="s">
        <v>32</v>
      </c>
      <c r="E19310">
        <v>45</v>
      </c>
      <c r="F19310">
        <v>490453</v>
      </c>
      <c r="G19310">
        <v>8055</v>
      </c>
    </row>
    <row r="19311" spans="1:7">
      <c r="A19311" s="2">
        <v>44243</v>
      </c>
      <c r="B19311" s="2">
        <f t="shared" si="602"/>
        <v>44255</v>
      </c>
      <c r="C19311" s="3">
        <f t="shared" si="603"/>
        <v>1</v>
      </c>
      <c r="D19311" t="s">
        <v>43</v>
      </c>
      <c r="E19311">
        <v>46</v>
      </c>
      <c r="F19311">
        <v>110593</v>
      </c>
      <c r="G19311">
        <v>1844</v>
      </c>
    </row>
    <row r="19312" spans="1:7">
      <c r="A19312" s="2">
        <v>44243</v>
      </c>
      <c r="B19312" s="2">
        <f t="shared" si="602"/>
        <v>44255</v>
      </c>
      <c r="C19312" s="3">
        <f t="shared" si="603"/>
        <v>1</v>
      </c>
      <c r="D19312" t="s">
        <v>25</v>
      </c>
      <c r="E19312">
        <v>47</v>
      </c>
      <c r="F19312">
        <v>746183</v>
      </c>
      <c r="G19312">
        <v>10862</v>
      </c>
    </row>
    <row r="19313" spans="1:7">
      <c r="A19313" s="2">
        <v>44243</v>
      </c>
      <c r="B19313" s="2">
        <f t="shared" si="602"/>
        <v>44255</v>
      </c>
      <c r="C19313" s="3">
        <f t="shared" si="603"/>
        <v>1</v>
      </c>
      <c r="D19313" t="s">
        <v>11</v>
      </c>
      <c r="E19313">
        <v>48</v>
      </c>
      <c r="F19313">
        <v>2575430</v>
      </c>
      <c r="G19313">
        <v>41546</v>
      </c>
    </row>
    <row r="19314" spans="1:7">
      <c r="A19314" s="2">
        <v>44243</v>
      </c>
      <c r="B19314" s="2">
        <f t="shared" si="602"/>
        <v>44255</v>
      </c>
      <c r="C19314" s="3">
        <f t="shared" si="603"/>
        <v>1</v>
      </c>
      <c r="D19314" t="s">
        <v>13</v>
      </c>
      <c r="E19314">
        <v>49</v>
      </c>
      <c r="F19314">
        <v>362406</v>
      </c>
      <c r="G19314">
        <v>1797</v>
      </c>
    </row>
    <row r="19315" spans="1:7">
      <c r="A19315" s="2">
        <v>44243</v>
      </c>
      <c r="B19315" s="2">
        <f t="shared" si="602"/>
        <v>44255</v>
      </c>
      <c r="C19315" s="3">
        <f t="shared" si="603"/>
        <v>1</v>
      </c>
      <c r="D19315" t="s">
        <v>36</v>
      </c>
      <c r="E19315">
        <v>50</v>
      </c>
      <c r="F19315">
        <v>13917</v>
      </c>
      <c r="G19315">
        <v>191</v>
      </c>
    </row>
    <row r="19316" spans="1:7">
      <c r="A19316" s="2">
        <v>44243</v>
      </c>
      <c r="B19316" s="2">
        <f t="shared" si="602"/>
        <v>44255</v>
      </c>
      <c r="C19316" s="3">
        <f t="shared" si="603"/>
        <v>1</v>
      </c>
      <c r="D19316" t="s">
        <v>56</v>
      </c>
      <c r="E19316">
        <v>78</v>
      </c>
      <c r="F19316">
        <v>2542</v>
      </c>
      <c r="G19316">
        <v>25</v>
      </c>
    </row>
    <row r="19317" spans="1:7">
      <c r="A19317" s="2">
        <v>44243</v>
      </c>
      <c r="B19317" s="2">
        <f t="shared" si="602"/>
        <v>44255</v>
      </c>
      <c r="C19317" s="3">
        <f t="shared" si="603"/>
        <v>1</v>
      </c>
      <c r="D19317" t="s">
        <v>37</v>
      </c>
      <c r="E19317">
        <v>51</v>
      </c>
      <c r="F19317">
        <v>553308</v>
      </c>
      <c r="G19317">
        <v>7037</v>
      </c>
    </row>
    <row r="19318" spans="1:7">
      <c r="A19318" s="2">
        <v>44243</v>
      </c>
      <c r="B19318" s="2">
        <f t="shared" si="602"/>
        <v>44255</v>
      </c>
      <c r="C19318" s="3">
        <f t="shared" si="603"/>
        <v>1</v>
      </c>
      <c r="D19318" t="s">
        <v>5</v>
      </c>
      <c r="E19318">
        <v>53</v>
      </c>
      <c r="F19318">
        <v>333185</v>
      </c>
      <c r="G19318">
        <v>4777</v>
      </c>
    </row>
    <row r="19319" spans="1:7">
      <c r="A19319" s="2">
        <v>44243</v>
      </c>
      <c r="B19319" s="2">
        <f t="shared" si="602"/>
        <v>44255</v>
      </c>
      <c r="C19319" s="3">
        <f t="shared" si="603"/>
        <v>1</v>
      </c>
      <c r="D19319" t="s">
        <v>58</v>
      </c>
      <c r="E19319">
        <v>54</v>
      </c>
      <c r="F19319">
        <v>128117</v>
      </c>
      <c r="G19319">
        <v>2216</v>
      </c>
    </row>
    <row r="19320" spans="1:7">
      <c r="A19320" s="2">
        <v>44243</v>
      </c>
      <c r="B19320" s="2">
        <f t="shared" si="602"/>
        <v>44255</v>
      </c>
      <c r="C19320" s="3">
        <f t="shared" si="603"/>
        <v>1</v>
      </c>
      <c r="D19320" t="s">
        <v>10</v>
      </c>
      <c r="E19320">
        <v>55</v>
      </c>
      <c r="F19320">
        <v>608420</v>
      </c>
      <c r="G19320">
        <v>6792</v>
      </c>
    </row>
    <row r="19321" spans="1:7">
      <c r="A19321" s="2">
        <v>44243</v>
      </c>
      <c r="B19321" s="2">
        <f t="shared" si="602"/>
        <v>44255</v>
      </c>
      <c r="C19321" s="3">
        <f t="shared" si="603"/>
        <v>1</v>
      </c>
      <c r="D19321" t="s">
        <v>49</v>
      </c>
      <c r="E19321">
        <v>56</v>
      </c>
      <c r="F19321">
        <v>53351</v>
      </c>
      <c r="G19321">
        <v>662</v>
      </c>
    </row>
    <row r="19322" spans="1:7">
      <c r="A19322" s="2">
        <v>44244</v>
      </c>
      <c r="B19322" s="2">
        <f t="shared" si="602"/>
        <v>44255</v>
      </c>
      <c r="C19322" s="3">
        <f t="shared" si="603"/>
        <v>1</v>
      </c>
      <c r="D19322" t="s">
        <v>52</v>
      </c>
      <c r="E19322">
        <v>1</v>
      </c>
      <c r="F19322">
        <v>483167</v>
      </c>
      <c r="G19322">
        <v>9346</v>
      </c>
    </row>
    <row r="19323" spans="1:7">
      <c r="A19323" s="2">
        <v>44244</v>
      </c>
      <c r="B19323" s="2">
        <f t="shared" si="602"/>
        <v>44255</v>
      </c>
      <c r="C19323" s="3">
        <f t="shared" si="603"/>
        <v>1</v>
      </c>
      <c r="D19323" t="s">
        <v>50</v>
      </c>
      <c r="E19323">
        <v>2</v>
      </c>
      <c r="F19323">
        <v>56559</v>
      </c>
      <c r="G19323">
        <v>277</v>
      </c>
    </row>
    <row r="19324" spans="1:7">
      <c r="A19324" s="2">
        <v>44244</v>
      </c>
      <c r="B19324" s="2">
        <f t="shared" si="602"/>
        <v>44255</v>
      </c>
      <c r="C19324" s="3">
        <f t="shared" si="603"/>
        <v>1</v>
      </c>
      <c r="D19324" t="s">
        <v>8</v>
      </c>
      <c r="E19324">
        <v>4</v>
      </c>
      <c r="F19324">
        <v>801741</v>
      </c>
      <c r="G19324">
        <v>15084</v>
      </c>
    </row>
    <row r="19325" spans="1:7">
      <c r="A19325" s="2">
        <v>44244</v>
      </c>
      <c r="B19325" s="2">
        <f t="shared" si="602"/>
        <v>44255</v>
      </c>
      <c r="C19325" s="3">
        <f t="shared" si="603"/>
        <v>1</v>
      </c>
      <c r="D19325" t="s">
        <v>44</v>
      </c>
      <c r="E19325">
        <v>5</v>
      </c>
      <c r="F19325">
        <v>314192</v>
      </c>
      <c r="G19325">
        <v>5313</v>
      </c>
    </row>
    <row r="19326" spans="1:7">
      <c r="A19326" s="2">
        <v>44244</v>
      </c>
      <c r="B19326" s="2">
        <f t="shared" si="602"/>
        <v>44255</v>
      </c>
      <c r="C19326" s="3">
        <f t="shared" si="603"/>
        <v>1</v>
      </c>
      <c r="D19326" t="s">
        <v>7</v>
      </c>
      <c r="E19326">
        <v>6</v>
      </c>
      <c r="F19326">
        <v>3505490</v>
      </c>
      <c r="G19326">
        <v>47902</v>
      </c>
    </row>
    <row r="19327" spans="1:7">
      <c r="A19327" s="2">
        <v>44244</v>
      </c>
      <c r="B19327" s="2">
        <f t="shared" si="602"/>
        <v>44255</v>
      </c>
      <c r="C19327" s="3">
        <f t="shared" si="603"/>
        <v>1</v>
      </c>
      <c r="D19327" t="s">
        <v>22</v>
      </c>
      <c r="E19327">
        <v>8</v>
      </c>
      <c r="F19327">
        <v>418822</v>
      </c>
      <c r="G19327">
        <v>5945</v>
      </c>
    </row>
    <row r="19328" spans="1:7">
      <c r="A19328" s="2">
        <v>44244</v>
      </c>
      <c r="B19328" s="2">
        <f t="shared" si="602"/>
        <v>44255</v>
      </c>
      <c r="C19328" s="3">
        <f t="shared" si="603"/>
        <v>1</v>
      </c>
      <c r="D19328" t="s">
        <v>38</v>
      </c>
      <c r="E19328">
        <v>9</v>
      </c>
      <c r="F19328">
        <v>271356</v>
      </c>
      <c r="G19328">
        <v>7476</v>
      </c>
    </row>
    <row r="19329" spans="1:7">
      <c r="A19329" s="2">
        <v>44244</v>
      </c>
      <c r="B19329" s="2">
        <f t="shared" si="602"/>
        <v>44255</v>
      </c>
      <c r="C19329" s="3">
        <f t="shared" si="603"/>
        <v>1</v>
      </c>
      <c r="D19329" t="s">
        <v>45</v>
      </c>
      <c r="E19329">
        <v>10</v>
      </c>
      <c r="F19329">
        <v>83581</v>
      </c>
      <c r="G19329">
        <v>1316</v>
      </c>
    </row>
    <row r="19330" spans="1:7">
      <c r="A19330" s="2">
        <v>44244</v>
      </c>
      <c r="B19330" s="2">
        <f t="shared" si="602"/>
        <v>44255</v>
      </c>
      <c r="C19330" s="3">
        <f t="shared" si="603"/>
        <v>1</v>
      </c>
      <c r="D19330" t="s">
        <v>33</v>
      </c>
      <c r="E19330">
        <v>11</v>
      </c>
      <c r="F19330">
        <v>39180</v>
      </c>
      <c r="G19330">
        <v>985</v>
      </c>
    </row>
    <row r="19331" spans="1:7">
      <c r="A19331" s="2">
        <v>44244</v>
      </c>
      <c r="B19331" s="2">
        <f t="shared" si="602"/>
        <v>44255</v>
      </c>
      <c r="C19331" s="3">
        <f t="shared" si="603"/>
        <v>1</v>
      </c>
      <c r="D19331" t="s">
        <v>15</v>
      </c>
      <c r="E19331">
        <v>12</v>
      </c>
      <c r="F19331">
        <v>1844619</v>
      </c>
      <c r="G19331">
        <v>29310</v>
      </c>
    </row>
    <row r="19332" spans="1:7">
      <c r="A19332" s="2">
        <v>44244</v>
      </c>
      <c r="B19332" s="2">
        <f t="shared" ref="B19332:B19395" si="604">EOMONTH(A19332,0)</f>
        <v>44255</v>
      </c>
      <c r="C19332" s="3">
        <f t="shared" ref="C19332:C19395" si="605">IF(A19332=B19332,0,1)</f>
        <v>1</v>
      </c>
      <c r="D19332" t="s">
        <v>18</v>
      </c>
      <c r="E19332">
        <v>13</v>
      </c>
      <c r="F19332">
        <v>948719</v>
      </c>
      <c r="G19332">
        <v>15779</v>
      </c>
    </row>
    <row r="19333" spans="1:7">
      <c r="A19333" s="2">
        <v>44244</v>
      </c>
      <c r="B19333" s="2">
        <f t="shared" si="604"/>
        <v>44255</v>
      </c>
      <c r="C19333" s="3">
        <f t="shared" si="605"/>
        <v>1</v>
      </c>
      <c r="D19333" t="s">
        <v>57</v>
      </c>
      <c r="E19333">
        <v>66</v>
      </c>
      <c r="F19333">
        <v>8672</v>
      </c>
      <c r="G19333">
        <v>131</v>
      </c>
    </row>
    <row r="19334" spans="1:7">
      <c r="A19334" s="2">
        <v>44244</v>
      </c>
      <c r="B19334" s="2">
        <f t="shared" si="604"/>
        <v>44255</v>
      </c>
      <c r="C19334" s="3">
        <f t="shared" si="605"/>
        <v>1</v>
      </c>
      <c r="D19334" t="s">
        <v>26</v>
      </c>
      <c r="E19334">
        <v>15</v>
      </c>
      <c r="F19334">
        <v>26846</v>
      </c>
      <c r="G19334">
        <v>424</v>
      </c>
    </row>
    <row r="19335" spans="1:7">
      <c r="A19335" s="2">
        <v>44244</v>
      </c>
      <c r="B19335" s="2">
        <f t="shared" si="604"/>
        <v>44255</v>
      </c>
      <c r="C19335" s="3">
        <f t="shared" si="605"/>
        <v>1</v>
      </c>
      <c r="D19335" t="s">
        <v>53</v>
      </c>
      <c r="E19335">
        <v>16</v>
      </c>
      <c r="F19335">
        <v>168503</v>
      </c>
      <c r="G19335">
        <v>1819</v>
      </c>
    </row>
    <row r="19336" spans="1:7">
      <c r="A19336" s="2">
        <v>44244</v>
      </c>
      <c r="B19336" s="2">
        <f t="shared" si="604"/>
        <v>44255</v>
      </c>
      <c r="C19336" s="3">
        <f t="shared" si="605"/>
        <v>1</v>
      </c>
      <c r="D19336" t="s">
        <v>6</v>
      </c>
      <c r="E19336">
        <v>17</v>
      </c>
      <c r="F19336">
        <v>1169747</v>
      </c>
      <c r="G19336">
        <v>22224</v>
      </c>
    </row>
    <row r="19337" spans="1:7">
      <c r="A19337" s="2">
        <v>44244</v>
      </c>
      <c r="B19337" s="2">
        <f t="shared" si="604"/>
        <v>44255</v>
      </c>
      <c r="C19337" s="3">
        <f t="shared" si="605"/>
        <v>1</v>
      </c>
      <c r="D19337" t="s">
        <v>27</v>
      </c>
      <c r="E19337">
        <v>18</v>
      </c>
      <c r="F19337">
        <v>654636</v>
      </c>
      <c r="G19337">
        <v>12250</v>
      </c>
    </row>
    <row r="19338" spans="1:7">
      <c r="A19338" s="2">
        <v>44244</v>
      </c>
      <c r="B19338" s="2">
        <f t="shared" si="604"/>
        <v>44255</v>
      </c>
      <c r="C19338" s="3">
        <f t="shared" si="605"/>
        <v>1</v>
      </c>
      <c r="D19338" t="s">
        <v>39</v>
      </c>
      <c r="E19338">
        <v>19</v>
      </c>
      <c r="F19338">
        <v>330906</v>
      </c>
      <c r="G19338">
        <v>5306</v>
      </c>
    </row>
    <row r="19339" spans="1:7">
      <c r="A19339" s="2">
        <v>44244</v>
      </c>
      <c r="B19339" s="2">
        <f t="shared" si="604"/>
        <v>44255</v>
      </c>
      <c r="C19339" s="3">
        <f t="shared" si="605"/>
        <v>1</v>
      </c>
      <c r="D19339" t="s">
        <v>34</v>
      </c>
      <c r="E19339">
        <v>20</v>
      </c>
      <c r="F19339">
        <v>291868</v>
      </c>
      <c r="G19339">
        <v>4521</v>
      </c>
    </row>
    <row r="19340" spans="1:7">
      <c r="A19340" s="2">
        <v>44244</v>
      </c>
      <c r="B19340" s="2">
        <f t="shared" si="604"/>
        <v>44255</v>
      </c>
      <c r="C19340" s="3">
        <f t="shared" si="605"/>
        <v>1</v>
      </c>
      <c r="D19340" t="s">
        <v>28</v>
      </c>
      <c r="E19340">
        <v>21</v>
      </c>
      <c r="F19340">
        <v>395766</v>
      </c>
      <c r="G19340">
        <v>4511</v>
      </c>
    </row>
    <row r="19341" spans="1:7">
      <c r="A19341" s="2">
        <v>44244</v>
      </c>
      <c r="B19341" s="2">
        <f t="shared" si="604"/>
        <v>44255</v>
      </c>
      <c r="C19341" s="3">
        <f t="shared" si="605"/>
        <v>1</v>
      </c>
      <c r="D19341" t="s">
        <v>40</v>
      </c>
      <c r="E19341">
        <v>22</v>
      </c>
      <c r="F19341">
        <v>421018</v>
      </c>
      <c r="G19341">
        <v>9391</v>
      </c>
    </row>
    <row r="19342" spans="1:7">
      <c r="A19342" s="2">
        <v>44244</v>
      </c>
      <c r="B19342" s="2">
        <f t="shared" si="604"/>
        <v>44255</v>
      </c>
      <c r="C19342" s="3">
        <f t="shared" si="605"/>
        <v>1</v>
      </c>
      <c r="D19342" t="s">
        <v>51</v>
      </c>
      <c r="E19342">
        <v>23</v>
      </c>
      <c r="F19342">
        <v>42872</v>
      </c>
      <c r="G19342">
        <v>654</v>
      </c>
    </row>
    <row r="19343" spans="1:7">
      <c r="A19343" s="2">
        <v>44244</v>
      </c>
      <c r="B19343" s="2">
        <f t="shared" si="604"/>
        <v>44255</v>
      </c>
      <c r="C19343" s="3">
        <f t="shared" si="605"/>
        <v>1</v>
      </c>
      <c r="D19343" t="s">
        <v>23</v>
      </c>
      <c r="E19343">
        <v>24</v>
      </c>
      <c r="F19343">
        <v>373161</v>
      </c>
      <c r="G19343">
        <v>7630</v>
      </c>
    </row>
    <row r="19344" spans="1:7">
      <c r="A19344" s="2">
        <v>44244</v>
      </c>
      <c r="B19344" s="2">
        <f t="shared" si="604"/>
        <v>44255</v>
      </c>
      <c r="C19344" s="3">
        <f t="shared" si="605"/>
        <v>1</v>
      </c>
      <c r="D19344" t="s">
        <v>9</v>
      </c>
      <c r="E19344">
        <v>25</v>
      </c>
      <c r="F19344">
        <v>561936</v>
      </c>
      <c r="G19344">
        <v>15623</v>
      </c>
    </row>
    <row r="19345" spans="1:7">
      <c r="A19345" s="2">
        <v>44244</v>
      </c>
      <c r="B19345" s="2">
        <f t="shared" si="604"/>
        <v>44255</v>
      </c>
      <c r="C19345" s="3">
        <f t="shared" si="605"/>
        <v>1</v>
      </c>
      <c r="D19345" t="s">
        <v>42</v>
      </c>
      <c r="E19345">
        <v>26</v>
      </c>
      <c r="F19345">
        <v>632728</v>
      </c>
      <c r="G19345">
        <v>16151</v>
      </c>
    </row>
    <row r="19346" spans="1:7">
      <c r="A19346" s="2">
        <v>44244</v>
      </c>
      <c r="B19346" s="2">
        <f t="shared" si="604"/>
        <v>44255</v>
      </c>
      <c r="C19346" s="3">
        <f t="shared" si="605"/>
        <v>1</v>
      </c>
      <c r="D19346" t="s">
        <v>29</v>
      </c>
      <c r="E19346">
        <v>27</v>
      </c>
      <c r="F19346">
        <v>475447</v>
      </c>
      <c r="G19346">
        <v>6458</v>
      </c>
    </row>
    <row r="19347" spans="1:7">
      <c r="A19347" s="2">
        <v>44244</v>
      </c>
      <c r="B19347" s="2">
        <f t="shared" si="604"/>
        <v>44255</v>
      </c>
      <c r="C19347" s="3">
        <f t="shared" si="605"/>
        <v>1</v>
      </c>
      <c r="D19347" t="s">
        <v>46</v>
      </c>
      <c r="E19347">
        <v>28</v>
      </c>
      <c r="F19347">
        <v>289398</v>
      </c>
      <c r="G19347">
        <v>6524</v>
      </c>
    </row>
    <row r="19348" spans="1:7">
      <c r="A19348" s="2">
        <v>44244</v>
      </c>
      <c r="B19348" s="2">
        <f t="shared" si="604"/>
        <v>44255</v>
      </c>
      <c r="C19348" s="3">
        <f t="shared" si="605"/>
        <v>1</v>
      </c>
      <c r="D19348" t="s">
        <v>35</v>
      </c>
      <c r="E19348">
        <v>29</v>
      </c>
      <c r="F19348">
        <v>517798</v>
      </c>
      <c r="G19348">
        <v>7929</v>
      </c>
    </row>
    <row r="19349" spans="1:7">
      <c r="A19349" s="2">
        <v>44244</v>
      </c>
      <c r="B19349" s="2">
        <f t="shared" si="604"/>
        <v>44255</v>
      </c>
      <c r="C19349" s="3">
        <f t="shared" si="605"/>
        <v>1</v>
      </c>
      <c r="D19349" t="s">
        <v>54</v>
      </c>
      <c r="E19349">
        <v>30</v>
      </c>
      <c r="F19349">
        <v>97995</v>
      </c>
      <c r="G19349">
        <v>1335</v>
      </c>
    </row>
    <row r="19350" spans="1:7">
      <c r="A19350" s="2">
        <v>44244</v>
      </c>
      <c r="B19350" s="2">
        <f t="shared" si="604"/>
        <v>44255</v>
      </c>
      <c r="C19350" s="3">
        <f t="shared" si="605"/>
        <v>1</v>
      </c>
      <c r="D19350" t="s">
        <v>12</v>
      </c>
      <c r="E19350">
        <v>31</v>
      </c>
      <c r="F19350">
        <v>198215</v>
      </c>
      <c r="G19350">
        <v>2146</v>
      </c>
    </row>
    <row r="19351" spans="1:7">
      <c r="A19351" s="2">
        <v>44244</v>
      </c>
      <c r="B19351" s="2">
        <f t="shared" si="604"/>
        <v>44255</v>
      </c>
      <c r="C19351" s="3">
        <f t="shared" si="605"/>
        <v>1</v>
      </c>
      <c r="D19351" t="s">
        <v>24</v>
      </c>
      <c r="E19351">
        <v>32</v>
      </c>
      <c r="F19351">
        <v>289465</v>
      </c>
      <c r="G19351">
        <v>4776</v>
      </c>
    </row>
    <row r="19352" spans="1:7">
      <c r="A19352" s="2">
        <v>44244</v>
      </c>
      <c r="B19352" s="2">
        <f t="shared" si="604"/>
        <v>44255</v>
      </c>
      <c r="C19352" s="3">
        <f t="shared" si="605"/>
        <v>1</v>
      </c>
      <c r="D19352" t="s">
        <v>19</v>
      </c>
      <c r="E19352">
        <v>33</v>
      </c>
      <c r="F19352">
        <v>71965</v>
      </c>
      <c r="G19352">
        <v>1148</v>
      </c>
    </row>
    <row r="19353" spans="1:7">
      <c r="A19353" s="2">
        <v>44244</v>
      </c>
      <c r="B19353" s="2">
        <f t="shared" si="604"/>
        <v>44255</v>
      </c>
      <c r="C19353" s="3">
        <f t="shared" si="605"/>
        <v>1</v>
      </c>
      <c r="D19353" t="s">
        <v>21</v>
      </c>
      <c r="E19353">
        <v>34</v>
      </c>
      <c r="F19353">
        <v>755174</v>
      </c>
      <c r="G19353">
        <v>22589</v>
      </c>
    </row>
    <row r="19354" spans="1:7">
      <c r="A19354" s="2">
        <v>44244</v>
      </c>
      <c r="B19354" s="2">
        <f t="shared" si="604"/>
        <v>44255</v>
      </c>
      <c r="C19354" s="3">
        <f t="shared" si="605"/>
        <v>1</v>
      </c>
      <c r="D19354" t="s">
        <v>47</v>
      </c>
      <c r="E19354">
        <v>35</v>
      </c>
      <c r="F19354">
        <v>181332</v>
      </c>
      <c r="G19354">
        <v>3564</v>
      </c>
    </row>
    <row r="19355" spans="1:7">
      <c r="A19355" s="2">
        <v>44244</v>
      </c>
      <c r="B19355" s="2">
        <f t="shared" si="604"/>
        <v>44255</v>
      </c>
      <c r="C19355" s="3">
        <f t="shared" si="605"/>
        <v>1</v>
      </c>
      <c r="D19355" t="s">
        <v>16</v>
      </c>
      <c r="E19355">
        <v>36</v>
      </c>
      <c r="F19355">
        <v>1559299</v>
      </c>
      <c r="G19355">
        <v>45807</v>
      </c>
    </row>
    <row r="19356" spans="1:7">
      <c r="A19356" s="2">
        <v>44244</v>
      </c>
      <c r="B19356" s="2">
        <f t="shared" si="604"/>
        <v>44255</v>
      </c>
      <c r="C19356" s="3">
        <f t="shared" si="605"/>
        <v>1</v>
      </c>
      <c r="D19356" t="s">
        <v>20</v>
      </c>
      <c r="E19356">
        <v>37</v>
      </c>
      <c r="F19356">
        <v>834056</v>
      </c>
      <c r="G19356">
        <v>10712</v>
      </c>
    </row>
    <row r="19357" spans="1:7">
      <c r="A19357" s="2">
        <v>44244</v>
      </c>
      <c r="B19357" s="2">
        <f t="shared" si="604"/>
        <v>44255</v>
      </c>
      <c r="C19357" s="3">
        <f t="shared" si="605"/>
        <v>1</v>
      </c>
      <c r="D19357" t="s">
        <v>48</v>
      </c>
      <c r="E19357">
        <v>38</v>
      </c>
      <c r="F19357">
        <v>98931</v>
      </c>
      <c r="G19357">
        <v>1461</v>
      </c>
    </row>
    <row r="19358" spans="1:7">
      <c r="A19358" s="2">
        <v>44244</v>
      </c>
      <c r="B19358" s="2">
        <f t="shared" si="604"/>
        <v>44255</v>
      </c>
      <c r="C19358" s="3">
        <f t="shared" si="605"/>
        <v>1</v>
      </c>
      <c r="D19358" t="s">
        <v>59</v>
      </c>
      <c r="E19358">
        <v>69</v>
      </c>
      <c r="F19358">
        <v>135</v>
      </c>
      <c r="G19358">
        <v>2</v>
      </c>
    </row>
    <row r="19359" spans="1:7">
      <c r="A19359" s="2">
        <v>44244</v>
      </c>
      <c r="B19359" s="2">
        <f t="shared" si="604"/>
        <v>44255</v>
      </c>
      <c r="C19359" s="3">
        <f t="shared" si="605"/>
        <v>1</v>
      </c>
      <c r="D19359" t="s">
        <v>41</v>
      </c>
      <c r="E19359">
        <v>39</v>
      </c>
      <c r="F19359">
        <v>945107</v>
      </c>
      <c r="G19359">
        <v>16513</v>
      </c>
    </row>
    <row r="19360" spans="1:7">
      <c r="A19360" s="2">
        <v>44244</v>
      </c>
      <c r="B19360" s="2">
        <f t="shared" si="604"/>
        <v>44255</v>
      </c>
      <c r="C19360" s="3">
        <f t="shared" si="605"/>
        <v>1</v>
      </c>
      <c r="D19360" t="s">
        <v>30</v>
      </c>
      <c r="E19360">
        <v>40</v>
      </c>
      <c r="F19360">
        <v>415858</v>
      </c>
      <c r="G19360">
        <v>4089</v>
      </c>
    </row>
    <row r="19361" spans="1:7">
      <c r="A19361" s="2">
        <v>44244</v>
      </c>
      <c r="B19361" s="2">
        <f t="shared" si="604"/>
        <v>44255</v>
      </c>
      <c r="C19361" s="3">
        <f t="shared" si="605"/>
        <v>1</v>
      </c>
      <c r="D19361" t="s">
        <v>14</v>
      </c>
      <c r="E19361">
        <v>41</v>
      </c>
      <c r="F19361">
        <v>151257</v>
      </c>
      <c r="G19361">
        <v>2149</v>
      </c>
    </row>
    <row r="19362" spans="1:7">
      <c r="A19362" s="2">
        <v>44244</v>
      </c>
      <c r="B19362" s="2">
        <f t="shared" si="604"/>
        <v>44255</v>
      </c>
      <c r="C19362" s="3">
        <f t="shared" si="605"/>
        <v>1</v>
      </c>
      <c r="D19362" t="s">
        <v>31</v>
      </c>
      <c r="E19362">
        <v>42</v>
      </c>
      <c r="F19362">
        <v>907736</v>
      </c>
      <c r="G19362">
        <v>23360</v>
      </c>
    </row>
    <row r="19363" spans="1:7">
      <c r="A19363" s="2">
        <v>44244</v>
      </c>
      <c r="B19363" s="2">
        <f t="shared" si="604"/>
        <v>44255</v>
      </c>
      <c r="C19363" s="3">
        <f t="shared" si="605"/>
        <v>1</v>
      </c>
      <c r="D19363" t="s">
        <v>55</v>
      </c>
      <c r="E19363">
        <v>72</v>
      </c>
      <c r="F19363">
        <v>132043</v>
      </c>
      <c r="G19363">
        <v>1930</v>
      </c>
    </row>
    <row r="19364" spans="1:7">
      <c r="A19364" s="2">
        <v>44244</v>
      </c>
      <c r="B19364" s="2">
        <f t="shared" si="604"/>
        <v>44255</v>
      </c>
      <c r="C19364" s="3">
        <f t="shared" si="605"/>
        <v>1</v>
      </c>
      <c r="D19364" t="s">
        <v>17</v>
      </c>
      <c r="E19364">
        <v>44</v>
      </c>
      <c r="F19364">
        <v>122440</v>
      </c>
      <c r="G19364">
        <v>2352</v>
      </c>
    </row>
    <row r="19365" spans="1:7">
      <c r="A19365" s="2">
        <v>44244</v>
      </c>
      <c r="B19365" s="2">
        <f t="shared" si="604"/>
        <v>44255</v>
      </c>
      <c r="C19365" s="3">
        <f t="shared" si="605"/>
        <v>1</v>
      </c>
      <c r="D19365" t="s">
        <v>32</v>
      </c>
      <c r="E19365">
        <v>45</v>
      </c>
      <c r="F19365">
        <v>492369</v>
      </c>
      <c r="G19365">
        <v>8117</v>
      </c>
    </row>
    <row r="19366" spans="1:7">
      <c r="A19366" s="2">
        <v>44244</v>
      </c>
      <c r="B19366" s="2">
        <f t="shared" si="604"/>
        <v>44255</v>
      </c>
      <c r="C19366" s="3">
        <f t="shared" si="605"/>
        <v>1</v>
      </c>
      <c r="D19366" t="s">
        <v>43</v>
      </c>
      <c r="E19366">
        <v>46</v>
      </c>
      <c r="F19366">
        <v>110685</v>
      </c>
      <c r="G19366">
        <v>1844</v>
      </c>
    </row>
    <row r="19367" spans="1:7">
      <c r="A19367" s="2">
        <v>44244</v>
      </c>
      <c r="B19367" s="2">
        <f t="shared" si="604"/>
        <v>44255</v>
      </c>
      <c r="C19367" s="3">
        <f t="shared" si="605"/>
        <v>1</v>
      </c>
      <c r="D19367" t="s">
        <v>25</v>
      </c>
      <c r="E19367">
        <v>47</v>
      </c>
      <c r="F19367">
        <v>747117</v>
      </c>
      <c r="G19367">
        <v>10892</v>
      </c>
    </row>
    <row r="19368" spans="1:7">
      <c r="A19368" s="2">
        <v>44244</v>
      </c>
      <c r="B19368" s="2">
        <f t="shared" si="604"/>
        <v>44255</v>
      </c>
      <c r="C19368" s="3">
        <f t="shared" si="605"/>
        <v>1</v>
      </c>
      <c r="D19368" t="s">
        <v>11</v>
      </c>
      <c r="E19368">
        <v>48</v>
      </c>
      <c r="F19368">
        <v>2579959</v>
      </c>
      <c r="G19368">
        <v>41650</v>
      </c>
    </row>
    <row r="19369" spans="1:7">
      <c r="A19369" s="2">
        <v>44244</v>
      </c>
      <c r="B19369" s="2">
        <f t="shared" si="604"/>
        <v>44255</v>
      </c>
      <c r="C19369" s="3">
        <f t="shared" si="605"/>
        <v>1</v>
      </c>
      <c r="D19369" t="s">
        <v>13</v>
      </c>
      <c r="E19369">
        <v>49</v>
      </c>
      <c r="F19369">
        <v>363306</v>
      </c>
      <c r="G19369">
        <v>1806</v>
      </c>
    </row>
    <row r="19370" spans="1:7">
      <c r="A19370" s="2">
        <v>44244</v>
      </c>
      <c r="B19370" s="2">
        <f t="shared" si="604"/>
        <v>44255</v>
      </c>
      <c r="C19370" s="3">
        <f t="shared" si="605"/>
        <v>1</v>
      </c>
      <c r="D19370" t="s">
        <v>36</v>
      </c>
      <c r="E19370">
        <v>50</v>
      </c>
      <c r="F19370">
        <v>13996</v>
      </c>
      <c r="G19370">
        <v>191</v>
      </c>
    </row>
    <row r="19371" spans="1:7">
      <c r="A19371" s="2">
        <v>44244</v>
      </c>
      <c r="B19371" s="2">
        <f t="shared" si="604"/>
        <v>44255</v>
      </c>
      <c r="C19371" s="3">
        <f t="shared" si="605"/>
        <v>1</v>
      </c>
      <c r="D19371" t="s">
        <v>56</v>
      </c>
      <c r="E19371">
        <v>78</v>
      </c>
      <c r="F19371">
        <v>2545</v>
      </c>
      <c r="G19371">
        <v>25</v>
      </c>
    </row>
    <row r="19372" spans="1:7">
      <c r="A19372" s="2">
        <v>44244</v>
      </c>
      <c r="B19372" s="2">
        <f t="shared" si="604"/>
        <v>44255</v>
      </c>
      <c r="C19372" s="3">
        <f t="shared" si="605"/>
        <v>1</v>
      </c>
      <c r="D19372" t="s">
        <v>37</v>
      </c>
      <c r="E19372">
        <v>51</v>
      </c>
      <c r="F19372">
        <v>555592</v>
      </c>
      <c r="G19372">
        <v>7075</v>
      </c>
    </row>
    <row r="19373" spans="1:7">
      <c r="A19373" s="2">
        <v>44244</v>
      </c>
      <c r="B19373" s="2">
        <f t="shared" si="604"/>
        <v>44255</v>
      </c>
      <c r="C19373" s="3">
        <f t="shared" si="605"/>
        <v>1</v>
      </c>
      <c r="D19373" t="s">
        <v>5</v>
      </c>
      <c r="E19373">
        <v>53</v>
      </c>
      <c r="F19373">
        <v>334284</v>
      </c>
      <c r="G19373">
        <v>4824</v>
      </c>
    </row>
    <row r="19374" spans="1:7">
      <c r="A19374" s="2">
        <v>44244</v>
      </c>
      <c r="B19374" s="2">
        <f t="shared" si="604"/>
        <v>44255</v>
      </c>
      <c r="C19374" s="3">
        <f t="shared" si="605"/>
        <v>1</v>
      </c>
      <c r="D19374" t="s">
        <v>58</v>
      </c>
      <c r="E19374">
        <v>54</v>
      </c>
      <c r="F19374">
        <v>128405</v>
      </c>
      <c r="G19374">
        <v>2225</v>
      </c>
    </row>
    <row r="19375" spans="1:7">
      <c r="A19375" s="2">
        <v>44244</v>
      </c>
      <c r="B19375" s="2">
        <f t="shared" si="604"/>
        <v>44255</v>
      </c>
      <c r="C19375" s="3">
        <f t="shared" si="605"/>
        <v>1</v>
      </c>
      <c r="D19375" t="s">
        <v>10</v>
      </c>
      <c r="E19375">
        <v>55</v>
      </c>
      <c r="F19375">
        <v>609192</v>
      </c>
      <c r="G19375">
        <v>6803</v>
      </c>
    </row>
    <row r="19376" spans="1:7">
      <c r="A19376" s="2">
        <v>44244</v>
      </c>
      <c r="B19376" s="2">
        <f t="shared" si="604"/>
        <v>44255</v>
      </c>
      <c r="C19376" s="3">
        <f t="shared" si="605"/>
        <v>1</v>
      </c>
      <c r="D19376" t="s">
        <v>49</v>
      </c>
      <c r="E19376">
        <v>56</v>
      </c>
      <c r="F19376">
        <v>53450</v>
      </c>
      <c r="G19376">
        <v>662</v>
      </c>
    </row>
    <row r="19377" spans="1:7">
      <c r="A19377" s="2">
        <v>44245</v>
      </c>
      <c r="B19377" s="2">
        <f t="shared" si="604"/>
        <v>44255</v>
      </c>
      <c r="C19377" s="3">
        <f t="shared" si="605"/>
        <v>1</v>
      </c>
      <c r="D19377" t="s">
        <v>52</v>
      </c>
      <c r="E19377">
        <v>1</v>
      </c>
      <c r="F19377">
        <v>484365</v>
      </c>
      <c r="G19377">
        <v>9424</v>
      </c>
    </row>
    <row r="19378" spans="1:7">
      <c r="A19378" s="2">
        <v>44245</v>
      </c>
      <c r="B19378" s="2">
        <f t="shared" si="604"/>
        <v>44255</v>
      </c>
      <c r="C19378" s="3">
        <f t="shared" si="605"/>
        <v>1</v>
      </c>
      <c r="D19378" t="s">
        <v>50</v>
      </c>
      <c r="E19378">
        <v>2</v>
      </c>
      <c r="F19378">
        <v>56768</v>
      </c>
      <c r="G19378">
        <v>277</v>
      </c>
    </row>
    <row r="19379" spans="1:7">
      <c r="A19379" s="2">
        <v>44245</v>
      </c>
      <c r="B19379" s="2">
        <f t="shared" si="604"/>
        <v>44255</v>
      </c>
      <c r="C19379" s="3">
        <f t="shared" si="605"/>
        <v>1</v>
      </c>
      <c r="D19379" t="s">
        <v>8</v>
      </c>
      <c r="E19379">
        <v>4</v>
      </c>
      <c r="F19379">
        <v>803158</v>
      </c>
      <c r="G19379">
        <v>15294</v>
      </c>
    </row>
    <row r="19380" spans="1:7">
      <c r="A19380" s="2">
        <v>44245</v>
      </c>
      <c r="B19380" s="2">
        <f t="shared" si="604"/>
        <v>44255</v>
      </c>
      <c r="C19380" s="3">
        <f t="shared" si="605"/>
        <v>1</v>
      </c>
      <c r="D19380" t="s">
        <v>44</v>
      </c>
      <c r="E19380">
        <v>5</v>
      </c>
      <c r="F19380">
        <v>314445</v>
      </c>
      <c r="G19380">
        <v>5323</v>
      </c>
    </row>
    <row r="19381" spans="1:7">
      <c r="A19381" s="2">
        <v>44245</v>
      </c>
      <c r="B19381" s="2">
        <f t="shared" si="604"/>
        <v>44255</v>
      </c>
      <c r="C19381" s="3">
        <f t="shared" si="605"/>
        <v>1</v>
      </c>
      <c r="D19381" t="s">
        <v>7</v>
      </c>
      <c r="E19381">
        <v>6</v>
      </c>
      <c r="F19381">
        <v>3513339</v>
      </c>
      <c r="G19381">
        <v>48334</v>
      </c>
    </row>
    <row r="19382" spans="1:7">
      <c r="A19382" s="2">
        <v>44245</v>
      </c>
      <c r="B19382" s="2">
        <f t="shared" si="604"/>
        <v>44255</v>
      </c>
      <c r="C19382" s="3">
        <f t="shared" si="605"/>
        <v>1</v>
      </c>
      <c r="D19382" t="s">
        <v>22</v>
      </c>
      <c r="E19382">
        <v>8</v>
      </c>
      <c r="F19382">
        <v>420094</v>
      </c>
      <c r="G19382">
        <v>5966</v>
      </c>
    </row>
    <row r="19383" spans="1:7">
      <c r="A19383" s="2">
        <v>44245</v>
      </c>
      <c r="B19383" s="2">
        <f t="shared" si="604"/>
        <v>44255</v>
      </c>
      <c r="C19383" s="3">
        <f t="shared" si="605"/>
        <v>1</v>
      </c>
      <c r="D19383" t="s">
        <v>38</v>
      </c>
      <c r="E19383">
        <v>9</v>
      </c>
      <c r="F19383">
        <v>271903</v>
      </c>
      <c r="G19383">
        <v>7496</v>
      </c>
    </row>
    <row r="19384" spans="1:7">
      <c r="A19384" s="2">
        <v>44245</v>
      </c>
      <c r="B19384" s="2">
        <f t="shared" si="604"/>
        <v>44255</v>
      </c>
      <c r="C19384" s="3">
        <f t="shared" si="605"/>
        <v>1</v>
      </c>
      <c r="D19384" t="s">
        <v>45</v>
      </c>
      <c r="E19384">
        <v>10</v>
      </c>
      <c r="F19384">
        <v>83852</v>
      </c>
      <c r="G19384">
        <v>1326</v>
      </c>
    </row>
    <row r="19385" spans="1:7">
      <c r="A19385" s="2">
        <v>44245</v>
      </c>
      <c r="B19385" s="2">
        <f t="shared" si="604"/>
        <v>44255</v>
      </c>
      <c r="C19385" s="3">
        <f t="shared" si="605"/>
        <v>1</v>
      </c>
      <c r="D19385" t="s">
        <v>33</v>
      </c>
      <c r="E19385">
        <v>11</v>
      </c>
      <c r="F19385">
        <v>39301</v>
      </c>
      <c r="G19385">
        <v>992</v>
      </c>
    </row>
    <row r="19386" spans="1:7">
      <c r="A19386" s="2">
        <v>44245</v>
      </c>
      <c r="B19386" s="2">
        <f t="shared" si="604"/>
        <v>44255</v>
      </c>
      <c r="C19386" s="3">
        <f t="shared" si="605"/>
        <v>1</v>
      </c>
      <c r="D19386" t="s">
        <v>15</v>
      </c>
      <c r="E19386">
        <v>12</v>
      </c>
      <c r="F19386">
        <v>1849736</v>
      </c>
      <c r="G19386">
        <v>29473</v>
      </c>
    </row>
    <row r="19387" spans="1:7">
      <c r="A19387" s="2">
        <v>44245</v>
      </c>
      <c r="B19387" s="2">
        <f t="shared" si="604"/>
        <v>44255</v>
      </c>
      <c r="C19387" s="3">
        <f t="shared" si="605"/>
        <v>1</v>
      </c>
      <c r="D19387" t="s">
        <v>18</v>
      </c>
      <c r="E19387">
        <v>13</v>
      </c>
      <c r="F19387">
        <v>952133</v>
      </c>
      <c r="G19387">
        <v>15906</v>
      </c>
    </row>
    <row r="19388" spans="1:7">
      <c r="A19388" s="2">
        <v>44245</v>
      </c>
      <c r="B19388" s="2">
        <f t="shared" si="604"/>
        <v>44255</v>
      </c>
      <c r="C19388" s="3">
        <f t="shared" si="605"/>
        <v>1</v>
      </c>
      <c r="D19388" t="s">
        <v>57</v>
      </c>
      <c r="E19388">
        <v>66</v>
      </c>
      <c r="F19388">
        <v>8674</v>
      </c>
      <c r="G19388">
        <v>131</v>
      </c>
    </row>
    <row r="19389" spans="1:7">
      <c r="A19389" s="2">
        <v>44245</v>
      </c>
      <c r="B19389" s="2">
        <f t="shared" si="604"/>
        <v>44255</v>
      </c>
      <c r="C19389" s="3">
        <f t="shared" si="605"/>
        <v>1</v>
      </c>
      <c r="D19389" t="s">
        <v>26</v>
      </c>
      <c r="E19389">
        <v>15</v>
      </c>
      <c r="F19389">
        <v>26906</v>
      </c>
      <c r="G19389">
        <v>425</v>
      </c>
    </row>
    <row r="19390" spans="1:7">
      <c r="A19390" s="2">
        <v>44245</v>
      </c>
      <c r="B19390" s="2">
        <f t="shared" si="604"/>
        <v>44255</v>
      </c>
      <c r="C19390" s="3">
        <f t="shared" si="605"/>
        <v>1</v>
      </c>
      <c r="D19390" t="s">
        <v>53</v>
      </c>
      <c r="E19390">
        <v>16</v>
      </c>
      <c r="F19390">
        <v>168783</v>
      </c>
      <c r="G19390">
        <v>1828</v>
      </c>
    </row>
    <row r="19391" spans="1:7">
      <c r="A19391" s="2">
        <v>44245</v>
      </c>
      <c r="B19391" s="2">
        <f t="shared" si="604"/>
        <v>44255</v>
      </c>
      <c r="C19391" s="3">
        <f t="shared" si="605"/>
        <v>1</v>
      </c>
      <c r="D19391" t="s">
        <v>6</v>
      </c>
      <c r="E19391">
        <v>17</v>
      </c>
      <c r="F19391">
        <v>1171687</v>
      </c>
      <c r="G19391">
        <v>22297</v>
      </c>
    </row>
    <row r="19392" spans="1:7">
      <c r="A19392" s="2">
        <v>44245</v>
      </c>
      <c r="B19392" s="2">
        <f t="shared" si="604"/>
        <v>44255</v>
      </c>
      <c r="C19392" s="3">
        <f t="shared" si="605"/>
        <v>1</v>
      </c>
      <c r="D19392" t="s">
        <v>27</v>
      </c>
      <c r="E19392">
        <v>18</v>
      </c>
      <c r="F19392">
        <v>655396</v>
      </c>
      <c r="G19392">
        <v>12281</v>
      </c>
    </row>
    <row r="19393" spans="1:7">
      <c r="A19393" s="2">
        <v>44245</v>
      </c>
      <c r="B19393" s="2">
        <f t="shared" si="604"/>
        <v>44255</v>
      </c>
      <c r="C19393" s="3">
        <f t="shared" si="605"/>
        <v>1</v>
      </c>
      <c r="D19393" t="s">
        <v>39</v>
      </c>
      <c r="E19393">
        <v>19</v>
      </c>
      <c r="F19393">
        <v>331502</v>
      </c>
      <c r="G19393">
        <v>5321</v>
      </c>
    </row>
    <row r="19394" spans="1:7">
      <c r="A19394" s="2">
        <v>44245</v>
      </c>
      <c r="B19394" s="2">
        <f t="shared" si="604"/>
        <v>44255</v>
      </c>
      <c r="C19394" s="3">
        <f t="shared" si="605"/>
        <v>1</v>
      </c>
      <c r="D19394" t="s">
        <v>34</v>
      </c>
      <c r="E19394">
        <v>20</v>
      </c>
      <c r="F19394">
        <v>291962</v>
      </c>
      <c r="G19394">
        <v>4526</v>
      </c>
    </row>
    <row r="19395" spans="1:7">
      <c r="A19395" s="2">
        <v>44245</v>
      </c>
      <c r="B19395" s="2">
        <f t="shared" si="604"/>
        <v>44255</v>
      </c>
      <c r="C19395" s="3">
        <f t="shared" si="605"/>
        <v>1</v>
      </c>
      <c r="D19395" t="s">
        <v>28</v>
      </c>
      <c r="E19395">
        <v>21</v>
      </c>
      <c r="F19395">
        <v>396800</v>
      </c>
      <c r="G19395">
        <v>4539</v>
      </c>
    </row>
    <row r="19396" spans="1:7">
      <c r="A19396" s="2">
        <v>44245</v>
      </c>
      <c r="B19396" s="2">
        <f t="shared" ref="B19396:B19459" si="606">EOMONTH(A19396,0)</f>
        <v>44255</v>
      </c>
      <c r="C19396" s="3">
        <f t="shared" ref="C19396:C19459" si="607">IF(A19396=B19396,0,1)</f>
        <v>1</v>
      </c>
      <c r="D19396" t="s">
        <v>40</v>
      </c>
      <c r="E19396">
        <v>22</v>
      </c>
      <c r="F19396">
        <v>421846</v>
      </c>
      <c r="G19396">
        <v>9406</v>
      </c>
    </row>
    <row r="19397" spans="1:7">
      <c r="A19397" s="2">
        <v>44245</v>
      </c>
      <c r="B19397" s="2">
        <f t="shared" si="606"/>
        <v>44255</v>
      </c>
      <c r="C19397" s="3">
        <f t="shared" si="607"/>
        <v>1</v>
      </c>
      <c r="D19397" t="s">
        <v>51</v>
      </c>
      <c r="E19397">
        <v>23</v>
      </c>
      <c r="F19397">
        <v>43090</v>
      </c>
      <c r="G19397">
        <v>655</v>
      </c>
    </row>
    <row r="19398" spans="1:7">
      <c r="A19398" s="2">
        <v>44245</v>
      </c>
      <c r="B19398" s="2">
        <f t="shared" si="606"/>
        <v>44255</v>
      </c>
      <c r="C19398" s="3">
        <f t="shared" si="607"/>
        <v>1</v>
      </c>
      <c r="D19398" t="s">
        <v>23</v>
      </c>
      <c r="E19398">
        <v>24</v>
      </c>
      <c r="F19398">
        <v>374148</v>
      </c>
      <c r="G19398">
        <v>7661</v>
      </c>
    </row>
    <row r="19399" spans="1:7">
      <c r="A19399" s="2">
        <v>44245</v>
      </c>
      <c r="B19399" s="2">
        <f t="shared" si="606"/>
        <v>44255</v>
      </c>
      <c r="C19399" s="3">
        <f t="shared" si="607"/>
        <v>1</v>
      </c>
      <c r="D19399" t="s">
        <v>9</v>
      </c>
      <c r="E19399">
        <v>25</v>
      </c>
      <c r="F19399">
        <v>563976</v>
      </c>
      <c r="G19399">
        <v>15686</v>
      </c>
    </row>
    <row r="19400" spans="1:7">
      <c r="A19400" s="2">
        <v>44245</v>
      </c>
      <c r="B19400" s="2">
        <f t="shared" si="606"/>
        <v>44255</v>
      </c>
      <c r="C19400" s="3">
        <f t="shared" si="607"/>
        <v>1</v>
      </c>
      <c r="D19400" t="s">
        <v>42</v>
      </c>
      <c r="E19400">
        <v>26</v>
      </c>
      <c r="F19400">
        <v>633932</v>
      </c>
      <c r="G19400">
        <v>16243</v>
      </c>
    </row>
    <row r="19401" spans="1:7">
      <c r="A19401" s="2">
        <v>44245</v>
      </c>
      <c r="B19401" s="2">
        <f t="shared" si="606"/>
        <v>44255</v>
      </c>
      <c r="C19401" s="3">
        <f t="shared" si="607"/>
        <v>1</v>
      </c>
      <c r="D19401" t="s">
        <v>29</v>
      </c>
      <c r="E19401">
        <v>27</v>
      </c>
      <c r="F19401">
        <v>476360</v>
      </c>
      <c r="G19401">
        <v>6472</v>
      </c>
    </row>
    <row r="19402" spans="1:7">
      <c r="A19402" s="2">
        <v>44245</v>
      </c>
      <c r="B19402" s="2">
        <f t="shared" si="606"/>
        <v>44255</v>
      </c>
      <c r="C19402" s="3">
        <f t="shared" si="607"/>
        <v>1</v>
      </c>
      <c r="D19402" t="s">
        <v>46</v>
      </c>
      <c r="E19402">
        <v>28</v>
      </c>
      <c r="F19402">
        <v>289532</v>
      </c>
      <c r="G19402">
        <v>6531</v>
      </c>
    </row>
    <row r="19403" spans="1:7">
      <c r="A19403" s="2">
        <v>44245</v>
      </c>
      <c r="B19403" s="2">
        <f t="shared" si="606"/>
        <v>44255</v>
      </c>
      <c r="C19403" s="3">
        <f t="shared" si="607"/>
        <v>1</v>
      </c>
      <c r="D19403" t="s">
        <v>35</v>
      </c>
      <c r="E19403">
        <v>29</v>
      </c>
      <c r="F19403">
        <v>518605</v>
      </c>
      <c r="G19403">
        <v>8087</v>
      </c>
    </row>
    <row r="19404" spans="1:7">
      <c r="A19404" s="2">
        <v>44245</v>
      </c>
      <c r="B19404" s="2">
        <f t="shared" si="606"/>
        <v>44255</v>
      </c>
      <c r="C19404" s="3">
        <f t="shared" si="607"/>
        <v>1</v>
      </c>
      <c r="D19404" t="s">
        <v>54</v>
      </c>
      <c r="E19404">
        <v>30</v>
      </c>
      <c r="F19404">
        <v>98211</v>
      </c>
      <c r="G19404">
        <v>1338</v>
      </c>
    </row>
    <row r="19405" spans="1:7">
      <c r="A19405" s="2">
        <v>44245</v>
      </c>
      <c r="B19405" s="2">
        <f t="shared" si="606"/>
        <v>44255</v>
      </c>
      <c r="C19405" s="3">
        <f t="shared" si="607"/>
        <v>1</v>
      </c>
      <c r="D19405" t="s">
        <v>12</v>
      </c>
      <c r="E19405">
        <v>31</v>
      </c>
      <c r="F19405">
        <v>198481</v>
      </c>
      <c r="G19405">
        <v>2151</v>
      </c>
    </row>
    <row r="19406" spans="1:7">
      <c r="A19406" s="2">
        <v>44245</v>
      </c>
      <c r="B19406" s="2">
        <f t="shared" si="606"/>
        <v>44255</v>
      </c>
      <c r="C19406" s="3">
        <f t="shared" si="607"/>
        <v>1</v>
      </c>
      <c r="D19406" t="s">
        <v>24</v>
      </c>
      <c r="E19406">
        <v>32</v>
      </c>
      <c r="F19406">
        <v>289962</v>
      </c>
      <c r="G19406">
        <v>4807</v>
      </c>
    </row>
    <row r="19407" spans="1:7">
      <c r="A19407" s="2">
        <v>44245</v>
      </c>
      <c r="B19407" s="2">
        <f t="shared" si="606"/>
        <v>44255</v>
      </c>
      <c r="C19407" s="3">
        <f t="shared" si="607"/>
        <v>1</v>
      </c>
      <c r="D19407" t="s">
        <v>19</v>
      </c>
      <c r="E19407">
        <v>33</v>
      </c>
      <c r="F19407">
        <v>72399</v>
      </c>
      <c r="G19407">
        <v>1150</v>
      </c>
    </row>
    <row r="19408" spans="1:7">
      <c r="A19408" s="2">
        <v>44245</v>
      </c>
      <c r="B19408" s="2">
        <f t="shared" si="606"/>
        <v>44255</v>
      </c>
      <c r="C19408" s="3">
        <f t="shared" si="607"/>
        <v>1</v>
      </c>
      <c r="D19408" t="s">
        <v>21</v>
      </c>
      <c r="E19408">
        <v>34</v>
      </c>
      <c r="F19408">
        <v>758450</v>
      </c>
      <c r="G19408">
        <v>22721</v>
      </c>
    </row>
    <row r="19409" spans="1:7">
      <c r="A19409" s="2">
        <v>44245</v>
      </c>
      <c r="B19409" s="2">
        <f t="shared" si="606"/>
        <v>44255</v>
      </c>
      <c r="C19409" s="3">
        <f t="shared" si="607"/>
        <v>1</v>
      </c>
      <c r="D19409" t="s">
        <v>47</v>
      </c>
      <c r="E19409">
        <v>35</v>
      </c>
      <c r="F19409">
        <v>181739</v>
      </c>
      <c r="G19409">
        <v>3582</v>
      </c>
    </row>
    <row r="19410" spans="1:7">
      <c r="A19410" s="2">
        <v>44245</v>
      </c>
      <c r="B19410" s="2">
        <f t="shared" si="606"/>
        <v>44255</v>
      </c>
      <c r="C19410" s="3">
        <f t="shared" si="607"/>
        <v>1</v>
      </c>
      <c r="D19410" t="s">
        <v>16</v>
      </c>
      <c r="E19410">
        <v>36</v>
      </c>
      <c r="F19410">
        <v>1568881</v>
      </c>
      <c r="G19410">
        <v>45957</v>
      </c>
    </row>
    <row r="19411" spans="1:7">
      <c r="A19411" s="2">
        <v>44245</v>
      </c>
      <c r="B19411" s="2">
        <f t="shared" si="606"/>
        <v>44255</v>
      </c>
      <c r="C19411" s="3">
        <f t="shared" si="607"/>
        <v>1</v>
      </c>
      <c r="D19411" t="s">
        <v>20</v>
      </c>
      <c r="E19411">
        <v>37</v>
      </c>
      <c r="F19411">
        <v>838097</v>
      </c>
      <c r="G19411">
        <v>10804</v>
      </c>
    </row>
    <row r="19412" spans="1:7">
      <c r="A19412" s="2">
        <v>44245</v>
      </c>
      <c r="B19412" s="2">
        <f t="shared" si="606"/>
        <v>44255</v>
      </c>
      <c r="C19412" s="3">
        <f t="shared" si="607"/>
        <v>1</v>
      </c>
      <c r="D19412" t="s">
        <v>48</v>
      </c>
      <c r="E19412">
        <v>38</v>
      </c>
      <c r="F19412">
        <v>99064</v>
      </c>
      <c r="G19412">
        <v>1465</v>
      </c>
    </row>
    <row r="19413" spans="1:7">
      <c r="A19413" s="2">
        <v>44245</v>
      </c>
      <c r="B19413" s="2">
        <f t="shared" si="606"/>
        <v>44255</v>
      </c>
      <c r="C19413" s="3">
        <f t="shared" si="607"/>
        <v>1</v>
      </c>
      <c r="D19413" t="s">
        <v>59</v>
      </c>
      <c r="E19413">
        <v>69</v>
      </c>
      <c r="F19413">
        <v>135</v>
      </c>
      <c r="G19413">
        <v>2</v>
      </c>
    </row>
    <row r="19414" spans="1:7">
      <c r="A19414" s="2">
        <v>44245</v>
      </c>
      <c r="B19414" s="2">
        <f t="shared" si="606"/>
        <v>44255</v>
      </c>
      <c r="C19414" s="3">
        <f t="shared" si="607"/>
        <v>1</v>
      </c>
      <c r="D19414" t="s">
        <v>41</v>
      </c>
      <c r="E19414">
        <v>39</v>
      </c>
      <c r="F19414">
        <v>947389</v>
      </c>
      <c r="G19414">
        <v>16611</v>
      </c>
    </row>
    <row r="19415" spans="1:7">
      <c r="A19415" s="2">
        <v>44245</v>
      </c>
      <c r="B19415" s="2">
        <f t="shared" si="606"/>
        <v>44255</v>
      </c>
      <c r="C19415" s="3">
        <f t="shared" si="607"/>
        <v>1</v>
      </c>
      <c r="D19415" t="s">
        <v>30</v>
      </c>
      <c r="E19415">
        <v>40</v>
      </c>
      <c r="F19415">
        <v>416476</v>
      </c>
      <c r="G19415">
        <v>4112</v>
      </c>
    </row>
    <row r="19416" spans="1:7">
      <c r="A19416" s="2">
        <v>44245</v>
      </c>
      <c r="B19416" s="2">
        <f t="shared" si="606"/>
        <v>44255</v>
      </c>
      <c r="C19416" s="3">
        <f t="shared" si="607"/>
        <v>1</v>
      </c>
      <c r="D19416" t="s">
        <v>14</v>
      </c>
      <c r="E19416">
        <v>41</v>
      </c>
      <c r="F19416">
        <v>151713</v>
      </c>
      <c r="G19416">
        <v>2155</v>
      </c>
    </row>
    <row r="19417" spans="1:7">
      <c r="A19417" s="2">
        <v>44245</v>
      </c>
      <c r="B19417" s="2">
        <f t="shared" si="606"/>
        <v>44255</v>
      </c>
      <c r="C19417" s="3">
        <f t="shared" si="607"/>
        <v>1</v>
      </c>
      <c r="D19417" t="s">
        <v>31</v>
      </c>
      <c r="E19417">
        <v>42</v>
      </c>
      <c r="F19417">
        <v>911033</v>
      </c>
      <c r="G19417">
        <v>23452</v>
      </c>
    </row>
    <row r="19418" spans="1:7">
      <c r="A19418" s="2">
        <v>44245</v>
      </c>
      <c r="B19418" s="2">
        <f t="shared" si="606"/>
        <v>44255</v>
      </c>
      <c r="C19418" s="3">
        <f t="shared" si="607"/>
        <v>1</v>
      </c>
      <c r="D19418" t="s">
        <v>55</v>
      </c>
      <c r="E19418">
        <v>72</v>
      </c>
      <c r="F19418">
        <v>132121</v>
      </c>
      <c r="G19418">
        <v>1940</v>
      </c>
    </row>
    <row r="19419" spans="1:7">
      <c r="A19419" s="2">
        <v>44245</v>
      </c>
      <c r="B19419" s="2">
        <f t="shared" si="606"/>
        <v>44255</v>
      </c>
      <c r="C19419" s="3">
        <f t="shared" si="607"/>
        <v>1</v>
      </c>
      <c r="D19419" t="s">
        <v>17</v>
      </c>
      <c r="E19419">
        <v>44</v>
      </c>
      <c r="F19419">
        <v>122859</v>
      </c>
      <c r="G19419">
        <v>2367</v>
      </c>
    </row>
    <row r="19420" spans="1:7">
      <c r="A19420" s="2">
        <v>44245</v>
      </c>
      <c r="B19420" s="2">
        <f t="shared" si="606"/>
        <v>44255</v>
      </c>
      <c r="C19420" s="3">
        <f t="shared" si="607"/>
        <v>1</v>
      </c>
      <c r="D19420" t="s">
        <v>32</v>
      </c>
      <c r="E19420">
        <v>45</v>
      </c>
      <c r="F19420">
        <v>495044</v>
      </c>
      <c r="G19420">
        <v>8155</v>
      </c>
    </row>
    <row r="19421" spans="1:7">
      <c r="A19421" s="2">
        <v>44245</v>
      </c>
      <c r="B19421" s="2">
        <f t="shared" si="606"/>
        <v>44255</v>
      </c>
      <c r="C19421" s="3">
        <f t="shared" si="607"/>
        <v>1</v>
      </c>
      <c r="D19421" t="s">
        <v>43</v>
      </c>
      <c r="E19421">
        <v>46</v>
      </c>
      <c r="F19421">
        <v>110871</v>
      </c>
      <c r="G19421">
        <v>1847</v>
      </c>
    </row>
    <row r="19422" spans="1:7">
      <c r="A19422" s="2">
        <v>44245</v>
      </c>
      <c r="B19422" s="2">
        <f t="shared" si="606"/>
        <v>44255</v>
      </c>
      <c r="C19422" s="3">
        <f t="shared" si="607"/>
        <v>1</v>
      </c>
      <c r="D19422" t="s">
        <v>25</v>
      </c>
      <c r="E19422">
        <v>47</v>
      </c>
      <c r="F19422">
        <v>748207</v>
      </c>
      <c r="G19422">
        <v>10964</v>
      </c>
    </row>
    <row r="19423" spans="1:7">
      <c r="A19423" s="2">
        <v>44245</v>
      </c>
      <c r="B19423" s="2">
        <f t="shared" si="606"/>
        <v>44255</v>
      </c>
      <c r="C19423" s="3">
        <f t="shared" si="607"/>
        <v>1</v>
      </c>
      <c r="D19423" t="s">
        <v>11</v>
      </c>
      <c r="E19423">
        <v>48</v>
      </c>
      <c r="F19423">
        <v>2582346</v>
      </c>
      <c r="G19423">
        <v>41764</v>
      </c>
    </row>
    <row r="19424" spans="1:7">
      <c r="A19424" s="2">
        <v>44245</v>
      </c>
      <c r="B19424" s="2">
        <f t="shared" si="606"/>
        <v>44255</v>
      </c>
      <c r="C19424" s="3">
        <f t="shared" si="607"/>
        <v>1</v>
      </c>
      <c r="D19424" t="s">
        <v>13</v>
      </c>
      <c r="E19424">
        <v>49</v>
      </c>
      <c r="F19424">
        <v>364457</v>
      </c>
      <c r="G19424">
        <v>1813</v>
      </c>
    </row>
    <row r="19425" spans="1:7">
      <c r="A19425" s="2">
        <v>44245</v>
      </c>
      <c r="B19425" s="2">
        <f t="shared" si="606"/>
        <v>44255</v>
      </c>
      <c r="C19425" s="3">
        <f t="shared" si="607"/>
        <v>1</v>
      </c>
      <c r="D19425" t="s">
        <v>36</v>
      </c>
      <c r="E19425">
        <v>50</v>
      </c>
      <c r="F19425">
        <v>14149</v>
      </c>
      <c r="G19425">
        <v>193</v>
      </c>
    </row>
    <row r="19426" spans="1:7">
      <c r="A19426" s="2">
        <v>44245</v>
      </c>
      <c r="B19426" s="2">
        <f t="shared" si="606"/>
        <v>44255</v>
      </c>
      <c r="C19426" s="3">
        <f t="shared" si="607"/>
        <v>1</v>
      </c>
      <c r="D19426" t="s">
        <v>56</v>
      </c>
      <c r="E19426">
        <v>78</v>
      </c>
      <c r="F19426">
        <v>2558</v>
      </c>
      <c r="G19426">
        <v>25</v>
      </c>
    </row>
    <row r="19427" spans="1:7">
      <c r="A19427" s="2">
        <v>44245</v>
      </c>
      <c r="B19427" s="2">
        <f t="shared" si="606"/>
        <v>44255</v>
      </c>
      <c r="C19427" s="3">
        <f t="shared" si="607"/>
        <v>1</v>
      </c>
      <c r="D19427" t="s">
        <v>37</v>
      </c>
      <c r="E19427">
        <v>51</v>
      </c>
      <c r="F19427">
        <v>557896</v>
      </c>
      <c r="G19427">
        <v>7090</v>
      </c>
    </row>
    <row r="19428" spans="1:7">
      <c r="A19428" s="2">
        <v>44245</v>
      </c>
      <c r="B19428" s="2">
        <f t="shared" si="606"/>
        <v>44255</v>
      </c>
      <c r="C19428" s="3">
        <f t="shared" si="607"/>
        <v>1</v>
      </c>
      <c r="D19428" t="s">
        <v>5</v>
      </c>
      <c r="E19428">
        <v>53</v>
      </c>
      <c r="F19428">
        <v>335338</v>
      </c>
      <c r="G19428">
        <v>4868</v>
      </c>
    </row>
    <row r="19429" spans="1:7">
      <c r="A19429" s="2">
        <v>44245</v>
      </c>
      <c r="B19429" s="2">
        <f t="shared" si="606"/>
        <v>44255</v>
      </c>
      <c r="C19429" s="3">
        <f t="shared" si="607"/>
        <v>1</v>
      </c>
      <c r="D19429" t="s">
        <v>58</v>
      </c>
      <c r="E19429">
        <v>54</v>
      </c>
      <c r="F19429">
        <v>128760</v>
      </c>
      <c r="G19429">
        <v>2236</v>
      </c>
    </row>
    <row r="19430" spans="1:7">
      <c r="A19430" s="2">
        <v>44245</v>
      </c>
      <c r="B19430" s="2">
        <f t="shared" si="606"/>
        <v>44255</v>
      </c>
      <c r="C19430" s="3">
        <f t="shared" si="607"/>
        <v>1</v>
      </c>
      <c r="D19430" t="s">
        <v>10</v>
      </c>
      <c r="E19430">
        <v>55</v>
      </c>
      <c r="F19430">
        <v>610056</v>
      </c>
      <c r="G19430">
        <v>6820</v>
      </c>
    </row>
    <row r="19431" spans="1:7">
      <c r="A19431" s="2">
        <v>44245</v>
      </c>
      <c r="B19431" s="2">
        <f t="shared" si="606"/>
        <v>44255</v>
      </c>
      <c r="C19431" s="3">
        <f t="shared" si="607"/>
        <v>1</v>
      </c>
      <c r="D19431" t="s">
        <v>49</v>
      </c>
      <c r="E19431">
        <v>56</v>
      </c>
      <c r="F19431">
        <v>53531</v>
      </c>
      <c r="G19431">
        <v>662</v>
      </c>
    </row>
    <row r="19432" spans="1:7">
      <c r="A19432" s="2">
        <v>44246</v>
      </c>
      <c r="B19432" s="2">
        <f t="shared" si="606"/>
        <v>44255</v>
      </c>
      <c r="C19432" s="3">
        <f t="shared" si="607"/>
        <v>1</v>
      </c>
      <c r="D19432" t="s">
        <v>52</v>
      </c>
      <c r="E19432">
        <v>1</v>
      </c>
      <c r="F19432">
        <v>485212</v>
      </c>
      <c r="G19432">
        <v>9573</v>
      </c>
    </row>
    <row r="19433" spans="1:7">
      <c r="A19433" s="2">
        <v>44246</v>
      </c>
      <c r="B19433" s="2">
        <f t="shared" si="606"/>
        <v>44255</v>
      </c>
      <c r="C19433" s="3">
        <f t="shared" si="607"/>
        <v>1</v>
      </c>
      <c r="D19433" t="s">
        <v>50</v>
      </c>
      <c r="E19433">
        <v>2</v>
      </c>
      <c r="F19433">
        <v>56979</v>
      </c>
      <c r="G19433">
        <v>278</v>
      </c>
    </row>
    <row r="19434" spans="1:7">
      <c r="A19434" s="2">
        <v>44246</v>
      </c>
      <c r="B19434" s="2">
        <f t="shared" si="606"/>
        <v>44255</v>
      </c>
      <c r="C19434" s="3">
        <f t="shared" si="607"/>
        <v>1</v>
      </c>
      <c r="D19434" t="s">
        <v>8</v>
      </c>
      <c r="E19434">
        <v>4</v>
      </c>
      <c r="F19434">
        <v>805037</v>
      </c>
      <c r="G19434">
        <v>15439</v>
      </c>
    </row>
    <row r="19435" spans="1:7">
      <c r="A19435" s="2">
        <v>44246</v>
      </c>
      <c r="B19435" s="2">
        <f t="shared" si="606"/>
        <v>44255</v>
      </c>
      <c r="C19435" s="3">
        <f t="shared" si="607"/>
        <v>1</v>
      </c>
      <c r="D19435" t="s">
        <v>44</v>
      </c>
      <c r="E19435">
        <v>5</v>
      </c>
      <c r="F19435">
        <v>314713</v>
      </c>
      <c r="G19435">
        <v>5336</v>
      </c>
    </row>
    <row r="19436" spans="1:7">
      <c r="A19436" s="2">
        <v>44246</v>
      </c>
      <c r="B19436" s="2">
        <f t="shared" si="606"/>
        <v>44255</v>
      </c>
      <c r="C19436" s="3">
        <f t="shared" si="607"/>
        <v>1</v>
      </c>
      <c r="D19436" t="s">
        <v>7</v>
      </c>
      <c r="E19436">
        <v>6</v>
      </c>
      <c r="F19436">
        <v>3521230</v>
      </c>
      <c r="G19436">
        <v>48794</v>
      </c>
    </row>
    <row r="19437" spans="1:7">
      <c r="A19437" s="2">
        <v>44246</v>
      </c>
      <c r="B19437" s="2">
        <f t="shared" si="606"/>
        <v>44255</v>
      </c>
      <c r="C19437" s="3">
        <f t="shared" si="607"/>
        <v>1</v>
      </c>
      <c r="D19437" t="s">
        <v>22</v>
      </c>
      <c r="E19437">
        <v>8</v>
      </c>
      <c r="F19437">
        <v>421327</v>
      </c>
      <c r="G19437">
        <v>5980</v>
      </c>
    </row>
    <row r="19438" spans="1:7">
      <c r="A19438" s="2">
        <v>44246</v>
      </c>
      <c r="B19438" s="2">
        <f t="shared" si="606"/>
        <v>44255</v>
      </c>
      <c r="C19438" s="3">
        <f t="shared" si="607"/>
        <v>1</v>
      </c>
      <c r="D19438" t="s">
        <v>38</v>
      </c>
      <c r="E19438">
        <v>9</v>
      </c>
      <c r="F19438">
        <v>273101</v>
      </c>
      <c r="G19438">
        <v>7523</v>
      </c>
    </row>
    <row r="19439" spans="1:7">
      <c r="A19439" s="2">
        <v>44246</v>
      </c>
      <c r="B19439" s="2">
        <f t="shared" si="606"/>
        <v>44255</v>
      </c>
      <c r="C19439" s="3">
        <f t="shared" si="607"/>
        <v>1</v>
      </c>
      <c r="D19439" t="s">
        <v>45</v>
      </c>
      <c r="E19439">
        <v>10</v>
      </c>
      <c r="F19439">
        <v>84181</v>
      </c>
      <c r="G19439">
        <v>1343</v>
      </c>
    </row>
    <row r="19440" spans="1:7">
      <c r="A19440" s="2">
        <v>44246</v>
      </c>
      <c r="B19440" s="2">
        <f t="shared" si="606"/>
        <v>44255</v>
      </c>
      <c r="C19440" s="3">
        <f t="shared" si="607"/>
        <v>1</v>
      </c>
      <c r="D19440" t="s">
        <v>33</v>
      </c>
      <c r="E19440">
        <v>11</v>
      </c>
      <c r="F19440">
        <v>39461</v>
      </c>
      <c r="G19440">
        <v>993</v>
      </c>
    </row>
    <row r="19441" spans="1:7">
      <c r="A19441" s="2">
        <v>44246</v>
      </c>
      <c r="B19441" s="2">
        <f t="shared" si="606"/>
        <v>44255</v>
      </c>
      <c r="C19441" s="3">
        <f t="shared" si="607"/>
        <v>1</v>
      </c>
      <c r="D19441" t="s">
        <v>15</v>
      </c>
      <c r="E19441">
        <v>12</v>
      </c>
      <c r="F19441">
        <v>1856419</v>
      </c>
      <c r="G19441">
        <v>29691</v>
      </c>
    </row>
    <row r="19442" spans="1:7">
      <c r="A19442" s="2">
        <v>44246</v>
      </c>
      <c r="B19442" s="2">
        <f t="shared" si="606"/>
        <v>44255</v>
      </c>
      <c r="C19442" s="3">
        <f t="shared" si="607"/>
        <v>1</v>
      </c>
      <c r="D19442" t="s">
        <v>18</v>
      </c>
      <c r="E19442">
        <v>13</v>
      </c>
      <c r="F19442">
        <v>955724</v>
      </c>
      <c r="G19442">
        <v>16110</v>
      </c>
    </row>
    <row r="19443" spans="1:7">
      <c r="A19443" s="2">
        <v>44246</v>
      </c>
      <c r="B19443" s="2">
        <f t="shared" si="606"/>
        <v>44255</v>
      </c>
      <c r="C19443" s="3">
        <f t="shared" si="607"/>
        <v>1</v>
      </c>
      <c r="D19443" t="s">
        <v>57</v>
      </c>
      <c r="E19443">
        <v>66</v>
      </c>
      <c r="F19443">
        <v>8684</v>
      </c>
      <c r="G19443">
        <v>131</v>
      </c>
    </row>
    <row r="19444" spans="1:7">
      <c r="A19444" s="2">
        <v>44246</v>
      </c>
      <c r="B19444" s="2">
        <f t="shared" si="606"/>
        <v>44255</v>
      </c>
      <c r="C19444" s="3">
        <f t="shared" si="607"/>
        <v>1</v>
      </c>
      <c r="D19444" t="s">
        <v>26</v>
      </c>
      <c r="E19444">
        <v>15</v>
      </c>
      <c r="F19444">
        <v>26962</v>
      </c>
      <c r="G19444">
        <v>427</v>
      </c>
    </row>
    <row r="19445" spans="1:7">
      <c r="A19445" s="2">
        <v>44246</v>
      </c>
      <c r="B19445" s="2">
        <f t="shared" si="606"/>
        <v>44255</v>
      </c>
      <c r="C19445" s="3">
        <f t="shared" si="607"/>
        <v>1</v>
      </c>
      <c r="D19445" t="s">
        <v>53</v>
      </c>
      <c r="E19445">
        <v>16</v>
      </c>
      <c r="F19445">
        <v>169084</v>
      </c>
      <c r="G19445">
        <v>1829</v>
      </c>
    </row>
    <row r="19446" spans="1:7">
      <c r="A19446" s="2">
        <v>44246</v>
      </c>
      <c r="B19446" s="2">
        <f t="shared" si="606"/>
        <v>44255</v>
      </c>
      <c r="C19446" s="3">
        <f t="shared" si="607"/>
        <v>1</v>
      </c>
      <c r="D19446" t="s">
        <v>6</v>
      </c>
      <c r="E19446">
        <v>17</v>
      </c>
      <c r="F19446">
        <v>1173897</v>
      </c>
      <c r="G19446">
        <v>22368</v>
      </c>
    </row>
    <row r="19447" spans="1:7">
      <c r="A19447" s="2">
        <v>44246</v>
      </c>
      <c r="B19447" s="2">
        <f t="shared" si="606"/>
        <v>44255</v>
      </c>
      <c r="C19447" s="3">
        <f t="shared" si="607"/>
        <v>1</v>
      </c>
      <c r="D19447" t="s">
        <v>27</v>
      </c>
      <c r="E19447">
        <v>18</v>
      </c>
      <c r="F19447">
        <v>656433</v>
      </c>
      <c r="G19447">
        <v>12325</v>
      </c>
    </row>
    <row r="19448" spans="1:7">
      <c r="A19448" s="2">
        <v>44246</v>
      </c>
      <c r="B19448" s="2">
        <f t="shared" si="606"/>
        <v>44255</v>
      </c>
      <c r="C19448" s="3">
        <f t="shared" si="607"/>
        <v>1</v>
      </c>
      <c r="D19448" t="s">
        <v>39</v>
      </c>
      <c r="E19448">
        <v>19</v>
      </c>
      <c r="F19448">
        <v>331747</v>
      </c>
      <c r="G19448">
        <v>5336</v>
      </c>
    </row>
    <row r="19449" spans="1:7">
      <c r="A19449" s="2">
        <v>44246</v>
      </c>
      <c r="B19449" s="2">
        <f t="shared" si="606"/>
        <v>44255</v>
      </c>
      <c r="C19449" s="3">
        <f t="shared" si="607"/>
        <v>1</v>
      </c>
      <c r="D19449" t="s">
        <v>34</v>
      </c>
      <c r="E19449">
        <v>20</v>
      </c>
      <c r="F19449">
        <v>293869</v>
      </c>
      <c r="G19449">
        <v>4614</v>
      </c>
    </row>
    <row r="19450" spans="1:7">
      <c r="A19450" s="2">
        <v>44246</v>
      </c>
      <c r="B19450" s="2">
        <f t="shared" si="606"/>
        <v>44255</v>
      </c>
      <c r="C19450" s="3">
        <f t="shared" si="607"/>
        <v>1</v>
      </c>
      <c r="D19450" t="s">
        <v>28</v>
      </c>
      <c r="E19450">
        <v>21</v>
      </c>
      <c r="F19450">
        <v>398665</v>
      </c>
      <c r="G19450">
        <v>4562</v>
      </c>
    </row>
    <row r="19451" spans="1:7">
      <c r="A19451" s="2">
        <v>44246</v>
      </c>
      <c r="B19451" s="2">
        <f t="shared" si="606"/>
        <v>44255</v>
      </c>
      <c r="C19451" s="3">
        <f t="shared" si="607"/>
        <v>1</v>
      </c>
      <c r="D19451" t="s">
        <v>40</v>
      </c>
      <c r="E19451">
        <v>22</v>
      </c>
      <c r="F19451">
        <v>422287</v>
      </c>
      <c r="G19451">
        <v>9440</v>
      </c>
    </row>
    <row r="19452" spans="1:7">
      <c r="A19452" s="2">
        <v>44246</v>
      </c>
      <c r="B19452" s="2">
        <f t="shared" si="606"/>
        <v>44255</v>
      </c>
      <c r="C19452" s="3">
        <f t="shared" si="607"/>
        <v>1</v>
      </c>
      <c r="D19452" t="s">
        <v>51</v>
      </c>
      <c r="E19452">
        <v>23</v>
      </c>
      <c r="F19452">
        <v>43224</v>
      </c>
      <c r="G19452">
        <v>656</v>
      </c>
    </row>
    <row r="19453" spans="1:7">
      <c r="A19453" s="2">
        <v>44246</v>
      </c>
      <c r="B19453" s="2">
        <f t="shared" si="606"/>
        <v>44255</v>
      </c>
      <c r="C19453" s="3">
        <f t="shared" si="607"/>
        <v>1</v>
      </c>
      <c r="D19453" t="s">
        <v>23</v>
      </c>
      <c r="E19453">
        <v>24</v>
      </c>
      <c r="F19453">
        <v>375156</v>
      </c>
      <c r="G19453">
        <v>7677</v>
      </c>
    </row>
    <row r="19454" spans="1:7">
      <c r="A19454" s="2">
        <v>44246</v>
      </c>
      <c r="B19454" s="2">
        <f t="shared" si="606"/>
        <v>44255</v>
      </c>
      <c r="C19454" s="3">
        <f t="shared" si="607"/>
        <v>1</v>
      </c>
      <c r="D19454" t="s">
        <v>9</v>
      </c>
      <c r="E19454">
        <v>25</v>
      </c>
      <c r="F19454">
        <v>565794</v>
      </c>
      <c r="G19454">
        <v>15726</v>
      </c>
    </row>
    <row r="19455" spans="1:7">
      <c r="A19455" s="2">
        <v>44246</v>
      </c>
      <c r="B19455" s="2">
        <f t="shared" si="606"/>
        <v>44255</v>
      </c>
      <c r="C19455" s="3">
        <f t="shared" si="607"/>
        <v>1</v>
      </c>
      <c r="D19455" t="s">
        <v>42</v>
      </c>
      <c r="E19455">
        <v>26</v>
      </c>
      <c r="F19455">
        <v>635349</v>
      </c>
      <c r="G19455">
        <v>16265</v>
      </c>
    </row>
    <row r="19456" spans="1:7">
      <c r="A19456" s="2">
        <v>44246</v>
      </c>
      <c r="B19456" s="2">
        <f t="shared" si="606"/>
        <v>44255</v>
      </c>
      <c r="C19456" s="3">
        <f t="shared" si="607"/>
        <v>1</v>
      </c>
      <c r="D19456" t="s">
        <v>29</v>
      </c>
      <c r="E19456">
        <v>27</v>
      </c>
      <c r="F19456">
        <v>477355</v>
      </c>
      <c r="G19456">
        <v>6480</v>
      </c>
    </row>
    <row r="19457" spans="1:7">
      <c r="A19457" s="2">
        <v>44246</v>
      </c>
      <c r="B19457" s="2">
        <f t="shared" si="606"/>
        <v>44255</v>
      </c>
      <c r="C19457" s="3">
        <f t="shared" si="607"/>
        <v>1</v>
      </c>
      <c r="D19457" t="s">
        <v>46</v>
      </c>
      <c r="E19457">
        <v>28</v>
      </c>
      <c r="F19457">
        <v>289892</v>
      </c>
      <c r="G19457">
        <v>6534</v>
      </c>
    </row>
    <row r="19458" spans="1:7">
      <c r="A19458" s="2">
        <v>44246</v>
      </c>
      <c r="B19458" s="2">
        <f t="shared" si="606"/>
        <v>44255</v>
      </c>
      <c r="C19458" s="3">
        <f t="shared" si="607"/>
        <v>1</v>
      </c>
      <c r="D19458" t="s">
        <v>35</v>
      </c>
      <c r="E19458">
        <v>29</v>
      </c>
      <c r="F19458">
        <v>519441</v>
      </c>
      <c r="G19458">
        <v>8140</v>
      </c>
    </row>
    <row r="19459" spans="1:7">
      <c r="A19459" s="2">
        <v>44246</v>
      </c>
      <c r="B19459" s="2">
        <f t="shared" si="606"/>
        <v>44255</v>
      </c>
      <c r="C19459" s="3">
        <f t="shared" si="607"/>
        <v>1</v>
      </c>
      <c r="D19459" t="s">
        <v>54</v>
      </c>
      <c r="E19459">
        <v>30</v>
      </c>
      <c r="F19459">
        <v>98465</v>
      </c>
      <c r="G19459">
        <v>1340</v>
      </c>
    </row>
    <row r="19460" spans="1:7">
      <c r="A19460" s="2">
        <v>44246</v>
      </c>
      <c r="B19460" s="2">
        <f t="shared" ref="B19460:B19523" si="608">EOMONTH(A19460,0)</f>
        <v>44255</v>
      </c>
      <c r="C19460" s="3">
        <f t="shared" ref="C19460:C19523" si="609">IF(A19460=B19460,0,1)</f>
        <v>1</v>
      </c>
      <c r="D19460" t="s">
        <v>12</v>
      </c>
      <c r="E19460">
        <v>31</v>
      </c>
      <c r="F19460">
        <v>198949</v>
      </c>
      <c r="G19460">
        <v>2167</v>
      </c>
    </row>
    <row r="19461" spans="1:7">
      <c r="A19461" s="2">
        <v>44246</v>
      </c>
      <c r="B19461" s="2">
        <f t="shared" si="608"/>
        <v>44255</v>
      </c>
      <c r="C19461" s="3">
        <f t="shared" si="609"/>
        <v>1</v>
      </c>
      <c r="D19461" t="s">
        <v>24</v>
      </c>
      <c r="E19461">
        <v>32</v>
      </c>
      <c r="F19461">
        <v>290399</v>
      </c>
      <c r="G19461">
        <v>4838</v>
      </c>
    </row>
    <row r="19462" spans="1:7">
      <c r="A19462" s="2">
        <v>44246</v>
      </c>
      <c r="B19462" s="2">
        <f t="shared" si="608"/>
        <v>44255</v>
      </c>
      <c r="C19462" s="3">
        <f t="shared" si="609"/>
        <v>1</v>
      </c>
      <c r="D19462" t="s">
        <v>19</v>
      </c>
      <c r="E19462">
        <v>33</v>
      </c>
      <c r="F19462">
        <v>72767</v>
      </c>
      <c r="G19462">
        <v>1152</v>
      </c>
    </row>
    <row r="19463" spans="1:7">
      <c r="A19463" s="2">
        <v>44246</v>
      </c>
      <c r="B19463" s="2">
        <f t="shared" si="608"/>
        <v>44255</v>
      </c>
      <c r="C19463" s="3">
        <f t="shared" si="609"/>
        <v>1</v>
      </c>
      <c r="D19463" t="s">
        <v>21</v>
      </c>
      <c r="E19463">
        <v>34</v>
      </c>
      <c r="F19463">
        <v>761496</v>
      </c>
      <c r="G19463">
        <v>22784</v>
      </c>
    </row>
    <row r="19464" spans="1:7">
      <c r="A19464" s="2">
        <v>44246</v>
      </c>
      <c r="B19464" s="2">
        <f t="shared" si="608"/>
        <v>44255</v>
      </c>
      <c r="C19464" s="3">
        <f t="shared" si="609"/>
        <v>1</v>
      </c>
      <c r="D19464" t="s">
        <v>47</v>
      </c>
      <c r="E19464">
        <v>35</v>
      </c>
      <c r="F19464">
        <v>182050</v>
      </c>
      <c r="G19464">
        <v>3601</v>
      </c>
    </row>
    <row r="19465" spans="1:7">
      <c r="A19465" s="2">
        <v>44246</v>
      </c>
      <c r="B19465" s="2">
        <f t="shared" si="608"/>
        <v>44255</v>
      </c>
      <c r="C19465" s="3">
        <f t="shared" si="609"/>
        <v>1</v>
      </c>
      <c r="D19465" t="s">
        <v>16</v>
      </c>
      <c r="E19465">
        <v>36</v>
      </c>
      <c r="F19465">
        <v>1577454</v>
      </c>
      <c r="G19465">
        <v>46119</v>
      </c>
    </row>
    <row r="19466" spans="1:7">
      <c r="A19466" s="2">
        <v>44246</v>
      </c>
      <c r="B19466" s="2">
        <f t="shared" si="608"/>
        <v>44255</v>
      </c>
      <c r="C19466" s="3">
        <f t="shared" si="609"/>
        <v>1</v>
      </c>
      <c r="D19466" t="s">
        <v>20</v>
      </c>
      <c r="E19466">
        <v>37</v>
      </c>
      <c r="F19466">
        <v>841331</v>
      </c>
      <c r="G19466">
        <v>10863</v>
      </c>
    </row>
    <row r="19467" spans="1:7">
      <c r="A19467" s="2">
        <v>44246</v>
      </c>
      <c r="B19467" s="2">
        <f t="shared" si="608"/>
        <v>44255</v>
      </c>
      <c r="C19467" s="3">
        <f t="shared" si="609"/>
        <v>1</v>
      </c>
      <c r="D19467" t="s">
        <v>48</v>
      </c>
      <c r="E19467">
        <v>38</v>
      </c>
      <c r="F19467">
        <v>99183</v>
      </c>
      <c r="G19467">
        <v>1465</v>
      </c>
    </row>
    <row r="19468" spans="1:7">
      <c r="A19468" s="2">
        <v>44246</v>
      </c>
      <c r="B19468" s="2">
        <f t="shared" si="608"/>
        <v>44255</v>
      </c>
      <c r="C19468" s="3">
        <f t="shared" si="609"/>
        <v>1</v>
      </c>
      <c r="D19468" t="s">
        <v>59</v>
      </c>
      <c r="E19468">
        <v>69</v>
      </c>
      <c r="F19468">
        <v>135</v>
      </c>
      <c r="G19468">
        <v>2</v>
      </c>
    </row>
    <row r="19469" spans="1:7">
      <c r="A19469" s="2">
        <v>44246</v>
      </c>
      <c r="B19469" s="2">
        <f t="shared" si="608"/>
        <v>44255</v>
      </c>
      <c r="C19469" s="3">
        <f t="shared" si="609"/>
        <v>1</v>
      </c>
      <c r="D19469" t="s">
        <v>41</v>
      </c>
      <c r="E19469">
        <v>39</v>
      </c>
      <c r="F19469">
        <v>949695</v>
      </c>
      <c r="G19469">
        <v>16693</v>
      </c>
    </row>
    <row r="19470" spans="1:7">
      <c r="A19470" s="2">
        <v>44246</v>
      </c>
      <c r="B19470" s="2">
        <f t="shared" si="608"/>
        <v>44255</v>
      </c>
      <c r="C19470" s="3">
        <f t="shared" si="609"/>
        <v>1</v>
      </c>
      <c r="D19470" t="s">
        <v>30</v>
      </c>
      <c r="E19470">
        <v>40</v>
      </c>
      <c r="F19470">
        <v>417345</v>
      </c>
      <c r="G19470">
        <v>4132</v>
      </c>
    </row>
    <row r="19471" spans="1:7">
      <c r="A19471" s="2">
        <v>44246</v>
      </c>
      <c r="B19471" s="2">
        <f t="shared" si="608"/>
        <v>44255</v>
      </c>
      <c r="C19471" s="3">
        <f t="shared" si="609"/>
        <v>1</v>
      </c>
      <c r="D19471" t="s">
        <v>14</v>
      </c>
      <c r="E19471">
        <v>41</v>
      </c>
      <c r="F19471">
        <v>152190</v>
      </c>
      <c r="G19471">
        <v>2155</v>
      </c>
    </row>
    <row r="19472" spans="1:7">
      <c r="A19472" s="2">
        <v>44246</v>
      </c>
      <c r="B19472" s="2">
        <f t="shared" si="608"/>
        <v>44255</v>
      </c>
      <c r="C19472" s="3">
        <f t="shared" si="609"/>
        <v>1</v>
      </c>
      <c r="D19472" t="s">
        <v>31</v>
      </c>
      <c r="E19472">
        <v>42</v>
      </c>
      <c r="F19472">
        <v>913825</v>
      </c>
      <c r="G19472">
        <v>23529</v>
      </c>
    </row>
    <row r="19473" spans="1:7">
      <c r="A19473" s="2">
        <v>44246</v>
      </c>
      <c r="B19473" s="2">
        <f t="shared" si="608"/>
        <v>44255</v>
      </c>
      <c r="C19473" s="3">
        <f t="shared" si="609"/>
        <v>1</v>
      </c>
      <c r="D19473" t="s">
        <v>55</v>
      </c>
      <c r="E19473">
        <v>72</v>
      </c>
      <c r="F19473">
        <v>132239</v>
      </c>
      <c r="G19473">
        <v>1947</v>
      </c>
    </row>
    <row r="19474" spans="1:7">
      <c r="A19474" s="2">
        <v>44246</v>
      </c>
      <c r="B19474" s="2">
        <f t="shared" si="608"/>
        <v>44255</v>
      </c>
      <c r="C19474" s="3">
        <f t="shared" si="609"/>
        <v>1</v>
      </c>
      <c r="D19474" t="s">
        <v>17</v>
      </c>
      <c r="E19474">
        <v>44</v>
      </c>
      <c r="F19474">
        <v>123145</v>
      </c>
      <c r="G19474">
        <v>2376</v>
      </c>
    </row>
    <row r="19475" spans="1:7">
      <c r="A19475" s="2">
        <v>44246</v>
      </c>
      <c r="B19475" s="2">
        <f t="shared" si="608"/>
        <v>44255</v>
      </c>
      <c r="C19475" s="3">
        <f t="shared" si="609"/>
        <v>1</v>
      </c>
      <c r="D19475" t="s">
        <v>32</v>
      </c>
      <c r="E19475">
        <v>45</v>
      </c>
      <c r="F19475">
        <v>497937</v>
      </c>
      <c r="G19475">
        <v>8213</v>
      </c>
    </row>
    <row r="19476" spans="1:7">
      <c r="A19476" s="2">
        <v>44246</v>
      </c>
      <c r="B19476" s="2">
        <f t="shared" si="608"/>
        <v>44255</v>
      </c>
      <c r="C19476" s="3">
        <f t="shared" si="609"/>
        <v>1</v>
      </c>
      <c r="D19476" t="s">
        <v>43</v>
      </c>
      <c r="E19476">
        <v>46</v>
      </c>
      <c r="F19476">
        <v>111018</v>
      </c>
      <c r="G19476">
        <v>1853</v>
      </c>
    </row>
    <row r="19477" spans="1:7">
      <c r="A19477" s="2">
        <v>44246</v>
      </c>
      <c r="B19477" s="2">
        <f t="shared" si="608"/>
        <v>44255</v>
      </c>
      <c r="C19477" s="3">
        <f t="shared" si="609"/>
        <v>1</v>
      </c>
      <c r="D19477" t="s">
        <v>25</v>
      </c>
      <c r="E19477">
        <v>47</v>
      </c>
      <c r="F19477">
        <v>749512</v>
      </c>
      <c r="G19477">
        <v>10971</v>
      </c>
    </row>
    <row r="19478" spans="1:7">
      <c r="A19478" s="2">
        <v>44246</v>
      </c>
      <c r="B19478" s="2">
        <f t="shared" si="608"/>
        <v>44255</v>
      </c>
      <c r="C19478" s="3">
        <f t="shared" si="609"/>
        <v>1</v>
      </c>
      <c r="D19478" t="s">
        <v>11</v>
      </c>
      <c r="E19478">
        <v>48</v>
      </c>
      <c r="F19478">
        <v>2588291</v>
      </c>
      <c r="G19478">
        <v>42000</v>
      </c>
    </row>
    <row r="19479" spans="1:7">
      <c r="A19479" s="2">
        <v>44246</v>
      </c>
      <c r="B19479" s="2">
        <f t="shared" si="608"/>
        <v>44255</v>
      </c>
      <c r="C19479" s="3">
        <f t="shared" si="609"/>
        <v>1</v>
      </c>
      <c r="D19479" t="s">
        <v>13</v>
      </c>
      <c r="E19479">
        <v>49</v>
      </c>
      <c r="F19479">
        <v>365314</v>
      </c>
      <c r="G19479">
        <v>1834</v>
      </c>
    </row>
    <row r="19480" spans="1:7">
      <c r="A19480" s="2">
        <v>44246</v>
      </c>
      <c r="B19480" s="2">
        <f t="shared" si="608"/>
        <v>44255</v>
      </c>
      <c r="C19480" s="3">
        <f t="shared" si="609"/>
        <v>1</v>
      </c>
      <c r="D19480" t="s">
        <v>36</v>
      </c>
      <c r="E19480">
        <v>50</v>
      </c>
      <c r="F19480">
        <v>14251</v>
      </c>
      <c r="G19480">
        <v>193</v>
      </c>
    </row>
    <row r="19481" spans="1:7">
      <c r="A19481" s="2">
        <v>44246</v>
      </c>
      <c r="B19481" s="2">
        <f t="shared" si="608"/>
        <v>44255</v>
      </c>
      <c r="C19481" s="3">
        <f t="shared" si="609"/>
        <v>1</v>
      </c>
      <c r="D19481" t="s">
        <v>56</v>
      </c>
      <c r="E19481">
        <v>78</v>
      </c>
      <c r="F19481">
        <v>2575</v>
      </c>
      <c r="G19481">
        <v>25</v>
      </c>
    </row>
    <row r="19482" spans="1:7">
      <c r="A19482" s="2">
        <v>44246</v>
      </c>
      <c r="B19482" s="2">
        <f t="shared" si="608"/>
        <v>44255</v>
      </c>
      <c r="C19482" s="3">
        <f t="shared" si="609"/>
        <v>1</v>
      </c>
      <c r="D19482" t="s">
        <v>37</v>
      </c>
      <c r="E19482">
        <v>51</v>
      </c>
      <c r="F19482">
        <v>559930</v>
      </c>
      <c r="G19482">
        <v>7098</v>
      </c>
    </row>
    <row r="19483" spans="1:7">
      <c r="A19483" s="2">
        <v>44246</v>
      </c>
      <c r="B19483" s="2">
        <f t="shared" si="608"/>
        <v>44255</v>
      </c>
      <c r="C19483" s="3">
        <f t="shared" si="609"/>
        <v>1</v>
      </c>
      <c r="D19483" t="s">
        <v>5</v>
      </c>
      <c r="E19483">
        <v>53</v>
      </c>
      <c r="F19483">
        <v>336184</v>
      </c>
      <c r="G19483">
        <v>4886</v>
      </c>
    </row>
    <row r="19484" spans="1:7">
      <c r="A19484" s="2">
        <v>44246</v>
      </c>
      <c r="B19484" s="2">
        <f t="shared" si="608"/>
        <v>44255</v>
      </c>
      <c r="C19484" s="3">
        <f t="shared" si="609"/>
        <v>1</v>
      </c>
      <c r="D19484" t="s">
        <v>58</v>
      </c>
      <c r="E19484">
        <v>54</v>
      </c>
      <c r="F19484">
        <v>129055</v>
      </c>
      <c r="G19484">
        <v>2248</v>
      </c>
    </row>
    <row r="19485" spans="1:7">
      <c r="A19485" s="2">
        <v>44246</v>
      </c>
      <c r="B19485" s="2">
        <f t="shared" si="608"/>
        <v>44255</v>
      </c>
      <c r="C19485" s="3">
        <f t="shared" si="609"/>
        <v>1</v>
      </c>
      <c r="D19485" t="s">
        <v>10</v>
      </c>
      <c r="E19485">
        <v>55</v>
      </c>
      <c r="F19485">
        <v>610974</v>
      </c>
      <c r="G19485">
        <v>6856</v>
      </c>
    </row>
    <row r="19486" spans="1:7">
      <c r="A19486" s="2">
        <v>44246</v>
      </c>
      <c r="B19486" s="2">
        <f t="shared" si="608"/>
        <v>44255</v>
      </c>
      <c r="C19486" s="3">
        <f t="shared" si="609"/>
        <v>1</v>
      </c>
      <c r="D19486" t="s">
        <v>49</v>
      </c>
      <c r="E19486">
        <v>56</v>
      </c>
      <c r="F19486">
        <v>53683</v>
      </c>
      <c r="G19486">
        <v>662</v>
      </c>
    </row>
    <row r="19487" spans="1:7">
      <c r="A19487" s="2">
        <v>44247</v>
      </c>
      <c r="B19487" s="2">
        <f t="shared" si="608"/>
        <v>44255</v>
      </c>
      <c r="C19487" s="3">
        <f t="shared" si="609"/>
        <v>1</v>
      </c>
      <c r="D19487" t="s">
        <v>52</v>
      </c>
      <c r="E19487">
        <v>1</v>
      </c>
      <c r="F19487">
        <v>485986</v>
      </c>
      <c r="G19487">
        <v>9590</v>
      </c>
    </row>
    <row r="19488" spans="1:7">
      <c r="A19488" s="2">
        <v>44247</v>
      </c>
      <c r="B19488" s="2">
        <f t="shared" si="608"/>
        <v>44255</v>
      </c>
      <c r="C19488" s="3">
        <f t="shared" si="609"/>
        <v>1</v>
      </c>
      <c r="D19488" t="s">
        <v>50</v>
      </c>
      <c r="E19488">
        <v>2</v>
      </c>
      <c r="F19488">
        <v>56979</v>
      </c>
      <c r="G19488">
        <v>278</v>
      </c>
    </row>
    <row r="19489" spans="1:7">
      <c r="A19489" s="2">
        <v>44247</v>
      </c>
      <c r="B19489" s="2">
        <f t="shared" si="608"/>
        <v>44255</v>
      </c>
      <c r="C19489" s="3">
        <f t="shared" si="609"/>
        <v>1</v>
      </c>
      <c r="D19489" t="s">
        <v>8</v>
      </c>
      <c r="E19489">
        <v>4</v>
      </c>
      <c r="F19489">
        <v>807163</v>
      </c>
      <c r="G19489">
        <v>15480</v>
      </c>
    </row>
    <row r="19490" spans="1:7">
      <c r="A19490" s="2">
        <v>44247</v>
      </c>
      <c r="B19490" s="2">
        <f t="shared" si="608"/>
        <v>44255</v>
      </c>
      <c r="C19490" s="3">
        <f t="shared" si="609"/>
        <v>1</v>
      </c>
      <c r="D19490" t="s">
        <v>44</v>
      </c>
      <c r="E19490">
        <v>5</v>
      </c>
      <c r="F19490">
        <v>315230</v>
      </c>
      <c r="G19490">
        <v>5348</v>
      </c>
    </row>
    <row r="19491" spans="1:7">
      <c r="A19491" s="2">
        <v>44247</v>
      </c>
      <c r="B19491" s="2">
        <f t="shared" si="608"/>
        <v>44255</v>
      </c>
      <c r="C19491" s="3">
        <f t="shared" si="609"/>
        <v>1</v>
      </c>
      <c r="D19491" t="s">
        <v>7</v>
      </c>
      <c r="E19491">
        <v>6</v>
      </c>
      <c r="F19491">
        <v>3527293</v>
      </c>
      <c r="G19491">
        <v>49111</v>
      </c>
    </row>
    <row r="19492" spans="1:7">
      <c r="A19492" s="2">
        <v>44247</v>
      </c>
      <c r="B19492" s="2">
        <f t="shared" si="608"/>
        <v>44255</v>
      </c>
      <c r="C19492" s="3">
        <f t="shared" si="609"/>
        <v>1</v>
      </c>
      <c r="D19492" t="s">
        <v>22</v>
      </c>
      <c r="E19492">
        <v>8</v>
      </c>
      <c r="F19492">
        <v>422240</v>
      </c>
      <c r="G19492">
        <v>5984</v>
      </c>
    </row>
    <row r="19493" spans="1:7">
      <c r="A19493" s="2">
        <v>44247</v>
      </c>
      <c r="B19493" s="2">
        <f t="shared" si="608"/>
        <v>44255</v>
      </c>
      <c r="C19493" s="3">
        <f t="shared" si="609"/>
        <v>1</v>
      </c>
      <c r="D19493" t="s">
        <v>38</v>
      </c>
      <c r="E19493">
        <v>9</v>
      </c>
      <c r="F19493">
        <v>273101</v>
      </c>
      <c r="G19493">
        <v>7523</v>
      </c>
    </row>
    <row r="19494" spans="1:7">
      <c r="A19494" s="2">
        <v>44247</v>
      </c>
      <c r="B19494" s="2">
        <f t="shared" si="608"/>
        <v>44255</v>
      </c>
      <c r="C19494" s="3">
        <f t="shared" si="609"/>
        <v>1</v>
      </c>
      <c r="D19494" t="s">
        <v>45</v>
      </c>
      <c r="E19494">
        <v>10</v>
      </c>
      <c r="F19494">
        <v>84531</v>
      </c>
      <c r="G19494">
        <v>1366</v>
      </c>
    </row>
    <row r="19495" spans="1:7">
      <c r="A19495" s="2">
        <v>44247</v>
      </c>
      <c r="B19495" s="2">
        <f t="shared" si="608"/>
        <v>44255</v>
      </c>
      <c r="C19495" s="3">
        <f t="shared" si="609"/>
        <v>1</v>
      </c>
      <c r="D19495" t="s">
        <v>33</v>
      </c>
      <c r="E19495">
        <v>11</v>
      </c>
      <c r="F19495">
        <v>39553</v>
      </c>
      <c r="G19495">
        <v>994</v>
      </c>
    </row>
    <row r="19496" spans="1:7">
      <c r="A19496" s="2">
        <v>44247</v>
      </c>
      <c r="B19496" s="2">
        <f t="shared" si="608"/>
        <v>44255</v>
      </c>
      <c r="C19496" s="3">
        <f t="shared" si="609"/>
        <v>1</v>
      </c>
      <c r="D19496" t="s">
        <v>15</v>
      </c>
      <c r="E19496">
        <v>12</v>
      </c>
      <c r="F19496">
        <v>1863699</v>
      </c>
      <c r="G19496">
        <v>29812</v>
      </c>
    </row>
    <row r="19497" spans="1:7">
      <c r="A19497" s="2">
        <v>44247</v>
      </c>
      <c r="B19497" s="2">
        <f t="shared" si="608"/>
        <v>44255</v>
      </c>
      <c r="C19497" s="3">
        <f t="shared" si="609"/>
        <v>1</v>
      </c>
      <c r="D19497" t="s">
        <v>18</v>
      </c>
      <c r="E19497">
        <v>13</v>
      </c>
      <c r="F19497">
        <v>958998</v>
      </c>
      <c r="G19497">
        <v>16233</v>
      </c>
    </row>
    <row r="19498" spans="1:7">
      <c r="A19498" s="2">
        <v>44247</v>
      </c>
      <c r="B19498" s="2">
        <f t="shared" si="608"/>
        <v>44255</v>
      </c>
      <c r="C19498" s="3">
        <f t="shared" si="609"/>
        <v>1</v>
      </c>
      <c r="D19498" t="s">
        <v>57</v>
      </c>
      <c r="E19498">
        <v>66</v>
      </c>
      <c r="F19498">
        <v>8685</v>
      </c>
      <c r="G19498">
        <v>131</v>
      </c>
    </row>
    <row r="19499" spans="1:7">
      <c r="A19499" s="2">
        <v>44247</v>
      </c>
      <c r="B19499" s="2">
        <f t="shared" si="608"/>
        <v>44255</v>
      </c>
      <c r="C19499" s="3">
        <f t="shared" si="609"/>
        <v>1</v>
      </c>
      <c r="D19499" t="s">
        <v>26</v>
      </c>
      <c r="E19499">
        <v>15</v>
      </c>
      <c r="F19499">
        <v>27011</v>
      </c>
      <c r="G19499">
        <v>427</v>
      </c>
    </row>
    <row r="19500" spans="1:7">
      <c r="A19500" s="2">
        <v>44247</v>
      </c>
      <c r="B19500" s="2">
        <f t="shared" si="608"/>
        <v>44255</v>
      </c>
      <c r="C19500" s="3">
        <f t="shared" si="609"/>
        <v>1</v>
      </c>
      <c r="D19500" t="s">
        <v>53</v>
      </c>
      <c r="E19500">
        <v>16</v>
      </c>
      <c r="F19500">
        <v>169229</v>
      </c>
      <c r="G19500">
        <v>1829</v>
      </c>
    </row>
    <row r="19501" spans="1:7">
      <c r="A19501" s="2">
        <v>44247</v>
      </c>
      <c r="B19501" s="2">
        <f t="shared" si="608"/>
        <v>44255</v>
      </c>
      <c r="C19501" s="3">
        <f t="shared" si="609"/>
        <v>1</v>
      </c>
      <c r="D19501" t="s">
        <v>6</v>
      </c>
      <c r="E19501">
        <v>17</v>
      </c>
      <c r="F19501">
        <v>1175781</v>
      </c>
      <c r="G19501">
        <v>22426</v>
      </c>
    </row>
    <row r="19502" spans="1:7">
      <c r="A19502" s="2">
        <v>44247</v>
      </c>
      <c r="B19502" s="2">
        <f t="shared" si="608"/>
        <v>44255</v>
      </c>
      <c r="C19502" s="3">
        <f t="shared" si="609"/>
        <v>1</v>
      </c>
      <c r="D19502" t="s">
        <v>27</v>
      </c>
      <c r="E19502">
        <v>18</v>
      </c>
      <c r="F19502">
        <v>657848</v>
      </c>
      <c r="G19502">
        <v>12336</v>
      </c>
    </row>
    <row r="19503" spans="1:7">
      <c r="A19503" s="2">
        <v>44247</v>
      </c>
      <c r="B19503" s="2">
        <f t="shared" si="608"/>
        <v>44255</v>
      </c>
      <c r="C19503" s="3">
        <f t="shared" si="609"/>
        <v>1</v>
      </c>
      <c r="D19503" t="s">
        <v>39</v>
      </c>
      <c r="E19503">
        <v>19</v>
      </c>
      <c r="F19503">
        <v>332225</v>
      </c>
      <c r="G19503">
        <v>5336</v>
      </c>
    </row>
    <row r="19504" spans="1:7">
      <c r="A19504" s="2">
        <v>44247</v>
      </c>
      <c r="B19504" s="2">
        <f t="shared" si="608"/>
        <v>44255</v>
      </c>
      <c r="C19504" s="3">
        <f t="shared" si="609"/>
        <v>1</v>
      </c>
      <c r="D19504" t="s">
        <v>34</v>
      </c>
      <c r="E19504">
        <v>20</v>
      </c>
      <c r="F19504">
        <v>294010</v>
      </c>
      <c r="G19504">
        <v>4614</v>
      </c>
    </row>
    <row r="19505" spans="1:7">
      <c r="A19505" s="2">
        <v>44247</v>
      </c>
      <c r="B19505" s="2">
        <f t="shared" si="608"/>
        <v>44255</v>
      </c>
      <c r="C19505" s="3">
        <f t="shared" si="609"/>
        <v>1</v>
      </c>
      <c r="D19505" t="s">
        <v>28</v>
      </c>
      <c r="E19505">
        <v>21</v>
      </c>
      <c r="F19505">
        <v>400011</v>
      </c>
      <c r="G19505">
        <v>4585</v>
      </c>
    </row>
    <row r="19506" spans="1:7">
      <c r="A19506" s="2">
        <v>44247</v>
      </c>
      <c r="B19506" s="2">
        <f t="shared" si="608"/>
        <v>44255</v>
      </c>
      <c r="C19506" s="3">
        <f t="shared" si="609"/>
        <v>1</v>
      </c>
      <c r="D19506" t="s">
        <v>40</v>
      </c>
      <c r="E19506">
        <v>22</v>
      </c>
      <c r="F19506">
        <v>422287</v>
      </c>
      <c r="G19506">
        <v>9440</v>
      </c>
    </row>
    <row r="19507" spans="1:7">
      <c r="A19507" s="2">
        <v>44247</v>
      </c>
      <c r="B19507" s="2">
        <f t="shared" si="608"/>
        <v>44255</v>
      </c>
      <c r="C19507" s="3">
        <f t="shared" si="609"/>
        <v>1</v>
      </c>
      <c r="D19507" t="s">
        <v>51</v>
      </c>
      <c r="E19507">
        <v>23</v>
      </c>
      <c r="F19507">
        <v>43367</v>
      </c>
      <c r="G19507">
        <v>658</v>
      </c>
    </row>
    <row r="19508" spans="1:7">
      <c r="A19508" s="2">
        <v>44247</v>
      </c>
      <c r="B19508" s="2">
        <f t="shared" si="608"/>
        <v>44255</v>
      </c>
      <c r="C19508" s="3">
        <f t="shared" si="609"/>
        <v>1</v>
      </c>
      <c r="D19508" t="s">
        <v>23</v>
      </c>
      <c r="E19508">
        <v>24</v>
      </c>
      <c r="F19508">
        <v>375919</v>
      </c>
      <c r="G19508">
        <v>7697</v>
      </c>
    </row>
    <row r="19509" spans="1:7">
      <c r="A19509" s="2">
        <v>44247</v>
      </c>
      <c r="B19509" s="2">
        <f t="shared" si="608"/>
        <v>44255</v>
      </c>
      <c r="C19509" s="3">
        <f t="shared" si="609"/>
        <v>1</v>
      </c>
      <c r="D19509" t="s">
        <v>9</v>
      </c>
      <c r="E19509">
        <v>25</v>
      </c>
      <c r="F19509">
        <v>567764</v>
      </c>
      <c r="G19509">
        <v>15779</v>
      </c>
    </row>
    <row r="19510" spans="1:7">
      <c r="A19510" s="2">
        <v>44247</v>
      </c>
      <c r="B19510" s="2">
        <f t="shared" si="608"/>
        <v>44255</v>
      </c>
      <c r="C19510" s="3">
        <f t="shared" si="609"/>
        <v>1</v>
      </c>
      <c r="D19510" t="s">
        <v>42</v>
      </c>
      <c r="E19510">
        <v>26</v>
      </c>
      <c r="F19510">
        <v>636167</v>
      </c>
      <c r="G19510">
        <v>16332</v>
      </c>
    </row>
    <row r="19511" spans="1:7">
      <c r="A19511" s="2">
        <v>44247</v>
      </c>
      <c r="B19511" s="2">
        <f t="shared" si="608"/>
        <v>44255</v>
      </c>
      <c r="C19511" s="3">
        <f t="shared" si="609"/>
        <v>1</v>
      </c>
      <c r="D19511" t="s">
        <v>29</v>
      </c>
      <c r="E19511">
        <v>27</v>
      </c>
      <c r="F19511">
        <v>478225</v>
      </c>
      <c r="G19511">
        <v>6491</v>
      </c>
    </row>
    <row r="19512" spans="1:7">
      <c r="A19512" s="2">
        <v>44247</v>
      </c>
      <c r="B19512" s="2">
        <f t="shared" si="608"/>
        <v>44255</v>
      </c>
      <c r="C19512" s="3">
        <f t="shared" si="609"/>
        <v>1</v>
      </c>
      <c r="D19512" t="s">
        <v>46</v>
      </c>
      <c r="E19512">
        <v>28</v>
      </c>
      <c r="F19512">
        <v>290242</v>
      </c>
      <c r="G19512">
        <v>6553</v>
      </c>
    </row>
    <row r="19513" spans="1:7">
      <c r="A19513" s="2">
        <v>44247</v>
      </c>
      <c r="B19513" s="2">
        <f t="shared" si="608"/>
        <v>44255</v>
      </c>
      <c r="C19513" s="3">
        <f t="shared" si="609"/>
        <v>1</v>
      </c>
      <c r="D19513" t="s">
        <v>35</v>
      </c>
      <c r="E19513">
        <v>29</v>
      </c>
      <c r="F19513">
        <v>519922</v>
      </c>
      <c r="G19513">
        <v>8151</v>
      </c>
    </row>
    <row r="19514" spans="1:7">
      <c r="A19514" s="2">
        <v>44247</v>
      </c>
      <c r="B19514" s="2">
        <f t="shared" si="608"/>
        <v>44255</v>
      </c>
      <c r="C19514" s="3">
        <f t="shared" si="609"/>
        <v>1</v>
      </c>
      <c r="D19514" t="s">
        <v>54</v>
      </c>
      <c r="E19514">
        <v>30</v>
      </c>
      <c r="F19514">
        <v>98681</v>
      </c>
      <c r="G19514">
        <v>1342</v>
      </c>
    </row>
    <row r="19515" spans="1:7">
      <c r="A19515" s="2">
        <v>44247</v>
      </c>
      <c r="B19515" s="2">
        <f t="shared" si="608"/>
        <v>44255</v>
      </c>
      <c r="C19515" s="3">
        <f t="shared" si="609"/>
        <v>1</v>
      </c>
      <c r="D19515" t="s">
        <v>12</v>
      </c>
      <c r="E19515">
        <v>31</v>
      </c>
      <c r="F19515">
        <v>199162</v>
      </c>
      <c r="G19515">
        <v>2169</v>
      </c>
    </row>
    <row r="19516" spans="1:7">
      <c r="A19516" s="2">
        <v>44247</v>
      </c>
      <c r="B19516" s="2">
        <f t="shared" si="608"/>
        <v>44255</v>
      </c>
      <c r="C19516" s="3">
        <f t="shared" si="609"/>
        <v>1</v>
      </c>
      <c r="D19516" t="s">
        <v>24</v>
      </c>
      <c r="E19516">
        <v>32</v>
      </c>
      <c r="F19516">
        <v>290742</v>
      </c>
      <c r="G19516">
        <v>4870</v>
      </c>
    </row>
    <row r="19517" spans="1:7">
      <c r="A19517" s="2">
        <v>44247</v>
      </c>
      <c r="B19517" s="2">
        <f t="shared" si="608"/>
        <v>44255</v>
      </c>
      <c r="C19517" s="3">
        <f t="shared" si="609"/>
        <v>1</v>
      </c>
      <c r="D19517" t="s">
        <v>19</v>
      </c>
      <c r="E19517">
        <v>33</v>
      </c>
      <c r="F19517">
        <v>73161</v>
      </c>
      <c r="G19517">
        <v>1153</v>
      </c>
    </row>
    <row r="19518" spans="1:7">
      <c r="A19518" s="2">
        <v>44247</v>
      </c>
      <c r="B19518" s="2">
        <f t="shared" si="608"/>
        <v>44255</v>
      </c>
      <c r="C19518" s="3">
        <f t="shared" si="609"/>
        <v>1</v>
      </c>
      <c r="D19518" t="s">
        <v>21</v>
      </c>
      <c r="E19518">
        <v>34</v>
      </c>
      <c r="F19518">
        <v>764374</v>
      </c>
      <c r="G19518">
        <v>22834</v>
      </c>
    </row>
    <row r="19519" spans="1:7">
      <c r="A19519" s="2">
        <v>44247</v>
      </c>
      <c r="B19519" s="2">
        <f t="shared" si="608"/>
        <v>44255</v>
      </c>
      <c r="C19519" s="3">
        <f t="shared" si="609"/>
        <v>1</v>
      </c>
      <c r="D19519" t="s">
        <v>47</v>
      </c>
      <c r="E19519">
        <v>35</v>
      </c>
      <c r="F19519">
        <v>182475</v>
      </c>
      <c r="G19519">
        <v>3612</v>
      </c>
    </row>
    <row r="19520" spans="1:7">
      <c r="A19520" s="2">
        <v>44247</v>
      </c>
      <c r="B19520" s="2">
        <f t="shared" si="608"/>
        <v>44255</v>
      </c>
      <c r="C19520" s="3">
        <f t="shared" si="609"/>
        <v>1</v>
      </c>
      <c r="D19520" t="s">
        <v>16</v>
      </c>
      <c r="E19520">
        <v>36</v>
      </c>
      <c r="F19520">
        <v>1585692</v>
      </c>
      <c r="G19520">
        <v>46233</v>
      </c>
    </row>
    <row r="19521" spans="1:7">
      <c r="A19521" s="2">
        <v>44247</v>
      </c>
      <c r="B19521" s="2">
        <f t="shared" si="608"/>
        <v>44255</v>
      </c>
      <c r="C19521" s="3">
        <f t="shared" si="609"/>
        <v>1</v>
      </c>
      <c r="D19521" t="s">
        <v>20</v>
      </c>
      <c r="E19521">
        <v>37</v>
      </c>
      <c r="F19521">
        <v>844520</v>
      </c>
      <c r="G19521">
        <v>10930</v>
      </c>
    </row>
    <row r="19522" spans="1:7">
      <c r="A19522" s="2">
        <v>44247</v>
      </c>
      <c r="B19522" s="2">
        <f t="shared" si="608"/>
        <v>44255</v>
      </c>
      <c r="C19522" s="3">
        <f t="shared" si="609"/>
        <v>1</v>
      </c>
      <c r="D19522" t="s">
        <v>48</v>
      </c>
      <c r="E19522">
        <v>38</v>
      </c>
      <c r="F19522">
        <v>99258</v>
      </c>
      <c r="G19522">
        <v>1467</v>
      </c>
    </row>
    <row r="19523" spans="1:7">
      <c r="A19523" s="2">
        <v>44247</v>
      </c>
      <c r="B19523" s="2">
        <f t="shared" si="608"/>
        <v>44255</v>
      </c>
      <c r="C19523" s="3">
        <f t="shared" si="609"/>
        <v>1</v>
      </c>
      <c r="D19523" t="s">
        <v>59</v>
      </c>
      <c r="E19523">
        <v>69</v>
      </c>
      <c r="F19523">
        <v>135</v>
      </c>
      <c r="G19523">
        <v>2</v>
      </c>
    </row>
    <row r="19524" spans="1:7">
      <c r="A19524" s="2">
        <v>44247</v>
      </c>
      <c r="B19524" s="2">
        <f t="shared" ref="B19524:B19587" si="610">EOMONTH(A19524,0)</f>
        <v>44255</v>
      </c>
      <c r="C19524" s="3">
        <f t="shared" ref="C19524:C19587" si="611">IF(A19524=B19524,0,1)</f>
        <v>1</v>
      </c>
      <c r="D19524" t="s">
        <v>41</v>
      </c>
      <c r="E19524">
        <v>39</v>
      </c>
      <c r="F19524">
        <v>952306</v>
      </c>
      <c r="G19524">
        <v>16749</v>
      </c>
    </row>
    <row r="19525" spans="1:7">
      <c r="A19525" s="2">
        <v>44247</v>
      </c>
      <c r="B19525" s="2">
        <f t="shared" si="610"/>
        <v>44255</v>
      </c>
      <c r="C19525" s="3">
        <f t="shared" si="611"/>
        <v>1</v>
      </c>
      <c r="D19525" t="s">
        <v>30</v>
      </c>
      <c r="E19525">
        <v>40</v>
      </c>
      <c r="F19525">
        <v>418318</v>
      </c>
      <c r="G19525">
        <v>4155</v>
      </c>
    </row>
    <row r="19526" spans="1:7">
      <c r="A19526" s="2">
        <v>44247</v>
      </c>
      <c r="B19526" s="2">
        <f t="shared" si="610"/>
        <v>44255</v>
      </c>
      <c r="C19526" s="3">
        <f t="shared" si="611"/>
        <v>1</v>
      </c>
      <c r="D19526" t="s">
        <v>14</v>
      </c>
      <c r="E19526">
        <v>41</v>
      </c>
      <c r="F19526">
        <v>152711</v>
      </c>
      <c r="G19526">
        <v>2159</v>
      </c>
    </row>
    <row r="19527" spans="1:7">
      <c r="A19527" s="2">
        <v>44247</v>
      </c>
      <c r="B19527" s="2">
        <f t="shared" si="610"/>
        <v>44255</v>
      </c>
      <c r="C19527" s="3">
        <f t="shared" si="611"/>
        <v>1</v>
      </c>
      <c r="D19527" t="s">
        <v>31</v>
      </c>
      <c r="E19527">
        <v>42</v>
      </c>
      <c r="F19527">
        <v>916378</v>
      </c>
      <c r="G19527">
        <v>23615</v>
      </c>
    </row>
    <row r="19528" spans="1:7">
      <c r="A19528" s="2">
        <v>44247</v>
      </c>
      <c r="B19528" s="2">
        <f t="shared" si="610"/>
        <v>44255</v>
      </c>
      <c r="C19528" s="3">
        <f t="shared" si="611"/>
        <v>1</v>
      </c>
      <c r="D19528" t="s">
        <v>55</v>
      </c>
      <c r="E19528">
        <v>72</v>
      </c>
      <c r="F19528">
        <v>132450</v>
      </c>
      <c r="G19528">
        <v>1957</v>
      </c>
    </row>
    <row r="19529" spans="1:7">
      <c r="A19529" s="2">
        <v>44247</v>
      </c>
      <c r="B19529" s="2">
        <f t="shared" si="610"/>
        <v>44255</v>
      </c>
      <c r="C19529" s="3">
        <f t="shared" si="611"/>
        <v>1</v>
      </c>
      <c r="D19529" t="s">
        <v>17</v>
      </c>
      <c r="E19529">
        <v>44</v>
      </c>
      <c r="F19529">
        <v>123145</v>
      </c>
      <c r="G19529">
        <v>2376</v>
      </c>
    </row>
    <row r="19530" spans="1:7">
      <c r="A19530" s="2">
        <v>44247</v>
      </c>
      <c r="B19530" s="2">
        <f t="shared" si="610"/>
        <v>44255</v>
      </c>
      <c r="C19530" s="3">
        <f t="shared" si="611"/>
        <v>1</v>
      </c>
      <c r="D19530" t="s">
        <v>32</v>
      </c>
      <c r="E19530">
        <v>45</v>
      </c>
      <c r="F19530">
        <v>501277</v>
      </c>
      <c r="G19530">
        <v>8256</v>
      </c>
    </row>
    <row r="19531" spans="1:7">
      <c r="A19531" s="2">
        <v>44247</v>
      </c>
      <c r="B19531" s="2">
        <f t="shared" si="610"/>
        <v>44255</v>
      </c>
      <c r="C19531" s="3">
        <f t="shared" si="611"/>
        <v>1</v>
      </c>
      <c r="D19531" t="s">
        <v>43</v>
      </c>
      <c r="E19531">
        <v>46</v>
      </c>
      <c r="F19531">
        <v>111165</v>
      </c>
      <c r="G19531">
        <v>1859</v>
      </c>
    </row>
    <row r="19532" spans="1:7">
      <c r="A19532" s="2">
        <v>44247</v>
      </c>
      <c r="B19532" s="2">
        <f t="shared" si="610"/>
        <v>44255</v>
      </c>
      <c r="C19532" s="3">
        <f t="shared" si="611"/>
        <v>1</v>
      </c>
      <c r="D19532" t="s">
        <v>25</v>
      </c>
      <c r="E19532">
        <v>47</v>
      </c>
      <c r="F19532">
        <v>750628</v>
      </c>
      <c r="G19532">
        <v>11022</v>
      </c>
    </row>
    <row r="19533" spans="1:7">
      <c r="A19533" s="2">
        <v>44247</v>
      </c>
      <c r="B19533" s="2">
        <f t="shared" si="610"/>
        <v>44255</v>
      </c>
      <c r="C19533" s="3">
        <f t="shared" si="611"/>
        <v>1</v>
      </c>
      <c r="D19533" t="s">
        <v>11</v>
      </c>
      <c r="E19533">
        <v>48</v>
      </c>
      <c r="F19533">
        <v>2593823</v>
      </c>
      <c r="G19533">
        <v>42202</v>
      </c>
    </row>
    <row r="19534" spans="1:7">
      <c r="A19534" s="2">
        <v>44247</v>
      </c>
      <c r="B19534" s="2">
        <f t="shared" si="610"/>
        <v>44255</v>
      </c>
      <c r="C19534" s="3">
        <f t="shared" si="611"/>
        <v>1</v>
      </c>
      <c r="D19534" t="s">
        <v>13</v>
      </c>
      <c r="E19534">
        <v>49</v>
      </c>
      <c r="F19534">
        <v>366091</v>
      </c>
      <c r="G19534">
        <v>1842</v>
      </c>
    </row>
    <row r="19535" spans="1:7">
      <c r="A19535" s="2">
        <v>44247</v>
      </c>
      <c r="B19535" s="2">
        <f t="shared" si="610"/>
        <v>44255</v>
      </c>
      <c r="C19535" s="3">
        <f t="shared" si="611"/>
        <v>1</v>
      </c>
      <c r="D19535" t="s">
        <v>36</v>
      </c>
      <c r="E19535">
        <v>50</v>
      </c>
      <c r="F19535">
        <v>14359</v>
      </c>
      <c r="G19535">
        <v>196</v>
      </c>
    </row>
    <row r="19536" spans="1:7">
      <c r="A19536" s="2">
        <v>44247</v>
      </c>
      <c r="B19536" s="2">
        <f t="shared" si="610"/>
        <v>44255</v>
      </c>
      <c r="C19536" s="3">
        <f t="shared" si="611"/>
        <v>1</v>
      </c>
      <c r="D19536" t="s">
        <v>56</v>
      </c>
      <c r="E19536">
        <v>78</v>
      </c>
      <c r="F19536">
        <v>2575</v>
      </c>
      <c r="G19536">
        <v>25</v>
      </c>
    </row>
    <row r="19537" spans="1:7">
      <c r="A19537" s="2">
        <v>44247</v>
      </c>
      <c r="B19537" s="2">
        <f t="shared" si="610"/>
        <v>44255</v>
      </c>
      <c r="C19537" s="3">
        <f t="shared" si="611"/>
        <v>1</v>
      </c>
      <c r="D19537" t="s">
        <v>37</v>
      </c>
      <c r="E19537">
        <v>51</v>
      </c>
      <c r="F19537">
        <v>561812</v>
      </c>
      <c r="G19537">
        <v>7197</v>
      </c>
    </row>
    <row r="19538" spans="1:7">
      <c r="A19538" s="2">
        <v>44247</v>
      </c>
      <c r="B19538" s="2">
        <f t="shared" si="610"/>
        <v>44255</v>
      </c>
      <c r="C19538" s="3">
        <f t="shared" si="611"/>
        <v>1</v>
      </c>
      <c r="D19538" t="s">
        <v>5</v>
      </c>
      <c r="E19538">
        <v>53</v>
      </c>
      <c r="F19538">
        <v>336819</v>
      </c>
      <c r="G19538">
        <v>4886</v>
      </c>
    </row>
    <row r="19539" spans="1:7">
      <c r="A19539" s="2">
        <v>44247</v>
      </c>
      <c r="B19539" s="2">
        <f t="shared" si="610"/>
        <v>44255</v>
      </c>
      <c r="C19539" s="3">
        <f t="shared" si="611"/>
        <v>1</v>
      </c>
      <c r="D19539" t="s">
        <v>58</v>
      </c>
      <c r="E19539">
        <v>54</v>
      </c>
      <c r="F19539">
        <v>129364</v>
      </c>
      <c r="G19539">
        <v>2254</v>
      </c>
    </row>
    <row r="19540" spans="1:7">
      <c r="A19540" s="2">
        <v>44247</v>
      </c>
      <c r="B19540" s="2">
        <f t="shared" si="610"/>
        <v>44255</v>
      </c>
      <c r="C19540" s="3">
        <f t="shared" si="611"/>
        <v>1</v>
      </c>
      <c r="D19540" t="s">
        <v>10</v>
      </c>
      <c r="E19540">
        <v>55</v>
      </c>
      <c r="F19540">
        <v>611789</v>
      </c>
      <c r="G19540">
        <v>6875</v>
      </c>
    </row>
    <row r="19541" spans="1:7">
      <c r="A19541" s="2">
        <v>44247</v>
      </c>
      <c r="B19541" s="2">
        <f t="shared" si="610"/>
        <v>44255</v>
      </c>
      <c r="C19541" s="3">
        <f t="shared" si="611"/>
        <v>1</v>
      </c>
      <c r="D19541" t="s">
        <v>49</v>
      </c>
      <c r="E19541">
        <v>56</v>
      </c>
      <c r="F19541">
        <v>53683</v>
      </c>
      <c r="G19541">
        <v>662</v>
      </c>
    </row>
    <row r="19542" spans="1:7">
      <c r="A19542" s="2">
        <v>44248</v>
      </c>
      <c r="B19542" s="2">
        <f t="shared" si="610"/>
        <v>44255</v>
      </c>
      <c r="C19542" s="3">
        <f t="shared" si="611"/>
        <v>1</v>
      </c>
      <c r="D19542" t="s">
        <v>52</v>
      </c>
      <c r="E19542">
        <v>1</v>
      </c>
      <c r="F19542">
        <v>486843</v>
      </c>
      <c r="G19542">
        <v>9592</v>
      </c>
    </row>
    <row r="19543" spans="1:7">
      <c r="A19543" s="2">
        <v>44248</v>
      </c>
      <c r="B19543" s="2">
        <f t="shared" si="610"/>
        <v>44255</v>
      </c>
      <c r="C19543" s="3">
        <f t="shared" si="611"/>
        <v>1</v>
      </c>
      <c r="D19543" t="s">
        <v>50</v>
      </c>
      <c r="E19543">
        <v>2</v>
      </c>
      <c r="F19543">
        <v>56979</v>
      </c>
      <c r="G19543">
        <v>278</v>
      </c>
    </row>
    <row r="19544" spans="1:7">
      <c r="A19544" s="2">
        <v>44248</v>
      </c>
      <c r="B19544" s="2">
        <f t="shared" si="610"/>
        <v>44255</v>
      </c>
      <c r="C19544" s="3">
        <f t="shared" si="611"/>
        <v>1</v>
      </c>
      <c r="D19544" t="s">
        <v>8</v>
      </c>
      <c r="E19544">
        <v>4</v>
      </c>
      <c r="F19544">
        <v>808247</v>
      </c>
      <c r="G19544">
        <v>15505</v>
      </c>
    </row>
    <row r="19545" spans="1:7">
      <c r="A19545" s="2">
        <v>44248</v>
      </c>
      <c r="B19545" s="2">
        <f t="shared" si="610"/>
        <v>44255</v>
      </c>
      <c r="C19545" s="3">
        <f t="shared" si="611"/>
        <v>1</v>
      </c>
      <c r="D19545" t="s">
        <v>44</v>
      </c>
      <c r="E19545">
        <v>5</v>
      </c>
      <c r="F19545">
        <v>315514</v>
      </c>
      <c r="G19545">
        <v>5357</v>
      </c>
    </row>
    <row r="19546" spans="1:7">
      <c r="A19546" s="2">
        <v>44248</v>
      </c>
      <c r="B19546" s="2">
        <f t="shared" si="610"/>
        <v>44255</v>
      </c>
      <c r="C19546" s="3">
        <f t="shared" si="611"/>
        <v>1</v>
      </c>
      <c r="D19546" t="s">
        <v>7</v>
      </c>
      <c r="E19546">
        <v>6</v>
      </c>
      <c r="F19546">
        <v>3531939</v>
      </c>
      <c r="G19546">
        <v>49340</v>
      </c>
    </row>
    <row r="19547" spans="1:7">
      <c r="A19547" s="2">
        <v>44248</v>
      </c>
      <c r="B19547" s="2">
        <f t="shared" si="610"/>
        <v>44255</v>
      </c>
      <c r="C19547" s="3">
        <f t="shared" si="611"/>
        <v>1</v>
      </c>
      <c r="D19547" t="s">
        <v>22</v>
      </c>
      <c r="E19547">
        <v>8</v>
      </c>
      <c r="F19547">
        <v>423208</v>
      </c>
      <c r="G19547">
        <v>5989</v>
      </c>
    </row>
    <row r="19548" spans="1:7">
      <c r="A19548" s="2">
        <v>44248</v>
      </c>
      <c r="B19548" s="2">
        <f t="shared" si="610"/>
        <v>44255</v>
      </c>
      <c r="C19548" s="3">
        <f t="shared" si="611"/>
        <v>1</v>
      </c>
      <c r="D19548" t="s">
        <v>38</v>
      </c>
      <c r="E19548">
        <v>9</v>
      </c>
      <c r="F19548">
        <v>273101</v>
      </c>
      <c r="G19548">
        <v>7523</v>
      </c>
    </row>
    <row r="19549" spans="1:7">
      <c r="A19549" s="2">
        <v>44248</v>
      </c>
      <c r="B19549" s="2">
        <f t="shared" si="610"/>
        <v>44255</v>
      </c>
      <c r="C19549" s="3">
        <f t="shared" si="611"/>
        <v>1</v>
      </c>
      <c r="D19549" t="s">
        <v>45</v>
      </c>
      <c r="E19549">
        <v>10</v>
      </c>
      <c r="F19549">
        <v>84732</v>
      </c>
      <c r="G19549">
        <v>1367</v>
      </c>
    </row>
    <row r="19550" spans="1:7">
      <c r="A19550" s="2">
        <v>44248</v>
      </c>
      <c r="B19550" s="2">
        <f t="shared" si="610"/>
        <v>44255</v>
      </c>
      <c r="C19550" s="3">
        <f t="shared" si="611"/>
        <v>1</v>
      </c>
      <c r="D19550" t="s">
        <v>33</v>
      </c>
      <c r="E19550">
        <v>11</v>
      </c>
      <c r="F19550">
        <v>39648</v>
      </c>
      <c r="G19550">
        <v>995</v>
      </c>
    </row>
    <row r="19551" spans="1:7">
      <c r="A19551" s="2">
        <v>44248</v>
      </c>
      <c r="B19551" s="2">
        <f t="shared" si="610"/>
        <v>44255</v>
      </c>
      <c r="C19551" s="3">
        <f t="shared" si="611"/>
        <v>1</v>
      </c>
      <c r="D19551" t="s">
        <v>15</v>
      </c>
      <c r="E19551">
        <v>12</v>
      </c>
      <c r="F19551">
        <v>1868764</v>
      </c>
      <c r="G19551">
        <v>29905</v>
      </c>
    </row>
    <row r="19552" spans="1:7">
      <c r="A19552" s="2">
        <v>44248</v>
      </c>
      <c r="B19552" s="2">
        <f t="shared" si="610"/>
        <v>44255</v>
      </c>
      <c r="C19552" s="3">
        <f t="shared" si="611"/>
        <v>1</v>
      </c>
      <c r="D19552" t="s">
        <v>18</v>
      </c>
      <c r="E19552">
        <v>13</v>
      </c>
      <c r="F19552">
        <v>960697</v>
      </c>
      <c r="G19552">
        <v>16235</v>
      </c>
    </row>
    <row r="19553" spans="1:7">
      <c r="A19553" s="2">
        <v>44248</v>
      </c>
      <c r="B19553" s="2">
        <f t="shared" si="610"/>
        <v>44255</v>
      </c>
      <c r="C19553" s="3">
        <f t="shared" si="611"/>
        <v>1</v>
      </c>
      <c r="D19553" t="s">
        <v>57</v>
      </c>
      <c r="E19553">
        <v>66</v>
      </c>
      <c r="F19553">
        <v>8689</v>
      </c>
      <c r="G19553">
        <v>131</v>
      </c>
    </row>
    <row r="19554" spans="1:7">
      <c r="A19554" s="2">
        <v>44248</v>
      </c>
      <c r="B19554" s="2">
        <f t="shared" si="610"/>
        <v>44255</v>
      </c>
      <c r="C19554" s="3">
        <f t="shared" si="611"/>
        <v>1</v>
      </c>
      <c r="D19554" t="s">
        <v>26</v>
      </c>
      <c r="E19554">
        <v>15</v>
      </c>
      <c r="F19554">
        <v>27075</v>
      </c>
      <c r="G19554">
        <v>428</v>
      </c>
    </row>
    <row r="19555" spans="1:7">
      <c r="A19555" s="2">
        <v>44248</v>
      </c>
      <c r="B19555" s="2">
        <f t="shared" si="610"/>
        <v>44255</v>
      </c>
      <c r="C19555" s="3">
        <f t="shared" si="611"/>
        <v>1</v>
      </c>
      <c r="D19555" t="s">
        <v>53</v>
      </c>
      <c r="E19555">
        <v>16</v>
      </c>
      <c r="F19555">
        <v>169229</v>
      </c>
      <c r="G19555">
        <v>1829</v>
      </c>
    </row>
    <row r="19556" spans="1:7">
      <c r="A19556" s="2">
        <v>44248</v>
      </c>
      <c r="B19556" s="2">
        <f t="shared" si="610"/>
        <v>44255</v>
      </c>
      <c r="C19556" s="3">
        <f t="shared" si="611"/>
        <v>1</v>
      </c>
      <c r="D19556" t="s">
        <v>6</v>
      </c>
      <c r="E19556">
        <v>17</v>
      </c>
      <c r="F19556">
        <v>1177301</v>
      </c>
      <c r="G19556">
        <v>22466</v>
      </c>
    </row>
    <row r="19557" spans="1:7">
      <c r="A19557" s="2">
        <v>44248</v>
      </c>
      <c r="B19557" s="2">
        <f t="shared" si="610"/>
        <v>44255</v>
      </c>
      <c r="C19557" s="3">
        <f t="shared" si="611"/>
        <v>1</v>
      </c>
      <c r="D19557" t="s">
        <v>27</v>
      </c>
      <c r="E19557">
        <v>18</v>
      </c>
      <c r="F19557">
        <v>658730</v>
      </c>
      <c r="G19557">
        <v>12372</v>
      </c>
    </row>
    <row r="19558" spans="1:7">
      <c r="A19558" s="2">
        <v>44248</v>
      </c>
      <c r="B19558" s="2">
        <f t="shared" si="610"/>
        <v>44255</v>
      </c>
      <c r="C19558" s="3">
        <f t="shared" si="611"/>
        <v>1</v>
      </c>
      <c r="D19558" t="s">
        <v>39</v>
      </c>
      <c r="E19558">
        <v>19</v>
      </c>
      <c r="F19558">
        <v>332640</v>
      </c>
      <c r="G19558">
        <v>5336</v>
      </c>
    </row>
    <row r="19559" spans="1:7">
      <c r="A19559" s="2">
        <v>44248</v>
      </c>
      <c r="B19559" s="2">
        <f t="shared" si="610"/>
        <v>44255</v>
      </c>
      <c r="C19559" s="3">
        <f t="shared" si="611"/>
        <v>1</v>
      </c>
      <c r="D19559" t="s">
        <v>34</v>
      </c>
      <c r="E19559">
        <v>20</v>
      </c>
      <c r="F19559">
        <v>294010</v>
      </c>
      <c r="G19559">
        <v>4614</v>
      </c>
    </row>
    <row r="19560" spans="1:7">
      <c r="A19560" s="2">
        <v>44248</v>
      </c>
      <c r="B19560" s="2">
        <f t="shared" si="610"/>
        <v>44255</v>
      </c>
      <c r="C19560" s="3">
        <f t="shared" si="611"/>
        <v>1</v>
      </c>
      <c r="D19560" t="s">
        <v>28</v>
      </c>
      <c r="E19560">
        <v>21</v>
      </c>
      <c r="F19560">
        <v>400952</v>
      </c>
      <c r="G19560">
        <v>4604</v>
      </c>
    </row>
    <row r="19561" spans="1:7">
      <c r="A19561" s="2">
        <v>44248</v>
      </c>
      <c r="B19561" s="2">
        <f t="shared" si="610"/>
        <v>44255</v>
      </c>
      <c r="C19561" s="3">
        <f t="shared" si="611"/>
        <v>1</v>
      </c>
      <c r="D19561" t="s">
        <v>40</v>
      </c>
      <c r="E19561">
        <v>22</v>
      </c>
      <c r="F19561">
        <v>424176</v>
      </c>
      <c r="G19561">
        <v>9466</v>
      </c>
    </row>
    <row r="19562" spans="1:7">
      <c r="A19562" s="2">
        <v>44248</v>
      </c>
      <c r="B19562" s="2">
        <f t="shared" si="610"/>
        <v>44255</v>
      </c>
      <c r="C19562" s="3">
        <f t="shared" si="611"/>
        <v>1</v>
      </c>
      <c r="D19562" t="s">
        <v>51</v>
      </c>
      <c r="E19562">
        <v>23</v>
      </c>
      <c r="F19562">
        <v>43497</v>
      </c>
      <c r="G19562">
        <v>658</v>
      </c>
    </row>
    <row r="19563" spans="1:7">
      <c r="A19563" s="2">
        <v>44248</v>
      </c>
      <c r="B19563" s="2">
        <f t="shared" si="610"/>
        <v>44255</v>
      </c>
      <c r="C19563" s="3">
        <f t="shared" si="611"/>
        <v>1</v>
      </c>
      <c r="D19563" t="s">
        <v>23</v>
      </c>
      <c r="E19563">
        <v>24</v>
      </c>
      <c r="F19563">
        <v>376537</v>
      </c>
      <c r="G19563">
        <v>7715</v>
      </c>
    </row>
    <row r="19564" spans="1:7">
      <c r="A19564" s="2">
        <v>44248</v>
      </c>
      <c r="B19564" s="2">
        <f t="shared" si="610"/>
        <v>44255</v>
      </c>
      <c r="C19564" s="3">
        <f t="shared" si="611"/>
        <v>1</v>
      </c>
      <c r="D19564" t="s">
        <v>9</v>
      </c>
      <c r="E19564">
        <v>25</v>
      </c>
      <c r="F19564">
        <v>569284</v>
      </c>
      <c r="G19564">
        <v>15826</v>
      </c>
    </row>
    <row r="19565" spans="1:7">
      <c r="A19565" s="2">
        <v>44248</v>
      </c>
      <c r="B19565" s="2">
        <f t="shared" si="610"/>
        <v>44255</v>
      </c>
      <c r="C19565" s="3">
        <f t="shared" si="611"/>
        <v>1</v>
      </c>
      <c r="D19565" t="s">
        <v>42</v>
      </c>
      <c r="E19565">
        <v>26</v>
      </c>
      <c r="F19565">
        <v>636177</v>
      </c>
      <c r="G19565">
        <v>16332</v>
      </c>
    </row>
    <row r="19566" spans="1:7">
      <c r="A19566" s="2">
        <v>44248</v>
      </c>
      <c r="B19566" s="2">
        <f t="shared" si="610"/>
        <v>44255</v>
      </c>
      <c r="C19566" s="3">
        <f t="shared" si="611"/>
        <v>1</v>
      </c>
      <c r="D19566" t="s">
        <v>29</v>
      </c>
      <c r="E19566">
        <v>27</v>
      </c>
      <c r="F19566">
        <v>479104</v>
      </c>
      <c r="G19566">
        <v>6500</v>
      </c>
    </row>
    <row r="19567" spans="1:7">
      <c r="A19567" s="2">
        <v>44248</v>
      </c>
      <c r="B19567" s="2">
        <f t="shared" si="610"/>
        <v>44255</v>
      </c>
      <c r="C19567" s="3">
        <f t="shared" si="611"/>
        <v>1</v>
      </c>
      <c r="D19567" t="s">
        <v>46</v>
      </c>
      <c r="E19567">
        <v>28</v>
      </c>
      <c r="F19567">
        <v>290632</v>
      </c>
      <c r="G19567">
        <v>6553</v>
      </c>
    </row>
    <row r="19568" spans="1:7">
      <c r="A19568" s="2">
        <v>44248</v>
      </c>
      <c r="B19568" s="2">
        <f t="shared" si="610"/>
        <v>44255</v>
      </c>
      <c r="C19568" s="3">
        <f t="shared" si="611"/>
        <v>1</v>
      </c>
      <c r="D19568" t="s">
        <v>35</v>
      </c>
      <c r="E19568">
        <v>29</v>
      </c>
      <c r="F19568">
        <v>520226</v>
      </c>
      <c r="G19568">
        <v>8151</v>
      </c>
    </row>
    <row r="19569" spans="1:7">
      <c r="A19569" s="2">
        <v>44248</v>
      </c>
      <c r="B19569" s="2">
        <f t="shared" si="610"/>
        <v>44255</v>
      </c>
      <c r="C19569" s="3">
        <f t="shared" si="611"/>
        <v>1</v>
      </c>
      <c r="D19569" t="s">
        <v>54</v>
      </c>
      <c r="E19569">
        <v>30</v>
      </c>
      <c r="F19569">
        <v>98779</v>
      </c>
      <c r="G19569">
        <v>1343</v>
      </c>
    </row>
    <row r="19570" spans="1:7">
      <c r="A19570" s="2">
        <v>44248</v>
      </c>
      <c r="B19570" s="2">
        <f t="shared" si="610"/>
        <v>44255</v>
      </c>
      <c r="C19570" s="3">
        <f t="shared" si="611"/>
        <v>1</v>
      </c>
      <c r="D19570" t="s">
        <v>12</v>
      </c>
      <c r="E19570">
        <v>31</v>
      </c>
      <c r="F19570">
        <v>199362</v>
      </c>
      <c r="G19570">
        <v>2169</v>
      </c>
    </row>
    <row r="19571" spans="1:7">
      <c r="A19571" s="2">
        <v>44248</v>
      </c>
      <c r="B19571" s="2">
        <f t="shared" si="610"/>
        <v>44255</v>
      </c>
      <c r="C19571" s="3">
        <f t="shared" si="611"/>
        <v>1</v>
      </c>
      <c r="D19571" t="s">
        <v>24</v>
      </c>
      <c r="E19571">
        <v>32</v>
      </c>
      <c r="F19571">
        <v>291024</v>
      </c>
      <c r="G19571">
        <v>4872</v>
      </c>
    </row>
    <row r="19572" spans="1:7">
      <c r="A19572" s="2">
        <v>44248</v>
      </c>
      <c r="B19572" s="2">
        <f t="shared" si="610"/>
        <v>44255</v>
      </c>
      <c r="C19572" s="3">
        <f t="shared" si="611"/>
        <v>1</v>
      </c>
      <c r="D19572" t="s">
        <v>19</v>
      </c>
      <c r="E19572">
        <v>33</v>
      </c>
      <c r="F19572">
        <v>73413</v>
      </c>
      <c r="G19572">
        <v>1154</v>
      </c>
    </row>
    <row r="19573" spans="1:7">
      <c r="A19573" s="2">
        <v>44248</v>
      </c>
      <c r="B19573" s="2">
        <f t="shared" si="610"/>
        <v>44255</v>
      </c>
      <c r="C19573" s="3">
        <f t="shared" si="611"/>
        <v>1</v>
      </c>
      <c r="D19573" t="s">
        <v>21</v>
      </c>
      <c r="E19573">
        <v>34</v>
      </c>
      <c r="F19573">
        <v>766405</v>
      </c>
      <c r="G19573">
        <v>22858</v>
      </c>
    </row>
    <row r="19574" spans="1:7">
      <c r="A19574" s="2">
        <v>44248</v>
      </c>
      <c r="B19574" s="2">
        <f t="shared" si="610"/>
        <v>44255</v>
      </c>
      <c r="C19574" s="3">
        <f t="shared" si="611"/>
        <v>1</v>
      </c>
      <c r="D19574" t="s">
        <v>47</v>
      </c>
      <c r="E19574">
        <v>35</v>
      </c>
      <c r="F19574">
        <v>182789</v>
      </c>
      <c r="G19574">
        <v>3626</v>
      </c>
    </row>
    <row r="19575" spans="1:7">
      <c r="A19575" s="2">
        <v>44248</v>
      </c>
      <c r="B19575" s="2">
        <f t="shared" si="610"/>
        <v>44255</v>
      </c>
      <c r="C19575" s="3">
        <f t="shared" si="611"/>
        <v>1</v>
      </c>
      <c r="D19575" t="s">
        <v>16</v>
      </c>
      <c r="E19575">
        <v>36</v>
      </c>
      <c r="F19575">
        <v>1591929</v>
      </c>
      <c r="G19575">
        <v>46346</v>
      </c>
    </row>
    <row r="19576" spans="1:7">
      <c r="A19576" s="2">
        <v>44248</v>
      </c>
      <c r="B19576" s="2">
        <f t="shared" si="610"/>
        <v>44255</v>
      </c>
      <c r="C19576" s="3">
        <f t="shared" si="611"/>
        <v>1</v>
      </c>
      <c r="D19576" t="s">
        <v>20</v>
      </c>
      <c r="E19576">
        <v>37</v>
      </c>
      <c r="F19576">
        <v>846600</v>
      </c>
      <c r="G19576">
        <v>10957</v>
      </c>
    </row>
    <row r="19577" spans="1:7">
      <c r="A19577" s="2">
        <v>44248</v>
      </c>
      <c r="B19577" s="2">
        <f t="shared" si="610"/>
        <v>44255</v>
      </c>
      <c r="C19577" s="3">
        <f t="shared" si="611"/>
        <v>1</v>
      </c>
      <c r="D19577" t="s">
        <v>48</v>
      </c>
      <c r="E19577">
        <v>38</v>
      </c>
      <c r="F19577">
        <v>99307</v>
      </c>
      <c r="G19577">
        <v>1468</v>
      </c>
    </row>
    <row r="19578" spans="1:7">
      <c r="A19578" s="2">
        <v>44248</v>
      </c>
      <c r="B19578" s="2">
        <f t="shared" si="610"/>
        <v>44255</v>
      </c>
      <c r="C19578" s="3">
        <f t="shared" si="611"/>
        <v>1</v>
      </c>
      <c r="D19578" t="s">
        <v>59</v>
      </c>
      <c r="E19578">
        <v>69</v>
      </c>
      <c r="F19578">
        <v>143</v>
      </c>
      <c r="G19578">
        <v>2</v>
      </c>
    </row>
    <row r="19579" spans="1:7">
      <c r="A19579" s="2">
        <v>44248</v>
      </c>
      <c r="B19579" s="2">
        <f t="shared" si="610"/>
        <v>44255</v>
      </c>
      <c r="C19579" s="3">
        <f t="shared" si="611"/>
        <v>1</v>
      </c>
      <c r="D19579" t="s">
        <v>41</v>
      </c>
      <c r="E19579">
        <v>39</v>
      </c>
      <c r="F19579">
        <v>953767</v>
      </c>
      <c r="G19579">
        <v>16816</v>
      </c>
    </row>
    <row r="19580" spans="1:7">
      <c r="A19580" s="2">
        <v>44248</v>
      </c>
      <c r="B19580" s="2">
        <f t="shared" si="610"/>
        <v>44255</v>
      </c>
      <c r="C19580" s="3">
        <f t="shared" si="611"/>
        <v>1</v>
      </c>
      <c r="D19580" t="s">
        <v>30</v>
      </c>
      <c r="E19580">
        <v>40</v>
      </c>
      <c r="F19580">
        <v>419354</v>
      </c>
      <c r="G19580">
        <v>4181</v>
      </c>
    </row>
    <row r="19581" spans="1:7">
      <c r="A19581" s="2">
        <v>44248</v>
      </c>
      <c r="B19581" s="2">
        <f t="shared" si="610"/>
        <v>44255</v>
      </c>
      <c r="C19581" s="3">
        <f t="shared" si="611"/>
        <v>1</v>
      </c>
      <c r="D19581" t="s">
        <v>14</v>
      </c>
      <c r="E19581">
        <v>41</v>
      </c>
      <c r="F19581">
        <v>152818</v>
      </c>
      <c r="G19581">
        <v>2159</v>
      </c>
    </row>
    <row r="19582" spans="1:7">
      <c r="A19582" s="2">
        <v>44248</v>
      </c>
      <c r="B19582" s="2">
        <f t="shared" si="610"/>
        <v>44255</v>
      </c>
      <c r="C19582" s="3">
        <f t="shared" si="611"/>
        <v>1</v>
      </c>
      <c r="D19582" t="s">
        <v>31</v>
      </c>
      <c r="E19582">
        <v>42</v>
      </c>
      <c r="F19582">
        <v>918174</v>
      </c>
      <c r="G19582">
        <v>23640</v>
      </c>
    </row>
    <row r="19583" spans="1:7">
      <c r="A19583" s="2">
        <v>44248</v>
      </c>
      <c r="B19583" s="2">
        <f t="shared" si="610"/>
        <v>44255</v>
      </c>
      <c r="C19583" s="3">
        <f t="shared" si="611"/>
        <v>1</v>
      </c>
      <c r="D19583" t="s">
        <v>55</v>
      </c>
      <c r="E19583">
        <v>72</v>
      </c>
      <c r="F19583">
        <v>132699</v>
      </c>
      <c r="G19583">
        <v>1979</v>
      </c>
    </row>
    <row r="19584" spans="1:7">
      <c r="A19584" s="2">
        <v>44248</v>
      </c>
      <c r="B19584" s="2">
        <f t="shared" si="610"/>
        <v>44255</v>
      </c>
      <c r="C19584" s="3">
        <f t="shared" si="611"/>
        <v>1</v>
      </c>
      <c r="D19584" t="s">
        <v>17</v>
      </c>
      <c r="E19584">
        <v>44</v>
      </c>
      <c r="F19584">
        <v>123145</v>
      </c>
      <c r="G19584">
        <v>2376</v>
      </c>
    </row>
    <row r="19585" spans="1:7">
      <c r="A19585" s="2">
        <v>44248</v>
      </c>
      <c r="B19585" s="2">
        <f t="shared" si="610"/>
        <v>44255</v>
      </c>
      <c r="C19585" s="3">
        <f t="shared" si="611"/>
        <v>1</v>
      </c>
      <c r="D19585" t="s">
        <v>32</v>
      </c>
      <c r="E19585">
        <v>45</v>
      </c>
      <c r="F19585">
        <v>504149</v>
      </c>
      <c r="G19585">
        <v>8324</v>
      </c>
    </row>
    <row r="19586" spans="1:7">
      <c r="A19586" s="2">
        <v>44248</v>
      </c>
      <c r="B19586" s="2">
        <f t="shared" si="610"/>
        <v>44255</v>
      </c>
      <c r="C19586" s="3">
        <f t="shared" si="611"/>
        <v>1</v>
      </c>
      <c r="D19586" t="s">
        <v>43</v>
      </c>
      <c r="E19586">
        <v>46</v>
      </c>
      <c r="F19586">
        <v>111304</v>
      </c>
      <c r="G19586">
        <v>1863</v>
      </c>
    </row>
    <row r="19587" spans="1:7">
      <c r="A19587" s="2">
        <v>44248</v>
      </c>
      <c r="B19587" s="2">
        <f t="shared" si="610"/>
        <v>44255</v>
      </c>
      <c r="C19587" s="3">
        <f t="shared" si="611"/>
        <v>1</v>
      </c>
      <c r="D19587" t="s">
        <v>25</v>
      </c>
      <c r="E19587">
        <v>47</v>
      </c>
      <c r="F19587">
        <v>751663</v>
      </c>
      <c r="G19587">
        <v>11040</v>
      </c>
    </row>
    <row r="19588" spans="1:7">
      <c r="A19588" s="2">
        <v>44248</v>
      </c>
      <c r="B19588" s="2">
        <f t="shared" ref="B19588:B19651" si="612">EOMONTH(A19588,0)</f>
        <v>44255</v>
      </c>
      <c r="C19588" s="3">
        <f t="shared" ref="C19588:C19651" si="613">IF(A19588=B19588,0,1)</f>
        <v>1</v>
      </c>
      <c r="D19588" t="s">
        <v>11</v>
      </c>
      <c r="E19588">
        <v>48</v>
      </c>
      <c r="F19588">
        <v>2600230</v>
      </c>
      <c r="G19588">
        <v>42321</v>
      </c>
    </row>
    <row r="19589" spans="1:7">
      <c r="A19589" s="2">
        <v>44248</v>
      </c>
      <c r="B19589" s="2">
        <f t="shared" si="612"/>
        <v>44255</v>
      </c>
      <c r="C19589" s="3">
        <f t="shared" si="613"/>
        <v>1</v>
      </c>
      <c r="D19589" t="s">
        <v>13</v>
      </c>
      <c r="E19589">
        <v>49</v>
      </c>
      <c r="F19589">
        <v>366792</v>
      </c>
      <c r="G19589">
        <v>1852</v>
      </c>
    </row>
    <row r="19590" spans="1:7">
      <c r="A19590" s="2">
        <v>44248</v>
      </c>
      <c r="B19590" s="2">
        <f t="shared" si="612"/>
        <v>44255</v>
      </c>
      <c r="C19590" s="3">
        <f t="shared" si="613"/>
        <v>1</v>
      </c>
      <c r="D19590" t="s">
        <v>36</v>
      </c>
      <c r="E19590">
        <v>50</v>
      </c>
      <c r="F19590">
        <v>14493</v>
      </c>
      <c r="G19590">
        <v>197</v>
      </c>
    </row>
    <row r="19591" spans="1:7">
      <c r="A19591" s="2">
        <v>44248</v>
      </c>
      <c r="B19591" s="2">
        <f t="shared" si="612"/>
        <v>44255</v>
      </c>
      <c r="C19591" s="3">
        <f t="shared" si="613"/>
        <v>1</v>
      </c>
      <c r="D19591" t="s">
        <v>56</v>
      </c>
      <c r="E19591">
        <v>78</v>
      </c>
      <c r="F19591">
        <v>2575</v>
      </c>
      <c r="G19591">
        <v>25</v>
      </c>
    </row>
    <row r="19592" spans="1:7">
      <c r="A19592" s="2">
        <v>44248</v>
      </c>
      <c r="B19592" s="2">
        <f t="shared" si="612"/>
        <v>44255</v>
      </c>
      <c r="C19592" s="3">
        <f t="shared" si="613"/>
        <v>1</v>
      </c>
      <c r="D19592" t="s">
        <v>37</v>
      </c>
      <c r="E19592">
        <v>51</v>
      </c>
      <c r="F19592">
        <v>564115</v>
      </c>
      <c r="G19592">
        <v>7331</v>
      </c>
    </row>
    <row r="19593" spans="1:7">
      <c r="A19593" s="2">
        <v>44248</v>
      </c>
      <c r="B19593" s="2">
        <f t="shared" si="612"/>
        <v>44255</v>
      </c>
      <c r="C19593" s="3">
        <f t="shared" si="613"/>
        <v>1</v>
      </c>
      <c r="D19593" t="s">
        <v>5</v>
      </c>
      <c r="E19593">
        <v>53</v>
      </c>
      <c r="F19593">
        <v>336945</v>
      </c>
      <c r="G19593">
        <v>4886</v>
      </c>
    </row>
    <row r="19594" spans="1:7">
      <c r="A19594" s="2">
        <v>44248</v>
      </c>
      <c r="B19594" s="2">
        <f t="shared" si="612"/>
        <v>44255</v>
      </c>
      <c r="C19594" s="3">
        <f t="shared" si="613"/>
        <v>1</v>
      </c>
      <c r="D19594" t="s">
        <v>58</v>
      </c>
      <c r="E19594">
        <v>54</v>
      </c>
      <c r="F19594">
        <v>129616</v>
      </c>
      <c r="G19594">
        <v>2261</v>
      </c>
    </row>
    <row r="19595" spans="1:7">
      <c r="A19595" s="2">
        <v>44248</v>
      </c>
      <c r="B19595" s="2">
        <f t="shared" si="612"/>
        <v>44255</v>
      </c>
      <c r="C19595" s="3">
        <f t="shared" si="613"/>
        <v>1</v>
      </c>
      <c r="D19595" t="s">
        <v>10</v>
      </c>
      <c r="E19595">
        <v>55</v>
      </c>
      <c r="F19595">
        <v>612240</v>
      </c>
      <c r="G19595">
        <v>6875</v>
      </c>
    </row>
    <row r="19596" spans="1:7">
      <c r="A19596" s="2">
        <v>44248</v>
      </c>
      <c r="B19596" s="2">
        <f t="shared" si="612"/>
        <v>44255</v>
      </c>
      <c r="C19596" s="3">
        <f t="shared" si="613"/>
        <v>1</v>
      </c>
      <c r="D19596" t="s">
        <v>49</v>
      </c>
      <c r="E19596">
        <v>56</v>
      </c>
      <c r="F19596">
        <v>53795</v>
      </c>
      <c r="G19596">
        <v>662</v>
      </c>
    </row>
    <row r="19597" spans="1:7">
      <c r="A19597" s="2">
        <v>44249</v>
      </c>
      <c r="B19597" s="2">
        <f t="shared" si="612"/>
        <v>44255</v>
      </c>
      <c r="C19597" s="3">
        <f t="shared" si="613"/>
        <v>1</v>
      </c>
      <c r="D19597" t="s">
        <v>52</v>
      </c>
      <c r="E19597">
        <v>1</v>
      </c>
      <c r="F19597">
        <v>487520</v>
      </c>
      <c r="G19597">
        <v>9592</v>
      </c>
    </row>
    <row r="19598" spans="1:7">
      <c r="A19598" s="2">
        <v>44249</v>
      </c>
      <c r="B19598" s="2">
        <f t="shared" si="612"/>
        <v>44255</v>
      </c>
      <c r="C19598" s="3">
        <f t="shared" si="613"/>
        <v>1</v>
      </c>
      <c r="D19598" t="s">
        <v>50</v>
      </c>
      <c r="E19598">
        <v>2</v>
      </c>
      <c r="F19598">
        <v>57316</v>
      </c>
      <c r="G19598">
        <v>279</v>
      </c>
    </row>
    <row r="19599" spans="1:7">
      <c r="A19599" s="2">
        <v>44249</v>
      </c>
      <c r="B19599" s="2">
        <f t="shared" si="612"/>
        <v>44255</v>
      </c>
      <c r="C19599" s="3">
        <f t="shared" si="613"/>
        <v>1</v>
      </c>
      <c r="D19599" t="s">
        <v>8</v>
      </c>
      <c r="E19599">
        <v>4</v>
      </c>
      <c r="F19599">
        <v>809899</v>
      </c>
      <c r="G19599">
        <v>15502</v>
      </c>
    </row>
    <row r="19600" spans="1:7">
      <c r="A19600" s="2">
        <v>44249</v>
      </c>
      <c r="B19600" s="2">
        <f t="shared" si="612"/>
        <v>44255</v>
      </c>
      <c r="C19600" s="3">
        <f t="shared" si="613"/>
        <v>1</v>
      </c>
      <c r="D19600" t="s">
        <v>44</v>
      </c>
      <c r="E19600">
        <v>5</v>
      </c>
      <c r="F19600">
        <v>315759</v>
      </c>
      <c r="G19600">
        <v>5363</v>
      </c>
    </row>
    <row r="19601" spans="1:7">
      <c r="A19601" s="2">
        <v>44249</v>
      </c>
      <c r="B19601" s="2">
        <f t="shared" si="612"/>
        <v>44255</v>
      </c>
      <c r="C19601" s="3">
        <f t="shared" si="613"/>
        <v>1</v>
      </c>
      <c r="D19601" t="s">
        <v>7</v>
      </c>
      <c r="E19601">
        <v>6</v>
      </c>
      <c r="F19601">
        <v>3536916</v>
      </c>
      <c r="G19601">
        <v>49531</v>
      </c>
    </row>
    <row r="19602" spans="1:7">
      <c r="A19602" s="2">
        <v>44249</v>
      </c>
      <c r="B19602" s="2">
        <f t="shared" si="612"/>
        <v>44255</v>
      </c>
      <c r="C19602" s="3">
        <f t="shared" si="613"/>
        <v>1</v>
      </c>
      <c r="D19602" t="s">
        <v>22</v>
      </c>
      <c r="E19602">
        <v>8</v>
      </c>
      <c r="F19602">
        <v>424097</v>
      </c>
      <c r="G19602">
        <v>5990</v>
      </c>
    </row>
    <row r="19603" spans="1:7">
      <c r="A19603" s="2">
        <v>44249</v>
      </c>
      <c r="B19603" s="2">
        <f t="shared" si="612"/>
        <v>44255</v>
      </c>
      <c r="C19603" s="3">
        <f t="shared" si="613"/>
        <v>1</v>
      </c>
      <c r="D19603" t="s">
        <v>38</v>
      </c>
      <c r="E19603">
        <v>9</v>
      </c>
      <c r="F19603">
        <v>275334</v>
      </c>
      <c r="G19603">
        <v>7562</v>
      </c>
    </row>
    <row r="19604" spans="1:7">
      <c r="A19604" s="2">
        <v>44249</v>
      </c>
      <c r="B19604" s="2">
        <f t="shared" si="612"/>
        <v>44255</v>
      </c>
      <c r="C19604" s="3">
        <f t="shared" si="613"/>
        <v>1</v>
      </c>
      <c r="D19604" t="s">
        <v>45</v>
      </c>
      <c r="E19604">
        <v>10</v>
      </c>
      <c r="F19604">
        <v>85090</v>
      </c>
      <c r="G19604">
        <v>1368</v>
      </c>
    </row>
    <row r="19605" spans="1:7">
      <c r="A19605" s="2">
        <v>44249</v>
      </c>
      <c r="B19605" s="2">
        <f t="shared" si="612"/>
        <v>44255</v>
      </c>
      <c r="C19605" s="3">
        <f t="shared" si="613"/>
        <v>1</v>
      </c>
      <c r="D19605" t="s">
        <v>33</v>
      </c>
      <c r="E19605">
        <v>11</v>
      </c>
      <c r="F19605">
        <v>39755</v>
      </c>
      <c r="G19605">
        <v>995</v>
      </c>
    </row>
    <row r="19606" spans="1:7">
      <c r="A19606" s="2">
        <v>44249</v>
      </c>
      <c r="B19606" s="2">
        <f t="shared" si="612"/>
        <v>44255</v>
      </c>
      <c r="C19606" s="3">
        <f t="shared" si="613"/>
        <v>1</v>
      </c>
      <c r="D19606" t="s">
        <v>15</v>
      </c>
      <c r="E19606">
        <v>12</v>
      </c>
      <c r="F19606">
        <v>1872915</v>
      </c>
      <c r="G19606">
        <v>30064</v>
      </c>
    </row>
    <row r="19607" spans="1:7">
      <c r="A19607" s="2">
        <v>44249</v>
      </c>
      <c r="B19607" s="2">
        <f t="shared" si="612"/>
        <v>44255</v>
      </c>
      <c r="C19607" s="3">
        <f t="shared" si="613"/>
        <v>1</v>
      </c>
      <c r="D19607" t="s">
        <v>18</v>
      </c>
      <c r="E19607">
        <v>13</v>
      </c>
      <c r="F19607">
        <v>962215</v>
      </c>
      <c r="G19607">
        <v>16313</v>
      </c>
    </row>
    <row r="19608" spans="1:7">
      <c r="A19608" s="2">
        <v>44249</v>
      </c>
      <c r="B19608" s="2">
        <f t="shared" si="612"/>
        <v>44255</v>
      </c>
      <c r="C19608" s="3">
        <f t="shared" si="613"/>
        <v>1</v>
      </c>
      <c r="D19608" t="s">
        <v>57</v>
      </c>
      <c r="E19608">
        <v>66</v>
      </c>
      <c r="F19608">
        <v>8696</v>
      </c>
      <c r="G19608">
        <v>131</v>
      </c>
    </row>
    <row r="19609" spans="1:7">
      <c r="A19609" s="2">
        <v>44249</v>
      </c>
      <c r="B19609" s="2">
        <f t="shared" si="612"/>
        <v>44255</v>
      </c>
      <c r="C19609" s="3">
        <f t="shared" si="613"/>
        <v>1</v>
      </c>
      <c r="D19609" t="s">
        <v>26</v>
      </c>
      <c r="E19609">
        <v>15</v>
      </c>
      <c r="F19609">
        <v>27124</v>
      </c>
      <c r="G19609">
        <v>428</v>
      </c>
    </row>
    <row r="19610" spans="1:7">
      <c r="A19610" s="2">
        <v>44249</v>
      </c>
      <c r="B19610" s="2">
        <f t="shared" si="612"/>
        <v>44255</v>
      </c>
      <c r="C19610" s="3">
        <f t="shared" si="613"/>
        <v>1</v>
      </c>
      <c r="D19610" t="s">
        <v>53</v>
      </c>
      <c r="E19610">
        <v>16</v>
      </c>
      <c r="F19610">
        <v>169723</v>
      </c>
      <c r="G19610">
        <v>1828</v>
      </c>
    </row>
    <row r="19611" spans="1:7">
      <c r="A19611" s="2">
        <v>44249</v>
      </c>
      <c r="B19611" s="2">
        <f t="shared" si="612"/>
        <v>44255</v>
      </c>
      <c r="C19611" s="3">
        <f t="shared" si="613"/>
        <v>1</v>
      </c>
      <c r="D19611" t="s">
        <v>6</v>
      </c>
      <c r="E19611">
        <v>17</v>
      </c>
      <c r="F19611">
        <v>1178702</v>
      </c>
      <c r="G19611">
        <v>22506</v>
      </c>
    </row>
    <row r="19612" spans="1:7">
      <c r="A19612" s="2">
        <v>44249</v>
      </c>
      <c r="B19612" s="2">
        <f t="shared" si="612"/>
        <v>44255</v>
      </c>
      <c r="C19612" s="3">
        <f t="shared" si="613"/>
        <v>1</v>
      </c>
      <c r="D19612" t="s">
        <v>27</v>
      </c>
      <c r="E19612">
        <v>18</v>
      </c>
      <c r="F19612">
        <v>659547</v>
      </c>
      <c r="G19612">
        <v>12407</v>
      </c>
    </row>
    <row r="19613" spans="1:7">
      <c r="A19613" s="2">
        <v>44249</v>
      </c>
      <c r="B19613" s="2">
        <f t="shared" si="612"/>
        <v>44255</v>
      </c>
      <c r="C19613" s="3">
        <f t="shared" si="613"/>
        <v>1</v>
      </c>
      <c r="D19613" t="s">
        <v>39</v>
      </c>
      <c r="E19613">
        <v>19</v>
      </c>
      <c r="F19613">
        <v>333087</v>
      </c>
      <c r="G19613">
        <v>5374</v>
      </c>
    </row>
    <row r="19614" spans="1:7">
      <c r="A19614" s="2">
        <v>44249</v>
      </c>
      <c r="B19614" s="2">
        <f t="shared" si="612"/>
        <v>44255</v>
      </c>
      <c r="C19614" s="3">
        <f t="shared" si="613"/>
        <v>1</v>
      </c>
      <c r="D19614" t="s">
        <v>34</v>
      </c>
      <c r="E19614">
        <v>20</v>
      </c>
      <c r="F19614">
        <v>294873</v>
      </c>
      <c r="G19614">
        <v>4643</v>
      </c>
    </row>
    <row r="19615" spans="1:7">
      <c r="A19615" s="2">
        <v>44249</v>
      </c>
      <c r="B19615" s="2">
        <f t="shared" si="612"/>
        <v>44255</v>
      </c>
      <c r="C19615" s="3">
        <f t="shared" si="613"/>
        <v>1</v>
      </c>
      <c r="D19615" t="s">
        <v>28</v>
      </c>
      <c r="E19615">
        <v>21</v>
      </c>
      <c r="F19615">
        <v>401579</v>
      </c>
      <c r="G19615">
        <v>4619</v>
      </c>
    </row>
    <row r="19616" spans="1:7">
      <c r="A19616" s="2">
        <v>44249</v>
      </c>
      <c r="B19616" s="2">
        <f t="shared" si="612"/>
        <v>44255</v>
      </c>
      <c r="C19616" s="3">
        <f t="shared" si="613"/>
        <v>1</v>
      </c>
      <c r="D19616" t="s">
        <v>40</v>
      </c>
      <c r="E19616">
        <v>22</v>
      </c>
      <c r="F19616">
        <v>424644</v>
      </c>
      <c r="G19616">
        <v>9477</v>
      </c>
    </row>
    <row r="19617" spans="1:7">
      <c r="A19617" s="2">
        <v>44249</v>
      </c>
      <c r="B19617" s="2">
        <f t="shared" si="612"/>
        <v>44255</v>
      </c>
      <c r="C19617" s="3">
        <f t="shared" si="613"/>
        <v>1</v>
      </c>
      <c r="D19617" t="s">
        <v>51</v>
      </c>
      <c r="E19617">
        <v>23</v>
      </c>
      <c r="F19617">
        <v>43594</v>
      </c>
      <c r="G19617">
        <v>658</v>
      </c>
    </row>
    <row r="19618" spans="1:7">
      <c r="A19618" s="2">
        <v>44249</v>
      </c>
      <c r="B19618" s="2">
        <f t="shared" si="612"/>
        <v>44255</v>
      </c>
      <c r="C19618" s="3">
        <f t="shared" si="613"/>
        <v>1</v>
      </c>
      <c r="D19618" t="s">
        <v>23</v>
      </c>
      <c r="E19618">
        <v>24</v>
      </c>
      <c r="F19618">
        <v>377148</v>
      </c>
      <c r="G19618">
        <v>7732</v>
      </c>
    </row>
    <row r="19619" spans="1:7">
      <c r="A19619" s="2">
        <v>44249</v>
      </c>
      <c r="B19619" s="2">
        <f t="shared" si="612"/>
        <v>44255</v>
      </c>
      <c r="C19619" s="3">
        <f t="shared" si="613"/>
        <v>1</v>
      </c>
      <c r="D19619" t="s">
        <v>9</v>
      </c>
      <c r="E19619">
        <v>25</v>
      </c>
      <c r="F19619">
        <v>570546</v>
      </c>
      <c r="G19619">
        <v>15853</v>
      </c>
    </row>
    <row r="19620" spans="1:7">
      <c r="A19620" s="2">
        <v>44249</v>
      </c>
      <c r="B19620" s="2">
        <f t="shared" si="612"/>
        <v>44255</v>
      </c>
      <c r="C19620" s="3">
        <f t="shared" si="613"/>
        <v>1</v>
      </c>
      <c r="D19620" t="s">
        <v>42</v>
      </c>
      <c r="E19620">
        <v>26</v>
      </c>
      <c r="F19620">
        <v>637921</v>
      </c>
      <c r="G19620">
        <v>16334</v>
      </c>
    </row>
    <row r="19621" spans="1:7">
      <c r="A19621" s="2">
        <v>44249</v>
      </c>
      <c r="B19621" s="2">
        <f t="shared" si="612"/>
        <v>44255</v>
      </c>
      <c r="C19621" s="3">
        <f t="shared" si="613"/>
        <v>1</v>
      </c>
      <c r="D19621" t="s">
        <v>29</v>
      </c>
      <c r="E19621">
        <v>27</v>
      </c>
      <c r="F19621">
        <v>479659</v>
      </c>
      <c r="G19621">
        <v>6501</v>
      </c>
    </row>
    <row r="19622" spans="1:7">
      <c r="A19622" s="2">
        <v>44249</v>
      </c>
      <c r="B19622" s="2">
        <f t="shared" si="612"/>
        <v>44255</v>
      </c>
      <c r="C19622" s="3">
        <f t="shared" si="613"/>
        <v>1</v>
      </c>
      <c r="D19622" t="s">
        <v>46</v>
      </c>
      <c r="E19622">
        <v>28</v>
      </c>
      <c r="F19622">
        <v>290874</v>
      </c>
      <c r="G19622">
        <v>6553</v>
      </c>
    </row>
    <row r="19623" spans="1:7">
      <c r="A19623" s="2">
        <v>44249</v>
      </c>
      <c r="B19623" s="2">
        <f t="shared" si="612"/>
        <v>44255</v>
      </c>
      <c r="C19623" s="3">
        <f t="shared" si="613"/>
        <v>1</v>
      </c>
      <c r="D19623" t="s">
        <v>35</v>
      </c>
      <c r="E19623">
        <v>29</v>
      </c>
      <c r="F19623">
        <v>521050</v>
      </c>
      <c r="G19623">
        <v>8167</v>
      </c>
    </row>
    <row r="19624" spans="1:7">
      <c r="A19624" s="2">
        <v>44249</v>
      </c>
      <c r="B19624" s="2">
        <f t="shared" si="612"/>
        <v>44255</v>
      </c>
      <c r="C19624" s="3">
        <f t="shared" si="613"/>
        <v>1</v>
      </c>
      <c r="D19624" t="s">
        <v>54</v>
      </c>
      <c r="E19624">
        <v>30</v>
      </c>
      <c r="F19624">
        <v>98929</v>
      </c>
      <c r="G19624">
        <v>1342</v>
      </c>
    </row>
    <row r="19625" spans="1:7">
      <c r="A19625" s="2">
        <v>44249</v>
      </c>
      <c r="B19625" s="2">
        <f t="shared" si="612"/>
        <v>44255</v>
      </c>
      <c r="C19625" s="3">
        <f t="shared" si="613"/>
        <v>1</v>
      </c>
      <c r="D19625" t="s">
        <v>12</v>
      </c>
      <c r="E19625">
        <v>31</v>
      </c>
      <c r="F19625">
        <v>199619</v>
      </c>
      <c r="G19625">
        <v>2171</v>
      </c>
    </row>
    <row r="19626" spans="1:7">
      <c r="A19626" s="2">
        <v>44249</v>
      </c>
      <c r="B19626" s="2">
        <f t="shared" si="612"/>
        <v>44255</v>
      </c>
      <c r="C19626" s="3">
        <f t="shared" si="613"/>
        <v>1</v>
      </c>
      <c r="D19626" t="s">
        <v>24</v>
      </c>
      <c r="E19626">
        <v>32</v>
      </c>
      <c r="F19626">
        <v>291198</v>
      </c>
      <c r="G19626">
        <v>4882</v>
      </c>
    </row>
    <row r="19627" spans="1:7">
      <c r="A19627" s="2">
        <v>44249</v>
      </c>
      <c r="B19627" s="2">
        <f t="shared" si="612"/>
        <v>44255</v>
      </c>
      <c r="C19627" s="3">
        <f t="shared" si="613"/>
        <v>1</v>
      </c>
      <c r="D19627" t="s">
        <v>19</v>
      </c>
      <c r="E19627">
        <v>33</v>
      </c>
      <c r="F19627">
        <v>73665</v>
      </c>
      <c r="G19627">
        <v>1154</v>
      </c>
    </row>
    <row r="19628" spans="1:7">
      <c r="A19628" s="2">
        <v>44249</v>
      </c>
      <c r="B19628" s="2">
        <f t="shared" si="612"/>
        <v>44255</v>
      </c>
      <c r="C19628" s="3">
        <f t="shared" si="613"/>
        <v>1</v>
      </c>
      <c r="D19628" t="s">
        <v>21</v>
      </c>
      <c r="E19628">
        <v>34</v>
      </c>
      <c r="F19628">
        <v>769109</v>
      </c>
      <c r="G19628">
        <v>22874</v>
      </c>
    </row>
    <row r="19629" spans="1:7">
      <c r="A19629" s="2">
        <v>44249</v>
      </c>
      <c r="B19629" s="2">
        <f t="shared" si="612"/>
        <v>44255</v>
      </c>
      <c r="C19629" s="3">
        <f t="shared" si="613"/>
        <v>1</v>
      </c>
      <c r="D19629" t="s">
        <v>47</v>
      </c>
      <c r="E19629">
        <v>35</v>
      </c>
      <c r="F19629">
        <v>183023</v>
      </c>
      <c r="G19629">
        <v>3637</v>
      </c>
    </row>
    <row r="19630" spans="1:7">
      <c r="A19630" s="2">
        <v>44249</v>
      </c>
      <c r="B19630" s="2">
        <f t="shared" si="612"/>
        <v>44255</v>
      </c>
      <c r="C19630" s="3">
        <f t="shared" si="613"/>
        <v>1</v>
      </c>
      <c r="D19630" t="s">
        <v>16</v>
      </c>
      <c r="E19630">
        <v>36</v>
      </c>
      <c r="F19630">
        <v>1598226</v>
      </c>
      <c r="G19630">
        <v>46454</v>
      </c>
    </row>
    <row r="19631" spans="1:7">
      <c r="A19631" s="2">
        <v>44249</v>
      </c>
      <c r="B19631" s="2">
        <f t="shared" si="612"/>
        <v>44255</v>
      </c>
      <c r="C19631" s="3">
        <f t="shared" si="613"/>
        <v>1</v>
      </c>
      <c r="D19631" t="s">
        <v>20</v>
      </c>
      <c r="E19631">
        <v>37</v>
      </c>
      <c r="F19631">
        <v>849325</v>
      </c>
      <c r="G19631">
        <v>10976</v>
      </c>
    </row>
    <row r="19632" spans="1:7">
      <c r="A19632" s="2">
        <v>44249</v>
      </c>
      <c r="B19632" s="2">
        <f t="shared" si="612"/>
        <v>44255</v>
      </c>
      <c r="C19632" s="3">
        <f t="shared" si="613"/>
        <v>1</v>
      </c>
      <c r="D19632" t="s">
        <v>48</v>
      </c>
      <c r="E19632">
        <v>38</v>
      </c>
      <c r="F19632">
        <v>99342</v>
      </c>
      <c r="G19632">
        <v>1468</v>
      </c>
    </row>
    <row r="19633" spans="1:7">
      <c r="A19633" s="2">
        <v>44249</v>
      </c>
      <c r="B19633" s="2">
        <f t="shared" si="612"/>
        <v>44255</v>
      </c>
      <c r="C19633" s="3">
        <f t="shared" si="613"/>
        <v>1</v>
      </c>
      <c r="D19633" t="s">
        <v>59</v>
      </c>
      <c r="E19633">
        <v>69</v>
      </c>
      <c r="F19633">
        <v>143</v>
      </c>
      <c r="G19633">
        <v>2</v>
      </c>
    </row>
    <row r="19634" spans="1:7">
      <c r="A19634" s="2">
        <v>44249</v>
      </c>
      <c r="B19634" s="2">
        <f t="shared" si="612"/>
        <v>44255</v>
      </c>
      <c r="C19634" s="3">
        <f t="shared" si="613"/>
        <v>1</v>
      </c>
      <c r="D19634" t="s">
        <v>41</v>
      </c>
      <c r="E19634">
        <v>39</v>
      </c>
      <c r="F19634">
        <v>955378</v>
      </c>
      <c r="G19634">
        <v>16874</v>
      </c>
    </row>
    <row r="19635" spans="1:7">
      <c r="A19635" s="2">
        <v>44249</v>
      </c>
      <c r="B19635" s="2">
        <f t="shared" si="612"/>
        <v>44255</v>
      </c>
      <c r="C19635" s="3">
        <f t="shared" si="613"/>
        <v>1</v>
      </c>
      <c r="D19635" t="s">
        <v>30</v>
      </c>
      <c r="E19635">
        <v>40</v>
      </c>
      <c r="F19635">
        <v>419853</v>
      </c>
      <c r="G19635">
        <v>4203</v>
      </c>
    </row>
    <row r="19636" spans="1:7">
      <c r="A19636" s="2">
        <v>44249</v>
      </c>
      <c r="B19636" s="2">
        <f t="shared" si="612"/>
        <v>44255</v>
      </c>
      <c r="C19636" s="3">
        <f t="shared" si="613"/>
        <v>1</v>
      </c>
      <c r="D19636" t="s">
        <v>14</v>
      </c>
      <c r="E19636">
        <v>41</v>
      </c>
      <c r="F19636">
        <v>153139</v>
      </c>
      <c r="G19636">
        <v>2166</v>
      </c>
    </row>
    <row r="19637" spans="1:7">
      <c r="A19637" s="2">
        <v>44249</v>
      </c>
      <c r="B19637" s="2">
        <f t="shared" si="612"/>
        <v>44255</v>
      </c>
      <c r="C19637" s="3">
        <f t="shared" si="613"/>
        <v>1</v>
      </c>
      <c r="D19637" t="s">
        <v>31</v>
      </c>
      <c r="E19637">
        <v>42</v>
      </c>
      <c r="F19637">
        <v>920025</v>
      </c>
      <c r="G19637">
        <v>23657</v>
      </c>
    </row>
    <row r="19638" spans="1:7">
      <c r="A19638" s="2">
        <v>44249</v>
      </c>
      <c r="B19638" s="2">
        <f t="shared" si="612"/>
        <v>44255</v>
      </c>
      <c r="C19638" s="3">
        <f t="shared" si="613"/>
        <v>1</v>
      </c>
      <c r="D19638" t="s">
        <v>55</v>
      </c>
      <c r="E19638">
        <v>72</v>
      </c>
      <c r="F19638">
        <v>132872</v>
      </c>
      <c r="G19638">
        <v>1983</v>
      </c>
    </row>
    <row r="19639" spans="1:7">
      <c r="A19639" s="2">
        <v>44249</v>
      </c>
      <c r="B19639" s="2">
        <f t="shared" si="612"/>
        <v>44255</v>
      </c>
      <c r="C19639" s="3">
        <f t="shared" si="613"/>
        <v>1</v>
      </c>
      <c r="D19639" t="s">
        <v>17</v>
      </c>
      <c r="E19639">
        <v>44</v>
      </c>
      <c r="F19639">
        <v>123980</v>
      </c>
      <c r="G19639">
        <v>2466</v>
      </c>
    </row>
    <row r="19640" spans="1:7">
      <c r="A19640" s="2">
        <v>44249</v>
      </c>
      <c r="B19640" s="2">
        <f t="shared" si="612"/>
        <v>44255</v>
      </c>
      <c r="C19640" s="3">
        <f t="shared" si="613"/>
        <v>1</v>
      </c>
      <c r="D19640" t="s">
        <v>32</v>
      </c>
      <c r="E19640">
        <v>45</v>
      </c>
      <c r="F19640">
        <v>505589</v>
      </c>
      <c r="G19640">
        <v>8332</v>
      </c>
    </row>
    <row r="19641" spans="1:7">
      <c r="A19641" s="2">
        <v>44249</v>
      </c>
      <c r="B19641" s="2">
        <f t="shared" si="612"/>
        <v>44255</v>
      </c>
      <c r="C19641" s="3">
        <f t="shared" si="613"/>
        <v>1</v>
      </c>
      <c r="D19641" t="s">
        <v>43</v>
      </c>
      <c r="E19641">
        <v>46</v>
      </c>
      <c r="F19641">
        <v>111334</v>
      </c>
      <c r="G19641">
        <v>1863</v>
      </c>
    </row>
    <row r="19642" spans="1:7">
      <c r="A19642" s="2">
        <v>44249</v>
      </c>
      <c r="B19642" s="2">
        <f t="shared" si="612"/>
        <v>44255</v>
      </c>
      <c r="C19642" s="3">
        <f t="shared" si="613"/>
        <v>1</v>
      </c>
      <c r="D19642" t="s">
        <v>25</v>
      </c>
      <c r="E19642">
        <v>47</v>
      </c>
      <c r="F19642">
        <v>752816</v>
      </c>
      <c r="G19642">
        <v>11059</v>
      </c>
    </row>
    <row r="19643" spans="1:7">
      <c r="A19643" s="2">
        <v>44249</v>
      </c>
      <c r="B19643" s="2">
        <f t="shared" si="612"/>
        <v>44255</v>
      </c>
      <c r="C19643" s="3">
        <f t="shared" si="613"/>
        <v>1</v>
      </c>
      <c r="D19643" t="s">
        <v>11</v>
      </c>
      <c r="E19643">
        <v>48</v>
      </c>
      <c r="F19643">
        <v>2607576</v>
      </c>
      <c r="G19643">
        <v>42484</v>
      </c>
    </row>
    <row r="19644" spans="1:7">
      <c r="A19644" s="2">
        <v>44249</v>
      </c>
      <c r="B19644" s="2">
        <f t="shared" si="612"/>
        <v>44255</v>
      </c>
      <c r="C19644" s="3">
        <f t="shared" si="613"/>
        <v>1</v>
      </c>
      <c r="D19644" t="s">
        <v>13</v>
      </c>
      <c r="E19644">
        <v>49</v>
      </c>
      <c r="F19644">
        <v>367130</v>
      </c>
      <c r="G19644">
        <v>1853</v>
      </c>
    </row>
    <row r="19645" spans="1:7">
      <c r="A19645" s="2">
        <v>44249</v>
      </c>
      <c r="B19645" s="2">
        <f t="shared" si="612"/>
        <v>44255</v>
      </c>
      <c r="C19645" s="3">
        <f t="shared" si="613"/>
        <v>1</v>
      </c>
      <c r="D19645" t="s">
        <v>36</v>
      </c>
      <c r="E19645">
        <v>50</v>
      </c>
      <c r="F19645">
        <v>14608</v>
      </c>
      <c r="G19645">
        <v>198</v>
      </c>
    </row>
    <row r="19646" spans="1:7">
      <c r="A19646" s="2">
        <v>44249</v>
      </c>
      <c r="B19646" s="2">
        <f t="shared" si="612"/>
        <v>44255</v>
      </c>
      <c r="C19646" s="3">
        <f t="shared" si="613"/>
        <v>1</v>
      </c>
      <c r="D19646" t="s">
        <v>56</v>
      </c>
      <c r="E19646">
        <v>78</v>
      </c>
      <c r="F19646">
        <v>2579</v>
      </c>
      <c r="G19646">
        <v>25</v>
      </c>
    </row>
    <row r="19647" spans="1:7">
      <c r="A19647" s="2">
        <v>44249</v>
      </c>
      <c r="B19647" s="2">
        <f t="shared" si="612"/>
        <v>44255</v>
      </c>
      <c r="C19647" s="3">
        <f t="shared" si="613"/>
        <v>1</v>
      </c>
      <c r="D19647" t="s">
        <v>37</v>
      </c>
      <c r="E19647">
        <v>51</v>
      </c>
      <c r="F19647">
        <v>565270</v>
      </c>
      <c r="G19647">
        <v>7486</v>
      </c>
    </row>
    <row r="19648" spans="1:7">
      <c r="A19648" s="2">
        <v>44249</v>
      </c>
      <c r="B19648" s="2">
        <f t="shared" si="612"/>
        <v>44255</v>
      </c>
      <c r="C19648" s="3">
        <f t="shared" si="613"/>
        <v>1</v>
      </c>
      <c r="D19648" t="s">
        <v>5</v>
      </c>
      <c r="E19648">
        <v>53</v>
      </c>
      <c r="F19648">
        <v>338309</v>
      </c>
      <c r="G19648">
        <v>4924</v>
      </c>
    </row>
    <row r="19649" spans="1:7">
      <c r="A19649" s="2">
        <v>44249</v>
      </c>
      <c r="B19649" s="2">
        <f t="shared" si="612"/>
        <v>44255</v>
      </c>
      <c r="C19649" s="3">
        <f t="shared" si="613"/>
        <v>1</v>
      </c>
      <c r="D19649" t="s">
        <v>58</v>
      </c>
      <c r="E19649">
        <v>54</v>
      </c>
      <c r="F19649">
        <v>129854</v>
      </c>
      <c r="G19649">
        <v>2263</v>
      </c>
    </row>
    <row r="19650" spans="1:7">
      <c r="A19650" s="2">
        <v>44249</v>
      </c>
      <c r="B19650" s="2">
        <f t="shared" si="612"/>
        <v>44255</v>
      </c>
      <c r="C19650" s="3">
        <f t="shared" si="613"/>
        <v>1</v>
      </c>
      <c r="D19650" t="s">
        <v>10</v>
      </c>
      <c r="E19650">
        <v>55</v>
      </c>
      <c r="F19650">
        <v>612713</v>
      </c>
      <c r="G19650">
        <v>6876</v>
      </c>
    </row>
    <row r="19651" spans="1:7">
      <c r="A19651" s="2">
        <v>44249</v>
      </c>
      <c r="B19651" s="2">
        <f t="shared" si="612"/>
        <v>44255</v>
      </c>
      <c r="C19651" s="3">
        <f t="shared" si="613"/>
        <v>1</v>
      </c>
      <c r="D19651" t="s">
        <v>49</v>
      </c>
      <c r="E19651">
        <v>56</v>
      </c>
      <c r="F19651">
        <v>53900</v>
      </c>
      <c r="G19651">
        <v>662</v>
      </c>
    </row>
    <row r="19652" spans="1:7">
      <c r="A19652" s="2">
        <v>44250</v>
      </c>
      <c r="B19652" s="2">
        <f t="shared" ref="B19652:B19715" si="614">EOMONTH(A19652,0)</f>
        <v>44255</v>
      </c>
      <c r="C19652" s="3">
        <f t="shared" ref="C19652:C19715" si="615">IF(A19652=B19652,0,1)</f>
        <v>1</v>
      </c>
      <c r="D19652" t="s">
        <v>52</v>
      </c>
      <c r="E19652">
        <v>1</v>
      </c>
      <c r="F19652">
        <v>488973</v>
      </c>
      <c r="G19652">
        <v>9660</v>
      </c>
    </row>
    <row r="19653" spans="1:7">
      <c r="A19653" s="2">
        <v>44250</v>
      </c>
      <c r="B19653" s="2">
        <f t="shared" si="614"/>
        <v>44255</v>
      </c>
      <c r="C19653" s="3">
        <f t="shared" si="615"/>
        <v>1</v>
      </c>
      <c r="D19653" t="s">
        <v>50</v>
      </c>
      <c r="E19653">
        <v>2</v>
      </c>
      <c r="F19653">
        <v>57371</v>
      </c>
      <c r="G19653">
        <v>279</v>
      </c>
    </row>
    <row r="19654" spans="1:7">
      <c r="A19654" s="2">
        <v>44250</v>
      </c>
      <c r="B19654" s="2">
        <f t="shared" si="614"/>
        <v>44255</v>
      </c>
      <c r="C19654" s="3">
        <f t="shared" si="615"/>
        <v>1</v>
      </c>
      <c r="D19654" t="s">
        <v>8</v>
      </c>
      <c r="E19654">
        <v>4</v>
      </c>
      <c r="F19654">
        <v>811560</v>
      </c>
      <c r="G19654">
        <v>15651</v>
      </c>
    </row>
    <row r="19655" spans="1:7">
      <c r="A19655" s="2">
        <v>44250</v>
      </c>
      <c r="B19655" s="2">
        <f t="shared" si="614"/>
        <v>44255</v>
      </c>
      <c r="C19655" s="3">
        <f t="shared" si="615"/>
        <v>1</v>
      </c>
      <c r="D19655" t="s">
        <v>44</v>
      </c>
      <c r="E19655">
        <v>5</v>
      </c>
      <c r="F19655">
        <v>316593</v>
      </c>
      <c r="G19655">
        <v>5377</v>
      </c>
    </row>
    <row r="19656" spans="1:7">
      <c r="A19656" s="2">
        <v>44250</v>
      </c>
      <c r="B19656" s="2">
        <f t="shared" si="614"/>
        <v>44255</v>
      </c>
      <c r="C19656" s="3">
        <f t="shared" si="615"/>
        <v>1</v>
      </c>
      <c r="D19656" t="s">
        <v>7</v>
      </c>
      <c r="E19656">
        <v>6</v>
      </c>
      <c r="F19656">
        <v>3543172</v>
      </c>
      <c r="G19656">
        <v>49869</v>
      </c>
    </row>
    <row r="19657" spans="1:7">
      <c r="A19657" s="2">
        <v>44250</v>
      </c>
      <c r="B19657" s="2">
        <f t="shared" si="614"/>
        <v>44255</v>
      </c>
      <c r="C19657" s="3">
        <f t="shared" si="615"/>
        <v>1</v>
      </c>
      <c r="D19657" t="s">
        <v>22</v>
      </c>
      <c r="E19657">
        <v>8</v>
      </c>
      <c r="F19657">
        <v>425155</v>
      </c>
      <c r="G19657">
        <v>6003</v>
      </c>
    </row>
    <row r="19658" spans="1:7">
      <c r="A19658" s="2">
        <v>44250</v>
      </c>
      <c r="B19658" s="2">
        <f t="shared" si="614"/>
        <v>44255</v>
      </c>
      <c r="C19658" s="3">
        <f t="shared" si="615"/>
        <v>1</v>
      </c>
      <c r="D19658" t="s">
        <v>38</v>
      </c>
      <c r="E19658">
        <v>9</v>
      </c>
      <c r="F19658">
        <v>276691</v>
      </c>
      <c r="G19658">
        <v>7572</v>
      </c>
    </row>
    <row r="19659" spans="1:7">
      <c r="A19659" s="2">
        <v>44250</v>
      </c>
      <c r="B19659" s="2">
        <f t="shared" si="614"/>
        <v>44255</v>
      </c>
      <c r="C19659" s="3">
        <f t="shared" si="615"/>
        <v>1</v>
      </c>
      <c r="D19659" t="s">
        <v>45</v>
      </c>
      <c r="E19659">
        <v>10</v>
      </c>
      <c r="F19659">
        <v>85228</v>
      </c>
      <c r="G19659">
        <v>1379</v>
      </c>
    </row>
    <row r="19660" spans="1:7">
      <c r="A19660" s="2">
        <v>44250</v>
      </c>
      <c r="B19660" s="2">
        <f t="shared" si="614"/>
        <v>44255</v>
      </c>
      <c r="C19660" s="3">
        <f t="shared" si="615"/>
        <v>1</v>
      </c>
      <c r="D19660" t="s">
        <v>33</v>
      </c>
      <c r="E19660">
        <v>11</v>
      </c>
      <c r="F19660">
        <v>39844</v>
      </c>
      <c r="G19660">
        <v>998</v>
      </c>
    </row>
    <row r="19661" spans="1:7">
      <c r="A19661" s="2">
        <v>44250</v>
      </c>
      <c r="B19661" s="2">
        <f t="shared" si="614"/>
        <v>44255</v>
      </c>
      <c r="C19661" s="3">
        <f t="shared" si="615"/>
        <v>1</v>
      </c>
      <c r="D19661" t="s">
        <v>15</v>
      </c>
      <c r="E19661">
        <v>12</v>
      </c>
      <c r="F19661">
        <v>1878525</v>
      </c>
      <c r="G19661">
        <v>30212</v>
      </c>
    </row>
    <row r="19662" spans="1:7">
      <c r="A19662" s="2">
        <v>44250</v>
      </c>
      <c r="B19662" s="2">
        <f t="shared" si="614"/>
        <v>44255</v>
      </c>
      <c r="C19662" s="3">
        <f t="shared" si="615"/>
        <v>1</v>
      </c>
      <c r="D19662" t="s">
        <v>18</v>
      </c>
      <c r="E19662">
        <v>13</v>
      </c>
      <c r="F19662">
        <v>966131</v>
      </c>
      <c r="G19662">
        <v>16401</v>
      </c>
    </row>
    <row r="19663" spans="1:7">
      <c r="A19663" s="2">
        <v>44250</v>
      </c>
      <c r="B19663" s="2">
        <f t="shared" si="614"/>
        <v>44255</v>
      </c>
      <c r="C19663" s="3">
        <f t="shared" si="615"/>
        <v>1</v>
      </c>
      <c r="D19663" t="s">
        <v>57</v>
      </c>
      <c r="E19663">
        <v>66</v>
      </c>
      <c r="F19663">
        <v>8696</v>
      </c>
      <c r="G19663">
        <v>131</v>
      </c>
    </row>
    <row r="19664" spans="1:7">
      <c r="A19664" s="2">
        <v>44250</v>
      </c>
      <c r="B19664" s="2">
        <f t="shared" si="614"/>
        <v>44255</v>
      </c>
      <c r="C19664" s="3">
        <f t="shared" si="615"/>
        <v>1</v>
      </c>
      <c r="D19664" t="s">
        <v>26</v>
      </c>
      <c r="E19664">
        <v>15</v>
      </c>
      <c r="F19664">
        <v>27168</v>
      </c>
      <c r="G19664">
        <v>428</v>
      </c>
    </row>
    <row r="19665" spans="1:7">
      <c r="A19665" s="2">
        <v>44250</v>
      </c>
      <c r="B19665" s="2">
        <f t="shared" si="614"/>
        <v>44255</v>
      </c>
      <c r="C19665" s="3">
        <f t="shared" si="615"/>
        <v>1</v>
      </c>
      <c r="D19665" t="s">
        <v>53</v>
      </c>
      <c r="E19665">
        <v>16</v>
      </c>
      <c r="F19665">
        <v>170013</v>
      </c>
      <c r="G19665">
        <v>1842</v>
      </c>
    </row>
    <row r="19666" spans="1:7">
      <c r="A19666" s="2">
        <v>44250</v>
      </c>
      <c r="B19666" s="2">
        <f t="shared" si="614"/>
        <v>44255</v>
      </c>
      <c r="C19666" s="3">
        <f t="shared" si="615"/>
        <v>1</v>
      </c>
      <c r="D19666" t="s">
        <v>6</v>
      </c>
      <c r="E19666">
        <v>17</v>
      </c>
      <c r="F19666">
        <v>1180421</v>
      </c>
      <c r="G19666">
        <v>22528</v>
      </c>
    </row>
    <row r="19667" spans="1:7">
      <c r="A19667" s="2">
        <v>44250</v>
      </c>
      <c r="B19667" s="2">
        <f t="shared" si="614"/>
        <v>44255</v>
      </c>
      <c r="C19667" s="3">
        <f t="shared" si="615"/>
        <v>1</v>
      </c>
      <c r="D19667" t="s">
        <v>27</v>
      </c>
      <c r="E19667">
        <v>18</v>
      </c>
      <c r="F19667">
        <v>660229</v>
      </c>
      <c r="G19667">
        <v>12450</v>
      </c>
    </row>
    <row r="19668" spans="1:7">
      <c r="A19668" s="2">
        <v>44250</v>
      </c>
      <c r="B19668" s="2">
        <f t="shared" si="614"/>
        <v>44255</v>
      </c>
      <c r="C19668" s="3">
        <f t="shared" si="615"/>
        <v>1</v>
      </c>
      <c r="D19668" t="s">
        <v>39</v>
      </c>
      <c r="E19668">
        <v>19</v>
      </c>
      <c r="F19668">
        <v>333962</v>
      </c>
      <c r="G19668">
        <v>5400</v>
      </c>
    </row>
    <row r="19669" spans="1:7">
      <c r="A19669" s="2">
        <v>44250</v>
      </c>
      <c r="B19669" s="2">
        <f t="shared" si="614"/>
        <v>44255</v>
      </c>
      <c r="C19669" s="3">
        <f t="shared" si="615"/>
        <v>1</v>
      </c>
      <c r="D19669" t="s">
        <v>34</v>
      </c>
      <c r="E19669">
        <v>20</v>
      </c>
      <c r="F19669">
        <v>294885</v>
      </c>
      <c r="G19669">
        <v>4643</v>
      </c>
    </row>
    <row r="19670" spans="1:7">
      <c r="A19670" s="2">
        <v>44250</v>
      </c>
      <c r="B19670" s="2">
        <f t="shared" si="614"/>
        <v>44255</v>
      </c>
      <c r="C19670" s="3">
        <f t="shared" si="615"/>
        <v>1</v>
      </c>
      <c r="D19670" t="s">
        <v>28</v>
      </c>
      <c r="E19670">
        <v>21</v>
      </c>
      <c r="F19670">
        <v>402943</v>
      </c>
      <c r="G19670">
        <v>4636</v>
      </c>
    </row>
    <row r="19671" spans="1:7">
      <c r="A19671" s="2">
        <v>44250</v>
      </c>
      <c r="B19671" s="2">
        <f t="shared" si="614"/>
        <v>44255</v>
      </c>
      <c r="C19671" s="3">
        <f t="shared" si="615"/>
        <v>1</v>
      </c>
      <c r="D19671" t="s">
        <v>40</v>
      </c>
      <c r="E19671">
        <v>22</v>
      </c>
      <c r="F19671">
        <v>426048</v>
      </c>
      <c r="G19671">
        <v>9503</v>
      </c>
    </row>
    <row r="19672" spans="1:7">
      <c r="A19672" s="2">
        <v>44250</v>
      </c>
      <c r="B19672" s="2">
        <f t="shared" si="614"/>
        <v>44255</v>
      </c>
      <c r="C19672" s="3">
        <f t="shared" si="615"/>
        <v>1</v>
      </c>
      <c r="D19672" t="s">
        <v>51</v>
      </c>
      <c r="E19672">
        <v>23</v>
      </c>
      <c r="F19672">
        <v>43736</v>
      </c>
      <c r="G19672">
        <v>660</v>
      </c>
    </row>
    <row r="19673" spans="1:7">
      <c r="A19673" s="2">
        <v>44250</v>
      </c>
      <c r="B19673" s="2">
        <f t="shared" si="614"/>
        <v>44255</v>
      </c>
      <c r="C19673" s="3">
        <f t="shared" si="615"/>
        <v>1</v>
      </c>
      <c r="D19673" t="s">
        <v>23</v>
      </c>
      <c r="E19673">
        <v>24</v>
      </c>
      <c r="F19673">
        <v>377810</v>
      </c>
      <c r="G19673">
        <v>7762</v>
      </c>
    </row>
    <row r="19674" spans="1:7">
      <c r="A19674" s="2">
        <v>44250</v>
      </c>
      <c r="B19674" s="2">
        <f t="shared" si="614"/>
        <v>44255</v>
      </c>
      <c r="C19674" s="3">
        <f t="shared" si="615"/>
        <v>1</v>
      </c>
      <c r="D19674" t="s">
        <v>9</v>
      </c>
      <c r="E19674">
        <v>25</v>
      </c>
      <c r="F19674">
        <v>571783</v>
      </c>
      <c r="G19674">
        <v>15883</v>
      </c>
    </row>
    <row r="19675" spans="1:7">
      <c r="A19675" s="2">
        <v>44250</v>
      </c>
      <c r="B19675" s="2">
        <f t="shared" si="614"/>
        <v>44255</v>
      </c>
      <c r="C19675" s="3">
        <f t="shared" si="615"/>
        <v>1</v>
      </c>
      <c r="D19675" t="s">
        <v>42</v>
      </c>
      <c r="E19675">
        <v>26</v>
      </c>
      <c r="F19675">
        <v>639650</v>
      </c>
      <c r="G19675">
        <v>16371</v>
      </c>
    </row>
    <row r="19676" spans="1:7">
      <c r="A19676" s="2">
        <v>44250</v>
      </c>
      <c r="B19676" s="2">
        <f t="shared" si="614"/>
        <v>44255</v>
      </c>
      <c r="C19676" s="3">
        <f t="shared" si="615"/>
        <v>1</v>
      </c>
      <c r="D19676" t="s">
        <v>29</v>
      </c>
      <c r="E19676">
        <v>27</v>
      </c>
      <c r="F19676">
        <v>480159</v>
      </c>
      <c r="G19676">
        <v>6502</v>
      </c>
    </row>
    <row r="19677" spans="1:7">
      <c r="A19677" s="2">
        <v>44250</v>
      </c>
      <c r="B19677" s="2">
        <f t="shared" si="614"/>
        <v>44255</v>
      </c>
      <c r="C19677" s="3">
        <f t="shared" si="615"/>
        <v>1</v>
      </c>
      <c r="D19677" t="s">
        <v>46</v>
      </c>
      <c r="E19677">
        <v>28</v>
      </c>
      <c r="F19677">
        <v>291222</v>
      </c>
      <c r="G19677">
        <v>6577</v>
      </c>
    </row>
    <row r="19678" spans="1:7">
      <c r="A19678" s="2">
        <v>44250</v>
      </c>
      <c r="B19678" s="2">
        <f t="shared" si="614"/>
        <v>44255</v>
      </c>
      <c r="C19678" s="3">
        <f t="shared" si="615"/>
        <v>1</v>
      </c>
      <c r="D19678" t="s">
        <v>35</v>
      </c>
      <c r="E19678">
        <v>29</v>
      </c>
      <c r="F19678">
        <v>521782</v>
      </c>
      <c r="G19678">
        <v>8284</v>
      </c>
    </row>
    <row r="19679" spans="1:7">
      <c r="A19679" s="2">
        <v>44250</v>
      </c>
      <c r="B19679" s="2">
        <f t="shared" si="614"/>
        <v>44255</v>
      </c>
      <c r="C19679" s="3">
        <f t="shared" si="615"/>
        <v>1</v>
      </c>
      <c r="D19679" t="s">
        <v>54</v>
      </c>
      <c r="E19679">
        <v>30</v>
      </c>
      <c r="F19679">
        <v>99161</v>
      </c>
      <c r="G19679">
        <v>1347</v>
      </c>
    </row>
    <row r="19680" spans="1:7">
      <c r="A19680" s="2">
        <v>44250</v>
      </c>
      <c r="B19680" s="2">
        <f t="shared" si="614"/>
        <v>44255</v>
      </c>
      <c r="C19680" s="3">
        <f t="shared" si="615"/>
        <v>1</v>
      </c>
      <c r="D19680" t="s">
        <v>12</v>
      </c>
      <c r="E19680">
        <v>31</v>
      </c>
      <c r="F19680">
        <v>199837</v>
      </c>
      <c r="G19680">
        <v>2172</v>
      </c>
    </row>
    <row r="19681" spans="1:7">
      <c r="A19681" s="2">
        <v>44250</v>
      </c>
      <c r="B19681" s="2">
        <f t="shared" si="614"/>
        <v>44255</v>
      </c>
      <c r="C19681" s="3">
        <f t="shared" si="615"/>
        <v>1</v>
      </c>
      <c r="D19681" t="s">
        <v>24</v>
      </c>
      <c r="E19681">
        <v>32</v>
      </c>
      <c r="F19681">
        <v>291698</v>
      </c>
      <c r="G19681">
        <v>4903</v>
      </c>
    </row>
    <row r="19682" spans="1:7">
      <c r="A19682" s="2">
        <v>44250</v>
      </c>
      <c r="B19682" s="2">
        <f t="shared" si="614"/>
        <v>44255</v>
      </c>
      <c r="C19682" s="3">
        <f t="shared" si="615"/>
        <v>1</v>
      </c>
      <c r="D19682" t="s">
        <v>19</v>
      </c>
      <c r="E19682">
        <v>33</v>
      </c>
      <c r="F19682">
        <v>73923</v>
      </c>
      <c r="G19682">
        <v>1155</v>
      </c>
    </row>
    <row r="19683" spans="1:7">
      <c r="A19683" s="2">
        <v>44250</v>
      </c>
      <c r="B19683" s="2">
        <f t="shared" si="614"/>
        <v>44255</v>
      </c>
      <c r="C19683" s="3">
        <f t="shared" si="615"/>
        <v>1</v>
      </c>
      <c r="D19683" t="s">
        <v>21</v>
      </c>
      <c r="E19683">
        <v>34</v>
      </c>
      <c r="F19683">
        <v>772267</v>
      </c>
      <c r="G19683">
        <v>22978</v>
      </c>
    </row>
    <row r="19684" spans="1:7">
      <c r="A19684" s="2">
        <v>44250</v>
      </c>
      <c r="B19684" s="2">
        <f t="shared" si="614"/>
        <v>44255</v>
      </c>
      <c r="C19684" s="3">
        <f t="shared" si="615"/>
        <v>1</v>
      </c>
      <c r="D19684" t="s">
        <v>47</v>
      </c>
      <c r="E19684">
        <v>35</v>
      </c>
      <c r="F19684">
        <v>183335</v>
      </c>
      <c r="G19684">
        <v>3646</v>
      </c>
    </row>
    <row r="19685" spans="1:7">
      <c r="A19685" s="2">
        <v>44250</v>
      </c>
      <c r="B19685" s="2">
        <f t="shared" si="614"/>
        <v>44255</v>
      </c>
      <c r="C19685" s="3">
        <f t="shared" si="615"/>
        <v>1</v>
      </c>
      <c r="D19685" t="s">
        <v>16</v>
      </c>
      <c r="E19685">
        <v>36</v>
      </c>
      <c r="F19685">
        <v>1605149</v>
      </c>
      <c r="G19685">
        <v>46562</v>
      </c>
    </row>
    <row r="19686" spans="1:7">
      <c r="A19686" s="2">
        <v>44250</v>
      </c>
      <c r="B19686" s="2">
        <f t="shared" si="614"/>
        <v>44255</v>
      </c>
      <c r="C19686" s="3">
        <f t="shared" si="615"/>
        <v>1</v>
      </c>
      <c r="D19686" t="s">
        <v>20</v>
      </c>
      <c r="E19686">
        <v>37</v>
      </c>
      <c r="F19686">
        <v>850917</v>
      </c>
      <c r="G19686">
        <v>11007</v>
      </c>
    </row>
    <row r="19687" spans="1:7">
      <c r="A19687" s="2">
        <v>44250</v>
      </c>
      <c r="B19687" s="2">
        <f t="shared" si="614"/>
        <v>44255</v>
      </c>
      <c r="C19687" s="3">
        <f t="shared" si="615"/>
        <v>1</v>
      </c>
      <c r="D19687" t="s">
        <v>48</v>
      </c>
      <c r="E19687">
        <v>38</v>
      </c>
      <c r="F19687">
        <v>99446</v>
      </c>
      <c r="G19687">
        <v>1469</v>
      </c>
    </row>
    <row r="19688" spans="1:7">
      <c r="A19688" s="2">
        <v>44250</v>
      </c>
      <c r="B19688" s="2">
        <f t="shared" si="614"/>
        <v>44255</v>
      </c>
      <c r="C19688" s="3">
        <f t="shared" si="615"/>
        <v>1</v>
      </c>
      <c r="D19688" t="s">
        <v>59</v>
      </c>
      <c r="E19688">
        <v>69</v>
      </c>
      <c r="F19688">
        <v>143</v>
      </c>
      <c r="G19688">
        <v>2</v>
      </c>
    </row>
    <row r="19689" spans="1:7">
      <c r="A19689" s="2">
        <v>44250</v>
      </c>
      <c r="B19689" s="2">
        <f t="shared" si="614"/>
        <v>44255</v>
      </c>
      <c r="C19689" s="3">
        <f t="shared" si="615"/>
        <v>1</v>
      </c>
      <c r="D19689" t="s">
        <v>41</v>
      </c>
      <c r="E19689">
        <v>39</v>
      </c>
      <c r="F19689">
        <v>958153</v>
      </c>
      <c r="G19689">
        <v>16972</v>
      </c>
    </row>
    <row r="19690" spans="1:7">
      <c r="A19690" s="2">
        <v>44250</v>
      </c>
      <c r="B19690" s="2">
        <f t="shared" si="614"/>
        <v>44255</v>
      </c>
      <c r="C19690" s="3">
        <f t="shared" si="615"/>
        <v>1</v>
      </c>
      <c r="D19690" t="s">
        <v>30</v>
      </c>
      <c r="E19690">
        <v>40</v>
      </c>
      <c r="F19690">
        <v>420212</v>
      </c>
      <c r="G19690">
        <v>4227</v>
      </c>
    </row>
    <row r="19691" spans="1:7">
      <c r="A19691" s="2">
        <v>44250</v>
      </c>
      <c r="B19691" s="2">
        <f t="shared" si="614"/>
        <v>44255</v>
      </c>
      <c r="C19691" s="3">
        <f t="shared" si="615"/>
        <v>1</v>
      </c>
      <c r="D19691" t="s">
        <v>14</v>
      </c>
      <c r="E19691">
        <v>41</v>
      </c>
      <c r="F19691">
        <v>153645</v>
      </c>
      <c r="G19691">
        <v>2171</v>
      </c>
    </row>
    <row r="19692" spans="1:7">
      <c r="A19692" s="2">
        <v>44250</v>
      </c>
      <c r="B19692" s="2">
        <f t="shared" si="614"/>
        <v>44255</v>
      </c>
      <c r="C19692" s="3">
        <f t="shared" si="615"/>
        <v>1</v>
      </c>
      <c r="D19692" t="s">
        <v>31</v>
      </c>
      <c r="E19692">
        <v>42</v>
      </c>
      <c r="F19692">
        <v>922848</v>
      </c>
      <c r="G19692">
        <v>23749</v>
      </c>
    </row>
    <row r="19693" spans="1:7">
      <c r="A19693" s="2">
        <v>44250</v>
      </c>
      <c r="B19693" s="2">
        <f t="shared" si="614"/>
        <v>44255</v>
      </c>
      <c r="C19693" s="3">
        <f t="shared" si="615"/>
        <v>1</v>
      </c>
      <c r="D19693" t="s">
        <v>55</v>
      </c>
      <c r="E19693">
        <v>72</v>
      </c>
      <c r="F19693">
        <v>133091</v>
      </c>
      <c r="G19693">
        <v>1986</v>
      </c>
    </row>
    <row r="19694" spans="1:7">
      <c r="A19694" s="2">
        <v>44250</v>
      </c>
      <c r="B19694" s="2">
        <f t="shared" si="614"/>
        <v>44255</v>
      </c>
      <c r="C19694" s="3">
        <f t="shared" si="615"/>
        <v>1</v>
      </c>
      <c r="D19694" t="s">
        <v>17</v>
      </c>
      <c r="E19694">
        <v>44</v>
      </c>
      <c r="F19694">
        <v>124262</v>
      </c>
      <c r="G19694">
        <v>2476</v>
      </c>
    </row>
    <row r="19695" spans="1:7">
      <c r="A19695" s="2">
        <v>44250</v>
      </c>
      <c r="B19695" s="2">
        <f t="shared" si="614"/>
        <v>44255</v>
      </c>
      <c r="C19695" s="3">
        <f t="shared" si="615"/>
        <v>1</v>
      </c>
      <c r="D19695" t="s">
        <v>32</v>
      </c>
      <c r="E19695">
        <v>45</v>
      </c>
      <c r="F19695">
        <v>506912</v>
      </c>
      <c r="G19695">
        <v>8357</v>
      </c>
    </row>
    <row r="19696" spans="1:7">
      <c r="A19696" s="2">
        <v>44250</v>
      </c>
      <c r="B19696" s="2">
        <f t="shared" si="614"/>
        <v>44255</v>
      </c>
      <c r="C19696" s="3">
        <f t="shared" si="615"/>
        <v>1</v>
      </c>
      <c r="D19696" t="s">
        <v>43</v>
      </c>
      <c r="E19696">
        <v>46</v>
      </c>
      <c r="F19696">
        <v>111546</v>
      </c>
      <c r="G19696">
        <v>1863</v>
      </c>
    </row>
    <row r="19697" spans="1:7">
      <c r="A19697" s="2">
        <v>44250</v>
      </c>
      <c r="B19697" s="2">
        <f t="shared" si="614"/>
        <v>44255</v>
      </c>
      <c r="C19697" s="3">
        <f t="shared" si="615"/>
        <v>1</v>
      </c>
      <c r="D19697" t="s">
        <v>25</v>
      </c>
      <c r="E19697">
        <v>47</v>
      </c>
      <c r="F19697">
        <v>754161</v>
      </c>
      <c r="G19697">
        <v>11108</v>
      </c>
    </row>
    <row r="19698" spans="1:7">
      <c r="A19698" s="2">
        <v>44250</v>
      </c>
      <c r="B19698" s="2">
        <f t="shared" si="614"/>
        <v>44255</v>
      </c>
      <c r="C19698" s="3">
        <f t="shared" si="615"/>
        <v>1</v>
      </c>
      <c r="D19698" t="s">
        <v>11</v>
      </c>
      <c r="E19698">
        <v>48</v>
      </c>
      <c r="F19698">
        <v>2617850</v>
      </c>
      <c r="G19698">
        <v>42728</v>
      </c>
    </row>
    <row r="19699" spans="1:7">
      <c r="A19699" s="2">
        <v>44250</v>
      </c>
      <c r="B19699" s="2">
        <f t="shared" si="614"/>
        <v>44255</v>
      </c>
      <c r="C19699" s="3">
        <f t="shared" si="615"/>
        <v>1</v>
      </c>
      <c r="D19699" t="s">
        <v>13</v>
      </c>
      <c r="E19699">
        <v>49</v>
      </c>
      <c r="F19699">
        <v>367846</v>
      </c>
      <c r="G19699">
        <v>1865</v>
      </c>
    </row>
    <row r="19700" spans="1:7">
      <c r="A19700" s="2">
        <v>44250</v>
      </c>
      <c r="B19700" s="2">
        <f t="shared" si="614"/>
        <v>44255</v>
      </c>
      <c r="C19700" s="3">
        <f t="shared" si="615"/>
        <v>1</v>
      </c>
      <c r="D19700" t="s">
        <v>36</v>
      </c>
      <c r="E19700">
        <v>50</v>
      </c>
      <c r="F19700">
        <v>14691</v>
      </c>
      <c r="G19700">
        <v>199</v>
      </c>
    </row>
    <row r="19701" spans="1:7">
      <c r="A19701" s="2">
        <v>44250</v>
      </c>
      <c r="B19701" s="2">
        <f t="shared" si="614"/>
        <v>44255</v>
      </c>
      <c r="C19701" s="3">
        <f t="shared" si="615"/>
        <v>1</v>
      </c>
      <c r="D19701" t="s">
        <v>56</v>
      </c>
      <c r="E19701">
        <v>78</v>
      </c>
      <c r="F19701">
        <v>2589</v>
      </c>
      <c r="G19701">
        <v>25</v>
      </c>
    </row>
    <row r="19702" spans="1:7">
      <c r="A19702" s="2">
        <v>44250</v>
      </c>
      <c r="B19702" s="2">
        <f t="shared" si="614"/>
        <v>44255</v>
      </c>
      <c r="C19702" s="3">
        <f t="shared" si="615"/>
        <v>1</v>
      </c>
      <c r="D19702" t="s">
        <v>37</v>
      </c>
      <c r="E19702">
        <v>51</v>
      </c>
      <c r="F19702">
        <v>567039</v>
      </c>
      <c r="G19702">
        <v>7658</v>
      </c>
    </row>
    <row r="19703" spans="1:7">
      <c r="A19703" s="2">
        <v>44250</v>
      </c>
      <c r="B19703" s="2">
        <f t="shared" si="614"/>
        <v>44255</v>
      </c>
      <c r="C19703" s="3">
        <f t="shared" si="615"/>
        <v>1</v>
      </c>
      <c r="D19703" t="s">
        <v>5</v>
      </c>
      <c r="E19703">
        <v>53</v>
      </c>
      <c r="F19703">
        <v>339051</v>
      </c>
      <c r="G19703">
        <v>4947</v>
      </c>
    </row>
    <row r="19704" spans="1:7">
      <c r="A19704" s="2">
        <v>44250</v>
      </c>
      <c r="B19704" s="2">
        <f t="shared" si="614"/>
        <v>44255</v>
      </c>
      <c r="C19704" s="3">
        <f t="shared" si="615"/>
        <v>1</v>
      </c>
      <c r="D19704" t="s">
        <v>58</v>
      </c>
      <c r="E19704">
        <v>54</v>
      </c>
      <c r="F19704">
        <v>130139</v>
      </c>
      <c r="G19704">
        <v>2274</v>
      </c>
    </row>
    <row r="19705" spans="1:7">
      <c r="A19705" s="2">
        <v>44250</v>
      </c>
      <c r="B19705" s="2">
        <f t="shared" si="614"/>
        <v>44255</v>
      </c>
      <c r="C19705" s="3">
        <f t="shared" si="615"/>
        <v>1</v>
      </c>
      <c r="D19705" t="s">
        <v>10</v>
      </c>
      <c r="E19705">
        <v>55</v>
      </c>
      <c r="F19705">
        <v>613427</v>
      </c>
      <c r="G19705">
        <v>6914</v>
      </c>
    </row>
    <row r="19706" spans="1:7">
      <c r="A19706" s="2">
        <v>44250</v>
      </c>
      <c r="B19706" s="2">
        <f t="shared" si="614"/>
        <v>44255</v>
      </c>
      <c r="C19706" s="3">
        <f t="shared" si="615"/>
        <v>1</v>
      </c>
      <c r="D19706" t="s">
        <v>49</v>
      </c>
      <c r="E19706">
        <v>56</v>
      </c>
      <c r="F19706">
        <v>53944</v>
      </c>
      <c r="G19706">
        <v>671</v>
      </c>
    </row>
    <row r="19707" spans="1:7">
      <c r="A19707" s="2">
        <v>44251</v>
      </c>
      <c r="B19707" s="2">
        <f t="shared" si="614"/>
        <v>44255</v>
      </c>
      <c r="C19707" s="3">
        <f t="shared" si="615"/>
        <v>1</v>
      </c>
      <c r="D19707" t="s">
        <v>52</v>
      </c>
      <c r="E19707">
        <v>1</v>
      </c>
      <c r="F19707">
        <v>490220</v>
      </c>
      <c r="G19707">
        <v>9744</v>
      </c>
    </row>
    <row r="19708" spans="1:7">
      <c r="A19708" s="2">
        <v>44251</v>
      </c>
      <c r="B19708" s="2">
        <f t="shared" si="614"/>
        <v>44255</v>
      </c>
      <c r="C19708" s="3">
        <f t="shared" si="615"/>
        <v>1</v>
      </c>
      <c r="D19708" t="s">
        <v>50</v>
      </c>
      <c r="E19708">
        <v>2</v>
      </c>
      <c r="F19708">
        <v>57550</v>
      </c>
      <c r="G19708">
        <v>279</v>
      </c>
    </row>
    <row r="19709" spans="1:7">
      <c r="A19709" s="2">
        <v>44251</v>
      </c>
      <c r="B19709" s="2">
        <f t="shared" si="614"/>
        <v>44255</v>
      </c>
      <c r="C19709" s="3">
        <f t="shared" si="615"/>
        <v>1</v>
      </c>
      <c r="D19709" t="s">
        <v>8</v>
      </c>
      <c r="E19709">
        <v>4</v>
      </c>
      <c r="F19709">
        <v>812653</v>
      </c>
      <c r="G19709">
        <v>15693</v>
      </c>
    </row>
    <row r="19710" spans="1:7">
      <c r="A19710" s="2">
        <v>44251</v>
      </c>
      <c r="B19710" s="2">
        <f t="shared" si="614"/>
        <v>44255</v>
      </c>
      <c r="C19710" s="3">
        <f t="shared" si="615"/>
        <v>1</v>
      </c>
      <c r="D19710" t="s">
        <v>44</v>
      </c>
      <c r="E19710">
        <v>5</v>
      </c>
      <c r="F19710">
        <v>317396</v>
      </c>
      <c r="G19710">
        <v>5387</v>
      </c>
    </row>
    <row r="19711" spans="1:7">
      <c r="A19711" s="2">
        <v>44251</v>
      </c>
      <c r="B19711" s="2">
        <f t="shared" si="614"/>
        <v>44255</v>
      </c>
      <c r="C19711" s="3">
        <f t="shared" si="615"/>
        <v>1</v>
      </c>
      <c r="D19711" t="s">
        <v>7</v>
      </c>
      <c r="E19711">
        <v>6</v>
      </c>
      <c r="F19711">
        <v>3549023</v>
      </c>
      <c r="G19711">
        <v>50953</v>
      </c>
    </row>
    <row r="19712" spans="1:7">
      <c r="A19712" s="2">
        <v>44251</v>
      </c>
      <c r="B19712" s="2">
        <f t="shared" si="614"/>
        <v>44255</v>
      </c>
      <c r="C19712" s="3">
        <f t="shared" si="615"/>
        <v>1</v>
      </c>
      <c r="D19712" t="s">
        <v>22</v>
      </c>
      <c r="E19712">
        <v>8</v>
      </c>
      <c r="F19712">
        <v>426281</v>
      </c>
      <c r="G19712">
        <v>6012</v>
      </c>
    </row>
    <row r="19713" spans="1:7">
      <c r="A19713" s="2">
        <v>44251</v>
      </c>
      <c r="B19713" s="2">
        <f t="shared" si="614"/>
        <v>44255</v>
      </c>
      <c r="C19713" s="3">
        <f t="shared" si="615"/>
        <v>1</v>
      </c>
      <c r="D19713" t="s">
        <v>38</v>
      </c>
      <c r="E19713">
        <v>9</v>
      </c>
      <c r="F19713">
        <v>278184</v>
      </c>
      <c r="G19713">
        <v>7595</v>
      </c>
    </row>
    <row r="19714" spans="1:7">
      <c r="A19714" s="2">
        <v>44251</v>
      </c>
      <c r="B19714" s="2">
        <f t="shared" si="614"/>
        <v>44255</v>
      </c>
      <c r="C19714" s="3">
        <f t="shared" si="615"/>
        <v>1</v>
      </c>
      <c r="D19714" t="s">
        <v>45</v>
      </c>
      <c r="E19714">
        <v>10</v>
      </c>
      <c r="F19714">
        <v>85506</v>
      </c>
      <c r="G19714">
        <v>1402</v>
      </c>
    </row>
    <row r="19715" spans="1:7">
      <c r="A19715" s="2">
        <v>44251</v>
      </c>
      <c r="B19715" s="2">
        <f t="shared" si="614"/>
        <v>44255</v>
      </c>
      <c r="C19715" s="3">
        <f t="shared" si="615"/>
        <v>1</v>
      </c>
      <c r="D19715" t="s">
        <v>33</v>
      </c>
      <c r="E19715">
        <v>11</v>
      </c>
      <c r="F19715">
        <v>39943</v>
      </c>
      <c r="G19715">
        <v>1001</v>
      </c>
    </row>
    <row r="19716" spans="1:7">
      <c r="A19716" s="2">
        <v>44251</v>
      </c>
      <c r="B19716" s="2">
        <f t="shared" ref="B19716:B19779" si="616">EOMONTH(A19716,0)</f>
        <v>44255</v>
      </c>
      <c r="C19716" s="3">
        <f t="shared" ref="C19716:C19779" si="617">IF(A19716=B19716,0,1)</f>
        <v>1</v>
      </c>
      <c r="D19716" t="s">
        <v>15</v>
      </c>
      <c r="E19716">
        <v>12</v>
      </c>
      <c r="F19716">
        <v>1885653</v>
      </c>
      <c r="G19716">
        <v>30339</v>
      </c>
    </row>
    <row r="19717" spans="1:7">
      <c r="A19717" s="2">
        <v>44251</v>
      </c>
      <c r="B19717" s="2">
        <f t="shared" si="616"/>
        <v>44255</v>
      </c>
      <c r="C19717" s="3">
        <f t="shared" si="617"/>
        <v>1</v>
      </c>
      <c r="D19717" t="s">
        <v>18</v>
      </c>
      <c r="E19717">
        <v>13</v>
      </c>
      <c r="F19717">
        <v>969603</v>
      </c>
      <c r="G19717">
        <v>16532</v>
      </c>
    </row>
    <row r="19718" spans="1:7">
      <c r="A19718" s="2">
        <v>44251</v>
      </c>
      <c r="B19718" s="2">
        <f t="shared" si="616"/>
        <v>44255</v>
      </c>
      <c r="C19718" s="3">
        <f t="shared" si="617"/>
        <v>1</v>
      </c>
      <c r="D19718" t="s">
        <v>57</v>
      </c>
      <c r="E19718">
        <v>66</v>
      </c>
      <c r="F19718">
        <v>8698</v>
      </c>
      <c r="G19718">
        <v>131</v>
      </c>
    </row>
    <row r="19719" spans="1:7">
      <c r="A19719" s="2">
        <v>44251</v>
      </c>
      <c r="B19719" s="2">
        <f t="shared" si="616"/>
        <v>44255</v>
      </c>
      <c r="C19719" s="3">
        <f t="shared" si="617"/>
        <v>1</v>
      </c>
      <c r="D19719" t="s">
        <v>26</v>
      </c>
      <c r="E19719">
        <v>15</v>
      </c>
      <c r="F19719">
        <v>27211</v>
      </c>
      <c r="G19719">
        <v>432</v>
      </c>
    </row>
    <row r="19720" spans="1:7">
      <c r="A19720" s="2">
        <v>44251</v>
      </c>
      <c r="B19720" s="2">
        <f t="shared" si="616"/>
        <v>44255</v>
      </c>
      <c r="C19720" s="3">
        <f t="shared" si="617"/>
        <v>1</v>
      </c>
      <c r="D19720" t="s">
        <v>53</v>
      </c>
      <c r="E19720">
        <v>16</v>
      </c>
      <c r="F19720">
        <v>170351</v>
      </c>
      <c r="G19720">
        <v>1842</v>
      </c>
    </row>
    <row r="19721" spans="1:7">
      <c r="A19721" s="2">
        <v>44251</v>
      </c>
      <c r="B19721" s="2">
        <f t="shared" si="616"/>
        <v>44255</v>
      </c>
      <c r="C19721" s="3">
        <f t="shared" si="617"/>
        <v>1</v>
      </c>
      <c r="D19721" t="s">
        <v>6</v>
      </c>
      <c r="E19721">
        <v>17</v>
      </c>
      <c r="F19721">
        <v>1182402</v>
      </c>
      <c r="G19721">
        <v>22575</v>
      </c>
    </row>
    <row r="19722" spans="1:7">
      <c r="A19722" s="2">
        <v>44251</v>
      </c>
      <c r="B19722" s="2">
        <f t="shared" si="616"/>
        <v>44255</v>
      </c>
      <c r="C19722" s="3">
        <f t="shared" si="617"/>
        <v>1</v>
      </c>
      <c r="D19722" t="s">
        <v>27</v>
      </c>
      <c r="E19722">
        <v>18</v>
      </c>
      <c r="F19722">
        <v>661241</v>
      </c>
      <c r="G19722">
        <v>12467</v>
      </c>
    </row>
    <row r="19723" spans="1:7">
      <c r="A19723" s="2">
        <v>44251</v>
      </c>
      <c r="B19723" s="2">
        <f t="shared" si="616"/>
        <v>44255</v>
      </c>
      <c r="C19723" s="3">
        <f t="shared" si="617"/>
        <v>1</v>
      </c>
      <c r="D19723" t="s">
        <v>39</v>
      </c>
      <c r="E19723">
        <v>19</v>
      </c>
      <c r="F19723">
        <v>334665</v>
      </c>
      <c r="G19723">
        <v>5415</v>
      </c>
    </row>
    <row r="19724" spans="1:7">
      <c r="A19724" s="2">
        <v>44251</v>
      </c>
      <c r="B19724" s="2">
        <f t="shared" si="616"/>
        <v>44255</v>
      </c>
      <c r="C19724" s="3">
        <f t="shared" si="617"/>
        <v>1</v>
      </c>
      <c r="D19724" t="s">
        <v>34</v>
      </c>
      <c r="E19724">
        <v>20</v>
      </c>
      <c r="F19724">
        <v>295991</v>
      </c>
      <c r="G19724">
        <v>4724</v>
      </c>
    </row>
    <row r="19725" spans="1:7">
      <c r="A19725" s="2">
        <v>44251</v>
      </c>
      <c r="B19725" s="2">
        <f t="shared" si="616"/>
        <v>44255</v>
      </c>
      <c r="C19725" s="3">
        <f t="shared" si="617"/>
        <v>1</v>
      </c>
      <c r="D19725" t="s">
        <v>28</v>
      </c>
      <c r="E19725">
        <v>21</v>
      </c>
      <c r="F19725">
        <v>404242</v>
      </c>
      <c r="G19725">
        <v>4686</v>
      </c>
    </row>
    <row r="19726" spans="1:7">
      <c r="A19726" s="2">
        <v>44251</v>
      </c>
      <c r="B19726" s="2">
        <f t="shared" si="616"/>
        <v>44255</v>
      </c>
      <c r="C19726" s="3">
        <f t="shared" si="617"/>
        <v>1</v>
      </c>
      <c r="D19726" t="s">
        <v>40</v>
      </c>
      <c r="E19726">
        <v>22</v>
      </c>
      <c r="F19726">
        <v>426925</v>
      </c>
      <c r="G19726">
        <v>9528</v>
      </c>
    </row>
    <row r="19727" spans="1:7">
      <c r="A19727" s="2">
        <v>44251</v>
      </c>
      <c r="B19727" s="2">
        <f t="shared" si="616"/>
        <v>44255</v>
      </c>
      <c r="C19727" s="3">
        <f t="shared" si="617"/>
        <v>1</v>
      </c>
      <c r="D19727" t="s">
        <v>51</v>
      </c>
      <c r="E19727">
        <v>23</v>
      </c>
      <c r="F19727">
        <v>43900</v>
      </c>
      <c r="G19727">
        <v>677</v>
      </c>
    </row>
    <row r="19728" spans="1:7">
      <c r="A19728" s="2">
        <v>44251</v>
      </c>
      <c r="B19728" s="2">
        <f t="shared" si="616"/>
        <v>44255</v>
      </c>
      <c r="C19728" s="3">
        <f t="shared" si="617"/>
        <v>1</v>
      </c>
      <c r="D19728" t="s">
        <v>23</v>
      </c>
      <c r="E19728">
        <v>24</v>
      </c>
      <c r="F19728">
        <v>378672</v>
      </c>
      <c r="G19728">
        <v>7789</v>
      </c>
    </row>
    <row r="19729" spans="1:7">
      <c r="A19729" s="2">
        <v>44251</v>
      </c>
      <c r="B19729" s="2">
        <f t="shared" si="616"/>
        <v>44255</v>
      </c>
      <c r="C19729" s="3">
        <f t="shared" si="617"/>
        <v>1</v>
      </c>
      <c r="D19729" t="s">
        <v>9</v>
      </c>
      <c r="E19729">
        <v>25</v>
      </c>
      <c r="F19729">
        <v>573885</v>
      </c>
      <c r="G19729">
        <v>15945</v>
      </c>
    </row>
    <row r="19730" spans="1:7">
      <c r="A19730" s="2">
        <v>44251</v>
      </c>
      <c r="B19730" s="2">
        <f t="shared" si="616"/>
        <v>44255</v>
      </c>
      <c r="C19730" s="3">
        <f t="shared" si="617"/>
        <v>1</v>
      </c>
      <c r="D19730" t="s">
        <v>42</v>
      </c>
      <c r="E19730">
        <v>26</v>
      </c>
      <c r="F19730">
        <v>641185</v>
      </c>
      <c r="G19730">
        <v>16380</v>
      </c>
    </row>
    <row r="19731" spans="1:7">
      <c r="A19731" s="2">
        <v>44251</v>
      </c>
      <c r="B19731" s="2">
        <f t="shared" si="616"/>
        <v>44255</v>
      </c>
      <c r="C19731" s="3">
        <f t="shared" si="617"/>
        <v>1</v>
      </c>
      <c r="D19731" t="s">
        <v>29</v>
      </c>
      <c r="E19731">
        <v>27</v>
      </c>
      <c r="F19731">
        <v>480913</v>
      </c>
      <c r="G19731">
        <v>6511</v>
      </c>
    </row>
    <row r="19732" spans="1:7">
      <c r="A19732" s="2">
        <v>44251</v>
      </c>
      <c r="B19732" s="2">
        <f t="shared" si="616"/>
        <v>44255</v>
      </c>
      <c r="C19732" s="3">
        <f t="shared" si="617"/>
        <v>1</v>
      </c>
      <c r="D19732" t="s">
        <v>46</v>
      </c>
      <c r="E19732">
        <v>28</v>
      </c>
      <c r="F19732">
        <v>291891</v>
      </c>
      <c r="G19732">
        <v>6605</v>
      </c>
    </row>
    <row r="19733" spans="1:7">
      <c r="A19733" s="2">
        <v>44251</v>
      </c>
      <c r="B19733" s="2">
        <f t="shared" si="616"/>
        <v>44255</v>
      </c>
      <c r="C19733" s="3">
        <f t="shared" si="617"/>
        <v>1</v>
      </c>
      <c r="D19733" t="s">
        <v>35</v>
      </c>
      <c r="E19733">
        <v>29</v>
      </c>
      <c r="F19733">
        <v>522611</v>
      </c>
      <c r="G19733">
        <v>8316</v>
      </c>
    </row>
    <row r="19734" spans="1:7">
      <c r="A19734" s="2">
        <v>44251</v>
      </c>
      <c r="B19734" s="2">
        <f t="shared" si="616"/>
        <v>44255</v>
      </c>
      <c r="C19734" s="3">
        <f t="shared" si="617"/>
        <v>1</v>
      </c>
      <c r="D19734" t="s">
        <v>54</v>
      </c>
      <c r="E19734">
        <v>30</v>
      </c>
      <c r="F19734">
        <v>99363</v>
      </c>
      <c r="G19734">
        <v>1349</v>
      </c>
    </row>
    <row r="19735" spans="1:7">
      <c r="A19735" s="2">
        <v>44251</v>
      </c>
      <c r="B19735" s="2">
        <f t="shared" si="616"/>
        <v>44255</v>
      </c>
      <c r="C19735" s="3">
        <f t="shared" si="617"/>
        <v>1</v>
      </c>
      <c r="D19735" t="s">
        <v>12</v>
      </c>
      <c r="E19735">
        <v>31</v>
      </c>
      <c r="F19735">
        <v>200260</v>
      </c>
      <c r="G19735">
        <v>2179</v>
      </c>
    </row>
    <row r="19736" spans="1:7">
      <c r="A19736" s="2">
        <v>44251</v>
      </c>
      <c r="B19736" s="2">
        <f t="shared" si="616"/>
        <v>44255</v>
      </c>
      <c r="C19736" s="3">
        <f t="shared" si="617"/>
        <v>1</v>
      </c>
      <c r="D19736" t="s">
        <v>24</v>
      </c>
      <c r="E19736">
        <v>32</v>
      </c>
      <c r="F19736">
        <v>292100</v>
      </c>
      <c r="G19736">
        <v>4922</v>
      </c>
    </row>
    <row r="19737" spans="1:7">
      <c r="A19737" s="2">
        <v>44251</v>
      </c>
      <c r="B19737" s="2">
        <f t="shared" si="616"/>
        <v>44255</v>
      </c>
      <c r="C19737" s="3">
        <f t="shared" si="617"/>
        <v>1</v>
      </c>
      <c r="D19737" t="s">
        <v>19</v>
      </c>
      <c r="E19737">
        <v>33</v>
      </c>
      <c r="F19737">
        <v>74258</v>
      </c>
      <c r="G19737">
        <v>1157</v>
      </c>
    </row>
    <row r="19738" spans="1:7">
      <c r="A19738" s="2">
        <v>44251</v>
      </c>
      <c r="B19738" s="2">
        <f t="shared" si="616"/>
        <v>44255</v>
      </c>
      <c r="C19738" s="3">
        <f t="shared" si="617"/>
        <v>1</v>
      </c>
      <c r="D19738" t="s">
        <v>21</v>
      </c>
      <c r="E19738">
        <v>34</v>
      </c>
      <c r="F19738">
        <v>775385</v>
      </c>
      <c r="G19738">
        <v>23035</v>
      </c>
    </row>
    <row r="19739" spans="1:7">
      <c r="A19739" s="2">
        <v>44251</v>
      </c>
      <c r="B19739" s="2">
        <f t="shared" si="616"/>
        <v>44255</v>
      </c>
      <c r="C19739" s="3">
        <f t="shared" si="617"/>
        <v>1</v>
      </c>
      <c r="D19739" t="s">
        <v>47</v>
      </c>
      <c r="E19739">
        <v>35</v>
      </c>
      <c r="F19739">
        <v>183781</v>
      </c>
      <c r="G19739">
        <v>3660</v>
      </c>
    </row>
    <row r="19740" spans="1:7">
      <c r="A19740" s="2">
        <v>44251</v>
      </c>
      <c r="B19740" s="2">
        <f t="shared" si="616"/>
        <v>44255</v>
      </c>
      <c r="C19740" s="3">
        <f t="shared" si="617"/>
        <v>1</v>
      </c>
      <c r="D19740" t="s">
        <v>16</v>
      </c>
      <c r="E19740">
        <v>36</v>
      </c>
      <c r="F19740">
        <v>1611288</v>
      </c>
      <c r="G19740">
        <v>46680</v>
      </c>
    </row>
    <row r="19741" spans="1:7">
      <c r="A19741" s="2">
        <v>44251</v>
      </c>
      <c r="B19741" s="2">
        <f t="shared" si="616"/>
        <v>44255</v>
      </c>
      <c r="C19741" s="3">
        <f t="shared" si="617"/>
        <v>1</v>
      </c>
      <c r="D19741" t="s">
        <v>20</v>
      </c>
      <c r="E19741">
        <v>37</v>
      </c>
      <c r="F19741">
        <v>854171</v>
      </c>
      <c r="G19741">
        <v>11100</v>
      </c>
    </row>
    <row r="19742" spans="1:7">
      <c r="A19742" s="2">
        <v>44251</v>
      </c>
      <c r="B19742" s="2">
        <f t="shared" si="616"/>
        <v>44255</v>
      </c>
      <c r="C19742" s="3">
        <f t="shared" si="617"/>
        <v>1</v>
      </c>
      <c r="D19742" t="s">
        <v>48</v>
      </c>
      <c r="E19742">
        <v>38</v>
      </c>
      <c r="F19742">
        <v>99561</v>
      </c>
      <c r="G19742">
        <v>1470</v>
      </c>
    </row>
    <row r="19743" spans="1:7">
      <c r="A19743" s="2">
        <v>44251</v>
      </c>
      <c r="B19743" s="2">
        <f t="shared" si="616"/>
        <v>44255</v>
      </c>
      <c r="C19743" s="3">
        <f t="shared" si="617"/>
        <v>1</v>
      </c>
      <c r="D19743" t="s">
        <v>59</v>
      </c>
      <c r="E19743">
        <v>69</v>
      </c>
      <c r="F19743">
        <v>143</v>
      </c>
      <c r="G19743">
        <v>2</v>
      </c>
    </row>
    <row r="19744" spans="1:7">
      <c r="A19744" s="2">
        <v>44251</v>
      </c>
      <c r="B19744" s="2">
        <f t="shared" si="616"/>
        <v>44255</v>
      </c>
      <c r="C19744" s="3">
        <f t="shared" si="617"/>
        <v>1</v>
      </c>
      <c r="D19744" t="s">
        <v>41</v>
      </c>
      <c r="E19744">
        <v>39</v>
      </c>
      <c r="F19744">
        <v>959995</v>
      </c>
      <c r="G19744">
        <v>17048</v>
      </c>
    </row>
    <row r="19745" spans="1:7">
      <c r="A19745" s="2">
        <v>44251</v>
      </c>
      <c r="B19745" s="2">
        <f t="shared" si="616"/>
        <v>44255</v>
      </c>
      <c r="C19745" s="3">
        <f t="shared" si="617"/>
        <v>1</v>
      </c>
      <c r="D19745" t="s">
        <v>30</v>
      </c>
      <c r="E19745">
        <v>40</v>
      </c>
      <c r="F19745">
        <v>421010</v>
      </c>
      <c r="G19745">
        <v>4264</v>
      </c>
    </row>
    <row r="19746" spans="1:7">
      <c r="A19746" s="2">
        <v>44251</v>
      </c>
      <c r="B19746" s="2">
        <f t="shared" si="616"/>
        <v>44255</v>
      </c>
      <c r="C19746" s="3">
        <f t="shared" si="617"/>
        <v>1</v>
      </c>
      <c r="D19746" t="s">
        <v>14</v>
      </c>
      <c r="E19746">
        <v>41</v>
      </c>
      <c r="F19746">
        <v>154069</v>
      </c>
      <c r="G19746">
        <v>2204</v>
      </c>
    </row>
    <row r="19747" spans="1:7">
      <c r="A19747" s="2">
        <v>44251</v>
      </c>
      <c r="B19747" s="2">
        <f t="shared" si="616"/>
        <v>44255</v>
      </c>
      <c r="C19747" s="3">
        <f t="shared" si="617"/>
        <v>1</v>
      </c>
      <c r="D19747" t="s">
        <v>31</v>
      </c>
      <c r="E19747">
        <v>42</v>
      </c>
      <c r="F19747">
        <v>925662</v>
      </c>
      <c r="G19747">
        <v>23832</v>
      </c>
    </row>
    <row r="19748" spans="1:7">
      <c r="A19748" s="2">
        <v>44251</v>
      </c>
      <c r="B19748" s="2">
        <f t="shared" si="616"/>
        <v>44255</v>
      </c>
      <c r="C19748" s="3">
        <f t="shared" si="617"/>
        <v>1</v>
      </c>
      <c r="D19748" t="s">
        <v>55</v>
      </c>
      <c r="E19748">
        <v>72</v>
      </c>
      <c r="F19748">
        <v>133134</v>
      </c>
      <c r="G19748">
        <v>2007</v>
      </c>
    </row>
    <row r="19749" spans="1:7">
      <c r="A19749" s="2">
        <v>44251</v>
      </c>
      <c r="B19749" s="2">
        <f t="shared" si="616"/>
        <v>44255</v>
      </c>
      <c r="C19749" s="3">
        <f t="shared" si="617"/>
        <v>1</v>
      </c>
      <c r="D19749" t="s">
        <v>17</v>
      </c>
      <c r="E19749">
        <v>44</v>
      </c>
      <c r="F19749">
        <v>124718</v>
      </c>
      <c r="G19749">
        <v>2487</v>
      </c>
    </row>
    <row r="19750" spans="1:7">
      <c r="A19750" s="2">
        <v>44251</v>
      </c>
      <c r="B19750" s="2">
        <f t="shared" si="616"/>
        <v>44255</v>
      </c>
      <c r="C19750" s="3">
        <f t="shared" si="617"/>
        <v>1</v>
      </c>
      <c r="D19750" t="s">
        <v>32</v>
      </c>
      <c r="E19750">
        <v>45</v>
      </c>
      <c r="F19750">
        <v>509044</v>
      </c>
      <c r="G19750">
        <v>8398</v>
      </c>
    </row>
    <row r="19751" spans="1:7">
      <c r="A19751" s="2">
        <v>44251</v>
      </c>
      <c r="B19751" s="2">
        <f t="shared" si="616"/>
        <v>44255</v>
      </c>
      <c r="C19751" s="3">
        <f t="shared" si="617"/>
        <v>1</v>
      </c>
      <c r="D19751" t="s">
        <v>43</v>
      </c>
      <c r="E19751">
        <v>46</v>
      </c>
      <c r="F19751">
        <v>111808</v>
      </c>
      <c r="G19751">
        <v>1864</v>
      </c>
    </row>
    <row r="19752" spans="1:7">
      <c r="A19752" s="2">
        <v>44251</v>
      </c>
      <c r="B19752" s="2">
        <f t="shared" si="616"/>
        <v>44255</v>
      </c>
      <c r="C19752" s="3">
        <f t="shared" si="617"/>
        <v>1</v>
      </c>
      <c r="D19752" t="s">
        <v>25</v>
      </c>
      <c r="E19752">
        <v>47</v>
      </c>
      <c r="F19752">
        <v>755637</v>
      </c>
      <c r="G19752">
        <v>11175</v>
      </c>
    </row>
    <row r="19753" spans="1:7">
      <c r="A19753" s="2">
        <v>44251</v>
      </c>
      <c r="B19753" s="2">
        <f t="shared" si="616"/>
        <v>44255</v>
      </c>
      <c r="C19753" s="3">
        <f t="shared" si="617"/>
        <v>1</v>
      </c>
      <c r="D19753" t="s">
        <v>11</v>
      </c>
      <c r="E19753">
        <v>48</v>
      </c>
      <c r="F19753">
        <v>2625490</v>
      </c>
      <c r="G19753">
        <v>43053</v>
      </c>
    </row>
    <row r="19754" spans="1:7">
      <c r="A19754" s="2">
        <v>44251</v>
      </c>
      <c r="B19754" s="2">
        <f t="shared" si="616"/>
        <v>44255</v>
      </c>
      <c r="C19754" s="3">
        <f t="shared" si="617"/>
        <v>1</v>
      </c>
      <c r="D19754" t="s">
        <v>13</v>
      </c>
      <c r="E19754">
        <v>49</v>
      </c>
      <c r="F19754">
        <v>368658</v>
      </c>
      <c r="G19754">
        <v>1879</v>
      </c>
    </row>
    <row r="19755" spans="1:7">
      <c r="A19755" s="2">
        <v>44251</v>
      </c>
      <c r="B19755" s="2">
        <f t="shared" si="616"/>
        <v>44255</v>
      </c>
      <c r="C19755" s="3">
        <f t="shared" si="617"/>
        <v>1</v>
      </c>
      <c r="D19755" t="s">
        <v>36</v>
      </c>
      <c r="E19755">
        <v>50</v>
      </c>
      <c r="F19755">
        <v>14768</v>
      </c>
      <c r="G19755">
        <v>201</v>
      </c>
    </row>
    <row r="19756" spans="1:7">
      <c r="A19756" s="2">
        <v>44251</v>
      </c>
      <c r="B19756" s="2">
        <f t="shared" si="616"/>
        <v>44255</v>
      </c>
      <c r="C19756" s="3">
        <f t="shared" si="617"/>
        <v>1</v>
      </c>
      <c r="D19756" t="s">
        <v>56</v>
      </c>
      <c r="E19756">
        <v>78</v>
      </c>
      <c r="F19756">
        <v>2623</v>
      </c>
      <c r="G19756">
        <v>25</v>
      </c>
    </row>
    <row r="19757" spans="1:7">
      <c r="A19757" s="2">
        <v>44251</v>
      </c>
      <c r="B19757" s="2">
        <f t="shared" si="616"/>
        <v>44255</v>
      </c>
      <c r="C19757" s="3">
        <f t="shared" si="617"/>
        <v>1</v>
      </c>
      <c r="D19757" t="s">
        <v>37</v>
      </c>
      <c r="E19757">
        <v>51</v>
      </c>
      <c r="F19757">
        <v>568946</v>
      </c>
      <c r="G19757">
        <v>7807</v>
      </c>
    </row>
    <row r="19758" spans="1:7">
      <c r="A19758" s="2">
        <v>44251</v>
      </c>
      <c r="B19758" s="2">
        <f t="shared" si="616"/>
        <v>44255</v>
      </c>
      <c r="C19758" s="3">
        <f t="shared" si="617"/>
        <v>1</v>
      </c>
      <c r="D19758" t="s">
        <v>5</v>
      </c>
      <c r="E19758">
        <v>53</v>
      </c>
      <c r="F19758">
        <v>339913</v>
      </c>
      <c r="G19758">
        <v>4988</v>
      </c>
    </row>
    <row r="19759" spans="1:7">
      <c r="A19759" s="2">
        <v>44251</v>
      </c>
      <c r="B19759" s="2">
        <f t="shared" si="616"/>
        <v>44255</v>
      </c>
      <c r="C19759" s="3">
        <f t="shared" si="617"/>
        <v>1</v>
      </c>
      <c r="D19759" t="s">
        <v>58</v>
      </c>
      <c r="E19759">
        <v>54</v>
      </c>
      <c r="F19759">
        <v>130382</v>
      </c>
      <c r="G19759">
        <v>2285</v>
      </c>
    </row>
    <row r="19760" spans="1:7">
      <c r="A19760" s="2">
        <v>44251</v>
      </c>
      <c r="B19760" s="2">
        <f t="shared" si="616"/>
        <v>44255</v>
      </c>
      <c r="C19760" s="3">
        <f t="shared" si="617"/>
        <v>1</v>
      </c>
      <c r="D19760" t="s">
        <v>10</v>
      </c>
      <c r="E19760">
        <v>55</v>
      </c>
      <c r="F19760">
        <v>614271</v>
      </c>
      <c r="G19760">
        <v>6940</v>
      </c>
    </row>
    <row r="19761" spans="1:7">
      <c r="A19761" s="2">
        <v>44251</v>
      </c>
      <c r="B19761" s="2">
        <f t="shared" si="616"/>
        <v>44255</v>
      </c>
      <c r="C19761" s="3">
        <f t="shared" si="617"/>
        <v>1</v>
      </c>
      <c r="D19761" t="s">
        <v>49</v>
      </c>
      <c r="E19761">
        <v>56</v>
      </c>
      <c r="F19761">
        <v>53988</v>
      </c>
      <c r="G19761">
        <v>671</v>
      </c>
    </row>
    <row r="19762" spans="1:7">
      <c r="A19762" s="2">
        <v>44252</v>
      </c>
      <c r="B19762" s="2">
        <f t="shared" si="616"/>
        <v>44255</v>
      </c>
      <c r="C19762" s="3">
        <f t="shared" si="617"/>
        <v>1</v>
      </c>
      <c r="D19762" t="s">
        <v>52</v>
      </c>
      <c r="E19762">
        <v>1</v>
      </c>
      <c r="F19762">
        <v>491110</v>
      </c>
      <c r="G19762">
        <v>9831</v>
      </c>
    </row>
    <row r="19763" spans="1:7">
      <c r="A19763" s="2">
        <v>44252</v>
      </c>
      <c r="B19763" s="2">
        <f t="shared" si="616"/>
        <v>44255</v>
      </c>
      <c r="C19763" s="3">
        <f t="shared" si="617"/>
        <v>1</v>
      </c>
      <c r="D19763" t="s">
        <v>50</v>
      </c>
      <c r="E19763">
        <v>2</v>
      </c>
      <c r="F19763">
        <v>57735</v>
      </c>
      <c r="G19763">
        <v>279</v>
      </c>
    </row>
    <row r="19764" spans="1:7">
      <c r="A19764" s="2">
        <v>44252</v>
      </c>
      <c r="B19764" s="2">
        <f t="shared" si="616"/>
        <v>44255</v>
      </c>
      <c r="C19764" s="3">
        <f t="shared" si="617"/>
        <v>1</v>
      </c>
      <c r="D19764" t="s">
        <v>8</v>
      </c>
      <c r="E19764">
        <v>4</v>
      </c>
      <c r="F19764">
        <v>813898</v>
      </c>
      <c r="G19764">
        <v>15821</v>
      </c>
    </row>
    <row r="19765" spans="1:7">
      <c r="A19765" s="2">
        <v>44252</v>
      </c>
      <c r="B19765" s="2">
        <f t="shared" si="616"/>
        <v>44255</v>
      </c>
      <c r="C19765" s="3">
        <f t="shared" si="617"/>
        <v>1</v>
      </c>
      <c r="D19765" t="s">
        <v>44</v>
      </c>
      <c r="E19765">
        <v>5</v>
      </c>
      <c r="F19765">
        <v>318122</v>
      </c>
      <c r="G19765">
        <v>5397</v>
      </c>
    </row>
    <row r="19766" spans="1:7">
      <c r="A19766" s="2">
        <v>44252</v>
      </c>
      <c r="B19766" s="2">
        <f t="shared" si="616"/>
        <v>44255</v>
      </c>
      <c r="C19766" s="3">
        <f t="shared" si="617"/>
        <v>1</v>
      </c>
      <c r="D19766" t="s">
        <v>7</v>
      </c>
      <c r="E19766">
        <v>6</v>
      </c>
      <c r="F19766">
        <v>3554658</v>
      </c>
      <c r="G19766">
        <v>51385</v>
      </c>
    </row>
    <row r="19767" spans="1:7">
      <c r="A19767" s="2">
        <v>44252</v>
      </c>
      <c r="B19767" s="2">
        <f t="shared" si="616"/>
        <v>44255</v>
      </c>
      <c r="C19767" s="3">
        <f t="shared" si="617"/>
        <v>1</v>
      </c>
      <c r="D19767" t="s">
        <v>22</v>
      </c>
      <c r="E19767">
        <v>8</v>
      </c>
      <c r="F19767">
        <v>427499</v>
      </c>
      <c r="G19767">
        <v>6019</v>
      </c>
    </row>
    <row r="19768" spans="1:7">
      <c r="A19768" s="2">
        <v>44252</v>
      </c>
      <c r="B19768" s="2">
        <f t="shared" si="616"/>
        <v>44255</v>
      </c>
      <c r="C19768" s="3">
        <f t="shared" si="617"/>
        <v>1</v>
      </c>
      <c r="D19768" t="s">
        <v>38</v>
      </c>
      <c r="E19768">
        <v>9</v>
      </c>
      <c r="F19768">
        <v>279159</v>
      </c>
      <c r="G19768">
        <v>7614</v>
      </c>
    </row>
    <row r="19769" spans="1:7">
      <c r="A19769" s="2">
        <v>44252</v>
      </c>
      <c r="B19769" s="2">
        <f t="shared" si="616"/>
        <v>44255</v>
      </c>
      <c r="C19769" s="3">
        <f t="shared" si="617"/>
        <v>1</v>
      </c>
      <c r="D19769" t="s">
        <v>45</v>
      </c>
      <c r="E19769">
        <v>10</v>
      </c>
      <c r="F19769">
        <v>85801</v>
      </c>
      <c r="G19769">
        <v>1406</v>
      </c>
    </row>
    <row r="19770" spans="1:7">
      <c r="A19770" s="2">
        <v>44252</v>
      </c>
      <c r="B19770" s="2">
        <f t="shared" si="616"/>
        <v>44255</v>
      </c>
      <c r="C19770" s="3">
        <f t="shared" si="617"/>
        <v>1</v>
      </c>
      <c r="D19770" t="s">
        <v>33</v>
      </c>
      <c r="E19770">
        <v>11</v>
      </c>
      <c r="F19770">
        <v>40122</v>
      </c>
      <c r="G19770">
        <v>1005</v>
      </c>
    </row>
    <row r="19771" spans="1:7">
      <c r="A19771" s="2">
        <v>44252</v>
      </c>
      <c r="B19771" s="2">
        <f t="shared" si="616"/>
        <v>44255</v>
      </c>
      <c r="C19771" s="3">
        <f t="shared" si="617"/>
        <v>1</v>
      </c>
      <c r="D19771" t="s">
        <v>15</v>
      </c>
      <c r="E19771">
        <v>12</v>
      </c>
      <c r="F19771">
        <v>1892293</v>
      </c>
      <c r="G19771">
        <v>30477</v>
      </c>
    </row>
    <row r="19772" spans="1:7">
      <c r="A19772" s="2">
        <v>44252</v>
      </c>
      <c r="B19772" s="2">
        <f t="shared" si="616"/>
        <v>44255</v>
      </c>
      <c r="C19772" s="3">
        <f t="shared" si="617"/>
        <v>1</v>
      </c>
      <c r="D19772" t="s">
        <v>18</v>
      </c>
      <c r="E19772">
        <v>13</v>
      </c>
      <c r="F19772">
        <v>972984</v>
      </c>
      <c r="G19772">
        <v>16663</v>
      </c>
    </row>
    <row r="19773" spans="1:7">
      <c r="A19773" s="2">
        <v>44252</v>
      </c>
      <c r="B19773" s="2">
        <f t="shared" si="616"/>
        <v>44255</v>
      </c>
      <c r="C19773" s="3">
        <f t="shared" si="617"/>
        <v>1</v>
      </c>
      <c r="D19773" t="s">
        <v>57</v>
      </c>
      <c r="E19773">
        <v>66</v>
      </c>
      <c r="F19773">
        <v>8699</v>
      </c>
      <c r="G19773">
        <v>131</v>
      </c>
    </row>
    <row r="19774" spans="1:7">
      <c r="A19774" s="2">
        <v>44252</v>
      </c>
      <c r="B19774" s="2">
        <f t="shared" si="616"/>
        <v>44255</v>
      </c>
      <c r="C19774" s="3">
        <f t="shared" si="617"/>
        <v>1</v>
      </c>
      <c r="D19774" t="s">
        <v>26</v>
      </c>
      <c r="E19774">
        <v>15</v>
      </c>
      <c r="F19774">
        <v>27247</v>
      </c>
      <c r="G19774">
        <v>432</v>
      </c>
    </row>
    <row r="19775" spans="1:7">
      <c r="A19775" s="2">
        <v>44252</v>
      </c>
      <c r="B19775" s="2">
        <f t="shared" si="616"/>
        <v>44255</v>
      </c>
      <c r="C19775" s="3">
        <f t="shared" si="617"/>
        <v>1</v>
      </c>
      <c r="D19775" t="s">
        <v>53</v>
      </c>
      <c r="E19775">
        <v>16</v>
      </c>
      <c r="F19775">
        <v>170735</v>
      </c>
      <c r="G19775">
        <v>1855</v>
      </c>
    </row>
    <row r="19776" spans="1:7">
      <c r="A19776" s="2">
        <v>44252</v>
      </c>
      <c r="B19776" s="2">
        <f t="shared" si="616"/>
        <v>44255</v>
      </c>
      <c r="C19776" s="3">
        <f t="shared" si="617"/>
        <v>1</v>
      </c>
      <c r="D19776" t="s">
        <v>6</v>
      </c>
      <c r="E19776">
        <v>17</v>
      </c>
      <c r="F19776">
        <v>1184374</v>
      </c>
      <c r="G19776">
        <v>22607</v>
      </c>
    </row>
    <row r="19777" spans="1:7">
      <c r="A19777" s="2">
        <v>44252</v>
      </c>
      <c r="B19777" s="2">
        <f t="shared" si="616"/>
        <v>44255</v>
      </c>
      <c r="C19777" s="3">
        <f t="shared" si="617"/>
        <v>1</v>
      </c>
      <c r="D19777" t="s">
        <v>27</v>
      </c>
      <c r="E19777">
        <v>18</v>
      </c>
      <c r="F19777">
        <v>662332</v>
      </c>
      <c r="G19777">
        <v>12494</v>
      </c>
    </row>
    <row r="19778" spans="1:7">
      <c r="A19778" s="2">
        <v>44252</v>
      </c>
      <c r="B19778" s="2">
        <f t="shared" si="616"/>
        <v>44255</v>
      </c>
      <c r="C19778" s="3">
        <f t="shared" si="617"/>
        <v>1</v>
      </c>
      <c r="D19778" t="s">
        <v>39</v>
      </c>
      <c r="E19778">
        <v>19</v>
      </c>
      <c r="F19778">
        <v>335222</v>
      </c>
      <c r="G19778">
        <v>5438</v>
      </c>
    </row>
    <row r="19779" spans="1:7">
      <c r="A19779" s="2">
        <v>44252</v>
      </c>
      <c r="B19779" s="2">
        <f t="shared" si="616"/>
        <v>44255</v>
      </c>
      <c r="C19779" s="3">
        <f t="shared" si="617"/>
        <v>1</v>
      </c>
      <c r="D19779" t="s">
        <v>34</v>
      </c>
      <c r="E19779">
        <v>20</v>
      </c>
      <c r="F19779">
        <v>296047</v>
      </c>
      <c r="G19779">
        <v>4724</v>
      </c>
    </row>
    <row r="19780" spans="1:7">
      <c r="A19780" s="2">
        <v>44252</v>
      </c>
      <c r="B19780" s="2">
        <f t="shared" ref="B19780:B19843" si="618">EOMONTH(A19780,0)</f>
        <v>44255</v>
      </c>
      <c r="C19780" s="3">
        <f t="shared" ref="C19780:C19843" si="619">IF(A19780=B19780,0,1)</f>
        <v>1</v>
      </c>
      <c r="D19780" t="s">
        <v>28</v>
      </c>
      <c r="E19780">
        <v>21</v>
      </c>
      <c r="F19780">
        <v>405637</v>
      </c>
      <c r="G19780">
        <v>4722</v>
      </c>
    </row>
    <row r="19781" spans="1:7">
      <c r="A19781" s="2">
        <v>44252</v>
      </c>
      <c r="B19781" s="2">
        <f t="shared" si="618"/>
        <v>44255</v>
      </c>
      <c r="C19781" s="3">
        <f t="shared" si="619"/>
        <v>1</v>
      </c>
      <c r="D19781" t="s">
        <v>40</v>
      </c>
      <c r="E19781">
        <v>22</v>
      </c>
      <c r="F19781">
        <v>427689</v>
      </c>
      <c r="G19781">
        <v>9561</v>
      </c>
    </row>
    <row r="19782" spans="1:7">
      <c r="A19782" s="2">
        <v>44252</v>
      </c>
      <c r="B19782" s="2">
        <f t="shared" si="618"/>
        <v>44255</v>
      </c>
      <c r="C19782" s="3">
        <f t="shared" si="619"/>
        <v>1</v>
      </c>
      <c r="D19782" t="s">
        <v>51</v>
      </c>
      <c r="E19782">
        <v>23</v>
      </c>
      <c r="F19782">
        <v>44117</v>
      </c>
      <c r="G19782">
        <v>701</v>
      </c>
    </row>
    <row r="19783" spans="1:7">
      <c r="A19783" s="2">
        <v>44252</v>
      </c>
      <c r="B19783" s="2">
        <f t="shared" si="618"/>
        <v>44255</v>
      </c>
      <c r="C19783" s="3">
        <f t="shared" si="619"/>
        <v>1</v>
      </c>
      <c r="D19783" t="s">
        <v>23</v>
      </c>
      <c r="E19783">
        <v>24</v>
      </c>
      <c r="F19783">
        <v>379648</v>
      </c>
      <c r="G19783">
        <v>7805</v>
      </c>
    </row>
    <row r="19784" spans="1:7">
      <c r="A19784" s="2">
        <v>44252</v>
      </c>
      <c r="B19784" s="2">
        <f t="shared" si="618"/>
        <v>44255</v>
      </c>
      <c r="C19784" s="3">
        <f t="shared" si="619"/>
        <v>1</v>
      </c>
      <c r="D19784" t="s">
        <v>9</v>
      </c>
      <c r="E19784">
        <v>25</v>
      </c>
      <c r="F19784">
        <v>575993</v>
      </c>
      <c r="G19784">
        <v>15978</v>
      </c>
    </row>
    <row r="19785" spans="1:7">
      <c r="A19785" s="2">
        <v>44252</v>
      </c>
      <c r="B19785" s="2">
        <f t="shared" si="618"/>
        <v>44255</v>
      </c>
      <c r="C19785" s="3">
        <f t="shared" si="619"/>
        <v>1</v>
      </c>
      <c r="D19785" t="s">
        <v>42</v>
      </c>
      <c r="E19785">
        <v>26</v>
      </c>
      <c r="F19785">
        <v>642768</v>
      </c>
      <c r="G19785">
        <v>16428</v>
      </c>
    </row>
    <row r="19786" spans="1:7">
      <c r="A19786" s="2">
        <v>44252</v>
      </c>
      <c r="B19786" s="2">
        <f t="shared" si="618"/>
        <v>44255</v>
      </c>
      <c r="C19786" s="3">
        <f t="shared" si="619"/>
        <v>1</v>
      </c>
      <c r="D19786" t="s">
        <v>29</v>
      </c>
      <c r="E19786">
        <v>27</v>
      </c>
      <c r="F19786">
        <v>481899</v>
      </c>
      <c r="G19786">
        <v>6518</v>
      </c>
    </row>
    <row r="19787" spans="1:7">
      <c r="A19787" s="2">
        <v>44252</v>
      </c>
      <c r="B19787" s="2">
        <f t="shared" si="618"/>
        <v>44255</v>
      </c>
      <c r="C19787" s="3">
        <f t="shared" si="619"/>
        <v>1</v>
      </c>
      <c r="D19787" t="s">
        <v>46</v>
      </c>
      <c r="E19787">
        <v>28</v>
      </c>
      <c r="F19787">
        <v>292811</v>
      </c>
      <c r="G19787">
        <v>6613</v>
      </c>
    </row>
    <row r="19788" spans="1:7">
      <c r="A19788" s="2">
        <v>44252</v>
      </c>
      <c r="B19788" s="2">
        <f t="shared" si="618"/>
        <v>44255</v>
      </c>
      <c r="C19788" s="3">
        <f t="shared" si="619"/>
        <v>1</v>
      </c>
      <c r="D19788" t="s">
        <v>35</v>
      </c>
      <c r="E19788">
        <v>29</v>
      </c>
      <c r="F19788">
        <v>523311</v>
      </c>
      <c r="G19788">
        <v>8355</v>
      </c>
    </row>
    <row r="19789" spans="1:7">
      <c r="A19789" s="2">
        <v>44252</v>
      </c>
      <c r="B19789" s="2">
        <f t="shared" si="618"/>
        <v>44255</v>
      </c>
      <c r="C19789" s="3">
        <f t="shared" si="619"/>
        <v>1</v>
      </c>
      <c r="D19789" t="s">
        <v>54</v>
      </c>
      <c r="E19789">
        <v>30</v>
      </c>
      <c r="F19789">
        <v>99566</v>
      </c>
      <c r="G19789">
        <v>1351</v>
      </c>
    </row>
    <row r="19790" spans="1:7">
      <c r="A19790" s="2">
        <v>44252</v>
      </c>
      <c r="B19790" s="2">
        <f t="shared" si="618"/>
        <v>44255</v>
      </c>
      <c r="C19790" s="3">
        <f t="shared" si="619"/>
        <v>1</v>
      </c>
      <c r="D19790" t="s">
        <v>12</v>
      </c>
      <c r="E19790">
        <v>31</v>
      </c>
      <c r="F19790">
        <v>200663</v>
      </c>
      <c r="G19790">
        <v>2183</v>
      </c>
    </row>
    <row r="19791" spans="1:7">
      <c r="A19791" s="2">
        <v>44252</v>
      </c>
      <c r="B19791" s="2">
        <f t="shared" si="618"/>
        <v>44255</v>
      </c>
      <c r="C19791" s="3">
        <f t="shared" si="619"/>
        <v>1</v>
      </c>
      <c r="D19791" t="s">
        <v>24</v>
      </c>
      <c r="E19791">
        <v>32</v>
      </c>
      <c r="F19791">
        <v>292689</v>
      </c>
      <c r="G19791">
        <v>4934</v>
      </c>
    </row>
    <row r="19792" spans="1:7">
      <c r="A19792" s="2">
        <v>44252</v>
      </c>
      <c r="B19792" s="2">
        <f t="shared" si="618"/>
        <v>44255</v>
      </c>
      <c r="C19792" s="3">
        <f t="shared" si="619"/>
        <v>1</v>
      </c>
      <c r="D19792" t="s">
        <v>19</v>
      </c>
      <c r="E19792">
        <v>33</v>
      </c>
      <c r="F19792">
        <v>74568</v>
      </c>
      <c r="G19792">
        <v>1163</v>
      </c>
    </row>
    <row r="19793" spans="1:7">
      <c r="A19793" s="2">
        <v>44252</v>
      </c>
      <c r="B19793" s="2">
        <f t="shared" si="618"/>
        <v>44255</v>
      </c>
      <c r="C19793" s="3">
        <f t="shared" si="619"/>
        <v>1</v>
      </c>
      <c r="D19793" t="s">
        <v>21</v>
      </c>
      <c r="E19793">
        <v>34</v>
      </c>
      <c r="F19793">
        <v>778960</v>
      </c>
      <c r="G19793">
        <v>23105</v>
      </c>
    </row>
    <row r="19794" spans="1:7">
      <c r="A19794" s="2">
        <v>44252</v>
      </c>
      <c r="B19794" s="2">
        <f t="shared" si="618"/>
        <v>44255</v>
      </c>
      <c r="C19794" s="3">
        <f t="shared" si="619"/>
        <v>1</v>
      </c>
      <c r="D19794" t="s">
        <v>47</v>
      </c>
      <c r="E19794">
        <v>35</v>
      </c>
      <c r="F19794">
        <v>184080</v>
      </c>
      <c r="G19794">
        <v>3673</v>
      </c>
    </row>
    <row r="19795" spans="1:7">
      <c r="A19795" s="2">
        <v>44252</v>
      </c>
      <c r="B19795" s="2">
        <f t="shared" si="618"/>
        <v>44255</v>
      </c>
      <c r="C19795" s="3">
        <f t="shared" si="619"/>
        <v>1</v>
      </c>
      <c r="D19795" t="s">
        <v>16</v>
      </c>
      <c r="E19795">
        <v>36</v>
      </c>
      <c r="F19795">
        <v>1620181</v>
      </c>
      <c r="G19795">
        <v>46790</v>
      </c>
    </row>
    <row r="19796" spans="1:7">
      <c r="A19796" s="2">
        <v>44252</v>
      </c>
      <c r="B19796" s="2">
        <f t="shared" si="618"/>
        <v>44255</v>
      </c>
      <c r="C19796" s="3">
        <f t="shared" si="619"/>
        <v>1</v>
      </c>
      <c r="D19796" t="s">
        <v>20</v>
      </c>
      <c r="E19796">
        <v>37</v>
      </c>
      <c r="F19796">
        <v>857557</v>
      </c>
      <c r="G19796">
        <v>11162</v>
      </c>
    </row>
    <row r="19797" spans="1:7">
      <c r="A19797" s="2">
        <v>44252</v>
      </c>
      <c r="B19797" s="2">
        <f t="shared" si="618"/>
        <v>44255</v>
      </c>
      <c r="C19797" s="3">
        <f t="shared" si="619"/>
        <v>1</v>
      </c>
      <c r="D19797" t="s">
        <v>48</v>
      </c>
      <c r="E19797">
        <v>38</v>
      </c>
      <c r="F19797">
        <v>99651</v>
      </c>
      <c r="G19797">
        <v>1471</v>
      </c>
    </row>
    <row r="19798" spans="1:7">
      <c r="A19798" s="2">
        <v>44252</v>
      </c>
      <c r="B19798" s="2">
        <f t="shared" si="618"/>
        <v>44255</v>
      </c>
      <c r="C19798" s="3">
        <f t="shared" si="619"/>
        <v>1</v>
      </c>
      <c r="D19798" t="s">
        <v>59</v>
      </c>
      <c r="E19798">
        <v>69</v>
      </c>
      <c r="F19798">
        <v>143</v>
      </c>
      <c r="G19798">
        <v>2</v>
      </c>
    </row>
    <row r="19799" spans="1:7">
      <c r="A19799" s="2">
        <v>44252</v>
      </c>
      <c r="B19799" s="2">
        <f t="shared" si="618"/>
        <v>44255</v>
      </c>
      <c r="C19799" s="3">
        <f t="shared" si="619"/>
        <v>1</v>
      </c>
      <c r="D19799" t="s">
        <v>41</v>
      </c>
      <c r="E19799">
        <v>39</v>
      </c>
      <c r="F19799">
        <v>962404</v>
      </c>
      <c r="G19799">
        <v>17128</v>
      </c>
    </row>
    <row r="19800" spans="1:7">
      <c r="A19800" s="2">
        <v>44252</v>
      </c>
      <c r="B19800" s="2">
        <f t="shared" si="618"/>
        <v>44255</v>
      </c>
      <c r="C19800" s="3">
        <f t="shared" si="619"/>
        <v>1</v>
      </c>
      <c r="D19800" t="s">
        <v>30</v>
      </c>
      <c r="E19800">
        <v>40</v>
      </c>
      <c r="F19800">
        <v>422156</v>
      </c>
      <c r="G19800">
        <v>4302</v>
      </c>
    </row>
    <row r="19801" spans="1:7">
      <c r="A19801" s="2">
        <v>44252</v>
      </c>
      <c r="B19801" s="2">
        <f t="shared" si="618"/>
        <v>44255</v>
      </c>
      <c r="C19801" s="3">
        <f t="shared" si="619"/>
        <v>1</v>
      </c>
      <c r="D19801" t="s">
        <v>14</v>
      </c>
      <c r="E19801">
        <v>41</v>
      </c>
      <c r="F19801">
        <v>154581</v>
      </c>
      <c r="G19801">
        <v>2214</v>
      </c>
    </row>
    <row r="19802" spans="1:7">
      <c r="A19802" s="2">
        <v>44252</v>
      </c>
      <c r="B19802" s="2">
        <f t="shared" si="618"/>
        <v>44255</v>
      </c>
      <c r="C19802" s="3">
        <f t="shared" si="619"/>
        <v>1</v>
      </c>
      <c r="D19802" t="s">
        <v>31</v>
      </c>
      <c r="E19802">
        <v>42</v>
      </c>
      <c r="F19802">
        <v>928029</v>
      </c>
      <c r="G19802">
        <v>23910</v>
      </c>
    </row>
    <row r="19803" spans="1:7">
      <c r="A19803" s="2">
        <v>44252</v>
      </c>
      <c r="B19803" s="2">
        <f t="shared" si="618"/>
        <v>44255</v>
      </c>
      <c r="C19803" s="3">
        <f t="shared" si="619"/>
        <v>1</v>
      </c>
      <c r="D19803" t="s">
        <v>55</v>
      </c>
      <c r="E19803">
        <v>72</v>
      </c>
      <c r="F19803">
        <v>133234</v>
      </c>
      <c r="G19803">
        <v>2016</v>
      </c>
    </row>
    <row r="19804" spans="1:7">
      <c r="A19804" s="2">
        <v>44252</v>
      </c>
      <c r="B19804" s="2">
        <f t="shared" si="618"/>
        <v>44255</v>
      </c>
      <c r="C19804" s="3">
        <f t="shared" si="619"/>
        <v>1</v>
      </c>
      <c r="D19804" t="s">
        <v>17</v>
      </c>
      <c r="E19804">
        <v>44</v>
      </c>
      <c r="F19804">
        <v>125185</v>
      </c>
      <c r="G19804">
        <v>2496</v>
      </c>
    </row>
    <row r="19805" spans="1:7">
      <c r="A19805" s="2">
        <v>44252</v>
      </c>
      <c r="B19805" s="2">
        <f t="shared" si="618"/>
        <v>44255</v>
      </c>
      <c r="C19805" s="3">
        <f t="shared" si="619"/>
        <v>1</v>
      </c>
      <c r="D19805" t="s">
        <v>32</v>
      </c>
      <c r="E19805">
        <v>45</v>
      </c>
      <c r="F19805">
        <v>511546</v>
      </c>
      <c r="G19805">
        <v>8443</v>
      </c>
    </row>
    <row r="19806" spans="1:7">
      <c r="A19806" s="2">
        <v>44252</v>
      </c>
      <c r="B19806" s="2">
        <f t="shared" si="618"/>
        <v>44255</v>
      </c>
      <c r="C19806" s="3">
        <f t="shared" si="619"/>
        <v>1</v>
      </c>
      <c r="D19806" t="s">
        <v>43</v>
      </c>
      <c r="E19806">
        <v>46</v>
      </c>
      <c r="F19806">
        <v>111964</v>
      </c>
      <c r="G19806">
        <v>1872</v>
      </c>
    </row>
    <row r="19807" spans="1:7">
      <c r="A19807" s="2">
        <v>44252</v>
      </c>
      <c r="B19807" s="2">
        <f t="shared" si="618"/>
        <v>44255</v>
      </c>
      <c r="C19807" s="3">
        <f t="shared" si="619"/>
        <v>1</v>
      </c>
      <c r="D19807" t="s">
        <v>25</v>
      </c>
      <c r="E19807">
        <v>47</v>
      </c>
      <c r="F19807">
        <v>757505</v>
      </c>
      <c r="G19807">
        <v>11228</v>
      </c>
    </row>
    <row r="19808" spans="1:7">
      <c r="A19808" s="2">
        <v>44252</v>
      </c>
      <c r="B19808" s="2">
        <f t="shared" si="618"/>
        <v>44255</v>
      </c>
      <c r="C19808" s="3">
        <f t="shared" si="619"/>
        <v>1</v>
      </c>
      <c r="D19808" t="s">
        <v>11</v>
      </c>
      <c r="E19808">
        <v>48</v>
      </c>
      <c r="F19808">
        <v>2633310</v>
      </c>
      <c r="G19808">
        <v>43350</v>
      </c>
    </row>
    <row r="19809" spans="1:7">
      <c r="A19809" s="2">
        <v>44252</v>
      </c>
      <c r="B19809" s="2">
        <f t="shared" si="618"/>
        <v>44255</v>
      </c>
      <c r="C19809" s="3">
        <f t="shared" si="619"/>
        <v>1</v>
      </c>
      <c r="D19809" t="s">
        <v>13</v>
      </c>
      <c r="E19809">
        <v>49</v>
      </c>
      <c r="F19809">
        <v>369490</v>
      </c>
      <c r="G19809">
        <v>1890</v>
      </c>
    </row>
    <row r="19810" spans="1:7">
      <c r="A19810" s="2">
        <v>44252</v>
      </c>
      <c r="B19810" s="2">
        <f t="shared" si="618"/>
        <v>44255</v>
      </c>
      <c r="C19810" s="3">
        <f t="shared" si="619"/>
        <v>1</v>
      </c>
      <c r="D19810" t="s">
        <v>36</v>
      </c>
      <c r="E19810">
        <v>50</v>
      </c>
      <c r="F19810">
        <v>14840</v>
      </c>
      <c r="G19810">
        <v>203</v>
      </c>
    </row>
    <row r="19811" spans="1:7">
      <c r="A19811" s="2">
        <v>44252</v>
      </c>
      <c r="B19811" s="2">
        <f t="shared" si="618"/>
        <v>44255</v>
      </c>
      <c r="C19811" s="3">
        <f t="shared" si="619"/>
        <v>1</v>
      </c>
      <c r="D19811" t="s">
        <v>56</v>
      </c>
      <c r="E19811">
        <v>78</v>
      </c>
      <c r="F19811">
        <v>2636</v>
      </c>
      <c r="G19811">
        <v>25</v>
      </c>
    </row>
    <row r="19812" spans="1:7">
      <c r="A19812" s="2">
        <v>44252</v>
      </c>
      <c r="B19812" s="2">
        <f t="shared" si="618"/>
        <v>44255</v>
      </c>
      <c r="C19812" s="3">
        <f t="shared" si="619"/>
        <v>1</v>
      </c>
      <c r="D19812" t="s">
        <v>37</v>
      </c>
      <c r="E19812">
        <v>51</v>
      </c>
      <c r="F19812">
        <v>570982</v>
      </c>
      <c r="G19812">
        <v>7963</v>
      </c>
    </row>
    <row r="19813" spans="1:7">
      <c r="A19813" s="2">
        <v>44252</v>
      </c>
      <c r="B19813" s="2">
        <f t="shared" si="618"/>
        <v>44255</v>
      </c>
      <c r="C19813" s="3">
        <f t="shared" si="619"/>
        <v>1</v>
      </c>
      <c r="D19813" t="s">
        <v>5</v>
      </c>
      <c r="E19813">
        <v>53</v>
      </c>
      <c r="F19813">
        <v>340997</v>
      </c>
      <c r="G19813">
        <v>5015</v>
      </c>
    </row>
    <row r="19814" spans="1:7">
      <c r="A19814" s="2">
        <v>44252</v>
      </c>
      <c r="B19814" s="2">
        <f t="shared" si="618"/>
        <v>44255</v>
      </c>
      <c r="C19814" s="3">
        <f t="shared" si="619"/>
        <v>1</v>
      </c>
      <c r="D19814" t="s">
        <v>58</v>
      </c>
      <c r="E19814">
        <v>54</v>
      </c>
      <c r="F19814">
        <v>130813</v>
      </c>
      <c r="G19814">
        <v>2290</v>
      </c>
    </row>
    <row r="19815" spans="1:7">
      <c r="A19815" s="2">
        <v>44252</v>
      </c>
      <c r="B19815" s="2">
        <f t="shared" si="618"/>
        <v>44255</v>
      </c>
      <c r="C19815" s="3">
        <f t="shared" si="619"/>
        <v>1</v>
      </c>
      <c r="D19815" t="s">
        <v>10</v>
      </c>
      <c r="E19815">
        <v>55</v>
      </c>
      <c r="F19815">
        <v>615233</v>
      </c>
      <c r="G19815">
        <v>6998</v>
      </c>
    </row>
    <row r="19816" spans="1:7">
      <c r="A19816" s="2">
        <v>44252</v>
      </c>
      <c r="B19816" s="2">
        <f t="shared" si="618"/>
        <v>44255</v>
      </c>
      <c r="C19816" s="3">
        <f t="shared" si="619"/>
        <v>1</v>
      </c>
      <c r="D19816" t="s">
        <v>49</v>
      </c>
      <c r="E19816">
        <v>56</v>
      </c>
      <c r="F19816">
        <v>54202</v>
      </c>
      <c r="G19816">
        <v>671</v>
      </c>
    </row>
    <row r="19817" spans="1:7">
      <c r="A19817" s="2">
        <v>44253</v>
      </c>
      <c r="B19817" s="2">
        <f t="shared" si="618"/>
        <v>44255</v>
      </c>
      <c r="C19817" s="3">
        <f t="shared" si="619"/>
        <v>1</v>
      </c>
      <c r="D19817" t="s">
        <v>52</v>
      </c>
      <c r="E19817">
        <v>1</v>
      </c>
      <c r="F19817">
        <v>491849</v>
      </c>
      <c r="G19817">
        <v>9869</v>
      </c>
    </row>
    <row r="19818" spans="1:7">
      <c r="A19818" s="2">
        <v>44253</v>
      </c>
      <c r="B19818" s="2">
        <f t="shared" si="618"/>
        <v>44255</v>
      </c>
      <c r="C19818" s="3">
        <f t="shared" si="619"/>
        <v>1</v>
      </c>
      <c r="D19818" t="s">
        <v>50</v>
      </c>
      <c r="E19818">
        <v>2</v>
      </c>
      <c r="F19818">
        <v>57846</v>
      </c>
      <c r="G19818">
        <v>279</v>
      </c>
    </row>
    <row r="19819" spans="1:7">
      <c r="A19819" s="2">
        <v>44253</v>
      </c>
      <c r="B19819" s="2">
        <f t="shared" si="618"/>
        <v>44255</v>
      </c>
      <c r="C19819" s="3">
        <f t="shared" si="619"/>
        <v>1</v>
      </c>
      <c r="D19819" t="s">
        <v>8</v>
      </c>
      <c r="E19819">
        <v>4</v>
      </c>
      <c r="F19819">
        <v>815345</v>
      </c>
      <c r="G19819">
        <v>15897</v>
      </c>
    </row>
    <row r="19820" spans="1:7">
      <c r="A19820" s="2">
        <v>44253</v>
      </c>
      <c r="B19820" s="2">
        <f t="shared" si="618"/>
        <v>44255</v>
      </c>
      <c r="C19820" s="3">
        <f t="shared" si="619"/>
        <v>1</v>
      </c>
      <c r="D19820" t="s">
        <v>44</v>
      </c>
      <c r="E19820">
        <v>5</v>
      </c>
      <c r="F19820">
        <v>318638</v>
      </c>
      <c r="G19820">
        <v>5407</v>
      </c>
    </row>
    <row r="19821" spans="1:7">
      <c r="A19821" s="2">
        <v>44253</v>
      </c>
      <c r="B19821" s="2">
        <f t="shared" si="618"/>
        <v>44255</v>
      </c>
      <c r="C19821" s="3">
        <f t="shared" si="619"/>
        <v>1</v>
      </c>
      <c r="D19821" t="s">
        <v>7</v>
      </c>
      <c r="E19821">
        <v>6</v>
      </c>
      <c r="F19821">
        <v>3561560</v>
      </c>
      <c r="G19821">
        <v>51794</v>
      </c>
    </row>
    <row r="19822" spans="1:7">
      <c r="A19822" s="2">
        <v>44253</v>
      </c>
      <c r="B19822" s="2">
        <f t="shared" si="618"/>
        <v>44255</v>
      </c>
      <c r="C19822" s="3">
        <f t="shared" si="619"/>
        <v>1</v>
      </c>
      <c r="D19822" t="s">
        <v>22</v>
      </c>
      <c r="E19822">
        <v>8</v>
      </c>
      <c r="F19822">
        <v>428475</v>
      </c>
      <c r="G19822">
        <v>6023</v>
      </c>
    </row>
    <row r="19823" spans="1:7">
      <c r="A19823" s="2">
        <v>44253</v>
      </c>
      <c r="B19823" s="2">
        <f t="shared" si="618"/>
        <v>44255</v>
      </c>
      <c r="C19823" s="3">
        <f t="shared" si="619"/>
        <v>1</v>
      </c>
      <c r="D19823" t="s">
        <v>38</v>
      </c>
      <c r="E19823">
        <v>9</v>
      </c>
      <c r="F19823">
        <v>279946</v>
      </c>
      <c r="G19823">
        <v>7622</v>
      </c>
    </row>
    <row r="19824" spans="1:7">
      <c r="A19824" s="2">
        <v>44253</v>
      </c>
      <c r="B19824" s="2">
        <f t="shared" si="618"/>
        <v>44255</v>
      </c>
      <c r="C19824" s="3">
        <f t="shared" si="619"/>
        <v>1</v>
      </c>
      <c r="D19824" t="s">
        <v>45</v>
      </c>
      <c r="E19824">
        <v>10</v>
      </c>
      <c r="F19824">
        <v>86098</v>
      </c>
      <c r="G19824">
        <v>1418</v>
      </c>
    </row>
    <row r="19825" spans="1:7">
      <c r="A19825" s="2">
        <v>44253</v>
      </c>
      <c r="B19825" s="2">
        <f t="shared" si="618"/>
        <v>44255</v>
      </c>
      <c r="C19825" s="3">
        <f t="shared" si="619"/>
        <v>1</v>
      </c>
      <c r="D19825" t="s">
        <v>33</v>
      </c>
      <c r="E19825">
        <v>11</v>
      </c>
      <c r="F19825">
        <v>40284</v>
      </c>
      <c r="G19825">
        <v>1009</v>
      </c>
    </row>
    <row r="19826" spans="1:7">
      <c r="A19826" s="2">
        <v>44253</v>
      </c>
      <c r="B19826" s="2">
        <f t="shared" si="618"/>
        <v>44255</v>
      </c>
      <c r="C19826" s="3">
        <f t="shared" si="619"/>
        <v>1</v>
      </c>
      <c r="D19826" t="s">
        <v>15</v>
      </c>
      <c r="E19826">
        <v>12</v>
      </c>
      <c r="F19826">
        <v>1898215</v>
      </c>
      <c r="G19826">
        <v>30623</v>
      </c>
    </row>
    <row r="19827" spans="1:7">
      <c r="A19827" s="2">
        <v>44253</v>
      </c>
      <c r="B19827" s="2">
        <f t="shared" si="618"/>
        <v>44255</v>
      </c>
      <c r="C19827" s="3">
        <f t="shared" si="619"/>
        <v>1</v>
      </c>
      <c r="D19827" t="s">
        <v>18</v>
      </c>
      <c r="E19827">
        <v>13</v>
      </c>
      <c r="F19827">
        <v>976400</v>
      </c>
      <c r="G19827">
        <v>16682</v>
      </c>
    </row>
    <row r="19828" spans="1:7">
      <c r="A19828" s="2">
        <v>44253</v>
      </c>
      <c r="B19828" s="2">
        <f t="shared" si="618"/>
        <v>44255</v>
      </c>
      <c r="C19828" s="3">
        <f t="shared" si="619"/>
        <v>1</v>
      </c>
      <c r="D19828" t="s">
        <v>57</v>
      </c>
      <c r="E19828">
        <v>66</v>
      </c>
      <c r="F19828">
        <v>8703</v>
      </c>
      <c r="G19828">
        <v>131</v>
      </c>
    </row>
    <row r="19829" spans="1:7">
      <c r="A19829" s="2">
        <v>44253</v>
      </c>
      <c r="B19829" s="2">
        <f t="shared" si="618"/>
        <v>44255</v>
      </c>
      <c r="C19829" s="3">
        <f t="shared" si="619"/>
        <v>1</v>
      </c>
      <c r="D19829" t="s">
        <v>26</v>
      </c>
      <c r="E19829">
        <v>15</v>
      </c>
      <c r="F19829">
        <v>27320</v>
      </c>
      <c r="G19829">
        <v>434</v>
      </c>
    </row>
    <row r="19830" spans="1:7">
      <c r="A19830" s="2">
        <v>44253</v>
      </c>
      <c r="B19830" s="2">
        <f t="shared" si="618"/>
        <v>44255</v>
      </c>
      <c r="C19830" s="3">
        <f t="shared" si="619"/>
        <v>1</v>
      </c>
      <c r="D19830" t="s">
        <v>53</v>
      </c>
      <c r="E19830">
        <v>16</v>
      </c>
      <c r="F19830">
        <v>171071</v>
      </c>
      <c r="G19830">
        <v>1862</v>
      </c>
    </row>
    <row r="19831" spans="1:7">
      <c r="A19831" s="2">
        <v>44253</v>
      </c>
      <c r="B19831" s="2">
        <f t="shared" si="618"/>
        <v>44255</v>
      </c>
      <c r="C19831" s="3">
        <f t="shared" si="619"/>
        <v>1</v>
      </c>
      <c r="D19831" t="s">
        <v>6</v>
      </c>
      <c r="E19831">
        <v>17</v>
      </c>
      <c r="F19831">
        <v>1186993</v>
      </c>
      <c r="G19831">
        <v>22675</v>
      </c>
    </row>
    <row r="19832" spans="1:7">
      <c r="A19832" s="2">
        <v>44253</v>
      </c>
      <c r="B19832" s="2">
        <f t="shared" si="618"/>
        <v>44255</v>
      </c>
      <c r="C19832" s="3">
        <f t="shared" si="619"/>
        <v>1</v>
      </c>
      <c r="D19832" t="s">
        <v>27</v>
      </c>
      <c r="E19832">
        <v>18</v>
      </c>
      <c r="F19832">
        <v>663282</v>
      </c>
      <c r="G19832">
        <v>12531</v>
      </c>
    </row>
    <row r="19833" spans="1:7">
      <c r="A19833" s="2">
        <v>44253</v>
      </c>
      <c r="B19833" s="2">
        <f t="shared" si="618"/>
        <v>44255</v>
      </c>
      <c r="C19833" s="3">
        <f t="shared" si="619"/>
        <v>1</v>
      </c>
      <c r="D19833" t="s">
        <v>39</v>
      </c>
      <c r="E19833">
        <v>19</v>
      </c>
      <c r="F19833">
        <v>335840</v>
      </c>
      <c r="G19833">
        <v>5463</v>
      </c>
    </row>
    <row r="19834" spans="1:7">
      <c r="A19834" s="2">
        <v>44253</v>
      </c>
      <c r="B19834" s="2">
        <f t="shared" si="618"/>
        <v>44255</v>
      </c>
      <c r="C19834" s="3">
        <f t="shared" si="619"/>
        <v>1</v>
      </c>
      <c r="D19834" t="s">
        <v>34</v>
      </c>
      <c r="E19834">
        <v>20</v>
      </c>
      <c r="F19834">
        <v>296798</v>
      </c>
      <c r="G19834">
        <v>4735</v>
      </c>
    </row>
    <row r="19835" spans="1:7">
      <c r="A19835" s="2">
        <v>44253</v>
      </c>
      <c r="B19835" s="2">
        <f t="shared" si="618"/>
        <v>44255</v>
      </c>
      <c r="C19835" s="3">
        <f t="shared" si="619"/>
        <v>1</v>
      </c>
      <c r="D19835" t="s">
        <v>28</v>
      </c>
      <c r="E19835">
        <v>21</v>
      </c>
      <c r="F19835">
        <v>406795</v>
      </c>
      <c r="G19835">
        <v>4746</v>
      </c>
    </row>
    <row r="19836" spans="1:7">
      <c r="A19836" s="2">
        <v>44253</v>
      </c>
      <c r="B19836" s="2">
        <f t="shared" si="618"/>
        <v>44255</v>
      </c>
      <c r="C19836" s="3">
        <f t="shared" si="619"/>
        <v>1</v>
      </c>
      <c r="D19836" t="s">
        <v>40</v>
      </c>
      <c r="E19836">
        <v>22</v>
      </c>
      <c r="F19836">
        <v>428592</v>
      </c>
      <c r="G19836">
        <v>9587</v>
      </c>
    </row>
    <row r="19837" spans="1:7">
      <c r="A19837" s="2">
        <v>44253</v>
      </c>
      <c r="B19837" s="2">
        <f t="shared" si="618"/>
        <v>44255</v>
      </c>
      <c r="C19837" s="3">
        <f t="shared" si="619"/>
        <v>1</v>
      </c>
      <c r="D19837" t="s">
        <v>51</v>
      </c>
      <c r="E19837">
        <v>23</v>
      </c>
      <c r="F19837">
        <v>44295</v>
      </c>
      <c r="G19837">
        <v>701</v>
      </c>
    </row>
    <row r="19838" spans="1:7">
      <c r="A19838" s="2">
        <v>44253</v>
      </c>
      <c r="B19838" s="2">
        <f t="shared" si="618"/>
        <v>44255</v>
      </c>
      <c r="C19838" s="3">
        <f t="shared" si="619"/>
        <v>1</v>
      </c>
      <c r="D19838" t="s">
        <v>23</v>
      </c>
      <c r="E19838">
        <v>24</v>
      </c>
      <c r="F19838">
        <v>380618</v>
      </c>
      <c r="G19838">
        <v>7838</v>
      </c>
    </row>
    <row r="19839" spans="1:7">
      <c r="A19839" s="2">
        <v>44253</v>
      </c>
      <c r="B19839" s="2">
        <f t="shared" si="618"/>
        <v>44255</v>
      </c>
      <c r="C19839" s="3">
        <f t="shared" si="619"/>
        <v>1</v>
      </c>
      <c r="D19839" t="s">
        <v>9</v>
      </c>
      <c r="E19839">
        <v>25</v>
      </c>
      <c r="F19839">
        <v>577980</v>
      </c>
      <c r="G19839">
        <v>16024</v>
      </c>
    </row>
    <row r="19840" spans="1:7">
      <c r="A19840" s="2">
        <v>44253</v>
      </c>
      <c r="B19840" s="2">
        <f t="shared" si="618"/>
        <v>44255</v>
      </c>
      <c r="C19840" s="3">
        <f t="shared" si="619"/>
        <v>1</v>
      </c>
      <c r="D19840" t="s">
        <v>42</v>
      </c>
      <c r="E19840">
        <v>26</v>
      </c>
      <c r="F19840">
        <v>644046</v>
      </c>
      <c r="G19840">
        <v>16429</v>
      </c>
    </row>
    <row r="19841" spans="1:7">
      <c r="A19841" s="2">
        <v>44253</v>
      </c>
      <c r="B19841" s="2">
        <f t="shared" si="618"/>
        <v>44255</v>
      </c>
      <c r="C19841" s="3">
        <f t="shared" si="619"/>
        <v>1</v>
      </c>
      <c r="D19841" t="s">
        <v>29</v>
      </c>
      <c r="E19841">
        <v>27</v>
      </c>
      <c r="F19841">
        <v>483046</v>
      </c>
      <c r="G19841">
        <v>6530</v>
      </c>
    </row>
    <row r="19842" spans="1:7">
      <c r="A19842" s="2">
        <v>44253</v>
      </c>
      <c r="B19842" s="2">
        <f t="shared" si="618"/>
        <v>44255</v>
      </c>
      <c r="C19842" s="3">
        <f t="shared" si="619"/>
        <v>1</v>
      </c>
      <c r="D19842" t="s">
        <v>46</v>
      </c>
      <c r="E19842">
        <v>28</v>
      </c>
      <c r="F19842">
        <v>293542</v>
      </c>
      <c r="G19842">
        <v>6638</v>
      </c>
    </row>
    <row r="19843" spans="1:7">
      <c r="A19843" s="2">
        <v>44253</v>
      </c>
      <c r="B19843" s="2">
        <f t="shared" si="618"/>
        <v>44255</v>
      </c>
      <c r="C19843" s="3">
        <f t="shared" si="619"/>
        <v>1</v>
      </c>
      <c r="D19843" t="s">
        <v>35</v>
      </c>
      <c r="E19843">
        <v>29</v>
      </c>
      <c r="F19843">
        <v>523958</v>
      </c>
      <c r="G19843">
        <v>8371</v>
      </c>
    </row>
    <row r="19844" spans="1:7">
      <c r="A19844" s="2">
        <v>44253</v>
      </c>
      <c r="B19844" s="2">
        <f t="shared" ref="B19844:B19907" si="620">EOMONTH(A19844,0)</f>
        <v>44255</v>
      </c>
      <c r="C19844" s="3">
        <f t="shared" ref="C19844:C19907" si="621">IF(A19844=B19844,0,1)</f>
        <v>1</v>
      </c>
      <c r="D19844" t="s">
        <v>54</v>
      </c>
      <c r="E19844">
        <v>30</v>
      </c>
      <c r="F19844">
        <v>99732</v>
      </c>
      <c r="G19844">
        <v>1357</v>
      </c>
    </row>
    <row r="19845" spans="1:7">
      <c r="A19845" s="2">
        <v>44253</v>
      </c>
      <c r="B19845" s="2">
        <f t="shared" si="620"/>
        <v>44255</v>
      </c>
      <c r="C19845" s="3">
        <f t="shared" si="621"/>
        <v>1</v>
      </c>
      <c r="D19845" t="s">
        <v>12</v>
      </c>
      <c r="E19845">
        <v>31</v>
      </c>
      <c r="F19845">
        <v>200866</v>
      </c>
      <c r="G19845">
        <v>2195</v>
      </c>
    </row>
    <row r="19846" spans="1:7">
      <c r="A19846" s="2">
        <v>44253</v>
      </c>
      <c r="B19846" s="2">
        <f t="shared" si="620"/>
        <v>44255</v>
      </c>
      <c r="C19846" s="3">
        <f t="shared" si="621"/>
        <v>1</v>
      </c>
      <c r="D19846" t="s">
        <v>24</v>
      </c>
      <c r="E19846">
        <v>32</v>
      </c>
      <c r="F19846">
        <v>293152</v>
      </c>
      <c r="G19846">
        <v>4942</v>
      </c>
    </row>
    <row r="19847" spans="1:7">
      <c r="A19847" s="2">
        <v>44253</v>
      </c>
      <c r="B19847" s="2">
        <f t="shared" si="620"/>
        <v>44255</v>
      </c>
      <c r="C19847" s="3">
        <f t="shared" si="621"/>
        <v>1</v>
      </c>
      <c r="D19847" t="s">
        <v>19</v>
      </c>
      <c r="E19847">
        <v>33</v>
      </c>
      <c r="F19847">
        <v>74893</v>
      </c>
      <c r="G19847">
        <v>1167</v>
      </c>
    </row>
    <row r="19848" spans="1:7">
      <c r="A19848" s="2">
        <v>44253</v>
      </c>
      <c r="B19848" s="2">
        <f t="shared" si="620"/>
        <v>44255</v>
      </c>
      <c r="C19848" s="3">
        <f t="shared" si="621"/>
        <v>1</v>
      </c>
      <c r="D19848" t="s">
        <v>21</v>
      </c>
      <c r="E19848">
        <v>34</v>
      </c>
      <c r="F19848">
        <v>782829</v>
      </c>
      <c r="G19848">
        <v>23192</v>
      </c>
    </row>
    <row r="19849" spans="1:7">
      <c r="A19849" s="2">
        <v>44253</v>
      </c>
      <c r="B19849" s="2">
        <f t="shared" si="620"/>
        <v>44255</v>
      </c>
      <c r="C19849" s="3">
        <f t="shared" si="621"/>
        <v>1</v>
      </c>
      <c r="D19849" t="s">
        <v>47</v>
      </c>
      <c r="E19849">
        <v>35</v>
      </c>
      <c r="F19849">
        <v>184736</v>
      </c>
      <c r="G19849">
        <v>3687</v>
      </c>
    </row>
    <row r="19850" spans="1:7">
      <c r="A19850" s="2">
        <v>44253</v>
      </c>
      <c r="B19850" s="2">
        <f t="shared" si="620"/>
        <v>44255</v>
      </c>
      <c r="C19850" s="3">
        <f t="shared" si="621"/>
        <v>1</v>
      </c>
      <c r="D19850" t="s">
        <v>16</v>
      </c>
      <c r="E19850">
        <v>36</v>
      </c>
      <c r="F19850">
        <v>1628255</v>
      </c>
      <c r="G19850">
        <v>46914</v>
      </c>
    </row>
    <row r="19851" spans="1:7">
      <c r="A19851" s="2">
        <v>44253</v>
      </c>
      <c r="B19851" s="2">
        <f t="shared" si="620"/>
        <v>44255</v>
      </c>
      <c r="C19851" s="3">
        <f t="shared" si="621"/>
        <v>1</v>
      </c>
      <c r="D19851" t="s">
        <v>20</v>
      </c>
      <c r="E19851">
        <v>37</v>
      </c>
      <c r="F19851">
        <v>860311</v>
      </c>
      <c r="G19851">
        <v>11216</v>
      </c>
    </row>
    <row r="19852" spans="1:7">
      <c r="A19852" s="2">
        <v>44253</v>
      </c>
      <c r="B19852" s="2">
        <f t="shared" si="620"/>
        <v>44255</v>
      </c>
      <c r="C19852" s="3">
        <f t="shared" si="621"/>
        <v>1</v>
      </c>
      <c r="D19852" t="s">
        <v>48</v>
      </c>
      <c r="E19852">
        <v>38</v>
      </c>
      <c r="F19852">
        <v>99741</v>
      </c>
      <c r="G19852">
        <v>1472</v>
      </c>
    </row>
    <row r="19853" spans="1:7">
      <c r="A19853" s="2">
        <v>44253</v>
      </c>
      <c r="B19853" s="2">
        <f t="shared" si="620"/>
        <v>44255</v>
      </c>
      <c r="C19853" s="3">
        <f t="shared" si="621"/>
        <v>1</v>
      </c>
      <c r="D19853" t="s">
        <v>59</v>
      </c>
      <c r="E19853">
        <v>69</v>
      </c>
      <c r="F19853">
        <v>143</v>
      </c>
      <c r="G19853">
        <v>2</v>
      </c>
    </row>
    <row r="19854" spans="1:7">
      <c r="A19854" s="2">
        <v>44253</v>
      </c>
      <c r="B19854" s="2">
        <f t="shared" si="620"/>
        <v>44255</v>
      </c>
      <c r="C19854" s="3">
        <f t="shared" si="621"/>
        <v>1</v>
      </c>
      <c r="D19854" t="s">
        <v>41</v>
      </c>
      <c r="E19854">
        <v>39</v>
      </c>
      <c r="F19854">
        <v>964380</v>
      </c>
      <c r="G19854">
        <v>17185</v>
      </c>
    </row>
    <row r="19855" spans="1:7">
      <c r="A19855" s="2">
        <v>44253</v>
      </c>
      <c r="B19855" s="2">
        <f t="shared" si="620"/>
        <v>44255</v>
      </c>
      <c r="C19855" s="3">
        <f t="shared" si="621"/>
        <v>1</v>
      </c>
      <c r="D19855" t="s">
        <v>30</v>
      </c>
      <c r="E19855">
        <v>40</v>
      </c>
      <c r="F19855">
        <v>423023</v>
      </c>
      <c r="G19855">
        <v>4320</v>
      </c>
    </row>
    <row r="19856" spans="1:7">
      <c r="A19856" s="2">
        <v>44253</v>
      </c>
      <c r="B19856" s="2">
        <f t="shared" si="620"/>
        <v>44255</v>
      </c>
      <c r="C19856" s="3">
        <f t="shared" si="621"/>
        <v>1</v>
      </c>
      <c r="D19856" t="s">
        <v>14</v>
      </c>
      <c r="E19856">
        <v>41</v>
      </c>
      <c r="F19856">
        <v>154902</v>
      </c>
      <c r="G19856">
        <v>2216</v>
      </c>
    </row>
    <row r="19857" spans="1:7">
      <c r="A19857" s="2">
        <v>44253</v>
      </c>
      <c r="B19857" s="2">
        <f t="shared" si="620"/>
        <v>44255</v>
      </c>
      <c r="C19857" s="3">
        <f t="shared" si="621"/>
        <v>1</v>
      </c>
      <c r="D19857" t="s">
        <v>31</v>
      </c>
      <c r="E19857">
        <v>42</v>
      </c>
      <c r="F19857">
        <v>931099</v>
      </c>
      <c r="G19857">
        <v>23979</v>
      </c>
    </row>
    <row r="19858" spans="1:7">
      <c r="A19858" s="2">
        <v>44253</v>
      </c>
      <c r="B19858" s="2">
        <f t="shared" si="620"/>
        <v>44255</v>
      </c>
      <c r="C19858" s="3">
        <f t="shared" si="621"/>
        <v>1</v>
      </c>
      <c r="D19858" t="s">
        <v>55</v>
      </c>
      <c r="E19858">
        <v>72</v>
      </c>
      <c r="F19858">
        <v>133475</v>
      </c>
      <c r="G19858">
        <v>2023</v>
      </c>
    </row>
    <row r="19859" spans="1:7">
      <c r="A19859" s="2">
        <v>44253</v>
      </c>
      <c r="B19859" s="2">
        <f t="shared" si="620"/>
        <v>44255</v>
      </c>
      <c r="C19859" s="3">
        <f t="shared" si="621"/>
        <v>1</v>
      </c>
      <c r="D19859" t="s">
        <v>17</v>
      </c>
      <c r="E19859">
        <v>44</v>
      </c>
      <c r="F19859">
        <v>125622</v>
      </c>
      <c r="G19859">
        <v>2502</v>
      </c>
    </row>
    <row r="19860" spans="1:7">
      <c r="A19860" s="2">
        <v>44253</v>
      </c>
      <c r="B19860" s="2">
        <f t="shared" si="620"/>
        <v>44255</v>
      </c>
      <c r="C19860" s="3">
        <f t="shared" si="621"/>
        <v>1</v>
      </c>
      <c r="D19860" t="s">
        <v>32</v>
      </c>
      <c r="E19860">
        <v>45</v>
      </c>
      <c r="F19860">
        <v>513295</v>
      </c>
      <c r="G19860">
        <v>8477</v>
      </c>
    </row>
    <row r="19861" spans="1:7">
      <c r="A19861" s="2">
        <v>44253</v>
      </c>
      <c r="B19861" s="2">
        <f t="shared" si="620"/>
        <v>44255</v>
      </c>
      <c r="C19861" s="3">
        <f t="shared" si="621"/>
        <v>1</v>
      </c>
      <c r="D19861" t="s">
        <v>43</v>
      </c>
      <c r="E19861">
        <v>46</v>
      </c>
      <c r="F19861">
        <v>112107</v>
      </c>
      <c r="G19861">
        <v>1879</v>
      </c>
    </row>
    <row r="19862" spans="1:7">
      <c r="A19862" s="2">
        <v>44253</v>
      </c>
      <c r="B19862" s="2">
        <f t="shared" si="620"/>
        <v>44255</v>
      </c>
      <c r="C19862" s="3">
        <f t="shared" si="621"/>
        <v>1</v>
      </c>
      <c r="D19862" t="s">
        <v>25</v>
      </c>
      <c r="E19862">
        <v>47</v>
      </c>
      <c r="F19862">
        <v>759124</v>
      </c>
      <c r="G19862">
        <v>11284</v>
      </c>
    </row>
    <row r="19863" spans="1:7">
      <c r="A19863" s="2">
        <v>44253</v>
      </c>
      <c r="B19863" s="2">
        <f t="shared" si="620"/>
        <v>44255</v>
      </c>
      <c r="C19863" s="3">
        <f t="shared" si="621"/>
        <v>1</v>
      </c>
      <c r="D19863" t="s">
        <v>11</v>
      </c>
      <c r="E19863">
        <v>48</v>
      </c>
      <c r="F19863">
        <v>2644221</v>
      </c>
      <c r="G19863">
        <v>43633</v>
      </c>
    </row>
    <row r="19864" spans="1:7">
      <c r="A19864" s="2">
        <v>44253</v>
      </c>
      <c r="B19864" s="2">
        <f t="shared" si="620"/>
        <v>44255</v>
      </c>
      <c r="C19864" s="3">
        <f t="shared" si="621"/>
        <v>1</v>
      </c>
      <c r="D19864" t="s">
        <v>13</v>
      </c>
      <c r="E19864">
        <v>49</v>
      </c>
      <c r="F19864">
        <v>370140</v>
      </c>
      <c r="G19864">
        <v>1907</v>
      </c>
    </row>
    <row r="19865" spans="1:7">
      <c r="A19865" s="2">
        <v>44253</v>
      </c>
      <c r="B19865" s="2">
        <f t="shared" si="620"/>
        <v>44255</v>
      </c>
      <c r="C19865" s="3">
        <f t="shared" si="621"/>
        <v>1</v>
      </c>
      <c r="D19865" t="s">
        <v>36</v>
      </c>
      <c r="E19865">
        <v>50</v>
      </c>
      <c r="F19865">
        <v>14963</v>
      </c>
      <c r="G19865">
        <v>204</v>
      </c>
    </row>
    <row r="19866" spans="1:7">
      <c r="A19866" s="2">
        <v>44253</v>
      </c>
      <c r="B19866" s="2">
        <f t="shared" si="620"/>
        <v>44255</v>
      </c>
      <c r="C19866" s="3">
        <f t="shared" si="621"/>
        <v>1</v>
      </c>
      <c r="D19866" t="s">
        <v>56</v>
      </c>
      <c r="E19866">
        <v>78</v>
      </c>
      <c r="F19866">
        <v>2636</v>
      </c>
      <c r="G19866">
        <v>25</v>
      </c>
    </row>
    <row r="19867" spans="1:7">
      <c r="A19867" s="2">
        <v>44253</v>
      </c>
      <c r="B19867" s="2">
        <f t="shared" si="620"/>
        <v>44255</v>
      </c>
      <c r="C19867" s="3">
        <f t="shared" si="621"/>
        <v>1</v>
      </c>
      <c r="D19867" t="s">
        <v>37</v>
      </c>
      <c r="E19867">
        <v>51</v>
      </c>
      <c r="F19867">
        <v>572639</v>
      </c>
      <c r="G19867">
        <v>8197</v>
      </c>
    </row>
    <row r="19868" spans="1:7">
      <c r="A19868" s="2">
        <v>44253</v>
      </c>
      <c r="B19868" s="2">
        <f t="shared" si="620"/>
        <v>44255</v>
      </c>
      <c r="C19868" s="3">
        <f t="shared" si="621"/>
        <v>1</v>
      </c>
      <c r="D19868" t="s">
        <v>5</v>
      </c>
      <c r="E19868">
        <v>53</v>
      </c>
      <c r="F19868">
        <v>341941</v>
      </c>
      <c r="G19868">
        <v>5024</v>
      </c>
    </row>
    <row r="19869" spans="1:7">
      <c r="A19869" s="2">
        <v>44253</v>
      </c>
      <c r="B19869" s="2">
        <f t="shared" si="620"/>
        <v>44255</v>
      </c>
      <c r="C19869" s="3">
        <f t="shared" si="621"/>
        <v>1</v>
      </c>
      <c r="D19869" t="s">
        <v>58</v>
      </c>
      <c r="E19869">
        <v>54</v>
      </c>
      <c r="F19869">
        <v>131234</v>
      </c>
      <c r="G19869">
        <v>2291</v>
      </c>
    </row>
    <row r="19870" spans="1:7">
      <c r="A19870" s="2">
        <v>44253</v>
      </c>
      <c r="B19870" s="2">
        <f t="shared" si="620"/>
        <v>44255</v>
      </c>
      <c r="C19870" s="3">
        <f t="shared" si="621"/>
        <v>1</v>
      </c>
      <c r="D19870" t="s">
        <v>10</v>
      </c>
      <c r="E19870">
        <v>55</v>
      </c>
      <c r="F19870">
        <v>616029</v>
      </c>
      <c r="G19870">
        <v>7004</v>
      </c>
    </row>
    <row r="19871" spans="1:7">
      <c r="A19871" s="2">
        <v>44253</v>
      </c>
      <c r="B19871" s="2">
        <f t="shared" si="620"/>
        <v>44255</v>
      </c>
      <c r="C19871" s="3">
        <f t="shared" si="621"/>
        <v>1</v>
      </c>
      <c r="D19871" t="s">
        <v>49</v>
      </c>
      <c r="E19871">
        <v>56</v>
      </c>
      <c r="F19871">
        <v>54350</v>
      </c>
      <c r="G19871">
        <v>671</v>
      </c>
    </row>
    <row r="19872" spans="1:7">
      <c r="A19872" s="2">
        <v>44254</v>
      </c>
      <c r="B19872" s="2">
        <f t="shared" si="620"/>
        <v>44255</v>
      </c>
      <c r="C19872" s="3">
        <f t="shared" si="621"/>
        <v>1</v>
      </c>
      <c r="D19872" t="s">
        <v>52</v>
      </c>
      <c r="E19872">
        <v>1</v>
      </c>
      <c r="F19872">
        <v>492683</v>
      </c>
      <c r="G19872">
        <v>9930</v>
      </c>
    </row>
    <row r="19873" spans="1:7">
      <c r="A19873" s="2">
        <v>44254</v>
      </c>
      <c r="B19873" s="2">
        <f t="shared" si="620"/>
        <v>44255</v>
      </c>
      <c r="C19873" s="3">
        <f t="shared" si="621"/>
        <v>1</v>
      </c>
      <c r="D19873" t="s">
        <v>50</v>
      </c>
      <c r="E19873">
        <v>2</v>
      </c>
      <c r="F19873">
        <v>57846</v>
      </c>
      <c r="G19873">
        <v>279</v>
      </c>
    </row>
    <row r="19874" spans="1:7">
      <c r="A19874" s="2">
        <v>44254</v>
      </c>
      <c r="B19874" s="2">
        <f t="shared" si="620"/>
        <v>44255</v>
      </c>
      <c r="C19874" s="3">
        <f t="shared" si="621"/>
        <v>1</v>
      </c>
      <c r="D19874" t="s">
        <v>8</v>
      </c>
      <c r="E19874">
        <v>4</v>
      </c>
      <c r="F19874">
        <v>816334</v>
      </c>
      <c r="G19874">
        <v>15967</v>
      </c>
    </row>
    <row r="19875" spans="1:7">
      <c r="A19875" s="2">
        <v>44254</v>
      </c>
      <c r="B19875" s="2">
        <f t="shared" si="620"/>
        <v>44255</v>
      </c>
      <c r="C19875" s="3">
        <f t="shared" si="621"/>
        <v>1</v>
      </c>
      <c r="D19875" t="s">
        <v>44</v>
      </c>
      <c r="E19875">
        <v>5</v>
      </c>
      <c r="F19875">
        <v>319195</v>
      </c>
      <c r="G19875">
        <v>5417</v>
      </c>
    </row>
    <row r="19876" spans="1:7">
      <c r="A19876" s="2">
        <v>44254</v>
      </c>
      <c r="B19876" s="2">
        <f t="shared" si="620"/>
        <v>44255</v>
      </c>
      <c r="C19876" s="3">
        <f t="shared" si="621"/>
        <v>1</v>
      </c>
      <c r="D19876" t="s">
        <v>7</v>
      </c>
      <c r="E19876">
        <v>6</v>
      </c>
      <c r="F19876">
        <v>3565969</v>
      </c>
      <c r="G19876">
        <v>51979</v>
      </c>
    </row>
    <row r="19877" spans="1:7">
      <c r="A19877" s="2">
        <v>44254</v>
      </c>
      <c r="B19877" s="2">
        <f t="shared" si="620"/>
        <v>44255</v>
      </c>
      <c r="C19877" s="3">
        <f t="shared" si="621"/>
        <v>1</v>
      </c>
      <c r="D19877" t="s">
        <v>22</v>
      </c>
      <c r="E19877">
        <v>8</v>
      </c>
      <c r="F19877">
        <v>430129</v>
      </c>
      <c r="G19877">
        <v>6038</v>
      </c>
    </row>
    <row r="19878" spans="1:7">
      <c r="A19878" s="2">
        <v>44254</v>
      </c>
      <c r="B19878" s="2">
        <f t="shared" si="620"/>
        <v>44255</v>
      </c>
      <c r="C19878" s="3">
        <f t="shared" si="621"/>
        <v>1</v>
      </c>
      <c r="D19878" t="s">
        <v>38</v>
      </c>
      <c r="E19878">
        <v>9</v>
      </c>
      <c r="F19878">
        <v>279946</v>
      </c>
      <c r="G19878">
        <v>7622</v>
      </c>
    </row>
    <row r="19879" spans="1:7">
      <c r="A19879" s="2">
        <v>44254</v>
      </c>
      <c r="B19879" s="2">
        <f t="shared" si="620"/>
        <v>44255</v>
      </c>
      <c r="C19879" s="3">
        <f t="shared" si="621"/>
        <v>1</v>
      </c>
      <c r="D19879" t="s">
        <v>45</v>
      </c>
      <c r="E19879">
        <v>10</v>
      </c>
      <c r="F19879">
        <v>86517</v>
      </c>
      <c r="G19879">
        <v>1418</v>
      </c>
    </row>
    <row r="19880" spans="1:7">
      <c r="A19880" s="2">
        <v>44254</v>
      </c>
      <c r="B19880" s="2">
        <f t="shared" si="620"/>
        <v>44255</v>
      </c>
      <c r="C19880" s="3">
        <f t="shared" si="621"/>
        <v>1</v>
      </c>
      <c r="D19880" t="s">
        <v>33</v>
      </c>
      <c r="E19880">
        <v>11</v>
      </c>
      <c r="F19880">
        <v>40478</v>
      </c>
      <c r="G19880">
        <v>1010</v>
      </c>
    </row>
    <row r="19881" spans="1:7">
      <c r="A19881" s="2">
        <v>44254</v>
      </c>
      <c r="B19881" s="2">
        <f t="shared" si="620"/>
        <v>44255</v>
      </c>
      <c r="C19881" s="3">
        <f t="shared" si="621"/>
        <v>1</v>
      </c>
      <c r="D19881" t="s">
        <v>15</v>
      </c>
      <c r="E19881">
        <v>12</v>
      </c>
      <c r="F19881">
        <v>1903674</v>
      </c>
      <c r="G19881">
        <v>30733</v>
      </c>
    </row>
    <row r="19882" spans="1:7">
      <c r="A19882" s="2">
        <v>44254</v>
      </c>
      <c r="B19882" s="2">
        <f t="shared" si="620"/>
        <v>44255</v>
      </c>
      <c r="C19882" s="3">
        <f t="shared" si="621"/>
        <v>1</v>
      </c>
      <c r="D19882" t="s">
        <v>18</v>
      </c>
      <c r="E19882">
        <v>13</v>
      </c>
      <c r="F19882">
        <v>979683</v>
      </c>
      <c r="G19882">
        <v>16756</v>
      </c>
    </row>
    <row r="19883" spans="1:7">
      <c r="A19883" s="2">
        <v>44254</v>
      </c>
      <c r="B19883" s="2">
        <f t="shared" si="620"/>
        <v>44255</v>
      </c>
      <c r="C19883" s="3">
        <f t="shared" si="621"/>
        <v>1</v>
      </c>
      <c r="D19883" t="s">
        <v>57</v>
      </c>
      <c r="E19883">
        <v>66</v>
      </c>
      <c r="F19883">
        <v>8704</v>
      </c>
      <c r="G19883">
        <v>131</v>
      </c>
    </row>
    <row r="19884" spans="1:7">
      <c r="A19884" s="2">
        <v>44254</v>
      </c>
      <c r="B19884" s="2">
        <f t="shared" si="620"/>
        <v>44255</v>
      </c>
      <c r="C19884" s="3">
        <f t="shared" si="621"/>
        <v>1</v>
      </c>
      <c r="D19884" t="s">
        <v>26</v>
      </c>
      <c r="E19884">
        <v>15</v>
      </c>
      <c r="F19884">
        <v>27419</v>
      </c>
      <c r="G19884">
        <v>436</v>
      </c>
    </row>
    <row r="19885" spans="1:7">
      <c r="A19885" s="2">
        <v>44254</v>
      </c>
      <c r="B19885" s="2">
        <f t="shared" si="620"/>
        <v>44255</v>
      </c>
      <c r="C19885" s="3">
        <f t="shared" si="621"/>
        <v>1</v>
      </c>
      <c r="D19885" t="s">
        <v>53</v>
      </c>
      <c r="E19885">
        <v>16</v>
      </c>
      <c r="F19885">
        <v>171209</v>
      </c>
      <c r="G19885">
        <v>1862</v>
      </c>
    </row>
    <row r="19886" spans="1:7">
      <c r="A19886" s="2">
        <v>44254</v>
      </c>
      <c r="B19886" s="2">
        <f t="shared" si="620"/>
        <v>44255</v>
      </c>
      <c r="C19886" s="3">
        <f t="shared" si="621"/>
        <v>1</v>
      </c>
      <c r="D19886" t="s">
        <v>6</v>
      </c>
      <c r="E19886">
        <v>17</v>
      </c>
      <c r="F19886">
        <v>1188732</v>
      </c>
      <c r="G19886">
        <v>22710</v>
      </c>
    </row>
    <row r="19887" spans="1:7">
      <c r="A19887" s="2">
        <v>44254</v>
      </c>
      <c r="B19887" s="2">
        <f t="shared" si="620"/>
        <v>44255</v>
      </c>
      <c r="C19887" s="3">
        <f t="shared" si="621"/>
        <v>1</v>
      </c>
      <c r="D19887" t="s">
        <v>27</v>
      </c>
      <c r="E19887">
        <v>18</v>
      </c>
      <c r="F19887">
        <v>664149</v>
      </c>
      <c r="G19887">
        <v>12556</v>
      </c>
    </row>
    <row r="19888" spans="1:7">
      <c r="A19888" s="2">
        <v>44254</v>
      </c>
      <c r="B19888" s="2">
        <f t="shared" si="620"/>
        <v>44255</v>
      </c>
      <c r="C19888" s="3">
        <f t="shared" si="621"/>
        <v>1</v>
      </c>
      <c r="D19888" t="s">
        <v>39</v>
      </c>
      <c r="E19888">
        <v>19</v>
      </c>
      <c r="F19888">
        <v>336270</v>
      </c>
      <c r="G19888">
        <v>5470</v>
      </c>
    </row>
    <row r="19889" spans="1:7">
      <c r="A19889" s="2">
        <v>44254</v>
      </c>
      <c r="B19889" s="2">
        <f t="shared" si="620"/>
        <v>44255</v>
      </c>
      <c r="C19889" s="3">
        <f t="shared" si="621"/>
        <v>1</v>
      </c>
      <c r="D19889" t="s">
        <v>34</v>
      </c>
      <c r="E19889">
        <v>20</v>
      </c>
      <c r="F19889">
        <v>296798</v>
      </c>
      <c r="G19889">
        <v>4735</v>
      </c>
    </row>
    <row r="19890" spans="1:7">
      <c r="A19890" s="2">
        <v>44254</v>
      </c>
      <c r="B19890" s="2">
        <f t="shared" si="620"/>
        <v>44255</v>
      </c>
      <c r="C19890" s="3">
        <f t="shared" si="621"/>
        <v>1</v>
      </c>
      <c r="D19890" t="s">
        <v>28</v>
      </c>
      <c r="E19890">
        <v>21</v>
      </c>
      <c r="F19890">
        <v>407745</v>
      </c>
      <c r="G19890">
        <v>4776</v>
      </c>
    </row>
    <row r="19891" spans="1:7">
      <c r="A19891" s="2">
        <v>44254</v>
      </c>
      <c r="B19891" s="2">
        <f t="shared" si="620"/>
        <v>44255</v>
      </c>
      <c r="C19891" s="3">
        <f t="shared" si="621"/>
        <v>1</v>
      </c>
      <c r="D19891" t="s">
        <v>40</v>
      </c>
      <c r="E19891">
        <v>22</v>
      </c>
      <c r="F19891">
        <v>428592</v>
      </c>
      <c r="G19891">
        <v>9587</v>
      </c>
    </row>
    <row r="19892" spans="1:7">
      <c r="A19892" s="2">
        <v>44254</v>
      </c>
      <c r="B19892" s="2">
        <f t="shared" si="620"/>
        <v>44255</v>
      </c>
      <c r="C19892" s="3">
        <f t="shared" si="621"/>
        <v>1</v>
      </c>
      <c r="D19892" t="s">
        <v>51</v>
      </c>
      <c r="E19892">
        <v>23</v>
      </c>
      <c r="F19892">
        <v>44492</v>
      </c>
      <c r="G19892">
        <v>702</v>
      </c>
    </row>
    <row r="19893" spans="1:7">
      <c r="A19893" s="2">
        <v>44254</v>
      </c>
      <c r="B19893" s="2">
        <f t="shared" si="620"/>
        <v>44255</v>
      </c>
      <c r="C19893" s="3">
        <f t="shared" si="621"/>
        <v>1</v>
      </c>
      <c r="D19893" t="s">
        <v>23</v>
      </c>
      <c r="E19893">
        <v>24</v>
      </c>
      <c r="F19893">
        <v>381454</v>
      </c>
      <c r="G19893">
        <v>7856</v>
      </c>
    </row>
    <row r="19894" spans="1:7">
      <c r="A19894" s="2">
        <v>44254</v>
      </c>
      <c r="B19894" s="2">
        <f t="shared" si="620"/>
        <v>44255</v>
      </c>
      <c r="C19894" s="3">
        <f t="shared" si="621"/>
        <v>1</v>
      </c>
      <c r="D19894" t="s">
        <v>9</v>
      </c>
      <c r="E19894">
        <v>25</v>
      </c>
      <c r="F19894">
        <v>579680</v>
      </c>
      <c r="G19894">
        <v>16067</v>
      </c>
    </row>
    <row r="19895" spans="1:7">
      <c r="A19895" s="2">
        <v>44254</v>
      </c>
      <c r="B19895" s="2">
        <f t="shared" si="620"/>
        <v>44255</v>
      </c>
      <c r="C19895" s="3">
        <f t="shared" si="621"/>
        <v>1</v>
      </c>
      <c r="D19895" t="s">
        <v>42</v>
      </c>
      <c r="E19895">
        <v>26</v>
      </c>
      <c r="F19895">
        <v>645375</v>
      </c>
      <c r="G19895">
        <v>16498</v>
      </c>
    </row>
    <row r="19896" spans="1:7">
      <c r="A19896" s="2">
        <v>44254</v>
      </c>
      <c r="B19896" s="2">
        <f t="shared" si="620"/>
        <v>44255</v>
      </c>
      <c r="C19896" s="3">
        <f t="shared" si="621"/>
        <v>1</v>
      </c>
      <c r="D19896" t="s">
        <v>29</v>
      </c>
      <c r="E19896">
        <v>27</v>
      </c>
      <c r="F19896">
        <v>483858</v>
      </c>
      <c r="G19896">
        <v>6543</v>
      </c>
    </row>
    <row r="19897" spans="1:7">
      <c r="A19897" s="2">
        <v>44254</v>
      </c>
      <c r="B19897" s="2">
        <f t="shared" si="620"/>
        <v>44255</v>
      </c>
      <c r="C19897" s="3">
        <f t="shared" si="621"/>
        <v>1</v>
      </c>
      <c r="D19897" t="s">
        <v>46</v>
      </c>
      <c r="E19897">
        <v>28</v>
      </c>
      <c r="F19897">
        <v>294091</v>
      </c>
      <c r="G19897">
        <v>6669</v>
      </c>
    </row>
    <row r="19898" spans="1:7">
      <c r="A19898" s="2">
        <v>44254</v>
      </c>
      <c r="B19898" s="2">
        <f t="shared" si="620"/>
        <v>44255</v>
      </c>
      <c r="C19898" s="3">
        <f t="shared" si="621"/>
        <v>1</v>
      </c>
      <c r="D19898" t="s">
        <v>35</v>
      </c>
      <c r="E19898">
        <v>29</v>
      </c>
      <c r="F19898">
        <v>524325</v>
      </c>
      <c r="G19898">
        <v>8383</v>
      </c>
    </row>
    <row r="19899" spans="1:7">
      <c r="A19899" s="2">
        <v>44254</v>
      </c>
      <c r="B19899" s="2">
        <f t="shared" si="620"/>
        <v>44255</v>
      </c>
      <c r="C19899" s="3">
        <f t="shared" si="621"/>
        <v>1</v>
      </c>
      <c r="D19899" t="s">
        <v>54</v>
      </c>
      <c r="E19899">
        <v>30</v>
      </c>
      <c r="F19899">
        <v>99920</v>
      </c>
      <c r="G19899">
        <v>1357</v>
      </c>
    </row>
    <row r="19900" spans="1:7">
      <c r="A19900" s="2">
        <v>44254</v>
      </c>
      <c r="B19900" s="2">
        <f t="shared" si="620"/>
        <v>44255</v>
      </c>
      <c r="C19900" s="3">
        <f t="shared" si="621"/>
        <v>1</v>
      </c>
      <c r="D19900" t="s">
        <v>12</v>
      </c>
      <c r="E19900">
        <v>31</v>
      </c>
      <c r="F19900">
        <v>201105</v>
      </c>
      <c r="G19900">
        <v>2199</v>
      </c>
    </row>
    <row r="19901" spans="1:7">
      <c r="A19901" s="2">
        <v>44254</v>
      </c>
      <c r="B19901" s="2">
        <f t="shared" si="620"/>
        <v>44255</v>
      </c>
      <c r="C19901" s="3">
        <f t="shared" si="621"/>
        <v>1</v>
      </c>
      <c r="D19901" t="s">
        <v>24</v>
      </c>
      <c r="E19901">
        <v>32</v>
      </c>
      <c r="F19901">
        <v>293529</v>
      </c>
      <c r="G19901">
        <v>4957</v>
      </c>
    </row>
    <row r="19902" spans="1:7">
      <c r="A19902" s="2">
        <v>44254</v>
      </c>
      <c r="B19902" s="2">
        <f t="shared" si="620"/>
        <v>44255</v>
      </c>
      <c r="C19902" s="3">
        <f t="shared" si="621"/>
        <v>1</v>
      </c>
      <c r="D19902" t="s">
        <v>19</v>
      </c>
      <c r="E19902">
        <v>33</v>
      </c>
      <c r="F19902">
        <v>75166</v>
      </c>
      <c r="G19902">
        <v>1170</v>
      </c>
    </row>
    <row r="19903" spans="1:7">
      <c r="A19903" s="2">
        <v>44254</v>
      </c>
      <c r="B19903" s="2">
        <f t="shared" si="620"/>
        <v>44255</v>
      </c>
      <c r="C19903" s="3">
        <f t="shared" si="621"/>
        <v>1</v>
      </c>
      <c r="D19903" t="s">
        <v>21</v>
      </c>
      <c r="E19903">
        <v>34</v>
      </c>
      <c r="F19903">
        <v>786964</v>
      </c>
      <c r="G19903">
        <v>23238</v>
      </c>
    </row>
    <row r="19904" spans="1:7">
      <c r="A19904" s="2">
        <v>44254</v>
      </c>
      <c r="B19904" s="2">
        <f t="shared" si="620"/>
        <v>44255</v>
      </c>
      <c r="C19904" s="3">
        <f t="shared" si="621"/>
        <v>1</v>
      </c>
      <c r="D19904" t="s">
        <v>47</v>
      </c>
      <c r="E19904">
        <v>35</v>
      </c>
      <c r="F19904">
        <v>184888</v>
      </c>
      <c r="G19904">
        <v>3702</v>
      </c>
    </row>
    <row r="19905" spans="1:7">
      <c r="A19905" s="2">
        <v>44254</v>
      </c>
      <c r="B19905" s="2">
        <f t="shared" si="620"/>
        <v>44255</v>
      </c>
      <c r="C19905" s="3">
        <f t="shared" si="621"/>
        <v>1</v>
      </c>
      <c r="D19905" t="s">
        <v>16</v>
      </c>
      <c r="E19905">
        <v>36</v>
      </c>
      <c r="F19905">
        <v>1636297</v>
      </c>
      <c r="G19905">
        <v>47025</v>
      </c>
    </row>
    <row r="19906" spans="1:7">
      <c r="A19906" s="2">
        <v>44254</v>
      </c>
      <c r="B19906" s="2">
        <f t="shared" si="620"/>
        <v>44255</v>
      </c>
      <c r="C19906" s="3">
        <f t="shared" si="621"/>
        <v>1</v>
      </c>
      <c r="D19906" t="s">
        <v>20</v>
      </c>
      <c r="E19906">
        <v>37</v>
      </c>
      <c r="F19906">
        <v>862635</v>
      </c>
      <c r="G19906">
        <v>11240</v>
      </c>
    </row>
    <row r="19907" spans="1:7">
      <c r="A19907" s="2">
        <v>44254</v>
      </c>
      <c r="B19907" s="2">
        <f t="shared" si="620"/>
        <v>44255</v>
      </c>
      <c r="C19907" s="3">
        <f t="shared" si="621"/>
        <v>1</v>
      </c>
      <c r="D19907" t="s">
        <v>48</v>
      </c>
      <c r="E19907">
        <v>38</v>
      </c>
      <c r="F19907">
        <v>99810</v>
      </c>
      <c r="G19907">
        <v>1475</v>
      </c>
    </row>
    <row r="19908" spans="1:7">
      <c r="A19908" s="2">
        <v>44254</v>
      </c>
      <c r="B19908" s="2">
        <f t="shared" ref="B19908:B19971" si="622">EOMONTH(A19908,0)</f>
        <v>44255</v>
      </c>
      <c r="C19908" s="3">
        <f t="shared" ref="C19908:C19971" si="623">IF(A19908=B19908,0,1)</f>
        <v>1</v>
      </c>
      <c r="D19908" t="s">
        <v>59</v>
      </c>
      <c r="E19908">
        <v>69</v>
      </c>
      <c r="F19908">
        <v>143</v>
      </c>
      <c r="G19908">
        <v>2</v>
      </c>
    </row>
    <row r="19909" spans="1:7">
      <c r="A19909" s="2">
        <v>44254</v>
      </c>
      <c r="B19909" s="2">
        <f t="shared" si="622"/>
        <v>44255</v>
      </c>
      <c r="C19909" s="3">
        <f t="shared" si="623"/>
        <v>1</v>
      </c>
      <c r="D19909" t="s">
        <v>41</v>
      </c>
      <c r="E19909">
        <v>39</v>
      </c>
      <c r="F19909">
        <v>966154</v>
      </c>
      <c r="G19909">
        <v>17239</v>
      </c>
    </row>
    <row r="19910" spans="1:7">
      <c r="A19910" s="2">
        <v>44254</v>
      </c>
      <c r="B19910" s="2">
        <f t="shared" si="622"/>
        <v>44255</v>
      </c>
      <c r="C19910" s="3">
        <f t="shared" si="623"/>
        <v>1</v>
      </c>
      <c r="D19910" t="s">
        <v>30</v>
      </c>
      <c r="E19910">
        <v>40</v>
      </c>
      <c r="F19910">
        <v>423802</v>
      </c>
      <c r="G19910">
        <v>4379</v>
      </c>
    </row>
    <row r="19911" spans="1:7">
      <c r="A19911" s="2">
        <v>44254</v>
      </c>
      <c r="B19911" s="2">
        <f t="shared" si="622"/>
        <v>44255</v>
      </c>
      <c r="C19911" s="3">
        <f t="shared" si="623"/>
        <v>1</v>
      </c>
      <c r="D19911" t="s">
        <v>14</v>
      </c>
      <c r="E19911">
        <v>41</v>
      </c>
      <c r="F19911">
        <v>155315</v>
      </c>
      <c r="G19911">
        <v>2218</v>
      </c>
    </row>
    <row r="19912" spans="1:7">
      <c r="A19912" s="2">
        <v>44254</v>
      </c>
      <c r="B19912" s="2">
        <f t="shared" si="622"/>
        <v>44255</v>
      </c>
      <c r="C19912" s="3">
        <f t="shared" si="623"/>
        <v>1</v>
      </c>
      <c r="D19912" t="s">
        <v>31</v>
      </c>
      <c r="E19912">
        <v>42</v>
      </c>
      <c r="F19912">
        <v>934113</v>
      </c>
      <c r="G19912">
        <v>23979</v>
      </c>
    </row>
    <row r="19913" spans="1:7">
      <c r="A19913" s="2">
        <v>44254</v>
      </c>
      <c r="B19913" s="2">
        <f t="shared" si="622"/>
        <v>44255</v>
      </c>
      <c r="C19913" s="3">
        <f t="shared" si="623"/>
        <v>1</v>
      </c>
      <c r="D19913" t="s">
        <v>55</v>
      </c>
      <c r="E19913">
        <v>72</v>
      </c>
      <c r="F19913">
        <v>133659</v>
      </c>
      <c r="G19913">
        <v>2032</v>
      </c>
    </row>
    <row r="19914" spans="1:7">
      <c r="A19914" s="2">
        <v>44254</v>
      </c>
      <c r="B19914" s="2">
        <f t="shared" si="622"/>
        <v>44255</v>
      </c>
      <c r="C19914" s="3">
        <f t="shared" si="623"/>
        <v>1</v>
      </c>
      <c r="D19914" t="s">
        <v>17</v>
      </c>
      <c r="E19914">
        <v>44</v>
      </c>
      <c r="F19914">
        <v>125622</v>
      </c>
      <c r="G19914">
        <v>2502</v>
      </c>
    </row>
    <row r="19915" spans="1:7">
      <c r="A19915" s="2">
        <v>44254</v>
      </c>
      <c r="B19915" s="2">
        <f t="shared" si="622"/>
        <v>44255</v>
      </c>
      <c r="C19915" s="3">
        <f t="shared" si="623"/>
        <v>1</v>
      </c>
      <c r="D19915" t="s">
        <v>32</v>
      </c>
      <c r="E19915">
        <v>45</v>
      </c>
      <c r="F19915">
        <v>515072</v>
      </c>
      <c r="G19915">
        <v>8498</v>
      </c>
    </row>
    <row r="19916" spans="1:7">
      <c r="A19916" s="2">
        <v>44254</v>
      </c>
      <c r="B19916" s="2">
        <f t="shared" si="622"/>
        <v>44255</v>
      </c>
      <c r="C19916" s="3">
        <f t="shared" si="623"/>
        <v>1</v>
      </c>
      <c r="D19916" t="s">
        <v>43</v>
      </c>
      <c r="E19916">
        <v>46</v>
      </c>
      <c r="F19916">
        <v>112293</v>
      </c>
      <c r="G19916">
        <v>1886</v>
      </c>
    </row>
    <row r="19917" spans="1:7">
      <c r="A19917" s="2">
        <v>44254</v>
      </c>
      <c r="B19917" s="2">
        <f t="shared" si="622"/>
        <v>44255</v>
      </c>
      <c r="C19917" s="3">
        <f t="shared" si="623"/>
        <v>1</v>
      </c>
      <c r="D19917" t="s">
        <v>25</v>
      </c>
      <c r="E19917">
        <v>47</v>
      </c>
      <c r="F19917">
        <v>760289</v>
      </c>
      <c r="G19917">
        <v>11299</v>
      </c>
    </row>
    <row r="19918" spans="1:7">
      <c r="A19918" s="2">
        <v>44254</v>
      </c>
      <c r="B19918" s="2">
        <f t="shared" si="622"/>
        <v>44255</v>
      </c>
      <c r="C19918" s="3">
        <f t="shared" si="623"/>
        <v>1</v>
      </c>
      <c r="D19918" t="s">
        <v>11</v>
      </c>
      <c r="E19918">
        <v>48</v>
      </c>
      <c r="F19918">
        <v>2649664</v>
      </c>
      <c r="G19918">
        <v>43772</v>
      </c>
    </row>
    <row r="19919" spans="1:7">
      <c r="A19919" s="2">
        <v>44254</v>
      </c>
      <c r="B19919" s="2">
        <f t="shared" si="622"/>
        <v>44255</v>
      </c>
      <c r="C19919" s="3">
        <f t="shared" si="623"/>
        <v>1</v>
      </c>
      <c r="D19919" t="s">
        <v>13</v>
      </c>
      <c r="E19919">
        <v>49</v>
      </c>
      <c r="F19919">
        <v>370826</v>
      </c>
      <c r="G19919">
        <v>1929</v>
      </c>
    </row>
    <row r="19920" spans="1:7">
      <c r="A19920" s="2">
        <v>44254</v>
      </c>
      <c r="B19920" s="2">
        <f t="shared" si="622"/>
        <v>44255</v>
      </c>
      <c r="C19920" s="3">
        <f t="shared" si="623"/>
        <v>1</v>
      </c>
      <c r="D19920" t="s">
        <v>36</v>
      </c>
      <c r="E19920">
        <v>50</v>
      </c>
      <c r="F19920">
        <v>15098</v>
      </c>
      <c r="G19920">
        <v>204</v>
      </c>
    </row>
    <row r="19921" spans="1:7">
      <c r="A19921" s="2">
        <v>44254</v>
      </c>
      <c r="B19921" s="2">
        <f t="shared" si="622"/>
        <v>44255</v>
      </c>
      <c r="C19921" s="3">
        <f t="shared" si="623"/>
        <v>1</v>
      </c>
      <c r="D19921" t="s">
        <v>56</v>
      </c>
      <c r="E19921">
        <v>78</v>
      </c>
      <c r="F19921">
        <v>2646</v>
      </c>
      <c r="G19921">
        <v>25</v>
      </c>
    </row>
    <row r="19922" spans="1:7">
      <c r="A19922" s="2">
        <v>44254</v>
      </c>
      <c r="B19922" s="2">
        <f t="shared" si="622"/>
        <v>44255</v>
      </c>
      <c r="C19922" s="3">
        <f t="shared" si="623"/>
        <v>1</v>
      </c>
      <c r="D19922" t="s">
        <v>37</v>
      </c>
      <c r="E19922">
        <v>51</v>
      </c>
      <c r="F19922">
        <v>574314</v>
      </c>
      <c r="G19922">
        <v>8382</v>
      </c>
    </row>
    <row r="19923" spans="1:7">
      <c r="A19923" s="2">
        <v>44254</v>
      </c>
      <c r="B19923" s="2">
        <f t="shared" si="622"/>
        <v>44255</v>
      </c>
      <c r="C19923" s="3">
        <f t="shared" si="623"/>
        <v>1</v>
      </c>
      <c r="D19923" t="s">
        <v>5</v>
      </c>
      <c r="E19923">
        <v>53</v>
      </c>
      <c r="F19923">
        <v>342574</v>
      </c>
      <c r="G19923">
        <v>5024</v>
      </c>
    </row>
    <row r="19924" spans="1:7">
      <c r="A19924" s="2">
        <v>44254</v>
      </c>
      <c r="B19924" s="2">
        <f t="shared" si="622"/>
        <v>44255</v>
      </c>
      <c r="C19924" s="3">
        <f t="shared" si="623"/>
        <v>1</v>
      </c>
      <c r="D19924" t="s">
        <v>58</v>
      </c>
      <c r="E19924">
        <v>54</v>
      </c>
      <c r="F19924">
        <v>131580</v>
      </c>
      <c r="G19924">
        <v>2297</v>
      </c>
    </row>
    <row r="19925" spans="1:7">
      <c r="A19925" s="2">
        <v>44254</v>
      </c>
      <c r="B19925" s="2">
        <f t="shared" si="622"/>
        <v>44255</v>
      </c>
      <c r="C19925" s="3">
        <f t="shared" si="623"/>
        <v>1</v>
      </c>
      <c r="D19925" t="s">
        <v>10</v>
      </c>
      <c r="E19925">
        <v>55</v>
      </c>
      <c r="F19925">
        <v>616899</v>
      </c>
      <c r="G19925">
        <v>7019</v>
      </c>
    </row>
    <row r="19926" spans="1:7">
      <c r="A19926" s="2">
        <v>44254</v>
      </c>
      <c r="B19926" s="2">
        <f t="shared" si="622"/>
        <v>44255</v>
      </c>
      <c r="C19926" s="3">
        <f t="shared" si="623"/>
        <v>1</v>
      </c>
      <c r="D19926" t="s">
        <v>49</v>
      </c>
      <c r="E19926">
        <v>56</v>
      </c>
      <c r="F19926">
        <v>54350</v>
      </c>
      <c r="G19926">
        <v>671</v>
      </c>
    </row>
    <row r="19927" spans="1:7">
      <c r="A19927" s="2">
        <v>44255</v>
      </c>
      <c r="B19927" s="2">
        <f t="shared" si="622"/>
        <v>44255</v>
      </c>
      <c r="C19927" s="3">
        <f t="shared" si="623"/>
        <v>0</v>
      </c>
      <c r="D19927" t="s">
        <v>52</v>
      </c>
      <c r="E19927">
        <v>1</v>
      </c>
      <c r="F19927">
        <v>493252</v>
      </c>
      <c r="G19927">
        <v>9929</v>
      </c>
    </row>
    <row r="19928" spans="1:7">
      <c r="A19928" s="2">
        <v>44255</v>
      </c>
      <c r="B19928" s="2">
        <f t="shared" si="622"/>
        <v>44255</v>
      </c>
      <c r="C19928" s="3">
        <f t="shared" si="623"/>
        <v>0</v>
      </c>
      <c r="D19928" t="s">
        <v>50</v>
      </c>
      <c r="E19928">
        <v>2</v>
      </c>
      <c r="F19928">
        <v>57846</v>
      </c>
      <c r="G19928">
        <v>279</v>
      </c>
    </row>
    <row r="19929" spans="1:7">
      <c r="A19929" s="2">
        <v>44255</v>
      </c>
      <c r="B19929" s="2">
        <f t="shared" si="622"/>
        <v>44255</v>
      </c>
      <c r="C19929" s="3">
        <f t="shared" si="623"/>
        <v>0</v>
      </c>
      <c r="D19929" t="s">
        <v>8</v>
      </c>
      <c r="E19929">
        <v>4</v>
      </c>
      <c r="F19929">
        <v>817232</v>
      </c>
      <c r="G19929">
        <v>15980</v>
      </c>
    </row>
    <row r="19930" spans="1:7">
      <c r="A19930" s="2">
        <v>44255</v>
      </c>
      <c r="B19930" s="2">
        <f t="shared" si="622"/>
        <v>44255</v>
      </c>
      <c r="C19930" s="3">
        <f t="shared" si="623"/>
        <v>0</v>
      </c>
      <c r="D19930" t="s">
        <v>44</v>
      </c>
      <c r="E19930">
        <v>5</v>
      </c>
      <c r="F19930">
        <v>322415</v>
      </c>
      <c r="G19930">
        <v>5243</v>
      </c>
    </row>
    <row r="19931" spans="1:7">
      <c r="A19931" s="2">
        <v>44255</v>
      </c>
      <c r="B19931" s="2">
        <f t="shared" si="622"/>
        <v>44255</v>
      </c>
      <c r="C19931" s="3">
        <f t="shared" si="623"/>
        <v>0</v>
      </c>
      <c r="D19931" t="s">
        <v>7</v>
      </c>
      <c r="E19931">
        <v>6</v>
      </c>
      <c r="F19931">
        <v>3569459</v>
      </c>
      <c r="G19931">
        <v>52213</v>
      </c>
    </row>
    <row r="19932" spans="1:7">
      <c r="A19932" s="2">
        <v>44255</v>
      </c>
      <c r="B19932" s="2">
        <f t="shared" si="622"/>
        <v>44255</v>
      </c>
      <c r="C19932" s="3">
        <f t="shared" si="623"/>
        <v>0</v>
      </c>
      <c r="D19932" t="s">
        <v>22</v>
      </c>
      <c r="E19932">
        <v>8</v>
      </c>
      <c r="F19932">
        <v>430970</v>
      </c>
      <c r="G19932">
        <v>6045</v>
      </c>
    </row>
    <row r="19933" spans="1:7">
      <c r="A19933" s="2">
        <v>44255</v>
      </c>
      <c r="B19933" s="2">
        <f t="shared" si="622"/>
        <v>44255</v>
      </c>
      <c r="C19933" s="3">
        <f t="shared" si="623"/>
        <v>0</v>
      </c>
      <c r="D19933" t="s">
        <v>38</v>
      </c>
      <c r="E19933">
        <v>9</v>
      </c>
      <c r="F19933">
        <v>279946</v>
      </c>
      <c r="G19933">
        <v>7622</v>
      </c>
    </row>
    <row r="19934" spans="1:7">
      <c r="A19934" s="2">
        <v>44255</v>
      </c>
      <c r="B19934" s="2">
        <f t="shared" si="622"/>
        <v>44255</v>
      </c>
      <c r="C19934" s="3">
        <f t="shared" si="623"/>
        <v>0</v>
      </c>
      <c r="D19934" t="s">
        <v>45</v>
      </c>
      <c r="E19934">
        <v>10</v>
      </c>
      <c r="F19934">
        <v>86799</v>
      </c>
      <c r="G19934">
        <v>1422</v>
      </c>
    </row>
    <row r="19935" spans="1:7">
      <c r="A19935" s="2">
        <v>44255</v>
      </c>
      <c r="B19935" s="2">
        <f t="shared" si="622"/>
        <v>44255</v>
      </c>
      <c r="C19935" s="3">
        <f t="shared" si="623"/>
        <v>0</v>
      </c>
      <c r="D19935" t="s">
        <v>33</v>
      </c>
      <c r="E19935">
        <v>11</v>
      </c>
      <c r="F19935">
        <v>40598</v>
      </c>
      <c r="G19935">
        <v>1017</v>
      </c>
    </row>
    <row r="19936" spans="1:7">
      <c r="A19936" s="2">
        <v>44255</v>
      </c>
      <c r="B19936" s="2">
        <f t="shared" si="622"/>
        <v>44255</v>
      </c>
      <c r="C19936" s="3">
        <f t="shared" si="623"/>
        <v>0</v>
      </c>
      <c r="D19936" t="s">
        <v>15</v>
      </c>
      <c r="E19936">
        <v>12</v>
      </c>
      <c r="F19936">
        <v>1909213</v>
      </c>
      <c r="G19936">
        <v>30851</v>
      </c>
    </row>
    <row r="19937" spans="1:7">
      <c r="A19937" s="2">
        <v>44255</v>
      </c>
      <c r="B19937" s="2">
        <f t="shared" si="622"/>
        <v>44255</v>
      </c>
      <c r="C19937" s="3">
        <f t="shared" si="623"/>
        <v>0</v>
      </c>
      <c r="D19937" t="s">
        <v>18</v>
      </c>
      <c r="E19937">
        <v>13</v>
      </c>
      <c r="F19937">
        <v>981844</v>
      </c>
      <c r="G19937">
        <v>16757</v>
      </c>
    </row>
    <row r="19938" spans="1:7">
      <c r="A19938" s="2">
        <v>44255</v>
      </c>
      <c r="B19938" s="2">
        <f t="shared" si="622"/>
        <v>44255</v>
      </c>
      <c r="C19938" s="3">
        <f t="shared" si="623"/>
        <v>0</v>
      </c>
      <c r="D19938" t="s">
        <v>57</v>
      </c>
      <c r="E19938">
        <v>66</v>
      </c>
      <c r="F19938">
        <v>8705</v>
      </c>
      <c r="G19938">
        <v>132</v>
      </c>
    </row>
    <row r="19939" spans="1:7">
      <c r="A19939" s="2">
        <v>44255</v>
      </c>
      <c r="B19939" s="2">
        <f t="shared" si="622"/>
        <v>44255</v>
      </c>
      <c r="C19939" s="3">
        <f t="shared" si="623"/>
        <v>0</v>
      </c>
      <c r="D19939" t="s">
        <v>26</v>
      </c>
      <c r="E19939">
        <v>15</v>
      </c>
      <c r="F19939">
        <v>27473</v>
      </c>
      <c r="G19939">
        <v>436</v>
      </c>
    </row>
    <row r="19940" spans="1:7">
      <c r="A19940" s="2">
        <v>44255</v>
      </c>
      <c r="B19940" s="2">
        <f t="shared" si="622"/>
        <v>44255</v>
      </c>
      <c r="C19940" s="3">
        <f t="shared" si="623"/>
        <v>0</v>
      </c>
      <c r="D19940" t="s">
        <v>53</v>
      </c>
      <c r="E19940">
        <v>16</v>
      </c>
      <c r="F19940">
        <v>171209</v>
      </c>
      <c r="G19940">
        <v>1862</v>
      </c>
    </row>
    <row r="19941" spans="1:7">
      <c r="A19941" s="2">
        <v>44255</v>
      </c>
      <c r="B19941" s="2">
        <f t="shared" si="622"/>
        <v>44255</v>
      </c>
      <c r="C19941" s="3">
        <f t="shared" si="623"/>
        <v>0</v>
      </c>
      <c r="D19941" t="s">
        <v>6</v>
      </c>
      <c r="E19941">
        <v>17</v>
      </c>
      <c r="F19941">
        <v>1189922</v>
      </c>
      <c r="G19941">
        <v>22735</v>
      </c>
    </row>
    <row r="19942" spans="1:7">
      <c r="A19942" s="2">
        <v>44255</v>
      </c>
      <c r="B19942" s="2">
        <f t="shared" si="622"/>
        <v>44255</v>
      </c>
      <c r="C19942" s="3">
        <f t="shared" si="623"/>
        <v>0</v>
      </c>
      <c r="D19942" t="s">
        <v>27</v>
      </c>
      <c r="E19942">
        <v>18</v>
      </c>
      <c r="F19942">
        <v>664880</v>
      </c>
      <c r="G19942">
        <v>12573</v>
      </c>
    </row>
    <row r="19943" spans="1:7">
      <c r="A19943" s="2">
        <v>44255</v>
      </c>
      <c r="B19943" s="2">
        <f t="shared" si="622"/>
        <v>44255</v>
      </c>
      <c r="C19943" s="3">
        <f t="shared" si="623"/>
        <v>0</v>
      </c>
      <c r="D19943" t="s">
        <v>39</v>
      </c>
      <c r="E19943">
        <v>19</v>
      </c>
      <c r="F19943">
        <v>336455</v>
      </c>
      <c r="G19943">
        <v>5470</v>
      </c>
    </row>
    <row r="19944" spans="1:7">
      <c r="A19944" s="2">
        <v>44255</v>
      </c>
      <c r="B19944" s="2">
        <f t="shared" si="622"/>
        <v>44255</v>
      </c>
      <c r="C19944" s="3">
        <f t="shared" si="623"/>
        <v>0</v>
      </c>
      <c r="D19944" t="s">
        <v>34</v>
      </c>
      <c r="E19944">
        <v>20</v>
      </c>
      <c r="F19944">
        <v>296798</v>
      </c>
      <c r="G19944">
        <v>4735</v>
      </c>
    </row>
    <row r="19945" spans="1:7">
      <c r="A19945" s="2">
        <v>44255</v>
      </c>
      <c r="B19945" s="2">
        <f t="shared" si="622"/>
        <v>44255</v>
      </c>
      <c r="C19945" s="3">
        <f t="shared" si="623"/>
        <v>0</v>
      </c>
      <c r="D19945" t="s">
        <v>28</v>
      </c>
      <c r="E19945">
        <v>21</v>
      </c>
      <c r="F19945">
        <v>408392</v>
      </c>
      <c r="G19945">
        <v>4786</v>
      </c>
    </row>
    <row r="19946" spans="1:7">
      <c r="A19946" s="2">
        <v>44255</v>
      </c>
      <c r="B19946" s="2">
        <f t="shared" si="622"/>
        <v>44255</v>
      </c>
      <c r="C19946" s="3">
        <f t="shared" si="623"/>
        <v>0</v>
      </c>
      <c r="D19946" t="s">
        <v>40</v>
      </c>
      <c r="E19946">
        <v>22</v>
      </c>
      <c r="F19946">
        <v>430100</v>
      </c>
      <c r="G19946">
        <v>9608</v>
      </c>
    </row>
    <row r="19947" spans="1:7">
      <c r="A19947" s="2">
        <v>44255</v>
      </c>
      <c r="B19947" s="2">
        <f t="shared" si="622"/>
        <v>44255</v>
      </c>
      <c r="C19947" s="3">
        <f t="shared" si="623"/>
        <v>0</v>
      </c>
      <c r="D19947" t="s">
        <v>51</v>
      </c>
      <c r="E19947">
        <v>23</v>
      </c>
      <c r="F19947">
        <v>44634</v>
      </c>
      <c r="G19947">
        <v>703</v>
      </c>
    </row>
    <row r="19948" spans="1:7">
      <c r="A19948" s="2">
        <v>44255</v>
      </c>
      <c r="B19948" s="2">
        <f t="shared" si="622"/>
        <v>44255</v>
      </c>
      <c r="C19948" s="3">
        <f t="shared" si="623"/>
        <v>0</v>
      </c>
      <c r="D19948" t="s">
        <v>23</v>
      </c>
      <c r="E19948">
        <v>24</v>
      </c>
      <c r="F19948">
        <v>382281</v>
      </c>
      <c r="G19948">
        <v>7869</v>
      </c>
    </row>
    <row r="19949" spans="1:7">
      <c r="A19949" s="2">
        <v>44255</v>
      </c>
      <c r="B19949" s="2">
        <f t="shared" si="622"/>
        <v>44255</v>
      </c>
      <c r="C19949" s="3">
        <f t="shared" si="623"/>
        <v>0</v>
      </c>
      <c r="D19949" t="s">
        <v>9</v>
      </c>
      <c r="E19949">
        <v>25</v>
      </c>
      <c r="F19949">
        <v>581148</v>
      </c>
      <c r="G19949">
        <v>16118</v>
      </c>
    </row>
    <row r="19950" spans="1:7">
      <c r="A19950" s="2">
        <v>44255</v>
      </c>
      <c r="B19950" s="2">
        <f t="shared" si="622"/>
        <v>44255</v>
      </c>
      <c r="C19950" s="3">
        <f t="shared" si="623"/>
        <v>0</v>
      </c>
      <c r="D19950" t="s">
        <v>42</v>
      </c>
      <c r="E19950">
        <v>26</v>
      </c>
      <c r="F19950">
        <v>645411</v>
      </c>
      <c r="G19950">
        <v>16498</v>
      </c>
    </row>
    <row r="19951" spans="1:7">
      <c r="A19951" s="2">
        <v>44255</v>
      </c>
      <c r="B19951" s="2">
        <f t="shared" si="622"/>
        <v>44255</v>
      </c>
      <c r="C19951" s="3">
        <f t="shared" si="623"/>
        <v>0</v>
      </c>
      <c r="D19951" t="s">
        <v>29</v>
      </c>
      <c r="E19951">
        <v>27</v>
      </c>
      <c r="F19951">
        <v>484662</v>
      </c>
      <c r="G19951">
        <v>6551</v>
      </c>
    </row>
    <row r="19952" spans="1:7">
      <c r="A19952" s="2">
        <v>44255</v>
      </c>
      <c r="B19952" s="2">
        <f t="shared" si="622"/>
        <v>44255</v>
      </c>
      <c r="C19952" s="3">
        <f t="shared" si="623"/>
        <v>0</v>
      </c>
      <c r="D19952" t="s">
        <v>46</v>
      </c>
      <c r="E19952">
        <v>28</v>
      </c>
      <c r="F19952">
        <v>294795</v>
      </c>
      <c r="G19952">
        <v>6681</v>
      </c>
    </row>
    <row r="19953" spans="1:7">
      <c r="A19953" s="2">
        <v>44255</v>
      </c>
      <c r="B19953" s="2">
        <f t="shared" si="622"/>
        <v>44255</v>
      </c>
      <c r="C19953" s="3">
        <f t="shared" si="623"/>
        <v>0</v>
      </c>
      <c r="D19953" t="s">
        <v>35</v>
      </c>
      <c r="E19953">
        <v>29</v>
      </c>
      <c r="F19953">
        <v>524600</v>
      </c>
      <c r="G19953">
        <v>8382</v>
      </c>
    </row>
    <row r="19954" spans="1:7">
      <c r="A19954" s="2">
        <v>44255</v>
      </c>
      <c r="B19954" s="2">
        <f t="shared" si="622"/>
        <v>44255</v>
      </c>
      <c r="C19954" s="3">
        <f t="shared" si="623"/>
        <v>0</v>
      </c>
      <c r="D19954" t="s">
        <v>54</v>
      </c>
      <c r="E19954">
        <v>30</v>
      </c>
      <c r="F19954">
        <v>99999</v>
      </c>
      <c r="G19954">
        <v>1358</v>
      </c>
    </row>
    <row r="19955" spans="1:7">
      <c r="A19955" s="2">
        <v>44255</v>
      </c>
      <c r="B19955" s="2">
        <f t="shared" si="622"/>
        <v>44255</v>
      </c>
      <c r="C19955" s="3">
        <f t="shared" si="623"/>
        <v>0</v>
      </c>
      <c r="D19955" t="s">
        <v>12</v>
      </c>
      <c r="E19955">
        <v>31</v>
      </c>
      <c r="F19955">
        <v>201298</v>
      </c>
      <c r="G19955">
        <v>2199</v>
      </c>
    </row>
    <row r="19956" spans="1:7">
      <c r="A19956" s="2">
        <v>44255</v>
      </c>
      <c r="B19956" s="2">
        <f t="shared" si="622"/>
        <v>44255</v>
      </c>
      <c r="C19956" s="3">
        <f t="shared" si="623"/>
        <v>0</v>
      </c>
      <c r="D19956" t="s">
        <v>24</v>
      </c>
      <c r="E19956">
        <v>32</v>
      </c>
      <c r="F19956">
        <v>293815</v>
      </c>
      <c r="G19956">
        <v>4957</v>
      </c>
    </row>
    <row r="19957" spans="1:7">
      <c r="A19957" s="2">
        <v>44255</v>
      </c>
      <c r="B19957" s="2">
        <f t="shared" si="622"/>
        <v>44255</v>
      </c>
      <c r="C19957" s="3">
        <f t="shared" si="623"/>
        <v>0</v>
      </c>
      <c r="D19957" t="s">
        <v>19</v>
      </c>
      <c r="E19957">
        <v>33</v>
      </c>
      <c r="F19957">
        <v>75424</v>
      </c>
      <c r="G19957">
        <v>1170</v>
      </c>
    </row>
    <row r="19958" spans="1:7">
      <c r="A19958" s="2">
        <v>44255</v>
      </c>
      <c r="B19958" s="2">
        <f t="shared" si="622"/>
        <v>44255</v>
      </c>
      <c r="C19958" s="3">
        <f t="shared" si="623"/>
        <v>0</v>
      </c>
      <c r="D19958" t="s">
        <v>21</v>
      </c>
      <c r="E19958">
        <v>34</v>
      </c>
      <c r="F19958">
        <v>789354</v>
      </c>
      <c r="G19958">
        <v>23252</v>
      </c>
    </row>
    <row r="19959" spans="1:7">
      <c r="A19959" s="2">
        <v>44255</v>
      </c>
      <c r="B19959" s="2">
        <f t="shared" si="622"/>
        <v>44255</v>
      </c>
      <c r="C19959" s="3">
        <f t="shared" si="623"/>
        <v>0</v>
      </c>
      <c r="D19959" t="s">
        <v>47</v>
      </c>
      <c r="E19959">
        <v>35</v>
      </c>
      <c r="F19959">
        <v>185132</v>
      </c>
      <c r="G19959">
        <v>3716</v>
      </c>
    </row>
    <row r="19960" spans="1:7">
      <c r="A19960" s="2">
        <v>44255</v>
      </c>
      <c r="B19960" s="2">
        <f t="shared" si="622"/>
        <v>44255</v>
      </c>
      <c r="C19960" s="3">
        <f t="shared" si="623"/>
        <v>0</v>
      </c>
      <c r="D19960" t="s">
        <v>16</v>
      </c>
      <c r="E19960">
        <v>36</v>
      </c>
      <c r="F19960">
        <v>1644124</v>
      </c>
      <c r="G19960">
        <v>47143</v>
      </c>
    </row>
    <row r="19961" spans="1:7">
      <c r="A19961" s="2">
        <v>44255</v>
      </c>
      <c r="B19961" s="2">
        <f t="shared" si="622"/>
        <v>44255</v>
      </c>
      <c r="C19961" s="3">
        <f t="shared" si="623"/>
        <v>0</v>
      </c>
      <c r="D19961" t="s">
        <v>20</v>
      </c>
      <c r="E19961">
        <v>37</v>
      </c>
      <c r="F19961">
        <v>862635</v>
      </c>
      <c r="G19961">
        <v>11241</v>
      </c>
    </row>
    <row r="19962" spans="1:7">
      <c r="A19962" s="2">
        <v>44255</v>
      </c>
      <c r="B19962" s="2">
        <f t="shared" si="622"/>
        <v>44255</v>
      </c>
      <c r="C19962" s="3">
        <f t="shared" si="623"/>
        <v>0</v>
      </c>
      <c r="D19962" t="s">
        <v>48</v>
      </c>
      <c r="E19962">
        <v>38</v>
      </c>
      <c r="F19962">
        <v>99839</v>
      </c>
      <c r="G19962">
        <v>1475</v>
      </c>
    </row>
    <row r="19963" spans="1:7">
      <c r="A19963" s="2">
        <v>44255</v>
      </c>
      <c r="B19963" s="2">
        <f t="shared" si="622"/>
        <v>44255</v>
      </c>
      <c r="C19963" s="3">
        <f t="shared" si="623"/>
        <v>0</v>
      </c>
      <c r="D19963" t="s">
        <v>59</v>
      </c>
      <c r="E19963">
        <v>69</v>
      </c>
      <c r="F19963">
        <v>143</v>
      </c>
      <c r="G19963">
        <v>2</v>
      </c>
    </row>
    <row r="19964" spans="1:7">
      <c r="A19964" s="2">
        <v>44255</v>
      </c>
      <c r="B19964" s="2">
        <f t="shared" si="622"/>
        <v>44255</v>
      </c>
      <c r="C19964" s="3">
        <f t="shared" si="623"/>
        <v>0</v>
      </c>
      <c r="D19964" t="s">
        <v>41</v>
      </c>
      <c r="E19964">
        <v>39</v>
      </c>
      <c r="F19964">
        <v>967422</v>
      </c>
      <c r="G19964">
        <v>17299</v>
      </c>
    </row>
    <row r="19965" spans="1:7">
      <c r="A19965" s="2">
        <v>44255</v>
      </c>
      <c r="B19965" s="2">
        <f t="shared" si="622"/>
        <v>44255</v>
      </c>
      <c r="C19965" s="3">
        <f t="shared" si="623"/>
        <v>0</v>
      </c>
      <c r="D19965" t="s">
        <v>30</v>
      </c>
      <c r="E19965">
        <v>40</v>
      </c>
      <c r="F19965">
        <v>424508</v>
      </c>
      <c r="G19965">
        <v>4428</v>
      </c>
    </row>
    <row r="19966" spans="1:7">
      <c r="A19966" s="2">
        <v>44255</v>
      </c>
      <c r="B19966" s="2">
        <f t="shared" si="622"/>
        <v>44255</v>
      </c>
      <c r="C19966" s="3">
        <f t="shared" si="623"/>
        <v>0</v>
      </c>
      <c r="D19966" t="s">
        <v>14</v>
      </c>
      <c r="E19966">
        <v>41</v>
      </c>
      <c r="F19966">
        <v>155597</v>
      </c>
      <c r="G19966">
        <v>2218</v>
      </c>
    </row>
    <row r="19967" spans="1:7">
      <c r="A19967" s="2">
        <v>44255</v>
      </c>
      <c r="B19967" s="2">
        <f t="shared" si="622"/>
        <v>44255</v>
      </c>
      <c r="C19967" s="3">
        <f t="shared" si="623"/>
        <v>0</v>
      </c>
      <c r="D19967" t="s">
        <v>31</v>
      </c>
      <c r="E19967">
        <v>42</v>
      </c>
      <c r="F19967">
        <v>935911</v>
      </c>
      <c r="G19967">
        <v>24056</v>
      </c>
    </row>
    <row r="19968" spans="1:7">
      <c r="A19968" s="2">
        <v>44255</v>
      </c>
      <c r="B19968" s="2">
        <f t="shared" si="622"/>
        <v>44255</v>
      </c>
      <c r="C19968" s="3">
        <f t="shared" si="623"/>
        <v>0</v>
      </c>
      <c r="D19968" t="s">
        <v>55</v>
      </c>
      <c r="E19968">
        <v>72</v>
      </c>
      <c r="F19968">
        <v>133912</v>
      </c>
      <c r="G19968">
        <v>2036</v>
      </c>
    </row>
    <row r="19969" spans="1:7">
      <c r="A19969" s="2">
        <v>44255</v>
      </c>
      <c r="B19969" s="2">
        <f t="shared" si="622"/>
        <v>44255</v>
      </c>
      <c r="C19969" s="3">
        <f t="shared" si="623"/>
        <v>0</v>
      </c>
      <c r="D19969" t="s">
        <v>17</v>
      </c>
      <c r="E19969">
        <v>44</v>
      </c>
      <c r="F19969">
        <v>125622</v>
      </c>
      <c r="G19969">
        <v>2502</v>
      </c>
    </row>
    <row r="19970" spans="1:7">
      <c r="A19970" s="2">
        <v>44255</v>
      </c>
      <c r="B19970" s="2">
        <f t="shared" si="622"/>
        <v>44255</v>
      </c>
      <c r="C19970" s="3">
        <f t="shared" si="623"/>
        <v>0</v>
      </c>
      <c r="D19970" t="s">
        <v>32</v>
      </c>
      <c r="E19970">
        <v>45</v>
      </c>
      <c r="F19970">
        <v>516823</v>
      </c>
      <c r="G19970">
        <v>8546</v>
      </c>
    </row>
    <row r="19971" spans="1:7">
      <c r="A19971" s="2">
        <v>44255</v>
      </c>
      <c r="B19971" s="2">
        <f t="shared" si="622"/>
        <v>44255</v>
      </c>
      <c r="C19971" s="3">
        <f t="shared" si="623"/>
        <v>0</v>
      </c>
      <c r="D19971" t="s">
        <v>43</v>
      </c>
      <c r="E19971">
        <v>46</v>
      </c>
      <c r="F19971">
        <v>112427</v>
      </c>
      <c r="G19971">
        <v>1888</v>
      </c>
    </row>
    <row r="19972" spans="1:7">
      <c r="A19972" s="2">
        <v>44255</v>
      </c>
      <c r="B19972" s="2">
        <f t="shared" ref="B19972:B20035" si="624">EOMONTH(A19972,0)</f>
        <v>44255</v>
      </c>
      <c r="C19972" s="3">
        <f t="shared" ref="C19972:C20035" si="625">IF(A19972=B19972,0,1)</f>
        <v>0</v>
      </c>
      <c r="D19972" t="s">
        <v>25</v>
      </c>
      <c r="E19972">
        <v>47</v>
      </c>
      <c r="F19972">
        <v>761232</v>
      </c>
      <c r="G19972">
        <v>11317</v>
      </c>
    </row>
    <row r="19973" spans="1:7">
      <c r="A19973" s="2">
        <v>44255</v>
      </c>
      <c r="B19973" s="2">
        <f t="shared" si="624"/>
        <v>44255</v>
      </c>
      <c r="C19973" s="3">
        <f t="shared" si="625"/>
        <v>0</v>
      </c>
      <c r="D19973" t="s">
        <v>11</v>
      </c>
      <c r="E19973">
        <v>48</v>
      </c>
      <c r="F19973">
        <v>2653285</v>
      </c>
      <c r="G19973">
        <v>43949</v>
      </c>
    </row>
    <row r="19974" spans="1:7">
      <c r="A19974" s="2">
        <v>44255</v>
      </c>
      <c r="B19974" s="2">
        <f t="shared" si="624"/>
        <v>44255</v>
      </c>
      <c r="C19974" s="3">
        <f t="shared" si="625"/>
        <v>0</v>
      </c>
      <c r="D19974" t="s">
        <v>13</v>
      </c>
      <c r="E19974">
        <v>49</v>
      </c>
      <c r="F19974">
        <v>371291</v>
      </c>
      <c r="G19974">
        <v>1935</v>
      </c>
    </row>
    <row r="19975" spans="1:7">
      <c r="A19975" s="2">
        <v>44255</v>
      </c>
      <c r="B19975" s="2">
        <f t="shared" si="624"/>
        <v>44255</v>
      </c>
      <c r="C19975" s="3">
        <f t="shared" si="625"/>
        <v>0</v>
      </c>
      <c r="D19975" t="s">
        <v>36</v>
      </c>
      <c r="E19975">
        <v>50</v>
      </c>
      <c r="F19975">
        <v>15198</v>
      </c>
      <c r="G19975">
        <v>204</v>
      </c>
    </row>
    <row r="19976" spans="1:7">
      <c r="A19976" s="2">
        <v>44255</v>
      </c>
      <c r="B19976" s="2">
        <f t="shared" si="624"/>
        <v>44255</v>
      </c>
      <c r="C19976" s="3">
        <f t="shared" si="625"/>
        <v>0</v>
      </c>
      <c r="D19976" t="s">
        <v>56</v>
      </c>
      <c r="E19976">
        <v>78</v>
      </c>
      <c r="F19976">
        <v>2646</v>
      </c>
      <c r="G19976">
        <v>25</v>
      </c>
    </row>
    <row r="19977" spans="1:7">
      <c r="A19977" s="2">
        <v>44255</v>
      </c>
      <c r="B19977" s="2">
        <f t="shared" si="624"/>
        <v>44255</v>
      </c>
      <c r="C19977" s="3">
        <f t="shared" si="625"/>
        <v>0</v>
      </c>
      <c r="D19977" t="s">
        <v>37</v>
      </c>
      <c r="E19977">
        <v>51</v>
      </c>
      <c r="F19977">
        <v>576050</v>
      </c>
      <c r="G19977">
        <v>8552</v>
      </c>
    </row>
    <row r="19978" spans="1:7">
      <c r="A19978" s="2">
        <v>44255</v>
      </c>
      <c r="B19978" s="2">
        <f t="shared" si="624"/>
        <v>44255</v>
      </c>
      <c r="C19978" s="3">
        <f t="shared" si="625"/>
        <v>0</v>
      </c>
      <c r="D19978" t="s">
        <v>5</v>
      </c>
      <c r="E19978">
        <v>53</v>
      </c>
      <c r="F19978">
        <v>342644</v>
      </c>
      <c r="G19978">
        <v>5024</v>
      </c>
    </row>
    <row r="19979" spans="1:7">
      <c r="A19979" s="2">
        <v>44255</v>
      </c>
      <c r="B19979" s="2">
        <f t="shared" si="624"/>
        <v>44255</v>
      </c>
      <c r="C19979" s="3">
        <f t="shared" si="625"/>
        <v>0</v>
      </c>
      <c r="D19979" t="s">
        <v>58</v>
      </c>
      <c r="E19979">
        <v>54</v>
      </c>
      <c r="F19979">
        <v>131855</v>
      </c>
      <c r="G19979">
        <v>2300</v>
      </c>
    </row>
    <row r="19980" spans="1:7">
      <c r="A19980" s="2">
        <v>44255</v>
      </c>
      <c r="B19980" s="2">
        <f t="shared" si="624"/>
        <v>44255</v>
      </c>
      <c r="C19980" s="3">
        <f t="shared" si="625"/>
        <v>0</v>
      </c>
      <c r="D19980" t="s">
        <v>10</v>
      </c>
      <c r="E19980">
        <v>55</v>
      </c>
      <c r="F19980">
        <v>617380</v>
      </c>
      <c r="G19980">
        <v>7019</v>
      </c>
    </row>
    <row r="19981" spans="1:7">
      <c r="A19981" s="2">
        <v>44255</v>
      </c>
      <c r="B19981" s="2">
        <f t="shared" si="624"/>
        <v>44255</v>
      </c>
      <c r="C19981" s="3">
        <f t="shared" si="625"/>
        <v>0</v>
      </c>
      <c r="D19981" t="s">
        <v>49</v>
      </c>
      <c r="E19981">
        <v>56</v>
      </c>
      <c r="F19981">
        <v>54394</v>
      </c>
      <c r="G19981">
        <v>671</v>
      </c>
    </row>
    <row r="19982" spans="1:7">
      <c r="A19982" s="2">
        <v>44256</v>
      </c>
      <c r="B19982" s="2">
        <f t="shared" si="624"/>
        <v>44286</v>
      </c>
      <c r="C19982" s="3">
        <f t="shared" si="625"/>
        <v>1</v>
      </c>
      <c r="D19982" t="s">
        <v>52</v>
      </c>
      <c r="E19982">
        <v>1</v>
      </c>
      <c r="F19982">
        <v>493769</v>
      </c>
      <c r="G19982">
        <v>9931</v>
      </c>
    </row>
    <row r="19983" spans="1:7">
      <c r="A19983" s="2">
        <v>44256</v>
      </c>
      <c r="B19983" s="2">
        <f t="shared" si="624"/>
        <v>44286</v>
      </c>
      <c r="C19983" s="3">
        <f t="shared" si="625"/>
        <v>1</v>
      </c>
      <c r="D19983" t="s">
        <v>50</v>
      </c>
      <c r="E19983">
        <v>2</v>
      </c>
      <c r="F19983">
        <v>58229</v>
      </c>
      <c r="G19983">
        <v>289</v>
      </c>
    </row>
    <row r="19984" spans="1:7">
      <c r="A19984" s="2">
        <v>44256</v>
      </c>
      <c r="B19984" s="2">
        <f t="shared" si="624"/>
        <v>44286</v>
      </c>
      <c r="C19984" s="3">
        <f t="shared" si="625"/>
        <v>1</v>
      </c>
      <c r="D19984" t="s">
        <v>8</v>
      </c>
      <c r="E19984">
        <v>4</v>
      </c>
      <c r="F19984">
        <v>818268</v>
      </c>
      <c r="G19984">
        <v>15979</v>
      </c>
    </row>
    <row r="19985" spans="1:7">
      <c r="A19985" s="2">
        <v>44256</v>
      </c>
      <c r="B19985" s="2">
        <f t="shared" si="624"/>
        <v>44286</v>
      </c>
      <c r="C19985" s="3">
        <f t="shared" si="625"/>
        <v>1</v>
      </c>
      <c r="D19985" t="s">
        <v>44</v>
      </c>
      <c r="E19985">
        <v>5</v>
      </c>
      <c r="F19985">
        <v>322509</v>
      </c>
      <c r="G19985">
        <v>5250</v>
      </c>
    </row>
    <row r="19986" spans="1:7">
      <c r="A19986" s="2">
        <v>44256</v>
      </c>
      <c r="B19986" s="2">
        <f t="shared" si="624"/>
        <v>44286</v>
      </c>
      <c r="C19986" s="3">
        <f t="shared" si="625"/>
        <v>1</v>
      </c>
      <c r="D19986" t="s">
        <v>7</v>
      </c>
      <c r="E19986">
        <v>6</v>
      </c>
      <c r="F19986">
        <v>3573656</v>
      </c>
      <c r="G19986">
        <v>52487</v>
      </c>
    </row>
    <row r="19987" spans="1:7">
      <c r="A19987" s="2">
        <v>44256</v>
      </c>
      <c r="B19987" s="2">
        <f t="shared" si="624"/>
        <v>44286</v>
      </c>
      <c r="C19987" s="3">
        <f t="shared" si="625"/>
        <v>1</v>
      </c>
      <c r="D19987" t="s">
        <v>22</v>
      </c>
      <c r="E19987">
        <v>8</v>
      </c>
      <c r="F19987">
        <v>432186</v>
      </c>
      <c r="G19987">
        <v>6046</v>
      </c>
    </row>
    <row r="19988" spans="1:7">
      <c r="A19988" s="2">
        <v>44256</v>
      </c>
      <c r="B19988" s="2">
        <f t="shared" si="624"/>
        <v>44286</v>
      </c>
      <c r="C19988" s="3">
        <f t="shared" si="625"/>
        <v>1</v>
      </c>
      <c r="D19988" t="s">
        <v>38</v>
      </c>
      <c r="E19988">
        <v>9</v>
      </c>
      <c r="F19988">
        <v>282626</v>
      </c>
      <c r="G19988">
        <v>7651</v>
      </c>
    </row>
    <row r="19989" spans="1:7">
      <c r="A19989" s="2">
        <v>44256</v>
      </c>
      <c r="B19989" s="2">
        <f t="shared" si="624"/>
        <v>44286</v>
      </c>
      <c r="C19989" s="3">
        <f t="shared" si="625"/>
        <v>1</v>
      </c>
      <c r="D19989" t="s">
        <v>45</v>
      </c>
      <c r="E19989">
        <v>10</v>
      </c>
      <c r="F19989">
        <v>87080</v>
      </c>
      <c r="G19989">
        <v>1422</v>
      </c>
    </row>
    <row r="19990" spans="1:7">
      <c r="A19990" s="2">
        <v>44256</v>
      </c>
      <c r="B19990" s="2">
        <f t="shared" si="624"/>
        <v>44286</v>
      </c>
      <c r="C19990" s="3">
        <f t="shared" si="625"/>
        <v>1</v>
      </c>
      <c r="D19990" t="s">
        <v>33</v>
      </c>
      <c r="E19990">
        <v>11</v>
      </c>
      <c r="F19990">
        <v>40684</v>
      </c>
      <c r="G19990">
        <v>1019</v>
      </c>
    </row>
    <row r="19991" spans="1:7">
      <c r="A19991" s="2">
        <v>44256</v>
      </c>
      <c r="B19991" s="2">
        <f t="shared" si="624"/>
        <v>44286</v>
      </c>
      <c r="C19991" s="3">
        <f t="shared" si="625"/>
        <v>1</v>
      </c>
      <c r="D19991" t="s">
        <v>15</v>
      </c>
      <c r="E19991">
        <v>12</v>
      </c>
      <c r="F19991">
        <v>1910913</v>
      </c>
      <c r="G19991">
        <v>30998</v>
      </c>
    </row>
    <row r="19992" spans="1:7">
      <c r="A19992" s="2">
        <v>44256</v>
      </c>
      <c r="B19992" s="2">
        <f t="shared" si="624"/>
        <v>44286</v>
      </c>
      <c r="C19992" s="3">
        <f t="shared" si="625"/>
        <v>1</v>
      </c>
      <c r="D19992" t="s">
        <v>18</v>
      </c>
      <c r="E19992">
        <v>13</v>
      </c>
      <c r="F19992">
        <v>983879</v>
      </c>
      <c r="G19992">
        <v>16834</v>
      </c>
    </row>
    <row r="19993" spans="1:7">
      <c r="A19993" s="2">
        <v>44256</v>
      </c>
      <c r="B19993" s="2">
        <f t="shared" si="624"/>
        <v>44286</v>
      </c>
      <c r="C19993" s="3">
        <f t="shared" si="625"/>
        <v>1</v>
      </c>
      <c r="D19993" t="s">
        <v>57</v>
      </c>
      <c r="E19993">
        <v>66</v>
      </c>
      <c r="F19993">
        <v>8706</v>
      </c>
      <c r="G19993">
        <v>132</v>
      </c>
    </row>
    <row r="19994" spans="1:7">
      <c r="A19994" s="2">
        <v>44256</v>
      </c>
      <c r="B19994" s="2">
        <f t="shared" si="624"/>
        <v>44286</v>
      </c>
      <c r="C19994" s="3">
        <f t="shared" si="625"/>
        <v>1</v>
      </c>
      <c r="D19994" t="s">
        <v>26</v>
      </c>
      <c r="E19994">
        <v>15</v>
      </c>
      <c r="F19994">
        <v>27499</v>
      </c>
      <c r="G19994">
        <v>436</v>
      </c>
    </row>
    <row r="19995" spans="1:7">
      <c r="A19995" s="2">
        <v>44256</v>
      </c>
      <c r="B19995" s="2">
        <f t="shared" si="624"/>
        <v>44286</v>
      </c>
      <c r="C19995" s="3">
        <f t="shared" si="625"/>
        <v>1</v>
      </c>
      <c r="D19995" t="s">
        <v>53</v>
      </c>
      <c r="E19995">
        <v>16</v>
      </c>
      <c r="F19995">
        <v>171618</v>
      </c>
      <c r="G19995">
        <v>1869</v>
      </c>
    </row>
    <row r="19996" spans="1:7">
      <c r="A19996" s="2">
        <v>44256</v>
      </c>
      <c r="B19996" s="2">
        <f t="shared" si="624"/>
        <v>44286</v>
      </c>
      <c r="C19996" s="3">
        <f t="shared" si="625"/>
        <v>1</v>
      </c>
      <c r="D19996" t="s">
        <v>6</v>
      </c>
      <c r="E19996">
        <v>17</v>
      </c>
      <c r="F19996">
        <v>1191207</v>
      </c>
      <c r="G19996">
        <v>22759</v>
      </c>
    </row>
    <row r="19997" spans="1:7">
      <c r="A19997" s="2">
        <v>44256</v>
      </c>
      <c r="B19997" s="2">
        <f t="shared" si="624"/>
        <v>44286</v>
      </c>
      <c r="C19997" s="3">
        <f t="shared" si="625"/>
        <v>1</v>
      </c>
      <c r="D19997" t="s">
        <v>27</v>
      </c>
      <c r="E19997">
        <v>18</v>
      </c>
      <c r="F19997">
        <v>665422</v>
      </c>
      <c r="G19997">
        <v>12595</v>
      </c>
    </row>
    <row r="19998" spans="1:7">
      <c r="A19998" s="2">
        <v>44256</v>
      </c>
      <c r="B19998" s="2">
        <f t="shared" si="624"/>
        <v>44286</v>
      </c>
      <c r="C19998" s="3">
        <f t="shared" si="625"/>
        <v>1</v>
      </c>
      <c r="D19998" t="s">
        <v>39</v>
      </c>
      <c r="E19998">
        <v>19</v>
      </c>
      <c r="F19998">
        <v>336890</v>
      </c>
      <c r="G19998">
        <v>5472</v>
      </c>
    </row>
    <row r="19999" spans="1:7">
      <c r="A19999" s="2">
        <v>44256</v>
      </c>
      <c r="B19999" s="2">
        <f t="shared" si="624"/>
        <v>44286</v>
      </c>
      <c r="C19999" s="3">
        <f t="shared" si="625"/>
        <v>1</v>
      </c>
      <c r="D19999" t="s">
        <v>34</v>
      </c>
      <c r="E19999">
        <v>20</v>
      </c>
      <c r="F19999">
        <v>297436</v>
      </c>
      <c r="G19999">
        <v>4743</v>
      </c>
    </row>
    <row r="20000" spans="1:7">
      <c r="A20000" s="2">
        <v>44256</v>
      </c>
      <c r="B20000" s="2">
        <f t="shared" si="624"/>
        <v>44286</v>
      </c>
      <c r="C20000" s="3">
        <f t="shared" si="625"/>
        <v>1</v>
      </c>
      <c r="D20000" t="s">
        <v>28</v>
      </c>
      <c r="E20000">
        <v>21</v>
      </c>
      <c r="F20000">
        <v>408854</v>
      </c>
      <c r="G20000">
        <v>4802</v>
      </c>
    </row>
    <row r="20001" spans="1:7">
      <c r="A20001" s="2">
        <v>44256</v>
      </c>
      <c r="B20001" s="2">
        <f t="shared" si="624"/>
        <v>44286</v>
      </c>
      <c r="C20001" s="3">
        <f t="shared" si="625"/>
        <v>1</v>
      </c>
      <c r="D20001" t="s">
        <v>40</v>
      </c>
      <c r="E20001">
        <v>22</v>
      </c>
      <c r="F20001">
        <v>430504</v>
      </c>
      <c r="G20001">
        <v>9628</v>
      </c>
    </row>
    <row r="20002" spans="1:7">
      <c r="A20002" s="2">
        <v>44256</v>
      </c>
      <c r="B20002" s="2">
        <f t="shared" si="624"/>
        <v>44286</v>
      </c>
      <c r="C20002" s="3">
        <f t="shared" si="625"/>
        <v>1</v>
      </c>
      <c r="D20002" t="s">
        <v>51</v>
      </c>
      <c r="E20002">
        <v>23</v>
      </c>
      <c r="F20002">
        <v>44762</v>
      </c>
      <c r="G20002">
        <v>703</v>
      </c>
    </row>
    <row r="20003" spans="1:7">
      <c r="A20003" s="2">
        <v>44256</v>
      </c>
      <c r="B20003" s="2">
        <f t="shared" si="624"/>
        <v>44286</v>
      </c>
      <c r="C20003" s="3">
        <f t="shared" si="625"/>
        <v>1</v>
      </c>
      <c r="D20003" t="s">
        <v>23</v>
      </c>
      <c r="E20003">
        <v>24</v>
      </c>
      <c r="F20003">
        <v>382884</v>
      </c>
      <c r="G20003">
        <v>7879</v>
      </c>
    </row>
    <row r="20004" spans="1:7">
      <c r="A20004" s="2">
        <v>44256</v>
      </c>
      <c r="B20004" s="2">
        <f t="shared" si="624"/>
        <v>44286</v>
      </c>
      <c r="C20004" s="3">
        <f t="shared" si="625"/>
        <v>1</v>
      </c>
      <c r="D20004" t="s">
        <v>9</v>
      </c>
      <c r="E20004">
        <v>25</v>
      </c>
      <c r="F20004">
        <v>582543</v>
      </c>
      <c r="G20004">
        <v>16144</v>
      </c>
    </row>
    <row r="20005" spans="1:7">
      <c r="A20005" s="2">
        <v>44256</v>
      </c>
      <c r="B20005" s="2">
        <f t="shared" si="624"/>
        <v>44286</v>
      </c>
      <c r="C20005" s="3">
        <f t="shared" si="625"/>
        <v>1</v>
      </c>
      <c r="D20005" t="s">
        <v>42</v>
      </c>
      <c r="E20005">
        <v>26</v>
      </c>
      <c r="F20005">
        <v>647365</v>
      </c>
      <c r="G20005">
        <v>16509</v>
      </c>
    </row>
    <row r="20006" spans="1:7">
      <c r="A20006" s="2">
        <v>44256</v>
      </c>
      <c r="B20006" s="2">
        <f t="shared" si="624"/>
        <v>44286</v>
      </c>
      <c r="C20006" s="3">
        <f t="shared" si="625"/>
        <v>1</v>
      </c>
      <c r="D20006" t="s">
        <v>29</v>
      </c>
      <c r="E20006">
        <v>27</v>
      </c>
      <c r="F20006">
        <v>485298</v>
      </c>
      <c r="G20006">
        <v>6554</v>
      </c>
    </row>
    <row r="20007" spans="1:7">
      <c r="A20007" s="2">
        <v>44256</v>
      </c>
      <c r="B20007" s="2">
        <f t="shared" si="624"/>
        <v>44286</v>
      </c>
      <c r="C20007" s="3">
        <f t="shared" si="625"/>
        <v>1</v>
      </c>
      <c r="D20007" t="s">
        <v>46</v>
      </c>
      <c r="E20007">
        <v>28</v>
      </c>
      <c r="F20007">
        <v>294994</v>
      </c>
      <c r="G20007">
        <v>6681</v>
      </c>
    </row>
    <row r="20008" spans="1:7">
      <c r="A20008" s="2">
        <v>44256</v>
      </c>
      <c r="B20008" s="2">
        <f t="shared" si="624"/>
        <v>44286</v>
      </c>
      <c r="C20008" s="3">
        <f t="shared" si="625"/>
        <v>1</v>
      </c>
      <c r="D20008" t="s">
        <v>35</v>
      </c>
      <c r="E20008">
        <v>29</v>
      </c>
      <c r="F20008">
        <v>525206</v>
      </c>
      <c r="G20008">
        <v>8385</v>
      </c>
    </row>
    <row r="20009" spans="1:7">
      <c r="A20009" s="2">
        <v>44256</v>
      </c>
      <c r="B20009" s="2">
        <f t="shared" si="624"/>
        <v>44286</v>
      </c>
      <c r="C20009" s="3">
        <f t="shared" si="625"/>
        <v>1</v>
      </c>
      <c r="D20009" t="s">
        <v>54</v>
      </c>
      <c r="E20009">
        <v>30</v>
      </c>
      <c r="F20009">
        <v>100115</v>
      </c>
      <c r="G20009">
        <v>1358</v>
      </c>
    </row>
    <row r="20010" spans="1:7">
      <c r="A20010" s="2">
        <v>44256</v>
      </c>
      <c r="B20010" s="2">
        <f t="shared" si="624"/>
        <v>44286</v>
      </c>
      <c r="C20010" s="3">
        <f t="shared" si="625"/>
        <v>1</v>
      </c>
      <c r="D20010" t="s">
        <v>12</v>
      </c>
      <c r="E20010">
        <v>31</v>
      </c>
      <c r="F20010">
        <v>201556</v>
      </c>
      <c r="G20010">
        <v>2205</v>
      </c>
    </row>
    <row r="20011" spans="1:7">
      <c r="A20011" s="2">
        <v>44256</v>
      </c>
      <c r="B20011" s="2">
        <f t="shared" si="624"/>
        <v>44286</v>
      </c>
      <c r="C20011" s="3">
        <f t="shared" si="625"/>
        <v>1</v>
      </c>
      <c r="D20011" t="s">
        <v>24</v>
      </c>
      <c r="E20011">
        <v>32</v>
      </c>
      <c r="F20011">
        <v>294047</v>
      </c>
      <c r="G20011">
        <v>4957</v>
      </c>
    </row>
    <row r="20012" spans="1:7">
      <c r="A20012" s="2">
        <v>44256</v>
      </c>
      <c r="B20012" s="2">
        <f t="shared" si="624"/>
        <v>44286</v>
      </c>
      <c r="C20012" s="3">
        <f t="shared" si="625"/>
        <v>1</v>
      </c>
      <c r="D20012" t="s">
        <v>19</v>
      </c>
      <c r="E20012">
        <v>33</v>
      </c>
      <c r="F20012">
        <v>75588</v>
      </c>
      <c r="G20012">
        <v>1170</v>
      </c>
    </row>
    <row r="20013" spans="1:7">
      <c r="A20013" s="2">
        <v>44256</v>
      </c>
      <c r="B20013" s="2">
        <f t="shared" si="624"/>
        <v>44286</v>
      </c>
      <c r="C20013" s="3">
        <f t="shared" si="625"/>
        <v>1</v>
      </c>
      <c r="D20013" t="s">
        <v>21</v>
      </c>
      <c r="E20013">
        <v>34</v>
      </c>
      <c r="F20013">
        <v>792496</v>
      </c>
      <c r="G20013">
        <v>23273</v>
      </c>
    </row>
    <row r="20014" spans="1:7">
      <c r="A20014" s="2">
        <v>44256</v>
      </c>
      <c r="B20014" s="2">
        <f t="shared" si="624"/>
        <v>44286</v>
      </c>
      <c r="C20014" s="3">
        <f t="shared" si="625"/>
        <v>1</v>
      </c>
      <c r="D20014" t="s">
        <v>47</v>
      </c>
      <c r="E20014">
        <v>35</v>
      </c>
      <c r="F20014">
        <v>185297</v>
      </c>
      <c r="G20014">
        <v>3731</v>
      </c>
    </row>
    <row r="20015" spans="1:7">
      <c r="A20015" s="2">
        <v>44256</v>
      </c>
      <c r="B20015" s="2">
        <f t="shared" si="624"/>
        <v>44286</v>
      </c>
      <c r="C20015" s="3">
        <f t="shared" si="625"/>
        <v>1</v>
      </c>
      <c r="D20015" t="s">
        <v>16</v>
      </c>
      <c r="E20015">
        <v>36</v>
      </c>
      <c r="F20015">
        <v>1650560</v>
      </c>
      <c r="G20015">
        <v>47247</v>
      </c>
    </row>
    <row r="20016" spans="1:7">
      <c r="A20016" s="2">
        <v>44256</v>
      </c>
      <c r="B20016" s="2">
        <f t="shared" si="624"/>
        <v>44286</v>
      </c>
      <c r="C20016" s="3">
        <f t="shared" si="625"/>
        <v>1</v>
      </c>
      <c r="D20016" t="s">
        <v>20</v>
      </c>
      <c r="E20016">
        <v>37</v>
      </c>
      <c r="F20016">
        <v>865988</v>
      </c>
      <c r="G20016">
        <v>11286</v>
      </c>
    </row>
    <row r="20017" spans="1:7">
      <c r="A20017" s="2">
        <v>44256</v>
      </c>
      <c r="B20017" s="2">
        <f t="shared" si="624"/>
        <v>44286</v>
      </c>
      <c r="C20017" s="3">
        <f t="shared" si="625"/>
        <v>1</v>
      </c>
      <c r="D20017" t="s">
        <v>48</v>
      </c>
      <c r="E20017">
        <v>38</v>
      </c>
      <c r="F20017">
        <v>99882</v>
      </c>
      <c r="G20017">
        <v>1475</v>
      </c>
    </row>
    <row r="20018" spans="1:7">
      <c r="A20018" s="2">
        <v>44256</v>
      </c>
      <c r="B20018" s="2">
        <f t="shared" si="624"/>
        <v>44286</v>
      </c>
      <c r="C20018" s="3">
        <f t="shared" si="625"/>
        <v>1</v>
      </c>
      <c r="D20018" t="s">
        <v>59</v>
      </c>
      <c r="E20018">
        <v>69</v>
      </c>
      <c r="F20018">
        <v>143</v>
      </c>
      <c r="G20018">
        <v>2</v>
      </c>
    </row>
    <row r="20019" spans="1:7">
      <c r="A20019" s="2">
        <v>44256</v>
      </c>
      <c r="B20019" s="2">
        <f t="shared" si="624"/>
        <v>44286</v>
      </c>
      <c r="C20019" s="3">
        <f t="shared" si="625"/>
        <v>1</v>
      </c>
      <c r="D20019" t="s">
        <v>41</v>
      </c>
      <c r="E20019">
        <v>39</v>
      </c>
      <c r="F20019">
        <v>968874</v>
      </c>
      <c r="G20019">
        <v>17348</v>
      </c>
    </row>
    <row r="20020" spans="1:7">
      <c r="A20020" s="2">
        <v>44256</v>
      </c>
      <c r="B20020" s="2">
        <f t="shared" si="624"/>
        <v>44286</v>
      </c>
      <c r="C20020" s="3">
        <f t="shared" si="625"/>
        <v>1</v>
      </c>
      <c r="D20020" t="s">
        <v>30</v>
      </c>
      <c r="E20020">
        <v>40</v>
      </c>
      <c r="F20020">
        <v>424888</v>
      </c>
      <c r="G20020">
        <v>4478</v>
      </c>
    </row>
    <row r="20021" spans="1:7">
      <c r="A20021" s="2">
        <v>44256</v>
      </c>
      <c r="B20021" s="2">
        <f t="shared" si="624"/>
        <v>44286</v>
      </c>
      <c r="C20021" s="3">
        <f t="shared" si="625"/>
        <v>1</v>
      </c>
      <c r="D20021" t="s">
        <v>14</v>
      </c>
      <c r="E20021">
        <v>41</v>
      </c>
      <c r="F20021">
        <v>155873</v>
      </c>
      <c r="G20021">
        <v>2222</v>
      </c>
    </row>
    <row r="20022" spans="1:7">
      <c r="A20022" s="2">
        <v>44256</v>
      </c>
      <c r="B20022" s="2">
        <f t="shared" si="624"/>
        <v>44286</v>
      </c>
      <c r="C20022" s="3">
        <f t="shared" si="625"/>
        <v>1</v>
      </c>
      <c r="D20022" t="s">
        <v>31</v>
      </c>
      <c r="E20022">
        <v>42</v>
      </c>
      <c r="F20022">
        <v>938308</v>
      </c>
      <c r="G20022">
        <v>24065</v>
      </c>
    </row>
    <row r="20023" spans="1:7">
      <c r="A20023" s="2">
        <v>44256</v>
      </c>
      <c r="B20023" s="2">
        <f t="shared" si="624"/>
        <v>44286</v>
      </c>
      <c r="C20023" s="3">
        <f t="shared" si="625"/>
        <v>1</v>
      </c>
      <c r="D20023" t="s">
        <v>55</v>
      </c>
      <c r="E20023">
        <v>72</v>
      </c>
      <c r="F20023">
        <v>134199</v>
      </c>
      <c r="G20023">
        <v>2037</v>
      </c>
    </row>
    <row r="20024" spans="1:7">
      <c r="A20024" s="2">
        <v>44256</v>
      </c>
      <c r="B20024" s="2">
        <f t="shared" si="624"/>
        <v>44286</v>
      </c>
      <c r="C20024" s="3">
        <f t="shared" si="625"/>
        <v>1</v>
      </c>
      <c r="D20024" t="s">
        <v>17</v>
      </c>
      <c r="E20024">
        <v>44</v>
      </c>
      <c r="F20024">
        <v>126588</v>
      </c>
      <c r="G20024">
        <v>2517</v>
      </c>
    </row>
    <row r="20025" spans="1:7">
      <c r="A20025" s="2">
        <v>44256</v>
      </c>
      <c r="B20025" s="2">
        <f t="shared" si="624"/>
        <v>44286</v>
      </c>
      <c r="C20025" s="3">
        <f t="shared" si="625"/>
        <v>1</v>
      </c>
      <c r="D20025" t="s">
        <v>32</v>
      </c>
      <c r="E20025">
        <v>45</v>
      </c>
      <c r="F20025">
        <v>517976</v>
      </c>
      <c r="G20025">
        <v>8562</v>
      </c>
    </row>
    <row r="20026" spans="1:7">
      <c r="A20026" s="2">
        <v>44256</v>
      </c>
      <c r="B20026" s="2">
        <f t="shared" si="624"/>
        <v>44286</v>
      </c>
      <c r="C20026" s="3">
        <f t="shared" si="625"/>
        <v>1</v>
      </c>
      <c r="D20026" t="s">
        <v>43</v>
      </c>
      <c r="E20026">
        <v>46</v>
      </c>
      <c r="F20026">
        <v>112470</v>
      </c>
      <c r="G20026">
        <v>1888</v>
      </c>
    </row>
    <row r="20027" spans="1:7">
      <c r="A20027" s="2">
        <v>44256</v>
      </c>
      <c r="B20027" s="2">
        <f t="shared" si="624"/>
        <v>44286</v>
      </c>
      <c r="C20027" s="3">
        <f t="shared" si="625"/>
        <v>1</v>
      </c>
      <c r="D20027" t="s">
        <v>25</v>
      </c>
      <c r="E20027">
        <v>47</v>
      </c>
      <c r="F20027">
        <v>761891</v>
      </c>
      <c r="G20027">
        <v>11327</v>
      </c>
    </row>
    <row r="20028" spans="1:7">
      <c r="A20028" s="2">
        <v>44256</v>
      </c>
      <c r="B20028" s="2">
        <f t="shared" si="624"/>
        <v>44286</v>
      </c>
      <c r="C20028" s="3">
        <f t="shared" si="625"/>
        <v>1</v>
      </c>
      <c r="D20028" t="s">
        <v>11</v>
      </c>
      <c r="E20028">
        <v>48</v>
      </c>
      <c r="F20028">
        <v>2661425</v>
      </c>
      <c r="G20028">
        <v>44078</v>
      </c>
    </row>
    <row r="20029" spans="1:7">
      <c r="A20029" s="2">
        <v>44256</v>
      </c>
      <c r="B20029" s="2">
        <f t="shared" si="624"/>
        <v>44286</v>
      </c>
      <c r="C20029" s="3">
        <f t="shared" si="625"/>
        <v>1</v>
      </c>
      <c r="D20029" t="s">
        <v>13</v>
      </c>
      <c r="E20029">
        <v>49</v>
      </c>
      <c r="F20029">
        <v>371548</v>
      </c>
      <c r="G20029">
        <v>1940</v>
      </c>
    </row>
    <row r="20030" spans="1:7">
      <c r="A20030" s="2">
        <v>44256</v>
      </c>
      <c r="B20030" s="2">
        <f t="shared" si="624"/>
        <v>44286</v>
      </c>
      <c r="C20030" s="3">
        <f t="shared" si="625"/>
        <v>1</v>
      </c>
      <c r="D20030" t="s">
        <v>36</v>
      </c>
      <c r="E20030">
        <v>50</v>
      </c>
      <c r="F20030">
        <v>15284</v>
      </c>
      <c r="G20030">
        <v>205</v>
      </c>
    </row>
    <row r="20031" spans="1:7">
      <c r="A20031" s="2">
        <v>44256</v>
      </c>
      <c r="B20031" s="2">
        <f t="shared" si="624"/>
        <v>44286</v>
      </c>
      <c r="C20031" s="3">
        <f t="shared" si="625"/>
        <v>1</v>
      </c>
      <c r="D20031" t="s">
        <v>56</v>
      </c>
      <c r="E20031">
        <v>78</v>
      </c>
      <c r="F20031">
        <v>2646</v>
      </c>
      <c r="G20031">
        <v>25</v>
      </c>
    </row>
    <row r="20032" spans="1:7">
      <c r="A20032" s="2">
        <v>44256</v>
      </c>
      <c r="B20032" s="2">
        <f t="shared" si="624"/>
        <v>44286</v>
      </c>
      <c r="C20032" s="3">
        <f t="shared" si="625"/>
        <v>1</v>
      </c>
      <c r="D20032" t="s">
        <v>37</v>
      </c>
      <c r="E20032">
        <v>51</v>
      </c>
      <c r="F20032">
        <v>577174</v>
      </c>
      <c r="G20032">
        <v>8783</v>
      </c>
    </row>
    <row r="20033" spans="1:7">
      <c r="A20033" s="2">
        <v>44256</v>
      </c>
      <c r="B20033" s="2">
        <f t="shared" si="624"/>
        <v>44286</v>
      </c>
      <c r="C20033" s="3">
        <f t="shared" si="625"/>
        <v>1</v>
      </c>
      <c r="D20033" t="s">
        <v>5</v>
      </c>
      <c r="E20033">
        <v>53</v>
      </c>
      <c r="F20033">
        <v>343723</v>
      </c>
      <c r="G20033">
        <v>5038</v>
      </c>
    </row>
    <row r="20034" spans="1:7">
      <c r="A20034" s="2">
        <v>44256</v>
      </c>
      <c r="B20034" s="2">
        <f t="shared" si="624"/>
        <v>44286</v>
      </c>
      <c r="C20034" s="3">
        <f t="shared" si="625"/>
        <v>1</v>
      </c>
      <c r="D20034" t="s">
        <v>58</v>
      </c>
      <c r="E20034">
        <v>54</v>
      </c>
      <c r="F20034">
        <v>132048</v>
      </c>
      <c r="G20034">
        <v>2300</v>
      </c>
    </row>
    <row r="20035" spans="1:7">
      <c r="A20035" s="2">
        <v>44256</v>
      </c>
      <c r="B20035" s="2">
        <f t="shared" si="624"/>
        <v>44286</v>
      </c>
      <c r="C20035" s="3">
        <f t="shared" si="625"/>
        <v>1</v>
      </c>
      <c r="D20035" t="s">
        <v>10</v>
      </c>
      <c r="E20035">
        <v>55</v>
      </c>
      <c r="F20035">
        <v>617700</v>
      </c>
      <c r="G20035">
        <v>7019</v>
      </c>
    </row>
    <row r="20036" spans="1:7">
      <c r="A20036" s="2">
        <v>44256</v>
      </c>
      <c r="B20036" s="2">
        <f t="shared" ref="B20036:B20099" si="626">EOMONTH(A20036,0)</f>
        <v>44286</v>
      </c>
      <c r="C20036" s="3">
        <f t="shared" ref="C20036:C20099" si="627">IF(A20036=B20036,0,1)</f>
        <v>1</v>
      </c>
      <c r="D20036" t="s">
        <v>49</v>
      </c>
      <c r="E20036">
        <v>56</v>
      </c>
      <c r="F20036">
        <v>54471</v>
      </c>
      <c r="G20036">
        <v>671</v>
      </c>
    </row>
    <row r="20037" spans="1:7">
      <c r="A20037" s="2">
        <v>44257</v>
      </c>
      <c r="B20037" s="2">
        <f t="shared" si="626"/>
        <v>44286</v>
      </c>
      <c r="C20037" s="3">
        <f t="shared" si="627"/>
        <v>1</v>
      </c>
      <c r="D20037" t="s">
        <v>52</v>
      </c>
      <c r="E20037">
        <v>1</v>
      </c>
      <c r="F20037">
        <v>494421</v>
      </c>
      <c r="G20037">
        <v>9991</v>
      </c>
    </row>
    <row r="20038" spans="1:7">
      <c r="A20038" s="2">
        <v>44257</v>
      </c>
      <c r="B20038" s="2">
        <f t="shared" si="626"/>
        <v>44286</v>
      </c>
      <c r="C20038" s="3">
        <f t="shared" si="627"/>
        <v>1</v>
      </c>
      <c r="D20038" t="s">
        <v>50</v>
      </c>
      <c r="E20038">
        <v>2</v>
      </c>
      <c r="F20038">
        <v>58383</v>
      </c>
      <c r="G20038">
        <v>290</v>
      </c>
    </row>
    <row r="20039" spans="1:7">
      <c r="A20039" s="2">
        <v>44257</v>
      </c>
      <c r="B20039" s="2">
        <f t="shared" si="626"/>
        <v>44286</v>
      </c>
      <c r="C20039" s="3">
        <f t="shared" si="627"/>
        <v>1</v>
      </c>
      <c r="D20039" t="s">
        <v>8</v>
      </c>
      <c r="E20039">
        <v>4</v>
      </c>
      <c r="F20039">
        <v>819281</v>
      </c>
      <c r="G20039">
        <v>16065</v>
      </c>
    </row>
    <row r="20040" spans="1:7">
      <c r="A20040" s="2">
        <v>44257</v>
      </c>
      <c r="B20040" s="2">
        <f t="shared" si="626"/>
        <v>44286</v>
      </c>
      <c r="C20040" s="3">
        <f t="shared" si="627"/>
        <v>1</v>
      </c>
      <c r="D20040" t="s">
        <v>44</v>
      </c>
      <c r="E20040">
        <v>5</v>
      </c>
      <c r="F20040">
        <v>322949</v>
      </c>
      <c r="G20040">
        <v>5254</v>
      </c>
    </row>
    <row r="20041" spans="1:7">
      <c r="A20041" s="2">
        <v>44257</v>
      </c>
      <c r="B20041" s="2">
        <f t="shared" si="626"/>
        <v>44286</v>
      </c>
      <c r="C20041" s="3">
        <f t="shared" si="627"/>
        <v>1</v>
      </c>
      <c r="D20041" t="s">
        <v>7</v>
      </c>
      <c r="E20041">
        <v>6</v>
      </c>
      <c r="F20041">
        <v>3577973</v>
      </c>
      <c r="G20041">
        <v>52774</v>
      </c>
    </row>
    <row r="20042" spans="1:7">
      <c r="A20042" s="2">
        <v>44257</v>
      </c>
      <c r="B20042" s="2">
        <f t="shared" si="626"/>
        <v>44286</v>
      </c>
      <c r="C20042" s="3">
        <f t="shared" si="627"/>
        <v>1</v>
      </c>
      <c r="D20042" t="s">
        <v>22</v>
      </c>
      <c r="E20042">
        <v>8</v>
      </c>
      <c r="F20042">
        <v>432939</v>
      </c>
      <c r="G20042">
        <v>6054</v>
      </c>
    </row>
    <row r="20043" spans="1:7">
      <c r="A20043" s="2">
        <v>44257</v>
      </c>
      <c r="B20043" s="2">
        <f t="shared" si="626"/>
        <v>44286</v>
      </c>
      <c r="C20043" s="3">
        <f t="shared" si="627"/>
        <v>1</v>
      </c>
      <c r="D20043" t="s">
        <v>38</v>
      </c>
      <c r="E20043">
        <v>9</v>
      </c>
      <c r="F20043">
        <v>283128</v>
      </c>
      <c r="G20043">
        <v>7658</v>
      </c>
    </row>
    <row r="20044" spans="1:7">
      <c r="A20044" s="2">
        <v>44257</v>
      </c>
      <c r="B20044" s="2">
        <f t="shared" si="626"/>
        <v>44286</v>
      </c>
      <c r="C20044" s="3">
        <f t="shared" si="627"/>
        <v>1</v>
      </c>
      <c r="D20044" t="s">
        <v>45</v>
      </c>
      <c r="E20044">
        <v>10</v>
      </c>
      <c r="F20044">
        <v>87193</v>
      </c>
      <c r="G20044">
        <v>1426</v>
      </c>
    </row>
    <row r="20045" spans="1:7">
      <c r="A20045" s="2">
        <v>44257</v>
      </c>
      <c r="B20045" s="2">
        <f t="shared" si="626"/>
        <v>44286</v>
      </c>
      <c r="C20045" s="3">
        <f t="shared" si="627"/>
        <v>1</v>
      </c>
      <c r="D20045" t="s">
        <v>33</v>
      </c>
      <c r="E20045">
        <v>11</v>
      </c>
      <c r="F20045">
        <v>40767</v>
      </c>
      <c r="G20045">
        <v>1019</v>
      </c>
    </row>
    <row r="20046" spans="1:7">
      <c r="A20046" s="2">
        <v>44257</v>
      </c>
      <c r="B20046" s="2">
        <f t="shared" si="626"/>
        <v>44286</v>
      </c>
      <c r="C20046" s="3">
        <f t="shared" si="627"/>
        <v>1</v>
      </c>
      <c r="D20046" t="s">
        <v>15</v>
      </c>
      <c r="E20046">
        <v>12</v>
      </c>
      <c r="F20046">
        <v>1918092</v>
      </c>
      <c r="G20046">
        <v>31134</v>
      </c>
    </row>
    <row r="20047" spans="1:7">
      <c r="A20047" s="2">
        <v>44257</v>
      </c>
      <c r="B20047" s="2">
        <f t="shared" si="626"/>
        <v>44286</v>
      </c>
      <c r="C20047" s="3">
        <f t="shared" si="627"/>
        <v>1</v>
      </c>
      <c r="D20047" t="s">
        <v>18</v>
      </c>
      <c r="E20047">
        <v>13</v>
      </c>
      <c r="F20047">
        <v>986968</v>
      </c>
      <c r="G20047">
        <v>16936</v>
      </c>
    </row>
    <row r="20048" spans="1:7">
      <c r="A20048" s="2">
        <v>44257</v>
      </c>
      <c r="B20048" s="2">
        <f t="shared" si="626"/>
        <v>44286</v>
      </c>
      <c r="C20048" s="3">
        <f t="shared" si="627"/>
        <v>1</v>
      </c>
      <c r="D20048" t="s">
        <v>57</v>
      </c>
      <c r="E20048">
        <v>66</v>
      </c>
      <c r="F20048">
        <v>8711</v>
      </c>
      <c r="G20048">
        <v>132</v>
      </c>
    </row>
    <row r="20049" spans="1:7">
      <c r="A20049" s="2">
        <v>44257</v>
      </c>
      <c r="B20049" s="2">
        <f t="shared" si="626"/>
        <v>44286</v>
      </c>
      <c r="C20049" s="3">
        <f t="shared" si="627"/>
        <v>1</v>
      </c>
      <c r="D20049" t="s">
        <v>26</v>
      </c>
      <c r="E20049">
        <v>15</v>
      </c>
      <c r="F20049">
        <v>27532</v>
      </c>
      <c r="G20049">
        <v>436</v>
      </c>
    </row>
    <row r="20050" spans="1:7">
      <c r="A20050" s="2">
        <v>44257</v>
      </c>
      <c r="B20050" s="2">
        <f t="shared" si="626"/>
        <v>44286</v>
      </c>
      <c r="C20050" s="3">
        <f t="shared" si="627"/>
        <v>1</v>
      </c>
      <c r="D20050" t="s">
        <v>53</v>
      </c>
      <c r="E20050">
        <v>16</v>
      </c>
      <c r="F20050">
        <v>172031</v>
      </c>
      <c r="G20050">
        <v>1874</v>
      </c>
    </row>
    <row r="20051" spans="1:7">
      <c r="A20051" s="2">
        <v>44257</v>
      </c>
      <c r="B20051" s="2">
        <f t="shared" si="626"/>
        <v>44286</v>
      </c>
      <c r="C20051" s="3">
        <f t="shared" si="627"/>
        <v>1</v>
      </c>
      <c r="D20051" t="s">
        <v>6</v>
      </c>
      <c r="E20051">
        <v>17</v>
      </c>
      <c r="F20051">
        <v>1192860</v>
      </c>
      <c r="G20051">
        <v>22803</v>
      </c>
    </row>
    <row r="20052" spans="1:7">
      <c r="A20052" s="2">
        <v>44257</v>
      </c>
      <c r="B20052" s="2">
        <f t="shared" si="626"/>
        <v>44286</v>
      </c>
      <c r="C20052" s="3">
        <f t="shared" si="627"/>
        <v>1</v>
      </c>
      <c r="D20052" t="s">
        <v>27</v>
      </c>
      <c r="E20052">
        <v>18</v>
      </c>
      <c r="F20052">
        <v>665962</v>
      </c>
      <c r="G20052">
        <v>12623</v>
      </c>
    </row>
    <row r="20053" spans="1:7">
      <c r="A20053" s="2">
        <v>44257</v>
      </c>
      <c r="B20053" s="2">
        <f t="shared" si="626"/>
        <v>44286</v>
      </c>
      <c r="C20053" s="3">
        <f t="shared" si="627"/>
        <v>1</v>
      </c>
      <c r="D20053" t="s">
        <v>39</v>
      </c>
      <c r="E20053">
        <v>19</v>
      </c>
      <c r="F20053">
        <v>337496</v>
      </c>
      <c r="G20053">
        <v>5498</v>
      </c>
    </row>
    <row r="20054" spans="1:7">
      <c r="A20054" s="2">
        <v>44257</v>
      </c>
      <c r="B20054" s="2">
        <f t="shared" si="626"/>
        <v>44286</v>
      </c>
      <c r="C20054" s="3">
        <f t="shared" si="627"/>
        <v>1</v>
      </c>
      <c r="D20054" t="s">
        <v>34</v>
      </c>
      <c r="E20054">
        <v>20</v>
      </c>
      <c r="F20054">
        <v>297460</v>
      </c>
      <c r="G20054">
        <v>4743</v>
      </c>
    </row>
    <row r="20055" spans="1:7">
      <c r="A20055" s="2">
        <v>44257</v>
      </c>
      <c r="B20055" s="2">
        <f t="shared" si="626"/>
        <v>44286</v>
      </c>
      <c r="C20055" s="3">
        <f t="shared" si="627"/>
        <v>1</v>
      </c>
      <c r="D20055" t="s">
        <v>28</v>
      </c>
      <c r="E20055">
        <v>21</v>
      </c>
      <c r="F20055">
        <v>409843</v>
      </c>
      <c r="G20055">
        <v>4822</v>
      </c>
    </row>
    <row r="20056" spans="1:7">
      <c r="A20056" s="2">
        <v>44257</v>
      </c>
      <c r="B20056" s="2">
        <f t="shared" si="626"/>
        <v>44286</v>
      </c>
      <c r="C20056" s="3">
        <f t="shared" si="627"/>
        <v>1</v>
      </c>
      <c r="D20056" t="s">
        <v>40</v>
      </c>
      <c r="E20056">
        <v>22</v>
      </c>
      <c r="F20056">
        <v>431271</v>
      </c>
      <c r="G20056">
        <v>9647</v>
      </c>
    </row>
    <row r="20057" spans="1:7">
      <c r="A20057" s="2">
        <v>44257</v>
      </c>
      <c r="B20057" s="2">
        <f t="shared" si="626"/>
        <v>44286</v>
      </c>
      <c r="C20057" s="3">
        <f t="shared" si="627"/>
        <v>1</v>
      </c>
      <c r="D20057" t="s">
        <v>51</v>
      </c>
      <c r="E20057">
        <v>23</v>
      </c>
      <c r="F20057">
        <v>44944</v>
      </c>
      <c r="G20057">
        <v>703</v>
      </c>
    </row>
    <row r="20058" spans="1:7">
      <c r="A20058" s="2">
        <v>44257</v>
      </c>
      <c r="B20058" s="2">
        <f t="shared" si="626"/>
        <v>44286</v>
      </c>
      <c r="C20058" s="3">
        <f t="shared" si="627"/>
        <v>1</v>
      </c>
      <c r="D20058" t="s">
        <v>23</v>
      </c>
      <c r="E20058">
        <v>24</v>
      </c>
      <c r="F20058">
        <v>383352</v>
      </c>
      <c r="G20058">
        <v>7905</v>
      </c>
    </row>
    <row r="20059" spans="1:7">
      <c r="A20059" s="2">
        <v>44257</v>
      </c>
      <c r="B20059" s="2">
        <f t="shared" si="626"/>
        <v>44286</v>
      </c>
      <c r="C20059" s="3">
        <f t="shared" si="627"/>
        <v>1</v>
      </c>
      <c r="D20059" t="s">
        <v>9</v>
      </c>
      <c r="E20059">
        <v>25</v>
      </c>
      <c r="F20059">
        <v>582844</v>
      </c>
      <c r="G20059">
        <v>16182</v>
      </c>
    </row>
    <row r="20060" spans="1:7">
      <c r="A20060" s="2">
        <v>44257</v>
      </c>
      <c r="B20060" s="2">
        <f t="shared" si="626"/>
        <v>44286</v>
      </c>
      <c r="C20060" s="3">
        <f t="shared" si="627"/>
        <v>1</v>
      </c>
      <c r="D20060" t="s">
        <v>42</v>
      </c>
      <c r="E20060">
        <v>26</v>
      </c>
      <c r="F20060">
        <v>648990</v>
      </c>
      <c r="G20060">
        <v>16534</v>
      </c>
    </row>
    <row r="20061" spans="1:7">
      <c r="A20061" s="2">
        <v>44257</v>
      </c>
      <c r="B20061" s="2">
        <f t="shared" si="626"/>
        <v>44286</v>
      </c>
      <c r="C20061" s="3">
        <f t="shared" si="627"/>
        <v>1</v>
      </c>
      <c r="D20061" t="s">
        <v>29</v>
      </c>
      <c r="E20061">
        <v>27</v>
      </c>
      <c r="F20061">
        <v>485723</v>
      </c>
      <c r="G20061">
        <v>6558</v>
      </c>
    </row>
    <row r="20062" spans="1:7">
      <c r="A20062" s="2">
        <v>44257</v>
      </c>
      <c r="B20062" s="2">
        <f t="shared" si="626"/>
        <v>44286</v>
      </c>
      <c r="C20062" s="3">
        <f t="shared" si="627"/>
        <v>1</v>
      </c>
      <c r="D20062" t="s">
        <v>46</v>
      </c>
      <c r="E20062">
        <v>28</v>
      </c>
      <c r="F20062">
        <v>295295</v>
      </c>
      <c r="G20062">
        <v>6724</v>
      </c>
    </row>
    <row r="20063" spans="1:7">
      <c r="A20063" s="2">
        <v>44257</v>
      </c>
      <c r="B20063" s="2">
        <f t="shared" si="626"/>
        <v>44286</v>
      </c>
      <c r="C20063" s="3">
        <f t="shared" si="627"/>
        <v>1</v>
      </c>
      <c r="D20063" t="s">
        <v>35</v>
      </c>
      <c r="E20063">
        <v>29</v>
      </c>
      <c r="F20063">
        <v>525664</v>
      </c>
      <c r="G20063">
        <v>8402</v>
      </c>
    </row>
    <row r="20064" spans="1:7">
      <c r="A20064" s="2">
        <v>44257</v>
      </c>
      <c r="B20064" s="2">
        <f t="shared" si="626"/>
        <v>44286</v>
      </c>
      <c r="C20064" s="3">
        <f t="shared" si="627"/>
        <v>1</v>
      </c>
      <c r="D20064" t="s">
        <v>54</v>
      </c>
      <c r="E20064">
        <v>30</v>
      </c>
      <c r="F20064">
        <v>100272</v>
      </c>
      <c r="G20064">
        <v>1373</v>
      </c>
    </row>
    <row r="20065" spans="1:7">
      <c r="A20065" s="2">
        <v>44257</v>
      </c>
      <c r="B20065" s="2">
        <f t="shared" si="626"/>
        <v>44286</v>
      </c>
      <c r="C20065" s="3">
        <f t="shared" si="627"/>
        <v>1</v>
      </c>
      <c r="D20065" t="s">
        <v>12</v>
      </c>
      <c r="E20065">
        <v>31</v>
      </c>
      <c r="F20065">
        <v>201894</v>
      </c>
      <c r="G20065">
        <v>2210</v>
      </c>
    </row>
    <row r="20066" spans="1:7">
      <c r="A20066" s="2">
        <v>44257</v>
      </c>
      <c r="B20066" s="2">
        <f t="shared" si="626"/>
        <v>44286</v>
      </c>
      <c r="C20066" s="3">
        <f t="shared" si="627"/>
        <v>1</v>
      </c>
      <c r="D20066" t="s">
        <v>24</v>
      </c>
      <c r="E20066">
        <v>32</v>
      </c>
      <c r="F20066">
        <v>294324</v>
      </c>
      <c r="G20066">
        <v>4972</v>
      </c>
    </row>
    <row r="20067" spans="1:7">
      <c r="A20067" s="2">
        <v>44257</v>
      </c>
      <c r="B20067" s="2">
        <f t="shared" si="626"/>
        <v>44286</v>
      </c>
      <c r="C20067" s="3">
        <f t="shared" si="627"/>
        <v>1</v>
      </c>
      <c r="D20067" t="s">
        <v>19</v>
      </c>
      <c r="E20067">
        <v>33</v>
      </c>
      <c r="F20067">
        <v>75803</v>
      </c>
      <c r="G20067">
        <v>1170</v>
      </c>
    </row>
    <row r="20068" spans="1:7">
      <c r="A20068" s="2">
        <v>44257</v>
      </c>
      <c r="B20068" s="2">
        <f t="shared" si="626"/>
        <v>44286</v>
      </c>
      <c r="C20068" s="3">
        <f t="shared" si="627"/>
        <v>1</v>
      </c>
      <c r="D20068" t="s">
        <v>21</v>
      </c>
      <c r="E20068">
        <v>34</v>
      </c>
      <c r="F20068">
        <v>795785</v>
      </c>
      <c r="G20068">
        <v>23321</v>
      </c>
    </row>
    <row r="20069" spans="1:7">
      <c r="A20069" s="2">
        <v>44257</v>
      </c>
      <c r="B20069" s="2">
        <f t="shared" si="626"/>
        <v>44286</v>
      </c>
      <c r="C20069" s="3">
        <f t="shared" si="627"/>
        <v>1</v>
      </c>
      <c r="D20069" t="s">
        <v>47</v>
      </c>
      <c r="E20069">
        <v>35</v>
      </c>
      <c r="F20069">
        <v>185542</v>
      </c>
      <c r="G20069">
        <v>3742</v>
      </c>
    </row>
    <row r="20070" spans="1:7">
      <c r="A20070" s="2">
        <v>44257</v>
      </c>
      <c r="B20070" s="2">
        <f t="shared" si="626"/>
        <v>44286</v>
      </c>
      <c r="C20070" s="3">
        <f t="shared" si="627"/>
        <v>1</v>
      </c>
      <c r="D20070" t="s">
        <v>16</v>
      </c>
      <c r="E20070">
        <v>36</v>
      </c>
      <c r="F20070">
        <v>1656941</v>
      </c>
      <c r="G20070">
        <v>47345</v>
      </c>
    </row>
    <row r="20071" spans="1:7">
      <c r="A20071" s="2">
        <v>44257</v>
      </c>
      <c r="B20071" s="2">
        <f t="shared" si="626"/>
        <v>44286</v>
      </c>
      <c r="C20071" s="3">
        <f t="shared" si="627"/>
        <v>1</v>
      </c>
      <c r="D20071" t="s">
        <v>20</v>
      </c>
      <c r="E20071">
        <v>37</v>
      </c>
      <c r="F20071">
        <v>867866</v>
      </c>
      <c r="G20071">
        <v>11320</v>
      </c>
    </row>
    <row r="20072" spans="1:7">
      <c r="A20072" s="2">
        <v>44257</v>
      </c>
      <c r="B20072" s="2">
        <f t="shared" si="626"/>
        <v>44286</v>
      </c>
      <c r="C20072" s="3">
        <f t="shared" si="627"/>
        <v>1</v>
      </c>
      <c r="D20072" t="s">
        <v>48</v>
      </c>
      <c r="E20072">
        <v>38</v>
      </c>
      <c r="F20072">
        <v>99987</v>
      </c>
      <c r="G20072">
        <v>1477</v>
      </c>
    </row>
    <row r="20073" spans="1:7">
      <c r="A20073" s="2">
        <v>44257</v>
      </c>
      <c r="B20073" s="2">
        <f t="shared" si="626"/>
        <v>44286</v>
      </c>
      <c r="C20073" s="3">
        <f t="shared" si="627"/>
        <v>1</v>
      </c>
      <c r="D20073" t="s">
        <v>59</v>
      </c>
      <c r="E20073">
        <v>69</v>
      </c>
      <c r="F20073">
        <v>143</v>
      </c>
      <c r="G20073">
        <v>2</v>
      </c>
    </row>
    <row r="20074" spans="1:7">
      <c r="A20074" s="2">
        <v>44257</v>
      </c>
      <c r="B20074" s="2">
        <f t="shared" si="626"/>
        <v>44286</v>
      </c>
      <c r="C20074" s="3">
        <f t="shared" si="627"/>
        <v>1</v>
      </c>
      <c r="D20074" t="s">
        <v>41</v>
      </c>
      <c r="E20074">
        <v>39</v>
      </c>
      <c r="F20074">
        <v>970583</v>
      </c>
      <c r="G20074">
        <v>16750</v>
      </c>
    </row>
    <row r="20075" spans="1:7">
      <c r="A20075" s="2">
        <v>44257</v>
      </c>
      <c r="B20075" s="2">
        <f t="shared" si="626"/>
        <v>44286</v>
      </c>
      <c r="C20075" s="3">
        <f t="shared" si="627"/>
        <v>1</v>
      </c>
      <c r="D20075" t="s">
        <v>30</v>
      </c>
      <c r="E20075">
        <v>40</v>
      </c>
      <c r="F20075">
        <v>424999</v>
      </c>
      <c r="G20075">
        <v>4534</v>
      </c>
    </row>
    <row r="20076" spans="1:7">
      <c r="A20076" s="2">
        <v>44257</v>
      </c>
      <c r="B20076" s="2">
        <f t="shared" si="626"/>
        <v>44286</v>
      </c>
      <c r="C20076" s="3">
        <f t="shared" si="627"/>
        <v>1</v>
      </c>
      <c r="D20076" t="s">
        <v>14</v>
      </c>
      <c r="E20076">
        <v>41</v>
      </c>
      <c r="F20076">
        <v>156088</v>
      </c>
      <c r="G20076">
        <v>2231</v>
      </c>
    </row>
    <row r="20077" spans="1:7">
      <c r="A20077" s="2">
        <v>44257</v>
      </c>
      <c r="B20077" s="2">
        <f t="shared" si="626"/>
        <v>44286</v>
      </c>
      <c r="C20077" s="3">
        <f t="shared" si="627"/>
        <v>1</v>
      </c>
      <c r="D20077" t="s">
        <v>31</v>
      </c>
      <c r="E20077">
        <v>42</v>
      </c>
      <c r="F20077">
        <v>940811</v>
      </c>
      <c r="G20077">
        <v>24135</v>
      </c>
    </row>
    <row r="20078" spans="1:7">
      <c r="A20078" s="2">
        <v>44257</v>
      </c>
      <c r="B20078" s="2">
        <f t="shared" si="626"/>
        <v>44286</v>
      </c>
      <c r="C20078" s="3">
        <f t="shared" si="627"/>
        <v>1</v>
      </c>
      <c r="D20078" t="s">
        <v>55</v>
      </c>
      <c r="E20078">
        <v>72</v>
      </c>
      <c r="F20078">
        <v>134350</v>
      </c>
      <c r="G20078">
        <v>2040</v>
      </c>
    </row>
    <row r="20079" spans="1:7">
      <c r="A20079" s="2">
        <v>44257</v>
      </c>
      <c r="B20079" s="2">
        <f t="shared" si="626"/>
        <v>44286</v>
      </c>
      <c r="C20079" s="3">
        <f t="shared" si="627"/>
        <v>1</v>
      </c>
      <c r="D20079" t="s">
        <v>17</v>
      </c>
      <c r="E20079">
        <v>44</v>
      </c>
      <c r="F20079">
        <v>126849</v>
      </c>
      <c r="G20079">
        <v>2525</v>
      </c>
    </row>
    <row r="20080" spans="1:7">
      <c r="A20080" s="2">
        <v>44257</v>
      </c>
      <c r="B20080" s="2">
        <f t="shared" si="626"/>
        <v>44286</v>
      </c>
      <c r="C20080" s="3">
        <f t="shared" si="627"/>
        <v>1</v>
      </c>
      <c r="D20080" t="s">
        <v>32</v>
      </c>
      <c r="E20080">
        <v>45</v>
      </c>
      <c r="F20080">
        <v>518823</v>
      </c>
      <c r="G20080">
        <v>8576</v>
      </c>
    </row>
    <row r="20081" spans="1:7">
      <c r="A20081" s="2">
        <v>44257</v>
      </c>
      <c r="B20081" s="2">
        <f t="shared" si="626"/>
        <v>44286</v>
      </c>
      <c r="C20081" s="3">
        <f t="shared" si="627"/>
        <v>1</v>
      </c>
      <c r="D20081" t="s">
        <v>43</v>
      </c>
      <c r="E20081">
        <v>46</v>
      </c>
      <c r="F20081">
        <v>112652</v>
      </c>
      <c r="G20081">
        <v>1888</v>
      </c>
    </row>
    <row r="20082" spans="1:7">
      <c r="A20082" s="2">
        <v>44257</v>
      </c>
      <c r="B20082" s="2">
        <f t="shared" si="626"/>
        <v>44286</v>
      </c>
      <c r="C20082" s="3">
        <f t="shared" si="627"/>
        <v>1</v>
      </c>
      <c r="D20082" t="s">
        <v>25</v>
      </c>
      <c r="E20082">
        <v>47</v>
      </c>
      <c r="F20082">
        <v>762964</v>
      </c>
      <c r="G20082">
        <v>11342</v>
      </c>
    </row>
    <row r="20083" spans="1:7">
      <c r="A20083" s="2">
        <v>44257</v>
      </c>
      <c r="B20083" s="2">
        <f t="shared" si="626"/>
        <v>44286</v>
      </c>
      <c r="C20083" s="3">
        <f t="shared" si="627"/>
        <v>1</v>
      </c>
      <c r="D20083" t="s">
        <v>11</v>
      </c>
      <c r="E20083">
        <v>48</v>
      </c>
      <c r="F20083">
        <v>2668665</v>
      </c>
      <c r="G20083">
        <v>44353</v>
      </c>
    </row>
    <row r="20084" spans="1:7">
      <c r="A20084" s="2">
        <v>44257</v>
      </c>
      <c r="B20084" s="2">
        <f t="shared" si="626"/>
        <v>44286</v>
      </c>
      <c r="C20084" s="3">
        <f t="shared" si="627"/>
        <v>1</v>
      </c>
      <c r="D20084" t="s">
        <v>13</v>
      </c>
      <c r="E20084">
        <v>49</v>
      </c>
      <c r="F20084">
        <v>372035</v>
      </c>
      <c r="G20084">
        <v>1949</v>
      </c>
    </row>
    <row r="20085" spans="1:7">
      <c r="A20085" s="2">
        <v>44257</v>
      </c>
      <c r="B20085" s="2">
        <f t="shared" si="626"/>
        <v>44286</v>
      </c>
      <c r="C20085" s="3">
        <f t="shared" si="627"/>
        <v>1</v>
      </c>
      <c r="D20085" t="s">
        <v>36</v>
      </c>
      <c r="E20085">
        <v>50</v>
      </c>
      <c r="F20085">
        <v>15372</v>
      </c>
      <c r="G20085">
        <v>206</v>
      </c>
    </row>
    <row r="20086" spans="1:7">
      <c r="A20086" s="2">
        <v>44257</v>
      </c>
      <c r="B20086" s="2">
        <f t="shared" si="626"/>
        <v>44286</v>
      </c>
      <c r="C20086" s="3">
        <f t="shared" si="627"/>
        <v>1</v>
      </c>
      <c r="D20086" t="s">
        <v>56</v>
      </c>
      <c r="E20086">
        <v>78</v>
      </c>
      <c r="F20086">
        <v>2646</v>
      </c>
      <c r="G20086">
        <v>25</v>
      </c>
    </row>
    <row r="20087" spans="1:7">
      <c r="A20087" s="2">
        <v>44257</v>
      </c>
      <c r="B20087" s="2">
        <f t="shared" si="626"/>
        <v>44286</v>
      </c>
      <c r="C20087" s="3">
        <f t="shared" si="627"/>
        <v>1</v>
      </c>
      <c r="D20087" t="s">
        <v>37</v>
      </c>
      <c r="E20087">
        <v>51</v>
      </c>
      <c r="F20087">
        <v>578559</v>
      </c>
      <c r="G20087">
        <v>8943</v>
      </c>
    </row>
    <row r="20088" spans="1:7">
      <c r="A20088" s="2">
        <v>44257</v>
      </c>
      <c r="B20088" s="2">
        <f t="shared" si="626"/>
        <v>44286</v>
      </c>
      <c r="C20088" s="3">
        <f t="shared" si="627"/>
        <v>1</v>
      </c>
      <c r="D20088" t="s">
        <v>5</v>
      </c>
      <c r="E20088">
        <v>53</v>
      </c>
      <c r="F20088">
        <v>344516</v>
      </c>
      <c r="G20088">
        <v>5056</v>
      </c>
    </row>
    <row r="20089" spans="1:7">
      <c r="A20089" s="2">
        <v>44257</v>
      </c>
      <c r="B20089" s="2">
        <f t="shared" si="626"/>
        <v>44286</v>
      </c>
      <c r="C20089" s="3">
        <f t="shared" si="627"/>
        <v>1</v>
      </c>
      <c r="D20089" t="s">
        <v>58</v>
      </c>
      <c r="E20089">
        <v>54</v>
      </c>
      <c r="F20089">
        <v>132184</v>
      </c>
      <c r="G20089">
        <v>2301</v>
      </c>
    </row>
    <row r="20090" spans="1:7">
      <c r="A20090" s="2">
        <v>44257</v>
      </c>
      <c r="B20090" s="2">
        <f t="shared" si="626"/>
        <v>44286</v>
      </c>
      <c r="C20090" s="3">
        <f t="shared" si="627"/>
        <v>1</v>
      </c>
      <c r="D20090" t="s">
        <v>10</v>
      </c>
      <c r="E20090">
        <v>55</v>
      </c>
      <c r="F20090">
        <v>618310</v>
      </c>
      <c r="G20090">
        <v>7055</v>
      </c>
    </row>
    <row r="20091" spans="1:7">
      <c r="A20091" s="2">
        <v>44257</v>
      </c>
      <c r="B20091" s="2">
        <f t="shared" si="626"/>
        <v>44286</v>
      </c>
      <c r="C20091" s="3">
        <f t="shared" si="627"/>
        <v>1</v>
      </c>
      <c r="D20091" t="s">
        <v>49</v>
      </c>
      <c r="E20091">
        <v>56</v>
      </c>
      <c r="F20091">
        <v>54527</v>
      </c>
      <c r="G20091">
        <v>682</v>
      </c>
    </row>
    <row r="20092" spans="1:7">
      <c r="A20092" s="2">
        <v>44258</v>
      </c>
      <c r="B20092" s="2">
        <f t="shared" si="626"/>
        <v>44286</v>
      </c>
      <c r="C20092" s="3">
        <f t="shared" si="627"/>
        <v>1</v>
      </c>
      <c r="D20092" t="s">
        <v>52</v>
      </c>
      <c r="E20092">
        <v>1</v>
      </c>
      <c r="F20092">
        <v>497154</v>
      </c>
      <c r="G20092">
        <v>10029</v>
      </c>
    </row>
    <row r="20093" spans="1:7">
      <c r="A20093" s="2">
        <v>44258</v>
      </c>
      <c r="B20093" s="2">
        <f t="shared" si="626"/>
        <v>44286</v>
      </c>
      <c r="C20093" s="3">
        <f t="shared" si="627"/>
        <v>1</v>
      </c>
      <c r="D20093" t="s">
        <v>50</v>
      </c>
      <c r="E20093">
        <v>2</v>
      </c>
      <c r="F20093">
        <v>58574</v>
      </c>
      <c r="G20093">
        <v>291</v>
      </c>
    </row>
    <row r="20094" spans="1:7">
      <c r="A20094" s="2">
        <v>44258</v>
      </c>
      <c r="B20094" s="2">
        <f t="shared" si="626"/>
        <v>44286</v>
      </c>
      <c r="C20094" s="3">
        <f t="shared" si="627"/>
        <v>1</v>
      </c>
      <c r="D20094" t="s">
        <v>8</v>
      </c>
      <c r="E20094">
        <v>4</v>
      </c>
      <c r="F20094">
        <v>820561</v>
      </c>
      <c r="G20094">
        <v>16089</v>
      </c>
    </row>
    <row r="20095" spans="1:7">
      <c r="A20095" s="2">
        <v>44258</v>
      </c>
      <c r="B20095" s="2">
        <f t="shared" si="626"/>
        <v>44286</v>
      </c>
      <c r="C20095" s="3">
        <f t="shared" si="627"/>
        <v>1</v>
      </c>
      <c r="D20095" t="s">
        <v>44</v>
      </c>
      <c r="E20095">
        <v>5</v>
      </c>
      <c r="F20095">
        <v>323353</v>
      </c>
      <c r="G20095">
        <v>5261</v>
      </c>
    </row>
    <row r="20096" spans="1:7">
      <c r="A20096" s="2">
        <v>44258</v>
      </c>
      <c r="B20096" s="2">
        <f t="shared" si="626"/>
        <v>44286</v>
      </c>
      <c r="C20096" s="3">
        <f t="shared" si="627"/>
        <v>1</v>
      </c>
      <c r="D20096" t="s">
        <v>7</v>
      </c>
      <c r="E20096">
        <v>6</v>
      </c>
      <c r="F20096">
        <v>3582377</v>
      </c>
      <c r="G20096">
        <v>53066</v>
      </c>
    </row>
    <row r="20097" spans="1:7">
      <c r="A20097" s="2">
        <v>44258</v>
      </c>
      <c r="B20097" s="2">
        <f t="shared" si="626"/>
        <v>44286</v>
      </c>
      <c r="C20097" s="3">
        <f t="shared" si="627"/>
        <v>1</v>
      </c>
      <c r="D20097" t="s">
        <v>22</v>
      </c>
      <c r="E20097">
        <v>8</v>
      </c>
      <c r="F20097">
        <v>434143</v>
      </c>
      <c r="G20097">
        <v>6063</v>
      </c>
    </row>
    <row r="20098" spans="1:7">
      <c r="A20098" s="2">
        <v>44258</v>
      </c>
      <c r="B20098" s="2">
        <f t="shared" si="626"/>
        <v>44286</v>
      </c>
      <c r="C20098" s="3">
        <f t="shared" si="627"/>
        <v>1</v>
      </c>
      <c r="D20098" t="s">
        <v>38</v>
      </c>
      <c r="E20098">
        <v>9</v>
      </c>
      <c r="F20098">
        <v>283622</v>
      </c>
      <c r="G20098">
        <v>7678</v>
      </c>
    </row>
    <row r="20099" spans="1:7">
      <c r="A20099" s="2">
        <v>44258</v>
      </c>
      <c r="B20099" s="2">
        <f t="shared" si="626"/>
        <v>44286</v>
      </c>
      <c r="C20099" s="3">
        <f t="shared" si="627"/>
        <v>1</v>
      </c>
      <c r="D20099" t="s">
        <v>45</v>
      </c>
      <c r="E20099">
        <v>10</v>
      </c>
      <c r="F20099">
        <v>87425</v>
      </c>
      <c r="G20099">
        <v>1440</v>
      </c>
    </row>
    <row r="20100" spans="1:7">
      <c r="A20100" s="2">
        <v>44258</v>
      </c>
      <c r="B20100" s="2">
        <f t="shared" ref="B20100:B20163" si="628">EOMONTH(A20100,0)</f>
        <v>44286</v>
      </c>
      <c r="C20100" s="3">
        <f t="shared" ref="C20100:C20163" si="629">IF(A20100=B20100,0,1)</f>
        <v>1</v>
      </c>
      <c r="D20100" t="s">
        <v>33</v>
      </c>
      <c r="E20100">
        <v>11</v>
      </c>
      <c r="F20100">
        <v>40818</v>
      </c>
      <c r="G20100">
        <v>1023</v>
      </c>
    </row>
    <row r="20101" spans="1:7">
      <c r="A20101" s="2">
        <v>44258</v>
      </c>
      <c r="B20101" s="2">
        <f t="shared" si="628"/>
        <v>44286</v>
      </c>
      <c r="C20101" s="3">
        <f t="shared" si="629"/>
        <v>1</v>
      </c>
      <c r="D20101" t="s">
        <v>15</v>
      </c>
      <c r="E20101">
        <v>12</v>
      </c>
      <c r="F20101">
        <v>1924106</v>
      </c>
      <c r="G20101">
        <v>31266</v>
      </c>
    </row>
    <row r="20102" spans="1:7">
      <c r="A20102" s="2">
        <v>44258</v>
      </c>
      <c r="B20102" s="2">
        <f t="shared" si="628"/>
        <v>44286</v>
      </c>
      <c r="C20102" s="3">
        <f t="shared" si="629"/>
        <v>1</v>
      </c>
      <c r="D20102" t="s">
        <v>18</v>
      </c>
      <c r="E20102">
        <v>13</v>
      </c>
      <c r="F20102">
        <v>989698</v>
      </c>
      <c r="G20102">
        <v>17079</v>
      </c>
    </row>
    <row r="20103" spans="1:7">
      <c r="A20103" s="2">
        <v>44258</v>
      </c>
      <c r="B20103" s="2">
        <f t="shared" si="628"/>
        <v>44286</v>
      </c>
      <c r="C20103" s="3">
        <f t="shared" si="629"/>
        <v>1</v>
      </c>
      <c r="D20103" t="s">
        <v>57</v>
      </c>
      <c r="E20103">
        <v>66</v>
      </c>
      <c r="F20103">
        <v>8714</v>
      </c>
      <c r="G20103">
        <v>132</v>
      </c>
    </row>
    <row r="20104" spans="1:7">
      <c r="A20104" s="2">
        <v>44258</v>
      </c>
      <c r="B20104" s="2">
        <f t="shared" si="628"/>
        <v>44286</v>
      </c>
      <c r="C20104" s="3">
        <f t="shared" si="629"/>
        <v>1</v>
      </c>
      <c r="D20104" t="s">
        <v>26</v>
      </c>
      <c r="E20104">
        <v>15</v>
      </c>
      <c r="F20104">
        <v>27549</v>
      </c>
      <c r="G20104">
        <v>438</v>
      </c>
    </row>
    <row r="20105" spans="1:7">
      <c r="A20105" s="2">
        <v>44258</v>
      </c>
      <c r="B20105" s="2">
        <f t="shared" si="628"/>
        <v>44286</v>
      </c>
      <c r="C20105" s="3">
        <f t="shared" si="629"/>
        <v>1</v>
      </c>
      <c r="D20105" t="s">
        <v>53</v>
      </c>
      <c r="E20105">
        <v>16</v>
      </c>
      <c r="F20105">
        <v>172442</v>
      </c>
      <c r="G20105">
        <v>1879</v>
      </c>
    </row>
    <row r="20106" spans="1:7">
      <c r="A20106" s="2">
        <v>44258</v>
      </c>
      <c r="B20106" s="2">
        <f t="shared" si="628"/>
        <v>44286</v>
      </c>
      <c r="C20106" s="3">
        <f t="shared" si="629"/>
        <v>1</v>
      </c>
      <c r="D20106" t="s">
        <v>6</v>
      </c>
      <c r="E20106">
        <v>17</v>
      </c>
      <c r="F20106">
        <v>1194960</v>
      </c>
      <c r="G20106">
        <v>22853</v>
      </c>
    </row>
    <row r="20107" spans="1:7">
      <c r="A20107" s="2">
        <v>44258</v>
      </c>
      <c r="B20107" s="2">
        <f t="shared" si="628"/>
        <v>44286</v>
      </c>
      <c r="C20107" s="3">
        <f t="shared" si="629"/>
        <v>1</v>
      </c>
      <c r="D20107" t="s">
        <v>27</v>
      </c>
      <c r="E20107">
        <v>18</v>
      </c>
      <c r="F20107">
        <v>666731</v>
      </c>
      <c r="G20107">
        <v>12633</v>
      </c>
    </row>
    <row r="20108" spans="1:7">
      <c r="A20108" s="2">
        <v>44258</v>
      </c>
      <c r="B20108" s="2">
        <f t="shared" si="628"/>
        <v>44286</v>
      </c>
      <c r="C20108" s="3">
        <f t="shared" si="629"/>
        <v>1</v>
      </c>
      <c r="D20108" t="s">
        <v>39</v>
      </c>
      <c r="E20108">
        <v>19</v>
      </c>
      <c r="F20108">
        <v>338009</v>
      </c>
      <c r="G20108">
        <v>5501</v>
      </c>
    </row>
    <row r="20109" spans="1:7">
      <c r="A20109" s="2">
        <v>44258</v>
      </c>
      <c r="B20109" s="2">
        <f t="shared" si="628"/>
        <v>44286</v>
      </c>
      <c r="C20109" s="3">
        <f t="shared" si="629"/>
        <v>1</v>
      </c>
      <c r="D20109" t="s">
        <v>34</v>
      </c>
      <c r="E20109">
        <v>20</v>
      </c>
      <c r="F20109">
        <v>298178</v>
      </c>
      <c r="G20109">
        <v>4816</v>
      </c>
    </row>
    <row r="20110" spans="1:7">
      <c r="A20110" s="2">
        <v>44258</v>
      </c>
      <c r="B20110" s="2">
        <f t="shared" si="628"/>
        <v>44286</v>
      </c>
      <c r="C20110" s="3">
        <f t="shared" si="629"/>
        <v>1</v>
      </c>
      <c r="D20110" t="s">
        <v>28</v>
      </c>
      <c r="E20110">
        <v>21</v>
      </c>
      <c r="F20110">
        <v>410874</v>
      </c>
      <c r="G20110">
        <v>4853</v>
      </c>
    </row>
    <row r="20111" spans="1:7">
      <c r="A20111" s="2">
        <v>44258</v>
      </c>
      <c r="B20111" s="2">
        <f t="shared" si="628"/>
        <v>44286</v>
      </c>
      <c r="C20111" s="3">
        <f t="shared" si="629"/>
        <v>1</v>
      </c>
      <c r="D20111" t="s">
        <v>40</v>
      </c>
      <c r="E20111">
        <v>22</v>
      </c>
      <c r="F20111">
        <v>431771</v>
      </c>
      <c r="G20111">
        <v>9668</v>
      </c>
    </row>
    <row r="20112" spans="1:7">
      <c r="A20112" s="2">
        <v>44258</v>
      </c>
      <c r="B20112" s="2">
        <f t="shared" si="628"/>
        <v>44286</v>
      </c>
      <c r="C20112" s="3">
        <f t="shared" si="629"/>
        <v>1</v>
      </c>
      <c r="D20112" t="s">
        <v>51</v>
      </c>
      <c r="E20112">
        <v>23</v>
      </c>
      <c r="F20112">
        <v>45091</v>
      </c>
      <c r="G20112">
        <v>705</v>
      </c>
    </row>
    <row r="20113" spans="1:7">
      <c r="A20113" s="2">
        <v>44258</v>
      </c>
      <c r="B20113" s="2">
        <f t="shared" si="628"/>
        <v>44286</v>
      </c>
      <c r="C20113" s="3">
        <f t="shared" si="629"/>
        <v>1</v>
      </c>
      <c r="D20113" t="s">
        <v>23</v>
      </c>
      <c r="E20113">
        <v>24</v>
      </c>
      <c r="F20113">
        <v>384138</v>
      </c>
      <c r="G20113">
        <v>7919</v>
      </c>
    </row>
    <row r="20114" spans="1:7">
      <c r="A20114" s="2">
        <v>44258</v>
      </c>
      <c r="B20114" s="2">
        <f t="shared" si="628"/>
        <v>44286</v>
      </c>
      <c r="C20114" s="3">
        <f t="shared" si="629"/>
        <v>1</v>
      </c>
      <c r="D20114" t="s">
        <v>9</v>
      </c>
      <c r="E20114">
        <v>25</v>
      </c>
      <c r="F20114">
        <v>584743</v>
      </c>
      <c r="G20114">
        <v>16252</v>
      </c>
    </row>
    <row r="20115" spans="1:7">
      <c r="A20115" s="2">
        <v>44258</v>
      </c>
      <c r="B20115" s="2">
        <f t="shared" si="628"/>
        <v>44286</v>
      </c>
      <c r="C20115" s="3">
        <f t="shared" si="629"/>
        <v>1</v>
      </c>
      <c r="D20115" t="s">
        <v>42</v>
      </c>
      <c r="E20115">
        <v>26</v>
      </c>
      <c r="F20115">
        <v>650798</v>
      </c>
      <c r="G20115">
        <v>16541</v>
      </c>
    </row>
    <row r="20116" spans="1:7">
      <c r="A20116" s="2">
        <v>44258</v>
      </c>
      <c r="B20116" s="2">
        <f t="shared" si="628"/>
        <v>44286</v>
      </c>
      <c r="C20116" s="3">
        <f t="shared" si="629"/>
        <v>1</v>
      </c>
      <c r="D20116" t="s">
        <v>29</v>
      </c>
      <c r="E20116">
        <v>27</v>
      </c>
      <c r="F20116">
        <v>486502</v>
      </c>
      <c r="G20116">
        <v>6575</v>
      </c>
    </row>
    <row r="20117" spans="1:7">
      <c r="A20117" s="2">
        <v>44258</v>
      </c>
      <c r="B20117" s="2">
        <f t="shared" si="628"/>
        <v>44286</v>
      </c>
      <c r="C20117" s="3">
        <f t="shared" si="629"/>
        <v>1</v>
      </c>
      <c r="D20117" t="s">
        <v>46</v>
      </c>
      <c r="E20117">
        <v>28</v>
      </c>
      <c r="F20117">
        <v>295675</v>
      </c>
      <c r="G20117">
        <v>6743</v>
      </c>
    </row>
    <row r="20118" spans="1:7">
      <c r="A20118" s="2">
        <v>44258</v>
      </c>
      <c r="B20118" s="2">
        <f t="shared" si="628"/>
        <v>44286</v>
      </c>
      <c r="C20118" s="3">
        <f t="shared" si="629"/>
        <v>1</v>
      </c>
      <c r="D20118" t="s">
        <v>35</v>
      </c>
      <c r="E20118">
        <v>29</v>
      </c>
      <c r="F20118">
        <v>526191</v>
      </c>
      <c r="G20118">
        <v>8565</v>
      </c>
    </row>
    <row r="20119" spans="1:7">
      <c r="A20119" s="2">
        <v>44258</v>
      </c>
      <c r="B20119" s="2">
        <f t="shared" si="628"/>
        <v>44286</v>
      </c>
      <c r="C20119" s="3">
        <f t="shared" si="629"/>
        <v>1</v>
      </c>
      <c r="D20119" t="s">
        <v>54</v>
      </c>
      <c r="E20119">
        <v>30</v>
      </c>
      <c r="F20119">
        <v>100469</v>
      </c>
      <c r="G20119">
        <v>1374</v>
      </c>
    </row>
    <row r="20120" spans="1:7">
      <c r="A20120" s="2">
        <v>44258</v>
      </c>
      <c r="B20120" s="2">
        <f t="shared" si="628"/>
        <v>44286</v>
      </c>
      <c r="C20120" s="3">
        <f t="shared" si="629"/>
        <v>1</v>
      </c>
      <c r="D20120" t="s">
        <v>12</v>
      </c>
      <c r="E20120">
        <v>31</v>
      </c>
      <c r="F20120">
        <v>202182</v>
      </c>
      <c r="G20120">
        <v>2213</v>
      </c>
    </row>
    <row r="20121" spans="1:7">
      <c r="A20121" s="2">
        <v>44258</v>
      </c>
      <c r="B20121" s="2">
        <f t="shared" si="628"/>
        <v>44286</v>
      </c>
      <c r="C20121" s="3">
        <f t="shared" si="629"/>
        <v>1</v>
      </c>
      <c r="D20121" t="s">
        <v>24</v>
      </c>
      <c r="E20121">
        <v>32</v>
      </c>
      <c r="F20121">
        <v>294742</v>
      </c>
      <c r="G20121">
        <v>4988</v>
      </c>
    </row>
    <row r="20122" spans="1:7">
      <c r="A20122" s="2">
        <v>44258</v>
      </c>
      <c r="B20122" s="2">
        <f t="shared" si="628"/>
        <v>44286</v>
      </c>
      <c r="C20122" s="3">
        <f t="shared" si="629"/>
        <v>1</v>
      </c>
      <c r="D20122" t="s">
        <v>19</v>
      </c>
      <c r="E20122">
        <v>33</v>
      </c>
      <c r="F20122">
        <v>75990</v>
      </c>
      <c r="G20122">
        <v>1175</v>
      </c>
    </row>
    <row r="20123" spans="1:7">
      <c r="A20123" s="2">
        <v>44258</v>
      </c>
      <c r="B20123" s="2">
        <f t="shared" si="628"/>
        <v>44286</v>
      </c>
      <c r="C20123" s="3">
        <f t="shared" si="629"/>
        <v>1</v>
      </c>
      <c r="D20123" t="s">
        <v>21</v>
      </c>
      <c r="E20123">
        <v>34</v>
      </c>
      <c r="F20123">
        <v>799476</v>
      </c>
      <c r="G20123">
        <v>23383</v>
      </c>
    </row>
    <row r="20124" spans="1:7">
      <c r="A20124" s="2">
        <v>44258</v>
      </c>
      <c r="B20124" s="2">
        <f t="shared" si="628"/>
        <v>44286</v>
      </c>
      <c r="C20124" s="3">
        <f t="shared" si="629"/>
        <v>1</v>
      </c>
      <c r="D20124" t="s">
        <v>47</v>
      </c>
      <c r="E20124">
        <v>35</v>
      </c>
      <c r="F20124">
        <v>185898</v>
      </c>
      <c r="G20124">
        <v>3755</v>
      </c>
    </row>
    <row r="20125" spans="1:7">
      <c r="A20125" s="2">
        <v>44258</v>
      </c>
      <c r="B20125" s="2">
        <f t="shared" si="628"/>
        <v>44286</v>
      </c>
      <c r="C20125" s="3">
        <f t="shared" si="629"/>
        <v>1</v>
      </c>
      <c r="D20125" t="s">
        <v>16</v>
      </c>
      <c r="E20125">
        <v>36</v>
      </c>
      <c r="F20125">
        <v>1663505</v>
      </c>
      <c r="G20125">
        <v>47464</v>
      </c>
    </row>
    <row r="20126" spans="1:7">
      <c r="A20126" s="2">
        <v>44258</v>
      </c>
      <c r="B20126" s="2">
        <f t="shared" si="628"/>
        <v>44286</v>
      </c>
      <c r="C20126" s="3">
        <f t="shared" si="629"/>
        <v>1</v>
      </c>
      <c r="D20126" t="s">
        <v>20</v>
      </c>
      <c r="E20126">
        <v>37</v>
      </c>
      <c r="F20126">
        <v>869999</v>
      </c>
      <c r="G20126">
        <v>11389</v>
      </c>
    </row>
    <row r="20127" spans="1:7">
      <c r="A20127" s="2">
        <v>44258</v>
      </c>
      <c r="B20127" s="2">
        <f t="shared" si="628"/>
        <v>44286</v>
      </c>
      <c r="C20127" s="3">
        <f t="shared" si="629"/>
        <v>1</v>
      </c>
      <c r="D20127" t="s">
        <v>48</v>
      </c>
      <c r="E20127">
        <v>38</v>
      </c>
      <c r="F20127">
        <v>100097</v>
      </c>
      <c r="G20127">
        <v>1478</v>
      </c>
    </row>
    <row r="20128" spans="1:7">
      <c r="A20128" s="2">
        <v>44258</v>
      </c>
      <c r="B20128" s="2">
        <f t="shared" si="628"/>
        <v>44286</v>
      </c>
      <c r="C20128" s="3">
        <f t="shared" si="629"/>
        <v>1</v>
      </c>
      <c r="D20128" t="s">
        <v>59</v>
      </c>
      <c r="E20128">
        <v>69</v>
      </c>
      <c r="F20128">
        <v>144</v>
      </c>
      <c r="G20128">
        <v>2</v>
      </c>
    </row>
    <row r="20129" spans="1:7">
      <c r="A20129" s="2">
        <v>44258</v>
      </c>
      <c r="B20129" s="2">
        <f t="shared" si="628"/>
        <v>44286</v>
      </c>
      <c r="C20129" s="3">
        <f t="shared" si="629"/>
        <v>1</v>
      </c>
      <c r="D20129" t="s">
        <v>41</v>
      </c>
      <c r="E20129">
        <v>39</v>
      </c>
      <c r="F20129">
        <v>972605</v>
      </c>
      <c r="G20129">
        <v>16750</v>
      </c>
    </row>
    <row r="20130" spans="1:7">
      <c r="A20130" s="2">
        <v>44258</v>
      </c>
      <c r="B20130" s="2">
        <f t="shared" si="628"/>
        <v>44286</v>
      </c>
      <c r="C20130" s="3">
        <f t="shared" si="629"/>
        <v>1</v>
      </c>
      <c r="D20130" t="s">
        <v>30</v>
      </c>
      <c r="E20130">
        <v>40</v>
      </c>
      <c r="F20130">
        <v>425746</v>
      </c>
      <c r="G20130">
        <v>4534</v>
      </c>
    </row>
    <row r="20131" spans="1:7">
      <c r="A20131" s="2">
        <v>44258</v>
      </c>
      <c r="B20131" s="2">
        <f t="shared" si="628"/>
        <v>44286</v>
      </c>
      <c r="C20131" s="3">
        <f t="shared" si="629"/>
        <v>1</v>
      </c>
      <c r="D20131" t="s">
        <v>14</v>
      </c>
      <c r="E20131">
        <v>41</v>
      </c>
      <c r="F20131">
        <v>156387</v>
      </c>
      <c r="G20131">
        <v>2262</v>
      </c>
    </row>
    <row r="20132" spans="1:7">
      <c r="A20132" s="2">
        <v>44258</v>
      </c>
      <c r="B20132" s="2">
        <f t="shared" si="628"/>
        <v>44286</v>
      </c>
      <c r="C20132" s="3">
        <f t="shared" si="629"/>
        <v>1</v>
      </c>
      <c r="D20132" t="s">
        <v>31</v>
      </c>
      <c r="E20132">
        <v>42</v>
      </c>
      <c r="F20132">
        <v>943448</v>
      </c>
      <c r="G20132">
        <v>24214</v>
      </c>
    </row>
    <row r="20133" spans="1:7">
      <c r="A20133" s="2">
        <v>44258</v>
      </c>
      <c r="B20133" s="2">
        <f t="shared" si="628"/>
        <v>44286</v>
      </c>
      <c r="C20133" s="3">
        <f t="shared" si="629"/>
        <v>1</v>
      </c>
      <c r="D20133" t="s">
        <v>55</v>
      </c>
      <c r="E20133">
        <v>72</v>
      </c>
      <c r="F20133">
        <v>134380</v>
      </c>
      <c r="G20133">
        <v>2048</v>
      </c>
    </row>
    <row r="20134" spans="1:7">
      <c r="A20134" s="2">
        <v>44258</v>
      </c>
      <c r="B20134" s="2">
        <f t="shared" si="628"/>
        <v>44286</v>
      </c>
      <c r="C20134" s="3">
        <f t="shared" si="629"/>
        <v>1</v>
      </c>
      <c r="D20134" t="s">
        <v>17</v>
      </c>
      <c r="E20134">
        <v>44</v>
      </c>
      <c r="F20134">
        <v>127285</v>
      </c>
      <c r="G20134">
        <v>2534</v>
      </c>
    </row>
    <row r="20135" spans="1:7">
      <c r="A20135" s="2">
        <v>44258</v>
      </c>
      <c r="B20135" s="2">
        <f t="shared" si="628"/>
        <v>44286</v>
      </c>
      <c r="C20135" s="3">
        <f t="shared" si="629"/>
        <v>1</v>
      </c>
      <c r="D20135" t="s">
        <v>32</v>
      </c>
      <c r="E20135">
        <v>45</v>
      </c>
      <c r="F20135">
        <v>519996</v>
      </c>
      <c r="G20135">
        <v>8620</v>
      </c>
    </row>
    <row r="20136" spans="1:7">
      <c r="A20136" s="2">
        <v>44258</v>
      </c>
      <c r="B20136" s="2">
        <f t="shared" si="628"/>
        <v>44286</v>
      </c>
      <c r="C20136" s="3">
        <f t="shared" si="629"/>
        <v>1</v>
      </c>
      <c r="D20136" t="s">
        <v>43</v>
      </c>
      <c r="E20136">
        <v>46</v>
      </c>
      <c r="F20136">
        <v>112833</v>
      </c>
      <c r="G20136">
        <v>1893</v>
      </c>
    </row>
    <row r="20137" spans="1:7">
      <c r="A20137" s="2">
        <v>44258</v>
      </c>
      <c r="B20137" s="2">
        <f t="shared" si="628"/>
        <v>44286</v>
      </c>
      <c r="C20137" s="3">
        <f t="shared" si="629"/>
        <v>1</v>
      </c>
      <c r="D20137" t="s">
        <v>25</v>
      </c>
      <c r="E20137">
        <v>47</v>
      </c>
      <c r="F20137">
        <v>764297</v>
      </c>
      <c r="G20137">
        <v>11365</v>
      </c>
    </row>
    <row r="20138" spans="1:7">
      <c r="A20138" s="2">
        <v>44258</v>
      </c>
      <c r="B20138" s="2">
        <f t="shared" si="628"/>
        <v>44286</v>
      </c>
      <c r="C20138" s="3">
        <f t="shared" si="629"/>
        <v>1</v>
      </c>
      <c r="D20138" t="s">
        <v>11</v>
      </c>
      <c r="E20138">
        <v>48</v>
      </c>
      <c r="F20138">
        <v>2676258</v>
      </c>
      <c r="G20138">
        <v>44627</v>
      </c>
    </row>
    <row r="20139" spans="1:7">
      <c r="A20139" s="2">
        <v>44258</v>
      </c>
      <c r="B20139" s="2">
        <f t="shared" si="628"/>
        <v>44286</v>
      </c>
      <c r="C20139" s="3">
        <f t="shared" si="629"/>
        <v>1</v>
      </c>
      <c r="D20139" t="s">
        <v>13</v>
      </c>
      <c r="E20139">
        <v>49</v>
      </c>
      <c r="F20139">
        <v>372764</v>
      </c>
      <c r="G20139">
        <v>1955</v>
      </c>
    </row>
    <row r="20140" spans="1:7">
      <c r="A20140" s="2">
        <v>44258</v>
      </c>
      <c r="B20140" s="2">
        <f t="shared" si="628"/>
        <v>44286</v>
      </c>
      <c r="C20140" s="3">
        <f t="shared" si="629"/>
        <v>1</v>
      </c>
      <c r="D20140" t="s">
        <v>36</v>
      </c>
      <c r="E20140">
        <v>50</v>
      </c>
      <c r="F20140">
        <v>15487</v>
      </c>
      <c r="G20140">
        <v>207</v>
      </c>
    </row>
    <row r="20141" spans="1:7">
      <c r="A20141" s="2">
        <v>44258</v>
      </c>
      <c r="B20141" s="2">
        <f t="shared" si="628"/>
        <v>44286</v>
      </c>
      <c r="C20141" s="3">
        <f t="shared" si="629"/>
        <v>1</v>
      </c>
      <c r="D20141" t="s">
        <v>56</v>
      </c>
      <c r="E20141">
        <v>78</v>
      </c>
      <c r="F20141">
        <v>2695</v>
      </c>
      <c r="G20141">
        <v>25</v>
      </c>
    </row>
    <row r="20142" spans="1:7">
      <c r="A20142" s="2">
        <v>44258</v>
      </c>
      <c r="B20142" s="2">
        <f t="shared" si="628"/>
        <v>44286</v>
      </c>
      <c r="C20142" s="3">
        <f t="shared" si="629"/>
        <v>1</v>
      </c>
      <c r="D20142" t="s">
        <v>37</v>
      </c>
      <c r="E20142">
        <v>51</v>
      </c>
      <c r="F20142">
        <v>580108</v>
      </c>
      <c r="G20142">
        <v>9326</v>
      </c>
    </row>
    <row r="20143" spans="1:7">
      <c r="A20143" s="2">
        <v>44258</v>
      </c>
      <c r="B20143" s="2">
        <f t="shared" si="628"/>
        <v>44286</v>
      </c>
      <c r="C20143" s="3">
        <f t="shared" si="629"/>
        <v>1</v>
      </c>
      <c r="D20143" t="s">
        <v>5</v>
      </c>
      <c r="E20143">
        <v>53</v>
      </c>
      <c r="F20143">
        <v>345193</v>
      </c>
      <c r="G20143">
        <v>5075</v>
      </c>
    </row>
    <row r="20144" spans="1:7">
      <c r="A20144" s="2">
        <v>44258</v>
      </c>
      <c r="B20144" s="2">
        <f t="shared" si="628"/>
        <v>44286</v>
      </c>
      <c r="C20144" s="3">
        <f t="shared" si="629"/>
        <v>1</v>
      </c>
      <c r="D20144" t="s">
        <v>58</v>
      </c>
      <c r="E20144">
        <v>54</v>
      </c>
      <c r="F20144">
        <v>132416</v>
      </c>
      <c r="G20144">
        <v>2309</v>
      </c>
    </row>
    <row r="20145" spans="1:7">
      <c r="A20145" s="2">
        <v>44258</v>
      </c>
      <c r="B20145" s="2">
        <f t="shared" si="628"/>
        <v>44286</v>
      </c>
      <c r="C20145" s="3">
        <f t="shared" si="629"/>
        <v>1</v>
      </c>
      <c r="D20145" t="s">
        <v>10</v>
      </c>
      <c r="E20145">
        <v>55</v>
      </c>
      <c r="F20145">
        <v>619089</v>
      </c>
      <c r="G20145">
        <v>7074</v>
      </c>
    </row>
    <row r="20146" spans="1:7">
      <c r="A20146" s="2">
        <v>44258</v>
      </c>
      <c r="B20146" s="2">
        <f t="shared" si="628"/>
        <v>44286</v>
      </c>
      <c r="C20146" s="3">
        <f t="shared" si="629"/>
        <v>1</v>
      </c>
      <c r="D20146" t="s">
        <v>49</v>
      </c>
      <c r="E20146">
        <v>56</v>
      </c>
      <c r="F20146">
        <v>54616</v>
      </c>
      <c r="G20146">
        <v>682</v>
      </c>
    </row>
    <row r="20147" spans="1:7">
      <c r="A20147" s="2">
        <v>44259</v>
      </c>
      <c r="B20147" s="2">
        <f t="shared" si="628"/>
        <v>44286</v>
      </c>
      <c r="C20147" s="3">
        <f t="shared" si="629"/>
        <v>1</v>
      </c>
      <c r="D20147" t="s">
        <v>52</v>
      </c>
      <c r="E20147">
        <v>1</v>
      </c>
      <c r="F20147">
        <v>498076</v>
      </c>
      <c r="G20147">
        <v>10094</v>
      </c>
    </row>
    <row r="20148" spans="1:7">
      <c r="A20148" s="2">
        <v>44259</v>
      </c>
      <c r="B20148" s="2">
        <f t="shared" si="628"/>
        <v>44286</v>
      </c>
      <c r="C20148" s="3">
        <f t="shared" si="629"/>
        <v>1</v>
      </c>
      <c r="D20148" t="s">
        <v>50</v>
      </c>
      <c r="E20148">
        <v>2</v>
      </c>
      <c r="F20148">
        <v>58722</v>
      </c>
      <c r="G20148">
        <v>291</v>
      </c>
    </row>
    <row r="20149" spans="1:7">
      <c r="A20149" s="2">
        <v>44259</v>
      </c>
      <c r="B20149" s="2">
        <f t="shared" si="628"/>
        <v>44286</v>
      </c>
      <c r="C20149" s="3">
        <f t="shared" si="629"/>
        <v>1</v>
      </c>
      <c r="D20149" t="s">
        <v>8</v>
      </c>
      <c r="E20149">
        <v>4</v>
      </c>
      <c r="F20149">
        <v>821474</v>
      </c>
      <c r="G20149">
        <v>16185</v>
      </c>
    </row>
    <row r="20150" spans="1:7">
      <c r="A20150" s="2">
        <v>44259</v>
      </c>
      <c r="B20150" s="2">
        <f t="shared" si="628"/>
        <v>44286</v>
      </c>
      <c r="C20150" s="3">
        <f t="shared" si="629"/>
        <v>1</v>
      </c>
      <c r="D20150" t="s">
        <v>44</v>
      </c>
      <c r="E20150">
        <v>5</v>
      </c>
      <c r="F20150">
        <v>323756</v>
      </c>
      <c r="G20150">
        <v>5273</v>
      </c>
    </row>
    <row r="20151" spans="1:7">
      <c r="A20151" s="2">
        <v>44259</v>
      </c>
      <c r="B20151" s="2">
        <f t="shared" si="628"/>
        <v>44286</v>
      </c>
      <c r="C20151" s="3">
        <f t="shared" si="629"/>
        <v>1</v>
      </c>
      <c r="D20151" t="s">
        <v>7</v>
      </c>
      <c r="E20151">
        <v>6</v>
      </c>
      <c r="F20151">
        <v>3587633</v>
      </c>
      <c r="G20151">
        <v>53457</v>
      </c>
    </row>
    <row r="20152" spans="1:7">
      <c r="A20152" s="2">
        <v>44259</v>
      </c>
      <c r="B20152" s="2">
        <f t="shared" si="628"/>
        <v>44286</v>
      </c>
      <c r="C20152" s="3">
        <f t="shared" si="629"/>
        <v>1</v>
      </c>
      <c r="D20152" t="s">
        <v>22</v>
      </c>
      <c r="E20152">
        <v>8</v>
      </c>
      <c r="F20152">
        <v>435448</v>
      </c>
      <c r="G20152">
        <v>6066</v>
      </c>
    </row>
    <row r="20153" spans="1:7">
      <c r="A20153" s="2">
        <v>44259</v>
      </c>
      <c r="B20153" s="2">
        <f t="shared" si="628"/>
        <v>44286</v>
      </c>
      <c r="C20153" s="3">
        <f t="shared" si="629"/>
        <v>1</v>
      </c>
      <c r="D20153" t="s">
        <v>38</v>
      </c>
      <c r="E20153">
        <v>9</v>
      </c>
      <c r="F20153">
        <v>284500</v>
      </c>
      <c r="G20153">
        <v>7693</v>
      </c>
    </row>
    <row r="20154" spans="1:7">
      <c r="A20154" s="2">
        <v>44259</v>
      </c>
      <c r="B20154" s="2">
        <f t="shared" si="628"/>
        <v>44286</v>
      </c>
      <c r="C20154" s="3">
        <f t="shared" si="629"/>
        <v>1</v>
      </c>
      <c r="D20154" t="s">
        <v>45</v>
      </c>
      <c r="E20154">
        <v>10</v>
      </c>
      <c r="F20154">
        <v>87643</v>
      </c>
      <c r="G20154">
        <v>1444</v>
      </c>
    </row>
    <row r="20155" spans="1:7">
      <c r="A20155" s="2">
        <v>44259</v>
      </c>
      <c r="B20155" s="2">
        <f t="shared" si="628"/>
        <v>44286</v>
      </c>
      <c r="C20155" s="3">
        <f t="shared" si="629"/>
        <v>1</v>
      </c>
      <c r="D20155" t="s">
        <v>33</v>
      </c>
      <c r="E20155">
        <v>11</v>
      </c>
      <c r="F20155">
        <v>41014</v>
      </c>
      <c r="G20155">
        <v>1024</v>
      </c>
    </row>
    <row r="20156" spans="1:7">
      <c r="A20156" s="2">
        <v>44259</v>
      </c>
      <c r="B20156" s="2">
        <f t="shared" si="628"/>
        <v>44286</v>
      </c>
      <c r="C20156" s="3">
        <f t="shared" si="629"/>
        <v>1</v>
      </c>
      <c r="D20156" t="s">
        <v>15</v>
      </c>
      <c r="E20156">
        <v>12</v>
      </c>
      <c r="F20156">
        <v>1930224</v>
      </c>
      <c r="G20156">
        <v>31386</v>
      </c>
    </row>
    <row r="20157" spans="1:7">
      <c r="A20157" s="2">
        <v>44259</v>
      </c>
      <c r="B20157" s="2">
        <f t="shared" si="628"/>
        <v>44286</v>
      </c>
      <c r="C20157" s="3">
        <f t="shared" si="629"/>
        <v>1</v>
      </c>
      <c r="D20157" t="s">
        <v>18</v>
      </c>
      <c r="E20157">
        <v>13</v>
      </c>
      <c r="F20157">
        <v>992399</v>
      </c>
      <c r="G20157">
        <v>17198</v>
      </c>
    </row>
    <row r="20158" spans="1:7">
      <c r="A20158" s="2">
        <v>44259</v>
      </c>
      <c r="B20158" s="2">
        <f t="shared" si="628"/>
        <v>44286</v>
      </c>
      <c r="C20158" s="3">
        <f t="shared" si="629"/>
        <v>1</v>
      </c>
      <c r="D20158" t="s">
        <v>57</v>
      </c>
      <c r="E20158">
        <v>66</v>
      </c>
      <c r="F20158">
        <v>8716</v>
      </c>
      <c r="G20158">
        <v>132</v>
      </c>
    </row>
    <row r="20159" spans="1:7">
      <c r="A20159" s="2">
        <v>44259</v>
      </c>
      <c r="B20159" s="2">
        <f t="shared" si="628"/>
        <v>44286</v>
      </c>
      <c r="C20159" s="3">
        <f t="shared" si="629"/>
        <v>1</v>
      </c>
      <c r="D20159" t="s">
        <v>26</v>
      </c>
      <c r="E20159">
        <v>15</v>
      </c>
      <c r="F20159">
        <v>27604</v>
      </c>
      <c r="G20159">
        <v>438</v>
      </c>
    </row>
    <row r="20160" spans="1:7">
      <c r="A20160" s="2">
        <v>44259</v>
      </c>
      <c r="B20160" s="2">
        <f t="shared" si="628"/>
        <v>44286</v>
      </c>
      <c r="C20160" s="3">
        <f t="shared" si="629"/>
        <v>1</v>
      </c>
      <c r="D20160" t="s">
        <v>53</v>
      </c>
      <c r="E20160">
        <v>16</v>
      </c>
      <c r="F20160">
        <v>172721</v>
      </c>
      <c r="G20160">
        <v>1879</v>
      </c>
    </row>
    <row r="20161" spans="1:7">
      <c r="A20161" s="2">
        <v>44259</v>
      </c>
      <c r="B20161" s="2">
        <f t="shared" si="628"/>
        <v>44286</v>
      </c>
      <c r="C20161" s="3">
        <f t="shared" si="629"/>
        <v>1</v>
      </c>
      <c r="D20161" t="s">
        <v>6</v>
      </c>
      <c r="E20161">
        <v>17</v>
      </c>
      <c r="F20161">
        <v>1196739</v>
      </c>
      <c r="G20161">
        <v>22902</v>
      </c>
    </row>
    <row r="20162" spans="1:7">
      <c r="A20162" s="2">
        <v>44259</v>
      </c>
      <c r="B20162" s="2">
        <f t="shared" si="628"/>
        <v>44286</v>
      </c>
      <c r="C20162" s="3">
        <f t="shared" si="629"/>
        <v>1</v>
      </c>
      <c r="D20162" t="s">
        <v>27</v>
      </c>
      <c r="E20162">
        <v>18</v>
      </c>
      <c r="F20162">
        <v>667668</v>
      </c>
      <c r="G20162">
        <v>12663</v>
      </c>
    </row>
    <row r="20163" spans="1:7">
      <c r="A20163" s="2">
        <v>44259</v>
      </c>
      <c r="B20163" s="2">
        <f t="shared" si="628"/>
        <v>44286</v>
      </c>
      <c r="C20163" s="3">
        <f t="shared" si="629"/>
        <v>1</v>
      </c>
      <c r="D20163" t="s">
        <v>39</v>
      </c>
      <c r="E20163">
        <v>19</v>
      </c>
      <c r="F20163">
        <v>338588</v>
      </c>
      <c r="G20163">
        <v>5536</v>
      </c>
    </row>
    <row r="20164" spans="1:7">
      <c r="A20164" s="2">
        <v>44259</v>
      </c>
      <c r="B20164" s="2">
        <f t="shared" ref="B20164:B20227" si="630">EOMONTH(A20164,0)</f>
        <v>44286</v>
      </c>
      <c r="C20164" s="3">
        <f t="shared" ref="C20164:C20227" si="631">IF(A20164=B20164,0,1)</f>
        <v>1</v>
      </c>
      <c r="D20164" t="s">
        <v>34</v>
      </c>
      <c r="E20164">
        <v>20</v>
      </c>
      <c r="F20164">
        <v>298218</v>
      </c>
      <c r="G20164">
        <v>4816</v>
      </c>
    </row>
    <row r="20165" spans="1:7">
      <c r="A20165" s="2">
        <v>44259</v>
      </c>
      <c r="B20165" s="2">
        <f t="shared" si="630"/>
        <v>44286</v>
      </c>
      <c r="C20165" s="3">
        <f t="shared" si="631"/>
        <v>1</v>
      </c>
      <c r="D20165" t="s">
        <v>28</v>
      </c>
      <c r="E20165">
        <v>21</v>
      </c>
      <c r="F20165">
        <v>411928</v>
      </c>
      <c r="G20165">
        <v>4886</v>
      </c>
    </row>
    <row r="20166" spans="1:7">
      <c r="A20166" s="2">
        <v>44259</v>
      </c>
      <c r="B20166" s="2">
        <f t="shared" si="630"/>
        <v>44286</v>
      </c>
      <c r="C20166" s="3">
        <f t="shared" si="631"/>
        <v>1</v>
      </c>
      <c r="D20166" t="s">
        <v>40</v>
      </c>
      <c r="E20166">
        <v>22</v>
      </c>
      <c r="F20166">
        <v>432527</v>
      </c>
      <c r="G20166">
        <v>9686</v>
      </c>
    </row>
    <row r="20167" spans="1:7">
      <c r="A20167" s="2">
        <v>44259</v>
      </c>
      <c r="B20167" s="2">
        <f t="shared" si="630"/>
        <v>44286</v>
      </c>
      <c r="C20167" s="3">
        <f t="shared" si="631"/>
        <v>1</v>
      </c>
      <c r="D20167" t="s">
        <v>51</v>
      </c>
      <c r="E20167">
        <v>23</v>
      </c>
      <c r="F20167">
        <v>45227</v>
      </c>
      <c r="G20167">
        <v>705</v>
      </c>
    </row>
    <row r="20168" spans="1:7">
      <c r="A20168" s="2">
        <v>44259</v>
      </c>
      <c r="B20168" s="2">
        <f t="shared" si="630"/>
        <v>44286</v>
      </c>
      <c r="C20168" s="3">
        <f t="shared" si="631"/>
        <v>1</v>
      </c>
      <c r="D20168" t="s">
        <v>23</v>
      </c>
      <c r="E20168">
        <v>24</v>
      </c>
      <c r="F20168">
        <v>384947</v>
      </c>
      <c r="G20168">
        <v>7922</v>
      </c>
    </row>
    <row r="20169" spans="1:7">
      <c r="A20169" s="2">
        <v>44259</v>
      </c>
      <c r="B20169" s="2">
        <f t="shared" si="630"/>
        <v>44286</v>
      </c>
      <c r="C20169" s="3">
        <f t="shared" si="631"/>
        <v>1</v>
      </c>
      <c r="D20169" t="s">
        <v>9</v>
      </c>
      <c r="E20169">
        <v>25</v>
      </c>
      <c r="F20169">
        <v>586310</v>
      </c>
      <c r="G20169">
        <v>16296</v>
      </c>
    </row>
    <row r="20170" spans="1:7">
      <c r="A20170" s="2">
        <v>44259</v>
      </c>
      <c r="B20170" s="2">
        <f t="shared" si="630"/>
        <v>44286</v>
      </c>
      <c r="C20170" s="3">
        <f t="shared" si="631"/>
        <v>1</v>
      </c>
      <c r="D20170" t="s">
        <v>42</v>
      </c>
      <c r="E20170">
        <v>26</v>
      </c>
      <c r="F20170">
        <v>652589</v>
      </c>
      <c r="G20170">
        <v>16580</v>
      </c>
    </row>
    <row r="20171" spans="1:7">
      <c r="A20171" s="2">
        <v>44259</v>
      </c>
      <c r="B20171" s="2">
        <f t="shared" si="630"/>
        <v>44286</v>
      </c>
      <c r="C20171" s="3">
        <f t="shared" si="631"/>
        <v>1</v>
      </c>
      <c r="D20171" t="s">
        <v>29</v>
      </c>
      <c r="E20171">
        <v>27</v>
      </c>
      <c r="F20171">
        <v>487442</v>
      </c>
      <c r="G20171">
        <v>6589</v>
      </c>
    </row>
    <row r="20172" spans="1:7">
      <c r="A20172" s="2">
        <v>44259</v>
      </c>
      <c r="B20172" s="2">
        <f t="shared" si="630"/>
        <v>44286</v>
      </c>
      <c r="C20172" s="3">
        <f t="shared" si="631"/>
        <v>1</v>
      </c>
      <c r="D20172" t="s">
        <v>46</v>
      </c>
      <c r="E20172">
        <v>28</v>
      </c>
      <c r="F20172">
        <v>296154</v>
      </c>
      <c r="G20172">
        <v>6764</v>
      </c>
    </row>
    <row r="20173" spans="1:7">
      <c r="A20173" s="2">
        <v>44259</v>
      </c>
      <c r="B20173" s="2">
        <f t="shared" si="630"/>
        <v>44286</v>
      </c>
      <c r="C20173" s="3">
        <f t="shared" si="631"/>
        <v>1</v>
      </c>
      <c r="D20173" t="s">
        <v>35</v>
      </c>
      <c r="E20173">
        <v>29</v>
      </c>
      <c r="F20173">
        <v>526806</v>
      </c>
      <c r="G20173">
        <v>8571</v>
      </c>
    </row>
    <row r="20174" spans="1:7">
      <c r="A20174" s="2">
        <v>44259</v>
      </c>
      <c r="B20174" s="2">
        <f t="shared" si="630"/>
        <v>44286</v>
      </c>
      <c r="C20174" s="3">
        <f t="shared" si="631"/>
        <v>1</v>
      </c>
      <c r="D20174" t="s">
        <v>54</v>
      </c>
      <c r="E20174">
        <v>30</v>
      </c>
      <c r="F20174">
        <v>100640</v>
      </c>
      <c r="G20174">
        <v>1377</v>
      </c>
    </row>
    <row r="20175" spans="1:7">
      <c r="A20175" s="2">
        <v>44259</v>
      </c>
      <c r="B20175" s="2">
        <f t="shared" si="630"/>
        <v>44286</v>
      </c>
      <c r="C20175" s="3">
        <f t="shared" si="631"/>
        <v>1</v>
      </c>
      <c r="D20175" t="s">
        <v>12</v>
      </c>
      <c r="E20175">
        <v>31</v>
      </c>
      <c r="F20175">
        <v>202521</v>
      </c>
      <c r="G20175">
        <v>2213</v>
      </c>
    </row>
    <row r="20176" spans="1:7">
      <c r="A20176" s="2">
        <v>44259</v>
      </c>
      <c r="B20176" s="2">
        <f t="shared" si="630"/>
        <v>44286</v>
      </c>
      <c r="C20176" s="3">
        <f t="shared" si="631"/>
        <v>1</v>
      </c>
      <c r="D20176" t="s">
        <v>24</v>
      </c>
      <c r="E20176">
        <v>32</v>
      </c>
      <c r="F20176">
        <v>295166</v>
      </c>
      <c r="G20176">
        <v>5005</v>
      </c>
    </row>
    <row r="20177" spans="1:7">
      <c r="A20177" s="2">
        <v>44259</v>
      </c>
      <c r="B20177" s="2">
        <f t="shared" si="630"/>
        <v>44286</v>
      </c>
      <c r="C20177" s="3">
        <f t="shared" si="631"/>
        <v>1</v>
      </c>
      <c r="D20177" t="s">
        <v>19</v>
      </c>
      <c r="E20177">
        <v>33</v>
      </c>
      <c r="F20177">
        <v>76178</v>
      </c>
      <c r="G20177">
        <v>1178</v>
      </c>
    </row>
    <row r="20178" spans="1:7">
      <c r="A20178" s="2">
        <v>44259</v>
      </c>
      <c r="B20178" s="2">
        <f t="shared" si="630"/>
        <v>44286</v>
      </c>
      <c r="C20178" s="3">
        <f t="shared" si="631"/>
        <v>1</v>
      </c>
      <c r="D20178" t="s">
        <v>21</v>
      </c>
      <c r="E20178">
        <v>34</v>
      </c>
      <c r="F20178">
        <v>802669</v>
      </c>
      <c r="G20178">
        <v>23491</v>
      </c>
    </row>
    <row r="20179" spans="1:7">
      <c r="A20179" s="2">
        <v>44259</v>
      </c>
      <c r="B20179" s="2">
        <f t="shared" si="630"/>
        <v>44286</v>
      </c>
      <c r="C20179" s="3">
        <f t="shared" si="631"/>
        <v>1</v>
      </c>
      <c r="D20179" t="s">
        <v>47</v>
      </c>
      <c r="E20179">
        <v>35</v>
      </c>
      <c r="F20179">
        <v>186156</v>
      </c>
      <c r="G20179">
        <v>3771</v>
      </c>
    </row>
    <row r="20180" spans="1:7">
      <c r="A20180" s="2">
        <v>44259</v>
      </c>
      <c r="B20180" s="2">
        <f t="shared" si="630"/>
        <v>44286</v>
      </c>
      <c r="C20180" s="3">
        <f t="shared" si="631"/>
        <v>1</v>
      </c>
      <c r="D20180" t="s">
        <v>16</v>
      </c>
      <c r="E20180">
        <v>36</v>
      </c>
      <c r="F20180">
        <v>1670973</v>
      </c>
      <c r="G20180">
        <v>47565</v>
      </c>
    </row>
    <row r="20181" spans="1:7">
      <c r="A20181" s="2">
        <v>44259</v>
      </c>
      <c r="B20181" s="2">
        <f t="shared" si="630"/>
        <v>44286</v>
      </c>
      <c r="C20181" s="3">
        <f t="shared" si="631"/>
        <v>1</v>
      </c>
      <c r="D20181" t="s">
        <v>20</v>
      </c>
      <c r="E20181">
        <v>37</v>
      </c>
      <c r="F20181">
        <v>872678</v>
      </c>
      <c r="G20181">
        <v>11434</v>
      </c>
    </row>
    <row r="20182" spans="1:7">
      <c r="A20182" s="2">
        <v>44259</v>
      </c>
      <c r="B20182" s="2">
        <f t="shared" si="630"/>
        <v>44286</v>
      </c>
      <c r="C20182" s="3">
        <f t="shared" si="631"/>
        <v>1</v>
      </c>
      <c r="D20182" t="s">
        <v>48</v>
      </c>
      <c r="E20182">
        <v>38</v>
      </c>
      <c r="F20182">
        <v>100214</v>
      </c>
      <c r="G20182">
        <v>1478</v>
      </c>
    </row>
    <row r="20183" spans="1:7">
      <c r="A20183" s="2">
        <v>44259</v>
      </c>
      <c r="B20183" s="2">
        <f t="shared" si="630"/>
        <v>44286</v>
      </c>
      <c r="C20183" s="3">
        <f t="shared" si="631"/>
        <v>1</v>
      </c>
      <c r="D20183" t="s">
        <v>59</v>
      </c>
      <c r="E20183">
        <v>69</v>
      </c>
      <c r="F20183">
        <v>144</v>
      </c>
      <c r="G20183">
        <v>2</v>
      </c>
    </row>
    <row r="20184" spans="1:7">
      <c r="A20184" s="2">
        <v>44259</v>
      </c>
      <c r="B20184" s="2">
        <f t="shared" si="630"/>
        <v>44286</v>
      </c>
      <c r="C20184" s="3">
        <f t="shared" si="631"/>
        <v>1</v>
      </c>
      <c r="D20184" t="s">
        <v>41</v>
      </c>
      <c r="E20184">
        <v>39</v>
      </c>
      <c r="F20184">
        <v>974480</v>
      </c>
      <c r="G20184">
        <v>16750</v>
      </c>
    </row>
    <row r="20185" spans="1:7">
      <c r="A20185" s="2">
        <v>44259</v>
      </c>
      <c r="B20185" s="2">
        <f t="shared" si="630"/>
        <v>44286</v>
      </c>
      <c r="C20185" s="3">
        <f t="shared" si="631"/>
        <v>1</v>
      </c>
      <c r="D20185" t="s">
        <v>30</v>
      </c>
      <c r="E20185">
        <v>40</v>
      </c>
      <c r="F20185">
        <v>426641</v>
      </c>
      <c r="G20185">
        <v>4534</v>
      </c>
    </row>
    <row r="20186" spans="1:7">
      <c r="A20186" s="2">
        <v>44259</v>
      </c>
      <c r="B20186" s="2">
        <f t="shared" si="630"/>
        <v>44286</v>
      </c>
      <c r="C20186" s="3">
        <f t="shared" si="631"/>
        <v>1</v>
      </c>
      <c r="D20186" t="s">
        <v>14</v>
      </c>
      <c r="E20186">
        <v>41</v>
      </c>
      <c r="F20186">
        <v>156714</v>
      </c>
      <c r="G20186">
        <v>2284</v>
      </c>
    </row>
    <row r="20187" spans="1:7">
      <c r="A20187" s="2">
        <v>44259</v>
      </c>
      <c r="B20187" s="2">
        <f t="shared" si="630"/>
        <v>44286</v>
      </c>
      <c r="C20187" s="3">
        <f t="shared" si="631"/>
        <v>1</v>
      </c>
      <c r="D20187" t="s">
        <v>31</v>
      </c>
      <c r="E20187">
        <v>42</v>
      </c>
      <c r="F20187">
        <v>946455</v>
      </c>
      <c r="G20187">
        <v>24265</v>
      </c>
    </row>
    <row r="20188" spans="1:7">
      <c r="A20188" s="2">
        <v>44259</v>
      </c>
      <c r="B20188" s="2">
        <f t="shared" si="630"/>
        <v>44286</v>
      </c>
      <c r="C20188" s="3">
        <f t="shared" si="631"/>
        <v>1</v>
      </c>
      <c r="D20188" t="s">
        <v>55</v>
      </c>
      <c r="E20188">
        <v>72</v>
      </c>
      <c r="F20188">
        <v>134482</v>
      </c>
      <c r="G20188">
        <v>2053</v>
      </c>
    </row>
    <row r="20189" spans="1:7">
      <c r="A20189" s="2">
        <v>44259</v>
      </c>
      <c r="B20189" s="2">
        <f t="shared" si="630"/>
        <v>44286</v>
      </c>
      <c r="C20189" s="3">
        <f t="shared" si="631"/>
        <v>1</v>
      </c>
      <c r="D20189" t="s">
        <v>17</v>
      </c>
      <c r="E20189">
        <v>44</v>
      </c>
      <c r="F20189">
        <v>127727</v>
      </c>
      <c r="G20189">
        <v>2539</v>
      </c>
    </row>
    <row r="20190" spans="1:7">
      <c r="A20190" s="2">
        <v>44259</v>
      </c>
      <c r="B20190" s="2">
        <f t="shared" si="630"/>
        <v>44286</v>
      </c>
      <c r="C20190" s="3">
        <f t="shared" si="631"/>
        <v>1</v>
      </c>
      <c r="D20190" t="s">
        <v>32</v>
      </c>
      <c r="E20190">
        <v>45</v>
      </c>
      <c r="F20190">
        <v>521563</v>
      </c>
      <c r="G20190">
        <v>8660</v>
      </c>
    </row>
    <row r="20191" spans="1:7">
      <c r="A20191" s="2">
        <v>44259</v>
      </c>
      <c r="B20191" s="2">
        <f t="shared" si="630"/>
        <v>44286</v>
      </c>
      <c r="C20191" s="3">
        <f t="shared" si="631"/>
        <v>1</v>
      </c>
      <c r="D20191" t="s">
        <v>43</v>
      </c>
      <c r="E20191">
        <v>46</v>
      </c>
      <c r="F20191">
        <v>113065</v>
      </c>
      <c r="G20191">
        <v>1896</v>
      </c>
    </row>
    <row r="20192" spans="1:7">
      <c r="A20192" s="2">
        <v>44259</v>
      </c>
      <c r="B20192" s="2">
        <f t="shared" si="630"/>
        <v>44286</v>
      </c>
      <c r="C20192" s="3">
        <f t="shared" si="631"/>
        <v>1</v>
      </c>
      <c r="D20192" t="s">
        <v>25</v>
      </c>
      <c r="E20192">
        <v>47</v>
      </c>
      <c r="F20192">
        <v>765869</v>
      </c>
      <c r="G20192">
        <v>11407</v>
      </c>
    </row>
    <row r="20193" spans="1:7">
      <c r="A20193" s="2">
        <v>44259</v>
      </c>
      <c r="B20193" s="2">
        <f t="shared" si="630"/>
        <v>44286</v>
      </c>
      <c r="C20193" s="3">
        <f t="shared" si="631"/>
        <v>1</v>
      </c>
      <c r="D20193" t="s">
        <v>11</v>
      </c>
      <c r="E20193">
        <v>48</v>
      </c>
      <c r="F20193">
        <v>2683840</v>
      </c>
      <c r="G20193">
        <v>44920</v>
      </c>
    </row>
    <row r="20194" spans="1:7">
      <c r="A20194" s="2">
        <v>44259</v>
      </c>
      <c r="B20194" s="2">
        <f t="shared" si="630"/>
        <v>44286</v>
      </c>
      <c r="C20194" s="3">
        <f t="shared" si="631"/>
        <v>1</v>
      </c>
      <c r="D20194" t="s">
        <v>13</v>
      </c>
      <c r="E20194">
        <v>49</v>
      </c>
      <c r="F20194">
        <v>373319</v>
      </c>
      <c r="G20194">
        <v>1965</v>
      </c>
    </row>
    <row r="20195" spans="1:7">
      <c r="A20195" s="2">
        <v>44259</v>
      </c>
      <c r="B20195" s="2">
        <f t="shared" si="630"/>
        <v>44286</v>
      </c>
      <c r="C20195" s="3">
        <f t="shared" si="631"/>
        <v>1</v>
      </c>
      <c r="D20195" t="s">
        <v>36</v>
      </c>
      <c r="E20195">
        <v>50</v>
      </c>
      <c r="F20195">
        <v>15686</v>
      </c>
      <c r="G20195">
        <v>207</v>
      </c>
    </row>
    <row r="20196" spans="1:7">
      <c r="A20196" s="2">
        <v>44259</v>
      </c>
      <c r="B20196" s="2">
        <f t="shared" si="630"/>
        <v>44286</v>
      </c>
      <c r="C20196" s="3">
        <f t="shared" si="631"/>
        <v>1</v>
      </c>
      <c r="D20196" t="s">
        <v>56</v>
      </c>
      <c r="E20196">
        <v>78</v>
      </c>
      <c r="F20196">
        <v>2704</v>
      </c>
      <c r="G20196">
        <v>25</v>
      </c>
    </row>
    <row r="20197" spans="1:7">
      <c r="A20197" s="2">
        <v>44259</v>
      </c>
      <c r="B20197" s="2">
        <f t="shared" si="630"/>
        <v>44286</v>
      </c>
      <c r="C20197" s="3">
        <f t="shared" si="631"/>
        <v>1</v>
      </c>
      <c r="D20197" t="s">
        <v>37</v>
      </c>
      <c r="E20197">
        <v>51</v>
      </c>
      <c r="F20197">
        <v>581408</v>
      </c>
      <c r="G20197">
        <v>9357</v>
      </c>
    </row>
    <row r="20198" spans="1:7">
      <c r="A20198" s="2">
        <v>44259</v>
      </c>
      <c r="B20198" s="2">
        <f t="shared" si="630"/>
        <v>44286</v>
      </c>
      <c r="C20198" s="3">
        <f t="shared" si="631"/>
        <v>1</v>
      </c>
      <c r="D20198" t="s">
        <v>5</v>
      </c>
      <c r="E20198">
        <v>53</v>
      </c>
      <c r="F20198">
        <v>346030</v>
      </c>
      <c r="G20198">
        <v>5098</v>
      </c>
    </row>
    <row r="20199" spans="1:7">
      <c r="A20199" s="2">
        <v>44259</v>
      </c>
      <c r="B20199" s="2">
        <f t="shared" si="630"/>
        <v>44286</v>
      </c>
      <c r="C20199" s="3">
        <f t="shared" si="631"/>
        <v>1</v>
      </c>
      <c r="D20199" t="s">
        <v>58</v>
      </c>
      <c r="E20199">
        <v>54</v>
      </c>
      <c r="F20199">
        <v>132677</v>
      </c>
      <c r="G20199">
        <v>2309</v>
      </c>
    </row>
    <row r="20200" spans="1:7">
      <c r="A20200" s="2">
        <v>44259</v>
      </c>
      <c r="B20200" s="2">
        <f t="shared" si="630"/>
        <v>44286</v>
      </c>
      <c r="C20200" s="3">
        <f t="shared" si="631"/>
        <v>1</v>
      </c>
      <c r="D20200" t="s">
        <v>10</v>
      </c>
      <c r="E20200">
        <v>55</v>
      </c>
      <c r="F20200">
        <v>619942</v>
      </c>
      <c r="G20200">
        <v>7087</v>
      </c>
    </row>
    <row r="20201" spans="1:7">
      <c r="A20201" s="2">
        <v>44259</v>
      </c>
      <c r="B20201" s="2">
        <f t="shared" si="630"/>
        <v>44286</v>
      </c>
      <c r="C20201" s="3">
        <f t="shared" si="631"/>
        <v>1</v>
      </c>
      <c r="D20201" t="s">
        <v>49</v>
      </c>
      <c r="E20201">
        <v>56</v>
      </c>
      <c r="F20201">
        <v>54685</v>
      </c>
      <c r="G20201">
        <v>682</v>
      </c>
    </row>
    <row r="20202" spans="1:7">
      <c r="A20202" s="2">
        <v>44260</v>
      </c>
      <c r="B20202" s="2">
        <f t="shared" si="630"/>
        <v>44286</v>
      </c>
      <c r="C20202" s="3">
        <f t="shared" si="631"/>
        <v>1</v>
      </c>
      <c r="D20202" t="s">
        <v>52</v>
      </c>
      <c r="E20202">
        <v>1</v>
      </c>
      <c r="F20202">
        <v>498887</v>
      </c>
      <c r="G20202">
        <v>10122</v>
      </c>
    </row>
    <row r="20203" spans="1:7">
      <c r="A20203" s="2">
        <v>44260</v>
      </c>
      <c r="B20203" s="2">
        <f t="shared" si="630"/>
        <v>44286</v>
      </c>
      <c r="C20203" s="3">
        <f t="shared" si="631"/>
        <v>1</v>
      </c>
      <c r="D20203" t="s">
        <v>50</v>
      </c>
      <c r="E20203">
        <v>2</v>
      </c>
      <c r="F20203">
        <v>58870</v>
      </c>
      <c r="G20203">
        <v>292</v>
      </c>
    </row>
    <row r="20204" spans="1:7">
      <c r="A20204" s="2">
        <v>44260</v>
      </c>
      <c r="B20204" s="2">
        <f t="shared" si="630"/>
        <v>44286</v>
      </c>
      <c r="C20204" s="3">
        <f t="shared" si="631"/>
        <v>1</v>
      </c>
      <c r="D20204" t="s">
        <v>8</v>
      </c>
      <c r="E20204">
        <v>4</v>
      </c>
      <c r="F20204">
        <v>823384</v>
      </c>
      <c r="G20204">
        <v>16272</v>
      </c>
    </row>
    <row r="20205" spans="1:7">
      <c r="A20205" s="2">
        <v>44260</v>
      </c>
      <c r="B20205" s="2">
        <f t="shared" si="630"/>
        <v>44286</v>
      </c>
      <c r="C20205" s="3">
        <f t="shared" si="631"/>
        <v>1</v>
      </c>
      <c r="D20205" t="s">
        <v>44</v>
      </c>
      <c r="E20205">
        <v>5</v>
      </c>
      <c r="F20205">
        <v>324326</v>
      </c>
      <c r="G20205">
        <v>5283</v>
      </c>
    </row>
    <row r="20206" spans="1:7">
      <c r="A20206" s="2">
        <v>44260</v>
      </c>
      <c r="B20206" s="2">
        <f t="shared" si="630"/>
        <v>44286</v>
      </c>
      <c r="C20206" s="3">
        <f t="shared" si="631"/>
        <v>1</v>
      </c>
      <c r="D20206" t="s">
        <v>7</v>
      </c>
      <c r="E20206">
        <v>6</v>
      </c>
      <c r="F20206">
        <v>3592698</v>
      </c>
      <c r="G20206">
        <v>53838</v>
      </c>
    </row>
    <row r="20207" spans="1:7">
      <c r="A20207" s="2">
        <v>44260</v>
      </c>
      <c r="B20207" s="2">
        <f t="shared" si="630"/>
        <v>44286</v>
      </c>
      <c r="C20207" s="3">
        <f t="shared" si="631"/>
        <v>1</v>
      </c>
      <c r="D20207" t="s">
        <v>22</v>
      </c>
      <c r="E20207">
        <v>8</v>
      </c>
      <c r="F20207">
        <v>436848</v>
      </c>
      <c r="G20207">
        <v>6075</v>
      </c>
    </row>
    <row r="20208" spans="1:7">
      <c r="A20208" s="2">
        <v>44260</v>
      </c>
      <c r="B20208" s="2">
        <f t="shared" si="630"/>
        <v>44286</v>
      </c>
      <c r="C20208" s="3">
        <f t="shared" si="631"/>
        <v>1</v>
      </c>
      <c r="D20208" t="s">
        <v>38</v>
      </c>
      <c r="E20208">
        <v>9</v>
      </c>
      <c r="F20208">
        <v>285330</v>
      </c>
      <c r="G20208">
        <v>7704</v>
      </c>
    </row>
    <row r="20209" spans="1:7">
      <c r="A20209" s="2">
        <v>44260</v>
      </c>
      <c r="B20209" s="2">
        <f t="shared" si="630"/>
        <v>44286</v>
      </c>
      <c r="C20209" s="3">
        <f t="shared" si="631"/>
        <v>1</v>
      </c>
      <c r="D20209" t="s">
        <v>45</v>
      </c>
      <c r="E20209">
        <v>10</v>
      </c>
      <c r="F20209">
        <v>87874</v>
      </c>
      <c r="G20209">
        <v>1453</v>
      </c>
    </row>
    <row r="20210" spans="1:7">
      <c r="A20210" s="2">
        <v>44260</v>
      </c>
      <c r="B20210" s="2">
        <f t="shared" si="630"/>
        <v>44286</v>
      </c>
      <c r="C20210" s="3">
        <f t="shared" si="631"/>
        <v>1</v>
      </c>
      <c r="D20210" t="s">
        <v>33</v>
      </c>
      <c r="E20210">
        <v>11</v>
      </c>
      <c r="F20210">
        <v>41122</v>
      </c>
      <c r="G20210">
        <v>1027</v>
      </c>
    </row>
    <row r="20211" spans="1:7">
      <c r="A20211" s="2">
        <v>44260</v>
      </c>
      <c r="B20211" s="2">
        <f t="shared" si="630"/>
        <v>44286</v>
      </c>
      <c r="C20211" s="3">
        <f t="shared" si="631"/>
        <v>1</v>
      </c>
      <c r="D20211" t="s">
        <v>15</v>
      </c>
      <c r="E20211">
        <v>12</v>
      </c>
      <c r="F20211">
        <v>1936199</v>
      </c>
      <c r="G20211">
        <v>31521</v>
      </c>
    </row>
    <row r="20212" spans="1:7">
      <c r="A20212" s="2">
        <v>44260</v>
      </c>
      <c r="B20212" s="2">
        <f t="shared" si="630"/>
        <v>44286</v>
      </c>
      <c r="C20212" s="3">
        <f t="shared" si="631"/>
        <v>1</v>
      </c>
      <c r="D20212" t="s">
        <v>18</v>
      </c>
      <c r="E20212">
        <v>13</v>
      </c>
      <c r="F20212">
        <v>994416</v>
      </c>
      <c r="G20212">
        <v>17260</v>
      </c>
    </row>
    <row r="20213" spans="1:7">
      <c r="A20213" s="2">
        <v>44260</v>
      </c>
      <c r="B20213" s="2">
        <f t="shared" si="630"/>
        <v>44286</v>
      </c>
      <c r="C20213" s="3">
        <f t="shared" si="631"/>
        <v>1</v>
      </c>
      <c r="D20213" t="s">
        <v>57</v>
      </c>
      <c r="E20213">
        <v>66</v>
      </c>
      <c r="F20213">
        <v>8716</v>
      </c>
      <c r="G20213">
        <v>132</v>
      </c>
    </row>
    <row r="20214" spans="1:7">
      <c r="A20214" s="2">
        <v>44260</v>
      </c>
      <c r="B20214" s="2">
        <f t="shared" si="630"/>
        <v>44286</v>
      </c>
      <c r="C20214" s="3">
        <f t="shared" si="631"/>
        <v>1</v>
      </c>
      <c r="D20214" t="s">
        <v>26</v>
      </c>
      <c r="E20214">
        <v>15</v>
      </c>
      <c r="F20214">
        <v>27693</v>
      </c>
      <c r="G20214">
        <v>440</v>
      </c>
    </row>
    <row r="20215" spans="1:7">
      <c r="A20215" s="2">
        <v>44260</v>
      </c>
      <c r="B20215" s="2">
        <f t="shared" si="630"/>
        <v>44286</v>
      </c>
      <c r="C20215" s="3">
        <f t="shared" si="631"/>
        <v>1</v>
      </c>
      <c r="D20215" t="s">
        <v>53</v>
      </c>
      <c r="E20215">
        <v>16</v>
      </c>
      <c r="F20215">
        <v>172929</v>
      </c>
      <c r="G20215">
        <v>1880</v>
      </c>
    </row>
    <row r="20216" spans="1:7">
      <c r="A20216" s="2">
        <v>44260</v>
      </c>
      <c r="B20216" s="2">
        <f t="shared" si="630"/>
        <v>44286</v>
      </c>
      <c r="C20216" s="3">
        <f t="shared" si="631"/>
        <v>1</v>
      </c>
      <c r="D20216" t="s">
        <v>6</v>
      </c>
      <c r="E20216">
        <v>17</v>
      </c>
      <c r="F20216">
        <v>1198242</v>
      </c>
      <c r="G20216">
        <v>22946</v>
      </c>
    </row>
    <row r="20217" spans="1:7">
      <c r="A20217" s="2">
        <v>44260</v>
      </c>
      <c r="B20217" s="2">
        <f t="shared" si="630"/>
        <v>44286</v>
      </c>
      <c r="C20217" s="3">
        <f t="shared" si="631"/>
        <v>1</v>
      </c>
      <c r="D20217" t="s">
        <v>27</v>
      </c>
      <c r="E20217">
        <v>18</v>
      </c>
      <c r="F20217">
        <v>668520</v>
      </c>
      <c r="G20217">
        <v>12697</v>
      </c>
    </row>
    <row r="20218" spans="1:7">
      <c r="A20218" s="2">
        <v>44260</v>
      </c>
      <c r="B20218" s="2">
        <f t="shared" si="630"/>
        <v>44286</v>
      </c>
      <c r="C20218" s="3">
        <f t="shared" si="631"/>
        <v>1</v>
      </c>
      <c r="D20218" t="s">
        <v>39</v>
      </c>
      <c r="E20218">
        <v>19</v>
      </c>
      <c r="F20218">
        <v>339121</v>
      </c>
      <c r="G20218">
        <v>5549</v>
      </c>
    </row>
    <row r="20219" spans="1:7">
      <c r="A20219" s="2">
        <v>44260</v>
      </c>
      <c r="B20219" s="2">
        <f t="shared" si="630"/>
        <v>44286</v>
      </c>
      <c r="C20219" s="3">
        <f t="shared" si="631"/>
        <v>1</v>
      </c>
      <c r="D20219" t="s">
        <v>34</v>
      </c>
      <c r="E20219">
        <v>20</v>
      </c>
      <c r="F20219">
        <v>298897</v>
      </c>
      <c r="G20219">
        <v>4812</v>
      </c>
    </row>
    <row r="20220" spans="1:7">
      <c r="A20220" s="2">
        <v>44260</v>
      </c>
      <c r="B20220" s="2">
        <f t="shared" si="630"/>
        <v>44286</v>
      </c>
      <c r="C20220" s="3">
        <f t="shared" si="631"/>
        <v>1</v>
      </c>
      <c r="D20220" t="s">
        <v>28</v>
      </c>
      <c r="E20220">
        <v>21</v>
      </c>
      <c r="F20220">
        <v>412863</v>
      </c>
      <c r="G20220">
        <v>4912</v>
      </c>
    </row>
    <row r="20221" spans="1:7">
      <c r="A20221" s="2">
        <v>44260</v>
      </c>
      <c r="B20221" s="2">
        <f t="shared" si="630"/>
        <v>44286</v>
      </c>
      <c r="C20221" s="3">
        <f t="shared" si="631"/>
        <v>1</v>
      </c>
      <c r="D20221" t="s">
        <v>40</v>
      </c>
      <c r="E20221">
        <v>22</v>
      </c>
      <c r="F20221">
        <v>433045</v>
      </c>
      <c r="G20221">
        <v>9716</v>
      </c>
    </row>
    <row r="20222" spans="1:7">
      <c r="A20222" s="2">
        <v>44260</v>
      </c>
      <c r="B20222" s="2">
        <f t="shared" si="630"/>
        <v>44286</v>
      </c>
      <c r="C20222" s="3">
        <f t="shared" si="631"/>
        <v>1</v>
      </c>
      <c r="D20222" t="s">
        <v>51</v>
      </c>
      <c r="E20222">
        <v>23</v>
      </c>
      <c r="F20222">
        <v>45452</v>
      </c>
      <c r="G20222">
        <v>704</v>
      </c>
    </row>
    <row r="20223" spans="1:7">
      <c r="A20223" s="2">
        <v>44260</v>
      </c>
      <c r="B20223" s="2">
        <f t="shared" si="630"/>
        <v>44286</v>
      </c>
      <c r="C20223" s="3">
        <f t="shared" si="631"/>
        <v>1</v>
      </c>
      <c r="D20223" t="s">
        <v>23</v>
      </c>
      <c r="E20223">
        <v>24</v>
      </c>
      <c r="F20223">
        <v>385860</v>
      </c>
      <c r="G20223">
        <v>7930</v>
      </c>
    </row>
    <row r="20224" spans="1:7">
      <c r="A20224" s="2">
        <v>44260</v>
      </c>
      <c r="B20224" s="2">
        <f t="shared" si="630"/>
        <v>44286</v>
      </c>
      <c r="C20224" s="3">
        <f t="shared" si="631"/>
        <v>1</v>
      </c>
      <c r="D20224" t="s">
        <v>9</v>
      </c>
      <c r="E20224">
        <v>25</v>
      </c>
      <c r="F20224">
        <v>588209</v>
      </c>
      <c r="G20224">
        <v>16322</v>
      </c>
    </row>
    <row r="20225" spans="1:7">
      <c r="A20225" s="2">
        <v>44260</v>
      </c>
      <c r="B20225" s="2">
        <f t="shared" si="630"/>
        <v>44286</v>
      </c>
      <c r="C20225" s="3">
        <f t="shared" si="631"/>
        <v>1</v>
      </c>
      <c r="D20225" t="s">
        <v>42</v>
      </c>
      <c r="E20225">
        <v>26</v>
      </c>
      <c r="F20225">
        <v>654355</v>
      </c>
      <c r="G20225">
        <v>16591</v>
      </c>
    </row>
    <row r="20226" spans="1:7">
      <c r="A20226" s="2">
        <v>44260</v>
      </c>
      <c r="B20226" s="2">
        <f t="shared" si="630"/>
        <v>44286</v>
      </c>
      <c r="C20226" s="3">
        <f t="shared" si="631"/>
        <v>1</v>
      </c>
      <c r="D20226" t="s">
        <v>29</v>
      </c>
      <c r="E20226">
        <v>27</v>
      </c>
      <c r="F20226">
        <v>488238</v>
      </c>
      <c r="G20226">
        <v>6602</v>
      </c>
    </row>
    <row r="20227" spans="1:7">
      <c r="A20227" s="2">
        <v>44260</v>
      </c>
      <c r="B20227" s="2">
        <f t="shared" si="630"/>
        <v>44286</v>
      </c>
      <c r="C20227" s="3">
        <f t="shared" si="631"/>
        <v>1</v>
      </c>
      <c r="D20227" t="s">
        <v>46</v>
      </c>
      <c r="E20227">
        <v>28</v>
      </c>
      <c r="F20227">
        <v>296745</v>
      </c>
      <c r="G20227">
        <v>6783</v>
      </c>
    </row>
    <row r="20228" spans="1:7">
      <c r="A20228" s="2">
        <v>44260</v>
      </c>
      <c r="B20228" s="2">
        <f t="shared" ref="B20228:B20291" si="632">EOMONTH(A20228,0)</f>
        <v>44286</v>
      </c>
      <c r="C20228" s="3">
        <f t="shared" ref="C20228:C20291" si="633">IF(A20228=B20228,0,1)</f>
        <v>1</v>
      </c>
      <c r="D20228" t="s">
        <v>35</v>
      </c>
      <c r="E20228">
        <v>29</v>
      </c>
      <c r="F20228">
        <v>527396</v>
      </c>
      <c r="G20228">
        <v>8599</v>
      </c>
    </row>
    <row r="20229" spans="1:7">
      <c r="A20229" s="2">
        <v>44260</v>
      </c>
      <c r="B20229" s="2">
        <f t="shared" si="632"/>
        <v>44286</v>
      </c>
      <c r="C20229" s="3">
        <f t="shared" si="633"/>
        <v>1</v>
      </c>
      <c r="D20229" t="s">
        <v>54</v>
      </c>
      <c r="E20229">
        <v>30</v>
      </c>
      <c r="F20229">
        <v>100798</v>
      </c>
      <c r="G20229">
        <v>1381</v>
      </c>
    </row>
    <row r="20230" spans="1:7">
      <c r="A20230" s="2">
        <v>44260</v>
      </c>
      <c r="B20230" s="2">
        <f t="shared" si="632"/>
        <v>44286</v>
      </c>
      <c r="C20230" s="3">
        <f t="shared" si="633"/>
        <v>1</v>
      </c>
      <c r="D20230" t="s">
        <v>12</v>
      </c>
      <c r="E20230">
        <v>31</v>
      </c>
      <c r="F20230">
        <v>202871</v>
      </c>
      <c r="G20230">
        <v>2222</v>
      </c>
    </row>
    <row r="20231" spans="1:7">
      <c r="A20231" s="2">
        <v>44260</v>
      </c>
      <c r="B20231" s="2">
        <f t="shared" si="632"/>
        <v>44286</v>
      </c>
      <c r="C20231" s="3">
        <f t="shared" si="633"/>
        <v>1</v>
      </c>
      <c r="D20231" t="s">
        <v>24</v>
      </c>
      <c r="E20231">
        <v>32</v>
      </c>
      <c r="F20231">
        <v>295558</v>
      </c>
      <c r="G20231">
        <v>5024</v>
      </c>
    </row>
    <row r="20232" spans="1:7">
      <c r="A20232" s="2">
        <v>44260</v>
      </c>
      <c r="B20232" s="2">
        <f t="shared" si="632"/>
        <v>44286</v>
      </c>
      <c r="C20232" s="3">
        <f t="shared" si="633"/>
        <v>1</v>
      </c>
      <c r="D20232" t="s">
        <v>19</v>
      </c>
      <c r="E20232">
        <v>33</v>
      </c>
      <c r="F20232">
        <v>76422</v>
      </c>
      <c r="G20232">
        <v>1178</v>
      </c>
    </row>
    <row r="20233" spans="1:7">
      <c r="A20233" s="2">
        <v>44260</v>
      </c>
      <c r="B20233" s="2">
        <f t="shared" si="632"/>
        <v>44286</v>
      </c>
      <c r="C20233" s="3">
        <f t="shared" si="633"/>
        <v>1</v>
      </c>
      <c r="D20233" t="s">
        <v>21</v>
      </c>
      <c r="E20233">
        <v>34</v>
      </c>
      <c r="F20233">
        <v>806367</v>
      </c>
      <c r="G20233">
        <v>23521</v>
      </c>
    </row>
    <row r="20234" spans="1:7">
      <c r="A20234" s="2">
        <v>44260</v>
      </c>
      <c r="B20234" s="2">
        <f t="shared" si="632"/>
        <v>44286</v>
      </c>
      <c r="C20234" s="3">
        <f t="shared" si="633"/>
        <v>1</v>
      </c>
      <c r="D20234" t="s">
        <v>47</v>
      </c>
      <c r="E20234">
        <v>35</v>
      </c>
      <c r="F20234">
        <v>186460</v>
      </c>
      <c r="G20234">
        <v>3789</v>
      </c>
    </row>
    <row r="20235" spans="1:7">
      <c r="A20235" s="2">
        <v>44260</v>
      </c>
      <c r="B20235" s="2">
        <f t="shared" si="632"/>
        <v>44286</v>
      </c>
      <c r="C20235" s="3">
        <f t="shared" si="633"/>
        <v>1</v>
      </c>
      <c r="D20235" t="s">
        <v>16</v>
      </c>
      <c r="E20235">
        <v>36</v>
      </c>
      <c r="F20235">
        <v>1679124</v>
      </c>
      <c r="G20235">
        <v>47672</v>
      </c>
    </row>
    <row r="20236" spans="1:7">
      <c r="A20236" s="2">
        <v>44260</v>
      </c>
      <c r="B20236" s="2">
        <f t="shared" si="632"/>
        <v>44286</v>
      </c>
      <c r="C20236" s="3">
        <f t="shared" si="633"/>
        <v>1</v>
      </c>
      <c r="D20236" t="s">
        <v>20</v>
      </c>
      <c r="E20236">
        <v>37</v>
      </c>
      <c r="F20236">
        <v>874780</v>
      </c>
      <c r="G20236">
        <v>11475</v>
      </c>
    </row>
    <row r="20237" spans="1:7">
      <c r="A20237" s="2">
        <v>44260</v>
      </c>
      <c r="B20237" s="2">
        <f t="shared" si="632"/>
        <v>44286</v>
      </c>
      <c r="C20237" s="3">
        <f t="shared" si="633"/>
        <v>1</v>
      </c>
      <c r="D20237" t="s">
        <v>48</v>
      </c>
      <c r="E20237">
        <v>38</v>
      </c>
      <c r="F20237">
        <v>100308</v>
      </c>
      <c r="G20237">
        <v>1478</v>
      </c>
    </row>
    <row r="20238" spans="1:7">
      <c r="A20238" s="2">
        <v>44260</v>
      </c>
      <c r="B20238" s="2">
        <f t="shared" si="632"/>
        <v>44286</v>
      </c>
      <c r="C20238" s="3">
        <f t="shared" si="633"/>
        <v>1</v>
      </c>
      <c r="D20238" t="s">
        <v>59</v>
      </c>
      <c r="E20238">
        <v>69</v>
      </c>
      <c r="F20238">
        <v>144</v>
      </c>
      <c r="G20238">
        <v>2</v>
      </c>
    </row>
    <row r="20239" spans="1:7">
      <c r="A20239" s="2">
        <v>44260</v>
      </c>
      <c r="B20239" s="2">
        <f t="shared" si="632"/>
        <v>44286</v>
      </c>
      <c r="C20239" s="3">
        <f t="shared" si="633"/>
        <v>1</v>
      </c>
      <c r="D20239" t="s">
        <v>41</v>
      </c>
      <c r="E20239">
        <v>39</v>
      </c>
      <c r="F20239">
        <v>976230</v>
      </c>
      <c r="G20239">
        <v>17502</v>
      </c>
    </row>
    <row r="20240" spans="1:7">
      <c r="A20240" s="2">
        <v>44260</v>
      </c>
      <c r="B20240" s="2">
        <f t="shared" si="632"/>
        <v>44286</v>
      </c>
      <c r="C20240" s="3">
        <f t="shared" si="633"/>
        <v>1</v>
      </c>
      <c r="D20240" t="s">
        <v>30</v>
      </c>
      <c r="E20240">
        <v>40</v>
      </c>
      <c r="F20240">
        <v>427558</v>
      </c>
      <c r="G20240">
        <v>4534</v>
      </c>
    </row>
    <row r="20241" spans="1:7">
      <c r="A20241" s="2">
        <v>44260</v>
      </c>
      <c r="B20241" s="2">
        <f t="shared" si="632"/>
        <v>44286</v>
      </c>
      <c r="C20241" s="3">
        <f t="shared" si="633"/>
        <v>1</v>
      </c>
      <c r="D20241" t="s">
        <v>14</v>
      </c>
      <c r="E20241">
        <v>41</v>
      </c>
      <c r="F20241">
        <v>156985</v>
      </c>
      <c r="G20241">
        <v>2301</v>
      </c>
    </row>
    <row r="20242" spans="1:7">
      <c r="A20242" s="2">
        <v>44260</v>
      </c>
      <c r="B20242" s="2">
        <f t="shared" si="632"/>
        <v>44286</v>
      </c>
      <c r="C20242" s="3">
        <f t="shared" si="633"/>
        <v>1</v>
      </c>
      <c r="D20242" t="s">
        <v>31</v>
      </c>
      <c r="E20242">
        <v>42</v>
      </c>
      <c r="F20242">
        <v>949223</v>
      </c>
      <c r="G20242">
        <v>24311</v>
      </c>
    </row>
    <row r="20243" spans="1:7">
      <c r="A20243" s="2">
        <v>44260</v>
      </c>
      <c r="B20243" s="2">
        <f t="shared" si="632"/>
        <v>44286</v>
      </c>
      <c r="C20243" s="3">
        <f t="shared" si="633"/>
        <v>1</v>
      </c>
      <c r="D20243" t="s">
        <v>55</v>
      </c>
      <c r="E20243">
        <v>72</v>
      </c>
      <c r="F20243">
        <v>134681</v>
      </c>
      <c r="G20243">
        <v>2056</v>
      </c>
    </row>
    <row r="20244" spans="1:7">
      <c r="A20244" s="2">
        <v>44260</v>
      </c>
      <c r="B20244" s="2">
        <f t="shared" si="632"/>
        <v>44286</v>
      </c>
      <c r="C20244" s="3">
        <f t="shared" si="633"/>
        <v>1</v>
      </c>
      <c r="D20244" t="s">
        <v>17</v>
      </c>
      <c r="E20244">
        <v>44</v>
      </c>
      <c r="F20244">
        <v>128121</v>
      </c>
      <c r="G20244">
        <v>2541</v>
      </c>
    </row>
    <row r="20245" spans="1:7">
      <c r="A20245" s="2">
        <v>44260</v>
      </c>
      <c r="B20245" s="2">
        <f t="shared" si="632"/>
        <v>44286</v>
      </c>
      <c r="C20245" s="3">
        <f t="shared" si="633"/>
        <v>1</v>
      </c>
      <c r="D20245" t="s">
        <v>32</v>
      </c>
      <c r="E20245">
        <v>45</v>
      </c>
      <c r="F20245">
        <v>523258</v>
      </c>
      <c r="G20245">
        <v>8699</v>
      </c>
    </row>
    <row r="20246" spans="1:7">
      <c r="A20246" s="2">
        <v>44260</v>
      </c>
      <c r="B20246" s="2">
        <f t="shared" si="632"/>
        <v>44286</v>
      </c>
      <c r="C20246" s="3">
        <f t="shared" si="633"/>
        <v>1</v>
      </c>
      <c r="D20246" t="s">
        <v>43</v>
      </c>
      <c r="E20246">
        <v>46</v>
      </c>
      <c r="F20246">
        <v>113229</v>
      </c>
      <c r="G20246">
        <v>1896</v>
      </c>
    </row>
    <row r="20247" spans="1:7">
      <c r="A20247" s="2">
        <v>44260</v>
      </c>
      <c r="B20247" s="2">
        <f t="shared" si="632"/>
        <v>44286</v>
      </c>
      <c r="C20247" s="3">
        <f t="shared" si="633"/>
        <v>1</v>
      </c>
      <c r="D20247" t="s">
        <v>25</v>
      </c>
      <c r="E20247">
        <v>47</v>
      </c>
      <c r="F20247">
        <v>767073</v>
      </c>
      <c r="G20247">
        <v>11439</v>
      </c>
    </row>
    <row r="20248" spans="1:7">
      <c r="A20248" s="2">
        <v>44260</v>
      </c>
      <c r="B20248" s="2">
        <f t="shared" si="632"/>
        <v>44286</v>
      </c>
      <c r="C20248" s="3">
        <f t="shared" si="633"/>
        <v>1</v>
      </c>
      <c r="D20248" t="s">
        <v>11</v>
      </c>
      <c r="E20248">
        <v>48</v>
      </c>
      <c r="F20248">
        <v>2689417</v>
      </c>
      <c r="G20248">
        <v>45195</v>
      </c>
    </row>
    <row r="20249" spans="1:7">
      <c r="A20249" s="2">
        <v>44260</v>
      </c>
      <c r="B20249" s="2">
        <f t="shared" si="632"/>
        <v>44286</v>
      </c>
      <c r="C20249" s="3">
        <f t="shared" si="633"/>
        <v>1</v>
      </c>
      <c r="D20249" t="s">
        <v>13</v>
      </c>
      <c r="E20249">
        <v>49</v>
      </c>
      <c r="F20249">
        <v>373924</v>
      </c>
      <c r="G20249">
        <v>1970</v>
      </c>
    </row>
    <row r="20250" spans="1:7">
      <c r="A20250" s="2">
        <v>44260</v>
      </c>
      <c r="B20250" s="2">
        <f t="shared" si="632"/>
        <v>44286</v>
      </c>
      <c r="C20250" s="3">
        <f t="shared" si="633"/>
        <v>1</v>
      </c>
      <c r="D20250" t="s">
        <v>36</v>
      </c>
      <c r="E20250">
        <v>50</v>
      </c>
      <c r="F20250">
        <v>15819</v>
      </c>
      <c r="G20250">
        <v>207</v>
      </c>
    </row>
    <row r="20251" spans="1:7">
      <c r="A20251" s="2">
        <v>44260</v>
      </c>
      <c r="B20251" s="2">
        <f t="shared" si="632"/>
        <v>44286</v>
      </c>
      <c r="C20251" s="3">
        <f t="shared" si="633"/>
        <v>1</v>
      </c>
      <c r="D20251" t="s">
        <v>56</v>
      </c>
      <c r="E20251">
        <v>78</v>
      </c>
      <c r="F20251">
        <v>2714</v>
      </c>
      <c r="G20251">
        <v>25</v>
      </c>
    </row>
    <row r="20252" spans="1:7">
      <c r="A20252" s="2">
        <v>44260</v>
      </c>
      <c r="B20252" s="2">
        <f t="shared" si="632"/>
        <v>44286</v>
      </c>
      <c r="C20252" s="3">
        <f t="shared" si="633"/>
        <v>1</v>
      </c>
      <c r="D20252" t="s">
        <v>37</v>
      </c>
      <c r="E20252">
        <v>51</v>
      </c>
      <c r="F20252">
        <v>583060</v>
      </c>
      <c r="G20252">
        <v>9428</v>
      </c>
    </row>
    <row r="20253" spans="1:7">
      <c r="A20253" s="2">
        <v>44260</v>
      </c>
      <c r="B20253" s="2">
        <f t="shared" si="632"/>
        <v>44286</v>
      </c>
      <c r="C20253" s="3">
        <f t="shared" si="633"/>
        <v>1</v>
      </c>
      <c r="D20253" t="s">
        <v>5</v>
      </c>
      <c r="E20253">
        <v>53</v>
      </c>
      <c r="F20253">
        <v>346733</v>
      </c>
      <c r="G20253">
        <v>5104</v>
      </c>
    </row>
    <row r="20254" spans="1:7">
      <c r="A20254" s="2">
        <v>44260</v>
      </c>
      <c r="B20254" s="2">
        <f t="shared" si="632"/>
        <v>44286</v>
      </c>
      <c r="C20254" s="3">
        <f t="shared" si="633"/>
        <v>1</v>
      </c>
      <c r="D20254" t="s">
        <v>58</v>
      </c>
      <c r="E20254">
        <v>54</v>
      </c>
      <c r="F20254">
        <v>132964</v>
      </c>
      <c r="G20254">
        <v>2318</v>
      </c>
    </row>
    <row r="20255" spans="1:7">
      <c r="A20255" s="2">
        <v>44260</v>
      </c>
      <c r="B20255" s="2">
        <f t="shared" si="632"/>
        <v>44286</v>
      </c>
      <c r="C20255" s="3">
        <f t="shared" si="633"/>
        <v>1</v>
      </c>
      <c r="D20255" t="s">
        <v>10</v>
      </c>
      <c r="E20255">
        <v>55</v>
      </c>
      <c r="F20255">
        <v>620663</v>
      </c>
      <c r="G20255">
        <v>7099</v>
      </c>
    </row>
    <row r="20256" spans="1:7">
      <c r="A20256" s="2">
        <v>44260</v>
      </c>
      <c r="B20256" s="2">
        <f t="shared" si="632"/>
        <v>44286</v>
      </c>
      <c r="C20256" s="3">
        <f t="shared" si="633"/>
        <v>1</v>
      </c>
      <c r="D20256" t="s">
        <v>49</v>
      </c>
      <c r="E20256">
        <v>56</v>
      </c>
      <c r="F20256">
        <v>54764</v>
      </c>
      <c r="G20256">
        <v>682</v>
      </c>
    </row>
    <row r="20257" spans="1:7">
      <c r="A20257" s="2">
        <v>44261</v>
      </c>
      <c r="B20257" s="2">
        <f t="shared" si="632"/>
        <v>44286</v>
      </c>
      <c r="C20257" s="3">
        <f t="shared" si="633"/>
        <v>1</v>
      </c>
      <c r="D20257" t="s">
        <v>52</v>
      </c>
      <c r="E20257">
        <v>1</v>
      </c>
      <c r="F20257">
        <v>499411</v>
      </c>
      <c r="G20257">
        <v>10149</v>
      </c>
    </row>
    <row r="20258" spans="1:7">
      <c r="A20258" s="2">
        <v>44261</v>
      </c>
      <c r="B20258" s="2">
        <f t="shared" si="632"/>
        <v>44286</v>
      </c>
      <c r="C20258" s="3">
        <f t="shared" si="633"/>
        <v>1</v>
      </c>
      <c r="D20258" t="s">
        <v>50</v>
      </c>
      <c r="E20258">
        <v>2</v>
      </c>
      <c r="F20258">
        <v>58870</v>
      </c>
      <c r="G20258">
        <v>292</v>
      </c>
    </row>
    <row r="20259" spans="1:7">
      <c r="A20259" s="2">
        <v>44261</v>
      </c>
      <c r="B20259" s="2">
        <f t="shared" si="632"/>
        <v>44286</v>
      </c>
      <c r="C20259" s="3">
        <f t="shared" si="633"/>
        <v>1</v>
      </c>
      <c r="D20259" t="s">
        <v>8</v>
      </c>
      <c r="E20259">
        <v>4</v>
      </c>
      <c r="F20259">
        <v>825119</v>
      </c>
      <c r="G20259">
        <v>16323</v>
      </c>
    </row>
    <row r="20260" spans="1:7">
      <c r="A20260" s="2">
        <v>44261</v>
      </c>
      <c r="B20260" s="2">
        <f t="shared" si="632"/>
        <v>44286</v>
      </c>
      <c r="C20260" s="3">
        <f t="shared" si="633"/>
        <v>1</v>
      </c>
      <c r="D20260" t="s">
        <v>44</v>
      </c>
      <c r="E20260">
        <v>5</v>
      </c>
      <c r="F20260">
        <v>324653</v>
      </c>
      <c r="G20260">
        <v>5297</v>
      </c>
    </row>
    <row r="20261" spans="1:7">
      <c r="A20261" s="2">
        <v>44261</v>
      </c>
      <c r="B20261" s="2">
        <f t="shared" si="632"/>
        <v>44286</v>
      </c>
      <c r="C20261" s="3">
        <f t="shared" si="633"/>
        <v>1</v>
      </c>
      <c r="D20261" t="s">
        <v>7</v>
      </c>
      <c r="E20261">
        <v>6</v>
      </c>
      <c r="F20261">
        <v>3596962</v>
      </c>
      <c r="G20261">
        <v>54124</v>
      </c>
    </row>
    <row r="20262" spans="1:7">
      <c r="A20262" s="2">
        <v>44261</v>
      </c>
      <c r="B20262" s="2">
        <f t="shared" si="632"/>
        <v>44286</v>
      </c>
      <c r="C20262" s="3">
        <f t="shared" si="633"/>
        <v>1</v>
      </c>
      <c r="D20262" t="s">
        <v>22</v>
      </c>
      <c r="E20262">
        <v>8</v>
      </c>
      <c r="F20262">
        <v>437650</v>
      </c>
      <c r="G20262">
        <v>6075</v>
      </c>
    </row>
    <row r="20263" spans="1:7">
      <c r="A20263" s="2">
        <v>44261</v>
      </c>
      <c r="B20263" s="2">
        <f t="shared" si="632"/>
        <v>44286</v>
      </c>
      <c r="C20263" s="3">
        <f t="shared" si="633"/>
        <v>1</v>
      </c>
      <c r="D20263" t="s">
        <v>38</v>
      </c>
      <c r="E20263">
        <v>9</v>
      </c>
      <c r="F20263">
        <v>285330</v>
      </c>
      <c r="G20263">
        <v>7704</v>
      </c>
    </row>
    <row r="20264" spans="1:7">
      <c r="A20264" s="2">
        <v>44261</v>
      </c>
      <c r="B20264" s="2">
        <f t="shared" si="632"/>
        <v>44286</v>
      </c>
      <c r="C20264" s="3">
        <f t="shared" si="633"/>
        <v>1</v>
      </c>
      <c r="D20264" t="s">
        <v>45</v>
      </c>
      <c r="E20264">
        <v>10</v>
      </c>
      <c r="F20264">
        <v>88139</v>
      </c>
      <c r="G20264">
        <v>1464</v>
      </c>
    </row>
    <row r="20265" spans="1:7">
      <c r="A20265" s="2">
        <v>44261</v>
      </c>
      <c r="B20265" s="2">
        <f t="shared" si="632"/>
        <v>44286</v>
      </c>
      <c r="C20265" s="3">
        <f t="shared" si="633"/>
        <v>1</v>
      </c>
      <c r="D20265" t="s">
        <v>33</v>
      </c>
      <c r="E20265">
        <v>11</v>
      </c>
      <c r="F20265">
        <v>41273</v>
      </c>
      <c r="G20265">
        <v>1030</v>
      </c>
    </row>
    <row r="20266" spans="1:7">
      <c r="A20266" s="2">
        <v>44261</v>
      </c>
      <c r="B20266" s="2">
        <f t="shared" si="632"/>
        <v>44286</v>
      </c>
      <c r="C20266" s="3">
        <f t="shared" si="633"/>
        <v>1</v>
      </c>
      <c r="D20266" t="s">
        <v>15</v>
      </c>
      <c r="E20266">
        <v>12</v>
      </c>
      <c r="F20266">
        <v>1940889</v>
      </c>
      <c r="G20266">
        <v>31619</v>
      </c>
    </row>
    <row r="20267" spans="1:7">
      <c r="A20267" s="2">
        <v>44261</v>
      </c>
      <c r="B20267" s="2">
        <f t="shared" si="632"/>
        <v>44286</v>
      </c>
      <c r="C20267" s="3">
        <f t="shared" si="633"/>
        <v>1</v>
      </c>
      <c r="D20267" t="s">
        <v>18</v>
      </c>
      <c r="E20267">
        <v>13</v>
      </c>
      <c r="F20267">
        <v>996616</v>
      </c>
      <c r="G20267">
        <v>17347</v>
      </c>
    </row>
    <row r="20268" spans="1:7">
      <c r="A20268" s="2">
        <v>44261</v>
      </c>
      <c r="B20268" s="2">
        <f t="shared" si="632"/>
        <v>44286</v>
      </c>
      <c r="C20268" s="3">
        <f t="shared" si="633"/>
        <v>1</v>
      </c>
      <c r="D20268" t="s">
        <v>57</v>
      </c>
      <c r="E20268">
        <v>66</v>
      </c>
      <c r="F20268">
        <v>8718</v>
      </c>
      <c r="G20268">
        <v>134</v>
      </c>
    </row>
    <row r="20269" spans="1:7">
      <c r="A20269" s="2">
        <v>44261</v>
      </c>
      <c r="B20269" s="2">
        <f t="shared" si="632"/>
        <v>44286</v>
      </c>
      <c r="C20269" s="3">
        <f t="shared" si="633"/>
        <v>1</v>
      </c>
      <c r="D20269" t="s">
        <v>26</v>
      </c>
      <c r="E20269">
        <v>15</v>
      </c>
      <c r="F20269">
        <v>27774</v>
      </c>
      <c r="G20269">
        <v>441</v>
      </c>
    </row>
    <row r="20270" spans="1:7">
      <c r="A20270" s="2">
        <v>44261</v>
      </c>
      <c r="B20270" s="2">
        <f t="shared" si="632"/>
        <v>44286</v>
      </c>
      <c r="C20270" s="3">
        <f t="shared" si="633"/>
        <v>1</v>
      </c>
      <c r="D20270" t="s">
        <v>53</v>
      </c>
      <c r="E20270">
        <v>16</v>
      </c>
      <c r="F20270">
        <v>173011</v>
      </c>
      <c r="G20270">
        <v>1882</v>
      </c>
    </row>
    <row r="20271" spans="1:7">
      <c r="A20271" s="2">
        <v>44261</v>
      </c>
      <c r="B20271" s="2">
        <f t="shared" si="632"/>
        <v>44286</v>
      </c>
      <c r="C20271" s="3">
        <f t="shared" si="633"/>
        <v>1</v>
      </c>
      <c r="D20271" t="s">
        <v>6</v>
      </c>
      <c r="E20271">
        <v>17</v>
      </c>
      <c r="F20271">
        <v>1200720</v>
      </c>
      <c r="G20271">
        <v>23002</v>
      </c>
    </row>
    <row r="20272" spans="1:7">
      <c r="A20272" s="2">
        <v>44261</v>
      </c>
      <c r="B20272" s="2">
        <f t="shared" si="632"/>
        <v>44286</v>
      </c>
      <c r="C20272" s="3">
        <f t="shared" si="633"/>
        <v>1</v>
      </c>
      <c r="D20272" t="s">
        <v>27</v>
      </c>
      <c r="E20272">
        <v>18</v>
      </c>
      <c r="F20272">
        <v>669754</v>
      </c>
      <c r="G20272">
        <v>12726</v>
      </c>
    </row>
    <row r="20273" spans="1:7">
      <c r="A20273" s="2">
        <v>44261</v>
      </c>
      <c r="B20273" s="2">
        <f t="shared" si="632"/>
        <v>44286</v>
      </c>
      <c r="C20273" s="3">
        <f t="shared" si="633"/>
        <v>1</v>
      </c>
      <c r="D20273" t="s">
        <v>39</v>
      </c>
      <c r="E20273">
        <v>19</v>
      </c>
      <c r="F20273">
        <v>339511</v>
      </c>
      <c r="G20273">
        <v>5553</v>
      </c>
    </row>
    <row r="20274" spans="1:7">
      <c r="A20274" s="2">
        <v>44261</v>
      </c>
      <c r="B20274" s="2">
        <f t="shared" si="632"/>
        <v>44286</v>
      </c>
      <c r="C20274" s="3">
        <f t="shared" si="633"/>
        <v>1</v>
      </c>
      <c r="D20274" t="s">
        <v>34</v>
      </c>
      <c r="E20274">
        <v>20</v>
      </c>
      <c r="F20274">
        <v>298900</v>
      </c>
      <c r="G20274">
        <v>4812</v>
      </c>
    </row>
    <row r="20275" spans="1:7">
      <c r="A20275" s="2">
        <v>44261</v>
      </c>
      <c r="B20275" s="2">
        <f t="shared" si="632"/>
        <v>44286</v>
      </c>
      <c r="C20275" s="3">
        <f t="shared" si="633"/>
        <v>1</v>
      </c>
      <c r="D20275" t="s">
        <v>28</v>
      </c>
      <c r="E20275">
        <v>21</v>
      </c>
      <c r="F20275">
        <v>413684</v>
      </c>
      <c r="G20275">
        <v>4952</v>
      </c>
    </row>
    <row r="20276" spans="1:7">
      <c r="A20276" s="2">
        <v>44261</v>
      </c>
      <c r="B20276" s="2">
        <f t="shared" si="632"/>
        <v>44286</v>
      </c>
      <c r="C20276" s="3">
        <f t="shared" si="633"/>
        <v>1</v>
      </c>
      <c r="D20276" t="s">
        <v>40</v>
      </c>
      <c r="E20276">
        <v>22</v>
      </c>
      <c r="F20276">
        <v>433045</v>
      </c>
      <c r="G20276">
        <v>9716</v>
      </c>
    </row>
    <row r="20277" spans="1:7">
      <c r="A20277" s="2">
        <v>44261</v>
      </c>
      <c r="B20277" s="2">
        <f t="shared" si="632"/>
        <v>44286</v>
      </c>
      <c r="C20277" s="3">
        <f t="shared" si="633"/>
        <v>1</v>
      </c>
      <c r="D20277" t="s">
        <v>51</v>
      </c>
      <c r="E20277">
        <v>23</v>
      </c>
      <c r="F20277">
        <v>45635</v>
      </c>
      <c r="G20277">
        <v>704</v>
      </c>
    </row>
    <row r="20278" spans="1:7">
      <c r="A20278" s="2">
        <v>44261</v>
      </c>
      <c r="B20278" s="2">
        <f t="shared" si="632"/>
        <v>44286</v>
      </c>
      <c r="C20278" s="3">
        <f t="shared" si="633"/>
        <v>1</v>
      </c>
      <c r="D20278" t="s">
        <v>23</v>
      </c>
      <c r="E20278">
        <v>24</v>
      </c>
      <c r="F20278">
        <v>386792</v>
      </c>
      <c r="G20278">
        <v>7941</v>
      </c>
    </row>
    <row r="20279" spans="1:7">
      <c r="A20279" s="2">
        <v>44261</v>
      </c>
      <c r="B20279" s="2">
        <f t="shared" si="632"/>
        <v>44286</v>
      </c>
      <c r="C20279" s="3">
        <f t="shared" si="633"/>
        <v>1</v>
      </c>
      <c r="D20279" t="s">
        <v>9</v>
      </c>
      <c r="E20279">
        <v>25</v>
      </c>
      <c r="F20279">
        <v>589931</v>
      </c>
      <c r="G20279">
        <v>16374</v>
      </c>
    </row>
    <row r="20280" spans="1:7">
      <c r="A20280" s="2">
        <v>44261</v>
      </c>
      <c r="B20280" s="2">
        <f t="shared" si="632"/>
        <v>44286</v>
      </c>
      <c r="C20280" s="3">
        <f t="shared" si="633"/>
        <v>1</v>
      </c>
      <c r="D20280" t="s">
        <v>42</v>
      </c>
      <c r="E20280">
        <v>26</v>
      </c>
      <c r="F20280">
        <v>655924</v>
      </c>
      <c r="G20280">
        <v>16647</v>
      </c>
    </row>
    <row r="20281" spans="1:7">
      <c r="A20281" s="2">
        <v>44261</v>
      </c>
      <c r="B20281" s="2">
        <f t="shared" si="632"/>
        <v>44286</v>
      </c>
      <c r="C20281" s="3">
        <f t="shared" si="633"/>
        <v>1</v>
      </c>
      <c r="D20281" t="s">
        <v>29</v>
      </c>
      <c r="E20281">
        <v>27</v>
      </c>
      <c r="F20281">
        <v>489184</v>
      </c>
      <c r="G20281">
        <v>6614</v>
      </c>
    </row>
    <row r="20282" spans="1:7">
      <c r="A20282" s="2">
        <v>44261</v>
      </c>
      <c r="B20282" s="2">
        <f t="shared" si="632"/>
        <v>44286</v>
      </c>
      <c r="C20282" s="3">
        <f t="shared" si="633"/>
        <v>1</v>
      </c>
      <c r="D20282" t="s">
        <v>46</v>
      </c>
      <c r="E20282">
        <v>28</v>
      </c>
      <c r="F20282">
        <v>297321</v>
      </c>
      <c r="G20282">
        <v>6805</v>
      </c>
    </row>
    <row r="20283" spans="1:7">
      <c r="A20283" s="2">
        <v>44261</v>
      </c>
      <c r="B20283" s="2">
        <f t="shared" si="632"/>
        <v>44286</v>
      </c>
      <c r="C20283" s="3">
        <f t="shared" si="633"/>
        <v>1</v>
      </c>
      <c r="D20283" t="s">
        <v>35</v>
      </c>
      <c r="E20283">
        <v>29</v>
      </c>
      <c r="F20283">
        <v>527836</v>
      </c>
      <c r="G20283">
        <v>8606</v>
      </c>
    </row>
    <row r="20284" spans="1:7">
      <c r="A20284" s="2">
        <v>44261</v>
      </c>
      <c r="B20284" s="2">
        <f t="shared" si="632"/>
        <v>44286</v>
      </c>
      <c r="C20284" s="3">
        <f t="shared" si="633"/>
        <v>1</v>
      </c>
      <c r="D20284" t="s">
        <v>54</v>
      </c>
      <c r="E20284">
        <v>30</v>
      </c>
      <c r="F20284">
        <v>100925</v>
      </c>
      <c r="G20284">
        <v>1382</v>
      </c>
    </row>
    <row r="20285" spans="1:7">
      <c r="A20285" s="2">
        <v>44261</v>
      </c>
      <c r="B20285" s="2">
        <f t="shared" si="632"/>
        <v>44286</v>
      </c>
      <c r="C20285" s="3">
        <f t="shared" si="633"/>
        <v>1</v>
      </c>
      <c r="D20285" t="s">
        <v>12</v>
      </c>
      <c r="E20285">
        <v>31</v>
      </c>
      <c r="F20285">
        <v>203084</v>
      </c>
      <c r="G20285">
        <v>2223</v>
      </c>
    </row>
    <row r="20286" spans="1:7">
      <c r="A20286" s="2">
        <v>44261</v>
      </c>
      <c r="B20286" s="2">
        <f t="shared" si="632"/>
        <v>44286</v>
      </c>
      <c r="C20286" s="3">
        <f t="shared" si="633"/>
        <v>1</v>
      </c>
      <c r="D20286" t="s">
        <v>24</v>
      </c>
      <c r="E20286">
        <v>32</v>
      </c>
      <c r="F20286">
        <v>296030</v>
      </c>
      <c r="G20286">
        <v>5036</v>
      </c>
    </row>
    <row r="20287" spans="1:7">
      <c r="A20287" s="2">
        <v>44261</v>
      </c>
      <c r="B20287" s="2">
        <f t="shared" si="632"/>
        <v>44286</v>
      </c>
      <c r="C20287" s="3">
        <f t="shared" si="633"/>
        <v>1</v>
      </c>
      <c r="D20287" t="s">
        <v>19</v>
      </c>
      <c r="E20287">
        <v>33</v>
      </c>
      <c r="F20287">
        <v>76695</v>
      </c>
      <c r="G20287">
        <v>1181</v>
      </c>
    </row>
    <row r="20288" spans="1:7">
      <c r="A20288" s="2">
        <v>44261</v>
      </c>
      <c r="B20288" s="2">
        <f t="shared" si="632"/>
        <v>44286</v>
      </c>
      <c r="C20288" s="3">
        <f t="shared" si="633"/>
        <v>1</v>
      </c>
      <c r="D20288" t="s">
        <v>21</v>
      </c>
      <c r="E20288">
        <v>34</v>
      </c>
      <c r="F20288">
        <v>810089</v>
      </c>
      <c r="G20288">
        <v>23557</v>
      </c>
    </row>
    <row r="20289" spans="1:7">
      <c r="A20289" s="2">
        <v>44261</v>
      </c>
      <c r="B20289" s="2">
        <f t="shared" si="632"/>
        <v>44286</v>
      </c>
      <c r="C20289" s="3">
        <f t="shared" si="633"/>
        <v>1</v>
      </c>
      <c r="D20289" t="s">
        <v>47</v>
      </c>
      <c r="E20289">
        <v>35</v>
      </c>
      <c r="F20289">
        <v>186742</v>
      </c>
      <c r="G20289">
        <v>3798</v>
      </c>
    </row>
    <row r="20290" spans="1:7">
      <c r="A20290" s="2">
        <v>44261</v>
      </c>
      <c r="B20290" s="2">
        <f t="shared" si="632"/>
        <v>44286</v>
      </c>
      <c r="C20290" s="3">
        <f t="shared" si="633"/>
        <v>1</v>
      </c>
      <c r="D20290" t="s">
        <v>16</v>
      </c>
      <c r="E20290">
        <v>36</v>
      </c>
      <c r="F20290">
        <v>1687250</v>
      </c>
      <c r="G20290">
        <v>47767</v>
      </c>
    </row>
    <row r="20291" spans="1:7">
      <c r="A20291" s="2">
        <v>44261</v>
      </c>
      <c r="B20291" s="2">
        <f t="shared" si="632"/>
        <v>44286</v>
      </c>
      <c r="C20291" s="3">
        <f t="shared" si="633"/>
        <v>1</v>
      </c>
      <c r="D20291" t="s">
        <v>20</v>
      </c>
      <c r="E20291">
        <v>37</v>
      </c>
      <c r="F20291">
        <v>876542</v>
      </c>
      <c r="G20291">
        <v>11520</v>
      </c>
    </row>
    <row r="20292" spans="1:7">
      <c r="A20292" s="2">
        <v>44261</v>
      </c>
      <c r="B20292" s="2">
        <f t="shared" ref="B20292:B20355" si="634">EOMONTH(A20292,0)</f>
        <v>44286</v>
      </c>
      <c r="C20292" s="3">
        <f t="shared" ref="C20292:C20355" si="635">IF(A20292=B20292,0,1)</f>
        <v>1</v>
      </c>
      <c r="D20292" t="s">
        <v>48</v>
      </c>
      <c r="E20292">
        <v>38</v>
      </c>
      <c r="F20292">
        <v>100387</v>
      </c>
      <c r="G20292">
        <v>1479</v>
      </c>
    </row>
    <row r="20293" spans="1:7">
      <c r="A20293" s="2">
        <v>44261</v>
      </c>
      <c r="B20293" s="2">
        <f t="shared" si="634"/>
        <v>44286</v>
      </c>
      <c r="C20293" s="3">
        <f t="shared" si="635"/>
        <v>1</v>
      </c>
      <c r="D20293" t="s">
        <v>59</v>
      </c>
      <c r="E20293">
        <v>69</v>
      </c>
      <c r="F20293">
        <v>144</v>
      </c>
      <c r="G20293">
        <v>2</v>
      </c>
    </row>
    <row r="20294" spans="1:7">
      <c r="A20294" s="2">
        <v>44261</v>
      </c>
      <c r="B20294" s="2">
        <f t="shared" si="634"/>
        <v>44286</v>
      </c>
      <c r="C20294" s="3">
        <f t="shared" si="635"/>
        <v>1</v>
      </c>
      <c r="D20294" t="s">
        <v>41</v>
      </c>
      <c r="E20294">
        <v>39</v>
      </c>
      <c r="F20294">
        <v>977738</v>
      </c>
      <c r="G20294">
        <v>17502</v>
      </c>
    </row>
    <row r="20295" spans="1:7">
      <c r="A20295" s="2">
        <v>44261</v>
      </c>
      <c r="B20295" s="2">
        <f t="shared" si="634"/>
        <v>44286</v>
      </c>
      <c r="C20295" s="3">
        <f t="shared" si="635"/>
        <v>1</v>
      </c>
      <c r="D20295" t="s">
        <v>30</v>
      </c>
      <c r="E20295">
        <v>40</v>
      </c>
      <c r="F20295">
        <v>428536</v>
      </c>
      <c r="G20295">
        <v>4534</v>
      </c>
    </row>
    <row r="20296" spans="1:7">
      <c r="A20296" s="2">
        <v>44261</v>
      </c>
      <c r="B20296" s="2">
        <f t="shared" si="634"/>
        <v>44286</v>
      </c>
      <c r="C20296" s="3">
        <f t="shared" si="635"/>
        <v>1</v>
      </c>
      <c r="D20296" t="s">
        <v>14</v>
      </c>
      <c r="E20296">
        <v>41</v>
      </c>
      <c r="F20296">
        <v>157163</v>
      </c>
      <c r="G20296">
        <v>2303</v>
      </c>
    </row>
    <row r="20297" spans="1:7">
      <c r="A20297" s="2">
        <v>44261</v>
      </c>
      <c r="B20297" s="2">
        <f t="shared" si="634"/>
        <v>44286</v>
      </c>
      <c r="C20297" s="3">
        <f t="shared" si="635"/>
        <v>1</v>
      </c>
      <c r="D20297" t="s">
        <v>31</v>
      </c>
      <c r="E20297">
        <v>42</v>
      </c>
      <c r="F20297">
        <v>951703</v>
      </c>
      <c r="G20297">
        <v>24362</v>
      </c>
    </row>
    <row r="20298" spans="1:7">
      <c r="A20298" s="2">
        <v>44261</v>
      </c>
      <c r="B20298" s="2">
        <f t="shared" si="634"/>
        <v>44286</v>
      </c>
      <c r="C20298" s="3">
        <f t="shared" si="635"/>
        <v>1</v>
      </c>
      <c r="D20298" t="s">
        <v>55</v>
      </c>
      <c r="E20298">
        <v>72</v>
      </c>
      <c r="F20298">
        <v>134942</v>
      </c>
      <c r="G20298">
        <v>2059</v>
      </c>
    </row>
    <row r="20299" spans="1:7">
      <c r="A20299" s="2">
        <v>44261</v>
      </c>
      <c r="B20299" s="2">
        <f t="shared" si="634"/>
        <v>44286</v>
      </c>
      <c r="C20299" s="3">
        <f t="shared" si="635"/>
        <v>1</v>
      </c>
      <c r="D20299" t="s">
        <v>17</v>
      </c>
      <c r="E20299">
        <v>44</v>
      </c>
      <c r="F20299">
        <v>128121</v>
      </c>
      <c r="G20299">
        <v>2541</v>
      </c>
    </row>
    <row r="20300" spans="1:7">
      <c r="A20300" s="2">
        <v>44261</v>
      </c>
      <c r="B20300" s="2">
        <f t="shared" si="634"/>
        <v>44286</v>
      </c>
      <c r="C20300" s="3">
        <f t="shared" si="635"/>
        <v>1</v>
      </c>
      <c r="D20300" t="s">
        <v>32</v>
      </c>
      <c r="E20300">
        <v>45</v>
      </c>
      <c r="F20300">
        <v>524457</v>
      </c>
      <c r="G20300">
        <v>8719</v>
      </c>
    </row>
    <row r="20301" spans="1:7">
      <c r="A20301" s="2">
        <v>44261</v>
      </c>
      <c r="B20301" s="2">
        <f t="shared" si="634"/>
        <v>44286</v>
      </c>
      <c r="C20301" s="3">
        <f t="shared" si="635"/>
        <v>1</v>
      </c>
      <c r="D20301" t="s">
        <v>43</v>
      </c>
      <c r="E20301">
        <v>46</v>
      </c>
      <c r="F20301">
        <v>113378</v>
      </c>
      <c r="G20301">
        <v>1898</v>
      </c>
    </row>
    <row r="20302" spans="1:7">
      <c r="A20302" s="2">
        <v>44261</v>
      </c>
      <c r="B20302" s="2">
        <f t="shared" si="634"/>
        <v>44286</v>
      </c>
      <c r="C20302" s="3">
        <f t="shared" si="635"/>
        <v>1</v>
      </c>
      <c r="D20302" t="s">
        <v>25</v>
      </c>
      <c r="E20302">
        <v>47</v>
      </c>
      <c r="F20302">
        <v>768139</v>
      </c>
      <c r="G20302">
        <v>11447</v>
      </c>
    </row>
    <row r="20303" spans="1:7">
      <c r="A20303" s="2">
        <v>44261</v>
      </c>
      <c r="B20303" s="2">
        <f t="shared" si="634"/>
        <v>44286</v>
      </c>
      <c r="C20303" s="3">
        <f t="shared" si="635"/>
        <v>1</v>
      </c>
      <c r="D20303" t="s">
        <v>11</v>
      </c>
      <c r="E20303">
        <v>48</v>
      </c>
      <c r="F20303">
        <v>2693011</v>
      </c>
      <c r="G20303">
        <v>45381</v>
      </c>
    </row>
    <row r="20304" spans="1:7">
      <c r="A20304" s="2">
        <v>44261</v>
      </c>
      <c r="B20304" s="2">
        <f t="shared" si="634"/>
        <v>44286</v>
      </c>
      <c r="C20304" s="3">
        <f t="shared" si="635"/>
        <v>1</v>
      </c>
      <c r="D20304" t="s">
        <v>13</v>
      </c>
      <c r="E20304">
        <v>49</v>
      </c>
      <c r="F20304">
        <v>374494</v>
      </c>
      <c r="G20304">
        <v>1975</v>
      </c>
    </row>
    <row r="20305" spans="1:7">
      <c r="A20305" s="2">
        <v>44261</v>
      </c>
      <c r="B20305" s="2">
        <f t="shared" si="634"/>
        <v>44286</v>
      </c>
      <c r="C20305" s="3">
        <f t="shared" si="635"/>
        <v>1</v>
      </c>
      <c r="D20305" t="s">
        <v>36</v>
      </c>
      <c r="E20305">
        <v>50</v>
      </c>
      <c r="F20305">
        <v>15964</v>
      </c>
      <c r="G20305">
        <v>208</v>
      </c>
    </row>
    <row r="20306" spans="1:7">
      <c r="A20306" s="2">
        <v>44261</v>
      </c>
      <c r="B20306" s="2">
        <f t="shared" si="634"/>
        <v>44286</v>
      </c>
      <c r="C20306" s="3">
        <f t="shared" si="635"/>
        <v>1</v>
      </c>
      <c r="D20306" t="s">
        <v>56</v>
      </c>
      <c r="E20306">
        <v>78</v>
      </c>
      <c r="F20306">
        <v>2714</v>
      </c>
      <c r="G20306">
        <v>25</v>
      </c>
    </row>
    <row r="20307" spans="1:7">
      <c r="A20307" s="2">
        <v>44261</v>
      </c>
      <c r="B20307" s="2">
        <f t="shared" si="634"/>
        <v>44286</v>
      </c>
      <c r="C20307" s="3">
        <f t="shared" si="635"/>
        <v>1</v>
      </c>
      <c r="D20307" t="s">
        <v>37</v>
      </c>
      <c r="E20307">
        <v>51</v>
      </c>
      <c r="F20307">
        <v>584537</v>
      </c>
      <c r="G20307">
        <v>9519</v>
      </c>
    </row>
    <row r="20308" spans="1:7">
      <c r="A20308" s="2">
        <v>44261</v>
      </c>
      <c r="B20308" s="2">
        <f t="shared" si="634"/>
        <v>44286</v>
      </c>
      <c r="C20308" s="3">
        <f t="shared" si="635"/>
        <v>1</v>
      </c>
      <c r="D20308" t="s">
        <v>5</v>
      </c>
      <c r="E20308">
        <v>53</v>
      </c>
      <c r="F20308">
        <v>347301</v>
      </c>
      <c r="G20308">
        <v>5107</v>
      </c>
    </row>
    <row r="20309" spans="1:7">
      <c r="A20309" s="2">
        <v>44261</v>
      </c>
      <c r="B20309" s="2">
        <f t="shared" si="634"/>
        <v>44286</v>
      </c>
      <c r="C20309" s="3">
        <f t="shared" si="635"/>
        <v>1</v>
      </c>
      <c r="D20309" t="s">
        <v>58</v>
      </c>
      <c r="E20309">
        <v>54</v>
      </c>
      <c r="F20309">
        <v>133290</v>
      </c>
      <c r="G20309">
        <v>2323</v>
      </c>
    </row>
    <row r="20310" spans="1:7">
      <c r="A20310" s="2">
        <v>44261</v>
      </c>
      <c r="B20310" s="2">
        <f t="shared" si="634"/>
        <v>44286</v>
      </c>
      <c r="C20310" s="3">
        <f t="shared" si="635"/>
        <v>1</v>
      </c>
      <c r="D20310" t="s">
        <v>10</v>
      </c>
      <c r="E20310">
        <v>55</v>
      </c>
      <c r="F20310">
        <v>621277</v>
      </c>
      <c r="G20310">
        <v>7107</v>
      </c>
    </row>
    <row r="20311" spans="1:7">
      <c r="A20311" s="2">
        <v>44261</v>
      </c>
      <c r="B20311" s="2">
        <f t="shared" si="634"/>
        <v>44286</v>
      </c>
      <c r="C20311" s="3">
        <f t="shared" si="635"/>
        <v>1</v>
      </c>
      <c r="D20311" t="s">
        <v>49</v>
      </c>
      <c r="E20311">
        <v>56</v>
      </c>
      <c r="F20311">
        <v>54764</v>
      </c>
      <c r="G20311">
        <v>682</v>
      </c>
    </row>
    <row r="20312" spans="1:7">
      <c r="A20312" s="2">
        <v>44262</v>
      </c>
      <c r="B20312" s="2">
        <f t="shared" si="634"/>
        <v>44286</v>
      </c>
      <c r="C20312" s="3">
        <f t="shared" si="635"/>
        <v>1</v>
      </c>
      <c r="D20312" t="s">
        <v>52</v>
      </c>
      <c r="E20312">
        <v>1</v>
      </c>
      <c r="F20312">
        <v>499819</v>
      </c>
      <c r="G20312">
        <v>10148</v>
      </c>
    </row>
    <row r="20313" spans="1:7">
      <c r="A20313" s="2">
        <v>44262</v>
      </c>
      <c r="B20313" s="2">
        <f t="shared" si="634"/>
        <v>44286</v>
      </c>
      <c r="C20313" s="3">
        <f t="shared" si="635"/>
        <v>1</v>
      </c>
      <c r="D20313" t="s">
        <v>50</v>
      </c>
      <c r="E20313">
        <v>2</v>
      </c>
      <c r="F20313">
        <v>58870</v>
      </c>
      <c r="G20313">
        <v>292</v>
      </c>
    </row>
    <row r="20314" spans="1:7">
      <c r="A20314" s="2">
        <v>44262</v>
      </c>
      <c r="B20314" s="2">
        <f t="shared" si="634"/>
        <v>44286</v>
      </c>
      <c r="C20314" s="3">
        <f t="shared" si="635"/>
        <v>1</v>
      </c>
      <c r="D20314" t="s">
        <v>8</v>
      </c>
      <c r="E20314">
        <v>4</v>
      </c>
      <c r="F20314">
        <v>826454</v>
      </c>
      <c r="G20314">
        <v>16328</v>
      </c>
    </row>
    <row r="20315" spans="1:7">
      <c r="A20315" s="2">
        <v>44262</v>
      </c>
      <c r="B20315" s="2">
        <f t="shared" si="634"/>
        <v>44286</v>
      </c>
      <c r="C20315" s="3">
        <f t="shared" si="635"/>
        <v>1</v>
      </c>
      <c r="D20315" t="s">
        <v>44</v>
      </c>
      <c r="E20315">
        <v>5</v>
      </c>
      <c r="F20315">
        <v>324818</v>
      </c>
      <c r="G20315">
        <v>5319</v>
      </c>
    </row>
    <row r="20316" spans="1:7">
      <c r="A20316" s="2">
        <v>44262</v>
      </c>
      <c r="B20316" s="2">
        <f t="shared" si="634"/>
        <v>44286</v>
      </c>
      <c r="C20316" s="3">
        <f t="shared" si="635"/>
        <v>1</v>
      </c>
      <c r="D20316" t="s">
        <v>7</v>
      </c>
      <c r="E20316">
        <v>6</v>
      </c>
      <c r="F20316">
        <v>3599716</v>
      </c>
      <c r="G20316">
        <v>54217</v>
      </c>
    </row>
    <row r="20317" spans="1:7">
      <c r="A20317" s="2">
        <v>44262</v>
      </c>
      <c r="B20317" s="2">
        <f t="shared" si="634"/>
        <v>44286</v>
      </c>
      <c r="C20317" s="3">
        <f t="shared" si="635"/>
        <v>1</v>
      </c>
      <c r="D20317" t="s">
        <v>22</v>
      </c>
      <c r="E20317">
        <v>8</v>
      </c>
      <c r="F20317">
        <v>437726</v>
      </c>
      <c r="G20317">
        <v>6075</v>
      </c>
    </row>
    <row r="20318" spans="1:7">
      <c r="A20318" s="2">
        <v>44262</v>
      </c>
      <c r="B20318" s="2">
        <f t="shared" si="634"/>
        <v>44286</v>
      </c>
      <c r="C20318" s="3">
        <f t="shared" si="635"/>
        <v>1</v>
      </c>
      <c r="D20318" t="s">
        <v>38</v>
      </c>
      <c r="E20318">
        <v>9</v>
      </c>
      <c r="F20318">
        <v>285330</v>
      </c>
      <c r="G20318">
        <v>7704</v>
      </c>
    </row>
    <row r="20319" spans="1:7">
      <c r="A20319" s="2">
        <v>44262</v>
      </c>
      <c r="B20319" s="2">
        <f t="shared" si="634"/>
        <v>44286</v>
      </c>
      <c r="C20319" s="3">
        <f t="shared" si="635"/>
        <v>1</v>
      </c>
      <c r="D20319" t="s">
        <v>45</v>
      </c>
      <c r="E20319">
        <v>10</v>
      </c>
      <c r="F20319">
        <v>88354</v>
      </c>
      <c r="G20319">
        <v>1473</v>
      </c>
    </row>
    <row r="20320" spans="1:7">
      <c r="A20320" s="2">
        <v>44262</v>
      </c>
      <c r="B20320" s="2">
        <f t="shared" si="634"/>
        <v>44286</v>
      </c>
      <c r="C20320" s="3">
        <f t="shared" si="635"/>
        <v>1</v>
      </c>
      <c r="D20320" t="s">
        <v>33</v>
      </c>
      <c r="E20320">
        <v>11</v>
      </c>
      <c r="F20320">
        <v>41419</v>
      </c>
      <c r="G20320">
        <v>1030</v>
      </c>
    </row>
    <row r="20321" spans="1:7">
      <c r="A20321" s="2">
        <v>44262</v>
      </c>
      <c r="B20321" s="2">
        <f t="shared" si="634"/>
        <v>44286</v>
      </c>
      <c r="C20321" s="3">
        <f t="shared" si="635"/>
        <v>1</v>
      </c>
      <c r="D20321" t="s">
        <v>15</v>
      </c>
      <c r="E20321">
        <v>12</v>
      </c>
      <c r="F20321">
        <v>1944987</v>
      </c>
      <c r="G20321">
        <v>31682</v>
      </c>
    </row>
    <row r="20322" spans="1:7">
      <c r="A20322" s="2">
        <v>44262</v>
      </c>
      <c r="B20322" s="2">
        <f t="shared" si="634"/>
        <v>44286</v>
      </c>
      <c r="C20322" s="3">
        <f t="shared" si="635"/>
        <v>1</v>
      </c>
      <c r="D20322" t="s">
        <v>18</v>
      </c>
      <c r="E20322">
        <v>13</v>
      </c>
      <c r="F20322">
        <v>998254</v>
      </c>
      <c r="G20322">
        <v>17348</v>
      </c>
    </row>
    <row r="20323" spans="1:7">
      <c r="A20323" s="2">
        <v>44262</v>
      </c>
      <c r="B20323" s="2">
        <f t="shared" si="634"/>
        <v>44286</v>
      </c>
      <c r="C20323" s="3">
        <f t="shared" si="635"/>
        <v>1</v>
      </c>
      <c r="D20323" t="s">
        <v>57</v>
      </c>
      <c r="E20323">
        <v>66</v>
      </c>
      <c r="F20323">
        <v>8718</v>
      </c>
      <c r="G20323">
        <v>134</v>
      </c>
    </row>
    <row r="20324" spans="1:7">
      <c r="A20324" s="2">
        <v>44262</v>
      </c>
      <c r="B20324" s="2">
        <f t="shared" si="634"/>
        <v>44286</v>
      </c>
      <c r="C20324" s="3">
        <f t="shared" si="635"/>
        <v>1</v>
      </c>
      <c r="D20324" t="s">
        <v>26</v>
      </c>
      <c r="E20324">
        <v>15</v>
      </c>
      <c r="F20324">
        <v>27821</v>
      </c>
      <c r="G20324">
        <v>442</v>
      </c>
    </row>
    <row r="20325" spans="1:7">
      <c r="A20325" s="2">
        <v>44262</v>
      </c>
      <c r="B20325" s="2">
        <f t="shared" si="634"/>
        <v>44286</v>
      </c>
      <c r="C20325" s="3">
        <f t="shared" si="635"/>
        <v>1</v>
      </c>
      <c r="D20325" t="s">
        <v>53</v>
      </c>
      <c r="E20325">
        <v>16</v>
      </c>
      <c r="F20325">
        <v>173011</v>
      </c>
      <c r="G20325">
        <v>1882</v>
      </c>
    </row>
    <row r="20326" spans="1:7">
      <c r="A20326" s="2">
        <v>44262</v>
      </c>
      <c r="B20326" s="2">
        <f t="shared" si="634"/>
        <v>44286</v>
      </c>
      <c r="C20326" s="3">
        <f t="shared" si="635"/>
        <v>1</v>
      </c>
      <c r="D20326" t="s">
        <v>6</v>
      </c>
      <c r="E20326">
        <v>17</v>
      </c>
      <c r="F20326">
        <v>1201760</v>
      </c>
      <c r="G20326">
        <v>23014</v>
      </c>
    </row>
    <row r="20327" spans="1:7">
      <c r="A20327" s="2">
        <v>44262</v>
      </c>
      <c r="B20327" s="2">
        <f t="shared" si="634"/>
        <v>44286</v>
      </c>
      <c r="C20327" s="3">
        <f t="shared" si="635"/>
        <v>1</v>
      </c>
      <c r="D20327" t="s">
        <v>27</v>
      </c>
      <c r="E20327">
        <v>18</v>
      </c>
      <c r="F20327">
        <v>670500</v>
      </c>
      <c r="G20327">
        <v>12737</v>
      </c>
    </row>
    <row r="20328" spans="1:7">
      <c r="A20328" s="2">
        <v>44262</v>
      </c>
      <c r="B20328" s="2">
        <f t="shared" si="634"/>
        <v>44286</v>
      </c>
      <c r="C20328" s="3">
        <f t="shared" si="635"/>
        <v>1</v>
      </c>
      <c r="D20328" t="s">
        <v>39</v>
      </c>
      <c r="E20328">
        <v>19</v>
      </c>
      <c r="F20328">
        <v>339672</v>
      </c>
      <c r="G20328">
        <v>5559</v>
      </c>
    </row>
    <row r="20329" spans="1:7">
      <c r="A20329" s="2">
        <v>44262</v>
      </c>
      <c r="B20329" s="2">
        <f t="shared" si="634"/>
        <v>44286</v>
      </c>
      <c r="C20329" s="3">
        <f t="shared" si="635"/>
        <v>1</v>
      </c>
      <c r="D20329" t="s">
        <v>34</v>
      </c>
      <c r="E20329">
        <v>20</v>
      </c>
      <c r="F20329">
        <v>298900</v>
      </c>
      <c r="G20329">
        <v>4812</v>
      </c>
    </row>
    <row r="20330" spans="1:7">
      <c r="A20330" s="2">
        <v>44262</v>
      </c>
      <c r="B20330" s="2">
        <f t="shared" si="634"/>
        <v>44286</v>
      </c>
      <c r="C20330" s="3">
        <f t="shared" si="635"/>
        <v>1</v>
      </c>
      <c r="D20330" t="s">
        <v>28</v>
      </c>
      <c r="E20330">
        <v>21</v>
      </c>
      <c r="F20330">
        <v>414200</v>
      </c>
      <c r="G20330">
        <v>4962</v>
      </c>
    </row>
    <row r="20331" spans="1:7">
      <c r="A20331" s="2">
        <v>44262</v>
      </c>
      <c r="B20331" s="2">
        <f t="shared" si="634"/>
        <v>44286</v>
      </c>
      <c r="C20331" s="3">
        <f t="shared" si="635"/>
        <v>1</v>
      </c>
      <c r="D20331" t="s">
        <v>40</v>
      </c>
      <c r="E20331">
        <v>22</v>
      </c>
      <c r="F20331">
        <v>433785</v>
      </c>
      <c r="G20331">
        <v>9748</v>
      </c>
    </row>
    <row r="20332" spans="1:7">
      <c r="A20332" s="2">
        <v>44262</v>
      </c>
      <c r="B20332" s="2">
        <f t="shared" si="634"/>
        <v>44286</v>
      </c>
      <c r="C20332" s="3">
        <f t="shared" si="635"/>
        <v>1</v>
      </c>
      <c r="D20332" t="s">
        <v>51</v>
      </c>
      <c r="E20332">
        <v>23</v>
      </c>
      <c r="F20332">
        <v>45794</v>
      </c>
      <c r="G20332">
        <v>706</v>
      </c>
    </row>
    <row r="20333" spans="1:7">
      <c r="A20333" s="2">
        <v>44262</v>
      </c>
      <c r="B20333" s="2">
        <f t="shared" si="634"/>
        <v>44286</v>
      </c>
      <c r="C20333" s="3">
        <f t="shared" si="635"/>
        <v>1</v>
      </c>
      <c r="D20333" t="s">
        <v>23</v>
      </c>
      <c r="E20333">
        <v>24</v>
      </c>
      <c r="F20333">
        <v>387501</v>
      </c>
      <c r="G20333">
        <v>7955</v>
      </c>
    </row>
    <row r="20334" spans="1:7">
      <c r="A20334" s="2">
        <v>44262</v>
      </c>
      <c r="B20334" s="2">
        <f t="shared" si="634"/>
        <v>44286</v>
      </c>
      <c r="C20334" s="3">
        <f t="shared" si="635"/>
        <v>1</v>
      </c>
      <c r="D20334" t="s">
        <v>9</v>
      </c>
      <c r="E20334">
        <v>25</v>
      </c>
      <c r="F20334">
        <v>591356</v>
      </c>
      <c r="G20334">
        <v>16417</v>
      </c>
    </row>
    <row r="20335" spans="1:7">
      <c r="A20335" s="2">
        <v>44262</v>
      </c>
      <c r="B20335" s="2">
        <f t="shared" si="634"/>
        <v>44286</v>
      </c>
      <c r="C20335" s="3">
        <f t="shared" si="635"/>
        <v>1</v>
      </c>
      <c r="D20335" t="s">
        <v>42</v>
      </c>
      <c r="E20335">
        <v>26</v>
      </c>
      <c r="F20335">
        <v>655983</v>
      </c>
      <c r="G20335">
        <v>16647</v>
      </c>
    </row>
    <row r="20336" spans="1:7">
      <c r="A20336" s="2">
        <v>44262</v>
      </c>
      <c r="B20336" s="2">
        <f t="shared" si="634"/>
        <v>44286</v>
      </c>
      <c r="C20336" s="3">
        <f t="shared" si="635"/>
        <v>1</v>
      </c>
      <c r="D20336" t="s">
        <v>29</v>
      </c>
      <c r="E20336">
        <v>27</v>
      </c>
      <c r="F20336">
        <v>490079</v>
      </c>
      <c r="G20336">
        <v>6618</v>
      </c>
    </row>
    <row r="20337" spans="1:7">
      <c r="A20337" s="2">
        <v>44262</v>
      </c>
      <c r="B20337" s="2">
        <f t="shared" si="634"/>
        <v>44286</v>
      </c>
      <c r="C20337" s="3">
        <f t="shared" si="635"/>
        <v>1</v>
      </c>
      <c r="D20337" t="s">
        <v>46</v>
      </c>
      <c r="E20337">
        <v>28</v>
      </c>
      <c r="F20337">
        <v>297581</v>
      </c>
      <c r="G20337">
        <v>6808</v>
      </c>
    </row>
    <row r="20338" spans="1:7">
      <c r="A20338" s="2">
        <v>44262</v>
      </c>
      <c r="B20338" s="2">
        <f t="shared" si="634"/>
        <v>44286</v>
      </c>
      <c r="C20338" s="3">
        <f t="shared" si="635"/>
        <v>1</v>
      </c>
      <c r="D20338" t="s">
        <v>35</v>
      </c>
      <c r="E20338">
        <v>29</v>
      </c>
      <c r="F20338">
        <v>528102</v>
      </c>
      <c r="G20338">
        <v>8608</v>
      </c>
    </row>
    <row r="20339" spans="1:7">
      <c r="A20339" s="2">
        <v>44262</v>
      </c>
      <c r="B20339" s="2">
        <f t="shared" si="634"/>
        <v>44286</v>
      </c>
      <c r="C20339" s="3">
        <f t="shared" si="635"/>
        <v>1</v>
      </c>
      <c r="D20339" t="s">
        <v>54</v>
      </c>
      <c r="E20339">
        <v>30</v>
      </c>
      <c r="F20339">
        <v>100968</v>
      </c>
      <c r="G20339">
        <v>1382</v>
      </c>
    </row>
    <row r="20340" spans="1:7">
      <c r="A20340" s="2">
        <v>44262</v>
      </c>
      <c r="B20340" s="2">
        <f t="shared" si="634"/>
        <v>44286</v>
      </c>
      <c r="C20340" s="3">
        <f t="shared" si="635"/>
        <v>1</v>
      </c>
      <c r="D20340" t="s">
        <v>12</v>
      </c>
      <c r="E20340">
        <v>31</v>
      </c>
      <c r="F20340">
        <v>203304</v>
      </c>
      <c r="G20340">
        <v>2223</v>
      </c>
    </row>
    <row r="20341" spans="1:7">
      <c r="A20341" s="2">
        <v>44262</v>
      </c>
      <c r="B20341" s="2">
        <f t="shared" si="634"/>
        <v>44286</v>
      </c>
      <c r="C20341" s="3">
        <f t="shared" si="635"/>
        <v>1</v>
      </c>
      <c r="D20341" t="s">
        <v>24</v>
      </c>
      <c r="E20341">
        <v>32</v>
      </c>
      <c r="F20341">
        <v>296267</v>
      </c>
      <c r="G20341">
        <v>5037</v>
      </c>
    </row>
    <row r="20342" spans="1:7">
      <c r="A20342" s="2">
        <v>44262</v>
      </c>
      <c r="B20342" s="2">
        <f t="shared" si="634"/>
        <v>44286</v>
      </c>
      <c r="C20342" s="3">
        <f t="shared" si="635"/>
        <v>1</v>
      </c>
      <c r="D20342" t="s">
        <v>19</v>
      </c>
      <c r="E20342">
        <v>33</v>
      </c>
      <c r="F20342">
        <v>76861</v>
      </c>
      <c r="G20342">
        <v>1184</v>
      </c>
    </row>
    <row r="20343" spans="1:7">
      <c r="A20343" s="2">
        <v>44262</v>
      </c>
      <c r="B20343" s="2">
        <f t="shared" si="634"/>
        <v>44286</v>
      </c>
      <c r="C20343" s="3">
        <f t="shared" si="635"/>
        <v>1</v>
      </c>
      <c r="D20343" t="s">
        <v>21</v>
      </c>
      <c r="E20343">
        <v>34</v>
      </c>
      <c r="F20343">
        <v>812609</v>
      </c>
      <c r="G20343">
        <v>23574</v>
      </c>
    </row>
    <row r="20344" spans="1:7">
      <c r="A20344" s="2">
        <v>44262</v>
      </c>
      <c r="B20344" s="2">
        <f t="shared" si="634"/>
        <v>44286</v>
      </c>
      <c r="C20344" s="3">
        <f t="shared" si="635"/>
        <v>1</v>
      </c>
      <c r="D20344" t="s">
        <v>47</v>
      </c>
      <c r="E20344">
        <v>35</v>
      </c>
      <c r="F20344">
        <v>186922</v>
      </c>
      <c r="G20344">
        <v>3808</v>
      </c>
    </row>
    <row r="20345" spans="1:7">
      <c r="A20345" s="2">
        <v>44262</v>
      </c>
      <c r="B20345" s="2">
        <f t="shared" si="634"/>
        <v>44286</v>
      </c>
      <c r="C20345" s="3">
        <f t="shared" si="635"/>
        <v>1</v>
      </c>
      <c r="D20345" t="s">
        <v>16</v>
      </c>
      <c r="E20345">
        <v>36</v>
      </c>
      <c r="F20345">
        <v>1694908</v>
      </c>
      <c r="G20345">
        <v>47857</v>
      </c>
    </row>
    <row r="20346" spans="1:7">
      <c r="A20346" s="2">
        <v>44262</v>
      </c>
      <c r="B20346" s="2">
        <f t="shared" si="634"/>
        <v>44286</v>
      </c>
      <c r="C20346" s="3">
        <f t="shared" si="635"/>
        <v>1</v>
      </c>
      <c r="D20346" t="s">
        <v>20</v>
      </c>
      <c r="E20346">
        <v>37</v>
      </c>
      <c r="F20346">
        <v>876542</v>
      </c>
      <c r="G20346">
        <v>11522</v>
      </c>
    </row>
    <row r="20347" spans="1:7">
      <c r="A20347" s="2">
        <v>44262</v>
      </c>
      <c r="B20347" s="2">
        <f t="shared" si="634"/>
        <v>44286</v>
      </c>
      <c r="C20347" s="3">
        <f t="shared" si="635"/>
        <v>1</v>
      </c>
      <c r="D20347" t="s">
        <v>48</v>
      </c>
      <c r="E20347">
        <v>38</v>
      </c>
      <c r="F20347">
        <v>100421</v>
      </c>
      <c r="G20347">
        <v>1479</v>
      </c>
    </row>
    <row r="20348" spans="1:7">
      <c r="A20348" s="2">
        <v>44262</v>
      </c>
      <c r="B20348" s="2">
        <f t="shared" si="634"/>
        <v>44286</v>
      </c>
      <c r="C20348" s="3">
        <f t="shared" si="635"/>
        <v>1</v>
      </c>
      <c r="D20348" t="s">
        <v>59</v>
      </c>
      <c r="E20348">
        <v>69</v>
      </c>
      <c r="F20348">
        <v>144</v>
      </c>
      <c r="G20348">
        <v>2</v>
      </c>
    </row>
    <row r="20349" spans="1:7">
      <c r="A20349" s="2">
        <v>44262</v>
      </c>
      <c r="B20349" s="2">
        <f t="shared" si="634"/>
        <v>44286</v>
      </c>
      <c r="C20349" s="3">
        <f t="shared" si="635"/>
        <v>1</v>
      </c>
      <c r="D20349" t="s">
        <v>41</v>
      </c>
      <c r="E20349">
        <v>39</v>
      </c>
      <c r="F20349">
        <v>978471</v>
      </c>
      <c r="G20349">
        <v>17502</v>
      </c>
    </row>
    <row r="20350" spans="1:7">
      <c r="A20350" s="2">
        <v>44262</v>
      </c>
      <c r="B20350" s="2">
        <f t="shared" si="634"/>
        <v>44286</v>
      </c>
      <c r="C20350" s="3">
        <f t="shared" si="635"/>
        <v>1</v>
      </c>
      <c r="D20350" t="s">
        <v>30</v>
      </c>
      <c r="E20350">
        <v>40</v>
      </c>
      <c r="F20350">
        <v>428997</v>
      </c>
      <c r="G20350">
        <v>4534</v>
      </c>
    </row>
    <row r="20351" spans="1:7">
      <c r="A20351" s="2">
        <v>44262</v>
      </c>
      <c r="B20351" s="2">
        <f t="shared" si="634"/>
        <v>44286</v>
      </c>
      <c r="C20351" s="3">
        <f t="shared" si="635"/>
        <v>1</v>
      </c>
      <c r="D20351" t="s">
        <v>14</v>
      </c>
      <c r="E20351">
        <v>41</v>
      </c>
      <c r="F20351">
        <v>157350</v>
      </c>
      <c r="G20351">
        <v>2303</v>
      </c>
    </row>
    <row r="20352" spans="1:7">
      <c r="A20352" s="2">
        <v>44262</v>
      </c>
      <c r="B20352" s="2">
        <f t="shared" si="634"/>
        <v>44286</v>
      </c>
      <c r="C20352" s="3">
        <f t="shared" si="635"/>
        <v>1</v>
      </c>
      <c r="D20352" t="s">
        <v>31</v>
      </c>
      <c r="E20352">
        <v>42</v>
      </c>
      <c r="F20352">
        <v>953421</v>
      </c>
      <c r="G20352">
        <v>24393</v>
      </c>
    </row>
    <row r="20353" spans="1:7">
      <c r="A20353" s="2">
        <v>44262</v>
      </c>
      <c r="B20353" s="2">
        <f t="shared" si="634"/>
        <v>44286</v>
      </c>
      <c r="C20353" s="3">
        <f t="shared" si="635"/>
        <v>1</v>
      </c>
      <c r="D20353" t="s">
        <v>55</v>
      </c>
      <c r="E20353">
        <v>72</v>
      </c>
      <c r="F20353">
        <v>135247</v>
      </c>
      <c r="G20353">
        <v>2059</v>
      </c>
    </row>
    <row r="20354" spans="1:7">
      <c r="A20354" s="2">
        <v>44262</v>
      </c>
      <c r="B20354" s="2">
        <f t="shared" si="634"/>
        <v>44286</v>
      </c>
      <c r="C20354" s="3">
        <f t="shared" si="635"/>
        <v>1</v>
      </c>
      <c r="D20354" t="s">
        <v>17</v>
      </c>
      <c r="E20354">
        <v>44</v>
      </c>
      <c r="F20354">
        <v>128121</v>
      </c>
      <c r="G20354">
        <v>2541</v>
      </c>
    </row>
    <row r="20355" spans="1:7">
      <c r="A20355" s="2">
        <v>44262</v>
      </c>
      <c r="B20355" s="2">
        <f t="shared" si="634"/>
        <v>44286</v>
      </c>
      <c r="C20355" s="3">
        <f t="shared" si="635"/>
        <v>1</v>
      </c>
      <c r="D20355" t="s">
        <v>32</v>
      </c>
      <c r="E20355">
        <v>45</v>
      </c>
      <c r="F20355">
        <v>525865</v>
      </c>
      <c r="G20355">
        <v>8754</v>
      </c>
    </row>
    <row r="20356" spans="1:7">
      <c r="A20356" s="2">
        <v>44262</v>
      </c>
      <c r="B20356" s="2">
        <f t="shared" ref="B20356:B20419" si="636">EOMONTH(A20356,0)</f>
        <v>44286</v>
      </c>
      <c r="C20356" s="3">
        <f t="shared" ref="C20356:C20419" si="637">IF(A20356=B20356,0,1)</f>
        <v>1</v>
      </c>
      <c r="D20356" t="s">
        <v>43</v>
      </c>
      <c r="E20356">
        <v>46</v>
      </c>
      <c r="F20356">
        <v>113589</v>
      </c>
      <c r="G20356">
        <v>1900</v>
      </c>
    </row>
    <row r="20357" spans="1:7">
      <c r="A20357" s="2">
        <v>44262</v>
      </c>
      <c r="B20357" s="2">
        <f t="shared" si="636"/>
        <v>44286</v>
      </c>
      <c r="C20357" s="3">
        <f t="shared" si="637"/>
        <v>1</v>
      </c>
      <c r="D20357" t="s">
        <v>25</v>
      </c>
      <c r="E20357">
        <v>47</v>
      </c>
      <c r="F20357">
        <v>769161</v>
      </c>
      <c r="G20357">
        <v>11450</v>
      </c>
    </row>
    <row r="20358" spans="1:7">
      <c r="A20358" s="2">
        <v>44262</v>
      </c>
      <c r="B20358" s="2">
        <f t="shared" si="636"/>
        <v>44286</v>
      </c>
      <c r="C20358" s="3">
        <f t="shared" si="637"/>
        <v>1</v>
      </c>
      <c r="D20358" t="s">
        <v>11</v>
      </c>
      <c r="E20358">
        <v>48</v>
      </c>
      <c r="F20358">
        <v>2695863</v>
      </c>
      <c r="G20358">
        <v>45446</v>
      </c>
    </row>
    <row r="20359" spans="1:7">
      <c r="A20359" s="2">
        <v>44262</v>
      </c>
      <c r="B20359" s="2">
        <f t="shared" si="636"/>
        <v>44286</v>
      </c>
      <c r="C20359" s="3">
        <f t="shared" si="637"/>
        <v>1</v>
      </c>
      <c r="D20359" t="s">
        <v>13</v>
      </c>
      <c r="E20359">
        <v>49</v>
      </c>
      <c r="F20359">
        <v>374906</v>
      </c>
      <c r="G20359">
        <v>1976</v>
      </c>
    </row>
    <row r="20360" spans="1:7">
      <c r="A20360" s="2">
        <v>44262</v>
      </c>
      <c r="B20360" s="2">
        <f t="shared" si="636"/>
        <v>44286</v>
      </c>
      <c r="C20360" s="3">
        <f t="shared" si="637"/>
        <v>1</v>
      </c>
      <c r="D20360" t="s">
        <v>36</v>
      </c>
      <c r="E20360">
        <v>50</v>
      </c>
      <c r="F20360">
        <v>16083</v>
      </c>
      <c r="G20360">
        <v>208</v>
      </c>
    </row>
    <row r="20361" spans="1:7">
      <c r="A20361" s="2">
        <v>44262</v>
      </c>
      <c r="B20361" s="2">
        <f t="shared" si="636"/>
        <v>44286</v>
      </c>
      <c r="C20361" s="3">
        <f t="shared" si="637"/>
        <v>1</v>
      </c>
      <c r="D20361" t="s">
        <v>56</v>
      </c>
      <c r="E20361">
        <v>78</v>
      </c>
      <c r="F20361">
        <v>2714</v>
      </c>
      <c r="G20361">
        <v>25</v>
      </c>
    </row>
    <row r="20362" spans="1:7">
      <c r="A20362" s="2">
        <v>44262</v>
      </c>
      <c r="B20362" s="2">
        <f t="shared" si="636"/>
        <v>44286</v>
      </c>
      <c r="C20362" s="3">
        <f t="shared" si="637"/>
        <v>1</v>
      </c>
      <c r="D20362" t="s">
        <v>37</v>
      </c>
      <c r="E20362">
        <v>51</v>
      </c>
      <c r="F20362">
        <v>585700</v>
      </c>
      <c r="G20362">
        <v>9596</v>
      </c>
    </row>
    <row r="20363" spans="1:7">
      <c r="A20363" s="2">
        <v>44262</v>
      </c>
      <c r="B20363" s="2">
        <f t="shared" si="636"/>
        <v>44286</v>
      </c>
      <c r="C20363" s="3">
        <f t="shared" si="637"/>
        <v>1</v>
      </c>
      <c r="D20363" t="s">
        <v>5</v>
      </c>
      <c r="E20363">
        <v>53</v>
      </c>
      <c r="F20363">
        <v>347391</v>
      </c>
      <c r="G20363">
        <v>5108</v>
      </c>
    </row>
    <row r="20364" spans="1:7">
      <c r="A20364" s="2">
        <v>44262</v>
      </c>
      <c r="B20364" s="2">
        <f t="shared" si="636"/>
        <v>44286</v>
      </c>
      <c r="C20364" s="3">
        <f t="shared" si="637"/>
        <v>1</v>
      </c>
      <c r="D20364" t="s">
        <v>58</v>
      </c>
      <c r="E20364">
        <v>54</v>
      </c>
      <c r="F20364">
        <v>133445</v>
      </c>
      <c r="G20364">
        <v>2325</v>
      </c>
    </row>
    <row r="20365" spans="1:7">
      <c r="A20365" s="2">
        <v>44262</v>
      </c>
      <c r="B20365" s="2">
        <f t="shared" si="636"/>
        <v>44286</v>
      </c>
      <c r="C20365" s="3">
        <f t="shared" si="637"/>
        <v>1</v>
      </c>
      <c r="D20365" t="s">
        <v>10</v>
      </c>
      <c r="E20365">
        <v>55</v>
      </c>
      <c r="F20365">
        <v>621654</v>
      </c>
      <c r="G20365">
        <v>7111</v>
      </c>
    </row>
    <row r="20366" spans="1:7">
      <c r="A20366" s="2">
        <v>44262</v>
      </c>
      <c r="B20366" s="2">
        <f t="shared" si="636"/>
        <v>44286</v>
      </c>
      <c r="C20366" s="3">
        <f t="shared" si="637"/>
        <v>1</v>
      </c>
      <c r="D20366" t="s">
        <v>49</v>
      </c>
      <c r="E20366">
        <v>56</v>
      </c>
      <c r="F20366">
        <v>54764</v>
      </c>
      <c r="G20366">
        <v>682</v>
      </c>
    </row>
    <row r="20367" spans="1:7">
      <c r="A20367" s="2">
        <v>44263</v>
      </c>
      <c r="B20367" s="2">
        <f t="shared" si="636"/>
        <v>44286</v>
      </c>
      <c r="C20367" s="3">
        <f t="shared" si="637"/>
        <v>1</v>
      </c>
      <c r="D20367" t="s">
        <v>52</v>
      </c>
      <c r="E20367">
        <v>1</v>
      </c>
      <c r="F20367">
        <v>500092</v>
      </c>
      <c r="G20367">
        <v>10148</v>
      </c>
    </row>
    <row r="20368" spans="1:7">
      <c r="A20368" s="2">
        <v>44263</v>
      </c>
      <c r="B20368" s="2">
        <f t="shared" si="636"/>
        <v>44286</v>
      </c>
      <c r="C20368" s="3">
        <f t="shared" si="637"/>
        <v>1</v>
      </c>
      <c r="D20368" t="s">
        <v>50</v>
      </c>
      <c r="E20368">
        <v>2</v>
      </c>
      <c r="F20368">
        <v>59210</v>
      </c>
      <c r="G20368">
        <v>291</v>
      </c>
    </row>
    <row r="20369" spans="1:7">
      <c r="A20369" s="2">
        <v>44263</v>
      </c>
      <c r="B20369" s="2">
        <f t="shared" si="636"/>
        <v>44286</v>
      </c>
      <c r="C20369" s="3">
        <f t="shared" si="637"/>
        <v>1</v>
      </c>
      <c r="D20369" t="s">
        <v>8</v>
      </c>
      <c r="E20369">
        <v>4</v>
      </c>
      <c r="F20369">
        <v>827237</v>
      </c>
      <c r="G20369">
        <v>16328</v>
      </c>
    </row>
    <row r="20370" spans="1:7">
      <c r="A20370" s="2">
        <v>44263</v>
      </c>
      <c r="B20370" s="2">
        <f t="shared" si="636"/>
        <v>44286</v>
      </c>
      <c r="C20370" s="3">
        <f t="shared" si="637"/>
        <v>1</v>
      </c>
      <c r="D20370" t="s">
        <v>44</v>
      </c>
      <c r="E20370">
        <v>5</v>
      </c>
      <c r="F20370">
        <v>324951</v>
      </c>
      <c r="G20370">
        <v>5343</v>
      </c>
    </row>
    <row r="20371" spans="1:7">
      <c r="A20371" s="2">
        <v>44263</v>
      </c>
      <c r="B20371" s="2">
        <f t="shared" si="636"/>
        <v>44286</v>
      </c>
      <c r="C20371" s="3">
        <f t="shared" si="637"/>
        <v>1</v>
      </c>
      <c r="D20371" t="s">
        <v>7</v>
      </c>
      <c r="E20371">
        <v>6</v>
      </c>
      <c r="F20371">
        <v>3603893</v>
      </c>
      <c r="G20371">
        <v>54377</v>
      </c>
    </row>
    <row r="20372" spans="1:7">
      <c r="A20372" s="2">
        <v>44263</v>
      </c>
      <c r="B20372" s="2">
        <f t="shared" si="636"/>
        <v>44286</v>
      </c>
      <c r="C20372" s="3">
        <f t="shared" si="637"/>
        <v>1</v>
      </c>
      <c r="D20372" t="s">
        <v>22</v>
      </c>
      <c r="E20372">
        <v>8</v>
      </c>
      <c r="F20372">
        <v>439609</v>
      </c>
      <c r="G20372">
        <v>6079</v>
      </c>
    </row>
    <row r="20373" spans="1:7">
      <c r="A20373" s="2">
        <v>44263</v>
      </c>
      <c r="B20373" s="2">
        <f t="shared" si="636"/>
        <v>44286</v>
      </c>
      <c r="C20373" s="3">
        <f t="shared" si="637"/>
        <v>1</v>
      </c>
      <c r="D20373" t="s">
        <v>38</v>
      </c>
      <c r="E20373">
        <v>9</v>
      </c>
      <c r="F20373">
        <v>287396</v>
      </c>
      <c r="G20373">
        <v>7725</v>
      </c>
    </row>
    <row r="20374" spans="1:7">
      <c r="A20374" s="2">
        <v>44263</v>
      </c>
      <c r="B20374" s="2">
        <f t="shared" si="636"/>
        <v>44286</v>
      </c>
      <c r="C20374" s="3">
        <f t="shared" si="637"/>
        <v>1</v>
      </c>
      <c r="D20374" t="s">
        <v>45</v>
      </c>
      <c r="E20374">
        <v>10</v>
      </c>
      <c r="F20374">
        <v>88563</v>
      </c>
      <c r="G20374">
        <v>1475</v>
      </c>
    </row>
    <row r="20375" spans="1:7">
      <c r="A20375" s="2">
        <v>44263</v>
      </c>
      <c r="B20375" s="2">
        <f t="shared" si="636"/>
        <v>44286</v>
      </c>
      <c r="C20375" s="3">
        <f t="shared" si="637"/>
        <v>1</v>
      </c>
      <c r="D20375" t="s">
        <v>33</v>
      </c>
      <c r="E20375">
        <v>11</v>
      </c>
      <c r="F20375">
        <v>41579</v>
      </c>
      <c r="G20375">
        <v>1035</v>
      </c>
    </row>
    <row r="20376" spans="1:7">
      <c r="A20376" s="2">
        <v>44263</v>
      </c>
      <c r="B20376" s="2">
        <f t="shared" si="636"/>
        <v>44286</v>
      </c>
      <c r="C20376" s="3">
        <f t="shared" si="637"/>
        <v>1</v>
      </c>
      <c r="D20376" t="s">
        <v>15</v>
      </c>
      <c r="E20376">
        <v>12</v>
      </c>
      <c r="F20376">
        <v>1948299</v>
      </c>
      <c r="G20376">
        <v>31763</v>
      </c>
    </row>
    <row r="20377" spans="1:7">
      <c r="A20377" s="2">
        <v>44263</v>
      </c>
      <c r="B20377" s="2">
        <f t="shared" si="636"/>
        <v>44286</v>
      </c>
      <c r="C20377" s="3">
        <f t="shared" si="637"/>
        <v>1</v>
      </c>
      <c r="D20377" t="s">
        <v>18</v>
      </c>
      <c r="E20377">
        <v>13</v>
      </c>
      <c r="F20377">
        <v>999460</v>
      </c>
      <c r="G20377">
        <v>17389</v>
      </c>
    </row>
    <row r="20378" spans="1:7">
      <c r="A20378" s="2">
        <v>44263</v>
      </c>
      <c r="B20378" s="2">
        <f t="shared" si="636"/>
        <v>44286</v>
      </c>
      <c r="C20378" s="3">
        <f t="shared" si="637"/>
        <v>1</v>
      </c>
      <c r="D20378" t="s">
        <v>57</v>
      </c>
      <c r="E20378">
        <v>66</v>
      </c>
      <c r="F20378">
        <v>8720</v>
      </c>
      <c r="G20378">
        <v>134</v>
      </c>
    </row>
    <row r="20379" spans="1:7">
      <c r="A20379" s="2">
        <v>44263</v>
      </c>
      <c r="B20379" s="2">
        <f t="shared" si="636"/>
        <v>44286</v>
      </c>
      <c r="C20379" s="3">
        <f t="shared" si="637"/>
        <v>1</v>
      </c>
      <c r="D20379" t="s">
        <v>26</v>
      </c>
      <c r="E20379">
        <v>15</v>
      </c>
      <c r="F20379">
        <v>27862</v>
      </c>
      <c r="G20379">
        <v>442</v>
      </c>
    </row>
    <row r="20380" spans="1:7">
      <c r="A20380" s="2">
        <v>44263</v>
      </c>
      <c r="B20380" s="2">
        <f t="shared" si="636"/>
        <v>44286</v>
      </c>
      <c r="C20380" s="3">
        <f t="shared" si="637"/>
        <v>1</v>
      </c>
      <c r="D20380" t="s">
        <v>53</v>
      </c>
      <c r="E20380">
        <v>16</v>
      </c>
      <c r="F20380">
        <v>173523</v>
      </c>
      <c r="G20380">
        <v>1893</v>
      </c>
    </row>
    <row r="20381" spans="1:7">
      <c r="A20381" s="2">
        <v>44263</v>
      </c>
      <c r="B20381" s="2">
        <f t="shared" si="636"/>
        <v>44286</v>
      </c>
      <c r="C20381" s="3">
        <f t="shared" si="637"/>
        <v>1</v>
      </c>
      <c r="D20381" t="s">
        <v>6</v>
      </c>
      <c r="E20381">
        <v>17</v>
      </c>
      <c r="F20381">
        <v>1203008</v>
      </c>
      <c r="G20381">
        <v>23020</v>
      </c>
    </row>
    <row r="20382" spans="1:7">
      <c r="A20382" s="2">
        <v>44263</v>
      </c>
      <c r="B20382" s="2">
        <f t="shared" si="636"/>
        <v>44286</v>
      </c>
      <c r="C20382" s="3">
        <f t="shared" si="637"/>
        <v>1</v>
      </c>
      <c r="D20382" t="s">
        <v>27</v>
      </c>
      <c r="E20382">
        <v>18</v>
      </c>
      <c r="F20382">
        <v>670975</v>
      </c>
      <c r="G20382">
        <v>12744</v>
      </c>
    </row>
    <row r="20383" spans="1:7">
      <c r="A20383" s="2">
        <v>44263</v>
      </c>
      <c r="B20383" s="2">
        <f t="shared" si="636"/>
        <v>44286</v>
      </c>
      <c r="C20383" s="3">
        <f t="shared" si="637"/>
        <v>1</v>
      </c>
      <c r="D20383" t="s">
        <v>39</v>
      </c>
      <c r="E20383">
        <v>19</v>
      </c>
      <c r="F20383">
        <v>340128</v>
      </c>
      <c r="G20383">
        <v>5560</v>
      </c>
    </row>
    <row r="20384" spans="1:7">
      <c r="A20384" s="2">
        <v>44263</v>
      </c>
      <c r="B20384" s="2">
        <f t="shared" si="636"/>
        <v>44286</v>
      </c>
      <c r="C20384" s="3">
        <f t="shared" si="637"/>
        <v>1</v>
      </c>
      <c r="D20384" t="s">
        <v>34</v>
      </c>
      <c r="E20384">
        <v>20</v>
      </c>
      <c r="F20384">
        <v>299503</v>
      </c>
      <c r="G20384">
        <v>4816</v>
      </c>
    </row>
    <row r="20385" spans="1:7">
      <c r="A20385" s="2">
        <v>44263</v>
      </c>
      <c r="B20385" s="2">
        <f t="shared" si="636"/>
        <v>44286</v>
      </c>
      <c r="C20385" s="3">
        <f t="shared" si="637"/>
        <v>1</v>
      </c>
      <c r="D20385" t="s">
        <v>28</v>
      </c>
      <c r="E20385">
        <v>21</v>
      </c>
      <c r="F20385">
        <v>414550</v>
      </c>
      <c r="G20385">
        <v>4970</v>
      </c>
    </row>
    <row r="20386" spans="1:7">
      <c r="A20386" s="2">
        <v>44263</v>
      </c>
      <c r="B20386" s="2">
        <f t="shared" si="636"/>
        <v>44286</v>
      </c>
      <c r="C20386" s="3">
        <f t="shared" si="637"/>
        <v>1</v>
      </c>
      <c r="D20386" t="s">
        <v>40</v>
      </c>
      <c r="E20386">
        <v>22</v>
      </c>
      <c r="F20386">
        <v>434289</v>
      </c>
      <c r="G20386">
        <v>9758</v>
      </c>
    </row>
    <row r="20387" spans="1:7">
      <c r="A20387" s="2">
        <v>44263</v>
      </c>
      <c r="B20387" s="2">
        <f t="shared" si="636"/>
        <v>44286</v>
      </c>
      <c r="C20387" s="3">
        <f t="shared" si="637"/>
        <v>1</v>
      </c>
      <c r="D20387" t="s">
        <v>51</v>
      </c>
      <c r="E20387">
        <v>23</v>
      </c>
      <c r="F20387">
        <v>45926</v>
      </c>
      <c r="G20387">
        <v>706</v>
      </c>
    </row>
    <row r="20388" spans="1:7">
      <c r="A20388" s="2">
        <v>44263</v>
      </c>
      <c r="B20388" s="2">
        <f t="shared" si="636"/>
        <v>44286</v>
      </c>
      <c r="C20388" s="3">
        <f t="shared" si="637"/>
        <v>1</v>
      </c>
      <c r="D20388" t="s">
        <v>23</v>
      </c>
      <c r="E20388">
        <v>24</v>
      </c>
      <c r="F20388">
        <v>388217</v>
      </c>
      <c r="G20388">
        <v>7963</v>
      </c>
    </row>
    <row r="20389" spans="1:7">
      <c r="A20389" s="2">
        <v>44263</v>
      </c>
      <c r="B20389" s="2">
        <f t="shared" si="636"/>
        <v>44286</v>
      </c>
      <c r="C20389" s="3">
        <f t="shared" si="637"/>
        <v>1</v>
      </c>
      <c r="D20389" t="s">
        <v>9</v>
      </c>
      <c r="E20389">
        <v>25</v>
      </c>
      <c r="F20389">
        <v>592344</v>
      </c>
      <c r="G20389">
        <v>16435</v>
      </c>
    </row>
    <row r="20390" spans="1:7">
      <c r="A20390" s="2">
        <v>44263</v>
      </c>
      <c r="B20390" s="2">
        <f t="shared" si="636"/>
        <v>44286</v>
      </c>
      <c r="C20390" s="3">
        <f t="shared" si="637"/>
        <v>1</v>
      </c>
      <c r="D20390" t="s">
        <v>42</v>
      </c>
      <c r="E20390">
        <v>26</v>
      </c>
      <c r="F20390">
        <v>658294</v>
      </c>
      <c r="G20390">
        <v>16652</v>
      </c>
    </row>
    <row r="20391" spans="1:7">
      <c r="A20391" s="2">
        <v>44263</v>
      </c>
      <c r="B20391" s="2">
        <f t="shared" si="636"/>
        <v>44286</v>
      </c>
      <c r="C20391" s="3">
        <f t="shared" si="637"/>
        <v>1</v>
      </c>
      <c r="D20391" t="s">
        <v>29</v>
      </c>
      <c r="E20391">
        <v>27</v>
      </c>
      <c r="F20391">
        <v>490551</v>
      </c>
      <c r="G20391">
        <v>6624</v>
      </c>
    </row>
    <row r="20392" spans="1:7">
      <c r="A20392" s="2">
        <v>44263</v>
      </c>
      <c r="B20392" s="2">
        <f t="shared" si="636"/>
        <v>44286</v>
      </c>
      <c r="C20392" s="3">
        <f t="shared" si="637"/>
        <v>1</v>
      </c>
      <c r="D20392" t="s">
        <v>46</v>
      </c>
      <c r="E20392">
        <v>28</v>
      </c>
      <c r="F20392">
        <v>297651</v>
      </c>
      <c r="G20392">
        <v>6808</v>
      </c>
    </row>
    <row r="20393" spans="1:7">
      <c r="A20393" s="2">
        <v>44263</v>
      </c>
      <c r="B20393" s="2">
        <f t="shared" si="636"/>
        <v>44286</v>
      </c>
      <c r="C20393" s="3">
        <f t="shared" si="637"/>
        <v>1</v>
      </c>
      <c r="D20393" t="s">
        <v>35</v>
      </c>
      <c r="E20393">
        <v>29</v>
      </c>
      <c r="F20393">
        <v>574365</v>
      </c>
      <c r="G20393">
        <v>8610</v>
      </c>
    </row>
    <row r="20394" spans="1:7">
      <c r="A20394" s="2">
        <v>44263</v>
      </c>
      <c r="B20394" s="2">
        <f t="shared" si="636"/>
        <v>44286</v>
      </c>
      <c r="C20394" s="3">
        <f t="shared" si="637"/>
        <v>1</v>
      </c>
      <c r="D20394" t="s">
        <v>54</v>
      </c>
      <c r="E20394">
        <v>30</v>
      </c>
      <c r="F20394">
        <v>101093</v>
      </c>
      <c r="G20394">
        <v>1382</v>
      </c>
    </row>
    <row r="20395" spans="1:7">
      <c r="A20395" s="2">
        <v>44263</v>
      </c>
      <c r="B20395" s="2">
        <f t="shared" si="636"/>
        <v>44286</v>
      </c>
      <c r="C20395" s="3">
        <f t="shared" si="637"/>
        <v>1</v>
      </c>
      <c r="D20395" t="s">
        <v>12</v>
      </c>
      <c r="E20395">
        <v>31</v>
      </c>
      <c r="F20395">
        <v>203546</v>
      </c>
      <c r="G20395">
        <v>2224</v>
      </c>
    </row>
    <row r="20396" spans="1:7">
      <c r="A20396" s="2">
        <v>44263</v>
      </c>
      <c r="B20396" s="2">
        <f t="shared" si="636"/>
        <v>44286</v>
      </c>
      <c r="C20396" s="3">
        <f t="shared" si="637"/>
        <v>1</v>
      </c>
      <c r="D20396" t="s">
        <v>24</v>
      </c>
      <c r="E20396">
        <v>32</v>
      </c>
      <c r="F20396">
        <v>296457</v>
      </c>
      <c r="G20396">
        <v>5040</v>
      </c>
    </row>
    <row r="20397" spans="1:7">
      <c r="A20397" s="2">
        <v>44263</v>
      </c>
      <c r="B20397" s="2">
        <f t="shared" si="636"/>
        <v>44286</v>
      </c>
      <c r="C20397" s="3">
        <f t="shared" si="637"/>
        <v>1</v>
      </c>
      <c r="D20397" t="s">
        <v>19</v>
      </c>
      <c r="E20397">
        <v>33</v>
      </c>
      <c r="F20397">
        <v>77060</v>
      </c>
      <c r="G20397">
        <v>1184</v>
      </c>
    </row>
    <row r="20398" spans="1:7">
      <c r="A20398" s="2">
        <v>44263</v>
      </c>
      <c r="B20398" s="2">
        <f t="shared" si="636"/>
        <v>44286</v>
      </c>
      <c r="C20398" s="3">
        <f t="shared" si="637"/>
        <v>1</v>
      </c>
      <c r="D20398" t="s">
        <v>21</v>
      </c>
      <c r="E20398">
        <v>34</v>
      </c>
      <c r="F20398">
        <v>814916</v>
      </c>
      <c r="G20398">
        <v>23590</v>
      </c>
    </row>
    <row r="20399" spans="1:7">
      <c r="A20399" s="2">
        <v>44263</v>
      </c>
      <c r="B20399" s="2">
        <f t="shared" si="636"/>
        <v>44286</v>
      </c>
      <c r="C20399" s="3">
        <f t="shared" si="637"/>
        <v>1</v>
      </c>
      <c r="D20399" t="s">
        <v>47</v>
      </c>
      <c r="E20399">
        <v>35</v>
      </c>
      <c r="F20399">
        <v>187040</v>
      </c>
      <c r="G20399">
        <v>3813</v>
      </c>
    </row>
    <row r="20400" spans="1:7">
      <c r="A20400" s="2">
        <v>44263</v>
      </c>
      <c r="B20400" s="2">
        <f t="shared" si="636"/>
        <v>44286</v>
      </c>
      <c r="C20400" s="3">
        <f t="shared" si="637"/>
        <v>1</v>
      </c>
      <c r="D20400" t="s">
        <v>16</v>
      </c>
      <c r="E20400">
        <v>36</v>
      </c>
      <c r="F20400">
        <v>1700348</v>
      </c>
      <c r="G20400">
        <v>47921</v>
      </c>
    </row>
    <row r="20401" spans="1:7">
      <c r="A20401" s="2">
        <v>44263</v>
      </c>
      <c r="B20401" s="2">
        <f t="shared" si="636"/>
        <v>44286</v>
      </c>
      <c r="C20401" s="3">
        <f t="shared" si="637"/>
        <v>1</v>
      </c>
      <c r="D20401" t="s">
        <v>20</v>
      </c>
      <c r="E20401">
        <v>37</v>
      </c>
      <c r="F20401">
        <v>879279</v>
      </c>
      <c r="G20401">
        <v>11556</v>
      </c>
    </row>
    <row r="20402" spans="1:7">
      <c r="A20402" s="2">
        <v>44263</v>
      </c>
      <c r="B20402" s="2">
        <f t="shared" si="636"/>
        <v>44286</v>
      </c>
      <c r="C20402" s="3">
        <f t="shared" si="637"/>
        <v>1</v>
      </c>
      <c r="D20402" t="s">
        <v>48</v>
      </c>
      <c r="E20402">
        <v>38</v>
      </c>
      <c r="F20402">
        <v>100449</v>
      </c>
      <c r="G20402">
        <v>1479</v>
      </c>
    </row>
    <row r="20403" spans="1:7">
      <c r="A20403" s="2">
        <v>44263</v>
      </c>
      <c r="B20403" s="2">
        <f t="shared" si="636"/>
        <v>44286</v>
      </c>
      <c r="C20403" s="3">
        <f t="shared" si="637"/>
        <v>1</v>
      </c>
      <c r="D20403" t="s">
        <v>59</v>
      </c>
      <c r="E20403">
        <v>69</v>
      </c>
      <c r="F20403">
        <v>146</v>
      </c>
      <c r="G20403">
        <v>2</v>
      </c>
    </row>
    <row r="20404" spans="1:7">
      <c r="A20404" s="2">
        <v>44263</v>
      </c>
      <c r="B20404" s="2">
        <f t="shared" si="636"/>
        <v>44286</v>
      </c>
      <c r="C20404" s="3">
        <f t="shared" si="637"/>
        <v>1</v>
      </c>
      <c r="D20404" t="s">
        <v>41</v>
      </c>
      <c r="E20404">
        <v>39</v>
      </c>
      <c r="F20404">
        <v>979726</v>
      </c>
      <c r="G20404">
        <v>17502</v>
      </c>
    </row>
    <row r="20405" spans="1:7">
      <c r="A20405" s="2">
        <v>44263</v>
      </c>
      <c r="B20405" s="2">
        <f t="shared" si="636"/>
        <v>44286</v>
      </c>
      <c r="C20405" s="3">
        <f t="shared" si="637"/>
        <v>1</v>
      </c>
      <c r="D20405" t="s">
        <v>30</v>
      </c>
      <c r="E20405">
        <v>40</v>
      </c>
      <c r="F20405">
        <v>429162</v>
      </c>
      <c r="G20405">
        <v>4534</v>
      </c>
    </row>
    <row r="20406" spans="1:7">
      <c r="A20406" s="2">
        <v>44263</v>
      </c>
      <c r="B20406" s="2">
        <f t="shared" si="636"/>
        <v>44286</v>
      </c>
      <c r="C20406" s="3">
        <f t="shared" si="637"/>
        <v>1</v>
      </c>
      <c r="D20406" t="s">
        <v>14</v>
      </c>
      <c r="E20406">
        <v>41</v>
      </c>
      <c r="F20406">
        <v>157611</v>
      </c>
      <c r="G20406">
        <v>2306</v>
      </c>
    </row>
    <row r="20407" spans="1:7">
      <c r="A20407" s="2">
        <v>44263</v>
      </c>
      <c r="B20407" s="2">
        <f t="shared" si="636"/>
        <v>44286</v>
      </c>
      <c r="C20407" s="3">
        <f t="shared" si="637"/>
        <v>1</v>
      </c>
      <c r="D20407" t="s">
        <v>31</v>
      </c>
      <c r="E20407">
        <v>42</v>
      </c>
      <c r="F20407">
        <v>955337</v>
      </c>
      <c r="G20407">
        <v>24401</v>
      </c>
    </row>
    <row r="20408" spans="1:7">
      <c r="A20408" s="2">
        <v>44263</v>
      </c>
      <c r="B20408" s="2">
        <f t="shared" si="636"/>
        <v>44286</v>
      </c>
      <c r="C20408" s="3">
        <f t="shared" si="637"/>
        <v>1</v>
      </c>
      <c r="D20408" t="s">
        <v>55</v>
      </c>
      <c r="E20408">
        <v>72</v>
      </c>
      <c r="F20408">
        <v>135432</v>
      </c>
      <c r="G20408">
        <v>2065</v>
      </c>
    </row>
    <row r="20409" spans="1:7">
      <c r="A20409" s="2">
        <v>44263</v>
      </c>
      <c r="B20409" s="2">
        <f t="shared" si="636"/>
        <v>44286</v>
      </c>
      <c r="C20409" s="3">
        <f t="shared" si="637"/>
        <v>1</v>
      </c>
      <c r="D20409" t="s">
        <v>17</v>
      </c>
      <c r="E20409">
        <v>44</v>
      </c>
      <c r="F20409">
        <v>128981</v>
      </c>
      <c r="G20409">
        <v>2549</v>
      </c>
    </row>
    <row r="20410" spans="1:7">
      <c r="A20410" s="2">
        <v>44263</v>
      </c>
      <c r="B20410" s="2">
        <f t="shared" si="636"/>
        <v>44286</v>
      </c>
      <c r="C20410" s="3">
        <f t="shared" si="637"/>
        <v>1</v>
      </c>
      <c r="D20410" t="s">
        <v>32</v>
      </c>
      <c r="E20410">
        <v>45</v>
      </c>
      <c r="F20410">
        <v>526716</v>
      </c>
      <c r="G20410">
        <v>8760</v>
      </c>
    </row>
    <row r="20411" spans="1:7">
      <c r="A20411" s="2">
        <v>44263</v>
      </c>
      <c r="B20411" s="2">
        <f t="shared" si="636"/>
        <v>44286</v>
      </c>
      <c r="C20411" s="3">
        <f t="shared" si="637"/>
        <v>1</v>
      </c>
      <c r="D20411" t="s">
        <v>43</v>
      </c>
      <c r="E20411">
        <v>46</v>
      </c>
      <c r="F20411">
        <v>113596</v>
      </c>
      <c r="G20411">
        <v>1901</v>
      </c>
    </row>
    <row r="20412" spans="1:7">
      <c r="A20412" s="2">
        <v>44263</v>
      </c>
      <c r="B20412" s="2">
        <f t="shared" si="636"/>
        <v>44286</v>
      </c>
      <c r="C20412" s="3">
        <f t="shared" si="637"/>
        <v>1</v>
      </c>
      <c r="D20412" t="s">
        <v>25</v>
      </c>
      <c r="E20412">
        <v>47</v>
      </c>
      <c r="F20412">
        <v>770202</v>
      </c>
      <c r="G20412">
        <v>11459</v>
      </c>
    </row>
    <row r="20413" spans="1:7">
      <c r="A20413" s="2">
        <v>44263</v>
      </c>
      <c r="B20413" s="2">
        <f t="shared" si="636"/>
        <v>44286</v>
      </c>
      <c r="C20413" s="3">
        <f t="shared" si="637"/>
        <v>1</v>
      </c>
      <c r="D20413" t="s">
        <v>11</v>
      </c>
      <c r="E20413">
        <v>48</v>
      </c>
      <c r="F20413">
        <v>2699863</v>
      </c>
      <c r="G20413">
        <v>45570</v>
      </c>
    </row>
    <row r="20414" spans="1:7">
      <c r="A20414" s="2">
        <v>44263</v>
      </c>
      <c r="B20414" s="2">
        <f t="shared" si="636"/>
        <v>44286</v>
      </c>
      <c r="C20414" s="3">
        <f t="shared" si="637"/>
        <v>1</v>
      </c>
      <c r="D20414" t="s">
        <v>13</v>
      </c>
      <c r="E20414">
        <v>49</v>
      </c>
      <c r="F20414">
        <v>375165</v>
      </c>
      <c r="G20414">
        <v>1977</v>
      </c>
    </row>
    <row r="20415" spans="1:7">
      <c r="A20415" s="2">
        <v>44263</v>
      </c>
      <c r="B20415" s="2">
        <f t="shared" si="636"/>
        <v>44286</v>
      </c>
      <c r="C20415" s="3">
        <f t="shared" si="637"/>
        <v>1</v>
      </c>
      <c r="D20415" t="s">
        <v>36</v>
      </c>
      <c r="E20415">
        <v>50</v>
      </c>
      <c r="F20415">
        <v>16199</v>
      </c>
      <c r="G20415">
        <v>208</v>
      </c>
    </row>
    <row r="20416" spans="1:7">
      <c r="A20416" s="2">
        <v>44263</v>
      </c>
      <c r="B20416" s="2">
        <f t="shared" si="636"/>
        <v>44286</v>
      </c>
      <c r="C20416" s="3">
        <f t="shared" si="637"/>
        <v>1</v>
      </c>
      <c r="D20416" t="s">
        <v>56</v>
      </c>
      <c r="E20416">
        <v>78</v>
      </c>
      <c r="F20416">
        <v>2744</v>
      </c>
      <c r="G20416">
        <v>25</v>
      </c>
    </row>
    <row r="20417" spans="1:7">
      <c r="A20417" s="2">
        <v>44263</v>
      </c>
      <c r="B20417" s="2">
        <f t="shared" si="636"/>
        <v>44286</v>
      </c>
      <c r="C20417" s="3">
        <f t="shared" si="637"/>
        <v>1</v>
      </c>
      <c r="D20417" t="s">
        <v>37</v>
      </c>
      <c r="E20417">
        <v>51</v>
      </c>
      <c r="F20417">
        <v>586592</v>
      </c>
      <c r="G20417">
        <v>9683</v>
      </c>
    </row>
    <row r="20418" spans="1:7">
      <c r="A20418" s="2">
        <v>44263</v>
      </c>
      <c r="B20418" s="2">
        <f t="shared" si="636"/>
        <v>44286</v>
      </c>
      <c r="C20418" s="3">
        <f t="shared" si="637"/>
        <v>1</v>
      </c>
      <c r="D20418" t="s">
        <v>5</v>
      </c>
      <c r="E20418">
        <v>53</v>
      </c>
      <c r="F20418">
        <v>348485</v>
      </c>
      <c r="G20418">
        <v>5129</v>
      </c>
    </row>
    <row r="20419" spans="1:7">
      <c r="A20419" s="2">
        <v>44263</v>
      </c>
      <c r="B20419" s="2">
        <f t="shared" si="636"/>
        <v>44286</v>
      </c>
      <c r="C20419" s="3">
        <f t="shared" si="637"/>
        <v>1</v>
      </c>
      <c r="D20419" t="s">
        <v>58</v>
      </c>
      <c r="E20419">
        <v>54</v>
      </c>
      <c r="F20419">
        <v>133627</v>
      </c>
      <c r="G20419">
        <v>2325</v>
      </c>
    </row>
    <row r="20420" spans="1:7">
      <c r="A20420" s="2">
        <v>44263</v>
      </c>
      <c r="B20420" s="2">
        <f t="shared" ref="B20420:B20483" si="638">EOMONTH(A20420,0)</f>
        <v>44286</v>
      </c>
      <c r="C20420" s="3">
        <f t="shared" ref="C20420:C20483" si="639">IF(A20420=B20420,0,1)</f>
        <v>1</v>
      </c>
      <c r="D20420" t="s">
        <v>10</v>
      </c>
      <c r="E20420">
        <v>55</v>
      </c>
      <c r="F20420">
        <v>621842</v>
      </c>
      <c r="G20420">
        <v>7111</v>
      </c>
    </row>
    <row r="20421" spans="1:7">
      <c r="A20421" s="2">
        <v>44263</v>
      </c>
      <c r="B20421" s="2">
        <f t="shared" si="638"/>
        <v>44286</v>
      </c>
      <c r="C20421" s="3">
        <f t="shared" si="639"/>
        <v>1</v>
      </c>
      <c r="D20421" t="s">
        <v>49</v>
      </c>
      <c r="E20421">
        <v>56</v>
      </c>
      <c r="F20421">
        <v>54903</v>
      </c>
      <c r="G20421">
        <v>682</v>
      </c>
    </row>
    <row r="20422" spans="1:7">
      <c r="A20422" s="2">
        <v>44264</v>
      </c>
      <c r="B20422" s="2">
        <f t="shared" si="638"/>
        <v>44286</v>
      </c>
      <c r="C20422" s="3">
        <f t="shared" si="639"/>
        <v>1</v>
      </c>
      <c r="D20422" t="s">
        <v>52</v>
      </c>
      <c r="E20422">
        <v>1</v>
      </c>
      <c r="F20422">
        <v>500616</v>
      </c>
      <c r="G20422">
        <v>10186</v>
      </c>
    </row>
    <row r="20423" spans="1:7">
      <c r="A20423" s="2">
        <v>44264</v>
      </c>
      <c r="B20423" s="2">
        <f t="shared" si="638"/>
        <v>44286</v>
      </c>
      <c r="C20423" s="3">
        <f t="shared" si="639"/>
        <v>1</v>
      </c>
      <c r="D20423" t="s">
        <v>50</v>
      </c>
      <c r="E20423">
        <v>2</v>
      </c>
      <c r="F20423">
        <v>59299</v>
      </c>
      <c r="G20423">
        <v>291</v>
      </c>
    </row>
    <row r="20424" spans="1:7">
      <c r="A20424" s="2">
        <v>44264</v>
      </c>
      <c r="B20424" s="2">
        <f t="shared" si="638"/>
        <v>44286</v>
      </c>
      <c r="C20424" s="3">
        <f t="shared" si="639"/>
        <v>1</v>
      </c>
      <c r="D20424" t="s">
        <v>8</v>
      </c>
      <c r="E20424">
        <v>4</v>
      </c>
      <c r="F20424">
        <v>827800</v>
      </c>
      <c r="G20424">
        <v>16326</v>
      </c>
    </row>
    <row r="20425" spans="1:7">
      <c r="A20425" s="2">
        <v>44264</v>
      </c>
      <c r="B20425" s="2">
        <f t="shared" si="638"/>
        <v>44286</v>
      </c>
      <c r="C20425" s="3">
        <f t="shared" si="639"/>
        <v>1</v>
      </c>
      <c r="D20425" t="s">
        <v>44</v>
      </c>
      <c r="E20425">
        <v>5</v>
      </c>
      <c r="F20425">
        <v>325383</v>
      </c>
      <c r="G20425">
        <v>5357</v>
      </c>
    </row>
    <row r="20426" spans="1:7">
      <c r="A20426" s="2">
        <v>44264</v>
      </c>
      <c r="B20426" s="2">
        <f t="shared" si="638"/>
        <v>44286</v>
      </c>
      <c r="C20426" s="3">
        <f t="shared" si="639"/>
        <v>1</v>
      </c>
      <c r="D20426" t="s">
        <v>7</v>
      </c>
      <c r="E20426">
        <v>6</v>
      </c>
      <c r="F20426">
        <v>3608022</v>
      </c>
      <c r="G20426">
        <v>54620</v>
      </c>
    </row>
    <row r="20427" spans="1:7">
      <c r="A20427" s="2">
        <v>44264</v>
      </c>
      <c r="B20427" s="2">
        <f t="shared" si="638"/>
        <v>44286</v>
      </c>
      <c r="C20427" s="3">
        <f t="shared" si="639"/>
        <v>1</v>
      </c>
      <c r="D20427" t="s">
        <v>22</v>
      </c>
      <c r="E20427">
        <v>8</v>
      </c>
      <c r="F20427">
        <v>440479</v>
      </c>
      <c r="G20427">
        <v>6084</v>
      </c>
    </row>
    <row r="20428" spans="1:7">
      <c r="A20428" s="2">
        <v>44264</v>
      </c>
      <c r="B20428" s="2">
        <f t="shared" si="638"/>
        <v>44286</v>
      </c>
      <c r="C20428" s="3">
        <f t="shared" si="639"/>
        <v>1</v>
      </c>
      <c r="D20428" t="s">
        <v>38</v>
      </c>
      <c r="E20428">
        <v>9</v>
      </c>
      <c r="F20428">
        <v>288145</v>
      </c>
      <c r="G20428">
        <v>7739</v>
      </c>
    </row>
    <row r="20429" spans="1:7">
      <c r="A20429" s="2">
        <v>44264</v>
      </c>
      <c r="B20429" s="2">
        <f t="shared" si="638"/>
        <v>44286</v>
      </c>
      <c r="C20429" s="3">
        <f t="shared" si="639"/>
        <v>1</v>
      </c>
      <c r="D20429" t="s">
        <v>45</v>
      </c>
      <c r="E20429">
        <v>10</v>
      </c>
      <c r="F20429">
        <v>88679</v>
      </c>
      <c r="G20429">
        <v>1482</v>
      </c>
    </row>
    <row r="20430" spans="1:7">
      <c r="A20430" s="2">
        <v>44264</v>
      </c>
      <c r="B20430" s="2">
        <f t="shared" si="638"/>
        <v>44286</v>
      </c>
      <c r="C20430" s="3">
        <f t="shared" si="639"/>
        <v>1</v>
      </c>
      <c r="D20430" t="s">
        <v>33</v>
      </c>
      <c r="E20430">
        <v>11</v>
      </c>
      <c r="F20430">
        <v>41910</v>
      </c>
      <c r="G20430">
        <v>1036</v>
      </c>
    </row>
    <row r="20431" spans="1:7">
      <c r="A20431" s="2">
        <v>44264</v>
      </c>
      <c r="B20431" s="2">
        <f t="shared" si="638"/>
        <v>44286</v>
      </c>
      <c r="C20431" s="3">
        <f t="shared" si="639"/>
        <v>1</v>
      </c>
      <c r="D20431" t="s">
        <v>15</v>
      </c>
      <c r="E20431">
        <v>12</v>
      </c>
      <c r="F20431">
        <v>1952725</v>
      </c>
      <c r="G20431">
        <v>31888</v>
      </c>
    </row>
    <row r="20432" spans="1:7">
      <c r="A20432" s="2">
        <v>44264</v>
      </c>
      <c r="B20432" s="2">
        <f t="shared" si="638"/>
        <v>44286</v>
      </c>
      <c r="C20432" s="3">
        <f t="shared" si="639"/>
        <v>1</v>
      </c>
      <c r="D20432" t="s">
        <v>18</v>
      </c>
      <c r="E20432">
        <v>13</v>
      </c>
      <c r="F20432">
        <v>1001341</v>
      </c>
      <c r="G20432">
        <v>17418</v>
      </c>
    </row>
    <row r="20433" spans="1:7">
      <c r="A20433" s="2">
        <v>44264</v>
      </c>
      <c r="B20433" s="2">
        <f t="shared" si="638"/>
        <v>44286</v>
      </c>
      <c r="C20433" s="3">
        <f t="shared" si="639"/>
        <v>1</v>
      </c>
      <c r="D20433" t="s">
        <v>57</v>
      </c>
      <c r="E20433">
        <v>66</v>
      </c>
      <c r="F20433">
        <v>8721</v>
      </c>
      <c r="G20433">
        <v>134</v>
      </c>
    </row>
    <row r="20434" spans="1:7">
      <c r="A20434" s="2">
        <v>44264</v>
      </c>
      <c r="B20434" s="2">
        <f t="shared" si="638"/>
        <v>44286</v>
      </c>
      <c r="C20434" s="3">
        <f t="shared" si="639"/>
        <v>1</v>
      </c>
      <c r="D20434" t="s">
        <v>26</v>
      </c>
      <c r="E20434">
        <v>15</v>
      </c>
      <c r="F20434">
        <v>27903</v>
      </c>
      <c r="G20434">
        <v>442</v>
      </c>
    </row>
    <row r="20435" spans="1:7">
      <c r="A20435" s="2">
        <v>44264</v>
      </c>
      <c r="B20435" s="2">
        <f t="shared" si="638"/>
        <v>44286</v>
      </c>
      <c r="C20435" s="3">
        <f t="shared" si="639"/>
        <v>1</v>
      </c>
      <c r="D20435" t="s">
        <v>53</v>
      </c>
      <c r="E20435">
        <v>16</v>
      </c>
      <c r="F20435">
        <v>173922</v>
      </c>
      <c r="G20435">
        <v>1894</v>
      </c>
    </row>
    <row r="20436" spans="1:7">
      <c r="A20436" s="2">
        <v>44264</v>
      </c>
      <c r="B20436" s="2">
        <f t="shared" si="638"/>
        <v>44286</v>
      </c>
      <c r="C20436" s="3">
        <f t="shared" si="639"/>
        <v>1</v>
      </c>
      <c r="D20436" t="s">
        <v>6</v>
      </c>
      <c r="E20436">
        <v>17</v>
      </c>
      <c r="F20436">
        <v>1204693</v>
      </c>
      <c r="G20436">
        <v>23039</v>
      </c>
    </row>
    <row r="20437" spans="1:7">
      <c r="A20437" s="2">
        <v>44264</v>
      </c>
      <c r="B20437" s="2">
        <f t="shared" si="638"/>
        <v>44286</v>
      </c>
      <c r="C20437" s="3">
        <f t="shared" si="639"/>
        <v>1</v>
      </c>
      <c r="D20437" t="s">
        <v>27</v>
      </c>
      <c r="E20437">
        <v>18</v>
      </c>
      <c r="F20437">
        <v>671570</v>
      </c>
      <c r="G20437">
        <v>12762</v>
      </c>
    </row>
    <row r="20438" spans="1:7">
      <c r="A20438" s="2">
        <v>44264</v>
      </c>
      <c r="B20438" s="2">
        <f t="shared" si="638"/>
        <v>44286</v>
      </c>
      <c r="C20438" s="3">
        <f t="shared" si="639"/>
        <v>1</v>
      </c>
      <c r="D20438" t="s">
        <v>39</v>
      </c>
      <c r="E20438">
        <v>19</v>
      </c>
      <c r="F20438">
        <v>340891</v>
      </c>
      <c r="G20438">
        <v>5575</v>
      </c>
    </row>
    <row r="20439" spans="1:7">
      <c r="A20439" s="2">
        <v>44264</v>
      </c>
      <c r="B20439" s="2">
        <f t="shared" si="638"/>
        <v>44286</v>
      </c>
      <c r="C20439" s="3">
        <f t="shared" si="639"/>
        <v>1</v>
      </c>
      <c r="D20439" t="s">
        <v>34</v>
      </c>
      <c r="E20439">
        <v>20</v>
      </c>
      <c r="F20439">
        <v>299523</v>
      </c>
      <c r="G20439">
        <v>4816</v>
      </c>
    </row>
    <row r="20440" spans="1:7">
      <c r="A20440" s="2">
        <v>44264</v>
      </c>
      <c r="B20440" s="2">
        <f t="shared" si="638"/>
        <v>44286</v>
      </c>
      <c r="C20440" s="3">
        <f t="shared" si="639"/>
        <v>1</v>
      </c>
      <c r="D20440" t="s">
        <v>28</v>
      </c>
      <c r="E20440">
        <v>21</v>
      </c>
      <c r="F20440">
        <v>415393</v>
      </c>
      <c r="G20440">
        <v>5001</v>
      </c>
    </row>
    <row r="20441" spans="1:7">
      <c r="A20441" s="2">
        <v>44264</v>
      </c>
      <c r="B20441" s="2">
        <f t="shared" si="638"/>
        <v>44286</v>
      </c>
      <c r="C20441" s="3">
        <f t="shared" si="639"/>
        <v>1</v>
      </c>
      <c r="D20441" t="s">
        <v>40</v>
      </c>
      <c r="E20441">
        <v>22</v>
      </c>
      <c r="F20441">
        <v>434926</v>
      </c>
      <c r="G20441">
        <v>9769</v>
      </c>
    </row>
    <row r="20442" spans="1:7">
      <c r="A20442" s="2">
        <v>44264</v>
      </c>
      <c r="B20442" s="2">
        <f t="shared" si="638"/>
        <v>44286</v>
      </c>
      <c r="C20442" s="3">
        <f t="shared" si="639"/>
        <v>1</v>
      </c>
      <c r="D20442" t="s">
        <v>51</v>
      </c>
      <c r="E20442">
        <v>23</v>
      </c>
      <c r="F20442">
        <v>46059</v>
      </c>
      <c r="G20442">
        <v>723</v>
      </c>
    </row>
    <row r="20443" spans="1:7">
      <c r="A20443" s="2">
        <v>44264</v>
      </c>
      <c r="B20443" s="2">
        <f t="shared" si="638"/>
        <v>44286</v>
      </c>
      <c r="C20443" s="3">
        <f t="shared" si="639"/>
        <v>1</v>
      </c>
      <c r="D20443" t="s">
        <v>23</v>
      </c>
      <c r="E20443">
        <v>24</v>
      </c>
      <c r="F20443">
        <v>388848</v>
      </c>
      <c r="G20443">
        <v>7988</v>
      </c>
    </row>
    <row r="20444" spans="1:7">
      <c r="A20444" s="2">
        <v>44264</v>
      </c>
      <c r="B20444" s="2">
        <f t="shared" si="638"/>
        <v>44286</v>
      </c>
      <c r="C20444" s="3">
        <f t="shared" si="639"/>
        <v>1</v>
      </c>
      <c r="D20444" t="s">
        <v>9</v>
      </c>
      <c r="E20444">
        <v>25</v>
      </c>
      <c r="F20444">
        <v>593607</v>
      </c>
      <c r="G20444">
        <v>16456</v>
      </c>
    </row>
    <row r="20445" spans="1:7">
      <c r="A20445" s="2">
        <v>44264</v>
      </c>
      <c r="B20445" s="2">
        <f t="shared" si="638"/>
        <v>44286</v>
      </c>
      <c r="C20445" s="3">
        <f t="shared" si="639"/>
        <v>1</v>
      </c>
      <c r="D20445" t="s">
        <v>42</v>
      </c>
      <c r="E20445">
        <v>26</v>
      </c>
      <c r="F20445">
        <v>659901</v>
      </c>
      <c r="G20445">
        <v>16683</v>
      </c>
    </row>
    <row r="20446" spans="1:7">
      <c r="A20446" s="2">
        <v>44264</v>
      </c>
      <c r="B20446" s="2">
        <f t="shared" si="638"/>
        <v>44286</v>
      </c>
      <c r="C20446" s="3">
        <f t="shared" si="639"/>
        <v>1</v>
      </c>
      <c r="D20446" t="s">
        <v>29</v>
      </c>
      <c r="E20446">
        <v>27</v>
      </c>
      <c r="F20446">
        <v>492176</v>
      </c>
      <c r="G20446">
        <v>6764</v>
      </c>
    </row>
    <row r="20447" spans="1:7">
      <c r="A20447" s="2">
        <v>44264</v>
      </c>
      <c r="B20447" s="2">
        <f t="shared" si="638"/>
        <v>44286</v>
      </c>
      <c r="C20447" s="3">
        <f t="shared" si="639"/>
        <v>1</v>
      </c>
      <c r="D20447" t="s">
        <v>46</v>
      </c>
      <c r="E20447">
        <v>28</v>
      </c>
      <c r="F20447">
        <v>298008</v>
      </c>
      <c r="G20447">
        <v>6834</v>
      </c>
    </row>
    <row r="20448" spans="1:7">
      <c r="A20448" s="2">
        <v>44264</v>
      </c>
      <c r="B20448" s="2">
        <f t="shared" si="638"/>
        <v>44286</v>
      </c>
      <c r="C20448" s="3">
        <f t="shared" si="639"/>
        <v>1</v>
      </c>
      <c r="D20448" t="s">
        <v>35</v>
      </c>
      <c r="E20448">
        <v>29</v>
      </c>
      <c r="F20448">
        <v>575066</v>
      </c>
      <c r="G20448">
        <v>8715</v>
      </c>
    </row>
    <row r="20449" spans="1:7">
      <c r="A20449" s="2">
        <v>44264</v>
      </c>
      <c r="B20449" s="2">
        <f t="shared" si="638"/>
        <v>44286</v>
      </c>
      <c r="C20449" s="3">
        <f t="shared" si="639"/>
        <v>1</v>
      </c>
      <c r="D20449" t="s">
        <v>54</v>
      </c>
      <c r="E20449">
        <v>30</v>
      </c>
      <c r="F20449">
        <v>101229</v>
      </c>
      <c r="G20449">
        <v>1386</v>
      </c>
    </row>
    <row r="20450" spans="1:7">
      <c r="A20450" s="2">
        <v>44264</v>
      </c>
      <c r="B20450" s="2">
        <f t="shared" si="638"/>
        <v>44286</v>
      </c>
      <c r="C20450" s="3">
        <f t="shared" si="639"/>
        <v>1</v>
      </c>
      <c r="D20450" t="s">
        <v>12</v>
      </c>
      <c r="E20450">
        <v>31</v>
      </c>
      <c r="F20450">
        <v>203806</v>
      </c>
      <c r="G20450">
        <v>2221</v>
      </c>
    </row>
    <row r="20451" spans="1:7">
      <c r="A20451" s="2">
        <v>44264</v>
      </c>
      <c r="B20451" s="2">
        <f t="shared" si="638"/>
        <v>44286</v>
      </c>
      <c r="C20451" s="3">
        <f t="shared" si="639"/>
        <v>1</v>
      </c>
      <c r="D20451" t="s">
        <v>24</v>
      </c>
      <c r="E20451">
        <v>32</v>
      </c>
      <c r="F20451">
        <v>296872</v>
      </c>
      <c r="G20451">
        <v>5054</v>
      </c>
    </row>
    <row r="20452" spans="1:7">
      <c r="A20452" s="2">
        <v>44264</v>
      </c>
      <c r="B20452" s="2">
        <f t="shared" si="638"/>
        <v>44286</v>
      </c>
      <c r="C20452" s="3">
        <f t="shared" si="639"/>
        <v>1</v>
      </c>
      <c r="D20452" t="s">
        <v>19</v>
      </c>
      <c r="E20452">
        <v>33</v>
      </c>
      <c r="F20452">
        <v>77252</v>
      </c>
      <c r="G20452">
        <v>1185</v>
      </c>
    </row>
    <row r="20453" spans="1:7">
      <c r="A20453" s="2">
        <v>44264</v>
      </c>
      <c r="B20453" s="2">
        <f t="shared" si="638"/>
        <v>44286</v>
      </c>
      <c r="C20453" s="3">
        <f t="shared" si="639"/>
        <v>1</v>
      </c>
      <c r="D20453" t="s">
        <v>21</v>
      </c>
      <c r="E20453">
        <v>34</v>
      </c>
      <c r="F20453">
        <v>819042</v>
      </c>
      <c r="G20453">
        <v>23635</v>
      </c>
    </row>
    <row r="20454" spans="1:7">
      <c r="A20454" s="2">
        <v>44264</v>
      </c>
      <c r="B20454" s="2">
        <f t="shared" si="638"/>
        <v>44286</v>
      </c>
      <c r="C20454" s="3">
        <f t="shared" si="639"/>
        <v>1</v>
      </c>
      <c r="D20454" t="s">
        <v>47</v>
      </c>
      <c r="E20454">
        <v>35</v>
      </c>
      <c r="F20454">
        <v>187238</v>
      </c>
      <c r="G20454">
        <v>3832</v>
      </c>
    </row>
    <row r="20455" spans="1:7">
      <c r="A20455" s="2">
        <v>44264</v>
      </c>
      <c r="B20455" s="2">
        <f t="shared" si="638"/>
        <v>44286</v>
      </c>
      <c r="C20455" s="3">
        <f t="shared" si="639"/>
        <v>1</v>
      </c>
      <c r="D20455" t="s">
        <v>16</v>
      </c>
      <c r="E20455">
        <v>36</v>
      </c>
      <c r="F20455">
        <v>1707181</v>
      </c>
      <c r="G20455">
        <v>48000</v>
      </c>
    </row>
    <row r="20456" spans="1:7">
      <c r="A20456" s="2">
        <v>44264</v>
      </c>
      <c r="B20456" s="2">
        <f t="shared" si="638"/>
        <v>44286</v>
      </c>
      <c r="C20456" s="3">
        <f t="shared" si="639"/>
        <v>1</v>
      </c>
      <c r="D20456" t="s">
        <v>20</v>
      </c>
      <c r="E20456">
        <v>37</v>
      </c>
      <c r="F20456">
        <v>880585</v>
      </c>
      <c r="G20456">
        <v>11577</v>
      </c>
    </row>
    <row r="20457" spans="1:7">
      <c r="A20457" s="2">
        <v>44264</v>
      </c>
      <c r="B20457" s="2">
        <f t="shared" si="638"/>
        <v>44286</v>
      </c>
      <c r="C20457" s="3">
        <f t="shared" si="639"/>
        <v>1</v>
      </c>
      <c r="D20457" t="s">
        <v>48</v>
      </c>
      <c r="E20457">
        <v>38</v>
      </c>
      <c r="F20457">
        <v>100544</v>
      </c>
      <c r="G20457">
        <v>1479</v>
      </c>
    </row>
    <row r="20458" spans="1:7">
      <c r="A20458" s="2">
        <v>44264</v>
      </c>
      <c r="B20458" s="2">
        <f t="shared" si="638"/>
        <v>44286</v>
      </c>
      <c r="C20458" s="3">
        <f t="shared" si="639"/>
        <v>1</v>
      </c>
      <c r="D20458" t="s">
        <v>59</v>
      </c>
      <c r="E20458">
        <v>69</v>
      </c>
      <c r="F20458">
        <v>146</v>
      </c>
      <c r="G20458">
        <v>2</v>
      </c>
    </row>
    <row r="20459" spans="1:7">
      <c r="A20459" s="2">
        <v>44264</v>
      </c>
      <c r="B20459" s="2">
        <f t="shared" si="638"/>
        <v>44286</v>
      </c>
      <c r="C20459" s="3">
        <f t="shared" si="639"/>
        <v>1</v>
      </c>
      <c r="D20459" t="s">
        <v>41</v>
      </c>
      <c r="E20459">
        <v>39</v>
      </c>
      <c r="F20459">
        <v>981619</v>
      </c>
      <c r="G20459">
        <v>17662</v>
      </c>
    </row>
    <row r="20460" spans="1:7">
      <c r="A20460" s="2">
        <v>44264</v>
      </c>
      <c r="B20460" s="2">
        <f t="shared" si="638"/>
        <v>44286</v>
      </c>
      <c r="C20460" s="3">
        <f t="shared" si="639"/>
        <v>1</v>
      </c>
      <c r="D20460" t="s">
        <v>30</v>
      </c>
      <c r="E20460">
        <v>40</v>
      </c>
      <c r="F20460">
        <v>429432</v>
      </c>
      <c r="G20460">
        <v>4701</v>
      </c>
    </row>
    <row r="20461" spans="1:7">
      <c r="A20461" s="2">
        <v>44264</v>
      </c>
      <c r="B20461" s="2">
        <f t="shared" si="638"/>
        <v>44286</v>
      </c>
      <c r="C20461" s="3">
        <f t="shared" si="639"/>
        <v>1</v>
      </c>
      <c r="D20461" t="s">
        <v>14</v>
      </c>
      <c r="E20461">
        <v>41</v>
      </c>
      <c r="F20461">
        <v>158029</v>
      </c>
      <c r="G20461">
        <v>2309</v>
      </c>
    </row>
    <row r="20462" spans="1:7">
      <c r="A20462" s="2">
        <v>44264</v>
      </c>
      <c r="B20462" s="2">
        <f t="shared" si="638"/>
        <v>44286</v>
      </c>
      <c r="C20462" s="3">
        <f t="shared" si="639"/>
        <v>1</v>
      </c>
      <c r="D20462" t="s">
        <v>31</v>
      </c>
      <c r="E20462">
        <v>42</v>
      </c>
      <c r="F20462">
        <v>958266</v>
      </c>
      <c r="G20462">
        <v>24445</v>
      </c>
    </row>
    <row r="20463" spans="1:7">
      <c r="A20463" s="2">
        <v>44264</v>
      </c>
      <c r="B20463" s="2">
        <f t="shared" si="638"/>
        <v>44286</v>
      </c>
      <c r="C20463" s="3">
        <f t="shared" si="639"/>
        <v>1</v>
      </c>
      <c r="D20463" t="s">
        <v>55</v>
      </c>
      <c r="E20463">
        <v>72</v>
      </c>
      <c r="F20463">
        <v>135552</v>
      </c>
      <c r="G20463">
        <v>2066</v>
      </c>
    </row>
    <row r="20464" spans="1:7">
      <c r="A20464" s="2">
        <v>44264</v>
      </c>
      <c r="B20464" s="2">
        <f t="shared" si="638"/>
        <v>44286</v>
      </c>
      <c r="C20464" s="3">
        <f t="shared" si="639"/>
        <v>1</v>
      </c>
      <c r="D20464" t="s">
        <v>17</v>
      </c>
      <c r="E20464">
        <v>44</v>
      </c>
      <c r="F20464">
        <v>129277</v>
      </c>
      <c r="G20464">
        <v>2556</v>
      </c>
    </row>
    <row r="20465" spans="1:7">
      <c r="A20465" s="2">
        <v>44264</v>
      </c>
      <c r="B20465" s="2">
        <f t="shared" si="638"/>
        <v>44286</v>
      </c>
      <c r="C20465" s="3">
        <f t="shared" si="639"/>
        <v>1</v>
      </c>
      <c r="D20465" t="s">
        <v>32</v>
      </c>
      <c r="E20465">
        <v>45</v>
      </c>
      <c r="F20465">
        <v>527348</v>
      </c>
      <c r="G20465">
        <v>8763</v>
      </c>
    </row>
    <row r="20466" spans="1:7">
      <c r="A20466" s="2">
        <v>44264</v>
      </c>
      <c r="B20466" s="2">
        <f t="shared" si="638"/>
        <v>44286</v>
      </c>
      <c r="C20466" s="3">
        <f t="shared" si="639"/>
        <v>1</v>
      </c>
      <c r="D20466" t="s">
        <v>43</v>
      </c>
      <c r="E20466">
        <v>46</v>
      </c>
      <c r="F20466">
        <v>113753</v>
      </c>
      <c r="G20466">
        <v>1901</v>
      </c>
    </row>
    <row r="20467" spans="1:7">
      <c r="A20467" s="2">
        <v>44264</v>
      </c>
      <c r="B20467" s="2">
        <f t="shared" si="638"/>
        <v>44286</v>
      </c>
      <c r="C20467" s="3">
        <f t="shared" si="639"/>
        <v>1</v>
      </c>
      <c r="D20467" t="s">
        <v>25</v>
      </c>
      <c r="E20467">
        <v>47</v>
      </c>
      <c r="F20467">
        <v>771292</v>
      </c>
      <c r="G20467">
        <v>11489</v>
      </c>
    </row>
    <row r="20468" spans="1:7">
      <c r="A20468" s="2">
        <v>44264</v>
      </c>
      <c r="B20468" s="2">
        <f t="shared" si="638"/>
        <v>44286</v>
      </c>
      <c r="C20468" s="3">
        <f t="shared" si="639"/>
        <v>1</v>
      </c>
      <c r="D20468" t="s">
        <v>11</v>
      </c>
      <c r="E20468">
        <v>48</v>
      </c>
      <c r="F20468">
        <v>2705272</v>
      </c>
      <c r="G20468">
        <v>45754</v>
      </c>
    </row>
    <row r="20469" spans="1:7">
      <c r="A20469" s="2">
        <v>44264</v>
      </c>
      <c r="B20469" s="2">
        <f t="shared" si="638"/>
        <v>44286</v>
      </c>
      <c r="C20469" s="3">
        <f t="shared" si="639"/>
        <v>1</v>
      </c>
      <c r="D20469" t="s">
        <v>13</v>
      </c>
      <c r="E20469">
        <v>49</v>
      </c>
      <c r="F20469">
        <v>375725</v>
      </c>
      <c r="G20469">
        <v>1990</v>
      </c>
    </row>
    <row r="20470" spans="1:7">
      <c r="A20470" s="2">
        <v>44264</v>
      </c>
      <c r="B20470" s="2">
        <f t="shared" si="638"/>
        <v>44286</v>
      </c>
      <c r="C20470" s="3">
        <f t="shared" si="639"/>
        <v>1</v>
      </c>
      <c r="D20470" t="s">
        <v>36</v>
      </c>
      <c r="E20470">
        <v>50</v>
      </c>
      <c r="F20470">
        <v>16286</v>
      </c>
      <c r="G20470">
        <v>211</v>
      </c>
    </row>
    <row r="20471" spans="1:7">
      <c r="A20471" s="2">
        <v>44264</v>
      </c>
      <c r="B20471" s="2">
        <f t="shared" si="638"/>
        <v>44286</v>
      </c>
      <c r="C20471" s="3">
        <f t="shared" si="639"/>
        <v>1</v>
      </c>
      <c r="D20471" t="s">
        <v>56</v>
      </c>
      <c r="E20471">
        <v>78</v>
      </c>
      <c r="F20471">
        <v>2744</v>
      </c>
      <c r="G20471">
        <v>25</v>
      </c>
    </row>
    <row r="20472" spans="1:7">
      <c r="A20472" s="2">
        <v>44264</v>
      </c>
      <c r="B20472" s="2">
        <f t="shared" si="638"/>
        <v>44286</v>
      </c>
      <c r="C20472" s="3">
        <f t="shared" si="639"/>
        <v>1</v>
      </c>
      <c r="D20472" t="s">
        <v>37</v>
      </c>
      <c r="E20472">
        <v>51</v>
      </c>
      <c r="F20472">
        <v>588129</v>
      </c>
      <c r="G20472">
        <v>9790</v>
      </c>
    </row>
    <row r="20473" spans="1:7">
      <c r="A20473" s="2">
        <v>44264</v>
      </c>
      <c r="B20473" s="2">
        <f t="shared" si="638"/>
        <v>44286</v>
      </c>
      <c r="C20473" s="3">
        <f t="shared" si="639"/>
        <v>1</v>
      </c>
      <c r="D20473" t="s">
        <v>5</v>
      </c>
      <c r="E20473">
        <v>53</v>
      </c>
      <c r="F20473">
        <v>349196</v>
      </c>
      <c r="G20473">
        <v>5141</v>
      </c>
    </row>
    <row r="20474" spans="1:7">
      <c r="A20474" s="2">
        <v>44264</v>
      </c>
      <c r="B20474" s="2">
        <f t="shared" si="638"/>
        <v>44286</v>
      </c>
      <c r="C20474" s="3">
        <f t="shared" si="639"/>
        <v>1</v>
      </c>
      <c r="D20474" t="s">
        <v>58</v>
      </c>
      <c r="E20474">
        <v>54</v>
      </c>
      <c r="F20474">
        <v>133856</v>
      </c>
      <c r="G20474">
        <v>2326</v>
      </c>
    </row>
    <row r="20475" spans="1:7">
      <c r="A20475" s="2">
        <v>44264</v>
      </c>
      <c r="B20475" s="2">
        <f t="shared" si="638"/>
        <v>44286</v>
      </c>
      <c r="C20475" s="3">
        <f t="shared" si="639"/>
        <v>1</v>
      </c>
      <c r="D20475" t="s">
        <v>10</v>
      </c>
      <c r="E20475">
        <v>55</v>
      </c>
      <c r="F20475">
        <v>622444</v>
      </c>
      <c r="G20475">
        <v>7138</v>
      </c>
    </row>
    <row r="20476" spans="1:7">
      <c r="A20476" s="2">
        <v>44264</v>
      </c>
      <c r="B20476" s="2">
        <f t="shared" si="638"/>
        <v>44286</v>
      </c>
      <c r="C20476" s="3">
        <f t="shared" si="639"/>
        <v>1</v>
      </c>
      <c r="D20476" t="s">
        <v>49</v>
      </c>
      <c r="E20476">
        <v>56</v>
      </c>
      <c r="F20476">
        <v>54972</v>
      </c>
      <c r="G20476">
        <v>691</v>
      </c>
    </row>
    <row r="20477" spans="1:7">
      <c r="A20477" s="2">
        <v>44265</v>
      </c>
      <c r="B20477" s="2">
        <f t="shared" si="638"/>
        <v>44286</v>
      </c>
      <c r="C20477" s="3">
        <f t="shared" si="639"/>
        <v>1</v>
      </c>
      <c r="D20477" t="s">
        <v>52</v>
      </c>
      <c r="E20477">
        <v>1</v>
      </c>
      <c r="F20477">
        <v>501398</v>
      </c>
      <c r="G20477">
        <v>10222</v>
      </c>
    </row>
    <row r="20478" spans="1:7">
      <c r="A20478" s="2">
        <v>44265</v>
      </c>
      <c r="B20478" s="2">
        <f t="shared" si="638"/>
        <v>44286</v>
      </c>
      <c r="C20478" s="3">
        <f t="shared" si="639"/>
        <v>1</v>
      </c>
      <c r="D20478" t="s">
        <v>50</v>
      </c>
      <c r="E20478">
        <v>2</v>
      </c>
      <c r="F20478">
        <v>59451</v>
      </c>
      <c r="G20478">
        <v>291</v>
      </c>
    </row>
    <row r="20479" spans="1:7">
      <c r="A20479" s="2">
        <v>44265</v>
      </c>
      <c r="B20479" s="2">
        <f t="shared" si="638"/>
        <v>44286</v>
      </c>
      <c r="C20479" s="3">
        <f t="shared" si="639"/>
        <v>1</v>
      </c>
      <c r="D20479" t="s">
        <v>8</v>
      </c>
      <c r="E20479">
        <v>4</v>
      </c>
      <c r="F20479">
        <v>828630</v>
      </c>
      <c r="G20479">
        <v>16404</v>
      </c>
    </row>
    <row r="20480" spans="1:7">
      <c r="A20480" s="2">
        <v>44265</v>
      </c>
      <c r="B20480" s="2">
        <f t="shared" si="638"/>
        <v>44286</v>
      </c>
      <c r="C20480" s="3">
        <f t="shared" si="639"/>
        <v>1</v>
      </c>
      <c r="D20480" t="s">
        <v>44</v>
      </c>
      <c r="E20480">
        <v>5</v>
      </c>
      <c r="F20480">
        <v>325700</v>
      </c>
      <c r="G20480">
        <v>5382</v>
      </c>
    </row>
    <row r="20481" spans="1:7">
      <c r="A20481" s="2">
        <v>44265</v>
      </c>
      <c r="B20481" s="2">
        <f t="shared" si="638"/>
        <v>44286</v>
      </c>
      <c r="C20481" s="3">
        <f t="shared" si="639"/>
        <v>1</v>
      </c>
      <c r="D20481" t="s">
        <v>7</v>
      </c>
      <c r="E20481">
        <v>6</v>
      </c>
      <c r="F20481">
        <v>3611490</v>
      </c>
      <c r="G20481">
        <v>54877</v>
      </c>
    </row>
    <row r="20482" spans="1:7">
      <c r="A20482" s="2">
        <v>44265</v>
      </c>
      <c r="B20482" s="2">
        <f t="shared" si="638"/>
        <v>44286</v>
      </c>
      <c r="C20482" s="3">
        <f t="shared" si="639"/>
        <v>1</v>
      </c>
      <c r="D20482" t="s">
        <v>22</v>
      </c>
      <c r="E20482">
        <v>8</v>
      </c>
      <c r="F20482">
        <v>441611</v>
      </c>
      <c r="G20482">
        <v>6092</v>
      </c>
    </row>
    <row r="20483" spans="1:7">
      <c r="A20483" s="2">
        <v>44265</v>
      </c>
      <c r="B20483" s="2">
        <f t="shared" si="638"/>
        <v>44286</v>
      </c>
      <c r="C20483" s="3">
        <f t="shared" si="639"/>
        <v>1</v>
      </c>
      <c r="D20483" t="s">
        <v>38</v>
      </c>
      <c r="E20483">
        <v>9</v>
      </c>
      <c r="F20483">
        <v>288657</v>
      </c>
      <c r="G20483">
        <v>7752</v>
      </c>
    </row>
    <row r="20484" spans="1:7">
      <c r="A20484" s="2">
        <v>44265</v>
      </c>
      <c r="B20484" s="2">
        <f t="shared" ref="B20484:B20547" si="640">EOMONTH(A20484,0)</f>
        <v>44286</v>
      </c>
      <c r="C20484" s="3">
        <f t="shared" ref="C20484:C20547" si="641">IF(A20484=B20484,0,1)</f>
        <v>1</v>
      </c>
      <c r="D20484" t="s">
        <v>45</v>
      </c>
      <c r="E20484">
        <v>10</v>
      </c>
      <c r="F20484">
        <v>88891</v>
      </c>
      <c r="G20484">
        <v>1492</v>
      </c>
    </row>
    <row r="20485" spans="1:7">
      <c r="A20485" s="2">
        <v>44265</v>
      </c>
      <c r="B20485" s="2">
        <f t="shared" si="640"/>
        <v>44286</v>
      </c>
      <c r="C20485" s="3">
        <f t="shared" si="641"/>
        <v>1</v>
      </c>
      <c r="D20485" t="s">
        <v>33</v>
      </c>
      <c r="E20485">
        <v>11</v>
      </c>
      <c r="F20485">
        <v>42006</v>
      </c>
      <c r="G20485">
        <v>1037</v>
      </c>
    </row>
    <row r="20486" spans="1:7">
      <c r="A20486" s="2">
        <v>44265</v>
      </c>
      <c r="B20486" s="2">
        <f t="shared" si="640"/>
        <v>44286</v>
      </c>
      <c r="C20486" s="3">
        <f t="shared" si="641"/>
        <v>1</v>
      </c>
      <c r="D20486" t="s">
        <v>15</v>
      </c>
      <c r="E20486">
        <v>12</v>
      </c>
      <c r="F20486">
        <v>1957578</v>
      </c>
      <c r="G20486">
        <v>31947</v>
      </c>
    </row>
    <row r="20487" spans="1:7">
      <c r="A20487" s="2">
        <v>44265</v>
      </c>
      <c r="B20487" s="2">
        <f t="shared" si="640"/>
        <v>44286</v>
      </c>
      <c r="C20487" s="3">
        <f t="shared" si="641"/>
        <v>1</v>
      </c>
      <c r="D20487" t="s">
        <v>18</v>
      </c>
      <c r="E20487">
        <v>13</v>
      </c>
      <c r="F20487">
        <v>1003181</v>
      </c>
      <c r="G20487">
        <v>17491</v>
      </c>
    </row>
    <row r="20488" spans="1:7">
      <c r="A20488" s="2">
        <v>44265</v>
      </c>
      <c r="B20488" s="2">
        <f t="shared" si="640"/>
        <v>44286</v>
      </c>
      <c r="C20488" s="3">
        <f t="shared" si="641"/>
        <v>1</v>
      </c>
      <c r="D20488" t="s">
        <v>57</v>
      </c>
      <c r="E20488">
        <v>66</v>
      </c>
      <c r="F20488">
        <v>8725</v>
      </c>
      <c r="G20488">
        <v>134</v>
      </c>
    </row>
    <row r="20489" spans="1:7">
      <c r="A20489" s="2">
        <v>44265</v>
      </c>
      <c r="B20489" s="2">
        <f t="shared" si="640"/>
        <v>44286</v>
      </c>
      <c r="C20489" s="3">
        <f t="shared" si="641"/>
        <v>1</v>
      </c>
      <c r="D20489" t="s">
        <v>26</v>
      </c>
      <c r="E20489">
        <v>15</v>
      </c>
      <c r="F20489">
        <v>27944</v>
      </c>
      <c r="G20489">
        <v>445</v>
      </c>
    </row>
    <row r="20490" spans="1:7">
      <c r="A20490" s="2">
        <v>44265</v>
      </c>
      <c r="B20490" s="2">
        <f t="shared" si="640"/>
        <v>44286</v>
      </c>
      <c r="C20490" s="3">
        <f t="shared" si="641"/>
        <v>1</v>
      </c>
      <c r="D20490" t="s">
        <v>53</v>
      </c>
      <c r="E20490">
        <v>16</v>
      </c>
      <c r="F20490">
        <v>174381</v>
      </c>
      <c r="G20490">
        <v>1903</v>
      </c>
    </row>
    <row r="20491" spans="1:7">
      <c r="A20491" s="2">
        <v>44265</v>
      </c>
      <c r="B20491" s="2">
        <f t="shared" si="640"/>
        <v>44286</v>
      </c>
      <c r="C20491" s="3">
        <f t="shared" si="641"/>
        <v>1</v>
      </c>
      <c r="D20491" t="s">
        <v>6</v>
      </c>
      <c r="E20491">
        <v>17</v>
      </c>
      <c r="F20491">
        <v>1206362</v>
      </c>
      <c r="G20491">
        <v>23067</v>
      </c>
    </row>
    <row r="20492" spans="1:7">
      <c r="A20492" s="2">
        <v>44265</v>
      </c>
      <c r="B20492" s="2">
        <f t="shared" si="640"/>
        <v>44286</v>
      </c>
      <c r="C20492" s="3">
        <f t="shared" si="641"/>
        <v>1</v>
      </c>
      <c r="D20492" t="s">
        <v>27</v>
      </c>
      <c r="E20492">
        <v>18</v>
      </c>
      <c r="F20492">
        <v>672439</v>
      </c>
      <c r="G20492">
        <v>12775</v>
      </c>
    </row>
    <row r="20493" spans="1:7">
      <c r="A20493" s="2">
        <v>44265</v>
      </c>
      <c r="B20493" s="2">
        <f t="shared" si="640"/>
        <v>44286</v>
      </c>
      <c r="C20493" s="3">
        <f t="shared" si="641"/>
        <v>1</v>
      </c>
      <c r="D20493" t="s">
        <v>39</v>
      </c>
      <c r="E20493">
        <v>19</v>
      </c>
      <c r="F20493">
        <v>341378</v>
      </c>
      <c r="G20493">
        <v>5602</v>
      </c>
    </row>
    <row r="20494" spans="1:7">
      <c r="A20494" s="2">
        <v>44265</v>
      </c>
      <c r="B20494" s="2">
        <f t="shared" si="640"/>
        <v>44286</v>
      </c>
      <c r="C20494" s="3">
        <f t="shared" si="641"/>
        <v>1</v>
      </c>
      <c r="D20494" t="s">
        <v>34</v>
      </c>
      <c r="E20494">
        <v>20</v>
      </c>
      <c r="F20494">
        <v>300261</v>
      </c>
      <c r="G20494">
        <v>4851</v>
      </c>
    </row>
    <row r="20495" spans="1:7">
      <c r="A20495" s="2">
        <v>44265</v>
      </c>
      <c r="B20495" s="2">
        <f t="shared" si="640"/>
        <v>44286</v>
      </c>
      <c r="C20495" s="3">
        <f t="shared" si="641"/>
        <v>1</v>
      </c>
      <c r="D20495" t="s">
        <v>28</v>
      </c>
      <c r="E20495">
        <v>21</v>
      </c>
      <c r="F20495">
        <v>416402</v>
      </c>
      <c r="G20495">
        <v>5026</v>
      </c>
    </row>
    <row r="20496" spans="1:7">
      <c r="A20496" s="2">
        <v>44265</v>
      </c>
      <c r="B20496" s="2">
        <f t="shared" si="640"/>
        <v>44286</v>
      </c>
      <c r="C20496" s="3">
        <f t="shared" si="641"/>
        <v>1</v>
      </c>
      <c r="D20496" t="s">
        <v>40</v>
      </c>
      <c r="E20496">
        <v>22</v>
      </c>
      <c r="F20496">
        <v>435514</v>
      </c>
      <c r="G20496">
        <v>9812</v>
      </c>
    </row>
    <row r="20497" spans="1:7">
      <c r="A20497" s="2">
        <v>44265</v>
      </c>
      <c r="B20497" s="2">
        <f t="shared" si="640"/>
        <v>44286</v>
      </c>
      <c r="C20497" s="3">
        <f t="shared" si="641"/>
        <v>1</v>
      </c>
      <c r="D20497" t="s">
        <v>51</v>
      </c>
      <c r="E20497">
        <v>23</v>
      </c>
      <c r="F20497">
        <v>46254</v>
      </c>
      <c r="G20497">
        <v>723</v>
      </c>
    </row>
    <row r="20498" spans="1:7">
      <c r="A20498" s="2">
        <v>44265</v>
      </c>
      <c r="B20498" s="2">
        <f t="shared" si="640"/>
        <v>44286</v>
      </c>
      <c r="C20498" s="3">
        <f t="shared" si="641"/>
        <v>1</v>
      </c>
      <c r="D20498" t="s">
        <v>23</v>
      </c>
      <c r="E20498">
        <v>24</v>
      </c>
      <c r="F20498">
        <v>389748</v>
      </c>
      <c r="G20498">
        <v>8002</v>
      </c>
    </row>
    <row r="20499" spans="1:7">
      <c r="A20499" s="2">
        <v>44265</v>
      </c>
      <c r="B20499" s="2">
        <f t="shared" si="640"/>
        <v>44286</v>
      </c>
      <c r="C20499" s="3">
        <f t="shared" si="641"/>
        <v>1</v>
      </c>
      <c r="D20499" t="s">
        <v>9</v>
      </c>
      <c r="E20499">
        <v>25</v>
      </c>
      <c r="F20499">
        <v>595264</v>
      </c>
      <c r="G20499">
        <v>16509</v>
      </c>
    </row>
    <row r="20500" spans="1:7">
      <c r="A20500" s="2">
        <v>44265</v>
      </c>
      <c r="B20500" s="2">
        <f t="shared" si="640"/>
        <v>44286</v>
      </c>
      <c r="C20500" s="3">
        <f t="shared" si="641"/>
        <v>1</v>
      </c>
      <c r="D20500" t="s">
        <v>42</v>
      </c>
      <c r="E20500">
        <v>26</v>
      </c>
      <c r="F20500">
        <v>662553</v>
      </c>
      <c r="G20500">
        <v>16690</v>
      </c>
    </row>
    <row r="20501" spans="1:7">
      <c r="A20501" s="2">
        <v>44265</v>
      </c>
      <c r="B20501" s="2">
        <f t="shared" si="640"/>
        <v>44286</v>
      </c>
      <c r="C20501" s="3">
        <f t="shared" si="641"/>
        <v>1</v>
      </c>
      <c r="D20501" t="s">
        <v>29</v>
      </c>
      <c r="E20501">
        <v>27</v>
      </c>
      <c r="F20501">
        <v>493081</v>
      </c>
      <c r="G20501">
        <v>6773</v>
      </c>
    </row>
    <row r="20502" spans="1:7">
      <c r="A20502" s="2">
        <v>44265</v>
      </c>
      <c r="B20502" s="2">
        <f t="shared" si="640"/>
        <v>44286</v>
      </c>
      <c r="C20502" s="3">
        <f t="shared" si="641"/>
        <v>1</v>
      </c>
      <c r="D20502" t="s">
        <v>46</v>
      </c>
      <c r="E20502">
        <v>28</v>
      </c>
      <c r="F20502">
        <v>298445</v>
      </c>
      <c r="G20502">
        <v>6845</v>
      </c>
    </row>
    <row r="20503" spans="1:7">
      <c r="A20503" s="2">
        <v>44265</v>
      </c>
      <c r="B20503" s="2">
        <f t="shared" si="640"/>
        <v>44286</v>
      </c>
      <c r="C20503" s="3">
        <f t="shared" si="641"/>
        <v>1</v>
      </c>
      <c r="D20503" t="s">
        <v>35</v>
      </c>
      <c r="E20503">
        <v>29</v>
      </c>
      <c r="F20503">
        <v>575719</v>
      </c>
      <c r="G20503">
        <v>8728</v>
      </c>
    </row>
    <row r="20504" spans="1:7">
      <c r="A20504" s="2">
        <v>44265</v>
      </c>
      <c r="B20504" s="2">
        <f t="shared" si="640"/>
        <v>44286</v>
      </c>
      <c r="C20504" s="3">
        <f t="shared" si="641"/>
        <v>1</v>
      </c>
      <c r="D20504" t="s">
        <v>54</v>
      </c>
      <c r="E20504">
        <v>30</v>
      </c>
      <c r="F20504">
        <v>101374</v>
      </c>
      <c r="G20504">
        <v>1388</v>
      </c>
    </row>
    <row r="20505" spans="1:7">
      <c r="A20505" s="2">
        <v>44265</v>
      </c>
      <c r="B20505" s="2">
        <f t="shared" si="640"/>
        <v>44286</v>
      </c>
      <c r="C20505" s="3">
        <f t="shared" si="641"/>
        <v>1</v>
      </c>
      <c r="D20505" t="s">
        <v>12</v>
      </c>
      <c r="E20505">
        <v>31</v>
      </c>
      <c r="F20505">
        <v>204144</v>
      </c>
      <c r="G20505">
        <v>2231</v>
      </c>
    </row>
    <row r="20506" spans="1:7">
      <c r="A20506" s="2">
        <v>44265</v>
      </c>
      <c r="B20506" s="2">
        <f t="shared" si="640"/>
        <v>44286</v>
      </c>
      <c r="C20506" s="3">
        <f t="shared" si="641"/>
        <v>1</v>
      </c>
      <c r="D20506" t="s">
        <v>24</v>
      </c>
      <c r="E20506">
        <v>32</v>
      </c>
      <c r="F20506">
        <v>297203</v>
      </c>
      <c r="G20506">
        <v>5069</v>
      </c>
    </row>
    <row r="20507" spans="1:7">
      <c r="A20507" s="2">
        <v>44265</v>
      </c>
      <c r="B20507" s="2">
        <f t="shared" si="640"/>
        <v>44286</v>
      </c>
      <c r="C20507" s="3">
        <f t="shared" si="641"/>
        <v>1</v>
      </c>
      <c r="D20507" t="s">
        <v>19</v>
      </c>
      <c r="E20507">
        <v>33</v>
      </c>
      <c r="F20507">
        <v>77463</v>
      </c>
      <c r="G20507">
        <v>1187</v>
      </c>
    </row>
    <row r="20508" spans="1:7">
      <c r="A20508" s="2">
        <v>44265</v>
      </c>
      <c r="B20508" s="2">
        <f t="shared" si="640"/>
        <v>44286</v>
      </c>
      <c r="C20508" s="3">
        <f t="shared" si="641"/>
        <v>1</v>
      </c>
      <c r="D20508" t="s">
        <v>21</v>
      </c>
      <c r="E20508">
        <v>34</v>
      </c>
      <c r="F20508">
        <v>822817</v>
      </c>
      <c r="G20508">
        <v>23691</v>
      </c>
    </row>
    <row r="20509" spans="1:7">
      <c r="A20509" s="2">
        <v>44265</v>
      </c>
      <c r="B20509" s="2">
        <f t="shared" si="640"/>
        <v>44286</v>
      </c>
      <c r="C20509" s="3">
        <f t="shared" si="641"/>
        <v>1</v>
      </c>
      <c r="D20509" t="s">
        <v>47</v>
      </c>
      <c r="E20509">
        <v>35</v>
      </c>
      <c r="F20509">
        <v>187487</v>
      </c>
      <c r="G20509">
        <v>3841</v>
      </c>
    </row>
    <row r="20510" spans="1:7">
      <c r="A20510" s="2">
        <v>44265</v>
      </c>
      <c r="B20510" s="2">
        <f t="shared" si="640"/>
        <v>44286</v>
      </c>
      <c r="C20510" s="3">
        <f t="shared" si="641"/>
        <v>1</v>
      </c>
      <c r="D20510" t="s">
        <v>16</v>
      </c>
      <c r="E20510">
        <v>36</v>
      </c>
      <c r="F20510">
        <v>1713287</v>
      </c>
      <c r="G20510">
        <v>48092</v>
      </c>
    </row>
    <row r="20511" spans="1:7">
      <c r="A20511" s="2">
        <v>44265</v>
      </c>
      <c r="B20511" s="2">
        <f t="shared" si="640"/>
        <v>44286</v>
      </c>
      <c r="C20511" s="3">
        <f t="shared" si="641"/>
        <v>1</v>
      </c>
      <c r="D20511" t="s">
        <v>20</v>
      </c>
      <c r="E20511">
        <v>37</v>
      </c>
      <c r="F20511">
        <v>882489</v>
      </c>
      <c r="G20511">
        <v>11628</v>
      </c>
    </row>
    <row r="20512" spans="1:7">
      <c r="A20512" s="2">
        <v>44265</v>
      </c>
      <c r="B20512" s="2">
        <f t="shared" si="640"/>
        <v>44286</v>
      </c>
      <c r="C20512" s="3">
        <f t="shared" si="641"/>
        <v>1</v>
      </c>
      <c r="D20512" t="s">
        <v>48</v>
      </c>
      <c r="E20512">
        <v>38</v>
      </c>
      <c r="F20512">
        <v>100645</v>
      </c>
      <c r="G20512">
        <v>1481</v>
      </c>
    </row>
    <row r="20513" spans="1:7">
      <c r="A20513" s="2">
        <v>44265</v>
      </c>
      <c r="B20513" s="2">
        <f t="shared" si="640"/>
        <v>44286</v>
      </c>
      <c r="C20513" s="3">
        <f t="shared" si="641"/>
        <v>1</v>
      </c>
      <c r="D20513" t="s">
        <v>59</v>
      </c>
      <c r="E20513">
        <v>69</v>
      </c>
      <c r="F20513">
        <v>146</v>
      </c>
      <c r="G20513">
        <v>2</v>
      </c>
    </row>
    <row r="20514" spans="1:7">
      <c r="A20514" s="2">
        <v>44265</v>
      </c>
      <c r="B20514" s="2">
        <f t="shared" si="640"/>
        <v>44286</v>
      </c>
      <c r="C20514" s="3">
        <f t="shared" si="641"/>
        <v>1</v>
      </c>
      <c r="D20514" t="s">
        <v>41</v>
      </c>
      <c r="E20514">
        <v>39</v>
      </c>
      <c r="F20514">
        <v>983487</v>
      </c>
      <c r="G20514">
        <v>17662</v>
      </c>
    </row>
    <row r="20515" spans="1:7">
      <c r="A20515" s="2">
        <v>44265</v>
      </c>
      <c r="B20515" s="2">
        <f t="shared" si="640"/>
        <v>44286</v>
      </c>
      <c r="C20515" s="3">
        <f t="shared" si="641"/>
        <v>1</v>
      </c>
      <c r="D20515" t="s">
        <v>30</v>
      </c>
      <c r="E20515">
        <v>40</v>
      </c>
      <c r="F20515">
        <v>430250</v>
      </c>
      <c r="G20515">
        <v>4701</v>
      </c>
    </row>
    <row r="20516" spans="1:7">
      <c r="A20516" s="2">
        <v>44265</v>
      </c>
      <c r="B20516" s="2">
        <f t="shared" si="640"/>
        <v>44286</v>
      </c>
      <c r="C20516" s="3">
        <f t="shared" si="641"/>
        <v>1</v>
      </c>
      <c r="D20516" t="s">
        <v>14</v>
      </c>
      <c r="E20516">
        <v>41</v>
      </c>
      <c r="F20516">
        <v>158360</v>
      </c>
      <c r="G20516">
        <v>2314</v>
      </c>
    </row>
    <row r="20517" spans="1:7">
      <c r="A20517" s="2">
        <v>44265</v>
      </c>
      <c r="B20517" s="2">
        <f t="shared" si="640"/>
        <v>44286</v>
      </c>
      <c r="C20517" s="3">
        <f t="shared" si="641"/>
        <v>1</v>
      </c>
      <c r="D20517" t="s">
        <v>31</v>
      </c>
      <c r="E20517">
        <v>42</v>
      </c>
      <c r="F20517">
        <v>960877</v>
      </c>
      <c r="G20517">
        <v>24485</v>
      </c>
    </row>
    <row r="20518" spans="1:7">
      <c r="A20518" s="2">
        <v>44265</v>
      </c>
      <c r="B20518" s="2">
        <f t="shared" si="640"/>
        <v>44286</v>
      </c>
      <c r="C20518" s="3">
        <f t="shared" si="641"/>
        <v>1</v>
      </c>
      <c r="D20518" t="s">
        <v>55</v>
      </c>
      <c r="E20518">
        <v>72</v>
      </c>
      <c r="F20518">
        <v>135552</v>
      </c>
      <c r="G20518">
        <v>2067</v>
      </c>
    </row>
    <row r="20519" spans="1:7">
      <c r="A20519" s="2">
        <v>44265</v>
      </c>
      <c r="B20519" s="2">
        <f t="shared" si="640"/>
        <v>44286</v>
      </c>
      <c r="C20519" s="3">
        <f t="shared" si="641"/>
        <v>1</v>
      </c>
      <c r="D20519" t="s">
        <v>17</v>
      </c>
      <c r="E20519">
        <v>44</v>
      </c>
      <c r="F20519">
        <v>129595</v>
      </c>
      <c r="G20519">
        <v>2559</v>
      </c>
    </row>
    <row r="20520" spans="1:7">
      <c r="A20520" s="2">
        <v>44265</v>
      </c>
      <c r="B20520" s="2">
        <f t="shared" si="640"/>
        <v>44286</v>
      </c>
      <c r="C20520" s="3">
        <f t="shared" si="641"/>
        <v>1</v>
      </c>
      <c r="D20520" t="s">
        <v>32</v>
      </c>
      <c r="E20520">
        <v>45</v>
      </c>
      <c r="F20520">
        <v>528473</v>
      </c>
      <c r="G20520">
        <v>8781</v>
      </c>
    </row>
    <row r="20521" spans="1:7">
      <c r="A20521" s="2">
        <v>44265</v>
      </c>
      <c r="B20521" s="2">
        <f t="shared" si="640"/>
        <v>44286</v>
      </c>
      <c r="C20521" s="3">
        <f t="shared" si="641"/>
        <v>1</v>
      </c>
      <c r="D20521" t="s">
        <v>43</v>
      </c>
      <c r="E20521">
        <v>46</v>
      </c>
      <c r="F20521">
        <v>113962</v>
      </c>
      <c r="G20521">
        <v>1904</v>
      </c>
    </row>
    <row r="20522" spans="1:7">
      <c r="A20522" s="2">
        <v>44265</v>
      </c>
      <c r="B20522" s="2">
        <f t="shared" si="640"/>
        <v>44286</v>
      </c>
      <c r="C20522" s="3">
        <f t="shared" si="641"/>
        <v>1</v>
      </c>
      <c r="D20522" t="s">
        <v>25</v>
      </c>
      <c r="E20522">
        <v>47</v>
      </c>
      <c r="F20522">
        <v>772634</v>
      </c>
      <c r="G20522">
        <v>11506</v>
      </c>
    </row>
    <row r="20523" spans="1:7">
      <c r="A20523" s="2">
        <v>44265</v>
      </c>
      <c r="B20523" s="2">
        <f t="shared" si="640"/>
        <v>44286</v>
      </c>
      <c r="C20523" s="3">
        <f t="shared" si="641"/>
        <v>1</v>
      </c>
      <c r="D20523" t="s">
        <v>11</v>
      </c>
      <c r="E20523">
        <v>48</v>
      </c>
      <c r="F20523">
        <v>2710622</v>
      </c>
      <c r="G20523">
        <v>45956</v>
      </c>
    </row>
    <row r="20524" spans="1:7">
      <c r="A20524" s="2">
        <v>44265</v>
      </c>
      <c r="B20524" s="2">
        <f t="shared" si="640"/>
        <v>44286</v>
      </c>
      <c r="C20524" s="3">
        <f t="shared" si="641"/>
        <v>1</v>
      </c>
      <c r="D20524" t="s">
        <v>13</v>
      </c>
      <c r="E20524">
        <v>49</v>
      </c>
      <c r="F20524">
        <v>376384</v>
      </c>
      <c r="G20524">
        <v>1992</v>
      </c>
    </row>
    <row r="20525" spans="1:7">
      <c r="A20525" s="2">
        <v>44265</v>
      </c>
      <c r="B20525" s="2">
        <f t="shared" si="640"/>
        <v>44286</v>
      </c>
      <c r="C20525" s="3">
        <f t="shared" si="641"/>
        <v>1</v>
      </c>
      <c r="D20525" t="s">
        <v>36</v>
      </c>
      <c r="E20525">
        <v>50</v>
      </c>
      <c r="F20525">
        <v>16371</v>
      </c>
      <c r="G20525">
        <v>211</v>
      </c>
    </row>
    <row r="20526" spans="1:7">
      <c r="A20526" s="2">
        <v>44265</v>
      </c>
      <c r="B20526" s="2">
        <f t="shared" si="640"/>
        <v>44286</v>
      </c>
      <c r="C20526" s="3">
        <f t="shared" si="641"/>
        <v>1</v>
      </c>
      <c r="D20526" t="s">
        <v>56</v>
      </c>
      <c r="E20526">
        <v>78</v>
      </c>
      <c r="F20526">
        <v>2755</v>
      </c>
      <c r="G20526">
        <v>25</v>
      </c>
    </row>
    <row r="20527" spans="1:7">
      <c r="A20527" s="2">
        <v>44265</v>
      </c>
      <c r="B20527" s="2">
        <f t="shared" si="640"/>
        <v>44286</v>
      </c>
      <c r="C20527" s="3">
        <f t="shared" si="641"/>
        <v>1</v>
      </c>
      <c r="D20527" t="s">
        <v>37</v>
      </c>
      <c r="E20527">
        <v>51</v>
      </c>
      <c r="F20527">
        <v>589375</v>
      </c>
      <c r="G20527">
        <v>9849</v>
      </c>
    </row>
    <row r="20528" spans="1:7">
      <c r="A20528" s="2">
        <v>44265</v>
      </c>
      <c r="B20528" s="2">
        <f t="shared" si="640"/>
        <v>44286</v>
      </c>
      <c r="C20528" s="3">
        <f t="shared" si="641"/>
        <v>1</v>
      </c>
      <c r="D20528" t="s">
        <v>5</v>
      </c>
      <c r="E20528">
        <v>53</v>
      </c>
      <c r="F20528">
        <v>349881</v>
      </c>
      <c r="G20528">
        <v>5159</v>
      </c>
    </row>
    <row r="20529" spans="1:7">
      <c r="A20529" s="2">
        <v>44265</v>
      </c>
      <c r="B20529" s="2">
        <f t="shared" si="640"/>
        <v>44286</v>
      </c>
      <c r="C20529" s="3">
        <f t="shared" si="641"/>
        <v>1</v>
      </c>
      <c r="D20529" t="s">
        <v>58</v>
      </c>
      <c r="E20529">
        <v>54</v>
      </c>
      <c r="F20529">
        <v>134158</v>
      </c>
      <c r="G20529">
        <v>2330</v>
      </c>
    </row>
    <row r="20530" spans="1:7">
      <c r="A20530" s="2">
        <v>44265</v>
      </c>
      <c r="B20530" s="2">
        <f t="shared" si="640"/>
        <v>44286</v>
      </c>
      <c r="C20530" s="3">
        <f t="shared" si="641"/>
        <v>1</v>
      </c>
      <c r="D20530" t="s">
        <v>10</v>
      </c>
      <c r="E20530">
        <v>55</v>
      </c>
      <c r="F20530">
        <v>623150</v>
      </c>
      <c r="G20530">
        <v>7151</v>
      </c>
    </row>
    <row r="20531" spans="1:7">
      <c r="A20531" s="2">
        <v>44265</v>
      </c>
      <c r="B20531" s="2">
        <f t="shared" si="640"/>
        <v>44286</v>
      </c>
      <c r="C20531" s="3">
        <f t="shared" si="641"/>
        <v>1</v>
      </c>
      <c r="D20531" t="s">
        <v>49</v>
      </c>
      <c r="E20531">
        <v>56</v>
      </c>
      <c r="F20531">
        <v>55014</v>
      </c>
      <c r="G20531">
        <v>691</v>
      </c>
    </row>
    <row r="20532" spans="1:7">
      <c r="A20532" s="2">
        <v>44266</v>
      </c>
      <c r="B20532" s="2">
        <f t="shared" si="640"/>
        <v>44286</v>
      </c>
      <c r="C20532" s="3">
        <f t="shared" si="641"/>
        <v>1</v>
      </c>
      <c r="D20532" t="s">
        <v>52</v>
      </c>
      <c r="E20532">
        <v>1</v>
      </c>
      <c r="F20532">
        <v>502263</v>
      </c>
      <c r="G20532">
        <v>10274</v>
      </c>
    </row>
    <row r="20533" spans="1:7">
      <c r="A20533" s="2">
        <v>44266</v>
      </c>
      <c r="B20533" s="2">
        <f t="shared" si="640"/>
        <v>44286</v>
      </c>
      <c r="C20533" s="3">
        <f t="shared" si="641"/>
        <v>1</v>
      </c>
      <c r="D20533" t="s">
        <v>50</v>
      </c>
      <c r="E20533">
        <v>2</v>
      </c>
      <c r="F20533">
        <v>59689</v>
      </c>
      <c r="G20533">
        <v>291</v>
      </c>
    </row>
    <row r="20534" spans="1:7">
      <c r="A20534" s="2">
        <v>44266</v>
      </c>
      <c r="B20534" s="2">
        <f t="shared" si="640"/>
        <v>44286</v>
      </c>
      <c r="C20534" s="3">
        <f t="shared" si="641"/>
        <v>1</v>
      </c>
      <c r="D20534" t="s">
        <v>8</v>
      </c>
      <c r="E20534">
        <v>4</v>
      </c>
      <c r="F20534">
        <v>830465</v>
      </c>
      <c r="G20534">
        <v>16464</v>
      </c>
    </row>
    <row r="20535" spans="1:7">
      <c r="A20535" s="2">
        <v>44266</v>
      </c>
      <c r="B20535" s="2">
        <f t="shared" si="640"/>
        <v>44286</v>
      </c>
      <c r="C20535" s="3">
        <f t="shared" si="641"/>
        <v>1</v>
      </c>
      <c r="D20535" t="s">
        <v>44</v>
      </c>
      <c r="E20535">
        <v>5</v>
      </c>
      <c r="F20535">
        <v>326040</v>
      </c>
      <c r="G20535">
        <v>5410</v>
      </c>
    </row>
    <row r="20536" spans="1:7">
      <c r="A20536" s="2">
        <v>44266</v>
      </c>
      <c r="B20536" s="2">
        <f t="shared" si="640"/>
        <v>44286</v>
      </c>
      <c r="C20536" s="3">
        <f t="shared" si="641"/>
        <v>1</v>
      </c>
      <c r="D20536" t="s">
        <v>7</v>
      </c>
      <c r="E20536">
        <v>6</v>
      </c>
      <c r="F20536">
        <v>3615049</v>
      </c>
      <c r="G20536">
        <v>55132</v>
      </c>
    </row>
    <row r="20537" spans="1:7">
      <c r="A20537" s="2">
        <v>44266</v>
      </c>
      <c r="B20537" s="2">
        <f t="shared" si="640"/>
        <v>44286</v>
      </c>
      <c r="C20537" s="3">
        <f t="shared" si="641"/>
        <v>1</v>
      </c>
      <c r="D20537" t="s">
        <v>22</v>
      </c>
      <c r="E20537">
        <v>8</v>
      </c>
      <c r="F20537">
        <v>442599</v>
      </c>
      <c r="G20537">
        <v>6108</v>
      </c>
    </row>
    <row r="20538" spans="1:7">
      <c r="A20538" s="2">
        <v>44266</v>
      </c>
      <c r="B20538" s="2">
        <f t="shared" si="640"/>
        <v>44286</v>
      </c>
      <c r="C20538" s="3">
        <f t="shared" si="641"/>
        <v>1</v>
      </c>
      <c r="D20538" t="s">
        <v>38</v>
      </c>
      <c r="E20538">
        <v>9</v>
      </c>
      <c r="F20538">
        <v>289392</v>
      </c>
      <c r="G20538">
        <v>7761</v>
      </c>
    </row>
    <row r="20539" spans="1:7">
      <c r="A20539" s="2">
        <v>44266</v>
      </c>
      <c r="B20539" s="2">
        <f t="shared" si="640"/>
        <v>44286</v>
      </c>
      <c r="C20539" s="3">
        <f t="shared" si="641"/>
        <v>1</v>
      </c>
      <c r="D20539" t="s">
        <v>45</v>
      </c>
      <c r="E20539">
        <v>10</v>
      </c>
      <c r="F20539">
        <v>89680</v>
      </c>
      <c r="G20539">
        <v>1494</v>
      </c>
    </row>
    <row r="20540" spans="1:7">
      <c r="A20540" s="2">
        <v>44266</v>
      </c>
      <c r="B20540" s="2">
        <f t="shared" si="640"/>
        <v>44286</v>
      </c>
      <c r="C20540" s="3">
        <f t="shared" si="641"/>
        <v>1</v>
      </c>
      <c r="D20540" t="s">
        <v>33</v>
      </c>
      <c r="E20540">
        <v>11</v>
      </c>
      <c r="F20540">
        <v>42128</v>
      </c>
      <c r="G20540">
        <v>1038</v>
      </c>
    </row>
    <row r="20541" spans="1:7">
      <c r="A20541" s="2">
        <v>44266</v>
      </c>
      <c r="B20541" s="2">
        <f t="shared" si="640"/>
        <v>44286</v>
      </c>
      <c r="C20541" s="3">
        <f t="shared" si="641"/>
        <v>1</v>
      </c>
      <c r="D20541" t="s">
        <v>15</v>
      </c>
      <c r="E20541">
        <v>12</v>
      </c>
      <c r="F20541">
        <v>1962643</v>
      </c>
      <c r="G20541">
        <v>32039</v>
      </c>
    </row>
    <row r="20542" spans="1:7">
      <c r="A20542" s="2">
        <v>44266</v>
      </c>
      <c r="B20542" s="2">
        <f t="shared" si="640"/>
        <v>44286</v>
      </c>
      <c r="C20542" s="3">
        <f t="shared" si="641"/>
        <v>1</v>
      </c>
      <c r="D20542" t="s">
        <v>18</v>
      </c>
      <c r="E20542">
        <v>13</v>
      </c>
      <c r="F20542">
        <v>1004918</v>
      </c>
      <c r="G20542">
        <v>17570</v>
      </c>
    </row>
    <row r="20543" spans="1:7">
      <c r="A20543" s="2">
        <v>44266</v>
      </c>
      <c r="B20543" s="2">
        <f t="shared" si="640"/>
        <v>44286</v>
      </c>
      <c r="C20543" s="3">
        <f t="shared" si="641"/>
        <v>1</v>
      </c>
      <c r="D20543" t="s">
        <v>57</v>
      </c>
      <c r="E20543">
        <v>66</v>
      </c>
      <c r="F20543">
        <v>8727</v>
      </c>
      <c r="G20543">
        <v>134</v>
      </c>
    </row>
    <row r="20544" spans="1:7">
      <c r="A20544" s="2">
        <v>44266</v>
      </c>
      <c r="B20544" s="2">
        <f t="shared" si="640"/>
        <v>44286</v>
      </c>
      <c r="C20544" s="3">
        <f t="shared" si="641"/>
        <v>1</v>
      </c>
      <c r="D20544" t="s">
        <v>26</v>
      </c>
      <c r="E20544">
        <v>15</v>
      </c>
      <c r="F20544">
        <v>27998</v>
      </c>
      <c r="G20544">
        <v>445</v>
      </c>
    </row>
    <row r="20545" spans="1:7">
      <c r="A20545" s="2">
        <v>44266</v>
      </c>
      <c r="B20545" s="2">
        <f t="shared" si="640"/>
        <v>44286</v>
      </c>
      <c r="C20545" s="3">
        <f t="shared" si="641"/>
        <v>1</v>
      </c>
      <c r="D20545" t="s">
        <v>53</v>
      </c>
      <c r="E20545">
        <v>16</v>
      </c>
      <c r="F20545">
        <v>174729</v>
      </c>
      <c r="G20545">
        <v>1909</v>
      </c>
    </row>
    <row r="20546" spans="1:7">
      <c r="A20546" s="2">
        <v>44266</v>
      </c>
      <c r="B20546" s="2">
        <f t="shared" si="640"/>
        <v>44286</v>
      </c>
      <c r="C20546" s="3">
        <f t="shared" si="641"/>
        <v>1</v>
      </c>
      <c r="D20546" t="s">
        <v>6</v>
      </c>
      <c r="E20546">
        <v>17</v>
      </c>
      <c r="F20546">
        <v>1208072</v>
      </c>
      <c r="G20546">
        <v>23122</v>
      </c>
    </row>
    <row r="20547" spans="1:7">
      <c r="A20547" s="2">
        <v>44266</v>
      </c>
      <c r="B20547" s="2">
        <f t="shared" si="640"/>
        <v>44286</v>
      </c>
      <c r="C20547" s="3">
        <f t="shared" si="641"/>
        <v>1</v>
      </c>
      <c r="D20547" t="s">
        <v>27</v>
      </c>
      <c r="E20547">
        <v>18</v>
      </c>
      <c r="F20547">
        <v>673349</v>
      </c>
      <c r="G20547">
        <v>12802</v>
      </c>
    </row>
    <row r="20548" spans="1:7">
      <c r="A20548" s="2">
        <v>44266</v>
      </c>
      <c r="B20548" s="2">
        <f t="shared" ref="B20548:B20611" si="642">EOMONTH(A20548,0)</f>
        <v>44286</v>
      </c>
      <c r="C20548" s="3">
        <f t="shared" ref="C20548:C20611" si="643">IF(A20548=B20548,0,1)</f>
        <v>1</v>
      </c>
      <c r="D20548" t="s">
        <v>39</v>
      </c>
      <c r="E20548">
        <v>19</v>
      </c>
      <c r="F20548">
        <v>341837</v>
      </c>
      <c r="G20548">
        <v>5622</v>
      </c>
    </row>
    <row r="20549" spans="1:7">
      <c r="A20549" s="2">
        <v>44266</v>
      </c>
      <c r="B20549" s="2">
        <f t="shared" si="642"/>
        <v>44286</v>
      </c>
      <c r="C20549" s="3">
        <f t="shared" si="643"/>
        <v>1</v>
      </c>
      <c r="D20549" t="s">
        <v>34</v>
      </c>
      <c r="E20549">
        <v>20</v>
      </c>
      <c r="F20549">
        <v>300302</v>
      </c>
      <c r="G20549">
        <v>4851</v>
      </c>
    </row>
    <row r="20550" spans="1:7">
      <c r="A20550" s="2">
        <v>44266</v>
      </c>
      <c r="B20550" s="2">
        <f t="shared" si="642"/>
        <v>44286</v>
      </c>
      <c r="C20550" s="3">
        <f t="shared" si="643"/>
        <v>1</v>
      </c>
      <c r="D20550" t="s">
        <v>28</v>
      </c>
      <c r="E20550">
        <v>21</v>
      </c>
      <c r="F20550">
        <v>417631</v>
      </c>
      <c r="G20550">
        <v>5052</v>
      </c>
    </row>
    <row r="20551" spans="1:7">
      <c r="A20551" s="2">
        <v>44266</v>
      </c>
      <c r="B20551" s="2">
        <f t="shared" si="642"/>
        <v>44286</v>
      </c>
      <c r="C20551" s="3">
        <f t="shared" si="643"/>
        <v>1</v>
      </c>
      <c r="D20551" t="s">
        <v>40</v>
      </c>
      <c r="E20551">
        <v>22</v>
      </c>
      <c r="F20551">
        <v>435935</v>
      </c>
      <c r="G20551">
        <v>9828</v>
      </c>
    </row>
    <row r="20552" spans="1:7">
      <c r="A20552" s="2">
        <v>44266</v>
      </c>
      <c r="B20552" s="2">
        <f t="shared" si="642"/>
        <v>44286</v>
      </c>
      <c r="C20552" s="3">
        <f t="shared" si="643"/>
        <v>1</v>
      </c>
      <c r="D20552" t="s">
        <v>51</v>
      </c>
      <c r="E20552">
        <v>23</v>
      </c>
      <c r="F20552">
        <v>46441</v>
      </c>
      <c r="G20552">
        <v>723</v>
      </c>
    </row>
    <row r="20553" spans="1:7">
      <c r="A20553" s="2">
        <v>44266</v>
      </c>
      <c r="B20553" s="2">
        <f t="shared" si="642"/>
        <v>44286</v>
      </c>
      <c r="C20553" s="3">
        <f t="shared" si="643"/>
        <v>1</v>
      </c>
      <c r="D20553" t="s">
        <v>23</v>
      </c>
      <c r="E20553">
        <v>24</v>
      </c>
      <c r="F20553">
        <v>390672</v>
      </c>
      <c r="G20553">
        <v>8014</v>
      </c>
    </row>
    <row r="20554" spans="1:7">
      <c r="A20554" s="2">
        <v>44266</v>
      </c>
      <c r="B20554" s="2">
        <f t="shared" si="642"/>
        <v>44286</v>
      </c>
      <c r="C20554" s="3">
        <f t="shared" si="643"/>
        <v>1</v>
      </c>
      <c r="D20554" t="s">
        <v>9</v>
      </c>
      <c r="E20554">
        <v>25</v>
      </c>
      <c r="F20554">
        <v>597073</v>
      </c>
      <c r="G20554">
        <v>16551</v>
      </c>
    </row>
    <row r="20555" spans="1:7">
      <c r="A20555" s="2">
        <v>44266</v>
      </c>
      <c r="B20555" s="2">
        <f t="shared" si="642"/>
        <v>44286</v>
      </c>
      <c r="C20555" s="3">
        <f t="shared" si="643"/>
        <v>1</v>
      </c>
      <c r="D20555" t="s">
        <v>42</v>
      </c>
      <c r="E20555">
        <v>26</v>
      </c>
      <c r="F20555">
        <v>665024</v>
      </c>
      <c r="G20555">
        <v>16712</v>
      </c>
    </row>
    <row r="20556" spans="1:7">
      <c r="A20556" s="2">
        <v>44266</v>
      </c>
      <c r="B20556" s="2">
        <f t="shared" si="642"/>
        <v>44286</v>
      </c>
      <c r="C20556" s="3">
        <f t="shared" si="643"/>
        <v>1</v>
      </c>
      <c r="D20556" t="s">
        <v>29</v>
      </c>
      <c r="E20556">
        <v>27</v>
      </c>
      <c r="F20556">
        <v>494174</v>
      </c>
      <c r="G20556">
        <v>6792</v>
      </c>
    </row>
    <row r="20557" spans="1:7">
      <c r="A20557" s="2">
        <v>44266</v>
      </c>
      <c r="B20557" s="2">
        <f t="shared" si="642"/>
        <v>44286</v>
      </c>
      <c r="C20557" s="3">
        <f t="shared" si="643"/>
        <v>1</v>
      </c>
      <c r="D20557" t="s">
        <v>46</v>
      </c>
      <c r="E20557">
        <v>28</v>
      </c>
      <c r="F20557">
        <v>299124</v>
      </c>
      <c r="G20557">
        <v>6864</v>
      </c>
    </row>
    <row r="20558" spans="1:7">
      <c r="A20558" s="2">
        <v>44266</v>
      </c>
      <c r="B20558" s="2">
        <f t="shared" si="642"/>
        <v>44286</v>
      </c>
      <c r="C20558" s="3">
        <f t="shared" si="643"/>
        <v>1</v>
      </c>
      <c r="D20558" t="s">
        <v>35</v>
      </c>
      <c r="E20558">
        <v>29</v>
      </c>
      <c r="F20558">
        <v>576523</v>
      </c>
      <c r="G20558">
        <v>8743</v>
      </c>
    </row>
    <row r="20559" spans="1:7">
      <c r="A20559" s="2">
        <v>44266</v>
      </c>
      <c r="B20559" s="2">
        <f t="shared" si="642"/>
        <v>44286</v>
      </c>
      <c r="C20559" s="3">
        <f t="shared" si="643"/>
        <v>1</v>
      </c>
      <c r="D20559" t="s">
        <v>54</v>
      </c>
      <c r="E20559">
        <v>30</v>
      </c>
      <c r="F20559">
        <v>101561</v>
      </c>
      <c r="G20559">
        <v>1392</v>
      </c>
    </row>
    <row r="20560" spans="1:7">
      <c r="A20560" s="2">
        <v>44266</v>
      </c>
      <c r="B20560" s="2">
        <f t="shared" si="642"/>
        <v>44286</v>
      </c>
      <c r="C20560" s="3">
        <f t="shared" si="643"/>
        <v>1</v>
      </c>
      <c r="D20560" t="s">
        <v>12</v>
      </c>
      <c r="E20560">
        <v>31</v>
      </c>
      <c r="F20560">
        <v>204417</v>
      </c>
      <c r="G20560">
        <v>2234</v>
      </c>
    </row>
    <row r="20561" spans="1:7">
      <c r="A20561" s="2">
        <v>44266</v>
      </c>
      <c r="B20561" s="2">
        <f t="shared" si="642"/>
        <v>44286</v>
      </c>
      <c r="C20561" s="3">
        <f t="shared" si="643"/>
        <v>1</v>
      </c>
      <c r="D20561" t="s">
        <v>24</v>
      </c>
      <c r="E20561">
        <v>32</v>
      </c>
      <c r="F20561">
        <v>297813</v>
      </c>
      <c r="G20561">
        <v>5080</v>
      </c>
    </row>
    <row r="20562" spans="1:7">
      <c r="A20562" s="2">
        <v>44266</v>
      </c>
      <c r="B20562" s="2">
        <f t="shared" si="642"/>
        <v>44286</v>
      </c>
      <c r="C20562" s="3">
        <f t="shared" si="643"/>
        <v>1</v>
      </c>
      <c r="D20562" t="s">
        <v>19</v>
      </c>
      <c r="E20562">
        <v>33</v>
      </c>
      <c r="F20562">
        <v>77764</v>
      </c>
      <c r="G20562">
        <v>1191</v>
      </c>
    </row>
    <row r="20563" spans="1:7">
      <c r="A20563" s="2">
        <v>44266</v>
      </c>
      <c r="B20563" s="2">
        <f t="shared" si="642"/>
        <v>44286</v>
      </c>
      <c r="C20563" s="3">
        <f t="shared" si="643"/>
        <v>1</v>
      </c>
      <c r="D20563" t="s">
        <v>21</v>
      </c>
      <c r="E20563">
        <v>34</v>
      </c>
      <c r="F20563">
        <v>826631</v>
      </c>
      <c r="G20563">
        <v>23737</v>
      </c>
    </row>
    <row r="20564" spans="1:7">
      <c r="A20564" s="2">
        <v>44266</v>
      </c>
      <c r="B20564" s="2">
        <f t="shared" si="642"/>
        <v>44286</v>
      </c>
      <c r="C20564" s="3">
        <f t="shared" si="643"/>
        <v>1</v>
      </c>
      <c r="D20564" t="s">
        <v>47</v>
      </c>
      <c r="E20564">
        <v>35</v>
      </c>
      <c r="F20564">
        <v>187720</v>
      </c>
      <c r="G20564">
        <v>3847</v>
      </c>
    </row>
    <row r="20565" spans="1:7">
      <c r="A20565" s="2">
        <v>44266</v>
      </c>
      <c r="B20565" s="2">
        <f t="shared" si="642"/>
        <v>44286</v>
      </c>
      <c r="C20565" s="3">
        <f t="shared" si="643"/>
        <v>1</v>
      </c>
      <c r="D20565" t="s">
        <v>16</v>
      </c>
      <c r="E20565">
        <v>36</v>
      </c>
      <c r="F20565">
        <v>1720456</v>
      </c>
      <c r="G20565">
        <v>48208</v>
      </c>
    </row>
    <row r="20566" spans="1:7">
      <c r="A20566" s="2">
        <v>44266</v>
      </c>
      <c r="B20566" s="2">
        <f t="shared" si="642"/>
        <v>44286</v>
      </c>
      <c r="C20566" s="3">
        <f t="shared" si="643"/>
        <v>1</v>
      </c>
      <c r="D20566" t="s">
        <v>20</v>
      </c>
      <c r="E20566">
        <v>37</v>
      </c>
      <c r="F20566">
        <v>884684</v>
      </c>
      <c r="G20566">
        <v>11649</v>
      </c>
    </row>
    <row r="20567" spans="1:7">
      <c r="A20567" s="2">
        <v>44266</v>
      </c>
      <c r="B20567" s="2">
        <f t="shared" si="642"/>
        <v>44286</v>
      </c>
      <c r="C20567" s="3">
        <f t="shared" si="643"/>
        <v>1</v>
      </c>
      <c r="D20567" t="s">
        <v>48</v>
      </c>
      <c r="E20567">
        <v>38</v>
      </c>
      <c r="F20567">
        <v>100757</v>
      </c>
      <c r="G20567">
        <v>1485</v>
      </c>
    </row>
    <row r="20568" spans="1:7">
      <c r="A20568" s="2">
        <v>44266</v>
      </c>
      <c r="B20568" s="2">
        <f t="shared" si="642"/>
        <v>44286</v>
      </c>
      <c r="C20568" s="3">
        <f t="shared" si="643"/>
        <v>1</v>
      </c>
      <c r="D20568" t="s">
        <v>59</v>
      </c>
      <c r="E20568">
        <v>69</v>
      </c>
      <c r="F20568">
        <v>146</v>
      </c>
      <c r="G20568">
        <v>2</v>
      </c>
    </row>
    <row r="20569" spans="1:7">
      <c r="A20569" s="2">
        <v>44266</v>
      </c>
      <c r="B20569" s="2">
        <f t="shared" si="642"/>
        <v>44286</v>
      </c>
      <c r="C20569" s="3">
        <f t="shared" si="643"/>
        <v>1</v>
      </c>
      <c r="D20569" t="s">
        <v>41</v>
      </c>
      <c r="E20569">
        <v>39</v>
      </c>
      <c r="F20569">
        <v>984934</v>
      </c>
      <c r="G20569">
        <v>17662</v>
      </c>
    </row>
    <row r="20570" spans="1:7">
      <c r="A20570" s="2">
        <v>44266</v>
      </c>
      <c r="B20570" s="2">
        <f t="shared" si="642"/>
        <v>44286</v>
      </c>
      <c r="C20570" s="3">
        <f t="shared" si="643"/>
        <v>1</v>
      </c>
      <c r="D20570" t="s">
        <v>30</v>
      </c>
      <c r="E20570">
        <v>40</v>
      </c>
      <c r="F20570">
        <v>430944</v>
      </c>
      <c r="G20570">
        <v>4701</v>
      </c>
    </row>
    <row r="20571" spans="1:7">
      <c r="A20571" s="2">
        <v>44266</v>
      </c>
      <c r="B20571" s="2">
        <f t="shared" si="642"/>
        <v>44286</v>
      </c>
      <c r="C20571" s="3">
        <f t="shared" si="643"/>
        <v>1</v>
      </c>
      <c r="D20571" t="s">
        <v>14</v>
      </c>
      <c r="E20571">
        <v>41</v>
      </c>
      <c r="F20571">
        <v>158649</v>
      </c>
      <c r="G20571">
        <v>2323</v>
      </c>
    </row>
    <row r="20572" spans="1:7">
      <c r="A20572" s="2">
        <v>44266</v>
      </c>
      <c r="B20572" s="2">
        <f t="shared" si="642"/>
        <v>44286</v>
      </c>
      <c r="C20572" s="3">
        <f t="shared" si="643"/>
        <v>1</v>
      </c>
      <c r="D20572" t="s">
        <v>31</v>
      </c>
      <c r="E20572">
        <v>42</v>
      </c>
      <c r="F20572">
        <v>963552</v>
      </c>
      <c r="G20572">
        <v>24533</v>
      </c>
    </row>
    <row r="20573" spans="1:7">
      <c r="A20573" s="2">
        <v>44266</v>
      </c>
      <c r="B20573" s="2">
        <f t="shared" si="642"/>
        <v>44286</v>
      </c>
      <c r="C20573" s="3">
        <f t="shared" si="643"/>
        <v>1</v>
      </c>
      <c r="D20573" t="s">
        <v>55</v>
      </c>
      <c r="E20573">
        <v>72</v>
      </c>
      <c r="F20573">
        <v>135666</v>
      </c>
      <c r="G20573">
        <v>2071</v>
      </c>
    </row>
    <row r="20574" spans="1:7">
      <c r="A20574" s="2">
        <v>44266</v>
      </c>
      <c r="B20574" s="2">
        <f t="shared" si="642"/>
        <v>44286</v>
      </c>
      <c r="C20574" s="3">
        <f t="shared" si="643"/>
        <v>1</v>
      </c>
      <c r="D20574" t="s">
        <v>17</v>
      </c>
      <c r="E20574">
        <v>44</v>
      </c>
      <c r="F20574">
        <v>130120</v>
      </c>
      <c r="G20574">
        <v>2563</v>
      </c>
    </row>
    <row r="20575" spans="1:7">
      <c r="A20575" s="2">
        <v>44266</v>
      </c>
      <c r="B20575" s="2">
        <f t="shared" si="642"/>
        <v>44286</v>
      </c>
      <c r="C20575" s="3">
        <f t="shared" si="643"/>
        <v>1</v>
      </c>
      <c r="D20575" t="s">
        <v>32</v>
      </c>
      <c r="E20575">
        <v>45</v>
      </c>
      <c r="F20575">
        <v>529392</v>
      </c>
      <c r="G20575">
        <v>8822</v>
      </c>
    </row>
    <row r="20576" spans="1:7">
      <c r="A20576" s="2">
        <v>44266</v>
      </c>
      <c r="B20576" s="2">
        <f t="shared" si="642"/>
        <v>44286</v>
      </c>
      <c r="C20576" s="3">
        <f t="shared" si="643"/>
        <v>1</v>
      </c>
      <c r="D20576" t="s">
        <v>43</v>
      </c>
      <c r="E20576">
        <v>46</v>
      </c>
      <c r="F20576">
        <v>114163</v>
      </c>
      <c r="G20576">
        <v>1905</v>
      </c>
    </row>
    <row r="20577" spans="1:7">
      <c r="A20577" s="2">
        <v>44266</v>
      </c>
      <c r="B20577" s="2">
        <f t="shared" si="642"/>
        <v>44286</v>
      </c>
      <c r="C20577" s="3">
        <f t="shared" si="643"/>
        <v>1</v>
      </c>
      <c r="D20577" t="s">
        <v>25</v>
      </c>
      <c r="E20577">
        <v>47</v>
      </c>
      <c r="F20577">
        <v>773907</v>
      </c>
      <c r="G20577">
        <v>11520</v>
      </c>
    </row>
    <row r="20578" spans="1:7">
      <c r="A20578" s="2">
        <v>44266</v>
      </c>
      <c r="B20578" s="2">
        <f t="shared" si="642"/>
        <v>44286</v>
      </c>
      <c r="C20578" s="3">
        <f t="shared" si="643"/>
        <v>1</v>
      </c>
      <c r="D20578" t="s">
        <v>11</v>
      </c>
      <c r="E20578">
        <v>48</v>
      </c>
      <c r="F20578">
        <v>2716807</v>
      </c>
      <c r="G20578">
        <v>46168</v>
      </c>
    </row>
    <row r="20579" spans="1:7">
      <c r="A20579" s="2">
        <v>44266</v>
      </c>
      <c r="B20579" s="2">
        <f t="shared" si="642"/>
        <v>44286</v>
      </c>
      <c r="C20579" s="3">
        <f t="shared" si="643"/>
        <v>1</v>
      </c>
      <c r="D20579" t="s">
        <v>13</v>
      </c>
      <c r="E20579">
        <v>49</v>
      </c>
      <c r="F20579">
        <v>377031</v>
      </c>
      <c r="G20579">
        <v>2015</v>
      </c>
    </row>
    <row r="20580" spans="1:7">
      <c r="A20580" s="2">
        <v>44266</v>
      </c>
      <c r="B20580" s="2">
        <f t="shared" si="642"/>
        <v>44286</v>
      </c>
      <c r="C20580" s="3">
        <f t="shared" si="643"/>
        <v>1</v>
      </c>
      <c r="D20580" t="s">
        <v>36</v>
      </c>
      <c r="E20580">
        <v>50</v>
      </c>
      <c r="F20580">
        <v>16500</v>
      </c>
      <c r="G20580">
        <v>211</v>
      </c>
    </row>
    <row r="20581" spans="1:7">
      <c r="A20581" s="2">
        <v>44266</v>
      </c>
      <c r="B20581" s="2">
        <f t="shared" si="642"/>
        <v>44286</v>
      </c>
      <c r="C20581" s="3">
        <f t="shared" si="643"/>
        <v>1</v>
      </c>
      <c r="D20581" t="s">
        <v>56</v>
      </c>
      <c r="E20581">
        <v>78</v>
      </c>
      <c r="F20581">
        <v>2761</v>
      </c>
      <c r="G20581">
        <v>25</v>
      </c>
    </row>
    <row r="20582" spans="1:7">
      <c r="A20582" s="2">
        <v>44266</v>
      </c>
      <c r="B20582" s="2">
        <f t="shared" si="642"/>
        <v>44286</v>
      </c>
      <c r="C20582" s="3">
        <f t="shared" si="643"/>
        <v>1</v>
      </c>
      <c r="D20582" t="s">
        <v>37</v>
      </c>
      <c r="E20582">
        <v>51</v>
      </c>
      <c r="F20582">
        <v>590625</v>
      </c>
      <c r="G20582">
        <v>9902</v>
      </c>
    </row>
    <row r="20583" spans="1:7">
      <c r="A20583" s="2">
        <v>44266</v>
      </c>
      <c r="B20583" s="2">
        <f t="shared" si="642"/>
        <v>44286</v>
      </c>
      <c r="C20583" s="3">
        <f t="shared" si="643"/>
        <v>1</v>
      </c>
      <c r="D20583" t="s">
        <v>5</v>
      </c>
      <c r="E20583">
        <v>53</v>
      </c>
      <c r="F20583">
        <v>350661</v>
      </c>
      <c r="G20583">
        <v>5167</v>
      </c>
    </row>
    <row r="20584" spans="1:7">
      <c r="A20584" s="2">
        <v>44266</v>
      </c>
      <c r="B20584" s="2">
        <f t="shared" si="642"/>
        <v>44286</v>
      </c>
      <c r="C20584" s="3">
        <f t="shared" si="643"/>
        <v>1</v>
      </c>
      <c r="D20584" t="s">
        <v>58</v>
      </c>
      <c r="E20584">
        <v>54</v>
      </c>
      <c r="F20584">
        <v>134496</v>
      </c>
      <c r="G20584">
        <v>2338</v>
      </c>
    </row>
    <row r="20585" spans="1:7">
      <c r="A20585" s="2">
        <v>44266</v>
      </c>
      <c r="B20585" s="2">
        <f t="shared" si="642"/>
        <v>44286</v>
      </c>
      <c r="C20585" s="3">
        <f t="shared" si="643"/>
        <v>1</v>
      </c>
      <c r="D20585" t="s">
        <v>10</v>
      </c>
      <c r="E20585">
        <v>55</v>
      </c>
      <c r="F20585">
        <v>623801</v>
      </c>
      <c r="G20585">
        <v>7162</v>
      </c>
    </row>
    <row r="20586" spans="1:7">
      <c r="A20586" s="2">
        <v>44266</v>
      </c>
      <c r="B20586" s="2">
        <f t="shared" si="642"/>
        <v>44286</v>
      </c>
      <c r="C20586" s="3">
        <f t="shared" si="643"/>
        <v>1</v>
      </c>
      <c r="D20586" t="s">
        <v>49</v>
      </c>
      <c r="E20586">
        <v>56</v>
      </c>
      <c r="F20586">
        <v>55112</v>
      </c>
      <c r="G20586">
        <v>691</v>
      </c>
    </row>
    <row r="20587" spans="1:7">
      <c r="A20587" s="2">
        <v>44267</v>
      </c>
      <c r="B20587" s="2">
        <f t="shared" si="642"/>
        <v>44286</v>
      </c>
      <c r="C20587" s="3">
        <f t="shared" si="643"/>
        <v>1</v>
      </c>
      <c r="D20587" t="s">
        <v>52</v>
      </c>
      <c r="E20587">
        <v>1</v>
      </c>
      <c r="F20587">
        <v>502711</v>
      </c>
      <c r="G20587">
        <v>10299</v>
      </c>
    </row>
    <row r="20588" spans="1:7">
      <c r="A20588" s="2">
        <v>44267</v>
      </c>
      <c r="B20588" s="2">
        <f t="shared" si="642"/>
        <v>44286</v>
      </c>
      <c r="C20588" s="3">
        <f t="shared" si="643"/>
        <v>1</v>
      </c>
      <c r="D20588" t="s">
        <v>50</v>
      </c>
      <c r="E20588">
        <v>2</v>
      </c>
      <c r="F20588">
        <v>59796</v>
      </c>
      <c r="G20588">
        <v>292</v>
      </c>
    </row>
    <row r="20589" spans="1:7">
      <c r="A20589" s="2">
        <v>44267</v>
      </c>
      <c r="B20589" s="2">
        <f t="shared" si="642"/>
        <v>44286</v>
      </c>
      <c r="C20589" s="3">
        <f t="shared" si="643"/>
        <v>1</v>
      </c>
      <c r="D20589" t="s">
        <v>8</v>
      </c>
      <c r="E20589">
        <v>4</v>
      </c>
      <c r="F20589">
        <v>831832</v>
      </c>
      <c r="G20589">
        <v>16519</v>
      </c>
    </row>
    <row r="20590" spans="1:7">
      <c r="A20590" s="2">
        <v>44267</v>
      </c>
      <c r="B20590" s="2">
        <f t="shared" si="642"/>
        <v>44286</v>
      </c>
      <c r="C20590" s="3">
        <f t="shared" si="643"/>
        <v>1</v>
      </c>
      <c r="D20590" t="s">
        <v>44</v>
      </c>
      <c r="E20590">
        <v>5</v>
      </c>
      <c r="F20590">
        <v>326499</v>
      </c>
      <c r="G20590">
        <v>5437</v>
      </c>
    </row>
    <row r="20591" spans="1:7">
      <c r="A20591" s="2">
        <v>44267</v>
      </c>
      <c r="B20591" s="2">
        <f t="shared" si="642"/>
        <v>44286</v>
      </c>
      <c r="C20591" s="3">
        <f t="shared" si="643"/>
        <v>1</v>
      </c>
      <c r="D20591" t="s">
        <v>7</v>
      </c>
      <c r="E20591">
        <v>6</v>
      </c>
      <c r="F20591">
        <v>3617356</v>
      </c>
      <c r="G20591">
        <v>55336</v>
      </c>
    </row>
    <row r="20592" spans="1:7">
      <c r="A20592" s="2">
        <v>44267</v>
      </c>
      <c r="B20592" s="2">
        <f t="shared" si="642"/>
        <v>44286</v>
      </c>
      <c r="C20592" s="3">
        <f t="shared" si="643"/>
        <v>1</v>
      </c>
      <c r="D20592" t="s">
        <v>22</v>
      </c>
      <c r="E20592">
        <v>8</v>
      </c>
      <c r="F20592">
        <v>443842</v>
      </c>
      <c r="G20592">
        <v>6113</v>
      </c>
    </row>
    <row r="20593" spans="1:7">
      <c r="A20593" s="2">
        <v>44267</v>
      </c>
      <c r="B20593" s="2">
        <f t="shared" si="642"/>
        <v>44286</v>
      </c>
      <c r="C20593" s="3">
        <f t="shared" si="643"/>
        <v>1</v>
      </c>
      <c r="D20593" t="s">
        <v>38</v>
      </c>
      <c r="E20593">
        <v>9</v>
      </c>
      <c r="F20593">
        <v>290577</v>
      </c>
      <c r="G20593">
        <v>7765</v>
      </c>
    </row>
    <row r="20594" spans="1:7">
      <c r="A20594" s="2">
        <v>44267</v>
      </c>
      <c r="B20594" s="2">
        <f t="shared" si="642"/>
        <v>44286</v>
      </c>
      <c r="C20594" s="3">
        <f t="shared" si="643"/>
        <v>1</v>
      </c>
      <c r="D20594" t="s">
        <v>45</v>
      </c>
      <c r="E20594">
        <v>10</v>
      </c>
      <c r="F20594">
        <v>89911</v>
      </c>
      <c r="G20594">
        <v>1496</v>
      </c>
    </row>
    <row r="20595" spans="1:7">
      <c r="A20595" s="2">
        <v>44267</v>
      </c>
      <c r="B20595" s="2">
        <f t="shared" si="642"/>
        <v>44286</v>
      </c>
      <c r="C20595" s="3">
        <f t="shared" si="643"/>
        <v>1</v>
      </c>
      <c r="D20595" t="s">
        <v>33</v>
      </c>
      <c r="E20595">
        <v>11</v>
      </c>
      <c r="F20595">
        <v>42282</v>
      </c>
      <c r="G20595">
        <v>1038</v>
      </c>
    </row>
    <row r="20596" spans="1:7">
      <c r="A20596" s="2">
        <v>44267</v>
      </c>
      <c r="B20596" s="2">
        <f t="shared" si="642"/>
        <v>44286</v>
      </c>
      <c r="C20596" s="3">
        <f t="shared" si="643"/>
        <v>1</v>
      </c>
      <c r="D20596" t="s">
        <v>15</v>
      </c>
      <c r="E20596">
        <v>12</v>
      </c>
      <c r="F20596">
        <v>1967857</v>
      </c>
      <c r="G20596">
        <v>32144</v>
      </c>
    </row>
    <row r="20597" spans="1:7">
      <c r="A20597" s="2">
        <v>44267</v>
      </c>
      <c r="B20597" s="2">
        <f t="shared" si="642"/>
        <v>44286</v>
      </c>
      <c r="C20597" s="3">
        <f t="shared" si="643"/>
        <v>1</v>
      </c>
      <c r="D20597" t="s">
        <v>18</v>
      </c>
      <c r="E20597">
        <v>13</v>
      </c>
      <c r="F20597">
        <v>1006519</v>
      </c>
      <c r="G20597">
        <v>17615</v>
      </c>
    </row>
    <row r="20598" spans="1:7">
      <c r="A20598" s="2">
        <v>44267</v>
      </c>
      <c r="B20598" s="2">
        <f t="shared" si="642"/>
        <v>44286</v>
      </c>
      <c r="C20598" s="3">
        <f t="shared" si="643"/>
        <v>1</v>
      </c>
      <c r="D20598" t="s">
        <v>57</v>
      </c>
      <c r="E20598">
        <v>66</v>
      </c>
      <c r="F20598">
        <v>8736</v>
      </c>
      <c r="G20598">
        <v>134</v>
      </c>
    </row>
    <row r="20599" spans="1:7">
      <c r="A20599" s="2">
        <v>44267</v>
      </c>
      <c r="B20599" s="2">
        <f t="shared" si="642"/>
        <v>44286</v>
      </c>
      <c r="C20599" s="3">
        <f t="shared" si="643"/>
        <v>1</v>
      </c>
      <c r="D20599" t="s">
        <v>26</v>
      </c>
      <c r="E20599">
        <v>15</v>
      </c>
      <c r="F20599">
        <v>28156</v>
      </c>
      <c r="G20599">
        <v>446</v>
      </c>
    </row>
    <row r="20600" spans="1:7">
      <c r="A20600" s="2">
        <v>44267</v>
      </c>
      <c r="B20600" s="2">
        <f t="shared" si="642"/>
        <v>44286</v>
      </c>
      <c r="C20600" s="3">
        <f t="shared" si="643"/>
        <v>1</v>
      </c>
      <c r="D20600" t="s">
        <v>53</v>
      </c>
      <c r="E20600">
        <v>16</v>
      </c>
      <c r="F20600">
        <v>175068</v>
      </c>
      <c r="G20600">
        <v>1912</v>
      </c>
    </row>
    <row r="20601" spans="1:7">
      <c r="A20601" s="2">
        <v>44267</v>
      </c>
      <c r="B20601" s="2">
        <f t="shared" si="642"/>
        <v>44286</v>
      </c>
      <c r="C20601" s="3">
        <f t="shared" si="643"/>
        <v>1</v>
      </c>
      <c r="D20601" t="s">
        <v>6</v>
      </c>
      <c r="E20601">
        <v>17</v>
      </c>
      <c r="F20601">
        <v>1209847</v>
      </c>
      <c r="G20601">
        <v>23163</v>
      </c>
    </row>
    <row r="20602" spans="1:7">
      <c r="A20602" s="2">
        <v>44267</v>
      </c>
      <c r="B20602" s="2">
        <f t="shared" si="642"/>
        <v>44286</v>
      </c>
      <c r="C20602" s="3">
        <f t="shared" si="643"/>
        <v>1</v>
      </c>
      <c r="D20602" t="s">
        <v>27</v>
      </c>
      <c r="E20602">
        <v>18</v>
      </c>
      <c r="F20602">
        <v>674293</v>
      </c>
      <c r="G20602">
        <v>12824</v>
      </c>
    </row>
    <row r="20603" spans="1:7">
      <c r="A20603" s="2">
        <v>44267</v>
      </c>
      <c r="B20603" s="2">
        <f t="shared" si="642"/>
        <v>44286</v>
      </c>
      <c r="C20603" s="3">
        <f t="shared" si="643"/>
        <v>1</v>
      </c>
      <c r="D20603" t="s">
        <v>39</v>
      </c>
      <c r="E20603">
        <v>19</v>
      </c>
      <c r="F20603">
        <v>342343</v>
      </c>
      <c r="G20603">
        <v>5632</v>
      </c>
    </row>
    <row r="20604" spans="1:7">
      <c r="A20604" s="2">
        <v>44267</v>
      </c>
      <c r="B20604" s="2">
        <f t="shared" si="642"/>
        <v>44286</v>
      </c>
      <c r="C20604" s="3">
        <f t="shared" si="643"/>
        <v>1</v>
      </c>
      <c r="D20604" t="s">
        <v>34</v>
      </c>
      <c r="E20604">
        <v>20</v>
      </c>
      <c r="F20604">
        <v>300698</v>
      </c>
      <c r="G20604">
        <v>4824</v>
      </c>
    </row>
    <row r="20605" spans="1:7">
      <c r="A20605" s="2">
        <v>44267</v>
      </c>
      <c r="B20605" s="2">
        <f t="shared" si="642"/>
        <v>44286</v>
      </c>
      <c r="C20605" s="3">
        <f t="shared" si="643"/>
        <v>1</v>
      </c>
      <c r="D20605" t="s">
        <v>28</v>
      </c>
      <c r="E20605">
        <v>21</v>
      </c>
      <c r="F20605">
        <v>418540</v>
      </c>
      <c r="G20605">
        <v>5080</v>
      </c>
    </row>
    <row r="20606" spans="1:7">
      <c r="A20606" s="2">
        <v>44267</v>
      </c>
      <c r="B20606" s="2">
        <f t="shared" si="642"/>
        <v>44286</v>
      </c>
      <c r="C20606" s="3">
        <f t="shared" si="643"/>
        <v>1</v>
      </c>
      <c r="D20606" t="s">
        <v>40</v>
      </c>
      <c r="E20606">
        <v>22</v>
      </c>
      <c r="F20606">
        <v>436482</v>
      </c>
      <c r="G20606">
        <v>9861</v>
      </c>
    </row>
    <row r="20607" spans="1:7">
      <c r="A20607" s="2">
        <v>44267</v>
      </c>
      <c r="B20607" s="2">
        <f t="shared" si="642"/>
        <v>44286</v>
      </c>
      <c r="C20607" s="3">
        <f t="shared" si="643"/>
        <v>1</v>
      </c>
      <c r="D20607" t="s">
        <v>51</v>
      </c>
      <c r="E20607">
        <v>23</v>
      </c>
      <c r="F20607">
        <v>46650</v>
      </c>
      <c r="G20607">
        <v>723</v>
      </c>
    </row>
    <row r="20608" spans="1:7">
      <c r="A20608" s="2">
        <v>44267</v>
      </c>
      <c r="B20608" s="2">
        <f t="shared" si="642"/>
        <v>44286</v>
      </c>
      <c r="C20608" s="3">
        <f t="shared" si="643"/>
        <v>1</v>
      </c>
      <c r="D20608" t="s">
        <v>23</v>
      </c>
      <c r="E20608">
        <v>24</v>
      </c>
      <c r="F20608">
        <v>391662</v>
      </c>
      <c r="G20608">
        <v>8030</v>
      </c>
    </row>
    <row r="20609" spans="1:7">
      <c r="A20609" s="2">
        <v>44267</v>
      </c>
      <c r="B20609" s="2">
        <f t="shared" si="642"/>
        <v>44286</v>
      </c>
      <c r="C20609" s="3">
        <f t="shared" si="643"/>
        <v>1</v>
      </c>
      <c r="D20609" t="s">
        <v>9</v>
      </c>
      <c r="E20609">
        <v>25</v>
      </c>
      <c r="F20609">
        <v>598859</v>
      </c>
      <c r="G20609">
        <v>16580</v>
      </c>
    </row>
    <row r="20610" spans="1:7">
      <c r="A20610" s="2">
        <v>44267</v>
      </c>
      <c r="B20610" s="2">
        <f t="shared" si="642"/>
        <v>44286</v>
      </c>
      <c r="C20610" s="3">
        <f t="shared" si="643"/>
        <v>1</v>
      </c>
      <c r="D20610" t="s">
        <v>42</v>
      </c>
      <c r="E20610">
        <v>26</v>
      </c>
      <c r="F20610">
        <v>667799</v>
      </c>
      <c r="G20610">
        <v>16720</v>
      </c>
    </row>
    <row r="20611" spans="1:7">
      <c r="A20611" s="2">
        <v>44267</v>
      </c>
      <c r="B20611" s="2">
        <f t="shared" si="642"/>
        <v>44286</v>
      </c>
      <c r="C20611" s="3">
        <f t="shared" si="643"/>
        <v>1</v>
      </c>
      <c r="D20611" t="s">
        <v>29</v>
      </c>
      <c r="E20611">
        <v>27</v>
      </c>
      <c r="F20611">
        <v>495276</v>
      </c>
      <c r="G20611">
        <v>6805</v>
      </c>
    </row>
    <row r="20612" spans="1:7">
      <c r="A20612" s="2">
        <v>44267</v>
      </c>
      <c r="B20612" s="2">
        <f t="shared" ref="B20612:B20675" si="644">EOMONTH(A20612,0)</f>
        <v>44286</v>
      </c>
      <c r="C20612" s="3">
        <f t="shared" ref="C20612:C20675" si="645">IF(A20612=B20612,0,1)</f>
        <v>1</v>
      </c>
      <c r="D20612" t="s">
        <v>46</v>
      </c>
      <c r="E20612">
        <v>28</v>
      </c>
      <c r="F20612">
        <v>299887</v>
      </c>
      <c r="G20612">
        <v>6883</v>
      </c>
    </row>
    <row r="20613" spans="1:7">
      <c r="A20613" s="2">
        <v>44267</v>
      </c>
      <c r="B20613" s="2">
        <f t="shared" si="644"/>
        <v>44286</v>
      </c>
      <c r="C20613" s="3">
        <f t="shared" si="645"/>
        <v>1</v>
      </c>
      <c r="D20613" t="s">
        <v>35</v>
      </c>
      <c r="E20613">
        <v>29</v>
      </c>
      <c r="F20613">
        <v>577371</v>
      </c>
      <c r="G20613">
        <v>8752</v>
      </c>
    </row>
    <row r="20614" spans="1:7">
      <c r="A20614" s="2">
        <v>44267</v>
      </c>
      <c r="B20614" s="2">
        <f t="shared" si="644"/>
        <v>44286</v>
      </c>
      <c r="C20614" s="3">
        <f t="shared" si="645"/>
        <v>1</v>
      </c>
      <c r="D20614" t="s">
        <v>54</v>
      </c>
      <c r="E20614">
        <v>30</v>
      </c>
      <c r="F20614">
        <v>101683</v>
      </c>
      <c r="G20614">
        <v>1393</v>
      </c>
    </row>
    <row r="20615" spans="1:7">
      <c r="A20615" s="2">
        <v>44267</v>
      </c>
      <c r="B20615" s="2">
        <f t="shared" si="644"/>
        <v>44286</v>
      </c>
      <c r="C20615" s="3">
        <f t="shared" si="645"/>
        <v>1</v>
      </c>
      <c r="D20615" t="s">
        <v>12</v>
      </c>
      <c r="E20615">
        <v>31</v>
      </c>
      <c r="F20615">
        <v>204722</v>
      </c>
      <c r="G20615">
        <v>2236</v>
      </c>
    </row>
    <row r="20616" spans="1:7">
      <c r="A20616" s="2">
        <v>44267</v>
      </c>
      <c r="B20616" s="2">
        <f t="shared" si="644"/>
        <v>44286</v>
      </c>
      <c r="C20616" s="3">
        <f t="shared" si="645"/>
        <v>1</v>
      </c>
      <c r="D20616" t="s">
        <v>24</v>
      </c>
      <c r="E20616">
        <v>32</v>
      </c>
      <c r="F20616">
        <v>298706</v>
      </c>
      <c r="G20616">
        <v>5099</v>
      </c>
    </row>
    <row r="20617" spans="1:7">
      <c r="A20617" s="2">
        <v>44267</v>
      </c>
      <c r="B20617" s="2">
        <f t="shared" si="644"/>
        <v>44286</v>
      </c>
      <c r="C20617" s="3">
        <f t="shared" si="645"/>
        <v>1</v>
      </c>
      <c r="D20617" t="s">
        <v>19</v>
      </c>
      <c r="E20617">
        <v>33</v>
      </c>
      <c r="F20617">
        <v>78074</v>
      </c>
      <c r="G20617">
        <v>1195</v>
      </c>
    </row>
    <row r="20618" spans="1:7">
      <c r="A20618" s="2">
        <v>44267</v>
      </c>
      <c r="B20618" s="2">
        <f t="shared" si="644"/>
        <v>44286</v>
      </c>
      <c r="C20618" s="3">
        <f t="shared" si="645"/>
        <v>1</v>
      </c>
      <c r="D20618" t="s">
        <v>21</v>
      </c>
      <c r="E20618">
        <v>34</v>
      </c>
      <c r="F20618">
        <v>830847</v>
      </c>
      <c r="G20618">
        <v>23854</v>
      </c>
    </row>
    <row r="20619" spans="1:7">
      <c r="A20619" s="2">
        <v>44267</v>
      </c>
      <c r="B20619" s="2">
        <f t="shared" si="644"/>
        <v>44286</v>
      </c>
      <c r="C20619" s="3">
        <f t="shared" si="645"/>
        <v>1</v>
      </c>
      <c r="D20619" t="s">
        <v>47</v>
      </c>
      <c r="E20619">
        <v>35</v>
      </c>
      <c r="F20619">
        <v>187984</v>
      </c>
      <c r="G20619">
        <v>3851</v>
      </c>
    </row>
    <row r="20620" spans="1:7">
      <c r="A20620" s="2">
        <v>44267</v>
      </c>
      <c r="B20620" s="2">
        <f t="shared" si="644"/>
        <v>44286</v>
      </c>
      <c r="C20620" s="3">
        <f t="shared" si="645"/>
        <v>1</v>
      </c>
      <c r="D20620" t="s">
        <v>16</v>
      </c>
      <c r="E20620">
        <v>36</v>
      </c>
      <c r="F20620">
        <v>1728900</v>
      </c>
      <c r="G20620">
        <v>48277</v>
      </c>
    </row>
    <row r="20621" spans="1:7">
      <c r="A20621" s="2">
        <v>44267</v>
      </c>
      <c r="B20621" s="2">
        <f t="shared" si="644"/>
        <v>44286</v>
      </c>
      <c r="C20621" s="3">
        <f t="shared" si="645"/>
        <v>1</v>
      </c>
      <c r="D20621" t="s">
        <v>20</v>
      </c>
      <c r="E20621">
        <v>37</v>
      </c>
      <c r="F20621">
        <v>886782</v>
      </c>
      <c r="G20621">
        <v>11688</v>
      </c>
    </row>
    <row r="20622" spans="1:7">
      <c r="A20622" s="2">
        <v>44267</v>
      </c>
      <c r="B20622" s="2">
        <f t="shared" si="644"/>
        <v>44286</v>
      </c>
      <c r="C20622" s="3">
        <f t="shared" si="645"/>
        <v>1</v>
      </c>
      <c r="D20622" t="s">
        <v>48</v>
      </c>
      <c r="E20622">
        <v>38</v>
      </c>
      <c r="F20622">
        <v>100878</v>
      </c>
      <c r="G20622">
        <v>1486</v>
      </c>
    </row>
    <row r="20623" spans="1:7">
      <c r="A20623" s="2">
        <v>44267</v>
      </c>
      <c r="B20623" s="2">
        <f t="shared" si="644"/>
        <v>44286</v>
      </c>
      <c r="C20623" s="3">
        <f t="shared" si="645"/>
        <v>1</v>
      </c>
      <c r="D20623" t="s">
        <v>59</v>
      </c>
      <c r="E20623">
        <v>69</v>
      </c>
      <c r="F20623">
        <v>146</v>
      </c>
      <c r="G20623">
        <v>2</v>
      </c>
    </row>
    <row r="20624" spans="1:7">
      <c r="A20624" s="2">
        <v>44267</v>
      </c>
      <c r="B20624" s="2">
        <f t="shared" si="644"/>
        <v>44286</v>
      </c>
      <c r="C20624" s="3">
        <f t="shared" si="645"/>
        <v>1</v>
      </c>
      <c r="D20624" t="s">
        <v>41</v>
      </c>
      <c r="E20624">
        <v>39</v>
      </c>
      <c r="F20624">
        <v>986740</v>
      </c>
      <c r="G20624">
        <v>17871</v>
      </c>
    </row>
    <row r="20625" spans="1:7">
      <c r="A20625" s="2">
        <v>44267</v>
      </c>
      <c r="B20625" s="2">
        <f t="shared" si="644"/>
        <v>44286</v>
      </c>
      <c r="C20625" s="3">
        <f t="shared" si="645"/>
        <v>1</v>
      </c>
      <c r="D20625" t="s">
        <v>30</v>
      </c>
      <c r="E20625">
        <v>40</v>
      </c>
      <c r="F20625">
        <v>431366</v>
      </c>
      <c r="G20625">
        <v>4701</v>
      </c>
    </row>
    <row r="20626" spans="1:7">
      <c r="A20626" s="2">
        <v>44267</v>
      </c>
      <c r="B20626" s="2">
        <f t="shared" si="644"/>
        <v>44286</v>
      </c>
      <c r="C20626" s="3">
        <f t="shared" si="645"/>
        <v>1</v>
      </c>
      <c r="D20626" t="s">
        <v>14</v>
      </c>
      <c r="E20626">
        <v>41</v>
      </c>
      <c r="F20626">
        <v>159130</v>
      </c>
      <c r="G20626">
        <v>2328</v>
      </c>
    </row>
    <row r="20627" spans="1:7">
      <c r="A20627" s="2">
        <v>44267</v>
      </c>
      <c r="B20627" s="2">
        <f t="shared" si="644"/>
        <v>44286</v>
      </c>
      <c r="C20627" s="3">
        <f t="shared" si="645"/>
        <v>1</v>
      </c>
      <c r="D20627" t="s">
        <v>31</v>
      </c>
      <c r="E20627">
        <v>42</v>
      </c>
      <c r="F20627">
        <v>966620</v>
      </c>
      <c r="G20627">
        <v>24576</v>
      </c>
    </row>
    <row r="20628" spans="1:7">
      <c r="A20628" s="2">
        <v>44267</v>
      </c>
      <c r="B20628" s="2">
        <f t="shared" si="644"/>
        <v>44286</v>
      </c>
      <c r="C20628" s="3">
        <f t="shared" si="645"/>
        <v>1</v>
      </c>
      <c r="D20628" t="s">
        <v>55</v>
      </c>
      <c r="E20628">
        <v>72</v>
      </c>
      <c r="F20628">
        <v>136022</v>
      </c>
      <c r="G20628">
        <v>2073</v>
      </c>
    </row>
    <row r="20629" spans="1:7">
      <c r="A20629" s="2">
        <v>44267</v>
      </c>
      <c r="B20629" s="2">
        <f t="shared" si="644"/>
        <v>44286</v>
      </c>
      <c r="C20629" s="3">
        <f t="shared" si="645"/>
        <v>1</v>
      </c>
      <c r="D20629" t="s">
        <v>17</v>
      </c>
      <c r="E20629">
        <v>44</v>
      </c>
      <c r="F20629">
        <v>130502</v>
      </c>
      <c r="G20629">
        <v>2567</v>
      </c>
    </row>
    <row r="20630" spans="1:7">
      <c r="A20630" s="2">
        <v>44267</v>
      </c>
      <c r="B20630" s="2">
        <f t="shared" si="644"/>
        <v>44286</v>
      </c>
      <c r="C20630" s="3">
        <f t="shared" si="645"/>
        <v>1</v>
      </c>
      <c r="D20630" t="s">
        <v>32</v>
      </c>
      <c r="E20630">
        <v>45</v>
      </c>
      <c r="F20630">
        <v>530880</v>
      </c>
      <c r="G20630">
        <v>8833</v>
      </c>
    </row>
    <row r="20631" spans="1:7">
      <c r="A20631" s="2">
        <v>44267</v>
      </c>
      <c r="B20631" s="2">
        <f t="shared" si="644"/>
        <v>44286</v>
      </c>
      <c r="C20631" s="3">
        <f t="shared" si="645"/>
        <v>1</v>
      </c>
      <c r="D20631" t="s">
        <v>43</v>
      </c>
      <c r="E20631">
        <v>46</v>
      </c>
      <c r="F20631">
        <v>114347</v>
      </c>
      <c r="G20631">
        <v>1907</v>
      </c>
    </row>
    <row r="20632" spans="1:7">
      <c r="A20632" s="2">
        <v>44267</v>
      </c>
      <c r="B20632" s="2">
        <f t="shared" si="644"/>
        <v>44286</v>
      </c>
      <c r="C20632" s="3">
        <f t="shared" si="645"/>
        <v>1</v>
      </c>
      <c r="D20632" t="s">
        <v>25</v>
      </c>
      <c r="E20632">
        <v>47</v>
      </c>
      <c r="F20632">
        <v>775589</v>
      </c>
      <c r="G20632">
        <v>11536</v>
      </c>
    </row>
    <row r="20633" spans="1:7">
      <c r="A20633" s="2">
        <v>44267</v>
      </c>
      <c r="B20633" s="2">
        <f t="shared" si="644"/>
        <v>44286</v>
      </c>
      <c r="C20633" s="3">
        <f t="shared" si="645"/>
        <v>1</v>
      </c>
      <c r="D20633" t="s">
        <v>11</v>
      </c>
      <c r="E20633">
        <v>48</v>
      </c>
      <c r="F20633">
        <v>2722037</v>
      </c>
      <c r="G20633">
        <v>46391</v>
      </c>
    </row>
    <row r="20634" spans="1:7">
      <c r="A20634" s="2">
        <v>44267</v>
      </c>
      <c r="B20634" s="2">
        <f t="shared" si="644"/>
        <v>44286</v>
      </c>
      <c r="C20634" s="3">
        <f t="shared" si="645"/>
        <v>1</v>
      </c>
      <c r="D20634" t="s">
        <v>13</v>
      </c>
      <c r="E20634">
        <v>49</v>
      </c>
      <c r="F20634">
        <v>377550</v>
      </c>
      <c r="G20634">
        <v>2017</v>
      </c>
    </row>
    <row r="20635" spans="1:7">
      <c r="A20635" s="2">
        <v>44267</v>
      </c>
      <c r="B20635" s="2">
        <f t="shared" si="644"/>
        <v>44286</v>
      </c>
      <c r="C20635" s="3">
        <f t="shared" si="645"/>
        <v>1</v>
      </c>
      <c r="D20635" t="s">
        <v>36</v>
      </c>
      <c r="E20635">
        <v>50</v>
      </c>
      <c r="F20635">
        <v>16623</v>
      </c>
      <c r="G20635">
        <v>212</v>
      </c>
    </row>
    <row r="20636" spans="1:7">
      <c r="A20636" s="2">
        <v>44267</v>
      </c>
      <c r="B20636" s="2">
        <f t="shared" si="644"/>
        <v>44286</v>
      </c>
      <c r="C20636" s="3">
        <f t="shared" si="645"/>
        <v>1</v>
      </c>
      <c r="D20636" t="s">
        <v>56</v>
      </c>
      <c r="E20636">
        <v>78</v>
      </c>
      <c r="F20636">
        <v>2767</v>
      </c>
      <c r="G20636">
        <v>25</v>
      </c>
    </row>
    <row r="20637" spans="1:7">
      <c r="A20637" s="2">
        <v>44267</v>
      </c>
      <c r="B20637" s="2">
        <f t="shared" si="644"/>
        <v>44286</v>
      </c>
      <c r="C20637" s="3">
        <f t="shared" si="645"/>
        <v>1</v>
      </c>
      <c r="D20637" t="s">
        <v>37</v>
      </c>
      <c r="E20637">
        <v>51</v>
      </c>
      <c r="F20637">
        <v>592214</v>
      </c>
      <c r="G20637">
        <v>9961</v>
      </c>
    </row>
    <row r="20638" spans="1:7">
      <c r="A20638" s="2">
        <v>44267</v>
      </c>
      <c r="B20638" s="2">
        <f t="shared" si="644"/>
        <v>44286</v>
      </c>
      <c r="C20638" s="3">
        <f t="shared" si="645"/>
        <v>1</v>
      </c>
      <c r="D20638" t="s">
        <v>5</v>
      </c>
      <c r="E20638">
        <v>53</v>
      </c>
      <c r="F20638">
        <v>351419</v>
      </c>
      <c r="G20638">
        <v>5183</v>
      </c>
    </row>
    <row r="20639" spans="1:7">
      <c r="A20639" s="2">
        <v>44267</v>
      </c>
      <c r="B20639" s="2">
        <f t="shared" si="644"/>
        <v>44286</v>
      </c>
      <c r="C20639" s="3">
        <f t="shared" si="645"/>
        <v>1</v>
      </c>
      <c r="D20639" t="s">
        <v>58</v>
      </c>
      <c r="E20639">
        <v>54</v>
      </c>
      <c r="F20639">
        <v>134842</v>
      </c>
      <c r="G20639">
        <v>2511</v>
      </c>
    </row>
    <row r="20640" spans="1:7">
      <c r="A20640" s="2">
        <v>44267</v>
      </c>
      <c r="B20640" s="2">
        <f t="shared" si="644"/>
        <v>44286</v>
      </c>
      <c r="C20640" s="3">
        <f t="shared" si="645"/>
        <v>1</v>
      </c>
      <c r="D20640" t="s">
        <v>10</v>
      </c>
      <c r="E20640">
        <v>55</v>
      </c>
      <c r="F20640">
        <v>624508</v>
      </c>
      <c r="G20640">
        <v>7167</v>
      </c>
    </row>
    <row r="20641" spans="1:7">
      <c r="A20641" s="2">
        <v>44267</v>
      </c>
      <c r="B20641" s="2">
        <f t="shared" si="644"/>
        <v>44286</v>
      </c>
      <c r="C20641" s="3">
        <f t="shared" si="645"/>
        <v>1</v>
      </c>
      <c r="D20641" t="s">
        <v>49</v>
      </c>
      <c r="E20641">
        <v>56</v>
      </c>
      <c r="F20641">
        <v>55163</v>
      </c>
      <c r="G20641">
        <v>691</v>
      </c>
    </row>
    <row r="20642" spans="1:7">
      <c r="A20642" s="2">
        <v>44268</v>
      </c>
      <c r="B20642" s="2">
        <f t="shared" si="644"/>
        <v>44286</v>
      </c>
      <c r="C20642" s="3">
        <f t="shared" si="645"/>
        <v>1</v>
      </c>
      <c r="D20642" t="s">
        <v>52</v>
      </c>
      <c r="E20642">
        <v>1</v>
      </c>
      <c r="F20642">
        <v>503305</v>
      </c>
      <c r="G20642">
        <v>10327</v>
      </c>
    </row>
    <row r="20643" spans="1:7">
      <c r="A20643" s="2">
        <v>44268</v>
      </c>
      <c r="B20643" s="2">
        <f t="shared" si="644"/>
        <v>44286</v>
      </c>
      <c r="C20643" s="3">
        <f t="shared" si="645"/>
        <v>1</v>
      </c>
      <c r="D20643" t="s">
        <v>50</v>
      </c>
      <c r="E20643">
        <v>2</v>
      </c>
      <c r="F20643">
        <v>59796</v>
      </c>
      <c r="G20643">
        <v>292</v>
      </c>
    </row>
    <row r="20644" spans="1:7">
      <c r="A20644" s="2">
        <v>44268</v>
      </c>
      <c r="B20644" s="2">
        <f t="shared" si="644"/>
        <v>44286</v>
      </c>
      <c r="C20644" s="3">
        <f t="shared" si="645"/>
        <v>1</v>
      </c>
      <c r="D20644" t="s">
        <v>8</v>
      </c>
      <c r="E20644">
        <v>4</v>
      </c>
      <c r="F20644">
        <v>832094</v>
      </c>
      <c r="G20644">
        <v>16546</v>
      </c>
    </row>
    <row r="20645" spans="1:7">
      <c r="A20645" s="2">
        <v>44268</v>
      </c>
      <c r="B20645" s="2">
        <f t="shared" si="644"/>
        <v>44286</v>
      </c>
      <c r="C20645" s="3">
        <f t="shared" si="645"/>
        <v>1</v>
      </c>
      <c r="D20645" t="s">
        <v>44</v>
      </c>
      <c r="E20645">
        <v>5</v>
      </c>
      <c r="F20645">
        <v>326813</v>
      </c>
      <c r="G20645">
        <v>5455</v>
      </c>
    </row>
    <row r="20646" spans="1:7">
      <c r="A20646" s="2">
        <v>44268</v>
      </c>
      <c r="B20646" s="2">
        <f t="shared" si="644"/>
        <v>44286</v>
      </c>
      <c r="C20646" s="3">
        <f t="shared" si="645"/>
        <v>1</v>
      </c>
      <c r="D20646" t="s">
        <v>7</v>
      </c>
      <c r="E20646">
        <v>6</v>
      </c>
      <c r="F20646">
        <v>3621094</v>
      </c>
      <c r="G20646">
        <v>56349</v>
      </c>
    </row>
    <row r="20647" spans="1:7">
      <c r="A20647" s="2">
        <v>44268</v>
      </c>
      <c r="B20647" s="2">
        <f t="shared" si="644"/>
        <v>44286</v>
      </c>
      <c r="C20647" s="3">
        <f t="shared" si="645"/>
        <v>1</v>
      </c>
      <c r="D20647" t="s">
        <v>22</v>
      </c>
      <c r="E20647">
        <v>8</v>
      </c>
      <c r="F20647">
        <v>445139</v>
      </c>
      <c r="G20647">
        <v>6118</v>
      </c>
    </row>
    <row r="20648" spans="1:7">
      <c r="A20648" s="2">
        <v>44268</v>
      </c>
      <c r="B20648" s="2">
        <f t="shared" si="644"/>
        <v>44286</v>
      </c>
      <c r="C20648" s="3">
        <f t="shared" si="645"/>
        <v>1</v>
      </c>
      <c r="D20648" t="s">
        <v>38</v>
      </c>
      <c r="E20648">
        <v>9</v>
      </c>
      <c r="F20648">
        <v>290577</v>
      </c>
      <c r="G20648">
        <v>7765</v>
      </c>
    </row>
    <row r="20649" spans="1:7">
      <c r="A20649" s="2">
        <v>44268</v>
      </c>
      <c r="B20649" s="2">
        <f t="shared" si="644"/>
        <v>44286</v>
      </c>
      <c r="C20649" s="3">
        <f t="shared" si="645"/>
        <v>1</v>
      </c>
      <c r="D20649" t="s">
        <v>45</v>
      </c>
      <c r="E20649">
        <v>10</v>
      </c>
      <c r="F20649">
        <v>90156</v>
      </c>
      <c r="G20649">
        <v>1504</v>
      </c>
    </row>
    <row r="20650" spans="1:7">
      <c r="A20650" s="2">
        <v>44268</v>
      </c>
      <c r="B20650" s="2">
        <f t="shared" si="644"/>
        <v>44286</v>
      </c>
      <c r="C20650" s="3">
        <f t="shared" si="645"/>
        <v>1</v>
      </c>
      <c r="D20650" t="s">
        <v>33</v>
      </c>
      <c r="E20650">
        <v>11</v>
      </c>
      <c r="F20650">
        <v>42432</v>
      </c>
      <c r="G20650">
        <v>1040</v>
      </c>
    </row>
    <row r="20651" spans="1:7">
      <c r="A20651" s="2">
        <v>44268</v>
      </c>
      <c r="B20651" s="2">
        <f t="shared" si="644"/>
        <v>44286</v>
      </c>
      <c r="C20651" s="3">
        <f t="shared" si="645"/>
        <v>1</v>
      </c>
      <c r="D20651" t="s">
        <v>15</v>
      </c>
      <c r="E20651">
        <v>12</v>
      </c>
      <c r="F20651">
        <v>1973101</v>
      </c>
      <c r="G20651">
        <v>32224</v>
      </c>
    </row>
    <row r="20652" spans="1:7">
      <c r="A20652" s="2">
        <v>44268</v>
      </c>
      <c r="B20652" s="2">
        <f t="shared" si="644"/>
        <v>44286</v>
      </c>
      <c r="C20652" s="3">
        <f t="shared" si="645"/>
        <v>1</v>
      </c>
      <c r="D20652" t="s">
        <v>18</v>
      </c>
      <c r="E20652">
        <v>13</v>
      </c>
      <c r="F20652">
        <v>1007740</v>
      </c>
      <c r="G20652">
        <v>17666</v>
      </c>
    </row>
    <row r="20653" spans="1:7">
      <c r="A20653" s="2">
        <v>44268</v>
      </c>
      <c r="B20653" s="2">
        <f t="shared" si="644"/>
        <v>44286</v>
      </c>
      <c r="C20653" s="3">
        <f t="shared" si="645"/>
        <v>1</v>
      </c>
      <c r="D20653" t="s">
        <v>57</v>
      </c>
      <c r="E20653">
        <v>66</v>
      </c>
      <c r="F20653">
        <v>8737</v>
      </c>
      <c r="G20653">
        <v>134</v>
      </c>
    </row>
    <row r="20654" spans="1:7">
      <c r="A20654" s="2">
        <v>44268</v>
      </c>
      <c r="B20654" s="2">
        <f t="shared" si="644"/>
        <v>44286</v>
      </c>
      <c r="C20654" s="3">
        <f t="shared" si="645"/>
        <v>1</v>
      </c>
      <c r="D20654" t="s">
        <v>26</v>
      </c>
      <c r="E20654">
        <v>15</v>
      </c>
      <c r="F20654">
        <v>28218</v>
      </c>
      <c r="G20654">
        <v>447</v>
      </c>
    </row>
    <row r="20655" spans="1:7">
      <c r="A20655" s="2">
        <v>44268</v>
      </c>
      <c r="B20655" s="2">
        <f t="shared" si="644"/>
        <v>44286</v>
      </c>
      <c r="C20655" s="3">
        <f t="shared" si="645"/>
        <v>1</v>
      </c>
      <c r="D20655" t="s">
        <v>53</v>
      </c>
      <c r="E20655">
        <v>16</v>
      </c>
      <c r="F20655">
        <v>175305</v>
      </c>
      <c r="G20655">
        <v>1913</v>
      </c>
    </row>
    <row r="20656" spans="1:7">
      <c r="A20656" s="2">
        <v>44268</v>
      </c>
      <c r="B20656" s="2">
        <f t="shared" si="644"/>
        <v>44286</v>
      </c>
      <c r="C20656" s="3">
        <f t="shared" si="645"/>
        <v>1</v>
      </c>
      <c r="D20656" t="s">
        <v>6</v>
      </c>
      <c r="E20656">
        <v>17</v>
      </c>
      <c r="F20656">
        <v>1211440</v>
      </c>
      <c r="G20656">
        <v>23188</v>
      </c>
    </row>
    <row r="20657" spans="1:7">
      <c r="A20657" s="2">
        <v>44268</v>
      </c>
      <c r="B20657" s="2">
        <f t="shared" si="644"/>
        <v>44286</v>
      </c>
      <c r="C20657" s="3">
        <f t="shared" si="645"/>
        <v>1</v>
      </c>
      <c r="D20657" t="s">
        <v>27</v>
      </c>
      <c r="E20657">
        <v>18</v>
      </c>
      <c r="F20657">
        <v>675127</v>
      </c>
      <c r="G20657">
        <v>12846</v>
      </c>
    </row>
    <row r="20658" spans="1:7">
      <c r="A20658" s="2">
        <v>44268</v>
      </c>
      <c r="B20658" s="2">
        <f t="shared" si="644"/>
        <v>44286</v>
      </c>
      <c r="C20658" s="3">
        <f t="shared" si="645"/>
        <v>1</v>
      </c>
      <c r="D20658" t="s">
        <v>39</v>
      </c>
      <c r="E20658">
        <v>19</v>
      </c>
      <c r="F20658">
        <v>342705</v>
      </c>
      <c r="G20658">
        <v>5634</v>
      </c>
    </row>
    <row r="20659" spans="1:7">
      <c r="A20659" s="2">
        <v>44268</v>
      </c>
      <c r="B20659" s="2">
        <f t="shared" si="644"/>
        <v>44286</v>
      </c>
      <c r="C20659" s="3">
        <f t="shared" si="645"/>
        <v>1</v>
      </c>
      <c r="D20659" t="s">
        <v>34</v>
      </c>
      <c r="E20659">
        <v>20</v>
      </c>
      <c r="F20659">
        <v>300702</v>
      </c>
      <c r="G20659">
        <v>4824</v>
      </c>
    </row>
    <row r="20660" spans="1:7">
      <c r="A20660" s="2">
        <v>44268</v>
      </c>
      <c r="B20660" s="2">
        <f t="shared" si="644"/>
        <v>44286</v>
      </c>
      <c r="C20660" s="3">
        <f t="shared" si="645"/>
        <v>1</v>
      </c>
      <c r="D20660" t="s">
        <v>28</v>
      </c>
      <c r="E20660">
        <v>21</v>
      </c>
      <c r="F20660">
        <v>419195</v>
      </c>
      <c r="G20660">
        <v>5113</v>
      </c>
    </row>
    <row r="20661" spans="1:7">
      <c r="A20661" s="2">
        <v>44268</v>
      </c>
      <c r="B20661" s="2">
        <f t="shared" si="644"/>
        <v>44286</v>
      </c>
      <c r="C20661" s="3">
        <f t="shared" si="645"/>
        <v>1</v>
      </c>
      <c r="D20661" t="s">
        <v>40</v>
      </c>
      <c r="E20661">
        <v>22</v>
      </c>
      <c r="F20661">
        <v>436482</v>
      </c>
      <c r="G20661">
        <v>9861</v>
      </c>
    </row>
    <row r="20662" spans="1:7">
      <c r="A20662" s="2">
        <v>44268</v>
      </c>
      <c r="B20662" s="2">
        <f t="shared" si="644"/>
        <v>44286</v>
      </c>
      <c r="C20662" s="3">
        <f t="shared" si="645"/>
        <v>1</v>
      </c>
      <c r="D20662" t="s">
        <v>51</v>
      </c>
      <c r="E20662">
        <v>23</v>
      </c>
      <c r="F20662">
        <v>46856</v>
      </c>
      <c r="G20662">
        <v>724</v>
      </c>
    </row>
    <row r="20663" spans="1:7">
      <c r="A20663" s="2">
        <v>44268</v>
      </c>
      <c r="B20663" s="2">
        <f t="shared" si="644"/>
        <v>44286</v>
      </c>
      <c r="C20663" s="3">
        <f t="shared" si="645"/>
        <v>1</v>
      </c>
      <c r="D20663" t="s">
        <v>23</v>
      </c>
      <c r="E20663">
        <v>24</v>
      </c>
      <c r="F20663">
        <v>392763</v>
      </c>
      <c r="G20663">
        <v>8038</v>
      </c>
    </row>
    <row r="20664" spans="1:7">
      <c r="A20664" s="2">
        <v>44268</v>
      </c>
      <c r="B20664" s="2">
        <f t="shared" si="644"/>
        <v>44286</v>
      </c>
      <c r="C20664" s="3">
        <f t="shared" si="645"/>
        <v>1</v>
      </c>
      <c r="D20664" t="s">
        <v>9</v>
      </c>
      <c r="E20664">
        <v>25</v>
      </c>
      <c r="F20664">
        <v>600616</v>
      </c>
      <c r="G20664">
        <v>16614</v>
      </c>
    </row>
    <row r="20665" spans="1:7">
      <c r="A20665" s="2">
        <v>44268</v>
      </c>
      <c r="B20665" s="2">
        <f t="shared" si="644"/>
        <v>44286</v>
      </c>
      <c r="C20665" s="3">
        <f t="shared" si="645"/>
        <v>1</v>
      </c>
      <c r="D20665" t="s">
        <v>42</v>
      </c>
      <c r="E20665">
        <v>26</v>
      </c>
      <c r="F20665">
        <v>669720</v>
      </c>
      <c r="G20665">
        <v>16759</v>
      </c>
    </row>
    <row r="20666" spans="1:7">
      <c r="A20666" s="2">
        <v>44268</v>
      </c>
      <c r="B20666" s="2">
        <f t="shared" si="644"/>
        <v>44286</v>
      </c>
      <c r="C20666" s="3">
        <f t="shared" si="645"/>
        <v>1</v>
      </c>
      <c r="D20666" t="s">
        <v>29</v>
      </c>
      <c r="E20666">
        <v>27</v>
      </c>
      <c r="F20666">
        <v>496463</v>
      </c>
      <c r="G20666">
        <v>6809</v>
      </c>
    </row>
    <row r="20667" spans="1:7">
      <c r="A20667" s="2">
        <v>44268</v>
      </c>
      <c r="B20667" s="2">
        <f t="shared" si="644"/>
        <v>44286</v>
      </c>
      <c r="C20667" s="3">
        <f t="shared" si="645"/>
        <v>1</v>
      </c>
      <c r="D20667" t="s">
        <v>46</v>
      </c>
      <c r="E20667">
        <v>28</v>
      </c>
      <c r="F20667">
        <v>300577</v>
      </c>
      <c r="G20667">
        <v>6896</v>
      </c>
    </row>
    <row r="20668" spans="1:7">
      <c r="A20668" s="2">
        <v>44268</v>
      </c>
      <c r="B20668" s="2">
        <f t="shared" si="644"/>
        <v>44286</v>
      </c>
      <c r="C20668" s="3">
        <f t="shared" si="645"/>
        <v>1</v>
      </c>
      <c r="D20668" t="s">
        <v>35</v>
      </c>
      <c r="E20668">
        <v>29</v>
      </c>
      <c r="F20668">
        <v>577932</v>
      </c>
      <c r="G20668">
        <v>8769</v>
      </c>
    </row>
    <row r="20669" spans="1:7">
      <c r="A20669" s="2">
        <v>44268</v>
      </c>
      <c r="B20669" s="2">
        <f t="shared" si="644"/>
        <v>44286</v>
      </c>
      <c r="C20669" s="3">
        <f t="shared" si="645"/>
        <v>1</v>
      </c>
      <c r="D20669" t="s">
        <v>54</v>
      </c>
      <c r="E20669">
        <v>30</v>
      </c>
      <c r="F20669">
        <v>101801</v>
      </c>
      <c r="G20669">
        <v>1393</v>
      </c>
    </row>
    <row r="20670" spans="1:7">
      <c r="A20670" s="2">
        <v>44268</v>
      </c>
      <c r="B20670" s="2">
        <f t="shared" si="644"/>
        <v>44286</v>
      </c>
      <c r="C20670" s="3">
        <f t="shared" si="645"/>
        <v>1</v>
      </c>
      <c r="D20670" t="s">
        <v>12</v>
      </c>
      <c r="E20670">
        <v>31</v>
      </c>
      <c r="F20670">
        <v>204886</v>
      </c>
      <c r="G20670">
        <v>2236</v>
      </c>
    </row>
    <row r="20671" spans="1:7">
      <c r="A20671" s="2">
        <v>44268</v>
      </c>
      <c r="B20671" s="2">
        <f t="shared" si="644"/>
        <v>44286</v>
      </c>
      <c r="C20671" s="3">
        <f t="shared" si="645"/>
        <v>1</v>
      </c>
      <c r="D20671" t="s">
        <v>24</v>
      </c>
      <c r="E20671">
        <v>32</v>
      </c>
      <c r="F20671">
        <v>299142</v>
      </c>
      <c r="G20671">
        <v>5119</v>
      </c>
    </row>
    <row r="20672" spans="1:7">
      <c r="A20672" s="2">
        <v>44268</v>
      </c>
      <c r="B20672" s="2">
        <f t="shared" si="644"/>
        <v>44286</v>
      </c>
      <c r="C20672" s="3">
        <f t="shared" si="645"/>
        <v>1</v>
      </c>
      <c r="D20672" t="s">
        <v>19</v>
      </c>
      <c r="E20672">
        <v>33</v>
      </c>
      <c r="F20672">
        <v>78319</v>
      </c>
      <c r="G20672">
        <v>1199</v>
      </c>
    </row>
    <row r="20673" spans="1:7">
      <c r="A20673" s="2">
        <v>44268</v>
      </c>
      <c r="B20673" s="2">
        <f t="shared" si="644"/>
        <v>44286</v>
      </c>
      <c r="C20673" s="3">
        <f t="shared" si="645"/>
        <v>1</v>
      </c>
      <c r="D20673" t="s">
        <v>21</v>
      </c>
      <c r="E20673">
        <v>34</v>
      </c>
      <c r="F20673">
        <v>834714</v>
      </c>
      <c r="G20673">
        <v>23888</v>
      </c>
    </row>
    <row r="20674" spans="1:7">
      <c r="A20674" s="2">
        <v>44268</v>
      </c>
      <c r="B20674" s="2">
        <f t="shared" si="644"/>
        <v>44286</v>
      </c>
      <c r="C20674" s="3">
        <f t="shared" si="645"/>
        <v>1</v>
      </c>
      <c r="D20674" t="s">
        <v>47</v>
      </c>
      <c r="E20674">
        <v>35</v>
      </c>
      <c r="F20674">
        <v>188167</v>
      </c>
      <c r="G20674">
        <v>3852</v>
      </c>
    </row>
    <row r="20675" spans="1:7">
      <c r="A20675" s="2">
        <v>44268</v>
      </c>
      <c r="B20675" s="2">
        <f t="shared" si="644"/>
        <v>44286</v>
      </c>
      <c r="C20675" s="3">
        <f t="shared" si="645"/>
        <v>1</v>
      </c>
      <c r="D20675" t="s">
        <v>16</v>
      </c>
      <c r="E20675">
        <v>36</v>
      </c>
      <c r="F20675">
        <v>1734933</v>
      </c>
      <c r="G20675">
        <v>48370</v>
      </c>
    </row>
    <row r="20676" spans="1:7">
      <c r="A20676" s="2">
        <v>44268</v>
      </c>
      <c r="B20676" s="2">
        <f t="shared" ref="B20676:B20739" si="646">EOMONTH(A20676,0)</f>
        <v>44286</v>
      </c>
      <c r="C20676" s="3">
        <f t="shared" ref="C20676:C20739" si="647">IF(A20676=B20676,0,1)</f>
        <v>1</v>
      </c>
      <c r="D20676" t="s">
        <v>20</v>
      </c>
      <c r="E20676">
        <v>37</v>
      </c>
      <c r="F20676">
        <v>887595</v>
      </c>
      <c r="G20676">
        <v>11716</v>
      </c>
    </row>
    <row r="20677" spans="1:7">
      <c r="A20677" s="2">
        <v>44268</v>
      </c>
      <c r="B20677" s="2">
        <f t="shared" si="646"/>
        <v>44286</v>
      </c>
      <c r="C20677" s="3">
        <f t="shared" si="647"/>
        <v>1</v>
      </c>
      <c r="D20677" t="s">
        <v>48</v>
      </c>
      <c r="E20677">
        <v>38</v>
      </c>
      <c r="F20677">
        <v>100973</v>
      </c>
      <c r="G20677">
        <v>1488</v>
      </c>
    </row>
    <row r="20678" spans="1:7">
      <c r="A20678" s="2">
        <v>44268</v>
      </c>
      <c r="B20678" s="2">
        <f t="shared" si="646"/>
        <v>44286</v>
      </c>
      <c r="C20678" s="3">
        <f t="shared" si="647"/>
        <v>1</v>
      </c>
      <c r="D20678" t="s">
        <v>59</v>
      </c>
      <c r="E20678">
        <v>69</v>
      </c>
      <c r="F20678">
        <v>147</v>
      </c>
      <c r="G20678">
        <v>2</v>
      </c>
    </row>
    <row r="20679" spans="1:7">
      <c r="A20679" s="2">
        <v>44268</v>
      </c>
      <c r="B20679" s="2">
        <f t="shared" si="646"/>
        <v>44286</v>
      </c>
      <c r="C20679" s="3">
        <f t="shared" si="647"/>
        <v>1</v>
      </c>
      <c r="D20679" t="s">
        <v>41</v>
      </c>
      <c r="E20679">
        <v>39</v>
      </c>
      <c r="F20679">
        <v>988298</v>
      </c>
      <c r="G20679">
        <v>17871</v>
      </c>
    </row>
    <row r="20680" spans="1:7">
      <c r="A20680" s="2">
        <v>44268</v>
      </c>
      <c r="B20680" s="2">
        <f t="shared" si="646"/>
        <v>44286</v>
      </c>
      <c r="C20680" s="3">
        <f t="shared" si="647"/>
        <v>1</v>
      </c>
      <c r="D20680" t="s">
        <v>30</v>
      </c>
      <c r="E20680">
        <v>40</v>
      </c>
      <c r="F20680">
        <v>431991</v>
      </c>
      <c r="G20680">
        <v>4701</v>
      </c>
    </row>
    <row r="20681" spans="1:7">
      <c r="A20681" s="2">
        <v>44268</v>
      </c>
      <c r="B20681" s="2">
        <f t="shared" si="646"/>
        <v>44286</v>
      </c>
      <c r="C20681" s="3">
        <f t="shared" si="647"/>
        <v>1</v>
      </c>
      <c r="D20681" t="s">
        <v>14</v>
      </c>
      <c r="E20681">
        <v>41</v>
      </c>
      <c r="F20681">
        <v>159427</v>
      </c>
      <c r="G20681">
        <v>2329</v>
      </c>
    </row>
    <row r="20682" spans="1:7">
      <c r="A20682" s="2">
        <v>44268</v>
      </c>
      <c r="B20682" s="2">
        <f t="shared" si="646"/>
        <v>44286</v>
      </c>
      <c r="C20682" s="3">
        <f t="shared" si="647"/>
        <v>1</v>
      </c>
      <c r="D20682" t="s">
        <v>31</v>
      </c>
      <c r="E20682">
        <v>42</v>
      </c>
      <c r="F20682">
        <v>969095</v>
      </c>
      <c r="G20682">
        <v>24576</v>
      </c>
    </row>
    <row r="20683" spans="1:7">
      <c r="A20683" s="2">
        <v>44268</v>
      </c>
      <c r="B20683" s="2">
        <f t="shared" si="646"/>
        <v>44286</v>
      </c>
      <c r="C20683" s="3">
        <f t="shared" si="647"/>
        <v>1</v>
      </c>
      <c r="D20683" t="s">
        <v>55</v>
      </c>
      <c r="E20683">
        <v>72</v>
      </c>
      <c r="F20683">
        <v>136182</v>
      </c>
      <c r="G20683">
        <v>2077</v>
      </c>
    </row>
    <row r="20684" spans="1:7">
      <c r="A20684" s="2">
        <v>44268</v>
      </c>
      <c r="B20684" s="2">
        <f t="shared" si="646"/>
        <v>44286</v>
      </c>
      <c r="C20684" s="3">
        <f t="shared" si="647"/>
        <v>1</v>
      </c>
      <c r="D20684" t="s">
        <v>17</v>
      </c>
      <c r="E20684">
        <v>44</v>
      </c>
      <c r="F20684">
        <v>130502</v>
      </c>
      <c r="G20684">
        <v>2567</v>
      </c>
    </row>
    <row r="20685" spans="1:7">
      <c r="A20685" s="2">
        <v>44268</v>
      </c>
      <c r="B20685" s="2">
        <f t="shared" si="646"/>
        <v>44286</v>
      </c>
      <c r="C20685" s="3">
        <f t="shared" si="647"/>
        <v>1</v>
      </c>
      <c r="D20685" t="s">
        <v>32</v>
      </c>
      <c r="E20685">
        <v>45</v>
      </c>
      <c r="F20685">
        <v>532549</v>
      </c>
      <c r="G20685">
        <v>8870</v>
      </c>
    </row>
    <row r="20686" spans="1:7">
      <c r="A20686" s="2">
        <v>44268</v>
      </c>
      <c r="B20686" s="2">
        <f t="shared" si="646"/>
        <v>44286</v>
      </c>
      <c r="C20686" s="3">
        <f t="shared" si="647"/>
        <v>1</v>
      </c>
      <c r="D20686" t="s">
        <v>43</v>
      </c>
      <c r="E20686">
        <v>46</v>
      </c>
      <c r="F20686">
        <v>114493</v>
      </c>
      <c r="G20686">
        <v>1909</v>
      </c>
    </row>
    <row r="20687" spans="1:7">
      <c r="A20687" s="2">
        <v>44268</v>
      </c>
      <c r="B20687" s="2">
        <f t="shared" si="646"/>
        <v>44286</v>
      </c>
      <c r="C20687" s="3">
        <f t="shared" si="647"/>
        <v>1</v>
      </c>
      <c r="D20687" t="s">
        <v>25</v>
      </c>
      <c r="E20687">
        <v>47</v>
      </c>
      <c r="F20687">
        <v>775718</v>
      </c>
      <c r="G20687">
        <v>11536</v>
      </c>
    </row>
    <row r="20688" spans="1:7">
      <c r="A20688" s="2">
        <v>44268</v>
      </c>
      <c r="B20688" s="2">
        <f t="shared" si="646"/>
        <v>44286</v>
      </c>
      <c r="C20688" s="3">
        <f t="shared" si="647"/>
        <v>1</v>
      </c>
      <c r="D20688" t="s">
        <v>11</v>
      </c>
      <c r="E20688">
        <v>48</v>
      </c>
      <c r="F20688">
        <v>2724913</v>
      </c>
      <c r="G20688">
        <v>46532</v>
      </c>
    </row>
    <row r="20689" spans="1:7">
      <c r="A20689" s="2">
        <v>44268</v>
      </c>
      <c r="B20689" s="2">
        <f t="shared" si="646"/>
        <v>44286</v>
      </c>
      <c r="C20689" s="3">
        <f t="shared" si="647"/>
        <v>1</v>
      </c>
      <c r="D20689" t="s">
        <v>13</v>
      </c>
      <c r="E20689">
        <v>49</v>
      </c>
      <c r="F20689">
        <v>378041</v>
      </c>
      <c r="G20689">
        <v>2021</v>
      </c>
    </row>
    <row r="20690" spans="1:7">
      <c r="A20690" s="2">
        <v>44268</v>
      </c>
      <c r="B20690" s="2">
        <f t="shared" si="646"/>
        <v>44286</v>
      </c>
      <c r="C20690" s="3">
        <f t="shared" si="647"/>
        <v>1</v>
      </c>
      <c r="D20690" t="s">
        <v>36</v>
      </c>
      <c r="E20690">
        <v>50</v>
      </c>
      <c r="F20690">
        <v>16698</v>
      </c>
      <c r="G20690">
        <v>214</v>
      </c>
    </row>
    <row r="20691" spans="1:7">
      <c r="A20691" s="2">
        <v>44268</v>
      </c>
      <c r="B20691" s="2">
        <f t="shared" si="646"/>
        <v>44286</v>
      </c>
      <c r="C20691" s="3">
        <f t="shared" si="647"/>
        <v>1</v>
      </c>
      <c r="D20691" t="s">
        <v>56</v>
      </c>
      <c r="E20691">
        <v>78</v>
      </c>
      <c r="F20691">
        <v>2767</v>
      </c>
      <c r="G20691">
        <v>25</v>
      </c>
    </row>
    <row r="20692" spans="1:7">
      <c r="A20692" s="2">
        <v>44268</v>
      </c>
      <c r="B20692" s="2">
        <f t="shared" si="646"/>
        <v>44286</v>
      </c>
      <c r="C20692" s="3">
        <f t="shared" si="647"/>
        <v>1</v>
      </c>
      <c r="D20692" t="s">
        <v>37</v>
      </c>
      <c r="E20692">
        <v>51</v>
      </c>
      <c r="F20692">
        <v>593562</v>
      </c>
      <c r="G20692">
        <v>9985</v>
      </c>
    </row>
    <row r="20693" spans="1:7">
      <c r="A20693" s="2">
        <v>44268</v>
      </c>
      <c r="B20693" s="2">
        <f t="shared" si="646"/>
        <v>44286</v>
      </c>
      <c r="C20693" s="3">
        <f t="shared" si="647"/>
        <v>1</v>
      </c>
      <c r="D20693" t="s">
        <v>5</v>
      </c>
      <c r="E20693">
        <v>53</v>
      </c>
      <c r="F20693">
        <v>352116</v>
      </c>
      <c r="G20693">
        <v>5183</v>
      </c>
    </row>
    <row r="20694" spans="1:7">
      <c r="A20694" s="2">
        <v>44268</v>
      </c>
      <c r="B20694" s="2">
        <f t="shared" si="646"/>
        <v>44286</v>
      </c>
      <c r="C20694" s="3">
        <f t="shared" si="647"/>
        <v>1</v>
      </c>
      <c r="D20694" t="s">
        <v>58</v>
      </c>
      <c r="E20694">
        <v>54</v>
      </c>
      <c r="F20694">
        <v>135149</v>
      </c>
      <c r="G20694">
        <v>2519</v>
      </c>
    </row>
    <row r="20695" spans="1:7">
      <c r="A20695" s="2">
        <v>44268</v>
      </c>
      <c r="B20695" s="2">
        <f t="shared" si="646"/>
        <v>44286</v>
      </c>
      <c r="C20695" s="3">
        <f t="shared" si="647"/>
        <v>1</v>
      </c>
      <c r="D20695" t="s">
        <v>10</v>
      </c>
      <c r="E20695">
        <v>55</v>
      </c>
      <c r="F20695">
        <v>625045</v>
      </c>
      <c r="G20695">
        <v>7180</v>
      </c>
    </row>
    <row r="20696" spans="1:7">
      <c r="A20696" s="2">
        <v>44268</v>
      </c>
      <c r="B20696" s="2">
        <f t="shared" si="646"/>
        <v>44286</v>
      </c>
      <c r="C20696" s="3">
        <f t="shared" si="647"/>
        <v>1</v>
      </c>
      <c r="D20696" t="s">
        <v>49</v>
      </c>
      <c r="E20696">
        <v>56</v>
      </c>
      <c r="F20696">
        <v>55163</v>
      </c>
      <c r="G20696">
        <v>691</v>
      </c>
    </row>
    <row r="20697" spans="1:7">
      <c r="A20697" s="2">
        <v>44269</v>
      </c>
      <c r="B20697" s="2">
        <f t="shared" si="646"/>
        <v>44286</v>
      </c>
      <c r="C20697" s="3">
        <f t="shared" si="647"/>
        <v>1</v>
      </c>
      <c r="D20697" t="s">
        <v>52</v>
      </c>
      <c r="E20697">
        <v>1</v>
      </c>
      <c r="F20697">
        <v>503673</v>
      </c>
      <c r="G20697">
        <v>10327</v>
      </c>
    </row>
    <row r="20698" spans="1:7">
      <c r="A20698" s="2">
        <v>44269</v>
      </c>
      <c r="B20698" s="2">
        <f t="shared" si="646"/>
        <v>44286</v>
      </c>
      <c r="C20698" s="3">
        <f t="shared" si="647"/>
        <v>1</v>
      </c>
      <c r="D20698" t="s">
        <v>50</v>
      </c>
      <c r="E20698">
        <v>2</v>
      </c>
      <c r="F20698">
        <v>59796</v>
      </c>
      <c r="G20698">
        <v>292</v>
      </c>
    </row>
    <row r="20699" spans="1:7">
      <c r="A20699" s="2">
        <v>44269</v>
      </c>
      <c r="B20699" s="2">
        <f t="shared" si="646"/>
        <v>44286</v>
      </c>
      <c r="C20699" s="3">
        <f t="shared" si="647"/>
        <v>1</v>
      </c>
      <c r="D20699" t="s">
        <v>8</v>
      </c>
      <c r="E20699">
        <v>4</v>
      </c>
      <c r="F20699">
        <v>832743</v>
      </c>
      <c r="G20699">
        <v>16553</v>
      </c>
    </row>
    <row r="20700" spans="1:7">
      <c r="A20700" s="2">
        <v>44269</v>
      </c>
      <c r="B20700" s="2">
        <f t="shared" si="646"/>
        <v>44286</v>
      </c>
      <c r="C20700" s="3">
        <f t="shared" si="647"/>
        <v>1</v>
      </c>
      <c r="D20700" t="s">
        <v>44</v>
      </c>
      <c r="E20700">
        <v>5</v>
      </c>
      <c r="F20700">
        <v>326943</v>
      </c>
      <c r="G20700">
        <v>5474</v>
      </c>
    </row>
    <row r="20701" spans="1:7">
      <c r="A20701" s="2">
        <v>44269</v>
      </c>
      <c r="B20701" s="2">
        <f t="shared" si="646"/>
        <v>44286</v>
      </c>
      <c r="C20701" s="3">
        <f t="shared" si="647"/>
        <v>1</v>
      </c>
      <c r="D20701" t="s">
        <v>7</v>
      </c>
      <c r="E20701">
        <v>6</v>
      </c>
      <c r="F20701">
        <v>3623342</v>
      </c>
      <c r="G20701">
        <v>56499</v>
      </c>
    </row>
    <row r="20702" spans="1:7">
      <c r="A20702" s="2">
        <v>44269</v>
      </c>
      <c r="B20702" s="2">
        <f t="shared" si="646"/>
        <v>44286</v>
      </c>
      <c r="C20702" s="3">
        <f t="shared" si="647"/>
        <v>1</v>
      </c>
      <c r="D20702" t="s">
        <v>22</v>
      </c>
      <c r="E20702">
        <v>8</v>
      </c>
      <c r="F20702">
        <v>445953</v>
      </c>
      <c r="G20702">
        <v>6118</v>
      </c>
    </row>
    <row r="20703" spans="1:7">
      <c r="A20703" s="2">
        <v>44269</v>
      </c>
      <c r="B20703" s="2">
        <f t="shared" si="646"/>
        <v>44286</v>
      </c>
      <c r="C20703" s="3">
        <f t="shared" si="647"/>
        <v>1</v>
      </c>
      <c r="D20703" t="s">
        <v>38</v>
      </c>
      <c r="E20703">
        <v>9</v>
      </c>
      <c r="F20703">
        <v>290577</v>
      </c>
      <c r="G20703">
        <v>7765</v>
      </c>
    </row>
    <row r="20704" spans="1:7">
      <c r="A20704" s="2">
        <v>44269</v>
      </c>
      <c r="B20704" s="2">
        <f t="shared" si="646"/>
        <v>44286</v>
      </c>
      <c r="C20704" s="3">
        <f t="shared" si="647"/>
        <v>1</v>
      </c>
      <c r="D20704" t="s">
        <v>45</v>
      </c>
      <c r="E20704">
        <v>10</v>
      </c>
      <c r="F20704">
        <v>90381</v>
      </c>
      <c r="G20704">
        <v>1507</v>
      </c>
    </row>
    <row r="20705" spans="1:7">
      <c r="A20705" s="2">
        <v>44269</v>
      </c>
      <c r="B20705" s="2">
        <f t="shared" si="646"/>
        <v>44286</v>
      </c>
      <c r="C20705" s="3">
        <f t="shared" si="647"/>
        <v>1</v>
      </c>
      <c r="D20705" t="s">
        <v>33</v>
      </c>
      <c r="E20705">
        <v>11</v>
      </c>
      <c r="F20705">
        <v>42511</v>
      </c>
      <c r="G20705">
        <v>1041</v>
      </c>
    </row>
    <row r="20706" spans="1:7">
      <c r="A20706" s="2">
        <v>44269</v>
      </c>
      <c r="B20706" s="2">
        <f t="shared" si="646"/>
        <v>44286</v>
      </c>
      <c r="C20706" s="3">
        <f t="shared" si="647"/>
        <v>1</v>
      </c>
      <c r="D20706" t="s">
        <v>15</v>
      </c>
      <c r="E20706">
        <v>12</v>
      </c>
      <c r="F20706">
        <v>1976800</v>
      </c>
      <c r="G20706">
        <v>32254</v>
      </c>
    </row>
    <row r="20707" spans="1:7">
      <c r="A20707" s="2">
        <v>44269</v>
      </c>
      <c r="B20707" s="2">
        <f t="shared" si="646"/>
        <v>44286</v>
      </c>
      <c r="C20707" s="3">
        <f t="shared" si="647"/>
        <v>1</v>
      </c>
      <c r="D20707" t="s">
        <v>18</v>
      </c>
      <c r="E20707">
        <v>13</v>
      </c>
      <c r="F20707">
        <v>1008542</v>
      </c>
      <c r="G20707">
        <v>17665</v>
      </c>
    </row>
    <row r="20708" spans="1:7">
      <c r="A20708" s="2">
        <v>44269</v>
      </c>
      <c r="B20708" s="2">
        <f t="shared" si="646"/>
        <v>44286</v>
      </c>
      <c r="C20708" s="3">
        <f t="shared" si="647"/>
        <v>1</v>
      </c>
      <c r="D20708" t="s">
        <v>57</v>
      </c>
      <c r="E20708">
        <v>66</v>
      </c>
      <c r="F20708">
        <v>8737</v>
      </c>
      <c r="G20708">
        <v>134</v>
      </c>
    </row>
    <row r="20709" spans="1:7">
      <c r="A20709" s="2">
        <v>44269</v>
      </c>
      <c r="B20709" s="2">
        <f t="shared" si="646"/>
        <v>44286</v>
      </c>
      <c r="C20709" s="3">
        <f t="shared" si="647"/>
        <v>1</v>
      </c>
      <c r="D20709" t="s">
        <v>26</v>
      </c>
      <c r="E20709">
        <v>15</v>
      </c>
      <c r="F20709">
        <v>28268</v>
      </c>
      <c r="G20709">
        <v>448</v>
      </c>
    </row>
    <row r="20710" spans="1:7">
      <c r="A20710" s="2">
        <v>44269</v>
      </c>
      <c r="B20710" s="2">
        <f t="shared" si="646"/>
        <v>44286</v>
      </c>
      <c r="C20710" s="3">
        <f t="shared" si="647"/>
        <v>1</v>
      </c>
      <c r="D20710" t="s">
        <v>53</v>
      </c>
      <c r="E20710">
        <v>16</v>
      </c>
      <c r="F20710">
        <v>175305</v>
      </c>
      <c r="G20710">
        <v>1913</v>
      </c>
    </row>
    <row r="20711" spans="1:7">
      <c r="A20711" s="2">
        <v>44269</v>
      </c>
      <c r="B20711" s="2">
        <f t="shared" si="646"/>
        <v>44286</v>
      </c>
      <c r="C20711" s="3">
        <f t="shared" si="647"/>
        <v>1</v>
      </c>
      <c r="D20711" t="s">
        <v>6</v>
      </c>
      <c r="E20711">
        <v>17</v>
      </c>
      <c r="F20711">
        <v>1212895</v>
      </c>
      <c r="G20711">
        <v>23206</v>
      </c>
    </row>
    <row r="20712" spans="1:7">
      <c r="A20712" s="2">
        <v>44269</v>
      </c>
      <c r="B20712" s="2">
        <f t="shared" si="646"/>
        <v>44286</v>
      </c>
      <c r="C20712" s="3">
        <f t="shared" si="647"/>
        <v>1</v>
      </c>
      <c r="D20712" t="s">
        <v>27</v>
      </c>
      <c r="E20712">
        <v>18</v>
      </c>
      <c r="F20712">
        <v>675822</v>
      </c>
      <c r="G20712">
        <v>12856</v>
      </c>
    </row>
    <row r="20713" spans="1:7">
      <c r="A20713" s="2">
        <v>44269</v>
      </c>
      <c r="B20713" s="2">
        <f t="shared" si="646"/>
        <v>44286</v>
      </c>
      <c r="C20713" s="3">
        <f t="shared" si="647"/>
        <v>1</v>
      </c>
      <c r="D20713" t="s">
        <v>39</v>
      </c>
      <c r="E20713">
        <v>19</v>
      </c>
      <c r="F20713">
        <v>342886</v>
      </c>
      <c r="G20713">
        <v>5642</v>
      </c>
    </row>
    <row r="20714" spans="1:7">
      <c r="A20714" s="2">
        <v>44269</v>
      </c>
      <c r="B20714" s="2">
        <f t="shared" si="646"/>
        <v>44286</v>
      </c>
      <c r="C20714" s="3">
        <f t="shared" si="647"/>
        <v>1</v>
      </c>
      <c r="D20714" t="s">
        <v>34</v>
      </c>
      <c r="E20714">
        <v>20</v>
      </c>
      <c r="F20714">
        <v>300702</v>
      </c>
      <c r="G20714">
        <v>4824</v>
      </c>
    </row>
    <row r="20715" spans="1:7">
      <c r="A20715" s="2">
        <v>44269</v>
      </c>
      <c r="B20715" s="2">
        <f t="shared" si="646"/>
        <v>44286</v>
      </c>
      <c r="C20715" s="3">
        <f t="shared" si="647"/>
        <v>1</v>
      </c>
      <c r="D20715" t="s">
        <v>28</v>
      </c>
      <c r="E20715">
        <v>21</v>
      </c>
      <c r="F20715">
        <v>419578</v>
      </c>
      <c r="G20715">
        <v>5123</v>
      </c>
    </row>
    <row r="20716" spans="1:7">
      <c r="A20716" s="2">
        <v>44269</v>
      </c>
      <c r="B20716" s="2">
        <f t="shared" si="646"/>
        <v>44286</v>
      </c>
      <c r="C20716" s="3">
        <f t="shared" si="647"/>
        <v>1</v>
      </c>
      <c r="D20716" t="s">
        <v>40</v>
      </c>
      <c r="E20716">
        <v>22</v>
      </c>
      <c r="F20716">
        <v>437393</v>
      </c>
      <c r="G20716">
        <v>9884</v>
      </c>
    </row>
    <row r="20717" spans="1:7">
      <c r="A20717" s="2">
        <v>44269</v>
      </c>
      <c r="B20717" s="2">
        <f t="shared" si="646"/>
        <v>44286</v>
      </c>
      <c r="C20717" s="3">
        <f t="shared" si="647"/>
        <v>1</v>
      </c>
      <c r="D20717" t="s">
        <v>51</v>
      </c>
      <c r="E20717">
        <v>23</v>
      </c>
      <c r="F20717">
        <v>47025</v>
      </c>
      <c r="G20717">
        <v>724</v>
      </c>
    </row>
    <row r="20718" spans="1:7">
      <c r="A20718" s="2">
        <v>44269</v>
      </c>
      <c r="B20718" s="2">
        <f t="shared" si="646"/>
        <v>44286</v>
      </c>
      <c r="C20718" s="3">
        <f t="shared" si="647"/>
        <v>1</v>
      </c>
      <c r="D20718" t="s">
        <v>23</v>
      </c>
      <c r="E20718">
        <v>24</v>
      </c>
      <c r="F20718">
        <v>393623</v>
      </c>
      <c r="G20718">
        <v>8048</v>
      </c>
    </row>
    <row r="20719" spans="1:7">
      <c r="A20719" s="2">
        <v>44269</v>
      </c>
      <c r="B20719" s="2">
        <f t="shared" si="646"/>
        <v>44286</v>
      </c>
      <c r="C20719" s="3">
        <f t="shared" si="647"/>
        <v>1</v>
      </c>
      <c r="D20719" t="s">
        <v>9</v>
      </c>
      <c r="E20719">
        <v>25</v>
      </c>
      <c r="F20719">
        <v>602308</v>
      </c>
      <c r="G20719">
        <v>16645</v>
      </c>
    </row>
    <row r="20720" spans="1:7">
      <c r="A20720" s="2">
        <v>44269</v>
      </c>
      <c r="B20720" s="2">
        <f t="shared" si="646"/>
        <v>44286</v>
      </c>
      <c r="C20720" s="3">
        <f t="shared" si="647"/>
        <v>1</v>
      </c>
      <c r="D20720" t="s">
        <v>42</v>
      </c>
      <c r="E20720">
        <v>26</v>
      </c>
      <c r="F20720">
        <v>669808</v>
      </c>
      <c r="G20720">
        <v>16759</v>
      </c>
    </row>
    <row r="20721" spans="1:7">
      <c r="A20721" s="2">
        <v>44269</v>
      </c>
      <c r="B20721" s="2">
        <f t="shared" si="646"/>
        <v>44286</v>
      </c>
      <c r="C20721" s="3">
        <f t="shared" si="647"/>
        <v>1</v>
      </c>
      <c r="D20721" t="s">
        <v>29</v>
      </c>
      <c r="E20721">
        <v>27</v>
      </c>
      <c r="F20721">
        <v>497460</v>
      </c>
      <c r="G20721">
        <v>6814</v>
      </c>
    </row>
    <row r="20722" spans="1:7">
      <c r="A20722" s="2">
        <v>44269</v>
      </c>
      <c r="B20722" s="2">
        <f t="shared" si="646"/>
        <v>44286</v>
      </c>
      <c r="C20722" s="3">
        <f t="shared" si="647"/>
        <v>1</v>
      </c>
      <c r="D20722" t="s">
        <v>46</v>
      </c>
      <c r="E20722">
        <v>28</v>
      </c>
      <c r="F20722">
        <v>300780</v>
      </c>
      <c r="G20722">
        <v>6901</v>
      </c>
    </row>
    <row r="20723" spans="1:7">
      <c r="A20723" s="2">
        <v>44269</v>
      </c>
      <c r="B20723" s="2">
        <f t="shared" si="646"/>
        <v>44286</v>
      </c>
      <c r="C20723" s="3">
        <f t="shared" si="647"/>
        <v>1</v>
      </c>
      <c r="D20723" t="s">
        <v>35</v>
      </c>
      <c r="E20723">
        <v>29</v>
      </c>
      <c r="F20723">
        <v>578274</v>
      </c>
      <c r="G20723">
        <v>8770</v>
      </c>
    </row>
    <row r="20724" spans="1:7">
      <c r="A20724" s="2">
        <v>44269</v>
      </c>
      <c r="B20724" s="2">
        <f t="shared" si="646"/>
        <v>44286</v>
      </c>
      <c r="C20724" s="3">
        <f t="shared" si="647"/>
        <v>1</v>
      </c>
      <c r="D20724" t="s">
        <v>54</v>
      </c>
      <c r="E20724">
        <v>30</v>
      </c>
      <c r="F20724">
        <v>101835</v>
      </c>
      <c r="G20724">
        <v>1393</v>
      </c>
    </row>
    <row r="20725" spans="1:7">
      <c r="A20725" s="2">
        <v>44269</v>
      </c>
      <c r="B20725" s="2">
        <f t="shared" si="646"/>
        <v>44286</v>
      </c>
      <c r="C20725" s="3">
        <f t="shared" si="647"/>
        <v>1</v>
      </c>
      <c r="D20725" t="s">
        <v>12</v>
      </c>
      <c r="E20725">
        <v>31</v>
      </c>
      <c r="F20725">
        <v>205049</v>
      </c>
      <c r="G20725">
        <v>2236</v>
      </c>
    </row>
    <row r="20726" spans="1:7">
      <c r="A20726" s="2">
        <v>44269</v>
      </c>
      <c r="B20726" s="2">
        <f t="shared" si="646"/>
        <v>44286</v>
      </c>
      <c r="C20726" s="3">
        <f t="shared" si="647"/>
        <v>1</v>
      </c>
      <c r="D20726" t="s">
        <v>24</v>
      </c>
      <c r="E20726">
        <v>32</v>
      </c>
      <c r="F20726">
        <v>299318</v>
      </c>
      <c r="G20726">
        <v>5119</v>
      </c>
    </row>
    <row r="20727" spans="1:7">
      <c r="A20727" s="2">
        <v>44269</v>
      </c>
      <c r="B20727" s="2">
        <f t="shared" si="646"/>
        <v>44286</v>
      </c>
      <c r="C20727" s="3">
        <f t="shared" si="647"/>
        <v>1</v>
      </c>
      <c r="D20727" t="s">
        <v>19</v>
      </c>
      <c r="E20727">
        <v>33</v>
      </c>
      <c r="F20727">
        <v>78615</v>
      </c>
      <c r="G20727">
        <v>1199</v>
      </c>
    </row>
    <row r="20728" spans="1:7">
      <c r="A20728" s="2">
        <v>44269</v>
      </c>
      <c r="B20728" s="2">
        <f t="shared" si="646"/>
        <v>44286</v>
      </c>
      <c r="C20728" s="3">
        <f t="shared" si="647"/>
        <v>1</v>
      </c>
      <c r="D20728" t="s">
        <v>21</v>
      </c>
      <c r="E20728">
        <v>34</v>
      </c>
      <c r="F20728">
        <v>838024</v>
      </c>
      <c r="G20728">
        <v>23903</v>
      </c>
    </row>
    <row r="20729" spans="1:7">
      <c r="A20729" s="2">
        <v>44269</v>
      </c>
      <c r="B20729" s="2">
        <f t="shared" si="646"/>
        <v>44286</v>
      </c>
      <c r="C20729" s="3">
        <f t="shared" si="647"/>
        <v>1</v>
      </c>
      <c r="D20729" t="s">
        <v>47</v>
      </c>
      <c r="E20729">
        <v>35</v>
      </c>
      <c r="F20729">
        <v>188311</v>
      </c>
      <c r="G20729">
        <v>3854</v>
      </c>
    </row>
    <row r="20730" spans="1:7">
      <c r="A20730" s="2">
        <v>44269</v>
      </c>
      <c r="B20730" s="2">
        <f t="shared" si="646"/>
        <v>44286</v>
      </c>
      <c r="C20730" s="3">
        <f t="shared" si="647"/>
        <v>1</v>
      </c>
      <c r="D20730" t="s">
        <v>16</v>
      </c>
      <c r="E20730">
        <v>36</v>
      </c>
      <c r="F20730">
        <v>1741620</v>
      </c>
      <c r="G20730">
        <v>48475</v>
      </c>
    </row>
    <row r="20731" spans="1:7">
      <c r="A20731" s="2">
        <v>44269</v>
      </c>
      <c r="B20731" s="2">
        <f t="shared" si="646"/>
        <v>44286</v>
      </c>
      <c r="C20731" s="3">
        <f t="shared" si="647"/>
        <v>1</v>
      </c>
      <c r="D20731" t="s">
        <v>20</v>
      </c>
      <c r="E20731">
        <v>37</v>
      </c>
      <c r="F20731">
        <v>887595</v>
      </c>
      <c r="G20731">
        <v>11719</v>
      </c>
    </row>
    <row r="20732" spans="1:7">
      <c r="A20732" s="2">
        <v>44269</v>
      </c>
      <c r="B20732" s="2">
        <f t="shared" si="646"/>
        <v>44286</v>
      </c>
      <c r="C20732" s="3">
        <f t="shared" si="647"/>
        <v>1</v>
      </c>
      <c r="D20732" t="s">
        <v>48</v>
      </c>
      <c r="E20732">
        <v>38</v>
      </c>
      <c r="F20732">
        <v>101007</v>
      </c>
      <c r="G20732">
        <v>1488</v>
      </c>
    </row>
    <row r="20733" spans="1:7">
      <c r="A20733" s="2">
        <v>44269</v>
      </c>
      <c r="B20733" s="2">
        <f t="shared" si="646"/>
        <v>44286</v>
      </c>
      <c r="C20733" s="3">
        <f t="shared" si="647"/>
        <v>1</v>
      </c>
      <c r="D20733" t="s">
        <v>59</v>
      </c>
      <c r="E20733">
        <v>69</v>
      </c>
      <c r="F20733">
        <v>154</v>
      </c>
      <c r="G20733">
        <v>2</v>
      </c>
    </row>
    <row r="20734" spans="1:7">
      <c r="A20734" s="2">
        <v>44269</v>
      </c>
      <c r="B20734" s="2">
        <f t="shared" si="646"/>
        <v>44286</v>
      </c>
      <c r="C20734" s="3">
        <f t="shared" si="647"/>
        <v>1</v>
      </c>
      <c r="D20734" t="s">
        <v>41</v>
      </c>
      <c r="E20734">
        <v>39</v>
      </c>
      <c r="F20734">
        <v>989191</v>
      </c>
      <c r="G20734">
        <v>17871</v>
      </c>
    </row>
    <row r="20735" spans="1:7">
      <c r="A20735" s="2">
        <v>44269</v>
      </c>
      <c r="B20735" s="2">
        <f t="shared" si="646"/>
        <v>44286</v>
      </c>
      <c r="C20735" s="3">
        <f t="shared" si="647"/>
        <v>1</v>
      </c>
      <c r="D20735" t="s">
        <v>30</v>
      </c>
      <c r="E20735">
        <v>40</v>
      </c>
      <c r="F20735">
        <v>432483</v>
      </c>
      <c r="G20735">
        <v>4701</v>
      </c>
    </row>
    <row r="20736" spans="1:7">
      <c r="A20736" s="2">
        <v>44269</v>
      </c>
      <c r="B20736" s="2">
        <f t="shared" si="646"/>
        <v>44286</v>
      </c>
      <c r="C20736" s="3">
        <f t="shared" si="647"/>
        <v>1</v>
      </c>
      <c r="D20736" t="s">
        <v>14</v>
      </c>
      <c r="E20736">
        <v>41</v>
      </c>
      <c r="F20736">
        <v>159617</v>
      </c>
      <c r="G20736">
        <v>2329</v>
      </c>
    </row>
    <row r="20737" spans="1:7">
      <c r="A20737" s="2">
        <v>44269</v>
      </c>
      <c r="B20737" s="2">
        <f t="shared" si="646"/>
        <v>44286</v>
      </c>
      <c r="C20737" s="3">
        <f t="shared" si="647"/>
        <v>1</v>
      </c>
      <c r="D20737" t="s">
        <v>31</v>
      </c>
      <c r="E20737">
        <v>42</v>
      </c>
      <c r="F20737">
        <v>970914</v>
      </c>
      <c r="G20737">
        <v>24576</v>
      </c>
    </row>
    <row r="20738" spans="1:7">
      <c r="A20738" s="2">
        <v>44269</v>
      </c>
      <c r="B20738" s="2">
        <f t="shared" si="646"/>
        <v>44286</v>
      </c>
      <c r="C20738" s="3">
        <f t="shared" si="647"/>
        <v>1</v>
      </c>
      <c r="D20738" t="s">
        <v>55</v>
      </c>
      <c r="E20738">
        <v>72</v>
      </c>
      <c r="F20738">
        <v>136417</v>
      </c>
      <c r="G20738">
        <v>2077</v>
      </c>
    </row>
    <row r="20739" spans="1:7">
      <c r="A20739" s="2">
        <v>44269</v>
      </c>
      <c r="B20739" s="2">
        <f t="shared" si="646"/>
        <v>44286</v>
      </c>
      <c r="C20739" s="3">
        <f t="shared" si="647"/>
        <v>1</v>
      </c>
      <c r="D20739" t="s">
        <v>17</v>
      </c>
      <c r="E20739">
        <v>44</v>
      </c>
      <c r="F20739">
        <v>130502</v>
      </c>
      <c r="G20739">
        <v>2567</v>
      </c>
    </row>
    <row r="20740" spans="1:7">
      <c r="A20740" s="2">
        <v>44269</v>
      </c>
      <c r="B20740" s="2">
        <f t="shared" ref="B20740:B20803" si="648">EOMONTH(A20740,0)</f>
        <v>44286</v>
      </c>
      <c r="C20740" s="3">
        <f t="shared" ref="C20740:C20803" si="649">IF(A20740=B20740,0,1)</f>
        <v>1</v>
      </c>
      <c r="D20740" t="s">
        <v>32</v>
      </c>
      <c r="E20740">
        <v>45</v>
      </c>
      <c r="F20740">
        <v>533421</v>
      </c>
      <c r="G20740">
        <v>8875</v>
      </c>
    </row>
    <row r="20741" spans="1:7">
      <c r="A20741" s="2">
        <v>44269</v>
      </c>
      <c r="B20741" s="2">
        <f t="shared" si="648"/>
        <v>44286</v>
      </c>
      <c r="C20741" s="3">
        <f t="shared" si="649"/>
        <v>1</v>
      </c>
      <c r="D20741" t="s">
        <v>43</v>
      </c>
      <c r="E20741">
        <v>46</v>
      </c>
      <c r="F20741">
        <v>114623</v>
      </c>
      <c r="G20741">
        <v>1912</v>
      </c>
    </row>
    <row r="20742" spans="1:7">
      <c r="A20742" s="2">
        <v>44269</v>
      </c>
      <c r="B20742" s="2">
        <f t="shared" si="648"/>
        <v>44286</v>
      </c>
      <c r="C20742" s="3">
        <f t="shared" si="649"/>
        <v>1</v>
      </c>
      <c r="D20742" t="s">
        <v>25</v>
      </c>
      <c r="E20742">
        <v>47</v>
      </c>
      <c r="F20742">
        <v>775773</v>
      </c>
      <c r="G20742">
        <v>11536</v>
      </c>
    </row>
    <row r="20743" spans="1:7">
      <c r="A20743" s="2">
        <v>44269</v>
      </c>
      <c r="B20743" s="2">
        <f t="shared" si="648"/>
        <v>44286</v>
      </c>
      <c r="C20743" s="3">
        <f t="shared" si="649"/>
        <v>1</v>
      </c>
      <c r="D20743" t="s">
        <v>11</v>
      </c>
      <c r="E20743">
        <v>48</v>
      </c>
      <c r="F20743">
        <v>2727642</v>
      </c>
      <c r="G20743">
        <v>46588</v>
      </c>
    </row>
    <row r="20744" spans="1:7">
      <c r="A20744" s="2">
        <v>44269</v>
      </c>
      <c r="B20744" s="2">
        <f t="shared" si="648"/>
        <v>44286</v>
      </c>
      <c r="C20744" s="3">
        <f t="shared" si="649"/>
        <v>1</v>
      </c>
      <c r="D20744" t="s">
        <v>13</v>
      </c>
      <c r="E20744">
        <v>49</v>
      </c>
      <c r="F20744">
        <v>378437</v>
      </c>
      <c r="G20744">
        <v>2027</v>
      </c>
    </row>
    <row r="20745" spans="1:7">
      <c r="A20745" s="2">
        <v>44269</v>
      </c>
      <c r="B20745" s="2">
        <f t="shared" si="648"/>
        <v>44286</v>
      </c>
      <c r="C20745" s="3">
        <f t="shared" si="649"/>
        <v>1</v>
      </c>
      <c r="D20745" t="s">
        <v>36</v>
      </c>
      <c r="E20745">
        <v>50</v>
      </c>
      <c r="F20745">
        <v>16890</v>
      </c>
      <c r="G20745">
        <v>214</v>
      </c>
    </row>
    <row r="20746" spans="1:7">
      <c r="A20746" s="2">
        <v>44269</v>
      </c>
      <c r="B20746" s="2">
        <f t="shared" si="648"/>
        <v>44286</v>
      </c>
      <c r="C20746" s="3">
        <f t="shared" si="649"/>
        <v>1</v>
      </c>
      <c r="D20746" t="s">
        <v>56</v>
      </c>
      <c r="E20746">
        <v>78</v>
      </c>
      <c r="F20746">
        <v>2767</v>
      </c>
      <c r="G20746">
        <v>25</v>
      </c>
    </row>
    <row r="20747" spans="1:7">
      <c r="A20747" s="2">
        <v>44269</v>
      </c>
      <c r="B20747" s="2">
        <f t="shared" si="648"/>
        <v>44286</v>
      </c>
      <c r="C20747" s="3">
        <f t="shared" si="649"/>
        <v>1</v>
      </c>
      <c r="D20747" t="s">
        <v>37</v>
      </c>
      <c r="E20747">
        <v>51</v>
      </c>
      <c r="F20747">
        <v>594735</v>
      </c>
      <c r="G20747">
        <v>10019</v>
      </c>
    </row>
    <row r="20748" spans="1:7">
      <c r="A20748" s="2">
        <v>44269</v>
      </c>
      <c r="B20748" s="2">
        <f t="shared" si="648"/>
        <v>44286</v>
      </c>
      <c r="C20748" s="3">
        <f t="shared" si="649"/>
        <v>1</v>
      </c>
      <c r="D20748" t="s">
        <v>5</v>
      </c>
      <c r="E20748">
        <v>53</v>
      </c>
      <c r="F20748">
        <v>352225</v>
      </c>
      <c r="G20748">
        <v>5183</v>
      </c>
    </row>
    <row r="20749" spans="1:7">
      <c r="A20749" s="2">
        <v>44269</v>
      </c>
      <c r="B20749" s="2">
        <f t="shared" si="648"/>
        <v>44286</v>
      </c>
      <c r="C20749" s="3">
        <f t="shared" si="649"/>
        <v>1</v>
      </c>
      <c r="D20749" t="s">
        <v>58</v>
      </c>
      <c r="E20749">
        <v>54</v>
      </c>
      <c r="F20749">
        <v>135468</v>
      </c>
      <c r="G20749">
        <v>2530</v>
      </c>
    </row>
    <row r="20750" spans="1:7">
      <c r="A20750" s="2">
        <v>44269</v>
      </c>
      <c r="B20750" s="2">
        <f t="shared" si="648"/>
        <v>44286</v>
      </c>
      <c r="C20750" s="3">
        <f t="shared" si="649"/>
        <v>1</v>
      </c>
      <c r="D20750" t="s">
        <v>10</v>
      </c>
      <c r="E20750">
        <v>55</v>
      </c>
      <c r="F20750">
        <v>625556</v>
      </c>
      <c r="G20750">
        <v>7178</v>
      </c>
    </row>
    <row r="20751" spans="1:7">
      <c r="A20751" s="2">
        <v>44269</v>
      </c>
      <c r="B20751" s="2">
        <f t="shared" si="648"/>
        <v>44286</v>
      </c>
      <c r="C20751" s="3">
        <f t="shared" si="649"/>
        <v>1</v>
      </c>
      <c r="D20751" t="s">
        <v>49</v>
      </c>
      <c r="E20751">
        <v>56</v>
      </c>
      <c r="F20751">
        <v>55163</v>
      </c>
      <c r="G20751">
        <v>691</v>
      </c>
    </row>
    <row r="20752" spans="1:7">
      <c r="A20752" s="2">
        <v>44270</v>
      </c>
      <c r="B20752" s="2">
        <f t="shared" si="648"/>
        <v>44286</v>
      </c>
      <c r="C20752" s="3">
        <f t="shared" si="649"/>
        <v>1</v>
      </c>
      <c r="D20752" t="s">
        <v>52</v>
      </c>
      <c r="E20752">
        <v>1</v>
      </c>
      <c r="F20752">
        <v>508229</v>
      </c>
      <c r="G20752">
        <v>10329</v>
      </c>
    </row>
    <row r="20753" spans="1:7">
      <c r="A20753" s="2">
        <v>44270</v>
      </c>
      <c r="B20753" s="2">
        <f t="shared" si="648"/>
        <v>44286</v>
      </c>
      <c r="C20753" s="3">
        <f t="shared" si="649"/>
        <v>1</v>
      </c>
      <c r="D20753" t="s">
        <v>50</v>
      </c>
      <c r="E20753">
        <v>2</v>
      </c>
      <c r="F20753">
        <v>60174</v>
      </c>
      <c r="G20753">
        <v>292</v>
      </c>
    </row>
    <row r="20754" spans="1:7">
      <c r="A20754" s="2">
        <v>44270</v>
      </c>
      <c r="B20754" s="2">
        <f t="shared" si="648"/>
        <v>44286</v>
      </c>
      <c r="C20754" s="3">
        <f t="shared" si="649"/>
        <v>1</v>
      </c>
      <c r="D20754" t="s">
        <v>8</v>
      </c>
      <c r="E20754">
        <v>4</v>
      </c>
      <c r="F20754">
        <v>833391</v>
      </c>
      <c r="G20754">
        <v>16553</v>
      </c>
    </row>
    <row r="20755" spans="1:7">
      <c r="A20755" s="2">
        <v>44270</v>
      </c>
      <c r="B20755" s="2">
        <f t="shared" si="648"/>
        <v>44286</v>
      </c>
      <c r="C20755" s="3">
        <f t="shared" si="649"/>
        <v>1</v>
      </c>
      <c r="D20755" t="s">
        <v>44</v>
      </c>
      <c r="E20755">
        <v>5</v>
      </c>
      <c r="F20755">
        <v>327060</v>
      </c>
      <c r="G20755">
        <v>5481</v>
      </c>
    </row>
    <row r="20756" spans="1:7">
      <c r="A20756" s="2">
        <v>44270</v>
      </c>
      <c r="B20756" s="2">
        <f t="shared" si="648"/>
        <v>44286</v>
      </c>
      <c r="C20756" s="3">
        <f t="shared" si="649"/>
        <v>1</v>
      </c>
      <c r="D20756" t="s">
        <v>7</v>
      </c>
      <c r="E20756">
        <v>6</v>
      </c>
      <c r="F20756">
        <v>3626304</v>
      </c>
      <c r="G20756">
        <v>56606</v>
      </c>
    </row>
    <row r="20757" spans="1:7">
      <c r="A20757" s="2">
        <v>44270</v>
      </c>
      <c r="B20757" s="2">
        <f t="shared" si="648"/>
        <v>44286</v>
      </c>
      <c r="C20757" s="3">
        <f t="shared" si="649"/>
        <v>1</v>
      </c>
      <c r="D20757" t="s">
        <v>22</v>
      </c>
      <c r="E20757">
        <v>8</v>
      </c>
      <c r="F20757">
        <v>446827</v>
      </c>
      <c r="G20757">
        <v>6121</v>
      </c>
    </row>
    <row r="20758" spans="1:7">
      <c r="A20758" s="2">
        <v>44270</v>
      </c>
      <c r="B20758" s="2">
        <f t="shared" si="648"/>
        <v>44286</v>
      </c>
      <c r="C20758" s="3">
        <f t="shared" si="649"/>
        <v>1</v>
      </c>
      <c r="D20758" t="s">
        <v>38</v>
      </c>
      <c r="E20758">
        <v>9</v>
      </c>
      <c r="F20758">
        <v>293102</v>
      </c>
      <c r="G20758">
        <v>7788</v>
      </c>
    </row>
    <row r="20759" spans="1:7">
      <c r="A20759" s="2">
        <v>44270</v>
      </c>
      <c r="B20759" s="2">
        <f t="shared" si="648"/>
        <v>44286</v>
      </c>
      <c r="C20759" s="3">
        <f t="shared" si="649"/>
        <v>1</v>
      </c>
      <c r="D20759" t="s">
        <v>45</v>
      </c>
      <c r="E20759">
        <v>10</v>
      </c>
      <c r="F20759">
        <v>90614</v>
      </c>
      <c r="G20759">
        <v>1511</v>
      </c>
    </row>
    <row r="20760" spans="1:7">
      <c r="A20760" s="2">
        <v>44270</v>
      </c>
      <c r="B20760" s="2">
        <f t="shared" si="648"/>
        <v>44286</v>
      </c>
      <c r="C20760" s="3">
        <f t="shared" si="649"/>
        <v>1</v>
      </c>
      <c r="D20760" t="s">
        <v>33</v>
      </c>
      <c r="E20760">
        <v>11</v>
      </c>
      <c r="F20760">
        <v>42623</v>
      </c>
      <c r="G20760">
        <v>1042</v>
      </c>
    </row>
    <row r="20761" spans="1:7">
      <c r="A20761" s="2">
        <v>44270</v>
      </c>
      <c r="B20761" s="2">
        <f t="shared" si="648"/>
        <v>44286</v>
      </c>
      <c r="C20761" s="3">
        <f t="shared" si="649"/>
        <v>1</v>
      </c>
      <c r="D20761" t="s">
        <v>15</v>
      </c>
      <c r="E20761">
        <v>12</v>
      </c>
      <c r="F20761">
        <v>1979626</v>
      </c>
      <c r="G20761">
        <v>32347</v>
      </c>
    </row>
    <row r="20762" spans="1:7">
      <c r="A20762" s="2">
        <v>44270</v>
      </c>
      <c r="B20762" s="2">
        <f t="shared" si="648"/>
        <v>44286</v>
      </c>
      <c r="C20762" s="3">
        <f t="shared" si="649"/>
        <v>1</v>
      </c>
      <c r="D20762" t="s">
        <v>18</v>
      </c>
      <c r="E20762">
        <v>13</v>
      </c>
      <c r="F20762">
        <v>1009499</v>
      </c>
      <c r="G20762">
        <v>17710</v>
      </c>
    </row>
    <row r="20763" spans="1:7">
      <c r="A20763" s="2">
        <v>44270</v>
      </c>
      <c r="B20763" s="2">
        <f t="shared" si="648"/>
        <v>44286</v>
      </c>
      <c r="C20763" s="3">
        <f t="shared" si="649"/>
        <v>1</v>
      </c>
      <c r="D20763" t="s">
        <v>57</v>
      </c>
      <c r="E20763">
        <v>66</v>
      </c>
      <c r="F20763">
        <v>8742</v>
      </c>
      <c r="G20763">
        <v>135</v>
      </c>
    </row>
    <row r="20764" spans="1:7">
      <c r="A20764" s="2">
        <v>44270</v>
      </c>
      <c r="B20764" s="2">
        <f t="shared" si="648"/>
        <v>44286</v>
      </c>
      <c r="C20764" s="3">
        <f t="shared" si="649"/>
        <v>1</v>
      </c>
      <c r="D20764" t="s">
        <v>26</v>
      </c>
      <c r="E20764">
        <v>15</v>
      </c>
      <c r="F20764">
        <v>28312</v>
      </c>
      <c r="G20764">
        <v>448</v>
      </c>
    </row>
    <row r="20765" spans="1:7">
      <c r="A20765" s="2">
        <v>44270</v>
      </c>
      <c r="B20765" s="2">
        <f t="shared" si="648"/>
        <v>44286</v>
      </c>
      <c r="C20765" s="3">
        <f t="shared" si="649"/>
        <v>1</v>
      </c>
      <c r="D20765" t="s">
        <v>53</v>
      </c>
      <c r="E20765">
        <v>16</v>
      </c>
      <c r="F20765">
        <v>175774</v>
      </c>
      <c r="G20765">
        <v>1918</v>
      </c>
    </row>
    <row r="20766" spans="1:7">
      <c r="A20766" s="2">
        <v>44270</v>
      </c>
      <c r="B20766" s="2">
        <f t="shared" si="648"/>
        <v>44286</v>
      </c>
      <c r="C20766" s="3">
        <f t="shared" si="649"/>
        <v>1</v>
      </c>
      <c r="D20766" t="s">
        <v>6</v>
      </c>
      <c r="E20766">
        <v>17</v>
      </c>
      <c r="F20766">
        <v>1213763</v>
      </c>
      <c r="G20766">
        <v>23216</v>
      </c>
    </row>
    <row r="20767" spans="1:7">
      <c r="A20767" s="2">
        <v>44270</v>
      </c>
      <c r="B20767" s="2">
        <f t="shared" si="648"/>
        <v>44286</v>
      </c>
      <c r="C20767" s="3">
        <f t="shared" si="649"/>
        <v>1</v>
      </c>
      <c r="D20767" t="s">
        <v>27</v>
      </c>
      <c r="E20767">
        <v>18</v>
      </c>
      <c r="F20767">
        <v>676235</v>
      </c>
      <c r="G20767">
        <v>12864</v>
      </c>
    </row>
    <row r="20768" spans="1:7">
      <c r="A20768" s="2">
        <v>44270</v>
      </c>
      <c r="B20768" s="2">
        <f t="shared" si="648"/>
        <v>44286</v>
      </c>
      <c r="C20768" s="3">
        <f t="shared" si="649"/>
        <v>1</v>
      </c>
      <c r="D20768" t="s">
        <v>39</v>
      </c>
      <c r="E20768">
        <v>19</v>
      </c>
      <c r="F20768">
        <v>343303</v>
      </c>
      <c r="G20768">
        <v>5643</v>
      </c>
    </row>
    <row r="20769" spans="1:7">
      <c r="A20769" s="2">
        <v>44270</v>
      </c>
      <c r="B20769" s="2">
        <f t="shared" si="648"/>
        <v>44286</v>
      </c>
      <c r="C20769" s="3">
        <f t="shared" si="649"/>
        <v>1</v>
      </c>
      <c r="D20769" t="s">
        <v>34</v>
      </c>
      <c r="E20769">
        <v>20</v>
      </c>
      <c r="F20769">
        <v>301134</v>
      </c>
      <c r="G20769">
        <v>4835</v>
      </c>
    </row>
    <row r="20770" spans="1:7">
      <c r="A20770" s="2">
        <v>44270</v>
      </c>
      <c r="B20770" s="2">
        <f t="shared" si="648"/>
        <v>44286</v>
      </c>
      <c r="C20770" s="3">
        <f t="shared" si="649"/>
        <v>1</v>
      </c>
      <c r="D20770" t="s">
        <v>28</v>
      </c>
      <c r="E20770">
        <v>21</v>
      </c>
      <c r="F20770">
        <v>420010</v>
      </c>
      <c r="G20770">
        <v>5147</v>
      </c>
    </row>
    <row r="20771" spans="1:7">
      <c r="A20771" s="2">
        <v>44270</v>
      </c>
      <c r="B20771" s="2">
        <f t="shared" si="648"/>
        <v>44286</v>
      </c>
      <c r="C20771" s="3">
        <f t="shared" si="649"/>
        <v>1</v>
      </c>
      <c r="D20771" t="s">
        <v>40</v>
      </c>
      <c r="E20771">
        <v>22</v>
      </c>
      <c r="F20771">
        <v>437565</v>
      </c>
      <c r="G20771">
        <v>9903</v>
      </c>
    </row>
    <row r="20772" spans="1:7">
      <c r="A20772" s="2">
        <v>44270</v>
      </c>
      <c r="B20772" s="2">
        <f t="shared" si="648"/>
        <v>44286</v>
      </c>
      <c r="C20772" s="3">
        <f t="shared" si="649"/>
        <v>1</v>
      </c>
      <c r="D20772" t="s">
        <v>51</v>
      </c>
      <c r="E20772">
        <v>23</v>
      </c>
      <c r="F20772">
        <v>47199</v>
      </c>
      <c r="G20772">
        <v>725</v>
      </c>
    </row>
    <row r="20773" spans="1:7">
      <c r="A20773" s="2">
        <v>44270</v>
      </c>
      <c r="B20773" s="2">
        <f t="shared" si="648"/>
        <v>44286</v>
      </c>
      <c r="C20773" s="3">
        <f t="shared" si="649"/>
        <v>1</v>
      </c>
      <c r="D20773" t="s">
        <v>23</v>
      </c>
      <c r="E20773">
        <v>24</v>
      </c>
      <c r="F20773">
        <v>394240</v>
      </c>
      <c r="G20773">
        <v>8055</v>
      </c>
    </row>
    <row r="20774" spans="1:7">
      <c r="A20774" s="2">
        <v>44270</v>
      </c>
      <c r="B20774" s="2">
        <f t="shared" si="648"/>
        <v>44286</v>
      </c>
      <c r="C20774" s="3">
        <f t="shared" si="649"/>
        <v>1</v>
      </c>
      <c r="D20774" t="s">
        <v>9</v>
      </c>
      <c r="E20774">
        <v>25</v>
      </c>
      <c r="F20774">
        <v>603464</v>
      </c>
      <c r="G20774">
        <v>16673</v>
      </c>
    </row>
    <row r="20775" spans="1:7">
      <c r="A20775" s="2">
        <v>44270</v>
      </c>
      <c r="B20775" s="2">
        <f t="shared" si="648"/>
        <v>44286</v>
      </c>
      <c r="C20775" s="3">
        <f t="shared" si="649"/>
        <v>1</v>
      </c>
      <c r="D20775" t="s">
        <v>42</v>
      </c>
      <c r="E20775">
        <v>26</v>
      </c>
      <c r="F20775">
        <v>673661</v>
      </c>
      <c r="G20775">
        <v>16770</v>
      </c>
    </row>
    <row r="20776" spans="1:7">
      <c r="A20776" s="2">
        <v>44270</v>
      </c>
      <c r="B20776" s="2">
        <f t="shared" si="648"/>
        <v>44286</v>
      </c>
      <c r="C20776" s="3">
        <f t="shared" si="649"/>
        <v>1</v>
      </c>
      <c r="D20776" t="s">
        <v>29</v>
      </c>
      <c r="E20776">
        <v>27</v>
      </c>
      <c r="F20776">
        <v>498286</v>
      </c>
      <c r="G20776">
        <v>6815</v>
      </c>
    </row>
    <row r="20777" spans="1:7">
      <c r="A20777" s="2">
        <v>44270</v>
      </c>
      <c r="B20777" s="2">
        <f t="shared" si="648"/>
        <v>44286</v>
      </c>
      <c r="C20777" s="3">
        <f t="shared" si="649"/>
        <v>1</v>
      </c>
      <c r="D20777" t="s">
        <v>46</v>
      </c>
      <c r="E20777">
        <v>28</v>
      </c>
      <c r="F20777">
        <v>300881</v>
      </c>
      <c r="G20777">
        <v>6903</v>
      </c>
    </row>
    <row r="20778" spans="1:7">
      <c r="A20778" s="2">
        <v>44270</v>
      </c>
      <c r="B20778" s="2">
        <f t="shared" si="648"/>
        <v>44286</v>
      </c>
      <c r="C20778" s="3">
        <f t="shared" si="649"/>
        <v>1</v>
      </c>
      <c r="D20778" t="s">
        <v>35</v>
      </c>
      <c r="E20778">
        <v>29</v>
      </c>
      <c r="F20778">
        <v>578559</v>
      </c>
      <c r="G20778">
        <v>8771</v>
      </c>
    </row>
    <row r="20779" spans="1:7">
      <c r="A20779" s="2">
        <v>44270</v>
      </c>
      <c r="B20779" s="2">
        <f t="shared" si="648"/>
        <v>44286</v>
      </c>
      <c r="C20779" s="3">
        <f t="shared" si="649"/>
        <v>1</v>
      </c>
      <c r="D20779" t="s">
        <v>54</v>
      </c>
      <c r="E20779">
        <v>30</v>
      </c>
      <c r="F20779">
        <v>102055</v>
      </c>
      <c r="G20779">
        <v>1394</v>
      </c>
    </row>
    <row r="20780" spans="1:7">
      <c r="A20780" s="2">
        <v>44270</v>
      </c>
      <c r="B20780" s="2">
        <f t="shared" si="648"/>
        <v>44286</v>
      </c>
      <c r="C20780" s="3">
        <f t="shared" si="649"/>
        <v>1</v>
      </c>
      <c r="D20780" t="s">
        <v>12</v>
      </c>
      <c r="E20780">
        <v>31</v>
      </c>
      <c r="F20780">
        <v>205440</v>
      </c>
      <c r="G20780">
        <v>2236</v>
      </c>
    </row>
    <row r="20781" spans="1:7">
      <c r="A20781" s="2">
        <v>44270</v>
      </c>
      <c r="B20781" s="2">
        <f t="shared" si="648"/>
        <v>44286</v>
      </c>
      <c r="C20781" s="3">
        <f t="shared" si="649"/>
        <v>1</v>
      </c>
      <c r="D20781" t="s">
        <v>24</v>
      </c>
      <c r="E20781">
        <v>32</v>
      </c>
      <c r="F20781">
        <v>299517</v>
      </c>
      <c r="G20781">
        <v>5121</v>
      </c>
    </row>
    <row r="20782" spans="1:7">
      <c r="A20782" s="2">
        <v>44270</v>
      </c>
      <c r="B20782" s="2">
        <f t="shared" si="648"/>
        <v>44286</v>
      </c>
      <c r="C20782" s="3">
        <f t="shared" si="649"/>
        <v>1</v>
      </c>
      <c r="D20782" t="s">
        <v>19</v>
      </c>
      <c r="E20782">
        <v>33</v>
      </c>
      <c r="F20782">
        <v>78813</v>
      </c>
      <c r="G20782">
        <v>1199</v>
      </c>
    </row>
    <row r="20783" spans="1:7">
      <c r="A20783" s="2">
        <v>44270</v>
      </c>
      <c r="B20783" s="2">
        <f t="shared" si="648"/>
        <v>44286</v>
      </c>
      <c r="C20783" s="3">
        <f t="shared" si="649"/>
        <v>1</v>
      </c>
      <c r="D20783" t="s">
        <v>21</v>
      </c>
      <c r="E20783">
        <v>34</v>
      </c>
      <c r="F20783">
        <v>840846</v>
      </c>
      <c r="G20783">
        <v>23925</v>
      </c>
    </row>
    <row r="20784" spans="1:7">
      <c r="A20784" s="2">
        <v>44270</v>
      </c>
      <c r="B20784" s="2">
        <f t="shared" si="648"/>
        <v>44286</v>
      </c>
      <c r="C20784" s="3">
        <f t="shared" si="649"/>
        <v>1</v>
      </c>
      <c r="D20784" t="s">
        <v>47</v>
      </c>
      <c r="E20784">
        <v>35</v>
      </c>
      <c r="F20784">
        <v>188488</v>
      </c>
      <c r="G20784">
        <v>3855</v>
      </c>
    </row>
    <row r="20785" spans="1:7">
      <c r="A20785" s="2">
        <v>44270</v>
      </c>
      <c r="B20785" s="2">
        <f t="shared" si="648"/>
        <v>44286</v>
      </c>
      <c r="C20785" s="3">
        <f t="shared" si="649"/>
        <v>1</v>
      </c>
      <c r="D20785" t="s">
        <v>16</v>
      </c>
      <c r="E20785">
        <v>36</v>
      </c>
      <c r="F20785">
        <v>1748739</v>
      </c>
      <c r="G20785">
        <v>48537</v>
      </c>
    </row>
    <row r="20786" spans="1:7">
      <c r="A20786" s="2">
        <v>44270</v>
      </c>
      <c r="B20786" s="2">
        <f t="shared" si="648"/>
        <v>44286</v>
      </c>
      <c r="C20786" s="3">
        <f t="shared" si="649"/>
        <v>1</v>
      </c>
      <c r="D20786" t="s">
        <v>20</v>
      </c>
      <c r="E20786">
        <v>37</v>
      </c>
      <c r="F20786">
        <v>890709</v>
      </c>
      <c r="G20786">
        <v>11739</v>
      </c>
    </row>
    <row r="20787" spans="1:7">
      <c r="A20787" s="2">
        <v>44270</v>
      </c>
      <c r="B20787" s="2">
        <f t="shared" si="648"/>
        <v>44286</v>
      </c>
      <c r="C20787" s="3">
        <f t="shared" si="649"/>
        <v>1</v>
      </c>
      <c r="D20787" t="s">
        <v>48</v>
      </c>
      <c r="E20787">
        <v>38</v>
      </c>
      <c r="F20787">
        <v>101032</v>
      </c>
      <c r="G20787">
        <v>1488</v>
      </c>
    </row>
    <row r="20788" spans="1:7">
      <c r="A20788" s="2">
        <v>44270</v>
      </c>
      <c r="B20788" s="2">
        <f t="shared" si="648"/>
        <v>44286</v>
      </c>
      <c r="C20788" s="3">
        <f t="shared" si="649"/>
        <v>1</v>
      </c>
      <c r="D20788" t="s">
        <v>59</v>
      </c>
      <c r="E20788">
        <v>69</v>
      </c>
      <c r="F20788">
        <v>154</v>
      </c>
      <c r="G20788">
        <v>2</v>
      </c>
    </row>
    <row r="20789" spans="1:7">
      <c r="A20789" s="2">
        <v>44270</v>
      </c>
      <c r="B20789" s="2">
        <f t="shared" si="648"/>
        <v>44286</v>
      </c>
      <c r="C20789" s="3">
        <f t="shared" si="649"/>
        <v>1</v>
      </c>
      <c r="D20789" t="s">
        <v>41</v>
      </c>
      <c r="E20789">
        <v>39</v>
      </c>
      <c r="F20789">
        <v>990340</v>
      </c>
      <c r="G20789">
        <v>17871</v>
      </c>
    </row>
    <row r="20790" spans="1:7">
      <c r="A20790" s="2">
        <v>44270</v>
      </c>
      <c r="B20790" s="2">
        <f t="shared" si="648"/>
        <v>44286</v>
      </c>
      <c r="C20790" s="3">
        <f t="shared" si="649"/>
        <v>1</v>
      </c>
      <c r="D20790" t="s">
        <v>30</v>
      </c>
      <c r="E20790">
        <v>40</v>
      </c>
      <c r="F20790">
        <v>432793</v>
      </c>
      <c r="G20790">
        <v>4701</v>
      </c>
    </row>
    <row r="20791" spans="1:7">
      <c r="A20791" s="2">
        <v>44270</v>
      </c>
      <c r="B20791" s="2">
        <f t="shared" si="648"/>
        <v>44286</v>
      </c>
      <c r="C20791" s="3">
        <f t="shared" si="649"/>
        <v>1</v>
      </c>
      <c r="D20791" t="s">
        <v>14</v>
      </c>
      <c r="E20791">
        <v>41</v>
      </c>
      <c r="F20791">
        <v>159872</v>
      </c>
      <c r="G20791">
        <v>2333</v>
      </c>
    </row>
    <row r="20792" spans="1:7">
      <c r="A20792" s="2">
        <v>44270</v>
      </c>
      <c r="B20792" s="2">
        <f t="shared" si="648"/>
        <v>44286</v>
      </c>
      <c r="C20792" s="3">
        <f t="shared" si="649"/>
        <v>1</v>
      </c>
      <c r="D20792" t="s">
        <v>31</v>
      </c>
      <c r="E20792">
        <v>42</v>
      </c>
      <c r="F20792">
        <v>972772</v>
      </c>
      <c r="G20792">
        <v>24630</v>
      </c>
    </row>
    <row r="20793" spans="1:7">
      <c r="A20793" s="2">
        <v>44270</v>
      </c>
      <c r="B20793" s="2">
        <f t="shared" si="648"/>
        <v>44286</v>
      </c>
      <c r="C20793" s="3">
        <f t="shared" si="649"/>
        <v>1</v>
      </c>
      <c r="D20793" t="s">
        <v>55</v>
      </c>
      <c r="E20793">
        <v>72</v>
      </c>
      <c r="F20793">
        <v>136610</v>
      </c>
      <c r="G20793">
        <v>2080</v>
      </c>
    </row>
    <row r="20794" spans="1:7">
      <c r="A20794" s="2">
        <v>44270</v>
      </c>
      <c r="B20794" s="2">
        <f t="shared" si="648"/>
        <v>44286</v>
      </c>
      <c r="C20794" s="3">
        <f t="shared" si="649"/>
        <v>1</v>
      </c>
      <c r="D20794" t="s">
        <v>17</v>
      </c>
      <c r="E20794">
        <v>44</v>
      </c>
      <c r="F20794">
        <v>131487</v>
      </c>
      <c r="G20794">
        <v>2576</v>
      </c>
    </row>
    <row r="20795" spans="1:7">
      <c r="A20795" s="2">
        <v>44270</v>
      </c>
      <c r="B20795" s="2">
        <f t="shared" si="648"/>
        <v>44286</v>
      </c>
      <c r="C20795" s="3">
        <f t="shared" si="649"/>
        <v>1</v>
      </c>
      <c r="D20795" t="s">
        <v>32</v>
      </c>
      <c r="E20795">
        <v>45</v>
      </c>
      <c r="F20795">
        <v>534188</v>
      </c>
      <c r="G20795">
        <v>8878</v>
      </c>
    </row>
    <row r="20796" spans="1:7">
      <c r="A20796" s="2">
        <v>44270</v>
      </c>
      <c r="B20796" s="2">
        <f t="shared" si="648"/>
        <v>44286</v>
      </c>
      <c r="C20796" s="3">
        <f t="shared" si="649"/>
        <v>1</v>
      </c>
      <c r="D20796" t="s">
        <v>43</v>
      </c>
      <c r="E20796">
        <v>46</v>
      </c>
      <c r="F20796">
        <v>114649</v>
      </c>
      <c r="G20796">
        <v>1912</v>
      </c>
    </row>
    <row r="20797" spans="1:7">
      <c r="A20797" s="2">
        <v>44270</v>
      </c>
      <c r="B20797" s="2">
        <f t="shared" si="648"/>
        <v>44286</v>
      </c>
      <c r="C20797" s="3">
        <f t="shared" si="649"/>
        <v>1</v>
      </c>
      <c r="D20797" t="s">
        <v>25</v>
      </c>
      <c r="E20797">
        <v>47</v>
      </c>
      <c r="F20797">
        <v>778768</v>
      </c>
      <c r="G20797">
        <v>11535</v>
      </c>
    </row>
    <row r="20798" spans="1:7">
      <c r="A20798" s="2">
        <v>44270</v>
      </c>
      <c r="B20798" s="2">
        <f t="shared" si="648"/>
        <v>44286</v>
      </c>
      <c r="C20798" s="3">
        <f t="shared" si="649"/>
        <v>1</v>
      </c>
      <c r="D20798" t="s">
        <v>11</v>
      </c>
      <c r="E20798">
        <v>48</v>
      </c>
      <c r="F20798">
        <v>2732352</v>
      </c>
      <c r="G20798">
        <v>46694</v>
      </c>
    </row>
    <row r="20799" spans="1:7">
      <c r="A20799" s="2">
        <v>44270</v>
      </c>
      <c r="B20799" s="2">
        <f t="shared" si="648"/>
        <v>44286</v>
      </c>
      <c r="C20799" s="3">
        <f t="shared" si="649"/>
        <v>1</v>
      </c>
      <c r="D20799" t="s">
        <v>13</v>
      </c>
      <c r="E20799">
        <v>49</v>
      </c>
      <c r="F20799">
        <v>378658</v>
      </c>
      <c r="G20799">
        <v>2027</v>
      </c>
    </row>
    <row r="20800" spans="1:7">
      <c r="A20800" s="2">
        <v>44270</v>
      </c>
      <c r="B20800" s="2">
        <f t="shared" si="648"/>
        <v>44286</v>
      </c>
      <c r="C20800" s="3">
        <f t="shared" si="649"/>
        <v>1</v>
      </c>
      <c r="D20800" t="s">
        <v>36</v>
      </c>
      <c r="E20800">
        <v>50</v>
      </c>
      <c r="F20800">
        <v>16992</v>
      </c>
      <c r="G20800">
        <v>214</v>
      </c>
    </row>
    <row r="20801" spans="1:7">
      <c r="A20801" s="2">
        <v>44270</v>
      </c>
      <c r="B20801" s="2">
        <f t="shared" si="648"/>
        <v>44286</v>
      </c>
      <c r="C20801" s="3">
        <f t="shared" si="649"/>
        <v>1</v>
      </c>
      <c r="D20801" t="s">
        <v>56</v>
      </c>
      <c r="E20801">
        <v>78</v>
      </c>
      <c r="F20801">
        <v>2767</v>
      </c>
      <c r="G20801">
        <v>25</v>
      </c>
    </row>
    <row r="20802" spans="1:7">
      <c r="A20802" s="2">
        <v>44270</v>
      </c>
      <c r="B20802" s="2">
        <f t="shared" si="648"/>
        <v>44286</v>
      </c>
      <c r="C20802" s="3">
        <f t="shared" si="649"/>
        <v>1</v>
      </c>
      <c r="D20802" t="s">
        <v>37</v>
      </c>
      <c r="E20802">
        <v>51</v>
      </c>
      <c r="F20802">
        <v>595865</v>
      </c>
      <c r="G20802">
        <v>10060</v>
      </c>
    </row>
    <row r="20803" spans="1:7">
      <c r="A20803" s="2">
        <v>44270</v>
      </c>
      <c r="B20803" s="2">
        <f t="shared" si="648"/>
        <v>44286</v>
      </c>
      <c r="C20803" s="3">
        <f t="shared" si="649"/>
        <v>1</v>
      </c>
      <c r="D20803" t="s">
        <v>5</v>
      </c>
      <c r="E20803">
        <v>53</v>
      </c>
      <c r="F20803">
        <v>353344</v>
      </c>
      <c r="G20803">
        <v>5192</v>
      </c>
    </row>
    <row r="20804" spans="1:7">
      <c r="A20804" s="2">
        <v>44270</v>
      </c>
      <c r="B20804" s="2">
        <f t="shared" ref="B20804:B20867" si="650">EOMONTH(A20804,0)</f>
        <v>44286</v>
      </c>
      <c r="C20804" s="3">
        <f t="shared" ref="C20804:C20867" si="651">IF(A20804=B20804,0,1)</f>
        <v>1</v>
      </c>
      <c r="D20804" t="s">
        <v>58</v>
      </c>
      <c r="E20804">
        <v>54</v>
      </c>
      <c r="F20804">
        <v>135678</v>
      </c>
      <c r="G20804">
        <v>2531</v>
      </c>
    </row>
    <row r="20805" spans="1:7">
      <c r="A20805" s="2">
        <v>44270</v>
      </c>
      <c r="B20805" s="2">
        <f t="shared" si="650"/>
        <v>44286</v>
      </c>
      <c r="C20805" s="3">
        <f t="shared" si="651"/>
        <v>1</v>
      </c>
      <c r="D20805" t="s">
        <v>10</v>
      </c>
      <c r="E20805">
        <v>55</v>
      </c>
      <c r="F20805">
        <v>625888</v>
      </c>
      <c r="G20805">
        <v>7179</v>
      </c>
    </row>
    <row r="20806" spans="1:7">
      <c r="A20806" s="2">
        <v>44270</v>
      </c>
      <c r="B20806" s="2">
        <f t="shared" si="650"/>
        <v>44286</v>
      </c>
      <c r="C20806" s="3">
        <f t="shared" si="651"/>
        <v>1</v>
      </c>
      <c r="D20806" t="s">
        <v>49</v>
      </c>
      <c r="E20806">
        <v>56</v>
      </c>
      <c r="F20806">
        <v>55327</v>
      </c>
      <c r="G20806">
        <v>691</v>
      </c>
    </row>
    <row r="20807" spans="1:7">
      <c r="A20807" s="2">
        <v>44271</v>
      </c>
      <c r="B20807" s="2">
        <f t="shared" si="650"/>
        <v>44286</v>
      </c>
      <c r="C20807" s="3">
        <f t="shared" si="651"/>
        <v>1</v>
      </c>
      <c r="D20807" t="s">
        <v>52</v>
      </c>
      <c r="E20807">
        <v>1</v>
      </c>
      <c r="F20807">
        <v>508717</v>
      </c>
      <c r="G20807">
        <v>10337</v>
      </c>
    </row>
    <row r="20808" spans="1:7">
      <c r="A20808" s="2">
        <v>44271</v>
      </c>
      <c r="B20808" s="2">
        <f t="shared" si="650"/>
        <v>44286</v>
      </c>
      <c r="C20808" s="3">
        <f t="shared" si="651"/>
        <v>1</v>
      </c>
      <c r="D20808" t="s">
        <v>50</v>
      </c>
      <c r="E20808">
        <v>2</v>
      </c>
      <c r="F20808">
        <v>60277</v>
      </c>
      <c r="G20808">
        <v>292</v>
      </c>
    </row>
    <row r="20809" spans="1:7">
      <c r="A20809" s="2">
        <v>44271</v>
      </c>
      <c r="B20809" s="2">
        <f t="shared" si="650"/>
        <v>44286</v>
      </c>
      <c r="C20809" s="3">
        <f t="shared" si="651"/>
        <v>1</v>
      </c>
      <c r="D20809" t="s">
        <v>8</v>
      </c>
      <c r="E20809">
        <v>4</v>
      </c>
      <c r="F20809">
        <v>833883</v>
      </c>
      <c r="G20809">
        <v>16574</v>
      </c>
    </row>
    <row r="20810" spans="1:7">
      <c r="A20810" s="2">
        <v>44271</v>
      </c>
      <c r="B20810" s="2">
        <f t="shared" si="650"/>
        <v>44286</v>
      </c>
      <c r="C20810" s="3">
        <f t="shared" si="651"/>
        <v>1</v>
      </c>
      <c r="D20810" t="s">
        <v>44</v>
      </c>
      <c r="E20810">
        <v>5</v>
      </c>
      <c r="F20810">
        <v>327456</v>
      </c>
      <c r="G20810">
        <v>5493</v>
      </c>
    </row>
    <row r="20811" spans="1:7">
      <c r="A20811" s="2">
        <v>44271</v>
      </c>
      <c r="B20811" s="2">
        <f t="shared" si="650"/>
        <v>44286</v>
      </c>
      <c r="C20811" s="3">
        <f t="shared" si="651"/>
        <v>1</v>
      </c>
      <c r="D20811" t="s">
        <v>7</v>
      </c>
      <c r="E20811">
        <v>6</v>
      </c>
      <c r="F20811">
        <v>3628366</v>
      </c>
      <c r="G20811">
        <v>56719</v>
      </c>
    </row>
    <row r="20812" spans="1:7">
      <c r="A20812" s="2">
        <v>44271</v>
      </c>
      <c r="B20812" s="2">
        <f t="shared" si="650"/>
        <v>44286</v>
      </c>
      <c r="C20812" s="3">
        <f t="shared" si="651"/>
        <v>1</v>
      </c>
      <c r="D20812" t="s">
        <v>22</v>
      </c>
      <c r="E20812">
        <v>8</v>
      </c>
      <c r="F20812">
        <v>447149</v>
      </c>
      <c r="G20812">
        <v>6129</v>
      </c>
    </row>
    <row r="20813" spans="1:7">
      <c r="A20813" s="2">
        <v>44271</v>
      </c>
      <c r="B20813" s="2">
        <f t="shared" si="650"/>
        <v>44286</v>
      </c>
      <c r="C20813" s="3">
        <f t="shared" si="651"/>
        <v>1</v>
      </c>
      <c r="D20813" t="s">
        <v>38</v>
      </c>
      <c r="E20813">
        <v>9</v>
      </c>
      <c r="F20813">
        <v>293955</v>
      </c>
      <c r="G20813">
        <v>7799</v>
      </c>
    </row>
    <row r="20814" spans="1:7">
      <c r="A20814" s="2">
        <v>44271</v>
      </c>
      <c r="B20814" s="2">
        <f t="shared" si="650"/>
        <v>44286</v>
      </c>
      <c r="C20814" s="3">
        <f t="shared" si="651"/>
        <v>1</v>
      </c>
      <c r="D20814" t="s">
        <v>45</v>
      </c>
      <c r="E20814">
        <v>10</v>
      </c>
      <c r="F20814">
        <v>90751</v>
      </c>
      <c r="G20814">
        <v>1514</v>
      </c>
    </row>
    <row r="20815" spans="1:7">
      <c r="A20815" s="2">
        <v>44271</v>
      </c>
      <c r="B20815" s="2">
        <f t="shared" si="650"/>
        <v>44286</v>
      </c>
      <c r="C20815" s="3">
        <f t="shared" si="651"/>
        <v>1</v>
      </c>
      <c r="D20815" t="s">
        <v>33</v>
      </c>
      <c r="E20815">
        <v>11</v>
      </c>
      <c r="F20815">
        <v>42730</v>
      </c>
      <c r="G20815">
        <v>1042</v>
      </c>
    </row>
    <row r="20816" spans="1:7">
      <c r="A20816" s="2">
        <v>44271</v>
      </c>
      <c r="B20816" s="2">
        <f t="shared" si="650"/>
        <v>44286</v>
      </c>
      <c r="C20816" s="3">
        <f t="shared" si="651"/>
        <v>1</v>
      </c>
      <c r="D20816" t="s">
        <v>15</v>
      </c>
      <c r="E20816">
        <v>12</v>
      </c>
      <c r="F20816">
        <v>1984417</v>
      </c>
      <c r="G20816">
        <v>32448</v>
      </c>
    </row>
    <row r="20817" spans="1:7">
      <c r="A20817" s="2">
        <v>44271</v>
      </c>
      <c r="B20817" s="2">
        <f t="shared" si="650"/>
        <v>44286</v>
      </c>
      <c r="C20817" s="3">
        <f t="shared" si="651"/>
        <v>1</v>
      </c>
      <c r="D20817" t="s">
        <v>18</v>
      </c>
      <c r="E20817">
        <v>13</v>
      </c>
      <c r="F20817">
        <v>1011361</v>
      </c>
      <c r="G20817">
        <v>17735</v>
      </c>
    </row>
    <row r="20818" spans="1:7">
      <c r="A20818" s="2">
        <v>44271</v>
      </c>
      <c r="B20818" s="2">
        <f t="shared" si="650"/>
        <v>44286</v>
      </c>
      <c r="C20818" s="3">
        <f t="shared" si="651"/>
        <v>1</v>
      </c>
      <c r="D20818" t="s">
        <v>57</v>
      </c>
      <c r="E20818">
        <v>66</v>
      </c>
      <c r="F20818">
        <v>8742</v>
      </c>
      <c r="G20818">
        <v>135</v>
      </c>
    </row>
    <row r="20819" spans="1:7">
      <c r="A20819" s="2">
        <v>44271</v>
      </c>
      <c r="B20819" s="2">
        <f t="shared" si="650"/>
        <v>44286</v>
      </c>
      <c r="C20819" s="3">
        <f t="shared" si="651"/>
        <v>1</v>
      </c>
      <c r="D20819" t="s">
        <v>26</v>
      </c>
      <c r="E20819">
        <v>15</v>
      </c>
      <c r="F20819">
        <v>28357</v>
      </c>
      <c r="G20819">
        <v>448</v>
      </c>
    </row>
    <row r="20820" spans="1:7">
      <c r="A20820" s="2">
        <v>44271</v>
      </c>
      <c r="B20820" s="2">
        <f t="shared" si="650"/>
        <v>44286</v>
      </c>
      <c r="C20820" s="3">
        <f t="shared" si="651"/>
        <v>1</v>
      </c>
      <c r="D20820" t="s">
        <v>53</v>
      </c>
      <c r="E20820">
        <v>16</v>
      </c>
      <c r="F20820">
        <v>176133</v>
      </c>
      <c r="G20820">
        <v>1931</v>
      </c>
    </row>
    <row r="20821" spans="1:7">
      <c r="A20821" s="2">
        <v>44271</v>
      </c>
      <c r="B20821" s="2">
        <f t="shared" si="650"/>
        <v>44286</v>
      </c>
      <c r="C20821" s="3">
        <f t="shared" si="651"/>
        <v>1</v>
      </c>
      <c r="D20821" t="s">
        <v>6</v>
      </c>
      <c r="E20821">
        <v>17</v>
      </c>
      <c r="F20821">
        <v>1215745</v>
      </c>
      <c r="G20821">
        <v>23235</v>
      </c>
    </row>
    <row r="20822" spans="1:7">
      <c r="A20822" s="2">
        <v>44271</v>
      </c>
      <c r="B20822" s="2">
        <f t="shared" si="650"/>
        <v>44286</v>
      </c>
      <c r="C20822" s="3">
        <f t="shared" si="651"/>
        <v>1</v>
      </c>
      <c r="D20822" t="s">
        <v>27</v>
      </c>
      <c r="E20822">
        <v>18</v>
      </c>
      <c r="F20822">
        <v>676799</v>
      </c>
      <c r="G20822">
        <v>12876</v>
      </c>
    </row>
    <row r="20823" spans="1:7">
      <c r="A20823" s="2">
        <v>44271</v>
      </c>
      <c r="B20823" s="2">
        <f t="shared" si="650"/>
        <v>44286</v>
      </c>
      <c r="C20823" s="3">
        <f t="shared" si="651"/>
        <v>1</v>
      </c>
      <c r="D20823" t="s">
        <v>39</v>
      </c>
      <c r="E20823">
        <v>19</v>
      </c>
      <c r="F20823">
        <v>343851</v>
      </c>
      <c r="G20823">
        <v>5658</v>
      </c>
    </row>
    <row r="20824" spans="1:7">
      <c r="A20824" s="2">
        <v>44271</v>
      </c>
      <c r="B20824" s="2">
        <f t="shared" si="650"/>
        <v>44286</v>
      </c>
      <c r="C20824" s="3">
        <f t="shared" si="651"/>
        <v>1</v>
      </c>
      <c r="D20824" t="s">
        <v>34</v>
      </c>
      <c r="E20824">
        <v>20</v>
      </c>
      <c r="F20824">
        <v>301170</v>
      </c>
      <c r="G20824">
        <v>4835</v>
      </c>
    </row>
    <row r="20825" spans="1:7">
      <c r="A20825" s="2">
        <v>44271</v>
      </c>
      <c r="B20825" s="2">
        <f t="shared" si="650"/>
        <v>44286</v>
      </c>
      <c r="C20825" s="3">
        <f t="shared" si="651"/>
        <v>1</v>
      </c>
      <c r="D20825" t="s">
        <v>28</v>
      </c>
      <c r="E20825">
        <v>21</v>
      </c>
      <c r="F20825">
        <v>420889</v>
      </c>
      <c r="G20825">
        <v>5166</v>
      </c>
    </row>
    <row r="20826" spans="1:7">
      <c r="A20826" s="2">
        <v>44271</v>
      </c>
      <c r="B20826" s="2">
        <f t="shared" si="650"/>
        <v>44286</v>
      </c>
      <c r="C20826" s="3">
        <f t="shared" si="651"/>
        <v>1</v>
      </c>
      <c r="D20826" t="s">
        <v>40</v>
      </c>
      <c r="E20826">
        <v>22</v>
      </c>
      <c r="F20826">
        <v>438557</v>
      </c>
      <c r="G20826">
        <v>9925</v>
      </c>
    </row>
    <row r="20827" spans="1:7">
      <c r="A20827" s="2">
        <v>44271</v>
      </c>
      <c r="B20827" s="2">
        <f t="shared" si="650"/>
        <v>44286</v>
      </c>
      <c r="C20827" s="3">
        <f t="shared" si="651"/>
        <v>1</v>
      </c>
      <c r="D20827" t="s">
        <v>51</v>
      </c>
      <c r="E20827">
        <v>23</v>
      </c>
      <c r="F20827">
        <v>47388</v>
      </c>
      <c r="G20827">
        <v>725</v>
      </c>
    </row>
    <row r="20828" spans="1:7">
      <c r="A20828" s="2">
        <v>44271</v>
      </c>
      <c r="B20828" s="2">
        <f t="shared" si="650"/>
        <v>44286</v>
      </c>
      <c r="C20828" s="3">
        <f t="shared" si="651"/>
        <v>1</v>
      </c>
      <c r="D20828" t="s">
        <v>23</v>
      </c>
      <c r="E20828">
        <v>24</v>
      </c>
      <c r="F20828">
        <v>394900</v>
      </c>
      <c r="G20828">
        <v>8080</v>
      </c>
    </row>
    <row r="20829" spans="1:7">
      <c r="A20829" s="2">
        <v>44271</v>
      </c>
      <c r="B20829" s="2">
        <f t="shared" si="650"/>
        <v>44286</v>
      </c>
      <c r="C20829" s="3">
        <f t="shared" si="651"/>
        <v>1</v>
      </c>
      <c r="D20829" t="s">
        <v>9</v>
      </c>
      <c r="E20829">
        <v>25</v>
      </c>
      <c r="F20829">
        <v>604666</v>
      </c>
      <c r="G20829">
        <v>16688</v>
      </c>
    </row>
    <row r="20830" spans="1:7">
      <c r="A20830" s="2">
        <v>44271</v>
      </c>
      <c r="B20830" s="2">
        <f t="shared" si="650"/>
        <v>44286</v>
      </c>
      <c r="C20830" s="3">
        <f t="shared" si="651"/>
        <v>1</v>
      </c>
      <c r="D20830" t="s">
        <v>42</v>
      </c>
      <c r="E20830">
        <v>26</v>
      </c>
      <c r="F20830">
        <v>676467</v>
      </c>
      <c r="G20830">
        <v>16796</v>
      </c>
    </row>
    <row r="20831" spans="1:7">
      <c r="A20831" s="2">
        <v>44271</v>
      </c>
      <c r="B20831" s="2">
        <f t="shared" si="650"/>
        <v>44286</v>
      </c>
      <c r="C20831" s="3">
        <f t="shared" si="651"/>
        <v>1</v>
      </c>
      <c r="D20831" t="s">
        <v>29</v>
      </c>
      <c r="E20831">
        <v>27</v>
      </c>
      <c r="F20831">
        <v>498994</v>
      </c>
      <c r="G20831">
        <v>6817</v>
      </c>
    </row>
    <row r="20832" spans="1:7">
      <c r="A20832" s="2">
        <v>44271</v>
      </c>
      <c r="B20832" s="2">
        <f t="shared" si="650"/>
        <v>44286</v>
      </c>
      <c r="C20832" s="3">
        <f t="shared" si="651"/>
        <v>1</v>
      </c>
      <c r="D20832" t="s">
        <v>46</v>
      </c>
      <c r="E20832">
        <v>28</v>
      </c>
      <c r="F20832">
        <v>301250</v>
      </c>
      <c r="G20832">
        <v>6929</v>
      </c>
    </row>
    <row r="20833" spans="1:7">
      <c r="A20833" s="2">
        <v>44271</v>
      </c>
      <c r="B20833" s="2">
        <f t="shared" si="650"/>
        <v>44286</v>
      </c>
      <c r="C20833" s="3">
        <f t="shared" si="651"/>
        <v>1</v>
      </c>
      <c r="D20833" t="s">
        <v>35</v>
      </c>
      <c r="E20833">
        <v>29</v>
      </c>
      <c r="F20833">
        <v>579229</v>
      </c>
      <c r="G20833">
        <v>8797</v>
      </c>
    </row>
    <row r="20834" spans="1:7">
      <c r="A20834" s="2">
        <v>44271</v>
      </c>
      <c r="B20834" s="2">
        <f t="shared" si="650"/>
        <v>44286</v>
      </c>
      <c r="C20834" s="3">
        <f t="shared" si="651"/>
        <v>1</v>
      </c>
      <c r="D20834" t="s">
        <v>54</v>
      </c>
      <c r="E20834">
        <v>30</v>
      </c>
      <c r="F20834">
        <v>102469</v>
      </c>
      <c r="G20834">
        <v>1397</v>
      </c>
    </row>
    <row r="20835" spans="1:7">
      <c r="A20835" s="2">
        <v>44271</v>
      </c>
      <c r="B20835" s="2">
        <f t="shared" si="650"/>
        <v>44286</v>
      </c>
      <c r="C20835" s="3">
        <f t="shared" si="651"/>
        <v>1</v>
      </c>
      <c r="D20835" t="s">
        <v>12</v>
      </c>
      <c r="E20835">
        <v>31</v>
      </c>
      <c r="F20835">
        <v>205646</v>
      </c>
      <c r="G20835">
        <v>2238</v>
      </c>
    </row>
    <row r="20836" spans="1:7">
      <c r="A20836" s="2">
        <v>44271</v>
      </c>
      <c r="B20836" s="2">
        <f t="shared" si="650"/>
        <v>44286</v>
      </c>
      <c r="C20836" s="3">
        <f t="shared" si="651"/>
        <v>1</v>
      </c>
      <c r="D20836" t="s">
        <v>24</v>
      </c>
      <c r="E20836">
        <v>32</v>
      </c>
      <c r="F20836">
        <v>299875</v>
      </c>
      <c r="G20836">
        <v>5136</v>
      </c>
    </row>
    <row r="20837" spans="1:7">
      <c r="A20837" s="2">
        <v>44271</v>
      </c>
      <c r="B20837" s="2">
        <f t="shared" si="650"/>
        <v>44286</v>
      </c>
      <c r="C20837" s="3">
        <f t="shared" si="651"/>
        <v>1</v>
      </c>
      <c r="D20837" t="s">
        <v>19</v>
      </c>
      <c r="E20837">
        <v>33</v>
      </c>
      <c r="F20837">
        <v>79070</v>
      </c>
      <c r="G20837">
        <v>1202</v>
      </c>
    </row>
    <row r="20838" spans="1:7">
      <c r="A20838" s="2">
        <v>44271</v>
      </c>
      <c r="B20838" s="2">
        <f t="shared" si="650"/>
        <v>44286</v>
      </c>
      <c r="C20838" s="3">
        <f t="shared" si="651"/>
        <v>1</v>
      </c>
      <c r="D20838" t="s">
        <v>21</v>
      </c>
      <c r="E20838">
        <v>34</v>
      </c>
      <c r="F20838">
        <v>844563</v>
      </c>
      <c r="G20838">
        <v>23966</v>
      </c>
    </row>
    <row r="20839" spans="1:7">
      <c r="A20839" s="2">
        <v>44271</v>
      </c>
      <c r="B20839" s="2">
        <f t="shared" si="650"/>
        <v>44286</v>
      </c>
      <c r="C20839" s="3">
        <f t="shared" si="651"/>
        <v>1</v>
      </c>
      <c r="D20839" t="s">
        <v>47</v>
      </c>
      <c r="E20839">
        <v>35</v>
      </c>
      <c r="F20839">
        <v>188664</v>
      </c>
      <c r="G20839">
        <v>3862</v>
      </c>
    </row>
    <row r="20840" spans="1:7">
      <c r="A20840" s="2">
        <v>44271</v>
      </c>
      <c r="B20840" s="2">
        <f t="shared" si="650"/>
        <v>44286</v>
      </c>
      <c r="C20840" s="3">
        <f t="shared" si="651"/>
        <v>1</v>
      </c>
      <c r="D20840" t="s">
        <v>16</v>
      </c>
      <c r="E20840">
        <v>36</v>
      </c>
      <c r="F20840">
        <v>1755450</v>
      </c>
      <c r="G20840">
        <v>48624</v>
      </c>
    </row>
    <row r="20841" spans="1:7">
      <c r="A20841" s="2">
        <v>44271</v>
      </c>
      <c r="B20841" s="2">
        <f t="shared" si="650"/>
        <v>44286</v>
      </c>
      <c r="C20841" s="3">
        <f t="shared" si="651"/>
        <v>1</v>
      </c>
      <c r="D20841" t="s">
        <v>20</v>
      </c>
      <c r="E20841">
        <v>37</v>
      </c>
      <c r="F20841">
        <v>892563</v>
      </c>
      <c r="G20841">
        <v>11753</v>
      </c>
    </row>
    <row r="20842" spans="1:7">
      <c r="A20842" s="2">
        <v>44271</v>
      </c>
      <c r="B20842" s="2">
        <f t="shared" si="650"/>
        <v>44286</v>
      </c>
      <c r="C20842" s="3">
        <f t="shared" si="651"/>
        <v>1</v>
      </c>
      <c r="D20842" t="s">
        <v>48</v>
      </c>
      <c r="E20842">
        <v>38</v>
      </c>
      <c r="F20842">
        <v>101181</v>
      </c>
      <c r="G20842">
        <v>1489</v>
      </c>
    </row>
    <row r="20843" spans="1:7">
      <c r="A20843" s="2">
        <v>44271</v>
      </c>
      <c r="B20843" s="2">
        <f t="shared" si="650"/>
        <v>44286</v>
      </c>
      <c r="C20843" s="3">
        <f t="shared" si="651"/>
        <v>1</v>
      </c>
      <c r="D20843" t="s">
        <v>59</v>
      </c>
      <c r="E20843">
        <v>69</v>
      </c>
      <c r="F20843">
        <v>154</v>
      </c>
      <c r="G20843">
        <v>2</v>
      </c>
    </row>
    <row r="20844" spans="1:7">
      <c r="A20844" s="2">
        <v>44271</v>
      </c>
      <c r="B20844" s="2">
        <f t="shared" si="650"/>
        <v>44286</v>
      </c>
      <c r="C20844" s="3">
        <f t="shared" si="651"/>
        <v>1</v>
      </c>
      <c r="D20844" t="s">
        <v>41</v>
      </c>
      <c r="E20844">
        <v>39</v>
      </c>
      <c r="F20844">
        <v>992223</v>
      </c>
      <c r="G20844">
        <v>17992</v>
      </c>
    </row>
    <row r="20845" spans="1:7">
      <c r="A20845" s="2">
        <v>44271</v>
      </c>
      <c r="B20845" s="2">
        <f t="shared" si="650"/>
        <v>44286</v>
      </c>
      <c r="C20845" s="3">
        <f t="shared" si="651"/>
        <v>1</v>
      </c>
      <c r="D20845" t="s">
        <v>30</v>
      </c>
      <c r="E20845">
        <v>40</v>
      </c>
      <c r="F20845">
        <v>433025</v>
      </c>
      <c r="G20845">
        <v>4788</v>
      </c>
    </row>
    <row r="20846" spans="1:7">
      <c r="A20846" s="2">
        <v>44271</v>
      </c>
      <c r="B20846" s="2">
        <f t="shared" si="650"/>
        <v>44286</v>
      </c>
      <c r="C20846" s="3">
        <f t="shared" si="651"/>
        <v>1</v>
      </c>
      <c r="D20846" t="s">
        <v>14</v>
      </c>
      <c r="E20846">
        <v>41</v>
      </c>
      <c r="F20846">
        <v>160084</v>
      </c>
      <c r="G20846">
        <v>2348</v>
      </c>
    </row>
    <row r="20847" spans="1:7">
      <c r="A20847" s="2">
        <v>44271</v>
      </c>
      <c r="B20847" s="2">
        <f t="shared" si="650"/>
        <v>44286</v>
      </c>
      <c r="C20847" s="3">
        <f t="shared" si="651"/>
        <v>1</v>
      </c>
      <c r="D20847" t="s">
        <v>31</v>
      </c>
      <c r="E20847">
        <v>42</v>
      </c>
      <c r="F20847">
        <v>975872</v>
      </c>
      <c r="G20847">
        <v>24714</v>
      </c>
    </row>
    <row r="20848" spans="1:7">
      <c r="A20848" s="2">
        <v>44271</v>
      </c>
      <c r="B20848" s="2">
        <f t="shared" si="650"/>
        <v>44286</v>
      </c>
      <c r="C20848" s="3">
        <f t="shared" si="651"/>
        <v>1</v>
      </c>
      <c r="D20848" t="s">
        <v>55</v>
      </c>
      <c r="E20848">
        <v>72</v>
      </c>
      <c r="F20848">
        <v>136826</v>
      </c>
      <c r="G20848">
        <v>2081</v>
      </c>
    </row>
    <row r="20849" spans="1:7">
      <c r="A20849" s="2">
        <v>44271</v>
      </c>
      <c r="B20849" s="2">
        <f t="shared" si="650"/>
        <v>44286</v>
      </c>
      <c r="C20849" s="3">
        <f t="shared" si="651"/>
        <v>1</v>
      </c>
      <c r="D20849" t="s">
        <v>17</v>
      </c>
      <c r="E20849">
        <v>44</v>
      </c>
      <c r="F20849">
        <v>131750</v>
      </c>
      <c r="G20849">
        <v>2583</v>
      </c>
    </row>
    <row r="20850" spans="1:7">
      <c r="A20850" s="2">
        <v>44271</v>
      </c>
      <c r="B20850" s="2">
        <f t="shared" si="650"/>
        <v>44286</v>
      </c>
      <c r="C20850" s="3">
        <f t="shared" si="651"/>
        <v>1</v>
      </c>
      <c r="D20850" t="s">
        <v>32</v>
      </c>
      <c r="E20850">
        <v>45</v>
      </c>
      <c r="F20850">
        <v>534869</v>
      </c>
      <c r="G20850">
        <v>8881</v>
      </c>
    </row>
    <row r="20851" spans="1:7">
      <c r="A20851" s="2">
        <v>44271</v>
      </c>
      <c r="B20851" s="2">
        <f t="shared" si="650"/>
        <v>44286</v>
      </c>
      <c r="C20851" s="3">
        <f t="shared" si="651"/>
        <v>1</v>
      </c>
      <c r="D20851" t="s">
        <v>43</v>
      </c>
      <c r="E20851">
        <v>46</v>
      </c>
      <c r="F20851">
        <v>114791</v>
      </c>
      <c r="G20851">
        <v>1912</v>
      </c>
    </row>
    <row r="20852" spans="1:7">
      <c r="A20852" s="2">
        <v>44271</v>
      </c>
      <c r="B20852" s="2">
        <f t="shared" si="650"/>
        <v>44286</v>
      </c>
      <c r="C20852" s="3">
        <f t="shared" si="651"/>
        <v>1</v>
      </c>
      <c r="D20852" t="s">
        <v>25</v>
      </c>
      <c r="E20852">
        <v>47</v>
      </c>
      <c r="F20852">
        <v>779888</v>
      </c>
      <c r="G20852">
        <v>11547</v>
      </c>
    </row>
    <row r="20853" spans="1:7">
      <c r="A20853" s="2">
        <v>44271</v>
      </c>
      <c r="B20853" s="2">
        <f t="shared" si="650"/>
        <v>44286</v>
      </c>
      <c r="C20853" s="3">
        <f t="shared" si="651"/>
        <v>1</v>
      </c>
      <c r="D20853" t="s">
        <v>11</v>
      </c>
      <c r="E20853">
        <v>48</v>
      </c>
      <c r="F20853">
        <v>2738219</v>
      </c>
      <c r="G20853">
        <v>46827</v>
      </c>
    </row>
    <row r="20854" spans="1:7">
      <c r="A20854" s="2">
        <v>44271</v>
      </c>
      <c r="B20854" s="2">
        <f t="shared" si="650"/>
        <v>44286</v>
      </c>
      <c r="C20854" s="3">
        <f t="shared" si="651"/>
        <v>1</v>
      </c>
      <c r="D20854" t="s">
        <v>13</v>
      </c>
      <c r="E20854">
        <v>49</v>
      </c>
      <c r="F20854">
        <v>379139</v>
      </c>
      <c r="G20854">
        <v>2032</v>
      </c>
    </row>
    <row r="20855" spans="1:7">
      <c r="A20855" s="2">
        <v>44271</v>
      </c>
      <c r="B20855" s="2">
        <f t="shared" si="650"/>
        <v>44286</v>
      </c>
      <c r="C20855" s="3">
        <f t="shared" si="651"/>
        <v>1</v>
      </c>
      <c r="D20855" t="s">
        <v>36</v>
      </c>
      <c r="E20855">
        <v>50</v>
      </c>
      <c r="F20855">
        <v>17047</v>
      </c>
      <c r="G20855">
        <v>215</v>
      </c>
    </row>
    <row r="20856" spans="1:7">
      <c r="A20856" s="2">
        <v>44271</v>
      </c>
      <c r="B20856" s="2">
        <f t="shared" si="650"/>
        <v>44286</v>
      </c>
      <c r="C20856" s="3">
        <f t="shared" si="651"/>
        <v>1</v>
      </c>
      <c r="D20856" t="s">
        <v>56</v>
      </c>
      <c r="E20856">
        <v>78</v>
      </c>
      <c r="F20856">
        <v>2767</v>
      </c>
      <c r="G20856">
        <v>25</v>
      </c>
    </row>
    <row r="20857" spans="1:7">
      <c r="A20857" s="2">
        <v>44271</v>
      </c>
      <c r="B20857" s="2">
        <f t="shared" si="650"/>
        <v>44286</v>
      </c>
      <c r="C20857" s="3">
        <f t="shared" si="651"/>
        <v>1</v>
      </c>
      <c r="D20857" t="s">
        <v>37</v>
      </c>
      <c r="E20857">
        <v>51</v>
      </c>
      <c r="F20857">
        <v>597141</v>
      </c>
      <c r="G20857">
        <v>10104</v>
      </c>
    </row>
    <row r="20858" spans="1:7">
      <c r="A20858" s="2">
        <v>44271</v>
      </c>
      <c r="B20858" s="2">
        <f t="shared" si="650"/>
        <v>44286</v>
      </c>
      <c r="C20858" s="3">
        <f t="shared" si="651"/>
        <v>1</v>
      </c>
      <c r="D20858" t="s">
        <v>5</v>
      </c>
      <c r="E20858">
        <v>53</v>
      </c>
      <c r="F20858">
        <v>353981</v>
      </c>
      <c r="G20858">
        <v>5206</v>
      </c>
    </row>
    <row r="20859" spans="1:7">
      <c r="A20859" s="2">
        <v>44271</v>
      </c>
      <c r="B20859" s="2">
        <f t="shared" si="650"/>
        <v>44286</v>
      </c>
      <c r="C20859" s="3">
        <f t="shared" si="651"/>
        <v>1</v>
      </c>
      <c r="D20859" t="s">
        <v>58</v>
      </c>
      <c r="E20859">
        <v>54</v>
      </c>
      <c r="F20859">
        <v>136019</v>
      </c>
      <c r="G20859">
        <v>2546</v>
      </c>
    </row>
    <row r="20860" spans="1:7">
      <c r="A20860" s="2">
        <v>44271</v>
      </c>
      <c r="B20860" s="2">
        <f t="shared" si="650"/>
        <v>44286</v>
      </c>
      <c r="C20860" s="3">
        <f t="shared" si="651"/>
        <v>1</v>
      </c>
      <c r="D20860" t="s">
        <v>10</v>
      </c>
      <c r="E20860">
        <v>55</v>
      </c>
      <c r="F20860">
        <v>626537</v>
      </c>
      <c r="G20860">
        <v>7184</v>
      </c>
    </row>
    <row r="20861" spans="1:7">
      <c r="A20861" s="2">
        <v>44271</v>
      </c>
      <c r="B20861" s="2">
        <f t="shared" si="650"/>
        <v>44286</v>
      </c>
      <c r="C20861" s="3">
        <f t="shared" si="651"/>
        <v>1</v>
      </c>
      <c r="D20861" t="s">
        <v>49</v>
      </c>
      <c r="E20861">
        <v>56</v>
      </c>
      <c r="F20861">
        <v>55352</v>
      </c>
      <c r="G20861">
        <v>693</v>
      </c>
    </row>
    <row r="20862" spans="1:7">
      <c r="A20862" s="2">
        <v>44272</v>
      </c>
      <c r="B20862" s="2">
        <f t="shared" si="650"/>
        <v>44286</v>
      </c>
      <c r="C20862" s="3">
        <f t="shared" si="651"/>
        <v>1</v>
      </c>
      <c r="D20862" t="s">
        <v>52</v>
      </c>
      <c r="E20862">
        <v>1</v>
      </c>
      <c r="F20862">
        <v>509476</v>
      </c>
      <c r="G20862">
        <v>10363</v>
      </c>
    </row>
    <row r="20863" spans="1:7">
      <c r="A20863" s="2">
        <v>44272</v>
      </c>
      <c r="B20863" s="2">
        <f t="shared" si="650"/>
        <v>44286</v>
      </c>
      <c r="C20863" s="3">
        <f t="shared" si="651"/>
        <v>1</v>
      </c>
      <c r="D20863" t="s">
        <v>50</v>
      </c>
      <c r="E20863">
        <v>2</v>
      </c>
      <c r="F20863">
        <v>60451</v>
      </c>
      <c r="G20863">
        <v>293</v>
      </c>
    </row>
    <row r="20864" spans="1:7">
      <c r="A20864" s="2">
        <v>44272</v>
      </c>
      <c r="B20864" s="2">
        <f t="shared" si="650"/>
        <v>44286</v>
      </c>
      <c r="C20864" s="3">
        <f t="shared" si="651"/>
        <v>1</v>
      </c>
      <c r="D20864" t="s">
        <v>8</v>
      </c>
      <c r="E20864">
        <v>4</v>
      </c>
      <c r="F20864">
        <v>834329</v>
      </c>
      <c r="G20864">
        <v>16586</v>
      </c>
    </row>
    <row r="20865" spans="1:7">
      <c r="A20865" s="2">
        <v>44272</v>
      </c>
      <c r="B20865" s="2">
        <f t="shared" si="650"/>
        <v>44286</v>
      </c>
      <c r="C20865" s="3">
        <f t="shared" si="651"/>
        <v>1</v>
      </c>
      <c r="D20865" t="s">
        <v>44</v>
      </c>
      <c r="E20865">
        <v>5</v>
      </c>
      <c r="F20865">
        <v>327781</v>
      </c>
      <c r="G20865">
        <v>5507</v>
      </c>
    </row>
    <row r="20866" spans="1:7">
      <c r="A20866" s="2">
        <v>44272</v>
      </c>
      <c r="B20866" s="2">
        <f t="shared" si="650"/>
        <v>44286</v>
      </c>
      <c r="C20866" s="3">
        <f t="shared" si="651"/>
        <v>1</v>
      </c>
      <c r="D20866" t="s">
        <v>7</v>
      </c>
      <c r="E20866">
        <v>6</v>
      </c>
      <c r="F20866">
        <v>3631735</v>
      </c>
      <c r="G20866">
        <v>56952</v>
      </c>
    </row>
    <row r="20867" spans="1:7">
      <c r="A20867" s="2">
        <v>44272</v>
      </c>
      <c r="B20867" s="2">
        <f t="shared" si="650"/>
        <v>44286</v>
      </c>
      <c r="C20867" s="3">
        <f t="shared" si="651"/>
        <v>1</v>
      </c>
      <c r="D20867" t="s">
        <v>22</v>
      </c>
      <c r="E20867">
        <v>8</v>
      </c>
      <c r="F20867">
        <v>447840</v>
      </c>
      <c r="G20867">
        <v>6136</v>
      </c>
    </row>
    <row r="20868" spans="1:7">
      <c r="A20868" s="2">
        <v>44272</v>
      </c>
      <c r="B20868" s="2">
        <f t="shared" ref="B20868:B20931" si="652">EOMONTH(A20868,0)</f>
        <v>44286</v>
      </c>
      <c r="C20868" s="3">
        <f t="shared" ref="C20868:C20931" si="653">IF(A20868=B20868,0,1)</f>
        <v>1</v>
      </c>
      <c r="D20868" t="s">
        <v>38</v>
      </c>
      <c r="E20868">
        <v>9</v>
      </c>
      <c r="F20868">
        <v>294328</v>
      </c>
      <c r="G20868">
        <v>7807</v>
      </c>
    </row>
    <row r="20869" spans="1:7">
      <c r="A20869" s="2">
        <v>44272</v>
      </c>
      <c r="B20869" s="2">
        <f t="shared" si="652"/>
        <v>44286</v>
      </c>
      <c r="C20869" s="3">
        <f t="shared" si="653"/>
        <v>1</v>
      </c>
      <c r="D20869" t="s">
        <v>45</v>
      </c>
      <c r="E20869">
        <v>10</v>
      </c>
      <c r="F20869">
        <v>91123</v>
      </c>
      <c r="G20869">
        <v>1516</v>
      </c>
    </row>
    <row r="20870" spans="1:7">
      <c r="A20870" s="2">
        <v>44272</v>
      </c>
      <c r="B20870" s="2">
        <f t="shared" si="652"/>
        <v>44286</v>
      </c>
      <c r="C20870" s="3">
        <f t="shared" si="653"/>
        <v>1</v>
      </c>
      <c r="D20870" t="s">
        <v>33</v>
      </c>
      <c r="E20870">
        <v>11</v>
      </c>
      <c r="F20870">
        <v>42811</v>
      </c>
      <c r="G20870">
        <v>1044</v>
      </c>
    </row>
    <row r="20871" spans="1:7">
      <c r="A20871" s="2">
        <v>44272</v>
      </c>
      <c r="B20871" s="2">
        <f t="shared" si="652"/>
        <v>44286</v>
      </c>
      <c r="C20871" s="3">
        <f t="shared" si="653"/>
        <v>1</v>
      </c>
      <c r="D20871" t="s">
        <v>15</v>
      </c>
      <c r="E20871">
        <v>12</v>
      </c>
      <c r="F20871">
        <v>1989016</v>
      </c>
      <c r="G20871">
        <v>32503</v>
      </c>
    </row>
    <row r="20872" spans="1:7">
      <c r="A20872" s="2">
        <v>44272</v>
      </c>
      <c r="B20872" s="2">
        <f t="shared" si="652"/>
        <v>44286</v>
      </c>
      <c r="C20872" s="3">
        <f t="shared" si="653"/>
        <v>1</v>
      </c>
      <c r="D20872" t="s">
        <v>18</v>
      </c>
      <c r="E20872">
        <v>13</v>
      </c>
      <c r="F20872">
        <v>1013340</v>
      </c>
      <c r="G20872">
        <v>17801</v>
      </c>
    </row>
    <row r="20873" spans="1:7">
      <c r="A20873" s="2">
        <v>44272</v>
      </c>
      <c r="B20873" s="2">
        <f t="shared" si="652"/>
        <v>44286</v>
      </c>
      <c r="C20873" s="3">
        <f t="shared" si="653"/>
        <v>1</v>
      </c>
      <c r="D20873" t="s">
        <v>57</v>
      </c>
      <c r="E20873">
        <v>66</v>
      </c>
      <c r="F20873">
        <v>8745</v>
      </c>
      <c r="G20873">
        <v>135</v>
      </c>
    </row>
    <row r="20874" spans="1:7">
      <c r="A20874" s="2">
        <v>44272</v>
      </c>
      <c r="B20874" s="2">
        <f t="shared" si="652"/>
        <v>44286</v>
      </c>
      <c r="C20874" s="3">
        <f t="shared" si="653"/>
        <v>1</v>
      </c>
      <c r="D20874" t="s">
        <v>26</v>
      </c>
      <c r="E20874">
        <v>15</v>
      </c>
      <c r="F20874">
        <v>28423</v>
      </c>
      <c r="G20874">
        <v>448</v>
      </c>
    </row>
    <row r="20875" spans="1:7">
      <c r="A20875" s="2">
        <v>44272</v>
      </c>
      <c r="B20875" s="2">
        <f t="shared" si="652"/>
        <v>44286</v>
      </c>
      <c r="C20875" s="3">
        <f t="shared" si="653"/>
        <v>1</v>
      </c>
      <c r="D20875" t="s">
        <v>53</v>
      </c>
      <c r="E20875">
        <v>16</v>
      </c>
      <c r="F20875">
        <v>176589</v>
      </c>
      <c r="G20875">
        <v>1937</v>
      </c>
    </row>
    <row r="20876" spans="1:7">
      <c r="A20876" s="2">
        <v>44272</v>
      </c>
      <c r="B20876" s="2">
        <f t="shared" si="652"/>
        <v>44286</v>
      </c>
      <c r="C20876" s="3">
        <f t="shared" si="653"/>
        <v>1</v>
      </c>
      <c r="D20876" t="s">
        <v>6</v>
      </c>
      <c r="E20876">
        <v>17</v>
      </c>
      <c r="F20876">
        <v>1217258</v>
      </c>
      <c r="G20876">
        <v>23255</v>
      </c>
    </row>
    <row r="20877" spans="1:7">
      <c r="A20877" s="2">
        <v>44272</v>
      </c>
      <c r="B20877" s="2">
        <f t="shared" si="652"/>
        <v>44286</v>
      </c>
      <c r="C20877" s="3">
        <f t="shared" si="653"/>
        <v>1</v>
      </c>
      <c r="D20877" t="s">
        <v>27</v>
      </c>
      <c r="E20877">
        <v>18</v>
      </c>
      <c r="F20877">
        <v>677705</v>
      </c>
      <c r="G20877">
        <v>12893</v>
      </c>
    </row>
    <row r="20878" spans="1:7">
      <c r="A20878" s="2">
        <v>44272</v>
      </c>
      <c r="B20878" s="2">
        <f t="shared" si="652"/>
        <v>44286</v>
      </c>
      <c r="C20878" s="3">
        <f t="shared" si="653"/>
        <v>1</v>
      </c>
      <c r="D20878" t="s">
        <v>39</v>
      </c>
      <c r="E20878">
        <v>19</v>
      </c>
      <c r="F20878">
        <v>344268</v>
      </c>
      <c r="G20878">
        <v>5668</v>
      </c>
    </row>
    <row r="20879" spans="1:7">
      <c r="A20879" s="2">
        <v>44272</v>
      </c>
      <c r="B20879" s="2">
        <f t="shared" si="652"/>
        <v>44286</v>
      </c>
      <c r="C20879" s="3">
        <f t="shared" si="653"/>
        <v>1</v>
      </c>
      <c r="D20879" t="s">
        <v>34</v>
      </c>
      <c r="E20879">
        <v>20</v>
      </c>
      <c r="F20879">
        <v>301763</v>
      </c>
      <c r="G20879">
        <v>4837</v>
      </c>
    </row>
    <row r="20880" spans="1:7">
      <c r="A20880" s="2">
        <v>44272</v>
      </c>
      <c r="B20880" s="2">
        <f t="shared" si="652"/>
        <v>44286</v>
      </c>
      <c r="C20880" s="3">
        <f t="shared" si="653"/>
        <v>1</v>
      </c>
      <c r="D20880" t="s">
        <v>28</v>
      </c>
      <c r="E20880">
        <v>21</v>
      </c>
      <c r="F20880">
        <v>421780</v>
      </c>
      <c r="G20880">
        <v>5197</v>
      </c>
    </row>
    <row r="20881" spans="1:7">
      <c r="A20881" s="2">
        <v>44272</v>
      </c>
      <c r="B20881" s="2">
        <f t="shared" si="652"/>
        <v>44286</v>
      </c>
      <c r="C20881" s="3">
        <f t="shared" si="653"/>
        <v>1</v>
      </c>
      <c r="D20881" t="s">
        <v>40</v>
      </c>
      <c r="E20881">
        <v>22</v>
      </c>
      <c r="F20881">
        <v>439002</v>
      </c>
      <c r="G20881">
        <v>9955</v>
      </c>
    </row>
    <row r="20882" spans="1:7">
      <c r="A20882" s="2">
        <v>44272</v>
      </c>
      <c r="B20882" s="2">
        <f t="shared" si="652"/>
        <v>44286</v>
      </c>
      <c r="C20882" s="3">
        <f t="shared" si="653"/>
        <v>1</v>
      </c>
      <c r="D20882" t="s">
        <v>51</v>
      </c>
      <c r="E20882">
        <v>23</v>
      </c>
      <c r="F20882">
        <v>47591</v>
      </c>
      <c r="G20882">
        <v>725</v>
      </c>
    </row>
    <row r="20883" spans="1:7">
      <c r="A20883" s="2">
        <v>44272</v>
      </c>
      <c r="B20883" s="2">
        <f t="shared" si="652"/>
        <v>44286</v>
      </c>
      <c r="C20883" s="3">
        <f t="shared" si="653"/>
        <v>1</v>
      </c>
      <c r="D20883" t="s">
        <v>23</v>
      </c>
      <c r="E20883">
        <v>24</v>
      </c>
      <c r="F20883">
        <v>395817</v>
      </c>
      <c r="G20883">
        <v>8099</v>
      </c>
    </row>
    <row r="20884" spans="1:7">
      <c r="A20884" s="2">
        <v>44272</v>
      </c>
      <c r="B20884" s="2">
        <f t="shared" si="652"/>
        <v>44286</v>
      </c>
      <c r="C20884" s="3">
        <f t="shared" si="653"/>
        <v>1</v>
      </c>
      <c r="D20884" t="s">
        <v>9</v>
      </c>
      <c r="E20884">
        <v>25</v>
      </c>
      <c r="F20884">
        <v>606377</v>
      </c>
      <c r="G20884">
        <v>16732</v>
      </c>
    </row>
    <row r="20885" spans="1:7">
      <c r="A20885" s="2">
        <v>44272</v>
      </c>
      <c r="B20885" s="2">
        <f t="shared" si="652"/>
        <v>44286</v>
      </c>
      <c r="C20885" s="3">
        <f t="shared" si="653"/>
        <v>1</v>
      </c>
      <c r="D20885" t="s">
        <v>42</v>
      </c>
      <c r="E20885">
        <v>26</v>
      </c>
      <c r="F20885">
        <v>680273</v>
      </c>
      <c r="G20885">
        <v>16800</v>
      </c>
    </row>
    <row r="20886" spans="1:7">
      <c r="A20886" s="2">
        <v>44272</v>
      </c>
      <c r="B20886" s="2">
        <f t="shared" si="652"/>
        <v>44286</v>
      </c>
      <c r="C20886" s="3">
        <f t="shared" si="653"/>
        <v>1</v>
      </c>
      <c r="D20886" t="s">
        <v>29</v>
      </c>
      <c r="E20886">
        <v>27</v>
      </c>
      <c r="F20886">
        <v>500030</v>
      </c>
      <c r="G20886">
        <v>6824</v>
      </c>
    </row>
    <row r="20887" spans="1:7">
      <c r="A20887" s="2">
        <v>44272</v>
      </c>
      <c r="B20887" s="2">
        <f t="shared" si="652"/>
        <v>44286</v>
      </c>
      <c r="C20887" s="3">
        <f t="shared" si="653"/>
        <v>1</v>
      </c>
      <c r="D20887" t="s">
        <v>46</v>
      </c>
      <c r="E20887">
        <v>28</v>
      </c>
      <c r="F20887">
        <v>301602</v>
      </c>
      <c r="G20887">
        <v>6936</v>
      </c>
    </row>
    <row r="20888" spans="1:7">
      <c r="A20888" s="2">
        <v>44272</v>
      </c>
      <c r="B20888" s="2">
        <f t="shared" si="652"/>
        <v>44286</v>
      </c>
      <c r="C20888" s="3">
        <f t="shared" si="653"/>
        <v>1</v>
      </c>
      <c r="D20888" t="s">
        <v>35</v>
      </c>
      <c r="E20888">
        <v>29</v>
      </c>
      <c r="F20888">
        <v>580040</v>
      </c>
      <c r="G20888">
        <v>8806</v>
      </c>
    </row>
    <row r="20889" spans="1:7">
      <c r="A20889" s="2">
        <v>44272</v>
      </c>
      <c r="B20889" s="2">
        <f t="shared" si="652"/>
        <v>44286</v>
      </c>
      <c r="C20889" s="3">
        <f t="shared" si="653"/>
        <v>1</v>
      </c>
      <c r="D20889" t="s">
        <v>54</v>
      </c>
      <c r="E20889">
        <v>30</v>
      </c>
      <c r="F20889">
        <v>102602</v>
      </c>
      <c r="G20889">
        <v>1398</v>
      </c>
    </row>
    <row r="20890" spans="1:7">
      <c r="A20890" s="2">
        <v>44272</v>
      </c>
      <c r="B20890" s="2">
        <f t="shared" si="652"/>
        <v>44286</v>
      </c>
      <c r="C20890" s="3">
        <f t="shared" si="653"/>
        <v>1</v>
      </c>
      <c r="D20890" t="s">
        <v>12</v>
      </c>
      <c r="E20890">
        <v>31</v>
      </c>
      <c r="F20890">
        <v>205896</v>
      </c>
      <c r="G20890">
        <v>2238</v>
      </c>
    </row>
    <row r="20891" spans="1:7">
      <c r="A20891" s="2">
        <v>44272</v>
      </c>
      <c r="B20891" s="2">
        <f t="shared" si="652"/>
        <v>44286</v>
      </c>
      <c r="C20891" s="3">
        <f t="shared" si="653"/>
        <v>1</v>
      </c>
      <c r="D20891" t="s">
        <v>24</v>
      </c>
      <c r="E20891">
        <v>32</v>
      </c>
      <c r="F20891">
        <v>300177</v>
      </c>
      <c r="G20891">
        <v>5148</v>
      </c>
    </row>
    <row r="20892" spans="1:7">
      <c r="A20892" s="2">
        <v>44272</v>
      </c>
      <c r="B20892" s="2">
        <f t="shared" si="652"/>
        <v>44286</v>
      </c>
      <c r="C20892" s="3">
        <f t="shared" si="653"/>
        <v>1</v>
      </c>
      <c r="D20892" t="s">
        <v>19</v>
      </c>
      <c r="E20892">
        <v>33</v>
      </c>
      <c r="F20892">
        <v>79367</v>
      </c>
      <c r="G20892">
        <v>1202</v>
      </c>
    </row>
    <row r="20893" spans="1:7">
      <c r="A20893" s="2">
        <v>44272</v>
      </c>
      <c r="B20893" s="2">
        <f t="shared" si="652"/>
        <v>44286</v>
      </c>
      <c r="C20893" s="3">
        <f t="shared" si="653"/>
        <v>1</v>
      </c>
      <c r="D20893" t="s">
        <v>21</v>
      </c>
      <c r="E20893">
        <v>34</v>
      </c>
      <c r="F20893">
        <v>848875</v>
      </c>
      <c r="G20893">
        <v>24004</v>
      </c>
    </row>
    <row r="20894" spans="1:7">
      <c r="A20894" s="2">
        <v>44272</v>
      </c>
      <c r="B20894" s="2">
        <f t="shared" si="652"/>
        <v>44286</v>
      </c>
      <c r="C20894" s="3">
        <f t="shared" si="653"/>
        <v>1</v>
      </c>
      <c r="D20894" t="s">
        <v>47</v>
      </c>
      <c r="E20894">
        <v>35</v>
      </c>
      <c r="F20894">
        <v>188907</v>
      </c>
      <c r="G20894">
        <v>3874</v>
      </c>
    </row>
    <row r="20895" spans="1:7">
      <c r="A20895" s="2">
        <v>44272</v>
      </c>
      <c r="B20895" s="2">
        <f t="shared" si="652"/>
        <v>44286</v>
      </c>
      <c r="C20895" s="3">
        <f t="shared" si="653"/>
        <v>1</v>
      </c>
      <c r="D20895" t="s">
        <v>16</v>
      </c>
      <c r="E20895">
        <v>36</v>
      </c>
      <c r="F20895">
        <v>1762032</v>
      </c>
      <c r="G20895">
        <v>48686</v>
      </c>
    </row>
    <row r="20896" spans="1:7">
      <c r="A20896" s="2">
        <v>44272</v>
      </c>
      <c r="B20896" s="2">
        <f t="shared" si="652"/>
        <v>44286</v>
      </c>
      <c r="C20896" s="3">
        <f t="shared" si="653"/>
        <v>1</v>
      </c>
      <c r="D20896" t="s">
        <v>20</v>
      </c>
      <c r="E20896">
        <v>37</v>
      </c>
      <c r="F20896">
        <v>894250</v>
      </c>
      <c r="G20896">
        <v>11783</v>
      </c>
    </row>
    <row r="20897" spans="1:7">
      <c r="A20897" s="2">
        <v>44272</v>
      </c>
      <c r="B20897" s="2">
        <f t="shared" si="652"/>
        <v>44286</v>
      </c>
      <c r="C20897" s="3">
        <f t="shared" si="653"/>
        <v>1</v>
      </c>
      <c r="D20897" t="s">
        <v>48</v>
      </c>
      <c r="E20897">
        <v>38</v>
      </c>
      <c r="F20897">
        <v>101315</v>
      </c>
      <c r="G20897">
        <v>1490</v>
      </c>
    </row>
    <row r="20898" spans="1:7">
      <c r="A20898" s="2">
        <v>44272</v>
      </c>
      <c r="B20898" s="2">
        <f t="shared" si="652"/>
        <v>44286</v>
      </c>
      <c r="C20898" s="3">
        <f t="shared" si="653"/>
        <v>1</v>
      </c>
      <c r="D20898" t="s">
        <v>59</v>
      </c>
      <c r="E20898">
        <v>69</v>
      </c>
      <c r="F20898">
        <v>157</v>
      </c>
      <c r="G20898">
        <v>2</v>
      </c>
    </row>
    <row r="20899" spans="1:7">
      <c r="A20899" s="2">
        <v>44272</v>
      </c>
      <c r="B20899" s="2">
        <f t="shared" si="652"/>
        <v>44286</v>
      </c>
      <c r="C20899" s="3">
        <f t="shared" si="653"/>
        <v>1</v>
      </c>
      <c r="D20899" t="s">
        <v>41</v>
      </c>
      <c r="E20899">
        <v>39</v>
      </c>
      <c r="F20899">
        <v>993681</v>
      </c>
      <c r="G20899">
        <v>17992</v>
      </c>
    </row>
    <row r="20900" spans="1:7">
      <c r="A20900" s="2">
        <v>44272</v>
      </c>
      <c r="B20900" s="2">
        <f t="shared" si="652"/>
        <v>44286</v>
      </c>
      <c r="C20900" s="3">
        <f t="shared" si="653"/>
        <v>1</v>
      </c>
      <c r="D20900" t="s">
        <v>30</v>
      </c>
      <c r="E20900">
        <v>40</v>
      </c>
      <c r="F20900">
        <v>433516</v>
      </c>
      <c r="G20900">
        <v>4788</v>
      </c>
    </row>
    <row r="20901" spans="1:7">
      <c r="A20901" s="2">
        <v>44272</v>
      </c>
      <c r="B20901" s="2">
        <f t="shared" si="652"/>
        <v>44286</v>
      </c>
      <c r="C20901" s="3">
        <f t="shared" si="653"/>
        <v>1</v>
      </c>
      <c r="D20901" t="s">
        <v>14</v>
      </c>
      <c r="E20901">
        <v>41</v>
      </c>
      <c r="F20901">
        <v>160348</v>
      </c>
      <c r="G20901">
        <v>2358</v>
      </c>
    </row>
    <row r="20902" spans="1:7">
      <c r="A20902" s="2">
        <v>44272</v>
      </c>
      <c r="B20902" s="2">
        <f t="shared" si="652"/>
        <v>44286</v>
      </c>
      <c r="C20902" s="3">
        <f t="shared" si="653"/>
        <v>1</v>
      </c>
      <c r="D20902" t="s">
        <v>31</v>
      </c>
      <c r="E20902">
        <v>42</v>
      </c>
      <c r="F20902">
        <v>979065</v>
      </c>
      <c r="G20902">
        <v>24749</v>
      </c>
    </row>
    <row r="20903" spans="1:7">
      <c r="A20903" s="2">
        <v>44272</v>
      </c>
      <c r="B20903" s="2">
        <f t="shared" si="652"/>
        <v>44286</v>
      </c>
      <c r="C20903" s="3">
        <f t="shared" si="653"/>
        <v>1</v>
      </c>
      <c r="D20903" t="s">
        <v>55</v>
      </c>
      <c r="E20903">
        <v>72</v>
      </c>
      <c r="F20903">
        <v>136893</v>
      </c>
      <c r="G20903">
        <v>2083</v>
      </c>
    </row>
    <row r="20904" spans="1:7">
      <c r="A20904" s="2">
        <v>44272</v>
      </c>
      <c r="B20904" s="2">
        <f t="shared" si="652"/>
        <v>44286</v>
      </c>
      <c r="C20904" s="3">
        <f t="shared" si="653"/>
        <v>1</v>
      </c>
      <c r="D20904" t="s">
        <v>17</v>
      </c>
      <c r="E20904">
        <v>44</v>
      </c>
      <c r="F20904">
        <v>132184</v>
      </c>
      <c r="G20904">
        <v>2588</v>
      </c>
    </row>
    <row r="20905" spans="1:7">
      <c r="A20905" s="2">
        <v>44272</v>
      </c>
      <c r="B20905" s="2">
        <f t="shared" si="652"/>
        <v>44286</v>
      </c>
      <c r="C20905" s="3">
        <f t="shared" si="653"/>
        <v>1</v>
      </c>
      <c r="D20905" t="s">
        <v>32</v>
      </c>
      <c r="E20905">
        <v>45</v>
      </c>
      <c r="F20905">
        <v>536100</v>
      </c>
      <c r="G20905">
        <v>8933</v>
      </c>
    </row>
    <row r="20906" spans="1:7">
      <c r="A20906" s="2">
        <v>44272</v>
      </c>
      <c r="B20906" s="2">
        <f t="shared" si="652"/>
        <v>44286</v>
      </c>
      <c r="C20906" s="3">
        <f t="shared" si="653"/>
        <v>1</v>
      </c>
      <c r="D20906" t="s">
        <v>43</v>
      </c>
      <c r="E20906">
        <v>46</v>
      </c>
      <c r="F20906">
        <v>114966</v>
      </c>
      <c r="G20906">
        <v>1915</v>
      </c>
    </row>
    <row r="20907" spans="1:7">
      <c r="A20907" s="2">
        <v>44272</v>
      </c>
      <c r="B20907" s="2">
        <f t="shared" si="652"/>
        <v>44286</v>
      </c>
      <c r="C20907" s="3">
        <f t="shared" si="653"/>
        <v>1</v>
      </c>
      <c r="D20907" t="s">
        <v>25</v>
      </c>
      <c r="E20907">
        <v>47</v>
      </c>
      <c r="F20907">
        <v>781593</v>
      </c>
      <c r="G20907">
        <v>11555</v>
      </c>
    </row>
    <row r="20908" spans="1:7">
      <c r="A20908" s="2">
        <v>44272</v>
      </c>
      <c r="B20908" s="2">
        <f t="shared" si="652"/>
        <v>44286</v>
      </c>
      <c r="C20908" s="3">
        <f t="shared" si="653"/>
        <v>1</v>
      </c>
      <c r="D20908" t="s">
        <v>11</v>
      </c>
      <c r="E20908">
        <v>48</v>
      </c>
      <c r="F20908">
        <v>2742767</v>
      </c>
      <c r="G20908">
        <v>47000</v>
      </c>
    </row>
    <row r="20909" spans="1:7">
      <c r="A20909" s="2">
        <v>44272</v>
      </c>
      <c r="B20909" s="2">
        <f t="shared" si="652"/>
        <v>44286</v>
      </c>
      <c r="C20909" s="3">
        <f t="shared" si="653"/>
        <v>1</v>
      </c>
      <c r="D20909" t="s">
        <v>13</v>
      </c>
      <c r="E20909">
        <v>49</v>
      </c>
      <c r="F20909">
        <v>379838</v>
      </c>
      <c r="G20909">
        <v>2037</v>
      </c>
    </row>
    <row r="20910" spans="1:7">
      <c r="A20910" s="2">
        <v>44272</v>
      </c>
      <c r="B20910" s="2">
        <f t="shared" si="652"/>
        <v>44286</v>
      </c>
      <c r="C20910" s="3">
        <f t="shared" si="653"/>
        <v>1</v>
      </c>
      <c r="D20910" t="s">
        <v>36</v>
      </c>
      <c r="E20910">
        <v>50</v>
      </c>
      <c r="F20910">
        <v>17106</v>
      </c>
      <c r="G20910">
        <v>217</v>
      </c>
    </row>
    <row r="20911" spans="1:7">
      <c r="A20911" s="2">
        <v>44272</v>
      </c>
      <c r="B20911" s="2">
        <f t="shared" si="652"/>
        <v>44286</v>
      </c>
      <c r="C20911" s="3">
        <f t="shared" si="653"/>
        <v>1</v>
      </c>
      <c r="D20911" t="s">
        <v>56</v>
      </c>
      <c r="E20911">
        <v>78</v>
      </c>
      <c r="F20911">
        <v>2767</v>
      </c>
      <c r="G20911">
        <v>25</v>
      </c>
    </row>
    <row r="20912" spans="1:7">
      <c r="A20912" s="2">
        <v>44272</v>
      </c>
      <c r="B20912" s="2">
        <f t="shared" si="652"/>
        <v>44286</v>
      </c>
      <c r="C20912" s="3">
        <f t="shared" si="653"/>
        <v>1</v>
      </c>
      <c r="D20912" t="s">
        <v>37</v>
      </c>
      <c r="E20912">
        <v>51</v>
      </c>
      <c r="F20912">
        <v>598468</v>
      </c>
      <c r="G20912">
        <v>10154</v>
      </c>
    </row>
    <row r="20913" spans="1:7">
      <c r="A20913" s="2">
        <v>44272</v>
      </c>
      <c r="B20913" s="2">
        <f t="shared" si="652"/>
        <v>44286</v>
      </c>
      <c r="C20913" s="3">
        <f t="shared" si="653"/>
        <v>1</v>
      </c>
      <c r="D20913" t="s">
        <v>5</v>
      </c>
      <c r="E20913">
        <v>53</v>
      </c>
      <c r="F20913">
        <v>354906</v>
      </c>
      <c r="G20913">
        <v>5212</v>
      </c>
    </row>
    <row r="20914" spans="1:7">
      <c r="A20914" s="2">
        <v>44272</v>
      </c>
      <c r="B20914" s="2">
        <f t="shared" si="652"/>
        <v>44286</v>
      </c>
      <c r="C20914" s="3">
        <f t="shared" si="653"/>
        <v>1</v>
      </c>
      <c r="D20914" t="s">
        <v>58</v>
      </c>
      <c r="E20914">
        <v>54</v>
      </c>
      <c r="F20914">
        <v>136334</v>
      </c>
      <c r="G20914">
        <v>2565</v>
      </c>
    </row>
    <row r="20915" spans="1:7">
      <c r="A20915" s="2">
        <v>44272</v>
      </c>
      <c r="B20915" s="2">
        <f t="shared" si="652"/>
        <v>44286</v>
      </c>
      <c r="C20915" s="3">
        <f t="shared" si="653"/>
        <v>1</v>
      </c>
      <c r="D20915" t="s">
        <v>10</v>
      </c>
      <c r="E20915">
        <v>55</v>
      </c>
      <c r="F20915">
        <v>627266</v>
      </c>
      <c r="G20915">
        <v>7203</v>
      </c>
    </row>
    <row r="20916" spans="1:7">
      <c r="A20916" s="2">
        <v>44272</v>
      </c>
      <c r="B20916" s="2">
        <f t="shared" si="652"/>
        <v>44286</v>
      </c>
      <c r="C20916" s="3">
        <f t="shared" si="653"/>
        <v>1</v>
      </c>
      <c r="D20916" t="s">
        <v>49</v>
      </c>
      <c r="E20916">
        <v>56</v>
      </c>
      <c r="F20916">
        <v>55449</v>
      </c>
      <c r="G20916">
        <v>693</v>
      </c>
    </row>
    <row r="20917" spans="1:7">
      <c r="A20917" s="2">
        <v>44273</v>
      </c>
      <c r="B20917" s="2">
        <f t="shared" si="652"/>
        <v>44286</v>
      </c>
      <c r="C20917" s="3">
        <f t="shared" si="653"/>
        <v>1</v>
      </c>
      <c r="D20917" t="s">
        <v>52</v>
      </c>
      <c r="E20917">
        <v>1</v>
      </c>
      <c r="F20917">
        <v>510048</v>
      </c>
      <c r="G20917">
        <v>10391</v>
      </c>
    </row>
    <row r="20918" spans="1:7">
      <c r="A20918" s="2">
        <v>44273</v>
      </c>
      <c r="B20918" s="2">
        <f t="shared" si="652"/>
        <v>44286</v>
      </c>
      <c r="C20918" s="3">
        <f t="shared" si="653"/>
        <v>1</v>
      </c>
      <c r="D20918" t="s">
        <v>50</v>
      </c>
      <c r="E20918">
        <v>2</v>
      </c>
      <c r="F20918">
        <v>60606</v>
      </c>
      <c r="G20918">
        <v>296</v>
      </c>
    </row>
    <row r="20919" spans="1:7">
      <c r="A20919" s="2">
        <v>44273</v>
      </c>
      <c r="B20919" s="2">
        <f t="shared" si="652"/>
        <v>44286</v>
      </c>
      <c r="C20919" s="3">
        <f t="shared" si="653"/>
        <v>1</v>
      </c>
      <c r="D20919" t="s">
        <v>8</v>
      </c>
      <c r="E20919">
        <v>4</v>
      </c>
      <c r="F20919">
        <v>834607</v>
      </c>
      <c r="G20919">
        <v>16645</v>
      </c>
    </row>
    <row r="20920" spans="1:7">
      <c r="A20920" s="2">
        <v>44273</v>
      </c>
      <c r="B20920" s="2">
        <f t="shared" si="652"/>
        <v>44286</v>
      </c>
      <c r="C20920" s="3">
        <f t="shared" si="653"/>
        <v>1</v>
      </c>
      <c r="D20920" t="s">
        <v>44</v>
      </c>
      <c r="E20920">
        <v>5</v>
      </c>
      <c r="F20920">
        <v>328045</v>
      </c>
      <c r="G20920">
        <v>5515</v>
      </c>
    </row>
    <row r="20921" spans="1:7">
      <c r="A20921" s="2">
        <v>44273</v>
      </c>
      <c r="B20921" s="2">
        <f t="shared" si="652"/>
        <v>44286</v>
      </c>
      <c r="C20921" s="3">
        <f t="shared" si="653"/>
        <v>1</v>
      </c>
      <c r="D20921" t="s">
        <v>7</v>
      </c>
      <c r="E20921">
        <v>6</v>
      </c>
      <c r="F20921">
        <v>3635303</v>
      </c>
      <c r="G20921">
        <v>57189</v>
      </c>
    </row>
    <row r="20922" spans="1:7">
      <c r="A20922" s="2">
        <v>44273</v>
      </c>
      <c r="B20922" s="2">
        <f t="shared" si="652"/>
        <v>44286</v>
      </c>
      <c r="C20922" s="3">
        <f t="shared" si="653"/>
        <v>1</v>
      </c>
      <c r="D20922" t="s">
        <v>22</v>
      </c>
      <c r="E20922">
        <v>8</v>
      </c>
      <c r="F20922">
        <v>449206</v>
      </c>
      <c r="G20922">
        <v>6144</v>
      </c>
    </row>
    <row r="20923" spans="1:7">
      <c r="A20923" s="2">
        <v>44273</v>
      </c>
      <c r="B20923" s="2">
        <f t="shared" si="652"/>
        <v>44286</v>
      </c>
      <c r="C20923" s="3">
        <f t="shared" si="653"/>
        <v>1</v>
      </c>
      <c r="D20923" t="s">
        <v>38</v>
      </c>
      <c r="E20923">
        <v>9</v>
      </c>
      <c r="F20923">
        <v>295484</v>
      </c>
      <c r="G20923">
        <v>7822</v>
      </c>
    </row>
    <row r="20924" spans="1:7">
      <c r="A20924" s="2">
        <v>44273</v>
      </c>
      <c r="B20924" s="2">
        <f t="shared" si="652"/>
        <v>44286</v>
      </c>
      <c r="C20924" s="3">
        <f t="shared" si="653"/>
        <v>1</v>
      </c>
      <c r="D20924" t="s">
        <v>45</v>
      </c>
      <c r="E20924">
        <v>10</v>
      </c>
      <c r="F20924">
        <v>91425</v>
      </c>
      <c r="G20924">
        <v>1517</v>
      </c>
    </row>
    <row r="20925" spans="1:7">
      <c r="A20925" s="2">
        <v>44273</v>
      </c>
      <c r="B20925" s="2">
        <f t="shared" si="652"/>
        <v>44286</v>
      </c>
      <c r="C20925" s="3">
        <f t="shared" si="653"/>
        <v>1</v>
      </c>
      <c r="D20925" t="s">
        <v>33</v>
      </c>
      <c r="E20925">
        <v>11</v>
      </c>
      <c r="F20925">
        <v>42892</v>
      </c>
      <c r="G20925">
        <v>1046</v>
      </c>
    </row>
    <row r="20926" spans="1:7">
      <c r="A20926" s="2">
        <v>44273</v>
      </c>
      <c r="B20926" s="2">
        <f t="shared" si="652"/>
        <v>44286</v>
      </c>
      <c r="C20926" s="3">
        <f t="shared" si="653"/>
        <v>1</v>
      </c>
      <c r="D20926" t="s">
        <v>15</v>
      </c>
      <c r="E20926">
        <v>12</v>
      </c>
      <c r="F20926">
        <v>1994109</v>
      </c>
      <c r="G20926">
        <v>32597</v>
      </c>
    </row>
    <row r="20927" spans="1:7">
      <c r="A20927" s="2">
        <v>44273</v>
      </c>
      <c r="B20927" s="2">
        <f t="shared" si="652"/>
        <v>44286</v>
      </c>
      <c r="C20927" s="3">
        <f t="shared" si="653"/>
        <v>1</v>
      </c>
      <c r="D20927" t="s">
        <v>18</v>
      </c>
      <c r="E20927">
        <v>13</v>
      </c>
      <c r="F20927">
        <v>1015565</v>
      </c>
      <c r="G20927">
        <v>17861</v>
      </c>
    </row>
    <row r="20928" spans="1:7">
      <c r="A20928" s="2">
        <v>44273</v>
      </c>
      <c r="B20928" s="2">
        <f t="shared" si="652"/>
        <v>44286</v>
      </c>
      <c r="C20928" s="3">
        <f t="shared" si="653"/>
        <v>1</v>
      </c>
      <c r="D20928" t="s">
        <v>57</v>
      </c>
      <c r="E20928">
        <v>66</v>
      </c>
      <c r="F20928">
        <v>8749</v>
      </c>
      <c r="G20928">
        <v>135</v>
      </c>
    </row>
    <row r="20929" spans="1:7">
      <c r="A20929" s="2">
        <v>44273</v>
      </c>
      <c r="B20929" s="2">
        <f t="shared" si="652"/>
        <v>44286</v>
      </c>
      <c r="C20929" s="3">
        <f t="shared" si="653"/>
        <v>1</v>
      </c>
      <c r="D20929" t="s">
        <v>26</v>
      </c>
      <c r="E20929">
        <v>15</v>
      </c>
      <c r="F20929">
        <v>28509</v>
      </c>
      <c r="G20929">
        <v>448</v>
      </c>
    </row>
    <row r="20930" spans="1:7">
      <c r="A20930" s="2">
        <v>44273</v>
      </c>
      <c r="B20930" s="2">
        <f t="shared" si="652"/>
        <v>44286</v>
      </c>
      <c r="C20930" s="3">
        <f t="shared" si="653"/>
        <v>1</v>
      </c>
      <c r="D20930" t="s">
        <v>53</v>
      </c>
      <c r="E20930">
        <v>16</v>
      </c>
      <c r="F20930">
        <v>176910</v>
      </c>
      <c r="G20930">
        <v>1940</v>
      </c>
    </row>
    <row r="20931" spans="1:7">
      <c r="A20931" s="2">
        <v>44273</v>
      </c>
      <c r="B20931" s="2">
        <f t="shared" si="652"/>
        <v>44286</v>
      </c>
      <c r="C20931" s="3">
        <f t="shared" si="653"/>
        <v>1</v>
      </c>
      <c r="D20931" t="s">
        <v>6</v>
      </c>
      <c r="E20931">
        <v>17</v>
      </c>
      <c r="F20931">
        <v>1219667</v>
      </c>
      <c r="G20931">
        <v>23287</v>
      </c>
    </row>
    <row r="20932" spans="1:7">
      <c r="A20932" s="2">
        <v>44273</v>
      </c>
      <c r="B20932" s="2">
        <f t="shared" ref="B20932:B20995" si="654">EOMONTH(A20932,0)</f>
        <v>44286</v>
      </c>
      <c r="C20932" s="3">
        <f t="shared" ref="C20932:C20995" si="655">IF(A20932=B20932,0,1)</f>
        <v>1</v>
      </c>
      <c r="D20932" t="s">
        <v>27</v>
      </c>
      <c r="E20932">
        <v>18</v>
      </c>
      <c r="F20932">
        <v>678669</v>
      </c>
      <c r="G20932">
        <v>12907</v>
      </c>
    </row>
    <row r="20933" spans="1:7">
      <c r="A20933" s="2">
        <v>44273</v>
      </c>
      <c r="B20933" s="2">
        <f t="shared" si="654"/>
        <v>44286</v>
      </c>
      <c r="C20933" s="3">
        <f t="shared" si="655"/>
        <v>1</v>
      </c>
      <c r="D20933" t="s">
        <v>39</v>
      </c>
      <c r="E20933">
        <v>19</v>
      </c>
      <c r="F20933">
        <v>344860</v>
      </c>
      <c r="G20933">
        <v>5673</v>
      </c>
    </row>
    <row r="20934" spans="1:7">
      <c r="A20934" s="2">
        <v>44273</v>
      </c>
      <c r="B20934" s="2">
        <f t="shared" si="654"/>
        <v>44286</v>
      </c>
      <c r="C20934" s="3">
        <f t="shared" si="655"/>
        <v>1</v>
      </c>
      <c r="D20934" t="s">
        <v>34</v>
      </c>
      <c r="E20934">
        <v>20</v>
      </c>
      <c r="F20934">
        <v>301786</v>
      </c>
      <c r="G20934">
        <v>4837</v>
      </c>
    </row>
    <row r="20935" spans="1:7">
      <c r="A20935" s="2">
        <v>44273</v>
      </c>
      <c r="B20935" s="2">
        <f t="shared" si="654"/>
        <v>44286</v>
      </c>
      <c r="C20935" s="3">
        <f t="shared" si="655"/>
        <v>1</v>
      </c>
      <c r="D20935" t="s">
        <v>28</v>
      </c>
      <c r="E20935">
        <v>21</v>
      </c>
      <c r="F20935">
        <v>422546</v>
      </c>
      <c r="G20935">
        <v>5524</v>
      </c>
    </row>
    <row r="20936" spans="1:7">
      <c r="A20936" s="2">
        <v>44273</v>
      </c>
      <c r="B20936" s="2">
        <f t="shared" si="654"/>
        <v>44286</v>
      </c>
      <c r="C20936" s="3">
        <f t="shared" si="655"/>
        <v>1</v>
      </c>
      <c r="D20936" t="s">
        <v>40</v>
      </c>
      <c r="E20936">
        <v>22</v>
      </c>
      <c r="F20936">
        <v>439543</v>
      </c>
      <c r="G20936">
        <v>9974</v>
      </c>
    </row>
    <row r="20937" spans="1:7">
      <c r="A20937" s="2">
        <v>44273</v>
      </c>
      <c r="B20937" s="2">
        <f t="shared" si="654"/>
        <v>44286</v>
      </c>
      <c r="C20937" s="3">
        <f t="shared" si="655"/>
        <v>1</v>
      </c>
      <c r="D20937" t="s">
        <v>51</v>
      </c>
      <c r="E20937">
        <v>23</v>
      </c>
      <c r="F20937">
        <v>47832</v>
      </c>
      <c r="G20937">
        <v>727</v>
      </c>
    </row>
    <row r="20938" spans="1:7">
      <c r="A20938" s="2">
        <v>44273</v>
      </c>
      <c r="B20938" s="2">
        <f t="shared" si="654"/>
        <v>44286</v>
      </c>
      <c r="C20938" s="3">
        <f t="shared" si="655"/>
        <v>1</v>
      </c>
      <c r="D20938" t="s">
        <v>23</v>
      </c>
      <c r="E20938">
        <v>24</v>
      </c>
      <c r="F20938">
        <v>396930</v>
      </c>
      <c r="G20938">
        <v>8113</v>
      </c>
    </row>
    <row r="20939" spans="1:7">
      <c r="A20939" s="2">
        <v>44273</v>
      </c>
      <c r="B20939" s="2">
        <f t="shared" si="654"/>
        <v>44286</v>
      </c>
      <c r="C20939" s="3">
        <f t="shared" si="655"/>
        <v>1</v>
      </c>
      <c r="D20939" t="s">
        <v>9</v>
      </c>
      <c r="E20939">
        <v>25</v>
      </c>
      <c r="F20939">
        <v>608318</v>
      </c>
      <c r="G20939">
        <v>16759</v>
      </c>
    </row>
    <row r="20940" spans="1:7">
      <c r="A20940" s="2">
        <v>44273</v>
      </c>
      <c r="B20940" s="2">
        <f t="shared" si="654"/>
        <v>44286</v>
      </c>
      <c r="C20940" s="3">
        <f t="shared" si="655"/>
        <v>1</v>
      </c>
      <c r="D20940" t="s">
        <v>42</v>
      </c>
      <c r="E20940">
        <v>26</v>
      </c>
      <c r="F20940">
        <v>683339</v>
      </c>
      <c r="G20940">
        <v>16835</v>
      </c>
    </row>
    <row r="20941" spans="1:7">
      <c r="A20941" s="2">
        <v>44273</v>
      </c>
      <c r="B20941" s="2">
        <f t="shared" si="654"/>
        <v>44286</v>
      </c>
      <c r="C20941" s="3">
        <f t="shared" si="655"/>
        <v>1</v>
      </c>
      <c r="D20941" t="s">
        <v>29</v>
      </c>
      <c r="E20941">
        <v>27</v>
      </c>
      <c r="F20941">
        <v>501526</v>
      </c>
      <c r="G20941">
        <v>6830</v>
      </c>
    </row>
    <row r="20942" spans="1:7">
      <c r="A20942" s="2">
        <v>44273</v>
      </c>
      <c r="B20942" s="2">
        <f t="shared" si="654"/>
        <v>44286</v>
      </c>
      <c r="C20942" s="3">
        <f t="shared" si="655"/>
        <v>1</v>
      </c>
      <c r="D20942" t="s">
        <v>46</v>
      </c>
      <c r="E20942">
        <v>28</v>
      </c>
      <c r="F20942">
        <v>301924</v>
      </c>
      <c r="G20942">
        <v>6938</v>
      </c>
    </row>
    <row r="20943" spans="1:7">
      <c r="A20943" s="2">
        <v>44273</v>
      </c>
      <c r="B20943" s="2">
        <f t="shared" si="654"/>
        <v>44286</v>
      </c>
      <c r="C20943" s="3">
        <f t="shared" si="655"/>
        <v>1</v>
      </c>
      <c r="D20943" t="s">
        <v>35</v>
      </c>
      <c r="E20943">
        <v>29</v>
      </c>
      <c r="F20943">
        <v>580761</v>
      </c>
      <c r="G20943">
        <v>8811</v>
      </c>
    </row>
    <row r="20944" spans="1:7">
      <c r="A20944" s="2">
        <v>44273</v>
      </c>
      <c r="B20944" s="2">
        <f t="shared" si="654"/>
        <v>44286</v>
      </c>
      <c r="C20944" s="3">
        <f t="shared" si="655"/>
        <v>1</v>
      </c>
      <c r="D20944" t="s">
        <v>54</v>
      </c>
      <c r="E20944">
        <v>30</v>
      </c>
      <c r="F20944">
        <v>102736</v>
      </c>
      <c r="G20944">
        <v>1407</v>
      </c>
    </row>
    <row r="20945" spans="1:7">
      <c r="A20945" s="2">
        <v>44273</v>
      </c>
      <c r="B20945" s="2">
        <f t="shared" si="654"/>
        <v>44286</v>
      </c>
      <c r="C20945" s="3">
        <f t="shared" si="655"/>
        <v>1</v>
      </c>
      <c r="D20945" t="s">
        <v>12</v>
      </c>
      <c r="E20945">
        <v>31</v>
      </c>
      <c r="F20945">
        <v>206196</v>
      </c>
      <c r="G20945">
        <v>2241</v>
      </c>
    </row>
    <row r="20946" spans="1:7">
      <c r="A20946" s="2">
        <v>44273</v>
      </c>
      <c r="B20946" s="2">
        <f t="shared" si="654"/>
        <v>44286</v>
      </c>
      <c r="C20946" s="3">
        <f t="shared" si="655"/>
        <v>1</v>
      </c>
      <c r="D20946" t="s">
        <v>24</v>
      </c>
      <c r="E20946">
        <v>32</v>
      </c>
      <c r="F20946">
        <v>300434</v>
      </c>
      <c r="G20946">
        <v>5157</v>
      </c>
    </row>
    <row r="20947" spans="1:7">
      <c r="A20947" s="2">
        <v>44273</v>
      </c>
      <c r="B20947" s="2">
        <f t="shared" si="654"/>
        <v>44286</v>
      </c>
      <c r="C20947" s="3">
        <f t="shared" si="655"/>
        <v>1</v>
      </c>
      <c r="D20947" t="s">
        <v>19</v>
      </c>
      <c r="E20947">
        <v>33</v>
      </c>
      <c r="F20947">
        <v>79702</v>
      </c>
      <c r="G20947">
        <v>1207</v>
      </c>
    </row>
    <row r="20948" spans="1:7">
      <c r="A20948" s="2">
        <v>44273</v>
      </c>
      <c r="B20948" s="2">
        <f t="shared" si="654"/>
        <v>44286</v>
      </c>
      <c r="C20948" s="3">
        <f t="shared" si="655"/>
        <v>1</v>
      </c>
      <c r="D20948" t="s">
        <v>21</v>
      </c>
      <c r="E20948">
        <v>34</v>
      </c>
      <c r="F20948">
        <v>853347</v>
      </c>
      <c r="G20948">
        <v>24076</v>
      </c>
    </row>
    <row r="20949" spans="1:7">
      <c r="A20949" s="2">
        <v>44273</v>
      </c>
      <c r="B20949" s="2">
        <f t="shared" si="654"/>
        <v>44286</v>
      </c>
      <c r="C20949" s="3">
        <f t="shared" si="655"/>
        <v>1</v>
      </c>
      <c r="D20949" t="s">
        <v>47</v>
      </c>
      <c r="E20949">
        <v>35</v>
      </c>
      <c r="F20949">
        <v>189158</v>
      </c>
      <c r="G20949">
        <v>3879</v>
      </c>
    </row>
    <row r="20950" spans="1:7">
      <c r="A20950" s="2">
        <v>44273</v>
      </c>
      <c r="B20950" s="2">
        <f t="shared" si="654"/>
        <v>44286</v>
      </c>
      <c r="C20950" s="3">
        <f t="shared" si="655"/>
        <v>1</v>
      </c>
      <c r="D20950" t="s">
        <v>16</v>
      </c>
      <c r="E20950">
        <v>36</v>
      </c>
      <c r="F20950">
        <v>1767547</v>
      </c>
      <c r="G20950">
        <v>48773</v>
      </c>
    </row>
    <row r="20951" spans="1:7">
      <c r="A20951" s="2">
        <v>44273</v>
      </c>
      <c r="B20951" s="2">
        <f t="shared" si="654"/>
        <v>44286</v>
      </c>
      <c r="C20951" s="3">
        <f t="shared" si="655"/>
        <v>1</v>
      </c>
      <c r="D20951" t="s">
        <v>20</v>
      </c>
      <c r="E20951">
        <v>37</v>
      </c>
      <c r="F20951">
        <v>896687</v>
      </c>
      <c r="G20951">
        <v>11812</v>
      </c>
    </row>
    <row r="20952" spans="1:7">
      <c r="A20952" s="2">
        <v>44273</v>
      </c>
      <c r="B20952" s="2">
        <f t="shared" si="654"/>
        <v>44286</v>
      </c>
      <c r="C20952" s="3">
        <f t="shared" si="655"/>
        <v>1</v>
      </c>
      <c r="D20952" t="s">
        <v>48</v>
      </c>
      <c r="E20952">
        <v>38</v>
      </c>
      <c r="F20952">
        <v>101434</v>
      </c>
      <c r="G20952">
        <v>1490</v>
      </c>
    </row>
    <row r="20953" spans="1:7">
      <c r="A20953" s="2">
        <v>44273</v>
      </c>
      <c r="B20953" s="2">
        <f t="shared" si="654"/>
        <v>44286</v>
      </c>
      <c r="C20953" s="3">
        <f t="shared" si="655"/>
        <v>1</v>
      </c>
      <c r="D20953" t="s">
        <v>59</v>
      </c>
      <c r="E20953">
        <v>69</v>
      </c>
      <c r="F20953">
        <v>157</v>
      </c>
      <c r="G20953">
        <v>2</v>
      </c>
    </row>
    <row r="20954" spans="1:7">
      <c r="A20954" s="2">
        <v>44273</v>
      </c>
      <c r="B20954" s="2">
        <f t="shared" si="654"/>
        <v>44286</v>
      </c>
      <c r="C20954" s="3">
        <f t="shared" si="655"/>
        <v>1</v>
      </c>
      <c r="D20954" t="s">
        <v>41</v>
      </c>
      <c r="E20954">
        <v>39</v>
      </c>
      <c r="F20954">
        <v>995785</v>
      </c>
      <c r="G20954">
        <v>17992</v>
      </c>
    </row>
    <row r="20955" spans="1:7">
      <c r="A20955" s="2">
        <v>44273</v>
      </c>
      <c r="B20955" s="2">
        <f t="shared" si="654"/>
        <v>44286</v>
      </c>
      <c r="C20955" s="3">
        <f t="shared" si="655"/>
        <v>1</v>
      </c>
      <c r="D20955" t="s">
        <v>30</v>
      </c>
      <c r="E20955">
        <v>40</v>
      </c>
      <c r="F20955">
        <v>434075</v>
      </c>
      <c r="G20955">
        <v>4788</v>
      </c>
    </row>
    <row r="20956" spans="1:7">
      <c r="A20956" s="2">
        <v>44273</v>
      </c>
      <c r="B20956" s="2">
        <f t="shared" si="654"/>
        <v>44286</v>
      </c>
      <c r="C20956" s="3">
        <f t="shared" si="655"/>
        <v>1</v>
      </c>
      <c r="D20956" t="s">
        <v>14</v>
      </c>
      <c r="E20956">
        <v>41</v>
      </c>
      <c r="F20956">
        <v>160642</v>
      </c>
      <c r="G20956">
        <v>2362</v>
      </c>
    </row>
    <row r="20957" spans="1:7">
      <c r="A20957" s="2">
        <v>44273</v>
      </c>
      <c r="B20957" s="2">
        <f t="shared" si="654"/>
        <v>44286</v>
      </c>
      <c r="C20957" s="3">
        <f t="shared" si="655"/>
        <v>1</v>
      </c>
      <c r="D20957" t="s">
        <v>31</v>
      </c>
      <c r="E20957">
        <v>42</v>
      </c>
      <c r="F20957">
        <v>982115</v>
      </c>
      <c r="G20957">
        <v>24781</v>
      </c>
    </row>
    <row r="20958" spans="1:7">
      <c r="A20958" s="2">
        <v>44273</v>
      </c>
      <c r="B20958" s="2">
        <f t="shared" si="654"/>
        <v>44286</v>
      </c>
      <c r="C20958" s="3">
        <f t="shared" si="655"/>
        <v>1</v>
      </c>
      <c r="D20958" t="s">
        <v>55</v>
      </c>
      <c r="E20958">
        <v>72</v>
      </c>
      <c r="F20958">
        <v>136962</v>
      </c>
      <c r="G20958">
        <v>2085</v>
      </c>
    </row>
    <row r="20959" spans="1:7">
      <c r="A20959" s="2">
        <v>44273</v>
      </c>
      <c r="B20959" s="2">
        <f t="shared" si="654"/>
        <v>44286</v>
      </c>
      <c r="C20959" s="3">
        <f t="shared" si="655"/>
        <v>1</v>
      </c>
      <c r="D20959" t="s">
        <v>17</v>
      </c>
      <c r="E20959">
        <v>44</v>
      </c>
      <c r="F20959">
        <v>132616</v>
      </c>
      <c r="G20959">
        <v>2594</v>
      </c>
    </row>
    <row r="20960" spans="1:7">
      <c r="A20960" s="2">
        <v>44273</v>
      </c>
      <c r="B20960" s="2">
        <f t="shared" si="654"/>
        <v>44286</v>
      </c>
      <c r="C20960" s="3">
        <f t="shared" si="655"/>
        <v>1</v>
      </c>
      <c r="D20960" t="s">
        <v>32</v>
      </c>
      <c r="E20960">
        <v>45</v>
      </c>
      <c r="F20960">
        <v>537498</v>
      </c>
      <c r="G20960">
        <v>8938</v>
      </c>
    </row>
    <row r="20961" spans="1:7">
      <c r="A20961" s="2">
        <v>44273</v>
      </c>
      <c r="B20961" s="2">
        <f t="shared" si="654"/>
        <v>44286</v>
      </c>
      <c r="C20961" s="3">
        <f t="shared" si="655"/>
        <v>1</v>
      </c>
      <c r="D20961" t="s">
        <v>43</v>
      </c>
      <c r="E20961">
        <v>46</v>
      </c>
      <c r="F20961">
        <v>115203</v>
      </c>
      <c r="G20961">
        <v>1919</v>
      </c>
    </row>
    <row r="20962" spans="1:7">
      <c r="A20962" s="2">
        <v>44273</v>
      </c>
      <c r="B20962" s="2">
        <f t="shared" si="654"/>
        <v>44286</v>
      </c>
      <c r="C20962" s="3">
        <f t="shared" si="655"/>
        <v>1</v>
      </c>
      <c r="D20962" t="s">
        <v>25</v>
      </c>
      <c r="E20962">
        <v>47</v>
      </c>
      <c r="F20962">
        <v>782482</v>
      </c>
      <c r="G20962">
        <v>11578</v>
      </c>
    </row>
    <row r="20963" spans="1:7">
      <c r="A20963" s="2">
        <v>44273</v>
      </c>
      <c r="B20963" s="2">
        <f t="shared" si="654"/>
        <v>44286</v>
      </c>
      <c r="C20963" s="3">
        <f t="shared" si="655"/>
        <v>1</v>
      </c>
      <c r="D20963" t="s">
        <v>11</v>
      </c>
      <c r="E20963">
        <v>48</v>
      </c>
      <c r="F20963">
        <v>2746187</v>
      </c>
      <c r="G20963">
        <v>47199</v>
      </c>
    </row>
    <row r="20964" spans="1:7">
      <c r="A20964" s="2">
        <v>44273</v>
      </c>
      <c r="B20964" s="2">
        <f t="shared" si="654"/>
        <v>44286</v>
      </c>
      <c r="C20964" s="3">
        <f t="shared" si="655"/>
        <v>1</v>
      </c>
      <c r="D20964" t="s">
        <v>13</v>
      </c>
      <c r="E20964">
        <v>49</v>
      </c>
      <c r="F20964">
        <v>380398</v>
      </c>
      <c r="G20964">
        <v>2041</v>
      </c>
    </row>
    <row r="20965" spans="1:7">
      <c r="A20965" s="2">
        <v>44273</v>
      </c>
      <c r="B20965" s="2">
        <f t="shared" si="654"/>
        <v>44286</v>
      </c>
      <c r="C20965" s="3">
        <f t="shared" si="655"/>
        <v>1</v>
      </c>
      <c r="D20965" t="s">
        <v>36</v>
      </c>
      <c r="E20965">
        <v>50</v>
      </c>
      <c r="F20965">
        <v>17247</v>
      </c>
      <c r="G20965">
        <v>217</v>
      </c>
    </row>
    <row r="20966" spans="1:7">
      <c r="A20966" s="2">
        <v>44273</v>
      </c>
      <c r="B20966" s="2">
        <f t="shared" si="654"/>
        <v>44286</v>
      </c>
      <c r="C20966" s="3">
        <f t="shared" si="655"/>
        <v>1</v>
      </c>
      <c r="D20966" t="s">
        <v>56</v>
      </c>
      <c r="E20966">
        <v>78</v>
      </c>
      <c r="F20966">
        <v>2767</v>
      </c>
      <c r="G20966">
        <v>25</v>
      </c>
    </row>
    <row r="20967" spans="1:7">
      <c r="A20967" s="2">
        <v>44273</v>
      </c>
      <c r="B20967" s="2">
        <f t="shared" si="654"/>
        <v>44286</v>
      </c>
      <c r="C20967" s="3">
        <f t="shared" si="655"/>
        <v>1</v>
      </c>
      <c r="D20967" t="s">
        <v>37</v>
      </c>
      <c r="E20967">
        <v>51</v>
      </c>
      <c r="F20967">
        <v>600550</v>
      </c>
      <c r="G20967">
        <v>10182</v>
      </c>
    </row>
    <row r="20968" spans="1:7">
      <c r="A20968" s="2">
        <v>44273</v>
      </c>
      <c r="B20968" s="2">
        <f t="shared" si="654"/>
        <v>44286</v>
      </c>
      <c r="C20968" s="3">
        <f t="shared" si="655"/>
        <v>1</v>
      </c>
      <c r="D20968" t="s">
        <v>5</v>
      </c>
      <c r="E20968">
        <v>53</v>
      </c>
      <c r="F20968">
        <v>355706</v>
      </c>
      <c r="G20968">
        <v>5225</v>
      </c>
    </row>
    <row r="20969" spans="1:7">
      <c r="A20969" s="2">
        <v>44273</v>
      </c>
      <c r="B20969" s="2">
        <f t="shared" si="654"/>
        <v>44286</v>
      </c>
      <c r="C20969" s="3">
        <f t="shared" si="655"/>
        <v>1</v>
      </c>
      <c r="D20969" t="s">
        <v>58</v>
      </c>
      <c r="E20969">
        <v>54</v>
      </c>
      <c r="F20969">
        <v>136716</v>
      </c>
      <c r="G20969">
        <v>2570</v>
      </c>
    </row>
    <row r="20970" spans="1:7">
      <c r="A20970" s="2">
        <v>44273</v>
      </c>
      <c r="B20970" s="2">
        <f t="shared" si="654"/>
        <v>44286</v>
      </c>
      <c r="C20970" s="3">
        <f t="shared" si="655"/>
        <v>1</v>
      </c>
      <c r="D20970" t="s">
        <v>10</v>
      </c>
      <c r="E20970">
        <v>55</v>
      </c>
      <c r="F20970">
        <v>627949</v>
      </c>
      <c r="G20970">
        <v>7211</v>
      </c>
    </row>
    <row r="20971" spans="1:7">
      <c r="A20971" s="2">
        <v>44273</v>
      </c>
      <c r="B20971" s="2">
        <f t="shared" si="654"/>
        <v>44286</v>
      </c>
      <c r="C20971" s="3">
        <f t="shared" si="655"/>
        <v>1</v>
      </c>
      <c r="D20971" t="s">
        <v>49</v>
      </c>
      <c r="E20971">
        <v>56</v>
      </c>
      <c r="F20971">
        <v>55479</v>
      </c>
      <c r="G20971">
        <v>693</v>
      </c>
    </row>
    <row r="20972" spans="1:7">
      <c r="A20972" s="2">
        <v>44274</v>
      </c>
      <c r="B20972" s="2">
        <f t="shared" si="654"/>
        <v>44286</v>
      </c>
      <c r="C20972" s="3">
        <f t="shared" si="655"/>
        <v>1</v>
      </c>
      <c r="D20972" t="s">
        <v>52</v>
      </c>
      <c r="E20972">
        <v>1</v>
      </c>
      <c r="F20972">
        <v>510579</v>
      </c>
      <c r="G20972">
        <v>10425</v>
      </c>
    </row>
    <row r="20973" spans="1:7">
      <c r="A20973" s="2">
        <v>44274</v>
      </c>
      <c r="B20973" s="2">
        <f t="shared" si="654"/>
        <v>44286</v>
      </c>
      <c r="C20973" s="3">
        <f t="shared" si="655"/>
        <v>1</v>
      </c>
      <c r="D20973" t="s">
        <v>50</v>
      </c>
      <c r="E20973">
        <v>2</v>
      </c>
      <c r="F20973">
        <v>60683</v>
      </c>
      <c r="G20973">
        <v>296</v>
      </c>
    </row>
    <row r="20974" spans="1:7">
      <c r="A20974" s="2">
        <v>44274</v>
      </c>
      <c r="B20974" s="2">
        <f t="shared" si="654"/>
        <v>44286</v>
      </c>
      <c r="C20974" s="3">
        <f t="shared" si="655"/>
        <v>1</v>
      </c>
      <c r="D20974" t="s">
        <v>8</v>
      </c>
      <c r="E20974">
        <v>4</v>
      </c>
      <c r="F20974">
        <v>835056</v>
      </c>
      <c r="G20974">
        <v>16695</v>
      </c>
    </row>
    <row r="20975" spans="1:7">
      <c r="A20975" s="2">
        <v>44274</v>
      </c>
      <c r="B20975" s="2">
        <f t="shared" si="654"/>
        <v>44286</v>
      </c>
      <c r="C20975" s="3">
        <f t="shared" si="655"/>
        <v>1</v>
      </c>
      <c r="D20975" t="s">
        <v>44</v>
      </c>
      <c r="E20975">
        <v>5</v>
      </c>
      <c r="F20975">
        <v>328273</v>
      </c>
      <c r="G20975">
        <v>5529</v>
      </c>
    </row>
    <row r="20976" spans="1:7">
      <c r="A20976" s="2">
        <v>44274</v>
      </c>
      <c r="B20976" s="2">
        <f t="shared" si="654"/>
        <v>44286</v>
      </c>
      <c r="C20976" s="3">
        <f t="shared" si="655"/>
        <v>1</v>
      </c>
      <c r="D20976" t="s">
        <v>7</v>
      </c>
      <c r="E20976">
        <v>6</v>
      </c>
      <c r="F20976">
        <v>3638515</v>
      </c>
      <c r="G20976">
        <v>57393</v>
      </c>
    </row>
    <row r="20977" spans="1:7">
      <c r="A20977" s="2">
        <v>44274</v>
      </c>
      <c r="B20977" s="2">
        <f t="shared" si="654"/>
        <v>44286</v>
      </c>
      <c r="C20977" s="3">
        <f t="shared" si="655"/>
        <v>1</v>
      </c>
      <c r="D20977" t="s">
        <v>22</v>
      </c>
      <c r="E20977">
        <v>8</v>
      </c>
      <c r="F20977">
        <v>450349</v>
      </c>
      <c r="G20977">
        <v>6142</v>
      </c>
    </row>
    <row r="20978" spans="1:7">
      <c r="A20978" s="2">
        <v>44274</v>
      </c>
      <c r="B20978" s="2">
        <f t="shared" si="654"/>
        <v>44286</v>
      </c>
      <c r="C20978" s="3">
        <f t="shared" si="655"/>
        <v>1</v>
      </c>
      <c r="D20978" t="s">
        <v>38</v>
      </c>
      <c r="E20978">
        <v>9</v>
      </c>
      <c r="F20978">
        <v>296691</v>
      </c>
      <c r="G20978">
        <v>7832</v>
      </c>
    </row>
    <row r="20979" spans="1:7">
      <c r="A20979" s="2">
        <v>44274</v>
      </c>
      <c r="B20979" s="2">
        <f t="shared" si="654"/>
        <v>44286</v>
      </c>
      <c r="C20979" s="3">
        <f t="shared" si="655"/>
        <v>1</v>
      </c>
      <c r="D20979" t="s">
        <v>45</v>
      </c>
      <c r="E20979">
        <v>10</v>
      </c>
      <c r="F20979">
        <v>91635</v>
      </c>
      <c r="G20979">
        <v>1522</v>
      </c>
    </row>
    <row r="20980" spans="1:7">
      <c r="A20980" s="2">
        <v>44274</v>
      </c>
      <c r="B20980" s="2">
        <f t="shared" si="654"/>
        <v>44286</v>
      </c>
      <c r="C20980" s="3">
        <f t="shared" si="655"/>
        <v>1</v>
      </c>
      <c r="D20980" t="s">
        <v>33</v>
      </c>
      <c r="E20980">
        <v>11</v>
      </c>
      <c r="F20980">
        <v>43034</v>
      </c>
      <c r="G20980">
        <v>1047</v>
      </c>
    </row>
    <row r="20981" spans="1:7">
      <c r="A20981" s="2">
        <v>44274</v>
      </c>
      <c r="B20981" s="2">
        <f t="shared" si="654"/>
        <v>44286</v>
      </c>
      <c r="C20981" s="3">
        <f t="shared" si="655"/>
        <v>1</v>
      </c>
      <c r="D20981" t="s">
        <v>15</v>
      </c>
      <c r="E20981">
        <v>12</v>
      </c>
      <c r="F20981">
        <v>1999249</v>
      </c>
      <c r="G20981">
        <v>32650</v>
      </c>
    </row>
    <row r="20982" spans="1:7">
      <c r="A20982" s="2">
        <v>44274</v>
      </c>
      <c r="B20982" s="2">
        <f t="shared" si="654"/>
        <v>44286</v>
      </c>
      <c r="C20982" s="3">
        <f t="shared" si="655"/>
        <v>1</v>
      </c>
      <c r="D20982" t="s">
        <v>18</v>
      </c>
      <c r="E20982">
        <v>13</v>
      </c>
      <c r="F20982">
        <v>1017114</v>
      </c>
      <c r="G20982">
        <v>17903</v>
      </c>
    </row>
    <row r="20983" spans="1:7">
      <c r="A20983" s="2">
        <v>44274</v>
      </c>
      <c r="B20983" s="2">
        <f t="shared" si="654"/>
        <v>44286</v>
      </c>
      <c r="C20983" s="3">
        <f t="shared" si="655"/>
        <v>1</v>
      </c>
      <c r="D20983" t="s">
        <v>57</v>
      </c>
      <c r="E20983">
        <v>66</v>
      </c>
      <c r="F20983">
        <v>8749</v>
      </c>
      <c r="G20983">
        <v>135</v>
      </c>
    </row>
    <row r="20984" spans="1:7">
      <c r="A20984" s="2">
        <v>44274</v>
      </c>
      <c r="B20984" s="2">
        <f t="shared" si="654"/>
        <v>44286</v>
      </c>
      <c r="C20984" s="3">
        <f t="shared" si="655"/>
        <v>1</v>
      </c>
      <c r="D20984" t="s">
        <v>26</v>
      </c>
      <c r="E20984">
        <v>15</v>
      </c>
      <c r="F20984">
        <v>28678</v>
      </c>
      <c r="G20984">
        <v>449</v>
      </c>
    </row>
    <row r="20985" spans="1:7">
      <c r="A20985" s="2">
        <v>44274</v>
      </c>
      <c r="B20985" s="2">
        <f t="shared" si="654"/>
        <v>44286</v>
      </c>
      <c r="C20985" s="3">
        <f t="shared" si="655"/>
        <v>1</v>
      </c>
      <c r="D20985" t="s">
        <v>53</v>
      </c>
      <c r="E20985">
        <v>16</v>
      </c>
      <c r="F20985">
        <v>177292</v>
      </c>
      <c r="G20985">
        <v>1944</v>
      </c>
    </row>
    <row r="20986" spans="1:7">
      <c r="A20986" s="2">
        <v>44274</v>
      </c>
      <c r="B20986" s="2">
        <f t="shared" si="654"/>
        <v>44286</v>
      </c>
      <c r="C20986" s="3">
        <f t="shared" si="655"/>
        <v>1</v>
      </c>
      <c r="D20986" t="s">
        <v>6</v>
      </c>
      <c r="E20986">
        <v>17</v>
      </c>
      <c r="F20986">
        <v>1222043</v>
      </c>
      <c r="G20986">
        <v>23304</v>
      </c>
    </row>
    <row r="20987" spans="1:7">
      <c r="A20987" s="2">
        <v>44274</v>
      </c>
      <c r="B20987" s="2">
        <f t="shared" si="654"/>
        <v>44286</v>
      </c>
      <c r="C20987" s="3">
        <f t="shared" si="655"/>
        <v>1</v>
      </c>
      <c r="D20987" t="s">
        <v>27</v>
      </c>
      <c r="E20987">
        <v>18</v>
      </c>
      <c r="F20987">
        <v>679529</v>
      </c>
      <c r="G20987">
        <v>12922</v>
      </c>
    </row>
    <row r="20988" spans="1:7">
      <c r="A20988" s="2">
        <v>44274</v>
      </c>
      <c r="B20988" s="2">
        <f t="shared" si="654"/>
        <v>44286</v>
      </c>
      <c r="C20988" s="3">
        <f t="shared" si="655"/>
        <v>1</v>
      </c>
      <c r="D20988" t="s">
        <v>39</v>
      </c>
      <c r="E20988">
        <v>19</v>
      </c>
      <c r="F20988">
        <v>345304</v>
      </c>
      <c r="G20988">
        <v>5673</v>
      </c>
    </row>
    <row r="20989" spans="1:7">
      <c r="A20989" s="2">
        <v>44274</v>
      </c>
      <c r="B20989" s="2">
        <f t="shared" si="654"/>
        <v>44286</v>
      </c>
      <c r="C20989" s="3">
        <f t="shared" si="655"/>
        <v>1</v>
      </c>
      <c r="D20989" t="s">
        <v>34</v>
      </c>
      <c r="E20989">
        <v>20</v>
      </c>
      <c r="F20989">
        <v>302223</v>
      </c>
      <c r="G20989">
        <v>4842</v>
      </c>
    </row>
    <row r="20990" spans="1:7">
      <c r="A20990" s="2">
        <v>44274</v>
      </c>
      <c r="B20990" s="2">
        <f t="shared" si="654"/>
        <v>44286</v>
      </c>
      <c r="C20990" s="3">
        <f t="shared" si="655"/>
        <v>1</v>
      </c>
      <c r="D20990" t="s">
        <v>28</v>
      </c>
      <c r="E20990">
        <v>21</v>
      </c>
      <c r="F20990">
        <v>423499</v>
      </c>
      <c r="G20990">
        <v>5744</v>
      </c>
    </row>
    <row r="20991" spans="1:7">
      <c r="A20991" s="2">
        <v>44274</v>
      </c>
      <c r="B20991" s="2">
        <f t="shared" si="654"/>
        <v>44286</v>
      </c>
      <c r="C20991" s="3">
        <f t="shared" si="655"/>
        <v>1</v>
      </c>
      <c r="D20991" t="s">
        <v>40</v>
      </c>
      <c r="E20991">
        <v>22</v>
      </c>
      <c r="F20991">
        <v>439737</v>
      </c>
      <c r="G20991">
        <v>9988</v>
      </c>
    </row>
    <row r="20992" spans="1:7">
      <c r="A20992" s="2">
        <v>44274</v>
      </c>
      <c r="B20992" s="2">
        <f t="shared" si="654"/>
        <v>44286</v>
      </c>
      <c r="C20992" s="3">
        <f t="shared" si="655"/>
        <v>1</v>
      </c>
      <c r="D20992" t="s">
        <v>51</v>
      </c>
      <c r="E20992">
        <v>23</v>
      </c>
      <c r="F20992">
        <v>48070</v>
      </c>
      <c r="G20992">
        <v>728</v>
      </c>
    </row>
    <row r="20993" spans="1:7">
      <c r="A20993" s="2">
        <v>44274</v>
      </c>
      <c r="B20993" s="2">
        <f t="shared" si="654"/>
        <v>44286</v>
      </c>
      <c r="C20993" s="3">
        <f t="shared" si="655"/>
        <v>1</v>
      </c>
      <c r="D20993" t="s">
        <v>23</v>
      </c>
      <c r="E20993">
        <v>24</v>
      </c>
      <c r="F20993">
        <v>398083</v>
      </c>
      <c r="G20993">
        <v>8132</v>
      </c>
    </row>
    <row r="20994" spans="1:7">
      <c r="A20994" s="2">
        <v>44274</v>
      </c>
      <c r="B20994" s="2">
        <f t="shared" si="654"/>
        <v>44286</v>
      </c>
      <c r="C20994" s="3">
        <f t="shared" si="655"/>
        <v>1</v>
      </c>
      <c r="D20994" t="s">
        <v>9</v>
      </c>
      <c r="E20994">
        <v>25</v>
      </c>
      <c r="F20994">
        <v>610481</v>
      </c>
      <c r="G20994">
        <v>16803</v>
      </c>
    </row>
    <row r="20995" spans="1:7">
      <c r="A20995" s="2">
        <v>44274</v>
      </c>
      <c r="B20995" s="2">
        <f t="shared" si="654"/>
        <v>44286</v>
      </c>
      <c r="C20995" s="3">
        <f t="shared" si="655"/>
        <v>1</v>
      </c>
      <c r="D20995" t="s">
        <v>42</v>
      </c>
      <c r="E20995">
        <v>26</v>
      </c>
      <c r="F20995">
        <v>687603</v>
      </c>
      <c r="G20995">
        <v>16848</v>
      </c>
    </row>
    <row r="20996" spans="1:7">
      <c r="A20996" s="2">
        <v>44274</v>
      </c>
      <c r="B20996" s="2">
        <f t="shared" ref="B20996:B21059" si="656">EOMONTH(A20996,0)</f>
        <v>44286</v>
      </c>
      <c r="C20996" s="3">
        <f t="shared" ref="C20996:C21059" si="657">IF(A20996=B20996,0,1)</f>
        <v>1</v>
      </c>
      <c r="D20996" t="s">
        <v>29</v>
      </c>
      <c r="E20996">
        <v>27</v>
      </c>
      <c r="F20996">
        <v>502961</v>
      </c>
      <c r="G20996">
        <v>6839</v>
      </c>
    </row>
    <row r="20997" spans="1:7">
      <c r="A20997" s="2">
        <v>44274</v>
      </c>
      <c r="B20997" s="2">
        <f t="shared" si="656"/>
        <v>44286</v>
      </c>
      <c r="C20997" s="3">
        <f t="shared" si="657"/>
        <v>1</v>
      </c>
      <c r="D20997" t="s">
        <v>46</v>
      </c>
      <c r="E20997">
        <v>28</v>
      </c>
      <c r="F20997">
        <v>302316</v>
      </c>
      <c r="G20997">
        <v>6945</v>
      </c>
    </row>
    <row r="20998" spans="1:7">
      <c r="A20998" s="2">
        <v>44274</v>
      </c>
      <c r="B20998" s="2">
        <f t="shared" si="656"/>
        <v>44286</v>
      </c>
      <c r="C20998" s="3">
        <f t="shared" si="657"/>
        <v>1</v>
      </c>
      <c r="D20998" t="s">
        <v>35</v>
      </c>
      <c r="E20998">
        <v>29</v>
      </c>
      <c r="F20998">
        <v>581380</v>
      </c>
      <c r="G20998">
        <v>8813</v>
      </c>
    </row>
    <row r="20999" spans="1:7">
      <c r="A20999" s="2">
        <v>44274</v>
      </c>
      <c r="B20999" s="2">
        <f t="shared" si="656"/>
        <v>44286</v>
      </c>
      <c r="C20999" s="3">
        <f t="shared" si="657"/>
        <v>1</v>
      </c>
      <c r="D20999" t="s">
        <v>54</v>
      </c>
      <c r="E20999">
        <v>30</v>
      </c>
      <c r="F20999">
        <v>102900</v>
      </c>
      <c r="G20999">
        <v>1410</v>
      </c>
    </row>
    <row r="21000" spans="1:7">
      <c r="A21000" s="2">
        <v>44274</v>
      </c>
      <c r="B21000" s="2">
        <f t="shared" si="656"/>
        <v>44286</v>
      </c>
      <c r="C21000" s="3">
        <f t="shared" si="657"/>
        <v>1</v>
      </c>
      <c r="D21000" t="s">
        <v>12</v>
      </c>
      <c r="E21000">
        <v>31</v>
      </c>
      <c r="F21000">
        <v>206470</v>
      </c>
      <c r="G21000">
        <v>2243</v>
      </c>
    </row>
    <row r="21001" spans="1:7">
      <c r="A21001" s="2">
        <v>44274</v>
      </c>
      <c r="B21001" s="2">
        <f t="shared" si="656"/>
        <v>44286</v>
      </c>
      <c r="C21001" s="3">
        <f t="shared" si="657"/>
        <v>1</v>
      </c>
      <c r="D21001" t="s">
        <v>24</v>
      </c>
      <c r="E21001">
        <v>32</v>
      </c>
      <c r="F21001">
        <v>300696</v>
      </c>
      <c r="G21001">
        <v>5161</v>
      </c>
    </row>
    <row r="21002" spans="1:7">
      <c r="A21002" s="2">
        <v>44274</v>
      </c>
      <c r="B21002" s="2">
        <f t="shared" si="656"/>
        <v>44286</v>
      </c>
      <c r="C21002" s="3">
        <f t="shared" si="657"/>
        <v>1</v>
      </c>
      <c r="D21002" t="s">
        <v>19</v>
      </c>
      <c r="E21002">
        <v>33</v>
      </c>
      <c r="F21002">
        <v>79996</v>
      </c>
      <c r="G21002">
        <v>1213</v>
      </c>
    </row>
    <row r="21003" spans="1:7">
      <c r="A21003" s="2">
        <v>44274</v>
      </c>
      <c r="B21003" s="2">
        <f t="shared" si="656"/>
        <v>44286</v>
      </c>
      <c r="C21003" s="3">
        <f t="shared" si="657"/>
        <v>1</v>
      </c>
      <c r="D21003" t="s">
        <v>21</v>
      </c>
      <c r="E21003">
        <v>34</v>
      </c>
      <c r="F21003">
        <v>857739</v>
      </c>
      <c r="G21003">
        <v>24103</v>
      </c>
    </row>
    <row r="21004" spans="1:7">
      <c r="A21004" s="2">
        <v>44274</v>
      </c>
      <c r="B21004" s="2">
        <f t="shared" si="656"/>
        <v>44286</v>
      </c>
      <c r="C21004" s="3">
        <f t="shared" si="657"/>
        <v>1</v>
      </c>
      <c r="D21004" t="s">
        <v>47</v>
      </c>
      <c r="E21004">
        <v>35</v>
      </c>
      <c r="F21004">
        <v>189374</v>
      </c>
      <c r="G21004">
        <v>3884</v>
      </c>
    </row>
    <row r="21005" spans="1:7">
      <c r="A21005" s="2">
        <v>44274</v>
      </c>
      <c r="B21005" s="2">
        <f t="shared" si="656"/>
        <v>44286</v>
      </c>
      <c r="C21005" s="3">
        <f t="shared" si="657"/>
        <v>1</v>
      </c>
      <c r="D21005" t="s">
        <v>16</v>
      </c>
      <c r="E21005">
        <v>36</v>
      </c>
      <c r="F21005">
        <v>1772624</v>
      </c>
      <c r="G21005">
        <v>48848</v>
      </c>
    </row>
    <row r="21006" spans="1:7">
      <c r="A21006" s="2">
        <v>44274</v>
      </c>
      <c r="B21006" s="2">
        <f t="shared" si="656"/>
        <v>44286</v>
      </c>
      <c r="C21006" s="3">
        <f t="shared" si="657"/>
        <v>1</v>
      </c>
      <c r="D21006" t="s">
        <v>20</v>
      </c>
      <c r="E21006">
        <v>37</v>
      </c>
      <c r="F21006">
        <v>898510</v>
      </c>
      <c r="G21006">
        <v>11833</v>
      </c>
    </row>
    <row r="21007" spans="1:7">
      <c r="A21007" s="2">
        <v>44274</v>
      </c>
      <c r="B21007" s="2">
        <f t="shared" si="656"/>
        <v>44286</v>
      </c>
      <c r="C21007" s="3">
        <f t="shared" si="657"/>
        <v>1</v>
      </c>
      <c r="D21007" t="s">
        <v>48</v>
      </c>
      <c r="E21007">
        <v>38</v>
      </c>
      <c r="F21007">
        <v>101545</v>
      </c>
      <c r="G21007">
        <v>1491</v>
      </c>
    </row>
    <row r="21008" spans="1:7">
      <c r="A21008" s="2">
        <v>44274</v>
      </c>
      <c r="B21008" s="2">
        <f t="shared" si="656"/>
        <v>44286</v>
      </c>
      <c r="C21008" s="3">
        <f t="shared" si="657"/>
        <v>1</v>
      </c>
      <c r="D21008" t="s">
        <v>59</v>
      </c>
      <c r="E21008">
        <v>69</v>
      </c>
      <c r="F21008">
        <v>157</v>
      </c>
      <c r="G21008">
        <v>2</v>
      </c>
    </row>
    <row r="21009" spans="1:7">
      <c r="A21009" s="2">
        <v>44274</v>
      </c>
      <c r="B21009" s="2">
        <f t="shared" si="656"/>
        <v>44286</v>
      </c>
      <c r="C21009" s="3">
        <f t="shared" si="657"/>
        <v>1</v>
      </c>
      <c r="D21009" t="s">
        <v>41</v>
      </c>
      <c r="E21009">
        <v>39</v>
      </c>
      <c r="F21009">
        <v>997336</v>
      </c>
      <c r="G21009">
        <v>18340</v>
      </c>
    </row>
    <row r="21010" spans="1:7">
      <c r="A21010" s="2">
        <v>44274</v>
      </c>
      <c r="B21010" s="2">
        <f t="shared" si="656"/>
        <v>44286</v>
      </c>
      <c r="C21010" s="3">
        <f t="shared" si="657"/>
        <v>1</v>
      </c>
      <c r="D21010" t="s">
        <v>30</v>
      </c>
      <c r="E21010">
        <v>40</v>
      </c>
      <c r="F21010">
        <v>434491</v>
      </c>
      <c r="G21010">
        <v>4788</v>
      </c>
    </row>
    <row r="21011" spans="1:7">
      <c r="A21011" s="2">
        <v>44274</v>
      </c>
      <c r="B21011" s="2">
        <f t="shared" si="656"/>
        <v>44286</v>
      </c>
      <c r="C21011" s="3">
        <f t="shared" si="657"/>
        <v>1</v>
      </c>
      <c r="D21011" t="s">
        <v>14</v>
      </c>
      <c r="E21011">
        <v>41</v>
      </c>
      <c r="F21011">
        <v>161068</v>
      </c>
      <c r="G21011">
        <v>2369</v>
      </c>
    </row>
    <row r="21012" spans="1:7">
      <c r="A21012" s="2">
        <v>44274</v>
      </c>
      <c r="B21012" s="2">
        <f t="shared" si="656"/>
        <v>44286</v>
      </c>
      <c r="C21012" s="3">
        <f t="shared" si="657"/>
        <v>1</v>
      </c>
      <c r="D21012" t="s">
        <v>31</v>
      </c>
      <c r="E21012">
        <v>42</v>
      </c>
      <c r="F21012">
        <v>985595</v>
      </c>
      <c r="G21012">
        <v>24817</v>
      </c>
    </row>
    <row r="21013" spans="1:7">
      <c r="A21013" s="2">
        <v>44274</v>
      </c>
      <c r="B21013" s="2">
        <f t="shared" si="656"/>
        <v>44286</v>
      </c>
      <c r="C21013" s="3">
        <f t="shared" si="657"/>
        <v>1</v>
      </c>
      <c r="D21013" t="s">
        <v>55</v>
      </c>
      <c r="E21013">
        <v>72</v>
      </c>
      <c r="F21013">
        <v>137294</v>
      </c>
      <c r="G21013">
        <v>2089</v>
      </c>
    </row>
    <row r="21014" spans="1:7">
      <c r="A21014" s="2">
        <v>44274</v>
      </c>
      <c r="B21014" s="2">
        <f t="shared" si="656"/>
        <v>44286</v>
      </c>
      <c r="C21014" s="3">
        <f t="shared" si="657"/>
        <v>1</v>
      </c>
      <c r="D21014" t="s">
        <v>17</v>
      </c>
      <c r="E21014">
        <v>44</v>
      </c>
      <c r="F21014">
        <v>133039</v>
      </c>
      <c r="G21014">
        <v>2595</v>
      </c>
    </row>
    <row r="21015" spans="1:7">
      <c r="A21015" s="2">
        <v>44274</v>
      </c>
      <c r="B21015" s="2">
        <f t="shared" si="656"/>
        <v>44286</v>
      </c>
      <c r="C21015" s="3">
        <f t="shared" si="657"/>
        <v>1</v>
      </c>
      <c r="D21015" t="s">
        <v>32</v>
      </c>
      <c r="E21015">
        <v>45</v>
      </c>
      <c r="F21015">
        <v>538801</v>
      </c>
      <c r="G21015">
        <v>8966</v>
      </c>
    </row>
    <row r="21016" spans="1:7">
      <c r="A21016" s="2">
        <v>44274</v>
      </c>
      <c r="B21016" s="2">
        <f t="shared" si="656"/>
        <v>44286</v>
      </c>
      <c r="C21016" s="3">
        <f t="shared" si="657"/>
        <v>1</v>
      </c>
      <c r="D21016" t="s">
        <v>43</v>
      </c>
      <c r="E21016">
        <v>46</v>
      </c>
      <c r="F21016">
        <v>115518</v>
      </c>
      <c r="G21016">
        <v>1919</v>
      </c>
    </row>
    <row r="21017" spans="1:7">
      <c r="A21017" s="2">
        <v>44274</v>
      </c>
      <c r="B21017" s="2">
        <f t="shared" si="656"/>
        <v>44286</v>
      </c>
      <c r="C21017" s="3">
        <f t="shared" si="657"/>
        <v>1</v>
      </c>
      <c r="D21017" t="s">
        <v>25</v>
      </c>
      <c r="E21017">
        <v>47</v>
      </c>
      <c r="F21017">
        <v>784120</v>
      </c>
      <c r="G21017">
        <v>11606</v>
      </c>
    </row>
    <row r="21018" spans="1:7">
      <c r="A21018" s="2">
        <v>44274</v>
      </c>
      <c r="B21018" s="2">
        <f t="shared" si="656"/>
        <v>44286</v>
      </c>
      <c r="C21018" s="3">
        <f t="shared" si="657"/>
        <v>1</v>
      </c>
      <c r="D21018" t="s">
        <v>11</v>
      </c>
      <c r="E21018">
        <v>48</v>
      </c>
      <c r="F21018">
        <v>2750126</v>
      </c>
      <c r="G21018">
        <v>47365</v>
      </c>
    </row>
    <row r="21019" spans="1:7">
      <c r="A21019" s="2">
        <v>44274</v>
      </c>
      <c r="B21019" s="2">
        <f t="shared" si="656"/>
        <v>44286</v>
      </c>
      <c r="C21019" s="3">
        <f t="shared" si="657"/>
        <v>1</v>
      </c>
      <c r="D21019" t="s">
        <v>13</v>
      </c>
      <c r="E21019">
        <v>49</v>
      </c>
      <c r="F21019">
        <v>380844</v>
      </c>
      <c r="G21019">
        <v>2058</v>
      </c>
    </row>
    <row r="21020" spans="1:7">
      <c r="A21020" s="2">
        <v>44274</v>
      </c>
      <c r="B21020" s="2">
        <f t="shared" si="656"/>
        <v>44286</v>
      </c>
      <c r="C21020" s="3">
        <f t="shared" si="657"/>
        <v>1</v>
      </c>
      <c r="D21020" t="s">
        <v>36</v>
      </c>
      <c r="E21020">
        <v>50</v>
      </c>
      <c r="F21020">
        <v>17393</v>
      </c>
      <c r="G21020">
        <v>217</v>
      </c>
    </row>
    <row r="21021" spans="1:7">
      <c r="A21021" s="2">
        <v>44274</v>
      </c>
      <c r="B21021" s="2">
        <f t="shared" si="656"/>
        <v>44286</v>
      </c>
      <c r="C21021" s="3">
        <f t="shared" si="657"/>
        <v>1</v>
      </c>
      <c r="D21021" t="s">
        <v>56</v>
      </c>
      <c r="E21021">
        <v>78</v>
      </c>
      <c r="F21021">
        <v>2767</v>
      </c>
      <c r="G21021">
        <v>25</v>
      </c>
    </row>
    <row r="21022" spans="1:7">
      <c r="A21022" s="2">
        <v>44274</v>
      </c>
      <c r="B21022" s="2">
        <f t="shared" si="656"/>
        <v>44286</v>
      </c>
      <c r="C21022" s="3">
        <f t="shared" si="657"/>
        <v>1</v>
      </c>
      <c r="D21022" t="s">
        <v>37</v>
      </c>
      <c r="E21022">
        <v>51</v>
      </c>
      <c r="F21022">
        <v>602182</v>
      </c>
      <c r="G21022">
        <v>10092</v>
      </c>
    </row>
    <row r="21023" spans="1:7">
      <c r="A21023" s="2">
        <v>44274</v>
      </c>
      <c r="B21023" s="2">
        <f t="shared" si="656"/>
        <v>44286</v>
      </c>
      <c r="C21023" s="3">
        <f t="shared" si="657"/>
        <v>1</v>
      </c>
      <c r="D21023" t="s">
        <v>5</v>
      </c>
      <c r="E21023">
        <v>53</v>
      </c>
      <c r="F21023">
        <v>356637</v>
      </c>
      <c r="G21023">
        <v>5224</v>
      </c>
    </row>
    <row r="21024" spans="1:7">
      <c r="A21024" s="2">
        <v>44274</v>
      </c>
      <c r="B21024" s="2">
        <f t="shared" si="656"/>
        <v>44286</v>
      </c>
      <c r="C21024" s="3">
        <f t="shared" si="657"/>
        <v>1</v>
      </c>
      <c r="D21024" t="s">
        <v>58</v>
      </c>
      <c r="E21024">
        <v>54</v>
      </c>
      <c r="F21024">
        <v>137092</v>
      </c>
      <c r="G21024">
        <v>2600</v>
      </c>
    </row>
    <row r="21025" spans="1:7">
      <c r="A21025" s="2">
        <v>44274</v>
      </c>
      <c r="B21025" s="2">
        <f t="shared" si="656"/>
        <v>44286</v>
      </c>
      <c r="C21025" s="3">
        <f t="shared" si="657"/>
        <v>1</v>
      </c>
      <c r="D21025" t="s">
        <v>10</v>
      </c>
      <c r="E21025">
        <v>55</v>
      </c>
      <c r="F21025">
        <v>628634</v>
      </c>
      <c r="G21025">
        <v>7225</v>
      </c>
    </row>
    <row r="21026" spans="1:7">
      <c r="A21026" s="2">
        <v>44274</v>
      </c>
      <c r="B21026" s="2">
        <f t="shared" si="656"/>
        <v>44286</v>
      </c>
      <c r="C21026" s="3">
        <f t="shared" si="657"/>
        <v>1</v>
      </c>
      <c r="D21026" t="s">
        <v>49</v>
      </c>
      <c r="E21026">
        <v>56</v>
      </c>
      <c r="F21026">
        <v>55581</v>
      </c>
      <c r="G21026">
        <v>693</v>
      </c>
    </row>
    <row r="21027" spans="1:7">
      <c r="A21027" s="2">
        <v>44275</v>
      </c>
      <c r="B21027" s="2">
        <f t="shared" si="656"/>
        <v>44286</v>
      </c>
      <c r="C21027" s="3">
        <f t="shared" si="657"/>
        <v>1</v>
      </c>
      <c r="D21027" t="s">
        <v>52</v>
      </c>
      <c r="E21027">
        <v>1</v>
      </c>
      <c r="F21027">
        <v>511087</v>
      </c>
      <c r="G21027">
        <v>10436</v>
      </c>
    </row>
    <row r="21028" spans="1:7">
      <c r="A21028" s="2">
        <v>44275</v>
      </c>
      <c r="B21028" s="2">
        <f t="shared" si="656"/>
        <v>44286</v>
      </c>
      <c r="C21028" s="3">
        <f t="shared" si="657"/>
        <v>1</v>
      </c>
      <c r="D21028" t="s">
        <v>50</v>
      </c>
      <c r="E21028">
        <v>2</v>
      </c>
      <c r="F21028">
        <v>60683</v>
      </c>
      <c r="G21028">
        <v>296</v>
      </c>
    </row>
    <row r="21029" spans="1:7">
      <c r="A21029" s="2">
        <v>44275</v>
      </c>
      <c r="B21029" s="2">
        <f t="shared" si="656"/>
        <v>44286</v>
      </c>
      <c r="C21029" s="3">
        <f t="shared" si="657"/>
        <v>1</v>
      </c>
      <c r="D21029" t="s">
        <v>8</v>
      </c>
      <c r="E21029">
        <v>4</v>
      </c>
      <c r="F21029">
        <v>835765</v>
      </c>
      <c r="G21029">
        <v>16733</v>
      </c>
    </row>
    <row r="21030" spans="1:7">
      <c r="A21030" s="2">
        <v>44275</v>
      </c>
      <c r="B21030" s="2">
        <f t="shared" si="656"/>
        <v>44286</v>
      </c>
      <c r="C21030" s="3">
        <f t="shared" si="657"/>
        <v>1</v>
      </c>
      <c r="D21030" t="s">
        <v>44</v>
      </c>
      <c r="E21030">
        <v>5</v>
      </c>
      <c r="F21030">
        <v>328547</v>
      </c>
      <c r="G21030">
        <v>5533</v>
      </c>
    </row>
    <row r="21031" spans="1:7">
      <c r="A21031" s="2">
        <v>44275</v>
      </c>
      <c r="B21031" s="2">
        <f t="shared" si="656"/>
        <v>44286</v>
      </c>
      <c r="C21031" s="3">
        <f t="shared" si="657"/>
        <v>1</v>
      </c>
      <c r="D21031" t="s">
        <v>7</v>
      </c>
      <c r="E21031">
        <v>6</v>
      </c>
      <c r="F21031">
        <v>3640704</v>
      </c>
      <c r="G21031">
        <v>57471</v>
      </c>
    </row>
    <row r="21032" spans="1:7">
      <c r="A21032" s="2">
        <v>44275</v>
      </c>
      <c r="B21032" s="2">
        <f t="shared" si="656"/>
        <v>44286</v>
      </c>
      <c r="C21032" s="3">
        <f t="shared" si="657"/>
        <v>1</v>
      </c>
      <c r="D21032" t="s">
        <v>22</v>
      </c>
      <c r="E21032">
        <v>8</v>
      </c>
      <c r="F21032">
        <v>452174</v>
      </c>
      <c r="G21032">
        <v>6148</v>
      </c>
    </row>
    <row r="21033" spans="1:7">
      <c r="A21033" s="2">
        <v>44275</v>
      </c>
      <c r="B21033" s="2">
        <f t="shared" si="656"/>
        <v>44286</v>
      </c>
      <c r="C21033" s="3">
        <f t="shared" si="657"/>
        <v>1</v>
      </c>
      <c r="D21033" t="s">
        <v>38</v>
      </c>
      <c r="E21033">
        <v>9</v>
      </c>
      <c r="F21033">
        <v>296691</v>
      </c>
      <c r="G21033">
        <v>7832</v>
      </c>
    </row>
    <row r="21034" spans="1:7">
      <c r="A21034" s="2">
        <v>44275</v>
      </c>
      <c r="B21034" s="2">
        <f t="shared" si="656"/>
        <v>44286</v>
      </c>
      <c r="C21034" s="3">
        <f t="shared" si="657"/>
        <v>1</v>
      </c>
      <c r="D21034" t="s">
        <v>45</v>
      </c>
      <c r="E21034">
        <v>10</v>
      </c>
      <c r="F21034">
        <v>91942</v>
      </c>
      <c r="G21034">
        <v>1526</v>
      </c>
    </row>
    <row r="21035" spans="1:7">
      <c r="A21035" s="2">
        <v>44275</v>
      </c>
      <c r="B21035" s="2">
        <f t="shared" si="656"/>
        <v>44286</v>
      </c>
      <c r="C21035" s="3">
        <f t="shared" si="657"/>
        <v>1</v>
      </c>
      <c r="D21035" t="s">
        <v>33</v>
      </c>
      <c r="E21035">
        <v>11</v>
      </c>
      <c r="F21035">
        <v>43175</v>
      </c>
      <c r="G21035">
        <v>1049</v>
      </c>
    </row>
    <row r="21036" spans="1:7">
      <c r="A21036" s="2">
        <v>44275</v>
      </c>
      <c r="B21036" s="2">
        <f t="shared" si="656"/>
        <v>44286</v>
      </c>
      <c r="C21036" s="3">
        <f t="shared" si="657"/>
        <v>1</v>
      </c>
      <c r="D21036" t="s">
        <v>15</v>
      </c>
      <c r="E21036">
        <v>12</v>
      </c>
      <c r="F21036">
        <v>2004354</v>
      </c>
      <c r="G21036">
        <v>32712</v>
      </c>
    </row>
    <row r="21037" spans="1:7">
      <c r="A21037" s="2">
        <v>44275</v>
      </c>
      <c r="B21037" s="2">
        <f t="shared" si="656"/>
        <v>44286</v>
      </c>
      <c r="C21037" s="3">
        <f t="shared" si="657"/>
        <v>1</v>
      </c>
      <c r="D21037" t="s">
        <v>18</v>
      </c>
      <c r="E21037">
        <v>13</v>
      </c>
      <c r="F21037">
        <v>1018824</v>
      </c>
      <c r="G21037">
        <v>17965</v>
      </c>
    </row>
    <row r="21038" spans="1:7">
      <c r="A21038" s="2">
        <v>44275</v>
      </c>
      <c r="B21038" s="2">
        <f t="shared" si="656"/>
        <v>44286</v>
      </c>
      <c r="C21038" s="3">
        <f t="shared" si="657"/>
        <v>1</v>
      </c>
      <c r="D21038" t="s">
        <v>57</v>
      </c>
      <c r="E21038">
        <v>66</v>
      </c>
      <c r="F21038">
        <v>8749</v>
      </c>
      <c r="G21038">
        <v>135</v>
      </c>
    </row>
    <row r="21039" spans="1:7">
      <c r="A21039" s="2">
        <v>44275</v>
      </c>
      <c r="B21039" s="2">
        <f t="shared" si="656"/>
        <v>44286</v>
      </c>
      <c r="C21039" s="3">
        <f t="shared" si="657"/>
        <v>1</v>
      </c>
      <c r="D21039" t="s">
        <v>26</v>
      </c>
      <c r="E21039">
        <v>15</v>
      </c>
      <c r="F21039">
        <v>28763</v>
      </c>
      <c r="G21039">
        <v>450</v>
      </c>
    </row>
    <row r="21040" spans="1:7">
      <c r="A21040" s="2">
        <v>44275</v>
      </c>
      <c r="B21040" s="2">
        <f t="shared" si="656"/>
        <v>44286</v>
      </c>
      <c r="C21040" s="3">
        <f t="shared" si="657"/>
        <v>1</v>
      </c>
      <c r="D21040" t="s">
        <v>53</v>
      </c>
      <c r="E21040">
        <v>16</v>
      </c>
      <c r="F21040">
        <v>177501</v>
      </c>
      <c r="G21040">
        <v>1944</v>
      </c>
    </row>
    <row r="21041" spans="1:7">
      <c r="A21041" s="2">
        <v>44275</v>
      </c>
      <c r="B21041" s="2">
        <f t="shared" si="656"/>
        <v>44286</v>
      </c>
      <c r="C21041" s="3">
        <f t="shared" si="657"/>
        <v>1</v>
      </c>
      <c r="D21041" t="s">
        <v>6</v>
      </c>
      <c r="E21041">
        <v>17</v>
      </c>
      <c r="F21041">
        <v>1223884</v>
      </c>
      <c r="G21041">
        <v>23329</v>
      </c>
    </row>
    <row r="21042" spans="1:7">
      <c r="A21042" s="2">
        <v>44275</v>
      </c>
      <c r="B21042" s="2">
        <f t="shared" si="656"/>
        <v>44286</v>
      </c>
      <c r="C21042" s="3">
        <f t="shared" si="657"/>
        <v>1</v>
      </c>
      <c r="D21042" t="s">
        <v>27</v>
      </c>
      <c r="E21042">
        <v>18</v>
      </c>
      <c r="F21042">
        <v>680420</v>
      </c>
      <c r="G21042">
        <v>12926</v>
      </c>
    </row>
    <row r="21043" spans="1:7">
      <c r="A21043" s="2">
        <v>44275</v>
      </c>
      <c r="B21043" s="2">
        <f t="shared" si="656"/>
        <v>44286</v>
      </c>
      <c r="C21043" s="3">
        <f t="shared" si="657"/>
        <v>1</v>
      </c>
      <c r="D21043" t="s">
        <v>39</v>
      </c>
      <c r="E21043">
        <v>19</v>
      </c>
      <c r="F21043">
        <v>345644</v>
      </c>
      <c r="G21043">
        <v>5675</v>
      </c>
    </row>
    <row r="21044" spans="1:7">
      <c r="A21044" s="2">
        <v>44275</v>
      </c>
      <c r="B21044" s="2">
        <f t="shared" si="656"/>
        <v>44286</v>
      </c>
      <c r="C21044" s="3">
        <f t="shared" si="657"/>
        <v>1</v>
      </c>
      <c r="D21044" t="s">
        <v>34</v>
      </c>
      <c r="E21044">
        <v>20</v>
      </c>
      <c r="F21044">
        <v>302223</v>
      </c>
      <c r="G21044">
        <v>4842</v>
      </c>
    </row>
    <row r="21045" spans="1:7">
      <c r="A21045" s="2">
        <v>44275</v>
      </c>
      <c r="B21045" s="2">
        <f t="shared" si="656"/>
        <v>44286</v>
      </c>
      <c r="C21045" s="3">
        <f t="shared" si="657"/>
        <v>1</v>
      </c>
      <c r="D21045" t="s">
        <v>28</v>
      </c>
      <c r="E21045">
        <v>21</v>
      </c>
      <c r="F21045">
        <v>423989</v>
      </c>
      <c r="G21045">
        <v>5777</v>
      </c>
    </row>
    <row r="21046" spans="1:7">
      <c r="A21046" s="2">
        <v>44275</v>
      </c>
      <c r="B21046" s="2">
        <f t="shared" si="656"/>
        <v>44286</v>
      </c>
      <c r="C21046" s="3">
        <f t="shared" si="657"/>
        <v>1</v>
      </c>
      <c r="D21046" t="s">
        <v>40</v>
      </c>
      <c r="E21046">
        <v>22</v>
      </c>
      <c r="F21046">
        <v>439737</v>
      </c>
      <c r="G21046">
        <v>9988</v>
      </c>
    </row>
    <row r="21047" spans="1:7">
      <c r="A21047" s="2">
        <v>44275</v>
      </c>
      <c r="B21047" s="2">
        <f t="shared" si="656"/>
        <v>44286</v>
      </c>
      <c r="C21047" s="3">
        <f t="shared" si="657"/>
        <v>1</v>
      </c>
      <c r="D21047" t="s">
        <v>51</v>
      </c>
      <c r="E21047">
        <v>23</v>
      </c>
      <c r="F21047">
        <v>48292</v>
      </c>
      <c r="G21047">
        <v>728</v>
      </c>
    </row>
    <row r="21048" spans="1:7">
      <c r="A21048" s="2">
        <v>44275</v>
      </c>
      <c r="B21048" s="2">
        <f t="shared" si="656"/>
        <v>44286</v>
      </c>
      <c r="C21048" s="3">
        <f t="shared" si="657"/>
        <v>1</v>
      </c>
      <c r="D21048" t="s">
        <v>23</v>
      </c>
      <c r="E21048">
        <v>24</v>
      </c>
      <c r="F21048">
        <v>399201</v>
      </c>
      <c r="G21048">
        <v>8158</v>
      </c>
    </row>
    <row r="21049" spans="1:7">
      <c r="A21049" s="2">
        <v>44275</v>
      </c>
      <c r="B21049" s="2">
        <f t="shared" si="656"/>
        <v>44286</v>
      </c>
      <c r="C21049" s="3">
        <f t="shared" si="657"/>
        <v>1</v>
      </c>
      <c r="D21049" t="s">
        <v>9</v>
      </c>
      <c r="E21049">
        <v>25</v>
      </c>
      <c r="F21049">
        <v>612857</v>
      </c>
      <c r="G21049">
        <v>16832</v>
      </c>
    </row>
    <row r="21050" spans="1:7">
      <c r="A21050" s="2">
        <v>44275</v>
      </c>
      <c r="B21050" s="2">
        <f t="shared" si="656"/>
        <v>44286</v>
      </c>
      <c r="C21050" s="3">
        <f t="shared" si="657"/>
        <v>1</v>
      </c>
      <c r="D21050" t="s">
        <v>42</v>
      </c>
      <c r="E21050">
        <v>26</v>
      </c>
      <c r="F21050">
        <v>690929</v>
      </c>
      <c r="G21050">
        <v>16897</v>
      </c>
    </row>
    <row r="21051" spans="1:7">
      <c r="A21051" s="2">
        <v>44275</v>
      </c>
      <c r="B21051" s="2">
        <f t="shared" si="656"/>
        <v>44286</v>
      </c>
      <c r="C21051" s="3">
        <f t="shared" si="657"/>
        <v>1</v>
      </c>
      <c r="D21051" t="s">
        <v>29</v>
      </c>
      <c r="E21051">
        <v>27</v>
      </c>
      <c r="F21051">
        <v>504341</v>
      </c>
      <c r="G21051">
        <v>6845</v>
      </c>
    </row>
    <row r="21052" spans="1:7">
      <c r="A21052" s="2">
        <v>44275</v>
      </c>
      <c r="B21052" s="2">
        <f t="shared" si="656"/>
        <v>44286</v>
      </c>
      <c r="C21052" s="3">
        <f t="shared" si="657"/>
        <v>1</v>
      </c>
      <c r="D21052" t="s">
        <v>46</v>
      </c>
      <c r="E21052">
        <v>28</v>
      </c>
      <c r="F21052">
        <v>302677</v>
      </c>
      <c r="G21052">
        <v>6955</v>
      </c>
    </row>
    <row r="21053" spans="1:7">
      <c r="A21053" s="2">
        <v>44275</v>
      </c>
      <c r="B21053" s="2">
        <f t="shared" si="656"/>
        <v>44286</v>
      </c>
      <c r="C21053" s="3">
        <f t="shared" si="657"/>
        <v>1</v>
      </c>
      <c r="D21053" t="s">
        <v>35</v>
      </c>
      <c r="E21053">
        <v>29</v>
      </c>
      <c r="F21053">
        <v>581859</v>
      </c>
      <c r="G21053">
        <v>8816</v>
      </c>
    </row>
    <row r="21054" spans="1:7">
      <c r="A21054" s="2">
        <v>44275</v>
      </c>
      <c r="B21054" s="2">
        <f t="shared" si="656"/>
        <v>44286</v>
      </c>
      <c r="C21054" s="3">
        <f t="shared" si="657"/>
        <v>1</v>
      </c>
      <c r="D21054" t="s">
        <v>54</v>
      </c>
      <c r="E21054">
        <v>30</v>
      </c>
      <c r="F21054">
        <v>103042</v>
      </c>
      <c r="G21054">
        <v>1415</v>
      </c>
    </row>
    <row r="21055" spans="1:7">
      <c r="A21055" s="2">
        <v>44275</v>
      </c>
      <c r="B21055" s="2">
        <f t="shared" si="656"/>
        <v>44286</v>
      </c>
      <c r="C21055" s="3">
        <f t="shared" si="657"/>
        <v>1</v>
      </c>
      <c r="D21055" t="s">
        <v>12</v>
      </c>
      <c r="E21055">
        <v>31</v>
      </c>
      <c r="F21055">
        <v>206685</v>
      </c>
      <c r="G21055">
        <v>2243</v>
      </c>
    </row>
    <row r="21056" spans="1:7">
      <c r="A21056" s="2">
        <v>44275</v>
      </c>
      <c r="B21056" s="2">
        <f t="shared" si="656"/>
        <v>44286</v>
      </c>
      <c r="C21056" s="3">
        <f t="shared" si="657"/>
        <v>1</v>
      </c>
      <c r="D21056" t="s">
        <v>24</v>
      </c>
      <c r="E21056">
        <v>32</v>
      </c>
      <c r="F21056">
        <v>300962</v>
      </c>
      <c r="G21056">
        <v>5171</v>
      </c>
    </row>
    <row r="21057" spans="1:7">
      <c r="A21057" s="2">
        <v>44275</v>
      </c>
      <c r="B21057" s="2">
        <f t="shared" si="656"/>
        <v>44286</v>
      </c>
      <c r="C21057" s="3">
        <f t="shared" si="657"/>
        <v>1</v>
      </c>
      <c r="D21057" t="s">
        <v>19</v>
      </c>
      <c r="E21057">
        <v>33</v>
      </c>
      <c r="F21057">
        <v>80316</v>
      </c>
      <c r="G21057">
        <v>1217</v>
      </c>
    </row>
    <row r="21058" spans="1:7">
      <c r="A21058" s="2">
        <v>44275</v>
      </c>
      <c r="B21058" s="2">
        <f t="shared" si="656"/>
        <v>44286</v>
      </c>
      <c r="C21058" s="3">
        <f t="shared" si="657"/>
        <v>1</v>
      </c>
      <c r="D21058" t="s">
        <v>21</v>
      </c>
      <c r="E21058">
        <v>34</v>
      </c>
      <c r="F21058">
        <v>862648</v>
      </c>
      <c r="G21058">
        <v>24134</v>
      </c>
    </row>
    <row r="21059" spans="1:7">
      <c r="A21059" s="2">
        <v>44275</v>
      </c>
      <c r="B21059" s="2">
        <f t="shared" si="656"/>
        <v>44286</v>
      </c>
      <c r="C21059" s="3">
        <f t="shared" si="657"/>
        <v>1</v>
      </c>
      <c r="D21059" t="s">
        <v>47</v>
      </c>
      <c r="E21059">
        <v>35</v>
      </c>
      <c r="F21059">
        <v>189560</v>
      </c>
      <c r="G21059">
        <v>3891</v>
      </c>
    </row>
    <row r="21060" spans="1:7">
      <c r="A21060" s="2">
        <v>44275</v>
      </c>
      <c r="B21060" s="2">
        <f t="shared" ref="B21060:B21123" si="658">EOMONTH(A21060,0)</f>
        <v>44286</v>
      </c>
      <c r="C21060" s="3">
        <f t="shared" ref="C21060:C21123" si="659">IF(A21060=B21060,0,1)</f>
        <v>1</v>
      </c>
      <c r="D21060" t="s">
        <v>16</v>
      </c>
      <c r="E21060">
        <v>36</v>
      </c>
      <c r="F21060">
        <v>1779291</v>
      </c>
      <c r="G21060">
        <v>48916</v>
      </c>
    </row>
    <row r="21061" spans="1:7">
      <c r="A21061" s="2">
        <v>44275</v>
      </c>
      <c r="B21061" s="2">
        <f t="shared" si="658"/>
        <v>44286</v>
      </c>
      <c r="C21061" s="3">
        <f t="shared" si="659"/>
        <v>1</v>
      </c>
      <c r="D21061" t="s">
        <v>20</v>
      </c>
      <c r="E21061">
        <v>37</v>
      </c>
      <c r="F21061">
        <v>900319</v>
      </c>
      <c r="G21061">
        <v>11848</v>
      </c>
    </row>
    <row r="21062" spans="1:7">
      <c r="A21062" s="2">
        <v>44275</v>
      </c>
      <c r="B21062" s="2">
        <f t="shared" si="658"/>
        <v>44286</v>
      </c>
      <c r="C21062" s="3">
        <f t="shared" si="659"/>
        <v>1</v>
      </c>
      <c r="D21062" t="s">
        <v>48</v>
      </c>
      <c r="E21062">
        <v>38</v>
      </c>
      <c r="F21062">
        <v>101633</v>
      </c>
      <c r="G21062">
        <v>1492</v>
      </c>
    </row>
    <row r="21063" spans="1:7">
      <c r="A21063" s="2">
        <v>44275</v>
      </c>
      <c r="B21063" s="2">
        <f t="shared" si="658"/>
        <v>44286</v>
      </c>
      <c r="C21063" s="3">
        <f t="shared" si="659"/>
        <v>1</v>
      </c>
      <c r="D21063" t="s">
        <v>59</v>
      </c>
      <c r="E21063">
        <v>69</v>
      </c>
      <c r="F21063">
        <v>157</v>
      </c>
      <c r="G21063">
        <v>2</v>
      </c>
    </row>
    <row r="21064" spans="1:7">
      <c r="A21064" s="2">
        <v>44275</v>
      </c>
      <c r="B21064" s="2">
        <f t="shared" si="658"/>
        <v>44286</v>
      </c>
      <c r="C21064" s="3">
        <f t="shared" si="659"/>
        <v>1</v>
      </c>
      <c r="D21064" t="s">
        <v>41</v>
      </c>
      <c r="E21064">
        <v>39</v>
      </c>
      <c r="F21064">
        <v>998819</v>
      </c>
      <c r="G21064">
        <v>18340</v>
      </c>
    </row>
    <row r="21065" spans="1:7">
      <c r="A21065" s="2">
        <v>44275</v>
      </c>
      <c r="B21065" s="2">
        <f t="shared" si="658"/>
        <v>44286</v>
      </c>
      <c r="C21065" s="3">
        <f t="shared" si="659"/>
        <v>1</v>
      </c>
      <c r="D21065" t="s">
        <v>30</v>
      </c>
      <c r="E21065">
        <v>40</v>
      </c>
      <c r="F21065">
        <v>434491</v>
      </c>
      <c r="G21065">
        <v>4788</v>
      </c>
    </row>
    <row r="21066" spans="1:7">
      <c r="A21066" s="2">
        <v>44275</v>
      </c>
      <c r="B21066" s="2">
        <f t="shared" si="658"/>
        <v>44286</v>
      </c>
      <c r="C21066" s="3">
        <f t="shared" si="659"/>
        <v>1</v>
      </c>
      <c r="D21066" t="s">
        <v>14</v>
      </c>
      <c r="E21066">
        <v>41</v>
      </c>
      <c r="F21066">
        <v>161342</v>
      </c>
      <c r="G21066">
        <v>2373</v>
      </c>
    </row>
    <row r="21067" spans="1:7">
      <c r="A21067" s="2">
        <v>44275</v>
      </c>
      <c r="B21067" s="2">
        <f t="shared" si="658"/>
        <v>44286</v>
      </c>
      <c r="C21067" s="3">
        <f t="shared" si="659"/>
        <v>1</v>
      </c>
      <c r="D21067" t="s">
        <v>31</v>
      </c>
      <c r="E21067">
        <v>42</v>
      </c>
      <c r="F21067">
        <v>989336</v>
      </c>
      <c r="G21067">
        <v>24841</v>
      </c>
    </row>
    <row r="21068" spans="1:7">
      <c r="A21068" s="2">
        <v>44275</v>
      </c>
      <c r="B21068" s="2">
        <f t="shared" si="658"/>
        <v>44286</v>
      </c>
      <c r="C21068" s="3">
        <f t="shared" si="659"/>
        <v>1</v>
      </c>
      <c r="D21068" t="s">
        <v>55</v>
      </c>
      <c r="E21068">
        <v>72</v>
      </c>
      <c r="F21068">
        <v>137510</v>
      </c>
      <c r="G21068">
        <v>2092</v>
      </c>
    </row>
    <row r="21069" spans="1:7">
      <c r="A21069" s="2">
        <v>44275</v>
      </c>
      <c r="B21069" s="2">
        <f t="shared" si="658"/>
        <v>44286</v>
      </c>
      <c r="C21069" s="3">
        <f t="shared" si="659"/>
        <v>1</v>
      </c>
      <c r="D21069" t="s">
        <v>17</v>
      </c>
      <c r="E21069">
        <v>44</v>
      </c>
      <c r="F21069">
        <v>133039</v>
      </c>
      <c r="G21069">
        <v>2595</v>
      </c>
    </row>
    <row r="21070" spans="1:7">
      <c r="A21070" s="2">
        <v>44275</v>
      </c>
      <c r="B21070" s="2">
        <f t="shared" si="658"/>
        <v>44286</v>
      </c>
      <c r="C21070" s="3">
        <f t="shared" si="659"/>
        <v>1</v>
      </c>
      <c r="D21070" t="s">
        <v>32</v>
      </c>
      <c r="E21070">
        <v>45</v>
      </c>
      <c r="F21070">
        <v>540390</v>
      </c>
      <c r="G21070">
        <v>8977</v>
      </c>
    </row>
    <row r="21071" spans="1:7">
      <c r="A21071" s="2">
        <v>44275</v>
      </c>
      <c r="B21071" s="2">
        <f t="shared" si="658"/>
        <v>44286</v>
      </c>
      <c r="C21071" s="3">
        <f t="shared" si="659"/>
        <v>1</v>
      </c>
      <c r="D21071" t="s">
        <v>43</v>
      </c>
      <c r="E21071">
        <v>46</v>
      </c>
      <c r="F21071">
        <v>115723</v>
      </c>
      <c r="G21071">
        <v>1922</v>
      </c>
    </row>
    <row r="21072" spans="1:7">
      <c r="A21072" s="2">
        <v>44275</v>
      </c>
      <c r="B21072" s="2">
        <f t="shared" si="658"/>
        <v>44286</v>
      </c>
      <c r="C21072" s="3">
        <f t="shared" si="659"/>
        <v>1</v>
      </c>
      <c r="D21072" t="s">
        <v>25</v>
      </c>
      <c r="E21072">
        <v>47</v>
      </c>
      <c r="F21072">
        <v>784220</v>
      </c>
      <c r="G21072">
        <v>11606</v>
      </c>
    </row>
    <row r="21073" spans="1:7">
      <c r="A21073" s="2">
        <v>44275</v>
      </c>
      <c r="B21073" s="2">
        <f t="shared" si="658"/>
        <v>44286</v>
      </c>
      <c r="C21073" s="3">
        <f t="shared" si="659"/>
        <v>1</v>
      </c>
      <c r="D21073" t="s">
        <v>11</v>
      </c>
      <c r="E21073">
        <v>48</v>
      </c>
      <c r="F21073">
        <v>2752597</v>
      </c>
      <c r="G21073">
        <v>47462</v>
      </c>
    </row>
    <row r="21074" spans="1:7">
      <c r="A21074" s="2">
        <v>44275</v>
      </c>
      <c r="B21074" s="2">
        <f t="shared" si="658"/>
        <v>44286</v>
      </c>
      <c r="C21074" s="3">
        <f t="shared" si="659"/>
        <v>1</v>
      </c>
      <c r="D21074" t="s">
        <v>13</v>
      </c>
      <c r="E21074">
        <v>49</v>
      </c>
      <c r="F21074">
        <v>381311</v>
      </c>
      <c r="G21074">
        <v>2060</v>
      </c>
    </row>
    <row r="21075" spans="1:7">
      <c r="A21075" s="2">
        <v>44275</v>
      </c>
      <c r="B21075" s="2">
        <f t="shared" si="658"/>
        <v>44286</v>
      </c>
      <c r="C21075" s="3">
        <f t="shared" si="659"/>
        <v>1</v>
      </c>
      <c r="D21075" t="s">
        <v>36</v>
      </c>
      <c r="E21075">
        <v>50</v>
      </c>
      <c r="F21075">
        <v>17555</v>
      </c>
      <c r="G21075">
        <v>219</v>
      </c>
    </row>
    <row r="21076" spans="1:7">
      <c r="A21076" s="2">
        <v>44275</v>
      </c>
      <c r="B21076" s="2">
        <f t="shared" si="658"/>
        <v>44286</v>
      </c>
      <c r="C21076" s="3">
        <f t="shared" si="659"/>
        <v>1</v>
      </c>
      <c r="D21076" t="s">
        <v>56</v>
      </c>
      <c r="E21076">
        <v>78</v>
      </c>
      <c r="F21076">
        <v>2767</v>
      </c>
      <c r="G21076">
        <v>25</v>
      </c>
    </row>
    <row r="21077" spans="1:7">
      <c r="A21077" s="2">
        <v>44275</v>
      </c>
      <c r="B21077" s="2">
        <f t="shared" si="658"/>
        <v>44286</v>
      </c>
      <c r="C21077" s="3">
        <f t="shared" si="659"/>
        <v>1</v>
      </c>
      <c r="D21077" t="s">
        <v>37</v>
      </c>
      <c r="E21077">
        <v>51</v>
      </c>
      <c r="F21077">
        <v>603748</v>
      </c>
      <c r="G21077">
        <v>10106</v>
      </c>
    </row>
    <row r="21078" spans="1:7">
      <c r="A21078" s="2">
        <v>44275</v>
      </c>
      <c r="B21078" s="2">
        <f t="shared" si="658"/>
        <v>44286</v>
      </c>
      <c r="C21078" s="3">
        <f t="shared" si="659"/>
        <v>1</v>
      </c>
      <c r="D21078" t="s">
        <v>5</v>
      </c>
      <c r="E21078">
        <v>53</v>
      </c>
      <c r="F21078">
        <v>357376</v>
      </c>
      <c r="G21078">
        <v>5224</v>
      </c>
    </row>
    <row r="21079" spans="1:7">
      <c r="A21079" s="2">
        <v>44275</v>
      </c>
      <c r="B21079" s="2">
        <f t="shared" si="658"/>
        <v>44286</v>
      </c>
      <c r="C21079" s="3">
        <f t="shared" si="659"/>
        <v>1</v>
      </c>
      <c r="D21079" t="s">
        <v>58</v>
      </c>
      <c r="E21079">
        <v>54</v>
      </c>
      <c r="F21079">
        <v>137478</v>
      </c>
      <c r="G21079">
        <v>2600</v>
      </c>
    </row>
    <row r="21080" spans="1:7">
      <c r="A21080" s="2">
        <v>44275</v>
      </c>
      <c r="B21080" s="2">
        <f t="shared" si="658"/>
        <v>44286</v>
      </c>
      <c r="C21080" s="3">
        <f t="shared" si="659"/>
        <v>1</v>
      </c>
      <c r="D21080" t="s">
        <v>10</v>
      </c>
      <c r="E21080">
        <v>55</v>
      </c>
      <c r="F21080">
        <v>629167</v>
      </c>
      <c r="G21080">
        <v>7241</v>
      </c>
    </row>
    <row r="21081" spans="1:7">
      <c r="A21081" s="2">
        <v>44275</v>
      </c>
      <c r="B21081" s="2">
        <f t="shared" si="658"/>
        <v>44286</v>
      </c>
      <c r="C21081" s="3">
        <f t="shared" si="659"/>
        <v>1</v>
      </c>
      <c r="D21081" t="s">
        <v>49</v>
      </c>
      <c r="E21081">
        <v>56</v>
      </c>
      <c r="F21081">
        <v>55581</v>
      </c>
      <c r="G21081">
        <v>693</v>
      </c>
    </row>
    <row r="21082" spans="1:7">
      <c r="A21082" s="2">
        <v>44276</v>
      </c>
      <c r="B21082" s="2">
        <f t="shared" si="658"/>
        <v>44286</v>
      </c>
      <c r="C21082" s="3">
        <f t="shared" si="659"/>
        <v>1</v>
      </c>
      <c r="D21082" t="s">
        <v>52</v>
      </c>
      <c r="E21082">
        <v>1</v>
      </c>
      <c r="F21082">
        <v>511460</v>
      </c>
      <c r="G21082">
        <v>10436</v>
      </c>
    </row>
    <row r="21083" spans="1:7">
      <c r="A21083" s="2">
        <v>44276</v>
      </c>
      <c r="B21083" s="2">
        <f t="shared" si="658"/>
        <v>44286</v>
      </c>
      <c r="C21083" s="3">
        <f t="shared" si="659"/>
        <v>1</v>
      </c>
      <c r="D21083" t="s">
        <v>50</v>
      </c>
      <c r="E21083">
        <v>2</v>
      </c>
      <c r="F21083">
        <v>60683</v>
      </c>
      <c r="G21083">
        <v>296</v>
      </c>
    </row>
    <row r="21084" spans="1:7">
      <c r="A21084" s="2">
        <v>44276</v>
      </c>
      <c r="B21084" s="2">
        <f t="shared" si="658"/>
        <v>44286</v>
      </c>
      <c r="C21084" s="3">
        <f t="shared" si="659"/>
        <v>1</v>
      </c>
      <c r="D21084" t="s">
        <v>8</v>
      </c>
      <c r="E21084">
        <v>4</v>
      </c>
      <c r="F21084">
        <v>836253</v>
      </c>
      <c r="G21084">
        <v>16745</v>
      </c>
    </row>
    <row r="21085" spans="1:7">
      <c r="A21085" s="2">
        <v>44276</v>
      </c>
      <c r="B21085" s="2">
        <f t="shared" si="658"/>
        <v>44286</v>
      </c>
      <c r="C21085" s="3">
        <f t="shared" si="659"/>
        <v>1</v>
      </c>
      <c r="D21085" t="s">
        <v>44</v>
      </c>
      <c r="E21085">
        <v>5</v>
      </c>
      <c r="F21085">
        <v>328655</v>
      </c>
      <c r="G21085">
        <v>5539</v>
      </c>
    </row>
    <row r="21086" spans="1:7">
      <c r="A21086" s="2">
        <v>44276</v>
      </c>
      <c r="B21086" s="2">
        <f t="shared" si="658"/>
        <v>44286</v>
      </c>
      <c r="C21086" s="3">
        <f t="shared" si="659"/>
        <v>1</v>
      </c>
      <c r="D21086" t="s">
        <v>7</v>
      </c>
      <c r="E21086">
        <v>6</v>
      </c>
      <c r="F21086">
        <v>3642652</v>
      </c>
      <c r="G21086">
        <v>57562</v>
      </c>
    </row>
    <row r="21087" spans="1:7">
      <c r="A21087" s="2">
        <v>44276</v>
      </c>
      <c r="B21087" s="2">
        <f t="shared" si="658"/>
        <v>44286</v>
      </c>
      <c r="C21087" s="3">
        <f t="shared" si="659"/>
        <v>1</v>
      </c>
      <c r="D21087" t="s">
        <v>22</v>
      </c>
      <c r="E21087">
        <v>8</v>
      </c>
      <c r="F21087">
        <v>452727</v>
      </c>
      <c r="G21087">
        <v>6148</v>
      </c>
    </row>
    <row r="21088" spans="1:7">
      <c r="A21088" s="2">
        <v>44276</v>
      </c>
      <c r="B21088" s="2">
        <f t="shared" si="658"/>
        <v>44286</v>
      </c>
      <c r="C21088" s="3">
        <f t="shared" si="659"/>
        <v>1</v>
      </c>
      <c r="D21088" t="s">
        <v>38</v>
      </c>
      <c r="E21088">
        <v>9</v>
      </c>
      <c r="F21088">
        <v>296691</v>
      </c>
      <c r="G21088">
        <v>7832</v>
      </c>
    </row>
    <row r="21089" spans="1:7">
      <c r="A21089" s="2">
        <v>44276</v>
      </c>
      <c r="B21089" s="2">
        <f t="shared" si="658"/>
        <v>44286</v>
      </c>
      <c r="C21089" s="3">
        <f t="shared" si="659"/>
        <v>1</v>
      </c>
      <c r="D21089" t="s">
        <v>45</v>
      </c>
      <c r="E21089">
        <v>10</v>
      </c>
      <c r="F21089">
        <v>92287</v>
      </c>
      <c r="G21089">
        <v>1529</v>
      </c>
    </row>
    <row r="21090" spans="1:7">
      <c r="A21090" s="2">
        <v>44276</v>
      </c>
      <c r="B21090" s="2">
        <f t="shared" si="658"/>
        <v>44286</v>
      </c>
      <c r="C21090" s="3">
        <f t="shared" si="659"/>
        <v>1</v>
      </c>
      <c r="D21090" t="s">
        <v>33</v>
      </c>
      <c r="E21090">
        <v>11</v>
      </c>
      <c r="F21090">
        <v>43229</v>
      </c>
      <c r="G21090">
        <v>1050</v>
      </c>
    </row>
    <row r="21091" spans="1:7">
      <c r="A21091" s="2">
        <v>44276</v>
      </c>
      <c r="B21091" s="2">
        <f t="shared" si="658"/>
        <v>44286</v>
      </c>
      <c r="C21091" s="3">
        <f t="shared" si="659"/>
        <v>1</v>
      </c>
      <c r="D21091" t="s">
        <v>15</v>
      </c>
      <c r="E21091">
        <v>12</v>
      </c>
      <c r="F21091">
        <v>2008341</v>
      </c>
      <c r="G21091">
        <v>32741</v>
      </c>
    </row>
    <row r="21092" spans="1:7">
      <c r="A21092" s="2">
        <v>44276</v>
      </c>
      <c r="B21092" s="2">
        <f t="shared" si="658"/>
        <v>44286</v>
      </c>
      <c r="C21092" s="3">
        <f t="shared" si="659"/>
        <v>1</v>
      </c>
      <c r="D21092" t="s">
        <v>18</v>
      </c>
      <c r="E21092">
        <v>13</v>
      </c>
      <c r="F21092">
        <v>1020384</v>
      </c>
      <c r="G21092">
        <v>17965</v>
      </c>
    </row>
    <row r="21093" spans="1:7">
      <c r="A21093" s="2">
        <v>44276</v>
      </c>
      <c r="B21093" s="2">
        <f t="shared" si="658"/>
        <v>44286</v>
      </c>
      <c r="C21093" s="3">
        <f t="shared" si="659"/>
        <v>1</v>
      </c>
      <c r="D21093" t="s">
        <v>57</v>
      </c>
      <c r="E21093">
        <v>66</v>
      </c>
      <c r="F21093">
        <v>8749</v>
      </c>
      <c r="G21093">
        <v>135</v>
      </c>
    </row>
    <row r="21094" spans="1:7">
      <c r="A21094" s="2">
        <v>44276</v>
      </c>
      <c r="B21094" s="2">
        <f t="shared" si="658"/>
        <v>44286</v>
      </c>
      <c r="C21094" s="3">
        <f t="shared" si="659"/>
        <v>1</v>
      </c>
      <c r="D21094" t="s">
        <v>26</v>
      </c>
      <c r="E21094">
        <v>15</v>
      </c>
      <c r="F21094">
        <v>28834</v>
      </c>
      <c r="G21094">
        <v>451</v>
      </c>
    </row>
    <row r="21095" spans="1:7">
      <c r="A21095" s="2">
        <v>44276</v>
      </c>
      <c r="B21095" s="2">
        <f t="shared" si="658"/>
        <v>44286</v>
      </c>
      <c r="C21095" s="3">
        <f t="shared" si="659"/>
        <v>1</v>
      </c>
      <c r="D21095" t="s">
        <v>53</v>
      </c>
      <c r="E21095">
        <v>16</v>
      </c>
      <c r="F21095">
        <v>177501</v>
      </c>
      <c r="G21095">
        <v>1944</v>
      </c>
    </row>
    <row r="21096" spans="1:7">
      <c r="A21096" s="2">
        <v>44276</v>
      </c>
      <c r="B21096" s="2">
        <f t="shared" si="658"/>
        <v>44286</v>
      </c>
      <c r="C21096" s="3">
        <f t="shared" si="659"/>
        <v>1</v>
      </c>
      <c r="D21096" t="s">
        <v>6</v>
      </c>
      <c r="E21096">
        <v>17</v>
      </c>
      <c r="F21096">
        <v>1225236</v>
      </c>
      <c r="G21096">
        <v>23357</v>
      </c>
    </row>
    <row r="21097" spans="1:7">
      <c r="A21097" s="2">
        <v>44276</v>
      </c>
      <c r="B21097" s="2">
        <f t="shared" si="658"/>
        <v>44286</v>
      </c>
      <c r="C21097" s="3">
        <f t="shared" si="659"/>
        <v>1</v>
      </c>
      <c r="D21097" t="s">
        <v>27</v>
      </c>
      <c r="E21097">
        <v>18</v>
      </c>
      <c r="F21097">
        <v>681188</v>
      </c>
      <c r="G21097">
        <v>12946</v>
      </c>
    </row>
    <row r="21098" spans="1:7">
      <c r="A21098" s="2">
        <v>44276</v>
      </c>
      <c r="B21098" s="2">
        <f t="shared" si="658"/>
        <v>44286</v>
      </c>
      <c r="C21098" s="3">
        <f t="shared" si="659"/>
        <v>1</v>
      </c>
      <c r="D21098" t="s">
        <v>39</v>
      </c>
      <c r="E21098">
        <v>19</v>
      </c>
      <c r="F21098">
        <v>345785</v>
      </c>
      <c r="G21098">
        <v>5676</v>
      </c>
    </row>
    <row r="21099" spans="1:7">
      <c r="A21099" s="2">
        <v>44276</v>
      </c>
      <c r="B21099" s="2">
        <f t="shared" si="658"/>
        <v>44286</v>
      </c>
      <c r="C21099" s="3">
        <f t="shared" si="659"/>
        <v>1</v>
      </c>
      <c r="D21099" t="s">
        <v>34</v>
      </c>
      <c r="E21099">
        <v>20</v>
      </c>
      <c r="F21099">
        <v>302223</v>
      </c>
      <c r="G21099">
        <v>4842</v>
      </c>
    </row>
    <row r="21100" spans="1:7">
      <c r="A21100" s="2">
        <v>44276</v>
      </c>
      <c r="B21100" s="2">
        <f t="shared" si="658"/>
        <v>44286</v>
      </c>
      <c r="C21100" s="3">
        <f t="shared" si="659"/>
        <v>1</v>
      </c>
      <c r="D21100" t="s">
        <v>28</v>
      </c>
      <c r="E21100">
        <v>21</v>
      </c>
      <c r="F21100">
        <v>424272</v>
      </c>
      <c r="G21100">
        <v>5793</v>
      </c>
    </row>
    <row r="21101" spans="1:7">
      <c r="A21101" s="2">
        <v>44276</v>
      </c>
      <c r="B21101" s="2">
        <f t="shared" si="658"/>
        <v>44286</v>
      </c>
      <c r="C21101" s="3">
        <f t="shared" si="659"/>
        <v>1</v>
      </c>
      <c r="D21101" t="s">
        <v>40</v>
      </c>
      <c r="E21101">
        <v>22</v>
      </c>
      <c r="F21101">
        <v>439737</v>
      </c>
      <c r="G21101">
        <v>9988</v>
      </c>
    </row>
    <row r="21102" spans="1:7">
      <c r="A21102" s="2">
        <v>44276</v>
      </c>
      <c r="B21102" s="2">
        <f t="shared" si="658"/>
        <v>44286</v>
      </c>
      <c r="C21102" s="3">
        <f t="shared" si="659"/>
        <v>1</v>
      </c>
      <c r="D21102" t="s">
        <v>51</v>
      </c>
      <c r="E21102">
        <v>23</v>
      </c>
      <c r="F21102">
        <v>48464</v>
      </c>
      <c r="G21102">
        <v>729</v>
      </c>
    </row>
    <row r="21103" spans="1:7">
      <c r="A21103" s="2">
        <v>44276</v>
      </c>
      <c r="B21103" s="2">
        <f t="shared" si="658"/>
        <v>44286</v>
      </c>
      <c r="C21103" s="3">
        <f t="shared" si="659"/>
        <v>1</v>
      </c>
      <c r="D21103" t="s">
        <v>23</v>
      </c>
      <c r="E21103">
        <v>24</v>
      </c>
      <c r="F21103">
        <v>400208</v>
      </c>
      <c r="G21103">
        <v>8170</v>
      </c>
    </row>
    <row r="21104" spans="1:7">
      <c r="A21104" s="2">
        <v>44276</v>
      </c>
      <c r="B21104" s="2">
        <f t="shared" si="658"/>
        <v>44286</v>
      </c>
      <c r="C21104" s="3">
        <f t="shared" si="659"/>
        <v>1</v>
      </c>
      <c r="D21104" t="s">
        <v>9</v>
      </c>
      <c r="E21104">
        <v>25</v>
      </c>
      <c r="F21104">
        <v>614668</v>
      </c>
      <c r="G21104">
        <v>16867</v>
      </c>
    </row>
    <row r="21105" spans="1:7">
      <c r="A21105" s="2">
        <v>44276</v>
      </c>
      <c r="B21105" s="2">
        <f t="shared" si="658"/>
        <v>44286</v>
      </c>
      <c r="C21105" s="3">
        <f t="shared" si="659"/>
        <v>1</v>
      </c>
      <c r="D21105" t="s">
        <v>42</v>
      </c>
      <c r="E21105">
        <v>26</v>
      </c>
      <c r="F21105">
        <v>691086</v>
      </c>
      <c r="G21105">
        <v>16897</v>
      </c>
    </row>
    <row r="21106" spans="1:7">
      <c r="A21106" s="2">
        <v>44276</v>
      </c>
      <c r="B21106" s="2">
        <f t="shared" si="658"/>
        <v>44286</v>
      </c>
      <c r="C21106" s="3">
        <f t="shared" si="659"/>
        <v>1</v>
      </c>
      <c r="D21106" t="s">
        <v>29</v>
      </c>
      <c r="E21106">
        <v>27</v>
      </c>
      <c r="F21106">
        <v>505292</v>
      </c>
      <c r="G21106">
        <v>6850</v>
      </c>
    </row>
    <row r="21107" spans="1:7">
      <c r="A21107" s="2">
        <v>44276</v>
      </c>
      <c r="B21107" s="2">
        <f t="shared" si="658"/>
        <v>44286</v>
      </c>
      <c r="C21107" s="3">
        <f t="shared" si="659"/>
        <v>1</v>
      </c>
      <c r="D21107" t="s">
        <v>46</v>
      </c>
      <c r="E21107">
        <v>28</v>
      </c>
      <c r="F21107">
        <v>302837</v>
      </c>
      <c r="G21107">
        <v>6956</v>
      </c>
    </row>
    <row r="21108" spans="1:7">
      <c r="A21108" s="2">
        <v>44276</v>
      </c>
      <c r="B21108" s="2">
        <f t="shared" si="658"/>
        <v>44286</v>
      </c>
      <c r="C21108" s="3">
        <f t="shared" si="659"/>
        <v>1</v>
      </c>
      <c r="D21108" t="s">
        <v>35</v>
      </c>
      <c r="E21108">
        <v>29</v>
      </c>
      <c r="F21108">
        <v>582185</v>
      </c>
      <c r="G21108">
        <v>8822</v>
      </c>
    </row>
    <row r="21109" spans="1:7">
      <c r="A21109" s="2">
        <v>44276</v>
      </c>
      <c r="B21109" s="2">
        <f t="shared" si="658"/>
        <v>44286</v>
      </c>
      <c r="C21109" s="3">
        <f t="shared" si="659"/>
        <v>1</v>
      </c>
      <c r="D21109" t="s">
        <v>54</v>
      </c>
      <c r="E21109">
        <v>30</v>
      </c>
      <c r="F21109">
        <v>103111</v>
      </c>
      <c r="G21109">
        <v>1415</v>
      </c>
    </row>
    <row r="21110" spans="1:7">
      <c r="A21110" s="2">
        <v>44276</v>
      </c>
      <c r="B21110" s="2">
        <f t="shared" si="658"/>
        <v>44286</v>
      </c>
      <c r="C21110" s="3">
        <f t="shared" si="659"/>
        <v>1</v>
      </c>
      <c r="D21110" t="s">
        <v>12</v>
      </c>
      <c r="E21110">
        <v>31</v>
      </c>
      <c r="F21110">
        <v>206792</v>
      </c>
      <c r="G21110">
        <v>2243</v>
      </c>
    </row>
    <row r="21111" spans="1:7">
      <c r="A21111" s="2">
        <v>44276</v>
      </c>
      <c r="B21111" s="2">
        <f t="shared" si="658"/>
        <v>44286</v>
      </c>
      <c r="C21111" s="3">
        <f t="shared" si="659"/>
        <v>1</v>
      </c>
      <c r="D21111" t="s">
        <v>24</v>
      </c>
      <c r="E21111">
        <v>32</v>
      </c>
      <c r="F21111">
        <v>301187</v>
      </c>
      <c r="G21111">
        <v>5172</v>
      </c>
    </row>
    <row r="21112" spans="1:7">
      <c r="A21112" s="2">
        <v>44276</v>
      </c>
      <c r="B21112" s="2">
        <f t="shared" si="658"/>
        <v>44286</v>
      </c>
      <c r="C21112" s="3">
        <f t="shared" si="659"/>
        <v>1</v>
      </c>
      <c r="D21112" t="s">
        <v>19</v>
      </c>
      <c r="E21112">
        <v>33</v>
      </c>
      <c r="F21112">
        <v>80543</v>
      </c>
      <c r="G21112">
        <v>1217</v>
      </c>
    </row>
    <row r="21113" spans="1:7">
      <c r="A21113" s="2">
        <v>44276</v>
      </c>
      <c r="B21113" s="2">
        <f t="shared" si="658"/>
        <v>44286</v>
      </c>
      <c r="C21113" s="3">
        <f t="shared" si="659"/>
        <v>1</v>
      </c>
      <c r="D21113" t="s">
        <v>21</v>
      </c>
      <c r="E21113">
        <v>34</v>
      </c>
      <c r="F21113">
        <v>865886</v>
      </c>
      <c r="G21113">
        <v>24174</v>
      </c>
    </row>
    <row r="21114" spans="1:7">
      <c r="A21114" s="2">
        <v>44276</v>
      </c>
      <c r="B21114" s="2">
        <f t="shared" si="658"/>
        <v>44286</v>
      </c>
      <c r="C21114" s="3">
        <f t="shared" si="659"/>
        <v>1</v>
      </c>
      <c r="D21114" t="s">
        <v>47</v>
      </c>
      <c r="E21114">
        <v>35</v>
      </c>
      <c r="F21114">
        <v>189731</v>
      </c>
      <c r="G21114">
        <v>3891</v>
      </c>
    </row>
    <row r="21115" spans="1:7">
      <c r="A21115" s="2">
        <v>44276</v>
      </c>
      <c r="B21115" s="2">
        <f t="shared" si="658"/>
        <v>44286</v>
      </c>
      <c r="C21115" s="3">
        <f t="shared" si="659"/>
        <v>1</v>
      </c>
      <c r="D21115" t="s">
        <v>16</v>
      </c>
      <c r="E21115">
        <v>36</v>
      </c>
      <c r="F21115">
        <v>1783026</v>
      </c>
      <c r="G21115">
        <v>48942</v>
      </c>
    </row>
    <row r="21116" spans="1:7">
      <c r="A21116" s="2">
        <v>44276</v>
      </c>
      <c r="B21116" s="2">
        <f t="shared" si="658"/>
        <v>44286</v>
      </c>
      <c r="C21116" s="3">
        <f t="shared" si="659"/>
        <v>1</v>
      </c>
      <c r="D21116" t="s">
        <v>20</v>
      </c>
      <c r="E21116">
        <v>37</v>
      </c>
      <c r="F21116">
        <v>900319</v>
      </c>
      <c r="G21116">
        <v>11849</v>
      </c>
    </row>
    <row r="21117" spans="1:7">
      <c r="A21117" s="2">
        <v>44276</v>
      </c>
      <c r="B21117" s="2">
        <f t="shared" si="658"/>
        <v>44286</v>
      </c>
      <c r="C21117" s="3">
        <f t="shared" si="659"/>
        <v>1</v>
      </c>
      <c r="D21117" t="s">
        <v>48</v>
      </c>
      <c r="E21117">
        <v>38</v>
      </c>
      <c r="F21117">
        <v>101682</v>
      </c>
      <c r="G21117">
        <v>1492</v>
      </c>
    </row>
    <row r="21118" spans="1:7">
      <c r="A21118" s="2">
        <v>44276</v>
      </c>
      <c r="B21118" s="2">
        <f t="shared" si="658"/>
        <v>44286</v>
      </c>
      <c r="C21118" s="3">
        <f t="shared" si="659"/>
        <v>1</v>
      </c>
      <c r="D21118" t="s">
        <v>59</v>
      </c>
      <c r="E21118">
        <v>69</v>
      </c>
      <c r="F21118">
        <v>157</v>
      </c>
      <c r="G21118">
        <v>2</v>
      </c>
    </row>
    <row r="21119" spans="1:7">
      <c r="A21119" s="2">
        <v>44276</v>
      </c>
      <c r="B21119" s="2">
        <f t="shared" si="658"/>
        <v>44286</v>
      </c>
      <c r="C21119" s="3">
        <f t="shared" si="659"/>
        <v>1</v>
      </c>
      <c r="D21119" t="s">
        <v>41</v>
      </c>
      <c r="E21119">
        <v>39</v>
      </c>
      <c r="F21119">
        <v>999751</v>
      </c>
      <c r="G21119">
        <v>18340</v>
      </c>
    </row>
    <row r="21120" spans="1:7">
      <c r="A21120" s="2">
        <v>44276</v>
      </c>
      <c r="B21120" s="2">
        <f t="shared" si="658"/>
        <v>44286</v>
      </c>
      <c r="C21120" s="3">
        <f t="shared" si="659"/>
        <v>1</v>
      </c>
      <c r="D21120" t="s">
        <v>30</v>
      </c>
      <c r="E21120">
        <v>40</v>
      </c>
      <c r="F21120">
        <v>434491</v>
      </c>
      <c r="G21120">
        <v>4788</v>
      </c>
    </row>
    <row r="21121" spans="1:7">
      <c r="A21121" s="2">
        <v>44276</v>
      </c>
      <c r="B21121" s="2">
        <f t="shared" si="658"/>
        <v>44286</v>
      </c>
      <c r="C21121" s="3">
        <f t="shared" si="659"/>
        <v>1</v>
      </c>
      <c r="D21121" t="s">
        <v>14</v>
      </c>
      <c r="E21121">
        <v>41</v>
      </c>
      <c r="F21121">
        <v>161532</v>
      </c>
      <c r="G21121">
        <v>2374</v>
      </c>
    </row>
    <row r="21122" spans="1:7">
      <c r="A21122" s="2">
        <v>44276</v>
      </c>
      <c r="B21122" s="2">
        <f t="shared" si="658"/>
        <v>44286</v>
      </c>
      <c r="C21122" s="3">
        <f t="shared" si="659"/>
        <v>1</v>
      </c>
      <c r="D21122" t="s">
        <v>31</v>
      </c>
      <c r="E21122">
        <v>42</v>
      </c>
      <c r="F21122">
        <v>991403</v>
      </c>
      <c r="G21122">
        <v>24853</v>
      </c>
    </row>
    <row r="21123" spans="1:7">
      <c r="A21123" s="2">
        <v>44276</v>
      </c>
      <c r="B21123" s="2">
        <f t="shared" si="658"/>
        <v>44286</v>
      </c>
      <c r="C21123" s="3">
        <f t="shared" si="659"/>
        <v>1</v>
      </c>
      <c r="D21123" t="s">
        <v>55</v>
      </c>
      <c r="E21123">
        <v>72</v>
      </c>
      <c r="F21123">
        <v>137836</v>
      </c>
      <c r="G21123">
        <v>2096</v>
      </c>
    </row>
    <row r="21124" spans="1:7">
      <c r="A21124" s="2">
        <v>44276</v>
      </c>
      <c r="B21124" s="2">
        <f t="shared" ref="B21124:B21187" si="660">EOMONTH(A21124,0)</f>
        <v>44286</v>
      </c>
      <c r="C21124" s="3">
        <f t="shared" ref="C21124:C21187" si="661">IF(A21124=B21124,0,1)</f>
        <v>1</v>
      </c>
      <c r="D21124" t="s">
        <v>17</v>
      </c>
      <c r="E21124">
        <v>44</v>
      </c>
      <c r="F21124">
        <v>133039</v>
      </c>
      <c r="G21124">
        <v>2595</v>
      </c>
    </row>
    <row r="21125" spans="1:7">
      <c r="A21125" s="2">
        <v>44276</v>
      </c>
      <c r="B21125" s="2">
        <f t="shared" si="660"/>
        <v>44286</v>
      </c>
      <c r="C21125" s="3">
        <f t="shared" si="661"/>
        <v>1</v>
      </c>
      <c r="D21125" t="s">
        <v>32</v>
      </c>
      <c r="E21125">
        <v>45</v>
      </c>
      <c r="F21125">
        <v>541582</v>
      </c>
      <c r="G21125">
        <v>9007</v>
      </c>
    </row>
    <row r="21126" spans="1:7">
      <c r="A21126" s="2">
        <v>44276</v>
      </c>
      <c r="B21126" s="2">
        <f t="shared" si="660"/>
        <v>44286</v>
      </c>
      <c r="C21126" s="3">
        <f t="shared" si="661"/>
        <v>1</v>
      </c>
      <c r="D21126" t="s">
        <v>43</v>
      </c>
      <c r="E21126">
        <v>46</v>
      </c>
      <c r="F21126">
        <v>115867</v>
      </c>
      <c r="G21126">
        <v>1923</v>
      </c>
    </row>
    <row r="21127" spans="1:7">
      <c r="A21127" s="2">
        <v>44276</v>
      </c>
      <c r="B21127" s="2">
        <f t="shared" si="660"/>
        <v>44286</v>
      </c>
      <c r="C21127" s="3">
        <f t="shared" si="661"/>
        <v>1</v>
      </c>
      <c r="D21127" t="s">
        <v>25</v>
      </c>
      <c r="E21127">
        <v>47</v>
      </c>
      <c r="F21127">
        <v>784267</v>
      </c>
      <c r="G21127">
        <v>11606</v>
      </c>
    </row>
    <row r="21128" spans="1:7">
      <c r="A21128" s="2">
        <v>44276</v>
      </c>
      <c r="B21128" s="2">
        <f t="shared" si="660"/>
        <v>44286</v>
      </c>
      <c r="C21128" s="3">
        <f t="shared" si="661"/>
        <v>1</v>
      </c>
      <c r="D21128" t="s">
        <v>11</v>
      </c>
      <c r="E21128">
        <v>48</v>
      </c>
      <c r="F21128">
        <v>2754928</v>
      </c>
      <c r="G21128">
        <v>47507</v>
      </c>
    </row>
    <row r="21129" spans="1:7">
      <c r="A21129" s="2">
        <v>44276</v>
      </c>
      <c r="B21129" s="2">
        <f t="shared" si="660"/>
        <v>44286</v>
      </c>
      <c r="C21129" s="3">
        <f t="shared" si="661"/>
        <v>1</v>
      </c>
      <c r="D21129" t="s">
        <v>13</v>
      </c>
      <c r="E21129">
        <v>49</v>
      </c>
      <c r="F21129">
        <v>381687</v>
      </c>
      <c r="G21129">
        <v>2062</v>
      </c>
    </row>
    <row r="21130" spans="1:7">
      <c r="A21130" s="2">
        <v>44276</v>
      </c>
      <c r="B21130" s="2">
        <f t="shared" si="660"/>
        <v>44286</v>
      </c>
      <c r="C21130" s="3">
        <f t="shared" si="661"/>
        <v>1</v>
      </c>
      <c r="D21130" t="s">
        <v>36</v>
      </c>
      <c r="E21130">
        <v>50</v>
      </c>
      <c r="F21130">
        <v>17740</v>
      </c>
      <c r="G21130">
        <v>219</v>
      </c>
    </row>
    <row r="21131" spans="1:7">
      <c r="A21131" s="2">
        <v>44276</v>
      </c>
      <c r="B21131" s="2">
        <f t="shared" si="660"/>
        <v>44286</v>
      </c>
      <c r="C21131" s="3">
        <f t="shared" si="661"/>
        <v>1</v>
      </c>
      <c r="D21131" t="s">
        <v>56</v>
      </c>
      <c r="E21131">
        <v>78</v>
      </c>
      <c r="F21131">
        <v>2767</v>
      </c>
      <c r="G21131">
        <v>25</v>
      </c>
    </row>
    <row r="21132" spans="1:7">
      <c r="A21132" s="2">
        <v>44276</v>
      </c>
      <c r="B21132" s="2">
        <f t="shared" si="660"/>
        <v>44286</v>
      </c>
      <c r="C21132" s="3">
        <f t="shared" si="661"/>
        <v>1</v>
      </c>
      <c r="D21132" t="s">
        <v>37</v>
      </c>
      <c r="E21132">
        <v>51</v>
      </c>
      <c r="F21132">
        <v>604908</v>
      </c>
      <c r="G21132">
        <v>10117</v>
      </c>
    </row>
    <row r="21133" spans="1:7">
      <c r="A21133" s="2">
        <v>44276</v>
      </c>
      <c r="B21133" s="2">
        <f t="shared" si="660"/>
        <v>44286</v>
      </c>
      <c r="C21133" s="3">
        <f t="shared" si="661"/>
        <v>1</v>
      </c>
      <c r="D21133" t="s">
        <v>5</v>
      </c>
      <c r="E21133">
        <v>53</v>
      </c>
      <c r="F21133">
        <v>357420</v>
      </c>
      <c r="G21133">
        <v>5224</v>
      </c>
    </row>
    <row r="21134" spans="1:7">
      <c r="A21134" s="2">
        <v>44276</v>
      </c>
      <c r="B21134" s="2">
        <f t="shared" si="660"/>
        <v>44286</v>
      </c>
      <c r="C21134" s="3">
        <f t="shared" si="661"/>
        <v>1</v>
      </c>
      <c r="D21134" t="s">
        <v>58</v>
      </c>
      <c r="E21134">
        <v>54</v>
      </c>
      <c r="F21134">
        <v>137826</v>
      </c>
      <c r="G21134">
        <v>2606</v>
      </c>
    </row>
    <row r="21135" spans="1:7">
      <c r="A21135" s="2">
        <v>44276</v>
      </c>
      <c r="B21135" s="2">
        <f t="shared" si="660"/>
        <v>44286</v>
      </c>
      <c r="C21135" s="3">
        <f t="shared" si="661"/>
        <v>1</v>
      </c>
      <c r="D21135" t="s">
        <v>10</v>
      </c>
      <c r="E21135">
        <v>55</v>
      </c>
      <c r="F21135">
        <v>629606</v>
      </c>
      <c r="G21135">
        <v>7241</v>
      </c>
    </row>
    <row r="21136" spans="1:7">
      <c r="A21136" s="2">
        <v>44276</v>
      </c>
      <c r="B21136" s="2">
        <f t="shared" si="660"/>
        <v>44286</v>
      </c>
      <c r="C21136" s="3">
        <f t="shared" si="661"/>
        <v>1</v>
      </c>
      <c r="D21136" t="s">
        <v>49</v>
      </c>
      <c r="E21136">
        <v>56</v>
      </c>
      <c r="F21136">
        <v>55581</v>
      </c>
      <c r="G21136">
        <v>693</v>
      </c>
    </row>
    <row r="21137" spans="1:7">
      <c r="A21137" s="2">
        <v>44277</v>
      </c>
      <c r="B21137" s="2">
        <f t="shared" si="660"/>
        <v>44286</v>
      </c>
      <c r="C21137" s="3">
        <f t="shared" si="661"/>
        <v>1</v>
      </c>
      <c r="D21137" t="s">
        <v>52</v>
      </c>
      <c r="E21137">
        <v>1</v>
      </c>
      <c r="F21137">
        <v>511779</v>
      </c>
      <c r="G21137">
        <v>10436</v>
      </c>
    </row>
    <row r="21138" spans="1:7">
      <c r="A21138" s="2">
        <v>44277</v>
      </c>
      <c r="B21138" s="2">
        <f t="shared" si="660"/>
        <v>44286</v>
      </c>
      <c r="C21138" s="3">
        <f t="shared" si="661"/>
        <v>1</v>
      </c>
      <c r="D21138" t="s">
        <v>50</v>
      </c>
      <c r="E21138">
        <v>2</v>
      </c>
      <c r="F21138">
        <v>61034</v>
      </c>
      <c r="G21138">
        <v>296</v>
      </c>
    </row>
    <row r="21139" spans="1:7">
      <c r="A21139" s="2">
        <v>44277</v>
      </c>
      <c r="B21139" s="2">
        <f t="shared" si="660"/>
        <v>44286</v>
      </c>
      <c r="C21139" s="3">
        <f t="shared" si="661"/>
        <v>1</v>
      </c>
      <c r="D21139" t="s">
        <v>8</v>
      </c>
      <c r="E21139">
        <v>4</v>
      </c>
      <c r="F21139">
        <v>836737</v>
      </c>
      <c r="G21139">
        <v>16745</v>
      </c>
    </row>
    <row r="21140" spans="1:7">
      <c r="A21140" s="2">
        <v>44277</v>
      </c>
      <c r="B21140" s="2">
        <f t="shared" si="660"/>
        <v>44286</v>
      </c>
      <c r="C21140" s="3">
        <f t="shared" si="661"/>
        <v>1</v>
      </c>
      <c r="D21140" t="s">
        <v>44</v>
      </c>
      <c r="E21140">
        <v>5</v>
      </c>
      <c r="F21140">
        <v>328707</v>
      </c>
      <c r="G21140">
        <v>5544</v>
      </c>
    </row>
    <row r="21141" spans="1:7">
      <c r="A21141" s="2">
        <v>44277</v>
      </c>
      <c r="B21141" s="2">
        <f t="shared" si="660"/>
        <v>44286</v>
      </c>
      <c r="C21141" s="3">
        <f t="shared" si="661"/>
        <v>1</v>
      </c>
      <c r="D21141" t="s">
        <v>7</v>
      </c>
      <c r="E21141">
        <v>6</v>
      </c>
      <c r="F21141">
        <v>3645558</v>
      </c>
      <c r="G21141">
        <v>57746</v>
      </c>
    </row>
    <row r="21142" spans="1:7">
      <c r="A21142" s="2">
        <v>44277</v>
      </c>
      <c r="B21142" s="2">
        <f t="shared" si="660"/>
        <v>44286</v>
      </c>
      <c r="C21142" s="3">
        <f t="shared" si="661"/>
        <v>1</v>
      </c>
      <c r="D21142" t="s">
        <v>22</v>
      </c>
      <c r="E21142">
        <v>8</v>
      </c>
      <c r="F21142">
        <v>453045</v>
      </c>
      <c r="G21142">
        <v>6149</v>
      </c>
    </row>
    <row r="21143" spans="1:7">
      <c r="A21143" s="2">
        <v>44277</v>
      </c>
      <c r="B21143" s="2">
        <f t="shared" si="660"/>
        <v>44286</v>
      </c>
      <c r="C21143" s="3">
        <f t="shared" si="661"/>
        <v>1</v>
      </c>
      <c r="D21143" t="s">
        <v>38</v>
      </c>
      <c r="E21143">
        <v>9</v>
      </c>
      <c r="F21143">
        <v>299667</v>
      </c>
      <c r="G21143">
        <v>7841</v>
      </c>
    </row>
    <row r="21144" spans="1:7">
      <c r="A21144" s="2">
        <v>44277</v>
      </c>
      <c r="B21144" s="2">
        <f t="shared" si="660"/>
        <v>44286</v>
      </c>
      <c r="C21144" s="3">
        <f t="shared" si="661"/>
        <v>1</v>
      </c>
      <c r="D21144" t="s">
        <v>45</v>
      </c>
      <c r="E21144">
        <v>10</v>
      </c>
      <c r="F21144">
        <v>92429</v>
      </c>
      <c r="G21144">
        <v>1531</v>
      </c>
    </row>
    <row r="21145" spans="1:7">
      <c r="A21145" s="2">
        <v>44277</v>
      </c>
      <c r="B21145" s="2">
        <f t="shared" si="660"/>
        <v>44286</v>
      </c>
      <c r="C21145" s="3">
        <f t="shared" si="661"/>
        <v>1</v>
      </c>
      <c r="D21145" t="s">
        <v>33</v>
      </c>
      <c r="E21145">
        <v>11</v>
      </c>
      <c r="F21145">
        <v>43383</v>
      </c>
      <c r="G21145">
        <v>1050</v>
      </c>
    </row>
    <row r="21146" spans="1:7">
      <c r="A21146" s="2">
        <v>44277</v>
      </c>
      <c r="B21146" s="2">
        <f t="shared" si="660"/>
        <v>44286</v>
      </c>
      <c r="C21146" s="3">
        <f t="shared" si="661"/>
        <v>1</v>
      </c>
      <c r="D21146" t="s">
        <v>15</v>
      </c>
      <c r="E21146">
        <v>12</v>
      </c>
      <c r="F21146">
        <v>2011203</v>
      </c>
      <c r="G21146">
        <v>32778</v>
      </c>
    </row>
    <row r="21147" spans="1:7">
      <c r="A21147" s="2">
        <v>44277</v>
      </c>
      <c r="B21147" s="2">
        <f t="shared" si="660"/>
        <v>44286</v>
      </c>
      <c r="C21147" s="3">
        <f t="shared" si="661"/>
        <v>1</v>
      </c>
      <c r="D21147" t="s">
        <v>18</v>
      </c>
      <c r="E21147">
        <v>13</v>
      </c>
      <c r="F21147">
        <v>1021299</v>
      </c>
      <c r="G21147">
        <v>17990</v>
      </c>
    </row>
    <row r="21148" spans="1:7">
      <c r="A21148" s="2">
        <v>44277</v>
      </c>
      <c r="B21148" s="2">
        <f t="shared" si="660"/>
        <v>44286</v>
      </c>
      <c r="C21148" s="3">
        <f t="shared" si="661"/>
        <v>1</v>
      </c>
      <c r="D21148" t="s">
        <v>57</v>
      </c>
      <c r="E21148">
        <v>66</v>
      </c>
      <c r="F21148">
        <v>8753</v>
      </c>
      <c r="G21148">
        <v>135</v>
      </c>
    </row>
    <row r="21149" spans="1:7">
      <c r="A21149" s="2">
        <v>44277</v>
      </c>
      <c r="B21149" s="2">
        <f t="shared" si="660"/>
        <v>44286</v>
      </c>
      <c r="C21149" s="3">
        <f t="shared" si="661"/>
        <v>1</v>
      </c>
      <c r="D21149" t="s">
        <v>26</v>
      </c>
      <c r="E21149">
        <v>15</v>
      </c>
      <c r="F21149">
        <v>28912</v>
      </c>
      <c r="G21149">
        <v>451</v>
      </c>
    </row>
    <row r="21150" spans="1:7">
      <c r="A21150" s="2">
        <v>44277</v>
      </c>
      <c r="B21150" s="2">
        <f t="shared" si="660"/>
        <v>44286</v>
      </c>
      <c r="C21150" s="3">
        <f t="shared" si="661"/>
        <v>1</v>
      </c>
      <c r="D21150" t="s">
        <v>53</v>
      </c>
      <c r="E21150">
        <v>16</v>
      </c>
      <c r="F21150">
        <v>177929</v>
      </c>
      <c r="G21150">
        <v>1949</v>
      </c>
    </row>
    <row r="21151" spans="1:7">
      <c r="A21151" s="2">
        <v>44277</v>
      </c>
      <c r="B21151" s="2">
        <f t="shared" si="660"/>
        <v>44286</v>
      </c>
      <c r="C21151" s="3">
        <f t="shared" si="661"/>
        <v>1</v>
      </c>
      <c r="D21151" t="s">
        <v>6</v>
      </c>
      <c r="E21151">
        <v>17</v>
      </c>
      <c r="F21151">
        <v>1226595</v>
      </c>
      <c r="G21151">
        <v>23379</v>
      </c>
    </row>
    <row r="21152" spans="1:7">
      <c r="A21152" s="2">
        <v>44277</v>
      </c>
      <c r="B21152" s="2">
        <f t="shared" si="660"/>
        <v>44286</v>
      </c>
      <c r="C21152" s="3">
        <f t="shared" si="661"/>
        <v>1</v>
      </c>
      <c r="D21152" t="s">
        <v>27</v>
      </c>
      <c r="E21152">
        <v>18</v>
      </c>
      <c r="F21152">
        <v>681699</v>
      </c>
      <c r="G21152">
        <v>12947</v>
      </c>
    </row>
    <row r="21153" spans="1:7">
      <c r="A21153" s="2">
        <v>44277</v>
      </c>
      <c r="B21153" s="2">
        <f t="shared" si="660"/>
        <v>44286</v>
      </c>
      <c r="C21153" s="3">
        <f t="shared" si="661"/>
        <v>1</v>
      </c>
      <c r="D21153" t="s">
        <v>39</v>
      </c>
      <c r="E21153">
        <v>19</v>
      </c>
      <c r="F21153">
        <v>346218</v>
      </c>
      <c r="G21153">
        <v>5676</v>
      </c>
    </row>
    <row r="21154" spans="1:7">
      <c r="A21154" s="2">
        <v>44277</v>
      </c>
      <c r="B21154" s="2">
        <f t="shared" si="660"/>
        <v>44286</v>
      </c>
      <c r="C21154" s="3">
        <f t="shared" si="661"/>
        <v>1</v>
      </c>
      <c r="D21154" t="s">
        <v>34</v>
      </c>
      <c r="E21154">
        <v>20</v>
      </c>
      <c r="F21154">
        <v>302602</v>
      </c>
      <c r="G21154">
        <v>4850</v>
      </c>
    </row>
    <row r="21155" spans="1:7">
      <c r="A21155" s="2">
        <v>44277</v>
      </c>
      <c r="B21155" s="2">
        <f t="shared" si="660"/>
        <v>44286</v>
      </c>
      <c r="C21155" s="3">
        <f t="shared" si="661"/>
        <v>1</v>
      </c>
      <c r="D21155" t="s">
        <v>28</v>
      </c>
      <c r="E21155">
        <v>21</v>
      </c>
      <c r="F21155">
        <v>424716</v>
      </c>
      <c r="G21155">
        <v>5847</v>
      </c>
    </row>
    <row r="21156" spans="1:7">
      <c r="A21156" s="2">
        <v>44277</v>
      </c>
      <c r="B21156" s="2">
        <f t="shared" si="660"/>
        <v>44286</v>
      </c>
      <c r="C21156" s="3">
        <f t="shared" si="661"/>
        <v>1</v>
      </c>
      <c r="D21156" t="s">
        <v>40</v>
      </c>
      <c r="E21156">
        <v>22</v>
      </c>
      <c r="F21156">
        <v>441066</v>
      </c>
      <c r="G21156">
        <v>10030</v>
      </c>
    </row>
    <row r="21157" spans="1:7">
      <c r="A21157" s="2">
        <v>44277</v>
      </c>
      <c r="B21157" s="2">
        <f t="shared" si="660"/>
        <v>44286</v>
      </c>
      <c r="C21157" s="3">
        <f t="shared" si="661"/>
        <v>1</v>
      </c>
      <c r="D21157" t="s">
        <v>51</v>
      </c>
      <c r="E21157">
        <v>23</v>
      </c>
      <c r="F21157">
        <v>48642</v>
      </c>
      <c r="G21157">
        <v>729</v>
      </c>
    </row>
    <row r="21158" spans="1:7">
      <c r="A21158" s="2">
        <v>44277</v>
      </c>
      <c r="B21158" s="2">
        <f t="shared" si="660"/>
        <v>44286</v>
      </c>
      <c r="C21158" s="3">
        <f t="shared" si="661"/>
        <v>1</v>
      </c>
      <c r="D21158" t="s">
        <v>23</v>
      </c>
      <c r="E21158">
        <v>24</v>
      </c>
      <c r="F21158">
        <v>400890</v>
      </c>
      <c r="G21158">
        <v>8184</v>
      </c>
    </row>
    <row r="21159" spans="1:7">
      <c r="A21159" s="2">
        <v>44277</v>
      </c>
      <c r="B21159" s="2">
        <f t="shared" si="660"/>
        <v>44286</v>
      </c>
      <c r="C21159" s="3">
        <f t="shared" si="661"/>
        <v>1</v>
      </c>
      <c r="D21159" t="s">
        <v>9</v>
      </c>
      <c r="E21159">
        <v>25</v>
      </c>
      <c r="F21159">
        <v>615874</v>
      </c>
      <c r="G21159">
        <v>16894</v>
      </c>
    </row>
    <row r="21160" spans="1:7">
      <c r="A21160" s="2">
        <v>44277</v>
      </c>
      <c r="B21160" s="2">
        <f t="shared" si="660"/>
        <v>44286</v>
      </c>
      <c r="C21160" s="3">
        <f t="shared" si="661"/>
        <v>1</v>
      </c>
      <c r="D21160" t="s">
        <v>42</v>
      </c>
      <c r="E21160">
        <v>26</v>
      </c>
      <c r="F21160">
        <v>696800</v>
      </c>
      <c r="G21160">
        <v>16904</v>
      </c>
    </row>
    <row r="21161" spans="1:7">
      <c r="A21161" s="2">
        <v>44277</v>
      </c>
      <c r="B21161" s="2">
        <f t="shared" si="660"/>
        <v>44286</v>
      </c>
      <c r="C21161" s="3">
        <f t="shared" si="661"/>
        <v>1</v>
      </c>
      <c r="D21161" t="s">
        <v>29</v>
      </c>
      <c r="E21161">
        <v>27</v>
      </c>
      <c r="F21161">
        <v>506444</v>
      </c>
      <c r="G21161">
        <v>6850</v>
      </c>
    </row>
    <row r="21162" spans="1:7">
      <c r="A21162" s="2">
        <v>44277</v>
      </c>
      <c r="B21162" s="2">
        <f t="shared" si="660"/>
        <v>44286</v>
      </c>
      <c r="C21162" s="3">
        <f t="shared" si="661"/>
        <v>1</v>
      </c>
      <c r="D21162" t="s">
        <v>46</v>
      </c>
      <c r="E21162">
        <v>28</v>
      </c>
      <c r="F21162">
        <v>302932</v>
      </c>
      <c r="G21162">
        <v>6956</v>
      </c>
    </row>
    <row r="21163" spans="1:7">
      <c r="A21163" s="2">
        <v>44277</v>
      </c>
      <c r="B21163" s="2">
        <f t="shared" si="660"/>
        <v>44286</v>
      </c>
      <c r="C21163" s="3">
        <f t="shared" si="661"/>
        <v>1</v>
      </c>
      <c r="D21163" t="s">
        <v>35</v>
      </c>
      <c r="E21163">
        <v>29</v>
      </c>
      <c r="F21163">
        <v>582710</v>
      </c>
      <c r="G21163">
        <v>8824</v>
      </c>
    </row>
    <row r="21164" spans="1:7">
      <c r="A21164" s="2">
        <v>44277</v>
      </c>
      <c r="B21164" s="2">
        <f t="shared" si="660"/>
        <v>44286</v>
      </c>
      <c r="C21164" s="3">
        <f t="shared" si="661"/>
        <v>1</v>
      </c>
      <c r="D21164" t="s">
        <v>54</v>
      </c>
      <c r="E21164">
        <v>30</v>
      </c>
      <c r="F21164">
        <v>103227</v>
      </c>
      <c r="G21164">
        <v>1415</v>
      </c>
    </row>
    <row r="21165" spans="1:7">
      <c r="A21165" s="2">
        <v>44277</v>
      </c>
      <c r="B21165" s="2">
        <f t="shared" si="660"/>
        <v>44286</v>
      </c>
      <c r="C21165" s="3">
        <f t="shared" si="661"/>
        <v>1</v>
      </c>
      <c r="D21165" t="s">
        <v>12</v>
      </c>
      <c r="E21165">
        <v>31</v>
      </c>
      <c r="F21165">
        <v>207124</v>
      </c>
      <c r="G21165">
        <v>2244</v>
      </c>
    </row>
    <row r="21166" spans="1:7">
      <c r="A21166" s="2">
        <v>44277</v>
      </c>
      <c r="B21166" s="2">
        <f t="shared" si="660"/>
        <v>44286</v>
      </c>
      <c r="C21166" s="3">
        <f t="shared" si="661"/>
        <v>1</v>
      </c>
      <c r="D21166" t="s">
        <v>24</v>
      </c>
      <c r="E21166">
        <v>32</v>
      </c>
      <c r="F21166">
        <v>301360</v>
      </c>
      <c r="G21166">
        <v>5174</v>
      </c>
    </row>
    <row r="21167" spans="1:7">
      <c r="A21167" s="2">
        <v>44277</v>
      </c>
      <c r="B21167" s="2">
        <f t="shared" si="660"/>
        <v>44286</v>
      </c>
      <c r="C21167" s="3">
        <f t="shared" si="661"/>
        <v>1</v>
      </c>
      <c r="D21167" t="s">
        <v>19</v>
      </c>
      <c r="E21167">
        <v>33</v>
      </c>
      <c r="F21167">
        <v>80750</v>
      </c>
      <c r="G21167">
        <v>1217</v>
      </c>
    </row>
    <row r="21168" spans="1:7">
      <c r="A21168" s="2">
        <v>44277</v>
      </c>
      <c r="B21168" s="2">
        <f t="shared" si="660"/>
        <v>44286</v>
      </c>
      <c r="C21168" s="3">
        <f t="shared" si="661"/>
        <v>1</v>
      </c>
      <c r="D21168" t="s">
        <v>21</v>
      </c>
      <c r="E21168">
        <v>34</v>
      </c>
      <c r="F21168">
        <v>869037</v>
      </c>
      <c r="G21168">
        <v>24181</v>
      </c>
    </row>
    <row r="21169" spans="1:7">
      <c r="A21169" s="2">
        <v>44277</v>
      </c>
      <c r="B21169" s="2">
        <f t="shared" si="660"/>
        <v>44286</v>
      </c>
      <c r="C21169" s="3">
        <f t="shared" si="661"/>
        <v>1</v>
      </c>
      <c r="D21169" t="s">
        <v>47</v>
      </c>
      <c r="E21169">
        <v>35</v>
      </c>
      <c r="F21169">
        <v>189893</v>
      </c>
      <c r="G21169">
        <v>3894</v>
      </c>
    </row>
    <row r="21170" spans="1:7">
      <c r="A21170" s="2">
        <v>44277</v>
      </c>
      <c r="B21170" s="2">
        <f t="shared" si="660"/>
        <v>44286</v>
      </c>
      <c r="C21170" s="3">
        <f t="shared" si="661"/>
        <v>1</v>
      </c>
      <c r="D21170" t="s">
        <v>16</v>
      </c>
      <c r="E21170">
        <v>36</v>
      </c>
      <c r="F21170">
        <v>1787934</v>
      </c>
      <c r="G21170">
        <v>48959</v>
      </c>
    </row>
    <row r="21171" spans="1:7">
      <c r="A21171" s="2">
        <v>44277</v>
      </c>
      <c r="B21171" s="2">
        <f t="shared" si="660"/>
        <v>44286</v>
      </c>
      <c r="C21171" s="3">
        <f t="shared" si="661"/>
        <v>1</v>
      </c>
      <c r="D21171" t="s">
        <v>20</v>
      </c>
      <c r="E21171">
        <v>37</v>
      </c>
      <c r="F21171">
        <v>903311</v>
      </c>
      <c r="G21171">
        <v>11865</v>
      </c>
    </row>
    <row r="21172" spans="1:7">
      <c r="A21172" s="2">
        <v>44277</v>
      </c>
      <c r="B21172" s="2">
        <f t="shared" si="660"/>
        <v>44286</v>
      </c>
      <c r="C21172" s="3">
        <f t="shared" si="661"/>
        <v>1</v>
      </c>
      <c r="D21172" t="s">
        <v>48</v>
      </c>
      <c r="E21172">
        <v>38</v>
      </c>
      <c r="F21172">
        <v>101732</v>
      </c>
      <c r="G21172">
        <v>1492</v>
      </c>
    </row>
    <row r="21173" spans="1:7">
      <c r="A21173" s="2">
        <v>44277</v>
      </c>
      <c r="B21173" s="2">
        <f t="shared" si="660"/>
        <v>44286</v>
      </c>
      <c r="C21173" s="3">
        <f t="shared" si="661"/>
        <v>1</v>
      </c>
      <c r="D21173" t="s">
        <v>59</v>
      </c>
      <c r="E21173">
        <v>69</v>
      </c>
      <c r="F21173">
        <v>157</v>
      </c>
      <c r="G21173">
        <v>2</v>
      </c>
    </row>
    <row r="21174" spans="1:7">
      <c r="A21174" s="2">
        <v>44277</v>
      </c>
      <c r="B21174" s="2">
        <f t="shared" si="660"/>
        <v>44286</v>
      </c>
      <c r="C21174" s="3">
        <f t="shared" si="661"/>
        <v>1</v>
      </c>
      <c r="D21174" t="s">
        <v>41</v>
      </c>
      <c r="E21174">
        <v>39</v>
      </c>
      <c r="F21174">
        <v>1001195</v>
      </c>
      <c r="G21174">
        <v>18340</v>
      </c>
    </row>
    <row r="21175" spans="1:7">
      <c r="A21175" s="2">
        <v>44277</v>
      </c>
      <c r="B21175" s="2">
        <f t="shared" si="660"/>
        <v>44286</v>
      </c>
      <c r="C21175" s="3">
        <f t="shared" si="661"/>
        <v>1</v>
      </c>
      <c r="D21175" t="s">
        <v>30</v>
      </c>
      <c r="E21175">
        <v>40</v>
      </c>
      <c r="F21175">
        <v>435450</v>
      </c>
      <c r="G21175">
        <v>4788</v>
      </c>
    </row>
    <row r="21176" spans="1:7">
      <c r="A21176" s="2">
        <v>44277</v>
      </c>
      <c r="B21176" s="2">
        <f t="shared" si="660"/>
        <v>44286</v>
      </c>
      <c r="C21176" s="3">
        <f t="shared" si="661"/>
        <v>1</v>
      </c>
      <c r="D21176" t="s">
        <v>14</v>
      </c>
      <c r="E21176">
        <v>41</v>
      </c>
      <c r="F21176">
        <v>161800</v>
      </c>
      <c r="G21176">
        <v>2377</v>
      </c>
    </row>
    <row r="21177" spans="1:7">
      <c r="A21177" s="2">
        <v>44277</v>
      </c>
      <c r="B21177" s="2">
        <f t="shared" si="660"/>
        <v>44286</v>
      </c>
      <c r="C21177" s="3">
        <f t="shared" si="661"/>
        <v>1</v>
      </c>
      <c r="D21177" t="s">
        <v>31</v>
      </c>
      <c r="E21177">
        <v>42</v>
      </c>
      <c r="F21177">
        <v>993622</v>
      </c>
      <c r="G21177">
        <v>24839</v>
      </c>
    </row>
    <row r="21178" spans="1:7">
      <c r="A21178" s="2">
        <v>44277</v>
      </c>
      <c r="B21178" s="2">
        <f t="shared" si="660"/>
        <v>44286</v>
      </c>
      <c r="C21178" s="3">
        <f t="shared" si="661"/>
        <v>1</v>
      </c>
      <c r="D21178" t="s">
        <v>55</v>
      </c>
      <c r="E21178">
        <v>72</v>
      </c>
      <c r="F21178">
        <v>138131</v>
      </c>
      <c r="G21178">
        <v>2096</v>
      </c>
    </row>
    <row r="21179" spans="1:7">
      <c r="A21179" s="2">
        <v>44277</v>
      </c>
      <c r="B21179" s="2">
        <f t="shared" si="660"/>
        <v>44286</v>
      </c>
      <c r="C21179" s="3">
        <f t="shared" si="661"/>
        <v>1</v>
      </c>
      <c r="D21179" t="s">
        <v>17</v>
      </c>
      <c r="E21179">
        <v>44</v>
      </c>
      <c r="F21179">
        <v>134039</v>
      </c>
      <c r="G21179">
        <v>2604</v>
      </c>
    </row>
    <row r="21180" spans="1:7">
      <c r="A21180" s="2">
        <v>44277</v>
      </c>
      <c r="B21180" s="2">
        <f t="shared" si="660"/>
        <v>44286</v>
      </c>
      <c r="C21180" s="3">
        <f t="shared" si="661"/>
        <v>1</v>
      </c>
      <c r="D21180" t="s">
        <v>32</v>
      </c>
      <c r="E21180">
        <v>45</v>
      </c>
      <c r="F21180">
        <v>542203</v>
      </c>
      <c r="G21180">
        <v>9027</v>
      </c>
    </row>
    <row r="21181" spans="1:7">
      <c r="A21181" s="2">
        <v>44277</v>
      </c>
      <c r="B21181" s="2">
        <f t="shared" si="660"/>
        <v>44286</v>
      </c>
      <c r="C21181" s="3">
        <f t="shared" si="661"/>
        <v>1</v>
      </c>
      <c r="D21181" t="s">
        <v>43</v>
      </c>
      <c r="E21181">
        <v>46</v>
      </c>
      <c r="F21181">
        <v>115972</v>
      </c>
      <c r="G21181">
        <v>1923</v>
      </c>
    </row>
    <row r="21182" spans="1:7">
      <c r="A21182" s="2">
        <v>44277</v>
      </c>
      <c r="B21182" s="2">
        <f t="shared" si="660"/>
        <v>44286</v>
      </c>
      <c r="C21182" s="3">
        <f t="shared" si="661"/>
        <v>1</v>
      </c>
      <c r="D21182" t="s">
        <v>25</v>
      </c>
      <c r="E21182">
        <v>47</v>
      </c>
      <c r="F21182">
        <v>787263</v>
      </c>
      <c r="G21182">
        <v>11610</v>
      </c>
    </row>
    <row r="21183" spans="1:7">
      <c r="A21183" s="2">
        <v>44277</v>
      </c>
      <c r="B21183" s="2">
        <f t="shared" si="660"/>
        <v>44286</v>
      </c>
      <c r="C21183" s="3">
        <f t="shared" si="661"/>
        <v>1</v>
      </c>
      <c r="D21183" t="s">
        <v>11</v>
      </c>
      <c r="E21183">
        <v>48</v>
      </c>
      <c r="F21183">
        <v>2758353</v>
      </c>
      <c r="G21183">
        <v>47616</v>
      </c>
    </row>
    <row r="21184" spans="1:7">
      <c r="A21184" s="2">
        <v>44277</v>
      </c>
      <c r="B21184" s="2">
        <f t="shared" si="660"/>
        <v>44286</v>
      </c>
      <c r="C21184" s="3">
        <f t="shared" si="661"/>
        <v>1</v>
      </c>
      <c r="D21184" t="s">
        <v>13</v>
      </c>
      <c r="E21184">
        <v>49</v>
      </c>
      <c r="F21184">
        <v>381846</v>
      </c>
      <c r="G21184">
        <v>2062</v>
      </c>
    </row>
    <row r="21185" spans="1:7">
      <c r="A21185" s="2">
        <v>44277</v>
      </c>
      <c r="B21185" s="2">
        <f t="shared" si="660"/>
        <v>44286</v>
      </c>
      <c r="C21185" s="3">
        <f t="shared" si="661"/>
        <v>1</v>
      </c>
      <c r="D21185" t="s">
        <v>36</v>
      </c>
      <c r="E21185">
        <v>50</v>
      </c>
      <c r="F21185">
        <v>17839</v>
      </c>
      <c r="G21185">
        <v>219</v>
      </c>
    </row>
    <row r="21186" spans="1:7">
      <c r="A21186" s="2">
        <v>44277</v>
      </c>
      <c r="B21186" s="2">
        <f t="shared" si="660"/>
        <v>44286</v>
      </c>
      <c r="C21186" s="3">
        <f t="shared" si="661"/>
        <v>1</v>
      </c>
      <c r="D21186" t="s">
        <v>56</v>
      </c>
      <c r="E21186">
        <v>78</v>
      </c>
      <c r="F21186">
        <v>2767</v>
      </c>
      <c r="G21186">
        <v>25</v>
      </c>
    </row>
    <row r="21187" spans="1:7">
      <c r="A21187" s="2">
        <v>44277</v>
      </c>
      <c r="B21187" s="2">
        <f t="shared" si="660"/>
        <v>44286</v>
      </c>
      <c r="C21187" s="3">
        <f t="shared" si="661"/>
        <v>1</v>
      </c>
      <c r="D21187" t="s">
        <v>37</v>
      </c>
      <c r="E21187">
        <v>51</v>
      </c>
      <c r="F21187">
        <v>605969</v>
      </c>
      <c r="G21187">
        <v>10129</v>
      </c>
    </row>
    <row r="21188" spans="1:7">
      <c r="A21188" s="2">
        <v>44277</v>
      </c>
      <c r="B21188" s="2">
        <f t="shared" ref="B21188:B21251" si="662">EOMONTH(A21188,0)</f>
        <v>44286</v>
      </c>
      <c r="C21188" s="3">
        <f t="shared" ref="C21188:C21251" si="663">IF(A21188=B21188,0,1)</f>
        <v>1</v>
      </c>
      <c r="D21188" t="s">
        <v>5</v>
      </c>
      <c r="E21188">
        <v>53</v>
      </c>
      <c r="F21188">
        <v>358727</v>
      </c>
      <c r="G21188">
        <v>5232</v>
      </c>
    </row>
    <row r="21189" spans="1:7">
      <c r="A21189" s="2">
        <v>44277</v>
      </c>
      <c r="B21189" s="2">
        <f t="shared" si="662"/>
        <v>44286</v>
      </c>
      <c r="C21189" s="3">
        <f t="shared" si="663"/>
        <v>1</v>
      </c>
      <c r="D21189" t="s">
        <v>58</v>
      </c>
      <c r="E21189">
        <v>54</v>
      </c>
      <c r="F21189">
        <v>138102</v>
      </c>
      <c r="G21189">
        <v>2612</v>
      </c>
    </row>
    <row r="21190" spans="1:7">
      <c r="A21190" s="2">
        <v>44277</v>
      </c>
      <c r="B21190" s="2">
        <f t="shared" si="662"/>
        <v>44286</v>
      </c>
      <c r="C21190" s="3">
        <f t="shared" si="663"/>
        <v>1</v>
      </c>
      <c r="D21190" t="s">
        <v>10</v>
      </c>
      <c r="E21190">
        <v>55</v>
      </c>
      <c r="F21190">
        <v>629994</v>
      </c>
      <c r="G21190">
        <v>7241</v>
      </c>
    </row>
    <row r="21191" spans="1:7">
      <c r="A21191" s="2">
        <v>44277</v>
      </c>
      <c r="B21191" s="2">
        <f t="shared" si="662"/>
        <v>44286</v>
      </c>
      <c r="C21191" s="3">
        <f t="shared" si="663"/>
        <v>1</v>
      </c>
      <c r="D21191" t="s">
        <v>49</v>
      </c>
      <c r="E21191">
        <v>56</v>
      </c>
      <c r="F21191">
        <v>55730</v>
      </c>
      <c r="G21191">
        <v>693</v>
      </c>
    </row>
    <row r="21192" spans="1:7">
      <c r="A21192" s="2">
        <v>44278</v>
      </c>
      <c r="B21192" s="2">
        <f t="shared" si="662"/>
        <v>44286</v>
      </c>
      <c r="C21192" s="3">
        <f t="shared" si="663"/>
        <v>1</v>
      </c>
      <c r="D21192" t="s">
        <v>52</v>
      </c>
      <c r="E21192">
        <v>1</v>
      </c>
      <c r="F21192">
        <v>511789</v>
      </c>
      <c r="G21192">
        <v>10450</v>
      </c>
    </row>
    <row r="21193" spans="1:7">
      <c r="A21193" s="2">
        <v>44278</v>
      </c>
      <c r="B21193" s="2">
        <f t="shared" si="662"/>
        <v>44286</v>
      </c>
      <c r="C21193" s="3">
        <f t="shared" si="663"/>
        <v>1</v>
      </c>
      <c r="D21193" t="s">
        <v>50</v>
      </c>
      <c r="E21193">
        <v>2</v>
      </c>
      <c r="F21193">
        <v>61212</v>
      </c>
      <c r="G21193">
        <v>298</v>
      </c>
    </row>
    <row r="21194" spans="1:7">
      <c r="A21194" s="2">
        <v>44278</v>
      </c>
      <c r="B21194" s="2">
        <f t="shared" si="662"/>
        <v>44286</v>
      </c>
      <c r="C21194" s="3">
        <f t="shared" si="663"/>
        <v>1</v>
      </c>
      <c r="D21194" t="s">
        <v>8</v>
      </c>
      <c r="E21194">
        <v>4</v>
      </c>
      <c r="F21194">
        <v>837244</v>
      </c>
      <c r="G21194">
        <v>16798</v>
      </c>
    </row>
    <row r="21195" spans="1:7">
      <c r="A21195" s="2">
        <v>44278</v>
      </c>
      <c r="B21195" s="2">
        <f t="shared" si="662"/>
        <v>44286</v>
      </c>
      <c r="C21195" s="3">
        <f t="shared" si="663"/>
        <v>1</v>
      </c>
      <c r="D21195" t="s">
        <v>44</v>
      </c>
      <c r="E21195">
        <v>5</v>
      </c>
      <c r="F21195">
        <v>328946</v>
      </c>
      <c r="G21195">
        <v>5547</v>
      </c>
    </row>
    <row r="21196" spans="1:7">
      <c r="A21196" s="2">
        <v>44278</v>
      </c>
      <c r="B21196" s="2">
        <f t="shared" si="662"/>
        <v>44286</v>
      </c>
      <c r="C21196" s="3">
        <f t="shared" si="663"/>
        <v>1</v>
      </c>
      <c r="D21196" t="s">
        <v>7</v>
      </c>
      <c r="E21196">
        <v>6</v>
      </c>
      <c r="F21196">
        <v>3648056</v>
      </c>
      <c r="G21196">
        <v>57912</v>
      </c>
    </row>
    <row r="21197" spans="1:7">
      <c r="A21197" s="2">
        <v>44278</v>
      </c>
      <c r="B21197" s="2">
        <f t="shared" si="662"/>
        <v>44286</v>
      </c>
      <c r="C21197" s="3">
        <f t="shared" si="663"/>
        <v>1</v>
      </c>
      <c r="D21197" t="s">
        <v>22</v>
      </c>
      <c r="E21197">
        <v>8</v>
      </c>
      <c r="F21197">
        <v>453976</v>
      </c>
      <c r="G21197">
        <v>6150</v>
      </c>
    </row>
    <row r="21198" spans="1:7">
      <c r="A21198" s="2">
        <v>44278</v>
      </c>
      <c r="B21198" s="2">
        <f t="shared" si="662"/>
        <v>44286</v>
      </c>
      <c r="C21198" s="3">
        <f t="shared" si="663"/>
        <v>1</v>
      </c>
      <c r="D21198" t="s">
        <v>38</v>
      </c>
      <c r="E21198">
        <v>9</v>
      </c>
      <c r="F21198">
        <v>300565</v>
      </c>
      <c r="G21198">
        <v>7845</v>
      </c>
    </row>
    <row r="21199" spans="1:7">
      <c r="A21199" s="2">
        <v>44278</v>
      </c>
      <c r="B21199" s="2">
        <f t="shared" si="662"/>
        <v>44286</v>
      </c>
      <c r="C21199" s="3">
        <f t="shared" si="663"/>
        <v>1</v>
      </c>
      <c r="D21199" t="s">
        <v>45</v>
      </c>
      <c r="E21199">
        <v>10</v>
      </c>
      <c r="F21199">
        <v>92609</v>
      </c>
      <c r="G21199">
        <v>1535</v>
      </c>
    </row>
    <row r="21200" spans="1:7">
      <c r="A21200" s="2">
        <v>44278</v>
      </c>
      <c r="B21200" s="2">
        <f t="shared" si="662"/>
        <v>44286</v>
      </c>
      <c r="C21200" s="3">
        <f t="shared" si="663"/>
        <v>1</v>
      </c>
      <c r="D21200" t="s">
        <v>33</v>
      </c>
      <c r="E21200">
        <v>11</v>
      </c>
      <c r="F21200">
        <v>43488</v>
      </c>
      <c r="G21200">
        <v>1051</v>
      </c>
    </row>
    <row r="21201" spans="1:7">
      <c r="A21201" s="2">
        <v>44278</v>
      </c>
      <c r="B21201" s="2">
        <f t="shared" si="662"/>
        <v>44286</v>
      </c>
      <c r="C21201" s="3">
        <f t="shared" si="663"/>
        <v>1</v>
      </c>
      <c r="D21201" t="s">
        <v>15</v>
      </c>
      <c r="E21201">
        <v>12</v>
      </c>
      <c r="F21201">
        <v>2016505</v>
      </c>
      <c r="G21201">
        <v>32819</v>
      </c>
    </row>
    <row r="21202" spans="1:7">
      <c r="A21202" s="2">
        <v>44278</v>
      </c>
      <c r="B21202" s="2">
        <f t="shared" si="662"/>
        <v>44286</v>
      </c>
      <c r="C21202" s="3">
        <f t="shared" si="663"/>
        <v>1</v>
      </c>
      <c r="D21202" t="s">
        <v>18</v>
      </c>
      <c r="E21202">
        <v>13</v>
      </c>
      <c r="F21202">
        <v>1023176</v>
      </c>
      <c r="G21202">
        <v>18021</v>
      </c>
    </row>
    <row r="21203" spans="1:7">
      <c r="A21203" s="2">
        <v>44278</v>
      </c>
      <c r="B21203" s="2">
        <f t="shared" si="662"/>
        <v>44286</v>
      </c>
      <c r="C21203" s="3">
        <f t="shared" si="663"/>
        <v>1</v>
      </c>
      <c r="D21203" t="s">
        <v>57</v>
      </c>
      <c r="E21203">
        <v>66</v>
      </c>
      <c r="F21203">
        <v>8755</v>
      </c>
      <c r="G21203">
        <v>135</v>
      </c>
    </row>
    <row r="21204" spans="1:7">
      <c r="A21204" s="2">
        <v>44278</v>
      </c>
      <c r="B21204" s="2">
        <f t="shared" si="662"/>
        <v>44286</v>
      </c>
      <c r="C21204" s="3">
        <f t="shared" si="663"/>
        <v>1</v>
      </c>
      <c r="D21204" t="s">
        <v>26</v>
      </c>
      <c r="E21204">
        <v>15</v>
      </c>
      <c r="F21204">
        <v>28950</v>
      </c>
      <c r="G21204">
        <v>451</v>
      </c>
    </row>
    <row r="21205" spans="1:7">
      <c r="A21205" s="2">
        <v>44278</v>
      </c>
      <c r="B21205" s="2">
        <f t="shared" si="662"/>
        <v>44286</v>
      </c>
      <c r="C21205" s="3">
        <f t="shared" si="663"/>
        <v>1</v>
      </c>
      <c r="D21205" t="s">
        <v>53</v>
      </c>
      <c r="E21205">
        <v>16</v>
      </c>
      <c r="F21205">
        <v>178254</v>
      </c>
      <c r="G21205">
        <v>1954</v>
      </c>
    </row>
    <row r="21206" spans="1:7">
      <c r="A21206" s="2">
        <v>44278</v>
      </c>
      <c r="B21206" s="2">
        <f t="shared" si="662"/>
        <v>44286</v>
      </c>
      <c r="C21206" s="3">
        <f t="shared" si="663"/>
        <v>1</v>
      </c>
      <c r="D21206" t="s">
        <v>6</v>
      </c>
      <c r="E21206">
        <v>17</v>
      </c>
      <c r="F21206">
        <v>1228418</v>
      </c>
      <c r="G21206">
        <v>23391</v>
      </c>
    </row>
    <row r="21207" spans="1:7">
      <c r="A21207" s="2">
        <v>44278</v>
      </c>
      <c r="B21207" s="2">
        <f t="shared" si="662"/>
        <v>44286</v>
      </c>
      <c r="C21207" s="3">
        <f t="shared" si="663"/>
        <v>1</v>
      </c>
      <c r="D21207" t="s">
        <v>27</v>
      </c>
      <c r="E21207">
        <v>18</v>
      </c>
      <c r="F21207">
        <v>682360</v>
      </c>
      <c r="G21207">
        <v>12959</v>
      </c>
    </row>
    <row r="21208" spans="1:7">
      <c r="A21208" s="2">
        <v>44278</v>
      </c>
      <c r="B21208" s="2">
        <f t="shared" si="662"/>
        <v>44286</v>
      </c>
      <c r="C21208" s="3">
        <f t="shared" si="663"/>
        <v>1</v>
      </c>
      <c r="D21208" t="s">
        <v>39</v>
      </c>
      <c r="E21208">
        <v>19</v>
      </c>
      <c r="F21208">
        <v>346985</v>
      </c>
      <c r="G21208">
        <v>5683</v>
      </c>
    </row>
    <row r="21209" spans="1:7">
      <c r="A21209" s="2">
        <v>44278</v>
      </c>
      <c r="B21209" s="2">
        <f t="shared" si="662"/>
        <v>44286</v>
      </c>
      <c r="C21209" s="3">
        <f t="shared" si="663"/>
        <v>1</v>
      </c>
      <c r="D21209" t="s">
        <v>34</v>
      </c>
      <c r="E21209">
        <v>20</v>
      </c>
      <c r="F21209">
        <v>302665</v>
      </c>
      <c r="G21209">
        <v>4850</v>
      </c>
    </row>
    <row r="21210" spans="1:7">
      <c r="A21210" s="2">
        <v>44278</v>
      </c>
      <c r="B21210" s="2">
        <f t="shared" si="662"/>
        <v>44286</v>
      </c>
      <c r="C21210" s="3">
        <f t="shared" si="663"/>
        <v>1</v>
      </c>
      <c r="D21210" t="s">
        <v>28</v>
      </c>
      <c r="E21210">
        <v>21</v>
      </c>
      <c r="F21210">
        <v>425592</v>
      </c>
      <c r="G21210">
        <v>5864</v>
      </c>
    </row>
    <row r="21211" spans="1:7">
      <c r="A21211" s="2">
        <v>44278</v>
      </c>
      <c r="B21211" s="2">
        <f t="shared" si="662"/>
        <v>44286</v>
      </c>
      <c r="C21211" s="3">
        <f t="shared" si="663"/>
        <v>1</v>
      </c>
      <c r="D21211" t="s">
        <v>40</v>
      </c>
      <c r="E21211">
        <v>22</v>
      </c>
      <c r="F21211">
        <v>441771</v>
      </c>
      <c r="G21211">
        <v>10037</v>
      </c>
    </row>
    <row r="21212" spans="1:7">
      <c r="A21212" s="2">
        <v>44278</v>
      </c>
      <c r="B21212" s="2">
        <f t="shared" si="662"/>
        <v>44286</v>
      </c>
      <c r="C21212" s="3">
        <f t="shared" si="663"/>
        <v>1</v>
      </c>
      <c r="D21212" t="s">
        <v>51</v>
      </c>
      <c r="E21212">
        <v>23</v>
      </c>
      <c r="F21212">
        <v>48773</v>
      </c>
      <c r="G21212">
        <v>731</v>
      </c>
    </row>
    <row r="21213" spans="1:7">
      <c r="A21213" s="2">
        <v>44278</v>
      </c>
      <c r="B21213" s="2">
        <f t="shared" si="662"/>
        <v>44286</v>
      </c>
      <c r="C21213" s="3">
        <f t="shared" si="663"/>
        <v>1</v>
      </c>
      <c r="D21213" t="s">
        <v>23</v>
      </c>
      <c r="E21213">
        <v>24</v>
      </c>
      <c r="F21213">
        <v>401612</v>
      </c>
      <c r="G21213">
        <v>8195</v>
      </c>
    </row>
    <row r="21214" spans="1:7">
      <c r="A21214" s="2">
        <v>44278</v>
      </c>
      <c r="B21214" s="2">
        <f t="shared" si="662"/>
        <v>44286</v>
      </c>
      <c r="C21214" s="3">
        <f t="shared" si="663"/>
        <v>1</v>
      </c>
      <c r="D21214" t="s">
        <v>9</v>
      </c>
      <c r="E21214">
        <v>25</v>
      </c>
      <c r="F21214">
        <v>617695</v>
      </c>
      <c r="G21214">
        <v>16915</v>
      </c>
    </row>
    <row r="21215" spans="1:7">
      <c r="A21215" s="2">
        <v>44278</v>
      </c>
      <c r="B21215" s="2">
        <f t="shared" si="662"/>
        <v>44286</v>
      </c>
      <c r="C21215" s="3">
        <f t="shared" si="663"/>
        <v>1</v>
      </c>
      <c r="D21215" t="s">
        <v>42</v>
      </c>
      <c r="E21215">
        <v>26</v>
      </c>
      <c r="F21215">
        <v>701346</v>
      </c>
      <c r="G21215">
        <v>16923</v>
      </c>
    </row>
    <row r="21216" spans="1:7">
      <c r="A21216" s="2">
        <v>44278</v>
      </c>
      <c r="B21216" s="2">
        <f t="shared" si="662"/>
        <v>44286</v>
      </c>
      <c r="C21216" s="3">
        <f t="shared" si="663"/>
        <v>1</v>
      </c>
      <c r="D21216" t="s">
        <v>29</v>
      </c>
      <c r="E21216">
        <v>27</v>
      </c>
      <c r="F21216">
        <v>507299</v>
      </c>
      <c r="G21216">
        <v>6857</v>
      </c>
    </row>
    <row r="21217" spans="1:7">
      <c r="A21217" s="2">
        <v>44278</v>
      </c>
      <c r="B21217" s="2">
        <f t="shared" si="662"/>
        <v>44286</v>
      </c>
      <c r="C21217" s="3">
        <f t="shared" si="663"/>
        <v>1</v>
      </c>
      <c r="D21217" t="s">
        <v>46</v>
      </c>
      <c r="E21217">
        <v>28</v>
      </c>
      <c r="F21217">
        <v>303238</v>
      </c>
      <c r="G21217">
        <v>6977</v>
      </c>
    </row>
    <row r="21218" spans="1:7">
      <c r="A21218" s="2">
        <v>44278</v>
      </c>
      <c r="B21218" s="2">
        <f t="shared" si="662"/>
        <v>44286</v>
      </c>
      <c r="C21218" s="3">
        <f t="shared" si="663"/>
        <v>1</v>
      </c>
      <c r="D21218" t="s">
        <v>35</v>
      </c>
      <c r="E21218">
        <v>29</v>
      </c>
      <c r="F21218">
        <v>583286</v>
      </c>
      <c r="G21218">
        <v>8881</v>
      </c>
    </row>
    <row r="21219" spans="1:7">
      <c r="A21219" s="2">
        <v>44278</v>
      </c>
      <c r="B21219" s="2">
        <f t="shared" si="662"/>
        <v>44286</v>
      </c>
      <c r="C21219" s="3">
        <f t="shared" si="663"/>
        <v>1</v>
      </c>
      <c r="D21219" t="s">
        <v>54</v>
      </c>
      <c r="E21219">
        <v>30</v>
      </c>
      <c r="F21219">
        <v>103579</v>
      </c>
      <c r="G21219">
        <v>1419</v>
      </c>
    </row>
    <row r="21220" spans="1:7">
      <c r="A21220" s="2">
        <v>44278</v>
      </c>
      <c r="B21220" s="2">
        <f t="shared" si="662"/>
        <v>44286</v>
      </c>
      <c r="C21220" s="3">
        <f t="shared" si="663"/>
        <v>1</v>
      </c>
      <c r="D21220" t="s">
        <v>12</v>
      </c>
      <c r="E21220">
        <v>31</v>
      </c>
      <c r="F21220">
        <v>207401</v>
      </c>
      <c r="G21220">
        <v>2244</v>
      </c>
    </row>
    <row r="21221" spans="1:7">
      <c r="A21221" s="2">
        <v>44278</v>
      </c>
      <c r="B21221" s="2">
        <f t="shared" si="662"/>
        <v>44286</v>
      </c>
      <c r="C21221" s="3">
        <f t="shared" si="663"/>
        <v>1</v>
      </c>
      <c r="D21221" t="s">
        <v>24</v>
      </c>
      <c r="E21221">
        <v>32</v>
      </c>
      <c r="F21221">
        <v>301506</v>
      </c>
      <c r="G21221">
        <v>5188</v>
      </c>
    </row>
    <row r="21222" spans="1:7">
      <c r="A21222" s="2">
        <v>44278</v>
      </c>
      <c r="B21222" s="2">
        <f t="shared" si="662"/>
        <v>44286</v>
      </c>
      <c r="C21222" s="3">
        <f t="shared" si="663"/>
        <v>1</v>
      </c>
      <c r="D21222" t="s">
        <v>19</v>
      </c>
      <c r="E21222">
        <v>33</v>
      </c>
      <c r="F21222">
        <v>81132</v>
      </c>
      <c r="G21222">
        <v>1218</v>
      </c>
    </row>
    <row r="21223" spans="1:7">
      <c r="A21223" s="2">
        <v>44278</v>
      </c>
      <c r="B21223" s="2">
        <f t="shared" si="662"/>
        <v>44286</v>
      </c>
      <c r="C21223" s="3">
        <f t="shared" si="663"/>
        <v>1</v>
      </c>
      <c r="D21223" t="s">
        <v>21</v>
      </c>
      <c r="E21223">
        <v>34</v>
      </c>
      <c r="F21223">
        <v>873840</v>
      </c>
      <c r="G21223">
        <v>24242</v>
      </c>
    </row>
    <row r="21224" spans="1:7">
      <c r="A21224" s="2">
        <v>44278</v>
      </c>
      <c r="B21224" s="2">
        <f t="shared" si="662"/>
        <v>44286</v>
      </c>
      <c r="C21224" s="3">
        <f t="shared" si="663"/>
        <v>1</v>
      </c>
      <c r="D21224" t="s">
        <v>47</v>
      </c>
      <c r="E21224">
        <v>35</v>
      </c>
      <c r="F21224">
        <v>190064</v>
      </c>
      <c r="G21224">
        <v>3905</v>
      </c>
    </row>
    <row r="21225" spans="1:7">
      <c r="A21225" s="2">
        <v>44278</v>
      </c>
      <c r="B21225" s="2">
        <f t="shared" si="662"/>
        <v>44286</v>
      </c>
      <c r="C21225" s="3">
        <f t="shared" si="663"/>
        <v>1</v>
      </c>
      <c r="D21225" t="s">
        <v>16</v>
      </c>
      <c r="E21225">
        <v>36</v>
      </c>
      <c r="F21225">
        <v>1794735</v>
      </c>
      <c r="G21225">
        <v>48977</v>
      </c>
    </row>
    <row r="21226" spans="1:7">
      <c r="A21226" s="2">
        <v>44278</v>
      </c>
      <c r="B21226" s="2">
        <f t="shared" si="662"/>
        <v>44286</v>
      </c>
      <c r="C21226" s="3">
        <f t="shared" si="663"/>
        <v>1</v>
      </c>
      <c r="D21226" t="s">
        <v>20</v>
      </c>
      <c r="E21226">
        <v>37</v>
      </c>
      <c r="F21226">
        <v>904616</v>
      </c>
      <c r="G21226">
        <v>11878</v>
      </c>
    </row>
    <row r="21227" spans="1:7">
      <c r="A21227" s="2">
        <v>44278</v>
      </c>
      <c r="B21227" s="2">
        <f t="shared" si="662"/>
        <v>44286</v>
      </c>
      <c r="C21227" s="3">
        <f t="shared" si="663"/>
        <v>1</v>
      </c>
      <c r="D21227" t="s">
        <v>48</v>
      </c>
      <c r="E21227">
        <v>38</v>
      </c>
      <c r="F21227">
        <v>101896</v>
      </c>
      <c r="G21227">
        <v>1494</v>
      </c>
    </row>
    <row r="21228" spans="1:7">
      <c r="A21228" s="2">
        <v>44278</v>
      </c>
      <c r="B21228" s="2">
        <f t="shared" si="662"/>
        <v>44286</v>
      </c>
      <c r="C21228" s="3">
        <f t="shared" si="663"/>
        <v>1</v>
      </c>
      <c r="D21228" t="s">
        <v>59</v>
      </c>
      <c r="E21228">
        <v>69</v>
      </c>
      <c r="F21228">
        <v>158</v>
      </c>
      <c r="G21228">
        <v>2</v>
      </c>
    </row>
    <row r="21229" spans="1:7">
      <c r="A21229" s="2">
        <v>44278</v>
      </c>
      <c r="B21229" s="2">
        <f t="shared" si="662"/>
        <v>44286</v>
      </c>
      <c r="C21229" s="3">
        <f t="shared" si="663"/>
        <v>1</v>
      </c>
      <c r="D21229" t="s">
        <v>41</v>
      </c>
      <c r="E21229">
        <v>39</v>
      </c>
      <c r="F21229">
        <v>1002822</v>
      </c>
      <c r="G21229">
        <v>18382</v>
      </c>
    </row>
    <row r="21230" spans="1:7">
      <c r="A21230" s="2">
        <v>44278</v>
      </c>
      <c r="B21230" s="2">
        <f t="shared" si="662"/>
        <v>44286</v>
      </c>
      <c r="C21230" s="3">
        <f t="shared" si="663"/>
        <v>1</v>
      </c>
      <c r="D21230" t="s">
        <v>30</v>
      </c>
      <c r="E21230">
        <v>40</v>
      </c>
      <c r="F21230">
        <v>435634</v>
      </c>
      <c r="G21230">
        <v>4788</v>
      </c>
    </row>
    <row r="21231" spans="1:7">
      <c r="A21231" s="2">
        <v>44278</v>
      </c>
      <c r="B21231" s="2">
        <f t="shared" si="662"/>
        <v>44286</v>
      </c>
      <c r="C21231" s="3">
        <f t="shared" si="663"/>
        <v>1</v>
      </c>
      <c r="D21231" t="s">
        <v>14</v>
      </c>
      <c r="E21231">
        <v>41</v>
      </c>
      <c r="F21231">
        <v>162101</v>
      </c>
      <c r="G21231">
        <v>2380</v>
      </c>
    </row>
    <row r="21232" spans="1:7">
      <c r="A21232" s="2">
        <v>44278</v>
      </c>
      <c r="B21232" s="2">
        <f t="shared" si="662"/>
        <v>44286</v>
      </c>
      <c r="C21232" s="3">
        <f t="shared" si="663"/>
        <v>1</v>
      </c>
      <c r="D21232" t="s">
        <v>31</v>
      </c>
      <c r="E21232">
        <v>42</v>
      </c>
      <c r="F21232">
        <v>997245</v>
      </c>
      <c r="G21232">
        <v>24876</v>
      </c>
    </row>
    <row r="21233" spans="1:7">
      <c r="A21233" s="2">
        <v>44278</v>
      </c>
      <c r="B21233" s="2">
        <f t="shared" si="662"/>
        <v>44286</v>
      </c>
      <c r="C21233" s="3">
        <f t="shared" si="663"/>
        <v>1</v>
      </c>
      <c r="D21233" t="s">
        <v>55</v>
      </c>
      <c r="E21233">
        <v>72</v>
      </c>
      <c r="F21233">
        <v>138358</v>
      </c>
      <c r="G21233">
        <v>2098</v>
      </c>
    </row>
    <row r="21234" spans="1:7">
      <c r="A21234" s="2">
        <v>44278</v>
      </c>
      <c r="B21234" s="2">
        <f t="shared" si="662"/>
        <v>44286</v>
      </c>
      <c r="C21234" s="3">
        <f t="shared" si="663"/>
        <v>1</v>
      </c>
      <c r="D21234" t="s">
        <v>17</v>
      </c>
      <c r="E21234">
        <v>44</v>
      </c>
      <c r="F21234">
        <v>134336</v>
      </c>
      <c r="G21234">
        <v>2606</v>
      </c>
    </row>
    <row r="21235" spans="1:7">
      <c r="A21235" s="2">
        <v>44278</v>
      </c>
      <c r="B21235" s="2">
        <f t="shared" si="662"/>
        <v>44286</v>
      </c>
      <c r="C21235" s="3">
        <f t="shared" si="663"/>
        <v>1</v>
      </c>
      <c r="D21235" t="s">
        <v>32</v>
      </c>
      <c r="E21235">
        <v>45</v>
      </c>
      <c r="F21235">
        <v>542912</v>
      </c>
      <c r="G21235">
        <v>9030</v>
      </c>
    </row>
    <row r="21236" spans="1:7">
      <c r="A21236" s="2">
        <v>44278</v>
      </c>
      <c r="B21236" s="2">
        <f t="shared" si="662"/>
        <v>44286</v>
      </c>
      <c r="C21236" s="3">
        <f t="shared" si="663"/>
        <v>1</v>
      </c>
      <c r="D21236" t="s">
        <v>43</v>
      </c>
      <c r="E21236">
        <v>46</v>
      </c>
      <c r="F21236">
        <v>116100</v>
      </c>
      <c r="G21236">
        <v>1923</v>
      </c>
    </row>
    <row r="21237" spans="1:7">
      <c r="A21237" s="2">
        <v>44278</v>
      </c>
      <c r="B21237" s="2">
        <f t="shared" si="662"/>
        <v>44286</v>
      </c>
      <c r="C21237" s="3">
        <f t="shared" si="663"/>
        <v>1</v>
      </c>
      <c r="D21237" t="s">
        <v>25</v>
      </c>
      <c r="E21237">
        <v>47</v>
      </c>
      <c r="F21237">
        <v>788549</v>
      </c>
      <c r="G21237">
        <v>11643</v>
      </c>
    </row>
    <row r="21238" spans="1:7">
      <c r="A21238" s="2">
        <v>44278</v>
      </c>
      <c r="B21238" s="2">
        <f t="shared" si="662"/>
        <v>44286</v>
      </c>
      <c r="C21238" s="3">
        <f t="shared" si="663"/>
        <v>1</v>
      </c>
      <c r="D21238" t="s">
        <v>11</v>
      </c>
      <c r="E21238">
        <v>48</v>
      </c>
      <c r="F21238">
        <v>2762748</v>
      </c>
      <c r="G21238">
        <v>47701</v>
      </c>
    </row>
    <row r="21239" spans="1:7">
      <c r="A21239" s="2">
        <v>44278</v>
      </c>
      <c r="B21239" s="2">
        <f t="shared" si="662"/>
        <v>44286</v>
      </c>
      <c r="C21239" s="3">
        <f t="shared" si="663"/>
        <v>1</v>
      </c>
      <c r="D21239" t="s">
        <v>13</v>
      </c>
      <c r="E21239">
        <v>49</v>
      </c>
      <c r="F21239">
        <v>382229</v>
      </c>
      <c r="G21239">
        <v>2077</v>
      </c>
    </row>
    <row r="21240" spans="1:7">
      <c r="A21240" s="2">
        <v>44278</v>
      </c>
      <c r="B21240" s="2">
        <f t="shared" si="662"/>
        <v>44286</v>
      </c>
      <c r="C21240" s="3">
        <f t="shared" si="663"/>
        <v>1</v>
      </c>
      <c r="D21240" t="s">
        <v>36</v>
      </c>
      <c r="E21240">
        <v>50</v>
      </c>
      <c r="F21240">
        <v>17933</v>
      </c>
      <c r="G21240">
        <v>220</v>
      </c>
    </row>
    <row r="21241" spans="1:7">
      <c r="A21241" s="2">
        <v>44278</v>
      </c>
      <c r="B21241" s="2">
        <f t="shared" si="662"/>
        <v>44286</v>
      </c>
      <c r="C21241" s="3">
        <f t="shared" si="663"/>
        <v>1</v>
      </c>
      <c r="D21241" t="s">
        <v>56</v>
      </c>
      <c r="E21241">
        <v>78</v>
      </c>
      <c r="F21241">
        <v>2767</v>
      </c>
      <c r="G21241">
        <v>25</v>
      </c>
    </row>
    <row r="21242" spans="1:7">
      <c r="A21242" s="2">
        <v>44278</v>
      </c>
      <c r="B21242" s="2">
        <f t="shared" si="662"/>
        <v>44286</v>
      </c>
      <c r="C21242" s="3">
        <f t="shared" si="663"/>
        <v>1</v>
      </c>
      <c r="D21242" t="s">
        <v>37</v>
      </c>
      <c r="E21242">
        <v>51</v>
      </c>
      <c r="F21242">
        <v>607234</v>
      </c>
      <c r="G21242">
        <v>10137</v>
      </c>
    </row>
    <row r="21243" spans="1:7">
      <c r="A21243" s="2">
        <v>44278</v>
      </c>
      <c r="B21243" s="2">
        <f t="shared" si="662"/>
        <v>44286</v>
      </c>
      <c r="C21243" s="3">
        <f t="shared" si="663"/>
        <v>1</v>
      </c>
      <c r="D21243" t="s">
        <v>5</v>
      </c>
      <c r="E21243">
        <v>53</v>
      </c>
      <c r="F21243">
        <v>359290</v>
      </c>
      <c r="G21243">
        <v>5249</v>
      </c>
    </row>
    <row r="21244" spans="1:7">
      <c r="A21244" s="2">
        <v>44278</v>
      </c>
      <c r="B21244" s="2">
        <f t="shared" si="662"/>
        <v>44286</v>
      </c>
      <c r="C21244" s="3">
        <f t="shared" si="663"/>
        <v>1</v>
      </c>
      <c r="D21244" t="s">
        <v>58</v>
      </c>
      <c r="E21244">
        <v>54</v>
      </c>
      <c r="F21244">
        <v>138429</v>
      </c>
      <c r="G21244">
        <v>2613</v>
      </c>
    </row>
    <row r="21245" spans="1:7">
      <c r="A21245" s="2">
        <v>44278</v>
      </c>
      <c r="B21245" s="2">
        <f t="shared" si="662"/>
        <v>44286</v>
      </c>
      <c r="C21245" s="3">
        <f t="shared" si="663"/>
        <v>1</v>
      </c>
      <c r="D21245" t="s">
        <v>10</v>
      </c>
      <c r="E21245">
        <v>55</v>
      </c>
      <c r="F21245">
        <v>630040</v>
      </c>
      <c r="G21245">
        <v>7241</v>
      </c>
    </row>
    <row r="21246" spans="1:7">
      <c r="A21246" s="2">
        <v>44278</v>
      </c>
      <c r="B21246" s="2">
        <f t="shared" si="662"/>
        <v>44286</v>
      </c>
      <c r="C21246" s="3">
        <f t="shared" si="663"/>
        <v>1</v>
      </c>
      <c r="D21246" t="s">
        <v>49</v>
      </c>
      <c r="E21246">
        <v>56</v>
      </c>
      <c r="F21246">
        <v>55799</v>
      </c>
      <c r="G21246">
        <v>695</v>
      </c>
    </row>
    <row r="21247" spans="1:7">
      <c r="A21247" s="2">
        <v>44279</v>
      </c>
      <c r="B21247" s="2">
        <f t="shared" si="662"/>
        <v>44286</v>
      </c>
      <c r="C21247" s="3">
        <f t="shared" si="663"/>
        <v>1</v>
      </c>
      <c r="D21247" t="s">
        <v>52</v>
      </c>
      <c r="E21247">
        <v>1</v>
      </c>
      <c r="F21247">
        <v>512711</v>
      </c>
      <c r="G21247">
        <v>10487</v>
      </c>
    </row>
    <row r="21248" spans="1:7">
      <c r="A21248" s="2">
        <v>44279</v>
      </c>
      <c r="B21248" s="2">
        <f t="shared" si="662"/>
        <v>44286</v>
      </c>
      <c r="C21248" s="3">
        <f t="shared" si="663"/>
        <v>1</v>
      </c>
      <c r="D21248" t="s">
        <v>50</v>
      </c>
      <c r="E21248">
        <v>2</v>
      </c>
      <c r="F21248">
        <v>61411</v>
      </c>
      <c r="G21248">
        <v>298</v>
      </c>
    </row>
    <row r="21249" spans="1:7">
      <c r="A21249" s="2">
        <v>44279</v>
      </c>
      <c r="B21249" s="2">
        <f t="shared" si="662"/>
        <v>44286</v>
      </c>
      <c r="C21249" s="3">
        <f t="shared" si="663"/>
        <v>1</v>
      </c>
      <c r="D21249" t="s">
        <v>8</v>
      </c>
      <c r="E21249">
        <v>4</v>
      </c>
      <c r="F21249">
        <v>837849</v>
      </c>
      <c r="G21249">
        <v>16842</v>
      </c>
    </row>
    <row r="21250" spans="1:7">
      <c r="A21250" s="2">
        <v>44279</v>
      </c>
      <c r="B21250" s="2">
        <f t="shared" si="662"/>
        <v>44286</v>
      </c>
      <c r="C21250" s="3">
        <f t="shared" si="663"/>
        <v>1</v>
      </c>
      <c r="D21250" t="s">
        <v>44</v>
      </c>
      <c r="E21250">
        <v>5</v>
      </c>
      <c r="F21250">
        <v>329177</v>
      </c>
      <c r="G21250">
        <v>5560</v>
      </c>
    </row>
    <row r="21251" spans="1:7">
      <c r="A21251" s="2">
        <v>44279</v>
      </c>
      <c r="B21251" s="2">
        <f t="shared" si="662"/>
        <v>44286</v>
      </c>
      <c r="C21251" s="3">
        <f t="shared" si="663"/>
        <v>1</v>
      </c>
      <c r="D21251" t="s">
        <v>7</v>
      </c>
      <c r="E21251">
        <v>6</v>
      </c>
      <c r="F21251">
        <v>3650833</v>
      </c>
      <c r="G21251">
        <v>58163</v>
      </c>
    </row>
    <row r="21252" spans="1:7">
      <c r="A21252" s="2">
        <v>44279</v>
      </c>
      <c r="B21252" s="2">
        <f t="shared" ref="B21252:B21315" si="664">EOMONTH(A21252,0)</f>
        <v>44286</v>
      </c>
      <c r="C21252" s="3">
        <f t="shared" ref="C21252:C21315" si="665">IF(A21252=B21252,0,1)</f>
        <v>1</v>
      </c>
      <c r="D21252" t="s">
        <v>22</v>
      </c>
      <c r="E21252">
        <v>8</v>
      </c>
      <c r="F21252">
        <v>456069</v>
      </c>
      <c r="G21252">
        <v>6158</v>
      </c>
    </row>
    <row r="21253" spans="1:7">
      <c r="A21253" s="2">
        <v>44279</v>
      </c>
      <c r="B21253" s="2">
        <f t="shared" si="664"/>
        <v>44286</v>
      </c>
      <c r="C21253" s="3">
        <f t="shared" si="665"/>
        <v>1</v>
      </c>
      <c r="D21253" t="s">
        <v>38</v>
      </c>
      <c r="E21253">
        <v>9</v>
      </c>
      <c r="F21253">
        <v>302022</v>
      </c>
      <c r="G21253">
        <v>7852</v>
      </c>
    </row>
    <row r="21254" spans="1:7">
      <c r="A21254" s="2">
        <v>44279</v>
      </c>
      <c r="B21254" s="2">
        <f t="shared" si="664"/>
        <v>44286</v>
      </c>
      <c r="C21254" s="3">
        <f t="shared" si="665"/>
        <v>1</v>
      </c>
      <c r="D21254" t="s">
        <v>45</v>
      </c>
      <c r="E21254">
        <v>10</v>
      </c>
      <c r="F21254">
        <v>92819</v>
      </c>
      <c r="G21254">
        <v>1535</v>
      </c>
    </row>
    <row r="21255" spans="1:7">
      <c r="A21255" s="2">
        <v>44279</v>
      </c>
      <c r="B21255" s="2">
        <f t="shared" si="664"/>
        <v>44286</v>
      </c>
      <c r="C21255" s="3">
        <f t="shared" si="665"/>
        <v>1</v>
      </c>
      <c r="D21255" t="s">
        <v>33</v>
      </c>
      <c r="E21255">
        <v>11</v>
      </c>
      <c r="F21255">
        <v>43595</v>
      </c>
      <c r="G21255">
        <v>1053</v>
      </c>
    </row>
    <row r="21256" spans="1:7">
      <c r="A21256" s="2">
        <v>44279</v>
      </c>
      <c r="B21256" s="2">
        <f t="shared" si="664"/>
        <v>44286</v>
      </c>
      <c r="C21256" s="3">
        <f t="shared" si="665"/>
        <v>1</v>
      </c>
      <c r="D21256" t="s">
        <v>15</v>
      </c>
      <c r="E21256">
        <v>12</v>
      </c>
      <c r="F21256">
        <v>2021648</v>
      </c>
      <c r="G21256">
        <v>32849</v>
      </c>
    </row>
    <row r="21257" spans="1:7">
      <c r="A21257" s="2">
        <v>44279</v>
      </c>
      <c r="B21257" s="2">
        <f t="shared" si="664"/>
        <v>44286</v>
      </c>
      <c r="C21257" s="3">
        <f t="shared" si="665"/>
        <v>1</v>
      </c>
      <c r="D21257" t="s">
        <v>18</v>
      </c>
      <c r="E21257">
        <v>13</v>
      </c>
      <c r="F21257">
        <v>1024530</v>
      </c>
      <c r="G21257">
        <v>18091</v>
      </c>
    </row>
    <row r="21258" spans="1:7">
      <c r="A21258" s="2">
        <v>44279</v>
      </c>
      <c r="B21258" s="2">
        <f t="shared" si="664"/>
        <v>44286</v>
      </c>
      <c r="C21258" s="3">
        <f t="shared" si="665"/>
        <v>1</v>
      </c>
      <c r="D21258" t="s">
        <v>57</v>
      </c>
      <c r="E21258">
        <v>66</v>
      </c>
      <c r="F21258">
        <v>8758</v>
      </c>
      <c r="G21258">
        <v>135</v>
      </c>
    </row>
    <row r="21259" spans="1:7">
      <c r="A21259" s="2">
        <v>44279</v>
      </c>
      <c r="B21259" s="2">
        <f t="shared" si="664"/>
        <v>44286</v>
      </c>
      <c r="C21259" s="3">
        <f t="shared" si="665"/>
        <v>1</v>
      </c>
      <c r="D21259" t="s">
        <v>26</v>
      </c>
      <c r="E21259">
        <v>15</v>
      </c>
      <c r="F21259">
        <v>29005</v>
      </c>
      <c r="G21259">
        <v>454</v>
      </c>
    </row>
    <row r="21260" spans="1:7">
      <c r="A21260" s="2">
        <v>44279</v>
      </c>
      <c r="B21260" s="2">
        <f t="shared" si="664"/>
        <v>44286</v>
      </c>
      <c r="C21260" s="3">
        <f t="shared" si="665"/>
        <v>1</v>
      </c>
      <c r="D21260" t="s">
        <v>53</v>
      </c>
      <c r="E21260">
        <v>16</v>
      </c>
      <c r="F21260">
        <v>178663</v>
      </c>
      <c r="G21260">
        <v>1955</v>
      </c>
    </row>
    <row r="21261" spans="1:7">
      <c r="A21261" s="2">
        <v>44279</v>
      </c>
      <c r="B21261" s="2">
        <f t="shared" si="664"/>
        <v>44286</v>
      </c>
      <c r="C21261" s="3">
        <f t="shared" si="665"/>
        <v>1</v>
      </c>
      <c r="D21261" t="s">
        <v>6</v>
      </c>
      <c r="E21261">
        <v>17</v>
      </c>
      <c r="F21261">
        <v>1231154</v>
      </c>
      <c r="G21261">
        <v>23408</v>
      </c>
    </row>
    <row r="21262" spans="1:7">
      <c r="A21262" s="2">
        <v>44279</v>
      </c>
      <c r="B21262" s="2">
        <f t="shared" si="664"/>
        <v>44286</v>
      </c>
      <c r="C21262" s="3">
        <f t="shared" si="665"/>
        <v>1</v>
      </c>
      <c r="D21262" t="s">
        <v>27</v>
      </c>
      <c r="E21262">
        <v>18</v>
      </c>
      <c r="F21262">
        <v>683330</v>
      </c>
      <c r="G21262">
        <v>12975</v>
      </c>
    </row>
    <row r="21263" spans="1:7">
      <c r="A21263" s="2">
        <v>44279</v>
      </c>
      <c r="B21263" s="2">
        <f t="shared" si="664"/>
        <v>44286</v>
      </c>
      <c r="C21263" s="3">
        <f t="shared" si="665"/>
        <v>1</v>
      </c>
      <c r="D21263" t="s">
        <v>39</v>
      </c>
      <c r="E21263">
        <v>19</v>
      </c>
      <c r="F21263">
        <v>347590</v>
      </c>
      <c r="G21263">
        <v>5689</v>
      </c>
    </row>
    <row r="21264" spans="1:7">
      <c r="A21264" s="2">
        <v>44279</v>
      </c>
      <c r="B21264" s="2">
        <f t="shared" si="664"/>
        <v>44286</v>
      </c>
      <c r="C21264" s="3">
        <f t="shared" si="665"/>
        <v>1</v>
      </c>
      <c r="D21264" t="s">
        <v>34</v>
      </c>
      <c r="E21264">
        <v>20</v>
      </c>
      <c r="F21264">
        <v>303211</v>
      </c>
      <c r="G21264">
        <v>4881</v>
      </c>
    </row>
    <row r="21265" spans="1:7">
      <c r="A21265" s="2">
        <v>44279</v>
      </c>
      <c r="B21265" s="2">
        <f t="shared" si="664"/>
        <v>44286</v>
      </c>
      <c r="C21265" s="3">
        <f t="shared" si="665"/>
        <v>1</v>
      </c>
      <c r="D21265" t="s">
        <v>28</v>
      </c>
      <c r="E21265">
        <v>21</v>
      </c>
      <c r="F21265">
        <v>426210</v>
      </c>
      <c r="G21265">
        <v>5911</v>
      </c>
    </row>
    <row r="21266" spans="1:7">
      <c r="A21266" s="2">
        <v>44279</v>
      </c>
      <c r="B21266" s="2">
        <f t="shared" si="664"/>
        <v>44286</v>
      </c>
      <c r="C21266" s="3">
        <f t="shared" si="665"/>
        <v>1</v>
      </c>
      <c r="D21266" t="s">
        <v>40</v>
      </c>
      <c r="E21266">
        <v>22</v>
      </c>
      <c r="F21266">
        <v>442221</v>
      </c>
      <c r="G21266">
        <v>10056</v>
      </c>
    </row>
    <row r="21267" spans="1:7">
      <c r="A21267" s="2">
        <v>44279</v>
      </c>
      <c r="B21267" s="2">
        <f t="shared" si="664"/>
        <v>44286</v>
      </c>
      <c r="C21267" s="3">
        <f t="shared" si="665"/>
        <v>1</v>
      </c>
      <c r="D21267" t="s">
        <v>51</v>
      </c>
      <c r="E21267">
        <v>23</v>
      </c>
      <c r="F21267">
        <v>48972</v>
      </c>
      <c r="G21267">
        <v>731</v>
      </c>
    </row>
    <row r="21268" spans="1:7">
      <c r="A21268" s="2">
        <v>44279</v>
      </c>
      <c r="B21268" s="2">
        <f t="shared" si="664"/>
        <v>44286</v>
      </c>
      <c r="C21268" s="3">
        <f t="shared" si="665"/>
        <v>1</v>
      </c>
      <c r="D21268" t="s">
        <v>23</v>
      </c>
      <c r="E21268">
        <v>24</v>
      </c>
      <c r="F21268">
        <v>402785</v>
      </c>
      <c r="G21268">
        <v>8214</v>
      </c>
    </row>
    <row r="21269" spans="1:7">
      <c r="A21269" s="2">
        <v>44279</v>
      </c>
      <c r="B21269" s="2">
        <f t="shared" si="664"/>
        <v>44286</v>
      </c>
      <c r="C21269" s="3">
        <f t="shared" si="665"/>
        <v>1</v>
      </c>
      <c r="D21269" t="s">
        <v>9</v>
      </c>
      <c r="E21269">
        <v>25</v>
      </c>
      <c r="F21269">
        <v>619816</v>
      </c>
      <c r="G21269">
        <v>16970</v>
      </c>
    </row>
    <row r="21270" spans="1:7">
      <c r="A21270" s="2">
        <v>44279</v>
      </c>
      <c r="B21270" s="2">
        <f t="shared" si="664"/>
        <v>44286</v>
      </c>
      <c r="C21270" s="3">
        <f t="shared" si="665"/>
        <v>1</v>
      </c>
      <c r="D21270" t="s">
        <v>42</v>
      </c>
      <c r="E21270">
        <v>26</v>
      </c>
      <c r="F21270">
        <v>706303</v>
      </c>
      <c r="G21270">
        <v>16940</v>
      </c>
    </row>
    <row r="21271" spans="1:7">
      <c r="A21271" s="2">
        <v>44279</v>
      </c>
      <c r="B21271" s="2">
        <f t="shared" si="664"/>
        <v>44286</v>
      </c>
      <c r="C21271" s="3">
        <f t="shared" si="665"/>
        <v>1</v>
      </c>
      <c r="D21271" t="s">
        <v>29</v>
      </c>
      <c r="E21271">
        <v>27</v>
      </c>
      <c r="F21271">
        <v>508609</v>
      </c>
      <c r="G21271">
        <v>6866</v>
      </c>
    </row>
    <row r="21272" spans="1:7">
      <c r="A21272" s="2">
        <v>44279</v>
      </c>
      <c r="B21272" s="2">
        <f t="shared" si="664"/>
        <v>44286</v>
      </c>
      <c r="C21272" s="3">
        <f t="shared" si="665"/>
        <v>1</v>
      </c>
      <c r="D21272" t="s">
        <v>46</v>
      </c>
      <c r="E21272">
        <v>28</v>
      </c>
      <c r="F21272">
        <v>303625</v>
      </c>
      <c r="G21272">
        <v>6981</v>
      </c>
    </row>
    <row r="21273" spans="1:7">
      <c r="A21273" s="2">
        <v>44279</v>
      </c>
      <c r="B21273" s="2">
        <f t="shared" si="664"/>
        <v>44286</v>
      </c>
      <c r="C21273" s="3">
        <f t="shared" si="665"/>
        <v>1</v>
      </c>
      <c r="D21273" t="s">
        <v>35</v>
      </c>
      <c r="E21273">
        <v>29</v>
      </c>
      <c r="F21273">
        <v>584084</v>
      </c>
      <c r="G21273">
        <v>8892</v>
      </c>
    </row>
    <row r="21274" spans="1:7">
      <c r="A21274" s="2">
        <v>44279</v>
      </c>
      <c r="B21274" s="2">
        <f t="shared" si="664"/>
        <v>44286</v>
      </c>
      <c r="C21274" s="3">
        <f t="shared" si="665"/>
        <v>1</v>
      </c>
      <c r="D21274" t="s">
        <v>54</v>
      </c>
      <c r="E21274">
        <v>30</v>
      </c>
      <c r="F21274">
        <v>103796</v>
      </c>
      <c r="G21274">
        <v>1431</v>
      </c>
    </row>
    <row r="21275" spans="1:7">
      <c r="A21275" s="2">
        <v>44279</v>
      </c>
      <c r="B21275" s="2">
        <f t="shared" si="664"/>
        <v>44286</v>
      </c>
      <c r="C21275" s="3">
        <f t="shared" si="665"/>
        <v>1</v>
      </c>
      <c r="D21275" t="s">
        <v>12</v>
      </c>
      <c r="E21275">
        <v>31</v>
      </c>
      <c r="F21275">
        <v>207634</v>
      </c>
      <c r="G21275">
        <v>2273</v>
      </c>
    </row>
    <row r="21276" spans="1:7">
      <c r="A21276" s="2">
        <v>44279</v>
      </c>
      <c r="B21276" s="2">
        <f t="shared" si="664"/>
        <v>44286</v>
      </c>
      <c r="C21276" s="3">
        <f t="shared" si="665"/>
        <v>1</v>
      </c>
      <c r="D21276" t="s">
        <v>24</v>
      </c>
      <c r="E21276">
        <v>32</v>
      </c>
      <c r="F21276">
        <v>301749</v>
      </c>
      <c r="G21276">
        <v>5203</v>
      </c>
    </row>
    <row r="21277" spans="1:7">
      <c r="A21277" s="2">
        <v>44279</v>
      </c>
      <c r="B21277" s="2">
        <f t="shared" si="664"/>
        <v>44286</v>
      </c>
      <c r="C21277" s="3">
        <f t="shared" si="665"/>
        <v>1</v>
      </c>
      <c r="D21277" t="s">
        <v>19</v>
      </c>
      <c r="E21277">
        <v>33</v>
      </c>
      <c r="F21277">
        <v>81521</v>
      </c>
      <c r="G21277">
        <v>1228</v>
      </c>
    </row>
    <row r="21278" spans="1:7">
      <c r="A21278" s="2">
        <v>44279</v>
      </c>
      <c r="B21278" s="2">
        <f t="shared" si="664"/>
        <v>44286</v>
      </c>
      <c r="C21278" s="3">
        <f t="shared" si="665"/>
        <v>1</v>
      </c>
      <c r="D21278" t="s">
        <v>21</v>
      </c>
      <c r="E21278">
        <v>34</v>
      </c>
      <c r="F21278">
        <v>877936</v>
      </c>
      <c r="G21278">
        <v>24293</v>
      </c>
    </row>
    <row r="21279" spans="1:7">
      <c r="A21279" s="2">
        <v>44279</v>
      </c>
      <c r="B21279" s="2">
        <f t="shared" si="664"/>
        <v>44286</v>
      </c>
      <c r="C21279" s="3">
        <f t="shared" si="665"/>
        <v>1</v>
      </c>
      <c r="D21279" t="s">
        <v>47</v>
      </c>
      <c r="E21279">
        <v>35</v>
      </c>
      <c r="F21279">
        <v>190275</v>
      </c>
      <c r="G21279">
        <v>3911</v>
      </c>
    </row>
    <row r="21280" spans="1:7">
      <c r="A21280" s="2">
        <v>44279</v>
      </c>
      <c r="B21280" s="2">
        <f t="shared" si="664"/>
        <v>44286</v>
      </c>
      <c r="C21280" s="3">
        <f t="shared" si="665"/>
        <v>1</v>
      </c>
      <c r="D21280" t="s">
        <v>16</v>
      </c>
      <c r="E21280">
        <v>36</v>
      </c>
      <c r="F21280">
        <v>1814919</v>
      </c>
      <c r="G21280">
        <v>49231</v>
      </c>
    </row>
    <row r="21281" spans="1:7">
      <c r="A21281" s="2">
        <v>44279</v>
      </c>
      <c r="B21281" s="2">
        <f t="shared" si="664"/>
        <v>44286</v>
      </c>
      <c r="C21281" s="3">
        <f t="shared" si="665"/>
        <v>1</v>
      </c>
      <c r="D21281" t="s">
        <v>20</v>
      </c>
      <c r="E21281">
        <v>37</v>
      </c>
      <c r="F21281">
        <v>906759</v>
      </c>
      <c r="G21281">
        <v>11975</v>
      </c>
    </row>
    <row r="21282" spans="1:7">
      <c r="A21282" s="2">
        <v>44279</v>
      </c>
      <c r="B21282" s="2">
        <f t="shared" si="664"/>
        <v>44286</v>
      </c>
      <c r="C21282" s="3">
        <f t="shared" si="665"/>
        <v>1</v>
      </c>
      <c r="D21282" t="s">
        <v>48</v>
      </c>
      <c r="E21282">
        <v>38</v>
      </c>
      <c r="F21282">
        <v>102032</v>
      </c>
      <c r="G21282">
        <v>1495</v>
      </c>
    </row>
    <row r="21283" spans="1:7">
      <c r="A21283" s="2">
        <v>44279</v>
      </c>
      <c r="B21283" s="2">
        <f t="shared" si="664"/>
        <v>44286</v>
      </c>
      <c r="C21283" s="3">
        <f t="shared" si="665"/>
        <v>1</v>
      </c>
      <c r="D21283" t="s">
        <v>59</v>
      </c>
      <c r="E21283">
        <v>69</v>
      </c>
      <c r="F21283">
        <v>158</v>
      </c>
      <c r="G21283">
        <v>2</v>
      </c>
    </row>
    <row r="21284" spans="1:7">
      <c r="A21284" s="2">
        <v>44279</v>
      </c>
      <c r="B21284" s="2">
        <f t="shared" si="664"/>
        <v>44286</v>
      </c>
      <c r="C21284" s="3">
        <f t="shared" si="665"/>
        <v>1</v>
      </c>
      <c r="D21284" t="s">
        <v>41</v>
      </c>
      <c r="E21284">
        <v>39</v>
      </c>
      <c r="F21284">
        <v>1004670</v>
      </c>
      <c r="G21284">
        <v>18382</v>
      </c>
    </row>
    <row r="21285" spans="1:7">
      <c r="A21285" s="2">
        <v>44279</v>
      </c>
      <c r="B21285" s="2">
        <f t="shared" si="664"/>
        <v>44286</v>
      </c>
      <c r="C21285" s="3">
        <f t="shared" si="665"/>
        <v>1</v>
      </c>
      <c r="D21285" t="s">
        <v>30</v>
      </c>
      <c r="E21285">
        <v>40</v>
      </c>
      <c r="F21285">
        <v>436135</v>
      </c>
      <c r="G21285">
        <v>4850</v>
      </c>
    </row>
    <row r="21286" spans="1:7">
      <c r="A21286" s="2">
        <v>44279</v>
      </c>
      <c r="B21286" s="2">
        <f t="shared" si="664"/>
        <v>44286</v>
      </c>
      <c r="C21286" s="3">
        <f t="shared" si="665"/>
        <v>1</v>
      </c>
      <c r="D21286" t="s">
        <v>14</v>
      </c>
      <c r="E21286">
        <v>41</v>
      </c>
      <c r="F21286">
        <v>162461</v>
      </c>
      <c r="G21286">
        <v>2380</v>
      </c>
    </row>
    <row r="21287" spans="1:7">
      <c r="A21287" s="2">
        <v>44279</v>
      </c>
      <c r="B21287" s="2">
        <f t="shared" si="664"/>
        <v>44286</v>
      </c>
      <c r="C21287" s="3">
        <f t="shared" si="665"/>
        <v>1</v>
      </c>
      <c r="D21287" t="s">
        <v>31</v>
      </c>
      <c r="E21287">
        <v>42</v>
      </c>
      <c r="F21287">
        <v>1001913</v>
      </c>
      <c r="G21287">
        <v>24934</v>
      </c>
    </row>
    <row r="21288" spans="1:7">
      <c r="A21288" s="2">
        <v>44279</v>
      </c>
      <c r="B21288" s="2">
        <f t="shared" si="664"/>
        <v>44286</v>
      </c>
      <c r="C21288" s="3">
        <f t="shared" si="665"/>
        <v>1</v>
      </c>
      <c r="D21288" t="s">
        <v>55</v>
      </c>
      <c r="E21288">
        <v>72</v>
      </c>
      <c r="F21288">
        <v>138503</v>
      </c>
      <c r="G21288">
        <v>2100</v>
      </c>
    </row>
    <row r="21289" spans="1:7">
      <c r="A21289" s="2">
        <v>44279</v>
      </c>
      <c r="B21289" s="2">
        <f t="shared" si="664"/>
        <v>44286</v>
      </c>
      <c r="C21289" s="3">
        <f t="shared" si="665"/>
        <v>1</v>
      </c>
      <c r="D21289" t="s">
        <v>17</v>
      </c>
      <c r="E21289">
        <v>44</v>
      </c>
      <c r="F21289">
        <v>134807</v>
      </c>
      <c r="G21289">
        <v>2606</v>
      </c>
    </row>
    <row r="21290" spans="1:7">
      <c r="A21290" s="2">
        <v>44279</v>
      </c>
      <c r="B21290" s="2">
        <f t="shared" si="664"/>
        <v>44286</v>
      </c>
      <c r="C21290" s="3">
        <f t="shared" si="665"/>
        <v>1</v>
      </c>
      <c r="D21290" t="s">
        <v>32</v>
      </c>
      <c r="E21290">
        <v>45</v>
      </c>
      <c r="F21290">
        <v>543925</v>
      </c>
      <c r="G21290">
        <v>9055</v>
      </c>
    </row>
    <row r="21291" spans="1:7">
      <c r="A21291" s="2">
        <v>44279</v>
      </c>
      <c r="B21291" s="2">
        <f t="shared" si="664"/>
        <v>44286</v>
      </c>
      <c r="C21291" s="3">
        <f t="shared" si="665"/>
        <v>1</v>
      </c>
      <c r="D21291" t="s">
        <v>43</v>
      </c>
      <c r="E21291">
        <v>46</v>
      </c>
      <c r="F21291">
        <v>116370</v>
      </c>
      <c r="G21291">
        <v>1924</v>
      </c>
    </row>
    <row r="21292" spans="1:7">
      <c r="A21292" s="2">
        <v>44279</v>
      </c>
      <c r="B21292" s="2">
        <f t="shared" si="664"/>
        <v>44286</v>
      </c>
      <c r="C21292" s="3">
        <f t="shared" si="665"/>
        <v>1</v>
      </c>
      <c r="D21292" t="s">
        <v>25</v>
      </c>
      <c r="E21292">
        <v>47</v>
      </c>
      <c r="F21292">
        <v>789976</v>
      </c>
      <c r="G21292">
        <v>11687</v>
      </c>
    </row>
    <row r="21293" spans="1:7">
      <c r="A21293" s="2">
        <v>44279</v>
      </c>
      <c r="B21293" s="2">
        <f t="shared" si="664"/>
        <v>44286</v>
      </c>
      <c r="C21293" s="3">
        <f t="shared" si="665"/>
        <v>1</v>
      </c>
      <c r="D21293" t="s">
        <v>11</v>
      </c>
      <c r="E21293">
        <v>48</v>
      </c>
      <c r="F21293">
        <v>2766575</v>
      </c>
      <c r="G21293">
        <v>47864</v>
      </c>
    </row>
    <row r="21294" spans="1:7">
      <c r="A21294" s="2">
        <v>44279</v>
      </c>
      <c r="B21294" s="2">
        <f t="shared" si="664"/>
        <v>44286</v>
      </c>
      <c r="C21294" s="3">
        <f t="shared" si="665"/>
        <v>1</v>
      </c>
      <c r="D21294" t="s">
        <v>13</v>
      </c>
      <c r="E21294">
        <v>49</v>
      </c>
      <c r="F21294">
        <v>382791</v>
      </c>
      <c r="G21294">
        <v>2082</v>
      </c>
    </row>
    <row r="21295" spans="1:7">
      <c r="A21295" s="2">
        <v>44279</v>
      </c>
      <c r="B21295" s="2">
        <f t="shared" si="664"/>
        <v>44286</v>
      </c>
      <c r="C21295" s="3">
        <f t="shared" si="665"/>
        <v>1</v>
      </c>
      <c r="D21295" t="s">
        <v>36</v>
      </c>
      <c r="E21295">
        <v>50</v>
      </c>
      <c r="F21295">
        <v>18028</v>
      </c>
      <c r="G21295">
        <v>222</v>
      </c>
    </row>
    <row r="21296" spans="1:7">
      <c r="A21296" s="2">
        <v>44279</v>
      </c>
      <c r="B21296" s="2">
        <f t="shared" si="664"/>
        <v>44286</v>
      </c>
      <c r="C21296" s="3">
        <f t="shared" si="665"/>
        <v>1</v>
      </c>
      <c r="D21296" t="s">
        <v>56</v>
      </c>
      <c r="E21296">
        <v>78</v>
      </c>
      <c r="F21296">
        <v>2876</v>
      </c>
      <c r="G21296">
        <v>25</v>
      </c>
    </row>
    <row r="21297" spans="1:7">
      <c r="A21297" s="2">
        <v>44279</v>
      </c>
      <c r="B21297" s="2">
        <f t="shared" si="664"/>
        <v>44286</v>
      </c>
      <c r="C21297" s="3">
        <f t="shared" si="665"/>
        <v>1</v>
      </c>
      <c r="D21297" t="s">
        <v>37</v>
      </c>
      <c r="E21297">
        <v>51</v>
      </c>
      <c r="F21297">
        <v>608704</v>
      </c>
      <c r="G21297">
        <v>10143</v>
      </c>
    </row>
    <row r="21298" spans="1:7">
      <c r="A21298" s="2">
        <v>44279</v>
      </c>
      <c r="B21298" s="2">
        <f t="shared" si="664"/>
        <v>44286</v>
      </c>
      <c r="C21298" s="3">
        <f t="shared" si="665"/>
        <v>1</v>
      </c>
      <c r="D21298" t="s">
        <v>5</v>
      </c>
      <c r="E21298">
        <v>53</v>
      </c>
      <c r="F21298">
        <v>360203</v>
      </c>
      <c r="G21298">
        <v>5250</v>
      </c>
    </row>
    <row r="21299" spans="1:7">
      <c r="A21299" s="2">
        <v>44279</v>
      </c>
      <c r="B21299" s="2">
        <f t="shared" si="664"/>
        <v>44286</v>
      </c>
      <c r="C21299" s="3">
        <f t="shared" si="665"/>
        <v>1</v>
      </c>
      <c r="D21299" t="s">
        <v>58</v>
      </c>
      <c r="E21299">
        <v>54</v>
      </c>
      <c r="F21299">
        <v>138818</v>
      </c>
      <c r="G21299">
        <v>2619</v>
      </c>
    </row>
    <row r="21300" spans="1:7">
      <c r="A21300" s="2">
        <v>44279</v>
      </c>
      <c r="B21300" s="2">
        <f t="shared" si="664"/>
        <v>44286</v>
      </c>
      <c r="C21300" s="3">
        <f t="shared" si="665"/>
        <v>1</v>
      </c>
      <c r="D21300" t="s">
        <v>10</v>
      </c>
      <c r="E21300">
        <v>55</v>
      </c>
      <c r="F21300">
        <v>631508</v>
      </c>
      <c r="G21300">
        <v>7264</v>
      </c>
    </row>
    <row r="21301" spans="1:7">
      <c r="A21301" s="2">
        <v>44279</v>
      </c>
      <c r="B21301" s="2">
        <f t="shared" si="664"/>
        <v>44286</v>
      </c>
      <c r="C21301" s="3">
        <f t="shared" si="665"/>
        <v>1</v>
      </c>
      <c r="D21301" t="s">
        <v>49</v>
      </c>
      <c r="E21301">
        <v>56</v>
      </c>
      <c r="F21301">
        <v>55887</v>
      </c>
      <c r="G21301">
        <v>695</v>
      </c>
    </row>
    <row r="21302" spans="1:7">
      <c r="A21302" s="2">
        <v>44280</v>
      </c>
      <c r="B21302" s="2">
        <f t="shared" si="664"/>
        <v>44286</v>
      </c>
      <c r="C21302" s="3">
        <f t="shared" si="665"/>
        <v>1</v>
      </c>
      <c r="D21302" t="s">
        <v>52</v>
      </c>
      <c r="E21302">
        <v>1</v>
      </c>
      <c r="F21302">
        <v>513138</v>
      </c>
      <c r="G21302">
        <v>10504</v>
      </c>
    </row>
    <row r="21303" spans="1:7">
      <c r="A21303" s="2">
        <v>44280</v>
      </c>
      <c r="B21303" s="2">
        <f t="shared" si="664"/>
        <v>44286</v>
      </c>
      <c r="C21303" s="3">
        <f t="shared" si="665"/>
        <v>1</v>
      </c>
      <c r="D21303" t="s">
        <v>50</v>
      </c>
      <c r="E21303">
        <v>2</v>
      </c>
      <c r="F21303">
        <v>61558</v>
      </c>
      <c r="G21303">
        <v>299</v>
      </c>
    </row>
    <row r="21304" spans="1:7">
      <c r="A21304" s="2">
        <v>44280</v>
      </c>
      <c r="B21304" s="2">
        <f t="shared" si="664"/>
        <v>44286</v>
      </c>
      <c r="C21304" s="3">
        <f t="shared" si="665"/>
        <v>1</v>
      </c>
      <c r="D21304" t="s">
        <v>8</v>
      </c>
      <c r="E21304">
        <v>4</v>
      </c>
      <c r="F21304">
        <v>837987</v>
      </c>
      <c r="G21304">
        <v>16874</v>
      </c>
    </row>
    <row r="21305" spans="1:7">
      <c r="A21305" s="2">
        <v>44280</v>
      </c>
      <c r="B21305" s="2">
        <f t="shared" si="664"/>
        <v>44286</v>
      </c>
      <c r="C21305" s="3">
        <f t="shared" si="665"/>
        <v>1</v>
      </c>
      <c r="D21305" t="s">
        <v>44</v>
      </c>
      <c r="E21305">
        <v>5</v>
      </c>
      <c r="F21305">
        <v>329511</v>
      </c>
      <c r="G21305">
        <v>5571</v>
      </c>
    </row>
    <row r="21306" spans="1:7">
      <c r="A21306" s="2">
        <v>44280</v>
      </c>
      <c r="B21306" s="2">
        <f t="shared" si="664"/>
        <v>44286</v>
      </c>
      <c r="C21306" s="3">
        <f t="shared" si="665"/>
        <v>1</v>
      </c>
      <c r="D21306" t="s">
        <v>7</v>
      </c>
      <c r="E21306">
        <v>6</v>
      </c>
      <c r="F21306">
        <v>3653318</v>
      </c>
      <c r="G21306">
        <v>58389</v>
      </c>
    </row>
    <row r="21307" spans="1:7">
      <c r="A21307" s="2">
        <v>44280</v>
      </c>
      <c r="B21307" s="2">
        <f t="shared" si="664"/>
        <v>44286</v>
      </c>
      <c r="C21307" s="3">
        <f t="shared" si="665"/>
        <v>1</v>
      </c>
      <c r="D21307" t="s">
        <v>22</v>
      </c>
      <c r="E21307">
        <v>8</v>
      </c>
      <c r="F21307">
        <v>457010</v>
      </c>
      <c r="G21307">
        <v>6161</v>
      </c>
    </row>
    <row r="21308" spans="1:7">
      <c r="A21308" s="2">
        <v>44280</v>
      </c>
      <c r="B21308" s="2">
        <f t="shared" si="664"/>
        <v>44286</v>
      </c>
      <c r="C21308" s="3">
        <f t="shared" si="665"/>
        <v>1</v>
      </c>
      <c r="D21308" t="s">
        <v>38</v>
      </c>
      <c r="E21308">
        <v>9</v>
      </c>
      <c r="F21308">
        <v>303510</v>
      </c>
      <c r="G21308">
        <v>7862</v>
      </c>
    </row>
    <row r="21309" spans="1:7">
      <c r="A21309" s="2">
        <v>44280</v>
      </c>
      <c r="B21309" s="2">
        <f t="shared" si="664"/>
        <v>44286</v>
      </c>
      <c r="C21309" s="3">
        <f t="shared" si="665"/>
        <v>1</v>
      </c>
      <c r="D21309" t="s">
        <v>45</v>
      </c>
      <c r="E21309">
        <v>10</v>
      </c>
      <c r="F21309">
        <v>93038</v>
      </c>
      <c r="G21309">
        <v>1536</v>
      </c>
    </row>
    <row r="21310" spans="1:7">
      <c r="A21310" s="2">
        <v>44280</v>
      </c>
      <c r="B21310" s="2">
        <f t="shared" si="664"/>
        <v>44286</v>
      </c>
      <c r="C21310" s="3">
        <f t="shared" si="665"/>
        <v>1</v>
      </c>
      <c r="D21310" t="s">
        <v>33</v>
      </c>
      <c r="E21310">
        <v>11</v>
      </c>
      <c r="F21310">
        <v>43669</v>
      </c>
      <c r="G21310">
        <v>1053</v>
      </c>
    </row>
    <row r="21311" spans="1:7">
      <c r="A21311" s="2">
        <v>44280</v>
      </c>
      <c r="B21311" s="2">
        <f t="shared" si="664"/>
        <v>44286</v>
      </c>
      <c r="C21311" s="3">
        <f t="shared" si="665"/>
        <v>1</v>
      </c>
      <c r="D21311" t="s">
        <v>15</v>
      </c>
      <c r="E21311">
        <v>12</v>
      </c>
      <c r="F21311">
        <v>2027421</v>
      </c>
      <c r="G21311">
        <v>32956</v>
      </c>
    </row>
    <row r="21312" spans="1:7">
      <c r="A21312" s="2">
        <v>44280</v>
      </c>
      <c r="B21312" s="2">
        <f t="shared" si="664"/>
        <v>44286</v>
      </c>
      <c r="C21312" s="3">
        <f t="shared" si="665"/>
        <v>1</v>
      </c>
      <c r="D21312" t="s">
        <v>18</v>
      </c>
      <c r="E21312">
        <v>13</v>
      </c>
      <c r="F21312">
        <v>1026632</v>
      </c>
      <c r="G21312">
        <v>18181</v>
      </c>
    </row>
    <row r="21313" spans="1:7">
      <c r="A21313" s="2">
        <v>44280</v>
      </c>
      <c r="B21313" s="2">
        <f t="shared" si="664"/>
        <v>44286</v>
      </c>
      <c r="C21313" s="3">
        <f t="shared" si="665"/>
        <v>1</v>
      </c>
      <c r="D21313" t="s">
        <v>57</v>
      </c>
      <c r="E21313">
        <v>66</v>
      </c>
      <c r="F21313">
        <v>8763</v>
      </c>
      <c r="G21313">
        <v>135</v>
      </c>
    </row>
    <row r="21314" spans="1:7">
      <c r="A21314" s="2">
        <v>44280</v>
      </c>
      <c r="B21314" s="2">
        <f t="shared" si="664"/>
        <v>44286</v>
      </c>
      <c r="C21314" s="3">
        <f t="shared" si="665"/>
        <v>1</v>
      </c>
      <c r="D21314" t="s">
        <v>26</v>
      </c>
      <c r="E21314">
        <v>15</v>
      </c>
      <c r="F21314">
        <v>29120</v>
      </c>
      <c r="G21314">
        <v>455</v>
      </c>
    </row>
    <row r="21315" spans="1:7">
      <c r="A21315" s="2">
        <v>44280</v>
      </c>
      <c r="B21315" s="2">
        <f t="shared" si="664"/>
        <v>44286</v>
      </c>
      <c r="C21315" s="3">
        <f t="shared" si="665"/>
        <v>1</v>
      </c>
      <c r="D21315" t="s">
        <v>53</v>
      </c>
      <c r="E21315">
        <v>16</v>
      </c>
      <c r="F21315">
        <v>179009</v>
      </c>
      <c r="G21315">
        <v>1957</v>
      </c>
    </row>
    <row r="21316" spans="1:7">
      <c r="A21316" s="2">
        <v>44280</v>
      </c>
      <c r="B21316" s="2">
        <f t="shared" ref="B21316:B21379" si="666">EOMONTH(A21316,0)</f>
        <v>44286</v>
      </c>
      <c r="C21316" s="3">
        <f t="shared" ref="C21316:C21379" si="667">IF(A21316=B21316,0,1)</f>
        <v>1</v>
      </c>
      <c r="D21316" t="s">
        <v>6</v>
      </c>
      <c r="E21316">
        <v>17</v>
      </c>
      <c r="F21316">
        <v>1233417</v>
      </c>
      <c r="G21316">
        <v>23442</v>
      </c>
    </row>
    <row r="21317" spans="1:7">
      <c r="A21317" s="2">
        <v>44280</v>
      </c>
      <c r="B21317" s="2">
        <f t="shared" si="666"/>
        <v>44286</v>
      </c>
      <c r="C21317" s="3">
        <f t="shared" si="667"/>
        <v>1</v>
      </c>
      <c r="D21317" t="s">
        <v>27</v>
      </c>
      <c r="E21317">
        <v>18</v>
      </c>
      <c r="F21317">
        <v>684281</v>
      </c>
      <c r="G21317">
        <v>12982</v>
      </c>
    </row>
    <row r="21318" spans="1:7">
      <c r="A21318" s="2">
        <v>44280</v>
      </c>
      <c r="B21318" s="2">
        <f t="shared" si="666"/>
        <v>44286</v>
      </c>
      <c r="C21318" s="3">
        <f t="shared" si="667"/>
        <v>1</v>
      </c>
      <c r="D21318" t="s">
        <v>39</v>
      </c>
      <c r="E21318">
        <v>19</v>
      </c>
      <c r="F21318">
        <v>348492</v>
      </c>
      <c r="G21318">
        <v>5708</v>
      </c>
    </row>
    <row r="21319" spans="1:7">
      <c r="A21319" s="2">
        <v>44280</v>
      </c>
      <c r="B21319" s="2">
        <f t="shared" si="666"/>
        <v>44286</v>
      </c>
      <c r="C21319" s="3">
        <f t="shared" si="667"/>
        <v>1</v>
      </c>
      <c r="D21319" t="s">
        <v>34</v>
      </c>
      <c r="E21319">
        <v>20</v>
      </c>
      <c r="F21319">
        <v>303267</v>
      </c>
      <c r="G21319">
        <v>4881</v>
      </c>
    </row>
    <row r="21320" spans="1:7">
      <c r="A21320" s="2">
        <v>44280</v>
      </c>
      <c r="B21320" s="2">
        <f t="shared" si="666"/>
        <v>44286</v>
      </c>
      <c r="C21320" s="3">
        <f t="shared" si="667"/>
        <v>1</v>
      </c>
      <c r="D21320" t="s">
        <v>28</v>
      </c>
      <c r="E21320">
        <v>21</v>
      </c>
      <c r="F21320">
        <v>427004</v>
      </c>
      <c r="G21320">
        <v>6004</v>
      </c>
    </row>
    <row r="21321" spans="1:7">
      <c r="A21321" s="2">
        <v>44280</v>
      </c>
      <c r="B21321" s="2">
        <f t="shared" si="666"/>
        <v>44286</v>
      </c>
      <c r="C21321" s="3">
        <f t="shared" si="667"/>
        <v>1</v>
      </c>
      <c r="D21321" t="s">
        <v>40</v>
      </c>
      <c r="E21321">
        <v>22</v>
      </c>
      <c r="F21321">
        <v>442620</v>
      </c>
      <c r="G21321">
        <v>10073</v>
      </c>
    </row>
    <row r="21322" spans="1:7">
      <c r="A21322" s="2">
        <v>44280</v>
      </c>
      <c r="B21322" s="2">
        <f t="shared" si="666"/>
        <v>44286</v>
      </c>
      <c r="C21322" s="3">
        <f t="shared" si="667"/>
        <v>1</v>
      </c>
      <c r="D21322" t="s">
        <v>51</v>
      </c>
      <c r="E21322">
        <v>23</v>
      </c>
      <c r="F21322">
        <v>49190</v>
      </c>
      <c r="G21322">
        <v>731</v>
      </c>
    </row>
    <row r="21323" spans="1:7">
      <c r="A21323" s="2">
        <v>44280</v>
      </c>
      <c r="B21323" s="2">
        <f t="shared" si="666"/>
        <v>44286</v>
      </c>
      <c r="C21323" s="3">
        <f t="shared" si="667"/>
        <v>1</v>
      </c>
      <c r="D21323" t="s">
        <v>23</v>
      </c>
      <c r="E21323">
        <v>24</v>
      </c>
      <c r="F21323">
        <v>404167</v>
      </c>
      <c r="G21323">
        <v>8217</v>
      </c>
    </row>
    <row r="21324" spans="1:7">
      <c r="A21324" s="2">
        <v>44280</v>
      </c>
      <c r="B21324" s="2">
        <f t="shared" si="666"/>
        <v>44286</v>
      </c>
      <c r="C21324" s="3">
        <f t="shared" si="667"/>
        <v>1</v>
      </c>
      <c r="D21324" t="s">
        <v>9</v>
      </c>
      <c r="E21324">
        <v>25</v>
      </c>
      <c r="F21324">
        <v>622226</v>
      </c>
      <c r="G21324">
        <v>17010</v>
      </c>
    </row>
    <row r="21325" spans="1:7">
      <c r="A21325" s="2">
        <v>44280</v>
      </c>
      <c r="B21325" s="2">
        <f t="shared" si="666"/>
        <v>44286</v>
      </c>
      <c r="C21325" s="3">
        <f t="shared" si="667"/>
        <v>1</v>
      </c>
      <c r="D21325" t="s">
        <v>42</v>
      </c>
      <c r="E21325">
        <v>26</v>
      </c>
      <c r="F21325">
        <v>712194</v>
      </c>
      <c r="G21325">
        <v>16994</v>
      </c>
    </row>
    <row r="21326" spans="1:7">
      <c r="A21326" s="2">
        <v>44280</v>
      </c>
      <c r="B21326" s="2">
        <f t="shared" si="666"/>
        <v>44286</v>
      </c>
      <c r="C21326" s="3">
        <f t="shared" si="667"/>
        <v>1</v>
      </c>
      <c r="D21326" t="s">
        <v>29</v>
      </c>
      <c r="E21326">
        <v>27</v>
      </c>
      <c r="F21326">
        <v>510476</v>
      </c>
      <c r="G21326">
        <v>6892</v>
      </c>
    </row>
    <row r="21327" spans="1:7">
      <c r="A21327" s="2">
        <v>44280</v>
      </c>
      <c r="B21327" s="2">
        <f t="shared" si="666"/>
        <v>44286</v>
      </c>
      <c r="C21327" s="3">
        <f t="shared" si="667"/>
        <v>1</v>
      </c>
      <c r="D21327" t="s">
        <v>46</v>
      </c>
      <c r="E21327">
        <v>28</v>
      </c>
      <c r="F21327">
        <v>303942</v>
      </c>
      <c r="G21327">
        <v>6987</v>
      </c>
    </row>
    <row r="21328" spans="1:7">
      <c r="A21328" s="2">
        <v>44280</v>
      </c>
      <c r="B21328" s="2">
        <f t="shared" si="666"/>
        <v>44286</v>
      </c>
      <c r="C21328" s="3">
        <f t="shared" si="667"/>
        <v>1</v>
      </c>
      <c r="D21328" t="s">
        <v>35</v>
      </c>
      <c r="E21328">
        <v>29</v>
      </c>
      <c r="F21328">
        <v>585299</v>
      </c>
      <c r="G21328">
        <v>8903</v>
      </c>
    </row>
    <row r="21329" spans="1:7">
      <c r="A21329" s="2">
        <v>44280</v>
      </c>
      <c r="B21329" s="2">
        <f t="shared" si="666"/>
        <v>44286</v>
      </c>
      <c r="C21329" s="3">
        <f t="shared" si="667"/>
        <v>1</v>
      </c>
      <c r="D21329" t="s">
        <v>54</v>
      </c>
      <c r="E21329">
        <v>30</v>
      </c>
      <c r="F21329">
        <v>103961</v>
      </c>
      <c r="G21329">
        <v>1435</v>
      </c>
    </row>
    <row r="21330" spans="1:7">
      <c r="A21330" s="2">
        <v>44280</v>
      </c>
      <c r="B21330" s="2">
        <f t="shared" si="666"/>
        <v>44286</v>
      </c>
      <c r="C21330" s="3">
        <f t="shared" si="667"/>
        <v>1</v>
      </c>
      <c r="D21330" t="s">
        <v>12</v>
      </c>
      <c r="E21330">
        <v>31</v>
      </c>
      <c r="F21330">
        <v>207938</v>
      </c>
      <c r="G21330">
        <v>2280</v>
      </c>
    </row>
    <row r="21331" spans="1:7">
      <c r="A21331" s="2">
        <v>44280</v>
      </c>
      <c r="B21331" s="2">
        <f t="shared" si="666"/>
        <v>44286</v>
      </c>
      <c r="C21331" s="3">
        <f t="shared" si="667"/>
        <v>1</v>
      </c>
      <c r="D21331" t="s">
        <v>24</v>
      </c>
      <c r="E21331">
        <v>32</v>
      </c>
      <c r="F21331">
        <v>302196</v>
      </c>
      <c r="G21331">
        <v>5215</v>
      </c>
    </row>
    <row r="21332" spans="1:7">
      <c r="A21332" s="2">
        <v>44280</v>
      </c>
      <c r="B21332" s="2">
        <f t="shared" si="666"/>
        <v>44286</v>
      </c>
      <c r="C21332" s="3">
        <f t="shared" si="667"/>
        <v>1</v>
      </c>
      <c r="D21332" t="s">
        <v>19</v>
      </c>
      <c r="E21332">
        <v>33</v>
      </c>
      <c r="F21332">
        <v>82039</v>
      </c>
      <c r="G21332">
        <v>1229</v>
      </c>
    </row>
    <row r="21333" spans="1:7">
      <c r="A21333" s="2">
        <v>44280</v>
      </c>
      <c r="B21333" s="2">
        <f t="shared" si="666"/>
        <v>44286</v>
      </c>
      <c r="C21333" s="3">
        <f t="shared" si="667"/>
        <v>1</v>
      </c>
      <c r="D21333" t="s">
        <v>21</v>
      </c>
      <c r="E21333">
        <v>34</v>
      </c>
      <c r="F21333">
        <v>881880</v>
      </c>
      <c r="G21333">
        <v>24330</v>
      </c>
    </row>
    <row r="21334" spans="1:7">
      <c r="A21334" s="2">
        <v>44280</v>
      </c>
      <c r="B21334" s="2">
        <f t="shared" si="666"/>
        <v>44286</v>
      </c>
      <c r="C21334" s="3">
        <f t="shared" si="667"/>
        <v>1</v>
      </c>
      <c r="D21334" t="s">
        <v>47</v>
      </c>
      <c r="E21334">
        <v>35</v>
      </c>
      <c r="F21334">
        <v>190491</v>
      </c>
      <c r="G21334">
        <v>3918</v>
      </c>
    </row>
    <row r="21335" spans="1:7">
      <c r="A21335" s="2">
        <v>44280</v>
      </c>
      <c r="B21335" s="2">
        <f t="shared" si="666"/>
        <v>44286</v>
      </c>
      <c r="C21335" s="3">
        <f t="shared" si="667"/>
        <v>1</v>
      </c>
      <c r="D21335" t="s">
        <v>16</v>
      </c>
      <c r="E21335">
        <v>36</v>
      </c>
      <c r="F21335">
        <v>1823602</v>
      </c>
      <c r="G21335">
        <v>49305</v>
      </c>
    </row>
    <row r="21336" spans="1:7">
      <c r="A21336" s="2">
        <v>44280</v>
      </c>
      <c r="B21336" s="2">
        <f t="shared" si="666"/>
        <v>44286</v>
      </c>
      <c r="C21336" s="3">
        <f t="shared" si="667"/>
        <v>1</v>
      </c>
      <c r="D21336" t="s">
        <v>20</v>
      </c>
      <c r="E21336">
        <v>37</v>
      </c>
      <c r="F21336">
        <v>908868</v>
      </c>
      <c r="G21336">
        <v>12025</v>
      </c>
    </row>
    <row r="21337" spans="1:7">
      <c r="A21337" s="2">
        <v>44280</v>
      </c>
      <c r="B21337" s="2">
        <f t="shared" si="666"/>
        <v>44286</v>
      </c>
      <c r="C21337" s="3">
        <f t="shared" si="667"/>
        <v>1</v>
      </c>
      <c r="D21337" t="s">
        <v>48</v>
      </c>
      <c r="E21337">
        <v>38</v>
      </c>
      <c r="F21337">
        <v>102230</v>
      </c>
      <c r="G21337">
        <v>1497</v>
      </c>
    </row>
    <row r="21338" spans="1:7">
      <c r="A21338" s="2">
        <v>44280</v>
      </c>
      <c r="B21338" s="2">
        <f t="shared" si="666"/>
        <v>44286</v>
      </c>
      <c r="C21338" s="3">
        <f t="shared" si="667"/>
        <v>1</v>
      </c>
      <c r="D21338" t="s">
        <v>59</v>
      </c>
      <c r="E21338">
        <v>69</v>
      </c>
      <c r="F21338">
        <v>159</v>
      </c>
      <c r="G21338">
        <v>2</v>
      </c>
    </row>
    <row r="21339" spans="1:7">
      <c r="A21339" s="2">
        <v>44280</v>
      </c>
      <c r="B21339" s="2">
        <f t="shared" si="666"/>
        <v>44286</v>
      </c>
      <c r="C21339" s="3">
        <f t="shared" si="667"/>
        <v>1</v>
      </c>
      <c r="D21339" t="s">
        <v>41</v>
      </c>
      <c r="E21339">
        <v>39</v>
      </c>
      <c r="F21339">
        <v>1006171</v>
      </c>
      <c r="G21339">
        <v>18382</v>
      </c>
    </row>
    <row r="21340" spans="1:7">
      <c r="A21340" s="2">
        <v>44280</v>
      </c>
      <c r="B21340" s="2">
        <f t="shared" si="666"/>
        <v>44286</v>
      </c>
      <c r="C21340" s="3">
        <f t="shared" si="667"/>
        <v>1</v>
      </c>
      <c r="D21340" t="s">
        <v>30</v>
      </c>
      <c r="E21340">
        <v>40</v>
      </c>
      <c r="F21340">
        <v>436504</v>
      </c>
      <c r="G21340">
        <v>4850</v>
      </c>
    </row>
    <row r="21341" spans="1:7">
      <c r="A21341" s="2">
        <v>44280</v>
      </c>
      <c r="B21341" s="2">
        <f t="shared" si="666"/>
        <v>44286</v>
      </c>
      <c r="C21341" s="3">
        <f t="shared" si="667"/>
        <v>1</v>
      </c>
      <c r="D21341" t="s">
        <v>14</v>
      </c>
      <c r="E21341">
        <v>41</v>
      </c>
      <c r="F21341">
        <v>162878</v>
      </c>
      <c r="G21341">
        <v>2381</v>
      </c>
    </row>
    <row r="21342" spans="1:7">
      <c r="A21342" s="2">
        <v>44280</v>
      </c>
      <c r="B21342" s="2">
        <f t="shared" si="666"/>
        <v>44286</v>
      </c>
      <c r="C21342" s="3">
        <f t="shared" si="667"/>
        <v>1</v>
      </c>
      <c r="D21342" t="s">
        <v>31</v>
      </c>
      <c r="E21342">
        <v>42</v>
      </c>
      <c r="F21342">
        <v>1005504</v>
      </c>
      <c r="G21342">
        <v>24972</v>
      </c>
    </row>
    <row r="21343" spans="1:7">
      <c r="A21343" s="2">
        <v>44280</v>
      </c>
      <c r="B21343" s="2">
        <f t="shared" si="666"/>
        <v>44286</v>
      </c>
      <c r="C21343" s="3">
        <f t="shared" si="667"/>
        <v>1</v>
      </c>
      <c r="D21343" t="s">
        <v>55</v>
      </c>
      <c r="E21343">
        <v>72</v>
      </c>
      <c r="F21343">
        <v>138581</v>
      </c>
      <c r="G21343">
        <v>2103</v>
      </c>
    </row>
    <row r="21344" spans="1:7">
      <c r="A21344" s="2">
        <v>44280</v>
      </c>
      <c r="B21344" s="2">
        <f t="shared" si="666"/>
        <v>44286</v>
      </c>
      <c r="C21344" s="3">
        <f t="shared" si="667"/>
        <v>1</v>
      </c>
      <c r="D21344" t="s">
        <v>17</v>
      </c>
      <c r="E21344">
        <v>44</v>
      </c>
      <c r="F21344">
        <v>135290</v>
      </c>
      <c r="G21344">
        <v>2607</v>
      </c>
    </row>
    <row r="21345" spans="1:7">
      <c r="A21345" s="2">
        <v>44280</v>
      </c>
      <c r="B21345" s="2">
        <f t="shared" si="666"/>
        <v>44286</v>
      </c>
      <c r="C21345" s="3">
        <f t="shared" si="667"/>
        <v>1</v>
      </c>
      <c r="D21345" t="s">
        <v>32</v>
      </c>
      <c r="E21345">
        <v>45</v>
      </c>
      <c r="F21345">
        <v>545254</v>
      </c>
      <c r="G21345">
        <v>9083</v>
      </c>
    </row>
    <row r="21346" spans="1:7">
      <c r="A21346" s="2">
        <v>44280</v>
      </c>
      <c r="B21346" s="2">
        <f t="shared" si="666"/>
        <v>44286</v>
      </c>
      <c r="C21346" s="3">
        <f t="shared" si="667"/>
        <v>1</v>
      </c>
      <c r="D21346" t="s">
        <v>43</v>
      </c>
      <c r="E21346">
        <v>46</v>
      </c>
      <c r="F21346">
        <v>116624</v>
      </c>
      <c r="G21346">
        <v>1927</v>
      </c>
    </row>
    <row r="21347" spans="1:7">
      <c r="A21347" s="2">
        <v>44280</v>
      </c>
      <c r="B21347" s="2">
        <f t="shared" si="666"/>
        <v>44286</v>
      </c>
      <c r="C21347" s="3">
        <f t="shared" si="667"/>
        <v>1</v>
      </c>
      <c r="D21347" t="s">
        <v>25</v>
      </c>
      <c r="E21347">
        <v>47</v>
      </c>
      <c r="F21347">
        <v>791437</v>
      </c>
      <c r="G21347">
        <v>11692</v>
      </c>
    </row>
    <row r="21348" spans="1:7">
      <c r="A21348" s="2">
        <v>44280</v>
      </c>
      <c r="B21348" s="2">
        <f t="shared" si="666"/>
        <v>44286</v>
      </c>
      <c r="C21348" s="3">
        <f t="shared" si="667"/>
        <v>1</v>
      </c>
      <c r="D21348" t="s">
        <v>11</v>
      </c>
      <c r="E21348">
        <v>48</v>
      </c>
      <c r="F21348">
        <v>2771966</v>
      </c>
      <c r="G21348">
        <v>47993</v>
      </c>
    </row>
    <row r="21349" spans="1:7">
      <c r="A21349" s="2">
        <v>44280</v>
      </c>
      <c r="B21349" s="2">
        <f t="shared" si="666"/>
        <v>44286</v>
      </c>
      <c r="C21349" s="3">
        <f t="shared" si="667"/>
        <v>1</v>
      </c>
      <c r="D21349" t="s">
        <v>13</v>
      </c>
      <c r="E21349">
        <v>49</v>
      </c>
      <c r="F21349">
        <v>383260</v>
      </c>
      <c r="G21349">
        <v>2089</v>
      </c>
    </row>
    <row r="21350" spans="1:7">
      <c r="A21350" s="2">
        <v>44280</v>
      </c>
      <c r="B21350" s="2">
        <f t="shared" si="666"/>
        <v>44286</v>
      </c>
      <c r="C21350" s="3">
        <f t="shared" si="667"/>
        <v>1</v>
      </c>
      <c r="D21350" t="s">
        <v>36</v>
      </c>
      <c r="E21350">
        <v>50</v>
      </c>
      <c r="F21350">
        <v>18215</v>
      </c>
      <c r="G21350">
        <v>223</v>
      </c>
    </row>
    <row r="21351" spans="1:7">
      <c r="A21351" s="2">
        <v>44280</v>
      </c>
      <c r="B21351" s="2">
        <f t="shared" si="666"/>
        <v>44286</v>
      </c>
      <c r="C21351" s="3">
        <f t="shared" si="667"/>
        <v>1</v>
      </c>
      <c r="D21351" t="s">
        <v>56</v>
      </c>
      <c r="E21351">
        <v>78</v>
      </c>
      <c r="F21351">
        <v>2877</v>
      </c>
      <c r="G21351">
        <v>25</v>
      </c>
    </row>
    <row r="21352" spans="1:7">
      <c r="A21352" s="2">
        <v>44280</v>
      </c>
      <c r="B21352" s="2">
        <f t="shared" si="666"/>
        <v>44286</v>
      </c>
      <c r="C21352" s="3">
        <f t="shared" si="667"/>
        <v>1</v>
      </c>
      <c r="D21352" t="s">
        <v>37</v>
      </c>
      <c r="E21352">
        <v>51</v>
      </c>
      <c r="F21352">
        <v>610263</v>
      </c>
      <c r="G21352">
        <v>10147</v>
      </c>
    </row>
    <row r="21353" spans="1:7">
      <c r="A21353" s="2">
        <v>44280</v>
      </c>
      <c r="B21353" s="2">
        <f t="shared" si="666"/>
        <v>44286</v>
      </c>
      <c r="C21353" s="3">
        <f t="shared" si="667"/>
        <v>1</v>
      </c>
      <c r="D21353" t="s">
        <v>5</v>
      </c>
      <c r="E21353">
        <v>53</v>
      </c>
      <c r="F21353">
        <v>361300</v>
      </c>
      <c r="G21353">
        <v>5286</v>
      </c>
    </row>
    <row r="21354" spans="1:7">
      <c r="A21354" s="2">
        <v>44280</v>
      </c>
      <c r="B21354" s="2">
        <f t="shared" si="666"/>
        <v>44286</v>
      </c>
      <c r="C21354" s="3">
        <f t="shared" si="667"/>
        <v>1</v>
      </c>
      <c r="D21354" t="s">
        <v>58</v>
      </c>
      <c r="E21354">
        <v>54</v>
      </c>
      <c r="F21354">
        <v>139251</v>
      </c>
      <c r="G21354">
        <v>2624</v>
      </c>
    </row>
    <row r="21355" spans="1:7">
      <c r="A21355" s="2">
        <v>44280</v>
      </c>
      <c r="B21355" s="2">
        <f t="shared" si="666"/>
        <v>44286</v>
      </c>
      <c r="C21355" s="3">
        <f t="shared" si="667"/>
        <v>1</v>
      </c>
      <c r="D21355" t="s">
        <v>10</v>
      </c>
      <c r="E21355">
        <v>55</v>
      </c>
      <c r="F21355">
        <v>632331</v>
      </c>
      <c r="G21355">
        <v>7268</v>
      </c>
    </row>
    <row r="21356" spans="1:7">
      <c r="A21356" s="2">
        <v>44280</v>
      </c>
      <c r="B21356" s="2">
        <f t="shared" si="666"/>
        <v>44286</v>
      </c>
      <c r="C21356" s="3">
        <f t="shared" si="667"/>
        <v>1</v>
      </c>
      <c r="D21356" t="s">
        <v>49</v>
      </c>
      <c r="E21356">
        <v>56</v>
      </c>
      <c r="F21356">
        <v>55920</v>
      </c>
      <c r="G21356">
        <v>695</v>
      </c>
    </row>
    <row r="21357" spans="1:7">
      <c r="A21357" s="2">
        <v>44281</v>
      </c>
      <c r="B21357" s="2">
        <f t="shared" si="666"/>
        <v>44286</v>
      </c>
      <c r="C21357" s="3">
        <f t="shared" si="667"/>
        <v>1</v>
      </c>
      <c r="D21357" t="s">
        <v>52</v>
      </c>
      <c r="E21357">
        <v>1</v>
      </c>
      <c r="F21357">
        <v>513580</v>
      </c>
      <c r="G21357">
        <v>10523</v>
      </c>
    </row>
    <row r="21358" spans="1:7">
      <c r="A21358" s="2">
        <v>44281</v>
      </c>
      <c r="B21358" s="2">
        <f t="shared" si="666"/>
        <v>44286</v>
      </c>
      <c r="C21358" s="3">
        <f t="shared" si="667"/>
        <v>1</v>
      </c>
      <c r="D21358" t="s">
        <v>50</v>
      </c>
      <c r="E21358">
        <v>2</v>
      </c>
      <c r="F21358">
        <v>61744</v>
      </c>
      <c r="G21358">
        <v>299</v>
      </c>
    </row>
    <row r="21359" spans="1:7">
      <c r="A21359" s="2">
        <v>44281</v>
      </c>
      <c r="B21359" s="2">
        <f t="shared" si="666"/>
        <v>44286</v>
      </c>
      <c r="C21359" s="3">
        <f t="shared" si="667"/>
        <v>1</v>
      </c>
      <c r="D21359" t="s">
        <v>8</v>
      </c>
      <c r="E21359">
        <v>4</v>
      </c>
      <c r="F21359">
        <v>838558</v>
      </c>
      <c r="G21359">
        <v>16898</v>
      </c>
    </row>
    <row r="21360" spans="1:7">
      <c r="A21360" s="2">
        <v>44281</v>
      </c>
      <c r="B21360" s="2">
        <f t="shared" si="666"/>
        <v>44286</v>
      </c>
      <c r="C21360" s="3">
        <f t="shared" si="667"/>
        <v>1</v>
      </c>
      <c r="D21360" t="s">
        <v>44</v>
      </c>
      <c r="E21360">
        <v>5</v>
      </c>
      <c r="F21360">
        <v>329695</v>
      </c>
      <c r="G21360">
        <v>5583</v>
      </c>
    </row>
    <row r="21361" spans="1:7">
      <c r="A21361" s="2">
        <v>44281</v>
      </c>
      <c r="B21361" s="2">
        <f t="shared" si="666"/>
        <v>44286</v>
      </c>
      <c r="C21361" s="3">
        <f t="shared" si="667"/>
        <v>1</v>
      </c>
      <c r="D21361" t="s">
        <v>7</v>
      </c>
      <c r="E21361">
        <v>6</v>
      </c>
      <c r="F21361">
        <v>3656693</v>
      </c>
      <c r="G21361">
        <v>58606</v>
      </c>
    </row>
    <row r="21362" spans="1:7">
      <c r="A21362" s="2">
        <v>44281</v>
      </c>
      <c r="B21362" s="2">
        <f t="shared" si="666"/>
        <v>44286</v>
      </c>
      <c r="C21362" s="3">
        <f t="shared" si="667"/>
        <v>1</v>
      </c>
      <c r="D21362" t="s">
        <v>22</v>
      </c>
      <c r="E21362">
        <v>8</v>
      </c>
      <c r="F21362">
        <v>458106</v>
      </c>
      <c r="G21362">
        <v>6161</v>
      </c>
    </row>
    <row r="21363" spans="1:7">
      <c r="A21363" s="2">
        <v>44281</v>
      </c>
      <c r="B21363" s="2">
        <f t="shared" si="666"/>
        <v>44286</v>
      </c>
      <c r="C21363" s="3">
        <f t="shared" si="667"/>
        <v>1</v>
      </c>
      <c r="D21363" t="s">
        <v>38</v>
      </c>
      <c r="E21363">
        <v>9</v>
      </c>
      <c r="F21363">
        <v>305210</v>
      </c>
      <c r="G21363">
        <v>7865</v>
      </c>
    </row>
    <row r="21364" spans="1:7">
      <c r="A21364" s="2">
        <v>44281</v>
      </c>
      <c r="B21364" s="2">
        <f t="shared" si="666"/>
        <v>44286</v>
      </c>
      <c r="C21364" s="3">
        <f t="shared" si="667"/>
        <v>1</v>
      </c>
      <c r="D21364" t="s">
        <v>45</v>
      </c>
      <c r="E21364">
        <v>10</v>
      </c>
      <c r="F21364">
        <v>93325</v>
      </c>
      <c r="G21364">
        <v>1536</v>
      </c>
    </row>
    <row r="21365" spans="1:7">
      <c r="A21365" s="2">
        <v>44281</v>
      </c>
      <c r="B21365" s="2">
        <f t="shared" si="666"/>
        <v>44286</v>
      </c>
      <c r="C21365" s="3">
        <f t="shared" si="667"/>
        <v>1</v>
      </c>
      <c r="D21365" t="s">
        <v>33</v>
      </c>
      <c r="E21365">
        <v>11</v>
      </c>
      <c r="F21365">
        <v>43825</v>
      </c>
      <c r="G21365">
        <v>1055</v>
      </c>
    </row>
    <row r="21366" spans="1:7">
      <c r="A21366" s="2">
        <v>44281</v>
      </c>
      <c r="B21366" s="2">
        <f t="shared" si="666"/>
        <v>44286</v>
      </c>
      <c r="C21366" s="3">
        <f t="shared" si="667"/>
        <v>1</v>
      </c>
      <c r="D21366" t="s">
        <v>15</v>
      </c>
      <c r="E21366">
        <v>12</v>
      </c>
      <c r="F21366">
        <v>2033171</v>
      </c>
      <c r="G21366">
        <v>33115</v>
      </c>
    </row>
    <row r="21367" spans="1:7">
      <c r="A21367" s="2">
        <v>44281</v>
      </c>
      <c r="B21367" s="2">
        <f t="shared" si="666"/>
        <v>44286</v>
      </c>
      <c r="C21367" s="3">
        <f t="shared" si="667"/>
        <v>1</v>
      </c>
      <c r="D21367" t="s">
        <v>18</v>
      </c>
      <c r="E21367">
        <v>13</v>
      </c>
      <c r="F21367">
        <v>1028447</v>
      </c>
      <c r="G21367">
        <v>18275</v>
      </c>
    </row>
    <row r="21368" spans="1:7">
      <c r="A21368" s="2">
        <v>44281</v>
      </c>
      <c r="B21368" s="2">
        <f t="shared" si="666"/>
        <v>44286</v>
      </c>
      <c r="C21368" s="3">
        <f t="shared" si="667"/>
        <v>1</v>
      </c>
      <c r="D21368" t="s">
        <v>57</v>
      </c>
      <c r="E21368">
        <v>66</v>
      </c>
      <c r="F21368">
        <v>8765</v>
      </c>
      <c r="G21368">
        <v>135</v>
      </c>
    </row>
    <row r="21369" spans="1:7">
      <c r="A21369" s="2">
        <v>44281</v>
      </c>
      <c r="B21369" s="2">
        <f t="shared" si="666"/>
        <v>44286</v>
      </c>
      <c r="C21369" s="3">
        <f t="shared" si="667"/>
        <v>1</v>
      </c>
      <c r="D21369" t="s">
        <v>26</v>
      </c>
      <c r="E21369">
        <v>15</v>
      </c>
      <c r="F21369">
        <v>29322</v>
      </c>
      <c r="G21369">
        <v>456</v>
      </c>
    </row>
    <row r="21370" spans="1:7">
      <c r="A21370" s="2">
        <v>44281</v>
      </c>
      <c r="B21370" s="2">
        <f t="shared" si="666"/>
        <v>44286</v>
      </c>
      <c r="C21370" s="3">
        <f t="shared" si="667"/>
        <v>1</v>
      </c>
      <c r="D21370" t="s">
        <v>53</v>
      </c>
      <c r="E21370">
        <v>16</v>
      </c>
      <c r="F21370">
        <v>179313</v>
      </c>
      <c r="G21370">
        <v>1957</v>
      </c>
    </row>
    <row r="21371" spans="1:7">
      <c r="A21371" s="2">
        <v>44281</v>
      </c>
      <c r="B21371" s="2">
        <f t="shared" si="666"/>
        <v>44286</v>
      </c>
      <c r="C21371" s="3">
        <f t="shared" si="667"/>
        <v>1</v>
      </c>
      <c r="D21371" t="s">
        <v>6</v>
      </c>
      <c r="E21371">
        <v>17</v>
      </c>
      <c r="F21371">
        <v>1236528</v>
      </c>
      <c r="G21371">
        <v>23472</v>
      </c>
    </row>
    <row r="21372" spans="1:7">
      <c r="A21372" s="2">
        <v>44281</v>
      </c>
      <c r="B21372" s="2">
        <f t="shared" si="666"/>
        <v>44286</v>
      </c>
      <c r="C21372" s="3">
        <f t="shared" si="667"/>
        <v>1</v>
      </c>
      <c r="D21372" t="s">
        <v>27</v>
      </c>
      <c r="E21372">
        <v>18</v>
      </c>
      <c r="F21372">
        <v>685382</v>
      </c>
      <c r="G21372">
        <v>13002</v>
      </c>
    </row>
    <row r="21373" spans="1:7">
      <c r="A21373" s="2">
        <v>44281</v>
      </c>
      <c r="B21373" s="2">
        <f t="shared" si="666"/>
        <v>44286</v>
      </c>
      <c r="C21373" s="3">
        <f t="shared" si="667"/>
        <v>1</v>
      </c>
      <c r="D21373" t="s">
        <v>39</v>
      </c>
      <c r="E21373">
        <v>19</v>
      </c>
      <c r="F21373">
        <v>349055</v>
      </c>
      <c r="G21373">
        <v>5716</v>
      </c>
    </row>
    <row r="21374" spans="1:7">
      <c r="A21374" s="2">
        <v>44281</v>
      </c>
      <c r="B21374" s="2">
        <f t="shared" si="666"/>
        <v>44286</v>
      </c>
      <c r="C21374" s="3">
        <f t="shared" si="667"/>
        <v>1</v>
      </c>
      <c r="D21374" t="s">
        <v>34</v>
      </c>
      <c r="E21374">
        <v>20</v>
      </c>
      <c r="F21374">
        <v>303710</v>
      </c>
      <c r="G21374">
        <v>4891</v>
      </c>
    </row>
    <row r="21375" spans="1:7">
      <c r="A21375" s="2">
        <v>44281</v>
      </c>
      <c r="B21375" s="2">
        <f t="shared" si="666"/>
        <v>44286</v>
      </c>
      <c r="C21375" s="3">
        <f t="shared" si="667"/>
        <v>1</v>
      </c>
      <c r="D21375" t="s">
        <v>28</v>
      </c>
      <c r="E21375">
        <v>21</v>
      </c>
      <c r="F21375">
        <v>427650</v>
      </c>
      <c r="G21375">
        <v>6041</v>
      </c>
    </row>
    <row r="21376" spans="1:7">
      <c r="A21376" s="2">
        <v>44281</v>
      </c>
      <c r="B21376" s="2">
        <f t="shared" si="666"/>
        <v>44286</v>
      </c>
      <c r="C21376" s="3">
        <f t="shared" si="667"/>
        <v>1</v>
      </c>
      <c r="D21376" t="s">
        <v>40</v>
      </c>
      <c r="E21376">
        <v>22</v>
      </c>
      <c r="F21376">
        <v>443069</v>
      </c>
      <c r="G21376">
        <v>10087</v>
      </c>
    </row>
    <row r="21377" spans="1:7">
      <c r="A21377" s="2">
        <v>44281</v>
      </c>
      <c r="B21377" s="2">
        <f t="shared" si="666"/>
        <v>44286</v>
      </c>
      <c r="C21377" s="3">
        <f t="shared" si="667"/>
        <v>1</v>
      </c>
      <c r="D21377" t="s">
        <v>51</v>
      </c>
      <c r="E21377">
        <v>23</v>
      </c>
      <c r="F21377">
        <v>49443</v>
      </c>
      <c r="G21377">
        <v>731</v>
      </c>
    </row>
    <row r="21378" spans="1:7">
      <c r="A21378" s="2">
        <v>44281</v>
      </c>
      <c r="B21378" s="2">
        <f t="shared" si="666"/>
        <v>44286</v>
      </c>
      <c r="C21378" s="3">
        <f t="shared" si="667"/>
        <v>1</v>
      </c>
      <c r="D21378" t="s">
        <v>23</v>
      </c>
      <c r="E21378">
        <v>24</v>
      </c>
      <c r="F21378">
        <v>405528</v>
      </c>
      <c r="G21378">
        <v>8232</v>
      </c>
    </row>
    <row r="21379" spans="1:7">
      <c r="A21379" s="2">
        <v>44281</v>
      </c>
      <c r="B21379" s="2">
        <f t="shared" si="666"/>
        <v>44286</v>
      </c>
      <c r="C21379" s="3">
        <f t="shared" si="667"/>
        <v>1</v>
      </c>
      <c r="D21379" t="s">
        <v>9</v>
      </c>
      <c r="E21379">
        <v>25</v>
      </c>
      <c r="F21379">
        <v>624986</v>
      </c>
      <c r="G21379">
        <v>17051</v>
      </c>
    </row>
    <row r="21380" spans="1:7">
      <c r="A21380" s="2">
        <v>44281</v>
      </c>
      <c r="B21380" s="2">
        <f t="shared" ref="B21380:B21443" si="668">EOMONTH(A21380,0)</f>
        <v>44286</v>
      </c>
      <c r="C21380" s="3">
        <f t="shared" ref="C21380:C21443" si="669">IF(A21380=B21380,0,1)</f>
        <v>1</v>
      </c>
      <c r="D21380" t="s">
        <v>42</v>
      </c>
      <c r="E21380">
        <v>26</v>
      </c>
      <c r="F21380">
        <v>718182</v>
      </c>
      <c r="G21380">
        <v>17015</v>
      </c>
    </row>
    <row r="21381" spans="1:7">
      <c r="A21381" s="2">
        <v>44281</v>
      </c>
      <c r="B21381" s="2">
        <f t="shared" si="668"/>
        <v>44286</v>
      </c>
      <c r="C21381" s="3">
        <f t="shared" si="669"/>
        <v>1</v>
      </c>
      <c r="D21381" t="s">
        <v>29</v>
      </c>
      <c r="E21381">
        <v>27</v>
      </c>
      <c r="F21381">
        <v>512175</v>
      </c>
      <c r="G21381">
        <v>6899</v>
      </c>
    </row>
    <row r="21382" spans="1:7">
      <c r="A21382" s="2">
        <v>44281</v>
      </c>
      <c r="B21382" s="2">
        <f t="shared" si="668"/>
        <v>44286</v>
      </c>
      <c r="C21382" s="3">
        <f t="shared" si="669"/>
        <v>1</v>
      </c>
      <c r="D21382" t="s">
        <v>46</v>
      </c>
      <c r="E21382">
        <v>28</v>
      </c>
      <c r="F21382">
        <v>304210</v>
      </c>
      <c r="G21382">
        <v>6998</v>
      </c>
    </row>
    <row r="21383" spans="1:7">
      <c r="A21383" s="2">
        <v>44281</v>
      </c>
      <c r="B21383" s="2">
        <f t="shared" si="668"/>
        <v>44286</v>
      </c>
      <c r="C21383" s="3">
        <f t="shared" si="669"/>
        <v>1</v>
      </c>
      <c r="D21383" t="s">
        <v>35</v>
      </c>
      <c r="E21383">
        <v>29</v>
      </c>
      <c r="F21383">
        <v>586353</v>
      </c>
      <c r="G21383">
        <v>8910</v>
      </c>
    </row>
    <row r="21384" spans="1:7">
      <c r="A21384" s="2">
        <v>44281</v>
      </c>
      <c r="B21384" s="2">
        <f t="shared" si="668"/>
        <v>44286</v>
      </c>
      <c r="C21384" s="3">
        <f t="shared" si="669"/>
        <v>1</v>
      </c>
      <c r="D21384" t="s">
        <v>54</v>
      </c>
      <c r="E21384">
        <v>30</v>
      </c>
      <c r="F21384">
        <v>104107</v>
      </c>
      <c r="G21384">
        <v>1435</v>
      </c>
    </row>
    <row r="21385" spans="1:7">
      <c r="A21385" s="2">
        <v>44281</v>
      </c>
      <c r="B21385" s="2">
        <f t="shared" si="668"/>
        <v>44286</v>
      </c>
      <c r="C21385" s="3">
        <f t="shared" si="669"/>
        <v>1</v>
      </c>
      <c r="D21385" t="s">
        <v>12</v>
      </c>
      <c r="E21385">
        <v>31</v>
      </c>
      <c r="F21385">
        <v>208213</v>
      </c>
      <c r="G21385">
        <v>2280</v>
      </c>
    </row>
    <row r="21386" spans="1:7">
      <c r="A21386" s="2">
        <v>44281</v>
      </c>
      <c r="B21386" s="2">
        <f t="shared" si="668"/>
        <v>44286</v>
      </c>
      <c r="C21386" s="3">
        <f t="shared" si="669"/>
        <v>1</v>
      </c>
      <c r="D21386" t="s">
        <v>24</v>
      </c>
      <c r="E21386">
        <v>32</v>
      </c>
      <c r="F21386">
        <v>302642</v>
      </c>
      <c r="G21386">
        <v>5226</v>
      </c>
    </row>
    <row r="21387" spans="1:7">
      <c r="A21387" s="2">
        <v>44281</v>
      </c>
      <c r="B21387" s="2">
        <f t="shared" si="668"/>
        <v>44286</v>
      </c>
      <c r="C21387" s="3">
        <f t="shared" si="669"/>
        <v>1</v>
      </c>
      <c r="D21387" t="s">
        <v>19</v>
      </c>
      <c r="E21387">
        <v>33</v>
      </c>
      <c r="F21387">
        <v>82374</v>
      </c>
      <c r="G21387">
        <v>1231</v>
      </c>
    </row>
    <row r="21388" spans="1:7">
      <c r="A21388" s="2">
        <v>44281</v>
      </c>
      <c r="B21388" s="2">
        <f t="shared" si="668"/>
        <v>44286</v>
      </c>
      <c r="C21388" s="3">
        <f t="shared" si="669"/>
        <v>1</v>
      </c>
      <c r="D21388" t="s">
        <v>21</v>
      </c>
      <c r="E21388">
        <v>34</v>
      </c>
      <c r="F21388">
        <v>887479</v>
      </c>
      <c r="G21388">
        <v>24358</v>
      </c>
    </row>
    <row r="21389" spans="1:7">
      <c r="A21389" s="2">
        <v>44281</v>
      </c>
      <c r="B21389" s="2">
        <f t="shared" si="668"/>
        <v>44286</v>
      </c>
      <c r="C21389" s="3">
        <f t="shared" si="669"/>
        <v>1</v>
      </c>
      <c r="D21389" t="s">
        <v>47</v>
      </c>
      <c r="E21389">
        <v>35</v>
      </c>
      <c r="F21389">
        <v>190716</v>
      </c>
      <c r="G21389">
        <v>3925</v>
      </c>
    </row>
    <row r="21390" spans="1:7">
      <c r="A21390" s="2">
        <v>44281</v>
      </c>
      <c r="B21390" s="2">
        <f t="shared" si="668"/>
        <v>44286</v>
      </c>
      <c r="C21390" s="3">
        <f t="shared" si="669"/>
        <v>1</v>
      </c>
      <c r="D21390" t="s">
        <v>16</v>
      </c>
      <c r="E21390">
        <v>36</v>
      </c>
      <c r="F21390">
        <v>1831605</v>
      </c>
      <c r="G21390">
        <v>49363</v>
      </c>
    </row>
    <row r="21391" spans="1:7">
      <c r="A21391" s="2">
        <v>44281</v>
      </c>
      <c r="B21391" s="2">
        <f t="shared" si="668"/>
        <v>44286</v>
      </c>
      <c r="C21391" s="3">
        <f t="shared" si="669"/>
        <v>1</v>
      </c>
      <c r="D21391" t="s">
        <v>20</v>
      </c>
      <c r="E21391">
        <v>37</v>
      </c>
      <c r="F21391">
        <v>911060</v>
      </c>
      <c r="G21391">
        <v>12049</v>
      </c>
    </row>
    <row r="21392" spans="1:7">
      <c r="A21392" s="2">
        <v>44281</v>
      </c>
      <c r="B21392" s="2">
        <f t="shared" si="668"/>
        <v>44286</v>
      </c>
      <c r="C21392" s="3">
        <f t="shared" si="669"/>
        <v>1</v>
      </c>
      <c r="D21392" t="s">
        <v>48</v>
      </c>
      <c r="E21392">
        <v>38</v>
      </c>
      <c r="F21392">
        <v>102414</v>
      </c>
      <c r="G21392">
        <v>1498</v>
      </c>
    </row>
    <row r="21393" spans="1:7">
      <c r="A21393" s="2">
        <v>44281</v>
      </c>
      <c r="B21393" s="2">
        <f t="shared" si="668"/>
        <v>44286</v>
      </c>
      <c r="C21393" s="3">
        <f t="shared" si="669"/>
        <v>1</v>
      </c>
      <c r="D21393" t="s">
        <v>59</v>
      </c>
      <c r="E21393">
        <v>69</v>
      </c>
      <c r="F21393">
        <v>159</v>
      </c>
      <c r="G21393">
        <v>2</v>
      </c>
    </row>
    <row r="21394" spans="1:7">
      <c r="A21394" s="2">
        <v>44281</v>
      </c>
      <c r="B21394" s="2">
        <f t="shared" si="668"/>
        <v>44286</v>
      </c>
      <c r="C21394" s="3">
        <f t="shared" si="669"/>
        <v>1</v>
      </c>
      <c r="D21394" t="s">
        <v>41</v>
      </c>
      <c r="E21394">
        <v>39</v>
      </c>
      <c r="F21394">
        <v>1008913</v>
      </c>
      <c r="G21394">
        <v>18526</v>
      </c>
    </row>
    <row r="21395" spans="1:7">
      <c r="A21395" s="2">
        <v>44281</v>
      </c>
      <c r="B21395" s="2">
        <f t="shared" si="668"/>
        <v>44286</v>
      </c>
      <c r="C21395" s="3">
        <f t="shared" si="669"/>
        <v>1</v>
      </c>
      <c r="D21395" t="s">
        <v>30</v>
      </c>
      <c r="E21395">
        <v>40</v>
      </c>
      <c r="F21395">
        <v>436971</v>
      </c>
      <c r="G21395">
        <v>4850</v>
      </c>
    </row>
    <row r="21396" spans="1:7">
      <c r="A21396" s="2">
        <v>44281</v>
      </c>
      <c r="B21396" s="2">
        <f t="shared" si="668"/>
        <v>44286</v>
      </c>
      <c r="C21396" s="3">
        <f t="shared" si="669"/>
        <v>1</v>
      </c>
      <c r="D21396" t="s">
        <v>14</v>
      </c>
      <c r="E21396">
        <v>41</v>
      </c>
      <c r="F21396">
        <v>163368</v>
      </c>
      <c r="G21396">
        <v>2384</v>
      </c>
    </row>
    <row r="21397" spans="1:7">
      <c r="A21397" s="2">
        <v>44281</v>
      </c>
      <c r="B21397" s="2">
        <f t="shared" si="668"/>
        <v>44286</v>
      </c>
      <c r="C21397" s="3">
        <f t="shared" si="669"/>
        <v>1</v>
      </c>
      <c r="D21397" t="s">
        <v>31</v>
      </c>
      <c r="E21397">
        <v>42</v>
      </c>
      <c r="F21397">
        <v>1010521</v>
      </c>
      <c r="G21397">
        <v>25013</v>
      </c>
    </row>
    <row r="21398" spans="1:7">
      <c r="A21398" s="2">
        <v>44281</v>
      </c>
      <c r="B21398" s="2">
        <f t="shared" si="668"/>
        <v>44286</v>
      </c>
      <c r="C21398" s="3">
        <f t="shared" si="669"/>
        <v>1</v>
      </c>
      <c r="D21398" t="s">
        <v>55</v>
      </c>
      <c r="E21398">
        <v>72</v>
      </c>
      <c r="F21398">
        <v>138841</v>
      </c>
      <c r="G21398">
        <v>2106</v>
      </c>
    </row>
    <row r="21399" spans="1:7">
      <c r="A21399" s="2">
        <v>44281</v>
      </c>
      <c r="B21399" s="2">
        <f t="shared" si="668"/>
        <v>44286</v>
      </c>
      <c r="C21399" s="3">
        <f t="shared" si="669"/>
        <v>1</v>
      </c>
      <c r="D21399" t="s">
        <v>17</v>
      </c>
      <c r="E21399">
        <v>44</v>
      </c>
      <c r="F21399">
        <v>135775</v>
      </c>
      <c r="G21399">
        <v>2608</v>
      </c>
    </row>
    <row r="21400" spans="1:7">
      <c r="A21400" s="2">
        <v>44281</v>
      </c>
      <c r="B21400" s="2">
        <f t="shared" si="668"/>
        <v>44286</v>
      </c>
      <c r="C21400" s="3">
        <f t="shared" si="669"/>
        <v>1</v>
      </c>
      <c r="D21400" t="s">
        <v>32</v>
      </c>
      <c r="E21400">
        <v>45</v>
      </c>
      <c r="F21400">
        <v>546670</v>
      </c>
      <c r="G21400">
        <v>9092</v>
      </c>
    </row>
    <row r="21401" spans="1:7">
      <c r="A21401" s="2">
        <v>44281</v>
      </c>
      <c r="B21401" s="2">
        <f t="shared" si="668"/>
        <v>44286</v>
      </c>
      <c r="C21401" s="3">
        <f t="shared" si="669"/>
        <v>1</v>
      </c>
      <c r="D21401" t="s">
        <v>43</v>
      </c>
      <c r="E21401">
        <v>46</v>
      </c>
      <c r="F21401">
        <v>116833</v>
      </c>
      <c r="G21401">
        <v>1928</v>
      </c>
    </row>
    <row r="21402" spans="1:7">
      <c r="A21402" s="2">
        <v>44281</v>
      </c>
      <c r="B21402" s="2">
        <f t="shared" si="668"/>
        <v>44286</v>
      </c>
      <c r="C21402" s="3">
        <f t="shared" si="669"/>
        <v>1</v>
      </c>
      <c r="D21402" t="s">
        <v>25</v>
      </c>
      <c r="E21402">
        <v>47</v>
      </c>
      <c r="F21402">
        <v>792724</v>
      </c>
      <c r="G21402">
        <v>11713</v>
      </c>
    </row>
    <row r="21403" spans="1:7">
      <c r="A21403" s="2">
        <v>44281</v>
      </c>
      <c r="B21403" s="2">
        <f t="shared" si="668"/>
        <v>44286</v>
      </c>
      <c r="C21403" s="3">
        <f t="shared" si="669"/>
        <v>1</v>
      </c>
      <c r="D21403" t="s">
        <v>11</v>
      </c>
      <c r="E21403">
        <v>48</v>
      </c>
      <c r="F21403">
        <v>2775925</v>
      </c>
      <c r="G21403">
        <v>48126</v>
      </c>
    </row>
    <row r="21404" spans="1:7">
      <c r="A21404" s="2">
        <v>44281</v>
      </c>
      <c r="B21404" s="2">
        <f t="shared" si="668"/>
        <v>44286</v>
      </c>
      <c r="C21404" s="3">
        <f t="shared" si="669"/>
        <v>1</v>
      </c>
      <c r="D21404" t="s">
        <v>13</v>
      </c>
      <c r="E21404">
        <v>49</v>
      </c>
      <c r="F21404">
        <v>383771</v>
      </c>
      <c r="G21404">
        <v>2091</v>
      </c>
    </row>
    <row r="21405" spans="1:7">
      <c r="A21405" s="2">
        <v>44281</v>
      </c>
      <c r="B21405" s="2">
        <f t="shared" si="668"/>
        <v>44286</v>
      </c>
      <c r="C21405" s="3">
        <f t="shared" si="669"/>
        <v>1</v>
      </c>
      <c r="D21405" t="s">
        <v>36</v>
      </c>
      <c r="E21405">
        <v>50</v>
      </c>
      <c r="F21405">
        <v>18498</v>
      </c>
      <c r="G21405">
        <v>224</v>
      </c>
    </row>
    <row r="21406" spans="1:7">
      <c r="A21406" s="2">
        <v>44281</v>
      </c>
      <c r="B21406" s="2">
        <f t="shared" si="668"/>
        <v>44286</v>
      </c>
      <c r="C21406" s="3">
        <f t="shared" si="669"/>
        <v>1</v>
      </c>
      <c r="D21406" t="s">
        <v>56</v>
      </c>
      <c r="E21406">
        <v>78</v>
      </c>
      <c r="F21406">
        <v>2888</v>
      </c>
      <c r="G21406">
        <v>26</v>
      </c>
    </row>
    <row r="21407" spans="1:7">
      <c r="A21407" s="2">
        <v>44281</v>
      </c>
      <c r="B21407" s="2">
        <f t="shared" si="668"/>
        <v>44286</v>
      </c>
      <c r="C21407" s="3">
        <f t="shared" si="669"/>
        <v>1</v>
      </c>
      <c r="D21407" t="s">
        <v>37</v>
      </c>
      <c r="E21407">
        <v>51</v>
      </c>
      <c r="F21407">
        <v>612062</v>
      </c>
      <c r="G21407">
        <v>10154</v>
      </c>
    </row>
    <row r="21408" spans="1:7">
      <c r="A21408" s="2">
        <v>44281</v>
      </c>
      <c r="B21408" s="2">
        <f t="shared" si="668"/>
        <v>44286</v>
      </c>
      <c r="C21408" s="3">
        <f t="shared" si="669"/>
        <v>1</v>
      </c>
      <c r="D21408" t="s">
        <v>5</v>
      </c>
      <c r="E21408">
        <v>53</v>
      </c>
      <c r="F21408">
        <v>362403</v>
      </c>
      <c r="G21408">
        <v>5288</v>
      </c>
    </row>
    <row r="21409" spans="1:7">
      <c r="A21409" s="2">
        <v>44281</v>
      </c>
      <c r="B21409" s="2">
        <f t="shared" si="668"/>
        <v>44286</v>
      </c>
      <c r="C21409" s="3">
        <f t="shared" si="669"/>
        <v>1</v>
      </c>
      <c r="D21409" t="s">
        <v>58</v>
      </c>
      <c r="E21409">
        <v>54</v>
      </c>
      <c r="F21409">
        <v>139750</v>
      </c>
      <c r="G21409">
        <v>2628</v>
      </c>
    </row>
    <row r="21410" spans="1:7">
      <c r="A21410" s="2">
        <v>44281</v>
      </c>
      <c r="B21410" s="2">
        <f t="shared" si="668"/>
        <v>44286</v>
      </c>
      <c r="C21410" s="3">
        <f t="shared" si="669"/>
        <v>1</v>
      </c>
      <c r="D21410" t="s">
        <v>10</v>
      </c>
      <c r="E21410">
        <v>55</v>
      </c>
      <c r="F21410">
        <v>633154</v>
      </c>
      <c r="G21410">
        <v>7272</v>
      </c>
    </row>
    <row r="21411" spans="1:7">
      <c r="A21411" s="2">
        <v>44281</v>
      </c>
      <c r="B21411" s="2">
        <f t="shared" si="668"/>
        <v>44286</v>
      </c>
      <c r="C21411" s="3">
        <f t="shared" si="669"/>
        <v>1</v>
      </c>
      <c r="D21411" t="s">
        <v>49</v>
      </c>
      <c r="E21411">
        <v>56</v>
      </c>
      <c r="F21411">
        <v>56046</v>
      </c>
      <c r="G21411">
        <v>695</v>
      </c>
    </row>
    <row r="21412" spans="1:7">
      <c r="A21412" s="2">
        <v>44282</v>
      </c>
      <c r="B21412" s="2">
        <f t="shared" si="668"/>
        <v>44286</v>
      </c>
      <c r="C21412" s="3">
        <f t="shared" si="669"/>
        <v>1</v>
      </c>
      <c r="D21412" t="s">
        <v>52</v>
      </c>
      <c r="E21412">
        <v>1</v>
      </c>
      <c r="F21412">
        <v>514072</v>
      </c>
      <c r="G21412">
        <v>10526</v>
      </c>
    </row>
    <row r="21413" spans="1:7">
      <c r="A21413" s="2">
        <v>44282</v>
      </c>
      <c r="B21413" s="2">
        <f t="shared" si="668"/>
        <v>44286</v>
      </c>
      <c r="C21413" s="3">
        <f t="shared" si="669"/>
        <v>1</v>
      </c>
      <c r="D21413" t="s">
        <v>50</v>
      </c>
      <c r="E21413">
        <v>2</v>
      </c>
      <c r="F21413">
        <v>61744</v>
      </c>
      <c r="G21413">
        <v>299</v>
      </c>
    </row>
    <row r="21414" spans="1:7">
      <c r="A21414" s="2">
        <v>44282</v>
      </c>
      <c r="B21414" s="2">
        <f t="shared" si="668"/>
        <v>44286</v>
      </c>
      <c r="C21414" s="3">
        <f t="shared" si="669"/>
        <v>1</v>
      </c>
      <c r="D21414" t="s">
        <v>8</v>
      </c>
      <c r="E21414">
        <v>4</v>
      </c>
      <c r="F21414">
        <v>839334</v>
      </c>
      <c r="G21414">
        <v>16913</v>
      </c>
    </row>
    <row r="21415" spans="1:7">
      <c r="A21415" s="2">
        <v>44282</v>
      </c>
      <c r="B21415" s="2">
        <f t="shared" si="668"/>
        <v>44286</v>
      </c>
      <c r="C21415" s="3">
        <f t="shared" si="669"/>
        <v>1</v>
      </c>
      <c r="D21415" t="s">
        <v>44</v>
      </c>
      <c r="E21415">
        <v>5</v>
      </c>
      <c r="F21415">
        <v>329860</v>
      </c>
      <c r="G21415">
        <v>5590</v>
      </c>
    </row>
    <row r="21416" spans="1:7">
      <c r="A21416" s="2">
        <v>44282</v>
      </c>
      <c r="B21416" s="2">
        <f t="shared" si="668"/>
        <v>44286</v>
      </c>
      <c r="C21416" s="3">
        <f t="shared" si="669"/>
        <v>1</v>
      </c>
      <c r="D21416" t="s">
        <v>7</v>
      </c>
      <c r="E21416">
        <v>6</v>
      </c>
      <c r="F21416">
        <v>3658804</v>
      </c>
      <c r="G21416">
        <v>58777</v>
      </c>
    </row>
    <row r="21417" spans="1:7">
      <c r="A21417" s="2">
        <v>44282</v>
      </c>
      <c r="B21417" s="2">
        <f t="shared" si="668"/>
        <v>44286</v>
      </c>
      <c r="C21417" s="3">
        <f t="shared" si="669"/>
        <v>1</v>
      </c>
      <c r="D21417" t="s">
        <v>22</v>
      </c>
      <c r="E21417">
        <v>8</v>
      </c>
      <c r="F21417">
        <v>460114</v>
      </c>
      <c r="G21417">
        <v>6165</v>
      </c>
    </row>
    <row r="21418" spans="1:7">
      <c r="A21418" s="2">
        <v>44282</v>
      </c>
      <c r="B21418" s="2">
        <f t="shared" si="668"/>
        <v>44286</v>
      </c>
      <c r="C21418" s="3">
        <f t="shared" si="669"/>
        <v>1</v>
      </c>
      <c r="D21418" t="s">
        <v>38</v>
      </c>
      <c r="E21418">
        <v>9</v>
      </c>
      <c r="F21418">
        <v>305210</v>
      </c>
      <c r="G21418">
        <v>7865</v>
      </c>
    </row>
    <row r="21419" spans="1:7">
      <c r="A21419" s="2">
        <v>44282</v>
      </c>
      <c r="B21419" s="2">
        <f t="shared" si="668"/>
        <v>44286</v>
      </c>
      <c r="C21419" s="3">
        <f t="shared" si="669"/>
        <v>1</v>
      </c>
      <c r="D21419" t="s">
        <v>45</v>
      </c>
      <c r="E21419">
        <v>10</v>
      </c>
      <c r="F21419">
        <v>93701</v>
      </c>
      <c r="G21419">
        <v>1544</v>
      </c>
    </row>
    <row r="21420" spans="1:7">
      <c r="A21420" s="2">
        <v>44282</v>
      </c>
      <c r="B21420" s="2">
        <f t="shared" si="668"/>
        <v>44286</v>
      </c>
      <c r="C21420" s="3">
        <f t="shared" si="669"/>
        <v>1</v>
      </c>
      <c r="D21420" t="s">
        <v>33</v>
      </c>
      <c r="E21420">
        <v>11</v>
      </c>
      <c r="F21420">
        <v>44051</v>
      </c>
      <c r="G21420">
        <v>1056</v>
      </c>
    </row>
    <row r="21421" spans="1:7">
      <c r="A21421" s="2">
        <v>44282</v>
      </c>
      <c r="B21421" s="2">
        <f t="shared" si="668"/>
        <v>44286</v>
      </c>
      <c r="C21421" s="3">
        <f t="shared" si="669"/>
        <v>1</v>
      </c>
      <c r="D21421" t="s">
        <v>15</v>
      </c>
      <c r="E21421">
        <v>12</v>
      </c>
      <c r="F21421">
        <v>2039054</v>
      </c>
      <c r="G21421">
        <v>33141</v>
      </c>
    </row>
    <row r="21422" spans="1:7">
      <c r="A21422" s="2">
        <v>44282</v>
      </c>
      <c r="B21422" s="2">
        <f t="shared" si="668"/>
        <v>44286</v>
      </c>
      <c r="C21422" s="3">
        <f t="shared" si="669"/>
        <v>1</v>
      </c>
      <c r="D21422" t="s">
        <v>18</v>
      </c>
      <c r="E21422">
        <v>13</v>
      </c>
      <c r="F21422">
        <v>1029997</v>
      </c>
      <c r="G21422">
        <v>18349</v>
      </c>
    </row>
    <row r="21423" spans="1:7">
      <c r="A21423" s="2">
        <v>44282</v>
      </c>
      <c r="B21423" s="2">
        <f t="shared" si="668"/>
        <v>44286</v>
      </c>
      <c r="C21423" s="3">
        <f t="shared" si="669"/>
        <v>1</v>
      </c>
      <c r="D21423" t="s">
        <v>57</v>
      </c>
      <c r="E21423">
        <v>66</v>
      </c>
      <c r="F21423">
        <v>8766</v>
      </c>
      <c r="G21423">
        <v>135</v>
      </c>
    </row>
    <row r="21424" spans="1:7">
      <c r="A21424" s="2">
        <v>44282</v>
      </c>
      <c r="B21424" s="2">
        <f t="shared" si="668"/>
        <v>44286</v>
      </c>
      <c r="C21424" s="3">
        <f t="shared" si="669"/>
        <v>1</v>
      </c>
      <c r="D21424" t="s">
        <v>26</v>
      </c>
      <c r="E21424">
        <v>15</v>
      </c>
      <c r="F21424">
        <v>29426</v>
      </c>
      <c r="G21424">
        <v>459</v>
      </c>
    </row>
    <row r="21425" spans="1:7">
      <c r="A21425" s="2">
        <v>44282</v>
      </c>
      <c r="B21425" s="2">
        <f t="shared" si="668"/>
        <v>44286</v>
      </c>
      <c r="C21425" s="3">
        <f t="shared" si="669"/>
        <v>1</v>
      </c>
      <c r="D21425" t="s">
        <v>53</v>
      </c>
      <c r="E21425">
        <v>16</v>
      </c>
      <c r="F21425">
        <v>179511</v>
      </c>
      <c r="G21425">
        <v>1957</v>
      </c>
    </row>
    <row r="21426" spans="1:7">
      <c r="A21426" s="2">
        <v>44282</v>
      </c>
      <c r="B21426" s="2">
        <f t="shared" si="668"/>
        <v>44286</v>
      </c>
      <c r="C21426" s="3">
        <f t="shared" si="669"/>
        <v>1</v>
      </c>
      <c r="D21426" t="s">
        <v>6</v>
      </c>
      <c r="E21426">
        <v>17</v>
      </c>
      <c r="F21426">
        <v>1239012</v>
      </c>
      <c r="G21426">
        <v>23498</v>
      </c>
    </row>
    <row r="21427" spans="1:7">
      <c r="A21427" s="2">
        <v>44282</v>
      </c>
      <c r="B21427" s="2">
        <f t="shared" si="668"/>
        <v>44286</v>
      </c>
      <c r="C21427" s="3">
        <f t="shared" si="669"/>
        <v>1</v>
      </c>
      <c r="D21427" t="s">
        <v>27</v>
      </c>
      <c r="E21427">
        <v>18</v>
      </c>
      <c r="F21427">
        <v>686360</v>
      </c>
      <c r="G21427">
        <v>13011</v>
      </c>
    </row>
    <row r="21428" spans="1:7">
      <c r="A21428" s="2">
        <v>44282</v>
      </c>
      <c r="B21428" s="2">
        <f t="shared" si="668"/>
        <v>44286</v>
      </c>
      <c r="C21428" s="3">
        <f t="shared" si="669"/>
        <v>1</v>
      </c>
      <c r="D21428" t="s">
        <v>39</v>
      </c>
      <c r="E21428">
        <v>19</v>
      </c>
      <c r="F21428">
        <v>349554</v>
      </c>
      <c r="G21428">
        <v>5718</v>
      </c>
    </row>
    <row r="21429" spans="1:7">
      <c r="A21429" s="2">
        <v>44282</v>
      </c>
      <c r="B21429" s="2">
        <f t="shared" si="668"/>
        <v>44286</v>
      </c>
      <c r="C21429" s="3">
        <f t="shared" si="669"/>
        <v>1</v>
      </c>
      <c r="D21429" t="s">
        <v>34</v>
      </c>
      <c r="E21429">
        <v>20</v>
      </c>
      <c r="F21429">
        <v>303710</v>
      </c>
      <c r="G21429">
        <v>4891</v>
      </c>
    </row>
    <row r="21430" spans="1:7">
      <c r="A21430" s="2">
        <v>44282</v>
      </c>
      <c r="B21430" s="2">
        <f t="shared" si="668"/>
        <v>44286</v>
      </c>
      <c r="C21430" s="3">
        <f t="shared" si="669"/>
        <v>1</v>
      </c>
      <c r="D21430" t="s">
        <v>28</v>
      </c>
      <c r="E21430">
        <v>21</v>
      </c>
      <c r="F21430">
        <v>428107</v>
      </c>
      <c r="G21430">
        <v>6053</v>
      </c>
    </row>
    <row r="21431" spans="1:7">
      <c r="A21431" s="2">
        <v>44282</v>
      </c>
      <c r="B21431" s="2">
        <f t="shared" si="668"/>
        <v>44286</v>
      </c>
      <c r="C21431" s="3">
        <f t="shared" si="669"/>
        <v>1</v>
      </c>
      <c r="D21431" t="s">
        <v>40</v>
      </c>
      <c r="E21431">
        <v>22</v>
      </c>
      <c r="F21431">
        <v>443069</v>
      </c>
      <c r="G21431">
        <v>10087</v>
      </c>
    </row>
    <row r="21432" spans="1:7">
      <c r="A21432" s="2">
        <v>44282</v>
      </c>
      <c r="B21432" s="2">
        <f t="shared" si="668"/>
        <v>44286</v>
      </c>
      <c r="C21432" s="3">
        <f t="shared" si="669"/>
        <v>1</v>
      </c>
      <c r="D21432" t="s">
        <v>51</v>
      </c>
      <c r="E21432">
        <v>23</v>
      </c>
      <c r="F21432">
        <v>49653</v>
      </c>
      <c r="G21432">
        <v>736</v>
      </c>
    </row>
    <row r="21433" spans="1:7">
      <c r="A21433" s="2">
        <v>44282</v>
      </c>
      <c r="B21433" s="2">
        <f t="shared" si="668"/>
        <v>44286</v>
      </c>
      <c r="C21433" s="3">
        <f t="shared" si="669"/>
        <v>1</v>
      </c>
      <c r="D21433" t="s">
        <v>23</v>
      </c>
      <c r="E21433">
        <v>24</v>
      </c>
      <c r="F21433">
        <v>406894</v>
      </c>
      <c r="G21433">
        <v>8246</v>
      </c>
    </row>
    <row r="21434" spans="1:7">
      <c r="A21434" s="2">
        <v>44282</v>
      </c>
      <c r="B21434" s="2">
        <f t="shared" si="668"/>
        <v>44286</v>
      </c>
      <c r="C21434" s="3">
        <f t="shared" si="669"/>
        <v>1</v>
      </c>
      <c r="D21434" t="s">
        <v>9</v>
      </c>
      <c r="E21434">
        <v>25</v>
      </c>
      <c r="F21434">
        <v>627556</v>
      </c>
      <c r="G21434">
        <v>17086</v>
      </c>
    </row>
    <row r="21435" spans="1:7">
      <c r="A21435" s="2">
        <v>44282</v>
      </c>
      <c r="B21435" s="2">
        <f t="shared" si="668"/>
        <v>44286</v>
      </c>
      <c r="C21435" s="3">
        <f t="shared" si="669"/>
        <v>1</v>
      </c>
      <c r="D21435" t="s">
        <v>42</v>
      </c>
      <c r="E21435">
        <v>26</v>
      </c>
      <c r="F21435">
        <v>723208</v>
      </c>
      <c r="G21435">
        <v>17038</v>
      </c>
    </row>
    <row r="21436" spans="1:7">
      <c r="A21436" s="2">
        <v>44282</v>
      </c>
      <c r="B21436" s="2">
        <f t="shared" si="668"/>
        <v>44286</v>
      </c>
      <c r="C21436" s="3">
        <f t="shared" si="669"/>
        <v>1</v>
      </c>
      <c r="D21436" t="s">
        <v>29</v>
      </c>
      <c r="E21436">
        <v>27</v>
      </c>
      <c r="F21436">
        <v>513911</v>
      </c>
      <c r="G21436">
        <v>6903</v>
      </c>
    </row>
    <row r="21437" spans="1:7">
      <c r="A21437" s="2">
        <v>44282</v>
      </c>
      <c r="B21437" s="2">
        <f t="shared" si="668"/>
        <v>44286</v>
      </c>
      <c r="C21437" s="3">
        <f t="shared" si="669"/>
        <v>1</v>
      </c>
      <c r="D21437" t="s">
        <v>46</v>
      </c>
      <c r="E21437">
        <v>28</v>
      </c>
      <c r="F21437">
        <v>304420</v>
      </c>
      <c r="G21437">
        <v>7000</v>
      </c>
    </row>
    <row r="21438" spans="1:7">
      <c r="A21438" s="2">
        <v>44282</v>
      </c>
      <c r="B21438" s="2">
        <f t="shared" si="668"/>
        <v>44286</v>
      </c>
      <c r="C21438" s="3">
        <f t="shared" si="669"/>
        <v>1</v>
      </c>
      <c r="D21438" t="s">
        <v>35</v>
      </c>
      <c r="E21438">
        <v>29</v>
      </c>
      <c r="F21438">
        <v>586829</v>
      </c>
      <c r="G21438">
        <v>8942</v>
      </c>
    </row>
    <row r="21439" spans="1:7">
      <c r="A21439" s="2">
        <v>44282</v>
      </c>
      <c r="B21439" s="2">
        <f t="shared" si="668"/>
        <v>44286</v>
      </c>
      <c r="C21439" s="3">
        <f t="shared" si="669"/>
        <v>1</v>
      </c>
      <c r="D21439" t="s">
        <v>54</v>
      </c>
      <c r="E21439">
        <v>30</v>
      </c>
      <c r="F21439">
        <v>104159</v>
      </c>
      <c r="G21439">
        <v>1436</v>
      </c>
    </row>
    <row r="21440" spans="1:7">
      <c r="A21440" s="2">
        <v>44282</v>
      </c>
      <c r="B21440" s="2">
        <f t="shared" si="668"/>
        <v>44286</v>
      </c>
      <c r="C21440" s="3">
        <f t="shared" si="669"/>
        <v>1</v>
      </c>
      <c r="D21440" t="s">
        <v>12</v>
      </c>
      <c r="E21440">
        <v>31</v>
      </c>
      <c r="F21440">
        <v>208707</v>
      </c>
      <c r="G21440">
        <v>2281</v>
      </c>
    </row>
    <row r="21441" spans="1:7">
      <c r="A21441" s="2">
        <v>44282</v>
      </c>
      <c r="B21441" s="2">
        <f t="shared" si="668"/>
        <v>44286</v>
      </c>
      <c r="C21441" s="3">
        <f t="shared" si="669"/>
        <v>1</v>
      </c>
      <c r="D21441" t="s">
        <v>24</v>
      </c>
      <c r="E21441">
        <v>32</v>
      </c>
      <c r="F21441">
        <v>302939</v>
      </c>
      <c r="G21441">
        <v>5236</v>
      </c>
    </row>
    <row r="21442" spans="1:7">
      <c r="A21442" s="2">
        <v>44282</v>
      </c>
      <c r="B21442" s="2">
        <f t="shared" si="668"/>
        <v>44286</v>
      </c>
      <c r="C21442" s="3">
        <f t="shared" si="669"/>
        <v>1</v>
      </c>
      <c r="D21442" t="s">
        <v>19</v>
      </c>
      <c r="E21442">
        <v>33</v>
      </c>
      <c r="F21442">
        <v>82745</v>
      </c>
      <c r="G21442">
        <v>1235</v>
      </c>
    </row>
    <row r="21443" spans="1:7">
      <c r="A21443" s="2">
        <v>44282</v>
      </c>
      <c r="B21443" s="2">
        <f t="shared" si="668"/>
        <v>44286</v>
      </c>
      <c r="C21443" s="3">
        <f t="shared" si="669"/>
        <v>1</v>
      </c>
      <c r="D21443" t="s">
        <v>21</v>
      </c>
      <c r="E21443">
        <v>34</v>
      </c>
      <c r="F21443">
        <v>892145</v>
      </c>
      <c r="G21443">
        <v>24382</v>
      </c>
    </row>
    <row r="21444" spans="1:7">
      <c r="A21444" s="2">
        <v>44282</v>
      </c>
      <c r="B21444" s="2">
        <f t="shared" ref="B21444:B21507" si="670">EOMONTH(A21444,0)</f>
        <v>44286</v>
      </c>
      <c r="C21444" s="3">
        <f t="shared" ref="C21444:C21507" si="671">IF(A21444=B21444,0,1)</f>
        <v>1</v>
      </c>
      <c r="D21444" t="s">
        <v>47</v>
      </c>
      <c r="E21444">
        <v>35</v>
      </c>
      <c r="F21444">
        <v>190887</v>
      </c>
      <c r="G21444">
        <v>3927</v>
      </c>
    </row>
    <row r="21445" spans="1:7">
      <c r="A21445" s="2">
        <v>44282</v>
      </c>
      <c r="B21445" s="2">
        <f t="shared" si="670"/>
        <v>44286</v>
      </c>
      <c r="C21445" s="3">
        <f t="shared" si="671"/>
        <v>1</v>
      </c>
      <c r="D21445" t="s">
        <v>16</v>
      </c>
      <c r="E21445">
        <v>36</v>
      </c>
      <c r="F21445">
        <v>1840338</v>
      </c>
      <c r="G21445">
        <v>49446</v>
      </c>
    </row>
    <row r="21446" spans="1:7">
      <c r="A21446" s="2">
        <v>44282</v>
      </c>
      <c r="B21446" s="2">
        <f t="shared" si="670"/>
        <v>44286</v>
      </c>
      <c r="C21446" s="3">
        <f t="shared" si="671"/>
        <v>1</v>
      </c>
      <c r="D21446" t="s">
        <v>20</v>
      </c>
      <c r="E21446">
        <v>37</v>
      </c>
      <c r="F21446">
        <v>911060</v>
      </c>
      <c r="G21446">
        <v>12049</v>
      </c>
    </row>
    <row r="21447" spans="1:7">
      <c r="A21447" s="2">
        <v>44282</v>
      </c>
      <c r="B21447" s="2">
        <f t="shared" si="670"/>
        <v>44286</v>
      </c>
      <c r="C21447" s="3">
        <f t="shared" si="671"/>
        <v>1</v>
      </c>
      <c r="D21447" t="s">
        <v>48</v>
      </c>
      <c r="E21447">
        <v>38</v>
      </c>
      <c r="F21447">
        <v>102568</v>
      </c>
      <c r="G21447">
        <v>1498</v>
      </c>
    </row>
    <row r="21448" spans="1:7">
      <c r="A21448" s="2">
        <v>44282</v>
      </c>
      <c r="B21448" s="2">
        <f t="shared" si="670"/>
        <v>44286</v>
      </c>
      <c r="C21448" s="3">
        <f t="shared" si="671"/>
        <v>1</v>
      </c>
      <c r="D21448" t="s">
        <v>59</v>
      </c>
      <c r="E21448">
        <v>69</v>
      </c>
      <c r="F21448">
        <v>159</v>
      </c>
      <c r="G21448">
        <v>2</v>
      </c>
    </row>
    <row r="21449" spans="1:7">
      <c r="A21449" s="2">
        <v>44282</v>
      </c>
      <c r="B21449" s="2">
        <f t="shared" si="670"/>
        <v>44286</v>
      </c>
      <c r="C21449" s="3">
        <f t="shared" si="671"/>
        <v>1</v>
      </c>
      <c r="D21449" t="s">
        <v>41</v>
      </c>
      <c r="E21449">
        <v>39</v>
      </c>
      <c r="F21449">
        <v>1010603</v>
      </c>
      <c r="G21449">
        <v>18526</v>
      </c>
    </row>
    <row r="21450" spans="1:7">
      <c r="A21450" s="2">
        <v>44282</v>
      </c>
      <c r="B21450" s="2">
        <f t="shared" si="670"/>
        <v>44286</v>
      </c>
      <c r="C21450" s="3">
        <f t="shared" si="671"/>
        <v>1</v>
      </c>
      <c r="D21450" t="s">
        <v>30</v>
      </c>
      <c r="E21450">
        <v>40</v>
      </c>
      <c r="F21450">
        <v>436971</v>
      </c>
      <c r="G21450">
        <v>4850</v>
      </c>
    </row>
    <row r="21451" spans="1:7">
      <c r="A21451" s="2">
        <v>44282</v>
      </c>
      <c r="B21451" s="2">
        <f t="shared" si="670"/>
        <v>44286</v>
      </c>
      <c r="C21451" s="3">
        <f t="shared" si="671"/>
        <v>1</v>
      </c>
      <c r="D21451" t="s">
        <v>14</v>
      </c>
      <c r="E21451">
        <v>41</v>
      </c>
      <c r="F21451">
        <v>163737</v>
      </c>
      <c r="G21451">
        <v>2386</v>
      </c>
    </row>
    <row r="21452" spans="1:7">
      <c r="A21452" s="2">
        <v>44282</v>
      </c>
      <c r="B21452" s="2">
        <f t="shared" si="670"/>
        <v>44286</v>
      </c>
      <c r="C21452" s="3">
        <f t="shared" si="671"/>
        <v>1</v>
      </c>
      <c r="D21452" t="s">
        <v>31</v>
      </c>
      <c r="E21452">
        <v>42</v>
      </c>
      <c r="F21452">
        <v>1014137</v>
      </c>
      <c r="G21452">
        <v>25044</v>
      </c>
    </row>
    <row r="21453" spans="1:7">
      <c r="A21453" s="2">
        <v>44282</v>
      </c>
      <c r="B21453" s="2">
        <f t="shared" si="670"/>
        <v>44286</v>
      </c>
      <c r="C21453" s="3">
        <f t="shared" si="671"/>
        <v>1</v>
      </c>
      <c r="D21453" t="s">
        <v>55</v>
      </c>
      <c r="E21453">
        <v>72</v>
      </c>
      <c r="F21453">
        <v>139240</v>
      </c>
      <c r="G21453">
        <v>2109</v>
      </c>
    </row>
    <row r="21454" spans="1:7">
      <c r="A21454" s="2">
        <v>44282</v>
      </c>
      <c r="B21454" s="2">
        <f t="shared" si="670"/>
        <v>44286</v>
      </c>
      <c r="C21454" s="3">
        <f t="shared" si="671"/>
        <v>1</v>
      </c>
      <c r="D21454" t="s">
        <v>17</v>
      </c>
      <c r="E21454">
        <v>44</v>
      </c>
      <c r="F21454">
        <v>135775</v>
      </c>
      <c r="G21454">
        <v>2608</v>
      </c>
    </row>
    <row r="21455" spans="1:7">
      <c r="A21455" s="2">
        <v>44282</v>
      </c>
      <c r="B21455" s="2">
        <f t="shared" si="670"/>
        <v>44286</v>
      </c>
      <c r="C21455" s="3">
        <f t="shared" si="671"/>
        <v>1</v>
      </c>
      <c r="D21455" t="s">
        <v>32</v>
      </c>
      <c r="E21455">
        <v>45</v>
      </c>
      <c r="F21455">
        <v>548114</v>
      </c>
      <c r="G21455">
        <v>9104</v>
      </c>
    </row>
    <row r="21456" spans="1:7">
      <c r="A21456" s="2">
        <v>44282</v>
      </c>
      <c r="B21456" s="2">
        <f t="shared" si="670"/>
        <v>44286</v>
      </c>
      <c r="C21456" s="3">
        <f t="shared" si="671"/>
        <v>1</v>
      </c>
      <c r="D21456" t="s">
        <v>43</v>
      </c>
      <c r="E21456">
        <v>46</v>
      </c>
      <c r="F21456">
        <v>117081</v>
      </c>
      <c r="G21456">
        <v>1933</v>
      </c>
    </row>
    <row r="21457" spans="1:7">
      <c r="A21457" s="2">
        <v>44282</v>
      </c>
      <c r="B21457" s="2">
        <f t="shared" si="670"/>
        <v>44286</v>
      </c>
      <c r="C21457" s="3">
        <f t="shared" si="671"/>
        <v>1</v>
      </c>
      <c r="D21457" t="s">
        <v>25</v>
      </c>
      <c r="E21457">
        <v>47</v>
      </c>
      <c r="F21457">
        <v>792763</v>
      </c>
      <c r="G21457">
        <v>11713</v>
      </c>
    </row>
    <row r="21458" spans="1:7">
      <c r="A21458" s="2">
        <v>44282</v>
      </c>
      <c r="B21458" s="2">
        <f t="shared" si="670"/>
        <v>44286</v>
      </c>
      <c r="C21458" s="3">
        <f t="shared" si="671"/>
        <v>1</v>
      </c>
      <c r="D21458" t="s">
        <v>11</v>
      </c>
      <c r="E21458">
        <v>48</v>
      </c>
      <c r="F21458">
        <v>2779015</v>
      </c>
      <c r="G21458">
        <v>48212</v>
      </c>
    </row>
    <row r="21459" spans="1:7">
      <c r="A21459" s="2">
        <v>44282</v>
      </c>
      <c r="B21459" s="2">
        <f t="shared" si="670"/>
        <v>44286</v>
      </c>
      <c r="C21459" s="3">
        <f t="shared" si="671"/>
        <v>1</v>
      </c>
      <c r="D21459" t="s">
        <v>13</v>
      </c>
      <c r="E21459">
        <v>49</v>
      </c>
      <c r="F21459">
        <v>384231</v>
      </c>
      <c r="G21459">
        <v>2101</v>
      </c>
    </row>
    <row r="21460" spans="1:7">
      <c r="A21460" s="2">
        <v>44282</v>
      </c>
      <c r="B21460" s="2">
        <f t="shared" si="670"/>
        <v>44286</v>
      </c>
      <c r="C21460" s="3">
        <f t="shared" si="671"/>
        <v>1</v>
      </c>
      <c r="D21460" t="s">
        <v>36</v>
      </c>
      <c r="E21460">
        <v>50</v>
      </c>
      <c r="F21460">
        <v>18623</v>
      </c>
      <c r="G21460">
        <v>224</v>
      </c>
    </row>
    <row r="21461" spans="1:7">
      <c r="A21461" s="2">
        <v>44282</v>
      </c>
      <c r="B21461" s="2">
        <f t="shared" si="670"/>
        <v>44286</v>
      </c>
      <c r="C21461" s="3">
        <f t="shared" si="671"/>
        <v>1</v>
      </c>
      <c r="D21461" t="s">
        <v>56</v>
      </c>
      <c r="E21461">
        <v>78</v>
      </c>
      <c r="F21461">
        <v>2901</v>
      </c>
      <c r="G21461">
        <v>26</v>
      </c>
    </row>
    <row r="21462" spans="1:7">
      <c r="A21462" s="2">
        <v>44282</v>
      </c>
      <c r="B21462" s="2">
        <f t="shared" si="670"/>
        <v>44286</v>
      </c>
      <c r="C21462" s="3">
        <f t="shared" si="671"/>
        <v>1</v>
      </c>
      <c r="D21462" t="s">
        <v>37</v>
      </c>
      <c r="E21462">
        <v>51</v>
      </c>
      <c r="F21462">
        <v>613974</v>
      </c>
      <c r="G21462">
        <v>10178</v>
      </c>
    </row>
    <row r="21463" spans="1:7">
      <c r="A21463" s="2">
        <v>44282</v>
      </c>
      <c r="B21463" s="2">
        <f t="shared" si="670"/>
        <v>44286</v>
      </c>
      <c r="C21463" s="3">
        <f t="shared" si="671"/>
        <v>1</v>
      </c>
      <c r="D21463" t="s">
        <v>5</v>
      </c>
      <c r="E21463">
        <v>53</v>
      </c>
      <c r="F21463">
        <v>363588</v>
      </c>
      <c r="G21463">
        <v>5288</v>
      </c>
    </row>
    <row r="21464" spans="1:7">
      <c r="A21464" s="2">
        <v>44282</v>
      </c>
      <c r="B21464" s="2">
        <f t="shared" si="670"/>
        <v>44286</v>
      </c>
      <c r="C21464" s="3">
        <f t="shared" si="671"/>
        <v>1</v>
      </c>
      <c r="D21464" t="s">
        <v>58</v>
      </c>
      <c r="E21464">
        <v>54</v>
      </c>
      <c r="F21464">
        <v>140316</v>
      </c>
      <c r="G21464">
        <v>2631</v>
      </c>
    </row>
    <row r="21465" spans="1:7">
      <c r="A21465" s="2">
        <v>44282</v>
      </c>
      <c r="B21465" s="2">
        <f t="shared" si="670"/>
        <v>44286</v>
      </c>
      <c r="C21465" s="3">
        <f t="shared" si="671"/>
        <v>1</v>
      </c>
      <c r="D21465" t="s">
        <v>10</v>
      </c>
      <c r="E21465">
        <v>55</v>
      </c>
      <c r="F21465">
        <v>633846</v>
      </c>
      <c r="G21465">
        <v>7275</v>
      </c>
    </row>
    <row r="21466" spans="1:7">
      <c r="A21466" s="2">
        <v>44282</v>
      </c>
      <c r="B21466" s="2">
        <f t="shared" si="670"/>
        <v>44286</v>
      </c>
      <c r="C21466" s="3">
        <f t="shared" si="671"/>
        <v>1</v>
      </c>
      <c r="D21466" t="s">
        <v>49</v>
      </c>
      <c r="E21466">
        <v>56</v>
      </c>
      <c r="F21466">
        <v>56046</v>
      </c>
      <c r="G21466">
        <v>695</v>
      </c>
    </row>
    <row r="21467" spans="1:7">
      <c r="A21467" s="2">
        <v>44283</v>
      </c>
      <c r="B21467" s="2">
        <f t="shared" si="670"/>
        <v>44286</v>
      </c>
      <c r="C21467" s="3">
        <f t="shared" si="671"/>
        <v>1</v>
      </c>
      <c r="D21467" t="s">
        <v>52</v>
      </c>
      <c r="E21467">
        <v>1</v>
      </c>
      <c r="F21467">
        <v>514391</v>
      </c>
      <c r="G21467">
        <v>10526</v>
      </c>
    </row>
    <row r="21468" spans="1:7">
      <c r="A21468" s="2">
        <v>44283</v>
      </c>
      <c r="B21468" s="2">
        <f t="shared" si="670"/>
        <v>44286</v>
      </c>
      <c r="C21468" s="3">
        <f t="shared" si="671"/>
        <v>1</v>
      </c>
      <c r="D21468" t="s">
        <v>50</v>
      </c>
      <c r="E21468">
        <v>2</v>
      </c>
      <c r="F21468">
        <v>61744</v>
      </c>
      <c r="G21468">
        <v>299</v>
      </c>
    </row>
    <row r="21469" spans="1:7">
      <c r="A21469" s="2">
        <v>44283</v>
      </c>
      <c r="B21469" s="2">
        <f t="shared" si="670"/>
        <v>44286</v>
      </c>
      <c r="C21469" s="3">
        <f t="shared" si="671"/>
        <v>1</v>
      </c>
      <c r="D21469" t="s">
        <v>8</v>
      </c>
      <c r="E21469">
        <v>4</v>
      </c>
      <c r="F21469">
        <v>839888</v>
      </c>
      <c r="G21469">
        <v>16919</v>
      </c>
    </row>
    <row r="21470" spans="1:7">
      <c r="A21470" s="2">
        <v>44283</v>
      </c>
      <c r="B21470" s="2">
        <f t="shared" si="670"/>
        <v>44286</v>
      </c>
      <c r="C21470" s="3">
        <f t="shared" si="671"/>
        <v>1</v>
      </c>
      <c r="D21470" t="s">
        <v>44</v>
      </c>
      <c r="E21470">
        <v>5</v>
      </c>
      <c r="F21470">
        <v>329929</v>
      </c>
      <c r="G21470">
        <v>5595</v>
      </c>
    </row>
    <row r="21471" spans="1:7">
      <c r="A21471" s="2">
        <v>44283</v>
      </c>
      <c r="B21471" s="2">
        <f t="shared" si="670"/>
        <v>44286</v>
      </c>
      <c r="C21471" s="3">
        <f t="shared" si="671"/>
        <v>1</v>
      </c>
      <c r="D21471" t="s">
        <v>7</v>
      </c>
      <c r="E21471">
        <v>6</v>
      </c>
      <c r="F21471">
        <v>3660974</v>
      </c>
      <c r="G21471">
        <v>58903</v>
      </c>
    </row>
    <row r="21472" spans="1:7">
      <c r="A21472" s="2">
        <v>44283</v>
      </c>
      <c r="B21472" s="2">
        <f t="shared" si="670"/>
        <v>44286</v>
      </c>
      <c r="C21472" s="3">
        <f t="shared" si="671"/>
        <v>1</v>
      </c>
      <c r="D21472" t="s">
        <v>22</v>
      </c>
      <c r="E21472">
        <v>8</v>
      </c>
      <c r="F21472">
        <v>460827</v>
      </c>
      <c r="G21472">
        <v>6165</v>
      </c>
    </row>
    <row r="21473" spans="1:7">
      <c r="A21473" s="2">
        <v>44283</v>
      </c>
      <c r="B21473" s="2">
        <f t="shared" si="670"/>
        <v>44286</v>
      </c>
      <c r="C21473" s="3">
        <f t="shared" si="671"/>
        <v>1</v>
      </c>
      <c r="D21473" t="s">
        <v>38</v>
      </c>
      <c r="E21473">
        <v>9</v>
      </c>
      <c r="F21473">
        <v>305210</v>
      </c>
      <c r="G21473">
        <v>7865</v>
      </c>
    </row>
    <row r="21474" spans="1:7">
      <c r="A21474" s="2">
        <v>44283</v>
      </c>
      <c r="B21474" s="2">
        <f t="shared" si="670"/>
        <v>44286</v>
      </c>
      <c r="C21474" s="3">
        <f t="shared" si="671"/>
        <v>1</v>
      </c>
      <c r="D21474" t="s">
        <v>45</v>
      </c>
      <c r="E21474">
        <v>10</v>
      </c>
      <c r="F21474">
        <v>94062</v>
      </c>
      <c r="G21474">
        <v>1544</v>
      </c>
    </row>
    <row r="21475" spans="1:7">
      <c r="A21475" s="2">
        <v>44283</v>
      </c>
      <c r="B21475" s="2">
        <f t="shared" si="670"/>
        <v>44286</v>
      </c>
      <c r="C21475" s="3">
        <f t="shared" si="671"/>
        <v>1</v>
      </c>
      <c r="D21475" t="s">
        <v>33</v>
      </c>
      <c r="E21475">
        <v>11</v>
      </c>
      <c r="F21475">
        <v>44175</v>
      </c>
      <c r="G21475">
        <v>1056</v>
      </c>
    </row>
    <row r="21476" spans="1:7">
      <c r="A21476" s="2">
        <v>44283</v>
      </c>
      <c r="B21476" s="2">
        <f t="shared" si="670"/>
        <v>44286</v>
      </c>
      <c r="C21476" s="3">
        <f t="shared" si="671"/>
        <v>1</v>
      </c>
      <c r="D21476" t="s">
        <v>15</v>
      </c>
      <c r="E21476">
        <v>12</v>
      </c>
      <c r="F21476">
        <v>2043997</v>
      </c>
      <c r="G21476">
        <v>33177</v>
      </c>
    </row>
    <row r="21477" spans="1:7">
      <c r="A21477" s="2">
        <v>44283</v>
      </c>
      <c r="B21477" s="2">
        <f t="shared" si="670"/>
        <v>44286</v>
      </c>
      <c r="C21477" s="3">
        <f t="shared" si="671"/>
        <v>1</v>
      </c>
      <c r="D21477" t="s">
        <v>18</v>
      </c>
      <c r="E21477">
        <v>13</v>
      </c>
      <c r="F21477">
        <v>1030899</v>
      </c>
      <c r="G21477">
        <v>18349</v>
      </c>
    </row>
    <row r="21478" spans="1:7">
      <c r="A21478" s="2">
        <v>44283</v>
      </c>
      <c r="B21478" s="2">
        <f t="shared" si="670"/>
        <v>44286</v>
      </c>
      <c r="C21478" s="3">
        <f t="shared" si="671"/>
        <v>1</v>
      </c>
      <c r="D21478" t="s">
        <v>57</v>
      </c>
      <c r="E21478">
        <v>66</v>
      </c>
      <c r="F21478">
        <v>8769</v>
      </c>
      <c r="G21478">
        <v>135</v>
      </c>
    </row>
    <row r="21479" spans="1:7">
      <c r="A21479" s="2">
        <v>44283</v>
      </c>
      <c r="B21479" s="2">
        <f t="shared" si="670"/>
        <v>44286</v>
      </c>
      <c r="C21479" s="3">
        <f t="shared" si="671"/>
        <v>1</v>
      </c>
      <c r="D21479" t="s">
        <v>26</v>
      </c>
      <c r="E21479">
        <v>15</v>
      </c>
      <c r="F21479">
        <v>29528</v>
      </c>
      <c r="G21479">
        <v>459</v>
      </c>
    </row>
    <row r="21480" spans="1:7">
      <c r="A21480" s="2">
        <v>44283</v>
      </c>
      <c r="B21480" s="2">
        <f t="shared" si="670"/>
        <v>44286</v>
      </c>
      <c r="C21480" s="3">
        <f t="shared" si="671"/>
        <v>1</v>
      </c>
      <c r="D21480" t="s">
        <v>53</v>
      </c>
      <c r="E21480">
        <v>16</v>
      </c>
      <c r="F21480">
        <v>179511</v>
      </c>
      <c r="G21480">
        <v>1957</v>
      </c>
    </row>
    <row r="21481" spans="1:7">
      <c r="A21481" s="2">
        <v>44283</v>
      </c>
      <c r="B21481" s="2">
        <f t="shared" si="670"/>
        <v>44286</v>
      </c>
      <c r="C21481" s="3">
        <f t="shared" si="671"/>
        <v>1</v>
      </c>
      <c r="D21481" t="s">
        <v>6</v>
      </c>
      <c r="E21481">
        <v>17</v>
      </c>
      <c r="F21481">
        <v>1241187</v>
      </c>
      <c r="G21481">
        <v>23521</v>
      </c>
    </row>
    <row r="21482" spans="1:7">
      <c r="A21482" s="2">
        <v>44283</v>
      </c>
      <c r="B21482" s="2">
        <f t="shared" si="670"/>
        <v>44286</v>
      </c>
      <c r="C21482" s="3">
        <f t="shared" si="671"/>
        <v>1</v>
      </c>
      <c r="D21482" t="s">
        <v>27</v>
      </c>
      <c r="E21482">
        <v>18</v>
      </c>
      <c r="F21482">
        <v>687304</v>
      </c>
      <c r="G21482">
        <v>13023</v>
      </c>
    </row>
    <row r="21483" spans="1:7">
      <c r="A21483" s="2">
        <v>44283</v>
      </c>
      <c r="B21483" s="2">
        <f t="shared" si="670"/>
        <v>44286</v>
      </c>
      <c r="C21483" s="3">
        <f t="shared" si="671"/>
        <v>1</v>
      </c>
      <c r="D21483" t="s">
        <v>39</v>
      </c>
      <c r="E21483">
        <v>19</v>
      </c>
      <c r="F21483">
        <v>349714</v>
      </c>
      <c r="G21483">
        <v>5725</v>
      </c>
    </row>
    <row r="21484" spans="1:7">
      <c r="A21484" s="2">
        <v>44283</v>
      </c>
      <c r="B21484" s="2">
        <f t="shared" si="670"/>
        <v>44286</v>
      </c>
      <c r="C21484" s="3">
        <f t="shared" si="671"/>
        <v>1</v>
      </c>
      <c r="D21484" t="s">
        <v>34</v>
      </c>
      <c r="E21484">
        <v>20</v>
      </c>
      <c r="F21484">
        <v>303710</v>
      </c>
      <c r="G21484">
        <v>4891</v>
      </c>
    </row>
    <row r="21485" spans="1:7">
      <c r="A21485" s="2">
        <v>44283</v>
      </c>
      <c r="B21485" s="2">
        <f t="shared" si="670"/>
        <v>44286</v>
      </c>
      <c r="C21485" s="3">
        <f t="shared" si="671"/>
        <v>1</v>
      </c>
      <c r="D21485" t="s">
        <v>28</v>
      </c>
      <c r="E21485">
        <v>21</v>
      </c>
      <c r="F21485">
        <v>428419</v>
      </c>
      <c r="G21485">
        <v>6062</v>
      </c>
    </row>
    <row r="21486" spans="1:7">
      <c r="A21486" s="2">
        <v>44283</v>
      </c>
      <c r="B21486" s="2">
        <f t="shared" si="670"/>
        <v>44286</v>
      </c>
      <c r="C21486" s="3">
        <f t="shared" si="671"/>
        <v>1</v>
      </c>
      <c r="D21486" t="s">
        <v>40</v>
      </c>
      <c r="E21486">
        <v>22</v>
      </c>
      <c r="F21486">
        <v>443069</v>
      </c>
      <c r="G21486">
        <v>10087</v>
      </c>
    </row>
    <row r="21487" spans="1:7">
      <c r="A21487" s="2">
        <v>44283</v>
      </c>
      <c r="B21487" s="2">
        <f t="shared" si="670"/>
        <v>44286</v>
      </c>
      <c r="C21487" s="3">
        <f t="shared" si="671"/>
        <v>1</v>
      </c>
      <c r="D21487" t="s">
        <v>51</v>
      </c>
      <c r="E21487">
        <v>23</v>
      </c>
      <c r="F21487">
        <v>49850</v>
      </c>
      <c r="G21487">
        <v>736</v>
      </c>
    </row>
    <row r="21488" spans="1:7">
      <c r="A21488" s="2">
        <v>44283</v>
      </c>
      <c r="B21488" s="2">
        <f t="shared" si="670"/>
        <v>44286</v>
      </c>
      <c r="C21488" s="3">
        <f t="shared" si="671"/>
        <v>1</v>
      </c>
      <c r="D21488" t="s">
        <v>23</v>
      </c>
      <c r="E21488">
        <v>24</v>
      </c>
      <c r="F21488">
        <v>408229</v>
      </c>
      <c r="G21488">
        <v>8251</v>
      </c>
    </row>
    <row r="21489" spans="1:7">
      <c r="A21489" s="2">
        <v>44283</v>
      </c>
      <c r="B21489" s="2">
        <f t="shared" si="670"/>
        <v>44286</v>
      </c>
      <c r="C21489" s="3">
        <f t="shared" si="671"/>
        <v>1</v>
      </c>
      <c r="D21489" t="s">
        <v>9</v>
      </c>
      <c r="E21489">
        <v>25</v>
      </c>
      <c r="F21489">
        <v>629531</v>
      </c>
      <c r="G21489">
        <v>17115</v>
      </c>
    </row>
    <row r="21490" spans="1:7">
      <c r="A21490" s="2">
        <v>44283</v>
      </c>
      <c r="B21490" s="2">
        <f t="shared" si="670"/>
        <v>44286</v>
      </c>
      <c r="C21490" s="3">
        <f t="shared" si="671"/>
        <v>1</v>
      </c>
      <c r="D21490" t="s">
        <v>42</v>
      </c>
      <c r="E21490">
        <v>26</v>
      </c>
      <c r="F21490">
        <v>723324</v>
      </c>
      <c r="G21490">
        <v>17038</v>
      </c>
    </row>
    <row r="21491" spans="1:7">
      <c r="A21491" s="2">
        <v>44283</v>
      </c>
      <c r="B21491" s="2">
        <f t="shared" si="670"/>
        <v>44286</v>
      </c>
      <c r="C21491" s="3">
        <f t="shared" si="671"/>
        <v>1</v>
      </c>
      <c r="D21491" t="s">
        <v>29</v>
      </c>
      <c r="E21491">
        <v>27</v>
      </c>
      <c r="F21491">
        <v>515136</v>
      </c>
      <c r="G21491">
        <v>6908</v>
      </c>
    </row>
    <row r="21492" spans="1:7">
      <c r="A21492" s="2">
        <v>44283</v>
      </c>
      <c r="B21492" s="2">
        <f t="shared" si="670"/>
        <v>44286</v>
      </c>
      <c r="C21492" s="3">
        <f t="shared" si="671"/>
        <v>1</v>
      </c>
      <c r="D21492" t="s">
        <v>46</v>
      </c>
      <c r="E21492">
        <v>28</v>
      </c>
      <c r="F21492">
        <v>304616</v>
      </c>
      <c r="G21492">
        <v>7001</v>
      </c>
    </row>
    <row r="21493" spans="1:7">
      <c r="A21493" s="2">
        <v>44283</v>
      </c>
      <c r="B21493" s="2">
        <f t="shared" si="670"/>
        <v>44286</v>
      </c>
      <c r="C21493" s="3">
        <f t="shared" si="671"/>
        <v>1</v>
      </c>
      <c r="D21493" t="s">
        <v>35</v>
      </c>
      <c r="E21493">
        <v>29</v>
      </c>
      <c r="F21493">
        <v>587107</v>
      </c>
      <c r="G21493">
        <v>8943</v>
      </c>
    </row>
    <row r="21494" spans="1:7">
      <c r="A21494" s="2">
        <v>44283</v>
      </c>
      <c r="B21494" s="2">
        <f t="shared" si="670"/>
        <v>44286</v>
      </c>
      <c r="C21494" s="3">
        <f t="shared" si="671"/>
        <v>1</v>
      </c>
      <c r="D21494" t="s">
        <v>54</v>
      </c>
      <c r="E21494">
        <v>30</v>
      </c>
      <c r="F21494">
        <v>104184</v>
      </c>
      <c r="G21494">
        <v>1436</v>
      </c>
    </row>
    <row r="21495" spans="1:7">
      <c r="A21495" s="2">
        <v>44283</v>
      </c>
      <c r="B21495" s="2">
        <f t="shared" si="670"/>
        <v>44286</v>
      </c>
      <c r="C21495" s="3">
        <f t="shared" si="671"/>
        <v>1</v>
      </c>
      <c r="D21495" t="s">
        <v>12</v>
      </c>
      <c r="E21495">
        <v>31</v>
      </c>
      <c r="F21495">
        <v>208867</v>
      </c>
      <c r="G21495">
        <v>2281</v>
      </c>
    </row>
    <row r="21496" spans="1:7">
      <c r="A21496" s="2">
        <v>44283</v>
      </c>
      <c r="B21496" s="2">
        <f t="shared" si="670"/>
        <v>44286</v>
      </c>
      <c r="C21496" s="3">
        <f t="shared" si="671"/>
        <v>1</v>
      </c>
      <c r="D21496" t="s">
        <v>24</v>
      </c>
      <c r="E21496">
        <v>32</v>
      </c>
      <c r="F21496">
        <v>303081</v>
      </c>
      <c r="G21496">
        <v>5236</v>
      </c>
    </row>
    <row r="21497" spans="1:7">
      <c r="A21497" s="2">
        <v>44283</v>
      </c>
      <c r="B21497" s="2">
        <f t="shared" si="670"/>
        <v>44286</v>
      </c>
      <c r="C21497" s="3">
        <f t="shared" si="671"/>
        <v>1</v>
      </c>
      <c r="D21497" t="s">
        <v>19</v>
      </c>
      <c r="E21497">
        <v>33</v>
      </c>
      <c r="F21497">
        <v>83027</v>
      </c>
      <c r="G21497">
        <v>1237</v>
      </c>
    </row>
    <row r="21498" spans="1:7">
      <c r="A21498" s="2">
        <v>44283</v>
      </c>
      <c r="B21498" s="2">
        <f t="shared" si="670"/>
        <v>44286</v>
      </c>
      <c r="C21498" s="3">
        <f t="shared" si="671"/>
        <v>1</v>
      </c>
      <c r="D21498" t="s">
        <v>21</v>
      </c>
      <c r="E21498">
        <v>34</v>
      </c>
      <c r="F21498">
        <v>896650</v>
      </c>
      <c r="G21498">
        <v>24389</v>
      </c>
    </row>
    <row r="21499" spans="1:7">
      <c r="A21499" s="2">
        <v>44283</v>
      </c>
      <c r="B21499" s="2">
        <f t="shared" si="670"/>
        <v>44286</v>
      </c>
      <c r="C21499" s="3">
        <f t="shared" si="671"/>
        <v>1</v>
      </c>
      <c r="D21499" t="s">
        <v>47</v>
      </c>
      <c r="E21499">
        <v>35</v>
      </c>
      <c r="F21499">
        <v>191048</v>
      </c>
      <c r="G21499">
        <v>3927</v>
      </c>
    </row>
    <row r="21500" spans="1:7">
      <c r="A21500" s="2">
        <v>44283</v>
      </c>
      <c r="B21500" s="2">
        <f t="shared" si="670"/>
        <v>44286</v>
      </c>
      <c r="C21500" s="3">
        <f t="shared" si="671"/>
        <v>1</v>
      </c>
      <c r="D21500" t="s">
        <v>16</v>
      </c>
      <c r="E21500">
        <v>36</v>
      </c>
      <c r="F21500">
        <v>1849190</v>
      </c>
      <c r="G21500">
        <v>49537</v>
      </c>
    </row>
    <row r="21501" spans="1:7">
      <c r="A21501" s="2">
        <v>44283</v>
      </c>
      <c r="B21501" s="2">
        <f t="shared" si="670"/>
        <v>44286</v>
      </c>
      <c r="C21501" s="3">
        <f t="shared" si="671"/>
        <v>1</v>
      </c>
      <c r="D21501" t="s">
        <v>20</v>
      </c>
      <c r="E21501">
        <v>37</v>
      </c>
      <c r="F21501">
        <v>911060</v>
      </c>
      <c r="G21501">
        <v>12051</v>
      </c>
    </row>
    <row r="21502" spans="1:7">
      <c r="A21502" s="2">
        <v>44283</v>
      </c>
      <c r="B21502" s="2">
        <f t="shared" si="670"/>
        <v>44286</v>
      </c>
      <c r="C21502" s="3">
        <f t="shared" si="671"/>
        <v>1</v>
      </c>
      <c r="D21502" t="s">
        <v>48</v>
      </c>
      <c r="E21502">
        <v>38</v>
      </c>
      <c r="F21502">
        <v>102615</v>
      </c>
      <c r="G21502">
        <v>1498</v>
      </c>
    </row>
    <row r="21503" spans="1:7">
      <c r="A21503" s="2">
        <v>44283</v>
      </c>
      <c r="B21503" s="2">
        <f t="shared" si="670"/>
        <v>44286</v>
      </c>
      <c r="C21503" s="3">
        <f t="shared" si="671"/>
        <v>1</v>
      </c>
      <c r="D21503" t="s">
        <v>59</v>
      </c>
      <c r="E21503">
        <v>69</v>
      </c>
      <c r="F21503">
        <v>159</v>
      </c>
      <c r="G21503">
        <v>2</v>
      </c>
    </row>
    <row r="21504" spans="1:7">
      <c r="A21504" s="2">
        <v>44283</v>
      </c>
      <c r="B21504" s="2">
        <f t="shared" si="670"/>
        <v>44286</v>
      </c>
      <c r="C21504" s="3">
        <f t="shared" si="671"/>
        <v>1</v>
      </c>
      <c r="D21504" t="s">
        <v>41</v>
      </c>
      <c r="E21504">
        <v>39</v>
      </c>
      <c r="F21504">
        <v>1011622</v>
      </c>
      <c r="G21504">
        <v>18526</v>
      </c>
    </row>
    <row r="21505" spans="1:7">
      <c r="A21505" s="2">
        <v>44283</v>
      </c>
      <c r="B21505" s="2">
        <f t="shared" si="670"/>
        <v>44286</v>
      </c>
      <c r="C21505" s="3">
        <f t="shared" si="671"/>
        <v>1</v>
      </c>
      <c r="D21505" t="s">
        <v>30</v>
      </c>
      <c r="E21505">
        <v>40</v>
      </c>
      <c r="F21505">
        <v>436971</v>
      </c>
      <c r="G21505">
        <v>4850</v>
      </c>
    </row>
    <row r="21506" spans="1:7">
      <c r="A21506" s="2">
        <v>44283</v>
      </c>
      <c r="B21506" s="2">
        <f t="shared" si="670"/>
        <v>44286</v>
      </c>
      <c r="C21506" s="3">
        <f t="shared" si="671"/>
        <v>1</v>
      </c>
      <c r="D21506" t="s">
        <v>14</v>
      </c>
      <c r="E21506">
        <v>41</v>
      </c>
      <c r="F21506">
        <v>163952</v>
      </c>
      <c r="G21506">
        <v>2386</v>
      </c>
    </row>
    <row r="21507" spans="1:7">
      <c r="A21507" s="2">
        <v>44283</v>
      </c>
      <c r="B21507" s="2">
        <f t="shared" si="670"/>
        <v>44286</v>
      </c>
      <c r="C21507" s="3">
        <f t="shared" si="671"/>
        <v>1</v>
      </c>
      <c r="D21507" t="s">
        <v>31</v>
      </c>
      <c r="E21507">
        <v>42</v>
      </c>
      <c r="F21507">
        <v>1016713</v>
      </c>
      <c r="G21507">
        <v>25058</v>
      </c>
    </row>
    <row r="21508" spans="1:7">
      <c r="A21508" s="2">
        <v>44283</v>
      </c>
      <c r="B21508" s="2">
        <f t="shared" ref="B21508:B21571" si="672">EOMONTH(A21508,0)</f>
        <v>44286</v>
      </c>
      <c r="C21508" s="3">
        <f t="shared" ref="C21508:C21571" si="673">IF(A21508=B21508,0,1)</f>
        <v>1</v>
      </c>
      <c r="D21508" t="s">
        <v>55</v>
      </c>
      <c r="E21508">
        <v>72</v>
      </c>
      <c r="F21508">
        <v>139508</v>
      </c>
      <c r="G21508">
        <v>2112</v>
      </c>
    </row>
    <row r="21509" spans="1:7">
      <c r="A21509" s="2">
        <v>44283</v>
      </c>
      <c r="B21509" s="2">
        <f t="shared" si="672"/>
        <v>44286</v>
      </c>
      <c r="C21509" s="3">
        <f t="shared" si="673"/>
        <v>1</v>
      </c>
      <c r="D21509" t="s">
        <v>17</v>
      </c>
      <c r="E21509">
        <v>44</v>
      </c>
      <c r="F21509">
        <v>135775</v>
      </c>
      <c r="G21509">
        <v>2608</v>
      </c>
    </row>
    <row r="21510" spans="1:7">
      <c r="A21510" s="2">
        <v>44283</v>
      </c>
      <c r="B21510" s="2">
        <f t="shared" si="672"/>
        <v>44286</v>
      </c>
      <c r="C21510" s="3">
        <f t="shared" si="673"/>
        <v>1</v>
      </c>
      <c r="D21510" t="s">
        <v>32</v>
      </c>
      <c r="E21510">
        <v>45</v>
      </c>
      <c r="F21510">
        <v>549199</v>
      </c>
      <c r="G21510">
        <v>9122</v>
      </c>
    </row>
    <row r="21511" spans="1:7">
      <c r="A21511" s="2">
        <v>44283</v>
      </c>
      <c r="B21511" s="2">
        <f t="shared" si="672"/>
        <v>44286</v>
      </c>
      <c r="C21511" s="3">
        <f t="shared" si="673"/>
        <v>1</v>
      </c>
      <c r="D21511" t="s">
        <v>43</v>
      </c>
      <c r="E21511">
        <v>46</v>
      </c>
      <c r="F21511">
        <v>117244</v>
      </c>
      <c r="G21511">
        <v>1933</v>
      </c>
    </row>
    <row r="21512" spans="1:7">
      <c r="A21512" s="2">
        <v>44283</v>
      </c>
      <c r="B21512" s="2">
        <f t="shared" si="672"/>
        <v>44286</v>
      </c>
      <c r="C21512" s="3">
        <f t="shared" si="673"/>
        <v>1</v>
      </c>
      <c r="D21512" t="s">
        <v>25</v>
      </c>
      <c r="E21512">
        <v>47</v>
      </c>
      <c r="F21512">
        <v>792811</v>
      </c>
      <c r="G21512">
        <v>11713</v>
      </c>
    </row>
    <row r="21513" spans="1:7">
      <c r="A21513" s="2">
        <v>44283</v>
      </c>
      <c r="B21513" s="2">
        <f t="shared" si="672"/>
        <v>44286</v>
      </c>
      <c r="C21513" s="3">
        <f t="shared" si="673"/>
        <v>1</v>
      </c>
      <c r="D21513" t="s">
        <v>11</v>
      </c>
      <c r="E21513">
        <v>48</v>
      </c>
      <c r="F21513">
        <v>2781996</v>
      </c>
      <c r="G21513">
        <v>48263</v>
      </c>
    </row>
    <row r="21514" spans="1:7">
      <c r="A21514" s="2">
        <v>44283</v>
      </c>
      <c r="B21514" s="2">
        <f t="shared" si="672"/>
        <v>44286</v>
      </c>
      <c r="C21514" s="3">
        <f t="shared" si="673"/>
        <v>1</v>
      </c>
      <c r="D21514" t="s">
        <v>13</v>
      </c>
      <c r="E21514">
        <v>49</v>
      </c>
      <c r="F21514">
        <v>384621</v>
      </c>
      <c r="G21514">
        <v>2114</v>
      </c>
    </row>
    <row r="21515" spans="1:7">
      <c r="A21515" s="2">
        <v>44283</v>
      </c>
      <c r="B21515" s="2">
        <f t="shared" si="672"/>
        <v>44286</v>
      </c>
      <c r="C21515" s="3">
        <f t="shared" si="673"/>
        <v>1</v>
      </c>
      <c r="D21515" t="s">
        <v>36</v>
      </c>
      <c r="E21515">
        <v>50</v>
      </c>
      <c r="F21515">
        <v>18820</v>
      </c>
      <c r="G21515">
        <v>225</v>
      </c>
    </row>
    <row r="21516" spans="1:7">
      <c r="A21516" s="2">
        <v>44283</v>
      </c>
      <c r="B21516" s="2">
        <f t="shared" si="672"/>
        <v>44286</v>
      </c>
      <c r="C21516" s="3">
        <f t="shared" si="673"/>
        <v>1</v>
      </c>
      <c r="D21516" t="s">
        <v>56</v>
      </c>
      <c r="E21516">
        <v>78</v>
      </c>
      <c r="F21516">
        <v>2907</v>
      </c>
      <c r="G21516">
        <v>26</v>
      </c>
    </row>
    <row r="21517" spans="1:7">
      <c r="A21517" s="2">
        <v>44283</v>
      </c>
      <c r="B21517" s="2">
        <f t="shared" si="672"/>
        <v>44286</v>
      </c>
      <c r="C21517" s="3">
        <f t="shared" si="673"/>
        <v>1</v>
      </c>
      <c r="D21517" t="s">
        <v>37</v>
      </c>
      <c r="E21517">
        <v>51</v>
      </c>
      <c r="F21517">
        <v>615366</v>
      </c>
      <c r="G21517">
        <v>10198</v>
      </c>
    </row>
    <row r="21518" spans="1:7">
      <c r="A21518" s="2">
        <v>44283</v>
      </c>
      <c r="B21518" s="2">
        <f t="shared" si="672"/>
        <v>44286</v>
      </c>
      <c r="C21518" s="3">
        <f t="shared" si="673"/>
        <v>1</v>
      </c>
      <c r="D21518" t="s">
        <v>5</v>
      </c>
      <c r="E21518">
        <v>53</v>
      </c>
      <c r="F21518">
        <v>363659</v>
      </c>
      <c r="G21518">
        <v>5288</v>
      </c>
    </row>
    <row r="21519" spans="1:7">
      <c r="A21519" s="2">
        <v>44283</v>
      </c>
      <c r="B21519" s="2">
        <f t="shared" si="672"/>
        <v>44286</v>
      </c>
      <c r="C21519" s="3">
        <f t="shared" si="673"/>
        <v>1</v>
      </c>
      <c r="D21519" t="s">
        <v>58</v>
      </c>
      <c r="E21519">
        <v>54</v>
      </c>
      <c r="F21519">
        <v>140613</v>
      </c>
      <c r="G21519">
        <v>2634</v>
      </c>
    </row>
    <row r="21520" spans="1:7">
      <c r="A21520" s="2">
        <v>44283</v>
      </c>
      <c r="B21520" s="2">
        <f t="shared" si="672"/>
        <v>44286</v>
      </c>
      <c r="C21520" s="3">
        <f t="shared" si="673"/>
        <v>1</v>
      </c>
      <c r="D21520" t="s">
        <v>10</v>
      </c>
      <c r="E21520">
        <v>55</v>
      </c>
      <c r="F21520">
        <v>634317</v>
      </c>
      <c r="G21520">
        <v>7275</v>
      </c>
    </row>
    <row r="21521" spans="1:7">
      <c r="A21521" s="2">
        <v>44283</v>
      </c>
      <c r="B21521" s="2">
        <f t="shared" si="672"/>
        <v>44286</v>
      </c>
      <c r="C21521" s="3">
        <f t="shared" si="673"/>
        <v>1</v>
      </c>
      <c r="D21521" t="s">
        <v>49</v>
      </c>
      <c r="E21521">
        <v>56</v>
      </c>
      <c r="F21521">
        <v>56046</v>
      </c>
      <c r="G21521">
        <v>695</v>
      </c>
    </row>
    <row r="21522" spans="1:7">
      <c r="A21522" s="2">
        <v>44284</v>
      </c>
      <c r="B21522" s="2">
        <f t="shared" si="672"/>
        <v>44286</v>
      </c>
      <c r="C21522" s="3">
        <f t="shared" si="673"/>
        <v>1</v>
      </c>
      <c r="D21522" t="s">
        <v>52</v>
      </c>
      <c r="E21522">
        <v>1</v>
      </c>
      <c r="F21522">
        <v>514619</v>
      </c>
      <c r="G21522">
        <v>10526</v>
      </c>
    </row>
    <row r="21523" spans="1:7">
      <c r="A21523" s="2">
        <v>44284</v>
      </c>
      <c r="B21523" s="2">
        <f t="shared" si="672"/>
        <v>44286</v>
      </c>
      <c r="C21523" s="3">
        <f t="shared" si="673"/>
        <v>1</v>
      </c>
      <c r="D21523" t="s">
        <v>50</v>
      </c>
      <c r="E21523">
        <v>2</v>
      </c>
      <c r="F21523">
        <v>61744</v>
      </c>
      <c r="G21523">
        <v>299</v>
      </c>
    </row>
    <row r="21524" spans="1:7">
      <c r="A21524" s="2">
        <v>44284</v>
      </c>
      <c r="B21524" s="2">
        <f t="shared" si="672"/>
        <v>44286</v>
      </c>
      <c r="C21524" s="3">
        <f t="shared" si="673"/>
        <v>1</v>
      </c>
      <c r="D21524" t="s">
        <v>8</v>
      </c>
      <c r="E21524">
        <v>4</v>
      </c>
      <c r="F21524">
        <v>840501</v>
      </c>
      <c r="G21524">
        <v>16918</v>
      </c>
    </row>
    <row r="21525" spans="1:7">
      <c r="A21525" s="2">
        <v>44284</v>
      </c>
      <c r="B21525" s="2">
        <f t="shared" si="672"/>
        <v>44286</v>
      </c>
      <c r="C21525" s="3">
        <f t="shared" si="673"/>
        <v>1</v>
      </c>
      <c r="D21525" t="s">
        <v>44</v>
      </c>
      <c r="E21525">
        <v>5</v>
      </c>
      <c r="F21525">
        <v>330008</v>
      </c>
      <c r="G21525">
        <v>5601</v>
      </c>
    </row>
    <row r="21526" spans="1:7">
      <c r="A21526" s="2">
        <v>44284</v>
      </c>
      <c r="B21526" s="2">
        <f t="shared" si="672"/>
        <v>44286</v>
      </c>
      <c r="C21526" s="3">
        <f t="shared" si="673"/>
        <v>1</v>
      </c>
      <c r="D21526" t="s">
        <v>7</v>
      </c>
      <c r="E21526">
        <v>6</v>
      </c>
      <c r="F21526">
        <v>3664033</v>
      </c>
      <c r="G21526">
        <v>58991</v>
      </c>
    </row>
    <row r="21527" spans="1:7">
      <c r="A21527" s="2">
        <v>44284</v>
      </c>
      <c r="B21527" s="2">
        <f t="shared" si="672"/>
        <v>44286</v>
      </c>
      <c r="C21527" s="3">
        <f t="shared" si="673"/>
        <v>1</v>
      </c>
      <c r="D21527" t="s">
        <v>22</v>
      </c>
      <c r="E21527">
        <v>8</v>
      </c>
      <c r="F21527">
        <v>461969</v>
      </c>
      <c r="G21527">
        <v>6166</v>
      </c>
    </row>
    <row r="21528" spans="1:7">
      <c r="A21528" s="2">
        <v>44284</v>
      </c>
      <c r="B21528" s="2">
        <f t="shared" si="672"/>
        <v>44286</v>
      </c>
      <c r="C21528" s="3">
        <f t="shared" si="673"/>
        <v>1</v>
      </c>
      <c r="D21528" t="s">
        <v>38</v>
      </c>
      <c r="E21528">
        <v>9</v>
      </c>
      <c r="F21528">
        <v>308439</v>
      </c>
      <c r="G21528">
        <v>7883</v>
      </c>
    </row>
    <row r="21529" spans="1:7">
      <c r="A21529" s="2">
        <v>44284</v>
      </c>
      <c r="B21529" s="2">
        <f t="shared" si="672"/>
        <v>44286</v>
      </c>
      <c r="C21529" s="3">
        <f t="shared" si="673"/>
        <v>1</v>
      </c>
      <c r="D21529" t="s">
        <v>45</v>
      </c>
      <c r="E21529">
        <v>10</v>
      </c>
      <c r="F21529">
        <v>94402</v>
      </c>
      <c r="G21529">
        <v>1552</v>
      </c>
    </row>
    <row r="21530" spans="1:7">
      <c r="A21530" s="2">
        <v>44284</v>
      </c>
      <c r="B21530" s="2">
        <f t="shared" si="672"/>
        <v>44286</v>
      </c>
      <c r="C21530" s="3">
        <f t="shared" si="673"/>
        <v>1</v>
      </c>
      <c r="D21530" t="s">
        <v>33</v>
      </c>
      <c r="E21530">
        <v>11</v>
      </c>
      <c r="F21530">
        <v>44248</v>
      </c>
      <c r="G21530">
        <v>1059</v>
      </c>
    </row>
    <row r="21531" spans="1:7">
      <c r="A21531" s="2">
        <v>44284</v>
      </c>
      <c r="B21531" s="2">
        <f t="shared" si="672"/>
        <v>44286</v>
      </c>
      <c r="C21531" s="3">
        <f t="shared" si="673"/>
        <v>1</v>
      </c>
      <c r="D21531" t="s">
        <v>15</v>
      </c>
      <c r="E21531">
        <v>12</v>
      </c>
      <c r="F21531">
        <v>2047371</v>
      </c>
      <c r="G21531">
        <v>33246</v>
      </c>
    </row>
    <row r="21532" spans="1:7">
      <c r="A21532" s="2">
        <v>44284</v>
      </c>
      <c r="B21532" s="2">
        <f t="shared" si="672"/>
        <v>44286</v>
      </c>
      <c r="C21532" s="3">
        <f t="shared" si="673"/>
        <v>1</v>
      </c>
      <c r="D21532" t="s">
        <v>18</v>
      </c>
      <c r="E21532">
        <v>13</v>
      </c>
      <c r="F21532">
        <v>1032045</v>
      </c>
      <c r="G21532">
        <v>18381</v>
      </c>
    </row>
    <row r="21533" spans="1:7">
      <c r="A21533" s="2">
        <v>44284</v>
      </c>
      <c r="B21533" s="2">
        <f t="shared" si="672"/>
        <v>44286</v>
      </c>
      <c r="C21533" s="3">
        <f t="shared" si="673"/>
        <v>1</v>
      </c>
      <c r="D21533" t="s">
        <v>57</v>
      </c>
      <c r="E21533">
        <v>66</v>
      </c>
      <c r="F21533">
        <v>8773</v>
      </c>
      <c r="G21533">
        <v>135</v>
      </c>
    </row>
    <row r="21534" spans="1:7">
      <c r="A21534" s="2">
        <v>44284</v>
      </c>
      <c r="B21534" s="2">
        <f t="shared" si="672"/>
        <v>44286</v>
      </c>
      <c r="C21534" s="3">
        <f t="shared" si="673"/>
        <v>1</v>
      </c>
      <c r="D21534" t="s">
        <v>26</v>
      </c>
      <c r="E21534">
        <v>15</v>
      </c>
      <c r="F21534">
        <v>29626</v>
      </c>
      <c r="G21534">
        <v>459</v>
      </c>
    </row>
    <row r="21535" spans="1:7">
      <c r="A21535" s="2">
        <v>44284</v>
      </c>
      <c r="B21535" s="2">
        <f t="shared" si="672"/>
        <v>44286</v>
      </c>
      <c r="C21535" s="3">
        <f t="shared" si="673"/>
        <v>1</v>
      </c>
      <c r="D21535" t="s">
        <v>53</v>
      </c>
      <c r="E21535">
        <v>16</v>
      </c>
      <c r="F21535">
        <v>179897</v>
      </c>
      <c r="G21535">
        <v>1960</v>
      </c>
    </row>
    <row r="21536" spans="1:7">
      <c r="A21536" s="2">
        <v>44284</v>
      </c>
      <c r="B21536" s="2">
        <f t="shared" si="672"/>
        <v>44286</v>
      </c>
      <c r="C21536" s="3">
        <f t="shared" si="673"/>
        <v>1</v>
      </c>
      <c r="D21536" t="s">
        <v>6</v>
      </c>
      <c r="E21536">
        <v>17</v>
      </c>
      <c r="F21536">
        <v>1243171</v>
      </c>
      <c r="G21536">
        <v>23527</v>
      </c>
    </row>
    <row r="21537" spans="1:7">
      <c r="A21537" s="2">
        <v>44284</v>
      </c>
      <c r="B21537" s="2">
        <f t="shared" si="672"/>
        <v>44286</v>
      </c>
      <c r="C21537" s="3">
        <f t="shared" si="673"/>
        <v>1</v>
      </c>
      <c r="D21537" t="s">
        <v>27</v>
      </c>
      <c r="E21537">
        <v>18</v>
      </c>
      <c r="F21537">
        <v>688017</v>
      </c>
      <c r="G21537">
        <v>13028</v>
      </c>
    </row>
    <row r="21538" spans="1:7">
      <c r="A21538" s="2">
        <v>44284</v>
      </c>
      <c r="B21538" s="2">
        <f t="shared" si="672"/>
        <v>44286</v>
      </c>
      <c r="C21538" s="3">
        <f t="shared" si="673"/>
        <v>1</v>
      </c>
      <c r="D21538" t="s">
        <v>39</v>
      </c>
      <c r="E21538">
        <v>19</v>
      </c>
      <c r="F21538">
        <v>350219</v>
      </c>
      <c r="G21538">
        <v>5729</v>
      </c>
    </row>
    <row r="21539" spans="1:7">
      <c r="A21539" s="2">
        <v>44284</v>
      </c>
      <c r="B21539" s="2">
        <f t="shared" si="672"/>
        <v>44286</v>
      </c>
      <c r="C21539" s="3">
        <f t="shared" si="673"/>
        <v>1</v>
      </c>
      <c r="D21539" t="s">
        <v>34</v>
      </c>
      <c r="E21539">
        <v>20</v>
      </c>
      <c r="F21539">
        <v>304143</v>
      </c>
      <c r="G21539">
        <v>4902</v>
      </c>
    </row>
    <row r="21540" spans="1:7">
      <c r="A21540" s="2">
        <v>44284</v>
      </c>
      <c r="B21540" s="2">
        <f t="shared" si="672"/>
        <v>44286</v>
      </c>
      <c r="C21540" s="3">
        <f t="shared" si="673"/>
        <v>1</v>
      </c>
      <c r="D21540" t="s">
        <v>28</v>
      </c>
      <c r="E21540">
        <v>21</v>
      </c>
      <c r="F21540">
        <v>428835</v>
      </c>
      <c r="G21540">
        <v>6104</v>
      </c>
    </row>
    <row r="21541" spans="1:7">
      <c r="A21541" s="2">
        <v>44284</v>
      </c>
      <c r="B21541" s="2">
        <f t="shared" si="672"/>
        <v>44286</v>
      </c>
      <c r="C21541" s="3">
        <f t="shared" si="673"/>
        <v>1</v>
      </c>
      <c r="D21541" t="s">
        <v>40</v>
      </c>
      <c r="E21541">
        <v>22</v>
      </c>
      <c r="F21541">
        <v>443905</v>
      </c>
      <c r="G21541">
        <v>10122</v>
      </c>
    </row>
    <row r="21542" spans="1:7">
      <c r="A21542" s="2">
        <v>44284</v>
      </c>
      <c r="B21542" s="2">
        <f t="shared" si="672"/>
        <v>44286</v>
      </c>
      <c r="C21542" s="3">
        <f t="shared" si="673"/>
        <v>1</v>
      </c>
      <c r="D21542" t="s">
        <v>51</v>
      </c>
      <c r="E21542">
        <v>23</v>
      </c>
      <c r="F21542">
        <v>50030</v>
      </c>
      <c r="G21542">
        <v>736</v>
      </c>
    </row>
    <row r="21543" spans="1:7">
      <c r="A21543" s="2">
        <v>44284</v>
      </c>
      <c r="B21543" s="2">
        <f t="shared" si="672"/>
        <v>44286</v>
      </c>
      <c r="C21543" s="3">
        <f t="shared" si="673"/>
        <v>1</v>
      </c>
      <c r="D21543" t="s">
        <v>23</v>
      </c>
      <c r="E21543">
        <v>24</v>
      </c>
      <c r="F21543">
        <v>409260</v>
      </c>
      <c r="G21543">
        <v>8260</v>
      </c>
    </row>
    <row r="21544" spans="1:7">
      <c r="A21544" s="2">
        <v>44284</v>
      </c>
      <c r="B21544" s="2">
        <f t="shared" si="672"/>
        <v>44286</v>
      </c>
      <c r="C21544" s="3">
        <f t="shared" si="673"/>
        <v>1</v>
      </c>
      <c r="D21544" t="s">
        <v>9</v>
      </c>
      <c r="E21544">
        <v>25</v>
      </c>
      <c r="F21544">
        <v>631031</v>
      </c>
      <c r="G21544">
        <v>17130</v>
      </c>
    </row>
    <row r="21545" spans="1:7">
      <c r="A21545" s="2">
        <v>44284</v>
      </c>
      <c r="B21545" s="2">
        <f t="shared" si="672"/>
        <v>44286</v>
      </c>
      <c r="C21545" s="3">
        <f t="shared" si="673"/>
        <v>1</v>
      </c>
      <c r="D21545" t="s">
        <v>42</v>
      </c>
      <c r="E21545">
        <v>26</v>
      </c>
      <c r="F21545">
        <v>732621</v>
      </c>
      <c r="G21545">
        <v>17048</v>
      </c>
    </row>
    <row r="21546" spans="1:7">
      <c r="A21546" s="2">
        <v>44284</v>
      </c>
      <c r="B21546" s="2">
        <f t="shared" si="672"/>
        <v>44286</v>
      </c>
      <c r="C21546" s="3">
        <f t="shared" si="673"/>
        <v>1</v>
      </c>
      <c r="D21546" t="s">
        <v>29</v>
      </c>
      <c r="E21546">
        <v>27</v>
      </c>
      <c r="F21546">
        <v>516686</v>
      </c>
      <c r="G21546">
        <v>6913</v>
      </c>
    </row>
    <row r="21547" spans="1:7">
      <c r="A21547" s="2">
        <v>44284</v>
      </c>
      <c r="B21547" s="2">
        <f t="shared" si="672"/>
        <v>44286</v>
      </c>
      <c r="C21547" s="3">
        <f t="shared" si="673"/>
        <v>1</v>
      </c>
      <c r="D21547" t="s">
        <v>46</v>
      </c>
      <c r="E21547">
        <v>28</v>
      </c>
      <c r="F21547">
        <v>304695</v>
      </c>
      <c r="G21547">
        <v>7001</v>
      </c>
    </row>
    <row r="21548" spans="1:7">
      <c r="A21548" s="2">
        <v>44284</v>
      </c>
      <c r="B21548" s="2">
        <f t="shared" si="672"/>
        <v>44286</v>
      </c>
      <c r="C21548" s="3">
        <f t="shared" si="673"/>
        <v>1</v>
      </c>
      <c r="D21548" t="s">
        <v>35</v>
      </c>
      <c r="E21548">
        <v>29</v>
      </c>
      <c r="F21548">
        <v>587619</v>
      </c>
      <c r="G21548">
        <v>8920</v>
      </c>
    </row>
    <row r="21549" spans="1:7">
      <c r="A21549" s="2">
        <v>44284</v>
      </c>
      <c r="B21549" s="2">
        <f t="shared" si="672"/>
        <v>44286</v>
      </c>
      <c r="C21549" s="3">
        <f t="shared" si="673"/>
        <v>1</v>
      </c>
      <c r="D21549" t="s">
        <v>54</v>
      </c>
      <c r="E21549">
        <v>30</v>
      </c>
      <c r="F21549">
        <v>104293</v>
      </c>
      <c r="G21549">
        <v>1436</v>
      </c>
    </row>
    <row r="21550" spans="1:7">
      <c r="A21550" s="2">
        <v>44284</v>
      </c>
      <c r="B21550" s="2">
        <f t="shared" si="672"/>
        <v>44286</v>
      </c>
      <c r="C21550" s="3">
        <f t="shared" si="673"/>
        <v>1</v>
      </c>
      <c r="D21550" t="s">
        <v>12</v>
      </c>
      <c r="E21550">
        <v>31</v>
      </c>
      <c r="F21550">
        <v>209165</v>
      </c>
      <c r="G21550">
        <v>2282</v>
      </c>
    </row>
    <row r="21551" spans="1:7">
      <c r="A21551" s="2">
        <v>44284</v>
      </c>
      <c r="B21551" s="2">
        <f t="shared" si="672"/>
        <v>44286</v>
      </c>
      <c r="C21551" s="3">
        <f t="shared" si="673"/>
        <v>1</v>
      </c>
      <c r="D21551" t="s">
        <v>24</v>
      </c>
      <c r="E21551">
        <v>32</v>
      </c>
      <c r="F21551">
        <v>303292</v>
      </c>
      <c r="G21551">
        <v>5237</v>
      </c>
    </row>
    <row r="21552" spans="1:7">
      <c r="A21552" s="2">
        <v>44284</v>
      </c>
      <c r="B21552" s="2">
        <f t="shared" si="672"/>
        <v>44286</v>
      </c>
      <c r="C21552" s="3">
        <f t="shared" si="673"/>
        <v>1</v>
      </c>
      <c r="D21552" t="s">
        <v>19</v>
      </c>
      <c r="E21552">
        <v>33</v>
      </c>
      <c r="F21552">
        <v>83340</v>
      </c>
      <c r="G21552">
        <v>1237</v>
      </c>
    </row>
    <row r="21553" spans="1:7">
      <c r="A21553" s="2">
        <v>44284</v>
      </c>
      <c r="B21553" s="2">
        <f t="shared" si="672"/>
        <v>44286</v>
      </c>
      <c r="C21553" s="3">
        <f t="shared" si="673"/>
        <v>1</v>
      </c>
      <c r="D21553" t="s">
        <v>21</v>
      </c>
      <c r="E21553">
        <v>34</v>
      </c>
      <c r="F21553">
        <v>900271</v>
      </c>
      <c r="G21553">
        <v>24404</v>
      </c>
    </row>
    <row r="21554" spans="1:7">
      <c r="A21554" s="2">
        <v>44284</v>
      </c>
      <c r="B21554" s="2">
        <f t="shared" si="672"/>
        <v>44286</v>
      </c>
      <c r="C21554" s="3">
        <f t="shared" si="673"/>
        <v>1</v>
      </c>
      <c r="D21554" t="s">
        <v>47</v>
      </c>
      <c r="E21554">
        <v>35</v>
      </c>
      <c r="F21554">
        <v>191230</v>
      </c>
      <c r="G21554">
        <v>3927</v>
      </c>
    </row>
    <row r="21555" spans="1:7">
      <c r="A21555" s="2">
        <v>44284</v>
      </c>
      <c r="B21555" s="2">
        <f t="shared" si="672"/>
        <v>44286</v>
      </c>
      <c r="C21555" s="3">
        <f t="shared" si="673"/>
        <v>1</v>
      </c>
      <c r="D21555" t="s">
        <v>16</v>
      </c>
      <c r="E21555">
        <v>36</v>
      </c>
      <c r="F21555">
        <v>1858162</v>
      </c>
      <c r="G21555">
        <v>49648</v>
      </c>
    </row>
    <row r="21556" spans="1:7">
      <c r="A21556" s="2">
        <v>44284</v>
      </c>
      <c r="B21556" s="2">
        <f t="shared" si="672"/>
        <v>44286</v>
      </c>
      <c r="C21556" s="3">
        <f t="shared" si="673"/>
        <v>1</v>
      </c>
      <c r="D21556" t="s">
        <v>20</v>
      </c>
      <c r="E21556">
        <v>37</v>
      </c>
      <c r="F21556">
        <v>916238</v>
      </c>
      <c r="G21556">
        <v>12110</v>
      </c>
    </row>
    <row r="21557" spans="1:7">
      <c r="A21557" s="2">
        <v>44284</v>
      </c>
      <c r="B21557" s="2">
        <f t="shared" si="672"/>
        <v>44286</v>
      </c>
      <c r="C21557" s="3">
        <f t="shared" si="673"/>
        <v>1</v>
      </c>
      <c r="D21557" t="s">
        <v>48</v>
      </c>
      <c r="E21557">
        <v>38</v>
      </c>
      <c r="F21557">
        <v>102671</v>
      </c>
      <c r="G21557">
        <v>1498</v>
      </c>
    </row>
    <row r="21558" spans="1:7">
      <c r="A21558" s="2">
        <v>44284</v>
      </c>
      <c r="B21558" s="2">
        <f t="shared" si="672"/>
        <v>44286</v>
      </c>
      <c r="C21558" s="3">
        <f t="shared" si="673"/>
        <v>1</v>
      </c>
      <c r="D21558" t="s">
        <v>59</v>
      </c>
      <c r="E21558">
        <v>69</v>
      </c>
      <c r="F21558">
        <v>159</v>
      </c>
      <c r="G21558">
        <v>2</v>
      </c>
    </row>
    <row r="21559" spans="1:7">
      <c r="A21559" s="2">
        <v>44284</v>
      </c>
      <c r="B21559" s="2">
        <f t="shared" si="672"/>
        <v>44286</v>
      </c>
      <c r="C21559" s="3">
        <f t="shared" si="673"/>
        <v>1</v>
      </c>
      <c r="D21559" t="s">
        <v>41</v>
      </c>
      <c r="E21559">
        <v>39</v>
      </c>
      <c r="F21559">
        <v>1013119</v>
      </c>
      <c r="G21559">
        <v>18526</v>
      </c>
    </row>
    <row r="21560" spans="1:7">
      <c r="A21560" s="2">
        <v>44284</v>
      </c>
      <c r="B21560" s="2">
        <f t="shared" si="672"/>
        <v>44286</v>
      </c>
      <c r="C21560" s="3">
        <f t="shared" si="673"/>
        <v>1</v>
      </c>
      <c r="D21560" t="s">
        <v>30</v>
      </c>
      <c r="E21560">
        <v>40</v>
      </c>
      <c r="F21560">
        <v>437853</v>
      </c>
      <c r="G21560">
        <v>4850</v>
      </c>
    </row>
    <row r="21561" spans="1:7">
      <c r="A21561" s="2">
        <v>44284</v>
      </c>
      <c r="B21561" s="2">
        <f t="shared" si="672"/>
        <v>44286</v>
      </c>
      <c r="C21561" s="3">
        <f t="shared" si="673"/>
        <v>1</v>
      </c>
      <c r="D21561" t="s">
        <v>14</v>
      </c>
      <c r="E21561">
        <v>41</v>
      </c>
      <c r="F21561">
        <v>164256</v>
      </c>
      <c r="G21561">
        <v>2390</v>
      </c>
    </row>
    <row r="21562" spans="1:7">
      <c r="A21562" s="2">
        <v>44284</v>
      </c>
      <c r="B21562" s="2">
        <f t="shared" si="672"/>
        <v>44286</v>
      </c>
      <c r="C21562" s="3">
        <f t="shared" si="673"/>
        <v>1</v>
      </c>
      <c r="D21562" t="s">
        <v>31</v>
      </c>
      <c r="E21562">
        <v>42</v>
      </c>
      <c r="F21562">
        <v>1020584</v>
      </c>
      <c r="G21562">
        <v>25073</v>
      </c>
    </row>
    <row r="21563" spans="1:7">
      <c r="A21563" s="2">
        <v>44284</v>
      </c>
      <c r="B21563" s="2">
        <f t="shared" si="672"/>
        <v>44286</v>
      </c>
      <c r="C21563" s="3">
        <f t="shared" si="673"/>
        <v>1</v>
      </c>
      <c r="D21563" t="s">
        <v>55</v>
      </c>
      <c r="E21563">
        <v>72</v>
      </c>
      <c r="F21563">
        <v>140103</v>
      </c>
      <c r="G21563">
        <v>2112</v>
      </c>
    </row>
    <row r="21564" spans="1:7">
      <c r="A21564" s="2">
        <v>44284</v>
      </c>
      <c r="B21564" s="2">
        <f t="shared" si="672"/>
        <v>44286</v>
      </c>
      <c r="C21564" s="3">
        <f t="shared" si="673"/>
        <v>1</v>
      </c>
      <c r="D21564" t="s">
        <v>17</v>
      </c>
      <c r="E21564">
        <v>44</v>
      </c>
      <c r="F21564">
        <v>136419</v>
      </c>
      <c r="G21564">
        <v>2613</v>
      </c>
    </row>
    <row r="21565" spans="1:7">
      <c r="A21565" s="2">
        <v>44284</v>
      </c>
      <c r="B21565" s="2">
        <f t="shared" si="672"/>
        <v>44286</v>
      </c>
      <c r="C21565" s="3">
        <f t="shared" si="673"/>
        <v>1</v>
      </c>
      <c r="D21565" t="s">
        <v>32</v>
      </c>
      <c r="E21565">
        <v>45</v>
      </c>
      <c r="F21565">
        <v>550068</v>
      </c>
      <c r="G21565">
        <v>9122</v>
      </c>
    </row>
    <row r="21566" spans="1:7">
      <c r="A21566" s="2">
        <v>44284</v>
      </c>
      <c r="B21566" s="2">
        <f t="shared" si="672"/>
        <v>44286</v>
      </c>
      <c r="C21566" s="3">
        <f t="shared" si="673"/>
        <v>1</v>
      </c>
      <c r="D21566" t="s">
        <v>43</v>
      </c>
      <c r="E21566">
        <v>46</v>
      </c>
      <c r="F21566">
        <v>117336</v>
      </c>
      <c r="G21566">
        <v>1933</v>
      </c>
    </row>
    <row r="21567" spans="1:7">
      <c r="A21567" s="2">
        <v>44284</v>
      </c>
      <c r="B21567" s="2">
        <f t="shared" si="672"/>
        <v>44286</v>
      </c>
      <c r="C21567" s="3">
        <f t="shared" si="673"/>
        <v>1</v>
      </c>
      <c r="D21567" t="s">
        <v>25</v>
      </c>
      <c r="E21567">
        <v>47</v>
      </c>
      <c r="F21567">
        <v>795088</v>
      </c>
      <c r="G21567">
        <v>11761</v>
      </c>
    </row>
    <row r="21568" spans="1:7">
      <c r="A21568" s="2">
        <v>44284</v>
      </c>
      <c r="B21568" s="2">
        <f t="shared" si="672"/>
        <v>44286</v>
      </c>
      <c r="C21568" s="3">
        <f t="shared" si="673"/>
        <v>1</v>
      </c>
      <c r="D21568" t="s">
        <v>11</v>
      </c>
      <c r="E21568">
        <v>48</v>
      </c>
      <c r="F21568">
        <v>2786573</v>
      </c>
      <c r="G21568">
        <v>48309</v>
      </c>
    </row>
    <row r="21569" spans="1:7">
      <c r="A21569" s="2">
        <v>44284</v>
      </c>
      <c r="B21569" s="2">
        <f t="shared" si="672"/>
        <v>44286</v>
      </c>
      <c r="C21569" s="3">
        <f t="shared" si="673"/>
        <v>1</v>
      </c>
      <c r="D21569" t="s">
        <v>13</v>
      </c>
      <c r="E21569">
        <v>49</v>
      </c>
      <c r="F21569">
        <v>384815</v>
      </c>
      <c r="G21569">
        <v>2114</v>
      </c>
    </row>
    <row r="21570" spans="1:7">
      <c r="A21570" s="2">
        <v>44284</v>
      </c>
      <c r="B21570" s="2">
        <f t="shared" si="672"/>
        <v>44286</v>
      </c>
      <c r="C21570" s="3">
        <f t="shared" si="673"/>
        <v>1</v>
      </c>
      <c r="D21570" t="s">
        <v>36</v>
      </c>
      <c r="E21570">
        <v>50</v>
      </c>
      <c r="F21570">
        <v>19002</v>
      </c>
      <c r="G21570">
        <v>225</v>
      </c>
    </row>
    <row r="21571" spans="1:7">
      <c r="A21571" s="2">
        <v>44284</v>
      </c>
      <c r="B21571" s="2">
        <f t="shared" si="672"/>
        <v>44286</v>
      </c>
      <c r="C21571" s="3">
        <f t="shared" si="673"/>
        <v>1</v>
      </c>
      <c r="D21571" t="s">
        <v>56</v>
      </c>
      <c r="E21571">
        <v>78</v>
      </c>
      <c r="F21571">
        <v>2907</v>
      </c>
      <c r="G21571">
        <v>26</v>
      </c>
    </row>
    <row r="21572" spans="1:7">
      <c r="A21572" s="2">
        <v>44284</v>
      </c>
      <c r="B21572" s="2">
        <f t="shared" ref="B21572:B21635" si="674">EOMONTH(A21572,0)</f>
        <v>44286</v>
      </c>
      <c r="C21572" s="3">
        <f t="shared" ref="C21572:C21635" si="675">IF(A21572=B21572,0,1)</f>
        <v>1</v>
      </c>
      <c r="D21572" t="s">
        <v>37</v>
      </c>
      <c r="E21572">
        <v>51</v>
      </c>
      <c r="F21572">
        <v>616509</v>
      </c>
      <c r="G21572">
        <v>10219</v>
      </c>
    </row>
    <row r="21573" spans="1:7">
      <c r="A21573" s="2">
        <v>44284</v>
      </c>
      <c r="B21573" s="2">
        <f t="shared" si="674"/>
        <v>44286</v>
      </c>
      <c r="C21573" s="3">
        <f t="shared" si="675"/>
        <v>1</v>
      </c>
      <c r="D21573" t="s">
        <v>5</v>
      </c>
      <c r="E21573">
        <v>53</v>
      </c>
      <c r="F21573">
        <v>365029</v>
      </c>
      <c r="G21573">
        <v>5296</v>
      </c>
    </row>
    <row r="21574" spans="1:7">
      <c r="A21574" s="2">
        <v>44284</v>
      </c>
      <c r="B21574" s="2">
        <f t="shared" si="674"/>
        <v>44286</v>
      </c>
      <c r="C21574" s="3">
        <f t="shared" si="675"/>
        <v>1</v>
      </c>
      <c r="D21574" t="s">
        <v>58</v>
      </c>
      <c r="E21574">
        <v>54</v>
      </c>
      <c r="F21574">
        <v>140991</v>
      </c>
      <c r="G21574">
        <v>2638</v>
      </c>
    </row>
    <row r="21575" spans="1:7">
      <c r="A21575" s="2">
        <v>44284</v>
      </c>
      <c r="B21575" s="2">
        <f t="shared" si="674"/>
        <v>44286</v>
      </c>
      <c r="C21575" s="3">
        <f t="shared" si="675"/>
        <v>1</v>
      </c>
      <c r="D21575" t="s">
        <v>10</v>
      </c>
      <c r="E21575">
        <v>55</v>
      </c>
      <c r="F21575">
        <v>634662</v>
      </c>
      <c r="G21575">
        <v>7278</v>
      </c>
    </row>
    <row r="21576" spans="1:7">
      <c r="A21576" s="2">
        <v>44284</v>
      </c>
      <c r="B21576" s="2">
        <f t="shared" si="674"/>
        <v>44286</v>
      </c>
      <c r="C21576" s="3">
        <f t="shared" si="675"/>
        <v>1</v>
      </c>
      <c r="D21576" t="s">
        <v>49</v>
      </c>
      <c r="E21576">
        <v>56</v>
      </c>
      <c r="F21576">
        <v>56190</v>
      </c>
      <c r="G21576">
        <v>695</v>
      </c>
    </row>
    <row r="21577" spans="1:7">
      <c r="A21577" s="2">
        <v>44285</v>
      </c>
      <c r="B21577" s="2">
        <f t="shared" si="674"/>
        <v>44286</v>
      </c>
      <c r="C21577" s="3">
        <f t="shared" si="675"/>
        <v>1</v>
      </c>
      <c r="D21577" t="s">
        <v>52</v>
      </c>
      <c r="E21577">
        <v>1</v>
      </c>
      <c r="F21577">
        <v>514980</v>
      </c>
      <c r="G21577">
        <v>10527</v>
      </c>
    </row>
    <row r="21578" spans="1:7">
      <c r="A21578" s="2">
        <v>44285</v>
      </c>
      <c r="B21578" s="2">
        <f t="shared" si="674"/>
        <v>44286</v>
      </c>
      <c r="C21578" s="3">
        <f t="shared" si="675"/>
        <v>1</v>
      </c>
      <c r="D21578" t="s">
        <v>50</v>
      </c>
      <c r="E21578">
        <v>2</v>
      </c>
      <c r="F21578">
        <v>62395</v>
      </c>
      <c r="G21578">
        <v>299</v>
      </c>
    </row>
    <row r="21579" spans="1:7">
      <c r="A21579" s="2">
        <v>44285</v>
      </c>
      <c r="B21579" s="2">
        <f t="shared" si="674"/>
        <v>44286</v>
      </c>
      <c r="C21579" s="3">
        <f t="shared" si="675"/>
        <v>1</v>
      </c>
      <c r="D21579" t="s">
        <v>8</v>
      </c>
      <c r="E21579">
        <v>4</v>
      </c>
      <c r="F21579">
        <v>841078</v>
      </c>
      <c r="G21579">
        <v>16941</v>
      </c>
    </row>
    <row r="21580" spans="1:7">
      <c r="A21580" s="2">
        <v>44285</v>
      </c>
      <c r="B21580" s="2">
        <f t="shared" si="674"/>
        <v>44286</v>
      </c>
      <c r="C21580" s="3">
        <f t="shared" si="675"/>
        <v>1</v>
      </c>
      <c r="D21580" t="s">
        <v>44</v>
      </c>
      <c r="E21580">
        <v>5</v>
      </c>
      <c r="F21580">
        <v>330186</v>
      </c>
      <c r="G21580">
        <v>5616</v>
      </c>
    </row>
    <row r="21581" spans="1:7">
      <c r="A21581" s="2">
        <v>44285</v>
      </c>
      <c r="B21581" s="2">
        <f t="shared" si="674"/>
        <v>44286</v>
      </c>
      <c r="C21581" s="3">
        <f t="shared" si="675"/>
        <v>1</v>
      </c>
      <c r="D21581" t="s">
        <v>7</v>
      </c>
      <c r="E21581">
        <v>6</v>
      </c>
      <c r="F21581">
        <v>3666411</v>
      </c>
      <c r="G21581">
        <v>59092</v>
      </c>
    </row>
    <row r="21582" spans="1:7">
      <c r="A21582" s="2">
        <v>44285</v>
      </c>
      <c r="B21582" s="2">
        <f t="shared" si="674"/>
        <v>44286</v>
      </c>
      <c r="C21582" s="3">
        <f t="shared" si="675"/>
        <v>1</v>
      </c>
      <c r="D21582" t="s">
        <v>22</v>
      </c>
      <c r="E21582">
        <v>8</v>
      </c>
      <c r="F21582">
        <v>462991</v>
      </c>
      <c r="G21582">
        <v>6172</v>
      </c>
    </row>
    <row r="21583" spans="1:7">
      <c r="A21583" s="2">
        <v>44285</v>
      </c>
      <c r="B21583" s="2">
        <f t="shared" si="674"/>
        <v>44286</v>
      </c>
      <c r="C21583" s="3">
        <f t="shared" si="675"/>
        <v>1</v>
      </c>
      <c r="D21583" t="s">
        <v>38</v>
      </c>
      <c r="E21583">
        <v>9</v>
      </c>
      <c r="F21583">
        <v>310056</v>
      </c>
      <c r="G21583">
        <v>7885</v>
      </c>
    </row>
    <row r="21584" spans="1:7">
      <c r="A21584" s="2">
        <v>44285</v>
      </c>
      <c r="B21584" s="2">
        <f t="shared" si="674"/>
        <v>44286</v>
      </c>
      <c r="C21584" s="3">
        <f t="shared" si="675"/>
        <v>1</v>
      </c>
      <c r="D21584" t="s">
        <v>45</v>
      </c>
      <c r="E21584">
        <v>10</v>
      </c>
      <c r="F21584">
        <v>94573</v>
      </c>
      <c r="G21584">
        <v>1559</v>
      </c>
    </row>
    <row r="21585" spans="1:7">
      <c r="A21585" s="2">
        <v>44285</v>
      </c>
      <c r="B21585" s="2">
        <f t="shared" si="674"/>
        <v>44286</v>
      </c>
      <c r="C21585" s="3">
        <f t="shared" si="675"/>
        <v>1</v>
      </c>
      <c r="D21585" t="s">
        <v>33</v>
      </c>
      <c r="E21585">
        <v>11</v>
      </c>
      <c r="F21585">
        <v>44413</v>
      </c>
      <c r="G21585">
        <v>1061</v>
      </c>
    </row>
    <row r="21586" spans="1:7">
      <c r="A21586" s="2">
        <v>44285</v>
      </c>
      <c r="B21586" s="2">
        <f t="shared" si="674"/>
        <v>44286</v>
      </c>
      <c r="C21586" s="3">
        <f t="shared" si="675"/>
        <v>1</v>
      </c>
      <c r="D21586" t="s">
        <v>15</v>
      </c>
      <c r="E21586">
        <v>12</v>
      </c>
      <c r="F21586">
        <v>2052433</v>
      </c>
      <c r="G21586">
        <v>33337</v>
      </c>
    </row>
    <row r="21587" spans="1:7">
      <c r="A21587" s="2">
        <v>44285</v>
      </c>
      <c r="B21587" s="2">
        <f t="shared" si="674"/>
        <v>44286</v>
      </c>
      <c r="C21587" s="3">
        <f t="shared" si="675"/>
        <v>1</v>
      </c>
      <c r="D21587" t="s">
        <v>18</v>
      </c>
      <c r="E21587">
        <v>13</v>
      </c>
      <c r="F21587">
        <v>1033379</v>
      </c>
      <c r="G21587">
        <v>18406</v>
      </c>
    </row>
    <row r="21588" spans="1:7">
      <c r="A21588" s="2">
        <v>44285</v>
      </c>
      <c r="B21588" s="2">
        <f t="shared" si="674"/>
        <v>44286</v>
      </c>
      <c r="C21588" s="3">
        <f t="shared" si="675"/>
        <v>1</v>
      </c>
      <c r="D21588" t="s">
        <v>57</v>
      </c>
      <c r="E21588">
        <v>66</v>
      </c>
      <c r="F21588">
        <v>8774</v>
      </c>
      <c r="G21588">
        <v>135</v>
      </c>
    </row>
    <row r="21589" spans="1:7">
      <c r="A21589" s="2">
        <v>44285</v>
      </c>
      <c r="B21589" s="2">
        <f t="shared" si="674"/>
        <v>44286</v>
      </c>
      <c r="C21589" s="3">
        <f t="shared" si="675"/>
        <v>1</v>
      </c>
      <c r="D21589" t="s">
        <v>26</v>
      </c>
      <c r="E21589">
        <v>15</v>
      </c>
      <c r="F21589">
        <v>29689</v>
      </c>
      <c r="G21589">
        <v>459</v>
      </c>
    </row>
    <row r="21590" spans="1:7">
      <c r="A21590" s="2">
        <v>44285</v>
      </c>
      <c r="B21590" s="2">
        <f t="shared" si="674"/>
        <v>44286</v>
      </c>
      <c r="C21590" s="3">
        <f t="shared" si="675"/>
        <v>1</v>
      </c>
      <c r="D21590" t="s">
        <v>53</v>
      </c>
      <c r="E21590">
        <v>16</v>
      </c>
      <c r="F21590">
        <v>180233</v>
      </c>
      <c r="G21590">
        <v>1960</v>
      </c>
    </row>
    <row r="21591" spans="1:7">
      <c r="A21591" s="2">
        <v>44285</v>
      </c>
      <c r="B21591" s="2">
        <f t="shared" si="674"/>
        <v>44286</v>
      </c>
      <c r="C21591" s="3">
        <f t="shared" si="675"/>
        <v>1</v>
      </c>
      <c r="D21591" t="s">
        <v>6</v>
      </c>
      <c r="E21591">
        <v>17</v>
      </c>
      <c r="F21591">
        <v>1245548</v>
      </c>
      <c r="G21591">
        <v>23542</v>
      </c>
    </row>
    <row r="21592" spans="1:7">
      <c r="A21592" s="2">
        <v>44285</v>
      </c>
      <c r="B21592" s="2">
        <f t="shared" si="674"/>
        <v>44286</v>
      </c>
      <c r="C21592" s="3">
        <f t="shared" si="675"/>
        <v>1</v>
      </c>
      <c r="D21592" t="s">
        <v>27</v>
      </c>
      <c r="E21592">
        <v>18</v>
      </c>
      <c r="F21592">
        <v>688740</v>
      </c>
      <c r="G21592">
        <v>13038</v>
      </c>
    </row>
    <row r="21593" spans="1:7">
      <c r="A21593" s="2">
        <v>44285</v>
      </c>
      <c r="B21593" s="2">
        <f t="shared" si="674"/>
        <v>44286</v>
      </c>
      <c r="C21593" s="3">
        <f t="shared" si="675"/>
        <v>1</v>
      </c>
      <c r="D21593" t="s">
        <v>39</v>
      </c>
      <c r="E21593">
        <v>19</v>
      </c>
      <c r="F21593">
        <v>350756</v>
      </c>
      <c r="G21593">
        <v>5729</v>
      </c>
    </row>
    <row r="21594" spans="1:7">
      <c r="A21594" s="2">
        <v>44285</v>
      </c>
      <c r="B21594" s="2">
        <f t="shared" si="674"/>
        <v>44286</v>
      </c>
      <c r="C21594" s="3">
        <f t="shared" si="675"/>
        <v>1</v>
      </c>
      <c r="D21594" t="s">
        <v>34</v>
      </c>
      <c r="E21594">
        <v>20</v>
      </c>
      <c r="F21594">
        <v>304179</v>
      </c>
      <c r="G21594">
        <v>4902</v>
      </c>
    </row>
    <row r="21595" spans="1:7">
      <c r="A21595" s="2">
        <v>44285</v>
      </c>
      <c r="B21595" s="2">
        <f t="shared" si="674"/>
        <v>44286</v>
      </c>
      <c r="C21595" s="3">
        <f t="shared" si="675"/>
        <v>1</v>
      </c>
      <c r="D21595" t="s">
        <v>28</v>
      </c>
      <c r="E21595">
        <v>21</v>
      </c>
      <c r="F21595">
        <v>429501</v>
      </c>
      <c r="G21595">
        <v>6126</v>
      </c>
    </row>
    <row r="21596" spans="1:7">
      <c r="A21596" s="2">
        <v>44285</v>
      </c>
      <c r="B21596" s="2">
        <f t="shared" si="674"/>
        <v>44286</v>
      </c>
      <c r="C21596" s="3">
        <f t="shared" si="675"/>
        <v>1</v>
      </c>
      <c r="D21596" t="s">
        <v>40</v>
      </c>
      <c r="E21596">
        <v>22</v>
      </c>
      <c r="F21596">
        <v>444414</v>
      </c>
      <c r="G21596">
        <v>10132</v>
      </c>
    </row>
    <row r="21597" spans="1:7">
      <c r="A21597" s="2">
        <v>44285</v>
      </c>
      <c r="B21597" s="2">
        <f t="shared" si="674"/>
        <v>44286</v>
      </c>
      <c r="C21597" s="3">
        <f t="shared" si="675"/>
        <v>1</v>
      </c>
      <c r="D21597" t="s">
        <v>51</v>
      </c>
      <c r="E21597">
        <v>23</v>
      </c>
      <c r="F21597">
        <v>50253</v>
      </c>
      <c r="G21597">
        <v>738</v>
      </c>
    </row>
    <row r="21598" spans="1:7">
      <c r="A21598" s="2">
        <v>44285</v>
      </c>
      <c r="B21598" s="2">
        <f t="shared" si="674"/>
        <v>44286</v>
      </c>
      <c r="C21598" s="3">
        <f t="shared" si="675"/>
        <v>1</v>
      </c>
      <c r="D21598" t="s">
        <v>23</v>
      </c>
      <c r="E21598">
        <v>24</v>
      </c>
      <c r="F21598">
        <v>410163</v>
      </c>
      <c r="G21598">
        <v>8273</v>
      </c>
    </row>
    <row r="21599" spans="1:7">
      <c r="A21599" s="2">
        <v>44285</v>
      </c>
      <c r="B21599" s="2">
        <f t="shared" si="674"/>
        <v>44286</v>
      </c>
      <c r="C21599" s="3">
        <f t="shared" si="675"/>
        <v>1</v>
      </c>
      <c r="D21599" t="s">
        <v>9</v>
      </c>
      <c r="E21599">
        <v>25</v>
      </c>
      <c r="F21599">
        <v>633081</v>
      </c>
      <c r="G21599">
        <v>17148</v>
      </c>
    </row>
    <row r="21600" spans="1:7">
      <c r="A21600" s="2">
        <v>44285</v>
      </c>
      <c r="B21600" s="2">
        <f t="shared" si="674"/>
        <v>44286</v>
      </c>
      <c r="C21600" s="3">
        <f t="shared" si="675"/>
        <v>1</v>
      </c>
      <c r="D21600" t="s">
        <v>42</v>
      </c>
      <c r="E21600">
        <v>26</v>
      </c>
      <c r="F21600">
        <v>738878</v>
      </c>
      <c r="G21600">
        <v>17100</v>
      </c>
    </row>
    <row r="21601" spans="1:7">
      <c r="A21601" s="2">
        <v>44285</v>
      </c>
      <c r="B21601" s="2">
        <f t="shared" si="674"/>
        <v>44286</v>
      </c>
      <c r="C21601" s="3">
        <f t="shared" si="675"/>
        <v>1</v>
      </c>
      <c r="D21601" t="s">
        <v>29</v>
      </c>
      <c r="E21601">
        <v>27</v>
      </c>
      <c r="F21601">
        <v>517959</v>
      </c>
      <c r="G21601">
        <v>6914</v>
      </c>
    </row>
    <row r="21602" spans="1:7">
      <c r="A21602" s="2">
        <v>44285</v>
      </c>
      <c r="B21602" s="2">
        <f t="shared" si="674"/>
        <v>44286</v>
      </c>
      <c r="C21602" s="3">
        <f t="shared" si="675"/>
        <v>1</v>
      </c>
      <c r="D21602" t="s">
        <v>46</v>
      </c>
      <c r="E21602">
        <v>28</v>
      </c>
      <c r="F21602">
        <v>304858</v>
      </c>
      <c r="G21602">
        <v>7013</v>
      </c>
    </row>
    <row r="21603" spans="1:7">
      <c r="A21603" s="2">
        <v>44285</v>
      </c>
      <c r="B21603" s="2">
        <f t="shared" si="674"/>
        <v>44286</v>
      </c>
      <c r="C21603" s="3">
        <f t="shared" si="675"/>
        <v>1</v>
      </c>
      <c r="D21603" t="s">
        <v>35</v>
      </c>
      <c r="E21603">
        <v>29</v>
      </c>
      <c r="F21603">
        <v>588199</v>
      </c>
      <c r="G21603">
        <v>8971</v>
      </c>
    </row>
    <row r="21604" spans="1:7">
      <c r="A21604" s="2">
        <v>44285</v>
      </c>
      <c r="B21604" s="2">
        <f t="shared" si="674"/>
        <v>44286</v>
      </c>
      <c r="C21604" s="3">
        <f t="shared" si="675"/>
        <v>1</v>
      </c>
      <c r="D21604" t="s">
        <v>54</v>
      </c>
      <c r="E21604">
        <v>30</v>
      </c>
      <c r="F21604">
        <v>104456</v>
      </c>
      <c r="G21604">
        <v>1437</v>
      </c>
    </row>
    <row r="21605" spans="1:7">
      <c r="A21605" s="2">
        <v>44285</v>
      </c>
      <c r="B21605" s="2">
        <f t="shared" si="674"/>
        <v>44286</v>
      </c>
      <c r="C21605" s="3">
        <f t="shared" si="675"/>
        <v>1</v>
      </c>
      <c r="D21605" t="s">
        <v>12</v>
      </c>
      <c r="E21605">
        <v>31</v>
      </c>
      <c r="F21605">
        <v>209474</v>
      </c>
      <c r="G21605">
        <v>2283</v>
      </c>
    </row>
    <row r="21606" spans="1:7">
      <c r="A21606" s="2">
        <v>44285</v>
      </c>
      <c r="B21606" s="2">
        <f t="shared" si="674"/>
        <v>44286</v>
      </c>
      <c r="C21606" s="3">
        <f t="shared" si="675"/>
        <v>1</v>
      </c>
      <c r="D21606" t="s">
        <v>24</v>
      </c>
      <c r="E21606">
        <v>32</v>
      </c>
      <c r="F21606">
        <v>303520</v>
      </c>
      <c r="G21606">
        <v>5239</v>
      </c>
    </row>
    <row r="21607" spans="1:7">
      <c r="A21607" s="2">
        <v>44285</v>
      </c>
      <c r="B21607" s="2">
        <f t="shared" si="674"/>
        <v>44286</v>
      </c>
      <c r="C21607" s="3">
        <f t="shared" si="675"/>
        <v>1</v>
      </c>
      <c r="D21607" t="s">
        <v>19</v>
      </c>
      <c r="E21607">
        <v>33</v>
      </c>
      <c r="F21607">
        <v>83714</v>
      </c>
      <c r="G21607">
        <v>1237</v>
      </c>
    </row>
    <row r="21608" spans="1:7">
      <c r="A21608" s="2">
        <v>44285</v>
      </c>
      <c r="B21608" s="2">
        <f t="shared" si="674"/>
        <v>44286</v>
      </c>
      <c r="C21608" s="3">
        <f t="shared" si="675"/>
        <v>1</v>
      </c>
      <c r="D21608" t="s">
        <v>21</v>
      </c>
      <c r="E21608">
        <v>34</v>
      </c>
      <c r="F21608">
        <v>905144</v>
      </c>
      <c r="G21608">
        <v>24486</v>
      </c>
    </row>
    <row r="21609" spans="1:7">
      <c r="A21609" s="2">
        <v>44285</v>
      </c>
      <c r="B21609" s="2">
        <f t="shared" si="674"/>
        <v>44286</v>
      </c>
      <c r="C21609" s="3">
        <f t="shared" si="675"/>
        <v>1</v>
      </c>
      <c r="D21609" t="s">
        <v>47</v>
      </c>
      <c r="E21609">
        <v>35</v>
      </c>
      <c r="F21609">
        <v>191377</v>
      </c>
      <c r="G21609">
        <v>3934</v>
      </c>
    </row>
    <row r="21610" spans="1:7">
      <c r="A21610" s="2">
        <v>44285</v>
      </c>
      <c r="B21610" s="2">
        <f t="shared" si="674"/>
        <v>44286</v>
      </c>
      <c r="C21610" s="3">
        <f t="shared" si="675"/>
        <v>1</v>
      </c>
      <c r="D21610" t="s">
        <v>16</v>
      </c>
      <c r="E21610">
        <v>36</v>
      </c>
      <c r="F21610">
        <v>1863912</v>
      </c>
      <c r="G21610">
        <v>49696</v>
      </c>
    </row>
    <row r="21611" spans="1:7">
      <c r="A21611" s="2">
        <v>44285</v>
      </c>
      <c r="B21611" s="2">
        <f t="shared" si="674"/>
        <v>44286</v>
      </c>
      <c r="C21611" s="3">
        <f t="shared" si="675"/>
        <v>1</v>
      </c>
      <c r="D21611" t="s">
        <v>20</v>
      </c>
      <c r="E21611">
        <v>37</v>
      </c>
      <c r="F21611">
        <v>917777</v>
      </c>
      <c r="G21611">
        <v>12116</v>
      </c>
    </row>
    <row r="21612" spans="1:7">
      <c r="A21612" s="2">
        <v>44285</v>
      </c>
      <c r="B21612" s="2">
        <f t="shared" si="674"/>
        <v>44286</v>
      </c>
      <c r="C21612" s="3">
        <f t="shared" si="675"/>
        <v>1</v>
      </c>
      <c r="D21612" t="s">
        <v>48</v>
      </c>
      <c r="E21612">
        <v>38</v>
      </c>
      <c r="F21612">
        <v>102912</v>
      </c>
      <c r="G21612">
        <v>1498</v>
      </c>
    </row>
    <row r="21613" spans="1:7">
      <c r="A21613" s="2">
        <v>44285</v>
      </c>
      <c r="B21613" s="2">
        <f t="shared" si="674"/>
        <v>44286</v>
      </c>
      <c r="C21613" s="3">
        <f t="shared" si="675"/>
        <v>1</v>
      </c>
      <c r="D21613" t="s">
        <v>59</v>
      </c>
      <c r="E21613">
        <v>69</v>
      </c>
      <c r="F21613">
        <v>159</v>
      </c>
      <c r="G21613">
        <v>2</v>
      </c>
    </row>
    <row r="21614" spans="1:7">
      <c r="A21614" s="2">
        <v>44285</v>
      </c>
      <c r="B21614" s="2">
        <f t="shared" si="674"/>
        <v>44286</v>
      </c>
      <c r="C21614" s="3">
        <f t="shared" si="675"/>
        <v>1</v>
      </c>
      <c r="D21614" t="s">
        <v>41</v>
      </c>
      <c r="E21614">
        <v>39</v>
      </c>
      <c r="F21614">
        <v>1015577</v>
      </c>
      <c r="G21614">
        <v>18609</v>
      </c>
    </row>
    <row r="21615" spans="1:7">
      <c r="A21615" s="2">
        <v>44285</v>
      </c>
      <c r="B21615" s="2">
        <f t="shared" si="674"/>
        <v>44286</v>
      </c>
      <c r="C21615" s="3">
        <f t="shared" si="675"/>
        <v>1</v>
      </c>
      <c r="D21615" t="s">
        <v>30</v>
      </c>
      <c r="E21615">
        <v>40</v>
      </c>
      <c r="F21615">
        <v>437974</v>
      </c>
      <c r="G21615">
        <v>4850</v>
      </c>
    </row>
    <row r="21616" spans="1:7">
      <c r="A21616" s="2">
        <v>44285</v>
      </c>
      <c r="B21616" s="2">
        <f t="shared" si="674"/>
        <v>44286</v>
      </c>
      <c r="C21616" s="3">
        <f t="shared" si="675"/>
        <v>1</v>
      </c>
      <c r="D21616" t="s">
        <v>14</v>
      </c>
      <c r="E21616">
        <v>41</v>
      </c>
      <c r="F21616">
        <v>164582</v>
      </c>
      <c r="G21616">
        <v>2395</v>
      </c>
    </row>
    <row r="21617" spans="1:7">
      <c r="A21617" s="2">
        <v>44285</v>
      </c>
      <c r="B21617" s="2">
        <f t="shared" si="674"/>
        <v>44286</v>
      </c>
      <c r="C21617" s="3">
        <f t="shared" si="675"/>
        <v>1</v>
      </c>
      <c r="D21617" t="s">
        <v>31</v>
      </c>
      <c r="E21617">
        <v>42</v>
      </c>
      <c r="F21617">
        <v>1025958</v>
      </c>
      <c r="G21617">
        <v>25106</v>
      </c>
    </row>
    <row r="21618" spans="1:7">
      <c r="A21618" s="2">
        <v>44285</v>
      </c>
      <c r="B21618" s="2">
        <f t="shared" si="674"/>
        <v>44286</v>
      </c>
      <c r="C21618" s="3">
        <f t="shared" si="675"/>
        <v>1</v>
      </c>
      <c r="D21618" t="s">
        <v>55</v>
      </c>
      <c r="E21618">
        <v>72</v>
      </c>
      <c r="F21618">
        <v>140550</v>
      </c>
      <c r="G21618">
        <v>2112</v>
      </c>
    </row>
    <row r="21619" spans="1:7">
      <c r="A21619" s="2">
        <v>44285</v>
      </c>
      <c r="B21619" s="2">
        <f t="shared" si="674"/>
        <v>44286</v>
      </c>
      <c r="C21619" s="3">
        <f t="shared" si="675"/>
        <v>1</v>
      </c>
      <c r="D21619" t="s">
        <v>17</v>
      </c>
      <c r="E21619">
        <v>44</v>
      </c>
      <c r="F21619">
        <v>136765</v>
      </c>
      <c r="G21619">
        <v>2618</v>
      </c>
    </row>
    <row r="21620" spans="1:7">
      <c r="A21620" s="2">
        <v>44285</v>
      </c>
      <c r="B21620" s="2">
        <f t="shared" si="674"/>
        <v>44286</v>
      </c>
      <c r="C21620" s="3">
        <f t="shared" si="675"/>
        <v>1</v>
      </c>
      <c r="D21620" t="s">
        <v>32</v>
      </c>
      <c r="E21620">
        <v>45</v>
      </c>
      <c r="F21620">
        <v>550669</v>
      </c>
      <c r="G21620">
        <v>9126</v>
      </c>
    </row>
    <row r="21621" spans="1:7">
      <c r="A21621" s="2">
        <v>44285</v>
      </c>
      <c r="B21621" s="2">
        <f t="shared" si="674"/>
        <v>44286</v>
      </c>
      <c r="C21621" s="3">
        <f t="shared" si="675"/>
        <v>1</v>
      </c>
      <c r="D21621" t="s">
        <v>43</v>
      </c>
      <c r="E21621">
        <v>46</v>
      </c>
      <c r="F21621">
        <v>117495</v>
      </c>
      <c r="G21621">
        <v>1935</v>
      </c>
    </row>
    <row r="21622" spans="1:7">
      <c r="A21622" s="2">
        <v>44285</v>
      </c>
      <c r="B21622" s="2">
        <f t="shared" si="674"/>
        <v>44286</v>
      </c>
      <c r="C21622" s="3">
        <f t="shared" si="675"/>
        <v>1</v>
      </c>
      <c r="D21622" t="s">
        <v>25</v>
      </c>
      <c r="E21622">
        <v>47</v>
      </c>
      <c r="F21622">
        <v>796371</v>
      </c>
      <c r="G21622">
        <v>11789</v>
      </c>
    </row>
    <row r="21623" spans="1:7">
      <c r="A21623" s="2">
        <v>44285</v>
      </c>
      <c r="B21623" s="2">
        <f t="shared" si="674"/>
        <v>44286</v>
      </c>
      <c r="C21623" s="3">
        <f t="shared" si="675"/>
        <v>1</v>
      </c>
      <c r="D21623" t="s">
        <v>11</v>
      </c>
      <c r="E21623">
        <v>48</v>
      </c>
      <c r="F21623">
        <v>2790047</v>
      </c>
      <c r="G21623">
        <v>48420</v>
      </c>
    </row>
    <row r="21624" spans="1:7">
      <c r="A21624" s="2">
        <v>44285</v>
      </c>
      <c r="B21624" s="2">
        <f t="shared" si="674"/>
        <v>44286</v>
      </c>
      <c r="C21624" s="3">
        <f t="shared" si="675"/>
        <v>1</v>
      </c>
      <c r="D21624" t="s">
        <v>13</v>
      </c>
      <c r="E21624">
        <v>49</v>
      </c>
      <c r="F21624">
        <v>385186</v>
      </c>
      <c r="G21624">
        <v>2118</v>
      </c>
    </row>
    <row r="21625" spans="1:7">
      <c r="A21625" s="2">
        <v>44285</v>
      </c>
      <c r="B21625" s="2">
        <f t="shared" si="674"/>
        <v>44286</v>
      </c>
      <c r="C21625" s="3">
        <f t="shared" si="675"/>
        <v>1</v>
      </c>
      <c r="D21625" t="s">
        <v>36</v>
      </c>
      <c r="E21625">
        <v>50</v>
      </c>
      <c r="F21625">
        <v>19109</v>
      </c>
      <c r="G21625">
        <v>225</v>
      </c>
    </row>
    <row r="21626" spans="1:7">
      <c r="A21626" s="2">
        <v>44285</v>
      </c>
      <c r="B21626" s="2">
        <f t="shared" si="674"/>
        <v>44286</v>
      </c>
      <c r="C21626" s="3">
        <f t="shared" si="675"/>
        <v>1</v>
      </c>
      <c r="D21626" t="s">
        <v>56</v>
      </c>
      <c r="E21626">
        <v>78</v>
      </c>
      <c r="F21626">
        <v>2907</v>
      </c>
      <c r="G21626">
        <v>26</v>
      </c>
    </row>
    <row r="21627" spans="1:7">
      <c r="A21627" s="2">
        <v>44285</v>
      </c>
      <c r="B21627" s="2">
        <f t="shared" si="674"/>
        <v>44286</v>
      </c>
      <c r="C21627" s="3">
        <f t="shared" si="675"/>
        <v>1</v>
      </c>
      <c r="D21627" t="s">
        <v>37</v>
      </c>
      <c r="E21627">
        <v>51</v>
      </c>
      <c r="F21627">
        <v>617941</v>
      </c>
      <c r="G21627">
        <v>10242</v>
      </c>
    </row>
    <row r="21628" spans="1:7">
      <c r="A21628" s="2">
        <v>44285</v>
      </c>
      <c r="B21628" s="2">
        <f t="shared" si="674"/>
        <v>44286</v>
      </c>
      <c r="C21628" s="3">
        <f t="shared" si="675"/>
        <v>1</v>
      </c>
      <c r="D21628" t="s">
        <v>5</v>
      </c>
      <c r="E21628">
        <v>53</v>
      </c>
      <c r="F21628">
        <v>365816</v>
      </c>
      <c r="G21628">
        <v>5302</v>
      </c>
    </row>
    <row r="21629" spans="1:7">
      <c r="A21629" s="2">
        <v>44285</v>
      </c>
      <c r="B21629" s="2">
        <f t="shared" si="674"/>
        <v>44286</v>
      </c>
      <c r="C21629" s="3">
        <f t="shared" si="675"/>
        <v>1</v>
      </c>
      <c r="D21629" t="s">
        <v>58</v>
      </c>
      <c r="E21629">
        <v>54</v>
      </c>
      <c r="F21629">
        <v>141322</v>
      </c>
      <c r="G21629">
        <v>2640</v>
      </c>
    </row>
    <row r="21630" spans="1:7">
      <c r="A21630" s="2">
        <v>44285</v>
      </c>
      <c r="B21630" s="2">
        <f t="shared" si="674"/>
        <v>44286</v>
      </c>
      <c r="C21630" s="3">
        <f t="shared" si="675"/>
        <v>1</v>
      </c>
      <c r="D21630" t="s">
        <v>10</v>
      </c>
      <c r="E21630">
        <v>55</v>
      </c>
      <c r="F21630">
        <v>635523</v>
      </c>
      <c r="G21630">
        <v>7293</v>
      </c>
    </row>
    <row r="21631" spans="1:7">
      <c r="A21631" s="2">
        <v>44285</v>
      </c>
      <c r="B21631" s="2">
        <f t="shared" si="674"/>
        <v>44286</v>
      </c>
      <c r="C21631" s="3">
        <f t="shared" si="675"/>
        <v>1</v>
      </c>
      <c r="D21631" t="s">
        <v>49</v>
      </c>
      <c r="E21631">
        <v>56</v>
      </c>
      <c r="F21631">
        <v>56236</v>
      </c>
      <c r="G21631">
        <v>695</v>
      </c>
    </row>
    <row r="21632" spans="1:7">
      <c r="A21632" s="2">
        <v>44286</v>
      </c>
      <c r="B21632" s="2">
        <f t="shared" si="674"/>
        <v>44286</v>
      </c>
      <c r="C21632" s="3">
        <f t="shared" si="675"/>
        <v>0</v>
      </c>
      <c r="D21632" t="s">
        <v>52</v>
      </c>
      <c r="E21632">
        <v>1</v>
      </c>
      <c r="F21632">
        <v>515388</v>
      </c>
      <c r="G21632">
        <v>10554</v>
      </c>
    </row>
    <row r="21633" spans="1:7">
      <c r="A21633" s="2">
        <v>44286</v>
      </c>
      <c r="B21633" s="2">
        <f t="shared" si="674"/>
        <v>44286</v>
      </c>
      <c r="C21633" s="3">
        <f t="shared" si="675"/>
        <v>0</v>
      </c>
      <c r="D21633" t="s">
        <v>50</v>
      </c>
      <c r="E21633">
        <v>2</v>
      </c>
      <c r="F21633">
        <v>62559</v>
      </c>
      <c r="G21633">
        <v>299</v>
      </c>
    </row>
    <row r="21634" spans="1:7">
      <c r="A21634" s="2">
        <v>44286</v>
      </c>
      <c r="B21634" s="2">
        <f t="shared" si="674"/>
        <v>44286</v>
      </c>
      <c r="C21634" s="3">
        <f t="shared" si="675"/>
        <v>0</v>
      </c>
      <c r="D21634" t="s">
        <v>8</v>
      </c>
      <c r="E21634">
        <v>4</v>
      </c>
      <c r="F21634">
        <v>841811</v>
      </c>
      <c r="G21634">
        <v>16967</v>
      </c>
    </row>
    <row r="21635" spans="1:7">
      <c r="A21635" s="2">
        <v>44286</v>
      </c>
      <c r="B21635" s="2">
        <f t="shared" si="674"/>
        <v>44286</v>
      </c>
      <c r="C21635" s="3">
        <f t="shared" si="675"/>
        <v>0</v>
      </c>
      <c r="D21635" t="s">
        <v>44</v>
      </c>
      <c r="E21635">
        <v>5</v>
      </c>
      <c r="F21635">
        <v>330398</v>
      </c>
      <c r="G21635">
        <v>5626</v>
      </c>
    </row>
    <row r="21636" spans="1:7">
      <c r="A21636" s="2">
        <v>44286</v>
      </c>
      <c r="B21636" s="2">
        <f t="shared" ref="B21636:B21699" si="676">EOMONTH(A21636,0)</f>
        <v>44286</v>
      </c>
      <c r="C21636" s="3">
        <f t="shared" ref="C21636:C21699" si="677">IF(A21636=B21636,0,1)</f>
        <v>0</v>
      </c>
      <c r="D21636" t="s">
        <v>7</v>
      </c>
      <c r="E21636">
        <v>6</v>
      </c>
      <c r="F21636">
        <v>3668920</v>
      </c>
      <c r="G21636">
        <v>59236</v>
      </c>
    </row>
    <row r="21637" spans="1:7">
      <c r="A21637" s="2">
        <v>44286</v>
      </c>
      <c r="B21637" s="2">
        <f t="shared" si="676"/>
        <v>44286</v>
      </c>
      <c r="C21637" s="3">
        <f t="shared" si="677"/>
        <v>0</v>
      </c>
      <c r="D21637" t="s">
        <v>22</v>
      </c>
      <c r="E21637">
        <v>8</v>
      </c>
      <c r="F21637">
        <v>464782</v>
      </c>
      <c r="G21637">
        <v>6175</v>
      </c>
    </row>
    <row r="21638" spans="1:7">
      <c r="A21638" s="2">
        <v>44286</v>
      </c>
      <c r="B21638" s="2">
        <f t="shared" si="676"/>
        <v>44286</v>
      </c>
      <c r="C21638" s="3">
        <f t="shared" si="677"/>
        <v>0</v>
      </c>
      <c r="D21638" t="s">
        <v>38</v>
      </c>
      <c r="E21638">
        <v>9</v>
      </c>
      <c r="F21638">
        <v>310888</v>
      </c>
      <c r="G21638">
        <v>7886</v>
      </c>
    </row>
    <row r="21639" spans="1:7">
      <c r="A21639" s="2">
        <v>44286</v>
      </c>
      <c r="B21639" s="2">
        <f t="shared" si="676"/>
        <v>44286</v>
      </c>
      <c r="C21639" s="3">
        <f t="shared" si="677"/>
        <v>0</v>
      </c>
      <c r="D21639" t="s">
        <v>45</v>
      </c>
      <c r="E21639">
        <v>10</v>
      </c>
      <c r="F21639">
        <v>94802</v>
      </c>
      <c r="G21639">
        <v>1559</v>
      </c>
    </row>
    <row r="21640" spans="1:7">
      <c r="A21640" s="2">
        <v>44286</v>
      </c>
      <c r="B21640" s="2">
        <f t="shared" si="676"/>
        <v>44286</v>
      </c>
      <c r="C21640" s="3">
        <f t="shared" si="677"/>
        <v>0</v>
      </c>
      <c r="D21640" t="s">
        <v>33</v>
      </c>
      <c r="E21640">
        <v>11</v>
      </c>
      <c r="F21640">
        <v>44513</v>
      </c>
      <c r="G21640">
        <v>1064</v>
      </c>
    </row>
    <row r="21641" spans="1:7">
      <c r="A21641" s="2">
        <v>44286</v>
      </c>
      <c r="B21641" s="2">
        <f t="shared" si="676"/>
        <v>44286</v>
      </c>
      <c r="C21641" s="3">
        <f t="shared" si="677"/>
        <v>0</v>
      </c>
      <c r="D21641" t="s">
        <v>15</v>
      </c>
      <c r="E21641">
        <v>12</v>
      </c>
      <c r="F21641">
        <v>2057727</v>
      </c>
      <c r="G21641">
        <v>33424</v>
      </c>
    </row>
    <row r="21642" spans="1:7">
      <c r="A21642" s="2">
        <v>44286</v>
      </c>
      <c r="B21642" s="2">
        <f t="shared" si="676"/>
        <v>44286</v>
      </c>
      <c r="C21642" s="3">
        <f t="shared" si="677"/>
        <v>0</v>
      </c>
      <c r="D21642" t="s">
        <v>18</v>
      </c>
      <c r="E21642">
        <v>13</v>
      </c>
      <c r="F21642">
        <v>1035186</v>
      </c>
      <c r="G21642">
        <v>18473</v>
      </c>
    </row>
    <row r="21643" spans="1:7">
      <c r="A21643" s="2">
        <v>44286</v>
      </c>
      <c r="B21643" s="2">
        <f t="shared" si="676"/>
        <v>44286</v>
      </c>
      <c r="C21643" s="3">
        <f t="shared" si="677"/>
        <v>0</v>
      </c>
      <c r="D21643" t="s">
        <v>57</v>
      </c>
      <c r="E21643">
        <v>66</v>
      </c>
      <c r="F21643">
        <v>8776</v>
      </c>
      <c r="G21643">
        <v>135</v>
      </c>
    </row>
    <row r="21644" spans="1:7">
      <c r="A21644" s="2">
        <v>44286</v>
      </c>
      <c r="B21644" s="2">
        <f t="shared" si="676"/>
        <v>44286</v>
      </c>
      <c r="C21644" s="3">
        <f t="shared" si="677"/>
        <v>0</v>
      </c>
      <c r="D21644" t="s">
        <v>26</v>
      </c>
      <c r="E21644">
        <v>15</v>
      </c>
      <c r="F21644">
        <v>29779</v>
      </c>
      <c r="G21644">
        <v>460</v>
      </c>
    </row>
    <row r="21645" spans="1:7">
      <c r="A21645" s="2">
        <v>44286</v>
      </c>
      <c r="B21645" s="2">
        <f t="shared" si="676"/>
        <v>44286</v>
      </c>
      <c r="C21645" s="3">
        <f t="shared" si="677"/>
        <v>0</v>
      </c>
      <c r="D21645" t="s">
        <v>53</v>
      </c>
      <c r="E21645">
        <v>16</v>
      </c>
      <c r="F21645">
        <v>180643</v>
      </c>
      <c r="G21645">
        <v>1965</v>
      </c>
    </row>
    <row r="21646" spans="1:7">
      <c r="A21646" s="2">
        <v>44286</v>
      </c>
      <c r="B21646" s="2">
        <f t="shared" si="676"/>
        <v>44286</v>
      </c>
      <c r="C21646" s="3">
        <f t="shared" si="677"/>
        <v>0</v>
      </c>
      <c r="D21646" t="s">
        <v>6</v>
      </c>
      <c r="E21646">
        <v>17</v>
      </c>
      <c r="F21646">
        <v>1248133</v>
      </c>
      <c r="G21646">
        <v>23579</v>
      </c>
    </row>
    <row r="21647" spans="1:7">
      <c r="A21647" s="2">
        <v>44286</v>
      </c>
      <c r="B21647" s="2">
        <f t="shared" si="676"/>
        <v>44286</v>
      </c>
      <c r="C21647" s="3">
        <f t="shared" si="677"/>
        <v>0</v>
      </c>
      <c r="D21647" t="s">
        <v>27</v>
      </c>
      <c r="E21647">
        <v>18</v>
      </c>
      <c r="F21647">
        <v>689785</v>
      </c>
      <c r="G21647">
        <v>13039</v>
      </c>
    </row>
    <row r="21648" spans="1:7">
      <c r="A21648" s="2">
        <v>44286</v>
      </c>
      <c r="B21648" s="2">
        <f t="shared" si="676"/>
        <v>44286</v>
      </c>
      <c r="C21648" s="3">
        <f t="shared" si="677"/>
        <v>0</v>
      </c>
      <c r="D21648" t="s">
        <v>39</v>
      </c>
      <c r="E21648">
        <v>19</v>
      </c>
      <c r="F21648">
        <v>351402</v>
      </c>
      <c r="G21648">
        <v>5743</v>
      </c>
    </row>
    <row r="21649" spans="1:7">
      <c r="A21649" s="2">
        <v>44286</v>
      </c>
      <c r="B21649" s="2">
        <f t="shared" si="676"/>
        <v>44286</v>
      </c>
      <c r="C21649" s="3">
        <f t="shared" si="677"/>
        <v>0</v>
      </c>
      <c r="D21649" t="s">
        <v>34</v>
      </c>
      <c r="E21649">
        <v>20</v>
      </c>
      <c r="F21649">
        <v>304657</v>
      </c>
      <c r="G21649">
        <v>4913</v>
      </c>
    </row>
    <row r="21650" spans="1:7">
      <c r="A21650" s="2">
        <v>44286</v>
      </c>
      <c r="B21650" s="2">
        <f t="shared" si="676"/>
        <v>44286</v>
      </c>
      <c r="C21650" s="3">
        <f t="shared" si="677"/>
        <v>0</v>
      </c>
      <c r="D21650" t="s">
        <v>28</v>
      </c>
      <c r="E21650">
        <v>21</v>
      </c>
      <c r="F21650">
        <v>430116</v>
      </c>
      <c r="G21650">
        <v>6151</v>
      </c>
    </row>
    <row r="21651" spans="1:7">
      <c r="A21651" s="2">
        <v>44286</v>
      </c>
      <c r="B21651" s="2">
        <f t="shared" si="676"/>
        <v>44286</v>
      </c>
      <c r="C21651" s="3">
        <f t="shared" si="677"/>
        <v>0</v>
      </c>
      <c r="D21651" t="s">
        <v>40</v>
      </c>
      <c r="E21651">
        <v>22</v>
      </c>
      <c r="F21651">
        <v>444933</v>
      </c>
      <c r="G21651">
        <v>10141</v>
      </c>
    </row>
    <row r="21652" spans="1:7">
      <c r="A21652" s="2">
        <v>44286</v>
      </c>
      <c r="B21652" s="2">
        <f t="shared" si="676"/>
        <v>44286</v>
      </c>
      <c r="C21652" s="3">
        <f t="shared" si="677"/>
        <v>0</v>
      </c>
      <c r="D21652" t="s">
        <v>51</v>
      </c>
      <c r="E21652">
        <v>23</v>
      </c>
      <c r="F21652">
        <v>50504</v>
      </c>
      <c r="G21652">
        <v>743</v>
      </c>
    </row>
    <row r="21653" spans="1:7">
      <c r="A21653" s="2">
        <v>44286</v>
      </c>
      <c r="B21653" s="2">
        <f t="shared" si="676"/>
        <v>44286</v>
      </c>
      <c r="C21653" s="3">
        <f t="shared" si="677"/>
        <v>0</v>
      </c>
      <c r="D21653" t="s">
        <v>23</v>
      </c>
      <c r="E21653">
        <v>24</v>
      </c>
      <c r="F21653">
        <v>411529</v>
      </c>
      <c r="G21653">
        <v>8286</v>
      </c>
    </row>
    <row r="21654" spans="1:7">
      <c r="A21654" s="2">
        <v>44286</v>
      </c>
      <c r="B21654" s="2">
        <f t="shared" si="676"/>
        <v>44286</v>
      </c>
      <c r="C21654" s="3">
        <f t="shared" si="677"/>
        <v>0</v>
      </c>
      <c r="D21654" t="s">
        <v>9</v>
      </c>
      <c r="E21654">
        <v>25</v>
      </c>
      <c r="F21654">
        <v>635580</v>
      </c>
      <c r="G21654">
        <v>17185</v>
      </c>
    </row>
    <row r="21655" spans="1:7">
      <c r="A21655" s="2">
        <v>44286</v>
      </c>
      <c r="B21655" s="2">
        <f t="shared" si="676"/>
        <v>44286</v>
      </c>
      <c r="C21655" s="3">
        <f t="shared" si="677"/>
        <v>0</v>
      </c>
      <c r="D21655" t="s">
        <v>42</v>
      </c>
      <c r="E21655">
        <v>26</v>
      </c>
      <c r="F21655">
        <v>745944</v>
      </c>
      <c r="G21655">
        <v>17112</v>
      </c>
    </row>
    <row r="21656" spans="1:7">
      <c r="A21656" s="2">
        <v>44286</v>
      </c>
      <c r="B21656" s="2">
        <f t="shared" si="676"/>
        <v>44286</v>
      </c>
      <c r="C21656" s="3">
        <f t="shared" si="677"/>
        <v>0</v>
      </c>
      <c r="D21656" t="s">
        <v>29</v>
      </c>
      <c r="E21656">
        <v>27</v>
      </c>
      <c r="F21656">
        <v>519607</v>
      </c>
      <c r="G21656">
        <v>6926</v>
      </c>
    </row>
    <row r="21657" spans="1:7">
      <c r="A21657" s="2">
        <v>44286</v>
      </c>
      <c r="B21657" s="2">
        <f t="shared" si="676"/>
        <v>44286</v>
      </c>
      <c r="C21657" s="3">
        <f t="shared" si="677"/>
        <v>0</v>
      </c>
      <c r="D21657" t="s">
        <v>46</v>
      </c>
      <c r="E21657">
        <v>28</v>
      </c>
      <c r="F21657">
        <v>305146</v>
      </c>
      <c r="G21657">
        <v>7032</v>
      </c>
    </row>
    <row r="21658" spans="1:7">
      <c r="A21658" s="2">
        <v>44286</v>
      </c>
      <c r="B21658" s="2">
        <f t="shared" si="676"/>
        <v>44286</v>
      </c>
      <c r="C21658" s="3">
        <f t="shared" si="677"/>
        <v>0</v>
      </c>
      <c r="D21658" t="s">
        <v>35</v>
      </c>
      <c r="E21658">
        <v>29</v>
      </c>
      <c r="F21658">
        <v>588900</v>
      </c>
      <c r="G21658">
        <v>8977</v>
      </c>
    </row>
    <row r="21659" spans="1:7">
      <c r="A21659" s="2">
        <v>44286</v>
      </c>
      <c r="B21659" s="2">
        <f t="shared" si="676"/>
        <v>44286</v>
      </c>
      <c r="C21659" s="3">
        <f t="shared" si="677"/>
        <v>0</v>
      </c>
      <c r="D21659" t="s">
        <v>54</v>
      </c>
      <c r="E21659">
        <v>30</v>
      </c>
      <c r="F21659">
        <v>104677</v>
      </c>
      <c r="G21659">
        <v>1437</v>
      </c>
    </row>
    <row r="21660" spans="1:7">
      <c r="A21660" s="2">
        <v>44286</v>
      </c>
      <c r="B21660" s="2">
        <f t="shared" si="676"/>
        <v>44286</v>
      </c>
      <c r="C21660" s="3">
        <f t="shared" si="677"/>
        <v>0</v>
      </c>
      <c r="D21660" t="s">
        <v>12</v>
      </c>
      <c r="E21660">
        <v>31</v>
      </c>
      <c r="F21660">
        <v>209912</v>
      </c>
      <c r="G21660">
        <v>2284</v>
      </c>
    </row>
    <row r="21661" spans="1:7">
      <c r="A21661" s="2">
        <v>44286</v>
      </c>
      <c r="B21661" s="2">
        <f t="shared" si="676"/>
        <v>44286</v>
      </c>
      <c r="C21661" s="3">
        <f t="shared" si="677"/>
        <v>0</v>
      </c>
      <c r="D21661" t="s">
        <v>24</v>
      </c>
      <c r="E21661">
        <v>32</v>
      </c>
      <c r="F21661">
        <v>303799</v>
      </c>
      <c r="G21661">
        <v>5249</v>
      </c>
    </row>
    <row r="21662" spans="1:7">
      <c r="A21662" s="2">
        <v>44286</v>
      </c>
      <c r="B21662" s="2">
        <f t="shared" si="676"/>
        <v>44286</v>
      </c>
      <c r="C21662" s="3">
        <f t="shared" si="677"/>
        <v>0</v>
      </c>
      <c r="D21662" t="s">
        <v>19</v>
      </c>
      <c r="E21662">
        <v>33</v>
      </c>
      <c r="F21662">
        <v>84176</v>
      </c>
      <c r="G21662">
        <v>1238</v>
      </c>
    </row>
    <row r="21663" spans="1:7">
      <c r="A21663" s="2">
        <v>44286</v>
      </c>
      <c r="B21663" s="2">
        <f t="shared" si="676"/>
        <v>44286</v>
      </c>
      <c r="C21663" s="3">
        <f t="shared" si="677"/>
        <v>0</v>
      </c>
      <c r="D21663" t="s">
        <v>21</v>
      </c>
      <c r="E21663">
        <v>34</v>
      </c>
      <c r="F21663">
        <v>908812</v>
      </c>
      <c r="G21663">
        <v>24528</v>
      </c>
    </row>
    <row r="21664" spans="1:7">
      <c r="A21664" s="2">
        <v>44286</v>
      </c>
      <c r="B21664" s="2">
        <f t="shared" si="676"/>
        <v>44286</v>
      </c>
      <c r="C21664" s="3">
        <f t="shared" si="677"/>
        <v>0</v>
      </c>
      <c r="D21664" t="s">
        <v>47</v>
      </c>
      <c r="E21664">
        <v>35</v>
      </c>
      <c r="F21664">
        <v>191652</v>
      </c>
      <c r="G21664">
        <v>3939</v>
      </c>
    </row>
    <row r="21665" spans="1:7">
      <c r="A21665" s="2">
        <v>44286</v>
      </c>
      <c r="B21665" s="2">
        <f t="shared" si="676"/>
        <v>44286</v>
      </c>
      <c r="C21665" s="3">
        <f t="shared" si="677"/>
        <v>0</v>
      </c>
      <c r="D21665" t="s">
        <v>16</v>
      </c>
      <c r="E21665">
        <v>36</v>
      </c>
      <c r="F21665">
        <v>1871595</v>
      </c>
      <c r="G21665">
        <v>49790</v>
      </c>
    </row>
    <row r="21666" spans="1:7">
      <c r="A21666" s="2">
        <v>44286</v>
      </c>
      <c r="B21666" s="2">
        <f t="shared" si="676"/>
        <v>44286</v>
      </c>
      <c r="C21666" s="3">
        <f t="shared" si="677"/>
        <v>0</v>
      </c>
      <c r="D21666" t="s">
        <v>20</v>
      </c>
      <c r="E21666">
        <v>37</v>
      </c>
      <c r="F21666">
        <v>919817</v>
      </c>
      <c r="G21666">
        <v>12137</v>
      </c>
    </row>
    <row r="21667" spans="1:7">
      <c r="A21667" s="2">
        <v>44286</v>
      </c>
      <c r="B21667" s="2">
        <f t="shared" si="676"/>
        <v>44286</v>
      </c>
      <c r="C21667" s="3">
        <f t="shared" si="677"/>
        <v>0</v>
      </c>
      <c r="D21667" t="s">
        <v>48</v>
      </c>
      <c r="E21667">
        <v>38</v>
      </c>
      <c r="F21667">
        <v>103123</v>
      </c>
      <c r="G21667">
        <v>1498</v>
      </c>
    </row>
    <row r="21668" spans="1:7">
      <c r="A21668" s="2">
        <v>44286</v>
      </c>
      <c r="B21668" s="2">
        <f t="shared" si="676"/>
        <v>44286</v>
      </c>
      <c r="C21668" s="3">
        <f t="shared" si="677"/>
        <v>0</v>
      </c>
      <c r="D21668" t="s">
        <v>59</v>
      </c>
      <c r="E21668">
        <v>69</v>
      </c>
      <c r="F21668">
        <v>159</v>
      </c>
      <c r="G21668">
        <v>2</v>
      </c>
    </row>
    <row r="21669" spans="1:7">
      <c r="A21669" s="2">
        <v>44286</v>
      </c>
      <c r="B21669" s="2">
        <f t="shared" si="676"/>
        <v>44286</v>
      </c>
      <c r="C21669" s="3">
        <f t="shared" si="677"/>
        <v>0</v>
      </c>
      <c r="D21669" t="s">
        <v>41</v>
      </c>
      <c r="E21669">
        <v>39</v>
      </c>
      <c r="F21669">
        <v>1017566</v>
      </c>
      <c r="G21669">
        <v>18609</v>
      </c>
    </row>
    <row r="21670" spans="1:7">
      <c r="A21670" s="2">
        <v>44286</v>
      </c>
      <c r="B21670" s="2">
        <f t="shared" si="676"/>
        <v>44286</v>
      </c>
      <c r="C21670" s="3">
        <f t="shared" si="677"/>
        <v>0</v>
      </c>
      <c r="D21670" t="s">
        <v>30</v>
      </c>
      <c r="E21670">
        <v>40</v>
      </c>
      <c r="F21670">
        <v>438364</v>
      </c>
      <c r="G21670">
        <v>4953</v>
      </c>
    </row>
    <row r="21671" spans="1:7">
      <c r="A21671" s="2">
        <v>44286</v>
      </c>
      <c r="B21671" s="2">
        <f t="shared" si="676"/>
        <v>44286</v>
      </c>
      <c r="C21671" s="3">
        <f t="shared" si="677"/>
        <v>0</v>
      </c>
      <c r="D21671" t="s">
        <v>14</v>
      </c>
      <c r="E21671">
        <v>41</v>
      </c>
      <c r="F21671">
        <v>165013</v>
      </c>
      <c r="G21671">
        <v>2396</v>
      </c>
    </row>
    <row r="21672" spans="1:7">
      <c r="A21672" s="2">
        <v>44286</v>
      </c>
      <c r="B21672" s="2">
        <f t="shared" si="676"/>
        <v>44286</v>
      </c>
      <c r="C21672" s="3">
        <f t="shared" si="677"/>
        <v>0</v>
      </c>
      <c r="D21672" t="s">
        <v>31</v>
      </c>
      <c r="E21672">
        <v>42</v>
      </c>
      <c r="F21672">
        <v>1030415</v>
      </c>
      <c r="G21672">
        <v>25150</v>
      </c>
    </row>
    <row r="21673" spans="1:7">
      <c r="A21673" s="2">
        <v>44286</v>
      </c>
      <c r="B21673" s="2">
        <f t="shared" si="676"/>
        <v>44286</v>
      </c>
      <c r="C21673" s="3">
        <f t="shared" si="677"/>
        <v>0</v>
      </c>
      <c r="D21673" t="s">
        <v>55</v>
      </c>
      <c r="E21673">
        <v>72</v>
      </c>
      <c r="F21673">
        <v>140720</v>
      </c>
      <c r="G21673">
        <v>2113</v>
      </c>
    </row>
    <row r="21674" spans="1:7">
      <c r="A21674" s="2">
        <v>44286</v>
      </c>
      <c r="B21674" s="2">
        <f t="shared" si="676"/>
        <v>44286</v>
      </c>
      <c r="C21674" s="3">
        <f t="shared" si="677"/>
        <v>0</v>
      </c>
      <c r="D21674" t="s">
        <v>17</v>
      </c>
      <c r="E21674">
        <v>44</v>
      </c>
      <c r="F21674">
        <v>137329</v>
      </c>
      <c r="G21674">
        <v>2619</v>
      </c>
    </row>
    <row r="21675" spans="1:7">
      <c r="A21675" s="2">
        <v>44286</v>
      </c>
      <c r="B21675" s="2">
        <f t="shared" si="676"/>
        <v>44286</v>
      </c>
      <c r="C21675" s="3">
        <f t="shared" si="677"/>
        <v>0</v>
      </c>
      <c r="D21675" t="s">
        <v>32</v>
      </c>
      <c r="E21675">
        <v>45</v>
      </c>
      <c r="F21675">
        <v>551630</v>
      </c>
      <c r="G21675">
        <v>9146</v>
      </c>
    </row>
    <row r="21676" spans="1:7">
      <c r="A21676" s="2">
        <v>44286</v>
      </c>
      <c r="B21676" s="2">
        <f t="shared" si="676"/>
        <v>44286</v>
      </c>
      <c r="C21676" s="3">
        <f t="shared" si="677"/>
        <v>0</v>
      </c>
      <c r="D21676" t="s">
        <v>43</v>
      </c>
      <c r="E21676">
        <v>46</v>
      </c>
      <c r="F21676">
        <v>117759</v>
      </c>
      <c r="G21676">
        <v>1935</v>
      </c>
    </row>
    <row r="21677" spans="1:7">
      <c r="A21677" s="2">
        <v>44286</v>
      </c>
      <c r="B21677" s="2">
        <f t="shared" si="676"/>
        <v>44286</v>
      </c>
      <c r="C21677" s="3">
        <f t="shared" si="677"/>
        <v>0</v>
      </c>
      <c r="D21677" t="s">
        <v>25</v>
      </c>
      <c r="E21677">
        <v>47</v>
      </c>
      <c r="F21677">
        <v>797531</v>
      </c>
      <c r="G21677">
        <v>11798</v>
      </c>
    </row>
    <row r="21678" spans="1:7">
      <c r="A21678" s="2">
        <v>44286</v>
      </c>
      <c r="B21678" s="2">
        <f t="shared" si="676"/>
        <v>44286</v>
      </c>
      <c r="C21678" s="3">
        <f t="shared" si="677"/>
        <v>0</v>
      </c>
      <c r="D21678" t="s">
        <v>11</v>
      </c>
      <c r="E21678">
        <v>48</v>
      </c>
      <c r="F21678">
        <v>2794158</v>
      </c>
      <c r="G21678">
        <v>48540</v>
      </c>
    </row>
    <row r="21679" spans="1:7">
      <c r="A21679" s="2">
        <v>44286</v>
      </c>
      <c r="B21679" s="2">
        <f t="shared" si="676"/>
        <v>44286</v>
      </c>
      <c r="C21679" s="3">
        <f t="shared" si="677"/>
        <v>0</v>
      </c>
      <c r="D21679" t="s">
        <v>13</v>
      </c>
      <c r="E21679">
        <v>49</v>
      </c>
      <c r="F21679">
        <v>385700</v>
      </c>
      <c r="G21679">
        <v>2122</v>
      </c>
    </row>
    <row r="21680" spans="1:7">
      <c r="A21680" s="2">
        <v>44286</v>
      </c>
      <c r="B21680" s="2">
        <f t="shared" si="676"/>
        <v>44286</v>
      </c>
      <c r="C21680" s="3">
        <f t="shared" si="677"/>
        <v>0</v>
      </c>
      <c r="D21680" t="s">
        <v>36</v>
      </c>
      <c r="E21680">
        <v>50</v>
      </c>
      <c r="F21680">
        <v>19275</v>
      </c>
      <c r="G21680">
        <v>227</v>
      </c>
    </row>
    <row r="21681" spans="1:7">
      <c r="A21681" s="2">
        <v>44286</v>
      </c>
      <c r="B21681" s="2">
        <f t="shared" si="676"/>
        <v>44286</v>
      </c>
      <c r="C21681" s="3">
        <f t="shared" si="677"/>
        <v>0</v>
      </c>
      <c r="D21681" t="s">
        <v>56</v>
      </c>
      <c r="E21681">
        <v>78</v>
      </c>
      <c r="F21681">
        <v>2907</v>
      </c>
      <c r="G21681">
        <v>26</v>
      </c>
    </row>
    <row r="21682" spans="1:7">
      <c r="A21682" s="2">
        <v>44286</v>
      </c>
      <c r="B21682" s="2">
        <f t="shared" si="676"/>
        <v>44286</v>
      </c>
      <c r="C21682" s="3">
        <f t="shared" si="677"/>
        <v>0</v>
      </c>
      <c r="D21682" t="s">
        <v>37</v>
      </c>
      <c r="E21682">
        <v>51</v>
      </c>
      <c r="F21682">
        <v>618976</v>
      </c>
      <c r="G21682">
        <v>10252</v>
      </c>
    </row>
    <row r="21683" spans="1:7">
      <c r="A21683" s="2">
        <v>44286</v>
      </c>
      <c r="B21683" s="2">
        <f t="shared" si="676"/>
        <v>44286</v>
      </c>
      <c r="C21683" s="3">
        <f t="shared" si="677"/>
        <v>0</v>
      </c>
      <c r="D21683" t="s">
        <v>5</v>
      </c>
      <c r="E21683">
        <v>53</v>
      </c>
      <c r="F21683">
        <v>366907</v>
      </c>
      <c r="G21683">
        <v>5309</v>
      </c>
    </row>
    <row r="21684" spans="1:7">
      <c r="A21684" s="2">
        <v>44286</v>
      </c>
      <c r="B21684" s="2">
        <f t="shared" si="676"/>
        <v>44286</v>
      </c>
      <c r="C21684" s="3">
        <f t="shared" si="677"/>
        <v>0</v>
      </c>
      <c r="D21684" t="s">
        <v>58</v>
      </c>
      <c r="E21684">
        <v>54</v>
      </c>
      <c r="F21684">
        <v>141738</v>
      </c>
      <c r="G21684">
        <v>2676</v>
      </c>
    </row>
    <row r="21685" spans="1:7">
      <c r="A21685" s="2">
        <v>44286</v>
      </c>
      <c r="B21685" s="2">
        <f t="shared" si="676"/>
        <v>44286</v>
      </c>
      <c r="C21685" s="3">
        <f t="shared" si="677"/>
        <v>0</v>
      </c>
      <c r="D21685" t="s">
        <v>10</v>
      </c>
      <c r="E21685">
        <v>55</v>
      </c>
      <c r="F21685">
        <v>636250</v>
      </c>
      <c r="G21685">
        <v>7316</v>
      </c>
    </row>
    <row r="21686" spans="1:7">
      <c r="A21686" s="2">
        <v>44286</v>
      </c>
      <c r="B21686" s="2">
        <f t="shared" si="676"/>
        <v>44286</v>
      </c>
      <c r="C21686" s="3">
        <f t="shared" si="677"/>
        <v>0</v>
      </c>
      <c r="D21686" t="s">
        <v>49</v>
      </c>
      <c r="E21686">
        <v>56</v>
      </c>
      <c r="F21686">
        <v>56310</v>
      </c>
      <c r="G21686">
        <v>700</v>
      </c>
    </row>
    <row r="21687" spans="1:7">
      <c r="A21687" s="2">
        <v>44287</v>
      </c>
      <c r="B21687" s="2">
        <f t="shared" si="676"/>
        <v>44316</v>
      </c>
      <c r="C21687" s="3">
        <f t="shared" si="677"/>
        <v>1</v>
      </c>
      <c r="D21687" t="s">
        <v>52</v>
      </c>
      <c r="E21687">
        <v>1</v>
      </c>
      <c r="F21687">
        <v>515866</v>
      </c>
      <c r="G21687">
        <v>10553</v>
      </c>
    </row>
    <row r="21688" spans="1:7">
      <c r="A21688" s="2">
        <v>44287</v>
      </c>
      <c r="B21688" s="2">
        <f t="shared" si="676"/>
        <v>44316</v>
      </c>
      <c r="C21688" s="3">
        <f t="shared" si="677"/>
        <v>1</v>
      </c>
      <c r="D21688" t="s">
        <v>50</v>
      </c>
      <c r="E21688">
        <v>2</v>
      </c>
      <c r="F21688">
        <v>62785</v>
      </c>
      <c r="G21688">
        <v>299</v>
      </c>
    </row>
    <row r="21689" spans="1:7">
      <c r="A21689" s="2">
        <v>44287</v>
      </c>
      <c r="B21689" s="2">
        <f t="shared" si="676"/>
        <v>44316</v>
      </c>
      <c r="C21689" s="3">
        <f t="shared" si="677"/>
        <v>1</v>
      </c>
      <c r="D21689" t="s">
        <v>8</v>
      </c>
      <c r="E21689">
        <v>4</v>
      </c>
      <c r="F21689">
        <v>842200</v>
      </c>
      <c r="G21689">
        <v>16977</v>
      </c>
    </row>
    <row r="21690" spans="1:7">
      <c r="A21690" s="2">
        <v>44287</v>
      </c>
      <c r="B21690" s="2">
        <f t="shared" si="676"/>
        <v>44316</v>
      </c>
      <c r="C21690" s="3">
        <f t="shared" si="677"/>
        <v>1</v>
      </c>
      <c r="D21690" t="s">
        <v>44</v>
      </c>
      <c r="E21690">
        <v>5</v>
      </c>
      <c r="F21690">
        <v>330609</v>
      </c>
      <c r="G21690">
        <v>5636</v>
      </c>
    </row>
    <row r="21691" spans="1:7">
      <c r="A21691" s="2">
        <v>44287</v>
      </c>
      <c r="B21691" s="2">
        <f t="shared" si="676"/>
        <v>44316</v>
      </c>
      <c r="C21691" s="3">
        <f t="shared" si="677"/>
        <v>1</v>
      </c>
      <c r="D21691" t="s">
        <v>7</v>
      </c>
      <c r="E21691">
        <v>6</v>
      </c>
      <c r="F21691">
        <v>3671562</v>
      </c>
      <c r="G21691">
        <v>59372</v>
      </c>
    </row>
    <row r="21692" spans="1:7">
      <c r="A21692" s="2">
        <v>44287</v>
      </c>
      <c r="B21692" s="2">
        <f t="shared" si="676"/>
        <v>44316</v>
      </c>
      <c r="C21692" s="3">
        <f t="shared" si="677"/>
        <v>1</v>
      </c>
      <c r="D21692" t="s">
        <v>22</v>
      </c>
      <c r="E21692">
        <v>8</v>
      </c>
      <c r="F21692">
        <v>466368</v>
      </c>
      <c r="G21692">
        <v>6183</v>
      </c>
    </row>
    <row r="21693" spans="1:7">
      <c r="A21693" s="2">
        <v>44287</v>
      </c>
      <c r="B21693" s="2">
        <f t="shared" si="676"/>
        <v>44316</v>
      </c>
      <c r="C21693" s="3">
        <f t="shared" si="677"/>
        <v>1</v>
      </c>
      <c r="D21693" t="s">
        <v>38</v>
      </c>
      <c r="E21693">
        <v>9</v>
      </c>
      <c r="F21693">
        <v>312468</v>
      </c>
      <c r="G21693">
        <v>7900</v>
      </c>
    </row>
    <row r="21694" spans="1:7">
      <c r="A21694" s="2">
        <v>44287</v>
      </c>
      <c r="B21694" s="2">
        <f t="shared" si="676"/>
        <v>44316</v>
      </c>
      <c r="C21694" s="3">
        <f t="shared" si="677"/>
        <v>1</v>
      </c>
      <c r="D21694" t="s">
        <v>45</v>
      </c>
      <c r="E21694">
        <v>10</v>
      </c>
      <c r="F21694">
        <v>95188</v>
      </c>
      <c r="G21694">
        <v>1559</v>
      </c>
    </row>
    <row r="21695" spans="1:7">
      <c r="A21695" s="2">
        <v>44287</v>
      </c>
      <c r="B21695" s="2">
        <f t="shared" si="676"/>
        <v>44316</v>
      </c>
      <c r="C21695" s="3">
        <f t="shared" si="677"/>
        <v>1</v>
      </c>
      <c r="D21695" t="s">
        <v>33</v>
      </c>
      <c r="E21695">
        <v>11</v>
      </c>
      <c r="F21695">
        <v>44656</v>
      </c>
      <c r="G21695">
        <v>1066</v>
      </c>
    </row>
    <row r="21696" spans="1:7">
      <c r="A21696" s="2">
        <v>44287</v>
      </c>
      <c r="B21696" s="2">
        <f t="shared" si="676"/>
        <v>44316</v>
      </c>
      <c r="C21696" s="3">
        <f t="shared" si="677"/>
        <v>1</v>
      </c>
      <c r="D21696" t="s">
        <v>15</v>
      </c>
      <c r="E21696">
        <v>12</v>
      </c>
      <c r="F21696">
        <v>2064517</v>
      </c>
      <c r="G21696">
        <v>33493</v>
      </c>
    </row>
    <row r="21697" spans="1:7">
      <c r="A21697" s="2">
        <v>44287</v>
      </c>
      <c r="B21697" s="2">
        <f t="shared" si="676"/>
        <v>44316</v>
      </c>
      <c r="C21697" s="3">
        <f t="shared" si="677"/>
        <v>1</v>
      </c>
      <c r="D21697" t="s">
        <v>18</v>
      </c>
      <c r="E21697">
        <v>13</v>
      </c>
      <c r="F21697">
        <v>1036700</v>
      </c>
      <c r="G21697">
        <v>18536</v>
      </c>
    </row>
    <row r="21698" spans="1:7">
      <c r="A21698" s="2">
        <v>44287</v>
      </c>
      <c r="B21698" s="2">
        <f t="shared" si="676"/>
        <v>44316</v>
      </c>
      <c r="C21698" s="3">
        <f t="shared" si="677"/>
        <v>1</v>
      </c>
      <c r="D21698" t="s">
        <v>57</v>
      </c>
      <c r="E21698">
        <v>66</v>
      </c>
      <c r="F21698">
        <v>8779</v>
      </c>
      <c r="G21698">
        <v>135</v>
      </c>
    </row>
    <row r="21699" spans="1:7">
      <c r="A21699" s="2">
        <v>44287</v>
      </c>
      <c r="B21699" s="2">
        <f t="shared" si="676"/>
        <v>44316</v>
      </c>
      <c r="C21699" s="3">
        <f t="shared" si="677"/>
        <v>1</v>
      </c>
      <c r="D21699" t="s">
        <v>26</v>
      </c>
      <c r="E21699">
        <v>15</v>
      </c>
      <c r="F21699">
        <v>29888</v>
      </c>
      <c r="G21699">
        <v>460</v>
      </c>
    </row>
    <row r="21700" spans="1:7">
      <c r="A21700" s="2">
        <v>44287</v>
      </c>
      <c r="B21700" s="2">
        <f t="shared" ref="B21700:B21763" si="678">EOMONTH(A21700,0)</f>
        <v>44316</v>
      </c>
      <c r="C21700" s="3">
        <f t="shared" ref="C21700:C21763" si="679">IF(A21700=B21700,0,1)</f>
        <v>1</v>
      </c>
      <c r="D21700" t="s">
        <v>53</v>
      </c>
      <c r="E21700">
        <v>16</v>
      </c>
      <c r="F21700">
        <v>181023</v>
      </c>
      <c r="G21700">
        <v>1967</v>
      </c>
    </row>
    <row r="21701" spans="1:7">
      <c r="A21701" s="2">
        <v>44287</v>
      </c>
      <c r="B21701" s="2">
        <f t="shared" si="678"/>
        <v>44316</v>
      </c>
      <c r="C21701" s="3">
        <f t="shared" si="679"/>
        <v>1</v>
      </c>
      <c r="D21701" t="s">
        <v>6</v>
      </c>
      <c r="E21701">
        <v>17</v>
      </c>
      <c r="F21701">
        <v>1251829</v>
      </c>
      <c r="G21701">
        <v>23601</v>
      </c>
    </row>
    <row r="21702" spans="1:7">
      <c r="A21702" s="2">
        <v>44287</v>
      </c>
      <c r="B21702" s="2">
        <f t="shared" si="678"/>
        <v>44316</v>
      </c>
      <c r="C21702" s="3">
        <f t="shared" si="679"/>
        <v>1</v>
      </c>
      <c r="D21702" t="s">
        <v>27</v>
      </c>
      <c r="E21702">
        <v>18</v>
      </c>
      <c r="F21702">
        <v>691001</v>
      </c>
      <c r="G21702">
        <v>13048</v>
      </c>
    </row>
    <row r="21703" spans="1:7">
      <c r="A21703" s="2">
        <v>44287</v>
      </c>
      <c r="B21703" s="2">
        <f t="shared" si="678"/>
        <v>44316</v>
      </c>
      <c r="C21703" s="3">
        <f t="shared" si="679"/>
        <v>1</v>
      </c>
      <c r="D21703" t="s">
        <v>39</v>
      </c>
      <c r="E21703">
        <v>19</v>
      </c>
      <c r="F21703">
        <v>352137</v>
      </c>
      <c r="G21703">
        <v>5751</v>
      </c>
    </row>
    <row r="21704" spans="1:7">
      <c r="A21704" s="2">
        <v>44287</v>
      </c>
      <c r="B21704" s="2">
        <f t="shared" si="678"/>
        <v>44316</v>
      </c>
      <c r="C21704" s="3">
        <f t="shared" si="679"/>
        <v>1</v>
      </c>
      <c r="D21704" t="s">
        <v>34</v>
      </c>
      <c r="E21704">
        <v>20</v>
      </c>
      <c r="F21704">
        <v>304685</v>
      </c>
      <c r="G21704">
        <v>4913</v>
      </c>
    </row>
    <row r="21705" spans="1:7">
      <c r="A21705" s="2">
        <v>44287</v>
      </c>
      <c r="B21705" s="2">
        <f t="shared" si="678"/>
        <v>44316</v>
      </c>
      <c r="C21705" s="3">
        <f t="shared" si="679"/>
        <v>1</v>
      </c>
      <c r="D21705" t="s">
        <v>28</v>
      </c>
      <c r="E21705">
        <v>21</v>
      </c>
      <c r="F21705">
        <v>431160</v>
      </c>
      <c r="G21705">
        <v>6172</v>
      </c>
    </row>
    <row r="21706" spans="1:7">
      <c r="A21706" s="2">
        <v>44287</v>
      </c>
      <c r="B21706" s="2">
        <f t="shared" si="678"/>
        <v>44316</v>
      </c>
      <c r="C21706" s="3">
        <f t="shared" si="679"/>
        <v>1</v>
      </c>
      <c r="D21706" t="s">
        <v>40</v>
      </c>
      <c r="E21706">
        <v>22</v>
      </c>
      <c r="F21706">
        <v>445469</v>
      </c>
      <c r="G21706">
        <v>10161</v>
      </c>
    </row>
    <row r="21707" spans="1:7">
      <c r="A21707" s="2">
        <v>44287</v>
      </c>
      <c r="B21707" s="2">
        <f t="shared" si="678"/>
        <v>44316</v>
      </c>
      <c r="C21707" s="3">
        <f t="shared" si="679"/>
        <v>1</v>
      </c>
      <c r="D21707" t="s">
        <v>51</v>
      </c>
      <c r="E21707">
        <v>23</v>
      </c>
      <c r="F21707">
        <v>50788</v>
      </c>
      <c r="G21707">
        <v>744</v>
      </c>
    </row>
    <row r="21708" spans="1:7">
      <c r="A21708" s="2">
        <v>44287</v>
      </c>
      <c r="B21708" s="2">
        <f t="shared" si="678"/>
        <v>44316</v>
      </c>
      <c r="C21708" s="3">
        <f t="shared" si="679"/>
        <v>1</v>
      </c>
      <c r="D21708" t="s">
        <v>23</v>
      </c>
      <c r="E21708">
        <v>24</v>
      </c>
      <c r="F21708">
        <v>413113</v>
      </c>
      <c r="G21708">
        <v>8303</v>
      </c>
    </row>
    <row r="21709" spans="1:7">
      <c r="A21709" s="2">
        <v>44287</v>
      </c>
      <c r="B21709" s="2">
        <f t="shared" si="678"/>
        <v>44316</v>
      </c>
      <c r="C21709" s="3">
        <f t="shared" si="679"/>
        <v>1</v>
      </c>
      <c r="D21709" t="s">
        <v>9</v>
      </c>
      <c r="E21709">
        <v>25</v>
      </c>
      <c r="F21709">
        <v>638339</v>
      </c>
      <c r="G21709">
        <v>17217</v>
      </c>
    </row>
    <row r="21710" spans="1:7">
      <c r="A21710" s="2">
        <v>44287</v>
      </c>
      <c r="B21710" s="2">
        <f t="shared" si="678"/>
        <v>44316</v>
      </c>
      <c r="C21710" s="3">
        <f t="shared" si="679"/>
        <v>1</v>
      </c>
      <c r="D21710" t="s">
        <v>42</v>
      </c>
      <c r="E21710">
        <v>26</v>
      </c>
      <c r="F21710">
        <v>753124</v>
      </c>
      <c r="G21710">
        <v>17165</v>
      </c>
    </row>
    <row r="21711" spans="1:7">
      <c r="A21711" s="2">
        <v>44287</v>
      </c>
      <c r="B21711" s="2">
        <f t="shared" si="678"/>
        <v>44316</v>
      </c>
      <c r="C21711" s="3">
        <f t="shared" si="679"/>
        <v>1</v>
      </c>
      <c r="D21711" t="s">
        <v>29</v>
      </c>
      <c r="E21711">
        <v>27</v>
      </c>
      <c r="F21711">
        <v>521745</v>
      </c>
      <c r="G21711">
        <v>6938</v>
      </c>
    </row>
    <row r="21712" spans="1:7">
      <c r="A21712" s="2">
        <v>44287</v>
      </c>
      <c r="B21712" s="2">
        <f t="shared" si="678"/>
        <v>44316</v>
      </c>
      <c r="C21712" s="3">
        <f t="shared" si="679"/>
        <v>1</v>
      </c>
      <c r="D21712" t="s">
        <v>46</v>
      </c>
      <c r="E21712">
        <v>28</v>
      </c>
      <c r="F21712">
        <v>305417</v>
      </c>
      <c r="G21712">
        <v>7048</v>
      </c>
    </row>
    <row r="21713" spans="1:7">
      <c r="A21713" s="2">
        <v>44287</v>
      </c>
      <c r="B21713" s="2">
        <f t="shared" si="678"/>
        <v>44316</v>
      </c>
      <c r="C21713" s="3">
        <f t="shared" si="679"/>
        <v>1</v>
      </c>
      <c r="D21713" t="s">
        <v>35</v>
      </c>
      <c r="E21713">
        <v>29</v>
      </c>
      <c r="F21713">
        <v>589546</v>
      </c>
      <c r="G21713">
        <v>8981</v>
      </c>
    </row>
    <row r="21714" spans="1:7">
      <c r="A21714" s="2">
        <v>44287</v>
      </c>
      <c r="B21714" s="2">
        <f t="shared" si="678"/>
        <v>44316</v>
      </c>
      <c r="C21714" s="3">
        <f t="shared" si="679"/>
        <v>1</v>
      </c>
      <c r="D21714" t="s">
        <v>54</v>
      </c>
      <c r="E21714">
        <v>30</v>
      </c>
      <c r="F21714">
        <v>104865</v>
      </c>
      <c r="G21714">
        <v>1438</v>
      </c>
    </row>
    <row r="21715" spans="1:7">
      <c r="A21715" s="2">
        <v>44287</v>
      </c>
      <c r="B21715" s="2">
        <f t="shared" si="678"/>
        <v>44316</v>
      </c>
      <c r="C21715" s="3">
        <f t="shared" si="679"/>
        <v>1</v>
      </c>
      <c r="D21715" t="s">
        <v>12</v>
      </c>
      <c r="E21715">
        <v>31</v>
      </c>
      <c r="F21715">
        <v>210455</v>
      </c>
      <c r="G21715">
        <v>2284</v>
      </c>
    </row>
    <row r="21716" spans="1:7">
      <c r="A21716" s="2">
        <v>44287</v>
      </c>
      <c r="B21716" s="2">
        <f t="shared" si="678"/>
        <v>44316</v>
      </c>
      <c r="C21716" s="3">
        <f t="shared" si="679"/>
        <v>1</v>
      </c>
      <c r="D21716" t="s">
        <v>24</v>
      </c>
      <c r="E21716">
        <v>32</v>
      </c>
      <c r="F21716">
        <v>304131</v>
      </c>
      <c r="G21716">
        <v>5256</v>
      </c>
    </row>
    <row r="21717" spans="1:7">
      <c r="A21717" s="2">
        <v>44287</v>
      </c>
      <c r="B21717" s="2">
        <f t="shared" si="678"/>
        <v>44316</v>
      </c>
      <c r="C21717" s="3">
        <f t="shared" si="679"/>
        <v>1</v>
      </c>
      <c r="D21717" t="s">
        <v>19</v>
      </c>
      <c r="E21717">
        <v>33</v>
      </c>
      <c r="F21717">
        <v>84539</v>
      </c>
      <c r="G21717">
        <v>1245</v>
      </c>
    </row>
    <row r="21718" spans="1:7">
      <c r="A21718" s="2">
        <v>44287</v>
      </c>
      <c r="B21718" s="2">
        <f t="shared" si="678"/>
        <v>44316</v>
      </c>
      <c r="C21718" s="3">
        <f t="shared" si="679"/>
        <v>1</v>
      </c>
      <c r="D21718" t="s">
        <v>21</v>
      </c>
      <c r="E21718">
        <v>34</v>
      </c>
      <c r="F21718">
        <v>914420</v>
      </c>
      <c r="G21718">
        <v>24591</v>
      </c>
    </row>
    <row r="21719" spans="1:7">
      <c r="A21719" s="2">
        <v>44287</v>
      </c>
      <c r="B21719" s="2">
        <f t="shared" si="678"/>
        <v>44316</v>
      </c>
      <c r="C21719" s="3">
        <f t="shared" si="679"/>
        <v>1</v>
      </c>
      <c r="D21719" t="s">
        <v>47</v>
      </c>
      <c r="E21719">
        <v>35</v>
      </c>
      <c r="F21719">
        <v>191946</v>
      </c>
      <c r="G21719">
        <v>3944</v>
      </c>
    </row>
    <row r="21720" spans="1:7">
      <c r="A21720" s="2">
        <v>44287</v>
      </c>
      <c r="B21720" s="2">
        <f t="shared" si="678"/>
        <v>44316</v>
      </c>
      <c r="C21720" s="3">
        <f t="shared" si="679"/>
        <v>1</v>
      </c>
      <c r="D21720" t="s">
        <v>16</v>
      </c>
      <c r="E21720">
        <v>36</v>
      </c>
      <c r="F21720">
        <v>1880768</v>
      </c>
      <c r="G21720">
        <v>49872</v>
      </c>
    </row>
    <row r="21721" spans="1:7">
      <c r="A21721" s="2">
        <v>44287</v>
      </c>
      <c r="B21721" s="2">
        <f t="shared" si="678"/>
        <v>44316</v>
      </c>
      <c r="C21721" s="3">
        <f t="shared" si="679"/>
        <v>1</v>
      </c>
      <c r="D21721" t="s">
        <v>20</v>
      </c>
      <c r="E21721">
        <v>37</v>
      </c>
      <c r="F21721">
        <v>921917</v>
      </c>
      <c r="G21721">
        <v>12160</v>
      </c>
    </row>
    <row r="21722" spans="1:7">
      <c r="A21722" s="2">
        <v>44287</v>
      </c>
      <c r="B21722" s="2">
        <f t="shared" si="678"/>
        <v>44316</v>
      </c>
      <c r="C21722" s="3">
        <f t="shared" si="679"/>
        <v>1</v>
      </c>
      <c r="D21722" t="s">
        <v>48</v>
      </c>
      <c r="E21722">
        <v>38</v>
      </c>
      <c r="F21722">
        <v>103331</v>
      </c>
      <c r="G21722">
        <v>1498</v>
      </c>
    </row>
    <row r="21723" spans="1:7">
      <c r="A21723" s="2">
        <v>44287</v>
      </c>
      <c r="B21723" s="2">
        <f t="shared" si="678"/>
        <v>44316</v>
      </c>
      <c r="C21723" s="3">
        <f t="shared" si="679"/>
        <v>1</v>
      </c>
      <c r="D21723" t="s">
        <v>59</v>
      </c>
      <c r="E21723">
        <v>69</v>
      </c>
      <c r="F21723">
        <v>159</v>
      </c>
      <c r="G21723">
        <v>2</v>
      </c>
    </row>
    <row r="21724" spans="1:7">
      <c r="A21724" s="2">
        <v>44287</v>
      </c>
      <c r="B21724" s="2">
        <f t="shared" si="678"/>
        <v>44316</v>
      </c>
      <c r="C21724" s="3">
        <f t="shared" si="679"/>
        <v>1</v>
      </c>
      <c r="D21724" t="s">
        <v>41</v>
      </c>
      <c r="E21724">
        <v>39</v>
      </c>
      <c r="F21724">
        <v>1020041</v>
      </c>
      <c r="G21724">
        <v>18609</v>
      </c>
    </row>
    <row r="21725" spans="1:7">
      <c r="A21725" s="2">
        <v>44287</v>
      </c>
      <c r="B21725" s="2">
        <f t="shared" si="678"/>
        <v>44316</v>
      </c>
      <c r="C21725" s="3">
        <f t="shared" si="679"/>
        <v>1</v>
      </c>
      <c r="D21725" t="s">
        <v>30</v>
      </c>
      <c r="E21725">
        <v>40</v>
      </c>
      <c r="F21725">
        <v>438777</v>
      </c>
      <c r="G21725">
        <v>4953</v>
      </c>
    </row>
    <row r="21726" spans="1:7">
      <c r="A21726" s="2">
        <v>44287</v>
      </c>
      <c r="B21726" s="2">
        <f t="shared" si="678"/>
        <v>44316</v>
      </c>
      <c r="C21726" s="3">
        <f t="shared" si="679"/>
        <v>1</v>
      </c>
      <c r="D21726" t="s">
        <v>14</v>
      </c>
      <c r="E21726">
        <v>41</v>
      </c>
      <c r="F21726">
        <v>165524</v>
      </c>
      <c r="G21726">
        <v>2398</v>
      </c>
    </row>
    <row r="21727" spans="1:7">
      <c r="A21727" s="2">
        <v>44287</v>
      </c>
      <c r="B21727" s="2">
        <f t="shared" si="678"/>
        <v>44316</v>
      </c>
      <c r="C21727" s="3">
        <f t="shared" si="679"/>
        <v>1</v>
      </c>
      <c r="D21727" t="s">
        <v>31</v>
      </c>
      <c r="E21727">
        <v>42</v>
      </c>
      <c r="F21727">
        <v>1034263</v>
      </c>
      <c r="G21727">
        <v>25179</v>
      </c>
    </row>
    <row r="21728" spans="1:7">
      <c r="A21728" s="2">
        <v>44287</v>
      </c>
      <c r="B21728" s="2">
        <f t="shared" si="678"/>
        <v>44316</v>
      </c>
      <c r="C21728" s="3">
        <f t="shared" si="679"/>
        <v>1</v>
      </c>
      <c r="D21728" t="s">
        <v>55</v>
      </c>
      <c r="E21728">
        <v>72</v>
      </c>
      <c r="F21728">
        <v>141085</v>
      </c>
      <c r="G21728">
        <v>2118</v>
      </c>
    </row>
    <row r="21729" spans="1:7">
      <c r="A21729" s="2">
        <v>44287</v>
      </c>
      <c r="B21729" s="2">
        <f t="shared" si="678"/>
        <v>44316</v>
      </c>
      <c r="C21729" s="3">
        <f t="shared" si="679"/>
        <v>1</v>
      </c>
      <c r="D21729" t="s">
        <v>17</v>
      </c>
      <c r="E21729">
        <v>44</v>
      </c>
      <c r="F21729">
        <v>137848</v>
      </c>
      <c r="G21729">
        <v>2624</v>
      </c>
    </row>
    <row r="21730" spans="1:7">
      <c r="A21730" s="2">
        <v>44287</v>
      </c>
      <c r="B21730" s="2">
        <f t="shared" si="678"/>
        <v>44316</v>
      </c>
      <c r="C21730" s="3">
        <f t="shared" si="679"/>
        <v>1</v>
      </c>
      <c r="D21730" t="s">
        <v>32</v>
      </c>
      <c r="E21730">
        <v>45</v>
      </c>
      <c r="F21730">
        <v>552681</v>
      </c>
      <c r="G21730">
        <v>9174</v>
      </c>
    </row>
    <row r="21731" spans="1:7">
      <c r="A21731" s="2">
        <v>44287</v>
      </c>
      <c r="B21731" s="2">
        <f t="shared" si="678"/>
        <v>44316</v>
      </c>
      <c r="C21731" s="3">
        <f t="shared" si="679"/>
        <v>1</v>
      </c>
      <c r="D21731" t="s">
        <v>43</v>
      </c>
      <c r="E21731">
        <v>46</v>
      </c>
      <c r="F21731">
        <v>117989</v>
      </c>
      <c r="G21731">
        <v>1938</v>
      </c>
    </row>
    <row r="21732" spans="1:7">
      <c r="A21732" s="2">
        <v>44287</v>
      </c>
      <c r="B21732" s="2">
        <f t="shared" si="678"/>
        <v>44316</v>
      </c>
      <c r="C21732" s="3">
        <f t="shared" si="679"/>
        <v>1</v>
      </c>
      <c r="D21732" t="s">
        <v>25</v>
      </c>
      <c r="E21732">
        <v>47</v>
      </c>
      <c r="F21732">
        <v>799226</v>
      </c>
      <c r="G21732">
        <v>11809</v>
      </c>
    </row>
    <row r="21733" spans="1:7">
      <c r="A21733" s="2">
        <v>44287</v>
      </c>
      <c r="B21733" s="2">
        <f t="shared" si="678"/>
        <v>44316</v>
      </c>
      <c r="C21733" s="3">
        <f t="shared" si="679"/>
        <v>1</v>
      </c>
      <c r="D21733" t="s">
        <v>11</v>
      </c>
      <c r="E21733">
        <v>48</v>
      </c>
      <c r="F21733">
        <v>2797846</v>
      </c>
      <c r="G21733">
        <v>48654</v>
      </c>
    </row>
    <row r="21734" spans="1:7">
      <c r="A21734" s="2">
        <v>44287</v>
      </c>
      <c r="B21734" s="2">
        <f t="shared" si="678"/>
        <v>44316</v>
      </c>
      <c r="C21734" s="3">
        <f t="shared" si="679"/>
        <v>1</v>
      </c>
      <c r="D21734" t="s">
        <v>13</v>
      </c>
      <c r="E21734">
        <v>49</v>
      </c>
      <c r="F21734">
        <v>386188</v>
      </c>
      <c r="G21734">
        <v>2125</v>
      </c>
    </row>
    <row r="21735" spans="1:7">
      <c r="A21735" s="2">
        <v>44287</v>
      </c>
      <c r="B21735" s="2">
        <f t="shared" si="678"/>
        <v>44316</v>
      </c>
      <c r="C21735" s="3">
        <f t="shared" si="679"/>
        <v>1</v>
      </c>
      <c r="D21735" t="s">
        <v>36</v>
      </c>
      <c r="E21735">
        <v>50</v>
      </c>
      <c r="F21735">
        <v>19523</v>
      </c>
      <c r="G21735">
        <v>227</v>
      </c>
    </row>
    <row r="21736" spans="1:7">
      <c r="A21736" s="2">
        <v>44287</v>
      </c>
      <c r="B21736" s="2">
        <f t="shared" si="678"/>
        <v>44316</v>
      </c>
      <c r="C21736" s="3">
        <f t="shared" si="679"/>
        <v>1</v>
      </c>
      <c r="D21736" t="s">
        <v>56</v>
      </c>
      <c r="E21736">
        <v>78</v>
      </c>
      <c r="F21736">
        <v>2907</v>
      </c>
      <c r="G21736">
        <v>26</v>
      </c>
    </row>
    <row r="21737" spans="1:7">
      <c r="A21737" s="2">
        <v>44287</v>
      </c>
      <c r="B21737" s="2">
        <f t="shared" si="678"/>
        <v>44316</v>
      </c>
      <c r="C21737" s="3">
        <f t="shared" si="679"/>
        <v>1</v>
      </c>
      <c r="D21737" t="s">
        <v>37</v>
      </c>
      <c r="E21737">
        <v>51</v>
      </c>
      <c r="F21737">
        <v>620801</v>
      </c>
      <c r="G21737">
        <v>10268</v>
      </c>
    </row>
    <row r="21738" spans="1:7">
      <c r="A21738" s="2">
        <v>44287</v>
      </c>
      <c r="B21738" s="2">
        <f t="shared" si="678"/>
        <v>44316</v>
      </c>
      <c r="C21738" s="3">
        <f t="shared" si="679"/>
        <v>1</v>
      </c>
      <c r="D21738" t="s">
        <v>5</v>
      </c>
      <c r="E21738">
        <v>53</v>
      </c>
      <c r="F21738">
        <v>368049</v>
      </c>
      <c r="G21738">
        <v>5316</v>
      </c>
    </row>
    <row r="21739" spans="1:7">
      <c r="A21739" s="2">
        <v>44287</v>
      </c>
      <c r="B21739" s="2">
        <f t="shared" si="678"/>
        <v>44316</v>
      </c>
      <c r="C21739" s="3">
        <f t="shared" si="679"/>
        <v>1</v>
      </c>
      <c r="D21739" t="s">
        <v>58</v>
      </c>
      <c r="E21739">
        <v>54</v>
      </c>
      <c r="F21739">
        <v>142233</v>
      </c>
      <c r="G21739">
        <v>2683</v>
      </c>
    </row>
    <row r="21740" spans="1:7">
      <c r="A21740" s="2">
        <v>44287</v>
      </c>
      <c r="B21740" s="2">
        <f t="shared" si="678"/>
        <v>44316</v>
      </c>
      <c r="C21740" s="3">
        <f t="shared" si="679"/>
        <v>1</v>
      </c>
      <c r="D21740" t="s">
        <v>10</v>
      </c>
      <c r="E21740">
        <v>55</v>
      </c>
      <c r="F21740">
        <v>637117</v>
      </c>
      <c r="G21740">
        <v>7327</v>
      </c>
    </row>
    <row r="21741" spans="1:7">
      <c r="A21741" s="2">
        <v>44287</v>
      </c>
      <c r="B21741" s="2">
        <f t="shared" si="678"/>
        <v>44316</v>
      </c>
      <c r="C21741" s="3">
        <f t="shared" si="679"/>
        <v>1</v>
      </c>
      <c r="D21741" t="s">
        <v>49</v>
      </c>
      <c r="E21741">
        <v>56</v>
      </c>
      <c r="F21741">
        <v>56389</v>
      </c>
      <c r="G21741">
        <v>700</v>
      </c>
    </row>
    <row r="21742" spans="1:7">
      <c r="A21742" s="2">
        <v>44288</v>
      </c>
      <c r="B21742" s="2">
        <f t="shared" si="678"/>
        <v>44316</v>
      </c>
      <c r="C21742" s="3">
        <f t="shared" si="679"/>
        <v>1</v>
      </c>
      <c r="D21742" t="s">
        <v>52</v>
      </c>
      <c r="E21742">
        <v>1</v>
      </c>
      <c r="F21742">
        <v>516266</v>
      </c>
      <c r="G21742">
        <v>10607</v>
      </c>
    </row>
    <row r="21743" spans="1:7">
      <c r="A21743" s="2">
        <v>44288</v>
      </c>
      <c r="B21743" s="2">
        <f t="shared" si="678"/>
        <v>44316</v>
      </c>
      <c r="C21743" s="3">
        <f t="shared" si="679"/>
        <v>1</v>
      </c>
      <c r="D21743" t="s">
        <v>50</v>
      </c>
      <c r="E21743">
        <v>2</v>
      </c>
      <c r="F21743">
        <v>62987</v>
      </c>
      <c r="G21743">
        <v>299</v>
      </c>
    </row>
    <row r="21744" spans="1:7">
      <c r="A21744" s="2">
        <v>44288</v>
      </c>
      <c r="B21744" s="2">
        <f t="shared" si="678"/>
        <v>44316</v>
      </c>
      <c r="C21744" s="3">
        <f t="shared" si="679"/>
        <v>1</v>
      </c>
      <c r="D21744" t="s">
        <v>8</v>
      </c>
      <c r="E21744">
        <v>4</v>
      </c>
      <c r="F21744">
        <v>843132</v>
      </c>
      <c r="G21744">
        <v>16989</v>
      </c>
    </row>
    <row r="21745" spans="1:7">
      <c r="A21745" s="2">
        <v>44288</v>
      </c>
      <c r="B21745" s="2">
        <f t="shared" si="678"/>
        <v>44316</v>
      </c>
      <c r="C21745" s="3">
        <f t="shared" si="679"/>
        <v>1</v>
      </c>
      <c r="D21745" t="s">
        <v>44</v>
      </c>
      <c r="E21745">
        <v>5</v>
      </c>
      <c r="F21745">
        <v>330753</v>
      </c>
      <c r="G21745">
        <v>5639</v>
      </c>
    </row>
    <row r="21746" spans="1:7">
      <c r="A21746" s="2">
        <v>44288</v>
      </c>
      <c r="B21746" s="2">
        <f t="shared" si="678"/>
        <v>44316</v>
      </c>
      <c r="C21746" s="3">
        <f t="shared" si="679"/>
        <v>1</v>
      </c>
      <c r="D21746" t="s">
        <v>7</v>
      </c>
      <c r="E21746">
        <v>6</v>
      </c>
      <c r="F21746">
        <v>3675329</v>
      </c>
      <c r="G21746">
        <v>59577</v>
      </c>
    </row>
    <row r="21747" spans="1:7">
      <c r="A21747" s="2">
        <v>44288</v>
      </c>
      <c r="B21747" s="2">
        <f t="shared" si="678"/>
        <v>44316</v>
      </c>
      <c r="C21747" s="3">
        <f t="shared" si="679"/>
        <v>1</v>
      </c>
      <c r="D21747" t="s">
        <v>22</v>
      </c>
      <c r="E21747">
        <v>8</v>
      </c>
      <c r="F21747">
        <v>468002</v>
      </c>
      <c r="G21747">
        <v>6184</v>
      </c>
    </row>
    <row r="21748" spans="1:7">
      <c r="A21748" s="2">
        <v>44288</v>
      </c>
      <c r="B21748" s="2">
        <f t="shared" si="678"/>
        <v>44316</v>
      </c>
      <c r="C21748" s="3">
        <f t="shared" si="679"/>
        <v>1</v>
      </c>
      <c r="D21748" t="s">
        <v>38</v>
      </c>
      <c r="E21748">
        <v>9</v>
      </c>
      <c r="F21748">
        <v>313956</v>
      </c>
      <c r="G21748">
        <v>7904</v>
      </c>
    </row>
    <row r="21749" spans="1:7">
      <c r="A21749" s="2">
        <v>44288</v>
      </c>
      <c r="B21749" s="2">
        <f t="shared" si="678"/>
        <v>44316</v>
      </c>
      <c r="C21749" s="3">
        <f t="shared" si="679"/>
        <v>1</v>
      </c>
      <c r="D21749" t="s">
        <v>45</v>
      </c>
      <c r="E21749">
        <v>10</v>
      </c>
      <c r="F21749">
        <v>95590</v>
      </c>
      <c r="G21749">
        <v>1565</v>
      </c>
    </row>
    <row r="21750" spans="1:7">
      <c r="A21750" s="2">
        <v>44288</v>
      </c>
      <c r="B21750" s="2">
        <f t="shared" si="678"/>
        <v>44316</v>
      </c>
      <c r="C21750" s="3">
        <f t="shared" si="679"/>
        <v>1</v>
      </c>
      <c r="D21750" t="s">
        <v>33</v>
      </c>
      <c r="E21750">
        <v>11</v>
      </c>
      <c r="F21750">
        <v>44807</v>
      </c>
      <c r="G21750">
        <v>1069</v>
      </c>
    </row>
    <row r="21751" spans="1:7">
      <c r="A21751" s="2">
        <v>44288</v>
      </c>
      <c r="B21751" s="2">
        <f t="shared" si="678"/>
        <v>44316</v>
      </c>
      <c r="C21751" s="3">
        <f t="shared" si="679"/>
        <v>1</v>
      </c>
      <c r="D21751" t="s">
        <v>15</v>
      </c>
      <c r="E21751">
        <v>12</v>
      </c>
      <c r="F21751">
        <v>2071007</v>
      </c>
      <c r="G21751">
        <v>33585</v>
      </c>
    </row>
    <row r="21752" spans="1:7">
      <c r="A21752" s="2">
        <v>44288</v>
      </c>
      <c r="B21752" s="2">
        <f t="shared" si="678"/>
        <v>44316</v>
      </c>
      <c r="C21752" s="3">
        <f t="shared" si="679"/>
        <v>1</v>
      </c>
      <c r="D21752" t="s">
        <v>18</v>
      </c>
      <c r="E21752">
        <v>13</v>
      </c>
      <c r="F21752">
        <v>1038351</v>
      </c>
      <c r="G21752">
        <v>18592</v>
      </c>
    </row>
    <row r="21753" spans="1:7">
      <c r="A21753" s="2">
        <v>44288</v>
      </c>
      <c r="B21753" s="2">
        <f t="shared" si="678"/>
        <v>44316</v>
      </c>
      <c r="C21753" s="3">
        <f t="shared" si="679"/>
        <v>1</v>
      </c>
      <c r="D21753" t="s">
        <v>57</v>
      </c>
      <c r="E21753">
        <v>66</v>
      </c>
      <c r="F21753">
        <v>8781</v>
      </c>
      <c r="G21753">
        <v>137</v>
      </c>
    </row>
    <row r="21754" spans="1:7">
      <c r="A21754" s="2">
        <v>44288</v>
      </c>
      <c r="B21754" s="2">
        <f t="shared" si="678"/>
        <v>44316</v>
      </c>
      <c r="C21754" s="3">
        <f t="shared" si="679"/>
        <v>1</v>
      </c>
      <c r="D21754" t="s">
        <v>26</v>
      </c>
      <c r="E21754">
        <v>15</v>
      </c>
      <c r="F21754">
        <v>30140</v>
      </c>
      <c r="G21754">
        <v>460</v>
      </c>
    </row>
    <row r="21755" spans="1:7">
      <c r="A21755" s="2">
        <v>44288</v>
      </c>
      <c r="B21755" s="2">
        <f t="shared" si="678"/>
        <v>44316</v>
      </c>
      <c r="C21755" s="3">
        <f t="shared" si="679"/>
        <v>1</v>
      </c>
      <c r="D21755" t="s">
        <v>53</v>
      </c>
      <c r="E21755">
        <v>16</v>
      </c>
      <c r="F21755">
        <v>181298</v>
      </c>
      <c r="G21755">
        <v>1969</v>
      </c>
    </row>
    <row r="21756" spans="1:7">
      <c r="A21756" s="2">
        <v>44288</v>
      </c>
      <c r="B21756" s="2">
        <f t="shared" si="678"/>
        <v>44316</v>
      </c>
      <c r="C21756" s="3">
        <f t="shared" si="679"/>
        <v>1</v>
      </c>
      <c r="D21756" t="s">
        <v>6</v>
      </c>
      <c r="E21756">
        <v>17</v>
      </c>
      <c r="F21756">
        <v>1254866</v>
      </c>
      <c r="G21756">
        <v>23626</v>
      </c>
    </row>
    <row r="21757" spans="1:7">
      <c r="A21757" s="2">
        <v>44288</v>
      </c>
      <c r="B21757" s="2">
        <f t="shared" si="678"/>
        <v>44316</v>
      </c>
      <c r="C21757" s="3">
        <f t="shared" si="679"/>
        <v>1</v>
      </c>
      <c r="D21757" t="s">
        <v>27</v>
      </c>
      <c r="E21757">
        <v>18</v>
      </c>
      <c r="F21757">
        <v>692207</v>
      </c>
      <c r="G21757">
        <v>13069</v>
      </c>
    </row>
    <row r="21758" spans="1:7">
      <c r="A21758" s="2">
        <v>44288</v>
      </c>
      <c r="B21758" s="2">
        <f t="shared" si="678"/>
        <v>44316</v>
      </c>
      <c r="C21758" s="3">
        <f t="shared" si="679"/>
        <v>1</v>
      </c>
      <c r="D21758" t="s">
        <v>39</v>
      </c>
      <c r="E21758">
        <v>19</v>
      </c>
      <c r="F21758">
        <v>352714</v>
      </c>
      <c r="G21758">
        <v>5754</v>
      </c>
    </row>
    <row r="21759" spans="1:7">
      <c r="A21759" s="2">
        <v>44288</v>
      </c>
      <c r="B21759" s="2">
        <f t="shared" si="678"/>
        <v>44316</v>
      </c>
      <c r="C21759" s="3">
        <f t="shared" si="679"/>
        <v>1</v>
      </c>
      <c r="D21759" t="s">
        <v>34</v>
      </c>
      <c r="E21759">
        <v>20</v>
      </c>
      <c r="F21759">
        <v>305137</v>
      </c>
      <c r="G21759">
        <v>4932</v>
      </c>
    </row>
    <row r="21760" spans="1:7">
      <c r="A21760" s="2">
        <v>44288</v>
      </c>
      <c r="B21760" s="2">
        <f t="shared" si="678"/>
        <v>44316</v>
      </c>
      <c r="C21760" s="3">
        <f t="shared" si="679"/>
        <v>1</v>
      </c>
      <c r="D21760" t="s">
        <v>28</v>
      </c>
      <c r="E21760">
        <v>21</v>
      </c>
      <c r="F21760">
        <v>431785</v>
      </c>
      <c r="G21760">
        <v>6192</v>
      </c>
    </row>
    <row r="21761" spans="1:7">
      <c r="A21761" s="2">
        <v>44288</v>
      </c>
      <c r="B21761" s="2">
        <f t="shared" si="678"/>
        <v>44316</v>
      </c>
      <c r="C21761" s="3">
        <f t="shared" si="679"/>
        <v>1</v>
      </c>
      <c r="D21761" t="s">
        <v>40</v>
      </c>
      <c r="E21761">
        <v>22</v>
      </c>
      <c r="F21761">
        <v>445469</v>
      </c>
      <c r="G21761">
        <v>10161</v>
      </c>
    </row>
    <row r="21762" spans="1:7">
      <c r="A21762" s="2">
        <v>44288</v>
      </c>
      <c r="B21762" s="2">
        <f t="shared" si="678"/>
        <v>44316</v>
      </c>
      <c r="C21762" s="3">
        <f t="shared" si="679"/>
        <v>1</v>
      </c>
      <c r="D21762" t="s">
        <v>51</v>
      </c>
      <c r="E21762">
        <v>23</v>
      </c>
      <c r="F21762">
        <v>51189</v>
      </c>
      <c r="G21762">
        <v>744</v>
      </c>
    </row>
    <row r="21763" spans="1:7">
      <c r="A21763" s="2">
        <v>44288</v>
      </c>
      <c r="B21763" s="2">
        <f t="shared" si="678"/>
        <v>44316</v>
      </c>
      <c r="C21763" s="3">
        <f t="shared" si="679"/>
        <v>1</v>
      </c>
      <c r="D21763" t="s">
        <v>23</v>
      </c>
      <c r="E21763">
        <v>24</v>
      </c>
      <c r="F21763">
        <v>414570</v>
      </c>
      <c r="G21763">
        <v>8319</v>
      </c>
    </row>
    <row r="21764" spans="1:7">
      <c r="A21764" s="2">
        <v>44288</v>
      </c>
      <c r="B21764" s="2">
        <f t="shared" ref="B21764:B21827" si="680">EOMONTH(A21764,0)</f>
        <v>44316</v>
      </c>
      <c r="C21764" s="3">
        <f t="shared" ref="C21764:C21827" si="681">IF(A21764=B21764,0,1)</f>
        <v>1</v>
      </c>
      <c r="D21764" t="s">
        <v>9</v>
      </c>
      <c r="E21764">
        <v>25</v>
      </c>
      <c r="F21764">
        <v>640779</v>
      </c>
      <c r="G21764">
        <v>17249</v>
      </c>
    </row>
    <row r="21765" spans="1:7">
      <c r="A21765" s="2">
        <v>44288</v>
      </c>
      <c r="B21765" s="2">
        <f t="shared" si="680"/>
        <v>44316</v>
      </c>
      <c r="C21765" s="3">
        <f t="shared" si="681"/>
        <v>1</v>
      </c>
      <c r="D21765" t="s">
        <v>42</v>
      </c>
      <c r="E21765">
        <v>26</v>
      </c>
      <c r="F21765">
        <v>759190</v>
      </c>
      <c r="G21765">
        <v>17185</v>
      </c>
    </row>
    <row r="21766" spans="1:7">
      <c r="A21766" s="2">
        <v>44288</v>
      </c>
      <c r="B21766" s="2">
        <f t="shared" si="680"/>
        <v>44316</v>
      </c>
      <c r="C21766" s="3">
        <f t="shared" si="681"/>
        <v>1</v>
      </c>
      <c r="D21766" t="s">
        <v>29</v>
      </c>
      <c r="E21766">
        <v>27</v>
      </c>
      <c r="F21766">
        <v>524281</v>
      </c>
      <c r="G21766">
        <v>6942</v>
      </c>
    </row>
    <row r="21767" spans="1:7">
      <c r="A21767" s="2">
        <v>44288</v>
      </c>
      <c r="B21767" s="2">
        <f t="shared" si="680"/>
        <v>44316</v>
      </c>
      <c r="C21767" s="3">
        <f t="shared" si="681"/>
        <v>1</v>
      </c>
      <c r="D21767" t="s">
        <v>46</v>
      </c>
      <c r="E21767">
        <v>28</v>
      </c>
      <c r="F21767">
        <v>305701</v>
      </c>
      <c r="G21767">
        <v>7051</v>
      </c>
    </row>
    <row r="21768" spans="1:7">
      <c r="A21768" s="2">
        <v>44288</v>
      </c>
      <c r="B21768" s="2">
        <f t="shared" si="680"/>
        <v>44316</v>
      </c>
      <c r="C21768" s="3">
        <f t="shared" si="681"/>
        <v>1</v>
      </c>
      <c r="D21768" t="s">
        <v>35</v>
      </c>
      <c r="E21768">
        <v>29</v>
      </c>
      <c r="F21768">
        <v>590234</v>
      </c>
      <c r="G21768">
        <v>8985</v>
      </c>
    </row>
    <row r="21769" spans="1:7">
      <c r="A21769" s="2">
        <v>44288</v>
      </c>
      <c r="B21769" s="2">
        <f t="shared" si="680"/>
        <v>44316</v>
      </c>
      <c r="C21769" s="3">
        <f t="shared" si="681"/>
        <v>1</v>
      </c>
      <c r="D21769" t="s">
        <v>54</v>
      </c>
      <c r="E21769">
        <v>30</v>
      </c>
      <c r="F21769">
        <v>104992</v>
      </c>
      <c r="G21769">
        <v>1454</v>
      </c>
    </row>
    <row r="21770" spans="1:7">
      <c r="A21770" s="2">
        <v>44288</v>
      </c>
      <c r="B21770" s="2">
        <f t="shared" si="680"/>
        <v>44316</v>
      </c>
      <c r="C21770" s="3">
        <f t="shared" si="681"/>
        <v>1</v>
      </c>
      <c r="D21770" t="s">
        <v>12</v>
      </c>
      <c r="E21770">
        <v>31</v>
      </c>
      <c r="F21770">
        <v>211422</v>
      </c>
      <c r="G21770">
        <v>2284</v>
      </c>
    </row>
    <row r="21771" spans="1:7">
      <c r="A21771" s="2">
        <v>44288</v>
      </c>
      <c r="B21771" s="2">
        <f t="shared" si="680"/>
        <v>44316</v>
      </c>
      <c r="C21771" s="3">
        <f t="shared" si="681"/>
        <v>1</v>
      </c>
      <c r="D21771" t="s">
        <v>24</v>
      </c>
      <c r="E21771">
        <v>32</v>
      </c>
      <c r="F21771">
        <v>304470</v>
      </c>
      <c r="G21771">
        <v>5260</v>
      </c>
    </row>
    <row r="21772" spans="1:7">
      <c r="A21772" s="2">
        <v>44288</v>
      </c>
      <c r="B21772" s="2">
        <f t="shared" si="680"/>
        <v>44316</v>
      </c>
      <c r="C21772" s="3">
        <f t="shared" si="681"/>
        <v>1</v>
      </c>
      <c r="D21772" t="s">
        <v>19</v>
      </c>
      <c r="E21772">
        <v>33</v>
      </c>
      <c r="F21772">
        <v>85010</v>
      </c>
      <c r="G21772">
        <v>1245</v>
      </c>
    </row>
    <row r="21773" spans="1:7">
      <c r="A21773" s="2">
        <v>44288</v>
      </c>
      <c r="B21773" s="2">
        <f t="shared" si="680"/>
        <v>44316</v>
      </c>
      <c r="C21773" s="3">
        <f t="shared" si="681"/>
        <v>1</v>
      </c>
      <c r="D21773" t="s">
        <v>21</v>
      </c>
      <c r="E21773">
        <v>34</v>
      </c>
      <c r="F21773">
        <v>918949</v>
      </c>
      <c r="G21773">
        <v>24615</v>
      </c>
    </row>
    <row r="21774" spans="1:7">
      <c r="A21774" s="2">
        <v>44288</v>
      </c>
      <c r="B21774" s="2">
        <f t="shared" si="680"/>
        <v>44316</v>
      </c>
      <c r="C21774" s="3">
        <f t="shared" si="681"/>
        <v>1</v>
      </c>
      <c r="D21774" t="s">
        <v>47</v>
      </c>
      <c r="E21774">
        <v>35</v>
      </c>
      <c r="F21774">
        <v>192152</v>
      </c>
      <c r="G21774">
        <v>3951</v>
      </c>
    </row>
    <row r="21775" spans="1:7">
      <c r="A21775" s="2">
        <v>44288</v>
      </c>
      <c r="B21775" s="2">
        <f t="shared" si="680"/>
        <v>44316</v>
      </c>
      <c r="C21775" s="3">
        <f t="shared" si="681"/>
        <v>1</v>
      </c>
      <c r="D21775" t="s">
        <v>16</v>
      </c>
      <c r="E21775">
        <v>36</v>
      </c>
      <c r="F21775">
        <v>1888823</v>
      </c>
      <c r="G21775">
        <v>49946</v>
      </c>
    </row>
    <row r="21776" spans="1:7">
      <c r="A21776" s="2">
        <v>44288</v>
      </c>
      <c r="B21776" s="2">
        <f t="shared" si="680"/>
        <v>44316</v>
      </c>
      <c r="C21776" s="3">
        <f t="shared" si="681"/>
        <v>1</v>
      </c>
      <c r="D21776" t="s">
        <v>20</v>
      </c>
      <c r="E21776">
        <v>37</v>
      </c>
      <c r="F21776">
        <v>921917</v>
      </c>
      <c r="G21776">
        <v>12161</v>
      </c>
    </row>
    <row r="21777" spans="1:7">
      <c r="A21777" s="2">
        <v>44288</v>
      </c>
      <c r="B21777" s="2">
        <f t="shared" si="680"/>
        <v>44316</v>
      </c>
      <c r="C21777" s="3">
        <f t="shared" si="681"/>
        <v>1</v>
      </c>
      <c r="D21777" t="s">
        <v>48</v>
      </c>
      <c r="E21777">
        <v>38</v>
      </c>
      <c r="F21777">
        <v>103492</v>
      </c>
      <c r="G21777">
        <v>1498</v>
      </c>
    </row>
    <row r="21778" spans="1:7">
      <c r="A21778" s="2">
        <v>44288</v>
      </c>
      <c r="B21778" s="2">
        <f t="shared" si="680"/>
        <v>44316</v>
      </c>
      <c r="C21778" s="3">
        <f t="shared" si="681"/>
        <v>1</v>
      </c>
      <c r="D21778" t="s">
        <v>59</v>
      </c>
      <c r="E21778">
        <v>69</v>
      </c>
      <c r="F21778">
        <v>159</v>
      </c>
      <c r="G21778">
        <v>2</v>
      </c>
    </row>
    <row r="21779" spans="1:7">
      <c r="A21779" s="2">
        <v>44288</v>
      </c>
      <c r="B21779" s="2">
        <f t="shared" si="680"/>
        <v>44316</v>
      </c>
      <c r="C21779" s="3">
        <f t="shared" si="681"/>
        <v>1</v>
      </c>
      <c r="D21779" t="s">
        <v>41</v>
      </c>
      <c r="E21779">
        <v>39</v>
      </c>
      <c r="F21779">
        <v>1021718</v>
      </c>
      <c r="G21779">
        <v>18643</v>
      </c>
    </row>
    <row r="21780" spans="1:7">
      <c r="A21780" s="2">
        <v>44288</v>
      </c>
      <c r="B21780" s="2">
        <f t="shared" si="680"/>
        <v>44316</v>
      </c>
      <c r="C21780" s="3">
        <f t="shared" si="681"/>
        <v>1</v>
      </c>
      <c r="D21780" t="s">
        <v>30</v>
      </c>
      <c r="E21780">
        <v>40</v>
      </c>
      <c r="F21780">
        <v>439149</v>
      </c>
      <c r="G21780">
        <v>4953</v>
      </c>
    </row>
    <row r="21781" spans="1:7">
      <c r="A21781" s="2">
        <v>44288</v>
      </c>
      <c r="B21781" s="2">
        <f t="shared" si="680"/>
        <v>44316</v>
      </c>
      <c r="C21781" s="3">
        <f t="shared" si="681"/>
        <v>1</v>
      </c>
      <c r="D21781" t="s">
        <v>14</v>
      </c>
      <c r="E21781">
        <v>41</v>
      </c>
      <c r="F21781">
        <v>166014</v>
      </c>
      <c r="G21781">
        <v>2402</v>
      </c>
    </row>
    <row r="21782" spans="1:7">
      <c r="A21782" s="2">
        <v>44288</v>
      </c>
      <c r="B21782" s="2">
        <f t="shared" si="680"/>
        <v>44316</v>
      </c>
      <c r="C21782" s="3">
        <f t="shared" si="681"/>
        <v>1</v>
      </c>
      <c r="D21782" t="s">
        <v>31</v>
      </c>
      <c r="E21782">
        <v>42</v>
      </c>
      <c r="F21782">
        <v>1038349</v>
      </c>
      <c r="G21782">
        <v>25206</v>
      </c>
    </row>
    <row r="21783" spans="1:7">
      <c r="A21783" s="2">
        <v>44288</v>
      </c>
      <c r="B21783" s="2">
        <f t="shared" si="680"/>
        <v>44316</v>
      </c>
      <c r="C21783" s="3">
        <f t="shared" si="681"/>
        <v>1</v>
      </c>
      <c r="D21783" t="s">
        <v>55</v>
      </c>
      <c r="E21783">
        <v>72</v>
      </c>
      <c r="F21783">
        <v>141595</v>
      </c>
      <c r="G21783">
        <v>2121</v>
      </c>
    </row>
    <row r="21784" spans="1:7">
      <c r="A21784" s="2">
        <v>44288</v>
      </c>
      <c r="B21784" s="2">
        <f t="shared" si="680"/>
        <v>44316</v>
      </c>
      <c r="C21784" s="3">
        <f t="shared" si="681"/>
        <v>1</v>
      </c>
      <c r="D21784" t="s">
        <v>17</v>
      </c>
      <c r="E21784">
        <v>44</v>
      </c>
      <c r="F21784">
        <v>138255</v>
      </c>
      <c r="G21784">
        <v>2630</v>
      </c>
    </row>
    <row r="21785" spans="1:7">
      <c r="A21785" s="2">
        <v>44288</v>
      </c>
      <c r="B21785" s="2">
        <f t="shared" si="680"/>
        <v>44316</v>
      </c>
      <c r="C21785" s="3">
        <f t="shared" si="681"/>
        <v>1</v>
      </c>
      <c r="D21785" t="s">
        <v>32</v>
      </c>
      <c r="E21785">
        <v>45</v>
      </c>
      <c r="F21785">
        <v>554031</v>
      </c>
      <c r="G21785">
        <v>9179</v>
      </c>
    </row>
    <row r="21786" spans="1:7">
      <c r="A21786" s="2">
        <v>44288</v>
      </c>
      <c r="B21786" s="2">
        <f t="shared" si="680"/>
        <v>44316</v>
      </c>
      <c r="C21786" s="3">
        <f t="shared" si="681"/>
        <v>1</v>
      </c>
      <c r="D21786" t="s">
        <v>43</v>
      </c>
      <c r="E21786">
        <v>46</v>
      </c>
      <c r="F21786">
        <v>118186</v>
      </c>
      <c r="G21786">
        <v>1938</v>
      </c>
    </row>
    <row r="21787" spans="1:7">
      <c r="A21787" s="2">
        <v>44288</v>
      </c>
      <c r="B21787" s="2">
        <f t="shared" si="680"/>
        <v>44316</v>
      </c>
      <c r="C21787" s="3">
        <f t="shared" si="681"/>
        <v>1</v>
      </c>
      <c r="D21787" t="s">
        <v>25</v>
      </c>
      <c r="E21787">
        <v>47</v>
      </c>
      <c r="F21787">
        <v>799445</v>
      </c>
      <c r="G21787">
        <v>11809</v>
      </c>
    </row>
    <row r="21788" spans="1:7">
      <c r="A21788" s="2">
        <v>44288</v>
      </c>
      <c r="B21788" s="2">
        <f t="shared" si="680"/>
        <v>44316</v>
      </c>
      <c r="C21788" s="3">
        <f t="shared" si="681"/>
        <v>1</v>
      </c>
      <c r="D21788" t="s">
        <v>11</v>
      </c>
      <c r="E21788">
        <v>48</v>
      </c>
      <c r="F21788">
        <v>2799874</v>
      </c>
      <c r="G21788">
        <v>48755</v>
      </c>
    </row>
    <row r="21789" spans="1:7">
      <c r="A21789" s="2">
        <v>44288</v>
      </c>
      <c r="B21789" s="2">
        <f t="shared" si="680"/>
        <v>44316</v>
      </c>
      <c r="C21789" s="3">
        <f t="shared" si="681"/>
        <v>1</v>
      </c>
      <c r="D21789" t="s">
        <v>13</v>
      </c>
      <c r="E21789">
        <v>49</v>
      </c>
      <c r="F21789">
        <v>386610</v>
      </c>
      <c r="G21789">
        <v>2131</v>
      </c>
    </row>
    <row r="21790" spans="1:7">
      <c r="A21790" s="2">
        <v>44288</v>
      </c>
      <c r="B21790" s="2">
        <f t="shared" si="680"/>
        <v>44316</v>
      </c>
      <c r="C21790" s="3">
        <f t="shared" si="681"/>
        <v>1</v>
      </c>
      <c r="D21790" t="s">
        <v>36</v>
      </c>
      <c r="E21790">
        <v>50</v>
      </c>
      <c r="F21790">
        <v>19755</v>
      </c>
      <c r="G21790">
        <v>228</v>
      </c>
    </row>
    <row r="21791" spans="1:7">
      <c r="A21791" s="2">
        <v>44288</v>
      </c>
      <c r="B21791" s="2">
        <f t="shared" si="680"/>
        <v>44316</v>
      </c>
      <c r="C21791" s="3">
        <f t="shared" si="681"/>
        <v>1</v>
      </c>
      <c r="D21791" t="s">
        <v>56</v>
      </c>
      <c r="E21791">
        <v>78</v>
      </c>
      <c r="F21791">
        <v>2907</v>
      </c>
      <c r="G21791">
        <v>26</v>
      </c>
    </row>
    <row r="21792" spans="1:7">
      <c r="A21792" s="2">
        <v>44288</v>
      </c>
      <c r="B21792" s="2">
        <f t="shared" si="680"/>
        <v>44316</v>
      </c>
      <c r="C21792" s="3">
        <f t="shared" si="681"/>
        <v>1</v>
      </c>
      <c r="D21792" t="s">
        <v>37</v>
      </c>
      <c r="E21792">
        <v>51</v>
      </c>
      <c r="F21792">
        <v>622339</v>
      </c>
      <c r="G21792">
        <v>10279</v>
      </c>
    </row>
    <row r="21793" spans="1:7">
      <c r="A21793" s="2">
        <v>44288</v>
      </c>
      <c r="B21793" s="2">
        <f t="shared" si="680"/>
        <v>44316</v>
      </c>
      <c r="C21793" s="3">
        <f t="shared" si="681"/>
        <v>1</v>
      </c>
      <c r="D21793" t="s">
        <v>5</v>
      </c>
      <c r="E21793">
        <v>53</v>
      </c>
      <c r="F21793">
        <v>369319</v>
      </c>
      <c r="G21793">
        <v>5325</v>
      </c>
    </row>
    <row r="21794" spans="1:7">
      <c r="A21794" s="2">
        <v>44288</v>
      </c>
      <c r="B21794" s="2">
        <f t="shared" si="680"/>
        <v>44316</v>
      </c>
      <c r="C21794" s="3">
        <f t="shared" si="681"/>
        <v>1</v>
      </c>
      <c r="D21794" t="s">
        <v>58</v>
      </c>
      <c r="E21794">
        <v>54</v>
      </c>
      <c r="F21794">
        <v>142653</v>
      </c>
      <c r="G21794">
        <v>2688</v>
      </c>
    </row>
    <row r="21795" spans="1:7">
      <c r="A21795" s="2">
        <v>44288</v>
      </c>
      <c r="B21795" s="2">
        <f t="shared" si="680"/>
        <v>44316</v>
      </c>
      <c r="C21795" s="3">
        <f t="shared" si="681"/>
        <v>1</v>
      </c>
      <c r="D21795" t="s">
        <v>10</v>
      </c>
      <c r="E21795">
        <v>55</v>
      </c>
      <c r="F21795">
        <v>637988</v>
      </c>
      <c r="G21795">
        <v>7338</v>
      </c>
    </row>
    <row r="21796" spans="1:7">
      <c r="A21796" s="2">
        <v>44288</v>
      </c>
      <c r="B21796" s="2">
        <f t="shared" si="680"/>
        <v>44316</v>
      </c>
      <c r="C21796" s="3">
        <f t="shared" si="681"/>
        <v>1</v>
      </c>
      <c r="D21796" t="s">
        <v>49</v>
      </c>
      <c r="E21796">
        <v>56</v>
      </c>
      <c r="F21796">
        <v>56447</v>
      </c>
      <c r="G21796">
        <v>700</v>
      </c>
    </row>
    <row r="21797" spans="1:7">
      <c r="A21797" s="2">
        <v>44289</v>
      </c>
      <c r="B21797" s="2">
        <f t="shared" si="680"/>
        <v>44316</v>
      </c>
      <c r="C21797" s="3">
        <f t="shared" si="681"/>
        <v>1</v>
      </c>
      <c r="D21797" t="s">
        <v>52</v>
      </c>
      <c r="E21797">
        <v>1</v>
      </c>
      <c r="F21797">
        <v>516615</v>
      </c>
      <c r="G21797">
        <v>10637</v>
      </c>
    </row>
    <row r="21798" spans="1:7">
      <c r="A21798" s="2">
        <v>44289</v>
      </c>
      <c r="B21798" s="2">
        <f t="shared" si="680"/>
        <v>44316</v>
      </c>
      <c r="C21798" s="3">
        <f t="shared" si="681"/>
        <v>1</v>
      </c>
      <c r="D21798" t="s">
        <v>50</v>
      </c>
      <c r="E21798">
        <v>2</v>
      </c>
      <c r="F21798">
        <v>62987</v>
      </c>
      <c r="G21798">
        <v>299</v>
      </c>
    </row>
    <row r="21799" spans="1:7">
      <c r="A21799" s="2">
        <v>44289</v>
      </c>
      <c r="B21799" s="2">
        <f t="shared" si="680"/>
        <v>44316</v>
      </c>
      <c r="C21799" s="3">
        <f t="shared" si="681"/>
        <v>1</v>
      </c>
      <c r="D21799" t="s">
        <v>8</v>
      </c>
      <c r="E21799">
        <v>4</v>
      </c>
      <c r="F21799">
        <v>843838</v>
      </c>
      <c r="G21799">
        <v>16991</v>
      </c>
    </row>
    <row r="21800" spans="1:7">
      <c r="A21800" s="2">
        <v>44289</v>
      </c>
      <c r="B21800" s="2">
        <f t="shared" si="680"/>
        <v>44316</v>
      </c>
      <c r="C21800" s="3">
        <f t="shared" si="681"/>
        <v>1</v>
      </c>
      <c r="D21800" t="s">
        <v>44</v>
      </c>
      <c r="E21800">
        <v>5</v>
      </c>
      <c r="F21800">
        <v>330970</v>
      </c>
      <c r="G21800">
        <v>5641</v>
      </c>
    </row>
    <row r="21801" spans="1:7">
      <c r="A21801" s="2">
        <v>44289</v>
      </c>
      <c r="B21801" s="2">
        <f t="shared" si="680"/>
        <v>44316</v>
      </c>
      <c r="C21801" s="3">
        <f t="shared" si="681"/>
        <v>1</v>
      </c>
      <c r="D21801" t="s">
        <v>7</v>
      </c>
      <c r="E21801">
        <v>6</v>
      </c>
      <c r="F21801">
        <v>3678215</v>
      </c>
      <c r="G21801">
        <v>59651</v>
      </c>
    </row>
    <row r="21802" spans="1:7">
      <c r="A21802" s="2">
        <v>44289</v>
      </c>
      <c r="B21802" s="2">
        <f t="shared" si="680"/>
        <v>44316</v>
      </c>
      <c r="C21802" s="3">
        <f t="shared" si="681"/>
        <v>1</v>
      </c>
      <c r="D21802" t="s">
        <v>22</v>
      </c>
      <c r="E21802">
        <v>8</v>
      </c>
      <c r="F21802">
        <v>469052</v>
      </c>
      <c r="G21802">
        <v>6187</v>
      </c>
    </row>
    <row r="21803" spans="1:7">
      <c r="A21803" s="2">
        <v>44289</v>
      </c>
      <c r="B21803" s="2">
        <f t="shared" si="680"/>
        <v>44316</v>
      </c>
      <c r="C21803" s="3">
        <f t="shared" si="681"/>
        <v>1</v>
      </c>
      <c r="D21803" t="s">
        <v>38</v>
      </c>
      <c r="E21803">
        <v>9</v>
      </c>
      <c r="F21803">
        <v>313956</v>
      </c>
      <c r="G21803">
        <v>7904</v>
      </c>
    </row>
    <row r="21804" spans="1:7">
      <c r="A21804" s="2">
        <v>44289</v>
      </c>
      <c r="B21804" s="2">
        <f t="shared" si="680"/>
        <v>44316</v>
      </c>
      <c r="C21804" s="3">
        <f t="shared" si="681"/>
        <v>1</v>
      </c>
      <c r="D21804" t="s">
        <v>45</v>
      </c>
      <c r="E21804">
        <v>10</v>
      </c>
      <c r="F21804">
        <v>96077</v>
      </c>
      <c r="G21804">
        <v>1565</v>
      </c>
    </row>
    <row r="21805" spans="1:7">
      <c r="A21805" s="2">
        <v>44289</v>
      </c>
      <c r="B21805" s="2">
        <f t="shared" si="680"/>
        <v>44316</v>
      </c>
      <c r="C21805" s="3">
        <f t="shared" si="681"/>
        <v>1</v>
      </c>
      <c r="D21805" t="s">
        <v>33</v>
      </c>
      <c r="E21805">
        <v>11</v>
      </c>
      <c r="F21805">
        <v>44932</v>
      </c>
      <c r="G21805">
        <v>1070</v>
      </c>
    </row>
    <row r="21806" spans="1:7">
      <c r="A21806" s="2">
        <v>44289</v>
      </c>
      <c r="B21806" s="2">
        <f t="shared" si="680"/>
        <v>44316</v>
      </c>
      <c r="C21806" s="3">
        <f t="shared" si="681"/>
        <v>1</v>
      </c>
      <c r="D21806" t="s">
        <v>15</v>
      </c>
      <c r="E21806">
        <v>12</v>
      </c>
      <c r="F21806">
        <v>2077024</v>
      </c>
      <c r="G21806">
        <v>33651</v>
      </c>
    </row>
    <row r="21807" spans="1:7">
      <c r="A21807" s="2">
        <v>44289</v>
      </c>
      <c r="B21807" s="2">
        <f t="shared" si="680"/>
        <v>44316</v>
      </c>
      <c r="C21807" s="3">
        <f t="shared" si="681"/>
        <v>1</v>
      </c>
      <c r="D21807" t="s">
        <v>18</v>
      </c>
      <c r="E21807">
        <v>13</v>
      </c>
      <c r="F21807">
        <v>1039632</v>
      </c>
      <c r="G21807">
        <v>18623</v>
      </c>
    </row>
    <row r="21808" spans="1:7">
      <c r="A21808" s="2">
        <v>44289</v>
      </c>
      <c r="B21808" s="2">
        <f t="shared" si="680"/>
        <v>44316</v>
      </c>
      <c r="C21808" s="3">
        <f t="shared" si="681"/>
        <v>1</v>
      </c>
      <c r="D21808" t="s">
        <v>57</v>
      </c>
      <c r="E21808">
        <v>66</v>
      </c>
      <c r="F21808">
        <v>8785</v>
      </c>
      <c r="G21808">
        <v>137</v>
      </c>
    </row>
    <row r="21809" spans="1:7">
      <c r="A21809" s="2">
        <v>44289</v>
      </c>
      <c r="B21809" s="2">
        <f t="shared" si="680"/>
        <v>44316</v>
      </c>
      <c r="C21809" s="3">
        <f t="shared" si="681"/>
        <v>1</v>
      </c>
      <c r="D21809" t="s">
        <v>26</v>
      </c>
      <c r="E21809">
        <v>15</v>
      </c>
      <c r="F21809">
        <v>30246</v>
      </c>
      <c r="G21809">
        <v>464</v>
      </c>
    </row>
    <row r="21810" spans="1:7">
      <c r="A21810" s="2">
        <v>44289</v>
      </c>
      <c r="B21810" s="2">
        <f t="shared" si="680"/>
        <v>44316</v>
      </c>
      <c r="C21810" s="3">
        <f t="shared" si="681"/>
        <v>1</v>
      </c>
      <c r="D21810" t="s">
        <v>53</v>
      </c>
      <c r="E21810">
        <v>16</v>
      </c>
      <c r="F21810">
        <v>181309</v>
      </c>
      <c r="G21810">
        <v>1969</v>
      </c>
    </row>
    <row r="21811" spans="1:7">
      <c r="A21811" s="2">
        <v>44289</v>
      </c>
      <c r="B21811" s="2">
        <f t="shared" si="680"/>
        <v>44316</v>
      </c>
      <c r="C21811" s="3">
        <f t="shared" si="681"/>
        <v>1</v>
      </c>
      <c r="D21811" t="s">
        <v>6</v>
      </c>
      <c r="E21811">
        <v>17</v>
      </c>
      <c r="F21811">
        <v>1257605</v>
      </c>
      <c r="G21811">
        <v>23635</v>
      </c>
    </row>
    <row r="21812" spans="1:7">
      <c r="A21812" s="2">
        <v>44289</v>
      </c>
      <c r="B21812" s="2">
        <f t="shared" si="680"/>
        <v>44316</v>
      </c>
      <c r="C21812" s="3">
        <f t="shared" si="681"/>
        <v>1</v>
      </c>
      <c r="D21812" t="s">
        <v>27</v>
      </c>
      <c r="E21812">
        <v>18</v>
      </c>
      <c r="F21812">
        <v>693258</v>
      </c>
      <c r="G21812">
        <v>13074</v>
      </c>
    </row>
    <row r="21813" spans="1:7">
      <c r="A21813" s="2">
        <v>44289</v>
      </c>
      <c r="B21813" s="2">
        <f t="shared" si="680"/>
        <v>44316</v>
      </c>
      <c r="C21813" s="3">
        <f t="shared" si="681"/>
        <v>1</v>
      </c>
      <c r="D21813" t="s">
        <v>39</v>
      </c>
      <c r="E21813">
        <v>19</v>
      </c>
      <c r="F21813">
        <v>353207</v>
      </c>
      <c r="G21813">
        <v>5822</v>
      </c>
    </row>
    <row r="21814" spans="1:7">
      <c r="A21814" s="2">
        <v>44289</v>
      </c>
      <c r="B21814" s="2">
        <f t="shared" si="680"/>
        <v>44316</v>
      </c>
      <c r="C21814" s="3">
        <f t="shared" si="681"/>
        <v>1</v>
      </c>
      <c r="D21814" t="s">
        <v>34</v>
      </c>
      <c r="E21814">
        <v>20</v>
      </c>
      <c r="F21814">
        <v>305137</v>
      </c>
      <c r="G21814">
        <v>4932</v>
      </c>
    </row>
    <row r="21815" spans="1:7">
      <c r="A21815" s="2">
        <v>44289</v>
      </c>
      <c r="B21815" s="2">
        <f t="shared" si="680"/>
        <v>44316</v>
      </c>
      <c r="C21815" s="3">
        <f t="shared" si="681"/>
        <v>1</v>
      </c>
      <c r="D21815" t="s">
        <v>28</v>
      </c>
      <c r="E21815">
        <v>21</v>
      </c>
      <c r="F21815">
        <v>432287</v>
      </c>
      <c r="G21815">
        <v>6210</v>
      </c>
    </row>
    <row r="21816" spans="1:7">
      <c r="A21816" s="2">
        <v>44289</v>
      </c>
      <c r="B21816" s="2">
        <f t="shared" si="680"/>
        <v>44316</v>
      </c>
      <c r="C21816" s="3">
        <f t="shared" si="681"/>
        <v>1</v>
      </c>
      <c r="D21816" t="s">
        <v>40</v>
      </c>
      <c r="E21816">
        <v>22</v>
      </c>
      <c r="F21816">
        <v>445469</v>
      </c>
      <c r="G21816">
        <v>10161</v>
      </c>
    </row>
    <row r="21817" spans="1:7">
      <c r="A21817" s="2">
        <v>44289</v>
      </c>
      <c r="B21817" s="2">
        <f t="shared" si="680"/>
        <v>44316</v>
      </c>
      <c r="C21817" s="3">
        <f t="shared" si="681"/>
        <v>1</v>
      </c>
      <c r="D21817" t="s">
        <v>51</v>
      </c>
      <c r="E21817">
        <v>23</v>
      </c>
      <c r="F21817">
        <v>51468</v>
      </c>
      <c r="G21817">
        <v>745</v>
      </c>
    </row>
    <row r="21818" spans="1:7">
      <c r="A21818" s="2">
        <v>44289</v>
      </c>
      <c r="B21818" s="2">
        <f t="shared" si="680"/>
        <v>44316</v>
      </c>
      <c r="C21818" s="3">
        <f t="shared" si="681"/>
        <v>1</v>
      </c>
      <c r="D21818" t="s">
        <v>23</v>
      </c>
      <c r="E21818">
        <v>24</v>
      </c>
      <c r="F21818">
        <v>415845</v>
      </c>
      <c r="G21818">
        <v>8342</v>
      </c>
    </row>
    <row r="21819" spans="1:7">
      <c r="A21819" s="2">
        <v>44289</v>
      </c>
      <c r="B21819" s="2">
        <f t="shared" si="680"/>
        <v>44316</v>
      </c>
      <c r="C21819" s="3">
        <f t="shared" si="681"/>
        <v>1</v>
      </c>
      <c r="D21819" t="s">
        <v>9</v>
      </c>
      <c r="E21819">
        <v>25</v>
      </c>
      <c r="F21819">
        <v>643232</v>
      </c>
      <c r="G21819">
        <v>17281</v>
      </c>
    </row>
    <row r="21820" spans="1:7">
      <c r="A21820" s="2">
        <v>44289</v>
      </c>
      <c r="B21820" s="2">
        <f t="shared" si="680"/>
        <v>44316</v>
      </c>
      <c r="C21820" s="3">
        <f t="shared" si="681"/>
        <v>1</v>
      </c>
      <c r="D21820" t="s">
        <v>42</v>
      </c>
      <c r="E21820">
        <v>26</v>
      </c>
      <c r="F21820">
        <v>768303</v>
      </c>
      <c r="G21820">
        <v>17249</v>
      </c>
    </row>
    <row r="21821" spans="1:7">
      <c r="A21821" s="2">
        <v>44289</v>
      </c>
      <c r="B21821" s="2">
        <f t="shared" si="680"/>
        <v>44316</v>
      </c>
      <c r="C21821" s="3">
        <f t="shared" si="681"/>
        <v>1</v>
      </c>
      <c r="D21821" t="s">
        <v>29</v>
      </c>
      <c r="E21821">
        <v>27</v>
      </c>
      <c r="F21821">
        <v>526345</v>
      </c>
      <c r="G21821">
        <v>6953</v>
      </c>
    </row>
    <row r="21822" spans="1:7">
      <c r="A21822" s="2">
        <v>44289</v>
      </c>
      <c r="B21822" s="2">
        <f t="shared" si="680"/>
        <v>44316</v>
      </c>
      <c r="C21822" s="3">
        <f t="shared" si="681"/>
        <v>1</v>
      </c>
      <c r="D21822" t="s">
        <v>46</v>
      </c>
      <c r="E21822">
        <v>28</v>
      </c>
      <c r="F21822">
        <v>305991</v>
      </c>
      <c r="G21822">
        <v>7055</v>
      </c>
    </row>
    <row r="21823" spans="1:7">
      <c r="A21823" s="2">
        <v>44289</v>
      </c>
      <c r="B21823" s="2">
        <f t="shared" si="680"/>
        <v>44316</v>
      </c>
      <c r="C21823" s="3">
        <f t="shared" si="681"/>
        <v>1</v>
      </c>
      <c r="D21823" t="s">
        <v>35</v>
      </c>
      <c r="E21823">
        <v>29</v>
      </c>
      <c r="F21823">
        <v>590697</v>
      </c>
      <c r="G21823">
        <v>8988</v>
      </c>
    </row>
    <row r="21824" spans="1:7">
      <c r="A21824" s="2">
        <v>44289</v>
      </c>
      <c r="B21824" s="2">
        <f t="shared" si="680"/>
        <v>44316</v>
      </c>
      <c r="C21824" s="3">
        <f t="shared" si="681"/>
        <v>1</v>
      </c>
      <c r="D21824" t="s">
        <v>54</v>
      </c>
      <c r="E21824">
        <v>30</v>
      </c>
      <c r="F21824">
        <v>105092</v>
      </c>
      <c r="G21824">
        <v>1465</v>
      </c>
    </row>
    <row r="21825" spans="1:7">
      <c r="A21825" s="2">
        <v>44289</v>
      </c>
      <c r="B21825" s="2">
        <f t="shared" si="680"/>
        <v>44316</v>
      </c>
      <c r="C21825" s="3">
        <f t="shared" si="681"/>
        <v>1</v>
      </c>
      <c r="D21825" t="s">
        <v>12</v>
      </c>
      <c r="E21825">
        <v>31</v>
      </c>
      <c r="F21825">
        <v>211731</v>
      </c>
      <c r="G21825">
        <v>2287</v>
      </c>
    </row>
    <row r="21826" spans="1:7">
      <c r="A21826" s="2">
        <v>44289</v>
      </c>
      <c r="B21826" s="2">
        <f t="shared" si="680"/>
        <v>44316</v>
      </c>
      <c r="C21826" s="3">
        <f t="shared" si="681"/>
        <v>1</v>
      </c>
      <c r="D21826" t="s">
        <v>24</v>
      </c>
      <c r="E21826">
        <v>32</v>
      </c>
      <c r="F21826">
        <v>304924</v>
      </c>
      <c r="G21826">
        <v>5274</v>
      </c>
    </row>
    <row r="21827" spans="1:7">
      <c r="A21827" s="2">
        <v>44289</v>
      </c>
      <c r="B21827" s="2">
        <f t="shared" si="680"/>
        <v>44316</v>
      </c>
      <c r="C21827" s="3">
        <f t="shared" si="681"/>
        <v>1</v>
      </c>
      <c r="D21827" t="s">
        <v>19</v>
      </c>
      <c r="E21827">
        <v>33</v>
      </c>
      <c r="F21827">
        <v>85448</v>
      </c>
      <c r="G21827">
        <v>1247</v>
      </c>
    </row>
    <row r="21828" spans="1:7">
      <c r="A21828" s="2">
        <v>44289</v>
      </c>
      <c r="B21828" s="2">
        <f t="shared" ref="B21828:B21891" si="682">EOMONTH(A21828,0)</f>
        <v>44316</v>
      </c>
      <c r="C21828" s="3">
        <f t="shared" ref="C21828:C21891" si="683">IF(A21828=B21828,0,1)</f>
        <v>1</v>
      </c>
      <c r="D21828" t="s">
        <v>21</v>
      </c>
      <c r="E21828">
        <v>34</v>
      </c>
      <c r="F21828">
        <v>923394</v>
      </c>
      <c r="G21828">
        <v>24632</v>
      </c>
    </row>
    <row r="21829" spans="1:7">
      <c r="A21829" s="2">
        <v>44289</v>
      </c>
      <c r="B21829" s="2">
        <f t="shared" si="682"/>
        <v>44316</v>
      </c>
      <c r="C21829" s="3">
        <f t="shared" si="683"/>
        <v>1</v>
      </c>
      <c r="D21829" t="s">
        <v>47</v>
      </c>
      <c r="E21829">
        <v>35</v>
      </c>
      <c r="F21829">
        <v>192152</v>
      </c>
      <c r="G21829">
        <v>3951</v>
      </c>
    </row>
    <row r="21830" spans="1:7">
      <c r="A21830" s="2">
        <v>44289</v>
      </c>
      <c r="B21830" s="2">
        <f t="shared" si="682"/>
        <v>44316</v>
      </c>
      <c r="C21830" s="3">
        <f t="shared" si="683"/>
        <v>1</v>
      </c>
      <c r="D21830" t="s">
        <v>16</v>
      </c>
      <c r="E21830">
        <v>36</v>
      </c>
      <c r="F21830">
        <v>1896534</v>
      </c>
      <c r="G21830">
        <v>50042</v>
      </c>
    </row>
    <row r="21831" spans="1:7">
      <c r="A21831" s="2">
        <v>44289</v>
      </c>
      <c r="B21831" s="2">
        <f t="shared" si="682"/>
        <v>44316</v>
      </c>
      <c r="C21831" s="3">
        <f t="shared" si="683"/>
        <v>1</v>
      </c>
      <c r="D21831" t="s">
        <v>20</v>
      </c>
      <c r="E21831">
        <v>37</v>
      </c>
      <c r="F21831">
        <v>921917</v>
      </c>
      <c r="G21831">
        <v>12161</v>
      </c>
    </row>
    <row r="21832" spans="1:7">
      <c r="A21832" s="2">
        <v>44289</v>
      </c>
      <c r="B21832" s="2">
        <f t="shared" si="682"/>
        <v>44316</v>
      </c>
      <c r="C21832" s="3">
        <f t="shared" si="683"/>
        <v>1</v>
      </c>
      <c r="D21832" t="s">
        <v>48</v>
      </c>
      <c r="E21832">
        <v>38</v>
      </c>
      <c r="F21832">
        <v>103609</v>
      </c>
      <c r="G21832">
        <v>1498</v>
      </c>
    </row>
    <row r="21833" spans="1:7">
      <c r="A21833" s="2">
        <v>44289</v>
      </c>
      <c r="B21833" s="2">
        <f t="shared" si="682"/>
        <v>44316</v>
      </c>
      <c r="C21833" s="3">
        <f t="shared" si="683"/>
        <v>1</v>
      </c>
      <c r="D21833" t="s">
        <v>59</v>
      </c>
      <c r="E21833">
        <v>69</v>
      </c>
      <c r="F21833">
        <v>159</v>
      </c>
      <c r="G21833">
        <v>2</v>
      </c>
    </row>
    <row r="21834" spans="1:7">
      <c r="A21834" s="2">
        <v>44289</v>
      </c>
      <c r="B21834" s="2">
        <f t="shared" si="682"/>
        <v>44316</v>
      </c>
      <c r="C21834" s="3">
        <f t="shared" si="683"/>
        <v>1</v>
      </c>
      <c r="D21834" t="s">
        <v>41</v>
      </c>
      <c r="E21834">
        <v>39</v>
      </c>
      <c r="F21834">
        <v>1024011</v>
      </c>
      <c r="G21834">
        <v>18643</v>
      </c>
    </row>
    <row r="21835" spans="1:7">
      <c r="A21835" s="2">
        <v>44289</v>
      </c>
      <c r="B21835" s="2">
        <f t="shared" si="682"/>
        <v>44316</v>
      </c>
      <c r="C21835" s="3">
        <f t="shared" si="683"/>
        <v>1</v>
      </c>
      <c r="D21835" t="s">
        <v>30</v>
      </c>
      <c r="E21835">
        <v>40</v>
      </c>
      <c r="F21835">
        <v>439149</v>
      </c>
      <c r="G21835">
        <v>4953</v>
      </c>
    </row>
    <row r="21836" spans="1:7">
      <c r="A21836" s="2">
        <v>44289</v>
      </c>
      <c r="B21836" s="2">
        <f t="shared" si="682"/>
        <v>44316</v>
      </c>
      <c r="C21836" s="3">
        <f t="shared" si="683"/>
        <v>1</v>
      </c>
      <c r="D21836" t="s">
        <v>14</v>
      </c>
      <c r="E21836">
        <v>41</v>
      </c>
      <c r="F21836">
        <v>166480</v>
      </c>
      <c r="G21836">
        <v>2406</v>
      </c>
    </row>
    <row r="21837" spans="1:7">
      <c r="A21837" s="2">
        <v>44289</v>
      </c>
      <c r="B21837" s="2">
        <f t="shared" si="682"/>
        <v>44316</v>
      </c>
      <c r="C21837" s="3">
        <f t="shared" si="683"/>
        <v>1</v>
      </c>
      <c r="D21837" t="s">
        <v>31</v>
      </c>
      <c r="E21837">
        <v>42</v>
      </c>
      <c r="F21837">
        <v>1043693</v>
      </c>
      <c r="G21837">
        <v>25243</v>
      </c>
    </row>
    <row r="21838" spans="1:7">
      <c r="A21838" s="2">
        <v>44289</v>
      </c>
      <c r="B21838" s="2">
        <f t="shared" si="682"/>
        <v>44316</v>
      </c>
      <c r="C21838" s="3">
        <f t="shared" si="683"/>
        <v>1</v>
      </c>
      <c r="D21838" t="s">
        <v>55</v>
      </c>
      <c r="E21838">
        <v>72</v>
      </c>
      <c r="F21838">
        <v>142387</v>
      </c>
      <c r="G21838">
        <v>2126</v>
      </c>
    </row>
    <row r="21839" spans="1:7">
      <c r="A21839" s="2">
        <v>44289</v>
      </c>
      <c r="B21839" s="2">
        <f t="shared" si="682"/>
        <v>44316</v>
      </c>
      <c r="C21839" s="3">
        <f t="shared" si="683"/>
        <v>1</v>
      </c>
      <c r="D21839" t="s">
        <v>17</v>
      </c>
      <c r="E21839">
        <v>44</v>
      </c>
      <c r="F21839">
        <v>138255</v>
      </c>
      <c r="G21839">
        <v>2630</v>
      </c>
    </row>
    <row r="21840" spans="1:7">
      <c r="A21840" s="2">
        <v>44289</v>
      </c>
      <c r="B21840" s="2">
        <f t="shared" si="682"/>
        <v>44316</v>
      </c>
      <c r="C21840" s="3">
        <f t="shared" si="683"/>
        <v>1</v>
      </c>
      <c r="D21840" t="s">
        <v>32</v>
      </c>
      <c r="E21840">
        <v>45</v>
      </c>
      <c r="F21840">
        <v>555274</v>
      </c>
      <c r="G21840">
        <v>9196</v>
      </c>
    </row>
    <row r="21841" spans="1:7">
      <c r="A21841" s="2">
        <v>44289</v>
      </c>
      <c r="B21841" s="2">
        <f t="shared" si="682"/>
        <v>44316</v>
      </c>
      <c r="C21841" s="3">
        <f t="shared" si="683"/>
        <v>1</v>
      </c>
      <c r="D21841" t="s">
        <v>43</v>
      </c>
      <c r="E21841">
        <v>46</v>
      </c>
      <c r="F21841">
        <v>118361</v>
      </c>
      <c r="G21841">
        <v>1938</v>
      </c>
    </row>
    <row r="21842" spans="1:7">
      <c r="A21842" s="2">
        <v>44289</v>
      </c>
      <c r="B21842" s="2">
        <f t="shared" si="682"/>
        <v>44316</v>
      </c>
      <c r="C21842" s="3">
        <f t="shared" si="683"/>
        <v>1</v>
      </c>
      <c r="D21842" t="s">
        <v>25</v>
      </c>
      <c r="E21842">
        <v>47</v>
      </c>
      <c r="F21842">
        <v>799450</v>
      </c>
      <c r="G21842">
        <v>11809</v>
      </c>
    </row>
    <row r="21843" spans="1:7">
      <c r="A21843" s="2">
        <v>44289</v>
      </c>
      <c r="B21843" s="2">
        <f t="shared" si="682"/>
        <v>44316</v>
      </c>
      <c r="C21843" s="3">
        <f t="shared" si="683"/>
        <v>1</v>
      </c>
      <c r="D21843" t="s">
        <v>11</v>
      </c>
      <c r="E21843">
        <v>48</v>
      </c>
      <c r="F21843">
        <v>2801550</v>
      </c>
      <c r="G21843">
        <v>48831</v>
      </c>
    </row>
    <row r="21844" spans="1:7">
      <c r="A21844" s="2">
        <v>44289</v>
      </c>
      <c r="B21844" s="2">
        <f t="shared" si="682"/>
        <v>44316</v>
      </c>
      <c r="C21844" s="3">
        <f t="shared" si="683"/>
        <v>1</v>
      </c>
      <c r="D21844" t="s">
        <v>13</v>
      </c>
      <c r="E21844">
        <v>49</v>
      </c>
      <c r="F21844">
        <v>387057</v>
      </c>
      <c r="G21844">
        <v>2132</v>
      </c>
    </row>
    <row r="21845" spans="1:7">
      <c r="A21845" s="2">
        <v>44289</v>
      </c>
      <c r="B21845" s="2">
        <f t="shared" si="682"/>
        <v>44316</v>
      </c>
      <c r="C21845" s="3">
        <f t="shared" si="683"/>
        <v>1</v>
      </c>
      <c r="D21845" t="s">
        <v>36</v>
      </c>
      <c r="E21845">
        <v>50</v>
      </c>
      <c r="F21845">
        <v>19905</v>
      </c>
      <c r="G21845">
        <v>229</v>
      </c>
    </row>
    <row r="21846" spans="1:7">
      <c r="A21846" s="2">
        <v>44289</v>
      </c>
      <c r="B21846" s="2">
        <f t="shared" si="682"/>
        <v>44316</v>
      </c>
      <c r="C21846" s="3">
        <f t="shared" si="683"/>
        <v>1</v>
      </c>
      <c r="D21846" t="s">
        <v>56</v>
      </c>
      <c r="E21846">
        <v>78</v>
      </c>
      <c r="F21846">
        <v>2907</v>
      </c>
      <c r="G21846">
        <v>26</v>
      </c>
    </row>
    <row r="21847" spans="1:7">
      <c r="A21847" s="2">
        <v>44289</v>
      </c>
      <c r="B21847" s="2">
        <f t="shared" si="682"/>
        <v>44316</v>
      </c>
      <c r="C21847" s="3">
        <f t="shared" si="683"/>
        <v>1</v>
      </c>
      <c r="D21847" t="s">
        <v>37</v>
      </c>
      <c r="E21847">
        <v>51</v>
      </c>
      <c r="F21847">
        <v>623881</v>
      </c>
      <c r="G21847">
        <v>10287</v>
      </c>
    </row>
    <row r="21848" spans="1:7">
      <c r="A21848" s="2">
        <v>44289</v>
      </c>
      <c r="B21848" s="2">
        <f t="shared" si="682"/>
        <v>44316</v>
      </c>
      <c r="C21848" s="3">
        <f t="shared" si="683"/>
        <v>1</v>
      </c>
      <c r="D21848" t="s">
        <v>5</v>
      </c>
      <c r="E21848">
        <v>53</v>
      </c>
      <c r="F21848">
        <v>370362</v>
      </c>
      <c r="G21848">
        <v>5326</v>
      </c>
    </row>
    <row r="21849" spans="1:7">
      <c r="A21849" s="2">
        <v>44289</v>
      </c>
      <c r="B21849" s="2">
        <f t="shared" si="682"/>
        <v>44316</v>
      </c>
      <c r="C21849" s="3">
        <f t="shared" si="683"/>
        <v>1</v>
      </c>
      <c r="D21849" t="s">
        <v>58</v>
      </c>
      <c r="E21849">
        <v>54</v>
      </c>
      <c r="F21849">
        <v>143106</v>
      </c>
      <c r="G21849">
        <v>2693</v>
      </c>
    </row>
    <row r="21850" spans="1:7">
      <c r="A21850" s="2">
        <v>44289</v>
      </c>
      <c r="B21850" s="2">
        <f t="shared" si="682"/>
        <v>44316</v>
      </c>
      <c r="C21850" s="3">
        <f t="shared" si="683"/>
        <v>1</v>
      </c>
      <c r="D21850" t="s">
        <v>10</v>
      </c>
      <c r="E21850">
        <v>55</v>
      </c>
      <c r="F21850">
        <v>638777</v>
      </c>
      <c r="G21850">
        <v>7342</v>
      </c>
    </row>
    <row r="21851" spans="1:7">
      <c r="A21851" s="2">
        <v>44289</v>
      </c>
      <c r="B21851" s="2">
        <f t="shared" si="682"/>
        <v>44316</v>
      </c>
      <c r="C21851" s="3">
        <f t="shared" si="683"/>
        <v>1</v>
      </c>
      <c r="D21851" t="s">
        <v>49</v>
      </c>
      <c r="E21851">
        <v>56</v>
      </c>
      <c r="F21851">
        <v>56447</v>
      </c>
      <c r="G21851">
        <v>700</v>
      </c>
    </row>
    <row r="21852" spans="1:7">
      <c r="A21852" s="2">
        <v>44290</v>
      </c>
      <c r="B21852" s="2">
        <f t="shared" si="682"/>
        <v>44316</v>
      </c>
      <c r="C21852" s="3">
        <f t="shared" si="683"/>
        <v>1</v>
      </c>
      <c r="D21852" t="s">
        <v>52</v>
      </c>
      <c r="E21852">
        <v>1</v>
      </c>
      <c r="F21852">
        <v>516809</v>
      </c>
      <c r="G21852">
        <v>10637</v>
      </c>
    </row>
    <row r="21853" spans="1:7">
      <c r="A21853" s="2">
        <v>44290</v>
      </c>
      <c r="B21853" s="2">
        <f t="shared" si="682"/>
        <v>44316</v>
      </c>
      <c r="C21853" s="3">
        <f t="shared" si="683"/>
        <v>1</v>
      </c>
      <c r="D21853" t="s">
        <v>50</v>
      </c>
      <c r="E21853">
        <v>2</v>
      </c>
      <c r="F21853">
        <v>62987</v>
      </c>
      <c r="G21853">
        <v>299</v>
      </c>
    </row>
    <row r="21854" spans="1:7">
      <c r="A21854" s="2">
        <v>44290</v>
      </c>
      <c r="B21854" s="2">
        <f t="shared" si="682"/>
        <v>44316</v>
      </c>
      <c r="C21854" s="3">
        <f t="shared" si="683"/>
        <v>1</v>
      </c>
      <c r="D21854" t="s">
        <v>8</v>
      </c>
      <c r="E21854">
        <v>4</v>
      </c>
      <c r="F21854">
        <v>844302</v>
      </c>
      <c r="G21854">
        <v>16994</v>
      </c>
    </row>
    <row r="21855" spans="1:7">
      <c r="A21855" s="2">
        <v>44290</v>
      </c>
      <c r="B21855" s="2">
        <f t="shared" si="682"/>
        <v>44316</v>
      </c>
      <c r="C21855" s="3">
        <f t="shared" si="683"/>
        <v>1</v>
      </c>
      <c r="D21855" t="s">
        <v>44</v>
      </c>
      <c r="E21855">
        <v>5</v>
      </c>
      <c r="F21855">
        <v>331054</v>
      </c>
      <c r="G21855">
        <v>5643</v>
      </c>
    </row>
    <row r="21856" spans="1:7">
      <c r="A21856" s="2">
        <v>44290</v>
      </c>
      <c r="B21856" s="2">
        <f t="shared" si="682"/>
        <v>44316</v>
      </c>
      <c r="C21856" s="3">
        <f t="shared" si="683"/>
        <v>1</v>
      </c>
      <c r="D21856" t="s">
        <v>7</v>
      </c>
      <c r="E21856">
        <v>6</v>
      </c>
      <c r="F21856">
        <v>3679840</v>
      </c>
      <c r="G21856">
        <v>59702</v>
      </c>
    </row>
    <row r="21857" spans="1:7">
      <c r="A21857" s="2">
        <v>44290</v>
      </c>
      <c r="B21857" s="2">
        <f t="shared" si="682"/>
        <v>44316</v>
      </c>
      <c r="C21857" s="3">
        <f t="shared" si="683"/>
        <v>1</v>
      </c>
      <c r="D21857" t="s">
        <v>22</v>
      </c>
      <c r="E21857">
        <v>8</v>
      </c>
      <c r="F21857">
        <v>470757</v>
      </c>
      <c r="G21857">
        <v>6190</v>
      </c>
    </row>
    <row r="21858" spans="1:7">
      <c r="A21858" s="2">
        <v>44290</v>
      </c>
      <c r="B21858" s="2">
        <f t="shared" si="682"/>
        <v>44316</v>
      </c>
      <c r="C21858" s="3">
        <f t="shared" si="683"/>
        <v>1</v>
      </c>
      <c r="D21858" t="s">
        <v>38</v>
      </c>
      <c r="E21858">
        <v>9</v>
      </c>
      <c r="F21858">
        <v>313956</v>
      </c>
      <c r="G21858">
        <v>7904</v>
      </c>
    </row>
    <row r="21859" spans="1:7">
      <c r="A21859" s="2">
        <v>44290</v>
      </c>
      <c r="B21859" s="2">
        <f t="shared" si="682"/>
        <v>44316</v>
      </c>
      <c r="C21859" s="3">
        <f t="shared" si="683"/>
        <v>1</v>
      </c>
      <c r="D21859" t="s">
        <v>45</v>
      </c>
      <c r="E21859">
        <v>10</v>
      </c>
      <c r="F21859">
        <v>96376</v>
      </c>
      <c r="G21859">
        <v>1566</v>
      </c>
    </row>
    <row r="21860" spans="1:7">
      <c r="A21860" s="2">
        <v>44290</v>
      </c>
      <c r="B21860" s="2">
        <f t="shared" si="682"/>
        <v>44316</v>
      </c>
      <c r="C21860" s="3">
        <f t="shared" si="683"/>
        <v>1</v>
      </c>
      <c r="D21860" t="s">
        <v>33</v>
      </c>
      <c r="E21860">
        <v>11</v>
      </c>
      <c r="F21860">
        <v>45037</v>
      </c>
      <c r="G21860">
        <v>1070</v>
      </c>
    </row>
    <row r="21861" spans="1:7">
      <c r="A21861" s="2">
        <v>44290</v>
      </c>
      <c r="B21861" s="2">
        <f t="shared" si="682"/>
        <v>44316</v>
      </c>
      <c r="C21861" s="3">
        <f t="shared" si="683"/>
        <v>1</v>
      </c>
      <c r="D21861" t="s">
        <v>15</v>
      </c>
      <c r="E21861">
        <v>12</v>
      </c>
      <c r="F21861">
        <v>2081818</v>
      </c>
      <c r="G21861">
        <v>33673</v>
      </c>
    </row>
    <row r="21862" spans="1:7">
      <c r="A21862" s="2">
        <v>44290</v>
      </c>
      <c r="B21862" s="2">
        <f t="shared" si="682"/>
        <v>44316</v>
      </c>
      <c r="C21862" s="3">
        <f t="shared" si="683"/>
        <v>1</v>
      </c>
      <c r="D21862" t="s">
        <v>18</v>
      </c>
      <c r="E21862">
        <v>13</v>
      </c>
      <c r="F21862">
        <v>1040572</v>
      </c>
      <c r="G21862">
        <v>18625</v>
      </c>
    </row>
    <row r="21863" spans="1:7">
      <c r="A21863" s="2">
        <v>44290</v>
      </c>
      <c r="B21863" s="2">
        <f t="shared" si="682"/>
        <v>44316</v>
      </c>
      <c r="C21863" s="3">
        <f t="shared" si="683"/>
        <v>1</v>
      </c>
      <c r="D21863" t="s">
        <v>57</v>
      </c>
      <c r="E21863">
        <v>66</v>
      </c>
      <c r="F21863">
        <v>8785</v>
      </c>
      <c r="G21863">
        <v>137</v>
      </c>
    </row>
    <row r="21864" spans="1:7">
      <c r="A21864" s="2">
        <v>44290</v>
      </c>
      <c r="B21864" s="2">
        <f t="shared" si="682"/>
        <v>44316</v>
      </c>
      <c r="C21864" s="3">
        <f t="shared" si="683"/>
        <v>1</v>
      </c>
      <c r="D21864" t="s">
        <v>26</v>
      </c>
      <c r="E21864">
        <v>15</v>
      </c>
      <c r="F21864">
        <v>30338</v>
      </c>
      <c r="G21864">
        <v>464</v>
      </c>
    </row>
    <row r="21865" spans="1:7">
      <c r="A21865" s="2">
        <v>44290</v>
      </c>
      <c r="B21865" s="2">
        <f t="shared" si="682"/>
        <v>44316</v>
      </c>
      <c r="C21865" s="3">
        <f t="shared" si="683"/>
        <v>1</v>
      </c>
      <c r="D21865" t="s">
        <v>53</v>
      </c>
      <c r="E21865">
        <v>16</v>
      </c>
      <c r="F21865">
        <v>181309</v>
      </c>
      <c r="G21865">
        <v>1969</v>
      </c>
    </row>
    <row r="21866" spans="1:7">
      <c r="A21866" s="2">
        <v>44290</v>
      </c>
      <c r="B21866" s="2">
        <f t="shared" si="682"/>
        <v>44316</v>
      </c>
      <c r="C21866" s="3">
        <f t="shared" si="683"/>
        <v>1</v>
      </c>
      <c r="D21866" t="s">
        <v>6</v>
      </c>
      <c r="E21866">
        <v>17</v>
      </c>
      <c r="F21866">
        <v>1260001</v>
      </c>
      <c r="G21866">
        <v>23654</v>
      </c>
    </row>
    <row r="21867" spans="1:7">
      <c r="A21867" s="2">
        <v>44290</v>
      </c>
      <c r="B21867" s="2">
        <f t="shared" si="682"/>
        <v>44316</v>
      </c>
      <c r="C21867" s="3">
        <f t="shared" si="683"/>
        <v>1</v>
      </c>
      <c r="D21867" t="s">
        <v>27</v>
      </c>
      <c r="E21867">
        <v>18</v>
      </c>
      <c r="F21867">
        <v>694204</v>
      </c>
      <c r="G21867">
        <v>13074</v>
      </c>
    </row>
    <row r="21868" spans="1:7">
      <c r="A21868" s="2">
        <v>44290</v>
      </c>
      <c r="B21868" s="2">
        <f t="shared" si="682"/>
        <v>44316</v>
      </c>
      <c r="C21868" s="3">
        <f t="shared" si="683"/>
        <v>1</v>
      </c>
      <c r="D21868" t="s">
        <v>39</v>
      </c>
      <c r="E21868">
        <v>19</v>
      </c>
      <c r="F21868">
        <v>353362</v>
      </c>
      <c r="G21868">
        <v>5822</v>
      </c>
    </row>
    <row r="21869" spans="1:7">
      <c r="A21869" s="2">
        <v>44290</v>
      </c>
      <c r="B21869" s="2">
        <f t="shared" si="682"/>
        <v>44316</v>
      </c>
      <c r="C21869" s="3">
        <f t="shared" si="683"/>
        <v>1</v>
      </c>
      <c r="D21869" t="s">
        <v>34</v>
      </c>
      <c r="E21869">
        <v>20</v>
      </c>
      <c r="F21869">
        <v>305137</v>
      </c>
      <c r="G21869">
        <v>4932</v>
      </c>
    </row>
    <row r="21870" spans="1:7">
      <c r="A21870" s="2">
        <v>44290</v>
      </c>
      <c r="B21870" s="2">
        <f t="shared" si="682"/>
        <v>44316</v>
      </c>
      <c r="C21870" s="3">
        <f t="shared" si="683"/>
        <v>1</v>
      </c>
      <c r="D21870" t="s">
        <v>28</v>
      </c>
      <c r="E21870">
        <v>21</v>
      </c>
      <c r="F21870">
        <v>432344</v>
      </c>
      <c r="G21870">
        <v>6210</v>
      </c>
    </row>
    <row r="21871" spans="1:7">
      <c r="A21871" s="2">
        <v>44290</v>
      </c>
      <c r="B21871" s="2">
        <f t="shared" si="682"/>
        <v>44316</v>
      </c>
      <c r="C21871" s="3">
        <f t="shared" si="683"/>
        <v>1</v>
      </c>
      <c r="D21871" t="s">
        <v>40</v>
      </c>
      <c r="E21871">
        <v>22</v>
      </c>
      <c r="F21871">
        <v>445469</v>
      </c>
      <c r="G21871">
        <v>10161</v>
      </c>
    </row>
    <row r="21872" spans="1:7">
      <c r="A21872" s="2">
        <v>44290</v>
      </c>
      <c r="B21872" s="2">
        <f t="shared" si="682"/>
        <v>44316</v>
      </c>
      <c r="C21872" s="3">
        <f t="shared" si="683"/>
        <v>1</v>
      </c>
      <c r="D21872" t="s">
        <v>51</v>
      </c>
      <c r="E21872">
        <v>23</v>
      </c>
      <c r="F21872">
        <v>51763</v>
      </c>
      <c r="G21872">
        <v>745</v>
      </c>
    </row>
    <row r="21873" spans="1:7">
      <c r="A21873" s="2">
        <v>44290</v>
      </c>
      <c r="B21873" s="2">
        <f t="shared" si="682"/>
        <v>44316</v>
      </c>
      <c r="C21873" s="3">
        <f t="shared" si="683"/>
        <v>1</v>
      </c>
      <c r="D21873" t="s">
        <v>23</v>
      </c>
      <c r="E21873">
        <v>24</v>
      </c>
      <c r="F21873">
        <v>417514</v>
      </c>
      <c r="G21873">
        <v>8350</v>
      </c>
    </row>
    <row r="21874" spans="1:7">
      <c r="A21874" s="2">
        <v>44290</v>
      </c>
      <c r="B21874" s="2">
        <f t="shared" si="682"/>
        <v>44316</v>
      </c>
      <c r="C21874" s="3">
        <f t="shared" si="683"/>
        <v>1</v>
      </c>
      <c r="D21874" t="s">
        <v>9</v>
      </c>
      <c r="E21874">
        <v>25</v>
      </c>
      <c r="F21874">
        <v>643232</v>
      </c>
      <c r="G21874">
        <v>17281</v>
      </c>
    </row>
    <row r="21875" spans="1:7">
      <c r="A21875" s="2">
        <v>44290</v>
      </c>
      <c r="B21875" s="2">
        <f t="shared" si="682"/>
        <v>44316</v>
      </c>
      <c r="C21875" s="3">
        <f t="shared" si="683"/>
        <v>1</v>
      </c>
      <c r="D21875" t="s">
        <v>42</v>
      </c>
      <c r="E21875">
        <v>26</v>
      </c>
      <c r="F21875">
        <v>768341</v>
      </c>
      <c r="G21875">
        <v>17249</v>
      </c>
    </row>
    <row r="21876" spans="1:7">
      <c r="A21876" s="2">
        <v>44290</v>
      </c>
      <c r="B21876" s="2">
        <f t="shared" si="682"/>
        <v>44316</v>
      </c>
      <c r="C21876" s="3">
        <f t="shared" si="683"/>
        <v>1</v>
      </c>
      <c r="D21876" t="s">
        <v>29</v>
      </c>
      <c r="E21876">
        <v>27</v>
      </c>
      <c r="F21876">
        <v>526345</v>
      </c>
      <c r="G21876">
        <v>6953</v>
      </c>
    </row>
    <row r="21877" spans="1:7">
      <c r="A21877" s="2">
        <v>44290</v>
      </c>
      <c r="B21877" s="2">
        <f t="shared" si="682"/>
        <v>44316</v>
      </c>
      <c r="C21877" s="3">
        <f t="shared" si="683"/>
        <v>1</v>
      </c>
      <c r="D21877" t="s">
        <v>46</v>
      </c>
      <c r="E21877">
        <v>28</v>
      </c>
      <c r="F21877">
        <v>306088</v>
      </c>
      <c r="G21877">
        <v>7055</v>
      </c>
    </row>
    <row r="21878" spans="1:7">
      <c r="A21878" s="2">
        <v>44290</v>
      </c>
      <c r="B21878" s="2">
        <f t="shared" si="682"/>
        <v>44316</v>
      </c>
      <c r="C21878" s="3">
        <f t="shared" si="683"/>
        <v>1</v>
      </c>
      <c r="D21878" t="s">
        <v>35</v>
      </c>
      <c r="E21878">
        <v>29</v>
      </c>
      <c r="F21878">
        <v>591087</v>
      </c>
      <c r="G21878">
        <v>8988</v>
      </c>
    </row>
    <row r="21879" spans="1:7">
      <c r="A21879" s="2">
        <v>44290</v>
      </c>
      <c r="B21879" s="2">
        <f t="shared" si="682"/>
        <v>44316</v>
      </c>
      <c r="C21879" s="3">
        <f t="shared" si="683"/>
        <v>1</v>
      </c>
      <c r="D21879" t="s">
        <v>54</v>
      </c>
      <c r="E21879">
        <v>30</v>
      </c>
      <c r="F21879">
        <v>105150</v>
      </c>
      <c r="G21879">
        <v>1466</v>
      </c>
    </row>
    <row r="21880" spans="1:7">
      <c r="A21880" s="2">
        <v>44290</v>
      </c>
      <c r="B21880" s="2">
        <f t="shared" si="682"/>
        <v>44316</v>
      </c>
      <c r="C21880" s="3">
        <f t="shared" si="683"/>
        <v>1</v>
      </c>
      <c r="D21880" t="s">
        <v>12</v>
      </c>
      <c r="E21880">
        <v>31</v>
      </c>
      <c r="F21880">
        <v>211966</v>
      </c>
      <c r="G21880">
        <v>2287</v>
      </c>
    </row>
    <row r="21881" spans="1:7">
      <c r="A21881" s="2">
        <v>44290</v>
      </c>
      <c r="B21881" s="2">
        <f t="shared" si="682"/>
        <v>44316</v>
      </c>
      <c r="C21881" s="3">
        <f t="shared" si="683"/>
        <v>1</v>
      </c>
      <c r="D21881" t="s">
        <v>24</v>
      </c>
      <c r="E21881">
        <v>32</v>
      </c>
      <c r="F21881">
        <v>305184</v>
      </c>
      <c r="G21881">
        <v>5274</v>
      </c>
    </row>
    <row r="21882" spans="1:7">
      <c r="A21882" s="2">
        <v>44290</v>
      </c>
      <c r="B21882" s="2">
        <f t="shared" si="682"/>
        <v>44316</v>
      </c>
      <c r="C21882" s="3">
        <f t="shared" si="683"/>
        <v>1</v>
      </c>
      <c r="D21882" t="s">
        <v>19</v>
      </c>
      <c r="E21882">
        <v>33</v>
      </c>
      <c r="F21882">
        <v>85846</v>
      </c>
      <c r="G21882">
        <v>1249</v>
      </c>
    </row>
    <row r="21883" spans="1:7">
      <c r="A21883" s="2">
        <v>44290</v>
      </c>
      <c r="B21883" s="2">
        <f t="shared" si="682"/>
        <v>44316</v>
      </c>
      <c r="C21883" s="3">
        <f t="shared" si="683"/>
        <v>1</v>
      </c>
      <c r="D21883" t="s">
        <v>21</v>
      </c>
      <c r="E21883">
        <v>34</v>
      </c>
      <c r="F21883">
        <v>927195</v>
      </c>
      <c r="G21883">
        <v>24637</v>
      </c>
    </row>
    <row r="21884" spans="1:7">
      <c r="A21884" s="2">
        <v>44290</v>
      </c>
      <c r="B21884" s="2">
        <f t="shared" si="682"/>
        <v>44316</v>
      </c>
      <c r="C21884" s="3">
        <f t="shared" si="683"/>
        <v>1</v>
      </c>
      <c r="D21884" t="s">
        <v>47</v>
      </c>
      <c r="E21884">
        <v>35</v>
      </c>
      <c r="F21884">
        <v>192152</v>
      </c>
      <c r="G21884">
        <v>3951</v>
      </c>
    </row>
    <row r="21885" spans="1:7">
      <c r="A21885" s="2">
        <v>44290</v>
      </c>
      <c r="B21885" s="2">
        <f t="shared" si="682"/>
        <v>44316</v>
      </c>
      <c r="C21885" s="3">
        <f t="shared" si="683"/>
        <v>1</v>
      </c>
      <c r="D21885" t="s">
        <v>16</v>
      </c>
      <c r="E21885">
        <v>36</v>
      </c>
      <c r="F21885">
        <v>1904141</v>
      </c>
      <c r="G21885">
        <v>50124</v>
      </c>
    </row>
    <row r="21886" spans="1:7">
      <c r="A21886" s="2">
        <v>44290</v>
      </c>
      <c r="B21886" s="2">
        <f t="shared" si="682"/>
        <v>44316</v>
      </c>
      <c r="C21886" s="3">
        <f t="shared" si="683"/>
        <v>1</v>
      </c>
      <c r="D21886" t="s">
        <v>20</v>
      </c>
      <c r="E21886">
        <v>37</v>
      </c>
      <c r="F21886">
        <v>922008</v>
      </c>
      <c r="G21886">
        <v>12161</v>
      </c>
    </row>
    <row r="21887" spans="1:7">
      <c r="A21887" s="2">
        <v>44290</v>
      </c>
      <c r="B21887" s="2">
        <f t="shared" si="682"/>
        <v>44316</v>
      </c>
      <c r="C21887" s="3">
        <f t="shared" si="683"/>
        <v>1</v>
      </c>
      <c r="D21887" t="s">
        <v>48</v>
      </c>
      <c r="E21887">
        <v>38</v>
      </c>
      <c r="F21887">
        <v>103670</v>
      </c>
      <c r="G21887">
        <v>1498</v>
      </c>
    </row>
    <row r="21888" spans="1:7">
      <c r="A21888" s="2">
        <v>44290</v>
      </c>
      <c r="B21888" s="2">
        <f t="shared" si="682"/>
        <v>44316</v>
      </c>
      <c r="C21888" s="3">
        <f t="shared" si="683"/>
        <v>1</v>
      </c>
      <c r="D21888" t="s">
        <v>59</v>
      </c>
      <c r="E21888">
        <v>69</v>
      </c>
      <c r="F21888">
        <v>159</v>
      </c>
      <c r="G21888">
        <v>2</v>
      </c>
    </row>
    <row r="21889" spans="1:7">
      <c r="A21889" s="2">
        <v>44290</v>
      </c>
      <c r="B21889" s="2">
        <f t="shared" si="682"/>
        <v>44316</v>
      </c>
      <c r="C21889" s="3">
        <f t="shared" si="683"/>
        <v>1</v>
      </c>
      <c r="D21889" t="s">
        <v>41</v>
      </c>
      <c r="E21889">
        <v>39</v>
      </c>
      <c r="F21889">
        <v>1024011</v>
      </c>
      <c r="G21889">
        <v>18643</v>
      </c>
    </row>
    <row r="21890" spans="1:7">
      <c r="A21890" s="2">
        <v>44290</v>
      </c>
      <c r="B21890" s="2">
        <f t="shared" si="682"/>
        <v>44316</v>
      </c>
      <c r="C21890" s="3">
        <f t="shared" si="683"/>
        <v>1</v>
      </c>
      <c r="D21890" t="s">
        <v>30</v>
      </c>
      <c r="E21890">
        <v>40</v>
      </c>
      <c r="F21890">
        <v>439149</v>
      </c>
      <c r="G21890">
        <v>4953</v>
      </c>
    </row>
    <row r="21891" spans="1:7">
      <c r="A21891" s="2">
        <v>44290</v>
      </c>
      <c r="B21891" s="2">
        <f t="shared" si="682"/>
        <v>44316</v>
      </c>
      <c r="C21891" s="3">
        <f t="shared" si="683"/>
        <v>1</v>
      </c>
      <c r="D21891" t="s">
        <v>14</v>
      </c>
      <c r="E21891">
        <v>41</v>
      </c>
      <c r="F21891">
        <v>166882</v>
      </c>
      <c r="G21891">
        <v>2407</v>
      </c>
    </row>
    <row r="21892" spans="1:7">
      <c r="A21892" s="2">
        <v>44290</v>
      </c>
      <c r="B21892" s="2">
        <f t="shared" ref="B21892:B21955" si="684">EOMONTH(A21892,0)</f>
        <v>44316</v>
      </c>
      <c r="C21892" s="3">
        <f t="shared" ref="C21892:C21955" si="685">IF(A21892=B21892,0,1)</f>
        <v>1</v>
      </c>
      <c r="D21892" t="s">
        <v>31</v>
      </c>
      <c r="E21892">
        <v>42</v>
      </c>
      <c r="F21892">
        <v>1046714</v>
      </c>
      <c r="G21892">
        <v>25250</v>
      </c>
    </row>
    <row r="21893" spans="1:7">
      <c r="A21893" s="2">
        <v>44290</v>
      </c>
      <c r="B21893" s="2">
        <f t="shared" si="684"/>
        <v>44316</v>
      </c>
      <c r="C21893" s="3">
        <f t="shared" si="685"/>
        <v>1</v>
      </c>
      <c r="D21893" t="s">
        <v>55</v>
      </c>
      <c r="E21893">
        <v>72</v>
      </c>
      <c r="F21893">
        <v>143022</v>
      </c>
      <c r="G21893">
        <v>2126</v>
      </c>
    </row>
    <row r="21894" spans="1:7">
      <c r="A21894" s="2">
        <v>44290</v>
      </c>
      <c r="B21894" s="2">
        <f t="shared" si="684"/>
        <v>44316</v>
      </c>
      <c r="C21894" s="3">
        <f t="shared" si="685"/>
        <v>1</v>
      </c>
      <c r="D21894" t="s">
        <v>17</v>
      </c>
      <c r="E21894">
        <v>44</v>
      </c>
      <c r="F21894">
        <v>138255</v>
      </c>
      <c r="G21894">
        <v>2630</v>
      </c>
    </row>
    <row r="21895" spans="1:7">
      <c r="A21895" s="2">
        <v>44290</v>
      </c>
      <c r="B21895" s="2">
        <f t="shared" si="684"/>
        <v>44316</v>
      </c>
      <c r="C21895" s="3">
        <f t="shared" si="685"/>
        <v>1</v>
      </c>
      <c r="D21895" t="s">
        <v>32</v>
      </c>
      <c r="E21895">
        <v>45</v>
      </c>
      <c r="F21895">
        <v>555274</v>
      </c>
      <c r="G21895">
        <v>9196</v>
      </c>
    </row>
    <row r="21896" spans="1:7">
      <c r="A21896" s="2">
        <v>44290</v>
      </c>
      <c r="B21896" s="2">
        <f t="shared" si="684"/>
        <v>44316</v>
      </c>
      <c r="C21896" s="3">
        <f t="shared" si="685"/>
        <v>1</v>
      </c>
      <c r="D21896" t="s">
        <v>43</v>
      </c>
      <c r="E21896">
        <v>46</v>
      </c>
      <c r="F21896">
        <v>118361</v>
      </c>
      <c r="G21896">
        <v>1938</v>
      </c>
    </row>
    <row r="21897" spans="1:7">
      <c r="A21897" s="2">
        <v>44290</v>
      </c>
      <c r="B21897" s="2">
        <f t="shared" si="684"/>
        <v>44316</v>
      </c>
      <c r="C21897" s="3">
        <f t="shared" si="685"/>
        <v>1</v>
      </c>
      <c r="D21897" t="s">
        <v>25</v>
      </c>
      <c r="E21897">
        <v>47</v>
      </c>
      <c r="F21897">
        <v>799463</v>
      </c>
      <c r="G21897">
        <v>11809</v>
      </c>
    </row>
    <row r="21898" spans="1:7">
      <c r="A21898" s="2">
        <v>44290</v>
      </c>
      <c r="B21898" s="2">
        <f t="shared" si="684"/>
        <v>44316</v>
      </c>
      <c r="C21898" s="3">
        <f t="shared" si="685"/>
        <v>1</v>
      </c>
      <c r="D21898" t="s">
        <v>11</v>
      </c>
      <c r="E21898">
        <v>48</v>
      </c>
      <c r="F21898">
        <v>2802562</v>
      </c>
      <c r="G21898">
        <v>48851</v>
      </c>
    </row>
    <row r="21899" spans="1:7">
      <c r="A21899" s="2">
        <v>44290</v>
      </c>
      <c r="B21899" s="2">
        <f t="shared" si="684"/>
        <v>44316</v>
      </c>
      <c r="C21899" s="3">
        <f t="shared" si="685"/>
        <v>1</v>
      </c>
      <c r="D21899" t="s">
        <v>13</v>
      </c>
      <c r="E21899">
        <v>49</v>
      </c>
      <c r="F21899">
        <v>387401</v>
      </c>
      <c r="G21899">
        <v>2132</v>
      </c>
    </row>
    <row r="21900" spans="1:7">
      <c r="A21900" s="2">
        <v>44290</v>
      </c>
      <c r="B21900" s="2">
        <f t="shared" si="684"/>
        <v>44316</v>
      </c>
      <c r="C21900" s="3">
        <f t="shared" si="685"/>
        <v>1</v>
      </c>
      <c r="D21900" t="s">
        <v>36</v>
      </c>
      <c r="E21900">
        <v>50</v>
      </c>
      <c r="F21900">
        <v>20149</v>
      </c>
      <c r="G21900">
        <v>229</v>
      </c>
    </row>
    <row r="21901" spans="1:7">
      <c r="A21901" s="2">
        <v>44290</v>
      </c>
      <c r="B21901" s="2">
        <f t="shared" si="684"/>
        <v>44316</v>
      </c>
      <c r="C21901" s="3">
        <f t="shared" si="685"/>
        <v>1</v>
      </c>
      <c r="D21901" t="s">
        <v>56</v>
      </c>
      <c r="E21901">
        <v>78</v>
      </c>
      <c r="F21901">
        <v>2907</v>
      </c>
      <c r="G21901">
        <v>26</v>
      </c>
    </row>
    <row r="21902" spans="1:7">
      <c r="A21902" s="2">
        <v>44290</v>
      </c>
      <c r="B21902" s="2">
        <f t="shared" si="684"/>
        <v>44316</v>
      </c>
      <c r="C21902" s="3">
        <f t="shared" si="685"/>
        <v>1</v>
      </c>
      <c r="D21902" t="s">
        <v>37</v>
      </c>
      <c r="E21902">
        <v>51</v>
      </c>
      <c r="F21902">
        <v>625148</v>
      </c>
      <c r="G21902">
        <v>10329</v>
      </c>
    </row>
    <row r="21903" spans="1:7">
      <c r="A21903" s="2">
        <v>44290</v>
      </c>
      <c r="B21903" s="2">
        <f t="shared" si="684"/>
        <v>44316</v>
      </c>
      <c r="C21903" s="3">
        <f t="shared" si="685"/>
        <v>1</v>
      </c>
      <c r="D21903" t="s">
        <v>5</v>
      </c>
      <c r="E21903">
        <v>53</v>
      </c>
      <c r="F21903">
        <v>370409</v>
      </c>
      <c r="G21903">
        <v>5326</v>
      </c>
    </row>
    <row r="21904" spans="1:7">
      <c r="A21904" s="2">
        <v>44290</v>
      </c>
      <c r="B21904" s="2">
        <f t="shared" si="684"/>
        <v>44316</v>
      </c>
      <c r="C21904" s="3">
        <f t="shared" si="685"/>
        <v>1</v>
      </c>
      <c r="D21904" t="s">
        <v>58</v>
      </c>
      <c r="E21904">
        <v>54</v>
      </c>
      <c r="F21904">
        <v>143456</v>
      </c>
      <c r="G21904">
        <v>2695</v>
      </c>
    </row>
    <row r="21905" spans="1:7">
      <c r="A21905" s="2">
        <v>44290</v>
      </c>
      <c r="B21905" s="2">
        <f t="shared" si="684"/>
        <v>44316</v>
      </c>
      <c r="C21905" s="3">
        <f t="shared" si="685"/>
        <v>1</v>
      </c>
      <c r="D21905" t="s">
        <v>10</v>
      </c>
      <c r="E21905">
        <v>55</v>
      </c>
      <c r="F21905">
        <v>639414</v>
      </c>
      <c r="G21905">
        <v>7341</v>
      </c>
    </row>
    <row r="21906" spans="1:7">
      <c r="A21906" s="2">
        <v>44290</v>
      </c>
      <c r="B21906" s="2">
        <f t="shared" si="684"/>
        <v>44316</v>
      </c>
      <c r="C21906" s="3">
        <f t="shared" si="685"/>
        <v>1</v>
      </c>
      <c r="D21906" t="s">
        <v>49</v>
      </c>
      <c r="E21906">
        <v>56</v>
      </c>
      <c r="F21906">
        <v>56447</v>
      </c>
      <c r="G21906">
        <v>700</v>
      </c>
    </row>
    <row r="21907" spans="1:7">
      <c r="A21907" s="2">
        <v>44291</v>
      </c>
      <c r="B21907" s="2">
        <f t="shared" si="684"/>
        <v>44316</v>
      </c>
      <c r="C21907" s="3">
        <f t="shared" si="685"/>
        <v>1</v>
      </c>
      <c r="D21907" t="s">
        <v>52</v>
      </c>
      <c r="E21907">
        <v>1</v>
      </c>
      <c r="F21907">
        <v>516918</v>
      </c>
      <c r="G21907">
        <v>10638</v>
      </c>
    </row>
    <row r="21908" spans="1:7">
      <c r="A21908" s="2">
        <v>44291</v>
      </c>
      <c r="B21908" s="2">
        <f t="shared" si="684"/>
        <v>44316</v>
      </c>
      <c r="C21908" s="3">
        <f t="shared" si="685"/>
        <v>1</v>
      </c>
      <c r="D21908" t="s">
        <v>50</v>
      </c>
      <c r="E21908">
        <v>2</v>
      </c>
      <c r="F21908">
        <v>63486</v>
      </c>
      <c r="G21908">
        <v>299</v>
      </c>
    </row>
    <row r="21909" spans="1:7">
      <c r="A21909" s="2">
        <v>44291</v>
      </c>
      <c r="B21909" s="2">
        <f t="shared" si="684"/>
        <v>44316</v>
      </c>
      <c r="C21909" s="3">
        <f t="shared" si="685"/>
        <v>1</v>
      </c>
      <c r="D21909" t="s">
        <v>8</v>
      </c>
      <c r="E21909">
        <v>4</v>
      </c>
      <c r="F21909">
        <v>844921</v>
      </c>
      <c r="G21909">
        <v>16990</v>
      </c>
    </row>
    <row r="21910" spans="1:7">
      <c r="A21910" s="2">
        <v>44291</v>
      </c>
      <c r="B21910" s="2">
        <f t="shared" si="684"/>
        <v>44316</v>
      </c>
      <c r="C21910" s="3">
        <f t="shared" si="685"/>
        <v>1</v>
      </c>
      <c r="D21910" t="s">
        <v>44</v>
      </c>
      <c r="E21910">
        <v>5</v>
      </c>
      <c r="F21910">
        <v>331098</v>
      </c>
      <c r="G21910">
        <v>5648</v>
      </c>
    </row>
    <row r="21911" spans="1:7">
      <c r="A21911" s="2">
        <v>44291</v>
      </c>
      <c r="B21911" s="2">
        <f t="shared" si="684"/>
        <v>44316</v>
      </c>
      <c r="C21911" s="3">
        <f t="shared" si="685"/>
        <v>1</v>
      </c>
      <c r="D21911" t="s">
        <v>7</v>
      </c>
      <c r="E21911">
        <v>6</v>
      </c>
      <c r="F21911">
        <v>3682949</v>
      </c>
      <c r="G21911">
        <v>59764</v>
      </c>
    </row>
    <row r="21912" spans="1:7">
      <c r="A21912" s="2">
        <v>44291</v>
      </c>
      <c r="B21912" s="2">
        <f t="shared" si="684"/>
        <v>44316</v>
      </c>
      <c r="C21912" s="3">
        <f t="shared" si="685"/>
        <v>1</v>
      </c>
      <c r="D21912" t="s">
        <v>22</v>
      </c>
      <c r="E21912">
        <v>8</v>
      </c>
      <c r="F21912">
        <v>471702</v>
      </c>
      <c r="G21912">
        <v>6190</v>
      </c>
    </row>
    <row r="21913" spans="1:7">
      <c r="A21913" s="2">
        <v>44291</v>
      </c>
      <c r="B21913" s="2">
        <f t="shared" si="684"/>
        <v>44316</v>
      </c>
      <c r="C21913" s="3">
        <f t="shared" si="685"/>
        <v>1</v>
      </c>
      <c r="D21913" t="s">
        <v>38</v>
      </c>
      <c r="E21913">
        <v>9</v>
      </c>
      <c r="F21913">
        <v>316655</v>
      </c>
      <c r="G21913">
        <v>7923</v>
      </c>
    </row>
    <row r="21914" spans="1:7">
      <c r="A21914" s="2">
        <v>44291</v>
      </c>
      <c r="B21914" s="2">
        <f t="shared" si="684"/>
        <v>44316</v>
      </c>
      <c r="C21914" s="3">
        <f t="shared" si="685"/>
        <v>1</v>
      </c>
      <c r="D21914" t="s">
        <v>45</v>
      </c>
      <c r="E21914">
        <v>10</v>
      </c>
      <c r="F21914">
        <v>96577</v>
      </c>
      <c r="G21914">
        <v>1566</v>
      </c>
    </row>
    <row r="21915" spans="1:7">
      <c r="A21915" s="2">
        <v>44291</v>
      </c>
      <c r="B21915" s="2">
        <f t="shared" si="684"/>
        <v>44316</v>
      </c>
      <c r="C21915" s="3">
        <f t="shared" si="685"/>
        <v>1</v>
      </c>
      <c r="D21915" t="s">
        <v>33</v>
      </c>
      <c r="E21915">
        <v>11</v>
      </c>
      <c r="F21915">
        <v>45112</v>
      </c>
      <c r="G21915">
        <v>1072</v>
      </c>
    </row>
    <row r="21916" spans="1:7">
      <c r="A21916" s="2">
        <v>44291</v>
      </c>
      <c r="B21916" s="2">
        <f t="shared" si="684"/>
        <v>44316</v>
      </c>
      <c r="C21916" s="3">
        <f t="shared" si="685"/>
        <v>1</v>
      </c>
      <c r="D21916" t="s">
        <v>15</v>
      </c>
      <c r="E21916">
        <v>12</v>
      </c>
      <c r="F21916">
        <v>2085298</v>
      </c>
      <c r="G21916">
        <v>33709</v>
      </c>
    </row>
    <row r="21917" spans="1:7">
      <c r="A21917" s="2">
        <v>44291</v>
      </c>
      <c r="B21917" s="2">
        <f t="shared" si="684"/>
        <v>44316</v>
      </c>
      <c r="C21917" s="3">
        <f t="shared" si="685"/>
        <v>1</v>
      </c>
      <c r="D21917" t="s">
        <v>18</v>
      </c>
      <c r="E21917">
        <v>13</v>
      </c>
      <c r="F21917">
        <v>1041275</v>
      </c>
      <c r="G21917">
        <v>18625</v>
      </c>
    </row>
    <row r="21918" spans="1:7">
      <c r="A21918" s="2">
        <v>44291</v>
      </c>
      <c r="B21918" s="2">
        <f t="shared" si="684"/>
        <v>44316</v>
      </c>
      <c r="C21918" s="3">
        <f t="shared" si="685"/>
        <v>1</v>
      </c>
      <c r="D21918" t="s">
        <v>57</v>
      </c>
      <c r="E21918">
        <v>66</v>
      </c>
      <c r="F21918">
        <v>8792</v>
      </c>
      <c r="G21918">
        <v>137</v>
      </c>
    </row>
    <row r="21919" spans="1:7">
      <c r="A21919" s="2">
        <v>44291</v>
      </c>
      <c r="B21919" s="2">
        <f t="shared" si="684"/>
        <v>44316</v>
      </c>
      <c r="C21919" s="3">
        <f t="shared" si="685"/>
        <v>1</v>
      </c>
      <c r="D21919" t="s">
        <v>26</v>
      </c>
      <c r="E21919">
        <v>15</v>
      </c>
      <c r="F21919">
        <v>30427</v>
      </c>
      <c r="G21919">
        <v>464</v>
      </c>
    </row>
    <row r="21920" spans="1:7">
      <c r="A21920" s="2">
        <v>44291</v>
      </c>
      <c r="B21920" s="2">
        <f t="shared" si="684"/>
        <v>44316</v>
      </c>
      <c r="C21920" s="3">
        <f t="shared" si="685"/>
        <v>1</v>
      </c>
      <c r="D21920" t="s">
        <v>53</v>
      </c>
      <c r="E21920">
        <v>16</v>
      </c>
      <c r="F21920">
        <v>181961</v>
      </c>
      <c r="G21920">
        <v>1975</v>
      </c>
    </row>
    <row r="21921" spans="1:7">
      <c r="A21921" s="2">
        <v>44291</v>
      </c>
      <c r="B21921" s="2">
        <f t="shared" si="684"/>
        <v>44316</v>
      </c>
      <c r="C21921" s="3">
        <f t="shared" si="685"/>
        <v>1</v>
      </c>
      <c r="D21921" t="s">
        <v>6</v>
      </c>
      <c r="E21921">
        <v>17</v>
      </c>
      <c r="F21921">
        <v>1262345</v>
      </c>
      <c r="G21921">
        <v>23665</v>
      </c>
    </row>
    <row r="21922" spans="1:7">
      <c r="A21922" s="2">
        <v>44291</v>
      </c>
      <c r="B21922" s="2">
        <f t="shared" si="684"/>
        <v>44316</v>
      </c>
      <c r="C21922" s="3">
        <f t="shared" si="685"/>
        <v>1</v>
      </c>
      <c r="D21922" t="s">
        <v>27</v>
      </c>
      <c r="E21922">
        <v>18</v>
      </c>
      <c r="F21922">
        <v>694918</v>
      </c>
      <c r="G21922">
        <v>13075</v>
      </c>
    </row>
    <row r="21923" spans="1:7">
      <c r="A21923" s="2">
        <v>44291</v>
      </c>
      <c r="B21923" s="2">
        <f t="shared" si="684"/>
        <v>44316</v>
      </c>
      <c r="C21923" s="3">
        <f t="shared" si="685"/>
        <v>1</v>
      </c>
      <c r="D21923" t="s">
        <v>39</v>
      </c>
      <c r="E21923">
        <v>19</v>
      </c>
      <c r="F21923">
        <v>353829</v>
      </c>
      <c r="G21923">
        <v>5822</v>
      </c>
    </row>
    <row r="21924" spans="1:7">
      <c r="A21924" s="2">
        <v>44291</v>
      </c>
      <c r="B21924" s="2">
        <f t="shared" si="684"/>
        <v>44316</v>
      </c>
      <c r="C21924" s="3">
        <f t="shared" si="685"/>
        <v>1</v>
      </c>
      <c r="D21924" t="s">
        <v>34</v>
      </c>
      <c r="E21924">
        <v>20</v>
      </c>
      <c r="F21924">
        <v>305489</v>
      </c>
      <c r="G21924">
        <v>4927</v>
      </c>
    </row>
    <row r="21925" spans="1:7">
      <c r="A21925" s="2">
        <v>44291</v>
      </c>
      <c r="B21925" s="2">
        <f t="shared" si="684"/>
        <v>44316</v>
      </c>
      <c r="C21925" s="3">
        <f t="shared" si="685"/>
        <v>1</v>
      </c>
      <c r="D21925" t="s">
        <v>28</v>
      </c>
      <c r="E21925">
        <v>21</v>
      </c>
      <c r="F21925">
        <v>432851</v>
      </c>
      <c r="G21925">
        <v>6267</v>
      </c>
    </row>
    <row r="21926" spans="1:7">
      <c r="A21926" s="2">
        <v>44291</v>
      </c>
      <c r="B21926" s="2">
        <f t="shared" si="684"/>
        <v>44316</v>
      </c>
      <c r="C21926" s="3">
        <f t="shared" si="685"/>
        <v>1</v>
      </c>
      <c r="D21926" t="s">
        <v>40</v>
      </c>
      <c r="E21926">
        <v>22</v>
      </c>
      <c r="F21926">
        <v>446737</v>
      </c>
      <c r="G21926">
        <v>10165</v>
      </c>
    </row>
    <row r="21927" spans="1:7">
      <c r="A21927" s="2">
        <v>44291</v>
      </c>
      <c r="B21927" s="2">
        <f t="shared" si="684"/>
        <v>44316</v>
      </c>
      <c r="C21927" s="3">
        <f t="shared" si="685"/>
        <v>1</v>
      </c>
      <c r="D21927" t="s">
        <v>51</v>
      </c>
      <c r="E21927">
        <v>23</v>
      </c>
      <c r="F21927">
        <v>51986</v>
      </c>
      <c r="G21927">
        <v>746</v>
      </c>
    </row>
    <row r="21928" spans="1:7">
      <c r="A21928" s="2">
        <v>44291</v>
      </c>
      <c r="B21928" s="2">
        <f t="shared" si="684"/>
        <v>44316</v>
      </c>
      <c r="C21928" s="3">
        <f t="shared" si="685"/>
        <v>1</v>
      </c>
      <c r="D21928" t="s">
        <v>23</v>
      </c>
      <c r="E21928">
        <v>24</v>
      </c>
      <c r="F21928">
        <v>418374</v>
      </c>
      <c r="G21928">
        <v>8363</v>
      </c>
    </row>
    <row r="21929" spans="1:7">
      <c r="A21929" s="2">
        <v>44291</v>
      </c>
      <c r="B21929" s="2">
        <f t="shared" si="684"/>
        <v>44316</v>
      </c>
      <c r="C21929" s="3">
        <f t="shared" si="685"/>
        <v>1</v>
      </c>
      <c r="D21929" t="s">
        <v>9</v>
      </c>
      <c r="E21929">
        <v>25</v>
      </c>
      <c r="F21929">
        <v>646220</v>
      </c>
      <c r="G21929">
        <v>17325</v>
      </c>
    </row>
    <row r="21930" spans="1:7">
      <c r="A21930" s="2">
        <v>44291</v>
      </c>
      <c r="B21930" s="2">
        <f t="shared" si="684"/>
        <v>44316</v>
      </c>
      <c r="C21930" s="3">
        <f t="shared" si="685"/>
        <v>1</v>
      </c>
      <c r="D21930" t="s">
        <v>42</v>
      </c>
      <c r="E21930">
        <v>26</v>
      </c>
      <c r="F21930">
        <v>779658</v>
      </c>
      <c r="G21930">
        <v>17274</v>
      </c>
    </row>
    <row r="21931" spans="1:7">
      <c r="A21931" s="2">
        <v>44291</v>
      </c>
      <c r="B21931" s="2">
        <f t="shared" si="684"/>
        <v>44316</v>
      </c>
      <c r="C21931" s="3">
        <f t="shared" si="685"/>
        <v>1</v>
      </c>
      <c r="D21931" t="s">
        <v>29</v>
      </c>
      <c r="E21931">
        <v>27</v>
      </c>
      <c r="F21931">
        <v>527728</v>
      </c>
      <c r="G21931">
        <v>6963</v>
      </c>
    </row>
    <row r="21932" spans="1:7">
      <c r="A21932" s="2">
        <v>44291</v>
      </c>
      <c r="B21932" s="2">
        <f t="shared" si="684"/>
        <v>44316</v>
      </c>
      <c r="C21932" s="3">
        <f t="shared" si="685"/>
        <v>1</v>
      </c>
      <c r="D21932" t="s">
        <v>46</v>
      </c>
      <c r="E21932">
        <v>28</v>
      </c>
      <c r="F21932">
        <v>306158</v>
      </c>
      <c r="G21932">
        <v>7055</v>
      </c>
    </row>
    <row r="21933" spans="1:7">
      <c r="A21933" s="2">
        <v>44291</v>
      </c>
      <c r="B21933" s="2">
        <f t="shared" si="684"/>
        <v>44316</v>
      </c>
      <c r="C21933" s="3">
        <f t="shared" si="685"/>
        <v>1</v>
      </c>
      <c r="D21933" t="s">
        <v>35</v>
      </c>
      <c r="E21933">
        <v>29</v>
      </c>
      <c r="F21933">
        <v>591607</v>
      </c>
      <c r="G21933">
        <v>8990</v>
      </c>
    </row>
    <row r="21934" spans="1:7">
      <c r="A21934" s="2">
        <v>44291</v>
      </c>
      <c r="B21934" s="2">
        <f t="shared" si="684"/>
        <v>44316</v>
      </c>
      <c r="C21934" s="3">
        <f t="shared" si="685"/>
        <v>1</v>
      </c>
      <c r="D21934" t="s">
        <v>54</v>
      </c>
      <c r="E21934">
        <v>30</v>
      </c>
      <c r="F21934">
        <v>105273</v>
      </c>
      <c r="G21934">
        <v>1466</v>
      </c>
    </row>
    <row r="21935" spans="1:7">
      <c r="A21935" s="2">
        <v>44291</v>
      </c>
      <c r="B21935" s="2">
        <f t="shared" si="684"/>
        <v>44316</v>
      </c>
      <c r="C21935" s="3">
        <f t="shared" si="685"/>
        <v>1</v>
      </c>
      <c r="D21935" t="s">
        <v>12</v>
      </c>
      <c r="E21935">
        <v>31</v>
      </c>
      <c r="F21935">
        <v>212237</v>
      </c>
      <c r="G21935">
        <v>2289</v>
      </c>
    </row>
    <row r="21936" spans="1:7">
      <c r="A21936" s="2">
        <v>44291</v>
      </c>
      <c r="B21936" s="2">
        <f t="shared" si="684"/>
        <v>44316</v>
      </c>
      <c r="C21936" s="3">
        <f t="shared" si="685"/>
        <v>1</v>
      </c>
      <c r="D21936" t="s">
        <v>24</v>
      </c>
      <c r="E21936">
        <v>32</v>
      </c>
      <c r="F21936">
        <v>305361</v>
      </c>
      <c r="G21936">
        <v>5275</v>
      </c>
    </row>
    <row r="21937" spans="1:7">
      <c r="A21937" s="2">
        <v>44291</v>
      </c>
      <c r="B21937" s="2">
        <f t="shared" si="684"/>
        <v>44316</v>
      </c>
      <c r="C21937" s="3">
        <f t="shared" si="685"/>
        <v>1</v>
      </c>
      <c r="D21937" t="s">
        <v>19</v>
      </c>
      <c r="E21937">
        <v>33</v>
      </c>
      <c r="F21937">
        <v>86125</v>
      </c>
      <c r="G21937">
        <v>1249</v>
      </c>
    </row>
    <row r="21938" spans="1:7">
      <c r="A21938" s="2">
        <v>44291</v>
      </c>
      <c r="B21938" s="2">
        <f t="shared" si="684"/>
        <v>44316</v>
      </c>
      <c r="C21938" s="3">
        <f t="shared" si="685"/>
        <v>1</v>
      </c>
      <c r="D21938" t="s">
        <v>21</v>
      </c>
      <c r="E21938">
        <v>34</v>
      </c>
      <c r="F21938">
        <v>930026</v>
      </c>
      <c r="G21938">
        <v>24649</v>
      </c>
    </row>
    <row r="21939" spans="1:7">
      <c r="A21939" s="2">
        <v>44291</v>
      </c>
      <c r="B21939" s="2">
        <f t="shared" si="684"/>
        <v>44316</v>
      </c>
      <c r="C21939" s="3">
        <f t="shared" si="685"/>
        <v>1</v>
      </c>
      <c r="D21939" t="s">
        <v>47</v>
      </c>
      <c r="E21939">
        <v>35</v>
      </c>
      <c r="F21939">
        <v>192595</v>
      </c>
      <c r="G21939">
        <v>3955</v>
      </c>
    </row>
    <row r="21940" spans="1:7">
      <c r="A21940" s="2">
        <v>44291</v>
      </c>
      <c r="B21940" s="2">
        <f t="shared" si="684"/>
        <v>44316</v>
      </c>
      <c r="C21940" s="3">
        <f t="shared" si="685"/>
        <v>1</v>
      </c>
      <c r="D21940" t="s">
        <v>16</v>
      </c>
      <c r="E21940">
        <v>36</v>
      </c>
      <c r="F21940">
        <v>1910858</v>
      </c>
      <c r="G21940">
        <v>50195</v>
      </c>
    </row>
    <row r="21941" spans="1:7">
      <c r="A21941" s="2">
        <v>44291</v>
      </c>
      <c r="B21941" s="2">
        <f t="shared" si="684"/>
        <v>44316</v>
      </c>
      <c r="C21941" s="3">
        <f t="shared" si="685"/>
        <v>1</v>
      </c>
      <c r="D21941" t="s">
        <v>20</v>
      </c>
      <c r="E21941">
        <v>37</v>
      </c>
      <c r="F21941">
        <v>928253</v>
      </c>
      <c r="G21941">
        <v>12200</v>
      </c>
    </row>
    <row r="21942" spans="1:7">
      <c r="A21942" s="2">
        <v>44291</v>
      </c>
      <c r="B21942" s="2">
        <f t="shared" si="684"/>
        <v>44316</v>
      </c>
      <c r="C21942" s="3">
        <f t="shared" si="685"/>
        <v>1</v>
      </c>
      <c r="D21942" t="s">
        <v>48</v>
      </c>
      <c r="E21942">
        <v>38</v>
      </c>
      <c r="F21942">
        <v>103745</v>
      </c>
      <c r="G21942">
        <v>1497</v>
      </c>
    </row>
    <row r="21943" spans="1:7">
      <c r="A21943" s="2">
        <v>44291</v>
      </c>
      <c r="B21943" s="2">
        <f t="shared" si="684"/>
        <v>44316</v>
      </c>
      <c r="C21943" s="3">
        <f t="shared" si="685"/>
        <v>1</v>
      </c>
      <c r="D21943" t="s">
        <v>59</v>
      </c>
      <c r="E21943">
        <v>69</v>
      </c>
      <c r="F21943">
        <v>159</v>
      </c>
      <c r="G21943">
        <v>2</v>
      </c>
    </row>
    <row r="21944" spans="1:7">
      <c r="A21944" s="2">
        <v>44291</v>
      </c>
      <c r="B21944" s="2">
        <f t="shared" si="684"/>
        <v>44316</v>
      </c>
      <c r="C21944" s="3">
        <f t="shared" si="685"/>
        <v>1</v>
      </c>
      <c r="D21944" t="s">
        <v>41</v>
      </c>
      <c r="E21944">
        <v>39</v>
      </c>
      <c r="F21944">
        <v>1026929</v>
      </c>
      <c r="G21944">
        <v>18643</v>
      </c>
    </row>
    <row r="21945" spans="1:7">
      <c r="A21945" s="2">
        <v>44291</v>
      </c>
      <c r="B21945" s="2">
        <f t="shared" si="684"/>
        <v>44316</v>
      </c>
      <c r="C21945" s="3">
        <f t="shared" si="685"/>
        <v>1</v>
      </c>
      <c r="D21945" t="s">
        <v>30</v>
      </c>
      <c r="E21945">
        <v>40</v>
      </c>
      <c r="F21945">
        <v>440022</v>
      </c>
      <c r="G21945">
        <v>4953</v>
      </c>
    </row>
    <row r="21946" spans="1:7">
      <c r="A21946" s="2">
        <v>44291</v>
      </c>
      <c r="B21946" s="2">
        <f t="shared" si="684"/>
        <v>44316</v>
      </c>
      <c r="C21946" s="3">
        <f t="shared" si="685"/>
        <v>1</v>
      </c>
      <c r="D21946" t="s">
        <v>14</v>
      </c>
      <c r="E21946">
        <v>41</v>
      </c>
      <c r="F21946">
        <v>167219</v>
      </c>
      <c r="G21946">
        <v>2409</v>
      </c>
    </row>
    <row r="21947" spans="1:7">
      <c r="A21947" s="2">
        <v>44291</v>
      </c>
      <c r="B21947" s="2">
        <f t="shared" si="684"/>
        <v>44316</v>
      </c>
      <c r="C21947" s="3">
        <f t="shared" si="685"/>
        <v>1</v>
      </c>
      <c r="D21947" t="s">
        <v>31</v>
      </c>
      <c r="E21947">
        <v>42</v>
      </c>
      <c r="F21947">
        <v>1050649</v>
      </c>
      <c r="G21947">
        <v>25254</v>
      </c>
    </row>
    <row r="21948" spans="1:7">
      <c r="A21948" s="2">
        <v>44291</v>
      </c>
      <c r="B21948" s="2">
        <f t="shared" si="684"/>
        <v>44316</v>
      </c>
      <c r="C21948" s="3">
        <f t="shared" si="685"/>
        <v>1</v>
      </c>
      <c r="D21948" t="s">
        <v>55</v>
      </c>
      <c r="E21948">
        <v>72</v>
      </c>
      <c r="F21948">
        <v>143448</v>
      </c>
      <c r="G21948">
        <v>2131</v>
      </c>
    </row>
    <row r="21949" spans="1:7">
      <c r="A21949" s="2">
        <v>44291</v>
      </c>
      <c r="B21949" s="2">
        <f t="shared" si="684"/>
        <v>44316</v>
      </c>
      <c r="C21949" s="3">
        <f t="shared" si="685"/>
        <v>1</v>
      </c>
      <c r="D21949" t="s">
        <v>17</v>
      </c>
      <c r="E21949">
        <v>44</v>
      </c>
      <c r="F21949">
        <v>139173</v>
      </c>
      <c r="G21949">
        <v>2629</v>
      </c>
    </row>
    <row r="21950" spans="1:7">
      <c r="A21950" s="2">
        <v>44291</v>
      </c>
      <c r="B21950" s="2">
        <f t="shared" si="684"/>
        <v>44316</v>
      </c>
      <c r="C21950" s="3">
        <f t="shared" si="685"/>
        <v>1</v>
      </c>
      <c r="D21950" t="s">
        <v>32</v>
      </c>
      <c r="E21950">
        <v>45</v>
      </c>
      <c r="F21950">
        <v>556469</v>
      </c>
      <c r="G21950">
        <v>9203</v>
      </c>
    </row>
    <row r="21951" spans="1:7">
      <c r="A21951" s="2">
        <v>44291</v>
      </c>
      <c r="B21951" s="2">
        <f t="shared" si="684"/>
        <v>44316</v>
      </c>
      <c r="C21951" s="3">
        <f t="shared" si="685"/>
        <v>1</v>
      </c>
      <c r="D21951" t="s">
        <v>43</v>
      </c>
      <c r="E21951">
        <v>46</v>
      </c>
      <c r="F21951">
        <v>118517</v>
      </c>
      <c r="G21951">
        <v>1938</v>
      </c>
    </row>
    <row r="21952" spans="1:7">
      <c r="A21952" s="2">
        <v>44291</v>
      </c>
      <c r="B21952" s="2">
        <f t="shared" si="684"/>
        <v>44316</v>
      </c>
      <c r="C21952" s="3">
        <f t="shared" si="685"/>
        <v>1</v>
      </c>
      <c r="D21952" t="s">
        <v>25</v>
      </c>
      <c r="E21952">
        <v>47</v>
      </c>
      <c r="F21952">
        <v>803028</v>
      </c>
      <c r="G21952">
        <v>11828</v>
      </c>
    </row>
    <row r="21953" spans="1:7">
      <c r="A21953" s="2">
        <v>44291</v>
      </c>
      <c r="B21953" s="2">
        <f t="shared" si="684"/>
        <v>44316</v>
      </c>
      <c r="C21953" s="3">
        <f t="shared" si="685"/>
        <v>1</v>
      </c>
      <c r="D21953" t="s">
        <v>11</v>
      </c>
      <c r="E21953">
        <v>48</v>
      </c>
      <c r="F21953">
        <v>2807528</v>
      </c>
      <c r="G21953">
        <v>48881</v>
      </c>
    </row>
    <row r="21954" spans="1:7">
      <c r="A21954" s="2">
        <v>44291</v>
      </c>
      <c r="B21954" s="2">
        <f t="shared" si="684"/>
        <v>44316</v>
      </c>
      <c r="C21954" s="3">
        <f t="shared" si="685"/>
        <v>1</v>
      </c>
      <c r="D21954" t="s">
        <v>13</v>
      </c>
      <c r="E21954">
        <v>49</v>
      </c>
      <c r="F21954">
        <v>387574</v>
      </c>
      <c r="G21954">
        <v>2133</v>
      </c>
    </row>
    <row r="21955" spans="1:7">
      <c r="A21955" s="2">
        <v>44291</v>
      </c>
      <c r="B21955" s="2">
        <f t="shared" si="684"/>
        <v>44316</v>
      </c>
      <c r="C21955" s="3">
        <f t="shared" si="685"/>
        <v>1</v>
      </c>
      <c r="D21955" t="s">
        <v>36</v>
      </c>
      <c r="E21955">
        <v>50</v>
      </c>
      <c r="F21955">
        <v>20267</v>
      </c>
      <c r="G21955">
        <v>229</v>
      </c>
    </row>
    <row r="21956" spans="1:7">
      <c r="A21956" s="2">
        <v>44291</v>
      </c>
      <c r="B21956" s="2">
        <f t="shared" ref="B21956:B22019" si="686">EOMONTH(A21956,0)</f>
        <v>44316</v>
      </c>
      <c r="C21956" s="3">
        <f t="shared" ref="C21956:C22019" si="687">IF(A21956=B21956,0,1)</f>
        <v>1</v>
      </c>
      <c r="D21956" t="s">
        <v>56</v>
      </c>
      <c r="E21956">
        <v>78</v>
      </c>
      <c r="F21956">
        <v>2945</v>
      </c>
      <c r="G21956">
        <v>26</v>
      </c>
    </row>
    <row r="21957" spans="1:7">
      <c r="A21957" s="2">
        <v>44291</v>
      </c>
      <c r="B21957" s="2">
        <f t="shared" si="686"/>
        <v>44316</v>
      </c>
      <c r="C21957" s="3">
        <f t="shared" si="687"/>
        <v>1</v>
      </c>
      <c r="D21957" t="s">
        <v>37</v>
      </c>
      <c r="E21957">
        <v>51</v>
      </c>
      <c r="F21957">
        <v>626171</v>
      </c>
      <c r="G21957">
        <v>10360</v>
      </c>
    </row>
    <row r="21958" spans="1:7">
      <c r="A21958" s="2">
        <v>44291</v>
      </c>
      <c r="B21958" s="2">
        <f t="shared" si="686"/>
        <v>44316</v>
      </c>
      <c r="C21958" s="3">
        <f t="shared" si="687"/>
        <v>1</v>
      </c>
      <c r="D21958" t="s">
        <v>5</v>
      </c>
      <c r="E21958">
        <v>53</v>
      </c>
      <c r="F21958">
        <v>372631</v>
      </c>
      <c r="G21958">
        <v>5338</v>
      </c>
    </row>
    <row r="21959" spans="1:7">
      <c r="A21959" s="2">
        <v>44291</v>
      </c>
      <c r="B21959" s="2">
        <f t="shared" si="686"/>
        <v>44316</v>
      </c>
      <c r="C21959" s="3">
        <f t="shared" si="687"/>
        <v>1</v>
      </c>
      <c r="D21959" t="s">
        <v>58</v>
      </c>
      <c r="E21959">
        <v>54</v>
      </c>
      <c r="F21959">
        <v>143733</v>
      </c>
      <c r="G21959">
        <v>2696</v>
      </c>
    </row>
    <row r="21960" spans="1:7">
      <c r="A21960" s="2">
        <v>44291</v>
      </c>
      <c r="B21960" s="2">
        <f t="shared" si="686"/>
        <v>44316</v>
      </c>
      <c r="C21960" s="3">
        <f t="shared" si="687"/>
        <v>1</v>
      </c>
      <c r="D21960" t="s">
        <v>10</v>
      </c>
      <c r="E21960">
        <v>55</v>
      </c>
      <c r="F21960">
        <v>639765</v>
      </c>
      <c r="G21960">
        <v>7342</v>
      </c>
    </row>
    <row r="21961" spans="1:7">
      <c r="A21961" s="2">
        <v>44291</v>
      </c>
      <c r="B21961" s="2">
        <f t="shared" si="686"/>
        <v>44316</v>
      </c>
      <c r="C21961" s="3">
        <f t="shared" si="687"/>
        <v>1</v>
      </c>
      <c r="D21961" t="s">
        <v>49</v>
      </c>
      <c r="E21961">
        <v>56</v>
      </c>
      <c r="F21961">
        <v>56529</v>
      </c>
      <c r="G21961">
        <v>700</v>
      </c>
    </row>
    <row r="21962" spans="1:7">
      <c r="A21962" s="2">
        <v>44292</v>
      </c>
      <c r="B21962" s="2">
        <f t="shared" si="686"/>
        <v>44316</v>
      </c>
      <c r="C21962" s="3">
        <f t="shared" si="687"/>
        <v>1</v>
      </c>
      <c r="D21962" t="s">
        <v>52</v>
      </c>
      <c r="E21962">
        <v>1</v>
      </c>
      <c r="F21962">
        <v>517114</v>
      </c>
      <c r="G21962">
        <v>10652</v>
      </c>
    </row>
    <row r="21963" spans="1:7">
      <c r="A21963" s="2">
        <v>44292</v>
      </c>
      <c r="B21963" s="2">
        <f t="shared" si="686"/>
        <v>44316</v>
      </c>
      <c r="C21963" s="3">
        <f t="shared" si="687"/>
        <v>1</v>
      </c>
      <c r="D21963" t="s">
        <v>50</v>
      </c>
      <c r="E21963">
        <v>2</v>
      </c>
      <c r="F21963">
        <v>63566</v>
      </c>
      <c r="G21963">
        <v>299</v>
      </c>
    </row>
    <row r="21964" spans="1:7">
      <c r="A21964" s="2">
        <v>44292</v>
      </c>
      <c r="B21964" s="2">
        <f t="shared" si="686"/>
        <v>44316</v>
      </c>
      <c r="C21964" s="3">
        <f t="shared" si="687"/>
        <v>1</v>
      </c>
      <c r="D21964" t="s">
        <v>8</v>
      </c>
      <c r="E21964">
        <v>4</v>
      </c>
      <c r="F21964">
        <v>845488</v>
      </c>
      <c r="G21964">
        <v>16997</v>
      </c>
    </row>
    <row r="21965" spans="1:7">
      <c r="A21965" s="2">
        <v>44292</v>
      </c>
      <c r="B21965" s="2">
        <f t="shared" si="686"/>
        <v>44316</v>
      </c>
      <c r="C21965" s="3">
        <f t="shared" si="687"/>
        <v>1</v>
      </c>
      <c r="D21965" t="s">
        <v>44</v>
      </c>
      <c r="E21965">
        <v>5</v>
      </c>
      <c r="F21965">
        <v>331261</v>
      </c>
      <c r="G21965">
        <v>5653</v>
      </c>
    </row>
    <row r="21966" spans="1:7">
      <c r="A21966" s="2">
        <v>44292</v>
      </c>
      <c r="B21966" s="2">
        <f t="shared" si="686"/>
        <v>44316</v>
      </c>
      <c r="C21966" s="3">
        <f t="shared" si="687"/>
        <v>1</v>
      </c>
      <c r="D21966" t="s">
        <v>7</v>
      </c>
      <c r="E21966">
        <v>6</v>
      </c>
      <c r="F21966">
        <v>3685210</v>
      </c>
      <c r="G21966">
        <v>59850</v>
      </c>
    </row>
    <row r="21967" spans="1:7">
      <c r="A21967" s="2">
        <v>44292</v>
      </c>
      <c r="B21967" s="2">
        <f t="shared" si="686"/>
        <v>44316</v>
      </c>
      <c r="C21967" s="3">
        <f t="shared" si="687"/>
        <v>1</v>
      </c>
      <c r="D21967" t="s">
        <v>22</v>
      </c>
      <c r="E21967">
        <v>8</v>
      </c>
      <c r="F21967">
        <v>472941</v>
      </c>
      <c r="G21967">
        <v>6194</v>
      </c>
    </row>
    <row r="21968" spans="1:7">
      <c r="A21968" s="2">
        <v>44292</v>
      </c>
      <c r="B21968" s="2">
        <f t="shared" si="686"/>
        <v>44316</v>
      </c>
      <c r="C21968" s="3">
        <f t="shared" si="687"/>
        <v>1</v>
      </c>
      <c r="D21968" t="s">
        <v>38</v>
      </c>
      <c r="E21968">
        <v>9</v>
      </c>
      <c r="F21968">
        <v>317729</v>
      </c>
      <c r="G21968">
        <v>7930</v>
      </c>
    </row>
    <row r="21969" spans="1:7">
      <c r="A21969" s="2">
        <v>44292</v>
      </c>
      <c r="B21969" s="2">
        <f t="shared" si="686"/>
        <v>44316</v>
      </c>
      <c r="C21969" s="3">
        <f t="shared" si="687"/>
        <v>1</v>
      </c>
      <c r="D21969" t="s">
        <v>45</v>
      </c>
      <c r="E21969">
        <v>10</v>
      </c>
      <c r="F21969">
        <v>96806</v>
      </c>
      <c r="G21969">
        <v>1567</v>
      </c>
    </row>
    <row r="21970" spans="1:7">
      <c r="A21970" s="2">
        <v>44292</v>
      </c>
      <c r="B21970" s="2">
        <f t="shared" si="686"/>
        <v>44316</v>
      </c>
      <c r="C21970" s="3">
        <f t="shared" si="687"/>
        <v>1</v>
      </c>
      <c r="D21970" t="s">
        <v>33</v>
      </c>
      <c r="E21970">
        <v>11</v>
      </c>
      <c r="F21970">
        <v>45234</v>
      </c>
      <c r="G21970">
        <v>1074</v>
      </c>
    </row>
    <row r="21971" spans="1:7">
      <c r="A21971" s="2">
        <v>44292</v>
      </c>
      <c r="B21971" s="2">
        <f t="shared" si="686"/>
        <v>44316</v>
      </c>
      <c r="C21971" s="3">
        <f t="shared" si="687"/>
        <v>1</v>
      </c>
      <c r="D21971" t="s">
        <v>15</v>
      </c>
      <c r="E21971">
        <v>12</v>
      </c>
      <c r="F21971">
        <v>2090854</v>
      </c>
      <c r="G21971">
        <v>33779</v>
      </c>
    </row>
    <row r="21972" spans="1:7">
      <c r="A21972" s="2">
        <v>44292</v>
      </c>
      <c r="B21972" s="2">
        <f t="shared" si="686"/>
        <v>44316</v>
      </c>
      <c r="C21972" s="3">
        <f t="shared" si="687"/>
        <v>1</v>
      </c>
      <c r="D21972" t="s">
        <v>18</v>
      </c>
      <c r="E21972">
        <v>13</v>
      </c>
      <c r="F21972">
        <v>1042793</v>
      </c>
      <c r="G21972">
        <v>18651</v>
      </c>
    </row>
    <row r="21973" spans="1:7">
      <c r="A21973" s="2">
        <v>44292</v>
      </c>
      <c r="B21973" s="2">
        <f t="shared" si="686"/>
        <v>44316</v>
      </c>
      <c r="C21973" s="3">
        <f t="shared" si="687"/>
        <v>1</v>
      </c>
      <c r="D21973" t="s">
        <v>57</v>
      </c>
      <c r="E21973">
        <v>66</v>
      </c>
      <c r="F21973">
        <v>8794</v>
      </c>
      <c r="G21973">
        <v>137</v>
      </c>
    </row>
    <row r="21974" spans="1:7">
      <c r="A21974" s="2">
        <v>44292</v>
      </c>
      <c r="B21974" s="2">
        <f t="shared" si="686"/>
        <v>44316</v>
      </c>
      <c r="C21974" s="3">
        <f t="shared" si="687"/>
        <v>1</v>
      </c>
      <c r="D21974" t="s">
        <v>26</v>
      </c>
      <c r="E21974">
        <v>15</v>
      </c>
      <c r="F21974">
        <v>30479</v>
      </c>
      <c r="G21974">
        <v>464</v>
      </c>
    </row>
    <row r="21975" spans="1:7">
      <c r="A21975" s="2">
        <v>44292</v>
      </c>
      <c r="B21975" s="2">
        <f t="shared" si="686"/>
        <v>44316</v>
      </c>
      <c r="C21975" s="3">
        <f t="shared" si="687"/>
        <v>1</v>
      </c>
      <c r="D21975" t="s">
        <v>53</v>
      </c>
      <c r="E21975">
        <v>16</v>
      </c>
      <c r="F21975">
        <v>182315</v>
      </c>
      <c r="G21975">
        <v>1977</v>
      </c>
    </row>
    <row r="21976" spans="1:7">
      <c r="A21976" s="2">
        <v>44292</v>
      </c>
      <c r="B21976" s="2">
        <f t="shared" si="686"/>
        <v>44316</v>
      </c>
      <c r="C21976" s="3">
        <f t="shared" si="687"/>
        <v>1</v>
      </c>
      <c r="D21976" t="s">
        <v>6</v>
      </c>
      <c r="E21976">
        <v>17</v>
      </c>
      <c r="F21976">
        <v>1265309</v>
      </c>
      <c r="G21976">
        <v>23673</v>
      </c>
    </row>
    <row r="21977" spans="1:7">
      <c r="A21977" s="2">
        <v>44292</v>
      </c>
      <c r="B21977" s="2">
        <f t="shared" si="686"/>
        <v>44316</v>
      </c>
      <c r="C21977" s="3">
        <f t="shared" si="687"/>
        <v>1</v>
      </c>
      <c r="D21977" t="s">
        <v>27</v>
      </c>
      <c r="E21977">
        <v>18</v>
      </c>
      <c r="F21977">
        <v>695532</v>
      </c>
      <c r="G21977">
        <v>13084</v>
      </c>
    </row>
    <row r="21978" spans="1:7">
      <c r="A21978" s="2">
        <v>44292</v>
      </c>
      <c r="B21978" s="2">
        <f t="shared" si="686"/>
        <v>44316</v>
      </c>
      <c r="C21978" s="3">
        <f t="shared" si="687"/>
        <v>1</v>
      </c>
      <c r="D21978" t="s">
        <v>39</v>
      </c>
      <c r="E21978">
        <v>19</v>
      </c>
      <c r="F21978">
        <v>354557</v>
      </c>
      <c r="G21978">
        <v>5835</v>
      </c>
    </row>
    <row r="21979" spans="1:7">
      <c r="A21979" s="2">
        <v>44292</v>
      </c>
      <c r="B21979" s="2">
        <f t="shared" si="686"/>
        <v>44316</v>
      </c>
      <c r="C21979" s="3">
        <f t="shared" si="687"/>
        <v>1</v>
      </c>
      <c r="D21979" t="s">
        <v>34</v>
      </c>
      <c r="E21979">
        <v>20</v>
      </c>
      <c r="F21979">
        <v>305508</v>
      </c>
      <c r="G21979">
        <v>4927</v>
      </c>
    </row>
    <row r="21980" spans="1:7">
      <c r="A21980" s="2">
        <v>44292</v>
      </c>
      <c r="B21980" s="2">
        <f t="shared" si="686"/>
        <v>44316</v>
      </c>
      <c r="C21980" s="3">
        <f t="shared" si="687"/>
        <v>1</v>
      </c>
      <c r="D21980" t="s">
        <v>28</v>
      </c>
      <c r="E21980">
        <v>21</v>
      </c>
      <c r="F21980">
        <v>433269</v>
      </c>
      <c r="G21980">
        <v>6278</v>
      </c>
    </row>
    <row r="21981" spans="1:7">
      <c r="A21981" s="2">
        <v>44292</v>
      </c>
      <c r="B21981" s="2">
        <f t="shared" si="686"/>
        <v>44316</v>
      </c>
      <c r="C21981" s="3">
        <f t="shared" si="687"/>
        <v>1</v>
      </c>
      <c r="D21981" t="s">
        <v>40</v>
      </c>
      <c r="E21981">
        <v>22</v>
      </c>
      <c r="F21981">
        <v>446955</v>
      </c>
      <c r="G21981">
        <v>10174</v>
      </c>
    </row>
    <row r="21982" spans="1:7">
      <c r="A21982" s="2">
        <v>44292</v>
      </c>
      <c r="B21982" s="2">
        <f t="shared" si="686"/>
        <v>44316</v>
      </c>
      <c r="C21982" s="3">
        <f t="shared" si="687"/>
        <v>1</v>
      </c>
      <c r="D21982" t="s">
        <v>51</v>
      </c>
      <c r="E21982">
        <v>23</v>
      </c>
      <c r="F21982">
        <v>52276</v>
      </c>
      <c r="G21982">
        <v>746</v>
      </c>
    </row>
    <row r="21983" spans="1:7">
      <c r="A21983" s="2">
        <v>44292</v>
      </c>
      <c r="B21983" s="2">
        <f t="shared" si="686"/>
        <v>44316</v>
      </c>
      <c r="C21983" s="3">
        <f t="shared" si="687"/>
        <v>1</v>
      </c>
      <c r="D21983" t="s">
        <v>23</v>
      </c>
      <c r="E21983">
        <v>24</v>
      </c>
      <c r="F21983">
        <v>419241</v>
      </c>
      <c r="G21983">
        <v>8378</v>
      </c>
    </row>
    <row r="21984" spans="1:7">
      <c r="A21984" s="2">
        <v>44292</v>
      </c>
      <c r="B21984" s="2">
        <f t="shared" si="686"/>
        <v>44316</v>
      </c>
      <c r="C21984" s="3">
        <f t="shared" si="687"/>
        <v>1</v>
      </c>
      <c r="D21984" t="s">
        <v>9</v>
      </c>
      <c r="E21984">
        <v>25</v>
      </c>
      <c r="F21984">
        <v>648023</v>
      </c>
      <c r="G21984">
        <v>17337</v>
      </c>
    </row>
    <row r="21985" spans="1:7">
      <c r="A21985" s="2">
        <v>44292</v>
      </c>
      <c r="B21985" s="2">
        <f t="shared" si="686"/>
        <v>44316</v>
      </c>
      <c r="C21985" s="3">
        <f t="shared" si="687"/>
        <v>1</v>
      </c>
      <c r="D21985" t="s">
        <v>42</v>
      </c>
      <c r="E21985">
        <v>26</v>
      </c>
      <c r="F21985">
        <v>785699</v>
      </c>
      <c r="G21985">
        <v>17332</v>
      </c>
    </row>
    <row r="21986" spans="1:7">
      <c r="A21986" s="2">
        <v>44292</v>
      </c>
      <c r="B21986" s="2">
        <f t="shared" si="686"/>
        <v>44316</v>
      </c>
      <c r="C21986" s="3">
        <f t="shared" si="687"/>
        <v>1</v>
      </c>
      <c r="D21986" t="s">
        <v>29</v>
      </c>
      <c r="E21986">
        <v>27</v>
      </c>
      <c r="F21986">
        <v>530740</v>
      </c>
      <c r="G21986">
        <v>6967</v>
      </c>
    </row>
    <row r="21987" spans="1:7">
      <c r="A21987" s="2">
        <v>44292</v>
      </c>
      <c r="B21987" s="2">
        <f t="shared" si="686"/>
        <v>44316</v>
      </c>
      <c r="C21987" s="3">
        <f t="shared" si="687"/>
        <v>1</v>
      </c>
      <c r="D21987" t="s">
        <v>46</v>
      </c>
      <c r="E21987">
        <v>28</v>
      </c>
      <c r="F21987">
        <v>306341</v>
      </c>
      <c r="G21987">
        <v>7073</v>
      </c>
    </row>
    <row r="21988" spans="1:7">
      <c r="A21988" s="2">
        <v>44292</v>
      </c>
      <c r="B21988" s="2">
        <f t="shared" si="686"/>
        <v>44316</v>
      </c>
      <c r="C21988" s="3">
        <f t="shared" si="687"/>
        <v>1</v>
      </c>
      <c r="D21988" t="s">
        <v>35</v>
      </c>
      <c r="E21988">
        <v>29</v>
      </c>
      <c r="F21988">
        <v>592195</v>
      </c>
      <c r="G21988">
        <v>8999</v>
      </c>
    </row>
    <row r="21989" spans="1:7">
      <c r="A21989" s="2">
        <v>44292</v>
      </c>
      <c r="B21989" s="2">
        <f t="shared" si="686"/>
        <v>44316</v>
      </c>
      <c r="C21989" s="3">
        <f t="shared" si="687"/>
        <v>1</v>
      </c>
      <c r="D21989" t="s">
        <v>54</v>
      </c>
      <c r="E21989">
        <v>30</v>
      </c>
      <c r="F21989">
        <v>105470</v>
      </c>
      <c r="G21989">
        <v>1477</v>
      </c>
    </row>
    <row r="21990" spans="1:7">
      <c r="A21990" s="2">
        <v>44292</v>
      </c>
      <c r="B21990" s="2">
        <f t="shared" si="686"/>
        <v>44316</v>
      </c>
      <c r="C21990" s="3">
        <f t="shared" si="687"/>
        <v>1</v>
      </c>
      <c r="D21990" t="s">
        <v>12</v>
      </c>
      <c r="E21990">
        <v>31</v>
      </c>
      <c r="F21990">
        <v>212533</v>
      </c>
      <c r="G21990">
        <v>2290</v>
      </c>
    </row>
    <row r="21991" spans="1:7">
      <c r="A21991" s="2">
        <v>44292</v>
      </c>
      <c r="B21991" s="2">
        <f t="shared" si="686"/>
        <v>44316</v>
      </c>
      <c r="C21991" s="3">
        <f t="shared" si="687"/>
        <v>1</v>
      </c>
      <c r="D21991" t="s">
        <v>24</v>
      </c>
      <c r="E21991">
        <v>32</v>
      </c>
      <c r="F21991">
        <v>305655</v>
      </c>
      <c r="G21991">
        <v>5297</v>
      </c>
    </row>
    <row r="21992" spans="1:7">
      <c r="A21992" s="2">
        <v>44292</v>
      </c>
      <c r="B21992" s="2">
        <f t="shared" si="686"/>
        <v>44316</v>
      </c>
      <c r="C21992" s="3">
        <f t="shared" si="687"/>
        <v>1</v>
      </c>
      <c r="D21992" t="s">
        <v>19</v>
      </c>
      <c r="E21992">
        <v>33</v>
      </c>
      <c r="F21992">
        <v>86510</v>
      </c>
      <c r="G21992">
        <v>1249</v>
      </c>
    </row>
    <row r="21993" spans="1:7">
      <c r="A21993" s="2">
        <v>44292</v>
      </c>
      <c r="B21993" s="2">
        <f t="shared" si="686"/>
        <v>44316</v>
      </c>
      <c r="C21993" s="3">
        <f t="shared" si="687"/>
        <v>1</v>
      </c>
      <c r="D21993" t="s">
        <v>21</v>
      </c>
      <c r="E21993">
        <v>34</v>
      </c>
      <c r="F21993">
        <v>933738</v>
      </c>
      <c r="G21993">
        <v>24700</v>
      </c>
    </row>
    <row r="21994" spans="1:7">
      <c r="A21994" s="2">
        <v>44292</v>
      </c>
      <c r="B21994" s="2">
        <f t="shared" si="686"/>
        <v>44316</v>
      </c>
      <c r="C21994" s="3">
        <f t="shared" si="687"/>
        <v>1</v>
      </c>
      <c r="D21994" t="s">
        <v>47</v>
      </c>
      <c r="E21994">
        <v>35</v>
      </c>
      <c r="F21994">
        <v>192773</v>
      </c>
      <c r="G21994">
        <v>3963</v>
      </c>
    </row>
    <row r="21995" spans="1:7">
      <c r="A21995" s="2">
        <v>44292</v>
      </c>
      <c r="B21995" s="2">
        <f t="shared" si="686"/>
        <v>44316</v>
      </c>
      <c r="C21995" s="3">
        <f t="shared" si="687"/>
        <v>1</v>
      </c>
      <c r="D21995" t="s">
        <v>16</v>
      </c>
      <c r="E21995">
        <v>36</v>
      </c>
      <c r="F21995">
        <v>1916964</v>
      </c>
      <c r="G21995">
        <v>50239</v>
      </c>
    </row>
    <row r="21996" spans="1:7">
      <c r="A21996" s="2">
        <v>44292</v>
      </c>
      <c r="B21996" s="2">
        <f t="shared" si="686"/>
        <v>44316</v>
      </c>
      <c r="C21996" s="3">
        <f t="shared" si="687"/>
        <v>1</v>
      </c>
      <c r="D21996" t="s">
        <v>20</v>
      </c>
      <c r="E21996">
        <v>37</v>
      </c>
      <c r="F21996">
        <v>929278</v>
      </c>
      <c r="G21996">
        <v>12211</v>
      </c>
    </row>
    <row r="21997" spans="1:7">
      <c r="A21997" s="2">
        <v>44292</v>
      </c>
      <c r="B21997" s="2">
        <f t="shared" si="686"/>
        <v>44316</v>
      </c>
      <c r="C21997" s="3">
        <f t="shared" si="687"/>
        <v>1</v>
      </c>
      <c r="D21997" t="s">
        <v>48</v>
      </c>
      <c r="E21997">
        <v>38</v>
      </c>
      <c r="F21997">
        <v>104005</v>
      </c>
      <c r="G21997">
        <v>1499</v>
      </c>
    </row>
    <row r="21998" spans="1:7">
      <c r="A21998" s="2">
        <v>44292</v>
      </c>
      <c r="B21998" s="2">
        <f t="shared" si="686"/>
        <v>44316</v>
      </c>
      <c r="C21998" s="3">
        <f t="shared" si="687"/>
        <v>1</v>
      </c>
      <c r="D21998" t="s">
        <v>59</v>
      </c>
      <c r="E21998">
        <v>69</v>
      </c>
      <c r="F21998">
        <v>159</v>
      </c>
      <c r="G21998">
        <v>2</v>
      </c>
    </row>
    <row r="21999" spans="1:7">
      <c r="A21999" s="2">
        <v>44292</v>
      </c>
      <c r="B21999" s="2">
        <f t="shared" si="686"/>
        <v>44316</v>
      </c>
      <c r="C21999" s="3">
        <f t="shared" si="687"/>
        <v>1</v>
      </c>
      <c r="D21999" t="s">
        <v>41</v>
      </c>
      <c r="E21999">
        <v>39</v>
      </c>
      <c r="F21999">
        <v>1028800</v>
      </c>
      <c r="G21999">
        <v>18741</v>
      </c>
    </row>
    <row r="22000" spans="1:7">
      <c r="A22000" s="2">
        <v>44292</v>
      </c>
      <c r="B22000" s="2">
        <f t="shared" si="686"/>
        <v>44316</v>
      </c>
      <c r="C22000" s="3">
        <f t="shared" si="687"/>
        <v>1</v>
      </c>
      <c r="D22000" t="s">
        <v>30</v>
      </c>
      <c r="E22000">
        <v>40</v>
      </c>
      <c r="F22000">
        <v>440142</v>
      </c>
      <c r="G22000">
        <v>4953</v>
      </c>
    </row>
    <row r="22001" spans="1:7">
      <c r="A22001" s="2">
        <v>44292</v>
      </c>
      <c r="B22001" s="2">
        <f t="shared" si="686"/>
        <v>44316</v>
      </c>
      <c r="C22001" s="3">
        <f t="shared" si="687"/>
        <v>1</v>
      </c>
      <c r="D22001" t="s">
        <v>14</v>
      </c>
      <c r="E22001">
        <v>41</v>
      </c>
      <c r="F22001">
        <v>167685</v>
      </c>
      <c r="G22001">
        <v>2432</v>
      </c>
    </row>
    <row r="22002" spans="1:7">
      <c r="A22002" s="2">
        <v>44292</v>
      </c>
      <c r="B22002" s="2">
        <f t="shared" si="686"/>
        <v>44316</v>
      </c>
      <c r="C22002" s="3">
        <f t="shared" si="687"/>
        <v>1</v>
      </c>
      <c r="D22002" t="s">
        <v>31</v>
      </c>
      <c r="E22002">
        <v>42</v>
      </c>
      <c r="F22002">
        <v>1055498</v>
      </c>
      <c r="G22002">
        <v>25291</v>
      </c>
    </row>
    <row r="22003" spans="1:7">
      <c r="A22003" s="2">
        <v>44292</v>
      </c>
      <c r="B22003" s="2">
        <f t="shared" si="686"/>
        <v>44316</v>
      </c>
      <c r="C22003" s="3">
        <f t="shared" si="687"/>
        <v>1</v>
      </c>
      <c r="D22003" t="s">
        <v>55</v>
      </c>
      <c r="E22003">
        <v>72</v>
      </c>
      <c r="F22003">
        <v>143637</v>
      </c>
      <c r="G22003">
        <v>2136</v>
      </c>
    </row>
    <row r="22004" spans="1:7">
      <c r="A22004" s="2">
        <v>44292</v>
      </c>
      <c r="B22004" s="2">
        <f t="shared" si="686"/>
        <v>44316</v>
      </c>
      <c r="C22004" s="3">
        <f t="shared" si="687"/>
        <v>1</v>
      </c>
      <c r="D22004" t="s">
        <v>17</v>
      </c>
      <c r="E22004">
        <v>44</v>
      </c>
      <c r="F22004">
        <v>139549</v>
      </c>
      <c r="G22004">
        <v>2632</v>
      </c>
    </row>
    <row r="22005" spans="1:7">
      <c r="A22005" s="2">
        <v>44292</v>
      </c>
      <c r="B22005" s="2">
        <f t="shared" si="686"/>
        <v>44316</v>
      </c>
      <c r="C22005" s="3">
        <f t="shared" si="687"/>
        <v>1</v>
      </c>
      <c r="D22005" t="s">
        <v>32</v>
      </c>
      <c r="E22005">
        <v>45</v>
      </c>
      <c r="F22005">
        <v>557803</v>
      </c>
      <c r="G22005">
        <v>9204</v>
      </c>
    </row>
    <row r="22006" spans="1:7">
      <c r="A22006" s="2">
        <v>44292</v>
      </c>
      <c r="B22006" s="2">
        <f t="shared" si="686"/>
        <v>44316</v>
      </c>
      <c r="C22006" s="3">
        <f t="shared" si="687"/>
        <v>1</v>
      </c>
      <c r="D22006" t="s">
        <v>43</v>
      </c>
      <c r="E22006">
        <v>46</v>
      </c>
      <c r="F22006">
        <v>118680</v>
      </c>
      <c r="G22006">
        <v>1938</v>
      </c>
    </row>
    <row r="22007" spans="1:7">
      <c r="A22007" s="2">
        <v>44292</v>
      </c>
      <c r="B22007" s="2">
        <f t="shared" si="686"/>
        <v>44316</v>
      </c>
      <c r="C22007" s="3">
        <f t="shared" si="687"/>
        <v>1</v>
      </c>
      <c r="D22007" t="s">
        <v>25</v>
      </c>
      <c r="E22007">
        <v>47</v>
      </c>
      <c r="F22007">
        <v>803916</v>
      </c>
      <c r="G22007">
        <v>11866</v>
      </c>
    </row>
    <row r="22008" spans="1:7">
      <c r="A22008" s="2">
        <v>44292</v>
      </c>
      <c r="B22008" s="2">
        <f t="shared" si="686"/>
        <v>44316</v>
      </c>
      <c r="C22008" s="3">
        <f t="shared" si="687"/>
        <v>1</v>
      </c>
      <c r="D22008" t="s">
        <v>11</v>
      </c>
      <c r="E22008">
        <v>48</v>
      </c>
      <c r="F22008">
        <v>2811727</v>
      </c>
      <c r="G22008">
        <v>48968</v>
      </c>
    </row>
    <row r="22009" spans="1:7">
      <c r="A22009" s="2">
        <v>44292</v>
      </c>
      <c r="B22009" s="2">
        <f t="shared" si="686"/>
        <v>44316</v>
      </c>
      <c r="C22009" s="3">
        <f t="shared" si="687"/>
        <v>1</v>
      </c>
      <c r="D22009" t="s">
        <v>13</v>
      </c>
      <c r="E22009">
        <v>49</v>
      </c>
      <c r="F22009">
        <v>387874</v>
      </c>
      <c r="G22009">
        <v>2137</v>
      </c>
    </row>
    <row r="22010" spans="1:7">
      <c r="A22010" s="2">
        <v>44292</v>
      </c>
      <c r="B22010" s="2">
        <f t="shared" si="686"/>
        <v>44316</v>
      </c>
      <c r="C22010" s="3">
        <f t="shared" si="687"/>
        <v>1</v>
      </c>
      <c r="D22010" t="s">
        <v>36</v>
      </c>
      <c r="E22010">
        <v>50</v>
      </c>
      <c r="F22010">
        <v>20373</v>
      </c>
      <c r="G22010">
        <v>229</v>
      </c>
    </row>
    <row r="22011" spans="1:7">
      <c r="A22011" s="2">
        <v>44292</v>
      </c>
      <c r="B22011" s="2">
        <f t="shared" si="686"/>
        <v>44316</v>
      </c>
      <c r="C22011" s="3">
        <f t="shared" si="687"/>
        <v>1</v>
      </c>
      <c r="D22011" t="s">
        <v>56</v>
      </c>
      <c r="E22011">
        <v>78</v>
      </c>
      <c r="F22011">
        <v>2945</v>
      </c>
      <c r="G22011">
        <v>26</v>
      </c>
    </row>
    <row r="22012" spans="1:7">
      <c r="A22012" s="2">
        <v>44292</v>
      </c>
      <c r="B22012" s="2">
        <f t="shared" si="686"/>
        <v>44316</v>
      </c>
      <c r="C22012" s="3">
        <f t="shared" si="687"/>
        <v>1</v>
      </c>
      <c r="D22012" t="s">
        <v>37</v>
      </c>
      <c r="E22012">
        <v>51</v>
      </c>
      <c r="F22012">
        <v>627605</v>
      </c>
      <c r="G22012">
        <v>10401</v>
      </c>
    </row>
    <row r="22013" spans="1:7">
      <c r="A22013" s="2">
        <v>44292</v>
      </c>
      <c r="B22013" s="2">
        <f t="shared" si="686"/>
        <v>44316</v>
      </c>
      <c r="C22013" s="3">
        <f t="shared" si="687"/>
        <v>1</v>
      </c>
      <c r="D22013" t="s">
        <v>5</v>
      </c>
      <c r="E22013">
        <v>53</v>
      </c>
      <c r="F22013">
        <v>373227</v>
      </c>
      <c r="G22013">
        <v>5350</v>
      </c>
    </row>
    <row r="22014" spans="1:7">
      <c r="A22014" s="2">
        <v>44292</v>
      </c>
      <c r="B22014" s="2">
        <f t="shared" si="686"/>
        <v>44316</v>
      </c>
      <c r="C22014" s="3">
        <f t="shared" si="687"/>
        <v>1</v>
      </c>
      <c r="D22014" t="s">
        <v>58</v>
      </c>
      <c r="E22014">
        <v>54</v>
      </c>
      <c r="F22014">
        <v>144010</v>
      </c>
      <c r="G22014">
        <v>2707</v>
      </c>
    </row>
    <row r="22015" spans="1:7">
      <c r="A22015" s="2">
        <v>44292</v>
      </c>
      <c r="B22015" s="2">
        <f t="shared" si="686"/>
        <v>44316</v>
      </c>
      <c r="C22015" s="3">
        <f t="shared" si="687"/>
        <v>1</v>
      </c>
      <c r="D22015" t="s">
        <v>10</v>
      </c>
      <c r="E22015">
        <v>55</v>
      </c>
      <c r="F22015">
        <v>640913</v>
      </c>
      <c r="G22015">
        <v>7350</v>
      </c>
    </row>
    <row r="22016" spans="1:7">
      <c r="A22016" s="2">
        <v>44292</v>
      </c>
      <c r="B22016" s="2">
        <f t="shared" si="686"/>
        <v>44316</v>
      </c>
      <c r="C22016" s="3">
        <f t="shared" si="687"/>
        <v>1</v>
      </c>
      <c r="D22016" t="s">
        <v>49</v>
      </c>
      <c r="E22016">
        <v>56</v>
      </c>
      <c r="F22016">
        <v>56619</v>
      </c>
      <c r="G22016">
        <v>701</v>
      </c>
    </row>
    <row r="22017" spans="1:7">
      <c r="A22017" s="2">
        <v>44293</v>
      </c>
      <c r="B22017" s="2">
        <f t="shared" si="686"/>
        <v>44316</v>
      </c>
      <c r="C22017" s="3">
        <f t="shared" si="687"/>
        <v>1</v>
      </c>
      <c r="D22017" t="s">
        <v>52</v>
      </c>
      <c r="E22017">
        <v>1</v>
      </c>
      <c r="F22017">
        <v>517452</v>
      </c>
      <c r="G22017">
        <v>10652</v>
      </c>
    </row>
    <row r="22018" spans="1:7">
      <c r="A22018" s="2">
        <v>44293</v>
      </c>
      <c r="B22018" s="2">
        <f t="shared" si="686"/>
        <v>44316</v>
      </c>
      <c r="C22018" s="3">
        <f t="shared" si="687"/>
        <v>1</v>
      </c>
      <c r="D22018" t="s">
        <v>50</v>
      </c>
      <c r="E22018">
        <v>2</v>
      </c>
      <c r="F22018">
        <v>63785</v>
      </c>
      <c r="G22018">
        <v>299</v>
      </c>
    </row>
    <row r="22019" spans="1:7">
      <c r="A22019" s="2">
        <v>44293</v>
      </c>
      <c r="B22019" s="2">
        <f t="shared" si="686"/>
        <v>44316</v>
      </c>
      <c r="C22019" s="3">
        <f t="shared" si="687"/>
        <v>1</v>
      </c>
      <c r="D22019" t="s">
        <v>8</v>
      </c>
      <c r="E22019">
        <v>4</v>
      </c>
      <c r="F22019">
        <v>846241</v>
      </c>
      <c r="G22019">
        <v>17025</v>
      </c>
    </row>
    <row r="22020" spans="1:7">
      <c r="A22020" s="2">
        <v>44293</v>
      </c>
      <c r="B22020" s="2">
        <f t="shared" ref="B22020:B22083" si="688">EOMONTH(A22020,0)</f>
        <v>44316</v>
      </c>
      <c r="C22020" s="3">
        <f t="shared" ref="C22020:C22083" si="689">IF(A22020=B22020,0,1)</f>
        <v>1</v>
      </c>
      <c r="D22020" t="s">
        <v>44</v>
      </c>
      <c r="E22020">
        <v>5</v>
      </c>
      <c r="F22020">
        <v>331505</v>
      </c>
      <c r="G22020">
        <v>5660</v>
      </c>
    </row>
    <row r="22021" spans="1:7">
      <c r="A22021" s="2">
        <v>44293</v>
      </c>
      <c r="B22021" s="2">
        <f t="shared" si="688"/>
        <v>44316</v>
      </c>
      <c r="C22021" s="3">
        <f t="shared" si="689"/>
        <v>1</v>
      </c>
      <c r="D22021" t="s">
        <v>7</v>
      </c>
      <c r="E22021">
        <v>6</v>
      </c>
      <c r="F22021">
        <v>3687635</v>
      </c>
      <c r="G22021">
        <v>59952</v>
      </c>
    </row>
    <row r="22022" spans="1:7">
      <c r="A22022" s="2">
        <v>44293</v>
      </c>
      <c r="B22022" s="2">
        <f t="shared" si="688"/>
        <v>44316</v>
      </c>
      <c r="C22022" s="3">
        <f t="shared" si="689"/>
        <v>1</v>
      </c>
      <c r="D22022" t="s">
        <v>22</v>
      </c>
      <c r="E22022">
        <v>8</v>
      </c>
      <c r="F22022">
        <v>473913</v>
      </c>
      <c r="G22022">
        <v>6195</v>
      </c>
    </row>
    <row r="22023" spans="1:7">
      <c r="A22023" s="2">
        <v>44293</v>
      </c>
      <c r="B22023" s="2">
        <f t="shared" si="688"/>
        <v>44316</v>
      </c>
      <c r="C22023" s="3">
        <f t="shared" si="689"/>
        <v>1</v>
      </c>
      <c r="D22023" t="s">
        <v>38</v>
      </c>
      <c r="E22023">
        <v>9</v>
      </c>
      <c r="F22023">
        <v>318767</v>
      </c>
      <c r="G22023">
        <v>7935</v>
      </c>
    </row>
    <row r="22024" spans="1:7">
      <c r="A22024" s="2">
        <v>44293</v>
      </c>
      <c r="B22024" s="2">
        <f t="shared" si="688"/>
        <v>44316</v>
      </c>
      <c r="C22024" s="3">
        <f t="shared" si="689"/>
        <v>1</v>
      </c>
      <c r="D22024" t="s">
        <v>45</v>
      </c>
      <c r="E22024">
        <v>10</v>
      </c>
      <c r="F22024">
        <v>97042</v>
      </c>
      <c r="G22024">
        <v>1567</v>
      </c>
    </row>
    <row r="22025" spans="1:7">
      <c r="A22025" s="2">
        <v>44293</v>
      </c>
      <c r="B22025" s="2">
        <f t="shared" si="688"/>
        <v>44316</v>
      </c>
      <c r="C22025" s="3">
        <f t="shared" si="689"/>
        <v>1</v>
      </c>
      <c r="D22025" t="s">
        <v>33</v>
      </c>
      <c r="E22025">
        <v>11</v>
      </c>
      <c r="F22025">
        <v>45328</v>
      </c>
      <c r="G22025">
        <v>1076</v>
      </c>
    </row>
    <row r="22026" spans="1:7">
      <c r="A22026" s="2">
        <v>44293</v>
      </c>
      <c r="B22026" s="2">
        <f t="shared" si="688"/>
        <v>44316</v>
      </c>
      <c r="C22026" s="3">
        <f t="shared" si="689"/>
        <v>1</v>
      </c>
      <c r="D22026" t="s">
        <v>15</v>
      </c>
      <c r="E22026">
        <v>12</v>
      </c>
      <c r="F22026">
        <v>2096739</v>
      </c>
      <c r="G22026">
        <v>33821</v>
      </c>
    </row>
    <row r="22027" spans="1:7">
      <c r="A22027" s="2">
        <v>44293</v>
      </c>
      <c r="B22027" s="2">
        <f t="shared" si="688"/>
        <v>44316</v>
      </c>
      <c r="C22027" s="3">
        <f t="shared" si="689"/>
        <v>1</v>
      </c>
      <c r="D22027" t="s">
        <v>18</v>
      </c>
      <c r="E22027">
        <v>13</v>
      </c>
      <c r="F22027">
        <v>1044399</v>
      </c>
      <c r="G22027">
        <v>18714</v>
      </c>
    </row>
    <row r="22028" spans="1:7">
      <c r="A22028" s="2">
        <v>44293</v>
      </c>
      <c r="B22028" s="2">
        <f t="shared" si="688"/>
        <v>44316</v>
      </c>
      <c r="C22028" s="3">
        <f t="shared" si="689"/>
        <v>1</v>
      </c>
      <c r="D22028" t="s">
        <v>57</v>
      </c>
      <c r="E22028">
        <v>66</v>
      </c>
      <c r="F22028">
        <v>8797</v>
      </c>
      <c r="G22028">
        <v>137</v>
      </c>
    </row>
    <row r="22029" spans="1:7">
      <c r="A22029" s="2">
        <v>44293</v>
      </c>
      <c r="B22029" s="2">
        <f t="shared" si="688"/>
        <v>44316</v>
      </c>
      <c r="C22029" s="3">
        <f t="shared" si="689"/>
        <v>1</v>
      </c>
      <c r="D22029" t="s">
        <v>26</v>
      </c>
      <c r="E22029">
        <v>15</v>
      </c>
      <c r="F22029">
        <v>30552</v>
      </c>
      <c r="G22029">
        <v>464</v>
      </c>
    </row>
    <row r="22030" spans="1:7">
      <c r="A22030" s="2">
        <v>44293</v>
      </c>
      <c r="B22030" s="2">
        <f t="shared" si="688"/>
        <v>44316</v>
      </c>
      <c r="C22030" s="3">
        <f t="shared" si="689"/>
        <v>1</v>
      </c>
      <c r="D22030" t="s">
        <v>53</v>
      </c>
      <c r="E22030">
        <v>16</v>
      </c>
      <c r="F22030">
        <v>182661</v>
      </c>
      <c r="G22030">
        <v>1984</v>
      </c>
    </row>
    <row r="22031" spans="1:7">
      <c r="A22031" s="2">
        <v>44293</v>
      </c>
      <c r="B22031" s="2">
        <f t="shared" si="688"/>
        <v>44316</v>
      </c>
      <c r="C22031" s="3">
        <f t="shared" si="689"/>
        <v>1</v>
      </c>
      <c r="D22031" t="s">
        <v>6</v>
      </c>
      <c r="E22031">
        <v>17</v>
      </c>
      <c r="F22031">
        <v>1269002</v>
      </c>
      <c r="G22031">
        <v>23702</v>
      </c>
    </row>
    <row r="22032" spans="1:7">
      <c r="A22032" s="2">
        <v>44293</v>
      </c>
      <c r="B22032" s="2">
        <f t="shared" si="688"/>
        <v>44316</v>
      </c>
      <c r="C22032" s="3">
        <f t="shared" si="689"/>
        <v>1</v>
      </c>
      <c r="D22032" t="s">
        <v>27</v>
      </c>
      <c r="E22032">
        <v>18</v>
      </c>
      <c r="F22032">
        <v>696749</v>
      </c>
      <c r="G22032">
        <v>13099</v>
      </c>
    </row>
    <row r="22033" spans="1:7">
      <c r="A22033" s="2">
        <v>44293</v>
      </c>
      <c r="B22033" s="2">
        <f t="shared" si="688"/>
        <v>44316</v>
      </c>
      <c r="C22033" s="3">
        <f t="shared" si="689"/>
        <v>1</v>
      </c>
      <c r="D22033" t="s">
        <v>39</v>
      </c>
      <c r="E22033">
        <v>19</v>
      </c>
      <c r="F22033">
        <v>354828</v>
      </c>
      <c r="G22033">
        <v>5836</v>
      </c>
    </row>
    <row r="22034" spans="1:7">
      <c r="A22034" s="2">
        <v>44293</v>
      </c>
      <c r="B22034" s="2">
        <f t="shared" si="688"/>
        <v>44316</v>
      </c>
      <c r="C22034" s="3">
        <f t="shared" si="689"/>
        <v>1</v>
      </c>
      <c r="D22034" t="s">
        <v>34</v>
      </c>
      <c r="E22034">
        <v>20</v>
      </c>
      <c r="F22034">
        <v>306077</v>
      </c>
      <c r="G22034">
        <v>4932</v>
      </c>
    </row>
    <row r="22035" spans="1:7">
      <c r="A22035" s="2">
        <v>44293</v>
      </c>
      <c r="B22035" s="2">
        <f t="shared" si="688"/>
        <v>44316</v>
      </c>
      <c r="C22035" s="3">
        <f t="shared" si="689"/>
        <v>1</v>
      </c>
      <c r="D22035" t="s">
        <v>28</v>
      </c>
      <c r="E22035">
        <v>21</v>
      </c>
      <c r="F22035">
        <v>434238</v>
      </c>
      <c r="G22035">
        <v>6295</v>
      </c>
    </row>
    <row r="22036" spans="1:7">
      <c r="A22036" s="2">
        <v>44293</v>
      </c>
      <c r="B22036" s="2">
        <f t="shared" si="688"/>
        <v>44316</v>
      </c>
      <c r="C22036" s="3">
        <f t="shared" si="689"/>
        <v>1</v>
      </c>
      <c r="D22036" t="s">
        <v>40</v>
      </c>
      <c r="E22036">
        <v>22</v>
      </c>
      <c r="F22036">
        <v>447655</v>
      </c>
      <c r="G22036">
        <v>10185</v>
      </c>
    </row>
    <row r="22037" spans="1:7">
      <c r="A22037" s="2">
        <v>44293</v>
      </c>
      <c r="B22037" s="2">
        <f t="shared" si="688"/>
        <v>44316</v>
      </c>
      <c r="C22037" s="3">
        <f t="shared" si="689"/>
        <v>1</v>
      </c>
      <c r="D22037" t="s">
        <v>51</v>
      </c>
      <c r="E22037">
        <v>23</v>
      </c>
      <c r="F22037">
        <v>52677</v>
      </c>
      <c r="G22037">
        <v>747</v>
      </c>
    </row>
    <row r="22038" spans="1:7">
      <c r="A22038" s="2">
        <v>44293</v>
      </c>
      <c r="B22038" s="2">
        <f t="shared" si="688"/>
        <v>44316</v>
      </c>
      <c r="C22038" s="3">
        <f t="shared" si="689"/>
        <v>1</v>
      </c>
      <c r="D22038" t="s">
        <v>23</v>
      </c>
      <c r="E22038">
        <v>24</v>
      </c>
      <c r="F22038">
        <v>420712</v>
      </c>
      <c r="G22038">
        <v>8389</v>
      </c>
    </row>
    <row r="22039" spans="1:7">
      <c r="A22039" s="2">
        <v>44293</v>
      </c>
      <c r="B22039" s="2">
        <f t="shared" si="688"/>
        <v>44316</v>
      </c>
      <c r="C22039" s="3">
        <f t="shared" si="689"/>
        <v>1</v>
      </c>
      <c r="D22039" t="s">
        <v>9</v>
      </c>
      <c r="E22039">
        <v>25</v>
      </c>
      <c r="F22039">
        <v>650573</v>
      </c>
      <c r="G22039">
        <v>17358</v>
      </c>
    </row>
    <row r="22040" spans="1:7">
      <c r="A22040" s="2">
        <v>44293</v>
      </c>
      <c r="B22040" s="2">
        <f t="shared" si="688"/>
        <v>44316</v>
      </c>
      <c r="C22040" s="3">
        <f t="shared" si="689"/>
        <v>1</v>
      </c>
      <c r="D22040" t="s">
        <v>42</v>
      </c>
      <c r="E22040">
        <v>26</v>
      </c>
      <c r="F22040">
        <v>795038</v>
      </c>
      <c r="G22040">
        <v>17362</v>
      </c>
    </row>
    <row r="22041" spans="1:7">
      <c r="A22041" s="2">
        <v>44293</v>
      </c>
      <c r="B22041" s="2">
        <f t="shared" si="688"/>
        <v>44316</v>
      </c>
      <c r="C22041" s="3">
        <f t="shared" si="689"/>
        <v>1</v>
      </c>
      <c r="D22041" t="s">
        <v>29</v>
      </c>
      <c r="E22041">
        <v>27</v>
      </c>
      <c r="F22041">
        <v>532736</v>
      </c>
      <c r="G22041">
        <v>6986</v>
      </c>
    </row>
    <row r="22042" spans="1:7">
      <c r="A22042" s="2">
        <v>44293</v>
      </c>
      <c r="B22042" s="2">
        <f t="shared" si="688"/>
        <v>44316</v>
      </c>
      <c r="C22042" s="3">
        <f t="shared" si="689"/>
        <v>1</v>
      </c>
      <c r="D22042" t="s">
        <v>46</v>
      </c>
      <c r="E22042">
        <v>28</v>
      </c>
      <c r="F22042">
        <v>306611</v>
      </c>
      <c r="G22042">
        <v>7077</v>
      </c>
    </row>
    <row r="22043" spans="1:7">
      <c r="A22043" s="2">
        <v>44293</v>
      </c>
      <c r="B22043" s="2">
        <f t="shared" si="688"/>
        <v>44316</v>
      </c>
      <c r="C22043" s="3">
        <f t="shared" si="689"/>
        <v>1</v>
      </c>
      <c r="D22043" t="s">
        <v>35</v>
      </c>
      <c r="E22043">
        <v>29</v>
      </c>
      <c r="F22043">
        <v>592986</v>
      </c>
      <c r="G22043">
        <v>9001</v>
      </c>
    </row>
    <row r="22044" spans="1:7">
      <c r="A22044" s="2">
        <v>44293</v>
      </c>
      <c r="B22044" s="2">
        <f t="shared" si="688"/>
        <v>44316</v>
      </c>
      <c r="C22044" s="3">
        <f t="shared" si="689"/>
        <v>1</v>
      </c>
      <c r="D22044" t="s">
        <v>54</v>
      </c>
      <c r="E22044">
        <v>30</v>
      </c>
      <c r="F22044">
        <v>105660</v>
      </c>
      <c r="G22044">
        <v>1490</v>
      </c>
    </row>
    <row r="22045" spans="1:7">
      <c r="A22045" s="2">
        <v>44293</v>
      </c>
      <c r="B22045" s="2">
        <f t="shared" si="688"/>
        <v>44316</v>
      </c>
      <c r="C22045" s="3">
        <f t="shared" si="689"/>
        <v>1</v>
      </c>
      <c r="D22045" t="s">
        <v>12</v>
      </c>
      <c r="E22045">
        <v>31</v>
      </c>
      <c r="F22045">
        <v>212961</v>
      </c>
      <c r="G22045">
        <v>2291</v>
      </c>
    </row>
    <row r="22046" spans="1:7">
      <c r="A22046" s="2">
        <v>44293</v>
      </c>
      <c r="B22046" s="2">
        <f t="shared" si="688"/>
        <v>44316</v>
      </c>
      <c r="C22046" s="3">
        <f t="shared" si="689"/>
        <v>1</v>
      </c>
      <c r="D22046" t="s">
        <v>24</v>
      </c>
      <c r="E22046">
        <v>32</v>
      </c>
      <c r="F22046">
        <v>305929</v>
      </c>
      <c r="G22046">
        <v>5308</v>
      </c>
    </row>
    <row r="22047" spans="1:7">
      <c r="A22047" s="2">
        <v>44293</v>
      </c>
      <c r="B22047" s="2">
        <f t="shared" si="688"/>
        <v>44316</v>
      </c>
      <c r="C22047" s="3">
        <f t="shared" si="689"/>
        <v>1</v>
      </c>
      <c r="D22047" t="s">
        <v>19</v>
      </c>
      <c r="E22047">
        <v>33</v>
      </c>
      <c r="F22047">
        <v>86935</v>
      </c>
      <c r="G22047">
        <v>1250</v>
      </c>
    </row>
    <row r="22048" spans="1:7">
      <c r="A22048" s="2">
        <v>44293</v>
      </c>
      <c r="B22048" s="2">
        <f t="shared" si="688"/>
        <v>44316</v>
      </c>
      <c r="C22048" s="3">
        <f t="shared" si="689"/>
        <v>1</v>
      </c>
      <c r="D22048" t="s">
        <v>21</v>
      </c>
      <c r="E22048">
        <v>34</v>
      </c>
      <c r="F22048">
        <v>937979</v>
      </c>
      <c r="G22048">
        <v>24744</v>
      </c>
    </row>
    <row r="22049" spans="1:7">
      <c r="A22049" s="2">
        <v>44293</v>
      </c>
      <c r="B22049" s="2">
        <f t="shared" si="688"/>
        <v>44316</v>
      </c>
      <c r="C22049" s="3">
        <f t="shared" si="689"/>
        <v>1</v>
      </c>
      <c r="D22049" t="s">
        <v>47</v>
      </c>
      <c r="E22049">
        <v>35</v>
      </c>
      <c r="F22049">
        <v>192989</v>
      </c>
      <c r="G22049">
        <v>3965</v>
      </c>
    </row>
    <row r="22050" spans="1:7">
      <c r="A22050" s="2">
        <v>44293</v>
      </c>
      <c r="B22050" s="2">
        <f t="shared" si="688"/>
        <v>44316</v>
      </c>
      <c r="C22050" s="3">
        <f t="shared" si="689"/>
        <v>1</v>
      </c>
      <c r="D22050" t="s">
        <v>16</v>
      </c>
      <c r="E22050">
        <v>36</v>
      </c>
      <c r="F22050">
        <v>1923414</v>
      </c>
      <c r="G22050">
        <v>50332</v>
      </c>
    </row>
    <row r="22051" spans="1:7">
      <c r="A22051" s="2">
        <v>44293</v>
      </c>
      <c r="B22051" s="2">
        <f t="shared" si="688"/>
        <v>44316</v>
      </c>
      <c r="C22051" s="3">
        <f t="shared" si="689"/>
        <v>1</v>
      </c>
      <c r="D22051" t="s">
        <v>20</v>
      </c>
      <c r="E22051">
        <v>37</v>
      </c>
      <c r="F22051">
        <v>930777</v>
      </c>
      <c r="G22051">
        <v>12235</v>
      </c>
    </row>
    <row r="22052" spans="1:7">
      <c r="A22052" s="2">
        <v>44293</v>
      </c>
      <c r="B22052" s="2">
        <f t="shared" si="688"/>
        <v>44316</v>
      </c>
      <c r="C22052" s="3">
        <f t="shared" si="689"/>
        <v>1</v>
      </c>
      <c r="D22052" t="s">
        <v>48</v>
      </c>
      <c r="E22052">
        <v>38</v>
      </c>
      <c r="F22052">
        <v>104198</v>
      </c>
      <c r="G22052">
        <v>1499</v>
      </c>
    </row>
    <row r="22053" spans="1:7">
      <c r="A22053" s="2">
        <v>44293</v>
      </c>
      <c r="B22053" s="2">
        <f t="shared" si="688"/>
        <v>44316</v>
      </c>
      <c r="C22053" s="3">
        <f t="shared" si="689"/>
        <v>1</v>
      </c>
      <c r="D22053" t="s">
        <v>59</v>
      </c>
      <c r="E22053">
        <v>69</v>
      </c>
      <c r="F22053">
        <v>160</v>
      </c>
      <c r="G22053">
        <v>2</v>
      </c>
    </row>
    <row r="22054" spans="1:7">
      <c r="A22054" s="2">
        <v>44293</v>
      </c>
      <c r="B22054" s="2">
        <f t="shared" si="688"/>
        <v>44316</v>
      </c>
      <c r="C22054" s="3">
        <f t="shared" si="689"/>
        <v>1</v>
      </c>
      <c r="D22054" t="s">
        <v>41</v>
      </c>
      <c r="E22054">
        <v>39</v>
      </c>
      <c r="F22054">
        <v>1030864</v>
      </c>
      <c r="G22054">
        <v>18741</v>
      </c>
    </row>
    <row r="22055" spans="1:7">
      <c r="A22055" s="2">
        <v>44293</v>
      </c>
      <c r="B22055" s="2">
        <f t="shared" si="688"/>
        <v>44316</v>
      </c>
      <c r="C22055" s="3">
        <f t="shared" si="689"/>
        <v>1</v>
      </c>
      <c r="D22055" t="s">
        <v>30</v>
      </c>
      <c r="E22055">
        <v>40</v>
      </c>
      <c r="F22055">
        <v>441906</v>
      </c>
      <c r="G22055">
        <v>6669</v>
      </c>
    </row>
    <row r="22056" spans="1:7">
      <c r="A22056" s="2">
        <v>44293</v>
      </c>
      <c r="B22056" s="2">
        <f t="shared" si="688"/>
        <v>44316</v>
      </c>
      <c r="C22056" s="3">
        <f t="shared" si="689"/>
        <v>1</v>
      </c>
      <c r="D22056" t="s">
        <v>14</v>
      </c>
      <c r="E22056">
        <v>41</v>
      </c>
      <c r="F22056">
        <v>168129</v>
      </c>
      <c r="G22056">
        <v>2446</v>
      </c>
    </row>
    <row r="22057" spans="1:7">
      <c r="A22057" s="2">
        <v>44293</v>
      </c>
      <c r="B22057" s="2">
        <f t="shared" si="688"/>
        <v>44316</v>
      </c>
      <c r="C22057" s="3">
        <f t="shared" si="689"/>
        <v>1</v>
      </c>
      <c r="D22057" t="s">
        <v>31</v>
      </c>
      <c r="E22057">
        <v>42</v>
      </c>
      <c r="F22057">
        <v>1060102</v>
      </c>
      <c r="G22057">
        <v>25342</v>
      </c>
    </row>
    <row r="22058" spans="1:7">
      <c r="A22058" s="2">
        <v>44293</v>
      </c>
      <c r="B22058" s="2">
        <f t="shared" si="688"/>
        <v>44316</v>
      </c>
      <c r="C22058" s="3">
        <f t="shared" si="689"/>
        <v>1</v>
      </c>
      <c r="D22058" t="s">
        <v>55</v>
      </c>
      <c r="E22058">
        <v>72</v>
      </c>
      <c r="F22058">
        <v>143848</v>
      </c>
      <c r="G22058">
        <v>2139</v>
      </c>
    </row>
    <row r="22059" spans="1:7">
      <c r="A22059" s="2">
        <v>44293</v>
      </c>
      <c r="B22059" s="2">
        <f t="shared" si="688"/>
        <v>44316</v>
      </c>
      <c r="C22059" s="3">
        <f t="shared" si="689"/>
        <v>1</v>
      </c>
      <c r="D22059" t="s">
        <v>17</v>
      </c>
      <c r="E22059">
        <v>44</v>
      </c>
      <c r="F22059">
        <v>140025</v>
      </c>
      <c r="G22059">
        <v>2635</v>
      </c>
    </row>
    <row r="22060" spans="1:7">
      <c r="A22060" s="2">
        <v>44293</v>
      </c>
      <c r="B22060" s="2">
        <f t="shared" si="688"/>
        <v>44316</v>
      </c>
      <c r="C22060" s="3">
        <f t="shared" si="689"/>
        <v>1</v>
      </c>
      <c r="D22060" t="s">
        <v>32</v>
      </c>
      <c r="E22060">
        <v>45</v>
      </c>
      <c r="F22060">
        <v>558631</v>
      </c>
      <c r="G22060">
        <v>9213</v>
      </c>
    </row>
    <row r="22061" spans="1:7">
      <c r="A22061" s="2">
        <v>44293</v>
      </c>
      <c r="B22061" s="2">
        <f t="shared" si="688"/>
        <v>44316</v>
      </c>
      <c r="C22061" s="3">
        <f t="shared" si="689"/>
        <v>1</v>
      </c>
      <c r="D22061" t="s">
        <v>43</v>
      </c>
      <c r="E22061">
        <v>46</v>
      </c>
      <c r="F22061">
        <v>118975</v>
      </c>
      <c r="G22061">
        <v>1938</v>
      </c>
    </row>
    <row r="22062" spans="1:7">
      <c r="A22062" s="2">
        <v>44293</v>
      </c>
      <c r="B22062" s="2">
        <f t="shared" si="688"/>
        <v>44316</v>
      </c>
      <c r="C22062" s="3">
        <f t="shared" si="689"/>
        <v>1</v>
      </c>
      <c r="D22062" t="s">
        <v>25</v>
      </c>
      <c r="E22062">
        <v>47</v>
      </c>
      <c r="F22062">
        <v>805232</v>
      </c>
      <c r="G22062">
        <v>11875</v>
      </c>
    </row>
    <row r="22063" spans="1:7">
      <c r="A22063" s="2">
        <v>44293</v>
      </c>
      <c r="B22063" s="2">
        <f t="shared" si="688"/>
        <v>44316</v>
      </c>
      <c r="C22063" s="3">
        <f t="shared" si="689"/>
        <v>1</v>
      </c>
      <c r="D22063" t="s">
        <v>11</v>
      </c>
      <c r="E22063">
        <v>48</v>
      </c>
      <c r="F22063">
        <v>2815639</v>
      </c>
      <c r="G22063">
        <v>49076</v>
      </c>
    </row>
    <row r="22064" spans="1:7">
      <c r="A22064" s="2">
        <v>44293</v>
      </c>
      <c r="B22064" s="2">
        <f t="shared" si="688"/>
        <v>44316</v>
      </c>
      <c r="C22064" s="3">
        <f t="shared" si="689"/>
        <v>1</v>
      </c>
      <c r="D22064" t="s">
        <v>13</v>
      </c>
      <c r="E22064">
        <v>49</v>
      </c>
      <c r="F22064">
        <v>388486</v>
      </c>
      <c r="G22064">
        <v>2139</v>
      </c>
    </row>
    <row r="22065" spans="1:7">
      <c r="A22065" s="2">
        <v>44293</v>
      </c>
      <c r="B22065" s="2">
        <f t="shared" si="688"/>
        <v>44316</v>
      </c>
      <c r="C22065" s="3">
        <f t="shared" si="689"/>
        <v>1</v>
      </c>
      <c r="D22065" t="s">
        <v>36</v>
      </c>
      <c r="E22065">
        <v>50</v>
      </c>
      <c r="F22065">
        <v>20442</v>
      </c>
      <c r="G22065">
        <v>230</v>
      </c>
    </row>
    <row r="22066" spans="1:7">
      <c r="A22066" s="2">
        <v>44293</v>
      </c>
      <c r="B22066" s="2">
        <f t="shared" si="688"/>
        <v>44316</v>
      </c>
      <c r="C22066" s="3">
        <f t="shared" si="689"/>
        <v>1</v>
      </c>
      <c r="D22066" t="s">
        <v>56</v>
      </c>
      <c r="E22066">
        <v>78</v>
      </c>
      <c r="F22066">
        <v>2945</v>
      </c>
      <c r="G22066">
        <v>26</v>
      </c>
    </row>
    <row r="22067" spans="1:7">
      <c r="A22067" s="2">
        <v>44293</v>
      </c>
      <c r="B22067" s="2">
        <f t="shared" si="688"/>
        <v>44316</v>
      </c>
      <c r="C22067" s="3">
        <f t="shared" si="689"/>
        <v>1</v>
      </c>
      <c r="D22067" t="s">
        <v>37</v>
      </c>
      <c r="E22067">
        <v>51</v>
      </c>
      <c r="F22067">
        <v>629155</v>
      </c>
      <c r="G22067">
        <v>10415</v>
      </c>
    </row>
    <row r="22068" spans="1:7">
      <c r="A22068" s="2">
        <v>44293</v>
      </c>
      <c r="B22068" s="2">
        <f t="shared" si="688"/>
        <v>44316</v>
      </c>
      <c r="C22068" s="3">
        <f t="shared" si="689"/>
        <v>1</v>
      </c>
      <c r="D22068" t="s">
        <v>5</v>
      </c>
      <c r="E22068">
        <v>53</v>
      </c>
      <c r="F22068">
        <v>374402</v>
      </c>
      <c r="G22068">
        <v>5357</v>
      </c>
    </row>
    <row r="22069" spans="1:7">
      <c r="A22069" s="2">
        <v>44293</v>
      </c>
      <c r="B22069" s="2">
        <f t="shared" si="688"/>
        <v>44316</v>
      </c>
      <c r="C22069" s="3">
        <f t="shared" si="689"/>
        <v>1</v>
      </c>
      <c r="D22069" t="s">
        <v>58</v>
      </c>
      <c r="E22069">
        <v>54</v>
      </c>
      <c r="F22069">
        <v>144374</v>
      </c>
      <c r="G22069">
        <v>2722</v>
      </c>
    </row>
    <row r="22070" spans="1:7">
      <c r="A22070" s="2">
        <v>44293</v>
      </c>
      <c r="B22070" s="2">
        <f t="shared" si="688"/>
        <v>44316</v>
      </c>
      <c r="C22070" s="3">
        <f t="shared" si="689"/>
        <v>1</v>
      </c>
      <c r="D22070" t="s">
        <v>10</v>
      </c>
      <c r="E22070">
        <v>55</v>
      </c>
      <c r="F22070">
        <v>641851</v>
      </c>
      <c r="G22070">
        <v>7357</v>
      </c>
    </row>
    <row r="22071" spans="1:7">
      <c r="A22071" s="2">
        <v>44293</v>
      </c>
      <c r="B22071" s="2">
        <f t="shared" si="688"/>
        <v>44316</v>
      </c>
      <c r="C22071" s="3">
        <f t="shared" si="689"/>
        <v>1</v>
      </c>
      <c r="D22071" t="s">
        <v>49</v>
      </c>
      <c r="E22071">
        <v>56</v>
      </c>
      <c r="F22071">
        <v>56700</v>
      </c>
      <c r="G22071">
        <v>701</v>
      </c>
    </row>
    <row r="22072" spans="1:7">
      <c r="A22072" s="2">
        <v>44294</v>
      </c>
      <c r="B22072" s="2">
        <f t="shared" si="688"/>
        <v>44316</v>
      </c>
      <c r="C22072" s="3">
        <f t="shared" si="689"/>
        <v>1</v>
      </c>
      <c r="D22072" t="s">
        <v>52</v>
      </c>
      <c r="E22072">
        <v>1</v>
      </c>
      <c r="F22072">
        <v>517916</v>
      </c>
      <c r="G22072">
        <v>10675</v>
      </c>
    </row>
    <row r="22073" spans="1:7">
      <c r="A22073" s="2">
        <v>44294</v>
      </c>
      <c r="B22073" s="2">
        <f t="shared" si="688"/>
        <v>44316</v>
      </c>
      <c r="C22073" s="3">
        <f t="shared" si="689"/>
        <v>1</v>
      </c>
      <c r="D22073" t="s">
        <v>50</v>
      </c>
      <c r="E22073">
        <v>2</v>
      </c>
      <c r="F22073">
        <v>64013</v>
      </c>
      <c r="G22073">
        <v>299</v>
      </c>
    </row>
    <row r="22074" spans="1:7">
      <c r="A22074" s="2">
        <v>44294</v>
      </c>
      <c r="B22074" s="2">
        <f t="shared" si="688"/>
        <v>44316</v>
      </c>
      <c r="C22074" s="3">
        <f t="shared" si="689"/>
        <v>1</v>
      </c>
      <c r="D22074" t="s">
        <v>8</v>
      </c>
      <c r="E22074">
        <v>4</v>
      </c>
      <c r="F22074">
        <v>846917</v>
      </c>
      <c r="G22074">
        <v>17055</v>
      </c>
    </row>
    <row r="22075" spans="1:7">
      <c r="A22075" s="2">
        <v>44294</v>
      </c>
      <c r="B22075" s="2">
        <f t="shared" si="688"/>
        <v>44316</v>
      </c>
      <c r="C22075" s="3">
        <f t="shared" si="689"/>
        <v>1</v>
      </c>
      <c r="D22075" t="s">
        <v>44</v>
      </c>
      <c r="E22075">
        <v>5</v>
      </c>
      <c r="F22075">
        <v>331704</v>
      </c>
      <c r="G22075">
        <v>5662</v>
      </c>
    </row>
    <row r="22076" spans="1:7">
      <c r="A22076" s="2">
        <v>44294</v>
      </c>
      <c r="B22076" s="2">
        <f t="shared" si="688"/>
        <v>44316</v>
      </c>
      <c r="C22076" s="3">
        <f t="shared" si="689"/>
        <v>1</v>
      </c>
      <c r="D22076" t="s">
        <v>7</v>
      </c>
      <c r="E22076">
        <v>6</v>
      </c>
      <c r="F22076">
        <v>3690178</v>
      </c>
      <c r="G22076">
        <v>60091</v>
      </c>
    </row>
    <row r="22077" spans="1:7">
      <c r="A22077" s="2">
        <v>44294</v>
      </c>
      <c r="B22077" s="2">
        <f t="shared" si="688"/>
        <v>44316</v>
      </c>
      <c r="C22077" s="3">
        <f t="shared" si="689"/>
        <v>1</v>
      </c>
      <c r="D22077" t="s">
        <v>22</v>
      </c>
      <c r="E22077">
        <v>8</v>
      </c>
      <c r="F22077">
        <v>476630</v>
      </c>
      <c r="G22077">
        <v>6200</v>
      </c>
    </row>
    <row r="22078" spans="1:7">
      <c r="A22078" s="2">
        <v>44294</v>
      </c>
      <c r="B22078" s="2">
        <f t="shared" si="688"/>
        <v>44316</v>
      </c>
      <c r="C22078" s="3">
        <f t="shared" si="689"/>
        <v>1</v>
      </c>
      <c r="D22078" t="s">
        <v>38</v>
      </c>
      <c r="E22078">
        <v>9</v>
      </c>
      <c r="F22078">
        <v>319779</v>
      </c>
      <c r="G22078">
        <v>7940</v>
      </c>
    </row>
    <row r="22079" spans="1:7">
      <c r="A22079" s="2">
        <v>44294</v>
      </c>
      <c r="B22079" s="2">
        <f t="shared" si="688"/>
        <v>44316</v>
      </c>
      <c r="C22079" s="3">
        <f t="shared" si="689"/>
        <v>1</v>
      </c>
      <c r="D22079" t="s">
        <v>45</v>
      </c>
      <c r="E22079">
        <v>10</v>
      </c>
      <c r="F22079">
        <v>97404</v>
      </c>
      <c r="G22079">
        <v>1568</v>
      </c>
    </row>
    <row r="22080" spans="1:7">
      <c r="A22080" s="2">
        <v>44294</v>
      </c>
      <c r="B22080" s="2">
        <f t="shared" si="688"/>
        <v>44316</v>
      </c>
      <c r="C22080" s="3">
        <f t="shared" si="689"/>
        <v>1</v>
      </c>
      <c r="D22080" t="s">
        <v>33</v>
      </c>
      <c r="E22080">
        <v>11</v>
      </c>
      <c r="F22080">
        <v>45498</v>
      </c>
      <c r="G22080">
        <v>1077</v>
      </c>
    </row>
    <row r="22081" spans="1:7">
      <c r="A22081" s="2">
        <v>44294</v>
      </c>
      <c r="B22081" s="2">
        <f t="shared" si="688"/>
        <v>44316</v>
      </c>
      <c r="C22081" s="3">
        <f t="shared" si="689"/>
        <v>1</v>
      </c>
      <c r="D22081" t="s">
        <v>15</v>
      </c>
      <c r="E22081">
        <v>12</v>
      </c>
      <c r="F22081">
        <v>2104678</v>
      </c>
      <c r="G22081">
        <v>33905</v>
      </c>
    </row>
    <row r="22082" spans="1:7">
      <c r="A22082" s="2">
        <v>44294</v>
      </c>
      <c r="B22082" s="2">
        <f t="shared" si="688"/>
        <v>44316</v>
      </c>
      <c r="C22082" s="3">
        <f t="shared" si="689"/>
        <v>1</v>
      </c>
      <c r="D22082" t="s">
        <v>18</v>
      </c>
      <c r="E22082">
        <v>13</v>
      </c>
      <c r="F22082">
        <v>1045930</v>
      </c>
      <c r="G22082">
        <v>18780</v>
      </c>
    </row>
    <row r="22083" spans="1:7">
      <c r="A22083" s="2">
        <v>44294</v>
      </c>
      <c r="B22083" s="2">
        <f t="shared" si="688"/>
        <v>44316</v>
      </c>
      <c r="C22083" s="3">
        <f t="shared" si="689"/>
        <v>1</v>
      </c>
      <c r="D22083" t="s">
        <v>57</v>
      </c>
      <c r="E22083">
        <v>66</v>
      </c>
      <c r="F22083">
        <v>8799</v>
      </c>
      <c r="G22083">
        <v>137</v>
      </c>
    </row>
    <row r="22084" spans="1:7">
      <c r="A22084" s="2">
        <v>44294</v>
      </c>
      <c r="B22084" s="2">
        <f t="shared" ref="B22084:B22147" si="690">EOMONTH(A22084,0)</f>
        <v>44316</v>
      </c>
      <c r="C22084" s="3">
        <f t="shared" ref="C22084:C22147" si="691">IF(A22084=B22084,0,1)</f>
        <v>1</v>
      </c>
      <c r="D22084" t="s">
        <v>26</v>
      </c>
      <c r="E22084">
        <v>15</v>
      </c>
      <c r="F22084">
        <v>30673</v>
      </c>
      <c r="G22084">
        <v>467</v>
      </c>
    </row>
    <row r="22085" spans="1:7">
      <c r="A22085" s="2">
        <v>44294</v>
      </c>
      <c r="B22085" s="2">
        <f t="shared" si="690"/>
        <v>44316</v>
      </c>
      <c r="C22085" s="3">
        <f t="shared" si="691"/>
        <v>1</v>
      </c>
      <c r="D22085" t="s">
        <v>53</v>
      </c>
      <c r="E22085">
        <v>16</v>
      </c>
      <c r="F22085">
        <v>182951</v>
      </c>
      <c r="G22085">
        <v>1991</v>
      </c>
    </row>
    <row r="22086" spans="1:7">
      <c r="A22086" s="2">
        <v>44294</v>
      </c>
      <c r="B22086" s="2">
        <f t="shared" si="690"/>
        <v>44316</v>
      </c>
      <c r="C22086" s="3">
        <f t="shared" si="691"/>
        <v>1</v>
      </c>
      <c r="D22086" t="s">
        <v>6</v>
      </c>
      <c r="E22086">
        <v>17</v>
      </c>
      <c r="F22086">
        <v>1272932</v>
      </c>
      <c r="G22086">
        <v>23740</v>
      </c>
    </row>
    <row r="22087" spans="1:7">
      <c r="A22087" s="2">
        <v>44294</v>
      </c>
      <c r="B22087" s="2">
        <f t="shared" si="690"/>
        <v>44316</v>
      </c>
      <c r="C22087" s="3">
        <f t="shared" si="691"/>
        <v>1</v>
      </c>
      <c r="D22087" t="s">
        <v>27</v>
      </c>
      <c r="E22087">
        <v>18</v>
      </c>
      <c r="F22087">
        <v>698132</v>
      </c>
      <c r="G22087">
        <v>13114</v>
      </c>
    </row>
    <row r="22088" spans="1:7">
      <c r="A22088" s="2">
        <v>44294</v>
      </c>
      <c r="B22088" s="2">
        <f t="shared" si="690"/>
        <v>44316</v>
      </c>
      <c r="C22088" s="3">
        <f t="shared" si="691"/>
        <v>1</v>
      </c>
      <c r="D22088" t="s">
        <v>39</v>
      </c>
      <c r="E22088">
        <v>19</v>
      </c>
      <c r="F22088">
        <v>355454</v>
      </c>
      <c r="G22088">
        <v>5843</v>
      </c>
    </row>
    <row r="22089" spans="1:7">
      <c r="A22089" s="2">
        <v>44294</v>
      </c>
      <c r="B22089" s="2">
        <f t="shared" si="690"/>
        <v>44316</v>
      </c>
      <c r="C22089" s="3">
        <f t="shared" si="691"/>
        <v>1</v>
      </c>
      <c r="D22089" t="s">
        <v>34</v>
      </c>
      <c r="E22089">
        <v>20</v>
      </c>
      <c r="F22089">
        <v>306099</v>
      </c>
      <c r="G22089">
        <v>4932</v>
      </c>
    </row>
    <row r="22090" spans="1:7">
      <c r="A22090" s="2">
        <v>44294</v>
      </c>
      <c r="B22090" s="2">
        <f t="shared" si="690"/>
        <v>44316</v>
      </c>
      <c r="C22090" s="3">
        <f t="shared" si="691"/>
        <v>1</v>
      </c>
      <c r="D22090" t="s">
        <v>28</v>
      </c>
      <c r="E22090">
        <v>21</v>
      </c>
      <c r="F22090">
        <v>434897</v>
      </c>
      <c r="G22090">
        <v>6314</v>
      </c>
    </row>
    <row r="22091" spans="1:7">
      <c r="A22091" s="2">
        <v>44294</v>
      </c>
      <c r="B22091" s="2">
        <f t="shared" si="690"/>
        <v>44316</v>
      </c>
      <c r="C22091" s="3">
        <f t="shared" si="691"/>
        <v>1</v>
      </c>
      <c r="D22091" t="s">
        <v>40</v>
      </c>
      <c r="E22091">
        <v>22</v>
      </c>
      <c r="F22091">
        <v>448104</v>
      </c>
      <c r="G22091">
        <v>10200</v>
      </c>
    </row>
    <row r="22092" spans="1:7">
      <c r="A22092" s="2">
        <v>44294</v>
      </c>
      <c r="B22092" s="2">
        <f t="shared" si="690"/>
        <v>44316</v>
      </c>
      <c r="C22092" s="3">
        <f t="shared" si="691"/>
        <v>1</v>
      </c>
      <c r="D22092" t="s">
        <v>51</v>
      </c>
      <c r="E22092">
        <v>23</v>
      </c>
      <c r="F22092">
        <v>52996</v>
      </c>
      <c r="G22092">
        <v>748</v>
      </c>
    </row>
    <row r="22093" spans="1:7">
      <c r="A22093" s="2">
        <v>44294</v>
      </c>
      <c r="B22093" s="2">
        <f t="shared" si="690"/>
        <v>44316</v>
      </c>
      <c r="C22093" s="3">
        <f t="shared" si="691"/>
        <v>1</v>
      </c>
      <c r="D22093" t="s">
        <v>23</v>
      </c>
      <c r="E22093">
        <v>24</v>
      </c>
      <c r="F22093">
        <v>422009</v>
      </c>
      <c r="G22093">
        <v>8410</v>
      </c>
    </row>
    <row r="22094" spans="1:7">
      <c r="A22094" s="2">
        <v>44294</v>
      </c>
      <c r="B22094" s="2">
        <f t="shared" si="690"/>
        <v>44316</v>
      </c>
      <c r="C22094" s="3">
        <f t="shared" si="691"/>
        <v>1</v>
      </c>
      <c r="D22094" t="s">
        <v>9</v>
      </c>
      <c r="E22094">
        <v>25</v>
      </c>
      <c r="F22094">
        <v>652966</v>
      </c>
      <c r="G22094">
        <v>17366</v>
      </c>
    </row>
    <row r="22095" spans="1:7">
      <c r="A22095" s="2">
        <v>44294</v>
      </c>
      <c r="B22095" s="2">
        <f t="shared" si="690"/>
        <v>44316</v>
      </c>
      <c r="C22095" s="3">
        <f t="shared" si="691"/>
        <v>1</v>
      </c>
      <c r="D22095" t="s">
        <v>42</v>
      </c>
      <c r="E22095">
        <v>26</v>
      </c>
      <c r="F22095">
        <v>803765</v>
      </c>
      <c r="G22095">
        <v>17440</v>
      </c>
    </row>
    <row r="22096" spans="1:7">
      <c r="A22096" s="2">
        <v>44294</v>
      </c>
      <c r="B22096" s="2">
        <f t="shared" si="690"/>
        <v>44316</v>
      </c>
      <c r="C22096" s="3">
        <f t="shared" si="691"/>
        <v>1</v>
      </c>
      <c r="D22096" t="s">
        <v>29</v>
      </c>
      <c r="E22096">
        <v>27</v>
      </c>
      <c r="F22096">
        <v>535260</v>
      </c>
      <c r="G22096">
        <v>7000</v>
      </c>
    </row>
    <row r="22097" spans="1:7">
      <c r="A22097" s="2">
        <v>44294</v>
      </c>
      <c r="B22097" s="2">
        <f t="shared" si="690"/>
        <v>44316</v>
      </c>
      <c r="C22097" s="3">
        <f t="shared" si="691"/>
        <v>1</v>
      </c>
      <c r="D22097" t="s">
        <v>46</v>
      </c>
      <c r="E22097">
        <v>28</v>
      </c>
      <c r="F22097">
        <v>306851</v>
      </c>
      <c r="G22097">
        <v>7082</v>
      </c>
    </row>
    <row r="22098" spans="1:7">
      <c r="A22098" s="2">
        <v>44294</v>
      </c>
      <c r="B22098" s="2">
        <f t="shared" si="690"/>
        <v>44316</v>
      </c>
      <c r="C22098" s="3">
        <f t="shared" si="691"/>
        <v>1</v>
      </c>
      <c r="D22098" t="s">
        <v>35</v>
      </c>
      <c r="E22098">
        <v>29</v>
      </c>
      <c r="F22098">
        <v>593771</v>
      </c>
      <c r="G22098">
        <v>9001</v>
      </c>
    </row>
    <row r="22099" spans="1:7">
      <c r="A22099" s="2">
        <v>44294</v>
      </c>
      <c r="B22099" s="2">
        <f t="shared" si="690"/>
        <v>44316</v>
      </c>
      <c r="C22099" s="3">
        <f t="shared" si="691"/>
        <v>1</v>
      </c>
      <c r="D22099" t="s">
        <v>54</v>
      </c>
      <c r="E22099">
        <v>30</v>
      </c>
      <c r="F22099">
        <v>105883</v>
      </c>
      <c r="G22099">
        <v>1496</v>
      </c>
    </row>
    <row r="22100" spans="1:7">
      <c r="A22100" s="2">
        <v>44294</v>
      </c>
      <c r="B22100" s="2">
        <f t="shared" si="690"/>
        <v>44316</v>
      </c>
      <c r="C22100" s="3">
        <f t="shared" si="691"/>
        <v>1</v>
      </c>
      <c r="D22100" t="s">
        <v>12</v>
      </c>
      <c r="E22100">
        <v>31</v>
      </c>
      <c r="F22100">
        <v>213433</v>
      </c>
      <c r="G22100">
        <v>2317</v>
      </c>
    </row>
    <row r="22101" spans="1:7">
      <c r="A22101" s="2">
        <v>44294</v>
      </c>
      <c r="B22101" s="2">
        <f t="shared" si="690"/>
        <v>44316</v>
      </c>
      <c r="C22101" s="3">
        <f t="shared" si="691"/>
        <v>1</v>
      </c>
      <c r="D22101" t="s">
        <v>24</v>
      </c>
      <c r="E22101">
        <v>32</v>
      </c>
      <c r="F22101">
        <v>306315</v>
      </c>
      <c r="G22101">
        <v>5313</v>
      </c>
    </row>
    <row r="22102" spans="1:7">
      <c r="A22102" s="2">
        <v>44294</v>
      </c>
      <c r="B22102" s="2">
        <f t="shared" si="690"/>
        <v>44316</v>
      </c>
      <c r="C22102" s="3">
        <f t="shared" si="691"/>
        <v>1</v>
      </c>
      <c r="D22102" t="s">
        <v>19</v>
      </c>
      <c r="E22102">
        <v>33</v>
      </c>
      <c r="F22102">
        <v>87441</v>
      </c>
      <c r="G22102">
        <v>1251</v>
      </c>
    </row>
    <row r="22103" spans="1:7">
      <c r="A22103" s="2">
        <v>44294</v>
      </c>
      <c r="B22103" s="2">
        <f t="shared" si="690"/>
        <v>44316</v>
      </c>
      <c r="C22103" s="3">
        <f t="shared" si="691"/>
        <v>1</v>
      </c>
      <c r="D22103" t="s">
        <v>21</v>
      </c>
      <c r="E22103">
        <v>34</v>
      </c>
      <c r="F22103">
        <v>942311</v>
      </c>
      <c r="G22103">
        <v>24783</v>
      </c>
    </row>
    <row r="22104" spans="1:7">
      <c r="A22104" s="2">
        <v>44294</v>
      </c>
      <c r="B22104" s="2">
        <f t="shared" si="690"/>
        <v>44316</v>
      </c>
      <c r="C22104" s="3">
        <f t="shared" si="691"/>
        <v>1</v>
      </c>
      <c r="D22104" t="s">
        <v>47</v>
      </c>
      <c r="E22104">
        <v>35</v>
      </c>
      <c r="F22104">
        <v>193247</v>
      </c>
      <c r="G22104">
        <v>3976</v>
      </c>
    </row>
    <row r="22105" spans="1:7">
      <c r="A22105" s="2">
        <v>44294</v>
      </c>
      <c r="B22105" s="2">
        <f t="shared" si="690"/>
        <v>44316</v>
      </c>
      <c r="C22105" s="3">
        <f t="shared" si="691"/>
        <v>1</v>
      </c>
      <c r="D22105" t="s">
        <v>16</v>
      </c>
      <c r="E22105">
        <v>36</v>
      </c>
      <c r="F22105">
        <v>1932145</v>
      </c>
      <c r="G22105">
        <v>50388</v>
      </c>
    </row>
    <row r="22106" spans="1:7">
      <c r="A22106" s="2">
        <v>44294</v>
      </c>
      <c r="B22106" s="2">
        <f t="shared" si="690"/>
        <v>44316</v>
      </c>
      <c r="C22106" s="3">
        <f t="shared" si="691"/>
        <v>1</v>
      </c>
      <c r="D22106" t="s">
        <v>20</v>
      </c>
      <c r="E22106">
        <v>37</v>
      </c>
      <c r="F22106">
        <v>932887</v>
      </c>
      <c r="G22106">
        <v>12250</v>
      </c>
    </row>
    <row r="22107" spans="1:7">
      <c r="A22107" s="2">
        <v>44294</v>
      </c>
      <c r="B22107" s="2">
        <f t="shared" si="690"/>
        <v>44316</v>
      </c>
      <c r="C22107" s="3">
        <f t="shared" si="691"/>
        <v>1</v>
      </c>
      <c r="D22107" t="s">
        <v>48</v>
      </c>
      <c r="E22107">
        <v>38</v>
      </c>
      <c r="F22107">
        <v>104395</v>
      </c>
      <c r="G22107">
        <v>1499</v>
      </c>
    </row>
    <row r="22108" spans="1:7">
      <c r="A22108" s="2">
        <v>44294</v>
      </c>
      <c r="B22108" s="2">
        <f t="shared" si="690"/>
        <v>44316</v>
      </c>
      <c r="C22108" s="3">
        <f t="shared" si="691"/>
        <v>1</v>
      </c>
      <c r="D22108" t="s">
        <v>59</v>
      </c>
      <c r="E22108">
        <v>69</v>
      </c>
      <c r="F22108">
        <v>160</v>
      </c>
      <c r="G22108">
        <v>2</v>
      </c>
    </row>
    <row r="22109" spans="1:7">
      <c r="A22109" s="2">
        <v>44294</v>
      </c>
      <c r="B22109" s="2">
        <f t="shared" si="690"/>
        <v>44316</v>
      </c>
      <c r="C22109" s="3">
        <f t="shared" si="691"/>
        <v>1</v>
      </c>
      <c r="D22109" t="s">
        <v>41</v>
      </c>
      <c r="E22109">
        <v>39</v>
      </c>
      <c r="F22109">
        <v>1033606</v>
      </c>
      <c r="G22109">
        <v>18741</v>
      </c>
    </row>
    <row r="22110" spans="1:7">
      <c r="A22110" s="2">
        <v>44294</v>
      </c>
      <c r="B22110" s="2">
        <f t="shared" si="690"/>
        <v>44316</v>
      </c>
      <c r="C22110" s="3">
        <f t="shared" si="691"/>
        <v>1</v>
      </c>
      <c r="D22110" t="s">
        <v>30</v>
      </c>
      <c r="E22110">
        <v>40</v>
      </c>
      <c r="F22110">
        <v>442389</v>
      </c>
      <c r="G22110">
        <v>6669</v>
      </c>
    </row>
    <row r="22111" spans="1:7">
      <c r="A22111" s="2">
        <v>44294</v>
      </c>
      <c r="B22111" s="2">
        <f t="shared" si="690"/>
        <v>44316</v>
      </c>
      <c r="C22111" s="3">
        <f t="shared" si="691"/>
        <v>1</v>
      </c>
      <c r="D22111" t="s">
        <v>14</v>
      </c>
      <c r="E22111">
        <v>41</v>
      </c>
      <c r="F22111">
        <v>168795</v>
      </c>
      <c r="G22111">
        <v>2450</v>
      </c>
    </row>
    <row r="22112" spans="1:7">
      <c r="A22112" s="2">
        <v>44294</v>
      </c>
      <c r="B22112" s="2">
        <f t="shared" si="690"/>
        <v>44316</v>
      </c>
      <c r="C22112" s="3">
        <f t="shared" si="691"/>
        <v>1</v>
      </c>
      <c r="D22112" t="s">
        <v>31</v>
      </c>
      <c r="E22112">
        <v>42</v>
      </c>
      <c r="F22112">
        <v>1064568</v>
      </c>
      <c r="G22112">
        <v>25380</v>
      </c>
    </row>
    <row r="22113" spans="1:7">
      <c r="A22113" s="2">
        <v>44294</v>
      </c>
      <c r="B22113" s="2">
        <f t="shared" si="690"/>
        <v>44316</v>
      </c>
      <c r="C22113" s="3">
        <f t="shared" si="691"/>
        <v>1</v>
      </c>
      <c r="D22113" t="s">
        <v>55</v>
      </c>
      <c r="E22113">
        <v>72</v>
      </c>
      <c r="F22113">
        <v>144294</v>
      </c>
      <c r="G22113">
        <v>2141</v>
      </c>
    </row>
    <row r="22114" spans="1:7">
      <c r="A22114" s="2">
        <v>44294</v>
      </c>
      <c r="B22114" s="2">
        <f t="shared" si="690"/>
        <v>44316</v>
      </c>
      <c r="C22114" s="3">
        <f t="shared" si="691"/>
        <v>1</v>
      </c>
      <c r="D22114" t="s">
        <v>17</v>
      </c>
      <c r="E22114">
        <v>44</v>
      </c>
      <c r="F22114">
        <v>140534</v>
      </c>
      <c r="G22114">
        <v>2636</v>
      </c>
    </row>
    <row r="22115" spans="1:7">
      <c r="A22115" s="2">
        <v>44294</v>
      </c>
      <c r="B22115" s="2">
        <f t="shared" si="690"/>
        <v>44316</v>
      </c>
      <c r="C22115" s="3">
        <f t="shared" si="691"/>
        <v>1</v>
      </c>
      <c r="D22115" t="s">
        <v>32</v>
      </c>
      <c r="E22115">
        <v>45</v>
      </c>
      <c r="F22115">
        <v>559597</v>
      </c>
      <c r="G22115">
        <v>9237</v>
      </c>
    </row>
    <row r="22116" spans="1:7">
      <c r="A22116" s="2">
        <v>44294</v>
      </c>
      <c r="B22116" s="2">
        <f t="shared" si="690"/>
        <v>44316</v>
      </c>
      <c r="C22116" s="3">
        <f t="shared" si="691"/>
        <v>1</v>
      </c>
      <c r="D22116" t="s">
        <v>43</v>
      </c>
      <c r="E22116">
        <v>46</v>
      </c>
      <c r="F22116">
        <v>119197</v>
      </c>
      <c r="G22116">
        <v>1939</v>
      </c>
    </row>
    <row r="22117" spans="1:7">
      <c r="A22117" s="2">
        <v>44294</v>
      </c>
      <c r="B22117" s="2">
        <f t="shared" si="690"/>
        <v>44316</v>
      </c>
      <c r="C22117" s="3">
        <f t="shared" si="691"/>
        <v>1</v>
      </c>
      <c r="D22117" t="s">
        <v>25</v>
      </c>
      <c r="E22117">
        <v>47</v>
      </c>
      <c r="F22117">
        <v>806768</v>
      </c>
      <c r="G22117">
        <v>11895</v>
      </c>
    </row>
    <row r="22118" spans="1:7">
      <c r="A22118" s="2">
        <v>44294</v>
      </c>
      <c r="B22118" s="2">
        <f t="shared" si="690"/>
        <v>44316</v>
      </c>
      <c r="C22118" s="3">
        <f t="shared" si="691"/>
        <v>1</v>
      </c>
      <c r="D22118" t="s">
        <v>11</v>
      </c>
      <c r="E22118">
        <v>48</v>
      </c>
      <c r="F22118">
        <v>2820167</v>
      </c>
      <c r="G22118">
        <v>49174</v>
      </c>
    </row>
    <row r="22119" spans="1:7">
      <c r="A22119" s="2">
        <v>44294</v>
      </c>
      <c r="B22119" s="2">
        <f t="shared" si="690"/>
        <v>44316</v>
      </c>
      <c r="C22119" s="3">
        <f t="shared" si="691"/>
        <v>1</v>
      </c>
      <c r="D22119" t="s">
        <v>13</v>
      </c>
      <c r="E22119">
        <v>49</v>
      </c>
      <c r="F22119">
        <v>388970</v>
      </c>
      <c r="G22119">
        <v>2149</v>
      </c>
    </row>
    <row r="22120" spans="1:7">
      <c r="A22120" s="2">
        <v>44294</v>
      </c>
      <c r="B22120" s="2">
        <f t="shared" si="690"/>
        <v>44316</v>
      </c>
      <c r="C22120" s="3">
        <f t="shared" si="691"/>
        <v>1</v>
      </c>
      <c r="D22120" t="s">
        <v>36</v>
      </c>
      <c r="E22120">
        <v>50</v>
      </c>
      <c r="F22120">
        <v>20669</v>
      </c>
      <c r="G22120">
        <v>230</v>
      </c>
    </row>
    <row r="22121" spans="1:7">
      <c r="A22121" s="2">
        <v>44294</v>
      </c>
      <c r="B22121" s="2">
        <f t="shared" si="690"/>
        <v>44316</v>
      </c>
      <c r="C22121" s="3">
        <f t="shared" si="691"/>
        <v>1</v>
      </c>
      <c r="D22121" t="s">
        <v>56</v>
      </c>
      <c r="E22121">
        <v>78</v>
      </c>
      <c r="F22121">
        <v>2971</v>
      </c>
      <c r="G22121">
        <v>26</v>
      </c>
    </row>
    <row r="22122" spans="1:7">
      <c r="A22122" s="2">
        <v>44294</v>
      </c>
      <c r="B22122" s="2">
        <f t="shared" si="690"/>
        <v>44316</v>
      </c>
      <c r="C22122" s="3">
        <f t="shared" si="691"/>
        <v>1</v>
      </c>
      <c r="D22122" t="s">
        <v>37</v>
      </c>
      <c r="E22122">
        <v>51</v>
      </c>
      <c r="F22122">
        <v>631083</v>
      </c>
      <c r="G22122">
        <v>10436</v>
      </c>
    </row>
    <row r="22123" spans="1:7">
      <c r="A22123" s="2">
        <v>44294</v>
      </c>
      <c r="B22123" s="2">
        <f t="shared" si="690"/>
        <v>44316</v>
      </c>
      <c r="C22123" s="3">
        <f t="shared" si="691"/>
        <v>1</v>
      </c>
      <c r="D22123" t="s">
        <v>5</v>
      </c>
      <c r="E22123">
        <v>53</v>
      </c>
      <c r="F22123">
        <v>375381</v>
      </c>
      <c r="G22123">
        <v>5367</v>
      </c>
    </row>
    <row r="22124" spans="1:7">
      <c r="A22124" s="2">
        <v>44294</v>
      </c>
      <c r="B22124" s="2">
        <f t="shared" si="690"/>
        <v>44316</v>
      </c>
      <c r="C22124" s="3">
        <f t="shared" si="691"/>
        <v>1</v>
      </c>
      <c r="D22124" t="s">
        <v>58</v>
      </c>
      <c r="E22124">
        <v>54</v>
      </c>
      <c r="F22124">
        <v>144820</v>
      </c>
      <c r="G22124">
        <v>2735</v>
      </c>
    </row>
    <row r="22125" spans="1:7">
      <c r="A22125" s="2">
        <v>44294</v>
      </c>
      <c r="B22125" s="2">
        <f t="shared" si="690"/>
        <v>44316</v>
      </c>
      <c r="C22125" s="3">
        <f t="shared" si="691"/>
        <v>1</v>
      </c>
      <c r="D22125" t="s">
        <v>10</v>
      </c>
      <c r="E22125">
        <v>55</v>
      </c>
      <c r="F22125">
        <v>642966</v>
      </c>
      <c r="G22125">
        <v>7371</v>
      </c>
    </row>
    <row r="22126" spans="1:7">
      <c r="A22126" s="2">
        <v>44294</v>
      </c>
      <c r="B22126" s="2">
        <f t="shared" si="690"/>
        <v>44316</v>
      </c>
      <c r="C22126" s="3">
        <f t="shared" si="691"/>
        <v>1</v>
      </c>
      <c r="D22126" t="s">
        <v>49</v>
      </c>
      <c r="E22126">
        <v>56</v>
      </c>
      <c r="F22126">
        <v>56802</v>
      </c>
      <c r="G22126">
        <v>701</v>
      </c>
    </row>
    <row r="22127" spans="1:7">
      <c r="A22127" s="2">
        <v>44295</v>
      </c>
      <c r="B22127" s="2">
        <f t="shared" si="690"/>
        <v>44316</v>
      </c>
      <c r="C22127" s="3">
        <f t="shared" si="691"/>
        <v>1</v>
      </c>
      <c r="D22127" t="s">
        <v>52</v>
      </c>
      <c r="E22127">
        <v>1</v>
      </c>
      <c r="F22127">
        <v>518234</v>
      </c>
      <c r="G22127">
        <v>10686</v>
      </c>
    </row>
    <row r="22128" spans="1:7">
      <c r="A22128" s="2">
        <v>44295</v>
      </c>
      <c r="B22128" s="2">
        <f t="shared" si="690"/>
        <v>44316</v>
      </c>
      <c r="C22128" s="3">
        <f t="shared" si="691"/>
        <v>1</v>
      </c>
      <c r="D22128" t="s">
        <v>50</v>
      </c>
      <c r="E22128">
        <v>2</v>
      </c>
      <c r="F22128">
        <v>64259</v>
      </c>
      <c r="G22128">
        <v>299</v>
      </c>
    </row>
    <row r="22129" spans="1:7">
      <c r="A22129" s="2">
        <v>44295</v>
      </c>
      <c r="B22129" s="2">
        <f t="shared" si="690"/>
        <v>44316</v>
      </c>
      <c r="C22129" s="3">
        <f t="shared" si="691"/>
        <v>1</v>
      </c>
      <c r="D22129" t="s">
        <v>8</v>
      </c>
      <c r="E22129">
        <v>4</v>
      </c>
      <c r="F22129">
        <v>848217</v>
      </c>
      <c r="G22129">
        <v>17062</v>
      </c>
    </row>
    <row r="22130" spans="1:7">
      <c r="A22130" s="2">
        <v>44295</v>
      </c>
      <c r="B22130" s="2">
        <f t="shared" si="690"/>
        <v>44316</v>
      </c>
      <c r="C22130" s="3">
        <f t="shared" si="691"/>
        <v>1</v>
      </c>
      <c r="D22130" t="s">
        <v>44</v>
      </c>
      <c r="E22130">
        <v>5</v>
      </c>
      <c r="F22130">
        <v>331882</v>
      </c>
      <c r="G22130">
        <v>5661</v>
      </c>
    </row>
    <row r="22131" spans="1:7">
      <c r="A22131" s="2">
        <v>44295</v>
      </c>
      <c r="B22131" s="2">
        <f t="shared" si="690"/>
        <v>44316</v>
      </c>
      <c r="C22131" s="3">
        <f t="shared" si="691"/>
        <v>1</v>
      </c>
      <c r="D22131" t="s">
        <v>7</v>
      </c>
      <c r="E22131">
        <v>6</v>
      </c>
      <c r="F22131">
        <v>3693793</v>
      </c>
      <c r="G22131">
        <v>60248</v>
      </c>
    </row>
    <row r="22132" spans="1:7">
      <c r="A22132" s="2">
        <v>44295</v>
      </c>
      <c r="B22132" s="2">
        <f t="shared" si="690"/>
        <v>44316</v>
      </c>
      <c r="C22132" s="3">
        <f t="shared" si="691"/>
        <v>1</v>
      </c>
      <c r="D22132" t="s">
        <v>22</v>
      </c>
      <c r="E22132">
        <v>8</v>
      </c>
      <c r="F22132">
        <v>478535</v>
      </c>
      <c r="G22132">
        <v>6203</v>
      </c>
    </row>
    <row r="22133" spans="1:7">
      <c r="A22133" s="2">
        <v>44295</v>
      </c>
      <c r="B22133" s="2">
        <f t="shared" si="690"/>
        <v>44316</v>
      </c>
      <c r="C22133" s="3">
        <f t="shared" si="691"/>
        <v>1</v>
      </c>
      <c r="D22133" t="s">
        <v>38</v>
      </c>
      <c r="E22133">
        <v>9</v>
      </c>
      <c r="F22133">
        <v>321586</v>
      </c>
      <c r="G22133">
        <v>7944</v>
      </c>
    </row>
    <row r="22134" spans="1:7">
      <c r="A22134" s="2">
        <v>44295</v>
      </c>
      <c r="B22134" s="2">
        <f t="shared" si="690"/>
        <v>44316</v>
      </c>
      <c r="C22134" s="3">
        <f t="shared" si="691"/>
        <v>1</v>
      </c>
      <c r="D22134" t="s">
        <v>45</v>
      </c>
      <c r="E22134">
        <v>10</v>
      </c>
      <c r="F22134">
        <v>97784</v>
      </c>
      <c r="G22134">
        <v>1573</v>
      </c>
    </row>
    <row r="22135" spans="1:7">
      <c r="A22135" s="2">
        <v>44295</v>
      </c>
      <c r="B22135" s="2">
        <f t="shared" si="690"/>
        <v>44316</v>
      </c>
      <c r="C22135" s="3">
        <f t="shared" si="691"/>
        <v>1</v>
      </c>
      <c r="D22135" t="s">
        <v>33</v>
      </c>
      <c r="E22135">
        <v>11</v>
      </c>
      <c r="F22135">
        <v>45634</v>
      </c>
      <c r="G22135">
        <v>1079</v>
      </c>
    </row>
    <row r="22136" spans="1:7">
      <c r="A22136" s="2">
        <v>44295</v>
      </c>
      <c r="B22136" s="2">
        <f t="shared" si="690"/>
        <v>44316</v>
      </c>
      <c r="C22136" s="3">
        <f t="shared" si="691"/>
        <v>1</v>
      </c>
      <c r="D22136" t="s">
        <v>15</v>
      </c>
      <c r="E22136">
        <v>12</v>
      </c>
      <c r="F22136">
        <v>2111799</v>
      </c>
      <c r="G22136">
        <v>33967</v>
      </c>
    </row>
    <row r="22137" spans="1:7">
      <c r="A22137" s="2">
        <v>44295</v>
      </c>
      <c r="B22137" s="2">
        <f t="shared" si="690"/>
        <v>44316</v>
      </c>
      <c r="C22137" s="3">
        <f t="shared" si="691"/>
        <v>1</v>
      </c>
      <c r="D22137" t="s">
        <v>18</v>
      </c>
      <c r="E22137">
        <v>13</v>
      </c>
      <c r="F22137">
        <v>1047385</v>
      </c>
      <c r="G22137">
        <v>18825</v>
      </c>
    </row>
    <row r="22138" spans="1:7">
      <c r="A22138" s="2">
        <v>44295</v>
      </c>
      <c r="B22138" s="2">
        <f t="shared" si="690"/>
        <v>44316</v>
      </c>
      <c r="C22138" s="3">
        <f t="shared" si="691"/>
        <v>1</v>
      </c>
      <c r="D22138" t="s">
        <v>57</v>
      </c>
      <c r="E22138">
        <v>66</v>
      </c>
      <c r="F22138">
        <v>8802</v>
      </c>
      <c r="G22138">
        <v>137</v>
      </c>
    </row>
    <row r="22139" spans="1:7">
      <c r="A22139" s="2">
        <v>44295</v>
      </c>
      <c r="B22139" s="2">
        <f t="shared" si="690"/>
        <v>44316</v>
      </c>
      <c r="C22139" s="3">
        <f t="shared" si="691"/>
        <v>1</v>
      </c>
      <c r="D22139" t="s">
        <v>26</v>
      </c>
      <c r="E22139">
        <v>15</v>
      </c>
      <c r="F22139">
        <v>30844</v>
      </c>
      <c r="G22139">
        <v>467</v>
      </c>
    </row>
    <row r="22140" spans="1:7">
      <c r="A22140" s="2">
        <v>44295</v>
      </c>
      <c r="B22140" s="2">
        <f t="shared" si="690"/>
        <v>44316</v>
      </c>
      <c r="C22140" s="3">
        <f t="shared" si="691"/>
        <v>1</v>
      </c>
      <c r="D22140" t="s">
        <v>53</v>
      </c>
      <c r="E22140">
        <v>16</v>
      </c>
      <c r="F22140">
        <v>183255</v>
      </c>
      <c r="G22140">
        <v>1995</v>
      </c>
    </row>
    <row r="22141" spans="1:7">
      <c r="A22141" s="2">
        <v>44295</v>
      </c>
      <c r="B22141" s="2">
        <f t="shared" si="690"/>
        <v>44316</v>
      </c>
      <c r="C22141" s="3">
        <f t="shared" si="691"/>
        <v>1</v>
      </c>
      <c r="D22141" t="s">
        <v>6</v>
      </c>
      <c r="E22141">
        <v>17</v>
      </c>
      <c r="F22141">
        <v>1276891</v>
      </c>
      <c r="G22141">
        <v>23762</v>
      </c>
    </row>
    <row r="22142" spans="1:7">
      <c r="A22142" s="2">
        <v>44295</v>
      </c>
      <c r="B22142" s="2">
        <f t="shared" si="690"/>
        <v>44316</v>
      </c>
      <c r="C22142" s="3">
        <f t="shared" si="691"/>
        <v>1</v>
      </c>
      <c r="D22142" t="s">
        <v>27</v>
      </c>
      <c r="E22142">
        <v>18</v>
      </c>
      <c r="F22142">
        <v>699472</v>
      </c>
      <c r="G22142">
        <v>13131</v>
      </c>
    </row>
    <row r="22143" spans="1:7">
      <c r="A22143" s="2">
        <v>44295</v>
      </c>
      <c r="B22143" s="2">
        <f t="shared" si="690"/>
        <v>44316</v>
      </c>
      <c r="C22143" s="3">
        <f t="shared" si="691"/>
        <v>1</v>
      </c>
      <c r="D22143" t="s">
        <v>39</v>
      </c>
      <c r="E22143">
        <v>19</v>
      </c>
      <c r="F22143">
        <v>356073</v>
      </c>
      <c r="G22143">
        <v>5849</v>
      </c>
    </row>
    <row r="22144" spans="1:7">
      <c r="A22144" s="2">
        <v>44295</v>
      </c>
      <c r="B22144" s="2">
        <f t="shared" si="690"/>
        <v>44316</v>
      </c>
      <c r="C22144" s="3">
        <f t="shared" si="691"/>
        <v>1</v>
      </c>
      <c r="D22144" t="s">
        <v>34</v>
      </c>
      <c r="E22144">
        <v>20</v>
      </c>
      <c r="F22144">
        <v>306518</v>
      </c>
      <c r="G22144">
        <v>4938</v>
      </c>
    </row>
    <row r="22145" spans="1:7">
      <c r="A22145" s="2">
        <v>44295</v>
      </c>
      <c r="B22145" s="2">
        <f t="shared" si="690"/>
        <v>44316</v>
      </c>
      <c r="C22145" s="3">
        <f t="shared" si="691"/>
        <v>1</v>
      </c>
      <c r="D22145" t="s">
        <v>28</v>
      </c>
      <c r="E22145">
        <v>21</v>
      </c>
      <c r="F22145">
        <v>435601</v>
      </c>
      <c r="G22145">
        <v>6328</v>
      </c>
    </row>
    <row r="22146" spans="1:7">
      <c r="A22146" s="2">
        <v>44295</v>
      </c>
      <c r="B22146" s="2">
        <f t="shared" si="690"/>
        <v>44316</v>
      </c>
      <c r="C22146" s="3">
        <f t="shared" si="691"/>
        <v>1</v>
      </c>
      <c r="D22146" t="s">
        <v>40</v>
      </c>
      <c r="E22146">
        <v>22</v>
      </c>
      <c r="F22146">
        <v>448838</v>
      </c>
      <c r="G22146">
        <v>10216</v>
      </c>
    </row>
    <row r="22147" spans="1:7">
      <c r="A22147" s="2">
        <v>44295</v>
      </c>
      <c r="B22147" s="2">
        <f t="shared" si="690"/>
        <v>44316</v>
      </c>
      <c r="C22147" s="3">
        <f t="shared" si="691"/>
        <v>1</v>
      </c>
      <c r="D22147" t="s">
        <v>51</v>
      </c>
      <c r="E22147">
        <v>23</v>
      </c>
      <c r="F22147">
        <v>53434</v>
      </c>
      <c r="G22147">
        <v>750</v>
      </c>
    </row>
    <row r="22148" spans="1:7">
      <c r="A22148" s="2">
        <v>44295</v>
      </c>
      <c r="B22148" s="2">
        <f t="shared" ref="B22148:B22211" si="692">EOMONTH(A22148,0)</f>
        <v>44316</v>
      </c>
      <c r="C22148" s="3">
        <f t="shared" ref="C22148:C22211" si="693">IF(A22148=B22148,0,1)</f>
        <v>1</v>
      </c>
      <c r="D22148" t="s">
        <v>23</v>
      </c>
      <c r="E22148">
        <v>24</v>
      </c>
      <c r="F22148">
        <v>423849</v>
      </c>
      <c r="G22148">
        <v>8424</v>
      </c>
    </row>
    <row r="22149" spans="1:7">
      <c r="A22149" s="2">
        <v>44295</v>
      </c>
      <c r="B22149" s="2">
        <f t="shared" si="692"/>
        <v>44316</v>
      </c>
      <c r="C22149" s="3">
        <f t="shared" si="693"/>
        <v>1</v>
      </c>
      <c r="D22149" t="s">
        <v>9</v>
      </c>
      <c r="E22149">
        <v>25</v>
      </c>
      <c r="F22149">
        <v>655278</v>
      </c>
      <c r="G22149">
        <v>17376</v>
      </c>
    </row>
    <row r="22150" spans="1:7">
      <c r="A22150" s="2">
        <v>44295</v>
      </c>
      <c r="B22150" s="2">
        <f t="shared" si="692"/>
        <v>44316</v>
      </c>
      <c r="C22150" s="3">
        <f t="shared" si="693"/>
        <v>1</v>
      </c>
      <c r="D22150" t="s">
        <v>42</v>
      </c>
      <c r="E22150">
        <v>26</v>
      </c>
      <c r="F22150">
        <v>812489</v>
      </c>
      <c r="G22150">
        <v>17471</v>
      </c>
    </row>
    <row r="22151" spans="1:7">
      <c r="A22151" s="2">
        <v>44295</v>
      </c>
      <c r="B22151" s="2">
        <f t="shared" si="692"/>
        <v>44316</v>
      </c>
      <c r="C22151" s="3">
        <f t="shared" si="693"/>
        <v>1</v>
      </c>
      <c r="D22151" t="s">
        <v>29</v>
      </c>
      <c r="E22151">
        <v>27</v>
      </c>
      <c r="F22151">
        <v>537906</v>
      </c>
      <c r="G22151">
        <v>7010</v>
      </c>
    </row>
    <row r="22152" spans="1:7">
      <c r="A22152" s="2">
        <v>44295</v>
      </c>
      <c r="B22152" s="2">
        <f t="shared" si="692"/>
        <v>44316</v>
      </c>
      <c r="C22152" s="3">
        <f t="shared" si="693"/>
        <v>1</v>
      </c>
      <c r="D22152" t="s">
        <v>46</v>
      </c>
      <c r="E22152">
        <v>28</v>
      </c>
      <c r="F22152">
        <v>307094</v>
      </c>
      <c r="G22152">
        <v>7086</v>
      </c>
    </row>
    <row r="22153" spans="1:7">
      <c r="A22153" s="2">
        <v>44295</v>
      </c>
      <c r="B22153" s="2">
        <f t="shared" si="692"/>
        <v>44316</v>
      </c>
      <c r="C22153" s="3">
        <f t="shared" si="693"/>
        <v>1</v>
      </c>
      <c r="D22153" t="s">
        <v>35</v>
      </c>
      <c r="E22153">
        <v>29</v>
      </c>
      <c r="F22153">
        <v>594557</v>
      </c>
      <c r="G22153">
        <v>9000</v>
      </c>
    </row>
    <row r="22154" spans="1:7">
      <c r="A22154" s="2">
        <v>44295</v>
      </c>
      <c r="B22154" s="2">
        <f t="shared" si="692"/>
        <v>44316</v>
      </c>
      <c r="C22154" s="3">
        <f t="shared" si="693"/>
        <v>1</v>
      </c>
      <c r="D22154" t="s">
        <v>54</v>
      </c>
      <c r="E22154">
        <v>30</v>
      </c>
      <c r="F22154">
        <v>106104</v>
      </c>
      <c r="G22154">
        <v>1521</v>
      </c>
    </row>
    <row r="22155" spans="1:7">
      <c r="A22155" s="2">
        <v>44295</v>
      </c>
      <c r="B22155" s="2">
        <f t="shared" si="692"/>
        <v>44316</v>
      </c>
      <c r="C22155" s="3">
        <f t="shared" si="693"/>
        <v>1</v>
      </c>
      <c r="D22155" t="s">
        <v>12</v>
      </c>
      <c r="E22155">
        <v>31</v>
      </c>
      <c r="F22155">
        <v>213697</v>
      </c>
      <c r="G22155">
        <v>2328</v>
      </c>
    </row>
    <row r="22156" spans="1:7">
      <c r="A22156" s="2">
        <v>44295</v>
      </c>
      <c r="B22156" s="2">
        <f t="shared" si="692"/>
        <v>44316</v>
      </c>
      <c r="C22156" s="3">
        <f t="shared" si="693"/>
        <v>1</v>
      </c>
      <c r="D22156" t="s">
        <v>24</v>
      </c>
      <c r="E22156">
        <v>32</v>
      </c>
      <c r="F22156">
        <v>306952</v>
      </c>
      <c r="G22156">
        <v>5323</v>
      </c>
    </row>
    <row r="22157" spans="1:7">
      <c r="A22157" s="2">
        <v>44295</v>
      </c>
      <c r="B22157" s="2">
        <f t="shared" si="692"/>
        <v>44316</v>
      </c>
      <c r="C22157" s="3">
        <f t="shared" si="693"/>
        <v>1</v>
      </c>
      <c r="D22157" t="s">
        <v>19</v>
      </c>
      <c r="E22157">
        <v>33</v>
      </c>
      <c r="F22157">
        <v>87978</v>
      </c>
      <c r="G22157">
        <v>1253</v>
      </c>
    </row>
    <row r="22158" spans="1:7">
      <c r="A22158" s="2">
        <v>44295</v>
      </c>
      <c r="B22158" s="2">
        <f t="shared" si="692"/>
        <v>44316</v>
      </c>
      <c r="C22158" s="3">
        <f t="shared" si="693"/>
        <v>1</v>
      </c>
      <c r="D22158" t="s">
        <v>21</v>
      </c>
      <c r="E22158">
        <v>34</v>
      </c>
      <c r="F22158">
        <v>946504</v>
      </c>
      <c r="G22158">
        <v>24826</v>
      </c>
    </row>
    <row r="22159" spans="1:7">
      <c r="A22159" s="2">
        <v>44295</v>
      </c>
      <c r="B22159" s="2">
        <f t="shared" si="692"/>
        <v>44316</v>
      </c>
      <c r="C22159" s="3">
        <f t="shared" si="693"/>
        <v>1</v>
      </c>
      <c r="D22159" t="s">
        <v>47</v>
      </c>
      <c r="E22159">
        <v>35</v>
      </c>
      <c r="F22159">
        <v>193368</v>
      </c>
      <c r="G22159">
        <v>3978</v>
      </c>
    </row>
    <row r="22160" spans="1:7">
      <c r="A22160" s="2">
        <v>44295</v>
      </c>
      <c r="B22160" s="2">
        <f t="shared" si="692"/>
        <v>44316</v>
      </c>
      <c r="C22160" s="3">
        <f t="shared" si="693"/>
        <v>1</v>
      </c>
      <c r="D22160" t="s">
        <v>16</v>
      </c>
      <c r="E22160">
        <v>36</v>
      </c>
      <c r="F22160">
        <v>1940703</v>
      </c>
      <c r="G22160">
        <v>50465</v>
      </c>
    </row>
    <row r="22161" spans="1:7">
      <c r="A22161" s="2">
        <v>44295</v>
      </c>
      <c r="B22161" s="2">
        <f t="shared" si="692"/>
        <v>44316</v>
      </c>
      <c r="C22161" s="3">
        <f t="shared" si="693"/>
        <v>1</v>
      </c>
      <c r="D22161" t="s">
        <v>20</v>
      </c>
      <c r="E22161">
        <v>37</v>
      </c>
      <c r="F22161">
        <v>935163</v>
      </c>
      <c r="G22161">
        <v>12273</v>
      </c>
    </row>
    <row r="22162" spans="1:7">
      <c r="A22162" s="2">
        <v>44295</v>
      </c>
      <c r="B22162" s="2">
        <f t="shared" si="692"/>
        <v>44316</v>
      </c>
      <c r="C22162" s="3">
        <f t="shared" si="693"/>
        <v>1</v>
      </c>
      <c r="D22162" t="s">
        <v>48</v>
      </c>
      <c r="E22162">
        <v>38</v>
      </c>
      <c r="F22162">
        <v>104519</v>
      </c>
      <c r="G22162">
        <v>1501</v>
      </c>
    </row>
    <row r="22163" spans="1:7">
      <c r="A22163" s="2">
        <v>44295</v>
      </c>
      <c r="B22163" s="2">
        <f t="shared" si="692"/>
        <v>44316</v>
      </c>
      <c r="C22163" s="3">
        <f t="shared" si="693"/>
        <v>1</v>
      </c>
      <c r="D22163" t="s">
        <v>59</v>
      </c>
      <c r="E22163">
        <v>69</v>
      </c>
      <c r="F22163">
        <v>160</v>
      </c>
      <c r="G22163">
        <v>2</v>
      </c>
    </row>
    <row r="22164" spans="1:7">
      <c r="A22164" s="2">
        <v>44295</v>
      </c>
      <c r="B22164" s="2">
        <f t="shared" si="692"/>
        <v>44316</v>
      </c>
      <c r="C22164" s="3">
        <f t="shared" si="693"/>
        <v>1</v>
      </c>
      <c r="D22164" t="s">
        <v>41</v>
      </c>
      <c r="E22164">
        <v>39</v>
      </c>
      <c r="F22164">
        <v>1035552</v>
      </c>
      <c r="G22164">
        <v>18827</v>
      </c>
    </row>
    <row r="22165" spans="1:7">
      <c r="A22165" s="2">
        <v>44295</v>
      </c>
      <c r="B22165" s="2">
        <f t="shared" si="692"/>
        <v>44316</v>
      </c>
      <c r="C22165" s="3">
        <f t="shared" si="693"/>
        <v>1</v>
      </c>
      <c r="D22165" t="s">
        <v>30</v>
      </c>
      <c r="E22165">
        <v>40</v>
      </c>
      <c r="F22165">
        <v>442805</v>
      </c>
      <c r="G22165">
        <v>6669</v>
      </c>
    </row>
    <row r="22166" spans="1:7">
      <c r="A22166" s="2">
        <v>44295</v>
      </c>
      <c r="B22166" s="2">
        <f t="shared" si="692"/>
        <v>44316</v>
      </c>
      <c r="C22166" s="3">
        <f t="shared" si="693"/>
        <v>1</v>
      </c>
      <c r="D22166" t="s">
        <v>14</v>
      </c>
      <c r="E22166">
        <v>41</v>
      </c>
      <c r="F22166">
        <v>169338</v>
      </c>
      <c r="G22166">
        <v>2451</v>
      </c>
    </row>
    <row r="22167" spans="1:7">
      <c r="A22167" s="2">
        <v>44295</v>
      </c>
      <c r="B22167" s="2">
        <f t="shared" si="692"/>
        <v>44316</v>
      </c>
      <c r="C22167" s="3">
        <f t="shared" si="693"/>
        <v>1</v>
      </c>
      <c r="D22167" t="s">
        <v>31</v>
      </c>
      <c r="E22167">
        <v>42</v>
      </c>
      <c r="F22167">
        <v>1069713</v>
      </c>
      <c r="G22167">
        <v>25421</v>
      </c>
    </row>
    <row r="22168" spans="1:7">
      <c r="A22168" s="2">
        <v>44295</v>
      </c>
      <c r="B22168" s="2">
        <f t="shared" si="692"/>
        <v>44316</v>
      </c>
      <c r="C22168" s="3">
        <f t="shared" si="693"/>
        <v>1</v>
      </c>
      <c r="D22168" t="s">
        <v>55</v>
      </c>
      <c r="E22168">
        <v>72</v>
      </c>
      <c r="F22168">
        <v>145375</v>
      </c>
      <c r="G22168">
        <v>2146</v>
      </c>
    </row>
    <row r="22169" spans="1:7">
      <c r="A22169" s="2">
        <v>44295</v>
      </c>
      <c r="B22169" s="2">
        <f t="shared" si="692"/>
        <v>44316</v>
      </c>
      <c r="C22169" s="3">
        <f t="shared" si="693"/>
        <v>1</v>
      </c>
      <c r="D22169" t="s">
        <v>17</v>
      </c>
      <c r="E22169">
        <v>44</v>
      </c>
      <c r="F22169">
        <v>141097</v>
      </c>
      <c r="G22169">
        <v>2638</v>
      </c>
    </row>
    <row r="22170" spans="1:7">
      <c r="A22170" s="2">
        <v>44295</v>
      </c>
      <c r="B22170" s="2">
        <f t="shared" si="692"/>
        <v>44316</v>
      </c>
      <c r="C22170" s="3">
        <f t="shared" si="693"/>
        <v>1</v>
      </c>
      <c r="D22170" t="s">
        <v>32</v>
      </c>
      <c r="E22170">
        <v>45</v>
      </c>
      <c r="F22170">
        <v>560762</v>
      </c>
      <c r="G22170">
        <v>9248</v>
      </c>
    </row>
    <row r="22171" spans="1:7">
      <c r="A22171" s="2">
        <v>44295</v>
      </c>
      <c r="B22171" s="2">
        <f t="shared" si="692"/>
        <v>44316</v>
      </c>
      <c r="C22171" s="3">
        <f t="shared" si="693"/>
        <v>1</v>
      </c>
      <c r="D22171" t="s">
        <v>43</v>
      </c>
      <c r="E22171">
        <v>46</v>
      </c>
      <c r="F22171">
        <v>119467</v>
      </c>
      <c r="G22171">
        <v>1946</v>
      </c>
    </row>
    <row r="22172" spans="1:7">
      <c r="A22172" s="2">
        <v>44295</v>
      </c>
      <c r="B22172" s="2">
        <f t="shared" si="692"/>
        <v>44316</v>
      </c>
      <c r="C22172" s="3">
        <f t="shared" si="693"/>
        <v>1</v>
      </c>
      <c r="D22172" t="s">
        <v>25</v>
      </c>
      <c r="E22172">
        <v>47</v>
      </c>
      <c r="F22172">
        <v>807921</v>
      </c>
      <c r="G22172">
        <v>11900</v>
      </c>
    </row>
    <row r="22173" spans="1:7">
      <c r="A22173" s="2">
        <v>44295</v>
      </c>
      <c r="B22173" s="2">
        <f t="shared" si="692"/>
        <v>44316</v>
      </c>
      <c r="C22173" s="3">
        <f t="shared" si="693"/>
        <v>1</v>
      </c>
      <c r="D22173" t="s">
        <v>11</v>
      </c>
      <c r="E22173">
        <v>48</v>
      </c>
      <c r="F22173">
        <v>2823407</v>
      </c>
      <c r="G22173">
        <v>49280</v>
      </c>
    </row>
    <row r="22174" spans="1:7">
      <c r="A22174" s="2">
        <v>44295</v>
      </c>
      <c r="B22174" s="2">
        <f t="shared" si="692"/>
        <v>44316</v>
      </c>
      <c r="C22174" s="3">
        <f t="shared" si="693"/>
        <v>1</v>
      </c>
      <c r="D22174" t="s">
        <v>13</v>
      </c>
      <c r="E22174">
        <v>49</v>
      </c>
      <c r="F22174">
        <v>389414</v>
      </c>
      <c r="G22174">
        <v>2157</v>
      </c>
    </row>
    <row r="22175" spans="1:7">
      <c r="A22175" s="2">
        <v>44295</v>
      </c>
      <c r="B22175" s="2">
        <f t="shared" si="692"/>
        <v>44316</v>
      </c>
      <c r="C22175" s="3">
        <f t="shared" si="693"/>
        <v>1</v>
      </c>
      <c r="D22175" t="s">
        <v>36</v>
      </c>
      <c r="E22175">
        <v>50</v>
      </c>
      <c r="F22175">
        <v>20815</v>
      </c>
      <c r="G22175">
        <v>231</v>
      </c>
    </row>
    <row r="22176" spans="1:7">
      <c r="A22176" s="2">
        <v>44295</v>
      </c>
      <c r="B22176" s="2">
        <f t="shared" si="692"/>
        <v>44316</v>
      </c>
      <c r="C22176" s="3">
        <f t="shared" si="693"/>
        <v>1</v>
      </c>
      <c r="D22176" t="s">
        <v>56</v>
      </c>
      <c r="E22176">
        <v>78</v>
      </c>
      <c r="F22176">
        <v>2971</v>
      </c>
      <c r="G22176">
        <v>26</v>
      </c>
    </row>
    <row r="22177" spans="1:7">
      <c r="A22177" s="2">
        <v>44295</v>
      </c>
      <c r="B22177" s="2">
        <f t="shared" si="692"/>
        <v>44316</v>
      </c>
      <c r="C22177" s="3">
        <f t="shared" si="693"/>
        <v>1</v>
      </c>
      <c r="D22177" t="s">
        <v>37</v>
      </c>
      <c r="E22177">
        <v>51</v>
      </c>
      <c r="F22177">
        <v>632625</v>
      </c>
      <c r="G22177">
        <v>10451</v>
      </c>
    </row>
    <row r="22178" spans="1:7">
      <c r="A22178" s="2">
        <v>44295</v>
      </c>
      <c r="B22178" s="2">
        <f t="shared" si="692"/>
        <v>44316</v>
      </c>
      <c r="C22178" s="3">
        <f t="shared" si="693"/>
        <v>1</v>
      </c>
      <c r="D22178" t="s">
        <v>5</v>
      </c>
      <c r="E22178">
        <v>53</v>
      </c>
      <c r="F22178">
        <v>376812</v>
      </c>
      <c r="G22178">
        <v>5373</v>
      </c>
    </row>
    <row r="22179" spans="1:7">
      <c r="A22179" s="2">
        <v>44295</v>
      </c>
      <c r="B22179" s="2">
        <f t="shared" si="692"/>
        <v>44316</v>
      </c>
      <c r="C22179" s="3">
        <f t="shared" si="693"/>
        <v>1</v>
      </c>
      <c r="D22179" t="s">
        <v>58</v>
      </c>
      <c r="E22179">
        <v>54</v>
      </c>
      <c r="F22179">
        <v>145299</v>
      </c>
      <c r="G22179">
        <v>2737</v>
      </c>
    </row>
    <row r="22180" spans="1:7">
      <c r="A22180" s="2">
        <v>44295</v>
      </c>
      <c r="B22180" s="2">
        <f t="shared" si="692"/>
        <v>44316</v>
      </c>
      <c r="C22180" s="3">
        <f t="shared" si="693"/>
        <v>1</v>
      </c>
      <c r="D22180" t="s">
        <v>10</v>
      </c>
      <c r="E22180">
        <v>55</v>
      </c>
      <c r="F22180">
        <v>644160</v>
      </c>
      <c r="G22180">
        <v>7376</v>
      </c>
    </row>
    <row r="22181" spans="1:7">
      <c r="A22181" s="2">
        <v>44295</v>
      </c>
      <c r="B22181" s="2">
        <f t="shared" si="692"/>
        <v>44316</v>
      </c>
      <c r="C22181" s="3">
        <f t="shared" si="693"/>
        <v>1</v>
      </c>
      <c r="D22181" t="s">
        <v>49</v>
      </c>
      <c r="E22181">
        <v>56</v>
      </c>
      <c r="F22181">
        <v>56873</v>
      </c>
      <c r="G22181">
        <v>701</v>
      </c>
    </row>
    <row r="22182" spans="1:7">
      <c r="A22182" s="2">
        <v>44296</v>
      </c>
      <c r="B22182" s="2">
        <f t="shared" si="692"/>
        <v>44316</v>
      </c>
      <c r="C22182" s="3">
        <f t="shared" si="693"/>
        <v>1</v>
      </c>
      <c r="D22182" t="s">
        <v>52</v>
      </c>
      <c r="E22182">
        <v>1</v>
      </c>
      <c r="F22182">
        <v>518588</v>
      </c>
      <c r="G22182">
        <v>10712</v>
      </c>
    </row>
    <row r="22183" spans="1:7">
      <c r="A22183" s="2">
        <v>44296</v>
      </c>
      <c r="B22183" s="2">
        <f t="shared" si="692"/>
        <v>44316</v>
      </c>
      <c r="C22183" s="3">
        <f t="shared" si="693"/>
        <v>1</v>
      </c>
      <c r="D22183" t="s">
        <v>50</v>
      </c>
      <c r="E22183">
        <v>2</v>
      </c>
      <c r="F22183">
        <v>64259</v>
      </c>
      <c r="G22183">
        <v>299</v>
      </c>
    </row>
    <row r="22184" spans="1:7">
      <c r="A22184" s="2">
        <v>44296</v>
      </c>
      <c r="B22184" s="2">
        <f t="shared" si="692"/>
        <v>44316</v>
      </c>
      <c r="C22184" s="3">
        <f t="shared" si="693"/>
        <v>1</v>
      </c>
      <c r="D22184" t="s">
        <v>8</v>
      </c>
      <c r="E22184">
        <v>4</v>
      </c>
      <c r="F22184">
        <v>849022</v>
      </c>
      <c r="G22184">
        <v>17092</v>
      </c>
    </row>
    <row r="22185" spans="1:7">
      <c r="A22185" s="2">
        <v>44296</v>
      </c>
      <c r="B22185" s="2">
        <f t="shared" si="692"/>
        <v>44316</v>
      </c>
      <c r="C22185" s="3">
        <f t="shared" si="693"/>
        <v>1</v>
      </c>
      <c r="D22185" t="s">
        <v>44</v>
      </c>
      <c r="E22185">
        <v>5</v>
      </c>
      <c r="F22185">
        <v>332053</v>
      </c>
      <c r="G22185">
        <v>5661</v>
      </c>
    </row>
    <row r="22186" spans="1:7">
      <c r="A22186" s="2">
        <v>44296</v>
      </c>
      <c r="B22186" s="2">
        <f t="shared" si="692"/>
        <v>44316</v>
      </c>
      <c r="C22186" s="3">
        <f t="shared" si="693"/>
        <v>1</v>
      </c>
      <c r="D22186" t="s">
        <v>7</v>
      </c>
      <c r="E22186">
        <v>6</v>
      </c>
      <c r="F22186">
        <v>3696770</v>
      </c>
      <c r="G22186">
        <v>60337</v>
      </c>
    </row>
    <row r="22187" spans="1:7">
      <c r="A22187" s="2">
        <v>44296</v>
      </c>
      <c r="B22187" s="2">
        <f t="shared" si="692"/>
        <v>44316</v>
      </c>
      <c r="C22187" s="3">
        <f t="shared" si="693"/>
        <v>1</v>
      </c>
      <c r="D22187" t="s">
        <v>22</v>
      </c>
      <c r="E22187">
        <v>8</v>
      </c>
      <c r="F22187">
        <v>479514</v>
      </c>
      <c r="G22187">
        <v>6209</v>
      </c>
    </row>
    <row r="22188" spans="1:7">
      <c r="A22188" s="2">
        <v>44296</v>
      </c>
      <c r="B22188" s="2">
        <f t="shared" si="692"/>
        <v>44316</v>
      </c>
      <c r="C22188" s="3">
        <f t="shared" si="693"/>
        <v>1</v>
      </c>
      <c r="D22188" t="s">
        <v>38</v>
      </c>
      <c r="E22188">
        <v>9</v>
      </c>
      <c r="F22188">
        <v>321586</v>
      </c>
      <c r="G22188">
        <v>7944</v>
      </c>
    </row>
    <row r="22189" spans="1:7">
      <c r="A22189" s="2">
        <v>44296</v>
      </c>
      <c r="B22189" s="2">
        <f t="shared" si="692"/>
        <v>44316</v>
      </c>
      <c r="C22189" s="3">
        <f t="shared" si="693"/>
        <v>1</v>
      </c>
      <c r="D22189" t="s">
        <v>45</v>
      </c>
      <c r="E22189">
        <v>10</v>
      </c>
      <c r="F22189">
        <v>98203</v>
      </c>
      <c r="G22189">
        <v>1577</v>
      </c>
    </row>
    <row r="22190" spans="1:7">
      <c r="A22190" s="2">
        <v>44296</v>
      </c>
      <c r="B22190" s="2">
        <f t="shared" si="692"/>
        <v>44316</v>
      </c>
      <c r="C22190" s="3">
        <f t="shared" si="693"/>
        <v>1</v>
      </c>
      <c r="D22190" t="s">
        <v>33</v>
      </c>
      <c r="E22190">
        <v>11</v>
      </c>
      <c r="F22190">
        <v>45762</v>
      </c>
      <c r="G22190">
        <v>1081</v>
      </c>
    </row>
    <row r="22191" spans="1:7">
      <c r="A22191" s="2">
        <v>44296</v>
      </c>
      <c r="B22191" s="2">
        <f t="shared" si="692"/>
        <v>44316</v>
      </c>
      <c r="C22191" s="3">
        <f t="shared" si="693"/>
        <v>1</v>
      </c>
      <c r="D22191" t="s">
        <v>15</v>
      </c>
      <c r="E22191">
        <v>12</v>
      </c>
      <c r="F22191">
        <v>2118705</v>
      </c>
      <c r="G22191">
        <v>34013</v>
      </c>
    </row>
    <row r="22192" spans="1:7">
      <c r="A22192" s="2">
        <v>44296</v>
      </c>
      <c r="B22192" s="2">
        <f t="shared" si="692"/>
        <v>44316</v>
      </c>
      <c r="C22192" s="3">
        <f t="shared" si="693"/>
        <v>1</v>
      </c>
      <c r="D22192" t="s">
        <v>18</v>
      </c>
      <c r="E22192">
        <v>13</v>
      </c>
      <c r="F22192">
        <v>1048888</v>
      </c>
      <c r="G22192">
        <v>18886</v>
      </c>
    </row>
    <row r="22193" spans="1:7">
      <c r="A22193" s="2">
        <v>44296</v>
      </c>
      <c r="B22193" s="2">
        <f t="shared" si="692"/>
        <v>44316</v>
      </c>
      <c r="C22193" s="3">
        <f t="shared" si="693"/>
        <v>1</v>
      </c>
      <c r="D22193" t="s">
        <v>57</v>
      </c>
      <c r="E22193">
        <v>66</v>
      </c>
      <c r="F22193">
        <v>8804</v>
      </c>
      <c r="G22193">
        <v>137</v>
      </c>
    </row>
    <row r="22194" spans="1:7">
      <c r="A22194" s="2">
        <v>44296</v>
      </c>
      <c r="B22194" s="2">
        <f t="shared" si="692"/>
        <v>44316</v>
      </c>
      <c r="C22194" s="3">
        <f t="shared" si="693"/>
        <v>1</v>
      </c>
      <c r="D22194" t="s">
        <v>26</v>
      </c>
      <c r="E22194">
        <v>15</v>
      </c>
      <c r="F22194">
        <v>30956</v>
      </c>
      <c r="G22194">
        <v>468</v>
      </c>
    </row>
    <row r="22195" spans="1:7">
      <c r="A22195" s="2">
        <v>44296</v>
      </c>
      <c r="B22195" s="2">
        <f t="shared" si="692"/>
        <v>44316</v>
      </c>
      <c r="C22195" s="3">
        <f t="shared" si="693"/>
        <v>1</v>
      </c>
      <c r="D22195" t="s">
        <v>53</v>
      </c>
      <c r="E22195">
        <v>16</v>
      </c>
      <c r="F22195">
        <v>183258</v>
      </c>
      <c r="G22195">
        <v>1995</v>
      </c>
    </row>
    <row r="22196" spans="1:7">
      <c r="A22196" s="2">
        <v>44296</v>
      </c>
      <c r="B22196" s="2">
        <f t="shared" si="692"/>
        <v>44316</v>
      </c>
      <c r="C22196" s="3">
        <f t="shared" si="693"/>
        <v>1</v>
      </c>
      <c r="D22196" t="s">
        <v>6</v>
      </c>
      <c r="E22196">
        <v>17</v>
      </c>
      <c r="F22196">
        <v>1280295</v>
      </c>
      <c r="G22196">
        <v>23777</v>
      </c>
    </row>
    <row r="22197" spans="1:7">
      <c r="A22197" s="2">
        <v>44296</v>
      </c>
      <c r="B22197" s="2">
        <f t="shared" si="692"/>
        <v>44316</v>
      </c>
      <c r="C22197" s="3">
        <f t="shared" si="693"/>
        <v>1</v>
      </c>
      <c r="D22197" t="s">
        <v>27</v>
      </c>
      <c r="E22197">
        <v>18</v>
      </c>
      <c r="F22197">
        <v>700830</v>
      </c>
      <c r="G22197">
        <v>13138</v>
      </c>
    </row>
    <row r="22198" spans="1:7">
      <c r="A22198" s="2">
        <v>44296</v>
      </c>
      <c r="B22198" s="2">
        <f t="shared" si="692"/>
        <v>44316</v>
      </c>
      <c r="C22198" s="3">
        <f t="shared" si="693"/>
        <v>1</v>
      </c>
      <c r="D22198" t="s">
        <v>39</v>
      </c>
      <c r="E22198">
        <v>19</v>
      </c>
      <c r="F22198">
        <v>356509</v>
      </c>
      <c r="G22198">
        <v>5857</v>
      </c>
    </row>
    <row r="22199" spans="1:7">
      <c r="A22199" s="2">
        <v>44296</v>
      </c>
      <c r="B22199" s="2">
        <f t="shared" si="692"/>
        <v>44316</v>
      </c>
      <c r="C22199" s="3">
        <f t="shared" si="693"/>
        <v>1</v>
      </c>
      <c r="D22199" t="s">
        <v>34</v>
      </c>
      <c r="E22199">
        <v>20</v>
      </c>
      <c r="F22199">
        <v>306518</v>
      </c>
      <c r="G22199">
        <v>4938</v>
      </c>
    </row>
    <row r="22200" spans="1:7">
      <c r="A22200" s="2">
        <v>44296</v>
      </c>
      <c r="B22200" s="2">
        <f t="shared" si="692"/>
        <v>44316</v>
      </c>
      <c r="C22200" s="3">
        <f t="shared" si="693"/>
        <v>1</v>
      </c>
      <c r="D22200" t="s">
        <v>28</v>
      </c>
      <c r="E22200">
        <v>21</v>
      </c>
      <c r="F22200">
        <v>435930</v>
      </c>
      <c r="G22200">
        <v>6344</v>
      </c>
    </row>
    <row r="22201" spans="1:7">
      <c r="A22201" s="2">
        <v>44296</v>
      </c>
      <c r="B22201" s="2">
        <f t="shared" si="692"/>
        <v>44316</v>
      </c>
      <c r="C22201" s="3">
        <f t="shared" si="693"/>
        <v>1</v>
      </c>
      <c r="D22201" t="s">
        <v>40</v>
      </c>
      <c r="E22201">
        <v>22</v>
      </c>
      <c r="F22201">
        <v>448838</v>
      </c>
      <c r="G22201">
        <v>10216</v>
      </c>
    </row>
    <row r="22202" spans="1:7">
      <c r="A22202" s="2">
        <v>44296</v>
      </c>
      <c r="B22202" s="2">
        <f t="shared" si="692"/>
        <v>44316</v>
      </c>
      <c r="C22202" s="3">
        <f t="shared" si="693"/>
        <v>1</v>
      </c>
      <c r="D22202" t="s">
        <v>51</v>
      </c>
      <c r="E22202">
        <v>23</v>
      </c>
      <c r="F22202">
        <v>53745</v>
      </c>
      <c r="G22202">
        <v>750</v>
      </c>
    </row>
    <row r="22203" spans="1:7">
      <c r="A22203" s="2">
        <v>44296</v>
      </c>
      <c r="B22203" s="2">
        <f t="shared" si="692"/>
        <v>44316</v>
      </c>
      <c r="C22203" s="3">
        <f t="shared" si="693"/>
        <v>1</v>
      </c>
      <c r="D22203" t="s">
        <v>23</v>
      </c>
      <c r="E22203">
        <v>24</v>
      </c>
      <c r="F22203">
        <v>425433</v>
      </c>
      <c r="G22203">
        <v>8444</v>
      </c>
    </row>
    <row r="22204" spans="1:7">
      <c r="A22204" s="2">
        <v>44296</v>
      </c>
      <c r="B22204" s="2">
        <f t="shared" si="692"/>
        <v>44316</v>
      </c>
      <c r="C22204" s="3">
        <f t="shared" si="693"/>
        <v>1</v>
      </c>
      <c r="D22204" t="s">
        <v>9</v>
      </c>
      <c r="E22204">
        <v>25</v>
      </c>
      <c r="F22204">
        <v>657578</v>
      </c>
      <c r="G22204">
        <v>17379</v>
      </c>
    </row>
    <row r="22205" spans="1:7">
      <c r="A22205" s="2">
        <v>44296</v>
      </c>
      <c r="B22205" s="2">
        <f t="shared" si="692"/>
        <v>44316</v>
      </c>
      <c r="C22205" s="3">
        <f t="shared" si="693"/>
        <v>1</v>
      </c>
      <c r="D22205" t="s">
        <v>42</v>
      </c>
      <c r="E22205">
        <v>26</v>
      </c>
      <c r="F22205">
        <v>819775</v>
      </c>
      <c r="G22205">
        <v>17552</v>
      </c>
    </row>
    <row r="22206" spans="1:7">
      <c r="A22206" s="2">
        <v>44296</v>
      </c>
      <c r="B22206" s="2">
        <f t="shared" si="692"/>
        <v>44316</v>
      </c>
      <c r="C22206" s="3">
        <f t="shared" si="693"/>
        <v>1</v>
      </c>
      <c r="D22206" t="s">
        <v>29</v>
      </c>
      <c r="E22206">
        <v>27</v>
      </c>
      <c r="F22206">
        <v>540355</v>
      </c>
      <c r="G22206">
        <v>7022</v>
      </c>
    </row>
    <row r="22207" spans="1:7">
      <c r="A22207" s="2">
        <v>44296</v>
      </c>
      <c r="B22207" s="2">
        <f t="shared" si="692"/>
        <v>44316</v>
      </c>
      <c r="C22207" s="3">
        <f t="shared" si="693"/>
        <v>1</v>
      </c>
      <c r="D22207" t="s">
        <v>46</v>
      </c>
      <c r="E22207">
        <v>28</v>
      </c>
      <c r="F22207">
        <v>307332</v>
      </c>
      <c r="G22207">
        <v>7095</v>
      </c>
    </row>
    <row r="22208" spans="1:7">
      <c r="A22208" s="2">
        <v>44296</v>
      </c>
      <c r="B22208" s="2">
        <f t="shared" si="692"/>
        <v>44316</v>
      </c>
      <c r="C22208" s="3">
        <f t="shared" si="693"/>
        <v>1</v>
      </c>
      <c r="D22208" t="s">
        <v>35</v>
      </c>
      <c r="E22208">
        <v>29</v>
      </c>
      <c r="F22208">
        <v>595098</v>
      </c>
      <c r="G22208">
        <v>9006</v>
      </c>
    </row>
    <row r="22209" spans="1:7">
      <c r="A22209" s="2">
        <v>44296</v>
      </c>
      <c r="B22209" s="2">
        <f t="shared" si="692"/>
        <v>44316</v>
      </c>
      <c r="C22209" s="3">
        <f t="shared" si="693"/>
        <v>1</v>
      </c>
      <c r="D22209" t="s">
        <v>54</v>
      </c>
      <c r="E22209">
        <v>30</v>
      </c>
      <c r="F22209">
        <v>106205</v>
      </c>
      <c r="G22209">
        <v>1523</v>
      </c>
    </row>
    <row r="22210" spans="1:7">
      <c r="A22210" s="2">
        <v>44296</v>
      </c>
      <c r="B22210" s="2">
        <f t="shared" si="692"/>
        <v>44316</v>
      </c>
      <c r="C22210" s="3">
        <f t="shared" si="693"/>
        <v>1</v>
      </c>
      <c r="D22210" t="s">
        <v>12</v>
      </c>
      <c r="E22210">
        <v>31</v>
      </c>
      <c r="F22210">
        <v>214137</v>
      </c>
      <c r="G22210">
        <v>2329</v>
      </c>
    </row>
    <row r="22211" spans="1:7">
      <c r="A22211" s="2">
        <v>44296</v>
      </c>
      <c r="B22211" s="2">
        <f t="shared" si="692"/>
        <v>44316</v>
      </c>
      <c r="C22211" s="3">
        <f t="shared" si="693"/>
        <v>1</v>
      </c>
      <c r="D22211" t="s">
        <v>24</v>
      </c>
      <c r="E22211">
        <v>32</v>
      </c>
      <c r="F22211">
        <v>307704</v>
      </c>
      <c r="G22211">
        <v>5332</v>
      </c>
    </row>
    <row r="22212" spans="1:7">
      <c r="A22212" s="2">
        <v>44296</v>
      </c>
      <c r="B22212" s="2">
        <f t="shared" ref="B22212:B22275" si="694">EOMONTH(A22212,0)</f>
        <v>44316</v>
      </c>
      <c r="C22212" s="3">
        <f t="shared" ref="C22212:C22275" si="695">IF(A22212=B22212,0,1)</f>
        <v>1</v>
      </c>
      <c r="D22212" t="s">
        <v>19</v>
      </c>
      <c r="E22212">
        <v>33</v>
      </c>
      <c r="F22212">
        <v>88446</v>
      </c>
      <c r="G22212">
        <v>1256</v>
      </c>
    </row>
    <row r="22213" spans="1:7">
      <c r="A22213" s="2">
        <v>44296</v>
      </c>
      <c r="B22213" s="2">
        <f t="shared" si="694"/>
        <v>44316</v>
      </c>
      <c r="C22213" s="3">
        <f t="shared" si="695"/>
        <v>1</v>
      </c>
      <c r="D22213" t="s">
        <v>21</v>
      </c>
      <c r="E22213">
        <v>34</v>
      </c>
      <c r="F22213">
        <v>950103</v>
      </c>
      <c r="G22213">
        <v>24859</v>
      </c>
    </row>
    <row r="22214" spans="1:7">
      <c r="A22214" s="2">
        <v>44296</v>
      </c>
      <c r="B22214" s="2">
        <f t="shared" si="694"/>
        <v>44316</v>
      </c>
      <c r="C22214" s="3">
        <f t="shared" si="695"/>
        <v>1</v>
      </c>
      <c r="D22214" t="s">
        <v>47</v>
      </c>
      <c r="E22214">
        <v>35</v>
      </c>
      <c r="F22214">
        <v>193368</v>
      </c>
      <c r="G22214">
        <v>3978</v>
      </c>
    </row>
    <row r="22215" spans="1:7">
      <c r="A22215" s="2">
        <v>44296</v>
      </c>
      <c r="B22215" s="2">
        <f t="shared" si="694"/>
        <v>44316</v>
      </c>
      <c r="C22215" s="3">
        <f t="shared" si="695"/>
        <v>1</v>
      </c>
      <c r="D22215" t="s">
        <v>16</v>
      </c>
      <c r="E22215">
        <v>36</v>
      </c>
      <c r="F22215">
        <v>1948232</v>
      </c>
      <c r="G22215">
        <v>50527</v>
      </c>
    </row>
    <row r="22216" spans="1:7">
      <c r="A22216" s="2">
        <v>44296</v>
      </c>
      <c r="B22216" s="2">
        <f t="shared" si="694"/>
        <v>44316</v>
      </c>
      <c r="C22216" s="3">
        <f t="shared" si="695"/>
        <v>1</v>
      </c>
      <c r="D22216" t="s">
        <v>20</v>
      </c>
      <c r="E22216">
        <v>37</v>
      </c>
      <c r="F22216">
        <v>935163</v>
      </c>
      <c r="G22216">
        <v>12274</v>
      </c>
    </row>
    <row r="22217" spans="1:7">
      <c r="A22217" s="2">
        <v>44296</v>
      </c>
      <c r="B22217" s="2">
        <f t="shared" si="694"/>
        <v>44316</v>
      </c>
      <c r="C22217" s="3">
        <f t="shared" si="695"/>
        <v>1</v>
      </c>
      <c r="D22217" t="s">
        <v>48</v>
      </c>
      <c r="E22217">
        <v>38</v>
      </c>
      <c r="F22217">
        <v>104732</v>
      </c>
      <c r="G22217">
        <v>1502</v>
      </c>
    </row>
    <row r="22218" spans="1:7">
      <c r="A22218" s="2">
        <v>44296</v>
      </c>
      <c r="B22218" s="2">
        <f t="shared" si="694"/>
        <v>44316</v>
      </c>
      <c r="C22218" s="3">
        <f t="shared" si="695"/>
        <v>1</v>
      </c>
      <c r="D22218" t="s">
        <v>59</v>
      </c>
      <c r="E22218">
        <v>69</v>
      </c>
      <c r="F22218">
        <v>160</v>
      </c>
      <c r="G22218">
        <v>2</v>
      </c>
    </row>
    <row r="22219" spans="1:7">
      <c r="A22219" s="2">
        <v>44296</v>
      </c>
      <c r="B22219" s="2">
        <f t="shared" si="694"/>
        <v>44316</v>
      </c>
      <c r="C22219" s="3">
        <f t="shared" si="695"/>
        <v>1</v>
      </c>
      <c r="D22219" t="s">
        <v>41</v>
      </c>
      <c r="E22219">
        <v>39</v>
      </c>
      <c r="F22219">
        <v>1037600</v>
      </c>
      <c r="G22219">
        <v>18827</v>
      </c>
    </row>
    <row r="22220" spans="1:7">
      <c r="A22220" s="2">
        <v>44296</v>
      </c>
      <c r="B22220" s="2">
        <f t="shared" si="694"/>
        <v>44316</v>
      </c>
      <c r="C22220" s="3">
        <f t="shared" si="695"/>
        <v>1</v>
      </c>
      <c r="D22220" t="s">
        <v>30</v>
      </c>
      <c r="E22220">
        <v>40</v>
      </c>
      <c r="F22220">
        <v>442805</v>
      </c>
      <c r="G22220">
        <v>6669</v>
      </c>
    </row>
    <row r="22221" spans="1:7">
      <c r="A22221" s="2">
        <v>44296</v>
      </c>
      <c r="B22221" s="2">
        <f t="shared" si="694"/>
        <v>44316</v>
      </c>
      <c r="C22221" s="3">
        <f t="shared" si="695"/>
        <v>1</v>
      </c>
      <c r="D22221" t="s">
        <v>14</v>
      </c>
      <c r="E22221">
        <v>41</v>
      </c>
      <c r="F22221">
        <v>170085</v>
      </c>
      <c r="G22221">
        <v>2451</v>
      </c>
    </row>
    <row r="22222" spans="1:7">
      <c r="A22222" s="2">
        <v>44296</v>
      </c>
      <c r="B22222" s="2">
        <f t="shared" si="694"/>
        <v>44316</v>
      </c>
      <c r="C22222" s="3">
        <f t="shared" si="695"/>
        <v>1</v>
      </c>
      <c r="D22222" t="s">
        <v>31</v>
      </c>
      <c r="E22222">
        <v>42</v>
      </c>
      <c r="F22222">
        <v>1073909</v>
      </c>
      <c r="G22222">
        <v>25457</v>
      </c>
    </row>
    <row r="22223" spans="1:7">
      <c r="A22223" s="2">
        <v>44296</v>
      </c>
      <c r="B22223" s="2">
        <f t="shared" si="694"/>
        <v>44316</v>
      </c>
      <c r="C22223" s="3">
        <f t="shared" si="695"/>
        <v>1</v>
      </c>
      <c r="D22223" t="s">
        <v>55</v>
      </c>
      <c r="E22223">
        <v>72</v>
      </c>
      <c r="F22223">
        <v>146815</v>
      </c>
      <c r="G22223">
        <v>2152</v>
      </c>
    </row>
    <row r="22224" spans="1:7">
      <c r="A22224" s="2">
        <v>44296</v>
      </c>
      <c r="B22224" s="2">
        <f t="shared" si="694"/>
        <v>44316</v>
      </c>
      <c r="C22224" s="3">
        <f t="shared" si="695"/>
        <v>1</v>
      </c>
      <c r="D22224" t="s">
        <v>17</v>
      </c>
      <c r="E22224">
        <v>44</v>
      </c>
      <c r="F22224">
        <v>141097</v>
      </c>
      <c r="G22224">
        <v>2638</v>
      </c>
    </row>
    <row r="22225" spans="1:7">
      <c r="A22225" s="2">
        <v>44296</v>
      </c>
      <c r="B22225" s="2">
        <f t="shared" si="694"/>
        <v>44316</v>
      </c>
      <c r="C22225" s="3">
        <f t="shared" si="695"/>
        <v>1</v>
      </c>
      <c r="D22225" t="s">
        <v>32</v>
      </c>
      <c r="E22225">
        <v>45</v>
      </c>
      <c r="F22225">
        <v>561773</v>
      </c>
      <c r="G22225">
        <v>9273</v>
      </c>
    </row>
    <row r="22226" spans="1:7">
      <c r="A22226" s="2">
        <v>44296</v>
      </c>
      <c r="B22226" s="2">
        <f t="shared" si="694"/>
        <v>44316</v>
      </c>
      <c r="C22226" s="3">
        <f t="shared" si="695"/>
        <v>1</v>
      </c>
      <c r="D22226" t="s">
        <v>43</v>
      </c>
      <c r="E22226">
        <v>46</v>
      </c>
      <c r="F22226">
        <v>119705</v>
      </c>
      <c r="G22226">
        <v>1946</v>
      </c>
    </row>
    <row r="22227" spans="1:7">
      <c r="A22227" s="2">
        <v>44296</v>
      </c>
      <c r="B22227" s="2">
        <f t="shared" si="694"/>
        <v>44316</v>
      </c>
      <c r="C22227" s="3">
        <f t="shared" si="695"/>
        <v>1</v>
      </c>
      <c r="D22227" t="s">
        <v>25</v>
      </c>
      <c r="E22227">
        <v>47</v>
      </c>
      <c r="F22227">
        <v>807996</v>
      </c>
      <c r="G22227">
        <v>11900</v>
      </c>
    </row>
    <row r="22228" spans="1:7">
      <c r="A22228" s="2">
        <v>44296</v>
      </c>
      <c r="B22228" s="2">
        <f t="shared" si="694"/>
        <v>44316</v>
      </c>
      <c r="C22228" s="3">
        <f t="shared" si="695"/>
        <v>1</v>
      </c>
      <c r="D22228" t="s">
        <v>11</v>
      </c>
      <c r="E22228">
        <v>48</v>
      </c>
      <c r="F22228">
        <v>2825875</v>
      </c>
      <c r="G22228">
        <v>49345</v>
      </c>
    </row>
    <row r="22229" spans="1:7">
      <c r="A22229" s="2">
        <v>44296</v>
      </c>
      <c r="B22229" s="2">
        <f t="shared" si="694"/>
        <v>44316</v>
      </c>
      <c r="C22229" s="3">
        <f t="shared" si="695"/>
        <v>1</v>
      </c>
      <c r="D22229" t="s">
        <v>13</v>
      </c>
      <c r="E22229">
        <v>49</v>
      </c>
      <c r="F22229">
        <v>389821</v>
      </c>
      <c r="G22229">
        <v>2159</v>
      </c>
    </row>
    <row r="22230" spans="1:7">
      <c r="A22230" s="2">
        <v>44296</v>
      </c>
      <c r="B22230" s="2">
        <f t="shared" si="694"/>
        <v>44316</v>
      </c>
      <c r="C22230" s="3">
        <f t="shared" si="695"/>
        <v>1</v>
      </c>
      <c r="D22230" t="s">
        <v>36</v>
      </c>
      <c r="E22230">
        <v>50</v>
      </c>
      <c r="F22230">
        <v>20965</v>
      </c>
      <c r="G22230">
        <v>231</v>
      </c>
    </row>
    <row r="22231" spans="1:7">
      <c r="A22231" s="2">
        <v>44296</v>
      </c>
      <c r="B22231" s="2">
        <f t="shared" si="694"/>
        <v>44316</v>
      </c>
      <c r="C22231" s="3">
        <f t="shared" si="695"/>
        <v>1</v>
      </c>
      <c r="D22231" t="s">
        <v>56</v>
      </c>
      <c r="E22231">
        <v>78</v>
      </c>
      <c r="F22231">
        <v>2971</v>
      </c>
      <c r="G22231">
        <v>26</v>
      </c>
    </row>
    <row r="22232" spans="1:7">
      <c r="A22232" s="2">
        <v>44296</v>
      </c>
      <c r="B22232" s="2">
        <f t="shared" si="694"/>
        <v>44316</v>
      </c>
      <c r="C22232" s="3">
        <f t="shared" si="695"/>
        <v>1</v>
      </c>
      <c r="D22232" t="s">
        <v>37</v>
      </c>
      <c r="E22232">
        <v>51</v>
      </c>
      <c r="F22232">
        <v>634325</v>
      </c>
      <c r="G22232">
        <v>10458</v>
      </c>
    </row>
    <row r="22233" spans="1:7">
      <c r="A22233" s="2">
        <v>44296</v>
      </c>
      <c r="B22233" s="2">
        <f t="shared" si="694"/>
        <v>44316</v>
      </c>
      <c r="C22233" s="3">
        <f t="shared" si="695"/>
        <v>1</v>
      </c>
      <c r="D22233" t="s">
        <v>5</v>
      </c>
      <c r="E22233">
        <v>53</v>
      </c>
      <c r="F22233">
        <v>377979</v>
      </c>
      <c r="G22233">
        <v>5373</v>
      </c>
    </row>
    <row r="22234" spans="1:7">
      <c r="A22234" s="2">
        <v>44296</v>
      </c>
      <c r="B22234" s="2">
        <f t="shared" si="694"/>
        <v>44316</v>
      </c>
      <c r="C22234" s="3">
        <f t="shared" si="695"/>
        <v>1</v>
      </c>
      <c r="D22234" t="s">
        <v>58</v>
      </c>
      <c r="E22234">
        <v>54</v>
      </c>
      <c r="F22234">
        <v>145754</v>
      </c>
      <c r="G22234">
        <v>2742</v>
      </c>
    </row>
    <row r="22235" spans="1:7">
      <c r="A22235" s="2">
        <v>44296</v>
      </c>
      <c r="B22235" s="2">
        <f t="shared" si="694"/>
        <v>44316</v>
      </c>
      <c r="C22235" s="3">
        <f t="shared" si="695"/>
        <v>1</v>
      </c>
      <c r="D22235" t="s">
        <v>10</v>
      </c>
      <c r="E22235">
        <v>55</v>
      </c>
      <c r="F22235">
        <v>645081</v>
      </c>
      <c r="G22235">
        <v>7380</v>
      </c>
    </row>
    <row r="22236" spans="1:7">
      <c r="A22236" s="2">
        <v>44296</v>
      </c>
      <c r="B22236" s="2">
        <f t="shared" si="694"/>
        <v>44316</v>
      </c>
      <c r="C22236" s="3">
        <f t="shared" si="695"/>
        <v>1</v>
      </c>
      <c r="D22236" t="s">
        <v>49</v>
      </c>
      <c r="E22236">
        <v>56</v>
      </c>
      <c r="F22236">
        <v>56873</v>
      </c>
      <c r="G22236">
        <v>701</v>
      </c>
    </row>
    <row r="22237" spans="1:7">
      <c r="A22237" s="2">
        <v>44297</v>
      </c>
      <c r="B22237" s="2">
        <f t="shared" si="694"/>
        <v>44316</v>
      </c>
      <c r="C22237" s="3">
        <f t="shared" si="695"/>
        <v>1</v>
      </c>
      <c r="D22237" t="s">
        <v>52</v>
      </c>
      <c r="E22237">
        <v>1</v>
      </c>
      <c r="F22237">
        <v>518899</v>
      </c>
      <c r="G22237">
        <v>10712</v>
      </c>
    </row>
    <row r="22238" spans="1:7">
      <c r="A22238" s="2">
        <v>44297</v>
      </c>
      <c r="B22238" s="2">
        <f t="shared" si="694"/>
        <v>44316</v>
      </c>
      <c r="C22238" s="3">
        <f t="shared" si="695"/>
        <v>1</v>
      </c>
      <c r="D22238" t="s">
        <v>50</v>
      </c>
      <c r="E22238">
        <v>2</v>
      </c>
      <c r="F22238">
        <v>64259</v>
      </c>
      <c r="G22238">
        <v>299</v>
      </c>
    </row>
    <row r="22239" spans="1:7">
      <c r="A22239" s="2">
        <v>44297</v>
      </c>
      <c r="B22239" s="2">
        <f t="shared" si="694"/>
        <v>44316</v>
      </c>
      <c r="C22239" s="3">
        <f t="shared" si="695"/>
        <v>1</v>
      </c>
      <c r="D22239" t="s">
        <v>8</v>
      </c>
      <c r="E22239">
        <v>4</v>
      </c>
      <c r="F22239">
        <v>849561</v>
      </c>
      <c r="G22239">
        <v>17086</v>
      </c>
    </row>
    <row r="22240" spans="1:7">
      <c r="A22240" s="2">
        <v>44297</v>
      </c>
      <c r="B22240" s="2">
        <f t="shared" si="694"/>
        <v>44316</v>
      </c>
      <c r="C22240" s="3">
        <f t="shared" si="695"/>
        <v>1</v>
      </c>
      <c r="D22240" t="s">
        <v>44</v>
      </c>
      <c r="E22240">
        <v>5</v>
      </c>
      <c r="F22240">
        <v>332153</v>
      </c>
      <c r="G22240">
        <v>5661</v>
      </c>
    </row>
    <row r="22241" spans="1:7">
      <c r="A22241" s="2">
        <v>44297</v>
      </c>
      <c r="B22241" s="2">
        <f t="shared" si="694"/>
        <v>44316</v>
      </c>
      <c r="C22241" s="3">
        <f t="shared" si="695"/>
        <v>1</v>
      </c>
      <c r="D22241" t="s">
        <v>7</v>
      </c>
      <c r="E22241">
        <v>6</v>
      </c>
      <c r="F22241">
        <v>3700665</v>
      </c>
      <c r="G22241">
        <v>60422</v>
      </c>
    </row>
    <row r="22242" spans="1:7">
      <c r="A22242" s="2">
        <v>44297</v>
      </c>
      <c r="B22242" s="2">
        <f t="shared" si="694"/>
        <v>44316</v>
      </c>
      <c r="C22242" s="3">
        <f t="shared" si="695"/>
        <v>1</v>
      </c>
      <c r="D22242" t="s">
        <v>22</v>
      </c>
      <c r="E22242">
        <v>8</v>
      </c>
      <c r="F22242">
        <v>481331</v>
      </c>
      <c r="G22242">
        <v>6210</v>
      </c>
    </row>
    <row r="22243" spans="1:7">
      <c r="A22243" s="2">
        <v>44297</v>
      </c>
      <c r="B22243" s="2">
        <f t="shared" si="694"/>
        <v>44316</v>
      </c>
      <c r="C22243" s="3">
        <f t="shared" si="695"/>
        <v>1</v>
      </c>
      <c r="D22243" t="s">
        <v>38</v>
      </c>
      <c r="E22243">
        <v>9</v>
      </c>
      <c r="F22243">
        <v>321586</v>
      </c>
      <c r="G22243">
        <v>7944</v>
      </c>
    </row>
    <row r="22244" spans="1:7">
      <c r="A22244" s="2">
        <v>44297</v>
      </c>
      <c r="B22244" s="2">
        <f t="shared" si="694"/>
        <v>44316</v>
      </c>
      <c r="C22244" s="3">
        <f t="shared" si="695"/>
        <v>1</v>
      </c>
      <c r="D22244" t="s">
        <v>45</v>
      </c>
      <c r="E22244">
        <v>10</v>
      </c>
      <c r="F22244">
        <v>98570</v>
      </c>
      <c r="G22244">
        <v>1578</v>
      </c>
    </row>
    <row r="22245" spans="1:7">
      <c r="A22245" s="2">
        <v>44297</v>
      </c>
      <c r="B22245" s="2">
        <f t="shared" si="694"/>
        <v>44316</v>
      </c>
      <c r="C22245" s="3">
        <f t="shared" si="695"/>
        <v>1</v>
      </c>
      <c r="D22245" t="s">
        <v>33</v>
      </c>
      <c r="E22245">
        <v>11</v>
      </c>
      <c r="F22245">
        <v>45830</v>
      </c>
      <c r="G22245">
        <v>1081</v>
      </c>
    </row>
    <row r="22246" spans="1:7">
      <c r="A22246" s="2">
        <v>44297</v>
      </c>
      <c r="B22246" s="2">
        <f t="shared" si="694"/>
        <v>44316</v>
      </c>
      <c r="C22246" s="3">
        <f t="shared" si="695"/>
        <v>1</v>
      </c>
      <c r="D22246" t="s">
        <v>15</v>
      </c>
      <c r="E22246">
        <v>12</v>
      </c>
      <c r="F22246">
        <v>2124225</v>
      </c>
      <c r="G22246">
        <v>34020</v>
      </c>
    </row>
    <row r="22247" spans="1:7">
      <c r="A22247" s="2">
        <v>44297</v>
      </c>
      <c r="B22247" s="2">
        <f t="shared" si="694"/>
        <v>44316</v>
      </c>
      <c r="C22247" s="3">
        <f t="shared" si="695"/>
        <v>1</v>
      </c>
      <c r="D22247" t="s">
        <v>18</v>
      </c>
      <c r="E22247">
        <v>13</v>
      </c>
      <c r="F22247">
        <v>1049961</v>
      </c>
      <c r="G22247">
        <v>18886</v>
      </c>
    </row>
    <row r="22248" spans="1:7">
      <c r="A22248" s="2">
        <v>44297</v>
      </c>
      <c r="B22248" s="2">
        <f t="shared" si="694"/>
        <v>44316</v>
      </c>
      <c r="C22248" s="3">
        <f t="shared" si="695"/>
        <v>1</v>
      </c>
      <c r="D22248" t="s">
        <v>57</v>
      </c>
      <c r="E22248">
        <v>66</v>
      </c>
      <c r="F22248">
        <v>8806</v>
      </c>
      <c r="G22248">
        <v>137</v>
      </c>
    </row>
    <row r="22249" spans="1:7">
      <c r="A22249" s="2">
        <v>44297</v>
      </c>
      <c r="B22249" s="2">
        <f t="shared" si="694"/>
        <v>44316</v>
      </c>
      <c r="C22249" s="3">
        <f t="shared" si="695"/>
        <v>1</v>
      </c>
      <c r="D22249" t="s">
        <v>26</v>
      </c>
      <c r="E22249">
        <v>15</v>
      </c>
      <c r="F22249">
        <v>31045</v>
      </c>
      <c r="G22249">
        <v>468</v>
      </c>
    </row>
    <row r="22250" spans="1:7">
      <c r="A22250" s="2">
        <v>44297</v>
      </c>
      <c r="B22250" s="2">
        <f t="shared" si="694"/>
        <v>44316</v>
      </c>
      <c r="C22250" s="3">
        <f t="shared" si="695"/>
        <v>1</v>
      </c>
      <c r="D22250" t="s">
        <v>53</v>
      </c>
      <c r="E22250">
        <v>16</v>
      </c>
      <c r="F22250">
        <v>183258</v>
      </c>
      <c r="G22250">
        <v>1995</v>
      </c>
    </row>
    <row r="22251" spans="1:7">
      <c r="A22251" s="2">
        <v>44297</v>
      </c>
      <c r="B22251" s="2">
        <f t="shared" si="694"/>
        <v>44316</v>
      </c>
      <c r="C22251" s="3">
        <f t="shared" si="695"/>
        <v>1</v>
      </c>
      <c r="D22251" t="s">
        <v>6</v>
      </c>
      <c r="E22251">
        <v>17</v>
      </c>
      <c r="F22251">
        <v>1283110</v>
      </c>
      <c r="G22251">
        <v>23793</v>
      </c>
    </row>
    <row r="22252" spans="1:7">
      <c r="A22252" s="2">
        <v>44297</v>
      </c>
      <c r="B22252" s="2">
        <f t="shared" si="694"/>
        <v>44316</v>
      </c>
      <c r="C22252" s="3">
        <f t="shared" si="695"/>
        <v>1</v>
      </c>
      <c r="D22252" t="s">
        <v>27</v>
      </c>
      <c r="E22252">
        <v>18</v>
      </c>
      <c r="F22252">
        <v>701988</v>
      </c>
      <c r="G22252">
        <v>13148</v>
      </c>
    </row>
    <row r="22253" spans="1:7">
      <c r="A22253" s="2">
        <v>44297</v>
      </c>
      <c r="B22253" s="2">
        <f t="shared" si="694"/>
        <v>44316</v>
      </c>
      <c r="C22253" s="3">
        <f t="shared" si="695"/>
        <v>1</v>
      </c>
      <c r="D22253" t="s">
        <v>39</v>
      </c>
      <c r="E22253">
        <v>19</v>
      </c>
      <c r="F22253">
        <v>357019</v>
      </c>
      <c r="G22253">
        <v>5857</v>
      </c>
    </row>
    <row r="22254" spans="1:7">
      <c r="A22254" s="2">
        <v>44297</v>
      </c>
      <c r="B22254" s="2">
        <f t="shared" si="694"/>
        <v>44316</v>
      </c>
      <c r="C22254" s="3">
        <f t="shared" si="695"/>
        <v>1</v>
      </c>
      <c r="D22254" t="s">
        <v>34</v>
      </c>
      <c r="E22254">
        <v>20</v>
      </c>
      <c r="F22254">
        <v>306518</v>
      </c>
      <c r="G22254">
        <v>4938</v>
      </c>
    </row>
    <row r="22255" spans="1:7">
      <c r="A22255" s="2">
        <v>44297</v>
      </c>
      <c r="B22255" s="2">
        <f t="shared" si="694"/>
        <v>44316</v>
      </c>
      <c r="C22255" s="3">
        <f t="shared" si="695"/>
        <v>1</v>
      </c>
      <c r="D22255" t="s">
        <v>28</v>
      </c>
      <c r="E22255">
        <v>21</v>
      </c>
      <c r="F22255">
        <v>436395</v>
      </c>
      <c r="G22255">
        <v>6350</v>
      </c>
    </row>
    <row r="22256" spans="1:7">
      <c r="A22256" s="2">
        <v>44297</v>
      </c>
      <c r="B22256" s="2">
        <f t="shared" si="694"/>
        <v>44316</v>
      </c>
      <c r="C22256" s="3">
        <f t="shared" si="695"/>
        <v>1</v>
      </c>
      <c r="D22256" t="s">
        <v>40</v>
      </c>
      <c r="E22256">
        <v>22</v>
      </c>
      <c r="F22256">
        <v>448838</v>
      </c>
      <c r="G22256">
        <v>10216</v>
      </c>
    </row>
    <row r="22257" spans="1:7">
      <c r="A22257" s="2">
        <v>44297</v>
      </c>
      <c r="B22257" s="2">
        <f t="shared" si="694"/>
        <v>44316</v>
      </c>
      <c r="C22257" s="3">
        <f t="shared" si="695"/>
        <v>1</v>
      </c>
      <c r="D22257" t="s">
        <v>51</v>
      </c>
      <c r="E22257">
        <v>23</v>
      </c>
      <c r="F22257">
        <v>53960</v>
      </c>
      <c r="G22257">
        <v>750</v>
      </c>
    </row>
    <row r="22258" spans="1:7">
      <c r="A22258" s="2">
        <v>44297</v>
      </c>
      <c r="B22258" s="2">
        <f t="shared" si="694"/>
        <v>44316</v>
      </c>
      <c r="C22258" s="3">
        <f t="shared" si="695"/>
        <v>1</v>
      </c>
      <c r="D22258" t="s">
        <v>23</v>
      </c>
      <c r="E22258">
        <v>24</v>
      </c>
      <c r="F22258">
        <v>426916</v>
      </c>
      <c r="G22258">
        <v>8455</v>
      </c>
    </row>
    <row r="22259" spans="1:7">
      <c r="A22259" s="2">
        <v>44297</v>
      </c>
      <c r="B22259" s="2">
        <f t="shared" si="694"/>
        <v>44316</v>
      </c>
      <c r="C22259" s="3">
        <f t="shared" si="695"/>
        <v>1</v>
      </c>
      <c r="D22259" t="s">
        <v>9</v>
      </c>
      <c r="E22259">
        <v>25</v>
      </c>
      <c r="F22259">
        <v>659569</v>
      </c>
      <c r="G22259">
        <v>17387</v>
      </c>
    </row>
    <row r="22260" spans="1:7">
      <c r="A22260" s="2">
        <v>44297</v>
      </c>
      <c r="B22260" s="2">
        <f t="shared" si="694"/>
        <v>44316</v>
      </c>
      <c r="C22260" s="3">
        <f t="shared" si="695"/>
        <v>1</v>
      </c>
      <c r="D22260" t="s">
        <v>42</v>
      </c>
      <c r="E22260">
        <v>26</v>
      </c>
      <c r="F22260">
        <v>819977</v>
      </c>
      <c r="G22260">
        <v>17552</v>
      </c>
    </row>
    <row r="22261" spans="1:7">
      <c r="A22261" s="2">
        <v>44297</v>
      </c>
      <c r="B22261" s="2">
        <f t="shared" si="694"/>
        <v>44316</v>
      </c>
      <c r="C22261" s="3">
        <f t="shared" si="695"/>
        <v>1</v>
      </c>
      <c r="D22261" t="s">
        <v>29</v>
      </c>
      <c r="E22261">
        <v>27</v>
      </c>
      <c r="F22261">
        <v>542131</v>
      </c>
      <c r="G22261">
        <v>7035</v>
      </c>
    </row>
    <row r="22262" spans="1:7">
      <c r="A22262" s="2">
        <v>44297</v>
      </c>
      <c r="B22262" s="2">
        <f t="shared" si="694"/>
        <v>44316</v>
      </c>
      <c r="C22262" s="3">
        <f t="shared" si="695"/>
        <v>1</v>
      </c>
      <c r="D22262" t="s">
        <v>46</v>
      </c>
      <c r="E22262">
        <v>28</v>
      </c>
      <c r="F22262">
        <v>307449</v>
      </c>
      <c r="G22262">
        <v>7096</v>
      </c>
    </row>
    <row r="22263" spans="1:7">
      <c r="A22263" s="2">
        <v>44297</v>
      </c>
      <c r="B22263" s="2">
        <f t="shared" si="694"/>
        <v>44316</v>
      </c>
      <c r="C22263" s="3">
        <f t="shared" si="695"/>
        <v>1</v>
      </c>
      <c r="D22263" t="s">
        <v>35</v>
      </c>
      <c r="E22263">
        <v>29</v>
      </c>
      <c r="F22263">
        <v>595502</v>
      </c>
      <c r="G22263">
        <v>9007</v>
      </c>
    </row>
    <row r="22264" spans="1:7">
      <c r="A22264" s="2">
        <v>44297</v>
      </c>
      <c r="B22264" s="2">
        <f t="shared" si="694"/>
        <v>44316</v>
      </c>
      <c r="C22264" s="3">
        <f t="shared" si="695"/>
        <v>1</v>
      </c>
      <c r="D22264" t="s">
        <v>54</v>
      </c>
      <c r="E22264">
        <v>30</v>
      </c>
      <c r="F22264">
        <v>106231</v>
      </c>
      <c r="G22264">
        <v>1523</v>
      </c>
    </row>
    <row r="22265" spans="1:7">
      <c r="A22265" s="2">
        <v>44297</v>
      </c>
      <c r="B22265" s="2">
        <f t="shared" si="694"/>
        <v>44316</v>
      </c>
      <c r="C22265" s="3">
        <f t="shared" si="695"/>
        <v>1</v>
      </c>
      <c r="D22265" t="s">
        <v>12</v>
      </c>
      <c r="E22265">
        <v>31</v>
      </c>
      <c r="F22265">
        <v>214323</v>
      </c>
      <c r="G22265">
        <v>2330</v>
      </c>
    </row>
    <row r="22266" spans="1:7">
      <c r="A22266" s="2">
        <v>44297</v>
      </c>
      <c r="B22266" s="2">
        <f t="shared" si="694"/>
        <v>44316</v>
      </c>
      <c r="C22266" s="3">
        <f t="shared" si="695"/>
        <v>1</v>
      </c>
      <c r="D22266" t="s">
        <v>24</v>
      </c>
      <c r="E22266">
        <v>32</v>
      </c>
      <c r="F22266">
        <v>308024</v>
      </c>
      <c r="G22266">
        <v>5332</v>
      </c>
    </row>
    <row r="22267" spans="1:7">
      <c r="A22267" s="2">
        <v>44297</v>
      </c>
      <c r="B22267" s="2">
        <f t="shared" si="694"/>
        <v>44316</v>
      </c>
      <c r="C22267" s="3">
        <f t="shared" si="695"/>
        <v>1</v>
      </c>
      <c r="D22267" t="s">
        <v>19</v>
      </c>
      <c r="E22267">
        <v>33</v>
      </c>
      <c r="F22267">
        <v>88854</v>
      </c>
      <c r="G22267">
        <v>1257</v>
      </c>
    </row>
    <row r="22268" spans="1:7">
      <c r="A22268" s="2">
        <v>44297</v>
      </c>
      <c r="B22268" s="2">
        <f t="shared" si="694"/>
        <v>44316</v>
      </c>
      <c r="C22268" s="3">
        <f t="shared" si="695"/>
        <v>1</v>
      </c>
      <c r="D22268" t="s">
        <v>21</v>
      </c>
      <c r="E22268">
        <v>34</v>
      </c>
      <c r="F22268">
        <v>953490</v>
      </c>
      <c r="G22268">
        <v>24870</v>
      </c>
    </row>
    <row r="22269" spans="1:7">
      <c r="A22269" s="2">
        <v>44297</v>
      </c>
      <c r="B22269" s="2">
        <f t="shared" si="694"/>
        <v>44316</v>
      </c>
      <c r="C22269" s="3">
        <f t="shared" si="695"/>
        <v>1</v>
      </c>
      <c r="D22269" t="s">
        <v>47</v>
      </c>
      <c r="E22269">
        <v>35</v>
      </c>
      <c r="F22269">
        <v>193368</v>
      </c>
      <c r="G22269">
        <v>3978</v>
      </c>
    </row>
    <row r="22270" spans="1:7">
      <c r="A22270" s="2">
        <v>44297</v>
      </c>
      <c r="B22270" s="2">
        <f t="shared" si="694"/>
        <v>44316</v>
      </c>
      <c r="C22270" s="3">
        <f t="shared" si="695"/>
        <v>1</v>
      </c>
      <c r="D22270" t="s">
        <v>16</v>
      </c>
      <c r="E22270">
        <v>36</v>
      </c>
      <c r="F22270">
        <v>1954809</v>
      </c>
      <c r="G22270">
        <v>50610</v>
      </c>
    </row>
    <row r="22271" spans="1:7">
      <c r="A22271" s="2">
        <v>44297</v>
      </c>
      <c r="B22271" s="2">
        <f t="shared" si="694"/>
        <v>44316</v>
      </c>
      <c r="C22271" s="3">
        <f t="shared" si="695"/>
        <v>1</v>
      </c>
      <c r="D22271" t="s">
        <v>20</v>
      </c>
      <c r="E22271">
        <v>37</v>
      </c>
      <c r="F22271">
        <v>935262</v>
      </c>
      <c r="G22271">
        <v>12276</v>
      </c>
    </row>
    <row r="22272" spans="1:7">
      <c r="A22272" s="2">
        <v>44297</v>
      </c>
      <c r="B22272" s="2">
        <f t="shared" si="694"/>
        <v>44316</v>
      </c>
      <c r="C22272" s="3">
        <f t="shared" si="695"/>
        <v>1</v>
      </c>
      <c r="D22272" t="s">
        <v>48</v>
      </c>
      <c r="E22272">
        <v>38</v>
      </c>
      <c r="F22272">
        <v>104776</v>
      </c>
      <c r="G22272">
        <v>1502</v>
      </c>
    </row>
    <row r="22273" spans="1:7">
      <c r="A22273" s="2">
        <v>44297</v>
      </c>
      <c r="B22273" s="2">
        <f t="shared" si="694"/>
        <v>44316</v>
      </c>
      <c r="C22273" s="3">
        <f t="shared" si="695"/>
        <v>1</v>
      </c>
      <c r="D22273" t="s">
        <v>59</v>
      </c>
      <c r="E22273">
        <v>69</v>
      </c>
      <c r="F22273">
        <v>160</v>
      </c>
      <c r="G22273">
        <v>2</v>
      </c>
    </row>
    <row r="22274" spans="1:7">
      <c r="A22274" s="2">
        <v>44297</v>
      </c>
      <c r="B22274" s="2">
        <f t="shared" si="694"/>
        <v>44316</v>
      </c>
      <c r="C22274" s="3">
        <f t="shared" si="695"/>
        <v>1</v>
      </c>
      <c r="D22274" t="s">
        <v>41</v>
      </c>
      <c r="E22274">
        <v>39</v>
      </c>
      <c r="F22274">
        <v>1039455</v>
      </c>
      <c r="G22274">
        <v>18827</v>
      </c>
    </row>
    <row r="22275" spans="1:7">
      <c r="A22275" s="2">
        <v>44297</v>
      </c>
      <c r="B22275" s="2">
        <f t="shared" si="694"/>
        <v>44316</v>
      </c>
      <c r="C22275" s="3">
        <f t="shared" si="695"/>
        <v>1</v>
      </c>
      <c r="D22275" t="s">
        <v>30</v>
      </c>
      <c r="E22275">
        <v>40</v>
      </c>
      <c r="F22275">
        <v>442805</v>
      </c>
      <c r="G22275">
        <v>6669</v>
      </c>
    </row>
    <row r="22276" spans="1:7">
      <c r="A22276" s="2">
        <v>44297</v>
      </c>
      <c r="B22276" s="2">
        <f t="shared" ref="B22276:B22339" si="696">EOMONTH(A22276,0)</f>
        <v>44316</v>
      </c>
      <c r="C22276" s="3">
        <f t="shared" ref="C22276:C22339" si="697">IF(A22276=B22276,0,1)</f>
        <v>1</v>
      </c>
      <c r="D22276" t="s">
        <v>14</v>
      </c>
      <c r="E22276">
        <v>41</v>
      </c>
      <c r="F22276">
        <v>170568</v>
      </c>
      <c r="G22276">
        <v>2451</v>
      </c>
    </row>
    <row r="22277" spans="1:7">
      <c r="A22277" s="2">
        <v>44297</v>
      </c>
      <c r="B22277" s="2">
        <f t="shared" si="696"/>
        <v>44316</v>
      </c>
      <c r="C22277" s="3">
        <f t="shared" si="697"/>
        <v>1</v>
      </c>
      <c r="D22277" t="s">
        <v>31</v>
      </c>
      <c r="E22277">
        <v>42</v>
      </c>
      <c r="F22277">
        <v>1077271</v>
      </c>
      <c r="G22277">
        <v>25459</v>
      </c>
    </row>
    <row r="22278" spans="1:7">
      <c r="A22278" s="2">
        <v>44297</v>
      </c>
      <c r="B22278" s="2">
        <f t="shared" si="696"/>
        <v>44316</v>
      </c>
      <c r="C22278" s="3">
        <f t="shared" si="697"/>
        <v>1</v>
      </c>
      <c r="D22278" t="s">
        <v>55</v>
      </c>
      <c r="E22278">
        <v>72</v>
      </c>
      <c r="F22278">
        <v>147812</v>
      </c>
      <c r="G22278">
        <v>2154</v>
      </c>
    </row>
    <row r="22279" spans="1:7">
      <c r="A22279" s="2">
        <v>44297</v>
      </c>
      <c r="B22279" s="2">
        <f t="shared" si="696"/>
        <v>44316</v>
      </c>
      <c r="C22279" s="3">
        <f t="shared" si="697"/>
        <v>1</v>
      </c>
      <c r="D22279" t="s">
        <v>17</v>
      </c>
      <c r="E22279">
        <v>44</v>
      </c>
      <c r="F22279">
        <v>141097</v>
      </c>
      <c r="G22279">
        <v>2638</v>
      </c>
    </row>
    <row r="22280" spans="1:7">
      <c r="A22280" s="2">
        <v>44297</v>
      </c>
      <c r="B22280" s="2">
        <f t="shared" si="696"/>
        <v>44316</v>
      </c>
      <c r="C22280" s="3">
        <f t="shared" si="697"/>
        <v>1</v>
      </c>
      <c r="D22280" t="s">
        <v>32</v>
      </c>
      <c r="E22280">
        <v>45</v>
      </c>
      <c r="F22280">
        <v>562691</v>
      </c>
      <c r="G22280">
        <v>9276</v>
      </c>
    </row>
    <row r="22281" spans="1:7">
      <c r="A22281" s="2">
        <v>44297</v>
      </c>
      <c r="B22281" s="2">
        <f t="shared" si="696"/>
        <v>44316</v>
      </c>
      <c r="C22281" s="3">
        <f t="shared" si="697"/>
        <v>1</v>
      </c>
      <c r="D22281" t="s">
        <v>43</v>
      </c>
      <c r="E22281">
        <v>46</v>
      </c>
      <c r="F22281">
        <v>119705</v>
      </c>
      <c r="G22281">
        <v>1946</v>
      </c>
    </row>
    <row r="22282" spans="1:7">
      <c r="A22282" s="2">
        <v>44297</v>
      </c>
      <c r="B22282" s="2">
        <f t="shared" si="696"/>
        <v>44316</v>
      </c>
      <c r="C22282" s="3">
        <f t="shared" si="697"/>
        <v>1</v>
      </c>
      <c r="D22282" t="s">
        <v>25</v>
      </c>
      <c r="E22282">
        <v>47</v>
      </c>
      <c r="F22282">
        <v>808060</v>
      </c>
      <c r="G22282">
        <v>11900</v>
      </c>
    </row>
    <row r="22283" spans="1:7">
      <c r="A22283" s="2">
        <v>44297</v>
      </c>
      <c r="B22283" s="2">
        <f t="shared" si="696"/>
        <v>44316</v>
      </c>
      <c r="C22283" s="3">
        <f t="shared" si="697"/>
        <v>1</v>
      </c>
      <c r="D22283" t="s">
        <v>11</v>
      </c>
      <c r="E22283">
        <v>48</v>
      </c>
      <c r="F22283">
        <v>2827344</v>
      </c>
      <c r="G22283">
        <v>49369</v>
      </c>
    </row>
    <row r="22284" spans="1:7">
      <c r="A22284" s="2">
        <v>44297</v>
      </c>
      <c r="B22284" s="2">
        <f t="shared" si="696"/>
        <v>44316</v>
      </c>
      <c r="C22284" s="3">
        <f t="shared" si="697"/>
        <v>1</v>
      </c>
      <c r="D22284" t="s">
        <v>13</v>
      </c>
      <c r="E22284">
        <v>49</v>
      </c>
      <c r="F22284">
        <v>390165</v>
      </c>
      <c r="G22284">
        <v>2159</v>
      </c>
    </row>
    <row r="22285" spans="1:7">
      <c r="A22285" s="2">
        <v>44297</v>
      </c>
      <c r="B22285" s="2">
        <f t="shared" si="696"/>
        <v>44316</v>
      </c>
      <c r="C22285" s="3">
        <f t="shared" si="697"/>
        <v>1</v>
      </c>
      <c r="D22285" t="s">
        <v>36</v>
      </c>
      <c r="E22285">
        <v>50</v>
      </c>
      <c r="F22285">
        <v>21202</v>
      </c>
      <c r="G22285">
        <v>231</v>
      </c>
    </row>
    <row r="22286" spans="1:7">
      <c r="A22286" s="2">
        <v>44297</v>
      </c>
      <c r="B22286" s="2">
        <f t="shared" si="696"/>
        <v>44316</v>
      </c>
      <c r="C22286" s="3">
        <f t="shared" si="697"/>
        <v>1</v>
      </c>
      <c r="D22286" t="s">
        <v>56</v>
      </c>
      <c r="E22286">
        <v>78</v>
      </c>
      <c r="F22286">
        <v>2971</v>
      </c>
      <c r="G22286">
        <v>26</v>
      </c>
    </row>
    <row r="22287" spans="1:7">
      <c r="A22287" s="2">
        <v>44297</v>
      </c>
      <c r="B22287" s="2">
        <f t="shared" si="696"/>
        <v>44316</v>
      </c>
      <c r="C22287" s="3">
        <f t="shared" si="697"/>
        <v>1</v>
      </c>
      <c r="D22287" t="s">
        <v>37</v>
      </c>
      <c r="E22287">
        <v>51</v>
      </c>
      <c r="F22287">
        <v>635552</v>
      </c>
      <c r="G22287">
        <v>10472</v>
      </c>
    </row>
    <row r="22288" spans="1:7">
      <c r="A22288" s="2">
        <v>44297</v>
      </c>
      <c r="B22288" s="2">
        <f t="shared" si="696"/>
        <v>44316</v>
      </c>
      <c r="C22288" s="3">
        <f t="shared" si="697"/>
        <v>1</v>
      </c>
      <c r="D22288" t="s">
        <v>5</v>
      </c>
      <c r="E22288">
        <v>53</v>
      </c>
      <c r="F22288">
        <v>378052</v>
      </c>
      <c r="G22288">
        <v>5373</v>
      </c>
    </row>
    <row r="22289" spans="1:7">
      <c r="A22289" s="2">
        <v>44297</v>
      </c>
      <c r="B22289" s="2">
        <f t="shared" si="696"/>
        <v>44316</v>
      </c>
      <c r="C22289" s="3">
        <f t="shared" si="697"/>
        <v>1</v>
      </c>
      <c r="D22289" t="s">
        <v>58</v>
      </c>
      <c r="E22289">
        <v>54</v>
      </c>
      <c r="F22289">
        <v>146169</v>
      </c>
      <c r="G22289">
        <v>2745</v>
      </c>
    </row>
    <row r="22290" spans="1:7">
      <c r="A22290" s="2">
        <v>44297</v>
      </c>
      <c r="B22290" s="2">
        <f t="shared" si="696"/>
        <v>44316</v>
      </c>
      <c r="C22290" s="3">
        <f t="shared" si="697"/>
        <v>1</v>
      </c>
      <c r="D22290" t="s">
        <v>10</v>
      </c>
      <c r="E22290">
        <v>55</v>
      </c>
      <c r="F22290">
        <v>645693</v>
      </c>
      <c r="G22290">
        <v>7381</v>
      </c>
    </row>
    <row r="22291" spans="1:7">
      <c r="A22291" s="2">
        <v>44297</v>
      </c>
      <c r="B22291" s="2">
        <f t="shared" si="696"/>
        <v>44316</v>
      </c>
      <c r="C22291" s="3">
        <f t="shared" si="697"/>
        <v>1</v>
      </c>
      <c r="D22291" t="s">
        <v>49</v>
      </c>
      <c r="E22291">
        <v>56</v>
      </c>
      <c r="F22291">
        <v>56873</v>
      </c>
      <c r="G22291">
        <v>701</v>
      </c>
    </row>
    <row r="22292" spans="1:7">
      <c r="A22292" s="2">
        <v>44298</v>
      </c>
      <c r="B22292" s="2">
        <f t="shared" si="696"/>
        <v>44316</v>
      </c>
      <c r="C22292" s="3">
        <f t="shared" si="697"/>
        <v>1</v>
      </c>
      <c r="D22292" t="s">
        <v>52</v>
      </c>
      <c r="E22292">
        <v>1</v>
      </c>
      <c r="F22292">
        <v>519071</v>
      </c>
      <c r="G22292">
        <v>10712</v>
      </c>
    </row>
    <row r="22293" spans="1:7">
      <c r="A22293" s="2">
        <v>44298</v>
      </c>
      <c r="B22293" s="2">
        <f t="shared" si="696"/>
        <v>44316</v>
      </c>
      <c r="C22293" s="3">
        <f t="shared" si="697"/>
        <v>1</v>
      </c>
      <c r="D22293" t="s">
        <v>50</v>
      </c>
      <c r="E22293">
        <v>2</v>
      </c>
      <c r="F22293">
        <v>64655</v>
      </c>
      <c r="G22293">
        <v>300</v>
      </c>
    </row>
    <row r="22294" spans="1:7">
      <c r="A22294" s="2">
        <v>44298</v>
      </c>
      <c r="B22294" s="2">
        <f t="shared" si="696"/>
        <v>44316</v>
      </c>
      <c r="C22294" s="3">
        <f t="shared" si="697"/>
        <v>1</v>
      </c>
      <c r="D22294" t="s">
        <v>8</v>
      </c>
      <c r="E22294">
        <v>4</v>
      </c>
      <c r="F22294">
        <v>850246</v>
      </c>
      <c r="G22294">
        <v>17086</v>
      </c>
    </row>
    <row r="22295" spans="1:7">
      <c r="A22295" s="2">
        <v>44298</v>
      </c>
      <c r="B22295" s="2">
        <f t="shared" si="696"/>
        <v>44316</v>
      </c>
      <c r="C22295" s="3">
        <f t="shared" si="697"/>
        <v>1</v>
      </c>
      <c r="D22295" t="s">
        <v>44</v>
      </c>
      <c r="E22295">
        <v>5</v>
      </c>
      <c r="F22295">
        <v>332222</v>
      </c>
      <c r="G22295">
        <v>5665</v>
      </c>
    </row>
    <row r="22296" spans="1:7">
      <c r="A22296" s="2">
        <v>44298</v>
      </c>
      <c r="B22296" s="2">
        <f t="shared" si="696"/>
        <v>44316</v>
      </c>
      <c r="C22296" s="3">
        <f t="shared" si="697"/>
        <v>1</v>
      </c>
      <c r="D22296" t="s">
        <v>7</v>
      </c>
      <c r="E22296">
        <v>6</v>
      </c>
      <c r="F22296">
        <v>3704165</v>
      </c>
      <c r="G22296">
        <v>60460</v>
      </c>
    </row>
    <row r="22297" spans="1:7">
      <c r="A22297" s="2">
        <v>44298</v>
      </c>
      <c r="B22297" s="2">
        <f t="shared" si="696"/>
        <v>44316</v>
      </c>
      <c r="C22297" s="3">
        <f t="shared" si="697"/>
        <v>1</v>
      </c>
      <c r="D22297" t="s">
        <v>22</v>
      </c>
      <c r="E22297">
        <v>8</v>
      </c>
      <c r="F22297">
        <v>482471</v>
      </c>
      <c r="G22297">
        <v>6209</v>
      </c>
    </row>
    <row r="22298" spans="1:7">
      <c r="A22298" s="2">
        <v>44298</v>
      </c>
      <c r="B22298" s="2">
        <f t="shared" si="696"/>
        <v>44316</v>
      </c>
      <c r="C22298" s="3">
        <f t="shared" si="697"/>
        <v>1</v>
      </c>
      <c r="D22298" t="s">
        <v>38</v>
      </c>
      <c r="E22298">
        <v>9</v>
      </c>
      <c r="F22298">
        <v>324571</v>
      </c>
      <c r="G22298">
        <v>7957</v>
      </c>
    </row>
    <row r="22299" spans="1:7">
      <c r="A22299" s="2">
        <v>44298</v>
      </c>
      <c r="B22299" s="2">
        <f t="shared" si="696"/>
        <v>44316</v>
      </c>
      <c r="C22299" s="3">
        <f t="shared" si="697"/>
        <v>1</v>
      </c>
      <c r="D22299" t="s">
        <v>45</v>
      </c>
      <c r="E22299">
        <v>10</v>
      </c>
      <c r="F22299">
        <v>98925</v>
      </c>
      <c r="G22299">
        <v>1581</v>
      </c>
    </row>
    <row r="22300" spans="1:7">
      <c r="A22300" s="2">
        <v>44298</v>
      </c>
      <c r="B22300" s="2">
        <f t="shared" si="696"/>
        <v>44316</v>
      </c>
      <c r="C22300" s="3">
        <f t="shared" si="697"/>
        <v>1</v>
      </c>
      <c r="D22300" t="s">
        <v>33</v>
      </c>
      <c r="E22300">
        <v>11</v>
      </c>
      <c r="F22300">
        <v>45903</v>
      </c>
      <c r="G22300">
        <v>1084</v>
      </c>
    </row>
    <row r="22301" spans="1:7">
      <c r="A22301" s="2">
        <v>44298</v>
      </c>
      <c r="B22301" s="2">
        <f t="shared" si="696"/>
        <v>44316</v>
      </c>
      <c r="C22301" s="3">
        <f t="shared" si="697"/>
        <v>1</v>
      </c>
      <c r="D22301" t="s">
        <v>15</v>
      </c>
      <c r="E22301">
        <v>12</v>
      </c>
      <c r="F22301">
        <v>2125838</v>
      </c>
      <c r="G22301">
        <v>34055</v>
      </c>
    </row>
    <row r="22302" spans="1:7">
      <c r="A22302" s="2">
        <v>44298</v>
      </c>
      <c r="B22302" s="2">
        <f t="shared" si="696"/>
        <v>44316</v>
      </c>
      <c r="C22302" s="3">
        <f t="shared" si="697"/>
        <v>1</v>
      </c>
      <c r="D22302" t="s">
        <v>18</v>
      </c>
      <c r="E22302">
        <v>13</v>
      </c>
      <c r="F22302">
        <v>1050915</v>
      </c>
      <c r="G22302">
        <v>18920</v>
      </c>
    </row>
    <row r="22303" spans="1:7">
      <c r="A22303" s="2">
        <v>44298</v>
      </c>
      <c r="B22303" s="2">
        <f t="shared" si="696"/>
        <v>44316</v>
      </c>
      <c r="C22303" s="3">
        <f t="shared" si="697"/>
        <v>1</v>
      </c>
      <c r="D22303" t="s">
        <v>57</v>
      </c>
      <c r="E22303">
        <v>66</v>
      </c>
      <c r="F22303">
        <v>8811</v>
      </c>
      <c r="G22303">
        <v>137</v>
      </c>
    </row>
    <row r="22304" spans="1:7">
      <c r="A22304" s="2">
        <v>44298</v>
      </c>
      <c r="B22304" s="2">
        <f t="shared" si="696"/>
        <v>44316</v>
      </c>
      <c r="C22304" s="3">
        <f t="shared" si="697"/>
        <v>1</v>
      </c>
      <c r="D22304" t="s">
        <v>26</v>
      </c>
      <c r="E22304">
        <v>15</v>
      </c>
      <c r="F22304">
        <v>31113</v>
      </c>
      <c r="G22304">
        <v>468</v>
      </c>
    </row>
    <row r="22305" spans="1:7">
      <c r="A22305" s="2">
        <v>44298</v>
      </c>
      <c r="B22305" s="2">
        <f t="shared" si="696"/>
        <v>44316</v>
      </c>
      <c r="C22305" s="3">
        <f t="shared" si="697"/>
        <v>1</v>
      </c>
      <c r="D22305" t="s">
        <v>53</v>
      </c>
      <c r="E22305">
        <v>16</v>
      </c>
      <c r="F22305">
        <v>183840</v>
      </c>
      <c r="G22305">
        <v>2001</v>
      </c>
    </row>
    <row r="22306" spans="1:7">
      <c r="A22306" s="2">
        <v>44298</v>
      </c>
      <c r="B22306" s="2">
        <f t="shared" si="696"/>
        <v>44316</v>
      </c>
      <c r="C22306" s="3">
        <f t="shared" si="697"/>
        <v>1</v>
      </c>
      <c r="D22306" t="s">
        <v>6</v>
      </c>
      <c r="E22306">
        <v>17</v>
      </c>
      <c r="F22306">
        <v>1285780</v>
      </c>
      <c r="G22306">
        <v>23809</v>
      </c>
    </row>
    <row r="22307" spans="1:7">
      <c r="A22307" s="2">
        <v>44298</v>
      </c>
      <c r="B22307" s="2">
        <f t="shared" si="696"/>
        <v>44316</v>
      </c>
      <c r="C22307" s="3">
        <f t="shared" si="697"/>
        <v>1</v>
      </c>
      <c r="D22307" t="s">
        <v>27</v>
      </c>
      <c r="E22307">
        <v>18</v>
      </c>
      <c r="F22307">
        <v>703118</v>
      </c>
      <c r="G22307">
        <v>13151</v>
      </c>
    </row>
    <row r="22308" spans="1:7">
      <c r="A22308" s="2">
        <v>44298</v>
      </c>
      <c r="B22308" s="2">
        <f t="shared" si="696"/>
        <v>44316</v>
      </c>
      <c r="C22308" s="3">
        <f t="shared" si="697"/>
        <v>1</v>
      </c>
      <c r="D22308" t="s">
        <v>39</v>
      </c>
      <c r="E22308">
        <v>19</v>
      </c>
      <c r="F22308">
        <v>357197</v>
      </c>
      <c r="G22308">
        <v>5857</v>
      </c>
    </row>
    <row r="22309" spans="1:7">
      <c r="A22309" s="2">
        <v>44298</v>
      </c>
      <c r="B22309" s="2">
        <f t="shared" si="696"/>
        <v>44316</v>
      </c>
      <c r="C22309" s="3">
        <f t="shared" si="697"/>
        <v>1</v>
      </c>
      <c r="D22309" t="s">
        <v>34</v>
      </c>
      <c r="E22309">
        <v>20</v>
      </c>
      <c r="F22309">
        <v>306998</v>
      </c>
      <c r="G22309">
        <v>4930</v>
      </c>
    </row>
    <row r="22310" spans="1:7">
      <c r="A22310" s="2">
        <v>44298</v>
      </c>
      <c r="B22310" s="2">
        <f t="shared" si="696"/>
        <v>44316</v>
      </c>
      <c r="C22310" s="3">
        <f t="shared" si="697"/>
        <v>1</v>
      </c>
      <c r="D22310" t="s">
        <v>28</v>
      </c>
      <c r="E22310">
        <v>21</v>
      </c>
      <c r="F22310">
        <v>436825</v>
      </c>
      <c r="G22310">
        <v>6355</v>
      </c>
    </row>
    <row r="22311" spans="1:7">
      <c r="A22311" s="2">
        <v>44298</v>
      </c>
      <c r="B22311" s="2">
        <f t="shared" si="696"/>
        <v>44316</v>
      </c>
      <c r="C22311" s="3">
        <f t="shared" si="697"/>
        <v>1</v>
      </c>
      <c r="D22311" t="s">
        <v>40</v>
      </c>
      <c r="E22311">
        <v>22</v>
      </c>
      <c r="F22311">
        <v>449827</v>
      </c>
      <c r="G22311">
        <v>10241</v>
      </c>
    </row>
    <row r="22312" spans="1:7">
      <c r="A22312" s="2">
        <v>44298</v>
      </c>
      <c r="B22312" s="2">
        <f t="shared" si="696"/>
        <v>44316</v>
      </c>
      <c r="C22312" s="3">
        <f t="shared" si="697"/>
        <v>1</v>
      </c>
      <c r="D22312" t="s">
        <v>51</v>
      </c>
      <c r="E22312">
        <v>23</v>
      </c>
      <c r="F22312">
        <v>54256</v>
      </c>
      <c r="G22312">
        <v>751</v>
      </c>
    </row>
    <row r="22313" spans="1:7">
      <c r="A22313" s="2">
        <v>44298</v>
      </c>
      <c r="B22313" s="2">
        <f t="shared" si="696"/>
        <v>44316</v>
      </c>
      <c r="C22313" s="3">
        <f t="shared" si="697"/>
        <v>1</v>
      </c>
      <c r="D22313" t="s">
        <v>23</v>
      </c>
      <c r="E22313">
        <v>24</v>
      </c>
      <c r="F22313">
        <v>427901</v>
      </c>
      <c r="G22313">
        <v>8470</v>
      </c>
    </row>
    <row r="22314" spans="1:7">
      <c r="A22314" s="2">
        <v>44298</v>
      </c>
      <c r="B22314" s="2">
        <f t="shared" si="696"/>
        <v>44316</v>
      </c>
      <c r="C22314" s="3">
        <f t="shared" si="697"/>
        <v>1</v>
      </c>
      <c r="D22314" t="s">
        <v>9</v>
      </c>
      <c r="E22314">
        <v>25</v>
      </c>
      <c r="F22314">
        <v>661101</v>
      </c>
      <c r="G22314">
        <v>17406</v>
      </c>
    </row>
    <row r="22315" spans="1:7">
      <c r="A22315" s="2">
        <v>44298</v>
      </c>
      <c r="B22315" s="2">
        <f t="shared" si="696"/>
        <v>44316</v>
      </c>
      <c r="C22315" s="3">
        <f t="shared" si="697"/>
        <v>1</v>
      </c>
      <c r="D22315" t="s">
        <v>42</v>
      </c>
      <c r="E22315">
        <v>26</v>
      </c>
      <c r="F22315">
        <v>830646</v>
      </c>
      <c r="G22315">
        <v>17566</v>
      </c>
    </row>
    <row r="22316" spans="1:7">
      <c r="A22316" s="2">
        <v>44298</v>
      </c>
      <c r="B22316" s="2">
        <f t="shared" si="696"/>
        <v>44316</v>
      </c>
      <c r="C22316" s="3">
        <f t="shared" si="697"/>
        <v>1</v>
      </c>
      <c r="D22316" t="s">
        <v>29</v>
      </c>
      <c r="E22316">
        <v>27</v>
      </c>
      <c r="F22316">
        <v>544124</v>
      </c>
      <c r="G22316">
        <v>7037</v>
      </c>
    </row>
    <row r="22317" spans="1:7">
      <c r="A22317" s="2">
        <v>44298</v>
      </c>
      <c r="B22317" s="2">
        <f t="shared" si="696"/>
        <v>44316</v>
      </c>
      <c r="C22317" s="3">
        <f t="shared" si="697"/>
        <v>1</v>
      </c>
      <c r="D22317" t="s">
        <v>46</v>
      </c>
      <c r="E22317">
        <v>28</v>
      </c>
      <c r="F22317">
        <v>307519</v>
      </c>
      <c r="G22317">
        <v>7096</v>
      </c>
    </row>
    <row r="22318" spans="1:7">
      <c r="A22318" s="2">
        <v>44298</v>
      </c>
      <c r="B22318" s="2">
        <f t="shared" si="696"/>
        <v>44316</v>
      </c>
      <c r="C22318" s="3">
        <f t="shared" si="697"/>
        <v>1</v>
      </c>
      <c r="D22318" t="s">
        <v>35</v>
      </c>
      <c r="E22318">
        <v>29</v>
      </c>
      <c r="F22318">
        <v>596027</v>
      </c>
      <c r="G22318">
        <v>9010</v>
      </c>
    </row>
    <row r="22319" spans="1:7">
      <c r="A22319" s="2">
        <v>44298</v>
      </c>
      <c r="B22319" s="2">
        <f t="shared" si="696"/>
        <v>44316</v>
      </c>
      <c r="C22319" s="3">
        <f t="shared" si="697"/>
        <v>1</v>
      </c>
      <c r="D22319" t="s">
        <v>54</v>
      </c>
      <c r="E22319">
        <v>30</v>
      </c>
      <c r="F22319">
        <v>106360</v>
      </c>
      <c r="G22319">
        <v>1526</v>
      </c>
    </row>
    <row r="22320" spans="1:7">
      <c r="A22320" s="2">
        <v>44298</v>
      </c>
      <c r="B22320" s="2">
        <f t="shared" si="696"/>
        <v>44316</v>
      </c>
      <c r="C22320" s="3">
        <f t="shared" si="697"/>
        <v>1</v>
      </c>
      <c r="D22320" t="s">
        <v>12</v>
      </c>
      <c r="E22320">
        <v>31</v>
      </c>
      <c r="F22320">
        <v>214618</v>
      </c>
      <c r="G22320">
        <v>2334</v>
      </c>
    </row>
    <row r="22321" spans="1:7">
      <c r="A22321" s="2">
        <v>44298</v>
      </c>
      <c r="B22321" s="2">
        <f t="shared" si="696"/>
        <v>44316</v>
      </c>
      <c r="C22321" s="3">
        <f t="shared" si="697"/>
        <v>1</v>
      </c>
      <c r="D22321" t="s">
        <v>24</v>
      </c>
      <c r="E22321">
        <v>32</v>
      </c>
      <c r="F22321">
        <v>308343</v>
      </c>
      <c r="G22321">
        <v>5332</v>
      </c>
    </row>
    <row r="22322" spans="1:7">
      <c r="A22322" s="2">
        <v>44298</v>
      </c>
      <c r="B22322" s="2">
        <f t="shared" si="696"/>
        <v>44316</v>
      </c>
      <c r="C22322" s="3">
        <f t="shared" si="697"/>
        <v>1</v>
      </c>
      <c r="D22322" t="s">
        <v>19</v>
      </c>
      <c r="E22322">
        <v>33</v>
      </c>
      <c r="F22322">
        <v>89229</v>
      </c>
      <c r="G22322">
        <v>1257</v>
      </c>
    </row>
    <row r="22323" spans="1:7">
      <c r="A22323" s="2">
        <v>44298</v>
      </c>
      <c r="B22323" s="2">
        <f t="shared" si="696"/>
        <v>44316</v>
      </c>
      <c r="C22323" s="3">
        <f t="shared" si="697"/>
        <v>1</v>
      </c>
      <c r="D22323" t="s">
        <v>21</v>
      </c>
      <c r="E22323">
        <v>34</v>
      </c>
      <c r="F22323">
        <v>955966</v>
      </c>
      <c r="G22323">
        <v>24896</v>
      </c>
    </row>
    <row r="22324" spans="1:7">
      <c r="A22324" s="2">
        <v>44298</v>
      </c>
      <c r="B22324" s="2">
        <f t="shared" si="696"/>
        <v>44316</v>
      </c>
      <c r="C22324" s="3">
        <f t="shared" si="697"/>
        <v>1</v>
      </c>
      <c r="D22324" t="s">
        <v>47</v>
      </c>
      <c r="E22324">
        <v>35</v>
      </c>
      <c r="F22324">
        <v>193987</v>
      </c>
      <c r="G22324">
        <v>3981</v>
      </c>
    </row>
    <row r="22325" spans="1:7">
      <c r="A22325" s="2">
        <v>44298</v>
      </c>
      <c r="B22325" s="2">
        <f t="shared" si="696"/>
        <v>44316</v>
      </c>
      <c r="C22325" s="3">
        <f t="shared" si="697"/>
        <v>1</v>
      </c>
      <c r="D22325" t="s">
        <v>16</v>
      </c>
      <c r="E22325">
        <v>36</v>
      </c>
      <c r="F22325">
        <v>1960567</v>
      </c>
      <c r="G22325">
        <v>50693</v>
      </c>
    </row>
    <row r="22326" spans="1:7">
      <c r="A22326" s="2">
        <v>44298</v>
      </c>
      <c r="B22326" s="2">
        <f t="shared" si="696"/>
        <v>44316</v>
      </c>
      <c r="C22326" s="3">
        <f t="shared" si="697"/>
        <v>1</v>
      </c>
      <c r="D22326" t="s">
        <v>20</v>
      </c>
      <c r="E22326">
        <v>37</v>
      </c>
      <c r="F22326">
        <v>941190</v>
      </c>
      <c r="G22326">
        <v>12320</v>
      </c>
    </row>
    <row r="22327" spans="1:7">
      <c r="A22327" s="2">
        <v>44298</v>
      </c>
      <c r="B22327" s="2">
        <f t="shared" si="696"/>
        <v>44316</v>
      </c>
      <c r="C22327" s="3">
        <f t="shared" si="697"/>
        <v>1</v>
      </c>
      <c r="D22327" t="s">
        <v>48</v>
      </c>
      <c r="E22327">
        <v>38</v>
      </c>
      <c r="F22327">
        <v>104839</v>
      </c>
      <c r="G22327">
        <v>1502</v>
      </c>
    </row>
    <row r="22328" spans="1:7">
      <c r="A22328" s="2">
        <v>44298</v>
      </c>
      <c r="B22328" s="2">
        <f t="shared" si="696"/>
        <v>44316</v>
      </c>
      <c r="C22328" s="3">
        <f t="shared" si="697"/>
        <v>1</v>
      </c>
      <c r="D22328" t="s">
        <v>59</v>
      </c>
      <c r="E22328">
        <v>69</v>
      </c>
      <c r="F22328">
        <v>160</v>
      </c>
      <c r="G22328">
        <v>2</v>
      </c>
    </row>
    <row r="22329" spans="1:7">
      <c r="A22329" s="2">
        <v>44298</v>
      </c>
      <c r="B22329" s="2">
        <f t="shared" si="696"/>
        <v>44316</v>
      </c>
      <c r="C22329" s="3">
        <f t="shared" si="697"/>
        <v>1</v>
      </c>
      <c r="D22329" t="s">
        <v>41</v>
      </c>
      <c r="E22329">
        <v>39</v>
      </c>
      <c r="F22329">
        <v>1041389</v>
      </c>
      <c r="G22329">
        <v>18827</v>
      </c>
    </row>
    <row r="22330" spans="1:7">
      <c r="A22330" s="2">
        <v>44298</v>
      </c>
      <c r="B22330" s="2">
        <f t="shared" si="696"/>
        <v>44316</v>
      </c>
      <c r="C22330" s="3">
        <f t="shared" si="697"/>
        <v>1</v>
      </c>
      <c r="D22330" t="s">
        <v>30</v>
      </c>
      <c r="E22330">
        <v>40</v>
      </c>
      <c r="F22330">
        <v>443773</v>
      </c>
      <c r="G22330">
        <v>6669</v>
      </c>
    </row>
    <row r="22331" spans="1:7">
      <c r="A22331" s="2">
        <v>44298</v>
      </c>
      <c r="B22331" s="2">
        <f t="shared" si="696"/>
        <v>44316</v>
      </c>
      <c r="C22331" s="3">
        <f t="shared" si="697"/>
        <v>1</v>
      </c>
      <c r="D22331" t="s">
        <v>14</v>
      </c>
      <c r="E22331">
        <v>41</v>
      </c>
      <c r="F22331">
        <v>170937</v>
      </c>
      <c r="G22331">
        <v>2455</v>
      </c>
    </row>
    <row r="22332" spans="1:7">
      <c r="A22332" s="2">
        <v>44298</v>
      </c>
      <c r="B22332" s="2">
        <f t="shared" si="696"/>
        <v>44316</v>
      </c>
      <c r="C22332" s="3">
        <f t="shared" si="697"/>
        <v>1</v>
      </c>
      <c r="D22332" t="s">
        <v>31</v>
      </c>
      <c r="E22332">
        <v>42</v>
      </c>
      <c r="F22332">
        <v>1080998</v>
      </c>
      <c r="G22332">
        <v>25460</v>
      </c>
    </row>
    <row r="22333" spans="1:7">
      <c r="A22333" s="2">
        <v>44298</v>
      </c>
      <c r="B22333" s="2">
        <f t="shared" si="696"/>
        <v>44316</v>
      </c>
      <c r="C22333" s="3">
        <f t="shared" si="697"/>
        <v>1</v>
      </c>
      <c r="D22333" t="s">
        <v>55</v>
      </c>
      <c r="E22333">
        <v>72</v>
      </c>
      <c r="F22333">
        <v>148914</v>
      </c>
      <c r="G22333">
        <v>2155</v>
      </c>
    </row>
    <row r="22334" spans="1:7">
      <c r="A22334" s="2">
        <v>44298</v>
      </c>
      <c r="B22334" s="2">
        <f t="shared" si="696"/>
        <v>44316</v>
      </c>
      <c r="C22334" s="3">
        <f t="shared" si="697"/>
        <v>1</v>
      </c>
      <c r="D22334" t="s">
        <v>17</v>
      </c>
      <c r="E22334">
        <v>44</v>
      </c>
      <c r="F22334">
        <v>141097</v>
      </c>
      <c r="G22334">
        <v>2638</v>
      </c>
    </row>
    <row r="22335" spans="1:7">
      <c r="A22335" s="2">
        <v>44298</v>
      </c>
      <c r="B22335" s="2">
        <f t="shared" si="696"/>
        <v>44316</v>
      </c>
      <c r="C22335" s="3">
        <f t="shared" si="697"/>
        <v>1</v>
      </c>
      <c r="D22335" t="s">
        <v>32</v>
      </c>
      <c r="E22335">
        <v>45</v>
      </c>
      <c r="F22335">
        <v>563427</v>
      </c>
      <c r="G22335">
        <v>9276</v>
      </c>
    </row>
    <row r="22336" spans="1:7">
      <c r="A22336" s="2">
        <v>44298</v>
      </c>
      <c r="B22336" s="2">
        <f t="shared" si="696"/>
        <v>44316</v>
      </c>
      <c r="C22336" s="3">
        <f t="shared" si="697"/>
        <v>1</v>
      </c>
      <c r="D22336" t="s">
        <v>43</v>
      </c>
      <c r="E22336">
        <v>46</v>
      </c>
      <c r="F22336">
        <v>119892</v>
      </c>
      <c r="G22336">
        <v>1947</v>
      </c>
    </row>
    <row r="22337" spans="1:7">
      <c r="A22337" s="2">
        <v>44298</v>
      </c>
      <c r="B22337" s="2">
        <f t="shared" si="696"/>
        <v>44316</v>
      </c>
      <c r="C22337" s="3">
        <f t="shared" si="697"/>
        <v>1</v>
      </c>
      <c r="D22337" t="s">
        <v>25</v>
      </c>
      <c r="E22337">
        <v>47</v>
      </c>
      <c r="F22337">
        <v>810376</v>
      </c>
      <c r="G22337">
        <v>11914</v>
      </c>
    </row>
    <row r="22338" spans="1:7">
      <c r="A22338" s="2">
        <v>44298</v>
      </c>
      <c r="B22338" s="2">
        <f t="shared" si="696"/>
        <v>44316</v>
      </c>
      <c r="C22338" s="3">
        <f t="shared" si="697"/>
        <v>1</v>
      </c>
      <c r="D22338" t="s">
        <v>11</v>
      </c>
      <c r="E22338">
        <v>48</v>
      </c>
      <c r="F22338">
        <v>2832897</v>
      </c>
      <c r="G22338">
        <v>49393</v>
      </c>
    </row>
    <row r="22339" spans="1:7">
      <c r="A22339" s="2">
        <v>44298</v>
      </c>
      <c r="B22339" s="2">
        <f t="shared" si="696"/>
        <v>44316</v>
      </c>
      <c r="C22339" s="3">
        <f t="shared" si="697"/>
        <v>1</v>
      </c>
      <c r="D22339" t="s">
        <v>13</v>
      </c>
      <c r="E22339">
        <v>49</v>
      </c>
      <c r="F22339">
        <v>390350</v>
      </c>
      <c r="G22339">
        <v>2159</v>
      </c>
    </row>
    <row r="22340" spans="1:7">
      <c r="A22340" s="2">
        <v>44298</v>
      </c>
      <c r="B22340" s="2">
        <f t="shared" ref="B22340:B22403" si="698">EOMONTH(A22340,0)</f>
        <v>44316</v>
      </c>
      <c r="C22340" s="3">
        <f t="shared" ref="C22340:C22403" si="699">IF(A22340=B22340,0,1)</f>
        <v>1</v>
      </c>
      <c r="D22340" t="s">
        <v>36</v>
      </c>
      <c r="E22340">
        <v>50</v>
      </c>
      <c r="F22340">
        <v>21291</v>
      </c>
      <c r="G22340">
        <v>233</v>
      </c>
    </row>
    <row r="22341" spans="1:7">
      <c r="A22341" s="2">
        <v>44298</v>
      </c>
      <c r="B22341" s="2">
        <f t="shared" si="698"/>
        <v>44316</v>
      </c>
      <c r="C22341" s="3">
        <f t="shared" si="699"/>
        <v>1</v>
      </c>
      <c r="D22341" t="s">
        <v>56</v>
      </c>
      <c r="E22341">
        <v>78</v>
      </c>
      <c r="F22341">
        <v>2998</v>
      </c>
      <c r="G22341">
        <v>26</v>
      </c>
    </row>
    <row r="22342" spans="1:7">
      <c r="A22342" s="2">
        <v>44298</v>
      </c>
      <c r="B22342" s="2">
        <f t="shared" si="698"/>
        <v>44316</v>
      </c>
      <c r="C22342" s="3">
        <f t="shared" si="699"/>
        <v>1</v>
      </c>
      <c r="D22342" t="s">
        <v>37</v>
      </c>
      <c r="E22342">
        <v>51</v>
      </c>
      <c r="F22342">
        <v>636862</v>
      </c>
      <c r="G22342">
        <v>10486</v>
      </c>
    </row>
    <row r="22343" spans="1:7">
      <c r="A22343" s="2">
        <v>44298</v>
      </c>
      <c r="B22343" s="2">
        <f t="shared" si="698"/>
        <v>44316</v>
      </c>
      <c r="C22343" s="3">
        <f t="shared" si="699"/>
        <v>1</v>
      </c>
      <c r="D22343" t="s">
        <v>5</v>
      </c>
      <c r="E22343">
        <v>53</v>
      </c>
      <c r="F22343">
        <v>380554</v>
      </c>
      <c r="G22343">
        <v>5380</v>
      </c>
    </row>
    <row r="22344" spans="1:7">
      <c r="A22344" s="2">
        <v>44298</v>
      </c>
      <c r="B22344" s="2">
        <f t="shared" si="698"/>
        <v>44316</v>
      </c>
      <c r="C22344" s="3">
        <f t="shared" si="699"/>
        <v>1</v>
      </c>
      <c r="D22344" t="s">
        <v>58</v>
      </c>
      <c r="E22344">
        <v>54</v>
      </c>
      <c r="F22344">
        <v>146462</v>
      </c>
      <c r="G22344">
        <v>2745</v>
      </c>
    </row>
    <row r="22345" spans="1:7">
      <c r="A22345" s="2">
        <v>44298</v>
      </c>
      <c r="B22345" s="2">
        <f t="shared" si="698"/>
        <v>44316</v>
      </c>
      <c r="C22345" s="3">
        <f t="shared" si="699"/>
        <v>1</v>
      </c>
      <c r="D22345" t="s">
        <v>10</v>
      </c>
      <c r="E22345">
        <v>55</v>
      </c>
      <c r="F22345">
        <v>646176</v>
      </c>
      <c r="G22345">
        <v>7384</v>
      </c>
    </row>
    <row r="22346" spans="1:7">
      <c r="A22346" s="2">
        <v>44298</v>
      </c>
      <c r="B22346" s="2">
        <f t="shared" si="698"/>
        <v>44316</v>
      </c>
      <c r="C22346" s="3">
        <f t="shared" si="699"/>
        <v>1</v>
      </c>
      <c r="D22346" t="s">
        <v>49</v>
      </c>
      <c r="E22346">
        <v>56</v>
      </c>
      <c r="F22346">
        <v>56988</v>
      </c>
      <c r="G22346">
        <v>701</v>
      </c>
    </row>
    <row r="22347" spans="1:7">
      <c r="A22347" s="2">
        <v>44299</v>
      </c>
      <c r="B22347" s="2">
        <f t="shared" si="698"/>
        <v>44316</v>
      </c>
      <c r="C22347" s="3">
        <f t="shared" si="699"/>
        <v>1</v>
      </c>
      <c r="D22347" t="s">
        <v>52</v>
      </c>
      <c r="E22347">
        <v>1</v>
      </c>
      <c r="F22347">
        <v>520503</v>
      </c>
      <c r="G22347">
        <v>10722</v>
      </c>
    </row>
    <row r="22348" spans="1:7">
      <c r="A22348" s="2">
        <v>44299</v>
      </c>
      <c r="B22348" s="2">
        <f t="shared" si="698"/>
        <v>44316</v>
      </c>
      <c r="C22348" s="3">
        <f t="shared" si="699"/>
        <v>1</v>
      </c>
      <c r="D22348" t="s">
        <v>50</v>
      </c>
      <c r="E22348">
        <v>2</v>
      </c>
      <c r="F22348">
        <v>64809</v>
      </c>
      <c r="G22348">
        <v>300</v>
      </c>
    </row>
    <row r="22349" spans="1:7">
      <c r="A22349" s="2">
        <v>44299</v>
      </c>
      <c r="B22349" s="2">
        <f t="shared" si="698"/>
        <v>44316</v>
      </c>
      <c r="C22349" s="3">
        <f t="shared" si="699"/>
        <v>1</v>
      </c>
      <c r="D22349" t="s">
        <v>8</v>
      </c>
      <c r="E22349">
        <v>4</v>
      </c>
      <c r="F22349">
        <v>850860</v>
      </c>
      <c r="G22349">
        <v>17105</v>
      </c>
    </row>
    <row r="22350" spans="1:7">
      <c r="A22350" s="2">
        <v>44299</v>
      </c>
      <c r="B22350" s="2">
        <f t="shared" si="698"/>
        <v>44316</v>
      </c>
      <c r="C22350" s="3">
        <f t="shared" si="699"/>
        <v>1</v>
      </c>
      <c r="D22350" t="s">
        <v>44</v>
      </c>
      <c r="E22350">
        <v>5</v>
      </c>
      <c r="F22350">
        <v>332446</v>
      </c>
      <c r="G22350">
        <v>5673</v>
      </c>
    </row>
    <row r="22351" spans="1:7">
      <c r="A22351" s="2">
        <v>44299</v>
      </c>
      <c r="B22351" s="2">
        <f t="shared" si="698"/>
        <v>44316</v>
      </c>
      <c r="C22351" s="3">
        <f t="shared" si="699"/>
        <v>1</v>
      </c>
      <c r="D22351" t="s">
        <v>7</v>
      </c>
      <c r="E22351">
        <v>6</v>
      </c>
      <c r="F22351">
        <v>3706768</v>
      </c>
      <c r="G22351">
        <v>60511</v>
      </c>
    </row>
    <row r="22352" spans="1:7">
      <c r="A22352" s="2">
        <v>44299</v>
      </c>
      <c r="B22352" s="2">
        <f t="shared" si="698"/>
        <v>44316</v>
      </c>
      <c r="C22352" s="3">
        <f t="shared" si="699"/>
        <v>1</v>
      </c>
      <c r="D22352" t="s">
        <v>22</v>
      </c>
      <c r="E22352">
        <v>8</v>
      </c>
      <c r="F22352">
        <v>484079</v>
      </c>
      <c r="G22352">
        <v>6306</v>
      </c>
    </row>
    <row r="22353" spans="1:7">
      <c r="A22353" s="2">
        <v>44299</v>
      </c>
      <c r="B22353" s="2">
        <f t="shared" si="698"/>
        <v>44316</v>
      </c>
      <c r="C22353" s="3">
        <f t="shared" si="699"/>
        <v>1</v>
      </c>
      <c r="D22353" t="s">
        <v>38</v>
      </c>
      <c r="E22353">
        <v>9</v>
      </c>
      <c r="F22353">
        <v>325689</v>
      </c>
      <c r="G22353">
        <v>7974</v>
      </c>
    </row>
    <row r="22354" spans="1:7">
      <c r="A22354" s="2">
        <v>44299</v>
      </c>
      <c r="B22354" s="2">
        <f t="shared" si="698"/>
        <v>44316</v>
      </c>
      <c r="C22354" s="3">
        <f t="shared" si="699"/>
        <v>1</v>
      </c>
      <c r="D22354" t="s">
        <v>45</v>
      </c>
      <c r="E22354">
        <v>10</v>
      </c>
      <c r="F22354">
        <v>99135</v>
      </c>
      <c r="G22354">
        <v>1587</v>
      </c>
    </row>
    <row r="22355" spans="1:7">
      <c r="A22355" s="2">
        <v>44299</v>
      </c>
      <c r="B22355" s="2">
        <f t="shared" si="698"/>
        <v>44316</v>
      </c>
      <c r="C22355" s="3">
        <f t="shared" si="699"/>
        <v>1</v>
      </c>
      <c r="D22355" t="s">
        <v>33</v>
      </c>
      <c r="E22355">
        <v>11</v>
      </c>
      <c r="F22355">
        <v>46016</v>
      </c>
      <c r="G22355">
        <v>1085</v>
      </c>
    </row>
    <row r="22356" spans="1:7">
      <c r="A22356" s="2">
        <v>44299</v>
      </c>
      <c r="B22356" s="2">
        <f t="shared" si="698"/>
        <v>44316</v>
      </c>
      <c r="C22356" s="3">
        <f t="shared" si="699"/>
        <v>1</v>
      </c>
      <c r="D22356" t="s">
        <v>15</v>
      </c>
      <c r="E22356">
        <v>12</v>
      </c>
      <c r="F22356">
        <v>2134906</v>
      </c>
      <c r="G22356">
        <v>34119</v>
      </c>
    </row>
    <row r="22357" spans="1:7">
      <c r="A22357" s="2">
        <v>44299</v>
      </c>
      <c r="B22357" s="2">
        <f t="shared" si="698"/>
        <v>44316</v>
      </c>
      <c r="C22357" s="3">
        <f t="shared" si="699"/>
        <v>1</v>
      </c>
      <c r="D22357" t="s">
        <v>18</v>
      </c>
      <c r="E22357">
        <v>13</v>
      </c>
      <c r="F22357">
        <v>1052708</v>
      </c>
      <c r="G22357">
        <v>18944</v>
      </c>
    </row>
    <row r="22358" spans="1:7">
      <c r="A22358" s="2">
        <v>44299</v>
      </c>
      <c r="B22358" s="2">
        <f t="shared" si="698"/>
        <v>44316</v>
      </c>
      <c r="C22358" s="3">
        <f t="shared" si="699"/>
        <v>1</v>
      </c>
      <c r="D22358" t="s">
        <v>57</v>
      </c>
      <c r="E22358">
        <v>66</v>
      </c>
      <c r="F22358">
        <v>8816</v>
      </c>
      <c r="G22358">
        <v>137</v>
      </c>
    </row>
    <row r="22359" spans="1:7">
      <c r="A22359" s="2">
        <v>44299</v>
      </c>
      <c r="B22359" s="2">
        <f t="shared" si="698"/>
        <v>44316</v>
      </c>
      <c r="C22359" s="3">
        <f t="shared" si="699"/>
        <v>1</v>
      </c>
      <c r="D22359" t="s">
        <v>26</v>
      </c>
      <c r="E22359">
        <v>15</v>
      </c>
      <c r="F22359">
        <v>31175</v>
      </c>
      <c r="G22359">
        <v>468</v>
      </c>
    </row>
    <row r="22360" spans="1:7">
      <c r="A22360" s="2">
        <v>44299</v>
      </c>
      <c r="B22360" s="2">
        <f t="shared" si="698"/>
        <v>44316</v>
      </c>
      <c r="C22360" s="3">
        <f t="shared" si="699"/>
        <v>1</v>
      </c>
      <c r="D22360" t="s">
        <v>53</v>
      </c>
      <c r="E22360">
        <v>16</v>
      </c>
      <c r="F22360">
        <v>184119</v>
      </c>
      <c r="G22360">
        <v>2002</v>
      </c>
    </row>
    <row r="22361" spans="1:7">
      <c r="A22361" s="2">
        <v>44299</v>
      </c>
      <c r="B22361" s="2">
        <f t="shared" si="698"/>
        <v>44316</v>
      </c>
      <c r="C22361" s="3">
        <f t="shared" si="699"/>
        <v>1</v>
      </c>
      <c r="D22361" t="s">
        <v>6</v>
      </c>
      <c r="E22361">
        <v>17</v>
      </c>
      <c r="F22361">
        <v>1288969</v>
      </c>
      <c r="G22361">
        <v>23826</v>
      </c>
    </row>
    <row r="22362" spans="1:7">
      <c r="A22362" s="2">
        <v>44299</v>
      </c>
      <c r="B22362" s="2">
        <f t="shared" si="698"/>
        <v>44316</v>
      </c>
      <c r="C22362" s="3">
        <f t="shared" si="699"/>
        <v>1</v>
      </c>
      <c r="D22362" t="s">
        <v>27</v>
      </c>
      <c r="E22362">
        <v>18</v>
      </c>
      <c r="F22362">
        <v>704072</v>
      </c>
      <c r="G22362">
        <v>13167</v>
      </c>
    </row>
    <row r="22363" spans="1:7">
      <c r="A22363" s="2">
        <v>44299</v>
      </c>
      <c r="B22363" s="2">
        <f t="shared" si="698"/>
        <v>44316</v>
      </c>
      <c r="C22363" s="3">
        <f t="shared" si="699"/>
        <v>1</v>
      </c>
      <c r="D22363" t="s">
        <v>39</v>
      </c>
      <c r="E22363">
        <v>19</v>
      </c>
      <c r="F22363">
        <v>357739</v>
      </c>
      <c r="G22363">
        <v>5858</v>
      </c>
    </row>
    <row r="22364" spans="1:7">
      <c r="A22364" s="2">
        <v>44299</v>
      </c>
      <c r="B22364" s="2">
        <f t="shared" si="698"/>
        <v>44316</v>
      </c>
      <c r="C22364" s="3">
        <f t="shared" si="699"/>
        <v>1</v>
      </c>
      <c r="D22364" t="s">
        <v>34</v>
      </c>
      <c r="E22364">
        <v>20</v>
      </c>
      <c r="F22364">
        <v>306998</v>
      </c>
      <c r="G22364">
        <v>4930</v>
      </c>
    </row>
    <row r="22365" spans="1:7">
      <c r="A22365" s="2">
        <v>44299</v>
      </c>
      <c r="B22365" s="2">
        <f t="shared" si="698"/>
        <v>44316</v>
      </c>
      <c r="C22365" s="3">
        <f t="shared" si="699"/>
        <v>1</v>
      </c>
      <c r="D22365" t="s">
        <v>28</v>
      </c>
      <c r="E22365">
        <v>21</v>
      </c>
      <c r="F22365">
        <v>437685</v>
      </c>
      <c r="G22365">
        <v>6358</v>
      </c>
    </row>
    <row r="22366" spans="1:7">
      <c r="A22366" s="2">
        <v>44299</v>
      </c>
      <c r="B22366" s="2">
        <f t="shared" si="698"/>
        <v>44316</v>
      </c>
      <c r="C22366" s="3">
        <f t="shared" si="699"/>
        <v>1</v>
      </c>
      <c r="D22366" t="s">
        <v>40</v>
      </c>
      <c r="E22366">
        <v>22</v>
      </c>
      <c r="F22366">
        <v>450279</v>
      </c>
      <c r="G22366">
        <v>10255</v>
      </c>
    </row>
    <row r="22367" spans="1:7">
      <c r="A22367" s="2">
        <v>44299</v>
      </c>
      <c r="B22367" s="2">
        <f t="shared" si="698"/>
        <v>44316</v>
      </c>
      <c r="C22367" s="3">
        <f t="shared" si="699"/>
        <v>1</v>
      </c>
      <c r="D22367" t="s">
        <v>51</v>
      </c>
      <c r="E22367">
        <v>23</v>
      </c>
      <c r="F22367">
        <v>54827</v>
      </c>
      <c r="G22367">
        <v>753</v>
      </c>
    </row>
    <row r="22368" spans="1:7">
      <c r="A22368" s="2">
        <v>44299</v>
      </c>
      <c r="B22368" s="2">
        <f t="shared" si="698"/>
        <v>44316</v>
      </c>
      <c r="C22368" s="3">
        <f t="shared" si="699"/>
        <v>1</v>
      </c>
      <c r="D22368" t="s">
        <v>23</v>
      </c>
      <c r="E22368">
        <v>24</v>
      </c>
      <c r="F22368">
        <v>428985</v>
      </c>
      <c r="G22368">
        <v>8484</v>
      </c>
    </row>
    <row r="22369" spans="1:7">
      <c r="A22369" s="2">
        <v>44299</v>
      </c>
      <c r="B22369" s="2">
        <f t="shared" si="698"/>
        <v>44316</v>
      </c>
      <c r="C22369" s="3">
        <f t="shared" si="699"/>
        <v>1</v>
      </c>
      <c r="D22369" t="s">
        <v>9</v>
      </c>
      <c r="E22369">
        <v>25</v>
      </c>
      <c r="F22369">
        <v>662699</v>
      </c>
      <c r="G22369">
        <v>17413</v>
      </c>
    </row>
    <row r="22370" spans="1:7">
      <c r="A22370" s="2">
        <v>44299</v>
      </c>
      <c r="B22370" s="2">
        <f t="shared" si="698"/>
        <v>44316</v>
      </c>
      <c r="C22370" s="3">
        <f t="shared" si="699"/>
        <v>1</v>
      </c>
      <c r="D22370" t="s">
        <v>42</v>
      </c>
      <c r="E22370">
        <v>26</v>
      </c>
      <c r="F22370">
        <v>840729</v>
      </c>
      <c r="G22370">
        <v>17648</v>
      </c>
    </row>
    <row r="22371" spans="1:7">
      <c r="A22371" s="2">
        <v>44299</v>
      </c>
      <c r="B22371" s="2">
        <f t="shared" si="698"/>
        <v>44316</v>
      </c>
      <c r="C22371" s="3">
        <f t="shared" si="699"/>
        <v>1</v>
      </c>
      <c r="D22371" t="s">
        <v>29</v>
      </c>
      <c r="E22371">
        <v>27</v>
      </c>
      <c r="F22371">
        <v>545482</v>
      </c>
      <c r="G22371">
        <v>7040</v>
      </c>
    </row>
    <row r="22372" spans="1:7">
      <c r="A22372" s="2">
        <v>44299</v>
      </c>
      <c r="B22372" s="2">
        <f t="shared" si="698"/>
        <v>44316</v>
      </c>
      <c r="C22372" s="3">
        <f t="shared" si="699"/>
        <v>1</v>
      </c>
      <c r="D22372" t="s">
        <v>46</v>
      </c>
      <c r="E22372">
        <v>28</v>
      </c>
      <c r="F22372">
        <v>307836</v>
      </c>
      <c r="G22372">
        <v>7119</v>
      </c>
    </row>
    <row r="22373" spans="1:7">
      <c r="A22373" s="2">
        <v>44299</v>
      </c>
      <c r="B22373" s="2">
        <f t="shared" si="698"/>
        <v>44316</v>
      </c>
      <c r="C22373" s="3">
        <f t="shared" si="699"/>
        <v>1</v>
      </c>
      <c r="D22373" t="s">
        <v>35</v>
      </c>
      <c r="E22373">
        <v>29</v>
      </c>
      <c r="F22373">
        <v>596651</v>
      </c>
      <c r="G22373">
        <v>9077</v>
      </c>
    </row>
    <row r="22374" spans="1:7">
      <c r="A22374" s="2">
        <v>44299</v>
      </c>
      <c r="B22374" s="2">
        <f t="shared" si="698"/>
        <v>44316</v>
      </c>
      <c r="C22374" s="3">
        <f t="shared" si="699"/>
        <v>1</v>
      </c>
      <c r="D22374" t="s">
        <v>54</v>
      </c>
      <c r="E22374">
        <v>30</v>
      </c>
      <c r="F22374">
        <v>106536</v>
      </c>
      <c r="G22374">
        <v>1526</v>
      </c>
    </row>
    <row r="22375" spans="1:7">
      <c r="A22375" s="2">
        <v>44299</v>
      </c>
      <c r="B22375" s="2">
        <f t="shared" si="698"/>
        <v>44316</v>
      </c>
      <c r="C22375" s="3">
        <f t="shared" si="699"/>
        <v>1</v>
      </c>
      <c r="D22375" t="s">
        <v>12</v>
      </c>
      <c r="E22375">
        <v>31</v>
      </c>
      <c r="F22375">
        <v>214936</v>
      </c>
      <c r="G22375">
        <v>2337</v>
      </c>
    </row>
    <row r="22376" spans="1:7">
      <c r="A22376" s="2">
        <v>44299</v>
      </c>
      <c r="B22376" s="2">
        <f t="shared" si="698"/>
        <v>44316</v>
      </c>
      <c r="C22376" s="3">
        <f t="shared" si="699"/>
        <v>1</v>
      </c>
      <c r="D22376" t="s">
        <v>24</v>
      </c>
      <c r="E22376">
        <v>32</v>
      </c>
      <c r="F22376">
        <v>308755</v>
      </c>
      <c r="G22376">
        <v>5339</v>
      </c>
    </row>
    <row r="22377" spans="1:7">
      <c r="A22377" s="2">
        <v>44299</v>
      </c>
      <c r="B22377" s="2">
        <f t="shared" si="698"/>
        <v>44316</v>
      </c>
      <c r="C22377" s="3">
        <f t="shared" si="699"/>
        <v>1</v>
      </c>
      <c r="D22377" t="s">
        <v>19</v>
      </c>
      <c r="E22377">
        <v>33</v>
      </c>
      <c r="F22377">
        <v>89605</v>
      </c>
      <c r="G22377">
        <v>1257</v>
      </c>
    </row>
    <row r="22378" spans="1:7">
      <c r="A22378" s="2">
        <v>44299</v>
      </c>
      <c r="B22378" s="2">
        <f t="shared" si="698"/>
        <v>44316</v>
      </c>
      <c r="C22378" s="3">
        <f t="shared" si="699"/>
        <v>1</v>
      </c>
      <c r="D22378" t="s">
        <v>21</v>
      </c>
      <c r="E22378">
        <v>34</v>
      </c>
      <c r="F22378">
        <v>959920</v>
      </c>
      <c r="G22378">
        <v>24945</v>
      </c>
    </row>
    <row r="22379" spans="1:7">
      <c r="A22379" s="2">
        <v>44299</v>
      </c>
      <c r="B22379" s="2">
        <f t="shared" si="698"/>
        <v>44316</v>
      </c>
      <c r="C22379" s="3">
        <f t="shared" si="699"/>
        <v>1</v>
      </c>
      <c r="D22379" t="s">
        <v>47</v>
      </c>
      <c r="E22379">
        <v>35</v>
      </c>
      <c r="F22379">
        <v>194164</v>
      </c>
      <c r="G22379">
        <v>3990</v>
      </c>
    </row>
    <row r="22380" spans="1:7">
      <c r="A22380" s="2">
        <v>44299</v>
      </c>
      <c r="B22380" s="2">
        <f t="shared" si="698"/>
        <v>44316</v>
      </c>
      <c r="C22380" s="3">
        <f t="shared" si="699"/>
        <v>1</v>
      </c>
      <c r="D22380" t="s">
        <v>16</v>
      </c>
      <c r="E22380">
        <v>36</v>
      </c>
      <c r="F22380">
        <v>1965610</v>
      </c>
      <c r="G22380">
        <v>50745</v>
      </c>
    </row>
    <row r="22381" spans="1:7">
      <c r="A22381" s="2">
        <v>44299</v>
      </c>
      <c r="B22381" s="2">
        <f t="shared" si="698"/>
        <v>44316</v>
      </c>
      <c r="C22381" s="3">
        <f t="shared" si="699"/>
        <v>1</v>
      </c>
      <c r="D22381" t="s">
        <v>20</v>
      </c>
      <c r="E22381">
        <v>37</v>
      </c>
      <c r="F22381">
        <v>942864</v>
      </c>
      <c r="G22381">
        <v>12335</v>
      </c>
    </row>
    <row r="22382" spans="1:7">
      <c r="A22382" s="2">
        <v>44299</v>
      </c>
      <c r="B22382" s="2">
        <f t="shared" si="698"/>
        <v>44316</v>
      </c>
      <c r="C22382" s="3">
        <f t="shared" si="699"/>
        <v>1</v>
      </c>
      <c r="D22382" t="s">
        <v>48</v>
      </c>
      <c r="E22382">
        <v>38</v>
      </c>
      <c r="F22382">
        <v>105070</v>
      </c>
      <c r="G22382">
        <v>1504</v>
      </c>
    </row>
    <row r="22383" spans="1:7">
      <c r="A22383" s="2">
        <v>44299</v>
      </c>
      <c r="B22383" s="2">
        <f t="shared" si="698"/>
        <v>44316</v>
      </c>
      <c r="C22383" s="3">
        <f t="shared" si="699"/>
        <v>1</v>
      </c>
      <c r="D22383" t="s">
        <v>59</v>
      </c>
      <c r="E22383">
        <v>69</v>
      </c>
      <c r="F22383">
        <v>160</v>
      </c>
      <c r="G22383">
        <v>2</v>
      </c>
    </row>
    <row r="22384" spans="1:7">
      <c r="A22384" s="2">
        <v>44299</v>
      </c>
      <c r="B22384" s="2">
        <f t="shared" si="698"/>
        <v>44316</v>
      </c>
      <c r="C22384" s="3">
        <f t="shared" si="699"/>
        <v>1</v>
      </c>
      <c r="D22384" t="s">
        <v>41</v>
      </c>
      <c r="E22384">
        <v>39</v>
      </c>
      <c r="F22384">
        <v>1043729</v>
      </c>
      <c r="G22384">
        <v>18917</v>
      </c>
    </row>
    <row r="22385" spans="1:7">
      <c r="A22385" s="2">
        <v>44299</v>
      </c>
      <c r="B22385" s="2">
        <f t="shared" si="698"/>
        <v>44316</v>
      </c>
      <c r="C22385" s="3">
        <f t="shared" si="699"/>
        <v>1</v>
      </c>
      <c r="D22385" t="s">
        <v>30</v>
      </c>
      <c r="E22385">
        <v>40</v>
      </c>
      <c r="F22385">
        <v>443882</v>
      </c>
      <c r="G22385">
        <v>6669</v>
      </c>
    </row>
    <row r="22386" spans="1:7">
      <c r="A22386" s="2">
        <v>44299</v>
      </c>
      <c r="B22386" s="2">
        <f t="shared" si="698"/>
        <v>44316</v>
      </c>
      <c r="C22386" s="3">
        <f t="shared" si="699"/>
        <v>1</v>
      </c>
      <c r="D22386" t="s">
        <v>14</v>
      </c>
      <c r="E22386">
        <v>41</v>
      </c>
      <c r="F22386">
        <v>171404</v>
      </c>
      <c r="G22386">
        <v>2458</v>
      </c>
    </row>
    <row r="22387" spans="1:7">
      <c r="A22387" s="2">
        <v>44299</v>
      </c>
      <c r="B22387" s="2">
        <f t="shared" si="698"/>
        <v>44316</v>
      </c>
      <c r="C22387" s="3">
        <f t="shared" si="699"/>
        <v>1</v>
      </c>
      <c r="D22387" t="s">
        <v>31</v>
      </c>
      <c r="E22387">
        <v>42</v>
      </c>
      <c r="F22387">
        <v>1087116</v>
      </c>
      <c r="G22387">
        <v>25527</v>
      </c>
    </row>
    <row r="22388" spans="1:7">
      <c r="A22388" s="2">
        <v>44299</v>
      </c>
      <c r="B22388" s="2">
        <f t="shared" si="698"/>
        <v>44316</v>
      </c>
      <c r="C22388" s="3">
        <f t="shared" si="699"/>
        <v>1</v>
      </c>
      <c r="D22388" t="s">
        <v>55</v>
      </c>
      <c r="E22388">
        <v>72</v>
      </c>
      <c r="F22388">
        <v>149993</v>
      </c>
      <c r="G22388">
        <v>2162</v>
      </c>
    </row>
    <row r="22389" spans="1:7">
      <c r="A22389" s="2">
        <v>44299</v>
      </c>
      <c r="B22389" s="2">
        <f t="shared" si="698"/>
        <v>44316</v>
      </c>
      <c r="C22389" s="3">
        <f t="shared" si="699"/>
        <v>1</v>
      </c>
      <c r="D22389" t="s">
        <v>17</v>
      </c>
      <c r="E22389">
        <v>44</v>
      </c>
      <c r="F22389">
        <v>142774</v>
      </c>
      <c r="G22389">
        <v>2640</v>
      </c>
    </row>
    <row r="22390" spans="1:7">
      <c r="A22390" s="2">
        <v>44299</v>
      </c>
      <c r="B22390" s="2">
        <f t="shared" si="698"/>
        <v>44316</v>
      </c>
      <c r="C22390" s="3">
        <f t="shared" si="699"/>
        <v>1</v>
      </c>
      <c r="D22390" t="s">
        <v>32</v>
      </c>
      <c r="E22390">
        <v>45</v>
      </c>
      <c r="F22390">
        <v>564128</v>
      </c>
      <c r="G22390">
        <v>9289</v>
      </c>
    </row>
    <row r="22391" spans="1:7">
      <c r="A22391" s="2">
        <v>44299</v>
      </c>
      <c r="B22391" s="2">
        <f t="shared" si="698"/>
        <v>44316</v>
      </c>
      <c r="C22391" s="3">
        <f t="shared" si="699"/>
        <v>1</v>
      </c>
      <c r="D22391" t="s">
        <v>43</v>
      </c>
      <c r="E22391">
        <v>46</v>
      </c>
      <c r="F22391">
        <v>120154</v>
      </c>
      <c r="G22391">
        <v>1947</v>
      </c>
    </row>
    <row r="22392" spans="1:7">
      <c r="A22392" s="2">
        <v>44299</v>
      </c>
      <c r="B22392" s="2">
        <f t="shared" si="698"/>
        <v>44316</v>
      </c>
      <c r="C22392" s="3">
        <f t="shared" si="699"/>
        <v>1</v>
      </c>
      <c r="D22392" t="s">
        <v>25</v>
      </c>
      <c r="E22392">
        <v>47</v>
      </c>
      <c r="F22392">
        <v>811905</v>
      </c>
      <c r="G22392">
        <v>11921</v>
      </c>
    </row>
    <row r="22393" spans="1:7">
      <c r="A22393" s="2">
        <v>44299</v>
      </c>
      <c r="B22393" s="2">
        <f t="shared" si="698"/>
        <v>44316</v>
      </c>
      <c r="C22393" s="3">
        <f t="shared" si="699"/>
        <v>1</v>
      </c>
      <c r="D22393" t="s">
        <v>11</v>
      </c>
      <c r="E22393">
        <v>48</v>
      </c>
      <c r="F22393">
        <v>2837744</v>
      </c>
      <c r="G22393">
        <v>49456</v>
      </c>
    </row>
    <row r="22394" spans="1:7">
      <c r="A22394" s="2">
        <v>44299</v>
      </c>
      <c r="B22394" s="2">
        <f t="shared" si="698"/>
        <v>44316</v>
      </c>
      <c r="C22394" s="3">
        <f t="shared" si="699"/>
        <v>1</v>
      </c>
      <c r="D22394" t="s">
        <v>13</v>
      </c>
      <c r="E22394">
        <v>49</v>
      </c>
      <c r="F22394">
        <v>390708</v>
      </c>
      <c r="G22394">
        <v>2161</v>
      </c>
    </row>
    <row r="22395" spans="1:7">
      <c r="A22395" s="2">
        <v>44299</v>
      </c>
      <c r="B22395" s="2">
        <f t="shared" si="698"/>
        <v>44316</v>
      </c>
      <c r="C22395" s="3">
        <f t="shared" si="699"/>
        <v>1</v>
      </c>
      <c r="D22395" t="s">
        <v>36</v>
      </c>
      <c r="E22395">
        <v>50</v>
      </c>
      <c r="F22395">
        <v>21388</v>
      </c>
      <c r="G22395">
        <v>233</v>
      </c>
    </row>
    <row r="22396" spans="1:7">
      <c r="A22396" s="2">
        <v>44299</v>
      </c>
      <c r="B22396" s="2">
        <f t="shared" si="698"/>
        <v>44316</v>
      </c>
      <c r="C22396" s="3">
        <f t="shared" si="699"/>
        <v>1</v>
      </c>
      <c r="D22396" t="s">
        <v>56</v>
      </c>
      <c r="E22396">
        <v>78</v>
      </c>
      <c r="F22396">
        <v>3005</v>
      </c>
      <c r="G22396">
        <v>26</v>
      </c>
    </row>
    <row r="22397" spans="1:7">
      <c r="A22397" s="2">
        <v>44299</v>
      </c>
      <c r="B22397" s="2">
        <f t="shared" si="698"/>
        <v>44316</v>
      </c>
      <c r="C22397" s="3">
        <f t="shared" si="699"/>
        <v>1</v>
      </c>
      <c r="D22397" t="s">
        <v>37</v>
      </c>
      <c r="E22397">
        <v>51</v>
      </c>
      <c r="F22397">
        <v>638910</v>
      </c>
      <c r="G22397">
        <v>10506</v>
      </c>
    </row>
    <row r="22398" spans="1:7">
      <c r="A22398" s="2">
        <v>44299</v>
      </c>
      <c r="B22398" s="2">
        <f t="shared" si="698"/>
        <v>44316</v>
      </c>
      <c r="C22398" s="3">
        <f t="shared" si="699"/>
        <v>1</v>
      </c>
      <c r="D22398" t="s">
        <v>5</v>
      </c>
      <c r="E22398">
        <v>53</v>
      </c>
      <c r="F22398">
        <v>381537</v>
      </c>
      <c r="G22398">
        <v>5391</v>
      </c>
    </row>
    <row r="22399" spans="1:7">
      <c r="A22399" s="2">
        <v>44299</v>
      </c>
      <c r="B22399" s="2">
        <f t="shared" si="698"/>
        <v>44316</v>
      </c>
      <c r="C22399" s="3">
        <f t="shared" si="699"/>
        <v>1</v>
      </c>
      <c r="D22399" t="s">
        <v>58</v>
      </c>
      <c r="E22399">
        <v>54</v>
      </c>
      <c r="F22399">
        <v>146790</v>
      </c>
      <c r="G22399">
        <v>2747</v>
      </c>
    </row>
    <row r="22400" spans="1:7">
      <c r="A22400" s="2">
        <v>44299</v>
      </c>
      <c r="B22400" s="2">
        <f t="shared" si="698"/>
        <v>44316</v>
      </c>
      <c r="C22400" s="3">
        <f t="shared" si="699"/>
        <v>1</v>
      </c>
      <c r="D22400" t="s">
        <v>10</v>
      </c>
      <c r="E22400">
        <v>55</v>
      </c>
      <c r="F22400">
        <v>647301</v>
      </c>
      <c r="G22400">
        <v>7394</v>
      </c>
    </row>
    <row r="22401" spans="1:7">
      <c r="A22401" s="2">
        <v>44299</v>
      </c>
      <c r="B22401" s="2">
        <f t="shared" si="698"/>
        <v>44316</v>
      </c>
      <c r="C22401" s="3">
        <f t="shared" si="699"/>
        <v>1</v>
      </c>
      <c r="D22401" t="s">
        <v>49</v>
      </c>
      <c r="E22401">
        <v>56</v>
      </c>
      <c r="F22401">
        <v>57070</v>
      </c>
      <c r="G22401">
        <v>703</v>
      </c>
    </row>
    <row r="22402" spans="1:7">
      <c r="A22402" s="2">
        <v>44300</v>
      </c>
      <c r="B22402" s="2">
        <f t="shared" si="698"/>
        <v>44316</v>
      </c>
      <c r="C22402" s="3">
        <f t="shared" si="699"/>
        <v>1</v>
      </c>
      <c r="D22402" t="s">
        <v>52</v>
      </c>
      <c r="E22402">
        <v>1</v>
      </c>
      <c r="F22402">
        <v>520780</v>
      </c>
      <c r="G22402">
        <v>10728</v>
      </c>
    </row>
    <row r="22403" spans="1:7">
      <c r="A22403" s="2">
        <v>44300</v>
      </c>
      <c r="B22403" s="2">
        <f t="shared" si="698"/>
        <v>44316</v>
      </c>
      <c r="C22403" s="3">
        <f t="shared" si="699"/>
        <v>1</v>
      </c>
      <c r="D22403" t="s">
        <v>50</v>
      </c>
      <c r="E22403">
        <v>2</v>
      </c>
      <c r="F22403">
        <v>65008</v>
      </c>
      <c r="G22403">
        <v>300</v>
      </c>
    </row>
    <row r="22404" spans="1:7">
      <c r="A22404" s="2">
        <v>44300</v>
      </c>
      <c r="B22404" s="2">
        <f t="shared" ref="B22404:B22467" si="700">EOMONTH(A22404,0)</f>
        <v>44316</v>
      </c>
      <c r="C22404" s="3">
        <f t="shared" ref="C22404:C22467" si="701">IF(A22404=B22404,0,1)</f>
        <v>1</v>
      </c>
      <c r="D22404" t="s">
        <v>8</v>
      </c>
      <c r="E22404">
        <v>4</v>
      </c>
      <c r="F22404">
        <v>851276</v>
      </c>
      <c r="G22404">
        <v>17109</v>
      </c>
    </row>
    <row r="22405" spans="1:7">
      <c r="A22405" s="2">
        <v>44300</v>
      </c>
      <c r="B22405" s="2">
        <f t="shared" si="700"/>
        <v>44316</v>
      </c>
      <c r="C22405" s="3">
        <f t="shared" si="701"/>
        <v>1</v>
      </c>
      <c r="D22405" t="s">
        <v>44</v>
      </c>
      <c r="E22405">
        <v>5</v>
      </c>
      <c r="F22405">
        <v>332666</v>
      </c>
      <c r="G22405">
        <v>5680</v>
      </c>
    </row>
    <row r="22406" spans="1:7">
      <c r="A22406" s="2">
        <v>44300</v>
      </c>
      <c r="B22406" s="2">
        <f t="shared" si="700"/>
        <v>44316</v>
      </c>
      <c r="C22406" s="3">
        <f t="shared" si="701"/>
        <v>1</v>
      </c>
      <c r="D22406" t="s">
        <v>7</v>
      </c>
      <c r="E22406">
        <v>6</v>
      </c>
      <c r="F22406">
        <v>3709259</v>
      </c>
      <c r="G22406">
        <v>60686</v>
      </c>
    </row>
    <row r="22407" spans="1:7">
      <c r="A22407" s="2">
        <v>44300</v>
      </c>
      <c r="B22407" s="2">
        <f t="shared" si="700"/>
        <v>44316</v>
      </c>
      <c r="C22407" s="3">
        <f t="shared" si="701"/>
        <v>1</v>
      </c>
      <c r="D22407" t="s">
        <v>22</v>
      </c>
      <c r="E22407">
        <v>8</v>
      </c>
      <c r="F22407">
        <v>486277</v>
      </c>
      <c r="G22407">
        <v>6309</v>
      </c>
    </row>
    <row r="22408" spans="1:7">
      <c r="A22408" s="2">
        <v>44300</v>
      </c>
      <c r="B22408" s="2">
        <f t="shared" si="700"/>
        <v>44316</v>
      </c>
      <c r="C22408" s="3">
        <f t="shared" si="701"/>
        <v>1</v>
      </c>
      <c r="D22408" t="s">
        <v>38</v>
      </c>
      <c r="E22408">
        <v>9</v>
      </c>
      <c r="F22408">
        <v>327298</v>
      </c>
      <c r="G22408">
        <v>7984</v>
      </c>
    </row>
    <row r="22409" spans="1:7">
      <c r="A22409" s="2">
        <v>44300</v>
      </c>
      <c r="B22409" s="2">
        <f t="shared" si="700"/>
        <v>44316</v>
      </c>
      <c r="C22409" s="3">
        <f t="shared" si="701"/>
        <v>1</v>
      </c>
      <c r="D22409" t="s">
        <v>45</v>
      </c>
      <c r="E22409">
        <v>10</v>
      </c>
      <c r="F22409">
        <v>99515</v>
      </c>
      <c r="G22409">
        <v>1591</v>
      </c>
    </row>
    <row r="22410" spans="1:7">
      <c r="A22410" s="2">
        <v>44300</v>
      </c>
      <c r="B22410" s="2">
        <f t="shared" si="700"/>
        <v>44316</v>
      </c>
      <c r="C22410" s="3">
        <f t="shared" si="701"/>
        <v>1</v>
      </c>
      <c r="D22410" t="s">
        <v>33</v>
      </c>
      <c r="E22410">
        <v>11</v>
      </c>
      <c r="F22410">
        <v>46209</v>
      </c>
      <c r="G22410">
        <v>1088</v>
      </c>
    </row>
    <row r="22411" spans="1:7">
      <c r="A22411" s="2">
        <v>44300</v>
      </c>
      <c r="B22411" s="2">
        <f t="shared" si="700"/>
        <v>44316</v>
      </c>
      <c r="C22411" s="3">
        <f t="shared" si="701"/>
        <v>1</v>
      </c>
      <c r="D22411" t="s">
        <v>15</v>
      </c>
      <c r="E22411">
        <v>12</v>
      </c>
      <c r="F22411">
        <v>2141678</v>
      </c>
      <c r="G22411">
        <v>34163</v>
      </c>
    </row>
    <row r="22412" spans="1:7">
      <c r="A22412" s="2">
        <v>44300</v>
      </c>
      <c r="B22412" s="2">
        <f t="shared" si="700"/>
        <v>44316</v>
      </c>
      <c r="C22412" s="3">
        <f t="shared" si="701"/>
        <v>1</v>
      </c>
      <c r="D22412" t="s">
        <v>18</v>
      </c>
      <c r="E22412">
        <v>13</v>
      </c>
      <c r="F22412">
        <v>1054406</v>
      </c>
      <c r="G22412">
        <v>18995</v>
      </c>
    </row>
    <row r="22413" spans="1:7">
      <c r="A22413" s="2">
        <v>44300</v>
      </c>
      <c r="B22413" s="2">
        <f t="shared" si="700"/>
        <v>44316</v>
      </c>
      <c r="C22413" s="3">
        <f t="shared" si="701"/>
        <v>1</v>
      </c>
      <c r="D22413" t="s">
        <v>57</v>
      </c>
      <c r="E22413">
        <v>66</v>
      </c>
      <c r="F22413">
        <v>8820</v>
      </c>
      <c r="G22413">
        <v>137</v>
      </c>
    </row>
    <row r="22414" spans="1:7">
      <c r="A22414" s="2">
        <v>44300</v>
      </c>
      <c r="B22414" s="2">
        <f t="shared" si="700"/>
        <v>44316</v>
      </c>
      <c r="C22414" s="3">
        <f t="shared" si="701"/>
        <v>1</v>
      </c>
      <c r="D22414" t="s">
        <v>26</v>
      </c>
      <c r="E22414">
        <v>15</v>
      </c>
      <c r="F22414">
        <v>31242</v>
      </c>
      <c r="G22414">
        <v>470</v>
      </c>
    </row>
    <row r="22415" spans="1:7">
      <c r="A22415" s="2">
        <v>44300</v>
      </c>
      <c r="B22415" s="2">
        <f t="shared" si="700"/>
        <v>44316</v>
      </c>
      <c r="C22415" s="3">
        <f t="shared" si="701"/>
        <v>1</v>
      </c>
      <c r="D22415" t="s">
        <v>53</v>
      </c>
      <c r="E22415">
        <v>16</v>
      </c>
      <c r="F22415">
        <v>184427</v>
      </c>
      <c r="G22415">
        <v>2008</v>
      </c>
    </row>
    <row r="22416" spans="1:7">
      <c r="A22416" s="2">
        <v>44300</v>
      </c>
      <c r="B22416" s="2">
        <f t="shared" si="700"/>
        <v>44316</v>
      </c>
      <c r="C22416" s="3">
        <f t="shared" si="701"/>
        <v>1</v>
      </c>
      <c r="D22416" t="s">
        <v>6</v>
      </c>
      <c r="E22416">
        <v>17</v>
      </c>
      <c r="F22416">
        <v>1292456</v>
      </c>
      <c r="G22416">
        <v>23865</v>
      </c>
    </row>
    <row r="22417" spans="1:7">
      <c r="A22417" s="2">
        <v>44300</v>
      </c>
      <c r="B22417" s="2">
        <f t="shared" si="700"/>
        <v>44316</v>
      </c>
      <c r="C22417" s="3">
        <f t="shared" si="701"/>
        <v>1</v>
      </c>
      <c r="D22417" t="s">
        <v>27</v>
      </c>
      <c r="E22417">
        <v>18</v>
      </c>
      <c r="F22417">
        <v>705268</v>
      </c>
      <c r="G22417">
        <v>13187</v>
      </c>
    </row>
    <row r="22418" spans="1:7">
      <c r="A22418" s="2">
        <v>44300</v>
      </c>
      <c r="B22418" s="2">
        <f t="shared" si="700"/>
        <v>44316</v>
      </c>
      <c r="C22418" s="3">
        <f t="shared" si="701"/>
        <v>1</v>
      </c>
      <c r="D22418" t="s">
        <v>39</v>
      </c>
      <c r="E22418">
        <v>19</v>
      </c>
      <c r="F22418">
        <v>358395</v>
      </c>
      <c r="G22418">
        <v>5858</v>
      </c>
    </row>
    <row r="22419" spans="1:7">
      <c r="A22419" s="2">
        <v>44300</v>
      </c>
      <c r="B22419" s="2">
        <f t="shared" si="700"/>
        <v>44316</v>
      </c>
      <c r="C22419" s="3">
        <f t="shared" si="701"/>
        <v>1</v>
      </c>
      <c r="D22419" t="s">
        <v>34</v>
      </c>
      <c r="E22419">
        <v>20</v>
      </c>
      <c r="F22419">
        <v>307622</v>
      </c>
      <c r="G22419">
        <v>4944</v>
      </c>
    </row>
    <row r="22420" spans="1:7">
      <c r="A22420" s="2">
        <v>44300</v>
      </c>
      <c r="B22420" s="2">
        <f t="shared" si="700"/>
        <v>44316</v>
      </c>
      <c r="C22420" s="3">
        <f t="shared" si="701"/>
        <v>1</v>
      </c>
      <c r="D22420" t="s">
        <v>28</v>
      </c>
      <c r="E22420">
        <v>21</v>
      </c>
      <c r="F22420">
        <v>438463</v>
      </c>
      <c r="G22420">
        <v>6380</v>
      </c>
    </row>
    <row r="22421" spans="1:7">
      <c r="A22421" s="2">
        <v>44300</v>
      </c>
      <c r="B22421" s="2">
        <f t="shared" si="700"/>
        <v>44316</v>
      </c>
      <c r="C22421" s="3">
        <f t="shared" si="701"/>
        <v>1</v>
      </c>
      <c r="D22421" t="s">
        <v>40</v>
      </c>
      <c r="E22421">
        <v>22</v>
      </c>
      <c r="F22421">
        <v>450673</v>
      </c>
      <c r="G22421">
        <v>10264</v>
      </c>
    </row>
    <row r="22422" spans="1:7">
      <c r="A22422" s="2">
        <v>44300</v>
      </c>
      <c r="B22422" s="2">
        <f t="shared" si="700"/>
        <v>44316</v>
      </c>
      <c r="C22422" s="3">
        <f t="shared" si="701"/>
        <v>1</v>
      </c>
      <c r="D22422" t="s">
        <v>51</v>
      </c>
      <c r="E22422">
        <v>23</v>
      </c>
      <c r="F22422">
        <v>55374</v>
      </c>
      <c r="G22422">
        <v>757</v>
      </c>
    </row>
    <row r="22423" spans="1:7">
      <c r="A22423" s="2">
        <v>44300</v>
      </c>
      <c r="B22423" s="2">
        <f t="shared" si="700"/>
        <v>44316</v>
      </c>
      <c r="C22423" s="3">
        <f t="shared" si="701"/>
        <v>1</v>
      </c>
      <c r="D22423" t="s">
        <v>23</v>
      </c>
      <c r="E22423">
        <v>24</v>
      </c>
      <c r="F22423">
        <v>430537</v>
      </c>
      <c r="G22423">
        <v>8493</v>
      </c>
    </row>
    <row r="22424" spans="1:7">
      <c r="A22424" s="2">
        <v>44300</v>
      </c>
      <c r="B22424" s="2">
        <f t="shared" si="700"/>
        <v>44316</v>
      </c>
      <c r="C22424" s="3">
        <f t="shared" si="701"/>
        <v>1</v>
      </c>
      <c r="D22424" t="s">
        <v>9</v>
      </c>
      <c r="E22424">
        <v>25</v>
      </c>
      <c r="F22424">
        <v>664943</v>
      </c>
      <c r="G22424">
        <v>17427</v>
      </c>
    </row>
    <row r="22425" spans="1:7">
      <c r="A22425" s="2">
        <v>44300</v>
      </c>
      <c r="B22425" s="2">
        <f t="shared" si="700"/>
        <v>44316</v>
      </c>
      <c r="C22425" s="3">
        <f t="shared" si="701"/>
        <v>1</v>
      </c>
      <c r="D22425" t="s">
        <v>42</v>
      </c>
      <c r="E22425">
        <v>26</v>
      </c>
      <c r="F22425">
        <v>850082</v>
      </c>
      <c r="G22425">
        <v>17683</v>
      </c>
    </row>
    <row r="22426" spans="1:7">
      <c r="A22426" s="2">
        <v>44300</v>
      </c>
      <c r="B22426" s="2">
        <f t="shared" si="700"/>
        <v>44316</v>
      </c>
      <c r="C22426" s="3">
        <f t="shared" si="701"/>
        <v>1</v>
      </c>
      <c r="D22426" t="s">
        <v>29</v>
      </c>
      <c r="E22426">
        <v>27</v>
      </c>
      <c r="F22426">
        <v>547179</v>
      </c>
      <c r="G22426">
        <v>7056</v>
      </c>
    </row>
    <row r="22427" spans="1:7">
      <c r="A22427" s="2">
        <v>44300</v>
      </c>
      <c r="B22427" s="2">
        <f t="shared" si="700"/>
        <v>44316</v>
      </c>
      <c r="C22427" s="3">
        <f t="shared" si="701"/>
        <v>1</v>
      </c>
      <c r="D22427" t="s">
        <v>46</v>
      </c>
      <c r="E22427">
        <v>28</v>
      </c>
      <c r="F22427">
        <v>308111</v>
      </c>
      <c r="G22427">
        <v>7122</v>
      </c>
    </row>
    <row r="22428" spans="1:7">
      <c r="A22428" s="2">
        <v>44300</v>
      </c>
      <c r="B22428" s="2">
        <f t="shared" si="700"/>
        <v>44316</v>
      </c>
      <c r="C22428" s="3">
        <f t="shared" si="701"/>
        <v>1</v>
      </c>
      <c r="D22428" t="s">
        <v>35</v>
      </c>
      <c r="E22428">
        <v>29</v>
      </c>
      <c r="F22428">
        <v>597506</v>
      </c>
      <c r="G22428">
        <v>9101</v>
      </c>
    </row>
    <row r="22429" spans="1:7">
      <c r="A22429" s="2">
        <v>44300</v>
      </c>
      <c r="B22429" s="2">
        <f t="shared" si="700"/>
        <v>44316</v>
      </c>
      <c r="C22429" s="3">
        <f t="shared" si="701"/>
        <v>1</v>
      </c>
      <c r="D22429" t="s">
        <v>54</v>
      </c>
      <c r="E22429">
        <v>30</v>
      </c>
      <c r="F22429">
        <v>106747</v>
      </c>
      <c r="G22429">
        <v>1526</v>
      </c>
    </row>
    <row r="22430" spans="1:7">
      <c r="A22430" s="2">
        <v>44300</v>
      </c>
      <c r="B22430" s="2">
        <f t="shared" si="700"/>
        <v>44316</v>
      </c>
      <c r="C22430" s="3">
        <f t="shared" si="701"/>
        <v>1</v>
      </c>
      <c r="D22430" t="s">
        <v>12</v>
      </c>
      <c r="E22430">
        <v>31</v>
      </c>
      <c r="F22430">
        <v>215302</v>
      </c>
      <c r="G22430">
        <v>2329</v>
      </c>
    </row>
    <row r="22431" spans="1:7">
      <c r="A22431" s="2">
        <v>44300</v>
      </c>
      <c r="B22431" s="2">
        <f t="shared" si="700"/>
        <v>44316</v>
      </c>
      <c r="C22431" s="3">
        <f t="shared" si="701"/>
        <v>1</v>
      </c>
      <c r="D22431" t="s">
        <v>24</v>
      </c>
      <c r="E22431">
        <v>32</v>
      </c>
      <c r="F22431">
        <v>309150</v>
      </c>
      <c r="G22431">
        <v>5353</v>
      </c>
    </row>
    <row r="22432" spans="1:7">
      <c r="A22432" s="2">
        <v>44300</v>
      </c>
      <c r="B22432" s="2">
        <f t="shared" si="700"/>
        <v>44316</v>
      </c>
      <c r="C22432" s="3">
        <f t="shared" si="701"/>
        <v>1</v>
      </c>
      <c r="D22432" t="s">
        <v>19</v>
      </c>
      <c r="E22432">
        <v>33</v>
      </c>
      <c r="F22432">
        <v>89983</v>
      </c>
      <c r="G22432">
        <v>1261</v>
      </c>
    </row>
    <row r="22433" spans="1:7">
      <c r="A22433" s="2">
        <v>44300</v>
      </c>
      <c r="B22433" s="2">
        <f t="shared" si="700"/>
        <v>44316</v>
      </c>
      <c r="C22433" s="3">
        <f t="shared" si="701"/>
        <v>1</v>
      </c>
      <c r="D22433" t="s">
        <v>21</v>
      </c>
      <c r="E22433">
        <v>34</v>
      </c>
      <c r="F22433">
        <v>963483</v>
      </c>
      <c r="G22433">
        <v>24987</v>
      </c>
    </row>
    <row r="22434" spans="1:7">
      <c r="A22434" s="2">
        <v>44300</v>
      </c>
      <c r="B22434" s="2">
        <f t="shared" si="700"/>
        <v>44316</v>
      </c>
      <c r="C22434" s="3">
        <f t="shared" si="701"/>
        <v>1</v>
      </c>
      <c r="D22434" t="s">
        <v>47</v>
      </c>
      <c r="E22434">
        <v>35</v>
      </c>
      <c r="F22434">
        <v>194378</v>
      </c>
      <c r="G22434">
        <v>3998</v>
      </c>
    </row>
    <row r="22435" spans="1:7">
      <c r="A22435" s="2">
        <v>44300</v>
      </c>
      <c r="B22435" s="2">
        <f t="shared" si="700"/>
        <v>44316</v>
      </c>
      <c r="C22435" s="3">
        <f t="shared" si="701"/>
        <v>1</v>
      </c>
      <c r="D22435" t="s">
        <v>16</v>
      </c>
      <c r="E22435">
        <v>36</v>
      </c>
      <c r="F22435">
        <v>1971610</v>
      </c>
      <c r="G22435">
        <v>50839</v>
      </c>
    </row>
    <row r="22436" spans="1:7">
      <c r="A22436" s="2">
        <v>44300</v>
      </c>
      <c r="B22436" s="2">
        <f t="shared" si="700"/>
        <v>44316</v>
      </c>
      <c r="C22436" s="3">
        <f t="shared" si="701"/>
        <v>1</v>
      </c>
      <c r="D22436" t="s">
        <v>20</v>
      </c>
      <c r="E22436">
        <v>37</v>
      </c>
      <c r="F22436">
        <v>945308</v>
      </c>
      <c r="G22436">
        <v>12353</v>
      </c>
    </row>
    <row r="22437" spans="1:7">
      <c r="A22437" s="2">
        <v>44300</v>
      </c>
      <c r="B22437" s="2">
        <f t="shared" si="700"/>
        <v>44316</v>
      </c>
      <c r="C22437" s="3">
        <f t="shared" si="701"/>
        <v>1</v>
      </c>
      <c r="D22437" t="s">
        <v>48</v>
      </c>
      <c r="E22437">
        <v>38</v>
      </c>
      <c r="F22437">
        <v>105246</v>
      </c>
      <c r="G22437">
        <v>1505</v>
      </c>
    </row>
    <row r="22438" spans="1:7">
      <c r="A22438" s="2">
        <v>44300</v>
      </c>
      <c r="B22438" s="2">
        <f t="shared" si="700"/>
        <v>44316</v>
      </c>
      <c r="C22438" s="3">
        <f t="shared" si="701"/>
        <v>1</v>
      </c>
      <c r="D22438" t="s">
        <v>59</v>
      </c>
      <c r="E22438">
        <v>69</v>
      </c>
      <c r="F22438">
        <v>160</v>
      </c>
      <c r="G22438">
        <v>2</v>
      </c>
    </row>
    <row r="22439" spans="1:7">
      <c r="A22439" s="2">
        <v>44300</v>
      </c>
      <c r="B22439" s="2">
        <f t="shared" si="700"/>
        <v>44316</v>
      </c>
      <c r="C22439" s="3">
        <f t="shared" si="701"/>
        <v>1</v>
      </c>
      <c r="D22439" t="s">
        <v>41</v>
      </c>
      <c r="E22439">
        <v>39</v>
      </c>
      <c r="F22439">
        <v>1045945</v>
      </c>
      <c r="G22439">
        <v>18917</v>
      </c>
    </row>
    <row r="22440" spans="1:7">
      <c r="A22440" s="2">
        <v>44300</v>
      </c>
      <c r="B22440" s="2">
        <f t="shared" si="700"/>
        <v>44316</v>
      </c>
      <c r="C22440" s="3">
        <f t="shared" si="701"/>
        <v>1</v>
      </c>
      <c r="D22440" t="s">
        <v>30</v>
      </c>
      <c r="E22440">
        <v>40</v>
      </c>
      <c r="F22440">
        <v>444288</v>
      </c>
      <c r="G22440">
        <v>6697</v>
      </c>
    </row>
    <row r="22441" spans="1:7">
      <c r="A22441" s="2">
        <v>44300</v>
      </c>
      <c r="B22441" s="2">
        <f t="shared" si="700"/>
        <v>44316</v>
      </c>
      <c r="C22441" s="3">
        <f t="shared" si="701"/>
        <v>1</v>
      </c>
      <c r="D22441" t="s">
        <v>14</v>
      </c>
      <c r="E22441">
        <v>41</v>
      </c>
      <c r="F22441">
        <v>172206</v>
      </c>
      <c r="G22441">
        <v>2463</v>
      </c>
    </row>
    <row r="22442" spans="1:7">
      <c r="A22442" s="2">
        <v>44300</v>
      </c>
      <c r="B22442" s="2">
        <f t="shared" si="700"/>
        <v>44316</v>
      </c>
      <c r="C22442" s="3">
        <f t="shared" si="701"/>
        <v>1</v>
      </c>
      <c r="D22442" t="s">
        <v>31</v>
      </c>
      <c r="E22442">
        <v>42</v>
      </c>
      <c r="F22442">
        <v>1093491</v>
      </c>
      <c r="G22442">
        <v>25580</v>
      </c>
    </row>
    <row r="22443" spans="1:7">
      <c r="A22443" s="2">
        <v>44300</v>
      </c>
      <c r="B22443" s="2">
        <f t="shared" si="700"/>
        <v>44316</v>
      </c>
      <c r="C22443" s="3">
        <f t="shared" si="701"/>
        <v>1</v>
      </c>
      <c r="D22443" t="s">
        <v>55</v>
      </c>
      <c r="E22443">
        <v>72</v>
      </c>
      <c r="F22443">
        <v>150981</v>
      </c>
      <c r="G22443">
        <v>2174</v>
      </c>
    </row>
    <row r="22444" spans="1:7">
      <c r="A22444" s="2">
        <v>44300</v>
      </c>
      <c r="B22444" s="2">
        <f t="shared" si="700"/>
        <v>44316</v>
      </c>
      <c r="C22444" s="3">
        <f t="shared" si="701"/>
        <v>1</v>
      </c>
      <c r="D22444" t="s">
        <v>17</v>
      </c>
      <c r="E22444">
        <v>44</v>
      </c>
      <c r="F22444">
        <v>143251</v>
      </c>
      <c r="G22444">
        <v>2642</v>
      </c>
    </row>
    <row r="22445" spans="1:7">
      <c r="A22445" s="2">
        <v>44300</v>
      </c>
      <c r="B22445" s="2">
        <f t="shared" si="700"/>
        <v>44316</v>
      </c>
      <c r="C22445" s="3">
        <f t="shared" si="701"/>
        <v>1</v>
      </c>
      <c r="D22445" t="s">
        <v>32</v>
      </c>
      <c r="E22445">
        <v>45</v>
      </c>
      <c r="F22445">
        <v>564931</v>
      </c>
      <c r="G22445">
        <v>9304</v>
      </c>
    </row>
    <row r="22446" spans="1:7">
      <c r="A22446" s="2">
        <v>44300</v>
      </c>
      <c r="B22446" s="2">
        <f t="shared" si="700"/>
        <v>44316</v>
      </c>
      <c r="C22446" s="3">
        <f t="shared" si="701"/>
        <v>1</v>
      </c>
      <c r="D22446" t="s">
        <v>43</v>
      </c>
      <c r="E22446">
        <v>46</v>
      </c>
      <c r="F22446">
        <v>120379</v>
      </c>
      <c r="G22446">
        <v>1948</v>
      </c>
    </row>
    <row r="22447" spans="1:7">
      <c r="A22447" s="2">
        <v>44300</v>
      </c>
      <c r="B22447" s="2">
        <f t="shared" si="700"/>
        <v>44316</v>
      </c>
      <c r="C22447" s="3">
        <f t="shared" si="701"/>
        <v>1</v>
      </c>
      <c r="D22447" t="s">
        <v>25</v>
      </c>
      <c r="E22447">
        <v>47</v>
      </c>
      <c r="F22447">
        <v>813127</v>
      </c>
      <c r="G22447">
        <v>11934</v>
      </c>
    </row>
    <row r="22448" spans="1:7">
      <c r="A22448" s="2">
        <v>44300</v>
      </c>
      <c r="B22448" s="2">
        <f t="shared" si="700"/>
        <v>44316</v>
      </c>
      <c r="C22448" s="3">
        <f t="shared" si="701"/>
        <v>1</v>
      </c>
      <c r="D22448" t="s">
        <v>11</v>
      </c>
      <c r="E22448">
        <v>48</v>
      </c>
      <c r="F22448">
        <v>2841337</v>
      </c>
      <c r="G22448">
        <v>49524</v>
      </c>
    </row>
    <row r="22449" spans="1:7">
      <c r="A22449" s="2">
        <v>44300</v>
      </c>
      <c r="B22449" s="2">
        <f t="shared" si="700"/>
        <v>44316</v>
      </c>
      <c r="C22449" s="3">
        <f t="shared" si="701"/>
        <v>1</v>
      </c>
      <c r="D22449" t="s">
        <v>13</v>
      </c>
      <c r="E22449">
        <v>49</v>
      </c>
      <c r="F22449">
        <v>391238</v>
      </c>
      <c r="G22449">
        <v>2161</v>
      </c>
    </row>
    <row r="22450" spans="1:7">
      <c r="A22450" s="2">
        <v>44300</v>
      </c>
      <c r="B22450" s="2">
        <f t="shared" si="700"/>
        <v>44316</v>
      </c>
      <c r="C22450" s="3">
        <f t="shared" si="701"/>
        <v>1</v>
      </c>
      <c r="D22450" t="s">
        <v>36</v>
      </c>
      <c r="E22450">
        <v>50</v>
      </c>
      <c r="F22450">
        <v>21488</v>
      </c>
      <c r="G22450">
        <v>237</v>
      </c>
    </row>
    <row r="22451" spans="1:7">
      <c r="A22451" s="2">
        <v>44300</v>
      </c>
      <c r="B22451" s="2">
        <f t="shared" si="700"/>
        <v>44316</v>
      </c>
      <c r="C22451" s="3">
        <f t="shared" si="701"/>
        <v>1</v>
      </c>
      <c r="D22451" t="s">
        <v>56</v>
      </c>
      <c r="E22451">
        <v>78</v>
      </c>
      <c r="F22451">
        <v>3005</v>
      </c>
      <c r="G22451">
        <v>26</v>
      </c>
    </row>
    <row r="22452" spans="1:7">
      <c r="A22452" s="2">
        <v>44300</v>
      </c>
      <c r="B22452" s="2">
        <f t="shared" si="700"/>
        <v>44316</v>
      </c>
      <c r="C22452" s="3">
        <f t="shared" si="701"/>
        <v>1</v>
      </c>
      <c r="D22452" t="s">
        <v>37</v>
      </c>
      <c r="E22452">
        <v>51</v>
      </c>
      <c r="F22452">
        <v>640211</v>
      </c>
      <c r="G22452">
        <v>10510</v>
      </c>
    </row>
    <row r="22453" spans="1:7">
      <c r="A22453" s="2">
        <v>44300</v>
      </c>
      <c r="B22453" s="2">
        <f t="shared" si="700"/>
        <v>44316</v>
      </c>
      <c r="C22453" s="3">
        <f t="shared" si="701"/>
        <v>1</v>
      </c>
      <c r="D22453" t="s">
        <v>5</v>
      </c>
      <c r="E22453">
        <v>53</v>
      </c>
      <c r="F22453">
        <v>382627</v>
      </c>
      <c r="G22453">
        <v>5407</v>
      </c>
    </row>
    <row r="22454" spans="1:7">
      <c r="A22454" s="2">
        <v>44300</v>
      </c>
      <c r="B22454" s="2">
        <f t="shared" si="700"/>
        <v>44316</v>
      </c>
      <c r="C22454" s="3">
        <f t="shared" si="701"/>
        <v>1</v>
      </c>
      <c r="D22454" t="s">
        <v>58</v>
      </c>
      <c r="E22454">
        <v>54</v>
      </c>
      <c r="F22454">
        <v>147203</v>
      </c>
      <c r="G22454">
        <v>2756</v>
      </c>
    </row>
    <row r="22455" spans="1:7">
      <c r="A22455" s="2">
        <v>44300</v>
      </c>
      <c r="B22455" s="2">
        <f t="shared" si="700"/>
        <v>44316</v>
      </c>
      <c r="C22455" s="3">
        <f t="shared" si="701"/>
        <v>1</v>
      </c>
      <c r="D22455" t="s">
        <v>10</v>
      </c>
      <c r="E22455">
        <v>55</v>
      </c>
      <c r="F22455">
        <v>648304</v>
      </c>
      <c r="G22455">
        <v>7402</v>
      </c>
    </row>
    <row r="22456" spans="1:7">
      <c r="A22456" s="2">
        <v>44300</v>
      </c>
      <c r="B22456" s="2">
        <f t="shared" si="700"/>
        <v>44316</v>
      </c>
      <c r="C22456" s="3">
        <f t="shared" si="701"/>
        <v>1</v>
      </c>
      <c r="D22456" t="s">
        <v>49</v>
      </c>
      <c r="E22456">
        <v>56</v>
      </c>
      <c r="F22456">
        <v>57127</v>
      </c>
      <c r="G22456">
        <v>703</v>
      </c>
    </row>
    <row r="22457" spans="1:7">
      <c r="A22457" s="2">
        <v>44301</v>
      </c>
      <c r="B22457" s="2">
        <f t="shared" si="700"/>
        <v>44316</v>
      </c>
      <c r="C22457" s="3">
        <f t="shared" si="701"/>
        <v>1</v>
      </c>
      <c r="D22457" t="s">
        <v>52</v>
      </c>
      <c r="E22457">
        <v>1</v>
      </c>
      <c r="F22457">
        <v>521201</v>
      </c>
      <c r="G22457">
        <v>10736</v>
      </c>
    </row>
    <row r="22458" spans="1:7">
      <c r="A22458" s="2">
        <v>44301</v>
      </c>
      <c r="B22458" s="2">
        <f t="shared" si="700"/>
        <v>44316</v>
      </c>
      <c r="C22458" s="3">
        <f t="shared" si="701"/>
        <v>1</v>
      </c>
      <c r="D22458" t="s">
        <v>50</v>
      </c>
      <c r="E22458">
        <v>2</v>
      </c>
      <c r="F22458">
        <v>65201</v>
      </c>
      <c r="G22458">
        <v>318</v>
      </c>
    </row>
    <row r="22459" spans="1:7">
      <c r="A22459" s="2">
        <v>44301</v>
      </c>
      <c r="B22459" s="2">
        <f t="shared" si="700"/>
        <v>44316</v>
      </c>
      <c r="C22459" s="3">
        <f t="shared" si="701"/>
        <v>1</v>
      </c>
      <c r="D22459" t="s">
        <v>8</v>
      </c>
      <c r="E22459">
        <v>4</v>
      </c>
      <c r="F22459">
        <v>851737</v>
      </c>
      <c r="G22459">
        <v>17123</v>
      </c>
    </row>
    <row r="22460" spans="1:7">
      <c r="A22460" s="2">
        <v>44301</v>
      </c>
      <c r="B22460" s="2">
        <f t="shared" si="700"/>
        <v>44316</v>
      </c>
      <c r="C22460" s="3">
        <f t="shared" si="701"/>
        <v>1</v>
      </c>
      <c r="D22460" t="s">
        <v>44</v>
      </c>
      <c r="E22460">
        <v>5</v>
      </c>
      <c r="F22460">
        <v>332949</v>
      </c>
      <c r="G22460">
        <v>5686</v>
      </c>
    </row>
    <row r="22461" spans="1:7">
      <c r="A22461" s="2">
        <v>44301</v>
      </c>
      <c r="B22461" s="2">
        <f t="shared" si="700"/>
        <v>44316</v>
      </c>
      <c r="C22461" s="3">
        <f t="shared" si="701"/>
        <v>1</v>
      </c>
      <c r="D22461" t="s">
        <v>7</v>
      </c>
      <c r="E22461">
        <v>6</v>
      </c>
      <c r="F22461">
        <v>3711584</v>
      </c>
      <c r="G22461">
        <v>60773</v>
      </c>
    </row>
    <row r="22462" spans="1:7">
      <c r="A22462" s="2">
        <v>44301</v>
      </c>
      <c r="B22462" s="2">
        <f t="shared" si="700"/>
        <v>44316</v>
      </c>
      <c r="C22462" s="3">
        <f t="shared" si="701"/>
        <v>1</v>
      </c>
      <c r="D22462" t="s">
        <v>22</v>
      </c>
      <c r="E22462">
        <v>8</v>
      </c>
      <c r="F22462">
        <v>488151</v>
      </c>
      <c r="G22462">
        <v>6315</v>
      </c>
    </row>
    <row r="22463" spans="1:7">
      <c r="A22463" s="2">
        <v>44301</v>
      </c>
      <c r="B22463" s="2">
        <f t="shared" si="700"/>
        <v>44316</v>
      </c>
      <c r="C22463" s="3">
        <f t="shared" si="701"/>
        <v>1</v>
      </c>
      <c r="D22463" t="s">
        <v>38</v>
      </c>
      <c r="E22463">
        <v>9</v>
      </c>
      <c r="F22463">
        <v>328000</v>
      </c>
      <c r="G22463">
        <v>7990</v>
      </c>
    </row>
    <row r="22464" spans="1:7">
      <c r="A22464" s="2">
        <v>44301</v>
      </c>
      <c r="B22464" s="2">
        <f t="shared" si="700"/>
        <v>44316</v>
      </c>
      <c r="C22464" s="3">
        <f t="shared" si="701"/>
        <v>1</v>
      </c>
      <c r="D22464" t="s">
        <v>45</v>
      </c>
      <c r="E22464">
        <v>10</v>
      </c>
      <c r="F22464">
        <v>99915</v>
      </c>
      <c r="G22464">
        <v>1595</v>
      </c>
    </row>
    <row r="22465" spans="1:7">
      <c r="A22465" s="2">
        <v>44301</v>
      </c>
      <c r="B22465" s="2">
        <f t="shared" si="700"/>
        <v>44316</v>
      </c>
      <c r="C22465" s="3">
        <f t="shared" si="701"/>
        <v>1</v>
      </c>
      <c r="D22465" t="s">
        <v>33</v>
      </c>
      <c r="E22465">
        <v>11</v>
      </c>
      <c r="F22465">
        <v>46315</v>
      </c>
      <c r="G22465">
        <v>1090</v>
      </c>
    </row>
    <row r="22466" spans="1:7">
      <c r="A22466" s="2">
        <v>44301</v>
      </c>
      <c r="B22466" s="2">
        <f t="shared" si="700"/>
        <v>44316</v>
      </c>
      <c r="C22466" s="3">
        <f t="shared" si="701"/>
        <v>1</v>
      </c>
      <c r="D22466" t="s">
        <v>15</v>
      </c>
      <c r="E22466">
        <v>12</v>
      </c>
      <c r="F22466">
        <v>2148440</v>
      </c>
      <c r="G22466">
        <v>34237</v>
      </c>
    </row>
    <row r="22467" spans="1:7">
      <c r="A22467" s="2">
        <v>44301</v>
      </c>
      <c r="B22467" s="2">
        <f t="shared" si="700"/>
        <v>44316</v>
      </c>
      <c r="C22467" s="3">
        <f t="shared" si="701"/>
        <v>1</v>
      </c>
      <c r="D22467" t="s">
        <v>18</v>
      </c>
      <c r="E22467">
        <v>13</v>
      </c>
      <c r="F22467">
        <v>1055997</v>
      </c>
      <c r="G22467">
        <v>19057</v>
      </c>
    </row>
    <row r="22468" spans="1:7">
      <c r="A22468" s="2">
        <v>44301</v>
      </c>
      <c r="B22468" s="2">
        <f t="shared" ref="B22468:B22531" si="702">EOMONTH(A22468,0)</f>
        <v>44316</v>
      </c>
      <c r="C22468" s="3">
        <f t="shared" ref="C22468:C22531" si="703">IF(A22468=B22468,0,1)</f>
        <v>1</v>
      </c>
      <c r="D22468" t="s">
        <v>57</v>
      </c>
      <c r="E22468">
        <v>66</v>
      </c>
      <c r="F22468">
        <v>8825</v>
      </c>
      <c r="G22468">
        <v>137</v>
      </c>
    </row>
    <row r="22469" spans="1:7">
      <c r="A22469" s="2">
        <v>44301</v>
      </c>
      <c r="B22469" s="2">
        <f t="shared" si="702"/>
        <v>44316</v>
      </c>
      <c r="C22469" s="3">
        <f t="shared" si="703"/>
        <v>1</v>
      </c>
      <c r="D22469" t="s">
        <v>26</v>
      </c>
      <c r="E22469">
        <v>15</v>
      </c>
      <c r="F22469">
        <v>31337</v>
      </c>
      <c r="G22469">
        <v>470</v>
      </c>
    </row>
    <row r="22470" spans="1:7">
      <c r="A22470" s="2">
        <v>44301</v>
      </c>
      <c r="B22470" s="2">
        <f t="shared" si="702"/>
        <v>44316</v>
      </c>
      <c r="C22470" s="3">
        <f t="shared" si="703"/>
        <v>1</v>
      </c>
      <c r="D22470" t="s">
        <v>53</v>
      </c>
      <c r="E22470">
        <v>16</v>
      </c>
      <c r="F22470">
        <v>184661</v>
      </c>
      <c r="G22470">
        <v>2017</v>
      </c>
    </row>
    <row r="22471" spans="1:7">
      <c r="A22471" s="2">
        <v>44301</v>
      </c>
      <c r="B22471" s="2">
        <f t="shared" si="702"/>
        <v>44316</v>
      </c>
      <c r="C22471" s="3">
        <f t="shared" si="703"/>
        <v>1</v>
      </c>
      <c r="D22471" t="s">
        <v>6</v>
      </c>
      <c r="E22471">
        <v>17</v>
      </c>
      <c r="F22471">
        <v>1296240</v>
      </c>
      <c r="G22471">
        <v>23896</v>
      </c>
    </row>
    <row r="22472" spans="1:7">
      <c r="A22472" s="2">
        <v>44301</v>
      </c>
      <c r="B22472" s="2">
        <f t="shared" si="702"/>
        <v>44316</v>
      </c>
      <c r="C22472" s="3">
        <f t="shared" si="703"/>
        <v>1</v>
      </c>
      <c r="D22472" t="s">
        <v>27</v>
      </c>
      <c r="E22472">
        <v>18</v>
      </c>
      <c r="F22472">
        <v>706642</v>
      </c>
      <c r="G22472">
        <v>13194</v>
      </c>
    </row>
    <row r="22473" spans="1:7">
      <c r="A22473" s="2">
        <v>44301</v>
      </c>
      <c r="B22473" s="2">
        <f t="shared" si="702"/>
        <v>44316</v>
      </c>
      <c r="C22473" s="3">
        <f t="shared" si="703"/>
        <v>1</v>
      </c>
      <c r="D22473" t="s">
        <v>39</v>
      </c>
      <c r="E22473">
        <v>19</v>
      </c>
      <c r="F22473">
        <v>358873</v>
      </c>
      <c r="G22473">
        <v>5871</v>
      </c>
    </row>
    <row r="22474" spans="1:7">
      <c r="A22474" s="2">
        <v>44301</v>
      </c>
      <c r="B22474" s="2">
        <f t="shared" si="702"/>
        <v>44316</v>
      </c>
      <c r="C22474" s="3">
        <f t="shared" si="703"/>
        <v>1</v>
      </c>
      <c r="D22474" t="s">
        <v>34</v>
      </c>
      <c r="E22474">
        <v>20</v>
      </c>
      <c r="F22474">
        <v>307634</v>
      </c>
      <c r="G22474">
        <v>4944</v>
      </c>
    </row>
    <row r="22475" spans="1:7">
      <c r="A22475" s="2">
        <v>44301</v>
      </c>
      <c r="B22475" s="2">
        <f t="shared" si="702"/>
        <v>44316</v>
      </c>
      <c r="C22475" s="3">
        <f t="shared" si="703"/>
        <v>1</v>
      </c>
      <c r="D22475" t="s">
        <v>28</v>
      </c>
      <c r="E22475">
        <v>21</v>
      </c>
      <c r="F22475">
        <v>439200</v>
      </c>
      <c r="G22475">
        <v>6405</v>
      </c>
    </row>
    <row r="22476" spans="1:7">
      <c r="A22476" s="2">
        <v>44301</v>
      </c>
      <c r="B22476" s="2">
        <f t="shared" si="702"/>
        <v>44316</v>
      </c>
      <c r="C22476" s="3">
        <f t="shared" si="703"/>
        <v>1</v>
      </c>
      <c r="D22476" t="s">
        <v>40</v>
      </c>
      <c r="E22476">
        <v>22</v>
      </c>
      <c r="F22476">
        <v>451476</v>
      </c>
      <c r="G22476">
        <v>10273</v>
      </c>
    </row>
    <row r="22477" spans="1:7">
      <c r="A22477" s="2">
        <v>44301</v>
      </c>
      <c r="B22477" s="2">
        <f t="shared" si="702"/>
        <v>44316</v>
      </c>
      <c r="C22477" s="3">
        <f t="shared" si="703"/>
        <v>1</v>
      </c>
      <c r="D22477" t="s">
        <v>51</v>
      </c>
      <c r="E22477">
        <v>23</v>
      </c>
      <c r="F22477">
        <v>55953</v>
      </c>
      <c r="G22477">
        <v>758</v>
      </c>
    </row>
    <row r="22478" spans="1:7">
      <c r="A22478" s="2">
        <v>44301</v>
      </c>
      <c r="B22478" s="2">
        <f t="shared" si="702"/>
        <v>44316</v>
      </c>
      <c r="C22478" s="3">
        <f t="shared" si="703"/>
        <v>1</v>
      </c>
      <c r="D22478" t="s">
        <v>23</v>
      </c>
      <c r="E22478">
        <v>24</v>
      </c>
      <c r="F22478">
        <v>431981</v>
      </c>
      <c r="G22478">
        <v>8512</v>
      </c>
    </row>
    <row r="22479" spans="1:7">
      <c r="A22479" s="2">
        <v>44301</v>
      </c>
      <c r="B22479" s="2">
        <f t="shared" si="702"/>
        <v>44316</v>
      </c>
      <c r="C22479" s="3">
        <f t="shared" si="703"/>
        <v>1</v>
      </c>
      <c r="D22479" t="s">
        <v>9</v>
      </c>
      <c r="E22479">
        <v>25</v>
      </c>
      <c r="F22479">
        <v>667066</v>
      </c>
      <c r="G22479">
        <v>17432</v>
      </c>
    </row>
    <row r="22480" spans="1:7">
      <c r="A22480" s="2">
        <v>44301</v>
      </c>
      <c r="B22480" s="2">
        <f t="shared" si="702"/>
        <v>44316</v>
      </c>
      <c r="C22480" s="3">
        <f t="shared" si="703"/>
        <v>1</v>
      </c>
      <c r="D22480" t="s">
        <v>42</v>
      </c>
      <c r="E22480">
        <v>26</v>
      </c>
      <c r="F22480">
        <v>857360</v>
      </c>
      <c r="G22480">
        <v>17806</v>
      </c>
    </row>
    <row r="22481" spans="1:7">
      <c r="A22481" s="2">
        <v>44301</v>
      </c>
      <c r="B22481" s="2">
        <f t="shared" si="702"/>
        <v>44316</v>
      </c>
      <c r="C22481" s="3">
        <f t="shared" si="703"/>
        <v>1</v>
      </c>
      <c r="D22481" t="s">
        <v>29</v>
      </c>
      <c r="E22481">
        <v>27</v>
      </c>
      <c r="F22481">
        <v>549908</v>
      </c>
      <c r="G22481">
        <v>7067</v>
      </c>
    </row>
    <row r="22482" spans="1:7">
      <c r="A22482" s="2">
        <v>44301</v>
      </c>
      <c r="B22482" s="2">
        <f t="shared" si="702"/>
        <v>44316</v>
      </c>
      <c r="C22482" s="3">
        <f t="shared" si="703"/>
        <v>1</v>
      </c>
      <c r="D22482" t="s">
        <v>46</v>
      </c>
      <c r="E22482">
        <v>28</v>
      </c>
      <c r="F22482">
        <v>308521</v>
      </c>
      <c r="G22482">
        <v>7127</v>
      </c>
    </row>
    <row r="22483" spans="1:7">
      <c r="A22483" s="2">
        <v>44301</v>
      </c>
      <c r="B22483" s="2">
        <f t="shared" si="702"/>
        <v>44316</v>
      </c>
      <c r="C22483" s="3">
        <f t="shared" si="703"/>
        <v>1</v>
      </c>
      <c r="D22483" t="s">
        <v>35</v>
      </c>
      <c r="E22483">
        <v>29</v>
      </c>
      <c r="F22483">
        <v>598251</v>
      </c>
      <c r="G22483">
        <v>9106</v>
      </c>
    </row>
    <row r="22484" spans="1:7">
      <c r="A22484" s="2">
        <v>44301</v>
      </c>
      <c r="B22484" s="2">
        <f t="shared" si="702"/>
        <v>44316</v>
      </c>
      <c r="C22484" s="3">
        <f t="shared" si="703"/>
        <v>1</v>
      </c>
      <c r="D22484" t="s">
        <v>54</v>
      </c>
      <c r="E22484">
        <v>30</v>
      </c>
      <c r="F22484">
        <v>106936</v>
      </c>
      <c r="G22484">
        <v>1528</v>
      </c>
    </row>
    <row r="22485" spans="1:7">
      <c r="A22485" s="2">
        <v>44301</v>
      </c>
      <c r="B22485" s="2">
        <f t="shared" si="702"/>
        <v>44316</v>
      </c>
      <c r="C22485" s="3">
        <f t="shared" si="703"/>
        <v>1</v>
      </c>
      <c r="D22485" t="s">
        <v>12</v>
      </c>
      <c r="E22485">
        <v>31</v>
      </c>
      <c r="F22485">
        <v>215601</v>
      </c>
      <c r="G22485">
        <v>2329</v>
      </c>
    </row>
    <row r="22486" spans="1:7">
      <c r="A22486" s="2">
        <v>44301</v>
      </c>
      <c r="B22486" s="2">
        <f t="shared" si="702"/>
        <v>44316</v>
      </c>
      <c r="C22486" s="3">
        <f t="shared" si="703"/>
        <v>1</v>
      </c>
      <c r="D22486" t="s">
        <v>24</v>
      </c>
      <c r="E22486">
        <v>32</v>
      </c>
      <c r="F22486">
        <v>309699</v>
      </c>
      <c r="G22486">
        <v>5359</v>
      </c>
    </row>
    <row r="22487" spans="1:7">
      <c r="A22487" s="2">
        <v>44301</v>
      </c>
      <c r="B22487" s="2">
        <f t="shared" si="702"/>
        <v>44316</v>
      </c>
      <c r="C22487" s="3">
        <f t="shared" si="703"/>
        <v>1</v>
      </c>
      <c r="D22487" t="s">
        <v>19</v>
      </c>
      <c r="E22487">
        <v>33</v>
      </c>
      <c r="F22487">
        <v>90525</v>
      </c>
      <c r="G22487">
        <v>1264</v>
      </c>
    </row>
    <row r="22488" spans="1:7">
      <c r="A22488" s="2">
        <v>44301</v>
      </c>
      <c r="B22488" s="2">
        <f t="shared" si="702"/>
        <v>44316</v>
      </c>
      <c r="C22488" s="3">
        <f t="shared" si="703"/>
        <v>1</v>
      </c>
      <c r="D22488" t="s">
        <v>21</v>
      </c>
      <c r="E22488">
        <v>34</v>
      </c>
      <c r="F22488">
        <v>967401</v>
      </c>
      <c r="G22488">
        <v>25034</v>
      </c>
    </row>
    <row r="22489" spans="1:7">
      <c r="A22489" s="2">
        <v>44301</v>
      </c>
      <c r="B22489" s="2">
        <f t="shared" si="702"/>
        <v>44316</v>
      </c>
      <c r="C22489" s="3">
        <f t="shared" si="703"/>
        <v>1</v>
      </c>
      <c r="D22489" t="s">
        <v>47</v>
      </c>
      <c r="E22489">
        <v>35</v>
      </c>
      <c r="F22489">
        <v>194605</v>
      </c>
      <c r="G22489">
        <v>3999</v>
      </c>
    </row>
    <row r="22490" spans="1:7">
      <c r="A22490" s="2">
        <v>44301</v>
      </c>
      <c r="B22490" s="2">
        <f t="shared" si="702"/>
        <v>44316</v>
      </c>
      <c r="C22490" s="3">
        <f t="shared" si="703"/>
        <v>1</v>
      </c>
      <c r="D22490" t="s">
        <v>16</v>
      </c>
      <c r="E22490">
        <v>36</v>
      </c>
      <c r="F22490">
        <v>1978594</v>
      </c>
      <c r="G22490">
        <v>50912</v>
      </c>
    </row>
    <row r="22491" spans="1:7">
      <c r="A22491" s="2">
        <v>44301</v>
      </c>
      <c r="B22491" s="2">
        <f t="shared" si="702"/>
        <v>44316</v>
      </c>
      <c r="C22491" s="3">
        <f t="shared" si="703"/>
        <v>1</v>
      </c>
      <c r="D22491" t="s">
        <v>20</v>
      </c>
      <c r="E22491">
        <v>37</v>
      </c>
      <c r="F22491">
        <v>947694</v>
      </c>
      <c r="G22491">
        <v>12385</v>
      </c>
    </row>
    <row r="22492" spans="1:7">
      <c r="A22492" s="2">
        <v>44301</v>
      </c>
      <c r="B22492" s="2">
        <f t="shared" si="702"/>
        <v>44316</v>
      </c>
      <c r="C22492" s="3">
        <f t="shared" si="703"/>
        <v>1</v>
      </c>
      <c r="D22492" t="s">
        <v>48</v>
      </c>
      <c r="E22492">
        <v>38</v>
      </c>
      <c r="F22492">
        <v>105411</v>
      </c>
      <c r="G22492">
        <v>1506</v>
      </c>
    </row>
    <row r="22493" spans="1:7">
      <c r="A22493" s="2">
        <v>44301</v>
      </c>
      <c r="B22493" s="2">
        <f t="shared" si="702"/>
        <v>44316</v>
      </c>
      <c r="C22493" s="3">
        <f t="shared" si="703"/>
        <v>1</v>
      </c>
      <c r="D22493" t="s">
        <v>59</v>
      </c>
      <c r="E22493">
        <v>69</v>
      </c>
      <c r="F22493">
        <v>161</v>
      </c>
      <c r="G22493">
        <v>2</v>
      </c>
    </row>
    <row r="22494" spans="1:7">
      <c r="A22494" s="2">
        <v>44301</v>
      </c>
      <c r="B22494" s="2">
        <f t="shared" si="702"/>
        <v>44316</v>
      </c>
      <c r="C22494" s="3">
        <f t="shared" si="703"/>
        <v>1</v>
      </c>
      <c r="D22494" t="s">
        <v>41</v>
      </c>
      <c r="E22494">
        <v>39</v>
      </c>
      <c r="F22494">
        <v>1048109</v>
      </c>
      <c r="G22494">
        <v>18917</v>
      </c>
    </row>
    <row r="22495" spans="1:7">
      <c r="A22495" s="2">
        <v>44301</v>
      </c>
      <c r="B22495" s="2">
        <f t="shared" si="702"/>
        <v>44316</v>
      </c>
      <c r="C22495" s="3">
        <f t="shared" si="703"/>
        <v>1</v>
      </c>
      <c r="D22495" t="s">
        <v>30</v>
      </c>
      <c r="E22495">
        <v>40</v>
      </c>
      <c r="F22495">
        <v>444590</v>
      </c>
      <c r="G22495">
        <v>6697</v>
      </c>
    </row>
    <row r="22496" spans="1:7">
      <c r="A22496" s="2">
        <v>44301</v>
      </c>
      <c r="B22496" s="2">
        <f t="shared" si="702"/>
        <v>44316</v>
      </c>
      <c r="C22496" s="3">
        <f t="shared" si="703"/>
        <v>1</v>
      </c>
      <c r="D22496" t="s">
        <v>14</v>
      </c>
      <c r="E22496">
        <v>41</v>
      </c>
      <c r="F22496">
        <v>172932</v>
      </c>
      <c r="G22496">
        <v>2467</v>
      </c>
    </row>
    <row r="22497" spans="1:7">
      <c r="A22497" s="2">
        <v>44301</v>
      </c>
      <c r="B22497" s="2">
        <f t="shared" si="702"/>
        <v>44316</v>
      </c>
      <c r="C22497" s="3">
        <f t="shared" si="703"/>
        <v>1</v>
      </c>
      <c r="D22497" t="s">
        <v>31</v>
      </c>
      <c r="E22497">
        <v>42</v>
      </c>
      <c r="F22497">
        <v>1098619</v>
      </c>
      <c r="G22497">
        <v>25623</v>
      </c>
    </row>
    <row r="22498" spans="1:7">
      <c r="A22498" s="2">
        <v>44301</v>
      </c>
      <c r="B22498" s="2">
        <f t="shared" si="702"/>
        <v>44316</v>
      </c>
      <c r="C22498" s="3">
        <f t="shared" si="703"/>
        <v>1</v>
      </c>
      <c r="D22498" t="s">
        <v>55</v>
      </c>
      <c r="E22498">
        <v>72</v>
      </c>
      <c r="F22498">
        <v>151451</v>
      </c>
      <c r="G22498">
        <v>2182</v>
      </c>
    </row>
    <row r="22499" spans="1:7">
      <c r="A22499" s="2">
        <v>44301</v>
      </c>
      <c r="B22499" s="2">
        <f t="shared" si="702"/>
        <v>44316</v>
      </c>
      <c r="C22499" s="3">
        <f t="shared" si="703"/>
        <v>1</v>
      </c>
      <c r="D22499" t="s">
        <v>17</v>
      </c>
      <c r="E22499">
        <v>44</v>
      </c>
      <c r="F22499">
        <v>143740</v>
      </c>
      <c r="G22499">
        <v>2646</v>
      </c>
    </row>
    <row r="22500" spans="1:7">
      <c r="A22500" s="2">
        <v>44301</v>
      </c>
      <c r="B22500" s="2">
        <f t="shared" si="702"/>
        <v>44316</v>
      </c>
      <c r="C22500" s="3">
        <f t="shared" si="703"/>
        <v>1</v>
      </c>
      <c r="D22500" t="s">
        <v>32</v>
      </c>
      <c r="E22500">
        <v>45</v>
      </c>
      <c r="F22500">
        <v>566018</v>
      </c>
      <c r="G22500">
        <v>9307</v>
      </c>
    </row>
    <row r="22501" spans="1:7">
      <c r="A22501" s="2">
        <v>44301</v>
      </c>
      <c r="B22501" s="2">
        <f t="shared" si="702"/>
        <v>44316</v>
      </c>
      <c r="C22501" s="3">
        <f t="shared" si="703"/>
        <v>1</v>
      </c>
      <c r="D22501" t="s">
        <v>43</v>
      </c>
      <c r="E22501">
        <v>46</v>
      </c>
      <c r="F22501">
        <v>120613</v>
      </c>
      <c r="G22501">
        <v>1949</v>
      </c>
    </row>
    <row r="22502" spans="1:7">
      <c r="A22502" s="2">
        <v>44301</v>
      </c>
      <c r="B22502" s="2">
        <f t="shared" si="702"/>
        <v>44316</v>
      </c>
      <c r="C22502" s="3">
        <f t="shared" si="703"/>
        <v>1</v>
      </c>
      <c r="D22502" t="s">
        <v>25</v>
      </c>
      <c r="E22502">
        <v>47</v>
      </c>
      <c r="F22502">
        <v>814809</v>
      </c>
      <c r="G22502">
        <v>11942</v>
      </c>
    </row>
    <row r="22503" spans="1:7">
      <c r="A22503" s="2">
        <v>44301</v>
      </c>
      <c r="B22503" s="2">
        <f t="shared" si="702"/>
        <v>44316</v>
      </c>
      <c r="C22503" s="3">
        <f t="shared" si="703"/>
        <v>1</v>
      </c>
      <c r="D22503" t="s">
        <v>11</v>
      </c>
      <c r="E22503">
        <v>48</v>
      </c>
      <c r="F22503">
        <v>2844658</v>
      </c>
      <c r="G22503">
        <v>49607</v>
      </c>
    </row>
    <row r="22504" spans="1:7">
      <c r="A22504" s="2">
        <v>44301</v>
      </c>
      <c r="B22504" s="2">
        <f t="shared" si="702"/>
        <v>44316</v>
      </c>
      <c r="C22504" s="3">
        <f t="shared" si="703"/>
        <v>1</v>
      </c>
      <c r="D22504" t="s">
        <v>13</v>
      </c>
      <c r="E22504">
        <v>49</v>
      </c>
      <c r="F22504">
        <v>391694</v>
      </c>
      <c r="G22504">
        <v>2162</v>
      </c>
    </row>
    <row r="22505" spans="1:7">
      <c r="A22505" s="2">
        <v>44301</v>
      </c>
      <c r="B22505" s="2">
        <f t="shared" si="702"/>
        <v>44316</v>
      </c>
      <c r="C22505" s="3">
        <f t="shared" si="703"/>
        <v>1</v>
      </c>
      <c r="D22505" t="s">
        <v>36</v>
      </c>
      <c r="E22505">
        <v>50</v>
      </c>
      <c r="F22505">
        <v>21664</v>
      </c>
      <c r="G22505">
        <v>240</v>
      </c>
    </row>
    <row r="22506" spans="1:7">
      <c r="A22506" s="2">
        <v>44301</v>
      </c>
      <c r="B22506" s="2">
        <f t="shared" si="702"/>
        <v>44316</v>
      </c>
      <c r="C22506" s="3">
        <f t="shared" si="703"/>
        <v>1</v>
      </c>
      <c r="D22506" t="s">
        <v>56</v>
      </c>
      <c r="E22506">
        <v>78</v>
      </c>
      <c r="F22506">
        <v>3022</v>
      </c>
      <c r="G22506">
        <v>26</v>
      </c>
    </row>
    <row r="22507" spans="1:7">
      <c r="A22507" s="2">
        <v>44301</v>
      </c>
      <c r="B22507" s="2">
        <f t="shared" si="702"/>
        <v>44316</v>
      </c>
      <c r="C22507" s="3">
        <f t="shared" si="703"/>
        <v>1</v>
      </c>
      <c r="D22507" t="s">
        <v>37</v>
      </c>
      <c r="E22507">
        <v>51</v>
      </c>
      <c r="F22507">
        <v>641626</v>
      </c>
      <c r="G22507">
        <v>10529</v>
      </c>
    </row>
    <row r="22508" spans="1:7">
      <c r="A22508" s="2">
        <v>44301</v>
      </c>
      <c r="B22508" s="2">
        <f t="shared" si="702"/>
        <v>44316</v>
      </c>
      <c r="C22508" s="3">
        <f t="shared" si="703"/>
        <v>1</v>
      </c>
      <c r="D22508" t="s">
        <v>5</v>
      </c>
      <c r="E22508">
        <v>53</v>
      </c>
      <c r="F22508">
        <v>383951</v>
      </c>
      <c r="G22508">
        <v>5412</v>
      </c>
    </row>
    <row r="22509" spans="1:7">
      <c r="A22509" s="2">
        <v>44301</v>
      </c>
      <c r="B22509" s="2">
        <f t="shared" si="702"/>
        <v>44316</v>
      </c>
      <c r="C22509" s="3">
        <f t="shared" si="703"/>
        <v>1</v>
      </c>
      <c r="D22509" t="s">
        <v>58</v>
      </c>
      <c r="E22509">
        <v>54</v>
      </c>
      <c r="F22509">
        <v>147596</v>
      </c>
      <c r="G22509">
        <v>2772</v>
      </c>
    </row>
    <row r="22510" spans="1:7">
      <c r="A22510" s="2">
        <v>44301</v>
      </c>
      <c r="B22510" s="2">
        <f t="shared" si="702"/>
        <v>44316</v>
      </c>
      <c r="C22510" s="3">
        <f t="shared" si="703"/>
        <v>1</v>
      </c>
      <c r="D22510" t="s">
        <v>10</v>
      </c>
      <c r="E22510">
        <v>55</v>
      </c>
      <c r="F22510">
        <v>649388</v>
      </c>
      <c r="G22510">
        <v>7406</v>
      </c>
    </row>
    <row r="22511" spans="1:7">
      <c r="A22511" s="2">
        <v>44301</v>
      </c>
      <c r="B22511" s="2">
        <f t="shared" si="702"/>
        <v>44316</v>
      </c>
      <c r="C22511" s="3">
        <f t="shared" si="703"/>
        <v>1</v>
      </c>
      <c r="D22511" t="s">
        <v>49</v>
      </c>
      <c r="E22511">
        <v>56</v>
      </c>
      <c r="F22511">
        <v>57203</v>
      </c>
      <c r="G22511">
        <v>703</v>
      </c>
    </row>
    <row r="22512" spans="1:7">
      <c r="A22512" s="2">
        <v>44302</v>
      </c>
      <c r="B22512" s="2">
        <f t="shared" si="702"/>
        <v>44316</v>
      </c>
      <c r="C22512" s="3">
        <f t="shared" si="703"/>
        <v>1</v>
      </c>
      <c r="D22512" t="s">
        <v>52</v>
      </c>
      <c r="E22512">
        <v>1</v>
      </c>
      <c r="F22512">
        <v>521623</v>
      </c>
      <c r="G22512">
        <v>10739</v>
      </c>
    </row>
    <row r="22513" spans="1:7">
      <c r="A22513" s="2">
        <v>44302</v>
      </c>
      <c r="B22513" s="2">
        <f t="shared" si="702"/>
        <v>44316</v>
      </c>
      <c r="C22513" s="3">
        <f t="shared" si="703"/>
        <v>1</v>
      </c>
      <c r="D22513" t="s">
        <v>50</v>
      </c>
      <c r="E22513">
        <v>2</v>
      </c>
      <c r="F22513">
        <v>65390</v>
      </c>
      <c r="G22513">
        <v>318</v>
      </c>
    </row>
    <row r="22514" spans="1:7">
      <c r="A22514" s="2">
        <v>44302</v>
      </c>
      <c r="B22514" s="2">
        <f t="shared" si="702"/>
        <v>44316</v>
      </c>
      <c r="C22514" s="3">
        <f t="shared" si="703"/>
        <v>1</v>
      </c>
      <c r="D22514" t="s">
        <v>8</v>
      </c>
      <c r="E22514">
        <v>4</v>
      </c>
      <c r="F22514">
        <v>852584</v>
      </c>
      <c r="G22514">
        <v>17153</v>
      </c>
    </row>
    <row r="22515" spans="1:7">
      <c r="A22515" s="2">
        <v>44302</v>
      </c>
      <c r="B22515" s="2">
        <f t="shared" si="702"/>
        <v>44316</v>
      </c>
      <c r="C22515" s="3">
        <f t="shared" si="703"/>
        <v>1</v>
      </c>
      <c r="D22515" t="s">
        <v>44</v>
      </c>
      <c r="E22515">
        <v>5</v>
      </c>
      <c r="F22515">
        <v>333186</v>
      </c>
      <c r="G22515">
        <v>5692</v>
      </c>
    </row>
    <row r="22516" spans="1:7">
      <c r="A22516" s="2">
        <v>44302</v>
      </c>
      <c r="B22516" s="2">
        <f t="shared" si="702"/>
        <v>44316</v>
      </c>
      <c r="C22516" s="3">
        <f t="shared" si="703"/>
        <v>1</v>
      </c>
      <c r="D22516" t="s">
        <v>7</v>
      </c>
      <c r="E22516">
        <v>6</v>
      </c>
      <c r="F22516">
        <v>3714409</v>
      </c>
      <c r="G22516">
        <v>60887</v>
      </c>
    </row>
    <row r="22517" spans="1:7">
      <c r="A22517" s="2">
        <v>44302</v>
      </c>
      <c r="B22517" s="2">
        <f t="shared" si="702"/>
        <v>44316</v>
      </c>
      <c r="C22517" s="3">
        <f t="shared" si="703"/>
        <v>1</v>
      </c>
      <c r="D22517" t="s">
        <v>22</v>
      </c>
      <c r="E22517">
        <v>8</v>
      </c>
      <c r="F22517">
        <v>490164</v>
      </c>
      <c r="G22517">
        <v>6326</v>
      </c>
    </row>
    <row r="22518" spans="1:7">
      <c r="A22518" s="2">
        <v>44302</v>
      </c>
      <c r="B22518" s="2">
        <f t="shared" si="702"/>
        <v>44316</v>
      </c>
      <c r="C22518" s="3">
        <f t="shared" si="703"/>
        <v>1</v>
      </c>
      <c r="D22518" t="s">
        <v>38</v>
      </c>
      <c r="E22518">
        <v>9</v>
      </c>
      <c r="F22518">
        <v>329062</v>
      </c>
      <c r="G22518">
        <v>7995</v>
      </c>
    </row>
    <row r="22519" spans="1:7">
      <c r="A22519" s="2">
        <v>44302</v>
      </c>
      <c r="B22519" s="2">
        <f t="shared" si="702"/>
        <v>44316</v>
      </c>
      <c r="C22519" s="3">
        <f t="shared" si="703"/>
        <v>1</v>
      </c>
      <c r="D22519" t="s">
        <v>45</v>
      </c>
      <c r="E22519">
        <v>10</v>
      </c>
      <c r="F22519">
        <v>100322</v>
      </c>
      <c r="G22519">
        <v>1596</v>
      </c>
    </row>
    <row r="22520" spans="1:7">
      <c r="A22520" s="2">
        <v>44302</v>
      </c>
      <c r="B22520" s="2">
        <f t="shared" si="702"/>
        <v>44316</v>
      </c>
      <c r="C22520" s="3">
        <f t="shared" si="703"/>
        <v>1</v>
      </c>
      <c r="D22520" t="s">
        <v>33</v>
      </c>
      <c r="E22520">
        <v>11</v>
      </c>
      <c r="F22520">
        <v>46449</v>
      </c>
      <c r="G22520">
        <v>1093</v>
      </c>
    </row>
    <row r="22521" spans="1:7">
      <c r="A22521" s="2">
        <v>44302</v>
      </c>
      <c r="B22521" s="2">
        <f t="shared" si="702"/>
        <v>44316</v>
      </c>
      <c r="C22521" s="3">
        <f t="shared" si="703"/>
        <v>1</v>
      </c>
      <c r="D22521" t="s">
        <v>15</v>
      </c>
      <c r="E22521">
        <v>12</v>
      </c>
      <c r="F22521">
        <v>2155736</v>
      </c>
      <c r="G22521">
        <v>34329</v>
      </c>
    </row>
    <row r="22522" spans="1:7">
      <c r="A22522" s="2">
        <v>44302</v>
      </c>
      <c r="B22522" s="2">
        <f t="shared" si="702"/>
        <v>44316</v>
      </c>
      <c r="C22522" s="3">
        <f t="shared" si="703"/>
        <v>1</v>
      </c>
      <c r="D22522" t="s">
        <v>18</v>
      </c>
      <c r="E22522">
        <v>13</v>
      </c>
      <c r="F22522">
        <v>1057619</v>
      </c>
      <c r="G22522">
        <v>19107</v>
      </c>
    </row>
    <row r="22523" spans="1:7">
      <c r="A22523" s="2">
        <v>44302</v>
      </c>
      <c r="B22523" s="2">
        <f t="shared" si="702"/>
        <v>44316</v>
      </c>
      <c r="C22523" s="3">
        <f t="shared" si="703"/>
        <v>1</v>
      </c>
      <c r="D22523" t="s">
        <v>57</v>
      </c>
      <c r="E22523">
        <v>66</v>
      </c>
      <c r="F22523">
        <v>8828</v>
      </c>
      <c r="G22523">
        <v>137</v>
      </c>
    </row>
    <row r="22524" spans="1:7">
      <c r="A22524" s="2">
        <v>44302</v>
      </c>
      <c r="B22524" s="2">
        <f t="shared" si="702"/>
        <v>44316</v>
      </c>
      <c r="C22524" s="3">
        <f t="shared" si="703"/>
        <v>1</v>
      </c>
      <c r="D22524" t="s">
        <v>26</v>
      </c>
      <c r="E22524">
        <v>15</v>
      </c>
      <c r="F22524">
        <v>31510</v>
      </c>
      <c r="G22524">
        <v>471</v>
      </c>
    </row>
    <row r="22525" spans="1:7">
      <c r="A22525" s="2">
        <v>44302</v>
      </c>
      <c r="B22525" s="2">
        <f t="shared" si="702"/>
        <v>44316</v>
      </c>
      <c r="C22525" s="3">
        <f t="shared" si="703"/>
        <v>1</v>
      </c>
      <c r="D22525" t="s">
        <v>53</v>
      </c>
      <c r="E22525">
        <v>16</v>
      </c>
      <c r="F22525">
        <v>184886</v>
      </c>
      <c r="G22525">
        <v>2018</v>
      </c>
    </row>
    <row r="22526" spans="1:7">
      <c r="A22526" s="2">
        <v>44302</v>
      </c>
      <c r="B22526" s="2">
        <f t="shared" si="702"/>
        <v>44316</v>
      </c>
      <c r="C22526" s="3">
        <f t="shared" si="703"/>
        <v>1</v>
      </c>
      <c r="D22526" t="s">
        <v>6</v>
      </c>
      <c r="E22526">
        <v>17</v>
      </c>
      <c r="F22526">
        <v>1300047</v>
      </c>
      <c r="G22526">
        <v>23920</v>
      </c>
    </row>
    <row r="22527" spans="1:7">
      <c r="A22527" s="2">
        <v>44302</v>
      </c>
      <c r="B22527" s="2">
        <f t="shared" si="702"/>
        <v>44316</v>
      </c>
      <c r="C22527" s="3">
        <f t="shared" si="703"/>
        <v>1</v>
      </c>
      <c r="D22527" t="s">
        <v>27</v>
      </c>
      <c r="E22527">
        <v>18</v>
      </c>
      <c r="F22527">
        <v>707932</v>
      </c>
      <c r="G22527">
        <v>13211</v>
      </c>
    </row>
    <row r="22528" spans="1:7">
      <c r="A22528" s="2">
        <v>44302</v>
      </c>
      <c r="B22528" s="2">
        <f t="shared" si="702"/>
        <v>44316</v>
      </c>
      <c r="C22528" s="3">
        <f t="shared" si="703"/>
        <v>1</v>
      </c>
      <c r="D22528" t="s">
        <v>39</v>
      </c>
      <c r="E22528">
        <v>19</v>
      </c>
      <c r="F22528">
        <v>359260</v>
      </c>
      <c r="G22528">
        <v>5878</v>
      </c>
    </row>
    <row r="22529" spans="1:7">
      <c r="A22529" s="2">
        <v>44302</v>
      </c>
      <c r="B22529" s="2">
        <f t="shared" si="702"/>
        <v>44316</v>
      </c>
      <c r="C22529" s="3">
        <f t="shared" si="703"/>
        <v>1</v>
      </c>
      <c r="D22529" t="s">
        <v>34</v>
      </c>
      <c r="E22529">
        <v>20</v>
      </c>
      <c r="F22529">
        <v>308124</v>
      </c>
      <c r="G22529">
        <v>4953</v>
      </c>
    </row>
    <row r="22530" spans="1:7">
      <c r="A22530" s="2">
        <v>44302</v>
      </c>
      <c r="B22530" s="2">
        <f t="shared" si="702"/>
        <v>44316</v>
      </c>
      <c r="C22530" s="3">
        <f t="shared" si="703"/>
        <v>1</v>
      </c>
      <c r="D22530" t="s">
        <v>28</v>
      </c>
      <c r="E22530">
        <v>21</v>
      </c>
      <c r="F22530">
        <v>439898</v>
      </c>
      <c r="G22530">
        <v>6415</v>
      </c>
    </row>
    <row r="22531" spans="1:7">
      <c r="A22531" s="2">
        <v>44302</v>
      </c>
      <c r="B22531" s="2">
        <f t="shared" si="702"/>
        <v>44316</v>
      </c>
      <c r="C22531" s="3">
        <f t="shared" si="703"/>
        <v>1</v>
      </c>
      <c r="D22531" t="s">
        <v>40</v>
      </c>
      <c r="E22531">
        <v>22</v>
      </c>
      <c r="F22531">
        <v>451955</v>
      </c>
      <c r="G22531">
        <v>10282</v>
      </c>
    </row>
    <row r="22532" spans="1:7">
      <c r="A22532" s="2">
        <v>44302</v>
      </c>
      <c r="B22532" s="2">
        <f t="shared" ref="B22532:B22595" si="704">EOMONTH(A22532,0)</f>
        <v>44316</v>
      </c>
      <c r="C22532" s="3">
        <f t="shared" ref="C22532:C22595" si="705">IF(A22532=B22532,0,1)</f>
        <v>1</v>
      </c>
      <c r="D22532" t="s">
        <v>51</v>
      </c>
      <c r="E22532">
        <v>23</v>
      </c>
      <c r="F22532">
        <v>56525</v>
      </c>
      <c r="G22532">
        <v>763</v>
      </c>
    </row>
    <row r="22533" spans="1:7">
      <c r="A22533" s="2">
        <v>44302</v>
      </c>
      <c r="B22533" s="2">
        <f t="shared" si="704"/>
        <v>44316</v>
      </c>
      <c r="C22533" s="3">
        <f t="shared" si="705"/>
        <v>1</v>
      </c>
      <c r="D22533" t="s">
        <v>23</v>
      </c>
      <c r="E22533">
        <v>24</v>
      </c>
      <c r="F22533">
        <v>433545</v>
      </c>
      <c r="G22533">
        <v>8528</v>
      </c>
    </row>
    <row r="22534" spans="1:7">
      <c r="A22534" s="2">
        <v>44302</v>
      </c>
      <c r="B22534" s="2">
        <f t="shared" si="704"/>
        <v>44316</v>
      </c>
      <c r="C22534" s="3">
        <f t="shared" si="705"/>
        <v>1</v>
      </c>
      <c r="D22534" t="s">
        <v>9</v>
      </c>
      <c r="E22534">
        <v>25</v>
      </c>
      <c r="F22534">
        <v>669282</v>
      </c>
      <c r="G22534">
        <v>17445</v>
      </c>
    </row>
    <row r="22535" spans="1:7">
      <c r="A22535" s="2">
        <v>44302</v>
      </c>
      <c r="B22535" s="2">
        <f t="shared" si="704"/>
        <v>44316</v>
      </c>
      <c r="C22535" s="3">
        <f t="shared" si="705"/>
        <v>1</v>
      </c>
      <c r="D22535" t="s">
        <v>42</v>
      </c>
      <c r="E22535">
        <v>26</v>
      </c>
      <c r="F22535">
        <v>867166</v>
      </c>
      <c r="G22535">
        <v>17848</v>
      </c>
    </row>
    <row r="22536" spans="1:7">
      <c r="A22536" s="2">
        <v>44302</v>
      </c>
      <c r="B22536" s="2">
        <f t="shared" si="704"/>
        <v>44316</v>
      </c>
      <c r="C22536" s="3">
        <f t="shared" si="705"/>
        <v>1</v>
      </c>
      <c r="D22536" t="s">
        <v>29</v>
      </c>
      <c r="E22536">
        <v>27</v>
      </c>
      <c r="F22536">
        <v>552195</v>
      </c>
      <c r="G22536">
        <v>7073</v>
      </c>
    </row>
    <row r="22537" spans="1:7">
      <c r="A22537" s="2">
        <v>44302</v>
      </c>
      <c r="B22537" s="2">
        <f t="shared" si="704"/>
        <v>44316</v>
      </c>
      <c r="C22537" s="3">
        <f t="shared" si="705"/>
        <v>1</v>
      </c>
      <c r="D22537" t="s">
        <v>46</v>
      </c>
      <c r="E22537">
        <v>28</v>
      </c>
      <c r="F22537">
        <v>308737</v>
      </c>
      <c r="G22537">
        <v>7139</v>
      </c>
    </row>
    <row r="22538" spans="1:7">
      <c r="A22538" s="2">
        <v>44302</v>
      </c>
      <c r="B22538" s="2">
        <f t="shared" si="704"/>
        <v>44316</v>
      </c>
      <c r="C22538" s="3">
        <f t="shared" si="705"/>
        <v>1</v>
      </c>
      <c r="D22538" t="s">
        <v>35</v>
      </c>
      <c r="E22538">
        <v>29</v>
      </c>
      <c r="F22538">
        <v>599136</v>
      </c>
      <c r="G22538">
        <v>9111</v>
      </c>
    </row>
    <row r="22539" spans="1:7">
      <c r="A22539" s="2">
        <v>44302</v>
      </c>
      <c r="B22539" s="2">
        <f t="shared" si="704"/>
        <v>44316</v>
      </c>
      <c r="C22539" s="3">
        <f t="shared" si="705"/>
        <v>1</v>
      </c>
      <c r="D22539" t="s">
        <v>54</v>
      </c>
      <c r="E22539">
        <v>30</v>
      </c>
      <c r="F22539">
        <v>107057</v>
      </c>
      <c r="G22539">
        <v>1538</v>
      </c>
    </row>
    <row r="22540" spans="1:7">
      <c r="A22540" s="2">
        <v>44302</v>
      </c>
      <c r="B22540" s="2">
        <f t="shared" si="704"/>
        <v>44316</v>
      </c>
      <c r="C22540" s="3">
        <f t="shared" si="705"/>
        <v>1</v>
      </c>
      <c r="D22540" t="s">
        <v>12</v>
      </c>
      <c r="E22540">
        <v>31</v>
      </c>
      <c r="F22540">
        <v>215986</v>
      </c>
      <c r="G22540">
        <v>2332</v>
      </c>
    </row>
    <row r="22541" spans="1:7">
      <c r="A22541" s="2">
        <v>44302</v>
      </c>
      <c r="B22541" s="2">
        <f t="shared" si="704"/>
        <v>44316</v>
      </c>
      <c r="C22541" s="3">
        <f t="shared" si="705"/>
        <v>1</v>
      </c>
      <c r="D22541" t="s">
        <v>24</v>
      </c>
      <c r="E22541">
        <v>32</v>
      </c>
      <c r="F22541">
        <v>310235</v>
      </c>
      <c r="G22541">
        <v>5365</v>
      </c>
    </row>
    <row r="22542" spans="1:7">
      <c r="A22542" s="2">
        <v>44302</v>
      </c>
      <c r="B22542" s="2">
        <f t="shared" si="704"/>
        <v>44316</v>
      </c>
      <c r="C22542" s="3">
        <f t="shared" si="705"/>
        <v>1</v>
      </c>
      <c r="D22542" t="s">
        <v>19</v>
      </c>
      <c r="E22542">
        <v>33</v>
      </c>
      <c r="F22542">
        <v>90910</v>
      </c>
      <c r="G22542">
        <v>1266</v>
      </c>
    </row>
    <row r="22543" spans="1:7">
      <c r="A22543" s="2">
        <v>44302</v>
      </c>
      <c r="B22543" s="2">
        <f t="shared" si="704"/>
        <v>44316</v>
      </c>
      <c r="C22543" s="3">
        <f t="shared" si="705"/>
        <v>1</v>
      </c>
      <c r="D22543" t="s">
        <v>21</v>
      </c>
      <c r="E22543">
        <v>34</v>
      </c>
      <c r="F22543">
        <v>971782</v>
      </c>
      <c r="G22543">
        <v>25094</v>
      </c>
    </row>
    <row r="22544" spans="1:7">
      <c r="A22544" s="2">
        <v>44302</v>
      </c>
      <c r="B22544" s="2">
        <f t="shared" si="704"/>
        <v>44316</v>
      </c>
      <c r="C22544" s="3">
        <f t="shared" si="705"/>
        <v>1</v>
      </c>
      <c r="D22544" t="s">
        <v>47</v>
      </c>
      <c r="E22544">
        <v>35</v>
      </c>
      <c r="F22544">
        <v>194868</v>
      </c>
      <c r="G22544">
        <v>4003</v>
      </c>
    </row>
    <row r="22545" spans="1:7">
      <c r="A22545" s="2">
        <v>44302</v>
      </c>
      <c r="B22545" s="2">
        <f t="shared" si="704"/>
        <v>44316</v>
      </c>
      <c r="C22545" s="3">
        <f t="shared" si="705"/>
        <v>1</v>
      </c>
      <c r="D22545" t="s">
        <v>16</v>
      </c>
      <c r="E22545">
        <v>36</v>
      </c>
      <c r="F22545">
        <v>1984884</v>
      </c>
      <c r="G22545">
        <v>50965</v>
      </c>
    </row>
    <row r="22546" spans="1:7">
      <c r="A22546" s="2">
        <v>44302</v>
      </c>
      <c r="B22546" s="2">
        <f t="shared" si="704"/>
        <v>44316</v>
      </c>
      <c r="C22546" s="3">
        <f t="shared" si="705"/>
        <v>1</v>
      </c>
      <c r="D22546" t="s">
        <v>20</v>
      </c>
      <c r="E22546">
        <v>37</v>
      </c>
      <c r="F22546">
        <v>950078</v>
      </c>
      <c r="G22546">
        <v>12414</v>
      </c>
    </row>
    <row r="22547" spans="1:7">
      <c r="A22547" s="2">
        <v>44302</v>
      </c>
      <c r="B22547" s="2">
        <f t="shared" si="704"/>
        <v>44316</v>
      </c>
      <c r="C22547" s="3">
        <f t="shared" si="705"/>
        <v>1</v>
      </c>
      <c r="D22547" t="s">
        <v>48</v>
      </c>
      <c r="E22547">
        <v>38</v>
      </c>
      <c r="F22547">
        <v>105588</v>
      </c>
      <c r="G22547">
        <v>1509</v>
      </c>
    </row>
    <row r="22548" spans="1:7">
      <c r="A22548" s="2">
        <v>44302</v>
      </c>
      <c r="B22548" s="2">
        <f t="shared" si="704"/>
        <v>44316</v>
      </c>
      <c r="C22548" s="3">
        <f t="shared" si="705"/>
        <v>1</v>
      </c>
      <c r="D22548" t="s">
        <v>59</v>
      </c>
      <c r="E22548">
        <v>69</v>
      </c>
      <c r="F22548">
        <v>162</v>
      </c>
      <c r="G22548">
        <v>2</v>
      </c>
    </row>
    <row r="22549" spans="1:7">
      <c r="A22549" s="2">
        <v>44302</v>
      </c>
      <c r="B22549" s="2">
        <f t="shared" si="704"/>
        <v>44316</v>
      </c>
      <c r="C22549" s="3">
        <f t="shared" si="705"/>
        <v>1</v>
      </c>
      <c r="D22549" t="s">
        <v>41</v>
      </c>
      <c r="E22549">
        <v>39</v>
      </c>
      <c r="F22549">
        <v>1050112</v>
      </c>
      <c r="G22549">
        <v>18991</v>
      </c>
    </row>
    <row r="22550" spans="1:7">
      <c r="A22550" s="2">
        <v>44302</v>
      </c>
      <c r="B22550" s="2">
        <f t="shared" si="704"/>
        <v>44316</v>
      </c>
      <c r="C22550" s="3">
        <f t="shared" si="705"/>
        <v>1</v>
      </c>
      <c r="D22550" t="s">
        <v>30</v>
      </c>
      <c r="E22550">
        <v>40</v>
      </c>
      <c r="F22550">
        <v>444863</v>
      </c>
      <c r="G22550">
        <v>6697</v>
      </c>
    </row>
    <row r="22551" spans="1:7">
      <c r="A22551" s="2">
        <v>44302</v>
      </c>
      <c r="B22551" s="2">
        <f t="shared" si="704"/>
        <v>44316</v>
      </c>
      <c r="C22551" s="3">
        <f t="shared" si="705"/>
        <v>1</v>
      </c>
      <c r="D22551" t="s">
        <v>14</v>
      </c>
      <c r="E22551">
        <v>41</v>
      </c>
      <c r="F22551">
        <v>173707</v>
      </c>
      <c r="G22551">
        <v>2471</v>
      </c>
    </row>
    <row r="22552" spans="1:7">
      <c r="A22552" s="2">
        <v>44302</v>
      </c>
      <c r="B22552" s="2">
        <f t="shared" si="704"/>
        <v>44316</v>
      </c>
      <c r="C22552" s="3">
        <f t="shared" si="705"/>
        <v>1</v>
      </c>
      <c r="D22552" t="s">
        <v>31</v>
      </c>
      <c r="E22552">
        <v>42</v>
      </c>
      <c r="F22552">
        <v>1104166</v>
      </c>
      <c r="G22552">
        <v>25681</v>
      </c>
    </row>
    <row r="22553" spans="1:7">
      <c r="A22553" s="2">
        <v>44302</v>
      </c>
      <c r="B22553" s="2">
        <f t="shared" si="704"/>
        <v>44316</v>
      </c>
      <c r="C22553" s="3">
        <f t="shared" si="705"/>
        <v>1</v>
      </c>
      <c r="D22553" t="s">
        <v>55</v>
      </c>
      <c r="E22553">
        <v>72</v>
      </c>
      <c r="F22553">
        <v>152551</v>
      </c>
      <c r="G22553">
        <v>2185</v>
      </c>
    </row>
    <row r="22554" spans="1:7">
      <c r="A22554" s="2">
        <v>44302</v>
      </c>
      <c r="B22554" s="2">
        <f t="shared" si="704"/>
        <v>44316</v>
      </c>
      <c r="C22554" s="3">
        <f t="shared" si="705"/>
        <v>1</v>
      </c>
      <c r="D22554" t="s">
        <v>17</v>
      </c>
      <c r="E22554">
        <v>44</v>
      </c>
      <c r="F22554">
        <v>144149</v>
      </c>
      <c r="G22554">
        <v>2647</v>
      </c>
    </row>
    <row r="22555" spans="1:7">
      <c r="A22555" s="2">
        <v>44302</v>
      </c>
      <c r="B22555" s="2">
        <f t="shared" si="704"/>
        <v>44316</v>
      </c>
      <c r="C22555" s="3">
        <f t="shared" si="705"/>
        <v>1</v>
      </c>
      <c r="D22555" t="s">
        <v>32</v>
      </c>
      <c r="E22555">
        <v>45</v>
      </c>
      <c r="F22555">
        <v>567277</v>
      </c>
      <c r="G22555">
        <v>9309</v>
      </c>
    </row>
    <row r="22556" spans="1:7">
      <c r="A22556" s="2">
        <v>44302</v>
      </c>
      <c r="B22556" s="2">
        <f t="shared" si="704"/>
        <v>44316</v>
      </c>
      <c r="C22556" s="3">
        <f t="shared" si="705"/>
        <v>1</v>
      </c>
      <c r="D22556" t="s">
        <v>43</v>
      </c>
      <c r="E22556">
        <v>46</v>
      </c>
      <c r="F22556">
        <v>120856</v>
      </c>
      <c r="G22556">
        <v>1952</v>
      </c>
    </row>
    <row r="22557" spans="1:7">
      <c r="A22557" s="2">
        <v>44302</v>
      </c>
      <c r="B22557" s="2">
        <f t="shared" si="704"/>
        <v>44316</v>
      </c>
      <c r="C22557" s="3">
        <f t="shared" si="705"/>
        <v>1</v>
      </c>
      <c r="D22557" t="s">
        <v>25</v>
      </c>
      <c r="E22557">
        <v>47</v>
      </c>
      <c r="F22557">
        <v>816148</v>
      </c>
      <c r="G22557">
        <v>11951</v>
      </c>
    </row>
    <row r="22558" spans="1:7">
      <c r="A22558" s="2">
        <v>44302</v>
      </c>
      <c r="B22558" s="2">
        <f t="shared" si="704"/>
        <v>44316</v>
      </c>
      <c r="C22558" s="3">
        <f t="shared" si="705"/>
        <v>1</v>
      </c>
      <c r="D22558" t="s">
        <v>11</v>
      </c>
      <c r="E22558">
        <v>48</v>
      </c>
      <c r="F22558">
        <v>2847672</v>
      </c>
      <c r="G22558">
        <v>49676</v>
      </c>
    </row>
    <row r="22559" spans="1:7">
      <c r="A22559" s="2">
        <v>44302</v>
      </c>
      <c r="B22559" s="2">
        <f t="shared" si="704"/>
        <v>44316</v>
      </c>
      <c r="C22559" s="3">
        <f t="shared" si="705"/>
        <v>1</v>
      </c>
      <c r="D22559" t="s">
        <v>13</v>
      </c>
      <c r="E22559">
        <v>49</v>
      </c>
      <c r="F22559">
        <v>392157</v>
      </c>
      <c r="G22559">
        <v>2164</v>
      </c>
    </row>
    <row r="22560" spans="1:7">
      <c r="A22560" s="2">
        <v>44302</v>
      </c>
      <c r="B22560" s="2">
        <f t="shared" si="704"/>
        <v>44316</v>
      </c>
      <c r="C22560" s="3">
        <f t="shared" si="705"/>
        <v>1</v>
      </c>
      <c r="D22560" t="s">
        <v>36</v>
      </c>
      <c r="E22560">
        <v>50</v>
      </c>
      <c r="F22560">
        <v>21803</v>
      </c>
      <c r="G22560">
        <v>242</v>
      </c>
    </row>
    <row r="22561" spans="1:7">
      <c r="A22561" s="2">
        <v>44302</v>
      </c>
      <c r="B22561" s="2">
        <f t="shared" si="704"/>
        <v>44316</v>
      </c>
      <c r="C22561" s="3">
        <f t="shared" si="705"/>
        <v>1</v>
      </c>
      <c r="D22561" t="s">
        <v>56</v>
      </c>
      <c r="E22561">
        <v>78</v>
      </c>
      <c r="F22561">
        <v>3028</v>
      </c>
      <c r="G22561">
        <v>26</v>
      </c>
    </row>
    <row r="22562" spans="1:7">
      <c r="A22562" s="2">
        <v>44302</v>
      </c>
      <c r="B22562" s="2">
        <f t="shared" si="704"/>
        <v>44316</v>
      </c>
      <c r="C22562" s="3">
        <f t="shared" si="705"/>
        <v>1</v>
      </c>
      <c r="D22562" t="s">
        <v>37</v>
      </c>
      <c r="E22562">
        <v>51</v>
      </c>
      <c r="F22562">
        <v>643220</v>
      </c>
      <c r="G22562">
        <v>10549</v>
      </c>
    </row>
    <row r="22563" spans="1:7">
      <c r="A22563" s="2">
        <v>44302</v>
      </c>
      <c r="B22563" s="2">
        <f t="shared" si="704"/>
        <v>44316</v>
      </c>
      <c r="C22563" s="3">
        <f t="shared" si="705"/>
        <v>1</v>
      </c>
      <c r="D22563" t="s">
        <v>5</v>
      </c>
      <c r="E22563">
        <v>53</v>
      </c>
      <c r="F22563">
        <v>385695</v>
      </c>
      <c r="G22563">
        <v>5427</v>
      </c>
    </row>
    <row r="22564" spans="1:7">
      <c r="A22564" s="2">
        <v>44302</v>
      </c>
      <c r="B22564" s="2">
        <f t="shared" si="704"/>
        <v>44316</v>
      </c>
      <c r="C22564" s="3">
        <f t="shared" si="705"/>
        <v>1</v>
      </c>
      <c r="D22564" t="s">
        <v>58</v>
      </c>
      <c r="E22564">
        <v>54</v>
      </c>
      <c r="F22564">
        <v>148071</v>
      </c>
      <c r="G22564">
        <v>2777</v>
      </c>
    </row>
    <row r="22565" spans="1:7">
      <c r="A22565" s="2">
        <v>44302</v>
      </c>
      <c r="B22565" s="2">
        <f t="shared" si="704"/>
        <v>44316</v>
      </c>
      <c r="C22565" s="3">
        <f t="shared" si="705"/>
        <v>1</v>
      </c>
      <c r="D22565" t="s">
        <v>10</v>
      </c>
      <c r="E22565">
        <v>55</v>
      </c>
      <c r="F22565">
        <v>650291</v>
      </c>
      <c r="G22565">
        <v>7412</v>
      </c>
    </row>
    <row r="22566" spans="1:7">
      <c r="A22566" s="2">
        <v>44302</v>
      </c>
      <c r="B22566" s="2">
        <f t="shared" si="704"/>
        <v>44316</v>
      </c>
      <c r="C22566" s="3">
        <f t="shared" si="705"/>
        <v>1</v>
      </c>
      <c r="D22566" t="s">
        <v>49</v>
      </c>
      <c r="E22566">
        <v>56</v>
      </c>
      <c r="F22566">
        <v>57267</v>
      </c>
      <c r="G22566">
        <v>703</v>
      </c>
    </row>
    <row r="22567" spans="1:7">
      <c r="A22567" s="2">
        <v>44303</v>
      </c>
      <c r="B22567" s="2">
        <f t="shared" si="704"/>
        <v>44316</v>
      </c>
      <c r="C22567" s="3">
        <f t="shared" si="705"/>
        <v>1</v>
      </c>
      <c r="D22567" t="s">
        <v>52</v>
      </c>
      <c r="E22567">
        <v>1</v>
      </c>
      <c r="F22567">
        <v>522131</v>
      </c>
      <c r="G22567">
        <v>10790</v>
      </c>
    </row>
    <row r="22568" spans="1:7">
      <c r="A22568" s="2">
        <v>44303</v>
      </c>
      <c r="B22568" s="2">
        <f t="shared" si="704"/>
        <v>44316</v>
      </c>
      <c r="C22568" s="3">
        <f t="shared" si="705"/>
        <v>1</v>
      </c>
      <c r="D22568" t="s">
        <v>50</v>
      </c>
      <c r="E22568">
        <v>2</v>
      </c>
      <c r="F22568">
        <v>65390</v>
      </c>
      <c r="G22568">
        <v>318</v>
      </c>
    </row>
    <row r="22569" spans="1:7">
      <c r="A22569" s="2">
        <v>44303</v>
      </c>
      <c r="B22569" s="2">
        <f t="shared" si="704"/>
        <v>44316</v>
      </c>
      <c r="C22569" s="3">
        <f t="shared" si="705"/>
        <v>1</v>
      </c>
      <c r="D22569" t="s">
        <v>8</v>
      </c>
      <c r="E22569">
        <v>4</v>
      </c>
      <c r="F22569">
        <v>853050</v>
      </c>
      <c r="G22569">
        <v>17151</v>
      </c>
    </row>
    <row r="22570" spans="1:7">
      <c r="A22570" s="2">
        <v>44303</v>
      </c>
      <c r="B22570" s="2">
        <f t="shared" si="704"/>
        <v>44316</v>
      </c>
      <c r="C22570" s="3">
        <f t="shared" si="705"/>
        <v>1</v>
      </c>
      <c r="D22570" t="s">
        <v>44</v>
      </c>
      <c r="E22570">
        <v>5</v>
      </c>
      <c r="F22570">
        <v>333407</v>
      </c>
      <c r="G22570">
        <v>5693</v>
      </c>
    </row>
    <row r="22571" spans="1:7">
      <c r="A22571" s="2">
        <v>44303</v>
      </c>
      <c r="B22571" s="2">
        <f t="shared" si="704"/>
        <v>44316</v>
      </c>
      <c r="C22571" s="3">
        <f t="shared" si="705"/>
        <v>1</v>
      </c>
      <c r="D22571" t="s">
        <v>7</v>
      </c>
      <c r="E22571">
        <v>6</v>
      </c>
      <c r="F22571">
        <v>3716626</v>
      </c>
      <c r="G22571">
        <v>60953</v>
      </c>
    </row>
    <row r="22572" spans="1:7">
      <c r="A22572" s="2">
        <v>44303</v>
      </c>
      <c r="B22572" s="2">
        <f t="shared" si="704"/>
        <v>44316</v>
      </c>
      <c r="C22572" s="3">
        <f t="shared" si="705"/>
        <v>1</v>
      </c>
      <c r="D22572" t="s">
        <v>22</v>
      </c>
      <c r="E22572">
        <v>8</v>
      </c>
      <c r="F22572">
        <v>491130</v>
      </c>
      <c r="G22572">
        <v>6327</v>
      </c>
    </row>
    <row r="22573" spans="1:7">
      <c r="A22573" s="2">
        <v>44303</v>
      </c>
      <c r="B22573" s="2">
        <f t="shared" si="704"/>
        <v>44316</v>
      </c>
      <c r="C22573" s="3">
        <f t="shared" si="705"/>
        <v>1</v>
      </c>
      <c r="D22573" t="s">
        <v>38</v>
      </c>
      <c r="E22573">
        <v>9</v>
      </c>
      <c r="F22573">
        <v>329062</v>
      </c>
      <c r="G22573">
        <v>7995</v>
      </c>
    </row>
    <row r="22574" spans="1:7">
      <c r="A22574" s="2">
        <v>44303</v>
      </c>
      <c r="B22574" s="2">
        <f t="shared" si="704"/>
        <v>44316</v>
      </c>
      <c r="C22574" s="3">
        <f t="shared" si="705"/>
        <v>1</v>
      </c>
      <c r="D22574" t="s">
        <v>45</v>
      </c>
      <c r="E22574">
        <v>10</v>
      </c>
      <c r="F22574">
        <v>100777</v>
      </c>
      <c r="G22574">
        <v>1602</v>
      </c>
    </row>
    <row r="22575" spans="1:7">
      <c r="A22575" s="2">
        <v>44303</v>
      </c>
      <c r="B22575" s="2">
        <f t="shared" si="704"/>
        <v>44316</v>
      </c>
      <c r="C22575" s="3">
        <f t="shared" si="705"/>
        <v>1</v>
      </c>
      <c r="D22575" t="s">
        <v>33</v>
      </c>
      <c r="E22575">
        <v>11</v>
      </c>
      <c r="F22575">
        <v>46579</v>
      </c>
      <c r="G22575">
        <v>1095</v>
      </c>
    </row>
    <row r="22576" spans="1:7">
      <c r="A22576" s="2">
        <v>44303</v>
      </c>
      <c r="B22576" s="2">
        <f t="shared" si="704"/>
        <v>44316</v>
      </c>
      <c r="C22576" s="3">
        <f t="shared" si="705"/>
        <v>1</v>
      </c>
      <c r="D22576" t="s">
        <v>15</v>
      </c>
      <c r="E22576">
        <v>12</v>
      </c>
      <c r="F22576">
        <v>2162059</v>
      </c>
      <c r="G22576">
        <v>34403</v>
      </c>
    </row>
    <row r="22577" spans="1:7">
      <c r="A22577" s="2">
        <v>44303</v>
      </c>
      <c r="B22577" s="2">
        <f t="shared" si="704"/>
        <v>44316</v>
      </c>
      <c r="C22577" s="3">
        <f t="shared" si="705"/>
        <v>1</v>
      </c>
      <c r="D22577" t="s">
        <v>18</v>
      </c>
      <c r="E22577">
        <v>13</v>
      </c>
      <c r="F22577">
        <v>1059242</v>
      </c>
      <c r="G22577">
        <v>19146</v>
      </c>
    </row>
    <row r="22578" spans="1:7">
      <c r="A22578" s="2">
        <v>44303</v>
      </c>
      <c r="B22578" s="2">
        <f t="shared" si="704"/>
        <v>44316</v>
      </c>
      <c r="C22578" s="3">
        <f t="shared" si="705"/>
        <v>1</v>
      </c>
      <c r="D22578" t="s">
        <v>57</v>
      </c>
      <c r="E22578">
        <v>66</v>
      </c>
      <c r="F22578">
        <v>8834</v>
      </c>
      <c r="G22578">
        <v>137</v>
      </c>
    </row>
    <row r="22579" spans="1:7">
      <c r="A22579" s="2">
        <v>44303</v>
      </c>
      <c r="B22579" s="2">
        <f t="shared" si="704"/>
        <v>44316</v>
      </c>
      <c r="C22579" s="3">
        <f t="shared" si="705"/>
        <v>1</v>
      </c>
      <c r="D22579" t="s">
        <v>26</v>
      </c>
      <c r="E22579">
        <v>15</v>
      </c>
      <c r="F22579">
        <v>31606</v>
      </c>
      <c r="G22579">
        <v>471</v>
      </c>
    </row>
    <row r="22580" spans="1:7">
      <c r="A22580" s="2">
        <v>44303</v>
      </c>
      <c r="B22580" s="2">
        <f t="shared" si="704"/>
        <v>44316</v>
      </c>
      <c r="C22580" s="3">
        <f t="shared" si="705"/>
        <v>1</v>
      </c>
      <c r="D22580" t="s">
        <v>53</v>
      </c>
      <c r="E22580">
        <v>16</v>
      </c>
      <c r="F22580">
        <v>184887</v>
      </c>
      <c r="G22580">
        <v>2018</v>
      </c>
    </row>
    <row r="22581" spans="1:7">
      <c r="A22581" s="2">
        <v>44303</v>
      </c>
      <c r="B22581" s="2">
        <f t="shared" si="704"/>
        <v>44316</v>
      </c>
      <c r="C22581" s="3">
        <f t="shared" si="705"/>
        <v>1</v>
      </c>
      <c r="D22581" t="s">
        <v>6</v>
      </c>
      <c r="E22581">
        <v>17</v>
      </c>
      <c r="F22581">
        <v>1303011</v>
      </c>
      <c r="G22581">
        <v>23945</v>
      </c>
    </row>
    <row r="22582" spans="1:7">
      <c r="A22582" s="2">
        <v>44303</v>
      </c>
      <c r="B22582" s="2">
        <f t="shared" si="704"/>
        <v>44316</v>
      </c>
      <c r="C22582" s="3">
        <f t="shared" si="705"/>
        <v>1</v>
      </c>
      <c r="D22582" t="s">
        <v>27</v>
      </c>
      <c r="E22582">
        <v>18</v>
      </c>
      <c r="F22582">
        <v>710409</v>
      </c>
      <c r="G22582">
        <v>13216</v>
      </c>
    </row>
    <row r="22583" spans="1:7">
      <c r="A22583" s="2">
        <v>44303</v>
      </c>
      <c r="B22583" s="2">
        <f t="shared" si="704"/>
        <v>44316</v>
      </c>
      <c r="C22583" s="3">
        <f t="shared" si="705"/>
        <v>1</v>
      </c>
      <c r="D22583" t="s">
        <v>39</v>
      </c>
      <c r="E22583">
        <v>19</v>
      </c>
      <c r="F22583">
        <v>359765</v>
      </c>
      <c r="G22583">
        <v>5882</v>
      </c>
    </row>
    <row r="22584" spans="1:7">
      <c r="A22584" s="2">
        <v>44303</v>
      </c>
      <c r="B22584" s="2">
        <f t="shared" si="704"/>
        <v>44316</v>
      </c>
      <c r="C22584" s="3">
        <f t="shared" si="705"/>
        <v>1</v>
      </c>
      <c r="D22584" t="s">
        <v>34</v>
      </c>
      <c r="E22584">
        <v>20</v>
      </c>
      <c r="F22584">
        <v>308119</v>
      </c>
      <c r="G22584">
        <v>4953</v>
      </c>
    </row>
    <row r="22585" spans="1:7">
      <c r="A22585" s="2">
        <v>44303</v>
      </c>
      <c r="B22585" s="2">
        <f t="shared" si="704"/>
        <v>44316</v>
      </c>
      <c r="C22585" s="3">
        <f t="shared" si="705"/>
        <v>1</v>
      </c>
      <c r="D22585" t="s">
        <v>28</v>
      </c>
      <c r="E22585">
        <v>21</v>
      </c>
      <c r="F22585">
        <v>440422</v>
      </c>
      <c r="G22585">
        <v>6427</v>
      </c>
    </row>
    <row r="22586" spans="1:7">
      <c r="A22586" s="2">
        <v>44303</v>
      </c>
      <c r="B22586" s="2">
        <f t="shared" si="704"/>
        <v>44316</v>
      </c>
      <c r="C22586" s="3">
        <f t="shared" si="705"/>
        <v>1</v>
      </c>
      <c r="D22586" t="s">
        <v>40</v>
      </c>
      <c r="E22586">
        <v>22</v>
      </c>
      <c r="F22586">
        <v>451955</v>
      </c>
      <c r="G22586">
        <v>10282</v>
      </c>
    </row>
    <row r="22587" spans="1:7">
      <c r="A22587" s="2">
        <v>44303</v>
      </c>
      <c r="B22587" s="2">
        <f t="shared" si="704"/>
        <v>44316</v>
      </c>
      <c r="C22587" s="3">
        <f t="shared" si="705"/>
        <v>1</v>
      </c>
      <c r="D22587" t="s">
        <v>51</v>
      </c>
      <c r="E22587">
        <v>23</v>
      </c>
      <c r="F22587">
        <v>56939</v>
      </c>
      <c r="G22587">
        <v>764</v>
      </c>
    </row>
    <row r="22588" spans="1:7">
      <c r="A22588" s="2">
        <v>44303</v>
      </c>
      <c r="B22588" s="2">
        <f t="shared" si="704"/>
        <v>44316</v>
      </c>
      <c r="C22588" s="3">
        <f t="shared" si="705"/>
        <v>1</v>
      </c>
      <c r="D22588" t="s">
        <v>23</v>
      </c>
      <c r="E22588">
        <v>24</v>
      </c>
      <c r="F22588">
        <v>435045</v>
      </c>
      <c r="G22588">
        <v>8545</v>
      </c>
    </row>
    <row r="22589" spans="1:7">
      <c r="A22589" s="2">
        <v>44303</v>
      </c>
      <c r="B22589" s="2">
        <f t="shared" si="704"/>
        <v>44316</v>
      </c>
      <c r="C22589" s="3">
        <f t="shared" si="705"/>
        <v>1</v>
      </c>
      <c r="D22589" t="s">
        <v>9</v>
      </c>
      <c r="E22589">
        <v>25</v>
      </c>
      <c r="F22589">
        <v>671250</v>
      </c>
      <c r="G22589">
        <v>17455</v>
      </c>
    </row>
    <row r="22590" spans="1:7">
      <c r="A22590" s="2">
        <v>44303</v>
      </c>
      <c r="B22590" s="2">
        <f t="shared" si="704"/>
        <v>44316</v>
      </c>
      <c r="C22590" s="3">
        <f t="shared" si="705"/>
        <v>1</v>
      </c>
      <c r="D22590" t="s">
        <v>42</v>
      </c>
      <c r="E22590">
        <v>26</v>
      </c>
      <c r="F22590">
        <v>873016</v>
      </c>
      <c r="G22590">
        <v>17922</v>
      </c>
    </row>
    <row r="22591" spans="1:7">
      <c r="A22591" s="2">
        <v>44303</v>
      </c>
      <c r="B22591" s="2">
        <f t="shared" si="704"/>
        <v>44316</v>
      </c>
      <c r="C22591" s="3">
        <f t="shared" si="705"/>
        <v>1</v>
      </c>
      <c r="D22591" t="s">
        <v>29</v>
      </c>
      <c r="E22591">
        <v>27</v>
      </c>
      <c r="F22591">
        <v>554614</v>
      </c>
      <c r="G22591">
        <v>7083</v>
      </c>
    </row>
    <row r="22592" spans="1:7">
      <c r="A22592" s="2">
        <v>44303</v>
      </c>
      <c r="B22592" s="2">
        <f t="shared" si="704"/>
        <v>44316</v>
      </c>
      <c r="C22592" s="3">
        <f t="shared" si="705"/>
        <v>1</v>
      </c>
      <c r="D22592" t="s">
        <v>46</v>
      </c>
      <c r="E22592">
        <v>28</v>
      </c>
      <c r="F22592">
        <v>309029</v>
      </c>
      <c r="G22592">
        <v>7153</v>
      </c>
    </row>
    <row r="22593" spans="1:7">
      <c r="A22593" s="2">
        <v>44303</v>
      </c>
      <c r="B22593" s="2">
        <f t="shared" si="704"/>
        <v>44316</v>
      </c>
      <c r="C22593" s="3">
        <f t="shared" si="705"/>
        <v>1</v>
      </c>
      <c r="D22593" t="s">
        <v>35</v>
      </c>
      <c r="E22593">
        <v>29</v>
      </c>
      <c r="F22593">
        <v>592651</v>
      </c>
      <c r="G22593">
        <v>9115</v>
      </c>
    </row>
    <row r="22594" spans="1:7">
      <c r="A22594" s="2">
        <v>44303</v>
      </c>
      <c r="B22594" s="2">
        <f t="shared" si="704"/>
        <v>44316</v>
      </c>
      <c r="C22594" s="3">
        <f t="shared" si="705"/>
        <v>1</v>
      </c>
      <c r="D22594" t="s">
        <v>54</v>
      </c>
      <c r="E22594">
        <v>30</v>
      </c>
      <c r="F22594">
        <v>107142</v>
      </c>
      <c r="G22594">
        <v>1546</v>
      </c>
    </row>
    <row r="22595" spans="1:7">
      <c r="A22595" s="2">
        <v>44303</v>
      </c>
      <c r="B22595" s="2">
        <f t="shared" si="704"/>
        <v>44316</v>
      </c>
      <c r="C22595" s="3">
        <f t="shared" si="705"/>
        <v>1</v>
      </c>
      <c r="D22595" t="s">
        <v>12</v>
      </c>
      <c r="E22595">
        <v>31</v>
      </c>
      <c r="F22595">
        <v>216297</v>
      </c>
      <c r="G22595">
        <v>2336</v>
      </c>
    </row>
    <row r="22596" spans="1:7">
      <c r="A22596" s="2">
        <v>44303</v>
      </c>
      <c r="B22596" s="2">
        <f t="shared" ref="B22596:B22659" si="706">EOMONTH(A22596,0)</f>
        <v>44316</v>
      </c>
      <c r="C22596" s="3">
        <f t="shared" ref="C22596:C22659" si="707">IF(A22596=B22596,0,1)</f>
        <v>1</v>
      </c>
      <c r="D22596" t="s">
        <v>24</v>
      </c>
      <c r="E22596">
        <v>32</v>
      </c>
      <c r="F22596">
        <v>310235</v>
      </c>
      <c r="G22596">
        <v>5365</v>
      </c>
    </row>
    <row r="22597" spans="1:7">
      <c r="A22597" s="2">
        <v>44303</v>
      </c>
      <c r="B22597" s="2">
        <f t="shared" si="706"/>
        <v>44316</v>
      </c>
      <c r="C22597" s="3">
        <f t="shared" si="707"/>
        <v>1</v>
      </c>
      <c r="D22597" t="s">
        <v>19</v>
      </c>
      <c r="E22597">
        <v>33</v>
      </c>
      <c r="F22597">
        <v>91279</v>
      </c>
      <c r="G22597">
        <v>1266</v>
      </c>
    </row>
    <row r="22598" spans="1:7">
      <c r="A22598" s="2">
        <v>44303</v>
      </c>
      <c r="B22598" s="2">
        <f t="shared" si="706"/>
        <v>44316</v>
      </c>
      <c r="C22598" s="3">
        <f t="shared" si="707"/>
        <v>1</v>
      </c>
      <c r="D22598" t="s">
        <v>21</v>
      </c>
      <c r="E22598">
        <v>34</v>
      </c>
      <c r="F22598">
        <v>975704</v>
      </c>
      <c r="G22598">
        <v>25134</v>
      </c>
    </row>
    <row r="22599" spans="1:7">
      <c r="A22599" s="2">
        <v>44303</v>
      </c>
      <c r="B22599" s="2">
        <f t="shared" si="706"/>
        <v>44316</v>
      </c>
      <c r="C22599" s="3">
        <f t="shared" si="707"/>
        <v>1</v>
      </c>
      <c r="D22599" t="s">
        <v>47</v>
      </c>
      <c r="E22599">
        <v>35</v>
      </c>
      <c r="F22599">
        <v>194868</v>
      </c>
      <c r="G22599">
        <v>4003</v>
      </c>
    </row>
    <row r="22600" spans="1:7">
      <c r="A22600" s="2">
        <v>44303</v>
      </c>
      <c r="B22600" s="2">
        <f t="shared" si="706"/>
        <v>44316</v>
      </c>
      <c r="C22600" s="3">
        <f t="shared" si="707"/>
        <v>1</v>
      </c>
      <c r="D22600" t="s">
        <v>16</v>
      </c>
      <c r="E22600">
        <v>36</v>
      </c>
      <c r="F22600">
        <v>1991271</v>
      </c>
      <c r="G22600">
        <v>51034</v>
      </c>
    </row>
    <row r="22601" spans="1:7">
      <c r="A22601" s="2">
        <v>44303</v>
      </c>
      <c r="B22601" s="2">
        <f t="shared" si="706"/>
        <v>44316</v>
      </c>
      <c r="C22601" s="3">
        <f t="shared" si="707"/>
        <v>1</v>
      </c>
      <c r="D22601" t="s">
        <v>20</v>
      </c>
      <c r="E22601">
        <v>37</v>
      </c>
      <c r="F22601">
        <v>950078</v>
      </c>
      <c r="G22601">
        <v>12416</v>
      </c>
    </row>
    <row r="22602" spans="1:7">
      <c r="A22602" s="2">
        <v>44303</v>
      </c>
      <c r="B22602" s="2">
        <f t="shared" si="706"/>
        <v>44316</v>
      </c>
      <c r="C22602" s="3">
        <f t="shared" si="707"/>
        <v>1</v>
      </c>
      <c r="D22602" t="s">
        <v>48</v>
      </c>
      <c r="E22602">
        <v>38</v>
      </c>
      <c r="F22602">
        <v>105727</v>
      </c>
      <c r="G22602">
        <v>1510</v>
      </c>
    </row>
    <row r="22603" spans="1:7">
      <c r="A22603" s="2">
        <v>44303</v>
      </c>
      <c r="B22603" s="2">
        <f t="shared" si="706"/>
        <v>44316</v>
      </c>
      <c r="C22603" s="3">
        <f t="shared" si="707"/>
        <v>1</v>
      </c>
      <c r="D22603" t="s">
        <v>59</v>
      </c>
      <c r="E22603">
        <v>69</v>
      </c>
      <c r="F22603">
        <v>162</v>
      </c>
      <c r="G22603">
        <v>2</v>
      </c>
    </row>
    <row r="22604" spans="1:7">
      <c r="A22604" s="2">
        <v>44303</v>
      </c>
      <c r="B22604" s="2">
        <f t="shared" si="706"/>
        <v>44316</v>
      </c>
      <c r="C22604" s="3">
        <f t="shared" si="707"/>
        <v>1</v>
      </c>
      <c r="D22604" t="s">
        <v>41</v>
      </c>
      <c r="E22604">
        <v>39</v>
      </c>
      <c r="F22604">
        <v>1052099</v>
      </c>
      <c r="G22604">
        <v>18991</v>
      </c>
    </row>
    <row r="22605" spans="1:7">
      <c r="A22605" s="2">
        <v>44303</v>
      </c>
      <c r="B22605" s="2">
        <f t="shared" si="706"/>
        <v>44316</v>
      </c>
      <c r="C22605" s="3">
        <f t="shared" si="707"/>
        <v>1</v>
      </c>
      <c r="D22605" t="s">
        <v>30</v>
      </c>
      <c r="E22605">
        <v>40</v>
      </c>
      <c r="F22605">
        <v>444863</v>
      </c>
      <c r="G22605">
        <v>6697</v>
      </c>
    </row>
    <row r="22606" spans="1:7">
      <c r="A22606" s="2">
        <v>44303</v>
      </c>
      <c r="B22606" s="2">
        <f t="shared" si="706"/>
        <v>44316</v>
      </c>
      <c r="C22606" s="3">
        <f t="shared" si="707"/>
        <v>1</v>
      </c>
      <c r="D22606" t="s">
        <v>14</v>
      </c>
      <c r="E22606">
        <v>41</v>
      </c>
      <c r="F22606">
        <v>174501</v>
      </c>
      <c r="G22606">
        <v>2472</v>
      </c>
    </row>
    <row r="22607" spans="1:7">
      <c r="A22607" s="2">
        <v>44303</v>
      </c>
      <c r="B22607" s="2">
        <f t="shared" si="706"/>
        <v>44316</v>
      </c>
      <c r="C22607" s="3">
        <f t="shared" si="707"/>
        <v>1</v>
      </c>
      <c r="D22607" t="s">
        <v>31</v>
      </c>
      <c r="E22607">
        <v>42</v>
      </c>
      <c r="F22607">
        <v>1108538</v>
      </c>
      <c r="G22607">
        <v>25719</v>
      </c>
    </row>
    <row r="22608" spans="1:7">
      <c r="A22608" s="2">
        <v>44303</v>
      </c>
      <c r="B22608" s="2">
        <f t="shared" si="706"/>
        <v>44316</v>
      </c>
      <c r="C22608" s="3">
        <f t="shared" si="707"/>
        <v>1</v>
      </c>
      <c r="D22608" t="s">
        <v>55</v>
      </c>
      <c r="E22608">
        <v>72</v>
      </c>
      <c r="F22608">
        <v>154186</v>
      </c>
      <c r="G22608">
        <v>2194</v>
      </c>
    </row>
    <row r="22609" spans="1:7">
      <c r="A22609" s="2">
        <v>44303</v>
      </c>
      <c r="B22609" s="2">
        <f t="shared" si="706"/>
        <v>44316</v>
      </c>
      <c r="C22609" s="3">
        <f t="shared" si="707"/>
        <v>1</v>
      </c>
      <c r="D22609" t="s">
        <v>17</v>
      </c>
      <c r="E22609">
        <v>44</v>
      </c>
      <c r="F22609">
        <v>144149</v>
      </c>
      <c r="G22609">
        <v>2647</v>
      </c>
    </row>
    <row r="22610" spans="1:7">
      <c r="A22610" s="2">
        <v>44303</v>
      </c>
      <c r="B22610" s="2">
        <f t="shared" si="706"/>
        <v>44316</v>
      </c>
      <c r="C22610" s="3">
        <f t="shared" si="707"/>
        <v>1</v>
      </c>
      <c r="D22610" t="s">
        <v>32</v>
      </c>
      <c r="E22610">
        <v>45</v>
      </c>
      <c r="F22610">
        <v>568258</v>
      </c>
      <c r="G22610">
        <v>9321</v>
      </c>
    </row>
    <row r="22611" spans="1:7">
      <c r="A22611" s="2">
        <v>44303</v>
      </c>
      <c r="B22611" s="2">
        <f t="shared" si="706"/>
        <v>44316</v>
      </c>
      <c r="C22611" s="3">
        <f t="shared" si="707"/>
        <v>1</v>
      </c>
      <c r="D22611" t="s">
        <v>43</v>
      </c>
      <c r="E22611">
        <v>46</v>
      </c>
      <c r="F22611">
        <v>121056</v>
      </c>
      <c r="G22611">
        <v>1953</v>
      </c>
    </row>
    <row r="22612" spans="1:7">
      <c r="A22612" s="2">
        <v>44303</v>
      </c>
      <c r="B22612" s="2">
        <f t="shared" si="706"/>
        <v>44316</v>
      </c>
      <c r="C22612" s="3">
        <f t="shared" si="707"/>
        <v>1</v>
      </c>
      <c r="D22612" t="s">
        <v>25</v>
      </c>
      <c r="E22612">
        <v>47</v>
      </c>
      <c r="F22612">
        <v>816230</v>
      </c>
      <c r="G22612">
        <v>11951</v>
      </c>
    </row>
    <row r="22613" spans="1:7">
      <c r="A22613" s="2">
        <v>44303</v>
      </c>
      <c r="B22613" s="2">
        <f t="shared" si="706"/>
        <v>44316</v>
      </c>
      <c r="C22613" s="3">
        <f t="shared" si="707"/>
        <v>1</v>
      </c>
      <c r="D22613" t="s">
        <v>11</v>
      </c>
      <c r="E22613">
        <v>48</v>
      </c>
      <c r="F22613">
        <v>2849515</v>
      </c>
      <c r="G22613">
        <v>49726</v>
      </c>
    </row>
    <row r="22614" spans="1:7">
      <c r="A22614" s="2">
        <v>44303</v>
      </c>
      <c r="B22614" s="2">
        <f t="shared" si="706"/>
        <v>44316</v>
      </c>
      <c r="C22614" s="3">
        <f t="shared" si="707"/>
        <v>1</v>
      </c>
      <c r="D22614" t="s">
        <v>13</v>
      </c>
      <c r="E22614">
        <v>49</v>
      </c>
      <c r="F22614">
        <v>392570</v>
      </c>
      <c r="G22614">
        <v>2164</v>
      </c>
    </row>
    <row r="22615" spans="1:7">
      <c r="A22615" s="2">
        <v>44303</v>
      </c>
      <c r="B22615" s="2">
        <f t="shared" si="706"/>
        <v>44316</v>
      </c>
      <c r="C22615" s="3">
        <f t="shared" si="707"/>
        <v>1</v>
      </c>
      <c r="D22615" t="s">
        <v>36</v>
      </c>
      <c r="E22615">
        <v>50</v>
      </c>
      <c r="F22615">
        <v>21869</v>
      </c>
      <c r="G22615">
        <v>242</v>
      </c>
    </row>
    <row r="22616" spans="1:7">
      <c r="A22616" s="2">
        <v>44303</v>
      </c>
      <c r="B22616" s="2">
        <f t="shared" si="706"/>
        <v>44316</v>
      </c>
      <c r="C22616" s="3">
        <f t="shared" si="707"/>
        <v>1</v>
      </c>
      <c r="D22616" t="s">
        <v>56</v>
      </c>
      <c r="E22616">
        <v>78</v>
      </c>
      <c r="F22616">
        <v>3028</v>
      </c>
      <c r="G22616">
        <v>26</v>
      </c>
    </row>
    <row r="22617" spans="1:7">
      <c r="A22617" s="2">
        <v>44303</v>
      </c>
      <c r="B22617" s="2">
        <f t="shared" si="706"/>
        <v>44316</v>
      </c>
      <c r="C22617" s="3">
        <f t="shared" si="707"/>
        <v>1</v>
      </c>
      <c r="D22617" t="s">
        <v>37</v>
      </c>
      <c r="E22617">
        <v>51</v>
      </c>
      <c r="F22617">
        <v>644828</v>
      </c>
      <c r="G22617">
        <v>10564</v>
      </c>
    </row>
    <row r="22618" spans="1:7">
      <c r="A22618" s="2">
        <v>44303</v>
      </c>
      <c r="B22618" s="2">
        <f t="shared" si="706"/>
        <v>44316</v>
      </c>
      <c r="C22618" s="3">
        <f t="shared" si="707"/>
        <v>1</v>
      </c>
      <c r="D22618" t="s">
        <v>5</v>
      </c>
      <c r="E22618">
        <v>53</v>
      </c>
      <c r="F22618">
        <v>387312</v>
      </c>
      <c r="G22618">
        <v>5427</v>
      </c>
    </row>
    <row r="22619" spans="1:7">
      <c r="A22619" s="2">
        <v>44303</v>
      </c>
      <c r="B22619" s="2">
        <f t="shared" si="706"/>
        <v>44316</v>
      </c>
      <c r="C22619" s="3">
        <f t="shared" si="707"/>
        <v>1</v>
      </c>
      <c r="D22619" t="s">
        <v>58</v>
      </c>
      <c r="E22619">
        <v>54</v>
      </c>
      <c r="F22619">
        <v>148517</v>
      </c>
      <c r="G22619">
        <v>2780</v>
      </c>
    </row>
    <row r="22620" spans="1:7">
      <c r="A22620" s="2">
        <v>44303</v>
      </c>
      <c r="B22620" s="2">
        <f t="shared" si="706"/>
        <v>44316</v>
      </c>
      <c r="C22620" s="3">
        <f t="shared" si="707"/>
        <v>1</v>
      </c>
      <c r="D22620" t="s">
        <v>10</v>
      </c>
      <c r="E22620">
        <v>55</v>
      </c>
      <c r="F22620">
        <v>651136</v>
      </c>
      <c r="G22620">
        <v>7422</v>
      </c>
    </row>
    <row r="22621" spans="1:7">
      <c r="A22621" s="2">
        <v>44303</v>
      </c>
      <c r="B22621" s="2">
        <f t="shared" si="706"/>
        <v>44316</v>
      </c>
      <c r="C22621" s="3">
        <f t="shared" si="707"/>
        <v>1</v>
      </c>
      <c r="D22621" t="s">
        <v>49</v>
      </c>
      <c r="E22621">
        <v>56</v>
      </c>
      <c r="F22621">
        <v>57267</v>
      </c>
      <c r="G22621">
        <v>703</v>
      </c>
    </row>
    <row r="22622" spans="1:7">
      <c r="A22622" s="2">
        <v>44304</v>
      </c>
      <c r="B22622" s="2">
        <f t="shared" si="706"/>
        <v>44316</v>
      </c>
      <c r="C22622" s="3">
        <f t="shared" si="707"/>
        <v>1</v>
      </c>
      <c r="D22622" t="s">
        <v>52</v>
      </c>
      <c r="E22622">
        <v>1</v>
      </c>
      <c r="F22622">
        <v>522401</v>
      </c>
      <c r="G22622">
        <v>10790</v>
      </c>
    </row>
    <row r="22623" spans="1:7">
      <c r="A22623" s="2">
        <v>44304</v>
      </c>
      <c r="B22623" s="2">
        <f t="shared" si="706"/>
        <v>44316</v>
      </c>
      <c r="C22623" s="3">
        <f t="shared" si="707"/>
        <v>1</v>
      </c>
      <c r="D22623" t="s">
        <v>50</v>
      </c>
      <c r="E22623">
        <v>2</v>
      </c>
      <c r="F22623">
        <v>65390</v>
      </c>
      <c r="G22623">
        <v>318</v>
      </c>
    </row>
    <row r="22624" spans="1:7">
      <c r="A22624" s="2">
        <v>44304</v>
      </c>
      <c r="B22624" s="2">
        <f t="shared" si="706"/>
        <v>44316</v>
      </c>
      <c r="C22624" s="3">
        <f t="shared" si="707"/>
        <v>1</v>
      </c>
      <c r="D22624" t="s">
        <v>8</v>
      </c>
      <c r="E22624">
        <v>4</v>
      </c>
      <c r="F22624">
        <v>853761</v>
      </c>
      <c r="G22624">
        <v>17153</v>
      </c>
    </row>
    <row r="22625" spans="1:7">
      <c r="A22625" s="2">
        <v>44304</v>
      </c>
      <c r="B22625" s="2">
        <f t="shared" si="706"/>
        <v>44316</v>
      </c>
      <c r="C22625" s="3">
        <f t="shared" si="707"/>
        <v>1</v>
      </c>
      <c r="D22625" t="s">
        <v>44</v>
      </c>
      <c r="E22625">
        <v>5</v>
      </c>
      <c r="F22625">
        <v>333452</v>
      </c>
      <c r="G22625">
        <v>5694</v>
      </c>
    </row>
    <row r="22626" spans="1:7">
      <c r="A22626" s="2">
        <v>44304</v>
      </c>
      <c r="B22626" s="2">
        <f t="shared" si="706"/>
        <v>44316</v>
      </c>
      <c r="C22626" s="3">
        <f t="shared" si="707"/>
        <v>1</v>
      </c>
      <c r="D22626" t="s">
        <v>7</v>
      </c>
      <c r="E22626">
        <v>6</v>
      </c>
      <c r="F22626">
        <v>3718236</v>
      </c>
      <c r="G22626">
        <v>60998</v>
      </c>
    </row>
    <row r="22627" spans="1:7">
      <c r="A22627" s="2">
        <v>44304</v>
      </c>
      <c r="B22627" s="2">
        <f t="shared" si="706"/>
        <v>44316</v>
      </c>
      <c r="C22627" s="3">
        <f t="shared" si="707"/>
        <v>1</v>
      </c>
      <c r="D22627" t="s">
        <v>22</v>
      </c>
      <c r="E22627">
        <v>8</v>
      </c>
      <c r="F22627">
        <v>491968</v>
      </c>
      <c r="G22627">
        <v>6330</v>
      </c>
    </row>
    <row r="22628" spans="1:7">
      <c r="A22628" s="2">
        <v>44304</v>
      </c>
      <c r="B22628" s="2">
        <f t="shared" si="706"/>
        <v>44316</v>
      </c>
      <c r="C22628" s="3">
        <f t="shared" si="707"/>
        <v>1</v>
      </c>
      <c r="D22628" t="s">
        <v>38</v>
      </c>
      <c r="E22628">
        <v>9</v>
      </c>
      <c r="F22628">
        <v>329062</v>
      </c>
      <c r="G22628">
        <v>7995</v>
      </c>
    </row>
    <row r="22629" spans="1:7">
      <c r="A22629" s="2">
        <v>44304</v>
      </c>
      <c r="B22629" s="2">
        <f t="shared" si="706"/>
        <v>44316</v>
      </c>
      <c r="C22629" s="3">
        <f t="shared" si="707"/>
        <v>1</v>
      </c>
      <c r="D22629" t="s">
        <v>45</v>
      </c>
      <c r="E22629">
        <v>10</v>
      </c>
      <c r="F22629">
        <v>101158</v>
      </c>
      <c r="G22629">
        <v>1602</v>
      </c>
    </row>
    <row r="22630" spans="1:7">
      <c r="A22630" s="2">
        <v>44304</v>
      </c>
      <c r="B22630" s="2">
        <f t="shared" si="706"/>
        <v>44316</v>
      </c>
      <c r="C22630" s="3">
        <f t="shared" si="707"/>
        <v>1</v>
      </c>
      <c r="D22630" t="s">
        <v>33</v>
      </c>
      <c r="E22630">
        <v>11</v>
      </c>
      <c r="F22630">
        <v>46662</v>
      </c>
      <c r="G22630">
        <v>1096</v>
      </c>
    </row>
    <row r="22631" spans="1:7">
      <c r="A22631" s="2">
        <v>44304</v>
      </c>
      <c r="B22631" s="2">
        <f t="shared" si="706"/>
        <v>44316</v>
      </c>
      <c r="C22631" s="3">
        <f t="shared" si="707"/>
        <v>1</v>
      </c>
      <c r="D22631" t="s">
        <v>15</v>
      </c>
      <c r="E22631">
        <v>12</v>
      </c>
      <c r="F22631">
        <v>2168893</v>
      </c>
      <c r="G22631">
        <v>34438</v>
      </c>
    </row>
    <row r="22632" spans="1:7">
      <c r="A22632" s="2">
        <v>44304</v>
      </c>
      <c r="B22632" s="2">
        <f t="shared" si="706"/>
        <v>44316</v>
      </c>
      <c r="C22632" s="3">
        <f t="shared" si="707"/>
        <v>1</v>
      </c>
      <c r="D22632" t="s">
        <v>18</v>
      </c>
      <c r="E22632">
        <v>13</v>
      </c>
      <c r="F22632">
        <v>1060199</v>
      </c>
      <c r="G22632">
        <v>19147</v>
      </c>
    </row>
    <row r="22633" spans="1:7">
      <c r="A22633" s="2">
        <v>44304</v>
      </c>
      <c r="B22633" s="2">
        <f t="shared" si="706"/>
        <v>44316</v>
      </c>
      <c r="C22633" s="3">
        <f t="shared" si="707"/>
        <v>1</v>
      </c>
      <c r="D22633" t="s">
        <v>57</v>
      </c>
      <c r="E22633">
        <v>66</v>
      </c>
      <c r="F22633">
        <v>8838</v>
      </c>
      <c r="G22633">
        <v>137</v>
      </c>
    </row>
    <row r="22634" spans="1:7">
      <c r="A22634" s="2">
        <v>44304</v>
      </c>
      <c r="B22634" s="2">
        <f t="shared" si="706"/>
        <v>44316</v>
      </c>
      <c r="C22634" s="3">
        <f t="shared" si="707"/>
        <v>1</v>
      </c>
      <c r="D22634" t="s">
        <v>26</v>
      </c>
      <c r="E22634">
        <v>15</v>
      </c>
      <c r="F22634">
        <v>31715</v>
      </c>
      <c r="G22634">
        <v>471</v>
      </c>
    </row>
    <row r="22635" spans="1:7">
      <c r="A22635" s="2">
        <v>44304</v>
      </c>
      <c r="B22635" s="2">
        <f t="shared" si="706"/>
        <v>44316</v>
      </c>
      <c r="C22635" s="3">
        <f t="shared" si="707"/>
        <v>1</v>
      </c>
      <c r="D22635" t="s">
        <v>53</v>
      </c>
      <c r="E22635">
        <v>16</v>
      </c>
      <c r="F22635">
        <v>184887</v>
      </c>
      <c r="G22635">
        <v>2018</v>
      </c>
    </row>
    <row r="22636" spans="1:7">
      <c r="A22636" s="2">
        <v>44304</v>
      </c>
      <c r="B22636" s="2">
        <f t="shared" si="706"/>
        <v>44316</v>
      </c>
      <c r="C22636" s="3">
        <f t="shared" si="707"/>
        <v>1</v>
      </c>
      <c r="D22636" t="s">
        <v>6</v>
      </c>
      <c r="E22636">
        <v>17</v>
      </c>
      <c r="F22636">
        <v>1305604</v>
      </c>
      <c r="G22636">
        <v>23955</v>
      </c>
    </row>
    <row r="22637" spans="1:7">
      <c r="A22637" s="2">
        <v>44304</v>
      </c>
      <c r="B22637" s="2">
        <f t="shared" si="706"/>
        <v>44316</v>
      </c>
      <c r="C22637" s="3">
        <f t="shared" si="707"/>
        <v>1</v>
      </c>
      <c r="D22637" t="s">
        <v>27</v>
      </c>
      <c r="E22637">
        <v>18</v>
      </c>
      <c r="F22637">
        <v>711366</v>
      </c>
      <c r="G22637">
        <v>13224</v>
      </c>
    </row>
    <row r="22638" spans="1:7">
      <c r="A22638" s="2">
        <v>44304</v>
      </c>
      <c r="B22638" s="2">
        <f t="shared" si="706"/>
        <v>44316</v>
      </c>
      <c r="C22638" s="3">
        <f t="shared" si="707"/>
        <v>1</v>
      </c>
      <c r="D22638" t="s">
        <v>39</v>
      </c>
      <c r="E22638">
        <v>19</v>
      </c>
      <c r="F22638">
        <v>360013</v>
      </c>
      <c r="G22638">
        <v>5882</v>
      </c>
    </row>
    <row r="22639" spans="1:7">
      <c r="A22639" s="2">
        <v>44304</v>
      </c>
      <c r="B22639" s="2">
        <f t="shared" si="706"/>
        <v>44316</v>
      </c>
      <c r="C22639" s="3">
        <f t="shared" si="707"/>
        <v>1</v>
      </c>
      <c r="D22639" t="s">
        <v>34</v>
      </c>
      <c r="E22639">
        <v>20</v>
      </c>
      <c r="F22639">
        <v>308119</v>
      </c>
      <c r="G22639">
        <v>5001</v>
      </c>
    </row>
    <row r="22640" spans="1:7">
      <c r="A22640" s="2">
        <v>44304</v>
      </c>
      <c r="B22640" s="2">
        <f t="shared" si="706"/>
        <v>44316</v>
      </c>
      <c r="C22640" s="3">
        <f t="shared" si="707"/>
        <v>1</v>
      </c>
      <c r="D22640" t="s">
        <v>28</v>
      </c>
      <c r="E22640">
        <v>21</v>
      </c>
      <c r="F22640">
        <v>440669</v>
      </c>
      <c r="G22640">
        <v>6435</v>
      </c>
    </row>
    <row r="22641" spans="1:7">
      <c r="A22641" s="2">
        <v>44304</v>
      </c>
      <c r="B22641" s="2">
        <f t="shared" si="706"/>
        <v>44316</v>
      </c>
      <c r="C22641" s="3">
        <f t="shared" si="707"/>
        <v>1</v>
      </c>
      <c r="D22641" t="s">
        <v>40</v>
      </c>
      <c r="E22641">
        <v>22</v>
      </c>
      <c r="F22641">
        <v>451955</v>
      </c>
      <c r="G22641">
        <v>10282</v>
      </c>
    </row>
    <row r="22642" spans="1:7">
      <c r="A22642" s="2">
        <v>44304</v>
      </c>
      <c r="B22642" s="2">
        <f t="shared" si="706"/>
        <v>44316</v>
      </c>
      <c r="C22642" s="3">
        <f t="shared" si="707"/>
        <v>1</v>
      </c>
      <c r="D22642" t="s">
        <v>51</v>
      </c>
      <c r="E22642">
        <v>23</v>
      </c>
      <c r="F22642">
        <v>57285</v>
      </c>
      <c r="G22642">
        <v>765</v>
      </c>
    </row>
    <row r="22643" spans="1:7">
      <c r="A22643" s="2">
        <v>44304</v>
      </c>
      <c r="B22643" s="2">
        <f t="shared" si="706"/>
        <v>44316</v>
      </c>
      <c r="C22643" s="3">
        <f t="shared" si="707"/>
        <v>1</v>
      </c>
      <c r="D22643" t="s">
        <v>23</v>
      </c>
      <c r="E22643">
        <v>24</v>
      </c>
      <c r="F22643">
        <v>436214</v>
      </c>
      <c r="G22643">
        <v>8562</v>
      </c>
    </row>
    <row r="22644" spans="1:7">
      <c r="A22644" s="2">
        <v>44304</v>
      </c>
      <c r="B22644" s="2">
        <f t="shared" si="706"/>
        <v>44316</v>
      </c>
      <c r="C22644" s="3">
        <f t="shared" si="707"/>
        <v>1</v>
      </c>
      <c r="D22644" t="s">
        <v>9</v>
      </c>
      <c r="E22644">
        <v>25</v>
      </c>
      <c r="F22644">
        <v>672657</v>
      </c>
      <c r="G22644">
        <v>17462</v>
      </c>
    </row>
    <row r="22645" spans="1:7">
      <c r="A22645" s="2">
        <v>44304</v>
      </c>
      <c r="B22645" s="2">
        <f t="shared" si="706"/>
        <v>44316</v>
      </c>
      <c r="C22645" s="3">
        <f t="shared" si="707"/>
        <v>1</v>
      </c>
      <c r="D22645" t="s">
        <v>42</v>
      </c>
      <c r="E22645">
        <v>26</v>
      </c>
      <c r="F22645">
        <v>873185</v>
      </c>
      <c r="G22645">
        <v>17922</v>
      </c>
    </row>
    <row r="22646" spans="1:7">
      <c r="A22646" s="2">
        <v>44304</v>
      </c>
      <c r="B22646" s="2">
        <f t="shared" si="706"/>
        <v>44316</v>
      </c>
      <c r="C22646" s="3">
        <f t="shared" si="707"/>
        <v>1</v>
      </c>
      <c r="D22646" t="s">
        <v>29</v>
      </c>
      <c r="E22646">
        <v>27</v>
      </c>
      <c r="F22646">
        <v>556459</v>
      </c>
      <c r="G22646">
        <v>7098</v>
      </c>
    </row>
    <row r="22647" spans="1:7">
      <c r="A22647" s="2">
        <v>44304</v>
      </c>
      <c r="B22647" s="2">
        <f t="shared" si="706"/>
        <v>44316</v>
      </c>
      <c r="C22647" s="3">
        <f t="shared" si="707"/>
        <v>1</v>
      </c>
      <c r="D22647" t="s">
        <v>46</v>
      </c>
      <c r="E22647">
        <v>28</v>
      </c>
      <c r="F22647">
        <v>309186</v>
      </c>
      <c r="G22647">
        <v>7153</v>
      </c>
    </row>
    <row r="22648" spans="1:7">
      <c r="A22648" s="2">
        <v>44304</v>
      </c>
      <c r="B22648" s="2">
        <f t="shared" si="706"/>
        <v>44316</v>
      </c>
      <c r="C22648" s="3">
        <f t="shared" si="707"/>
        <v>1</v>
      </c>
      <c r="D22648" t="s">
        <v>35</v>
      </c>
      <c r="E22648">
        <v>29</v>
      </c>
      <c r="F22648">
        <v>592954</v>
      </c>
      <c r="G22648">
        <v>9115</v>
      </c>
    </row>
    <row r="22649" spans="1:7">
      <c r="A22649" s="2">
        <v>44304</v>
      </c>
      <c r="B22649" s="2">
        <f t="shared" si="706"/>
        <v>44316</v>
      </c>
      <c r="C22649" s="3">
        <f t="shared" si="707"/>
        <v>1</v>
      </c>
      <c r="D22649" t="s">
        <v>54</v>
      </c>
      <c r="E22649">
        <v>30</v>
      </c>
      <c r="F22649">
        <v>107198</v>
      </c>
      <c r="G22649">
        <v>1547</v>
      </c>
    </row>
    <row r="22650" spans="1:7">
      <c r="A22650" s="2">
        <v>44304</v>
      </c>
      <c r="B22650" s="2">
        <f t="shared" si="706"/>
        <v>44316</v>
      </c>
      <c r="C22650" s="3">
        <f t="shared" si="707"/>
        <v>1</v>
      </c>
      <c r="D22650" t="s">
        <v>12</v>
      </c>
      <c r="E22650">
        <v>31</v>
      </c>
      <c r="F22650">
        <v>216473</v>
      </c>
      <c r="G22650">
        <v>2336</v>
      </c>
    </row>
    <row r="22651" spans="1:7">
      <c r="A22651" s="2">
        <v>44304</v>
      </c>
      <c r="B22651" s="2">
        <f t="shared" si="706"/>
        <v>44316</v>
      </c>
      <c r="C22651" s="3">
        <f t="shared" si="707"/>
        <v>1</v>
      </c>
      <c r="D22651" t="s">
        <v>24</v>
      </c>
      <c r="E22651">
        <v>32</v>
      </c>
      <c r="F22651">
        <v>310235</v>
      </c>
      <c r="G22651">
        <v>5365</v>
      </c>
    </row>
    <row r="22652" spans="1:7">
      <c r="A22652" s="2">
        <v>44304</v>
      </c>
      <c r="B22652" s="2">
        <f t="shared" si="706"/>
        <v>44316</v>
      </c>
      <c r="C22652" s="3">
        <f t="shared" si="707"/>
        <v>1</v>
      </c>
      <c r="D22652" t="s">
        <v>19</v>
      </c>
      <c r="E22652">
        <v>33</v>
      </c>
      <c r="F22652">
        <v>91586</v>
      </c>
      <c r="G22652">
        <v>1270</v>
      </c>
    </row>
    <row r="22653" spans="1:7">
      <c r="A22653" s="2">
        <v>44304</v>
      </c>
      <c r="B22653" s="2">
        <f t="shared" si="706"/>
        <v>44316</v>
      </c>
      <c r="C22653" s="3">
        <f t="shared" si="707"/>
        <v>1</v>
      </c>
      <c r="D22653" t="s">
        <v>21</v>
      </c>
      <c r="E22653">
        <v>34</v>
      </c>
      <c r="F22653">
        <v>978853</v>
      </c>
      <c r="G22653">
        <v>25143</v>
      </c>
    </row>
    <row r="22654" spans="1:7">
      <c r="A22654" s="2">
        <v>44304</v>
      </c>
      <c r="B22654" s="2">
        <f t="shared" si="706"/>
        <v>44316</v>
      </c>
      <c r="C22654" s="3">
        <f t="shared" si="707"/>
        <v>1</v>
      </c>
      <c r="D22654" t="s">
        <v>47</v>
      </c>
      <c r="E22654">
        <v>35</v>
      </c>
      <c r="F22654">
        <v>194868</v>
      </c>
      <c r="G22654">
        <v>4003</v>
      </c>
    </row>
    <row r="22655" spans="1:7">
      <c r="A22655" s="2">
        <v>44304</v>
      </c>
      <c r="B22655" s="2">
        <f t="shared" si="706"/>
        <v>44316</v>
      </c>
      <c r="C22655" s="3">
        <f t="shared" si="707"/>
        <v>1</v>
      </c>
      <c r="D22655" t="s">
        <v>16</v>
      </c>
      <c r="E22655">
        <v>36</v>
      </c>
      <c r="F22655">
        <v>1996876</v>
      </c>
      <c r="G22655">
        <v>51077</v>
      </c>
    </row>
    <row r="22656" spans="1:7">
      <c r="A22656" s="2">
        <v>44304</v>
      </c>
      <c r="B22656" s="2">
        <f t="shared" si="706"/>
        <v>44316</v>
      </c>
      <c r="C22656" s="3">
        <f t="shared" si="707"/>
        <v>1</v>
      </c>
      <c r="D22656" t="s">
        <v>20</v>
      </c>
      <c r="E22656">
        <v>37</v>
      </c>
      <c r="F22656">
        <v>950078</v>
      </c>
      <c r="G22656">
        <v>12416</v>
      </c>
    </row>
    <row r="22657" spans="1:7">
      <c r="A22657" s="2">
        <v>44304</v>
      </c>
      <c r="B22657" s="2">
        <f t="shared" si="706"/>
        <v>44316</v>
      </c>
      <c r="C22657" s="3">
        <f t="shared" si="707"/>
        <v>1</v>
      </c>
      <c r="D22657" t="s">
        <v>48</v>
      </c>
      <c r="E22657">
        <v>38</v>
      </c>
      <c r="F22657">
        <v>105785</v>
      </c>
      <c r="G22657">
        <v>1510</v>
      </c>
    </row>
    <row r="22658" spans="1:7">
      <c r="A22658" s="2">
        <v>44304</v>
      </c>
      <c r="B22658" s="2">
        <f t="shared" si="706"/>
        <v>44316</v>
      </c>
      <c r="C22658" s="3">
        <f t="shared" si="707"/>
        <v>1</v>
      </c>
      <c r="D22658" t="s">
        <v>59</v>
      </c>
      <c r="E22658">
        <v>69</v>
      </c>
      <c r="F22658">
        <v>162</v>
      </c>
      <c r="G22658">
        <v>2</v>
      </c>
    </row>
    <row r="22659" spans="1:7">
      <c r="A22659" s="2">
        <v>44304</v>
      </c>
      <c r="B22659" s="2">
        <f t="shared" si="706"/>
        <v>44316</v>
      </c>
      <c r="C22659" s="3">
        <f t="shared" si="707"/>
        <v>1</v>
      </c>
      <c r="D22659" t="s">
        <v>41</v>
      </c>
      <c r="E22659">
        <v>39</v>
      </c>
      <c r="F22659">
        <v>1053175</v>
      </c>
      <c r="G22659">
        <v>18991</v>
      </c>
    </row>
    <row r="22660" spans="1:7">
      <c r="A22660" s="2">
        <v>44304</v>
      </c>
      <c r="B22660" s="2">
        <f t="shared" ref="B22660:B22723" si="708">EOMONTH(A22660,0)</f>
        <v>44316</v>
      </c>
      <c r="C22660" s="3">
        <f t="shared" ref="C22660:C22723" si="709">IF(A22660=B22660,0,1)</f>
        <v>1</v>
      </c>
      <c r="D22660" t="s">
        <v>30</v>
      </c>
      <c r="E22660">
        <v>40</v>
      </c>
      <c r="F22660">
        <v>444863</v>
      </c>
      <c r="G22660">
        <v>6697</v>
      </c>
    </row>
    <row r="22661" spans="1:7">
      <c r="A22661" s="2">
        <v>44304</v>
      </c>
      <c r="B22661" s="2">
        <f t="shared" si="708"/>
        <v>44316</v>
      </c>
      <c r="C22661" s="3">
        <f t="shared" si="709"/>
        <v>1</v>
      </c>
      <c r="D22661" t="s">
        <v>14</v>
      </c>
      <c r="E22661">
        <v>41</v>
      </c>
      <c r="F22661">
        <v>175121</v>
      </c>
      <c r="G22661">
        <v>2472</v>
      </c>
    </row>
    <row r="22662" spans="1:7">
      <c r="A22662" s="2">
        <v>44304</v>
      </c>
      <c r="B22662" s="2">
        <f t="shared" si="708"/>
        <v>44316</v>
      </c>
      <c r="C22662" s="3">
        <f t="shared" si="709"/>
        <v>1</v>
      </c>
      <c r="D22662" t="s">
        <v>31</v>
      </c>
      <c r="E22662">
        <v>42</v>
      </c>
      <c r="F22662">
        <v>1111381</v>
      </c>
      <c r="G22662">
        <v>25744</v>
      </c>
    </row>
    <row r="22663" spans="1:7">
      <c r="A22663" s="2">
        <v>44304</v>
      </c>
      <c r="B22663" s="2">
        <f t="shared" si="708"/>
        <v>44316</v>
      </c>
      <c r="C22663" s="3">
        <f t="shared" si="709"/>
        <v>1</v>
      </c>
      <c r="D22663" t="s">
        <v>55</v>
      </c>
      <c r="E22663">
        <v>72</v>
      </c>
      <c r="F22663">
        <v>155316</v>
      </c>
      <c r="G22663">
        <v>2200</v>
      </c>
    </row>
    <row r="22664" spans="1:7">
      <c r="A22664" s="2">
        <v>44304</v>
      </c>
      <c r="B22664" s="2">
        <f t="shared" si="708"/>
        <v>44316</v>
      </c>
      <c r="C22664" s="3">
        <f t="shared" si="709"/>
        <v>1</v>
      </c>
      <c r="D22664" t="s">
        <v>17</v>
      </c>
      <c r="E22664">
        <v>44</v>
      </c>
      <c r="F22664">
        <v>144149</v>
      </c>
      <c r="G22664">
        <v>2647</v>
      </c>
    </row>
    <row r="22665" spans="1:7">
      <c r="A22665" s="2">
        <v>44304</v>
      </c>
      <c r="B22665" s="2">
        <f t="shared" si="708"/>
        <v>44316</v>
      </c>
      <c r="C22665" s="3">
        <f t="shared" si="709"/>
        <v>1</v>
      </c>
      <c r="D22665" t="s">
        <v>32</v>
      </c>
      <c r="E22665">
        <v>45</v>
      </c>
      <c r="F22665">
        <v>569279</v>
      </c>
      <c r="G22665">
        <v>9336</v>
      </c>
    </row>
    <row r="22666" spans="1:7">
      <c r="A22666" s="2">
        <v>44304</v>
      </c>
      <c r="B22666" s="2">
        <f t="shared" si="708"/>
        <v>44316</v>
      </c>
      <c r="C22666" s="3">
        <f t="shared" si="709"/>
        <v>1</v>
      </c>
      <c r="D22666" t="s">
        <v>43</v>
      </c>
      <c r="E22666">
        <v>46</v>
      </c>
      <c r="F22666">
        <v>121056</v>
      </c>
      <c r="G22666">
        <v>1953</v>
      </c>
    </row>
    <row r="22667" spans="1:7">
      <c r="A22667" s="2">
        <v>44304</v>
      </c>
      <c r="B22667" s="2">
        <f t="shared" si="708"/>
        <v>44316</v>
      </c>
      <c r="C22667" s="3">
        <f t="shared" si="709"/>
        <v>1</v>
      </c>
      <c r="D22667" t="s">
        <v>25</v>
      </c>
      <c r="E22667">
        <v>47</v>
      </c>
      <c r="F22667">
        <v>816289</v>
      </c>
      <c r="G22667">
        <v>11951</v>
      </c>
    </row>
    <row r="22668" spans="1:7">
      <c r="A22668" s="2">
        <v>44304</v>
      </c>
      <c r="B22668" s="2">
        <f t="shared" si="708"/>
        <v>44316</v>
      </c>
      <c r="C22668" s="3">
        <f t="shared" si="709"/>
        <v>1</v>
      </c>
      <c r="D22668" t="s">
        <v>11</v>
      </c>
      <c r="E22668">
        <v>48</v>
      </c>
      <c r="F22668">
        <v>2850954</v>
      </c>
      <c r="G22668">
        <v>49759</v>
      </c>
    </row>
    <row r="22669" spans="1:7">
      <c r="A22669" s="2">
        <v>44304</v>
      </c>
      <c r="B22669" s="2">
        <f t="shared" si="708"/>
        <v>44316</v>
      </c>
      <c r="C22669" s="3">
        <f t="shared" si="709"/>
        <v>1</v>
      </c>
      <c r="D22669" t="s">
        <v>13</v>
      </c>
      <c r="E22669">
        <v>49</v>
      </c>
      <c r="F22669">
        <v>392818</v>
      </c>
      <c r="G22669">
        <v>2164</v>
      </c>
    </row>
    <row r="22670" spans="1:7">
      <c r="A22670" s="2">
        <v>44304</v>
      </c>
      <c r="B22670" s="2">
        <f t="shared" si="708"/>
        <v>44316</v>
      </c>
      <c r="C22670" s="3">
        <f t="shared" si="709"/>
        <v>1</v>
      </c>
      <c r="D22670" t="s">
        <v>36</v>
      </c>
      <c r="E22670">
        <v>50</v>
      </c>
      <c r="F22670">
        <v>22016</v>
      </c>
      <c r="G22670">
        <v>242</v>
      </c>
    </row>
    <row r="22671" spans="1:7">
      <c r="A22671" s="2">
        <v>44304</v>
      </c>
      <c r="B22671" s="2">
        <f t="shared" si="708"/>
        <v>44316</v>
      </c>
      <c r="C22671" s="3">
        <f t="shared" si="709"/>
        <v>1</v>
      </c>
      <c r="D22671" t="s">
        <v>56</v>
      </c>
      <c r="E22671">
        <v>78</v>
      </c>
      <c r="F22671">
        <v>3028</v>
      </c>
      <c r="G22671">
        <v>26</v>
      </c>
    </row>
    <row r="22672" spans="1:7">
      <c r="A22672" s="2">
        <v>44304</v>
      </c>
      <c r="B22672" s="2">
        <f t="shared" si="708"/>
        <v>44316</v>
      </c>
      <c r="C22672" s="3">
        <f t="shared" si="709"/>
        <v>1</v>
      </c>
      <c r="D22672" t="s">
        <v>37</v>
      </c>
      <c r="E22672">
        <v>51</v>
      </c>
      <c r="F22672">
        <v>646133</v>
      </c>
      <c r="G22672">
        <v>10581</v>
      </c>
    </row>
    <row r="22673" spans="1:7">
      <c r="A22673" s="2">
        <v>44304</v>
      </c>
      <c r="B22673" s="2">
        <f t="shared" si="708"/>
        <v>44316</v>
      </c>
      <c r="C22673" s="3">
        <f t="shared" si="709"/>
        <v>1</v>
      </c>
      <c r="D22673" t="s">
        <v>5</v>
      </c>
      <c r="E22673">
        <v>53</v>
      </c>
      <c r="F22673">
        <v>387382</v>
      </c>
      <c r="G22673">
        <v>5427</v>
      </c>
    </row>
    <row r="22674" spans="1:7">
      <c r="A22674" s="2">
        <v>44304</v>
      </c>
      <c r="B22674" s="2">
        <f t="shared" si="708"/>
        <v>44316</v>
      </c>
      <c r="C22674" s="3">
        <f t="shared" si="709"/>
        <v>1</v>
      </c>
      <c r="D22674" t="s">
        <v>58</v>
      </c>
      <c r="E22674">
        <v>54</v>
      </c>
      <c r="F22674">
        <v>148887</v>
      </c>
      <c r="G22674">
        <v>2785</v>
      </c>
    </row>
    <row r="22675" spans="1:7">
      <c r="A22675" s="2">
        <v>44304</v>
      </c>
      <c r="B22675" s="2">
        <f t="shared" si="708"/>
        <v>44316</v>
      </c>
      <c r="C22675" s="3">
        <f t="shared" si="709"/>
        <v>1</v>
      </c>
      <c r="D22675" t="s">
        <v>10</v>
      </c>
      <c r="E22675">
        <v>55</v>
      </c>
      <c r="F22675">
        <v>651739</v>
      </c>
      <c r="G22675">
        <v>7420</v>
      </c>
    </row>
    <row r="22676" spans="1:7">
      <c r="A22676" s="2">
        <v>44304</v>
      </c>
      <c r="B22676" s="2">
        <f t="shared" si="708"/>
        <v>44316</v>
      </c>
      <c r="C22676" s="3">
        <f t="shared" si="709"/>
        <v>1</v>
      </c>
      <c r="D22676" t="s">
        <v>49</v>
      </c>
      <c r="E22676">
        <v>56</v>
      </c>
      <c r="F22676">
        <v>57267</v>
      </c>
      <c r="G22676">
        <v>703</v>
      </c>
    </row>
    <row r="22677" spans="1:7">
      <c r="A22677" s="2">
        <v>44305</v>
      </c>
      <c r="B22677" s="2">
        <f t="shared" si="708"/>
        <v>44316</v>
      </c>
      <c r="C22677" s="3">
        <f t="shared" si="709"/>
        <v>1</v>
      </c>
      <c r="D22677" t="s">
        <v>52</v>
      </c>
      <c r="E22677">
        <v>1</v>
      </c>
      <c r="F22677">
        <v>522512</v>
      </c>
      <c r="G22677">
        <v>10790</v>
      </c>
    </row>
    <row r="22678" spans="1:7">
      <c r="A22678" s="2">
        <v>44305</v>
      </c>
      <c r="B22678" s="2">
        <f t="shared" si="708"/>
        <v>44316</v>
      </c>
      <c r="C22678" s="3">
        <f t="shared" si="709"/>
        <v>1</v>
      </c>
      <c r="D22678" t="s">
        <v>50</v>
      </c>
      <c r="E22678">
        <v>2</v>
      </c>
      <c r="F22678">
        <v>65835</v>
      </c>
      <c r="G22678">
        <v>318</v>
      </c>
    </row>
    <row r="22679" spans="1:7">
      <c r="A22679" s="2">
        <v>44305</v>
      </c>
      <c r="B22679" s="2">
        <f t="shared" si="708"/>
        <v>44316</v>
      </c>
      <c r="C22679" s="3">
        <f t="shared" si="709"/>
        <v>1</v>
      </c>
      <c r="D22679" t="s">
        <v>8</v>
      </c>
      <c r="E22679">
        <v>4</v>
      </c>
      <c r="F22679">
        <v>854453</v>
      </c>
      <c r="G22679">
        <v>17153</v>
      </c>
    </row>
    <row r="22680" spans="1:7">
      <c r="A22680" s="2">
        <v>44305</v>
      </c>
      <c r="B22680" s="2">
        <f t="shared" si="708"/>
        <v>44316</v>
      </c>
      <c r="C22680" s="3">
        <f t="shared" si="709"/>
        <v>1</v>
      </c>
      <c r="D22680" t="s">
        <v>44</v>
      </c>
      <c r="E22680">
        <v>5</v>
      </c>
      <c r="F22680">
        <v>333511</v>
      </c>
      <c r="G22680">
        <v>5699</v>
      </c>
    </row>
    <row r="22681" spans="1:7">
      <c r="A22681" s="2">
        <v>44305</v>
      </c>
      <c r="B22681" s="2">
        <f t="shared" si="708"/>
        <v>44316</v>
      </c>
      <c r="C22681" s="3">
        <f t="shared" si="709"/>
        <v>1</v>
      </c>
      <c r="D22681" t="s">
        <v>7</v>
      </c>
      <c r="E22681">
        <v>6</v>
      </c>
      <c r="F22681">
        <v>3720793</v>
      </c>
      <c r="G22681">
        <v>61010</v>
      </c>
    </row>
    <row r="22682" spans="1:7">
      <c r="A22682" s="2">
        <v>44305</v>
      </c>
      <c r="B22682" s="2">
        <f t="shared" si="708"/>
        <v>44316</v>
      </c>
      <c r="C22682" s="3">
        <f t="shared" si="709"/>
        <v>1</v>
      </c>
      <c r="D22682" t="s">
        <v>22</v>
      </c>
      <c r="E22682">
        <v>8</v>
      </c>
      <c r="F22682">
        <v>493933</v>
      </c>
      <c r="G22682">
        <v>6337</v>
      </c>
    </row>
    <row r="22683" spans="1:7">
      <c r="A22683" s="2">
        <v>44305</v>
      </c>
      <c r="B22683" s="2">
        <f t="shared" si="708"/>
        <v>44316</v>
      </c>
      <c r="C22683" s="3">
        <f t="shared" si="709"/>
        <v>1</v>
      </c>
      <c r="D22683" t="s">
        <v>38</v>
      </c>
      <c r="E22683">
        <v>9</v>
      </c>
      <c r="F22683">
        <v>331401</v>
      </c>
      <c r="G22683">
        <v>8014</v>
      </c>
    </row>
    <row r="22684" spans="1:7">
      <c r="A22684" s="2">
        <v>44305</v>
      </c>
      <c r="B22684" s="2">
        <f t="shared" si="708"/>
        <v>44316</v>
      </c>
      <c r="C22684" s="3">
        <f t="shared" si="709"/>
        <v>1</v>
      </c>
      <c r="D22684" t="s">
        <v>45</v>
      </c>
      <c r="E22684">
        <v>10</v>
      </c>
      <c r="F22684">
        <v>101547</v>
      </c>
      <c r="G22684">
        <v>1602</v>
      </c>
    </row>
    <row r="22685" spans="1:7">
      <c r="A22685" s="2">
        <v>44305</v>
      </c>
      <c r="B22685" s="2">
        <f t="shared" si="708"/>
        <v>44316</v>
      </c>
      <c r="C22685" s="3">
        <f t="shared" si="709"/>
        <v>1</v>
      </c>
      <c r="D22685" t="s">
        <v>33</v>
      </c>
      <c r="E22685">
        <v>11</v>
      </c>
      <c r="F22685">
        <v>46740</v>
      </c>
      <c r="G22685">
        <v>1096</v>
      </c>
    </row>
    <row r="22686" spans="1:7">
      <c r="A22686" s="2">
        <v>44305</v>
      </c>
      <c r="B22686" s="2">
        <f t="shared" si="708"/>
        <v>44316</v>
      </c>
      <c r="C22686" s="3">
        <f t="shared" si="709"/>
        <v>1</v>
      </c>
      <c r="D22686" t="s">
        <v>15</v>
      </c>
      <c r="E22686">
        <v>12</v>
      </c>
      <c r="F22686">
        <v>2173130</v>
      </c>
      <c r="G22686">
        <v>34470</v>
      </c>
    </row>
    <row r="22687" spans="1:7">
      <c r="A22687" s="2">
        <v>44305</v>
      </c>
      <c r="B22687" s="2">
        <f t="shared" si="708"/>
        <v>44316</v>
      </c>
      <c r="C22687" s="3">
        <f t="shared" si="709"/>
        <v>1</v>
      </c>
      <c r="D22687" t="s">
        <v>18</v>
      </c>
      <c r="E22687">
        <v>13</v>
      </c>
      <c r="F22687">
        <v>1061070</v>
      </c>
      <c r="G22687">
        <v>19172</v>
      </c>
    </row>
    <row r="22688" spans="1:7">
      <c r="A22688" s="2">
        <v>44305</v>
      </c>
      <c r="B22688" s="2">
        <f t="shared" si="708"/>
        <v>44316</v>
      </c>
      <c r="C22688" s="3">
        <f t="shared" si="709"/>
        <v>1</v>
      </c>
      <c r="D22688" t="s">
        <v>57</v>
      </c>
      <c r="E22688">
        <v>66</v>
      </c>
      <c r="F22688">
        <v>8848</v>
      </c>
      <c r="G22688">
        <v>137</v>
      </c>
    </row>
    <row r="22689" spans="1:7">
      <c r="A22689" s="2">
        <v>44305</v>
      </c>
      <c r="B22689" s="2">
        <f t="shared" si="708"/>
        <v>44316</v>
      </c>
      <c r="C22689" s="3">
        <f t="shared" si="709"/>
        <v>1</v>
      </c>
      <c r="D22689" t="s">
        <v>26</v>
      </c>
      <c r="E22689">
        <v>15</v>
      </c>
      <c r="F22689">
        <v>31779</v>
      </c>
      <c r="G22689">
        <v>471</v>
      </c>
    </row>
    <row r="22690" spans="1:7">
      <c r="A22690" s="2">
        <v>44305</v>
      </c>
      <c r="B22690" s="2">
        <f t="shared" si="708"/>
        <v>44316</v>
      </c>
      <c r="C22690" s="3">
        <f t="shared" si="709"/>
        <v>1</v>
      </c>
      <c r="D22690" t="s">
        <v>53</v>
      </c>
      <c r="E22690">
        <v>16</v>
      </c>
      <c r="F22690">
        <v>185364</v>
      </c>
      <c r="G22690">
        <v>2024</v>
      </c>
    </row>
    <row r="22691" spans="1:7">
      <c r="A22691" s="2">
        <v>44305</v>
      </c>
      <c r="B22691" s="2">
        <f t="shared" si="708"/>
        <v>44316</v>
      </c>
      <c r="C22691" s="3">
        <f t="shared" si="709"/>
        <v>1</v>
      </c>
      <c r="D22691" t="s">
        <v>6</v>
      </c>
      <c r="E22691">
        <v>17</v>
      </c>
      <c r="F22691">
        <v>1307764</v>
      </c>
      <c r="G22691">
        <v>23976</v>
      </c>
    </row>
    <row r="22692" spans="1:7">
      <c r="A22692" s="2">
        <v>44305</v>
      </c>
      <c r="B22692" s="2">
        <f t="shared" si="708"/>
        <v>44316</v>
      </c>
      <c r="C22692" s="3">
        <f t="shared" si="709"/>
        <v>1</v>
      </c>
      <c r="D22692" t="s">
        <v>27</v>
      </c>
      <c r="E22692">
        <v>18</v>
      </c>
      <c r="F22692">
        <v>712076</v>
      </c>
      <c r="G22692">
        <v>13226</v>
      </c>
    </row>
    <row r="22693" spans="1:7">
      <c r="A22693" s="2">
        <v>44305</v>
      </c>
      <c r="B22693" s="2">
        <f t="shared" si="708"/>
        <v>44316</v>
      </c>
      <c r="C22693" s="3">
        <f t="shared" si="709"/>
        <v>1</v>
      </c>
      <c r="D22693" t="s">
        <v>39</v>
      </c>
      <c r="E22693">
        <v>19</v>
      </c>
      <c r="F22693">
        <v>360339</v>
      </c>
      <c r="G22693">
        <v>5887</v>
      </c>
    </row>
    <row r="22694" spans="1:7">
      <c r="A22694" s="2">
        <v>44305</v>
      </c>
      <c r="B22694" s="2">
        <f t="shared" si="708"/>
        <v>44316</v>
      </c>
      <c r="C22694" s="3">
        <f t="shared" si="709"/>
        <v>1</v>
      </c>
      <c r="D22694" t="s">
        <v>34</v>
      </c>
      <c r="E22694">
        <v>20</v>
      </c>
      <c r="F22694">
        <v>308518</v>
      </c>
      <c r="G22694">
        <v>5005</v>
      </c>
    </row>
    <row r="22695" spans="1:7">
      <c r="A22695" s="2">
        <v>44305</v>
      </c>
      <c r="B22695" s="2">
        <f t="shared" si="708"/>
        <v>44316</v>
      </c>
      <c r="C22695" s="3">
        <f t="shared" si="709"/>
        <v>1</v>
      </c>
      <c r="D22695" t="s">
        <v>28</v>
      </c>
      <c r="E22695">
        <v>21</v>
      </c>
      <c r="F22695">
        <v>441014</v>
      </c>
      <c r="G22695">
        <v>6442</v>
      </c>
    </row>
    <row r="22696" spans="1:7">
      <c r="A22696" s="2">
        <v>44305</v>
      </c>
      <c r="B22696" s="2">
        <f t="shared" si="708"/>
        <v>44316</v>
      </c>
      <c r="C22696" s="3">
        <f t="shared" si="709"/>
        <v>1</v>
      </c>
      <c r="D22696" t="s">
        <v>40</v>
      </c>
      <c r="E22696">
        <v>22</v>
      </c>
      <c r="F22696">
        <v>453351</v>
      </c>
      <c r="G22696">
        <v>10293</v>
      </c>
    </row>
    <row r="22697" spans="1:7">
      <c r="A22697" s="2">
        <v>44305</v>
      </c>
      <c r="B22697" s="2">
        <f t="shared" si="708"/>
        <v>44316</v>
      </c>
      <c r="C22697" s="3">
        <f t="shared" si="709"/>
        <v>1</v>
      </c>
      <c r="D22697" t="s">
        <v>51</v>
      </c>
      <c r="E22697">
        <v>23</v>
      </c>
      <c r="F22697">
        <v>57545</v>
      </c>
      <c r="G22697">
        <v>767</v>
      </c>
    </row>
    <row r="22698" spans="1:7">
      <c r="A22698" s="2">
        <v>44305</v>
      </c>
      <c r="B22698" s="2">
        <f t="shared" si="708"/>
        <v>44316</v>
      </c>
      <c r="C22698" s="3">
        <f t="shared" si="709"/>
        <v>1</v>
      </c>
      <c r="D22698" t="s">
        <v>23</v>
      </c>
      <c r="E22698">
        <v>24</v>
      </c>
      <c r="F22698">
        <v>436846</v>
      </c>
      <c r="G22698">
        <v>8574</v>
      </c>
    </row>
    <row r="22699" spans="1:7">
      <c r="A22699" s="2">
        <v>44305</v>
      </c>
      <c r="B22699" s="2">
        <f t="shared" si="708"/>
        <v>44316</v>
      </c>
      <c r="C22699" s="3">
        <f t="shared" si="709"/>
        <v>1</v>
      </c>
      <c r="D22699" t="s">
        <v>9</v>
      </c>
      <c r="E22699">
        <v>25</v>
      </c>
      <c r="F22699">
        <v>673974</v>
      </c>
      <c r="G22699">
        <v>17481</v>
      </c>
    </row>
    <row r="22700" spans="1:7">
      <c r="A22700" s="2">
        <v>44305</v>
      </c>
      <c r="B22700" s="2">
        <f t="shared" si="708"/>
        <v>44316</v>
      </c>
      <c r="C22700" s="3">
        <f t="shared" si="709"/>
        <v>1</v>
      </c>
      <c r="D22700" t="s">
        <v>42</v>
      </c>
      <c r="E22700">
        <v>26</v>
      </c>
      <c r="F22700">
        <v>882436</v>
      </c>
      <c r="G22700">
        <v>17987</v>
      </c>
    </row>
    <row r="22701" spans="1:7">
      <c r="A22701" s="2">
        <v>44305</v>
      </c>
      <c r="B22701" s="2">
        <f t="shared" si="708"/>
        <v>44316</v>
      </c>
      <c r="C22701" s="3">
        <f t="shared" si="709"/>
        <v>1</v>
      </c>
      <c r="D22701" t="s">
        <v>29</v>
      </c>
      <c r="E22701">
        <v>27</v>
      </c>
      <c r="F22701">
        <v>557743</v>
      </c>
      <c r="G22701">
        <v>7104</v>
      </c>
    </row>
    <row r="22702" spans="1:7">
      <c r="A22702" s="2">
        <v>44305</v>
      </c>
      <c r="B22702" s="2">
        <f t="shared" si="708"/>
        <v>44316</v>
      </c>
      <c r="C22702" s="3">
        <f t="shared" si="709"/>
        <v>1</v>
      </c>
      <c r="D22702" t="s">
        <v>46</v>
      </c>
      <c r="E22702">
        <v>28</v>
      </c>
      <c r="F22702">
        <v>309223</v>
      </c>
      <c r="G22702">
        <v>7153</v>
      </c>
    </row>
    <row r="22703" spans="1:7">
      <c r="A22703" s="2">
        <v>44305</v>
      </c>
      <c r="B22703" s="2">
        <f t="shared" si="708"/>
        <v>44316</v>
      </c>
      <c r="C22703" s="3">
        <f t="shared" si="709"/>
        <v>1</v>
      </c>
      <c r="D22703" t="s">
        <v>35</v>
      </c>
      <c r="E22703">
        <v>29</v>
      </c>
      <c r="F22703">
        <v>593452</v>
      </c>
      <c r="G22703">
        <v>9117</v>
      </c>
    </row>
    <row r="22704" spans="1:7">
      <c r="A22704" s="2">
        <v>44305</v>
      </c>
      <c r="B22704" s="2">
        <f t="shared" si="708"/>
        <v>44316</v>
      </c>
      <c r="C22704" s="3">
        <f t="shared" si="709"/>
        <v>1</v>
      </c>
      <c r="D22704" t="s">
        <v>54</v>
      </c>
      <c r="E22704">
        <v>30</v>
      </c>
      <c r="F22704">
        <v>107315</v>
      </c>
      <c r="G22704">
        <v>1547</v>
      </c>
    </row>
    <row r="22705" spans="1:7">
      <c r="A22705" s="2">
        <v>44305</v>
      </c>
      <c r="B22705" s="2">
        <f t="shared" si="708"/>
        <v>44316</v>
      </c>
      <c r="C22705" s="3">
        <f t="shared" si="709"/>
        <v>1</v>
      </c>
      <c r="D22705" t="s">
        <v>12</v>
      </c>
      <c r="E22705">
        <v>31</v>
      </c>
      <c r="F22705">
        <v>216613</v>
      </c>
      <c r="G22705">
        <v>2345</v>
      </c>
    </row>
    <row r="22706" spans="1:7">
      <c r="A22706" s="2">
        <v>44305</v>
      </c>
      <c r="B22706" s="2">
        <f t="shared" si="708"/>
        <v>44316</v>
      </c>
      <c r="C22706" s="3">
        <f t="shared" si="709"/>
        <v>1</v>
      </c>
      <c r="D22706" t="s">
        <v>24</v>
      </c>
      <c r="E22706">
        <v>32</v>
      </c>
      <c r="F22706">
        <v>310933</v>
      </c>
      <c r="G22706">
        <v>5368</v>
      </c>
    </row>
    <row r="22707" spans="1:7">
      <c r="A22707" s="2">
        <v>44305</v>
      </c>
      <c r="B22707" s="2">
        <f t="shared" si="708"/>
        <v>44316</v>
      </c>
      <c r="C22707" s="3">
        <f t="shared" si="709"/>
        <v>1</v>
      </c>
      <c r="D22707" t="s">
        <v>19</v>
      </c>
      <c r="E22707">
        <v>33</v>
      </c>
      <c r="F22707">
        <v>91783</v>
      </c>
      <c r="G22707">
        <v>1270</v>
      </c>
    </row>
    <row r="22708" spans="1:7">
      <c r="A22708" s="2">
        <v>44305</v>
      </c>
      <c r="B22708" s="2">
        <f t="shared" si="708"/>
        <v>44316</v>
      </c>
      <c r="C22708" s="3">
        <f t="shared" si="709"/>
        <v>1</v>
      </c>
      <c r="D22708" t="s">
        <v>21</v>
      </c>
      <c r="E22708">
        <v>34</v>
      </c>
      <c r="F22708">
        <v>981036</v>
      </c>
      <c r="G22708">
        <v>25161</v>
      </c>
    </row>
    <row r="22709" spans="1:7">
      <c r="A22709" s="2">
        <v>44305</v>
      </c>
      <c r="B22709" s="2">
        <f t="shared" si="708"/>
        <v>44316</v>
      </c>
      <c r="C22709" s="3">
        <f t="shared" si="709"/>
        <v>1</v>
      </c>
      <c r="D22709" t="s">
        <v>47</v>
      </c>
      <c r="E22709">
        <v>35</v>
      </c>
      <c r="F22709">
        <v>195478</v>
      </c>
      <c r="G22709">
        <v>4009</v>
      </c>
    </row>
    <row r="22710" spans="1:7">
      <c r="A22710" s="2">
        <v>44305</v>
      </c>
      <c r="B22710" s="2">
        <f t="shared" si="708"/>
        <v>44316</v>
      </c>
      <c r="C22710" s="3">
        <f t="shared" si="709"/>
        <v>1</v>
      </c>
      <c r="D22710" t="s">
        <v>16</v>
      </c>
      <c r="E22710">
        <v>36</v>
      </c>
      <c r="F22710">
        <v>2002053</v>
      </c>
      <c r="G22710">
        <v>51122</v>
      </c>
    </row>
    <row r="22711" spans="1:7">
      <c r="A22711" s="2">
        <v>44305</v>
      </c>
      <c r="B22711" s="2">
        <f t="shared" si="708"/>
        <v>44316</v>
      </c>
      <c r="C22711" s="3">
        <f t="shared" si="709"/>
        <v>1</v>
      </c>
      <c r="D22711" t="s">
        <v>20</v>
      </c>
      <c r="E22711">
        <v>37</v>
      </c>
      <c r="F22711">
        <v>955836</v>
      </c>
      <c r="G22711">
        <v>12443</v>
      </c>
    </row>
    <row r="22712" spans="1:7">
      <c r="A22712" s="2">
        <v>44305</v>
      </c>
      <c r="B22712" s="2">
        <f t="shared" si="708"/>
        <v>44316</v>
      </c>
      <c r="C22712" s="3">
        <f t="shared" si="709"/>
        <v>1</v>
      </c>
      <c r="D22712" t="s">
        <v>48</v>
      </c>
      <c r="E22712">
        <v>38</v>
      </c>
      <c r="F22712">
        <v>105836</v>
      </c>
      <c r="G22712">
        <v>1510</v>
      </c>
    </row>
    <row r="22713" spans="1:7">
      <c r="A22713" s="2">
        <v>44305</v>
      </c>
      <c r="B22713" s="2">
        <f t="shared" si="708"/>
        <v>44316</v>
      </c>
      <c r="C22713" s="3">
        <f t="shared" si="709"/>
        <v>1</v>
      </c>
      <c r="D22713" t="s">
        <v>59</v>
      </c>
      <c r="E22713">
        <v>69</v>
      </c>
      <c r="F22713">
        <v>162</v>
      </c>
      <c r="G22713">
        <v>2</v>
      </c>
    </row>
    <row r="22714" spans="1:7">
      <c r="A22714" s="2">
        <v>44305</v>
      </c>
      <c r="B22714" s="2">
        <f t="shared" si="708"/>
        <v>44316</v>
      </c>
      <c r="C22714" s="3">
        <f t="shared" si="709"/>
        <v>1</v>
      </c>
      <c r="D22714" t="s">
        <v>41</v>
      </c>
      <c r="E22714">
        <v>39</v>
      </c>
      <c r="F22714">
        <v>1054807</v>
      </c>
      <c r="G22714">
        <v>18991</v>
      </c>
    </row>
    <row r="22715" spans="1:7">
      <c r="A22715" s="2">
        <v>44305</v>
      </c>
      <c r="B22715" s="2">
        <f t="shared" si="708"/>
        <v>44316</v>
      </c>
      <c r="C22715" s="3">
        <f t="shared" si="709"/>
        <v>1</v>
      </c>
      <c r="D22715" t="s">
        <v>30</v>
      </c>
      <c r="E22715">
        <v>40</v>
      </c>
      <c r="F22715">
        <v>445650</v>
      </c>
      <c r="G22715">
        <v>6697</v>
      </c>
    </row>
    <row r="22716" spans="1:7">
      <c r="A22716" s="2">
        <v>44305</v>
      </c>
      <c r="B22716" s="2">
        <f t="shared" si="708"/>
        <v>44316</v>
      </c>
      <c r="C22716" s="3">
        <f t="shared" si="709"/>
        <v>1</v>
      </c>
      <c r="D22716" t="s">
        <v>14</v>
      </c>
      <c r="E22716">
        <v>41</v>
      </c>
      <c r="F22716">
        <v>175680</v>
      </c>
      <c r="G22716">
        <v>2474</v>
      </c>
    </row>
    <row r="22717" spans="1:7">
      <c r="A22717" s="2">
        <v>44305</v>
      </c>
      <c r="B22717" s="2">
        <f t="shared" si="708"/>
        <v>44316</v>
      </c>
      <c r="C22717" s="3">
        <f t="shared" si="709"/>
        <v>1</v>
      </c>
      <c r="D22717" t="s">
        <v>31</v>
      </c>
      <c r="E22717">
        <v>42</v>
      </c>
      <c r="F22717">
        <v>1114472</v>
      </c>
      <c r="G22717">
        <v>25744</v>
      </c>
    </row>
    <row r="22718" spans="1:7">
      <c r="A22718" s="2">
        <v>44305</v>
      </c>
      <c r="B22718" s="2">
        <f t="shared" si="708"/>
        <v>44316</v>
      </c>
      <c r="C22718" s="3">
        <f t="shared" si="709"/>
        <v>1</v>
      </c>
      <c r="D22718" t="s">
        <v>55</v>
      </c>
      <c r="E22718">
        <v>72</v>
      </c>
      <c r="F22718">
        <v>156664</v>
      </c>
      <c r="G22718">
        <v>2207</v>
      </c>
    </row>
    <row r="22719" spans="1:7">
      <c r="A22719" s="2">
        <v>44305</v>
      </c>
      <c r="B22719" s="2">
        <f t="shared" si="708"/>
        <v>44316</v>
      </c>
      <c r="C22719" s="3">
        <f t="shared" si="709"/>
        <v>1</v>
      </c>
      <c r="D22719" t="s">
        <v>17</v>
      </c>
      <c r="E22719">
        <v>44</v>
      </c>
      <c r="F22719">
        <v>144966</v>
      </c>
      <c r="G22719">
        <v>2651</v>
      </c>
    </row>
    <row r="22720" spans="1:7">
      <c r="A22720" s="2">
        <v>44305</v>
      </c>
      <c r="B22720" s="2">
        <f t="shared" si="708"/>
        <v>44316</v>
      </c>
      <c r="C22720" s="3">
        <f t="shared" si="709"/>
        <v>1</v>
      </c>
      <c r="D22720" t="s">
        <v>32</v>
      </c>
      <c r="E22720">
        <v>45</v>
      </c>
      <c r="F22720">
        <v>570032</v>
      </c>
      <c r="G22720">
        <v>9352</v>
      </c>
    </row>
    <row r="22721" spans="1:7">
      <c r="A22721" s="2">
        <v>44305</v>
      </c>
      <c r="B22721" s="2">
        <f t="shared" si="708"/>
        <v>44316</v>
      </c>
      <c r="C22721" s="3">
        <f t="shared" si="709"/>
        <v>1</v>
      </c>
      <c r="D22721" t="s">
        <v>43</v>
      </c>
      <c r="E22721">
        <v>46</v>
      </c>
      <c r="F22721">
        <v>121189</v>
      </c>
      <c r="G22721">
        <v>1953</v>
      </c>
    </row>
    <row r="22722" spans="1:7">
      <c r="A22722" s="2">
        <v>44305</v>
      </c>
      <c r="B22722" s="2">
        <f t="shared" si="708"/>
        <v>44316</v>
      </c>
      <c r="C22722" s="3">
        <f t="shared" si="709"/>
        <v>1</v>
      </c>
      <c r="D22722" t="s">
        <v>25</v>
      </c>
      <c r="E22722">
        <v>47</v>
      </c>
      <c r="F22722">
        <v>821538</v>
      </c>
      <c r="G22722">
        <v>11986</v>
      </c>
    </row>
    <row r="22723" spans="1:7">
      <c r="A22723" s="2">
        <v>44305</v>
      </c>
      <c r="B22723" s="2">
        <f t="shared" si="708"/>
        <v>44316</v>
      </c>
      <c r="C22723" s="3">
        <f t="shared" si="709"/>
        <v>1</v>
      </c>
      <c r="D22723" t="s">
        <v>11</v>
      </c>
      <c r="E22723">
        <v>48</v>
      </c>
      <c r="F22723">
        <v>2855698</v>
      </c>
      <c r="G22723">
        <v>49780</v>
      </c>
    </row>
    <row r="22724" spans="1:7">
      <c r="A22724" s="2">
        <v>44305</v>
      </c>
      <c r="B22724" s="2">
        <f t="shared" ref="B22724:B22787" si="710">EOMONTH(A22724,0)</f>
        <v>44316</v>
      </c>
      <c r="C22724" s="3">
        <f t="shared" ref="C22724:C22787" si="711">IF(A22724=B22724,0,1)</f>
        <v>1</v>
      </c>
      <c r="D22724" t="s">
        <v>13</v>
      </c>
      <c r="E22724">
        <v>49</v>
      </c>
      <c r="F22724">
        <v>393018</v>
      </c>
      <c r="G22724">
        <v>2166</v>
      </c>
    </row>
    <row r="22725" spans="1:7">
      <c r="A22725" s="2">
        <v>44305</v>
      </c>
      <c r="B22725" s="2">
        <f t="shared" si="710"/>
        <v>44316</v>
      </c>
      <c r="C22725" s="3">
        <f t="shared" si="711"/>
        <v>1</v>
      </c>
      <c r="D22725" t="s">
        <v>36</v>
      </c>
      <c r="E22725">
        <v>50</v>
      </c>
      <c r="F22725">
        <v>22112</v>
      </c>
      <c r="G22725">
        <v>242</v>
      </c>
    </row>
    <row r="22726" spans="1:7">
      <c r="A22726" s="2">
        <v>44305</v>
      </c>
      <c r="B22726" s="2">
        <f t="shared" si="710"/>
        <v>44316</v>
      </c>
      <c r="C22726" s="3">
        <f t="shared" si="711"/>
        <v>1</v>
      </c>
      <c r="D22726" t="s">
        <v>56</v>
      </c>
      <c r="E22726">
        <v>78</v>
      </c>
      <c r="F22726">
        <v>3041</v>
      </c>
      <c r="G22726">
        <v>27</v>
      </c>
    </row>
    <row r="22727" spans="1:7">
      <c r="A22727" s="2">
        <v>44305</v>
      </c>
      <c r="B22727" s="2">
        <f t="shared" si="710"/>
        <v>44316</v>
      </c>
      <c r="C22727" s="3">
        <f t="shared" si="711"/>
        <v>1</v>
      </c>
      <c r="D22727" t="s">
        <v>37</v>
      </c>
      <c r="E22727">
        <v>51</v>
      </c>
      <c r="F22727">
        <v>647111</v>
      </c>
      <c r="G22727">
        <v>10595</v>
      </c>
    </row>
    <row r="22728" spans="1:7">
      <c r="A22728" s="2">
        <v>44305</v>
      </c>
      <c r="B22728" s="2">
        <f t="shared" si="710"/>
        <v>44316</v>
      </c>
      <c r="C22728" s="3">
        <f t="shared" si="711"/>
        <v>1</v>
      </c>
      <c r="D22728" t="s">
        <v>5</v>
      </c>
      <c r="E22728">
        <v>53</v>
      </c>
      <c r="F22728">
        <v>388842</v>
      </c>
      <c r="G22728">
        <v>5439</v>
      </c>
    </row>
    <row r="22729" spans="1:7">
      <c r="A22729" s="2">
        <v>44305</v>
      </c>
      <c r="B22729" s="2">
        <f t="shared" si="710"/>
        <v>44316</v>
      </c>
      <c r="C22729" s="3">
        <f t="shared" si="711"/>
        <v>1</v>
      </c>
      <c r="D22729" t="s">
        <v>58</v>
      </c>
      <c r="E22729">
        <v>54</v>
      </c>
      <c r="F22729">
        <v>149147</v>
      </c>
      <c r="G22729">
        <v>2785</v>
      </c>
    </row>
    <row r="22730" spans="1:7">
      <c r="A22730" s="2">
        <v>44305</v>
      </c>
      <c r="B22730" s="2">
        <f t="shared" si="710"/>
        <v>44316</v>
      </c>
      <c r="C22730" s="3">
        <f t="shared" si="711"/>
        <v>1</v>
      </c>
      <c r="D22730" t="s">
        <v>10</v>
      </c>
      <c r="E22730">
        <v>55</v>
      </c>
      <c r="F22730">
        <v>652158</v>
      </c>
      <c r="G22730">
        <v>7421</v>
      </c>
    </row>
    <row r="22731" spans="1:7">
      <c r="A22731" s="2">
        <v>44305</v>
      </c>
      <c r="B22731" s="2">
        <f t="shared" si="710"/>
        <v>44316</v>
      </c>
      <c r="C22731" s="3">
        <f t="shared" si="711"/>
        <v>1</v>
      </c>
      <c r="D22731" t="s">
        <v>49</v>
      </c>
      <c r="E22731">
        <v>56</v>
      </c>
      <c r="F22731">
        <v>57378</v>
      </c>
      <c r="G22731">
        <v>703</v>
      </c>
    </row>
    <row r="22732" spans="1:7">
      <c r="A22732" s="2">
        <v>44306</v>
      </c>
      <c r="B22732" s="2">
        <f t="shared" si="710"/>
        <v>44316</v>
      </c>
      <c r="C22732" s="3">
        <f t="shared" si="711"/>
        <v>1</v>
      </c>
      <c r="D22732" t="s">
        <v>52</v>
      </c>
      <c r="E22732">
        <v>1</v>
      </c>
      <c r="F22732">
        <v>523955</v>
      </c>
      <c r="G22732">
        <v>10798</v>
      </c>
    </row>
    <row r="22733" spans="1:7">
      <c r="A22733" s="2">
        <v>44306</v>
      </c>
      <c r="B22733" s="2">
        <f t="shared" si="710"/>
        <v>44316</v>
      </c>
      <c r="C22733" s="3">
        <f t="shared" si="711"/>
        <v>1</v>
      </c>
      <c r="D22733" t="s">
        <v>50</v>
      </c>
      <c r="E22733">
        <v>2</v>
      </c>
      <c r="F22733">
        <v>65944</v>
      </c>
      <c r="G22733">
        <v>318</v>
      </c>
    </row>
    <row r="22734" spans="1:7">
      <c r="A22734" s="2">
        <v>44306</v>
      </c>
      <c r="B22734" s="2">
        <f t="shared" si="710"/>
        <v>44316</v>
      </c>
      <c r="C22734" s="3">
        <f t="shared" si="711"/>
        <v>1</v>
      </c>
      <c r="D22734" t="s">
        <v>8</v>
      </c>
      <c r="E22734">
        <v>4</v>
      </c>
      <c r="F22734">
        <v>855155</v>
      </c>
      <c r="G22734">
        <v>17193</v>
      </c>
    </row>
    <row r="22735" spans="1:7">
      <c r="A22735" s="2">
        <v>44306</v>
      </c>
      <c r="B22735" s="2">
        <f t="shared" si="710"/>
        <v>44316</v>
      </c>
      <c r="C22735" s="3">
        <f t="shared" si="711"/>
        <v>1</v>
      </c>
      <c r="D22735" t="s">
        <v>44</v>
      </c>
      <c r="E22735">
        <v>5</v>
      </c>
      <c r="F22735">
        <v>333709</v>
      </c>
      <c r="G22735">
        <v>5706</v>
      </c>
    </row>
    <row r="22736" spans="1:7">
      <c r="A22736" s="2">
        <v>44306</v>
      </c>
      <c r="B22736" s="2">
        <f t="shared" si="710"/>
        <v>44316</v>
      </c>
      <c r="C22736" s="3">
        <f t="shared" si="711"/>
        <v>1</v>
      </c>
      <c r="D22736" t="s">
        <v>7</v>
      </c>
      <c r="E22736">
        <v>6</v>
      </c>
      <c r="F22736">
        <v>3723274</v>
      </c>
      <c r="G22736">
        <v>61087</v>
      </c>
    </row>
    <row r="22737" spans="1:7">
      <c r="A22737" s="2">
        <v>44306</v>
      </c>
      <c r="B22737" s="2">
        <f t="shared" si="710"/>
        <v>44316</v>
      </c>
      <c r="C22737" s="3">
        <f t="shared" si="711"/>
        <v>1</v>
      </c>
      <c r="D22737" t="s">
        <v>22</v>
      </c>
      <c r="E22737">
        <v>8</v>
      </c>
      <c r="F22737">
        <v>495815</v>
      </c>
      <c r="G22737">
        <v>6346</v>
      </c>
    </row>
    <row r="22738" spans="1:7">
      <c r="A22738" s="2">
        <v>44306</v>
      </c>
      <c r="B22738" s="2">
        <f t="shared" si="710"/>
        <v>44316</v>
      </c>
      <c r="C22738" s="3">
        <f t="shared" si="711"/>
        <v>1</v>
      </c>
      <c r="D22738" t="s">
        <v>38</v>
      </c>
      <c r="E22738">
        <v>9</v>
      </c>
      <c r="F22738">
        <v>332139</v>
      </c>
      <c r="G22738">
        <v>8020</v>
      </c>
    </row>
    <row r="22739" spans="1:7">
      <c r="A22739" s="2">
        <v>44306</v>
      </c>
      <c r="B22739" s="2">
        <f t="shared" si="710"/>
        <v>44316</v>
      </c>
      <c r="C22739" s="3">
        <f t="shared" si="711"/>
        <v>1</v>
      </c>
      <c r="D22739" t="s">
        <v>45</v>
      </c>
      <c r="E22739">
        <v>10</v>
      </c>
      <c r="F22739">
        <v>101707</v>
      </c>
      <c r="G22739">
        <v>1603</v>
      </c>
    </row>
    <row r="22740" spans="1:7">
      <c r="A22740" s="2">
        <v>44306</v>
      </c>
      <c r="B22740" s="2">
        <f t="shared" si="710"/>
        <v>44316</v>
      </c>
      <c r="C22740" s="3">
        <f t="shared" si="711"/>
        <v>1</v>
      </c>
      <c r="D22740" t="s">
        <v>33</v>
      </c>
      <c r="E22740">
        <v>11</v>
      </c>
      <c r="F22740">
        <v>46869</v>
      </c>
      <c r="G22740">
        <v>1097</v>
      </c>
    </row>
    <row r="22741" spans="1:7">
      <c r="A22741" s="2">
        <v>44306</v>
      </c>
      <c r="B22741" s="2">
        <f t="shared" si="710"/>
        <v>44316</v>
      </c>
      <c r="C22741" s="3">
        <f t="shared" si="711"/>
        <v>1</v>
      </c>
      <c r="D22741" t="s">
        <v>15</v>
      </c>
      <c r="E22741">
        <v>12</v>
      </c>
      <c r="F22741">
        <v>2178775</v>
      </c>
      <c r="G22741">
        <v>34532</v>
      </c>
    </row>
    <row r="22742" spans="1:7">
      <c r="A22742" s="2">
        <v>44306</v>
      </c>
      <c r="B22742" s="2">
        <f t="shared" si="710"/>
        <v>44316</v>
      </c>
      <c r="C22742" s="3">
        <f t="shared" si="711"/>
        <v>1</v>
      </c>
      <c r="D22742" t="s">
        <v>18</v>
      </c>
      <c r="E22742">
        <v>13</v>
      </c>
      <c r="F22742">
        <v>1062399</v>
      </c>
      <c r="G22742">
        <v>19185</v>
      </c>
    </row>
    <row r="22743" spans="1:7">
      <c r="A22743" s="2">
        <v>44306</v>
      </c>
      <c r="B22743" s="2">
        <f t="shared" si="710"/>
        <v>44316</v>
      </c>
      <c r="C22743" s="3">
        <f t="shared" si="711"/>
        <v>1</v>
      </c>
      <c r="D22743" t="s">
        <v>57</v>
      </c>
      <c r="E22743">
        <v>66</v>
      </c>
      <c r="F22743">
        <v>8853</v>
      </c>
      <c r="G22743">
        <v>137</v>
      </c>
    </row>
    <row r="22744" spans="1:7">
      <c r="A22744" s="2">
        <v>44306</v>
      </c>
      <c r="B22744" s="2">
        <f t="shared" si="710"/>
        <v>44316</v>
      </c>
      <c r="C22744" s="3">
        <f t="shared" si="711"/>
        <v>1</v>
      </c>
      <c r="D22744" t="s">
        <v>26</v>
      </c>
      <c r="E22744">
        <v>15</v>
      </c>
      <c r="F22744">
        <v>31817</v>
      </c>
      <c r="G22744">
        <v>471</v>
      </c>
    </row>
    <row r="22745" spans="1:7">
      <c r="A22745" s="2">
        <v>44306</v>
      </c>
      <c r="B22745" s="2">
        <f t="shared" si="710"/>
        <v>44316</v>
      </c>
      <c r="C22745" s="3">
        <f t="shared" si="711"/>
        <v>1</v>
      </c>
      <c r="D22745" t="s">
        <v>53</v>
      </c>
      <c r="E22745">
        <v>16</v>
      </c>
      <c r="F22745">
        <v>185573</v>
      </c>
      <c r="G22745">
        <v>2023</v>
      </c>
    </row>
    <row r="22746" spans="1:7">
      <c r="A22746" s="2">
        <v>44306</v>
      </c>
      <c r="B22746" s="2">
        <f t="shared" si="710"/>
        <v>44316</v>
      </c>
      <c r="C22746" s="3">
        <f t="shared" si="711"/>
        <v>1</v>
      </c>
      <c r="D22746" t="s">
        <v>6</v>
      </c>
      <c r="E22746">
        <v>17</v>
      </c>
      <c r="F22746">
        <v>1310368</v>
      </c>
      <c r="G22746">
        <v>23989</v>
      </c>
    </row>
    <row r="22747" spans="1:7">
      <c r="A22747" s="2">
        <v>44306</v>
      </c>
      <c r="B22747" s="2">
        <f t="shared" si="710"/>
        <v>44316</v>
      </c>
      <c r="C22747" s="3">
        <f t="shared" si="711"/>
        <v>1</v>
      </c>
      <c r="D22747" t="s">
        <v>27</v>
      </c>
      <c r="E22747">
        <v>18</v>
      </c>
      <c r="F22747">
        <v>712755</v>
      </c>
      <c r="G22747">
        <v>13234</v>
      </c>
    </row>
    <row r="22748" spans="1:7">
      <c r="A22748" s="2">
        <v>44306</v>
      </c>
      <c r="B22748" s="2">
        <f t="shared" si="710"/>
        <v>44316</v>
      </c>
      <c r="C22748" s="3">
        <f t="shared" si="711"/>
        <v>1</v>
      </c>
      <c r="D22748" t="s">
        <v>39</v>
      </c>
      <c r="E22748">
        <v>19</v>
      </c>
      <c r="F22748">
        <v>360782</v>
      </c>
      <c r="G22748">
        <v>5894</v>
      </c>
    </row>
    <row r="22749" spans="1:7">
      <c r="A22749" s="2">
        <v>44306</v>
      </c>
      <c r="B22749" s="2">
        <f t="shared" si="710"/>
        <v>44316</v>
      </c>
      <c r="C22749" s="3">
        <f t="shared" si="711"/>
        <v>1</v>
      </c>
      <c r="D22749" t="s">
        <v>34</v>
      </c>
      <c r="E22749">
        <v>20</v>
      </c>
      <c r="F22749">
        <v>308488</v>
      </c>
      <c r="G22749">
        <v>4998</v>
      </c>
    </row>
    <row r="22750" spans="1:7">
      <c r="A22750" s="2">
        <v>44306</v>
      </c>
      <c r="B22750" s="2">
        <f t="shared" si="710"/>
        <v>44316</v>
      </c>
      <c r="C22750" s="3">
        <f t="shared" si="711"/>
        <v>1</v>
      </c>
      <c r="D22750" t="s">
        <v>28</v>
      </c>
      <c r="E22750">
        <v>21</v>
      </c>
      <c r="F22750">
        <v>441580</v>
      </c>
      <c r="G22750">
        <v>6454</v>
      </c>
    </row>
    <row r="22751" spans="1:7">
      <c r="A22751" s="2">
        <v>44306</v>
      </c>
      <c r="B22751" s="2">
        <f t="shared" si="710"/>
        <v>44316</v>
      </c>
      <c r="C22751" s="3">
        <f t="shared" si="711"/>
        <v>1</v>
      </c>
      <c r="D22751" t="s">
        <v>40</v>
      </c>
      <c r="E22751">
        <v>22</v>
      </c>
      <c r="F22751">
        <v>453711</v>
      </c>
      <c r="G22751">
        <v>10306</v>
      </c>
    </row>
    <row r="22752" spans="1:7">
      <c r="A22752" s="2">
        <v>44306</v>
      </c>
      <c r="B22752" s="2">
        <f t="shared" si="710"/>
        <v>44316</v>
      </c>
      <c r="C22752" s="3">
        <f t="shared" si="711"/>
        <v>1</v>
      </c>
      <c r="D22752" t="s">
        <v>51</v>
      </c>
      <c r="E22752">
        <v>23</v>
      </c>
      <c r="F22752">
        <v>57965</v>
      </c>
      <c r="G22752">
        <v>767</v>
      </c>
    </row>
    <row r="22753" spans="1:7">
      <c r="A22753" s="2">
        <v>44306</v>
      </c>
      <c r="B22753" s="2">
        <f t="shared" si="710"/>
        <v>44316</v>
      </c>
      <c r="C22753" s="3">
        <f t="shared" si="711"/>
        <v>1</v>
      </c>
      <c r="D22753" t="s">
        <v>23</v>
      </c>
      <c r="E22753">
        <v>24</v>
      </c>
      <c r="F22753">
        <v>437770</v>
      </c>
      <c r="G22753">
        <v>8592</v>
      </c>
    </row>
    <row r="22754" spans="1:7">
      <c r="A22754" s="2">
        <v>44306</v>
      </c>
      <c r="B22754" s="2">
        <f t="shared" si="710"/>
        <v>44316</v>
      </c>
      <c r="C22754" s="3">
        <f t="shared" si="711"/>
        <v>1</v>
      </c>
      <c r="D22754" t="s">
        <v>9</v>
      </c>
      <c r="E22754">
        <v>25</v>
      </c>
      <c r="F22754">
        <v>675162</v>
      </c>
      <c r="G22754">
        <v>17484</v>
      </c>
    </row>
    <row r="22755" spans="1:7">
      <c r="A22755" s="2">
        <v>44306</v>
      </c>
      <c r="B22755" s="2">
        <f t="shared" si="710"/>
        <v>44316</v>
      </c>
      <c r="C22755" s="3">
        <f t="shared" si="711"/>
        <v>1</v>
      </c>
      <c r="D22755" t="s">
        <v>42</v>
      </c>
      <c r="E22755">
        <v>26</v>
      </c>
      <c r="F22755">
        <v>888915</v>
      </c>
      <c r="G22755">
        <v>18075</v>
      </c>
    </row>
    <row r="22756" spans="1:7">
      <c r="A22756" s="2">
        <v>44306</v>
      </c>
      <c r="B22756" s="2">
        <f t="shared" si="710"/>
        <v>44316</v>
      </c>
      <c r="C22756" s="3">
        <f t="shared" si="711"/>
        <v>1</v>
      </c>
      <c r="D22756" t="s">
        <v>29</v>
      </c>
      <c r="E22756">
        <v>27</v>
      </c>
      <c r="F22756">
        <v>558928</v>
      </c>
      <c r="G22756">
        <v>7109</v>
      </c>
    </row>
    <row r="22757" spans="1:7">
      <c r="A22757" s="2">
        <v>44306</v>
      </c>
      <c r="B22757" s="2">
        <f t="shared" si="710"/>
        <v>44316</v>
      </c>
      <c r="C22757" s="3">
        <f t="shared" si="711"/>
        <v>1</v>
      </c>
      <c r="D22757" t="s">
        <v>46</v>
      </c>
      <c r="E22757">
        <v>28</v>
      </c>
      <c r="F22757">
        <v>309585</v>
      </c>
      <c r="G22757">
        <v>7161</v>
      </c>
    </row>
    <row r="22758" spans="1:7">
      <c r="A22758" s="2">
        <v>44306</v>
      </c>
      <c r="B22758" s="2">
        <f t="shared" si="710"/>
        <v>44316</v>
      </c>
      <c r="C22758" s="3">
        <f t="shared" si="711"/>
        <v>1</v>
      </c>
      <c r="D22758" t="s">
        <v>35</v>
      </c>
      <c r="E22758">
        <v>29</v>
      </c>
      <c r="F22758">
        <v>594129</v>
      </c>
      <c r="G22758">
        <v>9152</v>
      </c>
    </row>
    <row r="22759" spans="1:7">
      <c r="A22759" s="2">
        <v>44306</v>
      </c>
      <c r="B22759" s="2">
        <f t="shared" si="710"/>
        <v>44316</v>
      </c>
      <c r="C22759" s="3">
        <f t="shared" si="711"/>
        <v>1</v>
      </c>
      <c r="D22759" t="s">
        <v>54</v>
      </c>
      <c r="E22759">
        <v>30</v>
      </c>
      <c r="F22759">
        <v>107493</v>
      </c>
      <c r="G22759">
        <v>1552</v>
      </c>
    </row>
    <row r="22760" spans="1:7">
      <c r="A22760" s="2">
        <v>44306</v>
      </c>
      <c r="B22760" s="2">
        <f t="shared" si="710"/>
        <v>44316</v>
      </c>
      <c r="C22760" s="3">
        <f t="shared" si="711"/>
        <v>1</v>
      </c>
      <c r="D22760" t="s">
        <v>12</v>
      </c>
      <c r="E22760">
        <v>31</v>
      </c>
      <c r="F22760">
        <v>217108</v>
      </c>
      <c r="G22760">
        <v>2349</v>
      </c>
    </row>
    <row r="22761" spans="1:7">
      <c r="A22761" s="2">
        <v>44306</v>
      </c>
      <c r="B22761" s="2">
        <f t="shared" si="710"/>
        <v>44316</v>
      </c>
      <c r="C22761" s="3">
        <f t="shared" si="711"/>
        <v>1</v>
      </c>
      <c r="D22761" t="s">
        <v>24</v>
      </c>
      <c r="E22761">
        <v>32</v>
      </c>
      <c r="F22761">
        <v>311314</v>
      </c>
      <c r="G22761">
        <v>5377</v>
      </c>
    </row>
    <row r="22762" spans="1:7">
      <c r="A22762" s="2">
        <v>44306</v>
      </c>
      <c r="B22762" s="2">
        <f t="shared" si="710"/>
        <v>44316</v>
      </c>
      <c r="C22762" s="3">
        <f t="shared" si="711"/>
        <v>1</v>
      </c>
      <c r="D22762" t="s">
        <v>19</v>
      </c>
      <c r="E22762">
        <v>33</v>
      </c>
      <c r="F22762">
        <v>92053</v>
      </c>
      <c r="G22762">
        <v>1271</v>
      </c>
    </row>
    <row r="22763" spans="1:7">
      <c r="A22763" s="2">
        <v>44306</v>
      </c>
      <c r="B22763" s="2">
        <f t="shared" si="710"/>
        <v>44316</v>
      </c>
      <c r="C22763" s="3">
        <f t="shared" si="711"/>
        <v>1</v>
      </c>
      <c r="D22763" t="s">
        <v>21</v>
      </c>
      <c r="E22763">
        <v>34</v>
      </c>
      <c r="F22763">
        <v>983875</v>
      </c>
      <c r="G22763">
        <v>25206</v>
      </c>
    </row>
    <row r="22764" spans="1:7">
      <c r="A22764" s="2">
        <v>44306</v>
      </c>
      <c r="B22764" s="2">
        <f t="shared" si="710"/>
        <v>44316</v>
      </c>
      <c r="C22764" s="3">
        <f t="shared" si="711"/>
        <v>1</v>
      </c>
      <c r="D22764" t="s">
        <v>47</v>
      </c>
      <c r="E22764">
        <v>35</v>
      </c>
      <c r="F22764">
        <v>195615</v>
      </c>
      <c r="G22764">
        <v>4012</v>
      </c>
    </row>
    <row r="22765" spans="1:7">
      <c r="A22765" s="2">
        <v>44306</v>
      </c>
      <c r="B22765" s="2">
        <f t="shared" si="710"/>
        <v>44316</v>
      </c>
      <c r="C22765" s="3">
        <f t="shared" si="711"/>
        <v>1</v>
      </c>
      <c r="D22765" t="s">
        <v>16</v>
      </c>
      <c r="E22765">
        <v>36</v>
      </c>
      <c r="F22765">
        <v>2006712</v>
      </c>
      <c r="G22765">
        <v>51183</v>
      </c>
    </row>
    <row r="22766" spans="1:7">
      <c r="A22766" s="2">
        <v>44306</v>
      </c>
      <c r="B22766" s="2">
        <f t="shared" si="710"/>
        <v>44316</v>
      </c>
      <c r="C22766" s="3">
        <f t="shared" si="711"/>
        <v>1</v>
      </c>
      <c r="D22766" t="s">
        <v>20</v>
      </c>
      <c r="E22766">
        <v>37</v>
      </c>
      <c r="F22766">
        <v>956956</v>
      </c>
      <c r="G22766">
        <v>12460</v>
      </c>
    </row>
    <row r="22767" spans="1:7">
      <c r="A22767" s="2">
        <v>44306</v>
      </c>
      <c r="B22767" s="2">
        <f t="shared" si="710"/>
        <v>44316</v>
      </c>
      <c r="C22767" s="3">
        <f t="shared" si="711"/>
        <v>1</v>
      </c>
      <c r="D22767" t="s">
        <v>48</v>
      </c>
      <c r="E22767">
        <v>38</v>
      </c>
      <c r="F22767">
        <v>106073</v>
      </c>
      <c r="G22767">
        <v>1513</v>
      </c>
    </row>
    <row r="22768" spans="1:7">
      <c r="A22768" s="2">
        <v>44306</v>
      </c>
      <c r="B22768" s="2">
        <f t="shared" si="710"/>
        <v>44316</v>
      </c>
      <c r="C22768" s="3">
        <f t="shared" si="711"/>
        <v>1</v>
      </c>
      <c r="D22768" t="s">
        <v>59</v>
      </c>
      <c r="E22768">
        <v>69</v>
      </c>
      <c r="F22768">
        <v>162</v>
      </c>
      <c r="G22768">
        <v>2</v>
      </c>
    </row>
    <row r="22769" spans="1:7">
      <c r="A22769" s="2">
        <v>44306</v>
      </c>
      <c r="B22769" s="2">
        <f t="shared" si="710"/>
        <v>44316</v>
      </c>
      <c r="C22769" s="3">
        <f t="shared" si="711"/>
        <v>1</v>
      </c>
      <c r="D22769" t="s">
        <v>41</v>
      </c>
      <c r="E22769">
        <v>39</v>
      </c>
      <c r="F22769">
        <v>1056606</v>
      </c>
      <c r="G22769">
        <v>19033</v>
      </c>
    </row>
    <row r="22770" spans="1:7">
      <c r="A22770" s="2">
        <v>44306</v>
      </c>
      <c r="B22770" s="2">
        <f t="shared" si="710"/>
        <v>44316</v>
      </c>
      <c r="C22770" s="3">
        <f t="shared" si="711"/>
        <v>1</v>
      </c>
      <c r="D22770" t="s">
        <v>30</v>
      </c>
      <c r="E22770">
        <v>40</v>
      </c>
      <c r="F22770">
        <v>445725</v>
      </c>
      <c r="G22770">
        <v>6697</v>
      </c>
    </row>
    <row r="22771" spans="1:7">
      <c r="A22771" s="2">
        <v>44306</v>
      </c>
      <c r="B22771" s="2">
        <f t="shared" si="710"/>
        <v>44316</v>
      </c>
      <c r="C22771" s="3">
        <f t="shared" si="711"/>
        <v>1</v>
      </c>
      <c r="D22771" t="s">
        <v>14</v>
      </c>
      <c r="E22771">
        <v>41</v>
      </c>
      <c r="F22771">
        <v>176164</v>
      </c>
      <c r="G22771">
        <v>2475</v>
      </c>
    </row>
    <row r="22772" spans="1:7">
      <c r="A22772" s="2">
        <v>44306</v>
      </c>
      <c r="B22772" s="2">
        <f t="shared" si="710"/>
        <v>44316</v>
      </c>
      <c r="C22772" s="3">
        <f t="shared" si="711"/>
        <v>1</v>
      </c>
      <c r="D22772" t="s">
        <v>31</v>
      </c>
      <c r="E22772">
        <v>42</v>
      </c>
      <c r="F22772">
        <v>1119535</v>
      </c>
      <c r="G22772">
        <v>25821</v>
      </c>
    </row>
    <row r="22773" spans="1:7">
      <c r="A22773" s="2">
        <v>44306</v>
      </c>
      <c r="B22773" s="2">
        <f t="shared" si="710"/>
        <v>44316</v>
      </c>
      <c r="C22773" s="3">
        <f t="shared" si="711"/>
        <v>1</v>
      </c>
      <c r="D22773" t="s">
        <v>55</v>
      </c>
      <c r="E22773">
        <v>72</v>
      </c>
      <c r="F22773">
        <v>157755</v>
      </c>
      <c r="G22773">
        <v>2213</v>
      </c>
    </row>
    <row r="22774" spans="1:7">
      <c r="A22774" s="2">
        <v>44306</v>
      </c>
      <c r="B22774" s="2">
        <f t="shared" si="710"/>
        <v>44316</v>
      </c>
      <c r="C22774" s="3">
        <f t="shared" si="711"/>
        <v>1</v>
      </c>
      <c r="D22774" t="s">
        <v>17</v>
      </c>
      <c r="E22774">
        <v>44</v>
      </c>
      <c r="F22774">
        <v>145358</v>
      </c>
      <c r="G22774">
        <v>2654</v>
      </c>
    </row>
    <row r="22775" spans="1:7">
      <c r="A22775" s="2">
        <v>44306</v>
      </c>
      <c r="B22775" s="2">
        <f t="shared" si="710"/>
        <v>44316</v>
      </c>
      <c r="C22775" s="3">
        <f t="shared" si="711"/>
        <v>1</v>
      </c>
      <c r="D22775" t="s">
        <v>32</v>
      </c>
      <c r="E22775">
        <v>45</v>
      </c>
      <c r="F22775">
        <v>570606</v>
      </c>
      <c r="G22775">
        <v>9355</v>
      </c>
    </row>
    <row r="22776" spans="1:7">
      <c r="A22776" s="2">
        <v>44306</v>
      </c>
      <c r="B22776" s="2">
        <f t="shared" si="710"/>
        <v>44316</v>
      </c>
      <c r="C22776" s="3">
        <f t="shared" si="711"/>
        <v>1</v>
      </c>
      <c r="D22776" t="s">
        <v>43</v>
      </c>
      <c r="E22776">
        <v>46</v>
      </c>
      <c r="F22776">
        <v>121360</v>
      </c>
      <c r="G22776">
        <v>1953</v>
      </c>
    </row>
    <row r="22777" spans="1:7">
      <c r="A22777" s="2">
        <v>44306</v>
      </c>
      <c r="B22777" s="2">
        <f t="shared" si="710"/>
        <v>44316</v>
      </c>
      <c r="C22777" s="3">
        <f t="shared" si="711"/>
        <v>1</v>
      </c>
      <c r="D22777" t="s">
        <v>25</v>
      </c>
      <c r="E22777">
        <v>47</v>
      </c>
      <c r="F22777">
        <v>822305</v>
      </c>
      <c r="G22777">
        <v>12001</v>
      </c>
    </row>
    <row r="22778" spans="1:7">
      <c r="A22778" s="2">
        <v>44306</v>
      </c>
      <c r="B22778" s="2">
        <f t="shared" si="710"/>
        <v>44316</v>
      </c>
      <c r="C22778" s="3">
        <f t="shared" si="711"/>
        <v>1</v>
      </c>
      <c r="D22778" t="s">
        <v>11</v>
      </c>
      <c r="E22778">
        <v>48</v>
      </c>
      <c r="F22778">
        <v>2860314</v>
      </c>
      <c r="G22778">
        <v>49829</v>
      </c>
    </row>
    <row r="22779" spans="1:7">
      <c r="A22779" s="2">
        <v>44306</v>
      </c>
      <c r="B22779" s="2">
        <f t="shared" si="710"/>
        <v>44316</v>
      </c>
      <c r="C22779" s="3">
        <f t="shared" si="711"/>
        <v>1</v>
      </c>
      <c r="D22779" t="s">
        <v>13</v>
      </c>
      <c r="E22779">
        <v>49</v>
      </c>
      <c r="F22779">
        <v>393337</v>
      </c>
      <c r="G22779">
        <v>2174</v>
      </c>
    </row>
    <row r="22780" spans="1:7">
      <c r="A22780" s="2">
        <v>44306</v>
      </c>
      <c r="B22780" s="2">
        <f t="shared" si="710"/>
        <v>44316</v>
      </c>
      <c r="C22780" s="3">
        <f t="shared" si="711"/>
        <v>1</v>
      </c>
      <c r="D22780" t="s">
        <v>36</v>
      </c>
      <c r="E22780">
        <v>50</v>
      </c>
      <c r="F22780">
        <v>22112</v>
      </c>
      <c r="G22780">
        <v>242</v>
      </c>
    </row>
    <row r="22781" spans="1:7">
      <c r="A22781" s="2">
        <v>44306</v>
      </c>
      <c r="B22781" s="2">
        <f t="shared" si="710"/>
        <v>44316</v>
      </c>
      <c r="C22781" s="3">
        <f t="shared" si="711"/>
        <v>1</v>
      </c>
      <c r="D22781" t="s">
        <v>56</v>
      </c>
      <c r="E22781">
        <v>78</v>
      </c>
      <c r="F22781">
        <v>3041</v>
      </c>
      <c r="G22781">
        <v>27</v>
      </c>
    </row>
    <row r="22782" spans="1:7">
      <c r="A22782" s="2">
        <v>44306</v>
      </c>
      <c r="B22782" s="2">
        <f t="shared" si="710"/>
        <v>44316</v>
      </c>
      <c r="C22782" s="3">
        <f t="shared" si="711"/>
        <v>1</v>
      </c>
      <c r="D22782" t="s">
        <v>37</v>
      </c>
      <c r="E22782">
        <v>51</v>
      </c>
      <c r="F22782">
        <v>648347</v>
      </c>
      <c r="G22782">
        <v>10625</v>
      </c>
    </row>
    <row r="22783" spans="1:7">
      <c r="A22783" s="2">
        <v>44306</v>
      </c>
      <c r="B22783" s="2">
        <f t="shared" si="710"/>
        <v>44316</v>
      </c>
      <c r="C22783" s="3">
        <f t="shared" si="711"/>
        <v>1</v>
      </c>
      <c r="D22783" t="s">
        <v>5</v>
      </c>
      <c r="E22783">
        <v>53</v>
      </c>
      <c r="F22783">
        <v>390415</v>
      </c>
      <c r="G22783">
        <v>5451</v>
      </c>
    </row>
    <row r="22784" spans="1:7">
      <c r="A22784" s="2">
        <v>44306</v>
      </c>
      <c r="B22784" s="2">
        <f t="shared" si="710"/>
        <v>44316</v>
      </c>
      <c r="C22784" s="3">
        <f t="shared" si="711"/>
        <v>1</v>
      </c>
      <c r="D22784" t="s">
        <v>58</v>
      </c>
      <c r="E22784">
        <v>54</v>
      </c>
      <c r="F22784">
        <v>149462</v>
      </c>
      <c r="G22784">
        <v>2789</v>
      </c>
    </row>
    <row r="22785" spans="1:7">
      <c r="A22785" s="2">
        <v>44306</v>
      </c>
      <c r="B22785" s="2">
        <f t="shared" si="710"/>
        <v>44316</v>
      </c>
      <c r="C22785" s="3">
        <f t="shared" si="711"/>
        <v>1</v>
      </c>
      <c r="D22785" t="s">
        <v>10</v>
      </c>
      <c r="E22785">
        <v>55</v>
      </c>
      <c r="F22785">
        <v>653091</v>
      </c>
      <c r="G22785">
        <v>7427</v>
      </c>
    </row>
    <row r="22786" spans="1:7">
      <c r="A22786" s="2">
        <v>44306</v>
      </c>
      <c r="B22786" s="2">
        <f t="shared" si="710"/>
        <v>44316</v>
      </c>
      <c r="C22786" s="3">
        <f t="shared" si="711"/>
        <v>1</v>
      </c>
      <c r="D22786" t="s">
        <v>49</v>
      </c>
      <c r="E22786">
        <v>56</v>
      </c>
      <c r="F22786">
        <v>57456</v>
      </c>
      <c r="G22786">
        <v>705</v>
      </c>
    </row>
    <row r="22787" spans="1:7">
      <c r="A22787" s="2">
        <v>44307</v>
      </c>
      <c r="B22787" s="2">
        <f t="shared" si="710"/>
        <v>44316</v>
      </c>
      <c r="C22787" s="3">
        <f t="shared" si="711"/>
        <v>1</v>
      </c>
      <c r="D22787" t="s">
        <v>52</v>
      </c>
      <c r="E22787">
        <v>1</v>
      </c>
      <c r="F22787">
        <v>524367</v>
      </c>
      <c r="G22787">
        <v>10807</v>
      </c>
    </row>
    <row r="22788" spans="1:7">
      <c r="A22788" s="2">
        <v>44307</v>
      </c>
      <c r="B22788" s="2">
        <f t="shared" ref="B22788:B22851" si="712">EOMONTH(A22788,0)</f>
        <v>44316</v>
      </c>
      <c r="C22788" s="3">
        <f t="shared" ref="C22788:C22851" si="713">IF(A22788=B22788,0,1)</f>
        <v>1</v>
      </c>
      <c r="D22788" t="s">
        <v>50</v>
      </c>
      <c r="E22788">
        <v>2</v>
      </c>
      <c r="F22788">
        <v>66142</v>
      </c>
      <c r="G22788">
        <v>318</v>
      </c>
    </row>
    <row r="22789" spans="1:7">
      <c r="A22789" s="2">
        <v>44307</v>
      </c>
      <c r="B22789" s="2">
        <f t="shared" si="712"/>
        <v>44316</v>
      </c>
      <c r="C22789" s="3">
        <f t="shared" si="713"/>
        <v>1</v>
      </c>
      <c r="D22789" t="s">
        <v>8</v>
      </c>
      <c r="E22789">
        <v>4</v>
      </c>
      <c r="F22789">
        <v>855804</v>
      </c>
      <c r="G22789">
        <v>17199</v>
      </c>
    </row>
    <row r="22790" spans="1:7">
      <c r="A22790" s="2">
        <v>44307</v>
      </c>
      <c r="B22790" s="2">
        <f t="shared" si="712"/>
        <v>44316</v>
      </c>
      <c r="C22790" s="3">
        <f t="shared" si="713"/>
        <v>1</v>
      </c>
      <c r="D22790" t="s">
        <v>44</v>
      </c>
      <c r="E22790">
        <v>5</v>
      </c>
      <c r="F22790">
        <v>334061</v>
      </c>
      <c r="G22790">
        <v>5708</v>
      </c>
    </row>
    <row r="22791" spans="1:7">
      <c r="A22791" s="2">
        <v>44307</v>
      </c>
      <c r="B22791" s="2">
        <f t="shared" si="712"/>
        <v>44316</v>
      </c>
      <c r="C22791" s="3">
        <f t="shared" si="713"/>
        <v>1</v>
      </c>
      <c r="D22791" t="s">
        <v>7</v>
      </c>
      <c r="E22791">
        <v>6</v>
      </c>
      <c r="F22791">
        <v>3725198</v>
      </c>
      <c r="G22791">
        <v>61175</v>
      </c>
    </row>
    <row r="22792" spans="1:7">
      <c r="A22792" s="2">
        <v>44307</v>
      </c>
      <c r="B22792" s="2">
        <f t="shared" si="712"/>
        <v>44316</v>
      </c>
      <c r="C22792" s="3">
        <f t="shared" si="713"/>
        <v>1</v>
      </c>
      <c r="D22792" t="s">
        <v>22</v>
      </c>
      <c r="E22792">
        <v>8</v>
      </c>
      <c r="F22792">
        <v>497299</v>
      </c>
      <c r="G22792">
        <v>6352</v>
      </c>
    </row>
    <row r="22793" spans="1:7">
      <c r="A22793" s="2">
        <v>44307</v>
      </c>
      <c r="B22793" s="2">
        <f t="shared" si="712"/>
        <v>44316</v>
      </c>
      <c r="C22793" s="3">
        <f t="shared" si="713"/>
        <v>1</v>
      </c>
      <c r="D22793" t="s">
        <v>38</v>
      </c>
      <c r="E22793">
        <v>9</v>
      </c>
      <c r="F22793">
        <v>332995</v>
      </c>
      <c r="G22793">
        <v>8027</v>
      </c>
    </row>
    <row r="22794" spans="1:7">
      <c r="A22794" s="2">
        <v>44307</v>
      </c>
      <c r="B22794" s="2">
        <f t="shared" si="712"/>
        <v>44316</v>
      </c>
      <c r="C22794" s="3">
        <f t="shared" si="713"/>
        <v>1</v>
      </c>
      <c r="D22794" t="s">
        <v>45</v>
      </c>
      <c r="E22794">
        <v>10</v>
      </c>
      <c r="F22794">
        <v>101993</v>
      </c>
      <c r="G22794">
        <v>1603</v>
      </c>
    </row>
    <row r="22795" spans="1:7">
      <c r="A22795" s="2">
        <v>44307</v>
      </c>
      <c r="B22795" s="2">
        <f t="shared" si="712"/>
        <v>44316</v>
      </c>
      <c r="C22795" s="3">
        <f t="shared" si="713"/>
        <v>1</v>
      </c>
      <c r="D22795" t="s">
        <v>33</v>
      </c>
      <c r="E22795">
        <v>11</v>
      </c>
      <c r="F22795">
        <v>46941</v>
      </c>
      <c r="G22795">
        <v>1097</v>
      </c>
    </row>
    <row r="22796" spans="1:7">
      <c r="A22796" s="2">
        <v>44307</v>
      </c>
      <c r="B22796" s="2">
        <f t="shared" si="712"/>
        <v>44316</v>
      </c>
      <c r="C22796" s="3">
        <f t="shared" si="713"/>
        <v>1</v>
      </c>
      <c r="D22796" t="s">
        <v>15</v>
      </c>
      <c r="E22796">
        <v>12</v>
      </c>
      <c r="F22796">
        <v>2184346</v>
      </c>
      <c r="G22796">
        <v>34615</v>
      </c>
    </row>
    <row r="22797" spans="1:7">
      <c r="A22797" s="2">
        <v>44307</v>
      </c>
      <c r="B22797" s="2">
        <f t="shared" si="712"/>
        <v>44316</v>
      </c>
      <c r="C22797" s="3">
        <f t="shared" si="713"/>
        <v>1</v>
      </c>
      <c r="D22797" t="s">
        <v>18</v>
      </c>
      <c r="E22797">
        <v>13</v>
      </c>
      <c r="F22797">
        <v>1063650</v>
      </c>
      <c r="G22797">
        <v>19214</v>
      </c>
    </row>
    <row r="22798" spans="1:7">
      <c r="A22798" s="2">
        <v>44307</v>
      </c>
      <c r="B22798" s="2">
        <f t="shared" si="712"/>
        <v>44316</v>
      </c>
      <c r="C22798" s="3">
        <f t="shared" si="713"/>
        <v>1</v>
      </c>
      <c r="D22798" t="s">
        <v>57</v>
      </c>
      <c r="E22798">
        <v>66</v>
      </c>
      <c r="F22798">
        <v>8866</v>
      </c>
      <c r="G22798">
        <v>137</v>
      </c>
    </row>
    <row r="22799" spans="1:7">
      <c r="A22799" s="2">
        <v>44307</v>
      </c>
      <c r="B22799" s="2">
        <f t="shared" si="712"/>
        <v>44316</v>
      </c>
      <c r="C22799" s="3">
        <f t="shared" si="713"/>
        <v>1</v>
      </c>
      <c r="D22799" t="s">
        <v>26</v>
      </c>
      <c r="E22799">
        <v>15</v>
      </c>
      <c r="F22799">
        <v>31885</v>
      </c>
      <c r="G22799">
        <v>471</v>
      </c>
    </row>
    <row r="22800" spans="1:7">
      <c r="A22800" s="2">
        <v>44307</v>
      </c>
      <c r="B22800" s="2">
        <f t="shared" si="712"/>
        <v>44316</v>
      </c>
      <c r="C22800" s="3">
        <f t="shared" si="713"/>
        <v>1</v>
      </c>
      <c r="D22800" t="s">
        <v>53</v>
      </c>
      <c r="E22800">
        <v>16</v>
      </c>
      <c r="F22800">
        <v>185858</v>
      </c>
      <c r="G22800">
        <v>2029</v>
      </c>
    </row>
    <row r="22801" spans="1:7">
      <c r="A22801" s="2">
        <v>44307</v>
      </c>
      <c r="B22801" s="2">
        <f t="shared" si="712"/>
        <v>44316</v>
      </c>
      <c r="C22801" s="3">
        <f t="shared" si="713"/>
        <v>1</v>
      </c>
      <c r="D22801" t="s">
        <v>6</v>
      </c>
      <c r="E22801">
        <v>17</v>
      </c>
      <c r="F22801">
        <v>1313149</v>
      </c>
      <c r="G22801">
        <v>24018</v>
      </c>
    </row>
    <row r="22802" spans="1:7">
      <c r="A22802" s="2">
        <v>44307</v>
      </c>
      <c r="B22802" s="2">
        <f t="shared" si="712"/>
        <v>44316</v>
      </c>
      <c r="C22802" s="3">
        <f t="shared" si="713"/>
        <v>1</v>
      </c>
      <c r="D22802" t="s">
        <v>27</v>
      </c>
      <c r="E22802">
        <v>18</v>
      </c>
      <c r="F22802">
        <v>713907</v>
      </c>
      <c r="G22802">
        <v>13248</v>
      </c>
    </row>
    <row r="22803" spans="1:7">
      <c r="A22803" s="2">
        <v>44307</v>
      </c>
      <c r="B22803" s="2">
        <f t="shared" si="712"/>
        <v>44316</v>
      </c>
      <c r="C22803" s="3">
        <f t="shared" si="713"/>
        <v>1</v>
      </c>
      <c r="D22803" t="s">
        <v>39</v>
      </c>
      <c r="E22803">
        <v>19</v>
      </c>
      <c r="F22803">
        <v>361420</v>
      </c>
      <c r="G22803">
        <v>5899</v>
      </c>
    </row>
    <row r="22804" spans="1:7">
      <c r="A22804" s="2">
        <v>44307</v>
      </c>
      <c r="B22804" s="2">
        <f t="shared" si="712"/>
        <v>44316</v>
      </c>
      <c r="C22804" s="3">
        <f t="shared" si="713"/>
        <v>1</v>
      </c>
      <c r="D22804" t="s">
        <v>34</v>
      </c>
      <c r="E22804">
        <v>20</v>
      </c>
      <c r="F22804">
        <v>309061</v>
      </c>
      <c r="G22804">
        <v>5002</v>
      </c>
    </row>
    <row r="22805" spans="1:7">
      <c r="A22805" s="2">
        <v>44307</v>
      </c>
      <c r="B22805" s="2">
        <f t="shared" si="712"/>
        <v>44316</v>
      </c>
      <c r="C22805" s="3">
        <f t="shared" si="713"/>
        <v>1</v>
      </c>
      <c r="D22805" t="s">
        <v>28</v>
      </c>
      <c r="E22805">
        <v>21</v>
      </c>
      <c r="F22805">
        <v>442294</v>
      </c>
      <c r="G22805">
        <v>6469</v>
      </c>
    </row>
    <row r="22806" spans="1:7">
      <c r="A22806" s="2">
        <v>44307</v>
      </c>
      <c r="B22806" s="2">
        <f t="shared" si="712"/>
        <v>44316</v>
      </c>
      <c r="C22806" s="3">
        <f t="shared" si="713"/>
        <v>1</v>
      </c>
      <c r="D22806" t="s">
        <v>40</v>
      </c>
      <c r="E22806">
        <v>22</v>
      </c>
      <c r="F22806">
        <v>454377</v>
      </c>
      <c r="G22806">
        <v>10316</v>
      </c>
    </row>
    <row r="22807" spans="1:7">
      <c r="A22807" s="2">
        <v>44307</v>
      </c>
      <c r="B22807" s="2">
        <f t="shared" si="712"/>
        <v>44316</v>
      </c>
      <c r="C22807" s="3">
        <f t="shared" si="713"/>
        <v>1</v>
      </c>
      <c r="D22807" t="s">
        <v>51</v>
      </c>
      <c r="E22807">
        <v>23</v>
      </c>
      <c r="F22807">
        <v>58465</v>
      </c>
      <c r="G22807">
        <v>768</v>
      </c>
    </row>
    <row r="22808" spans="1:7">
      <c r="A22808" s="2">
        <v>44307</v>
      </c>
      <c r="B22808" s="2">
        <f t="shared" si="712"/>
        <v>44316</v>
      </c>
      <c r="C22808" s="3">
        <f t="shared" si="713"/>
        <v>1</v>
      </c>
      <c r="D22808" t="s">
        <v>23</v>
      </c>
      <c r="E22808">
        <v>24</v>
      </c>
      <c r="F22808">
        <v>438975</v>
      </c>
      <c r="G22808">
        <v>8605</v>
      </c>
    </row>
    <row r="22809" spans="1:7">
      <c r="A22809" s="2">
        <v>44307</v>
      </c>
      <c r="B22809" s="2">
        <f t="shared" si="712"/>
        <v>44316</v>
      </c>
      <c r="C22809" s="3">
        <f t="shared" si="713"/>
        <v>1</v>
      </c>
      <c r="D22809" t="s">
        <v>9</v>
      </c>
      <c r="E22809">
        <v>25</v>
      </c>
      <c r="F22809">
        <v>676758</v>
      </c>
      <c r="G22809">
        <v>17498</v>
      </c>
    </row>
    <row r="22810" spans="1:7">
      <c r="A22810" s="2">
        <v>44307</v>
      </c>
      <c r="B22810" s="2">
        <f t="shared" si="712"/>
        <v>44316</v>
      </c>
      <c r="C22810" s="3">
        <f t="shared" si="713"/>
        <v>1</v>
      </c>
      <c r="D22810" t="s">
        <v>42</v>
      </c>
      <c r="E22810">
        <v>26</v>
      </c>
      <c r="F22810">
        <v>894919</v>
      </c>
      <c r="G22810">
        <v>18119</v>
      </c>
    </row>
    <row r="22811" spans="1:7">
      <c r="A22811" s="2">
        <v>44307</v>
      </c>
      <c r="B22811" s="2">
        <f t="shared" si="712"/>
        <v>44316</v>
      </c>
      <c r="C22811" s="3">
        <f t="shared" si="713"/>
        <v>1</v>
      </c>
      <c r="D22811" t="s">
        <v>29</v>
      </c>
      <c r="E22811">
        <v>27</v>
      </c>
      <c r="F22811">
        <v>560528</v>
      </c>
      <c r="G22811">
        <v>7122</v>
      </c>
    </row>
    <row r="22812" spans="1:7">
      <c r="A22812" s="2">
        <v>44307</v>
      </c>
      <c r="B22812" s="2">
        <f t="shared" si="712"/>
        <v>44316</v>
      </c>
      <c r="C22812" s="3">
        <f t="shared" si="713"/>
        <v>1</v>
      </c>
      <c r="D22812" t="s">
        <v>46</v>
      </c>
      <c r="E22812">
        <v>28</v>
      </c>
      <c r="F22812">
        <v>309818</v>
      </c>
      <c r="G22812">
        <v>7163</v>
      </c>
    </row>
    <row r="22813" spans="1:7">
      <c r="A22813" s="2">
        <v>44307</v>
      </c>
      <c r="B22813" s="2">
        <f t="shared" si="712"/>
        <v>44316</v>
      </c>
      <c r="C22813" s="3">
        <f t="shared" si="713"/>
        <v>1</v>
      </c>
      <c r="D22813" t="s">
        <v>35</v>
      </c>
      <c r="E22813">
        <v>29</v>
      </c>
      <c r="F22813">
        <v>594860</v>
      </c>
      <c r="G22813">
        <v>9161</v>
      </c>
    </row>
    <row r="22814" spans="1:7">
      <c r="A22814" s="2">
        <v>44307</v>
      </c>
      <c r="B22814" s="2">
        <f t="shared" si="712"/>
        <v>44316</v>
      </c>
      <c r="C22814" s="3">
        <f t="shared" si="713"/>
        <v>1</v>
      </c>
      <c r="D22814" t="s">
        <v>54</v>
      </c>
      <c r="E22814">
        <v>30</v>
      </c>
      <c r="F22814">
        <v>107651</v>
      </c>
      <c r="G22814">
        <v>1557</v>
      </c>
    </row>
    <row r="22815" spans="1:7">
      <c r="A22815" s="2">
        <v>44307</v>
      </c>
      <c r="B22815" s="2">
        <f t="shared" si="712"/>
        <v>44316</v>
      </c>
      <c r="C22815" s="3">
        <f t="shared" si="713"/>
        <v>1</v>
      </c>
      <c r="D22815" t="s">
        <v>12</v>
      </c>
      <c r="E22815">
        <v>31</v>
      </c>
      <c r="F22815">
        <v>217596</v>
      </c>
      <c r="G22815">
        <v>2351</v>
      </c>
    </row>
    <row r="22816" spans="1:7">
      <c r="A22816" s="2">
        <v>44307</v>
      </c>
      <c r="B22816" s="2">
        <f t="shared" si="712"/>
        <v>44316</v>
      </c>
      <c r="C22816" s="3">
        <f t="shared" si="713"/>
        <v>1</v>
      </c>
      <c r="D22816" t="s">
        <v>24</v>
      </c>
      <c r="E22816">
        <v>32</v>
      </c>
      <c r="F22816">
        <v>311750</v>
      </c>
      <c r="G22816">
        <v>5388</v>
      </c>
    </row>
    <row r="22817" spans="1:7">
      <c r="A22817" s="2">
        <v>44307</v>
      </c>
      <c r="B22817" s="2">
        <f t="shared" si="712"/>
        <v>44316</v>
      </c>
      <c r="C22817" s="3">
        <f t="shared" si="713"/>
        <v>1</v>
      </c>
      <c r="D22817" t="s">
        <v>19</v>
      </c>
      <c r="E22817">
        <v>33</v>
      </c>
      <c r="F22817">
        <v>92395</v>
      </c>
      <c r="G22817">
        <v>1273</v>
      </c>
    </row>
    <row r="22818" spans="1:7">
      <c r="A22818" s="2">
        <v>44307</v>
      </c>
      <c r="B22818" s="2">
        <f t="shared" si="712"/>
        <v>44316</v>
      </c>
      <c r="C22818" s="3">
        <f t="shared" si="713"/>
        <v>1</v>
      </c>
      <c r="D22818" t="s">
        <v>21</v>
      </c>
      <c r="E22818">
        <v>34</v>
      </c>
      <c r="F22818">
        <v>987350</v>
      </c>
      <c r="G22818">
        <v>25252</v>
      </c>
    </row>
    <row r="22819" spans="1:7">
      <c r="A22819" s="2">
        <v>44307</v>
      </c>
      <c r="B22819" s="2">
        <f t="shared" si="712"/>
        <v>44316</v>
      </c>
      <c r="C22819" s="3">
        <f t="shared" si="713"/>
        <v>1</v>
      </c>
      <c r="D22819" t="s">
        <v>47</v>
      </c>
      <c r="E22819">
        <v>35</v>
      </c>
      <c r="F22819">
        <v>195783</v>
      </c>
      <c r="G22819">
        <v>4022</v>
      </c>
    </row>
    <row r="22820" spans="1:7">
      <c r="A22820" s="2">
        <v>44307</v>
      </c>
      <c r="B22820" s="2">
        <f t="shared" si="712"/>
        <v>44316</v>
      </c>
      <c r="C22820" s="3">
        <f t="shared" si="713"/>
        <v>1</v>
      </c>
      <c r="D22820" t="s">
        <v>16</v>
      </c>
      <c r="E22820">
        <v>36</v>
      </c>
      <c r="F22820">
        <v>2010967</v>
      </c>
      <c r="G22820">
        <v>51228</v>
      </c>
    </row>
    <row r="22821" spans="1:7">
      <c r="A22821" s="2">
        <v>44307</v>
      </c>
      <c r="B22821" s="2">
        <f t="shared" si="712"/>
        <v>44316</v>
      </c>
      <c r="C22821" s="3">
        <f t="shared" si="713"/>
        <v>1</v>
      </c>
      <c r="D22821" t="s">
        <v>20</v>
      </c>
      <c r="E22821">
        <v>37</v>
      </c>
      <c r="F22821">
        <v>958997</v>
      </c>
      <c r="G22821">
        <v>12500</v>
      </c>
    </row>
    <row r="22822" spans="1:7">
      <c r="A22822" s="2">
        <v>44307</v>
      </c>
      <c r="B22822" s="2">
        <f t="shared" si="712"/>
        <v>44316</v>
      </c>
      <c r="C22822" s="3">
        <f t="shared" si="713"/>
        <v>1</v>
      </c>
      <c r="D22822" t="s">
        <v>48</v>
      </c>
      <c r="E22822">
        <v>38</v>
      </c>
      <c r="F22822">
        <v>106249</v>
      </c>
      <c r="G22822">
        <v>1515</v>
      </c>
    </row>
    <row r="22823" spans="1:7">
      <c r="A22823" s="2">
        <v>44307</v>
      </c>
      <c r="B22823" s="2">
        <f t="shared" si="712"/>
        <v>44316</v>
      </c>
      <c r="C22823" s="3">
        <f t="shared" si="713"/>
        <v>1</v>
      </c>
      <c r="D22823" t="s">
        <v>59</v>
      </c>
      <c r="E22823">
        <v>69</v>
      </c>
      <c r="F22823">
        <v>162</v>
      </c>
      <c r="G22823">
        <v>2</v>
      </c>
    </row>
    <row r="22824" spans="1:7">
      <c r="A22824" s="2">
        <v>44307</v>
      </c>
      <c r="B22824" s="2">
        <f t="shared" si="712"/>
        <v>44316</v>
      </c>
      <c r="C22824" s="3">
        <f t="shared" si="713"/>
        <v>1</v>
      </c>
      <c r="D22824" t="s">
        <v>41</v>
      </c>
      <c r="E22824">
        <v>39</v>
      </c>
      <c r="F22824">
        <v>1058395</v>
      </c>
      <c r="G22824">
        <v>19033</v>
      </c>
    </row>
    <row r="22825" spans="1:7">
      <c r="A22825" s="2">
        <v>44307</v>
      </c>
      <c r="B22825" s="2">
        <f t="shared" si="712"/>
        <v>44316</v>
      </c>
      <c r="C22825" s="3">
        <f t="shared" si="713"/>
        <v>1</v>
      </c>
      <c r="D22825" t="s">
        <v>30</v>
      </c>
      <c r="E22825">
        <v>40</v>
      </c>
      <c r="F22825">
        <v>445963</v>
      </c>
      <c r="G22825">
        <v>6716</v>
      </c>
    </row>
    <row r="22826" spans="1:7">
      <c r="A22826" s="2">
        <v>44307</v>
      </c>
      <c r="B22826" s="2">
        <f t="shared" si="712"/>
        <v>44316</v>
      </c>
      <c r="C22826" s="3">
        <f t="shared" si="713"/>
        <v>1</v>
      </c>
      <c r="D22826" t="s">
        <v>14</v>
      </c>
      <c r="E22826">
        <v>41</v>
      </c>
      <c r="F22826">
        <v>177138</v>
      </c>
      <c r="G22826">
        <v>2483</v>
      </c>
    </row>
    <row r="22827" spans="1:7">
      <c r="A22827" s="2">
        <v>44307</v>
      </c>
      <c r="B22827" s="2">
        <f t="shared" si="712"/>
        <v>44316</v>
      </c>
      <c r="C22827" s="3">
        <f t="shared" si="713"/>
        <v>1</v>
      </c>
      <c r="D22827" t="s">
        <v>31</v>
      </c>
      <c r="E22827">
        <v>42</v>
      </c>
      <c r="F22827">
        <v>1124073</v>
      </c>
      <c r="G22827">
        <v>25886</v>
      </c>
    </row>
    <row r="22828" spans="1:7">
      <c r="A22828" s="2">
        <v>44307</v>
      </c>
      <c r="B22828" s="2">
        <f t="shared" si="712"/>
        <v>44316</v>
      </c>
      <c r="C22828" s="3">
        <f t="shared" si="713"/>
        <v>1</v>
      </c>
      <c r="D22828" t="s">
        <v>55</v>
      </c>
      <c r="E22828">
        <v>72</v>
      </c>
      <c r="F22828">
        <v>158310</v>
      </c>
      <c r="G22828">
        <v>2224</v>
      </c>
    </row>
    <row r="22829" spans="1:7">
      <c r="A22829" s="2">
        <v>44307</v>
      </c>
      <c r="B22829" s="2">
        <f t="shared" si="712"/>
        <v>44316</v>
      </c>
      <c r="C22829" s="3">
        <f t="shared" si="713"/>
        <v>1</v>
      </c>
      <c r="D22829" t="s">
        <v>17</v>
      </c>
      <c r="E22829">
        <v>44</v>
      </c>
      <c r="F22829">
        <v>145647</v>
      </c>
      <c r="G22829">
        <v>2658</v>
      </c>
    </row>
    <row r="22830" spans="1:7">
      <c r="A22830" s="2">
        <v>44307</v>
      </c>
      <c r="B22830" s="2">
        <f t="shared" si="712"/>
        <v>44316</v>
      </c>
      <c r="C22830" s="3">
        <f t="shared" si="713"/>
        <v>1</v>
      </c>
      <c r="D22830" t="s">
        <v>32</v>
      </c>
      <c r="E22830">
        <v>45</v>
      </c>
      <c r="F22830">
        <v>571369</v>
      </c>
      <c r="G22830">
        <v>9365</v>
      </c>
    </row>
    <row r="22831" spans="1:7">
      <c r="A22831" s="2">
        <v>44307</v>
      </c>
      <c r="B22831" s="2">
        <f t="shared" si="712"/>
        <v>44316</v>
      </c>
      <c r="C22831" s="3">
        <f t="shared" si="713"/>
        <v>1</v>
      </c>
      <c r="D22831" t="s">
        <v>43</v>
      </c>
      <c r="E22831">
        <v>46</v>
      </c>
      <c r="F22831">
        <v>121517</v>
      </c>
      <c r="G22831">
        <v>1954</v>
      </c>
    </row>
    <row r="22832" spans="1:7">
      <c r="A22832" s="2">
        <v>44307</v>
      </c>
      <c r="B22832" s="2">
        <f t="shared" si="712"/>
        <v>44316</v>
      </c>
      <c r="C22832" s="3">
        <f t="shared" si="713"/>
        <v>1</v>
      </c>
      <c r="D22832" t="s">
        <v>25</v>
      </c>
      <c r="E22832">
        <v>47</v>
      </c>
      <c r="F22832">
        <v>823524</v>
      </c>
      <c r="G22832">
        <v>12016</v>
      </c>
    </row>
    <row r="22833" spans="1:7">
      <c r="A22833" s="2">
        <v>44307</v>
      </c>
      <c r="B22833" s="2">
        <f t="shared" si="712"/>
        <v>44316</v>
      </c>
      <c r="C22833" s="3">
        <f t="shared" si="713"/>
        <v>1</v>
      </c>
      <c r="D22833" t="s">
        <v>11</v>
      </c>
      <c r="E22833">
        <v>48</v>
      </c>
      <c r="F22833">
        <v>2864519</v>
      </c>
      <c r="G22833">
        <v>49916</v>
      </c>
    </row>
    <row r="22834" spans="1:7">
      <c r="A22834" s="2">
        <v>44307</v>
      </c>
      <c r="B22834" s="2">
        <f t="shared" si="712"/>
        <v>44316</v>
      </c>
      <c r="C22834" s="3">
        <f t="shared" si="713"/>
        <v>1</v>
      </c>
      <c r="D22834" t="s">
        <v>13</v>
      </c>
      <c r="E22834">
        <v>49</v>
      </c>
      <c r="F22834">
        <v>393926</v>
      </c>
      <c r="G22834">
        <v>2177</v>
      </c>
    </row>
    <row r="22835" spans="1:7">
      <c r="A22835" s="2">
        <v>44307</v>
      </c>
      <c r="B22835" s="2">
        <f t="shared" si="712"/>
        <v>44316</v>
      </c>
      <c r="C22835" s="3">
        <f t="shared" si="713"/>
        <v>1</v>
      </c>
      <c r="D22835" t="s">
        <v>36</v>
      </c>
      <c r="E22835">
        <v>50</v>
      </c>
      <c r="F22835">
        <v>22238</v>
      </c>
      <c r="G22835">
        <v>243</v>
      </c>
    </row>
    <row r="22836" spans="1:7">
      <c r="A22836" s="2">
        <v>44307</v>
      </c>
      <c r="B22836" s="2">
        <f t="shared" si="712"/>
        <v>44316</v>
      </c>
      <c r="C22836" s="3">
        <f t="shared" si="713"/>
        <v>1</v>
      </c>
      <c r="D22836" t="s">
        <v>56</v>
      </c>
      <c r="E22836">
        <v>78</v>
      </c>
      <c r="F22836">
        <v>3041</v>
      </c>
      <c r="G22836">
        <v>27</v>
      </c>
    </row>
    <row r="22837" spans="1:7">
      <c r="A22837" s="2">
        <v>44307</v>
      </c>
      <c r="B22837" s="2">
        <f t="shared" si="712"/>
        <v>44316</v>
      </c>
      <c r="C22837" s="3">
        <f t="shared" si="713"/>
        <v>1</v>
      </c>
      <c r="D22837" t="s">
        <v>37</v>
      </c>
      <c r="E22837">
        <v>51</v>
      </c>
      <c r="F22837">
        <v>649608</v>
      </c>
      <c r="G22837">
        <v>10640</v>
      </c>
    </row>
    <row r="22838" spans="1:7">
      <c r="A22838" s="2">
        <v>44307</v>
      </c>
      <c r="B22838" s="2">
        <f t="shared" si="712"/>
        <v>44316</v>
      </c>
      <c r="C22838" s="3">
        <f t="shared" si="713"/>
        <v>1</v>
      </c>
      <c r="D22838" t="s">
        <v>5</v>
      </c>
      <c r="E22838">
        <v>53</v>
      </c>
      <c r="F22838">
        <v>392013</v>
      </c>
      <c r="G22838">
        <v>5466</v>
      </c>
    </row>
    <row r="22839" spans="1:7">
      <c r="A22839" s="2">
        <v>44307</v>
      </c>
      <c r="B22839" s="2">
        <f t="shared" si="712"/>
        <v>44316</v>
      </c>
      <c r="C22839" s="3">
        <f t="shared" si="713"/>
        <v>1</v>
      </c>
      <c r="D22839" t="s">
        <v>58</v>
      </c>
      <c r="E22839">
        <v>54</v>
      </c>
      <c r="F22839">
        <v>149888</v>
      </c>
      <c r="G22839">
        <v>2800</v>
      </c>
    </row>
    <row r="22840" spans="1:7">
      <c r="A22840" s="2">
        <v>44307</v>
      </c>
      <c r="B22840" s="2">
        <f t="shared" si="712"/>
        <v>44316</v>
      </c>
      <c r="C22840" s="3">
        <f t="shared" si="713"/>
        <v>1</v>
      </c>
      <c r="D22840" t="s">
        <v>10</v>
      </c>
      <c r="E22840">
        <v>55</v>
      </c>
      <c r="F22840">
        <v>653853</v>
      </c>
      <c r="G22840">
        <v>7430</v>
      </c>
    </row>
    <row r="22841" spans="1:7">
      <c r="A22841" s="2">
        <v>44307</v>
      </c>
      <c r="B22841" s="2">
        <f t="shared" si="712"/>
        <v>44316</v>
      </c>
      <c r="C22841" s="3">
        <f t="shared" si="713"/>
        <v>1</v>
      </c>
      <c r="D22841" t="s">
        <v>49</v>
      </c>
      <c r="E22841">
        <v>56</v>
      </c>
      <c r="F22841">
        <v>57518</v>
      </c>
      <c r="G22841">
        <v>705</v>
      </c>
    </row>
    <row r="22842" spans="1:7">
      <c r="A22842" s="2">
        <v>44308</v>
      </c>
      <c r="B22842" s="2">
        <f t="shared" si="712"/>
        <v>44316</v>
      </c>
      <c r="C22842" s="3">
        <f t="shared" si="713"/>
        <v>1</v>
      </c>
      <c r="D22842" t="s">
        <v>52</v>
      </c>
      <c r="E22842">
        <v>1</v>
      </c>
      <c r="F22842">
        <v>525049</v>
      </c>
      <c r="G22842">
        <v>10824</v>
      </c>
    </row>
    <row r="22843" spans="1:7">
      <c r="A22843" s="2">
        <v>44308</v>
      </c>
      <c r="B22843" s="2">
        <f t="shared" si="712"/>
        <v>44316</v>
      </c>
      <c r="C22843" s="3">
        <f t="shared" si="713"/>
        <v>1</v>
      </c>
      <c r="D22843" t="s">
        <v>50</v>
      </c>
      <c r="E22843">
        <v>2</v>
      </c>
      <c r="F22843">
        <v>66370</v>
      </c>
      <c r="G22843">
        <v>318</v>
      </c>
    </row>
    <row r="22844" spans="1:7">
      <c r="A22844" s="2">
        <v>44308</v>
      </c>
      <c r="B22844" s="2">
        <f t="shared" si="712"/>
        <v>44316</v>
      </c>
      <c r="C22844" s="3">
        <f t="shared" si="713"/>
        <v>1</v>
      </c>
      <c r="D22844" t="s">
        <v>8</v>
      </c>
      <c r="E22844">
        <v>4</v>
      </c>
      <c r="F22844">
        <v>856451</v>
      </c>
      <c r="G22844">
        <v>17221</v>
      </c>
    </row>
    <row r="22845" spans="1:7">
      <c r="A22845" s="2">
        <v>44308</v>
      </c>
      <c r="B22845" s="2">
        <f t="shared" si="712"/>
        <v>44316</v>
      </c>
      <c r="C22845" s="3">
        <f t="shared" si="713"/>
        <v>1</v>
      </c>
      <c r="D22845" t="s">
        <v>44</v>
      </c>
      <c r="E22845">
        <v>5</v>
      </c>
      <c r="F22845">
        <v>334222</v>
      </c>
      <c r="G22845">
        <v>5711</v>
      </c>
    </row>
    <row r="22846" spans="1:7">
      <c r="A22846" s="2">
        <v>44308</v>
      </c>
      <c r="B22846" s="2">
        <f t="shared" si="712"/>
        <v>44316</v>
      </c>
      <c r="C22846" s="3">
        <f t="shared" si="713"/>
        <v>1</v>
      </c>
      <c r="D22846" t="s">
        <v>7</v>
      </c>
      <c r="E22846">
        <v>6</v>
      </c>
      <c r="F22846">
        <v>3727713</v>
      </c>
      <c r="G22846">
        <v>61266</v>
      </c>
    </row>
    <row r="22847" spans="1:7">
      <c r="A22847" s="2">
        <v>44308</v>
      </c>
      <c r="B22847" s="2">
        <f t="shared" si="712"/>
        <v>44316</v>
      </c>
      <c r="C22847" s="3">
        <f t="shared" si="713"/>
        <v>1</v>
      </c>
      <c r="D22847" t="s">
        <v>22</v>
      </c>
      <c r="E22847">
        <v>8</v>
      </c>
      <c r="F22847">
        <v>499513</v>
      </c>
      <c r="G22847">
        <v>6360</v>
      </c>
    </row>
    <row r="22848" spans="1:7">
      <c r="A22848" s="2">
        <v>44308</v>
      </c>
      <c r="B22848" s="2">
        <f t="shared" si="712"/>
        <v>44316</v>
      </c>
      <c r="C22848" s="3">
        <f t="shared" si="713"/>
        <v>1</v>
      </c>
      <c r="D22848" t="s">
        <v>38</v>
      </c>
      <c r="E22848">
        <v>9</v>
      </c>
      <c r="F22848">
        <v>333732</v>
      </c>
      <c r="G22848">
        <v>8039</v>
      </c>
    </row>
    <row r="22849" spans="1:7">
      <c r="A22849" s="2">
        <v>44308</v>
      </c>
      <c r="B22849" s="2">
        <f t="shared" si="712"/>
        <v>44316</v>
      </c>
      <c r="C22849" s="3">
        <f t="shared" si="713"/>
        <v>1</v>
      </c>
      <c r="D22849" t="s">
        <v>45</v>
      </c>
      <c r="E22849">
        <v>10</v>
      </c>
      <c r="F22849">
        <v>102267</v>
      </c>
      <c r="G22849">
        <v>1604</v>
      </c>
    </row>
    <row r="22850" spans="1:7">
      <c r="A22850" s="2">
        <v>44308</v>
      </c>
      <c r="B22850" s="2">
        <f t="shared" si="712"/>
        <v>44316</v>
      </c>
      <c r="C22850" s="3">
        <f t="shared" si="713"/>
        <v>1</v>
      </c>
      <c r="D22850" t="s">
        <v>33</v>
      </c>
      <c r="E22850">
        <v>11</v>
      </c>
      <c r="F22850">
        <v>47040</v>
      </c>
      <c r="G22850">
        <v>1098</v>
      </c>
    </row>
    <row r="22851" spans="1:7">
      <c r="A22851" s="2">
        <v>44308</v>
      </c>
      <c r="B22851" s="2">
        <f t="shared" si="712"/>
        <v>44316</v>
      </c>
      <c r="C22851" s="3">
        <f t="shared" si="713"/>
        <v>1</v>
      </c>
      <c r="D22851" t="s">
        <v>15</v>
      </c>
      <c r="E22851">
        <v>12</v>
      </c>
      <c r="F22851">
        <v>2191030</v>
      </c>
      <c r="G22851">
        <v>34695</v>
      </c>
    </row>
    <row r="22852" spans="1:7">
      <c r="A22852" s="2">
        <v>44308</v>
      </c>
      <c r="B22852" s="2">
        <f t="shared" ref="B22852:B22915" si="714">EOMONTH(A22852,0)</f>
        <v>44316</v>
      </c>
      <c r="C22852" s="3">
        <f t="shared" ref="C22852:C22915" si="715">IF(A22852=B22852,0,1)</f>
        <v>1</v>
      </c>
      <c r="D22852" t="s">
        <v>18</v>
      </c>
      <c r="E22852">
        <v>13</v>
      </c>
      <c r="F22852">
        <v>1065319</v>
      </c>
      <c r="G22852">
        <v>19258</v>
      </c>
    </row>
    <row r="22853" spans="1:7">
      <c r="A22853" s="2">
        <v>44308</v>
      </c>
      <c r="B22853" s="2">
        <f t="shared" si="714"/>
        <v>44316</v>
      </c>
      <c r="C22853" s="3">
        <f t="shared" si="715"/>
        <v>1</v>
      </c>
      <c r="D22853" t="s">
        <v>57</v>
      </c>
      <c r="E22853">
        <v>66</v>
      </c>
      <c r="F22853">
        <v>8878</v>
      </c>
      <c r="G22853">
        <v>137</v>
      </c>
    </row>
    <row r="22854" spans="1:7">
      <c r="A22854" s="2">
        <v>44308</v>
      </c>
      <c r="B22854" s="2">
        <f t="shared" si="714"/>
        <v>44316</v>
      </c>
      <c r="C22854" s="3">
        <f t="shared" si="715"/>
        <v>1</v>
      </c>
      <c r="D22854" t="s">
        <v>26</v>
      </c>
      <c r="E22854">
        <v>15</v>
      </c>
      <c r="F22854">
        <v>31977</v>
      </c>
      <c r="G22854">
        <v>473</v>
      </c>
    </row>
    <row r="22855" spans="1:7">
      <c r="A22855" s="2">
        <v>44308</v>
      </c>
      <c r="B22855" s="2">
        <f t="shared" si="714"/>
        <v>44316</v>
      </c>
      <c r="C22855" s="3">
        <f t="shared" si="715"/>
        <v>1</v>
      </c>
      <c r="D22855" t="s">
        <v>53</v>
      </c>
      <c r="E22855">
        <v>16</v>
      </c>
      <c r="F22855">
        <v>186081</v>
      </c>
      <c r="G22855">
        <v>2029</v>
      </c>
    </row>
    <row r="22856" spans="1:7">
      <c r="A22856" s="2">
        <v>44308</v>
      </c>
      <c r="B22856" s="2">
        <f t="shared" si="714"/>
        <v>44316</v>
      </c>
      <c r="C22856" s="3">
        <f t="shared" si="715"/>
        <v>1</v>
      </c>
      <c r="D22856" t="s">
        <v>6</v>
      </c>
      <c r="E22856">
        <v>17</v>
      </c>
      <c r="F22856">
        <v>1316497</v>
      </c>
      <c r="G22856">
        <v>24056</v>
      </c>
    </row>
    <row r="22857" spans="1:7">
      <c r="A22857" s="2">
        <v>44308</v>
      </c>
      <c r="B22857" s="2">
        <f t="shared" si="714"/>
        <v>44316</v>
      </c>
      <c r="C22857" s="3">
        <f t="shared" si="715"/>
        <v>1</v>
      </c>
      <c r="D22857" t="s">
        <v>27</v>
      </c>
      <c r="E22857">
        <v>18</v>
      </c>
      <c r="F22857">
        <v>715087</v>
      </c>
      <c r="G22857">
        <v>13252</v>
      </c>
    </row>
    <row r="22858" spans="1:7">
      <c r="A22858" s="2">
        <v>44308</v>
      </c>
      <c r="B22858" s="2">
        <f t="shared" si="714"/>
        <v>44316</v>
      </c>
      <c r="C22858" s="3">
        <f t="shared" si="715"/>
        <v>1</v>
      </c>
      <c r="D22858" t="s">
        <v>39</v>
      </c>
      <c r="E22858">
        <v>19</v>
      </c>
      <c r="F22858">
        <v>361891</v>
      </c>
      <c r="G22858">
        <v>5904</v>
      </c>
    </row>
    <row r="22859" spans="1:7">
      <c r="A22859" s="2">
        <v>44308</v>
      </c>
      <c r="B22859" s="2">
        <f t="shared" si="714"/>
        <v>44316</v>
      </c>
      <c r="C22859" s="3">
        <f t="shared" si="715"/>
        <v>1</v>
      </c>
      <c r="D22859" t="s">
        <v>34</v>
      </c>
      <c r="E22859">
        <v>20</v>
      </c>
      <c r="F22859">
        <v>309069</v>
      </c>
      <c r="G22859">
        <v>5002</v>
      </c>
    </row>
    <row r="22860" spans="1:7">
      <c r="A22860" s="2">
        <v>44308</v>
      </c>
      <c r="B22860" s="2">
        <f t="shared" si="714"/>
        <v>44316</v>
      </c>
      <c r="C22860" s="3">
        <f t="shared" si="715"/>
        <v>1</v>
      </c>
      <c r="D22860" t="s">
        <v>28</v>
      </c>
      <c r="E22860">
        <v>21</v>
      </c>
      <c r="F22860">
        <v>442918</v>
      </c>
      <c r="G22860">
        <v>6494</v>
      </c>
    </row>
    <row r="22861" spans="1:7">
      <c r="A22861" s="2">
        <v>44308</v>
      </c>
      <c r="B22861" s="2">
        <f t="shared" si="714"/>
        <v>44316</v>
      </c>
      <c r="C22861" s="3">
        <f t="shared" si="715"/>
        <v>1</v>
      </c>
      <c r="D22861" t="s">
        <v>40</v>
      </c>
      <c r="E22861">
        <v>22</v>
      </c>
      <c r="F22861">
        <v>455000</v>
      </c>
      <c r="G22861">
        <v>10324</v>
      </c>
    </row>
    <row r="22862" spans="1:7">
      <c r="A22862" s="2">
        <v>44308</v>
      </c>
      <c r="B22862" s="2">
        <f t="shared" si="714"/>
        <v>44316</v>
      </c>
      <c r="C22862" s="3">
        <f t="shared" si="715"/>
        <v>1</v>
      </c>
      <c r="D22862" t="s">
        <v>51</v>
      </c>
      <c r="E22862">
        <v>23</v>
      </c>
      <c r="F22862">
        <v>58868</v>
      </c>
      <c r="G22862">
        <v>769</v>
      </c>
    </row>
    <row r="22863" spans="1:7">
      <c r="A22863" s="2">
        <v>44308</v>
      </c>
      <c r="B22863" s="2">
        <f t="shared" si="714"/>
        <v>44316</v>
      </c>
      <c r="C22863" s="3">
        <f t="shared" si="715"/>
        <v>1</v>
      </c>
      <c r="D22863" t="s">
        <v>23</v>
      </c>
      <c r="E22863">
        <v>24</v>
      </c>
      <c r="F22863">
        <v>440178</v>
      </c>
      <c r="G22863">
        <v>8625</v>
      </c>
    </row>
    <row r="22864" spans="1:7">
      <c r="A22864" s="2">
        <v>44308</v>
      </c>
      <c r="B22864" s="2">
        <f t="shared" si="714"/>
        <v>44316</v>
      </c>
      <c r="C22864" s="3">
        <f t="shared" si="715"/>
        <v>1</v>
      </c>
      <c r="D22864" t="s">
        <v>9</v>
      </c>
      <c r="E22864">
        <v>25</v>
      </c>
      <c r="F22864">
        <v>678386</v>
      </c>
      <c r="G22864">
        <v>17515</v>
      </c>
    </row>
    <row r="22865" spans="1:7">
      <c r="A22865" s="2">
        <v>44308</v>
      </c>
      <c r="B22865" s="2">
        <f t="shared" si="714"/>
        <v>44316</v>
      </c>
      <c r="C22865" s="3">
        <f t="shared" si="715"/>
        <v>1</v>
      </c>
      <c r="D22865" t="s">
        <v>42</v>
      </c>
      <c r="E22865">
        <v>26</v>
      </c>
      <c r="F22865">
        <v>900423</v>
      </c>
      <c r="G22865">
        <v>18239</v>
      </c>
    </row>
    <row r="22866" spans="1:7">
      <c r="A22866" s="2">
        <v>44308</v>
      </c>
      <c r="B22866" s="2">
        <f t="shared" si="714"/>
        <v>44316</v>
      </c>
      <c r="C22866" s="3">
        <f t="shared" si="715"/>
        <v>1</v>
      </c>
      <c r="D22866" t="s">
        <v>29</v>
      </c>
      <c r="E22866">
        <v>27</v>
      </c>
      <c r="F22866">
        <v>562498</v>
      </c>
      <c r="G22866">
        <v>7132</v>
      </c>
    </row>
    <row r="22867" spans="1:7">
      <c r="A22867" s="2">
        <v>44308</v>
      </c>
      <c r="B22867" s="2">
        <f t="shared" si="714"/>
        <v>44316</v>
      </c>
      <c r="C22867" s="3">
        <f t="shared" si="715"/>
        <v>1</v>
      </c>
      <c r="D22867" t="s">
        <v>46</v>
      </c>
      <c r="E22867">
        <v>28</v>
      </c>
      <c r="F22867">
        <v>310137</v>
      </c>
      <c r="G22867">
        <v>7173</v>
      </c>
    </row>
    <row r="22868" spans="1:7">
      <c r="A22868" s="2">
        <v>44308</v>
      </c>
      <c r="B22868" s="2">
        <f t="shared" si="714"/>
        <v>44316</v>
      </c>
      <c r="C22868" s="3">
        <f t="shared" si="715"/>
        <v>1</v>
      </c>
      <c r="D22868" t="s">
        <v>35</v>
      </c>
      <c r="E22868">
        <v>29</v>
      </c>
      <c r="F22868">
        <v>595623</v>
      </c>
      <c r="G22868">
        <v>9169</v>
      </c>
    </row>
    <row r="22869" spans="1:7">
      <c r="A22869" s="2">
        <v>44308</v>
      </c>
      <c r="B22869" s="2">
        <f t="shared" si="714"/>
        <v>44316</v>
      </c>
      <c r="C22869" s="3">
        <f t="shared" si="715"/>
        <v>1</v>
      </c>
      <c r="D22869" t="s">
        <v>54</v>
      </c>
      <c r="E22869">
        <v>30</v>
      </c>
      <c r="F22869">
        <v>107834</v>
      </c>
      <c r="G22869">
        <v>1557</v>
      </c>
    </row>
    <row r="22870" spans="1:7">
      <c r="A22870" s="2">
        <v>44308</v>
      </c>
      <c r="B22870" s="2">
        <f t="shared" si="714"/>
        <v>44316</v>
      </c>
      <c r="C22870" s="3">
        <f t="shared" si="715"/>
        <v>1</v>
      </c>
      <c r="D22870" t="s">
        <v>12</v>
      </c>
      <c r="E22870">
        <v>31</v>
      </c>
      <c r="F22870">
        <v>217905</v>
      </c>
      <c r="G22870">
        <v>2351</v>
      </c>
    </row>
    <row r="22871" spans="1:7">
      <c r="A22871" s="2">
        <v>44308</v>
      </c>
      <c r="B22871" s="2">
        <f t="shared" si="714"/>
        <v>44316</v>
      </c>
      <c r="C22871" s="3">
        <f t="shared" si="715"/>
        <v>1</v>
      </c>
      <c r="D22871" t="s">
        <v>24</v>
      </c>
      <c r="E22871">
        <v>32</v>
      </c>
      <c r="F22871">
        <v>312278</v>
      </c>
      <c r="G22871">
        <v>5400</v>
      </c>
    </row>
    <row r="22872" spans="1:7">
      <c r="A22872" s="2">
        <v>44308</v>
      </c>
      <c r="B22872" s="2">
        <f t="shared" si="714"/>
        <v>44316</v>
      </c>
      <c r="C22872" s="3">
        <f t="shared" si="715"/>
        <v>1</v>
      </c>
      <c r="D22872" t="s">
        <v>19</v>
      </c>
      <c r="E22872">
        <v>33</v>
      </c>
      <c r="F22872">
        <v>92911</v>
      </c>
      <c r="G22872">
        <v>1274</v>
      </c>
    </row>
    <row r="22873" spans="1:7">
      <c r="A22873" s="2">
        <v>44308</v>
      </c>
      <c r="B22873" s="2">
        <f t="shared" si="714"/>
        <v>44316</v>
      </c>
      <c r="C22873" s="3">
        <f t="shared" si="715"/>
        <v>1</v>
      </c>
      <c r="D22873" t="s">
        <v>21</v>
      </c>
      <c r="E22873">
        <v>34</v>
      </c>
      <c r="F22873">
        <v>990580</v>
      </c>
      <c r="G22873">
        <v>25282</v>
      </c>
    </row>
    <row r="22874" spans="1:7">
      <c r="A22874" s="2">
        <v>44308</v>
      </c>
      <c r="B22874" s="2">
        <f t="shared" si="714"/>
        <v>44316</v>
      </c>
      <c r="C22874" s="3">
        <f t="shared" si="715"/>
        <v>1</v>
      </c>
      <c r="D22874" t="s">
        <v>47</v>
      </c>
      <c r="E22874">
        <v>35</v>
      </c>
      <c r="F22874">
        <v>195990</v>
      </c>
      <c r="G22874">
        <v>4025</v>
      </c>
    </row>
    <row r="22875" spans="1:7">
      <c r="A22875" s="2">
        <v>44308</v>
      </c>
      <c r="B22875" s="2">
        <f t="shared" si="714"/>
        <v>44316</v>
      </c>
      <c r="C22875" s="3">
        <f t="shared" si="715"/>
        <v>1</v>
      </c>
      <c r="D22875" t="s">
        <v>16</v>
      </c>
      <c r="E22875">
        <v>36</v>
      </c>
      <c r="F22875">
        <v>2016244</v>
      </c>
      <c r="G22875">
        <v>51299</v>
      </c>
    </row>
    <row r="22876" spans="1:7">
      <c r="A22876" s="2">
        <v>44308</v>
      </c>
      <c r="B22876" s="2">
        <f t="shared" si="714"/>
        <v>44316</v>
      </c>
      <c r="C22876" s="3">
        <f t="shared" si="715"/>
        <v>1</v>
      </c>
      <c r="D22876" t="s">
        <v>20</v>
      </c>
      <c r="E22876">
        <v>37</v>
      </c>
      <c r="F22876">
        <v>961474</v>
      </c>
      <c r="G22876">
        <v>12534</v>
      </c>
    </row>
    <row r="22877" spans="1:7">
      <c r="A22877" s="2">
        <v>44308</v>
      </c>
      <c r="B22877" s="2">
        <f t="shared" si="714"/>
        <v>44316</v>
      </c>
      <c r="C22877" s="3">
        <f t="shared" si="715"/>
        <v>1</v>
      </c>
      <c r="D22877" t="s">
        <v>48</v>
      </c>
      <c r="E22877">
        <v>38</v>
      </c>
      <c r="F22877">
        <v>106416</v>
      </c>
      <c r="G22877">
        <v>1515</v>
      </c>
    </row>
    <row r="22878" spans="1:7">
      <c r="A22878" s="2">
        <v>44308</v>
      </c>
      <c r="B22878" s="2">
        <f t="shared" si="714"/>
        <v>44316</v>
      </c>
      <c r="C22878" s="3">
        <f t="shared" si="715"/>
        <v>1</v>
      </c>
      <c r="D22878" t="s">
        <v>59</v>
      </c>
      <c r="E22878">
        <v>69</v>
      </c>
      <c r="F22878">
        <v>162</v>
      </c>
      <c r="G22878">
        <v>2</v>
      </c>
    </row>
    <row r="22879" spans="1:7">
      <c r="A22879" s="2">
        <v>44308</v>
      </c>
      <c r="B22879" s="2">
        <f t="shared" si="714"/>
        <v>44316</v>
      </c>
      <c r="C22879" s="3">
        <f t="shared" si="715"/>
        <v>1</v>
      </c>
      <c r="D22879" t="s">
        <v>41</v>
      </c>
      <c r="E22879">
        <v>39</v>
      </c>
      <c r="F22879">
        <v>1060119</v>
      </c>
      <c r="G22879">
        <v>19033</v>
      </c>
    </row>
    <row r="22880" spans="1:7">
      <c r="A22880" s="2">
        <v>44308</v>
      </c>
      <c r="B22880" s="2">
        <f t="shared" si="714"/>
        <v>44316</v>
      </c>
      <c r="C22880" s="3">
        <f t="shared" si="715"/>
        <v>1</v>
      </c>
      <c r="D22880" t="s">
        <v>30</v>
      </c>
      <c r="E22880">
        <v>40</v>
      </c>
      <c r="F22880">
        <v>446246</v>
      </c>
      <c r="G22880">
        <v>6716</v>
      </c>
    </row>
    <row r="22881" spans="1:7">
      <c r="A22881" s="2">
        <v>44308</v>
      </c>
      <c r="B22881" s="2">
        <f t="shared" si="714"/>
        <v>44316</v>
      </c>
      <c r="C22881" s="3">
        <f t="shared" si="715"/>
        <v>1</v>
      </c>
      <c r="D22881" t="s">
        <v>14</v>
      </c>
      <c r="E22881">
        <v>41</v>
      </c>
      <c r="F22881">
        <v>178110</v>
      </c>
      <c r="G22881">
        <v>2484</v>
      </c>
    </row>
    <row r="22882" spans="1:7">
      <c r="A22882" s="2">
        <v>44308</v>
      </c>
      <c r="B22882" s="2">
        <f t="shared" si="714"/>
        <v>44316</v>
      </c>
      <c r="C22882" s="3">
        <f t="shared" si="715"/>
        <v>1</v>
      </c>
      <c r="D22882" t="s">
        <v>31</v>
      </c>
      <c r="E22882">
        <v>42</v>
      </c>
      <c r="F22882">
        <v>1128144</v>
      </c>
      <c r="G22882">
        <v>25934</v>
      </c>
    </row>
    <row r="22883" spans="1:7">
      <c r="A22883" s="2">
        <v>44308</v>
      </c>
      <c r="B22883" s="2">
        <f t="shared" si="714"/>
        <v>44316</v>
      </c>
      <c r="C22883" s="3">
        <f t="shared" si="715"/>
        <v>1</v>
      </c>
      <c r="D22883" t="s">
        <v>55</v>
      </c>
      <c r="E22883">
        <v>72</v>
      </c>
      <c r="F22883">
        <v>158827</v>
      </c>
      <c r="G22883">
        <v>2238</v>
      </c>
    </row>
    <row r="22884" spans="1:7">
      <c r="A22884" s="2">
        <v>44308</v>
      </c>
      <c r="B22884" s="2">
        <f t="shared" si="714"/>
        <v>44316</v>
      </c>
      <c r="C22884" s="3">
        <f t="shared" si="715"/>
        <v>1</v>
      </c>
      <c r="D22884" t="s">
        <v>17</v>
      </c>
      <c r="E22884">
        <v>44</v>
      </c>
      <c r="F22884">
        <v>146028</v>
      </c>
      <c r="G22884">
        <v>2660</v>
      </c>
    </row>
    <row r="22885" spans="1:7">
      <c r="A22885" s="2">
        <v>44308</v>
      </c>
      <c r="B22885" s="2">
        <f t="shared" si="714"/>
        <v>44316</v>
      </c>
      <c r="C22885" s="3">
        <f t="shared" si="715"/>
        <v>1</v>
      </c>
      <c r="D22885" t="s">
        <v>32</v>
      </c>
      <c r="E22885">
        <v>45</v>
      </c>
      <c r="F22885">
        <v>572248</v>
      </c>
      <c r="G22885">
        <v>9388</v>
      </c>
    </row>
    <row r="22886" spans="1:7">
      <c r="A22886" s="2">
        <v>44308</v>
      </c>
      <c r="B22886" s="2">
        <f t="shared" si="714"/>
        <v>44316</v>
      </c>
      <c r="C22886" s="3">
        <f t="shared" si="715"/>
        <v>1</v>
      </c>
      <c r="D22886" t="s">
        <v>43</v>
      </c>
      <c r="E22886">
        <v>46</v>
      </c>
      <c r="F22886">
        <v>121651</v>
      </c>
      <c r="G22886">
        <v>1956</v>
      </c>
    </row>
    <row r="22887" spans="1:7">
      <c r="A22887" s="2">
        <v>44308</v>
      </c>
      <c r="B22887" s="2">
        <f t="shared" si="714"/>
        <v>44316</v>
      </c>
      <c r="C22887" s="3">
        <f t="shared" si="715"/>
        <v>1</v>
      </c>
      <c r="D22887" t="s">
        <v>25</v>
      </c>
      <c r="E22887">
        <v>47</v>
      </c>
      <c r="F22887">
        <v>825274</v>
      </c>
      <c r="G22887">
        <v>12035</v>
      </c>
    </row>
    <row r="22888" spans="1:7">
      <c r="A22888" s="2">
        <v>44308</v>
      </c>
      <c r="B22888" s="2">
        <f t="shared" si="714"/>
        <v>44316</v>
      </c>
      <c r="C22888" s="3">
        <f t="shared" si="715"/>
        <v>1</v>
      </c>
      <c r="D22888" t="s">
        <v>11</v>
      </c>
      <c r="E22888">
        <v>48</v>
      </c>
      <c r="F22888">
        <v>2868207</v>
      </c>
      <c r="G22888">
        <v>49984</v>
      </c>
    </row>
    <row r="22889" spans="1:7">
      <c r="A22889" s="2">
        <v>44308</v>
      </c>
      <c r="B22889" s="2">
        <f t="shared" si="714"/>
        <v>44316</v>
      </c>
      <c r="C22889" s="3">
        <f t="shared" si="715"/>
        <v>1</v>
      </c>
      <c r="D22889" t="s">
        <v>13</v>
      </c>
      <c r="E22889">
        <v>49</v>
      </c>
      <c r="F22889">
        <v>394398</v>
      </c>
      <c r="G22889">
        <v>2178</v>
      </c>
    </row>
    <row r="22890" spans="1:7">
      <c r="A22890" s="2">
        <v>44308</v>
      </c>
      <c r="B22890" s="2">
        <f t="shared" si="714"/>
        <v>44316</v>
      </c>
      <c r="C22890" s="3">
        <f t="shared" si="715"/>
        <v>1</v>
      </c>
      <c r="D22890" t="s">
        <v>36</v>
      </c>
      <c r="E22890">
        <v>50</v>
      </c>
      <c r="F22890">
        <v>22325</v>
      </c>
      <c r="G22890">
        <v>243</v>
      </c>
    </row>
    <row r="22891" spans="1:7">
      <c r="A22891" s="2">
        <v>44308</v>
      </c>
      <c r="B22891" s="2">
        <f t="shared" si="714"/>
        <v>44316</v>
      </c>
      <c r="C22891" s="3">
        <f t="shared" si="715"/>
        <v>1</v>
      </c>
      <c r="D22891" t="s">
        <v>56</v>
      </c>
      <c r="E22891">
        <v>78</v>
      </c>
      <c r="F22891">
        <v>3068</v>
      </c>
      <c r="G22891">
        <v>27</v>
      </c>
    </row>
    <row r="22892" spans="1:7">
      <c r="A22892" s="2">
        <v>44308</v>
      </c>
      <c r="B22892" s="2">
        <f t="shared" si="714"/>
        <v>44316</v>
      </c>
      <c r="C22892" s="3">
        <f t="shared" si="715"/>
        <v>1</v>
      </c>
      <c r="D22892" t="s">
        <v>37</v>
      </c>
      <c r="E22892">
        <v>51</v>
      </c>
      <c r="F22892">
        <v>650981</v>
      </c>
      <c r="G22892">
        <v>10653</v>
      </c>
    </row>
    <row r="22893" spans="1:7">
      <c r="A22893" s="2">
        <v>44308</v>
      </c>
      <c r="B22893" s="2">
        <f t="shared" si="714"/>
        <v>44316</v>
      </c>
      <c r="C22893" s="3">
        <f t="shared" si="715"/>
        <v>1</v>
      </c>
      <c r="D22893" t="s">
        <v>5</v>
      </c>
      <c r="E22893">
        <v>53</v>
      </c>
      <c r="F22893">
        <v>393514</v>
      </c>
      <c r="G22893">
        <v>5472</v>
      </c>
    </row>
    <row r="22894" spans="1:7">
      <c r="A22894" s="2">
        <v>44308</v>
      </c>
      <c r="B22894" s="2">
        <f t="shared" si="714"/>
        <v>44316</v>
      </c>
      <c r="C22894" s="3">
        <f t="shared" si="715"/>
        <v>1</v>
      </c>
      <c r="D22894" t="s">
        <v>58</v>
      </c>
      <c r="E22894">
        <v>54</v>
      </c>
      <c r="F22894">
        <v>150288</v>
      </c>
      <c r="G22894">
        <v>2808</v>
      </c>
    </row>
    <row r="22895" spans="1:7">
      <c r="A22895" s="2">
        <v>44308</v>
      </c>
      <c r="B22895" s="2">
        <f t="shared" si="714"/>
        <v>44316</v>
      </c>
      <c r="C22895" s="3">
        <f t="shared" si="715"/>
        <v>1</v>
      </c>
      <c r="D22895" t="s">
        <v>10</v>
      </c>
      <c r="E22895">
        <v>55</v>
      </c>
      <c r="F22895">
        <v>654681</v>
      </c>
      <c r="G22895">
        <v>7438</v>
      </c>
    </row>
    <row r="22896" spans="1:7">
      <c r="A22896" s="2">
        <v>44308</v>
      </c>
      <c r="B22896" s="2">
        <f t="shared" si="714"/>
        <v>44316</v>
      </c>
      <c r="C22896" s="3">
        <f t="shared" si="715"/>
        <v>1</v>
      </c>
      <c r="D22896" t="s">
        <v>49</v>
      </c>
      <c r="E22896">
        <v>56</v>
      </c>
      <c r="F22896">
        <v>57613</v>
      </c>
      <c r="G22896">
        <v>705</v>
      </c>
    </row>
    <row r="22897" spans="1:7">
      <c r="A22897" s="2">
        <v>44309</v>
      </c>
      <c r="B22897" s="2">
        <f t="shared" si="714"/>
        <v>44316</v>
      </c>
      <c r="C22897" s="3">
        <f t="shared" si="715"/>
        <v>1</v>
      </c>
      <c r="D22897" t="s">
        <v>52</v>
      </c>
      <c r="E22897">
        <v>1</v>
      </c>
      <c r="F22897">
        <v>525477</v>
      </c>
      <c r="G22897">
        <v>10840</v>
      </c>
    </row>
    <row r="22898" spans="1:7">
      <c r="A22898" s="2">
        <v>44309</v>
      </c>
      <c r="B22898" s="2">
        <f t="shared" si="714"/>
        <v>44316</v>
      </c>
      <c r="C22898" s="3">
        <f t="shared" si="715"/>
        <v>1</v>
      </c>
      <c r="D22898" t="s">
        <v>50</v>
      </c>
      <c r="E22898">
        <v>2</v>
      </c>
      <c r="F22898">
        <v>66518</v>
      </c>
      <c r="G22898">
        <v>318</v>
      </c>
    </row>
    <row r="22899" spans="1:7">
      <c r="A22899" s="2">
        <v>44309</v>
      </c>
      <c r="B22899" s="2">
        <f t="shared" si="714"/>
        <v>44316</v>
      </c>
      <c r="C22899" s="3">
        <f t="shared" si="715"/>
        <v>1</v>
      </c>
      <c r="D22899" t="s">
        <v>8</v>
      </c>
      <c r="E22899">
        <v>4</v>
      </c>
      <c r="F22899">
        <v>857347</v>
      </c>
      <c r="G22899">
        <v>17238</v>
      </c>
    </row>
    <row r="22900" spans="1:7">
      <c r="A22900" s="2">
        <v>44309</v>
      </c>
      <c r="B22900" s="2">
        <f t="shared" si="714"/>
        <v>44316</v>
      </c>
      <c r="C22900" s="3">
        <f t="shared" si="715"/>
        <v>1</v>
      </c>
      <c r="D22900" t="s">
        <v>44</v>
      </c>
      <c r="E22900">
        <v>5</v>
      </c>
      <c r="F22900">
        <v>334458</v>
      </c>
      <c r="G22900">
        <v>5716</v>
      </c>
    </row>
    <row r="22901" spans="1:7">
      <c r="A22901" s="2">
        <v>44309</v>
      </c>
      <c r="B22901" s="2">
        <f t="shared" si="714"/>
        <v>44316</v>
      </c>
      <c r="C22901" s="3">
        <f t="shared" si="715"/>
        <v>1</v>
      </c>
      <c r="D22901" t="s">
        <v>7</v>
      </c>
      <c r="E22901">
        <v>6</v>
      </c>
      <c r="F22901">
        <v>3729954</v>
      </c>
      <c r="G22901">
        <v>61366</v>
      </c>
    </row>
    <row r="22902" spans="1:7">
      <c r="A22902" s="2">
        <v>44309</v>
      </c>
      <c r="B22902" s="2">
        <f t="shared" si="714"/>
        <v>44316</v>
      </c>
      <c r="C22902" s="3">
        <f t="shared" si="715"/>
        <v>1</v>
      </c>
      <c r="D22902" t="s">
        <v>22</v>
      </c>
      <c r="E22902">
        <v>8</v>
      </c>
      <c r="F22902">
        <v>501502</v>
      </c>
      <c r="G22902">
        <v>6368</v>
      </c>
    </row>
    <row r="22903" spans="1:7">
      <c r="A22903" s="2">
        <v>44309</v>
      </c>
      <c r="B22903" s="2">
        <f t="shared" si="714"/>
        <v>44316</v>
      </c>
      <c r="C22903" s="3">
        <f t="shared" si="715"/>
        <v>1</v>
      </c>
      <c r="D22903" t="s">
        <v>38</v>
      </c>
      <c r="E22903">
        <v>9</v>
      </c>
      <c r="F22903">
        <v>334766</v>
      </c>
      <c r="G22903">
        <v>8047</v>
      </c>
    </row>
    <row r="22904" spans="1:7">
      <c r="A22904" s="2">
        <v>44309</v>
      </c>
      <c r="B22904" s="2">
        <f t="shared" si="714"/>
        <v>44316</v>
      </c>
      <c r="C22904" s="3">
        <f t="shared" si="715"/>
        <v>1</v>
      </c>
      <c r="D22904" t="s">
        <v>45</v>
      </c>
      <c r="E22904">
        <v>10</v>
      </c>
      <c r="F22904">
        <v>102593</v>
      </c>
      <c r="G22904">
        <v>1609</v>
      </c>
    </row>
    <row r="22905" spans="1:7">
      <c r="A22905" s="2">
        <v>44309</v>
      </c>
      <c r="B22905" s="2">
        <f t="shared" si="714"/>
        <v>44316</v>
      </c>
      <c r="C22905" s="3">
        <f t="shared" si="715"/>
        <v>1</v>
      </c>
      <c r="D22905" t="s">
        <v>33</v>
      </c>
      <c r="E22905">
        <v>11</v>
      </c>
      <c r="F22905">
        <v>47141</v>
      </c>
      <c r="G22905">
        <v>1099</v>
      </c>
    </row>
    <row r="22906" spans="1:7">
      <c r="A22906" s="2">
        <v>44309</v>
      </c>
      <c r="B22906" s="2">
        <f t="shared" si="714"/>
        <v>44316</v>
      </c>
      <c r="C22906" s="3">
        <f t="shared" si="715"/>
        <v>1</v>
      </c>
      <c r="D22906" t="s">
        <v>15</v>
      </c>
      <c r="E22906">
        <v>12</v>
      </c>
      <c r="F22906">
        <v>2196494</v>
      </c>
      <c r="G22906">
        <v>34758</v>
      </c>
    </row>
    <row r="22907" spans="1:7">
      <c r="A22907" s="2">
        <v>44309</v>
      </c>
      <c r="B22907" s="2">
        <f t="shared" si="714"/>
        <v>44316</v>
      </c>
      <c r="C22907" s="3">
        <f t="shared" si="715"/>
        <v>1</v>
      </c>
      <c r="D22907" t="s">
        <v>18</v>
      </c>
      <c r="E22907">
        <v>13</v>
      </c>
      <c r="F22907">
        <v>1067121</v>
      </c>
      <c r="G22907">
        <v>19299</v>
      </c>
    </row>
    <row r="22908" spans="1:7">
      <c r="A22908" s="2">
        <v>44309</v>
      </c>
      <c r="B22908" s="2">
        <f t="shared" si="714"/>
        <v>44316</v>
      </c>
      <c r="C22908" s="3">
        <f t="shared" si="715"/>
        <v>1</v>
      </c>
      <c r="D22908" t="s">
        <v>57</v>
      </c>
      <c r="E22908">
        <v>66</v>
      </c>
      <c r="F22908">
        <v>8880</v>
      </c>
      <c r="G22908">
        <v>137</v>
      </c>
    </row>
    <row r="22909" spans="1:7">
      <c r="A22909" s="2">
        <v>44309</v>
      </c>
      <c r="B22909" s="2">
        <f t="shared" si="714"/>
        <v>44316</v>
      </c>
      <c r="C22909" s="3">
        <f t="shared" si="715"/>
        <v>1</v>
      </c>
      <c r="D22909" t="s">
        <v>26</v>
      </c>
      <c r="E22909">
        <v>15</v>
      </c>
      <c r="F22909">
        <v>32114</v>
      </c>
      <c r="G22909">
        <v>474</v>
      </c>
    </row>
    <row r="22910" spans="1:7">
      <c r="A22910" s="2">
        <v>44309</v>
      </c>
      <c r="B22910" s="2">
        <f t="shared" si="714"/>
        <v>44316</v>
      </c>
      <c r="C22910" s="3">
        <f t="shared" si="715"/>
        <v>1</v>
      </c>
      <c r="D22910" t="s">
        <v>53</v>
      </c>
      <c r="E22910">
        <v>16</v>
      </c>
      <c r="F22910">
        <v>186297</v>
      </c>
      <c r="G22910">
        <v>2033</v>
      </c>
    </row>
    <row r="22911" spans="1:7">
      <c r="A22911" s="2">
        <v>44309</v>
      </c>
      <c r="B22911" s="2">
        <f t="shared" si="714"/>
        <v>44316</v>
      </c>
      <c r="C22911" s="3">
        <f t="shared" si="715"/>
        <v>1</v>
      </c>
      <c r="D22911" t="s">
        <v>6</v>
      </c>
      <c r="E22911">
        <v>17</v>
      </c>
      <c r="F22911">
        <v>1319947</v>
      </c>
      <c r="G22911">
        <v>24083</v>
      </c>
    </row>
    <row r="22912" spans="1:7">
      <c r="A22912" s="2">
        <v>44309</v>
      </c>
      <c r="B22912" s="2">
        <f t="shared" si="714"/>
        <v>44316</v>
      </c>
      <c r="C22912" s="3">
        <f t="shared" si="715"/>
        <v>1</v>
      </c>
      <c r="D22912" t="s">
        <v>27</v>
      </c>
      <c r="E22912">
        <v>18</v>
      </c>
      <c r="F22912">
        <v>716160</v>
      </c>
      <c r="G22912">
        <v>13256</v>
      </c>
    </row>
    <row r="22913" spans="1:7">
      <c r="A22913" s="2">
        <v>44309</v>
      </c>
      <c r="B22913" s="2">
        <f t="shared" si="714"/>
        <v>44316</v>
      </c>
      <c r="C22913" s="3">
        <f t="shared" si="715"/>
        <v>1</v>
      </c>
      <c r="D22913" t="s">
        <v>39</v>
      </c>
      <c r="E22913">
        <v>19</v>
      </c>
      <c r="F22913">
        <v>362334</v>
      </c>
      <c r="G22913">
        <v>5907</v>
      </c>
    </row>
    <row r="22914" spans="1:7">
      <c r="A22914" s="2">
        <v>44309</v>
      </c>
      <c r="B22914" s="2">
        <f t="shared" si="714"/>
        <v>44316</v>
      </c>
      <c r="C22914" s="3">
        <f t="shared" si="715"/>
        <v>1</v>
      </c>
      <c r="D22914" t="s">
        <v>34</v>
      </c>
      <c r="E22914">
        <v>20</v>
      </c>
      <c r="F22914">
        <v>309544</v>
      </c>
      <c r="G22914">
        <v>5009</v>
      </c>
    </row>
    <row r="22915" spans="1:7">
      <c r="A22915" s="2">
        <v>44309</v>
      </c>
      <c r="B22915" s="2">
        <f t="shared" si="714"/>
        <v>44316</v>
      </c>
      <c r="C22915" s="3">
        <f t="shared" si="715"/>
        <v>1</v>
      </c>
      <c r="D22915" t="s">
        <v>28</v>
      </c>
      <c r="E22915">
        <v>21</v>
      </c>
      <c r="F22915">
        <v>443504</v>
      </c>
      <c r="G22915">
        <v>6517</v>
      </c>
    </row>
    <row r="22916" spans="1:7">
      <c r="A22916" s="2">
        <v>44309</v>
      </c>
      <c r="B22916" s="2">
        <f t="shared" ref="B22916:B22979" si="716">EOMONTH(A22916,0)</f>
        <v>44316</v>
      </c>
      <c r="C22916" s="3">
        <f t="shared" ref="C22916:C22979" si="717">IF(A22916=B22916,0,1)</f>
        <v>1</v>
      </c>
      <c r="D22916" t="s">
        <v>40</v>
      </c>
      <c r="E22916">
        <v>22</v>
      </c>
      <c r="F22916">
        <v>455541</v>
      </c>
      <c r="G22916">
        <v>10336</v>
      </c>
    </row>
    <row r="22917" spans="1:7">
      <c r="A22917" s="2">
        <v>44309</v>
      </c>
      <c r="B22917" s="2">
        <f t="shared" si="716"/>
        <v>44316</v>
      </c>
      <c r="C22917" s="3">
        <f t="shared" si="717"/>
        <v>1</v>
      </c>
      <c r="D22917" t="s">
        <v>51</v>
      </c>
      <c r="E22917">
        <v>23</v>
      </c>
      <c r="F22917">
        <v>59239</v>
      </c>
      <c r="G22917">
        <v>771</v>
      </c>
    </row>
    <row r="22918" spans="1:7">
      <c r="A22918" s="2">
        <v>44309</v>
      </c>
      <c r="B22918" s="2">
        <f t="shared" si="716"/>
        <v>44316</v>
      </c>
      <c r="C22918" s="3">
        <f t="shared" si="717"/>
        <v>1</v>
      </c>
      <c r="D22918" t="s">
        <v>23</v>
      </c>
      <c r="E22918">
        <v>24</v>
      </c>
      <c r="F22918">
        <v>441341</v>
      </c>
      <c r="G22918">
        <v>8633</v>
      </c>
    </row>
    <row r="22919" spans="1:7">
      <c r="A22919" s="2">
        <v>44309</v>
      </c>
      <c r="B22919" s="2">
        <f t="shared" si="716"/>
        <v>44316</v>
      </c>
      <c r="C22919" s="3">
        <f t="shared" si="717"/>
        <v>1</v>
      </c>
      <c r="D22919" t="s">
        <v>9</v>
      </c>
      <c r="E22919">
        <v>25</v>
      </c>
      <c r="F22919">
        <v>680007</v>
      </c>
      <c r="G22919">
        <v>17528</v>
      </c>
    </row>
    <row r="22920" spans="1:7">
      <c r="A22920" s="2">
        <v>44309</v>
      </c>
      <c r="B22920" s="2">
        <f t="shared" si="716"/>
        <v>44316</v>
      </c>
      <c r="C22920" s="3">
        <f t="shared" si="717"/>
        <v>1</v>
      </c>
      <c r="D22920" t="s">
        <v>42</v>
      </c>
      <c r="E22920">
        <v>26</v>
      </c>
      <c r="F22920">
        <v>906038</v>
      </c>
      <c r="G22920">
        <v>18272</v>
      </c>
    </row>
    <row r="22921" spans="1:7">
      <c r="A22921" s="2">
        <v>44309</v>
      </c>
      <c r="B22921" s="2">
        <f t="shared" si="716"/>
        <v>44316</v>
      </c>
      <c r="C22921" s="3">
        <f t="shared" si="717"/>
        <v>1</v>
      </c>
      <c r="D22921" t="s">
        <v>29</v>
      </c>
      <c r="E22921">
        <v>27</v>
      </c>
      <c r="F22921">
        <v>564662</v>
      </c>
      <c r="G22921">
        <v>7142</v>
      </c>
    </row>
    <row r="22922" spans="1:7">
      <c r="A22922" s="2">
        <v>44309</v>
      </c>
      <c r="B22922" s="2">
        <f t="shared" si="716"/>
        <v>44316</v>
      </c>
      <c r="C22922" s="3">
        <f t="shared" si="717"/>
        <v>1</v>
      </c>
      <c r="D22922" t="s">
        <v>46</v>
      </c>
      <c r="E22922">
        <v>28</v>
      </c>
      <c r="F22922">
        <v>310349</v>
      </c>
      <c r="G22922">
        <v>7175</v>
      </c>
    </row>
    <row r="22923" spans="1:7">
      <c r="A22923" s="2">
        <v>44309</v>
      </c>
      <c r="B22923" s="2">
        <f t="shared" si="716"/>
        <v>44316</v>
      </c>
      <c r="C22923" s="3">
        <f t="shared" si="717"/>
        <v>1</v>
      </c>
      <c r="D22923" t="s">
        <v>35</v>
      </c>
      <c r="E22923">
        <v>29</v>
      </c>
      <c r="F22923">
        <v>596543</v>
      </c>
      <c r="G22923">
        <v>9172</v>
      </c>
    </row>
    <row r="22924" spans="1:7">
      <c r="A22924" s="2">
        <v>44309</v>
      </c>
      <c r="B22924" s="2">
        <f t="shared" si="716"/>
        <v>44316</v>
      </c>
      <c r="C22924" s="3">
        <f t="shared" si="717"/>
        <v>1</v>
      </c>
      <c r="D22924" t="s">
        <v>54</v>
      </c>
      <c r="E22924">
        <v>30</v>
      </c>
      <c r="F22924">
        <v>107988</v>
      </c>
      <c r="G22924">
        <v>1559</v>
      </c>
    </row>
    <row r="22925" spans="1:7">
      <c r="A22925" s="2">
        <v>44309</v>
      </c>
      <c r="B22925" s="2">
        <f t="shared" si="716"/>
        <v>44316</v>
      </c>
      <c r="C22925" s="3">
        <f t="shared" si="717"/>
        <v>1</v>
      </c>
      <c r="D22925" t="s">
        <v>12</v>
      </c>
      <c r="E22925">
        <v>31</v>
      </c>
      <c r="F22925">
        <v>218197</v>
      </c>
      <c r="G22925">
        <v>2357</v>
      </c>
    </row>
    <row r="22926" spans="1:7">
      <c r="A22926" s="2">
        <v>44309</v>
      </c>
      <c r="B22926" s="2">
        <f t="shared" si="716"/>
        <v>44316</v>
      </c>
      <c r="C22926" s="3">
        <f t="shared" si="717"/>
        <v>1</v>
      </c>
      <c r="D22926" t="s">
        <v>24</v>
      </c>
      <c r="E22926">
        <v>32</v>
      </c>
      <c r="F22926">
        <v>312840</v>
      </c>
      <c r="G22926">
        <v>5422</v>
      </c>
    </row>
    <row r="22927" spans="1:7">
      <c r="A22927" s="2">
        <v>44309</v>
      </c>
      <c r="B22927" s="2">
        <f t="shared" si="716"/>
        <v>44316</v>
      </c>
      <c r="C22927" s="3">
        <f t="shared" si="717"/>
        <v>1</v>
      </c>
      <c r="D22927" t="s">
        <v>19</v>
      </c>
      <c r="E22927">
        <v>33</v>
      </c>
      <c r="F22927">
        <v>93231</v>
      </c>
      <c r="G22927">
        <v>1281</v>
      </c>
    </row>
    <row r="22928" spans="1:7">
      <c r="A22928" s="2">
        <v>44309</v>
      </c>
      <c r="B22928" s="2">
        <f t="shared" si="716"/>
        <v>44316</v>
      </c>
      <c r="C22928" s="3">
        <f t="shared" si="717"/>
        <v>1</v>
      </c>
      <c r="D22928" t="s">
        <v>21</v>
      </c>
      <c r="E22928">
        <v>34</v>
      </c>
      <c r="F22928">
        <v>993414</v>
      </c>
      <c r="G22928">
        <v>25328</v>
      </c>
    </row>
    <row r="22929" spans="1:7">
      <c r="A22929" s="2">
        <v>44309</v>
      </c>
      <c r="B22929" s="2">
        <f t="shared" si="716"/>
        <v>44316</v>
      </c>
      <c r="C22929" s="3">
        <f t="shared" si="717"/>
        <v>1</v>
      </c>
      <c r="D22929" t="s">
        <v>47</v>
      </c>
      <c r="E22929">
        <v>35</v>
      </c>
      <c r="F22929">
        <v>196221</v>
      </c>
      <c r="G22929">
        <v>4026</v>
      </c>
    </row>
    <row r="22930" spans="1:7">
      <c r="A22930" s="2">
        <v>44309</v>
      </c>
      <c r="B22930" s="2">
        <f t="shared" si="716"/>
        <v>44316</v>
      </c>
      <c r="C22930" s="3">
        <f t="shared" si="717"/>
        <v>1</v>
      </c>
      <c r="D22930" t="s">
        <v>16</v>
      </c>
      <c r="E22930">
        <v>36</v>
      </c>
      <c r="F22930">
        <v>2021094</v>
      </c>
      <c r="G22930">
        <v>51361</v>
      </c>
    </row>
    <row r="22931" spans="1:7">
      <c r="A22931" s="2">
        <v>44309</v>
      </c>
      <c r="B22931" s="2">
        <f t="shared" si="716"/>
        <v>44316</v>
      </c>
      <c r="C22931" s="3">
        <f t="shared" si="717"/>
        <v>1</v>
      </c>
      <c r="D22931" t="s">
        <v>20</v>
      </c>
      <c r="E22931">
        <v>37</v>
      </c>
      <c r="F22931">
        <v>963468</v>
      </c>
      <c r="G22931">
        <v>12552</v>
      </c>
    </row>
    <row r="22932" spans="1:7">
      <c r="A22932" s="2">
        <v>44309</v>
      </c>
      <c r="B22932" s="2">
        <f t="shared" si="716"/>
        <v>44316</v>
      </c>
      <c r="C22932" s="3">
        <f t="shared" si="717"/>
        <v>1</v>
      </c>
      <c r="D22932" t="s">
        <v>48</v>
      </c>
      <c r="E22932">
        <v>38</v>
      </c>
      <c r="F22932">
        <v>106568</v>
      </c>
      <c r="G22932">
        <v>1517</v>
      </c>
    </row>
    <row r="22933" spans="1:7">
      <c r="A22933" s="2">
        <v>44309</v>
      </c>
      <c r="B22933" s="2">
        <f t="shared" si="716"/>
        <v>44316</v>
      </c>
      <c r="C22933" s="3">
        <f t="shared" si="717"/>
        <v>1</v>
      </c>
      <c r="D22933" t="s">
        <v>59</v>
      </c>
      <c r="E22933">
        <v>69</v>
      </c>
      <c r="F22933">
        <v>162</v>
      </c>
      <c r="G22933">
        <v>2</v>
      </c>
    </row>
    <row r="22934" spans="1:7">
      <c r="A22934" s="2">
        <v>44309</v>
      </c>
      <c r="B22934" s="2">
        <f t="shared" si="716"/>
        <v>44316</v>
      </c>
      <c r="C22934" s="3">
        <f t="shared" si="717"/>
        <v>1</v>
      </c>
      <c r="D22934" t="s">
        <v>41</v>
      </c>
      <c r="E22934">
        <v>39</v>
      </c>
      <c r="F22934">
        <v>1061907</v>
      </c>
      <c r="G22934">
        <v>19122</v>
      </c>
    </row>
    <row r="22935" spans="1:7">
      <c r="A22935" s="2">
        <v>44309</v>
      </c>
      <c r="B22935" s="2">
        <f t="shared" si="716"/>
        <v>44316</v>
      </c>
      <c r="C22935" s="3">
        <f t="shared" si="717"/>
        <v>1</v>
      </c>
      <c r="D22935" t="s">
        <v>30</v>
      </c>
      <c r="E22935">
        <v>40</v>
      </c>
      <c r="F22935">
        <v>446550</v>
      </c>
      <c r="G22935">
        <v>6716</v>
      </c>
    </row>
    <row r="22936" spans="1:7">
      <c r="A22936" s="2">
        <v>44309</v>
      </c>
      <c r="B22936" s="2">
        <f t="shared" si="716"/>
        <v>44316</v>
      </c>
      <c r="C22936" s="3">
        <f t="shared" si="717"/>
        <v>1</v>
      </c>
      <c r="D22936" t="s">
        <v>14</v>
      </c>
      <c r="E22936">
        <v>41</v>
      </c>
      <c r="F22936">
        <v>179124</v>
      </c>
      <c r="G22936">
        <v>2493</v>
      </c>
    </row>
    <row r="22937" spans="1:7">
      <c r="A22937" s="2">
        <v>44309</v>
      </c>
      <c r="B22937" s="2">
        <f t="shared" si="716"/>
        <v>44316</v>
      </c>
      <c r="C22937" s="3">
        <f t="shared" si="717"/>
        <v>1</v>
      </c>
      <c r="D22937" t="s">
        <v>31</v>
      </c>
      <c r="E22937">
        <v>42</v>
      </c>
      <c r="F22937">
        <v>1132212</v>
      </c>
      <c r="G22937">
        <v>25990</v>
      </c>
    </row>
    <row r="22938" spans="1:7">
      <c r="A22938" s="2">
        <v>44309</v>
      </c>
      <c r="B22938" s="2">
        <f t="shared" si="716"/>
        <v>44316</v>
      </c>
      <c r="C22938" s="3">
        <f t="shared" si="717"/>
        <v>1</v>
      </c>
      <c r="D22938" t="s">
        <v>55</v>
      </c>
      <c r="E22938">
        <v>72</v>
      </c>
      <c r="F22938">
        <v>159999</v>
      </c>
      <c r="G22938">
        <v>2246</v>
      </c>
    </row>
    <row r="22939" spans="1:7">
      <c r="A22939" s="2">
        <v>44309</v>
      </c>
      <c r="B22939" s="2">
        <f t="shared" si="716"/>
        <v>44316</v>
      </c>
      <c r="C22939" s="3">
        <f t="shared" si="717"/>
        <v>1</v>
      </c>
      <c r="D22939" t="s">
        <v>17</v>
      </c>
      <c r="E22939">
        <v>44</v>
      </c>
      <c r="F22939">
        <v>146324</v>
      </c>
      <c r="G22939">
        <v>2660</v>
      </c>
    </row>
    <row r="22940" spans="1:7">
      <c r="A22940" s="2">
        <v>44309</v>
      </c>
      <c r="B22940" s="2">
        <f t="shared" si="716"/>
        <v>44316</v>
      </c>
      <c r="C22940" s="3">
        <f t="shared" si="717"/>
        <v>1</v>
      </c>
      <c r="D22940" t="s">
        <v>32</v>
      </c>
      <c r="E22940">
        <v>45</v>
      </c>
      <c r="F22940">
        <v>573225</v>
      </c>
      <c r="G22940">
        <v>9404</v>
      </c>
    </row>
    <row r="22941" spans="1:7">
      <c r="A22941" s="2">
        <v>44309</v>
      </c>
      <c r="B22941" s="2">
        <f t="shared" si="716"/>
        <v>44316</v>
      </c>
      <c r="C22941" s="3">
        <f t="shared" si="717"/>
        <v>1</v>
      </c>
      <c r="D22941" t="s">
        <v>43</v>
      </c>
      <c r="E22941">
        <v>46</v>
      </c>
      <c r="F22941">
        <v>121850</v>
      </c>
      <c r="G22941">
        <v>1957</v>
      </c>
    </row>
    <row r="22942" spans="1:7">
      <c r="A22942" s="2">
        <v>44309</v>
      </c>
      <c r="B22942" s="2">
        <f t="shared" si="716"/>
        <v>44316</v>
      </c>
      <c r="C22942" s="3">
        <f t="shared" si="717"/>
        <v>1</v>
      </c>
      <c r="D22942" t="s">
        <v>25</v>
      </c>
      <c r="E22942">
        <v>47</v>
      </c>
      <c r="F22942">
        <v>826550</v>
      </c>
      <c r="G22942">
        <v>12045</v>
      </c>
    </row>
    <row r="22943" spans="1:7">
      <c r="A22943" s="2">
        <v>44309</v>
      </c>
      <c r="B22943" s="2">
        <f t="shared" si="716"/>
        <v>44316</v>
      </c>
      <c r="C22943" s="3">
        <f t="shared" si="717"/>
        <v>1</v>
      </c>
      <c r="D22943" t="s">
        <v>11</v>
      </c>
      <c r="E22943">
        <v>48</v>
      </c>
      <c r="F22943">
        <v>2870840</v>
      </c>
      <c r="G22943">
        <v>50048</v>
      </c>
    </row>
    <row r="22944" spans="1:7">
      <c r="A22944" s="2">
        <v>44309</v>
      </c>
      <c r="B22944" s="2">
        <f t="shared" si="716"/>
        <v>44316</v>
      </c>
      <c r="C22944" s="3">
        <f t="shared" si="717"/>
        <v>1</v>
      </c>
      <c r="D22944" t="s">
        <v>13</v>
      </c>
      <c r="E22944">
        <v>49</v>
      </c>
      <c r="F22944">
        <v>394742</v>
      </c>
      <c r="G22944">
        <v>2179</v>
      </c>
    </row>
    <row r="22945" spans="1:7">
      <c r="A22945" s="2">
        <v>44309</v>
      </c>
      <c r="B22945" s="2">
        <f t="shared" si="716"/>
        <v>44316</v>
      </c>
      <c r="C22945" s="3">
        <f t="shared" si="717"/>
        <v>1</v>
      </c>
      <c r="D22945" t="s">
        <v>36</v>
      </c>
      <c r="E22945">
        <v>50</v>
      </c>
      <c r="F22945">
        <v>22416</v>
      </c>
      <c r="G22945">
        <v>243</v>
      </c>
    </row>
    <row r="22946" spans="1:7">
      <c r="A22946" s="2">
        <v>44309</v>
      </c>
      <c r="B22946" s="2">
        <f t="shared" si="716"/>
        <v>44316</v>
      </c>
      <c r="C22946" s="3">
        <f t="shared" si="717"/>
        <v>1</v>
      </c>
      <c r="D22946" t="s">
        <v>56</v>
      </c>
      <c r="E22946">
        <v>78</v>
      </c>
      <c r="F22946">
        <v>3068</v>
      </c>
      <c r="G22946">
        <v>27</v>
      </c>
    </row>
    <row r="22947" spans="1:7">
      <c r="A22947" s="2">
        <v>44309</v>
      </c>
      <c r="B22947" s="2">
        <f t="shared" si="716"/>
        <v>44316</v>
      </c>
      <c r="C22947" s="3">
        <f t="shared" si="717"/>
        <v>1</v>
      </c>
      <c r="D22947" t="s">
        <v>37</v>
      </c>
      <c r="E22947">
        <v>51</v>
      </c>
      <c r="F22947">
        <v>652321</v>
      </c>
      <c r="G22947">
        <v>10666</v>
      </c>
    </row>
    <row r="22948" spans="1:7">
      <c r="A22948" s="2">
        <v>44309</v>
      </c>
      <c r="B22948" s="2">
        <f t="shared" si="716"/>
        <v>44316</v>
      </c>
      <c r="C22948" s="3">
        <f t="shared" si="717"/>
        <v>1</v>
      </c>
      <c r="D22948" t="s">
        <v>5</v>
      </c>
      <c r="E22948">
        <v>53</v>
      </c>
      <c r="F22948">
        <v>395354</v>
      </c>
      <c r="G22948">
        <v>5477</v>
      </c>
    </row>
    <row r="22949" spans="1:7">
      <c r="A22949" s="2">
        <v>44309</v>
      </c>
      <c r="B22949" s="2">
        <f t="shared" si="716"/>
        <v>44316</v>
      </c>
      <c r="C22949" s="3">
        <f t="shared" si="717"/>
        <v>1</v>
      </c>
      <c r="D22949" t="s">
        <v>58</v>
      </c>
      <c r="E22949">
        <v>54</v>
      </c>
      <c r="F22949">
        <v>150693</v>
      </c>
      <c r="G22949">
        <v>2813</v>
      </c>
    </row>
    <row r="22950" spans="1:7">
      <c r="A22950" s="2">
        <v>44309</v>
      </c>
      <c r="B22950" s="2">
        <f t="shared" si="716"/>
        <v>44316</v>
      </c>
      <c r="C22950" s="3">
        <f t="shared" si="717"/>
        <v>1</v>
      </c>
      <c r="D22950" t="s">
        <v>10</v>
      </c>
      <c r="E22950">
        <v>55</v>
      </c>
      <c r="F22950">
        <v>655560</v>
      </c>
      <c r="G22950">
        <v>7452</v>
      </c>
    </row>
    <row r="22951" spans="1:7">
      <c r="A22951" s="2">
        <v>44309</v>
      </c>
      <c r="B22951" s="2">
        <f t="shared" si="716"/>
        <v>44316</v>
      </c>
      <c r="C22951" s="3">
        <f t="shared" si="717"/>
        <v>1</v>
      </c>
      <c r="D22951" t="s">
        <v>49</v>
      </c>
      <c r="E22951">
        <v>56</v>
      </c>
      <c r="F22951">
        <v>57696</v>
      </c>
      <c r="G22951">
        <v>705</v>
      </c>
    </row>
    <row r="22952" spans="1:7">
      <c r="A22952" s="2">
        <v>44310</v>
      </c>
      <c r="B22952" s="2">
        <f t="shared" si="716"/>
        <v>44316</v>
      </c>
      <c r="C22952" s="3">
        <f t="shared" si="717"/>
        <v>1</v>
      </c>
      <c r="D22952" t="s">
        <v>52</v>
      </c>
      <c r="E22952">
        <v>1</v>
      </c>
      <c r="F22952">
        <v>525898</v>
      </c>
      <c r="G22952">
        <v>10851</v>
      </c>
    </row>
    <row r="22953" spans="1:7">
      <c r="A22953" s="2">
        <v>44310</v>
      </c>
      <c r="B22953" s="2">
        <f t="shared" si="716"/>
        <v>44316</v>
      </c>
      <c r="C22953" s="3">
        <f t="shared" si="717"/>
        <v>1</v>
      </c>
      <c r="D22953" t="s">
        <v>50</v>
      </c>
      <c r="E22953">
        <v>2</v>
      </c>
      <c r="F22953">
        <v>66518</v>
      </c>
      <c r="G22953">
        <v>318</v>
      </c>
    </row>
    <row r="22954" spans="1:7">
      <c r="A22954" s="2">
        <v>44310</v>
      </c>
      <c r="B22954" s="2">
        <f t="shared" si="716"/>
        <v>44316</v>
      </c>
      <c r="C22954" s="3">
        <f t="shared" si="717"/>
        <v>1</v>
      </c>
      <c r="D22954" t="s">
        <v>8</v>
      </c>
      <c r="E22954">
        <v>4</v>
      </c>
      <c r="F22954">
        <v>858076</v>
      </c>
      <c r="G22954">
        <v>17260</v>
      </c>
    </row>
    <row r="22955" spans="1:7">
      <c r="A22955" s="2">
        <v>44310</v>
      </c>
      <c r="B22955" s="2">
        <f t="shared" si="716"/>
        <v>44316</v>
      </c>
      <c r="C22955" s="3">
        <f t="shared" si="717"/>
        <v>1</v>
      </c>
      <c r="D22955" t="s">
        <v>44</v>
      </c>
      <c r="E22955">
        <v>5</v>
      </c>
      <c r="F22955">
        <v>334642</v>
      </c>
      <c r="G22955">
        <v>5717</v>
      </c>
    </row>
    <row r="22956" spans="1:7">
      <c r="A22956" s="2">
        <v>44310</v>
      </c>
      <c r="B22956" s="2">
        <f t="shared" si="716"/>
        <v>44316</v>
      </c>
      <c r="C22956" s="3">
        <f t="shared" si="717"/>
        <v>1</v>
      </c>
      <c r="D22956" t="s">
        <v>7</v>
      </c>
      <c r="E22956">
        <v>6</v>
      </c>
      <c r="F22956">
        <v>3730328</v>
      </c>
      <c r="G22956">
        <v>61404</v>
      </c>
    </row>
    <row r="22957" spans="1:7">
      <c r="A22957" s="2">
        <v>44310</v>
      </c>
      <c r="B22957" s="2">
        <f t="shared" si="716"/>
        <v>44316</v>
      </c>
      <c r="C22957" s="3">
        <f t="shared" si="717"/>
        <v>1</v>
      </c>
      <c r="D22957" t="s">
        <v>22</v>
      </c>
      <c r="E22957">
        <v>8</v>
      </c>
      <c r="F22957">
        <v>502704</v>
      </c>
      <c r="G22957">
        <v>6381</v>
      </c>
    </row>
    <row r="22958" spans="1:7">
      <c r="A22958" s="2">
        <v>44310</v>
      </c>
      <c r="B22958" s="2">
        <f t="shared" si="716"/>
        <v>44316</v>
      </c>
      <c r="C22958" s="3">
        <f t="shared" si="717"/>
        <v>1</v>
      </c>
      <c r="D22958" t="s">
        <v>38</v>
      </c>
      <c r="E22958">
        <v>9</v>
      </c>
      <c r="F22958">
        <v>334766</v>
      </c>
      <c r="G22958">
        <v>8047</v>
      </c>
    </row>
    <row r="22959" spans="1:7">
      <c r="A22959" s="2">
        <v>44310</v>
      </c>
      <c r="B22959" s="2">
        <f t="shared" si="716"/>
        <v>44316</v>
      </c>
      <c r="C22959" s="3">
        <f t="shared" si="717"/>
        <v>1</v>
      </c>
      <c r="D22959" t="s">
        <v>45</v>
      </c>
      <c r="E22959">
        <v>10</v>
      </c>
      <c r="F22959">
        <v>102927</v>
      </c>
      <c r="G22959">
        <v>1615</v>
      </c>
    </row>
    <row r="22960" spans="1:7">
      <c r="A22960" s="2">
        <v>44310</v>
      </c>
      <c r="B22960" s="2">
        <f t="shared" si="716"/>
        <v>44316</v>
      </c>
      <c r="C22960" s="3">
        <f t="shared" si="717"/>
        <v>1</v>
      </c>
      <c r="D22960" t="s">
        <v>33</v>
      </c>
      <c r="E22960">
        <v>11</v>
      </c>
      <c r="F22960">
        <v>47219</v>
      </c>
      <c r="G22960">
        <v>1099</v>
      </c>
    </row>
    <row r="22961" spans="1:7">
      <c r="A22961" s="2">
        <v>44310</v>
      </c>
      <c r="B22961" s="2">
        <f t="shared" si="716"/>
        <v>44316</v>
      </c>
      <c r="C22961" s="3">
        <f t="shared" si="717"/>
        <v>1</v>
      </c>
      <c r="D22961" t="s">
        <v>15</v>
      </c>
      <c r="E22961">
        <v>12</v>
      </c>
      <c r="F22961">
        <v>2203905</v>
      </c>
      <c r="G22961">
        <v>34811</v>
      </c>
    </row>
    <row r="22962" spans="1:7">
      <c r="A22962" s="2">
        <v>44310</v>
      </c>
      <c r="B22962" s="2">
        <f t="shared" si="716"/>
        <v>44316</v>
      </c>
      <c r="C22962" s="3">
        <f t="shared" si="717"/>
        <v>1</v>
      </c>
      <c r="D22962" t="s">
        <v>18</v>
      </c>
      <c r="E22962">
        <v>13</v>
      </c>
      <c r="F22962">
        <v>1068594</v>
      </c>
      <c r="G22962">
        <v>19355</v>
      </c>
    </row>
    <row r="22963" spans="1:7">
      <c r="A22963" s="2">
        <v>44310</v>
      </c>
      <c r="B22963" s="2">
        <f t="shared" si="716"/>
        <v>44316</v>
      </c>
      <c r="C22963" s="3">
        <f t="shared" si="717"/>
        <v>1</v>
      </c>
      <c r="D22963" t="s">
        <v>57</v>
      </c>
      <c r="E22963">
        <v>66</v>
      </c>
      <c r="F22963">
        <v>8880</v>
      </c>
      <c r="G22963">
        <v>137</v>
      </c>
    </row>
    <row r="22964" spans="1:7">
      <c r="A22964" s="2">
        <v>44310</v>
      </c>
      <c r="B22964" s="2">
        <f t="shared" si="716"/>
        <v>44316</v>
      </c>
      <c r="C22964" s="3">
        <f t="shared" si="717"/>
        <v>1</v>
      </c>
      <c r="D22964" t="s">
        <v>26</v>
      </c>
      <c r="E22964">
        <v>15</v>
      </c>
      <c r="F22964">
        <v>32165</v>
      </c>
      <c r="G22964">
        <v>475</v>
      </c>
    </row>
    <row r="22965" spans="1:7">
      <c r="A22965" s="2">
        <v>44310</v>
      </c>
      <c r="B22965" s="2">
        <f t="shared" si="716"/>
        <v>44316</v>
      </c>
      <c r="C22965" s="3">
        <f t="shared" si="717"/>
        <v>1</v>
      </c>
      <c r="D22965" t="s">
        <v>53</v>
      </c>
      <c r="E22965">
        <v>16</v>
      </c>
      <c r="F22965">
        <v>186300</v>
      </c>
      <c r="G22965">
        <v>2033</v>
      </c>
    </row>
    <row r="22966" spans="1:7">
      <c r="A22966" s="2">
        <v>44310</v>
      </c>
      <c r="B22966" s="2">
        <f t="shared" si="716"/>
        <v>44316</v>
      </c>
      <c r="C22966" s="3">
        <f t="shared" si="717"/>
        <v>1</v>
      </c>
      <c r="D22966" t="s">
        <v>6</v>
      </c>
      <c r="E22966">
        <v>17</v>
      </c>
      <c r="F22966">
        <v>1322640</v>
      </c>
      <c r="G22966">
        <v>24114</v>
      </c>
    </row>
    <row r="22967" spans="1:7">
      <c r="A22967" s="2">
        <v>44310</v>
      </c>
      <c r="B22967" s="2">
        <f t="shared" si="716"/>
        <v>44316</v>
      </c>
      <c r="C22967" s="3">
        <f t="shared" si="717"/>
        <v>1</v>
      </c>
      <c r="D22967" t="s">
        <v>27</v>
      </c>
      <c r="E22967">
        <v>18</v>
      </c>
      <c r="F22967">
        <v>717263</v>
      </c>
      <c r="G22967">
        <v>13271</v>
      </c>
    </row>
    <row r="22968" spans="1:7">
      <c r="A22968" s="2">
        <v>44310</v>
      </c>
      <c r="B22968" s="2">
        <f t="shared" si="716"/>
        <v>44316</v>
      </c>
      <c r="C22968" s="3">
        <f t="shared" si="717"/>
        <v>1</v>
      </c>
      <c r="D22968" t="s">
        <v>39</v>
      </c>
      <c r="E22968">
        <v>19</v>
      </c>
      <c r="F22968">
        <v>362732</v>
      </c>
      <c r="G22968">
        <v>5927</v>
      </c>
    </row>
    <row r="22969" spans="1:7">
      <c r="A22969" s="2">
        <v>44310</v>
      </c>
      <c r="B22969" s="2">
        <f t="shared" si="716"/>
        <v>44316</v>
      </c>
      <c r="C22969" s="3">
        <f t="shared" si="717"/>
        <v>1</v>
      </c>
      <c r="D22969" t="s">
        <v>34</v>
      </c>
      <c r="E22969">
        <v>20</v>
      </c>
      <c r="F22969">
        <v>309544</v>
      </c>
      <c r="G22969">
        <v>5009</v>
      </c>
    </row>
    <row r="22970" spans="1:7">
      <c r="A22970" s="2">
        <v>44310</v>
      </c>
      <c r="B22970" s="2">
        <f t="shared" si="716"/>
        <v>44316</v>
      </c>
      <c r="C22970" s="3">
        <f t="shared" si="717"/>
        <v>1</v>
      </c>
      <c r="D22970" t="s">
        <v>28</v>
      </c>
      <c r="E22970">
        <v>21</v>
      </c>
      <c r="F22970">
        <v>443955</v>
      </c>
      <c r="G22970">
        <v>6544</v>
      </c>
    </row>
    <row r="22971" spans="1:7">
      <c r="A22971" s="2">
        <v>44310</v>
      </c>
      <c r="B22971" s="2">
        <f t="shared" si="716"/>
        <v>44316</v>
      </c>
      <c r="C22971" s="3">
        <f t="shared" si="717"/>
        <v>1</v>
      </c>
      <c r="D22971" t="s">
        <v>40</v>
      </c>
      <c r="E22971">
        <v>22</v>
      </c>
      <c r="F22971">
        <v>455541</v>
      </c>
      <c r="G22971">
        <v>10336</v>
      </c>
    </row>
    <row r="22972" spans="1:7">
      <c r="A22972" s="2">
        <v>44310</v>
      </c>
      <c r="B22972" s="2">
        <f t="shared" si="716"/>
        <v>44316</v>
      </c>
      <c r="C22972" s="3">
        <f t="shared" si="717"/>
        <v>1</v>
      </c>
      <c r="D22972" t="s">
        <v>51</v>
      </c>
      <c r="E22972">
        <v>23</v>
      </c>
      <c r="F22972">
        <v>59612</v>
      </c>
      <c r="G22972">
        <v>772</v>
      </c>
    </row>
    <row r="22973" spans="1:7">
      <c r="A22973" s="2">
        <v>44310</v>
      </c>
      <c r="B22973" s="2">
        <f t="shared" si="716"/>
        <v>44316</v>
      </c>
      <c r="C22973" s="3">
        <f t="shared" si="717"/>
        <v>1</v>
      </c>
      <c r="D22973" t="s">
        <v>23</v>
      </c>
      <c r="E22973">
        <v>24</v>
      </c>
      <c r="F22973">
        <v>442537</v>
      </c>
      <c r="G22973">
        <v>8648</v>
      </c>
    </row>
    <row r="22974" spans="1:7">
      <c r="A22974" s="2">
        <v>44310</v>
      </c>
      <c r="B22974" s="2">
        <f t="shared" si="716"/>
        <v>44316</v>
      </c>
      <c r="C22974" s="3">
        <f t="shared" si="717"/>
        <v>1</v>
      </c>
      <c r="D22974" t="s">
        <v>9</v>
      </c>
      <c r="E22974">
        <v>25</v>
      </c>
      <c r="F22974">
        <v>681570</v>
      </c>
      <c r="G22974">
        <v>17544</v>
      </c>
    </row>
    <row r="22975" spans="1:7">
      <c r="A22975" s="2">
        <v>44310</v>
      </c>
      <c r="B22975" s="2">
        <f t="shared" si="716"/>
        <v>44316</v>
      </c>
      <c r="C22975" s="3">
        <f t="shared" si="717"/>
        <v>1</v>
      </c>
      <c r="D22975" t="s">
        <v>42</v>
      </c>
      <c r="E22975">
        <v>26</v>
      </c>
      <c r="F22975">
        <v>911090</v>
      </c>
      <c r="G22975">
        <v>18398</v>
      </c>
    </row>
    <row r="22976" spans="1:7">
      <c r="A22976" s="2">
        <v>44310</v>
      </c>
      <c r="B22976" s="2">
        <f t="shared" si="716"/>
        <v>44316</v>
      </c>
      <c r="C22976" s="3">
        <f t="shared" si="717"/>
        <v>1</v>
      </c>
      <c r="D22976" t="s">
        <v>29</v>
      </c>
      <c r="E22976">
        <v>27</v>
      </c>
      <c r="F22976">
        <v>566765</v>
      </c>
      <c r="G22976">
        <v>7150</v>
      </c>
    </row>
    <row r="22977" spans="1:7">
      <c r="A22977" s="2">
        <v>44310</v>
      </c>
      <c r="B22977" s="2">
        <f t="shared" si="716"/>
        <v>44316</v>
      </c>
      <c r="C22977" s="3">
        <f t="shared" si="717"/>
        <v>1</v>
      </c>
      <c r="D22977" t="s">
        <v>46</v>
      </c>
      <c r="E22977">
        <v>28</v>
      </c>
      <c r="F22977">
        <v>310349</v>
      </c>
      <c r="G22977">
        <v>7175</v>
      </c>
    </row>
    <row r="22978" spans="1:7">
      <c r="A22978" s="2">
        <v>44310</v>
      </c>
      <c r="B22978" s="2">
        <f t="shared" si="716"/>
        <v>44316</v>
      </c>
      <c r="C22978" s="3">
        <f t="shared" si="717"/>
        <v>1</v>
      </c>
      <c r="D22978" t="s">
        <v>35</v>
      </c>
      <c r="E22978">
        <v>29</v>
      </c>
      <c r="F22978">
        <v>597228</v>
      </c>
      <c r="G22978">
        <v>9179</v>
      </c>
    </row>
    <row r="22979" spans="1:7">
      <c r="A22979" s="2">
        <v>44310</v>
      </c>
      <c r="B22979" s="2">
        <f t="shared" si="716"/>
        <v>44316</v>
      </c>
      <c r="C22979" s="3">
        <f t="shared" si="717"/>
        <v>1</v>
      </c>
      <c r="D22979" t="s">
        <v>54</v>
      </c>
      <c r="E22979">
        <v>30</v>
      </c>
      <c r="F22979">
        <v>108121</v>
      </c>
      <c r="G22979">
        <v>1563</v>
      </c>
    </row>
    <row r="22980" spans="1:7">
      <c r="A22980" s="2">
        <v>44310</v>
      </c>
      <c r="B22980" s="2">
        <f t="shared" ref="B22980:B23043" si="718">EOMONTH(A22980,0)</f>
        <v>44316</v>
      </c>
      <c r="C22980" s="3">
        <f t="shared" ref="C22980:C23043" si="719">IF(A22980=B22980,0,1)</f>
        <v>1</v>
      </c>
      <c r="D22980" t="s">
        <v>12</v>
      </c>
      <c r="E22980">
        <v>31</v>
      </c>
      <c r="F22980">
        <v>218580</v>
      </c>
      <c r="G22980">
        <v>2358</v>
      </c>
    </row>
    <row r="22981" spans="1:7">
      <c r="A22981" s="2">
        <v>44310</v>
      </c>
      <c r="B22981" s="2">
        <f t="shared" si="718"/>
        <v>44316</v>
      </c>
      <c r="C22981" s="3">
        <f t="shared" si="719"/>
        <v>1</v>
      </c>
      <c r="D22981" t="s">
        <v>24</v>
      </c>
      <c r="E22981">
        <v>32</v>
      </c>
      <c r="F22981">
        <v>312840</v>
      </c>
      <c r="G22981">
        <v>5422</v>
      </c>
    </row>
    <row r="22982" spans="1:7">
      <c r="A22982" s="2">
        <v>44310</v>
      </c>
      <c r="B22982" s="2">
        <f t="shared" si="718"/>
        <v>44316</v>
      </c>
      <c r="C22982" s="3">
        <f t="shared" si="719"/>
        <v>1</v>
      </c>
      <c r="D22982" t="s">
        <v>19</v>
      </c>
      <c r="E22982">
        <v>33</v>
      </c>
      <c r="F22982">
        <v>93542</v>
      </c>
      <c r="G22982">
        <v>1282</v>
      </c>
    </row>
    <row r="22983" spans="1:7">
      <c r="A22983" s="2">
        <v>44310</v>
      </c>
      <c r="B22983" s="2">
        <f t="shared" si="718"/>
        <v>44316</v>
      </c>
      <c r="C22983" s="3">
        <f t="shared" si="719"/>
        <v>1</v>
      </c>
      <c r="D22983" t="s">
        <v>21</v>
      </c>
      <c r="E22983">
        <v>34</v>
      </c>
      <c r="F22983">
        <v>996197</v>
      </c>
      <c r="G22983">
        <v>25367</v>
      </c>
    </row>
    <row r="22984" spans="1:7">
      <c r="A22984" s="2">
        <v>44310</v>
      </c>
      <c r="B22984" s="2">
        <f t="shared" si="718"/>
        <v>44316</v>
      </c>
      <c r="C22984" s="3">
        <f t="shared" si="719"/>
        <v>1</v>
      </c>
      <c r="D22984" t="s">
        <v>47</v>
      </c>
      <c r="E22984">
        <v>35</v>
      </c>
      <c r="F22984">
        <v>196221</v>
      </c>
      <c r="G22984">
        <v>4026</v>
      </c>
    </row>
    <row r="22985" spans="1:7">
      <c r="A22985" s="2">
        <v>44310</v>
      </c>
      <c r="B22985" s="2">
        <f t="shared" si="718"/>
        <v>44316</v>
      </c>
      <c r="C22985" s="3">
        <f t="shared" si="719"/>
        <v>1</v>
      </c>
      <c r="D22985" t="s">
        <v>16</v>
      </c>
      <c r="E22985">
        <v>36</v>
      </c>
      <c r="F22985">
        <v>2025257</v>
      </c>
      <c r="G22985">
        <v>51419</v>
      </c>
    </row>
    <row r="22986" spans="1:7">
      <c r="A22986" s="2">
        <v>44310</v>
      </c>
      <c r="B22986" s="2">
        <f t="shared" si="718"/>
        <v>44316</v>
      </c>
      <c r="C22986" s="3">
        <f t="shared" si="719"/>
        <v>1</v>
      </c>
      <c r="D22986" t="s">
        <v>20</v>
      </c>
      <c r="E22986">
        <v>37</v>
      </c>
      <c r="F22986">
        <v>963886</v>
      </c>
      <c r="G22986">
        <v>12553</v>
      </c>
    </row>
    <row r="22987" spans="1:7">
      <c r="A22987" s="2">
        <v>44310</v>
      </c>
      <c r="B22987" s="2">
        <f t="shared" si="718"/>
        <v>44316</v>
      </c>
      <c r="C22987" s="3">
        <f t="shared" si="719"/>
        <v>1</v>
      </c>
      <c r="D22987" t="s">
        <v>48</v>
      </c>
      <c r="E22987">
        <v>38</v>
      </c>
      <c r="F22987">
        <v>106687</v>
      </c>
      <c r="G22987">
        <v>1517</v>
      </c>
    </row>
    <row r="22988" spans="1:7">
      <c r="A22988" s="2">
        <v>44310</v>
      </c>
      <c r="B22988" s="2">
        <f t="shared" si="718"/>
        <v>44316</v>
      </c>
      <c r="C22988" s="3">
        <f t="shared" si="719"/>
        <v>1</v>
      </c>
      <c r="D22988" t="s">
        <v>59</v>
      </c>
      <c r="E22988">
        <v>69</v>
      </c>
      <c r="F22988">
        <v>164</v>
      </c>
      <c r="G22988">
        <v>2</v>
      </c>
    </row>
    <row r="22989" spans="1:7">
      <c r="A22989" s="2">
        <v>44310</v>
      </c>
      <c r="B22989" s="2">
        <f t="shared" si="718"/>
        <v>44316</v>
      </c>
      <c r="C22989" s="3">
        <f t="shared" si="719"/>
        <v>1</v>
      </c>
      <c r="D22989" t="s">
        <v>41</v>
      </c>
      <c r="E22989">
        <v>39</v>
      </c>
      <c r="F22989">
        <v>1063433</v>
      </c>
      <c r="G22989">
        <v>19122</v>
      </c>
    </row>
    <row r="22990" spans="1:7">
      <c r="A22990" s="2">
        <v>44310</v>
      </c>
      <c r="B22990" s="2">
        <f t="shared" si="718"/>
        <v>44316</v>
      </c>
      <c r="C22990" s="3">
        <f t="shared" si="719"/>
        <v>1</v>
      </c>
      <c r="D22990" t="s">
        <v>30</v>
      </c>
      <c r="E22990">
        <v>40</v>
      </c>
      <c r="F22990">
        <v>446550</v>
      </c>
      <c r="G22990">
        <v>6716</v>
      </c>
    </row>
    <row r="22991" spans="1:7">
      <c r="A22991" s="2">
        <v>44310</v>
      </c>
      <c r="B22991" s="2">
        <f t="shared" si="718"/>
        <v>44316</v>
      </c>
      <c r="C22991" s="3">
        <f t="shared" si="719"/>
        <v>1</v>
      </c>
      <c r="D22991" t="s">
        <v>14</v>
      </c>
      <c r="E22991">
        <v>41</v>
      </c>
      <c r="F22991">
        <v>179930</v>
      </c>
      <c r="G22991">
        <v>2496</v>
      </c>
    </row>
    <row r="22992" spans="1:7">
      <c r="A22992" s="2">
        <v>44310</v>
      </c>
      <c r="B22992" s="2">
        <f t="shared" si="718"/>
        <v>44316</v>
      </c>
      <c r="C22992" s="3">
        <f t="shared" si="719"/>
        <v>1</v>
      </c>
      <c r="D22992" t="s">
        <v>31</v>
      </c>
      <c r="E22992">
        <v>42</v>
      </c>
      <c r="F22992">
        <v>1135903</v>
      </c>
      <c r="G22992">
        <v>26033</v>
      </c>
    </row>
    <row r="22993" spans="1:7">
      <c r="A22993" s="2">
        <v>44310</v>
      </c>
      <c r="B22993" s="2">
        <f t="shared" si="718"/>
        <v>44316</v>
      </c>
      <c r="C22993" s="3">
        <f t="shared" si="719"/>
        <v>1</v>
      </c>
      <c r="D22993" t="s">
        <v>55</v>
      </c>
      <c r="E22993">
        <v>72</v>
      </c>
      <c r="F22993">
        <v>161065</v>
      </c>
      <c r="G22993">
        <v>2263</v>
      </c>
    </row>
    <row r="22994" spans="1:7">
      <c r="A22994" s="2">
        <v>44310</v>
      </c>
      <c r="B22994" s="2">
        <f t="shared" si="718"/>
        <v>44316</v>
      </c>
      <c r="C22994" s="3">
        <f t="shared" si="719"/>
        <v>1</v>
      </c>
      <c r="D22994" t="s">
        <v>17</v>
      </c>
      <c r="E22994">
        <v>44</v>
      </c>
      <c r="F22994">
        <v>146324</v>
      </c>
      <c r="G22994">
        <v>2660</v>
      </c>
    </row>
    <row r="22995" spans="1:7">
      <c r="A22995" s="2">
        <v>44310</v>
      </c>
      <c r="B22995" s="2">
        <f t="shared" si="718"/>
        <v>44316</v>
      </c>
      <c r="C22995" s="3">
        <f t="shared" si="719"/>
        <v>1</v>
      </c>
      <c r="D22995" t="s">
        <v>32</v>
      </c>
      <c r="E22995">
        <v>45</v>
      </c>
      <c r="F22995">
        <v>574226</v>
      </c>
      <c r="G22995">
        <v>9414</v>
      </c>
    </row>
    <row r="22996" spans="1:7">
      <c r="A22996" s="2">
        <v>44310</v>
      </c>
      <c r="B22996" s="2">
        <f t="shared" si="718"/>
        <v>44316</v>
      </c>
      <c r="C22996" s="3">
        <f t="shared" si="719"/>
        <v>1</v>
      </c>
      <c r="D22996" t="s">
        <v>43</v>
      </c>
      <c r="E22996">
        <v>46</v>
      </c>
      <c r="F22996">
        <v>121986</v>
      </c>
      <c r="G22996">
        <v>1958</v>
      </c>
    </row>
    <row r="22997" spans="1:7">
      <c r="A22997" s="2">
        <v>44310</v>
      </c>
      <c r="B22997" s="2">
        <f t="shared" si="718"/>
        <v>44316</v>
      </c>
      <c r="C22997" s="3">
        <f t="shared" si="719"/>
        <v>1</v>
      </c>
      <c r="D22997" t="s">
        <v>25</v>
      </c>
      <c r="E22997">
        <v>47</v>
      </c>
      <c r="F22997">
        <v>826608</v>
      </c>
      <c r="G22997">
        <v>12045</v>
      </c>
    </row>
    <row r="22998" spans="1:7">
      <c r="A22998" s="2">
        <v>44310</v>
      </c>
      <c r="B22998" s="2">
        <f t="shared" si="718"/>
        <v>44316</v>
      </c>
      <c r="C22998" s="3">
        <f t="shared" si="719"/>
        <v>1</v>
      </c>
      <c r="D22998" t="s">
        <v>11</v>
      </c>
      <c r="E22998">
        <v>48</v>
      </c>
      <c r="F22998">
        <v>2872848</v>
      </c>
      <c r="G22998">
        <v>50090</v>
      </c>
    </row>
    <row r="22999" spans="1:7">
      <c r="A22999" s="2">
        <v>44310</v>
      </c>
      <c r="B22999" s="2">
        <f t="shared" si="718"/>
        <v>44316</v>
      </c>
      <c r="C22999" s="3">
        <f t="shared" si="719"/>
        <v>1</v>
      </c>
      <c r="D22999" t="s">
        <v>13</v>
      </c>
      <c r="E22999">
        <v>49</v>
      </c>
      <c r="F22999">
        <v>395214</v>
      </c>
      <c r="G22999">
        <v>2180</v>
      </c>
    </row>
    <row r="23000" spans="1:7">
      <c r="A23000" s="2">
        <v>44310</v>
      </c>
      <c r="B23000" s="2">
        <f t="shared" si="718"/>
        <v>44316</v>
      </c>
      <c r="C23000" s="3">
        <f t="shared" si="719"/>
        <v>1</v>
      </c>
      <c r="D23000" t="s">
        <v>36</v>
      </c>
      <c r="E23000">
        <v>50</v>
      </c>
      <c r="F23000">
        <v>22479</v>
      </c>
      <c r="G23000">
        <v>244</v>
      </c>
    </row>
    <row r="23001" spans="1:7">
      <c r="A23001" s="2">
        <v>44310</v>
      </c>
      <c r="B23001" s="2">
        <f t="shared" si="718"/>
        <v>44316</v>
      </c>
      <c r="C23001" s="3">
        <f t="shared" si="719"/>
        <v>1</v>
      </c>
      <c r="D23001" t="s">
        <v>56</v>
      </c>
      <c r="E23001">
        <v>78</v>
      </c>
      <c r="F23001">
        <v>3068</v>
      </c>
      <c r="G23001">
        <v>27</v>
      </c>
    </row>
    <row r="23002" spans="1:7">
      <c r="A23002" s="2">
        <v>44310</v>
      </c>
      <c r="B23002" s="2">
        <f t="shared" si="718"/>
        <v>44316</v>
      </c>
      <c r="C23002" s="3">
        <f t="shared" si="719"/>
        <v>1</v>
      </c>
      <c r="D23002" t="s">
        <v>37</v>
      </c>
      <c r="E23002">
        <v>51</v>
      </c>
      <c r="F23002">
        <v>653326</v>
      </c>
      <c r="G23002">
        <v>10675</v>
      </c>
    </row>
    <row r="23003" spans="1:7">
      <c r="A23003" s="2">
        <v>44310</v>
      </c>
      <c r="B23003" s="2">
        <f t="shared" si="718"/>
        <v>44316</v>
      </c>
      <c r="C23003" s="3">
        <f t="shared" si="719"/>
        <v>1</v>
      </c>
      <c r="D23003" t="s">
        <v>5</v>
      </c>
      <c r="E23003">
        <v>53</v>
      </c>
      <c r="F23003">
        <v>396890</v>
      </c>
      <c r="G23003">
        <v>5478</v>
      </c>
    </row>
    <row r="23004" spans="1:7">
      <c r="A23004" s="2">
        <v>44310</v>
      </c>
      <c r="B23004" s="2">
        <f t="shared" si="718"/>
        <v>44316</v>
      </c>
      <c r="C23004" s="3">
        <f t="shared" si="719"/>
        <v>1</v>
      </c>
      <c r="D23004" t="s">
        <v>58</v>
      </c>
      <c r="E23004">
        <v>54</v>
      </c>
      <c r="F23004">
        <v>151068</v>
      </c>
      <c r="G23004">
        <v>2817</v>
      </c>
    </row>
    <row r="23005" spans="1:7">
      <c r="A23005" s="2">
        <v>44310</v>
      </c>
      <c r="B23005" s="2">
        <f t="shared" si="718"/>
        <v>44316</v>
      </c>
      <c r="C23005" s="3">
        <f t="shared" si="719"/>
        <v>1</v>
      </c>
      <c r="D23005" t="s">
        <v>10</v>
      </c>
      <c r="E23005">
        <v>55</v>
      </c>
      <c r="F23005">
        <v>656203</v>
      </c>
      <c r="G23005">
        <v>7474</v>
      </c>
    </row>
    <row r="23006" spans="1:7">
      <c r="A23006" s="2">
        <v>44310</v>
      </c>
      <c r="B23006" s="2">
        <f t="shared" si="718"/>
        <v>44316</v>
      </c>
      <c r="C23006" s="3">
        <f t="shared" si="719"/>
        <v>1</v>
      </c>
      <c r="D23006" t="s">
        <v>49</v>
      </c>
      <c r="E23006">
        <v>56</v>
      </c>
      <c r="F23006">
        <v>57696</v>
      </c>
      <c r="G23006">
        <v>705</v>
      </c>
    </row>
    <row r="23007" spans="1:7">
      <c r="A23007" s="2">
        <v>44311</v>
      </c>
      <c r="B23007" s="2">
        <f t="shared" si="718"/>
        <v>44316</v>
      </c>
      <c r="C23007" s="3">
        <f t="shared" si="719"/>
        <v>1</v>
      </c>
      <c r="D23007" t="s">
        <v>52</v>
      </c>
      <c r="E23007">
        <v>1</v>
      </c>
      <c r="F23007">
        <v>526131</v>
      </c>
      <c r="G23007">
        <v>10851</v>
      </c>
    </row>
    <row r="23008" spans="1:7">
      <c r="A23008" s="2">
        <v>44311</v>
      </c>
      <c r="B23008" s="2">
        <f t="shared" si="718"/>
        <v>44316</v>
      </c>
      <c r="C23008" s="3">
        <f t="shared" si="719"/>
        <v>1</v>
      </c>
      <c r="D23008" t="s">
        <v>50</v>
      </c>
      <c r="E23008">
        <v>2</v>
      </c>
      <c r="F23008">
        <v>66518</v>
      </c>
      <c r="G23008">
        <v>318</v>
      </c>
    </row>
    <row r="23009" spans="1:7">
      <c r="A23009" s="2">
        <v>44311</v>
      </c>
      <c r="B23009" s="2">
        <f t="shared" si="718"/>
        <v>44316</v>
      </c>
      <c r="C23009" s="3">
        <f t="shared" si="719"/>
        <v>1</v>
      </c>
      <c r="D23009" t="s">
        <v>8</v>
      </c>
      <c r="E23009">
        <v>4</v>
      </c>
      <c r="F23009">
        <v>858737</v>
      </c>
      <c r="G23009">
        <v>17268</v>
      </c>
    </row>
    <row r="23010" spans="1:7">
      <c r="A23010" s="2">
        <v>44311</v>
      </c>
      <c r="B23010" s="2">
        <f t="shared" si="718"/>
        <v>44316</v>
      </c>
      <c r="C23010" s="3">
        <f t="shared" si="719"/>
        <v>1</v>
      </c>
      <c r="D23010" t="s">
        <v>44</v>
      </c>
      <c r="E23010">
        <v>5</v>
      </c>
      <c r="F23010">
        <v>334706</v>
      </c>
      <c r="G23010">
        <v>5718</v>
      </c>
    </row>
    <row r="23011" spans="1:7">
      <c r="A23011" s="2">
        <v>44311</v>
      </c>
      <c r="B23011" s="2">
        <f t="shared" si="718"/>
        <v>44316</v>
      </c>
      <c r="C23011" s="3">
        <f t="shared" si="719"/>
        <v>1</v>
      </c>
      <c r="D23011" t="s">
        <v>7</v>
      </c>
      <c r="E23011">
        <v>6</v>
      </c>
      <c r="F23011">
        <v>3731679</v>
      </c>
      <c r="G23011">
        <v>61439</v>
      </c>
    </row>
    <row r="23012" spans="1:7">
      <c r="A23012" s="2">
        <v>44311</v>
      </c>
      <c r="B23012" s="2">
        <f t="shared" si="718"/>
        <v>44316</v>
      </c>
      <c r="C23012" s="3">
        <f t="shared" si="719"/>
        <v>1</v>
      </c>
      <c r="D23012" t="s">
        <v>22</v>
      </c>
      <c r="E23012">
        <v>8</v>
      </c>
      <c r="F23012">
        <v>504495</v>
      </c>
      <c r="G23012">
        <v>6388</v>
      </c>
    </row>
    <row r="23013" spans="1:7">
      <c r="A23013" s="2">
        <v>44311</v>
      </c>
      <c r="B23013" s="2">
        <f t="shared" si="718"/>
        <v>44316</v>
      </c>
      <c r="C23013" s="3">
        <f t="shared" si="719"/>
        <v>1</v>
      </c>
      <c r="D23013" t="s">
        <v>38</v>
      </c>
      <c r="E23013">
        <v>9</v>
      </c>
      <c r="F23013">
        <v>334766</v>
      </c>
      <c r="G23013">
        <v>8047</v>
      </c>
    </row>
    <row r="23014" spans="1:7">
      <c r="A23014" s="2">
        <v>44311</v>
      </c>
      <c r="B23014" s="2">
        <f t="shared" si="718"/>
        <v>44316</v>
      </c>
      <c r="C23014" s="3">
        <f t="shared" si="719"/>
        <v>1</v>
      </c>
      <c r="D23014" t="s">
        <v>45</v>
      </c>
      <c r="E23014">
        <v>10</v>
      </c>
      <c r="F23014">
        <v>103222</v>
      </c>
      <c r="G23014">
        <v>1616</v>
      </c>
    </row>
    <row r="23015" spans="1:7">
      <c r="A23015" s="2">
        <v>44311</v>
      </c>
      <c r="B23015" s="2">
        <f t="shared" si="718"/>
        <v>44316</v>
      </c>
      <c r="C23015" s="3">
        <f t="shared" si="719"/>
        <v>1</v>
      </c>
      <c r="D23015" t="s">
        <v>33</v>
      </c>
      <c r="E23015">
        <v>11</v>
      </c>
      <c r="F23015">
        <v>47323</v>
      </c>
      <c r="G23015">
        <v>1099</v>
      </c>
    </row>
    <row r="23016" spans="1:7">
      <c r="A23016" s="2">
        <v>44311</v>
      </c>
      <c r="B23016" s="2">
        <f t="shared" si="718"/>
        <v>44316</v>
      </c>
      <c r="C23016" s="3">
        <f t="shared" si="719"/>
        <v>1</v>
      </c>
      <c r="D23016" t="s">
        <v>15</v>
      </c>
      <c r="E23016">
        <v>12</v>
      </c>
      <c r="F23016">
        <v>2208576</v>
      </c>
      <c r="G23016">
        <v>34847</v>
      </c>
    </row>
    <row r="23017" spans="1:7">
      <c r="A23017" s="2">
        <v>44311</v>
      </c>
      <c r="B23017" s="2">
        <f t="shared" si="718"/>
        <v>44316</v>
      </c>
      <c r="C23017" s="3">
        <f t="shared" si="719"/>
        <v>1</v>
      </c>
      <c r="D23017" t="s">
        <v>18</v>
      </c>
      <c r="E23017">
        <v>13</v>
      </c>
      <c r="F23017">
        <v>1069495</v>
      </c>
      <c r="G23017">
        <v>19357</v>
      </c>
    </row>
    <row r="23018" spans="1:7">
      <c r="A23018" s="2">
        <v>44311</v>
      </c>
      <c r="B23018" s="2">
        <f t="shared" si="718"/>
        <v>44316</v>
      </c>
      <c r="C23018" s="3">
        <f t="shared" si="719"/>
        <v>1</v>
      </c>
      <c r="D23018" t="s">
        <v>57</v>
      </c>
      <c r="E23018">
        <v>66</v>
      </c>
      <c r="F23018">
        <v>8884</v>
      </c>
      <c r="G23018">
        <v>137</v>
      </c>
    </row>
    <row r="23019" spans="1:7">
      <c r="A23019" s="2">
        <v>44311</v>
      </c>
      <c r="B23019" s="2">
        <f t="shared" si="718"/>
        <v>44316</v>
      </c>
      <c r="C23019" s="3">
        <f t="shared" si="719"/>
        <v>1</v>
      </c>
      <c r="D23019" t="s">
        <v>26</v>
      </c>
      <c r="E23019">
        <v>15</v>
      </c>
      <c r="F23019">
        <v>32284</v>
      </c>
      <c r="G23019">
        <v>475</v>
      </c>
    </row>
    <row r="23020" spans="1:7">
      <c r="A23020" s="2">
        <v>44311</v>
      </c>
      <c r="B23020" s="2">
        <f t="shared" si="718"/>
        <v>44316</v>
      </c>
      <c r="C23020" s="3">
        <f t="shared" si="719"/>
        <v>1</v>
      </c>
      <c r="D23020" t="s">
        <v>53</v>
      </c>
      <c r="E23020">
        <v>16</v>
      </c>
      <c r="F23020">
        <v>186300</v>
      </c>
      <c r="G23020">
        <v>2033</v>
      </c>
    </row>
    <row r="23021" spans="1:7">
      <c r="A23021" s="2">
        <v>44311</v>
      </c>
      <c r="B23021" s="2">
        <f t="shared" si="718"/>
        <v>44316</v>
      </c>
      <c r="C23021" s="3">
        <f t="shared" si="719"/>
        <v>1</v>
      </c>
      <c r="D23021" t="s">
        <v>6</v>
      </c>
      <c r="E23021">
        <v>17</v>
      </c>
      <c r="F23021">
        <v>1324610</v>
      </c>
      <c r="G23021">
        <v>24139</v>
      </c>
    </row>
    <row r="23022" spans="1:7">
      <c r="A23022" s="2">
        <v>44311</v>
      </c>
      <c r="B23022" s="2">
        <f t="shared" si="718"/>
        <v>44316</v>
      </c>
      <c r="C23022" s="3">
        <f t="shared" si="719"/>
        <v>1</v>
      </c>
      <c r="D23022" t="s">
        <v>27</v>
      </c>
      <c r="E23022">
        <v>18</v>
      </c>
      <c r="F23022">
        <v>718090</v>
      </c>
      <c r="G23022">
        <v>13274</v>
      </c>
    </row>
    <row r="23023" spans="1:7">
      <c r="A23023" s="2">
        <v>44311</v>
      </c>
      <c r="B23023" s="2">
        <f t="shared" si="718"/>
        <v>44316</v>
      </c>
      <c r="C23023" s="3">
        <f t="shared" si="719"/>
        <v>1</v>
      </c>
      <c r="D23023" t="s">
        <v>39</v>
      </c>
      <c r="E23023">
        <v>19</v>
      </c>
      <c r="F23023">
        <v>362923</v>
      </c>
      <c r="G23023">
        <v>5927</v>
      </c>
    </row>
    <row r="23024" spans="1:7">
      <c r="A23024" s="2">
        <v>44311</v>
      </c>
      <c r="B23024" s="2">
        <f t="shared" si="718"/>
        <v>44316</v>
      </c>
      <c r="C23024" s="3">
        <f t="shared" si="719"/>
        <v>1</v>
      </c>
      <c r="D23024" t="s">
        <v>34</v>
      </c>
      <c r="E23024">
        <v>20</v>
      </c>
      <c r="F23024">
        <v>309544</v>
      </c>
      <c r="G23024">
        <v>5009</v>
      </c>
    </row>
    <row r="23025" spans="1:7">
      <c r="A23025" s="2">
        <v>44311</v>
      </c>
      <c r="B23025" s="2">
        <f t="shared" si="718"/>
        <v>44316</v>
      </c>
      <c r="C23025" s="3">
        <f t="shared" si="719"/>
        <v>1</v>
      </c>
      <c r="D23025" t="s">
        <v>28</v>
      </c>
      <c r="E23025">
        <v>21</v>
      </c>
      <c r="F23025">
        <v>444211</v>
      </c>
      <c r="G23025">
        <v>6557</v>
      </c>
    </row>
    <row r="23026" spans="1:7">
      <c r="A23026" s="2">
        <v>44311</v>
      </c>
      <c r="B23026" s="2">
        <f t="shared" si="718"/>
        <v>44316</v>
      </c>
      <c r="C23026" s="3">
        <f t="shared" si="719"/>
        <v>1</v>
      </c>
      <c r="D23026" t="s">
        <v>40</v>
      </c>
      <c r="E23026">
        <v>22</v>
      </c>
      <c r="F23026">
        <v>455541</v>
      </c>
      <c r="G23026">
        <v>10336</v>
      </c>
    </row>
    <row r="23027" spans="1:7">
      <c r="A23027" s="2">
        <v>44311</v>
      </c>
      <c r="B23027" s="2">
        <f t="shared" si="718"/>
        <v>44316</v>
      </c>
      <c r="C23027" s="3">
        <f t="shared" si="719"/>
        <v>1</v>
      </c>
      <c r="D23027" t="s">
        <v>51</v>
      </c>
      <c r="E23027">
        <v>23</v>
      </c>
      <c r="F23027">
        <v>59776</v>
      </c>
      <c r="G23027">
        <v>772</v>
      </c>
    </row>
    <row r="23028" spans="1:7">
      <c r="A23028" s="2">
        <v>44311</v>
      </c>
      <c r="B23028" s="2">
        <f t="shared" si="718"/>
        <v>44316</v>
      </c>
      <c r="C23028" s="3">
        <f t="shared" si="719"/>
        <v>1</v>
      </c>
      <c r="D23028" t="s">
        <v>23</v>
      </c>
      <c r="E23028">
        <v>24</v>
      </c>
      <c r="F23028">
        <v>443443</v>
      </c>
      <c r="G23028">
        <v>8661</v>
      </c>
    </row>
    <row r="23029" spans="1:7">
      <c r="A23029" s="2">
        <v>44311</v>
      </c>
      <c r="B23029" s="2">
        <f t="shared" si="718"/>
        <v>44316</v>
      </c>
      <c r="C23029" s="3">
        <f t="shared" si="719"/>
        <v>1</v>
      </c>
      <c r="D23029" t="s">
        <v>9</v>
      </c>
      <c r="E23029">
        <v>25</v>
      </c>
      <c r="F23029">
        <v>682784</v>
      </c>
      <c r="G23029">
        <v>17550</v>
      </c>
    </row>
    <row r="23030" spans="1:7">
      <c r="A23030" s="2">
        <v>44311</v>
      </c>
      <c r="B23030" s="2">
        <f t="shared" si="718"/>
        <v>44316</v>
      </c>
      <c r="C23030" s="3">
        <f t="shared" si="719"/>
        <v>1</v>
      </c>
      <c r="D23030" t="s">
        <v>42</v>
      </c>
      <c r="E23030">
        <v>26</v>
      </c>
      <c r="F23030">
        <v>911145</v>
      </c>
      <c r="G23030">
        <v>18398</v>
      </c>
    </row>
    <row r="23031" spans="1:7">
      <c r="A23031" s="2">
        <v>44311</v>
      </c>
      <c r="B23031" s="2">
        <f t="shared" si="718"/>
        <v>44316</v>
      </c>
      <c r="C23031" s="3">
        <f t="shared" si="719"/>
        <v>1</v>
      </c>
      <c r="D23031" t="s">
        <v>29</v>
      </c>
      <c r="E23031">
        <v>27</v>
      </c>
      <c r="F23031">
        <v>568321</v>
      </c>
      <c r="G23031">
        <v>7157</v>
      </c>
    </row>
    <row r="23032" spans="1:7">
      <c r="A23032" s="2">
        <v>44311</v>
      </c>
      <c r="B23032" s="2">
        <f t="shared" si="718"/>
        <v>44316</v>
      </c>
      <c r="C23032" s="3">
        <f t="shared" si="719"/>
        <v>1</v>
      </c>
      <c r="D23032" t="s">
        <v>46</v>
      </c>
      <c r="E23032">
        <v>28</v>
      </c>
      <c r="F23032">
        <v>310349</v>
      </c>
      <c r="G23032">
        <v>7175</v>
      </c>
    </row>
    <row r="23033" spans="1:7">
      <c r="A23033" s="2">
        <v>44311</v>
      </c>
      <c r="B23033" s="2">
        <f t="shared" si="718"/>
        <v>44316</v>
      </c>
      <c r="C23033" s="3">
        <f t="shared" si="719"/>
        <v>1</v>
      </c>
      <c r="D23033" t="s">
        <v>35</v>
      </c>
      <c r="E23033">
        <v>29</v>
      </c>
      <c r="F23033">
        <v>597547</v>
      </c>
      <c r="G23033">
        <v>9180</v>
      </c>
    </row>
    <row r="23034" spans="1:7">
      <c r="A23034" s="2">
        <v>44311</v>
      </c>
      <c r="B23034" s="2">
        <f t="shared" si="718"/>
        <v>44316</v>
      </c>
      <c r="C23034" s="3">
        <f t="shared" si="719"/>
        <v>1</v>
      </c>
      <c r="D23034" t="s">
        <v>54</v>
      </c>
      <c r="E23034">
        <v>30</v>
      </c>
      <c r="F23034">
        <v>108170</v>
      </c>
      <c r="G23034">
        <v>1563</v>
      </c>
    </row>
    <row r="23035" spans="1:7">
      <c r="A23035" s="2">
        <v>44311</v>
      </c>
      <c r="B23035" s="2">
        <f t="shared" si="718"/>
        <v>44316</v>
      </c>
      <c r="C23035" s="3">
        <f t="shared" si="719"/>
        <v>1</v>
      </c>
      <c r="D23035" t="s">
        <v>12</v>
      </c>
      <c r="E23035">
        <v>31</v>
      </c>
      <c r="F23035">
        <v>218732</v>
      </c>
      <c r="G23035">
        <v>2358</v>
      </c>
    </row>
    <row r="23036" spans="1:7">
      <c r="A23036" s="2">
        <v>44311</v>
      </c>
      <c r="B23036" s="2">
        <f t="shared" si="718"/>
        <v>44316</v>
      </c>
      <c r="C23036" s="3">
        <f t="shared" si="719"/>
        <v>1</v>
      </c>
      <c r="D23036" t="s">
        <v>24</v>
      </c>
      <c r="E23036">
        <v>32</v>
      </c>
      <c r="F23036">
        <v>312840</v>
      </c>
      <c r="G23036">
        <v>5422</v>
      </c>
    </row>
    <row r="23037" spans="1:7">
      <c r="A23037" s="2">
        <v>44311</v>
      </c>
      <c r="B23037" s="2">
        <f t="shared" si="718"/>
        <v>44316</v>
      </c>
      <c r="C23037" s="3">
        <f t="shared" si="719"/>
        <v>1</v>
      </c>
      <c r="D23037" t="s">
        <v>19</v>
      </c>
      <c r="E23037">
        <v>33</v>
      </c>
      <c r="F23037">
        <v>93821</v>
      </c>
      <c r="G23037">
        <v>1284</v>
      </c>
    </row>
    <row r="23038" spans="1:7">
      <c r="A23038" s="2">
        <v>44311</v>
      </c>
      <c r="B23038" s="2">
        <f t="shared" si="718"/>
        <v>44316</v>
      </c>
      <c r="C23038" s="3">
        <f t="shared" si="719"/>
        <v>1</v>
      </c>
      <c r="D23038" t="s">
        <v>21</v>
      </c>
      <c r="E23038">
        <v>34</v>
      </c>
      <c r="F23038">
        <v>997891</v>
      </c>
      <c r="G23038">
        <v>25380</v>
      </c>
    </row>
    <row r="23039" spans="1:7">
      <c r="A23039" s="2">
        <v>44311</v>
      </c>
      <c r="B23039" s="2">
        <f t="shared" si="718"/>
        <v>44316</v>
      </c>
      <c r="C23039" s="3">
        <f t="shared" si="719"/>
        <v>1</v>
      </c>
      <c r="D23039" t="s">
        <v>47</v>
      </c>
      <c r="E23039">
        <v>35</v>
      </c>
      <c r="F23039">
        <v>196221</v>
      </c>
      <c r="G23039">
        <v>4026</v>
      </c>
    </row>
    <row r="23040" spans="1:7">
      <c r="A23040" s="2">
        <v>44311</v>
      </c>
      <c r="B23040" s="2">
        <f t="shared" si="718"/>
        <v>44316</v>
      </c>
      <c r="C23040" s="3">
        <f t="shared" si="719"/>
        <v>1</v>
      </c>
      <c r="D23040" t="s">
        <v>16</v>
      </c>
      <c r="E23040">
        <v>36</v>
      </c>
      <c r="F23040">
        <v>2029307</v>
      </c>
      <c r="G23040">
        <v>51471</v>
      </c>
    </row>
    <row r="23041" spans="1:7">
      <c r="A23041" s="2">
        <v>44311</v>
      </c>
      <c r="B23041" s="2">
        <f t="shared" si="718"/>
        <v>44316</v>
      </c>
      <c r="C23041" s="3">
        <f t="shared" si="719"/>
        <v>1</v>
      </c>
      <c r="D23041" t="s">
        <v>20</v>
      </c>
      <c r="E23041">
        <v>37</v>
      </c>
      <c r="F23041">
        <v>963886</v>
      </c>
      <c r="G23041">
        <v>12553</v>
      </c>
    </row>
    <row r="23042" spans="1:7">
      <c r="A23042" s="2">
        <v>44311</v>
      </c>
      <c r="B23042" s="2">
        <f t="shared" si="718"/>
        <v>44316</v>
      </c>
      <c r="C23042" s="3">
        <f t="shared" si="719"/>
        <v>1</v>
      </c>
      <c r="D23042" t="s">
        <v>48</v>
      </c>
      <c r="E23042">
        <v>38</v>
      </c>
      <c r="F23042">
        <v>106719</v>
      </c>
      <c r="G23042">
        <v>1517</v>
      </c>
    </row>
    <row r="23043" spans="1:7">
      <c r="A23043" s="2">
        <v>44311</v>
      </c>
      <c r="B23043" s="2">
        <f t="shared" si="718"/>
        <v>44316</v>
      </c>
      <c r="C23043" s="3">
        <f t="shared" si="719"/>
        <v>1</v>
      </c>
      <c r="D23043" t="s">
        <v>59</v>
      </c>
      <c r="E23043">
        <v>69</v>
      </c>
      <c r="F23043">
        <v>164</v>
      </c>
      <c r="G23043">
        <v>2</v>
      </c>
    </row>
    <row r="23044" spans="1:7">
      <c r="A23044" s="2">
        <v>44311</v>
      </c>
      <c r="B23044" s="2">
        <f t="shared" ref="B23044:B23107" si="720">EOMONTH(A23044,0)</f>
        <v>44316</v>
      </c>
      <c r="C23044" s="3">
        <f t="shared" ref="C23044:C23107" si="721">IF(A23044=B23044,0,1)</f>
        <v>1</v>
      </c>
      <c r="D23044" t="s">
        <v>41</v>
      </c>
      <c r="E23044">
        <v>39</v>
      </c>
      <c r="F23044">
        <v>1064306</v>
      </c>
      <c r="G23044">
        <v>19122</v>
      </c>
    </row>
    <row r="23045" spans="1:7">
      <c r="A23045" s="2">
        <v>44311</v>
      </c>
      <c r="B23045" s="2">
        <f t="shared" si="720"/>
        <v>44316</v>
      </c>
      <c r="C23045" s="3">
        <f t="shared" si="721"/>
        <v>1</v>
      </c>
      <c r="D23045" t="s">
        <v>30</v>
      </c>
      <c r="E23045">
        <v>40</v>
      </c>
      <c r="F23045">
        <v>446550</v>
      </c>
      <c r="G23045">
        <v>6716</v>
      </c>
    </row>
    <row r="23046" spans="1:7">
      <c r="A23046" s="2">
        <v>44311</v>
      </c>
      <c r="B23046" s="2">
        <f t="shared" si="720"/>
        <v>44316</v>
      </c>
      <c r="C23046" s="3">
        <f t="shared" si="721"/>
        <v>1</v>
      </c>
      <c r="D23046" t="s">
        <v>14</v>
      </c>
      <c r="E23046">
        <v>41</v>
      </c>
      <c r="F23046">
        <v>180700</v>
      </c>
      <c r="G23046">
        <v>2497</v>
      </c>
    </row>
    <row r="23047" spans="1:7">
      <c r="A23047" s="2">
        <v>44311</v>
      </c>
      <c r="B23047" s="2">
        <f t="shared" si="720"/>
        <v>44316</v>
      </c>
      <c r="C23047" s="3">
        <f t="shared" si="721"/>
        <v>1</v>
      </c>
      <c r="D23047" t="s">
        <v>31</v>
      </c>
      <c r="E23047">
        <v>42</v>
      </c>
      <c r="F23047">
        <v>1138529</v>
      </c>
      <c r="G23047">
        <v>26038</v>
      </c>
    </row>
    <row r="23048" spans="1:7">
      <c r="A23048" s="2">
        <v>44311</v>
      </c>
      <c r="B23048" s="2">
        <f t="shared" si="720"/>
        <v>44316</v>
      </c>
      <c r="C23048" s="3">
        <f t="shared" si="721"/>
        <v>1</v>
      </c>
      <c r="D23048" t="s">
        <v>55</v>
      </c>
      <c r="E23048">
        <v>72</v>
      </c>
      <c r="F23048">
        <v>162074</v>
      </c>
      <c r="G23048">
        <v>2264</v>
      </c>
    </row>
    <row r="23049" spans="1:7">
      <c r="A23049" s="2">
        <v>44311</v>
      </c>
      <c r="B23049" s="2">
        <f t="shared" si="720"/>
        <v>44316</v>
      </c>
      <c r="C23049" s="3">
        <f t="shared" si="721"/>
        <v>1</v>
      </c>
      <c r="D23049" t="s">
        <v>17</v>
      </c>
      <c r="E23049">
        <v>44</v>
      </c>
      <c r="F23049">
        <v>146324</v>
      </c>
      <c r="G23049">
        <v>2660</v>
      </c>
    </row>
    <row r="23050" spans="1:7">
      <c r="A23050" s="2">
        <v>44311</v>
      </c>
      <c r="B23050" s="2">
        <f t="shared" si="720"/>
        <v>44316</v>
      </c>
      <c r="C23050" s="3">
        <f t="shared" si="721"/>
        <v>1</v>
      </c>
      <c r="D23050" t="s">
        <v>32</v>
      </c>
      <c r="E23050">
        <v>45</v>
      </c>
      <c r="F23050">
        <v>574985</v>
      </c>
      <c r="G23050">
        <v>9430</v>
      </c>
    </row>
    <row r="23051" spans="1:7">
      <c r="A23051" s="2">
        <v>44311</v>
      </c>
      <c r="B23051" s="2">
        <f t="shared" si="720"/>
        <v>44316</v>
      </c>
      <c r="C23051" s="3">
        <f t="shared" si="721"/>
        <v>1</v>
      </c>
      <c r="D23051" t="s">
        <v>43</v>
      </c>
      <c r="E23051">
        <v>46</v>
      </c>
      <c r="F23051">
        <v>121986</v>
      </c>
      <c r="G23051">
        <v>1958</v>
      </c>
    </row>
    <row r="23052" spans="1:7">
      <c r="A23052" s="2">
        <v>44311</v>
      </c>
      <c r="B23052" s="2">
        <f t="shared" si="720"/>
        <v>44316</v>
      </c>
      <c r="C23052" s="3">
        <f t="shared" si="721"/>
        <v>1</v>
      </c>
      <c r="D23052" t="s">
        <v>25</v>
      </c>
      <c r="E23052">
        <v>47</v>
      </c>
      <c r="F23052">
        <v>826672</v>
      </c>
      <c r="G23052">
        <v>12045</v>
      </c>
    </row>
    <row r="23053" spans="1:7">
      <c r="A23053" s="2">
        <v>44311</v>
      </c>
      <c r="B23053" s="2">
        <f t="shared" si="720"/>
        <v>44316</v>
      </c>
      <c r="C23053" s="3">
        <f t="shared" si="721"/>
        <v>1</v>
      </c>
      <c r="D23053" t="s">
        <v>11</v>
      </c>
      <c r="E23053">
        <v>48</v>
      </c>
      <c r="F23053">
        <v>2874344</v>
      </c>
      <c r="G23053">
        <v>50103</v>
      </c>
    </row>
    <row r="23054" spans="1:7">
      <c r="A23054" s="2">
        <v>44311</v>
      </c>
      <c r="B23054" s="2">
        <f t="shared" si="720"/>
        <v>44316</v>
      </c>
      <c r="C23054" s="3">
        <f t="shared" si="721"/>
        <v>1</v>
      </c>
      <c r="D23054" t="s">
        <v>13</v>
      </c>
      <c r="E23054">
        <v>49</v>
      </c>
      <c r="F23054">
        <v>395495</v>
      </c>
      <c r="G23054">
        <v>2182</v>
      </c>
    </row>
    <row r="23055" spans="1:7">
      <c r="A23055" s="2">
        <v>44311</v>
      </c>
      <c r="B23055" s="2">
        <f t="shared" si="720"/>
        <v>44316</v>
      </c>
      <c r="C23055" s="3">
        <f t="shared" si="721"/>
        <v>1</v>
      </c>
      <c r="D23055" t="s">
        <v>36</v>
      </c>
      <c r="E23055">
        <v>50</v>
      </c>
      <c r="F23055">
        <v>22576</v>
      </c>
      <c r="G23055">
        <v>244</v>
      </c>
    </row>
    <row r="23056" spans="1:7">
      <c r="A23056" s="2">
        <v>44311</v>
      </c>
      <c r="B23056" s="2">
        <f t="shared" si="720"/>
        <v>44316</v>
      </c>
      <c r="C23056" s="3">
        <f t="shared" si="721"/>
        <v>1</v>
      </c>
      <c r="D23056" t="s">
        <v>56</v>
      </c>
      <c r="E23056">
        <v>78</v>
      </c>
      <c r="F23056">
        <v>3068</v>
      </c>
      <c r="G23056">
        <v>27</v>
      </c>
    </row>
    <row r="23057" spans="1:7">
      <c r="A23057" s="2">
        <v>44311</v>
      </c>
      <c r="B23057" s="2">
        <f t="shared" si="720"/>
        <v>44316</v>
      </c>
      <c r="C23057" s="3">
        <f t="shared" si="721"/>
        <v>1</v>
      </c>
      <c r="D23057" t="s">
        <v>37</v>
      </c>
      <c r="E23057">
        <v>51</v>
      </c>
      <c r="F23057">
        <v>654210</v>
      </c>
      <c r="G23057">
        <v>10691</v>
      </c>
    </row>
    <row r="23058" spans="1:7">
      <c r="A23058" s="2">
        <v>44311</v>
      </c>
      <c r="B23058" s="2">
        <f t="shared" si="720"/>
        <v>44316</v>
      </c>
      <c r="C23058" s="3">
        <f t="shared" si="721"/>
        <v>1</v>
      </c>
      <c r="D23058" t="s">
        <v>5</v>
      </c>
      <c r="E23058">
        <v>53</v>
      </c>
      <c r="F23058">
        <v>397006</v>
      </c>
      <c r="G23058">
        <v>5478</v>
      </c>
    </row>
    <row r="23059" spans="1:7">
      <c r="A23059" s="2">
        <v>44311</v>
      </c>
      <c r="B23059" s="2">
        <f t="shared" si="720"/>
        <v>44316</v>
      </c>
      <c r="C23059" s="3">
        <f t="shared" si="721"/>
        <v>1</v>
      </c>
      <c r="D23059" t="s">
        <v>58</v>
      </c>
      <c r="E23059">
        <v>54</v>
      </c>
      <c r="F23059">
        <v>151382</v>
      </c>
      <c r="G23059">
        <v>2821</v>
      </c>
    </row>
    <row r="23060" spans="1:7">
      <c r="A23060" s="2">
        <v>44311</v>
      </c>
      <c r="B23060" s="2">
        <f t="shared" si="720"/>
        <v>44316</v>
      </c>
      <c r="C23060" s="3">
        <f t="shared" si="721"/>
        <v>1</v>
      </c>
      <c r="D23060" t="s">
        <v>10</v>
      </c>
      <c r="E23060">
        <v>55</v>
      </c>
      <c r="F23060">
        <v>656668</v>
      </c>
      <c r="G23060">
        <v>7473</v>
      </c>
    </row>
    <row r="23061" spans="1:7">
      <c r="A23061" s="2">
        <v>44311</v>
      </c>
      <c r="B23061" s="2">
        <f t="shared" si="720"/>
        <v>44316</v>
      </c>
      <c r="C23061" s="3">
        <f t="shared" si="721"/>
        <v>1</v>
      </c>
      <c r="D23061" t="s">
        <v>49</v>
      </c>
      <c r="E23061">
        <v>56</v>
      </c>
      <c r="F23061">
        <v>57696</v>
      </c>
      <c r="G23061">
        <v>705</v>
      </c>
    </row>
    <row r="23062" spans="1:7">
      <c r="A23062" s="2">
        <v>44312</v>
      </c>
      <c r="B23062" s="2">
        <f t="shared" si="720"/>
        <v>44316</v>
      </c>
      <c r="C23062" s="3">
        <f t="shared" si="721"/>
        <v>1</v>
      </c>
      <c r="D23062" t="s">
        <v>52</v>
      </c>
      <c r="E23062">
        <v>1</v>
      </c>
      <c r="F23062">
        <v>526348</v>
      </c>
      <c r="G23062">
        <v>10852</v>
      </c>
    </row>
    <row r="23063" spans="1:7">
      <c r="A23063" s="2">
        <v>44312</v>
      </c>
      <c r="B23063" s="2">
        <f t="shared" si="720"/>
        <v>44316</v>
      </c>
      <c r="C23063" s="3">
        <f t="shared" si="721"/>
        <v>1</v>
      </c>
      <c r="D23063" t="s">
        <v>50</v>
      </c>
      <c r="E23063">
        <v>2</v>
      </c>
      <c r="F23063">
        <v>66967</v>
      </c>
      <c r="G23063">
        <v>330</v>
      </c>
    </row>
    <row r="23064" spans="1:7">
      <c r="A23064" s="2">
        <v>44312</v>
      </c>
      <c r="B23064" s="2">
        <f t="shared" si="720"/>
        <v>44316</v>
      </c>
      <c r="C23064" s="3">
        <f t="shared" si="721"/>
        <v>1</v>
      </c>
      <c r="D23064" t="s">
        <v>8</v>
      </c>
      <c r="E23064">
        <v>4</v>
      </c>
      <c r="F23064">
        <v>859487</v>
      </c>
      <c r="G23064">
        <v>17268</v>
      </c>
    </row>
    <row r="23065" spans="1:7">
      <c r="A23065" s="2">
        <v>44312</v>
      </c>
      <c r="B23065" s="2">
        <f t="shared" si="720"/>
        <v>44316</v>
      </c>
      <c r="C23065" s="3">
        <f t="shared" si="721"/>
        <v>1</v>
      </c>
      <c r="D23065" t="s">
        <v>44</v>
      </c>
      <c r="E23065">
        <v>5</v>
      </c>
      <c r="F23065">
        <v>334769</v>
      </c>
      <c r="G23065">
        <v>5720</v>
      </c>
    </row>
    <row r="23066" spans="1:7">
      <c r="A23066" s="2">
        <v>44312</v>
      </c>
      <c r="B23066" s="2">
        <f t="shared" si="720"/>
        <v>44316</v>
      </c>
      <c r="C23066" s="3">
        <f t="shared" si="721"/>
        <v>1</v>
      </c>
      <c r="D23066" t="s">
        <v>7</v>
      </c>
      <c r="E23066">
        <v>6</v>
      </c>
      <c r="F23066">
        <v>3734358</v>
      </c>
      <c r="G23066">
        <v>61461</v>
      </c>
    </row>
    <row r="23067" spans="1:7">
      <c r="A23067" s="2">
        <v>44312</v>
      </c>
      <c r="B23067" s="2">
        <f t="shared" si="720"/>
        <v>44316</v>
      </c>
      <c r="C23067" s="3">
        <f t="shared" si="721"/>
        <v>1</v>
      </c>
      <c r="D23067" t="s">
        <v>22</v>
      </c>
      <c r="E23067">
        <v>8</v>
      </c>
      <c r="F23067">
        <v>505526</v>
      </c>
      <c r="G23067">
        <v>6390</v>
      </c>
    </row>
    <row r="23068" spans="1:7">
      <c r="A23068" s="2">
        <v>44312</v>
      </c>
      <c r="B23068" s="2">
        <f t="shared" si="720"/>
        <v>44316</v>
      </c>
      <c r="C23068" s="3">
        <f t="shared" si="721"/>
        <v>1</v>
      </c>
      <c r="D23068" t="s">
        <v>38</v>
      </c>
      <c r="E23068">
        <v>9</v>
      </c>
      <c r="F23068">
        <v>336933</v>
      </c>
      <c r="G23068">
        <v>8066</v>
      </c>
    </row>
    <row r="23069" spans="1:7">
      <c r="A23069" s="2">
        <v>44312</v>
      </c>
      <c r="B23069" s="2">
        <f t="shared" si="720"/>
        <v>44316</v>
      </c>
      <c r="C23069" s="3">
        <f t="shared" si="721"/>
        <v>1</v>
      </c>
      <c r="D23069" t="s">
        <v>45</v>
      </c>
      <c r="E23069">
        <v>10</v>
      </c>
      <c r="F23069">
        <v>103459</v>
      </c>
      <c r="G23069">
        <v>1617</v>
      </c>
    </row>
    <row r="23070" spans="1:7">
      <c r="A23070" s="2">
        <v>44312</v>
      </c>
      <c r="B23070" s="2">
        <f t="shared" si="720"/>
        <v>44316</v>
      </c>
      <c r="C23070" s="3">
        <f t="shared" si="721"/>
        <v>1</v>
      </c>
      <c r="D23070" t="s">
        <v>33</v>
      </c>
      <c r="E23070">
        <v>11</v>
      </c>
      <c r="F23070">
        <v>47378</v>
      </c>
      <c r="G23070">
        <v>1099</v>
      </c>
    </row>
    <row r="23071" spans="1:7">
      <c r="A23071" s="2">
        <v>44312</v>
      </c>
      <c r="B23071" s="2">
        <f t="shared" si="720"/>
        <v>44316</v>
      </c>
      <c r="C23071" s="3">
        <f t="shared" si="721"/>
        <v>1</v>
      </c>
      <c r="D23071" t="s">
        <v>15</v>
      </c>
      <c r="E23071">
        <v>12</v>
      </c>
      <c r="F23071">
        <v>2212089</v>
      </c>
      <c r="G23071">
        <v>34911</v>
      </c>
    </row>
    <row r="23072" spans="1:7">
      <c r="A23072" s="2">
        <v>44312</v>
      </c>
      <c r="B23072" s="2">
        <f t="shared" si="720"/>
        <v>44316</v>
      </c>
      <c r="C23072" s="3">
        <f t="shared" si="721"/>
        <v>1</v>
      </c>
      <c r="D23072" t="s">
        <v>18</v>
      </c>
      <c r="E23072">
        <v>13</v>
      </c>
      <c r="F23072">
        <v>1070237</v>
      </c>
      <c r="G23072">
        <v>19391</v>
      </c>
    </row>
    <row r="23073" spans="1:7">
      <c r="A23073" s="2">
        <v>44312</v>
      </c>
      <c r="B23073" s="2">
        <f t="shared" si="720"/>
        <v>44316</v>
      </c>
      <c r="C23073" s="3">
        <f t="shared" si="721"/>
        <v>1</v>
      </c>
      <c r="D23073" t="s">
        <v>57</v>
      </c>
      <c r="E23073">
        <v>66</v>
      </c>
      <c r="F23073">
        <v>8892</v>
      </c>
      <c r="G23073">
        <v>137</v>
      </c>
    </row>
    <row r="23074" spans="1:7">
      <c r="A23074" s="2">
        <v>44312</v>
      </c>
      <c r="B23074" s="2">
        <f t="shared" si="720"/>
        <v>44316</v>
      </c>
      <c r="C23074" s="3">
        <f t="shared" si="721"/>
        <v>1</v>
      </c>
      <c r="D23074" t="s">
        <v>26</v>
      </c>
      <c r="E23074">
        <v>15</v>
      </c>
      <c r="F23074">
        <v>32349</v>
      </c>
      <c r="G23074">
        <v>475</v>
      </c>
    </row>
    <row r="23075" spans="1:7">
      <c r="A23075" s="2">
        <v>44312</v>
      </c>
      <c r="B23075" s="2">
        <f t="shared" si="720"/>
        <v>44316</v>
      </c>
      <c r="C23075" s="3">
        <f t="shared" si="721"/>
        <v>1</v>
      </c>
      <c r="D23075" t="s">
        <v>53</v>
      </c>
      <c r="E23075">
        <v>16</v>
      </c>
      <c r="F23075">
        <v>186875</v>
      </c>
      <c r="G23075">
        <v>2036</v>
      </c>
    </row>
    <row r="23076" spans="1:7">
      <c r="A23076" s="2">
        <v>44312</v>
      </c>
      <c r="B23076" s="2">
        <f t="shared" si="720"/>
        <v>44316</v>
      </c>
      <c r="C23076" s="3">
        <f t="shared" si="721"/>
        <v>1</v>
      </c>
      <c r="D23076" t="s">
        <v>6</v>
      </c>
      <c r="E23076">
        <v>17</v>
      </c>
      <c r="F23076">
        <v>1326850</v>
      </c>
      <c r="G23076">
        <v>24150</v>
      </c>
    </row>
    <row r="23077" spans="1:7">
      <c r="A23077" s="2">
        <v>44312</v>
      </c>
      <c r="B23077" s="2">
        <f t="shared" si="720"/>
        <v>44316</v>
      </c>
      <c r="C23077" s="3">
        <f t="shared" si="721"/>
        <v>1</v>
      </c>
      <c r="D23077" t="s">
        <v>27</v>
      </c>
      <c r="E23077">
        <v>18</v>
      </c>
      <c r="F23077">
        <v>718771</v>
      </c>
      <c r="G23077">
        <v>13280</v>
      </c>
    </row>
    <row r="23078" spans="1:7">
      <c r="A23078" s="2">
        <v>44312</v>
      </c>
      <c r="B23078" s="2">
        <f t="shared" si="720"/>
        <v>44316</v>
      </c>
      <c r="C23078" s="3">
        <f t="shared" si="721"/>
        <v>1</v>
      </c>
      <c r="D23078" t="s">
        <v>39</v>
      </c>
      <c r="E23078">
        <v>19</v>
      </c>
      <c r="F23078">
        <v>363158</v>
      </c>
      <c r="G23078">
        <v>5927</v>
      </c>
    </row>
    <row r="23079" spans="1:7">
      <c r="A23079" s="2">
        <v>44312</v>
      </c>
      <c r="B23079" s="2">
        <f t="shared" si="720"/>
        <v>44316</v>
      </c>
      <c r="C23079" s="3">
        <f t="shared" si="721"/>
        <v>1</v>
      </c>
      <c r="D23079" t="s">
        <v>34</v>
      </c>
      <c r="E23079">
        <v>20</v>
      </c>
      <c r="F23079">
        <v>310013</v>
      </c>
      <c r="G23079">
        <v>5010</v>
      </c>
    </row>
    <row r="23080" spans="1:7">
      <c r="A23080" s="2">
        <v>44312</v>
      </c>
      <c r="B23080" s="2">
        <f t="shared" si="720"/>
        <v>44316</v>
      </c>
      <c r="C23080" s="3">
        <f t="shared" si="721"/>
        <v>1</v>
      </c>
      <c r="D23080" t="s">
        <v>28</v>
      </c>
      <c r="E23080">
        <v>21</v>
      </c>
      <c r="F23080">
        <v>444547</v>
      </c>
      <c r="G23080">
        <v>6575</v>
      </c>
    </row>
    <row r="23081" spans="1:7">
      <c r="A23081" s="2">
        <v>44312</v>
      </c>
      <c r="B23081" s="2">
        <f t="shared" si="720"/>
        <v>44316</v>
      </c>
      <c r="C23081" s="3">
        <f t="shared" si="721"/>
        <v>1</v>
      </c>
      <c r="D23081" t="s">
        <v>40</v>
      </c>
      <c r="E23081">
        <v>22</v>
      </c>
      <c r="F23081">
        <v>456432</v>
      </c>
      <c r="G23081">
        <v>10342</v>
      </c>
    </row>
    <row r="23082" spans="1:7">
      <c r="A23082" s="2">
        <v>44312</v>
      </c>
      <c r="B23082" s="2">
        <f t="shared" si="720"/>
        <v>44316</v>
      </c>
      <c r="C23082" s="3">
        <f t="shared" si="721"/>
        <v>1</v>
      </c>
      <c r="D23082" t="s">
        <v>51</v>
      </c>
      <c r="E23082">
        <v>23</v>
      </c>
      <c r="F23082">
        <v>60005</v>
      </c>
      <c r="G23082">
        <v>772</v>
      </c>
    </row>
    <row r="23083" spans="1:7">
      <c r="A23083" s="2">
        <v>44312</v>
      </c>
      <c r="B23083" s="2">
        <f t="shared" si="720"/>
        <v>44316</v>
      </c>
      <c r="C23083" s="3">
        <f t="shared" si="721"/>
        <v>1</v>
      </c>
      <c r="D23083" t="s">
        <v>23</v>
      </c>
      <c r="E23083">
        <v>24</v>
      </c>
      <c r="F23083">
        <v>444001</v>
      </c>
      <c r="G23083">
        <v>8670</v>
      </c>
    </row>
    <row r="23084" spans="1:7">
      <c r="A23084" s="2">
        <v>44312</v>
      </c>
      <c r="B23084" s="2">
        <f t="shared" si="720"/>
        <v>44316</v>
      </c>
      <c r="C23084" s="3">
        <f t="shared" si="721"/>
        <v>1</v>
      </c>
      <c r="D23084" t="s">
        <v>9</v>
      </c>
      <c r="E23084">
        <v>25</v>
      </c>
      <c r="F23084">
        <v>683665</v>
      </c>
      <c r="G23084">
        <v>17562</v>
      </c>
    </row>
    <row r="23085" spans="1:7">
      <c r="A23085" s="2">
        <v>44312</v>
      </c>
      <c r="B23085" s="2">
        <f t="shared" si="720"/>
        <v>44316</v>
      </c>
      <c r="C23085" s="3">
        <f t="shared" si="721"/>
        <v>1</v>
      </c>
      <c r="D23085" t="s">
        <v>42</v>
      </c>
      <c r="E23085">
        <v>26</v>
      </c>
      <c r="F23085">
        <v>918370</v>
      </c>
      <c r="G23085">
        <v>18439</v>
      </c>
    </row>
    <row r="23086" spans="1:7">
      <c r="A23086" s="2">
        <v>44312</v>
      </c>
      <c r="B23086" s="2">
        <f t="shared" si="720"/>
        <v>44316</v>
      </c>
      <c r="C23086" s="3">
        <f t="shared" si="721"/>
        <v>1</v>
      </c>
      <c r="D23086" t="s">
        <v>29</v>
      </c>
      <c r="E23086">
        <v>27</v>
      </c>
      <c r="F23086">
        <v>569518</v>
      </c>
      <c r="G23086">
        <v>7157</v>
      </c>
    </row>
    <row r="23087" spans="1:7">
      <c r="A23087" s="2">
        <v>44312</v>
      </c>
      <c r="B23087" s="2">
        <f t="shared" si="720"/>
        <v>44316</v>
      </c>
      <c r="C23087" s="3">
        <f t="shared" si="721"/>
        <v>1</v>
      </c>
      <c r="D23087" t="s">
        <v>46</v>
      </c>
      <c r="E23087">
        <v>28</v>
      </c>
      <c r="F23087">
        <v>310987</v>
      </c>
      <c r="G23087">
        <v>7178</v>
      </c>
    </row>
    <row r="23088" spans="1:7">
      <c r="A23088" s="2">
        <v>44312</v>
      </c>
      <c r="B23088" s="2">
        <f t="shared" si="720"/>
        <v>44316</v>
      </c>
      <c r="C23088" s="3">
        <f t="shared" si="721"/>
        <v>1</v>
      </c>
      <c r="D23088" t="s">
        <v>35</v>
      </c>
      <c r="E23088">
        <v>29</v>
      </c>
      <c r="F23088">
        <v>597934</v>
      </c>
      <c r="G23088">
        <v>9182</v>
      </c>
    </row>
    <row r="23089" spans="1:7">
      <c r="A23089" s="2">
        <v>44312</v>
      </c>
      <c r="B23089" s="2">
        <f t="shared" si="720"/>
        <v>44316</v>
      </c>
      <c r="C23089" s="3">
        <f t="shared" si="721"/>
        <v>1</v>
      </c>
      <c r="D23089" t="s">
        <v>54</v>
      </c>
      <c r="E23089">
        <v>30</v>
      </c>
      <c r="F23089">
        <v>108227</v>
      </c>
      <c r="G23089">
        <v>1563</v>
      </c>
    </row>
    <row r="23090" spans="1:7">
      <c r="A23090" s="2">
        <v>44312</v>
      </c>
      <c r="B23090" s="2">
        <f t="shared" si="720"/>
        <v>44316</v>
      </c>
      <c r="C23090" s="3">
        <f t="shared" si="721"/>
        <v>1</v>
      </c>
      <c r="D23090" t="s">
        <v>12</v>
      </c>
      <c r="E23090">
        <v>31</v>
      </c>
      <c r="F23090">
        <v>218832</v>
      </c>
      <c r="G23090">
        <v>2363</v>
      </c>
    </row>
    <row r="23091" spans="1:7">
      <c r="A23091" s="2">
        <v>44312</v>
      </c>
      <c r="B23091" s="2">
        <f t="shared" si="720"/>
        <v>44316</v>
      </c>
      <c r="C23091" s="3">
        <f t="shared" si="721"/>
        <v>1</v>
      </c>
      <c r="D23091" t="s">
        <v>24</v>
      </c>
      <c r="E23091">
        <v>32</v>
      </c>
      <c r="F23091">
        <v>313680</v>
      </c>
      <c r="G23091">
        <v>5433</v>
      </c>
    </row>
    <row r="23092" spans="1:7">
      <c r="A23092" s="2">
        <v>44312</v>
      </c>
      <c r="B23092" s="2">
        <f t="shared" si="720"/>
        <v>44316</v>
      </c>
      <c r="C23092" s="3">
        <f t="shared" si="721"/>
        <v>1</v>
      </c>
      <c r="D23092" t="s">
        <v>19</v>
      </c>
      <c r="E23092">
        <v>33</v>
      </c>
      <c r="F23092">
        <v>93935</v>
      </c>
      <c r="G23092">
        <v>1286</v>
      </c>
    </row>
    <row r="23093" spans="1:7">
      <c r="A23093" s="2">
        <v>44312</v>
      </c>
      <c r="B23093" s="2">
        <f t="shared" si="720"/>
        <v>44316</v>
      </c>
      <c r="C23093" s="3">
        <f t="shared" si="721"/>
        <v>1</v>
      </c>
      <c r="D23093" t="s">
        <v>21</v>
      </c>
      <c r="E23093">
        <v>34</v>
      </c>
      <c r="F23093">
        <v>988886</v>
      </c>
      <c r="G23093">
        <v>25399</v>
      </c>
    </row>
    <row r="23094" spans="1:7">
      <c r="A23094" s="2">
        <v>44312</v>
      </c>
      <c r="B23094" s="2">
        <f t="shared" si="720"/>
        <v>44316</v>
      </c>
      <c r="C23094" s="3">
        <f t="shared" si="721"/>
        <v>1</v>
      </c>
      <c r="D23094" t="s">
        <v>47</v>
      </c>
      <c r="E23094">
        <v>35</v>
      </c>
      <c r="F23094">
        <v>196844</v>
      </c>
      <c r="G23094">
        <v>4029</v>
      </c>
    </row>
    <row r="23095" spans="1:7">
      <c r="A23095" s="2">
        <v>44312</v>
      </c>
      <c r="B23095" s="2">
        <f t="shared" si="720"/>
        <v>44316</v>
      </c>
      <c r="C23095" s="3">
        <f t="shared" si="721"/>
        <v>1</v>
      </c>
      <c r="D23095" t="s">
        <v>16</v>
      </c>
      <c r="E23095">
        <v>36</v>
      </c>
      <c r="F23095">
        <v>2032325</v>
      </c>
      <c r="G23095">
        <v>51511</v>
      </c>
    </row>
    <row r="23096" spans="1:7">
      <c r="A23096" s="2">
        <v>44312</v>
      </c>
      <c r="B23096" s="2">
        <f t="shared" si="720"/>
        <v>44316</v>
      </c>
      <c r="C23096" s="3">
        <f t="shared" si="721"/>
        <v>1</v>
      </c>
      <c r="D23096" t="s">
        <v>20</v>
      </c>
      <c r="E23096">
        <v>37</v>
      </c>
      <c r="F23096">
        <v>968894</v>
      </c>
      <c r="G23096">
        <v>12587</v>
      </c>
    </row>
    <row r="23097" spans="1:7">
      <c r="A23097" s="2">
        <v>44312</v>
      </c>
      <c r="B23097" s="2">
        <f t="shared" si="720"/>
        <v>44316</v>
      </c>
      <c r="C23097" s="3">
        <f t="shared" si="721"/>
        <v>1</v>
      </c>
      <c r="D23097" t="s">
        <v>48</v>
      </c>
      <c r="E23097">
        <v>38</v>
      </c>
      <c r="F23097">
        <v>106840</v>
      </c>
      <c r="G23097">
        <v>1517</v>
      </c>
    </row>
    <row r="23098" spans="1:7">
      <c r="A23098" s="2">
        <v>44312</v>
      </c>
      <c r="B23098" s="2">
        <f t="shared" si="720"/>
        <v>44316</v>
      </c>
      <c r="C23098" s="3">
        <f t="shared" si="721"/>
        <v>1</v>
      </c>
      <c r="D23098" t="s">
        <v>59</v>
      </c>
      <c r="E23098">
        <v>69</v>
      </c>
      <c r="F23098">
        <v>164</v>
      </c>
      <c r="G23098">
        <v>2</v>
      </c>
    </row>
    <row r="23099" spans="1:7">
      <c r="A23099" s="2">
        <v>44312</v>
      </c>
      <c r="B23099" s="2">
        <f t="shared" si="720"/>
        <v>44316</v>
      </c>
      <c r="C23099" s="3">
        <f t="shared" si="721"/>
        <v>1</v>
      </c>
      <c r="D23099" t="s">
        <v>41</v>
      </c>
      <c r="E23099">
        <v>39</v>
      </c>
      <c r="F23099">
        <v>1065702</v>
      </c>
      <c r="G23099">
        <v>19122</v>
      </c>
    </row>
    <row r="23100" spans="1:7">
      <c r="A23100" s="2">
        <v>44312</v>
      </c>
      <c r="B23100" s="2">
        <f t="shared" si="720"/>
        <v>44316</v>
      </c>
      <c r="C23100" s="3">
        <f t="shared" si="721"/>
        <v>1</v>
      </c>
      <c r="D23100" t="s">
        <v>30</v>
      </c>
      <c r="E23100">
        <v>40</v>
      </c>
      <c r="F23100">
        <v>447278</v>
      </c>
      <c r="G23100">
        <v>6716</v>
      </c>
    </row>
    <row r="23101" spans="1:7">
      <c r="A23101" s="2">
        <v>44312</v>
      </c>
      <c r="B23101" s="2">
        <f t="shared" si="720"/>
        <v>44316</v>
      </c>
      <c r="C23101" s="3">
        <f t="shared" si="721"/>
        <v>1</v>
      </c>
      <c r="D23101" t="s">
        <v>14</v>
      </c>
      <c r="E23101">
        <v>41</v>
      </c>
      <c r="F23101">
        <v>181413</v>
      </c>
      <c r="G23101">
        <v>2501</v>
      </c>
    </row>
    <row r="23102" spans="1:7">
      <c r="A23102" s="2">
        <v>44312</v>
      </c>
      <c r="B23102" s="2">
        <f t="shared" si="720"/>
        <v>44316</v>
      </c>
      <c r="C23102" s="3">
        <f t="shared" si="721"/>
        <v>1</v>
      </c>
      <c r="D23102" t="s">
        <v>31</v>
      </c>
      <c r="E23102">
        <v>42</v>
      </c>
      <c r="F23102">
        <v>1141219</v>
      </c>
      <c r="G23102">
        <v>26042</v>
      </c>
    </row>
    <row r="23103" spans="1:7">
      <c r="A23103" s="2">
        <v>44312</v>
      </c>
      <c r="B23103" s="2">
        <f t="shared" si="720"/>
        <v>44316</v>
      </c>
      <c r="C23103" s="3">
        <f t="shared" si="721"/>
        <v>1</v>
      </c>
      <c r="D23103" t="s">
        <v>55</v>
      </c>
      <c r="E23103">
        <v>72</v>
      </c>
      <c r="F23103">
        <v>162818</v>
      </c>
      <c r="G23103">
        <v>2265</v>
      </c>
    </row>
    <row r="23104" spans="1:7">
      <c r="A23104" s="2">
        <v>44312</v>
      </c>
      <c r="B23104" s="2">
        <f t="shared" si="720"/>
        <v>44316</v>
      </c>
      <c r="C23104" s="3">
        <f t="shared" si="721"/>
        <v>1</v>
      </c>
      <c r="D23104" t="s">
        <v>17</v>
      </c>
      <c r="E23104">
        <v>44</v>
      </c>
      <c r="F23104">
        <v>146960</v>
      </c>
      <c r="G23104">
        <v>2663</v>
      </c>
    </row>
    <row r="23105" spans="1:7">
      <c r="A23105" s="2">
        <v>44312</v>
      </c>
      <c r="B23105" s="2">
        <f t="shared" si="720"/>
        <v>44316</v>
      </c>
      <c r="C23105" s="3">
        <f t="shared" si="721"/>
        <v>1</v>
      </c>
      <c r="D23105" t="s">
        <v>32</v>
      </c>
      <c r="E23105">
        <v>45</v>
      </c>
      <c r="F23105">
        <v>575515</v>
      </c>
      <c r="G23105">
        <v>9433</v>
      </c>
    </row>
    <row r="23106" spans="1:7">
      <c r="A23106" s="2">
        <v>44312</v>
      </c>
      <c r="B23106" s="2">
        <f t="shared" si="720"/>
        <v>44316</v>
      </c>
      <c r="C23106" s="3">
        <f t="shared" si="721"/>
        <v>1</v>
      </c>
      <c r="D23106" t="s">
        <v>43</v>
      </c>
      <c r="E23106">
        <v>46</v>
      </c>
      <c r="F23106">
        <v>122080</v>
      </c>
      <c r="G23106">
        <v>1960</v>
      </c>
    </row>
    <row r="23107" spans="1:7">
      <c r="A23107" s="2">
        <v>44312</v>
      </c>
      <c r="B23107" s="2">
        <f t="shared" si="720"/>
        <v>44316</v>
      </c>
      <c r="C23107" s="3">
        <f t="shared" si="721"/>
        <v>1</v>
      </c>
      <c r="D23107" t="s">
        <v>25</v>
      </c>
      <c r="E23107">
        <v>47</v>
      </c>
      <c r="F23107">
        <v>828528</v>
      </c>
      <c r="G23107">
        <v>12055</v>
      </c>
    </row>
    <row r="23108" spans="1:7">
      <c r="A23108" s="2">
        <v>44312</v>
      </c>
      <c r="B23108" s="2">
        <f t="shared" ref="B23108:B23171" si="722">EOMONTH(A23108,0)</f>
        <v>44316</v>
      </c>
      <c r="C23108" s="3">
        <f t="shared" ref="C23108:C23116" si="723">IF(A23108=B23108,0,1)</f>
        <v>1</v>
      </c>
      <c r="D23108" t="s">
        <v>11</v>
      </c>
      <c r="E23108">
        <v>48</v>
      </c>
      <c r="F23108">
        <v>2878757</v>
      </c>
      <c r="G23108">
        <v>50136</v>
      </c>
    </row>
    <row r="23109" spans="1:7">
      <c r="A23109" s="2">
        <v>44312</v>
      </c>
      <c r="B23109" s="2">
        <f t="shared" si="722"/>
        <v>44316</v>
      </c>
      <c r="C23109" s="3">
        <f t="shared" si="723"/>
        <v>1</v>
      </c>
      <c r="D23109" t="s">
        <v>13</v>
      </c>
      <c r="E23109">
        <v>49</v>
      </c>
      <c r="F23109">
        <v>395741</v>
      </c>
      <c r="G23109">
        <v>2183</v>
      </c>
    </row>
    <row r="23110" spans="1:7">
      <c r="A23110" s="2">
        <v>44312</v>
      </c>
      <c r="B23110" s="2">
        <f t="shared" si="722"/>
        <v>44316</v>
      </c>
      <c r="C23110" s="3">
        <f t="shared" si="723"/>
        <v>1</v>
      </c>
      <c r="D23110" t="s">
        <v>36</v>
      </c>
      <c r="E23110">
        <v>50</v>
      </c>
      <c r="F23110">
        <v>22617</v>
      </c>
      <c r="G23110">
        <v>244</v>
      </c>
    </row>
    <row r="23111" spans="1:7">
      <c r="A23111" s="2">
        <v>44312</v>
      </c>
      <c r="B23111" s="2">
        <f t="shared" si="722"/>
        <v>44316</v>
      </c>
      <c r="C23111" s="3">
        <f t="shared" si="723"/>
        <v>1</v>
      </c>
      <c r="D23111" t="s">
        <v>56</v>
      </c>
      <c r="E23111">
        <v>78</v>
      </c>
      <c r="F23111">
        <v>3090</v>
      </c>
      <c r="G23111">
        <v>27</v>
      </c>
    </row>
    <row r="23112" spans="1:7">
      <c r="A23112" s="2">
        <v>44312</v>
      </c>
      <c r="B23112" s="2">
        <f t="shared" si="722"/>
        <v>44316</v>
      </c>
      <c r="C23112" s="3">
        <f t="shared" si="723"/>
        <v>1</v>
      </c>
      <c r="D23112" t="s">
        <v>37</v>
      </c>
      <c r="E23112">
        <v>51</v>
      </c>
      <c r="F23112">
        <v>654929</v>
      </c>
      <c r="G23112">
        <v>10706</v>
      </c>
    </row>
    <row r="23113" spans="1:7">
      <c r="A23113" s="2">
        <v>44312</v>
      </c>
      <c r="B23113" s="2">
        <f t="shared" si="722"/>
        <v>44316</v>
      </c>
      <c r="C23113" s="3">
        <f t="shared" si="723"/>
        <v>1</v>
      </c>
      <c r="D23113" t="s">
        <v>5</v>
      </c>
      <c r="E23113">
        <v>53</v>
      </c>
      <c r="F23113">
        <v>399327</v>
      </c>
      <c r="G23113">
        <v>5498</v>
      </c>
    </row>
    <row r="23114" spans="1:7">
      <c r="A23114" s="2">
        <v>44312</v>
      </c>
      <c r="B23114" s="2">
        <f t="shared" si="722"/>
        <v>44316</v>
      </c>
      <c r="C23114" s="3">
        <f t="shared" si="723"/>
        <v>1</v>
      </c>
      <c r="D23114" t="s">
        <v>58</v>
      </c>
      <c r="E23114">
        <v>54</v>
      </c>
      <c r="F23114">
        <v>151671</v>
      </c>
      <c r="G23114">
        <v>2821</v>
      </c>
    </row>
    <row r="23115" spans="1:7">
      <c r="A23115" s="2">
        <v>44312</v>
      </c>
      <c r="B23115" s="2">
        <f t="shared" si="722"/>
        <v>44316</v>
      </c>
      <c r="C23115" s="3">
        <f t="shared" si="723"/>
        <v>1</v>
      </c>
      <c r="D23115" t="s">
        <v>10</v>
      </c>
      <c r="E23115">
        <v>55</v>
      </c>
      <c r="F23115">
        <v>657144</v>
      </c>
      <c r="G23115">
        <v>7473</v>
      </c>
    </row>
    <row r="23116" spans="1:7">
      <c r="A23116" s="2">
        <v>44312</v>
      </c>
      <c r="B23116" s="2">
        <f t="shared" si="722"/>
        <v>44316</v>
      </c>
      <c r="C23116" s="3">
        <f t="shared" si="723"/>
        <v>1</v>
      </c>
      <c r="D23116" t="s">
        <v>49</v>
      </c>
      <c r="E23116">
        <v>56</v>
      </c>
      <c r="F23116">
        <v>57818</v>
      </c>
      <c r="G23116">
        <v>705</v>
      </c>
    </row>
    <row r="23117" spans="1:7">
      <c r="A23117" s="2">
        <v>44313</v>
      </c>
      <c r="B23117" s="2">
        <f t="shared" si="722"/>
        <v>44316</v>
      </c>
      <c r="C23117" s="3" t="s">
        <v>64</v>
      </c>
      <c r="D23117" t="s">
        <v>52</v>
      </c>
      <c r="E23117">
        <v>1</v>
      </c>
      <c r="F23117">
        <v>526707</v>
      </c>
      <c r="G23117">
        <v>10854</v>
      </c>
    </row>
    <row r="23118" spans="1:7">
      <c r="A23118" s="2">
        <v>44313</v>
      </c>
      <c r="B23118" s="2">
        <f t="shared" si="722"/>
        <v>44316</v>
      </c>
      <c r="C23118" s="3" t="s">
        <v>64</v>
      </c>
      <c r="D23118" t="s">
        <v>50</v>
      </c>
      <c r="E23118">
        <v>2</v>
      </c>
      <c r="F23118">
        <v>67104</v>
      </c>
      <c r="G23118">
        <v>330</v>
      </c>
    </row>
    <row r="23119" spans="1:7">
      <c r="A23119" s="2">
        <v>44313</v>
      </c>
      <c r="B23119" s="2">
        <f t="shared" si="722"/>
        <v>44316</v>
      </c>
      <c r="C23119" s="3" t="s">
        <v>64</v>
      </c>
      <c r="D23119" t="s">
        <v>8</v>
      </c>
      <c r="E23119">
        <v>4</v>
      </c>
      <c r="F23119">
        <v>860169</v>
      </c>
      <c r="G23119">
        <v>17276</v>
      </c>
    </row>
    <row r="23120" spans="1:7">
      <c r="A23120" s="2">
        <v>44313</v>
      </c>
      <c r="B23120" s="2">
        <f t="shared" si="722"/>
        <v>44316</v>
      </c>
      <c r="C23120" s="3" t="s">
        <v>64</v>
      </c>
      <c r="D23120" t="s">
        <v>44</v>
      </c>
      <c r="E23120">
        <v>5</v>
      </c>
      <c r="F23120">
        <v>334998</v>
      </c>
      <c r="G23120">
        <v>5725</v>
      </c>
    </row>
    <row r="23121" spans="1:7">
      <c r="A23121" s="2">
        <v>44313</v>
      </c>
      <c r="B23121" s="2">
        <f t="shared" si="722"/>
        <v>44316</v>
      </c>
      <c r="C23121" s="3" t="s">
        <v>64</v>
      </c>
      <c r="D23121" t="s">
        <v>7</v>
      </c>
      <c r="E23121">
        <v>6</v>
      </c>
      <c r="F23121">
        <v>3736197</v>
      </c>
      <c r="G23121">
        <v>61480</v>
      </c>
    </row>
    <row r="23122" spans="1:7">
      <c r="A23122" s="2">
        <v>44313</v>
      </c>
      <c r="B23122" s="2">
        <f t="shared" si="722"/>
        <v>44316</v>
      </c>
      <c r="C23122" s="3" t="s">
        <v>64</v>
      </c>
      <c r="D23122" t="s">
        <v>22</v>
      </c>
      <c r="E23122">
        <v>8</v>
      </c>
      <c r="F23122">
        <v>508108</v>
      </c>
      <c r="G23122">
        <v>6402</v>
      </c>
    </row>
    <row r="23123" spans="1:7">
      <c r="A23123" s="2">
        <v>44313</v>
      </c>
      <c r="B23123" s="2">
        <f t="shared" si="722"/>
        <v>44316</v>
      </c>
      <c r="C23123" s="3" t="s">
        <v>64</v>
      </c>
      <c r="D23123" t="s">
        <v>38</v>
      </c>
      <c r="E23123">
        <v>9</v>
      </c>
      <c r="F23123">
        <v>337340</v>
      </c>
      <c r="G23123">
        <v>8067</v>
      </c>
    </row>
    <row r="23124" spans="1:7">
      <c r="A23124" s="2">
        <v>44313</v>
      </c>
      <c r="B23124" s="2">
        <f t="shared" si="722"/>
        <v>44316</v>
      </c>
      <c r="C23124" s="3" t="s">
        <v>64</v>
      </c>
      <c r="D23124" t="s">
        <v>45</v>
      </c>
      <c r="E23124">
        <v>10</v>
      </c>
      <c r="F23124">
        <v>103603</v>
      </c>
      <c r="G23124">
        <v>1617</v>
      </c>
    </row>
    <row r="23125" spans="1:7">
      <c r="A23125" s="2">
        <v>44313</v>
      </c>
      <c r="B23125" s="2">
        <f t="shared" si="722"/>
        <v>44316</v>
      </c>
      <c r="C23125" s="3" t="s">
        <v>64</v>
      </c>
      <c r="D23125" t="s">
        <v>33</v>
      </c>
      <c r="E23125">
        <v>11</v>
      </c>
      <c r="F23125">
        <v>47471</v>
      </c>
      <c r="G23125">
        <v>1100</v>
      </c>
    </row>
    <row r="23126" spans="1:7">
      <c r="A23126" s="2">
        <v>44313</v>
      </c>
      <c r="B23126" s="2">
        <f t="shared" si="722"/>
        <v>44316</v>
      </c>
      <c r="C23126" s="3" t="s">
        <v>64</v>
      </c>
      <c r="D23126" t="s">
        <v>15</v>
      </c>
      <c r="E23126">
        <v>12</v>
      </c>
      <c r="F23126">
        <v>2217360</v>
      </c>
      <c r="G23126">
        <v>34957</v>
      </c>
    </row>
    <row r="23127" spans="1:7">
      <c r="A23127" s="2">
        <v>44313</v>
      </c>
      <c r="B23127" s="2">
        <f t="shared" si="722"/>
        <v>44316</v>
      </c>
      <c r="C23127" s="3" t="s">
        <v>64</v>
      </c>
      <c r="D23127" t="s">
        <v>18</v>
      </c>
      <c r="E23127">
        <v>13</v>
      </c>
      <c r="F23127">
        <v>1071593</v>
      </c>
      <c r="G23127">
        <v>19407</v>
      </c>
    </row>
    <row r="23128" spans="1:7">
      <c r="A23128" s="2">
        <v>44313</v>
      </c>
      <c r="B23128" s="2">
        <f t="shared" si="722"/>
        <v>44316</v>
      </c>
      <c r="C23128" s="3" t="s">
        <v>64</v>
      </c>
      <c r="D23128" t="s">
        <v>57</v>
      </c>
      <c r="E23128">
        <v>66</v>
      </c>
      <c r="F23128">
        <v>8908</v>
      </c>
      <c r="G23128">
        <v>137</v>
      </c>
    </row>
    <row r="23129" spans="1:7">
      <c r="A23129" s="2">
        <v>44313</v>
      </c>
      <c r="B23129" s="2">
        <f t="shared" si="722"/>
        <v>44316</v>
      </c>
      <c r="C23129" s="3" t="s">
        <v>64</v>
      </c>
      <c r="D23129" t="s">
        <v>26</v>
      </c>
      <c r="E23129">
        <v>15</v>
      </c>
      <c r="F23129">
        <v>32397</v>
      </c>
      <c r="G23129">
        <v>476</v>
      </c>
    </row>
    <row r="23130" spans="1:7">
      <c r="A23130" s="2">
        <v>44313</v>
      </c>
      <c r="B23130" s="2">
        <f t="shared" si="722"/>
        <v>44316</v>
      </c>
      <c r="C23130" s="3" t="s">
        <v>64</v>
      </c>
      <c r="D23130" t="s">
        <v>53</v>
      </c>
      <c r="E23130">
        <v>16</v>
      </c>
      <c r="F23130">
        <v>187102</v>
      </c>
      <c r="G23130">
        <v>2043</v>
      </c>
    </row>
    <row r="23131" spans="1:7">
      <c r="A23131" s="2">
        <v>44313</v>
      </c>
      <c r="B23131" s="2">
        <f t="shared" si="722"/>
        <v>44316</v>
      </c>
      <c r="C23131" s="3" t="s">
        <v>64</v>
      </c>
      <c r="D23131" t="s">
        <v>6</v>
      </c>
      <c r="E23131">
        <v>17</v>
      </c>
      <c r="F23131">
        <v>1329443</v>
      </c>
      <c r="G23131">
        <v>24174</v>
      </c>
    </row>
    <row r="23132" spans="1:7">
      <c r="A23132" s="2">
        <v>44313</v>
      </c>
      <c r="B23132" s="2">
        <f t="shared" si="722"/>
        <v>44316</v>
      </c>
      <c r="C23132" s="3" t="s">
        <v>64</v>
      </c>
      <c r="D23132" t="s">
        <v>27</v>
      </c>
      <c r="E23132">
        <v>18</v>
      </c>
      <c r="F23132">
        <v>719613</v>
      </c>
      <c r="G23132">
        <v>13293</v>
      </c>
    </row>
    <row r="23133" spans="1:7">
      <c r="A23133" s="2">
        <v>44313</v>
      </c>
      <c r="B23133" s="2">
        <f t="shared" si="722"/>
        <v>44316</v>
      </c>
      <c r="C23133" s="3" t="s">
        <v>64</v>
      </c>
      <c r="D23133" t="s">
        <v>39</v>
      </c>
      <c r="E23133">
        <v>19</v>
      </c>
      <c r="F23133">
        <v>363530</v>
      </c>
      <c r="G23133">
        <v>5930</v>
      </c>
    </row>
    <row r="23134" spans="1:7">
      <c r="A23134" s="2">
        <v>44313</v>
      </c>
      <c r="B23134" s="2">
        <f t="shared" si="722"/>
        <v>44316</v>
      </c>
      <c r="C23134" s="3" t="s">
        <v>64</v>
      </c>
      <c r="D23134" t="s">
        <v>34</v>
      </c>
      <c r="E23134">
        <v>20</v>
      </c>
      <c r="F23134">
        <v>310014</v>
      </c>
      <c r="G23134">
        <v>5010</v>
      </c>
    </row>
    <row r="23135" spans="1:7">
      <c r="A23135" s="2">
        <v>44313</v>
      </c>
      <c r="B23135" s="2">
        <f t="shared" si="722"/>
        <v>44316</v>
      </c>
      <c r="C23135" s="3" t="s">
        <v>64</v>
      </c>
      <c r="D23135" t="s">
        <v>28</v>
      </c>
      <c r="E23135">
        <v>21</v>
      </c>
      <c r="F23135">
        <v>445266</v>
      </c>
      <c r="G23135">
        <v>6595</v>
      </c>
    </row>
    <row r="23136" spans="1:7">
      <c r="A23136" s="2">
        <v>44313</v>
      </c>
      <c r="B23136" s="2">
        <f t="shared" si="722"/>
        <v>44316</v>
      </c>
      <c r="C23136" s="3" t="s">
        <v>64</v>
      </c>
      <c r="D23136" t="s">
        <v>40</v>
      </c>
      <c r="E23136">
        <v>22</v>
      </c>
      <c r="F23136">
        <v>456884</v>
      </c>
      <c r="G23136">
        <v>10352</v>
      </c>
    </row>
    <row r="23137" spans="1:7">
      <c r="A23137" s="2">
        <v>44313</v>
      </c>
      <c r="B23137" s="2">
        <f t="shared" si="722"/>
        <v>44316</v>
      </c>
      <c r="C23137" s="3" t="s">
        <v>64</v>
      </c>
      <c r="D23137" t="s">
        <v>51</v>
      </c>
      <c r="E23137">
        <v>23</v>
      </c>
      <c r="F23137">
        <v>60430</v>
      </c>
      <c r="G23137">
        <v>777</v>
      </c>
    </row>
    <row r="23138" spans="1:7">
      <c r="A23138" s="2">
        <v>44313</v>
      </c>
      <c r="B23138" s="2">
        <f t="shared" si="722"/>
        <v>44316</v>
      </c>
      <c r="C23138" s="3" t="s">
        <v>64</v>
      </c>
      <c r="D23138" t="s">
        <v>23</v>
      </c>
      <c r="E23138">
        <v>24</v>
      </c>
      <c r="F23138">
        <v>444678</v>
      </c>
      <c r="G23138">
        <v>8688</v>
      </c>
    </row>
    <row r="23139" spans="1:7">
      <c r="A23139" s="2">
        <v>44313</v>
      </c>
      <c r="B23139" s="2">
        <f t="shared" si="722"/>
        <v>44316</v>
      </c>
      <c r="C23139" s="3" t="s">
        <v>64</v>
      </c>
      <c r="D23139" t="s">
        <v>9</v>
      </c>
      <c r="E23139">
        <v>25</v>
      </c>
      <c r="F23139">
        <v>684630</v>
      </c>
      <c r="G23139">
        <v>17566</v>
      </c>
    </row>
    <row r="23140" spans="1:7">
      <c r="A23140" s="2">
        <v>44313</v>
      </c>
      <c r="B23140" s="2">
        <f t="shared" si="722"/>
        <v>44316</v>
      </c>
      <c r="C23140" s="3" t="s">
        <v>64</v>
      </c>
      <c r="D23140" t="s">
        <v>42</v>
      </c>
      <c r="E23140">
        <v>26</v>
      </c>
      <c r="F23140">
        <v>922873</v>
      </c>
      <c r="G23140">
        <v>18552</v>
      </c>
    </row>
    <row r="23141" spans="1:7">
      <c r="A23141" s="2">
        <v>44313</v>
      </c>
      <c r="B23141" s="2">
        <f t="shared" si="722"/>
        <v>44316</v>
      </c>
      <c r="C23141" s="3" t="s">
        <v>64</v>
      </c>
      <c r="D23141" t="s">
        <v>29</v>
      </c>
      <c r="E23141">
        <v>27</v>
      </c>
      <c r="F23141">
        <v>570596</v>
      </c>
      <c r="G23141">
        <v>7169</v>
      </c>
    </row>
    <row r="23142" spans="1:7">
      <c r="A23142" s="2">
        <v>44313</v>
      </c>
      <c r="B23142" s="2">
        <f t="shared" si="722"/>
        <v>44316</v>
      </c>
      <c r="C23142" s="3" t="s">
        <v>64</v>
      </c>
      <c r="D23142" t="s">
        <v>46</v>
      </c>
      <c r="E23142">
        <v>28</v>
      </c>
      <c r="F23142">
        <v>311159</v>
      </c>
      <c r="G23142">
        <v>7188</v>
      </c>
    </row>
    <row r="23143" spans="1:7">
      <c r="A23143" s="2">
        <v>44313</v>
      </c>
      <c r="B23143" s="2">
        <f t="shared" si="722"/>
        <v>44316</v>
      </c>
      <c r="C23143" s="3" t="s">
        <v>64</v>
      </c>
      <c r="D23143" t="s">
        <v>35</v>
      </c>
      <c r="E23143">
        <v>29</v>
      </c>
      <c r="F23143">
        <v>598500</v>
      </c>
      <c r="G23143">
        <v>9217</v>
      </c>
    </row>
    <row r="23144" spans="1:7">
      <c r="A23144" s="2">
        <v>44313</v>
      </c>
      <c r="B23144" s="2">
        <f t="shared" si="722"/>
        <v>44316</v>
      </c>
      <c r="C23144" s="3" t="s">
        <v>64</v>
      </c>
      <c r="D23144" t="s">
        <v>54</v>
      </c>
      <c r="E23144">
        <v>30</v>
      </c>
      <c r="F23144">
        <v>108402</v>
      </c>
      <c r="G23144">
        <v>1566</v>
      </c>
    </row>
    <row r="23145" spans="1:7">
      <c r="A23145" s="2">
        <v>44313</v>
      </c>
      <c r="B23145" s="2">
        <f t="shared" si="722"/>
        <v>44316</v>
      </c>
      <c r="C23145" s="3" t="s">
        <v>64</v>
      </c>
      <c r="D23145" t="s">
        <v>12</v>
      </c>
      <c r="E23145">
        <v>31</v>
      </c>
      <c r="F23145">
        <v>219090</v>
      </c>
      <c r="G23145">
        <v>2364</v>
      </c>
    </row>
    <row r="23146" spans="1:7">
      <c r="A23146" s="2">
        <v>44313</v>
      </c>
      <c r="B23146" s="2">
        <f t="shared" si="722"/>
        <v>44316</v>
      </c>
      <c r="C23146" s="3" t="s">
        <v>64</v>
      </c>
      <c r="D23146" t="s">
        <v>24</v>
      </c>
      <c r="E23146">
        <v>32</v>
      </c>
      <c r="F23146">
        <v>314085</v>
      </c>
      <c r="G23146">
        <v>5444</v>
      </c>
    </row>
    <row r="23147" spans="1:7">
      <c r="A23147" s="2">
        <v>44313</v>
      </c>
      <c r="B23147" s="2">
        <f t="shared" si="722"/>
        <v>44316</v>
      </c>
      <c r="C23147" s="3" t="s">
        <v>64</v>
      </c>
      <c r="D23147" t="s">
        <v>19</v>
      </c>
      <c r="E23147">
        <v>33</v>
      </c>
      <c r="F23147">
        <v>94203</v>
      </c>
      <c r="G23147">
        <v>1294</v>
      </c>
    </row>
    <row r="23148" spans="1:7">
      <c r="A23148" s="2">
        <v>44313</v>
      </c>
      <c r="B23148" s="2">
        <f t="shared" si="722"/>
        <v>44316</v>
      </c>
      <c r="C23148" s="3" t="s">
        <v>64</v>
      </c>
      <c r="D23148" t="s">
        <v>21</v>
      </c>
      <c r="E23148">
        <v>34</v>
      </c>
      <c r="F23148">
        <v>991010</v>
      </c>
      <c r="G23148">
        <v>25460</v>
      </c>
    </row>
    <row r="23149" spans="1:7">
      <c r="A23149" s="2">
        <v>44313</v>
      </c>
      <c r="B23149" s="2">
        <f t="shared" si="722"/>
        <v>44316</v>
      </c>
      <c r="C23149" s="3" t="s">
        <v>64</v>
      </c>
      <c r="D23149" t="s">
        <v>47</v>
      </c>
      <c r="E23149">
        <v>35</v>
      </c>
      <c r="F23149">
        <v>196999</v>
      </c>
      <c r="G23149">
        <v>4041</v>
      </c>
    </row>
    <row r="23150" spans="1:7">
      <c r="A23150" s="2">
        <v>44313</v>
      </c>
      <c r="B23150" s="2">
        <f t="shared" si="722"/>
        <v>44316</v>
      </c>
      <c r="C23150" s="3" t="s">
        <v>64</v>
      </c>
      <c r="D23150" t="s">
        <v>16</v>
      </c>
      <c r="E23150">
        <v>36</v>
      </c>
      <c r="F23150">
        <v>2035668</v>
      </c>
      <c r="G23150">
        <v>51587</v>
      </c>
    </row>
    <row r="23151" spans="1:7">
      <c r="A23151" s="2">
        <v>44313</v>
      </c>
      <c r="B23151" s="2">
        <f t="shared" si="722"/>
        <v>44316</v>
      </c>
      <c r="C23151" s="3" t="s">
        <v>64</v>
      </c>
      <c r="D23151" t="s">
        <v>20</v>
      </c>
      <c r="E23151">
        <v>37</v>
      </c>
      <c r="F23151">
        <v>970713</v>
      </c>
      <c r="G23151">
        <v>12611</v>
      </c>
    </row>
    <row r="23152" spans="1:7">
      <c r="A23152" s="2">
        <v>44313</v>
      </c>
      <c r="B23152" s="2">
        <f t="shared" si="722"/>
        <v>44316</v>
      </c>
      <c r="C23152" s="3" t="s">
        <v>64</v>
      </c>
      <c r="D23152" t="s">
        <v>48</v>
      </c>
      <c r="E23152">
        <v>38</v>
      </c>
      <c r="F23152">
        <v>107029</v>
      </c>
      <c r="G23152">
        <v>1517</v>
      </c>
    </row>
    <row r="23153" spans="1:7">
      <c r="A23153" s="2">
        <v>44313</v>
      </c>
      <c r="B23153" s="2">
        <f t="shared" si="722"/>
        <v>44316</v>
      </c>
      <c r="C23153" s="3" t="s">
        <v>64</v>
      </c>
      <c r="D23153" t="s">
        <v>59</v>
      </c>
      <c r="E23153">
        <v>69</v>
      </c>
      <c r="F23153">
        <v>164</v>
      </c>
      <c r="G23153">
        <v>2</v>
      </c>
    </row>
    <row r="23154" spans="1:7">
      <c r="A23154" s="2">
        <v>44313</v>
      </c>
      <c r="B23154" s="2">
        <f t="shared" si="722"/>
        <v>44316</v>
      </c>
      <c r="C23154" s="3" t="s">
        <v>64</v>
      </c>
      <c r="D23154" t="s">
        <v>41</v>
      </c>
      <c r="E23154">
        <v>39</v>
      </c>
      <c r="F23154">
        <v>1067262</v>
      </c>
      <c r="G23154">
        <v>19188</v>
      </c>
    </row>
    <row r="23155" spans="1:7">
      <c r="A23155" s="2">
        <v>44313</v>
      </c>
      <c r="B23155" s="2">
        <f t="shared" si="722"/>
        <v>44316</v>
      </c>
      <c r="C23155" s="3" t="s">
        <v>64</v>
      </c>
      <c r="D23155" t="s">
        <v>30</v>
      </c>
      <c r="E23155">
        <v>40</v>
      </c>
      <c r="F23155">
        <v>447393</v>
      </c>
      <c r="G23155">
        <v>6716</v>
      </c>
    </row>
    <row r="23156" spans="1:7">
      <c r="A23156" s="2">
        <v>44313</v>
      </c>
      <c r="B23156" s="2">
        <f t="shared" si="722"/>
        <v>44316</v>
      </c>
      <c r="C23156" s="3" t="s">
        <v>64</v>
      </c>
      <c r="D23156" t="s">
        <v>14</v>
      </c>
      <c r="E23156">
        <v>41</v>
      </c>
      <c r="F23156">
        <v>182040</v>
      </c>
      <c r="G23156">
        <v>2502</v>
      </c>
    </row>
    <row r="23157" spans="1:7">
      <c r="A23157" s="2">
        <v>44313</v>
      </c>
      <c r="B23157" s="2">
        <f t="shared" si="722"/>
        <v>44316</v>
      </c>
      <c r="C23157" s="3" t="s">
        <v>64</v>
      </c>
      <c r="D23157" t="s">
        <v>31</v>
      </c>
      <c r="E23157">
        <v>42</v>
      </c>
      <c r="F23157">
        <v>1144880</v>
      </c>
      <c r="G23157">
        <v>26120</v>
      </c>
    </row>
    <row r="23158" spans="1:7">
      <c r="A23158" s="2">
        <v>44313</v>
      </c>
      <c r="B23158" s="2">
        <f t="shared" si="722"/>
        <v>44316</v>
      </c>
      <c r="C23158" s="3" t="s">
        <v>64</v>
      </c>
      <c r="D23158" t="s">
        <v>55</v>
      </c>
      <c r="E23158">
        <v>72</v>
      </c>
      <c r="F23158">
        <v>163652</v>
      </c>
      <c r="G23158">
        <v>2279</v>
      </c>
    </row>
    <row r="23159" spans="1:7">
      <c r="A23159" s="2">
        <v>44313</v>
      </c>
      <c r="B23159" s="2">
        <f t="shared" si="722"/>
        <v>44316</v>
      </c>
      <c r="C23159" s="3" t="s">
        <v>64</v>
      </c>
      <c r="D23159" t="s">
        <v>17</v>
      </c>
      <c r="E23159">
        <v>44</v>
      </c>
      <c r="F23159">
        <v>147220</v>
      </c>
      <c r="G23159">
        <v>2664</v>
      </c>
    </row>
    <row r="23160" spans="1:7">
      <c r="A23160" s="2">
        <v>44313</v>
      </c>
      <c r="B23160" s="2">
        <f t="shared" si="722"/>
        <v>44316</v>
      </c>
      <c r="C23160" s="3" t="s">
        <v>64</v>
      </c>
      <c r="D23160" t="s">
        <v>32</v>
      </c>
      <c r="E23160">
        <v>45</v>
      </c>
      <c r="F23160">
        <v>575956</v>
      </c>
      <c r="G23160">
        <v>9435</v>
      </c>
    </row>
    <row r="23161" spans="1:7">
      <c r="A23161" s="2">
        <v>44313</v>
      </c>
      <c r="B23161" s="2">
        <f t="shared" si="722"/>
        <v>44316</v>
      </c>
      <c r="C23161" s="3" t="s">
        <v>64</v>
      </c>
      <c r="D23161" t="s">
        <v>43</v>
      </c>
      <c r="E23161">
        <v>46</v>
      </c>
      <c r="F23161">
        <v>122228</v>
      </c>
      <c r="G23161">
        <v>1961</v>
      </c>
    </row>
    <row r="23162" spans="1:7">
      <c r="A23162" s="2">
        <v>44313</v>
      </c>
      <c r="B23162" s="2">
        <f t="shared" si="722"/>
        <v>44316</v>
      </c>
      <c r="C23162" s="3" t="s">
        <v>64</v>
      </c>
      <c r="D23162" t="s">
        <v>25</v>
      </c>
      <c r="E23162">
        <v>47</v>
      </c>
      <c r="F23162">
        <v>829599</v>
      </c>
      <c r="G23162">
        <v>12066</v>
      </c>
    </row>
    <row r="23163" spans="1:7">
      <c r="A23163" s="2">
        <v>44313</v>
      </c>
      <c r="B23163" s="2">
        <f t="shared" si="722"/>
        <v>44316</v>
      </c>
      <c r="C23163" s="3" t="s">
        <v>64</v>
      </c>
      <c r="D23163" t="s">
        <v>11</v>
      </c>
      <c r="E23163">
        <v>48</v>
      </c>
      <c r="F23163">
        <v>2882526</v>
      </c>
      <c r="G23163">
        <v>50196</v>
      </c>
    </row>
    <row r="23164" spans="1:7">
      <c r="A23164" s="2">
        <v>44313</v>
      </c>
      <c r="B23164" s="2">
        <f t="shared" si="722"/>
        <v>44316</v>
      </c>
      <c r="C23164" s="3" t="s">
        <v>64</v>
      </c>
      <c r="D23164" t="s">
        <v>13</v>
      </c>
      <c r="E23164">
        <v>49</v>
      </c>
      <c r="F23164">
        <v>396068</v>
      </c>
      <c r="G23164">
        <v>2186</v>
      </c>
    </row>
    <row r="23165" spans="1:7">
      <c r="A23165" s="2">
        <v>44313</v>
      </c>
      <c r="B23165" s="2">
        <f t="shared" si="722"/>
        <v>44316</v>
      </c>
      <c r="C23165" s="3" t="s">
        <v>64</v>
      </c>
      <c r="D23165" t="s">
        <v>36</v>
      </c>
      <c r="E23165">
        <v>50</v>
      </c>
      <c r="F23165">
        <v>22675</v>
      </c>
      <c r="G23165">
        <v>245</v>
      </c>
    </row>
    <row r="23166" spans="1:7">
      <c r="A23166" s="2">
        <v>44313</v>
      </c>
      <c r="B23166" s="2">
        <f t="shared" si="722"/>
        <v>44316</v>
      </c>
      <c r="C23166" s="3" t="s">
        <v>64</v>
      </c>
      <c r="D23166" t="s">
        <v>56</v>
      </c>
      <c r="E23166">
        <v>78</v>
      </c>
      <c r="F23166">
        <v>3090</v>
      </c>
      <c r="G23166">
        <v>27</v>
      </c>
    </row>
    <row r="23167" spans="1:7">
      <c r="A23167" s="2">
        <v>44313</v>
      </c>
      <c r="B23167" s="2">
        <f t="shared" si="722"/>
        <v>44316</v>
      </c>
      <c r="C23167" s="3" t="s">
        <v>64</v>
      </c>
      <c r="D23167" t="s">
        <v>37</v>
      </c>
      <c r="E23167">
        <v>51</v>
      </c>
      <c r="F23167">
        <v>654929</v>
      </c>
      <c r="G23167">
        <v>10706</v>
      </c>
    </row>
    <row r="23168" spans="1:7">
      <c r="A23168" s="2">
        <v>44313</v>
      </c>
      <c r="B23168" s="2">
        <f t="shared" si="722"/>
        <v>44316</v>
      </c>
      <c r="C23168" s="3" t="s">
        <v>64</v>
      </c>
      <c r="D23168" t="s">
        <v>5</v>
      </c>
      <c r="E23168">
        <v>53</v>
      </c>
      <c r="F23168">
        <v>400334</v>
      </c>
      <c r="G23168">
        <v>5510</v>
      </c>
    </row>
    <row r="23169" spans="1:7">
      <c r="A23169" s="2">
        <v>44313</v>
      </c>
      <c r="B23169" s="2">
        <f t="shared" si="722"/>
        <v>44316</v>
      </c>
      <c r="C23169" s="3" t="s">
        <v>64</v>
      </c>
      <c r="D23169" t="s">
        <v>58</v>
      </c>
      <c r="E23169">
        <v>54</v>
      </c>
      <c r="F23169">
        <v>151848</v>
      </c>
      <c r="G23169">
        <v>2662</v>
      </c>
    </row>
    <row r="23170" spans="1:7">
      <c r="A23170" s="2">
        <v>44313</v>
      </c>
      <c r="B23170" s="2">
        <f t="shared" si="722"/>
        <v>44316</v>
      </c>
      <c r="C23170" s="3" t="s">
        <v>64</v>
      </c>
      <c r="D23170" t="s">
        <v>10</v>
      </c>
      <c r="E23170">
        <v>55</v>
      </c>
      <c r="F23170">
        <v>658084</v>
      </c>
      <c r="G23170">
        <v>7494</v>
      </c>
    </row>
    <row r="23171" spans="1:7">
      <c r="A23171" s="2">
        <v>44313</v>
      </c>
      <c r="B23171" s="2">
        <f t="shared" si="722"/>
        <v>44316</v>
      </c>
      <c r="C23171" s="3" t="s">
        <v>64</v>
      </c>
      <c r="D23171" t="s">
        <v>49</v>
      </c>
      <c r="E23171">
        <v>56</v>
      </c>
      <c r="F23171">
        <v>57883</v>
      </c>
      <c r="G23171">
        <v>707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0E332-8A2E-4760-9912-16AFE61CF04A}">
  <dimension ref="A1:M3154"/>
  <sheetViews>
    <sheetView workbookViewId="0">
      <selection activeCell="K3" sqref="K3"/>
    </sheetView>
  </sheetViews>
  <sheetFormatPr defaultRowHeight="15"/>
  <cols>
    <col min="1" max="1" width="15.5703125" bestFit="1" customWidth="1"/>
    <col min="2" max="2" width="9.85546875" bestFit="1" customWidth="1"/>
    <col min="3" max="3" width="21.5703125" bestFit="1" customWidth="1"/>
    <col min="5" max="5" width="9.42578125" bestFit="1" customWidth="1"/>
    <col min="6" max="6" width="9.5703125" bestFit="1" customWidth="1"/>
    <col min="7" max="7" width="8.28515625" bestFit="1" customWidth="1"/>
    <col min="8" max="9" width="11.7109375" bestFit="1" customWidth="1"/>
    <col min="10" max="10" width="12.28515625" bestFit="1" customWidth="1"/>
    <col min="11" max="11" width="13.7109375" bestFit="1" customWidth="1"/>
    <col min="12" max="12" width="14.28515625" bestFit="1" customWidth="1"/>
    <col min="13" max="13" width="14.42578125" bestFit="1" customWidth="1"/>
  </cols>
  <sheetData>
    <row r="1" spans="1:13">
      <c r="A1" t="s">
        <v>1975</v>
      </c>
    </row>
    <row r="2" spans="1:13">
      <c r="A2" s="1" t="s">
        <v>76</v>
      </c>
      <c r="B2" t="s">
        <v>77</v>
      </c>
      <c r="C2" t="s">
        <v>78</v>
      </c>
      <c r="D2" t="s">
        <v>79</v>
      </c>
      <c r="E2" t="s">
        <v>80</v>
      </c>
      <c r="F2" t="s">
        <v>81</v>
      </c>
      <c r="G2" t="s">
        <v>82</v>
      </c>
      <c r="H2" t="s">
        <v>83</v>
      </c>
      <c r="I2" t="s">
        <v>84</v>
      </c>
      <c r="J2" t="s">
        <v>85</v>
      </c>
      <c r="K2" t="s">
        <v>1972</v>
      </c>
      <c r="L2" t="s">
        <v>1973</v>
      </c>
      <c r="M2" t="s">
        <v>1974</v>
      </c>
    </row>
    <row r="3" spans="1:13">
      <c r="A3" s="1" t="s">
        <v>52</v>
      </c>
      <c r="B3">
        <v>1001</v>
      </c>
      <c r="C3" t="s">
        <v>86</v>
      </c>
      <c r="D3">
        <v>19838</v>
      </c>
      <c r="E3">
        <v>7503</v>
      </c>
      <c r="F3">
        <v>27770</v>
      </c>
      <c r="G3">
        <v>12335</v>
      </c>
      <c r="H3">
        <v>0.71436802304645297</v>
      </c>
      <c r="I3">
        <v>0.27018365142239797</v>
      </c>
      <c r="J3">
        <v>0.444184371624054</v>
      </c>
      <c r="K3">
        <f t="shared" ref="K3:K66" si="0">SUMIF(A:A,A3,D:D)</f>
        <v>1441168</v>
      </c>
      <c r="L3">
        <f t="shared" ref="L3:L66" si="1">SUMIF(A:A,A3,E:E)</f>
        <v>849648</v>
      </c>
      <c r="M3">
        <f t="shared" ref="M3:M66" si="2">SUMIF(A:A,A3,F:F)</f>
        <v>2323304</v>
      </c>
    </row>
    <row r="4" spans="1:13">
      <c r="A4" s="1" t="s">
        <v>52</v>
      </c>
      <c r="B4">
        <v>1003</v>
      </c>
      <c r="C4" t="s">
        <v>87</v>
      </c>
      <c r="D4">
        <v>83544</v>
      </c>
      <c r="E4">
        <v>24578</v>
      </c>
      <c r="F4">
        <v>109679</v>
      </c>
      <c r="G4">
        <v>58966</v>
      </c>
      <c r="H4">
        <v>0.76171372824332795</v>
      </c>
      <c r="I4">
        <v>0.22409029987508999</v>
      </c>
      <c r="J4">
        <v>0.53762342836823795</v>
      </c>
      <c r="K4">
        <f t="shared" si="0"/>
        <v>1441168</v>
      </c>
      <c r="L4">
        <f t="shared" si="1"/>
        <v>849648</v>
      </c>
      <c r="M4">
        <f t="shared" si="2"/>
        <v>2323304</v>
      </c>
    </row>
    <row r="5" spans="1:13">
      <c r="A5" s="1" t="s">
        <v>52</v>
      </c>
      <c r="B5">
        <v>1005</v>
      </c>
      <c r="C5" t="s">
        <v>88</v>
      </c>
      <c r="D5">
        <v>5622</v>
      </c>
      <c r="E5">
        <v>4816</v>
      </c>
      <c r="F5">
        <v>10518</v>
      </c>
      <c r="G5">
        <v>806</v>
      </c>
      <c r="H5">
        <v>0.53451226468910396</v>
      </c>
      <c r="I5">
        <v>0.45788172656398501</v>
      </c>
      <c r="J5">
        <v>7.6630538125118802E-2</v>
      </c>
      <c r="K5">
        <f t="shared" si="0"/>
        <v>1441168</v>
      </c>
      <c r="L5">
        <f t="shared" si="1"/>
        <v>849648</v>
      </c>
      <c r="M5">
        <f t="shared" si="2"/>
        <v>2323304</v>
      </c>
    </row>
    <row r="6" spans="1:13">
      <c r="A6" s="1" t="s">
        <v>52</v>
      </c>
      <c r="B6">
        <v>1007</v>
      </c>
      <c r="C6" t="s">
        <v>89</v>
      </c>
      <c r="D6">
        <v>7525</v>
      </c>
      <c r="E6">
        <v>1986</v>
      </c>
      <c r="F6">
        <v>9595</v>
      </c>
      <c r="G6">
        <v>5539</v>
      </c>
      <c r="H6">
        <v>0.78426263678999397</v>
      </c>
      <c r="I6">
        <v>0.20698280354351201</v>
      </c>
      <c r="J6">
        <v>0.57727983324648202</v>
      </c>
      <c r="K6">
        <f t="shared" si="0"/>
        <v>1441168</v>
      </c>
      <c r="L6">
        <f t="shared" si="1"/>
        <v>849648</v>
      </c>
      <c r="M6">
        <f t="shared" si="2"/>
        <v>2323304</v>
      </c>
    </row>
    <row r="7" spans="1:13">
      <c r="A7" s="1" t="s">
        <v>52</v>
      </c>
      <c r="B7">
        <v>1009</v>
      </c>
      <c r="C7" t="s">
        <v>90</v>
      </c>
      <c r="D7">
        <v>24711</v>
      </c>
      <c r="E7">
        <v>2640</v>
      </c>
      <c r="F7">
        <v>27588</v>
      </c>
      <c r="G7">
        <v>22071</v>
      </c>
      <c r="H7">
        <v>0.89571552849064795</v>
      </c>
      <c r="I7">
        <v>9.5693779904306206E-2</v>
      </c>
      <c r="J7">
        <v>0.80002174858634101</v>
      </c>
      <c r="K7">
        <f t="shared" si="0"/>
        <v>1441168</v>
      </c>
      <c r="L7">
        <f t="shared" si="1"/>
        <v>849648</v>
      </c>
      <c r="M7">
        <f t="shared" si="2"/>
        <v>2323304</v>
      </c>
    </row>
    <row r="8" spans="1:13">
      <c r="A8" s="1" t="s">
        <v>52</v>
      </c>
      <c r="B8">
        <v>1011</v>
      </c>
      <c r="C8" t="s">
        <v>91</v>
      </c>
      <c r="D8">
        <v>1146</v>
      </c>
      <c r="E8">
        <v>3446</v>
      </c>
      <c r="F8">
        <v>4613</v>
      </c>
      <c r="G8">
        <v>-2300</v>
      </c>
      <c r="H8">
        <v>0.24842835464990201</v>
      </c>
      <c r="I8">
        <v>0.74701929330153904</v>
      </c>
      <c r="J8">
        <v>-0.49859093865163601</v>
      </c>
      <c r="K8">
        <f t="shared" si="0"/>
        <v>1441168</v>
      </c>
      <c r="L8">
        <f t="shared" si="1"/>
        <v>849648</v>
      </c>
      <c r="M8">
        <f t="shared" si="2"/>
        <v>2323304</v>
      </c>
    </row>
    <row r="9" spans="1:13">
      <c r="A9" s="1" t="s">
        <v>52</v>
      </c>
      <c r="B9">
        <v>1013</v>
      </c>
      <c r="C9" t="s">
        <v>92</v>
      </c>
      <c r="D9">
        <v>5458</v>
      </c>
      <c r="E9">
        <v>3965</v>
      </c>
      <c r="F9">
        <v>9488</v>
      </c>
      <c r="G9">
        <v>1493</v>
      </c>
      <c r="H9">
        <v>0.57525295109612096</v>
      </c>
      <c r="I9">
        <v>0.41789629005058998</v>
      </c>
      <c r="J9">
        <v>0.157356661045531</v>
      </c>
      <c r="K9">
        <f t="shared" si="0"/>
        <v>1441168</v>
      </c>
      <c r="L9">
        <f t="shared" si="1"/>
        <v>849648</v>
      </c>
      <c r="M9">
        <f t="shared" si="2"/>
        <v>2323304</v>
      </c>
    </row>
    <row r="10" spans="1:13">
      <c r="A10" s="1" t="s">
        <v>52</v>
      </c>
      <c r="B10">
        <v>1015</v>
      </c>
      <c r="C10" t="s">
        <v>93</v>
      </c>
      <c r="D10">
        <v>35101</v>
      </c>
      <c r="E10">
        <v>15216</v>
      </c>
      <c r="F10">
        <v>50983</v>
      </c>
      <c r="G10">
        <v>19885</v>
      </c>
      <c r="H10">
        <v>0.68848439675970396</v>
      </c>
      <c r="I10">
        <v>0.29845242531824301</v>
      </c>
      <c r="J10">
        <v>0.39003197144146001</v>
      </c>
      <c r="K10">
        <f t="shared" si="0"/>
        <v>1441168</v>
      </c>
      <c r="L10">
        <f t="shared" si="1"/>
        <v>849648</v>
      </c>
      <c r="M10">
        <f t="shared" si="2"/>
        <v>2323304</v>
      </c>
    </row>
    <row r="11" spans="1:13">
      <c r="A11" s="1" t="s">
        <v>52</v>
      </c>
      <c r="B11">
        <v>1017</v>
      </c>
      <c r="C11" t="s">
        <v>94</v>
      </c>
      <c r="D11">
        <v>8753</v>
      </c>
      <c r="E11">
        <v>6365</v>
      </c>
      <c r="F11">
        <v>15284</v>
      </c>
      <c r="G11">
        <v>2388</v>
      </c>
      <c r="H11">
        <v>0.57269039518450604</v>
      </c>
      <c r="I11">
        <v>0.41644857367181298</v>
      </c>
      <c r="J11">
        <v>0.156241821512693</v>
      </c>
      <c r="K11">
        <f t="shared" si="0"/>
        <v>1441168</v>
      </c>
      <c r="L11">
        <f t="shared" si="1"/>
        <v>849648</v>
      </c>
      <c r="M11">
        <f t="shared" si="2"/>
        <v>2323304</v>
      </c>
    </row>
    <row r="12" spans="1:13">
      <c r="A12" s="1" t="s">
        <v>52</v>
      </c>
      <c r="B12">
        <v>1019</v>
      </c>
      <c r="C12" t="s">
        <v>95</v>
      </c>
      <c r="D12">
        <v>10583</v>
      </c>
      <c r="E12">
        <v>1624</v>
      </c>
      <c r="F12">
        <v>12301</v>
      </c>
      <c r="G12">
        <v>8959</v>
      </c>
      <c r="H12">
        <v>0.86033655800341402</v>
      </c>
      <c r="I12">
        <v>0.13202178684659699</v>
      </c>
      <c r="J12">
        <v>0.72831477115681598</v>
      </c>
      <c r="K12">
        <f t="shared" si="0"/>
        <v>1441168</v>
      </c>
      <c r="L12">
        <f t="shared" si="1"/>
        <v>849648</v>
      </c>
      <c r="M12">
        <f t="shared" si="2"/>
        <v>2323304</v>
      </c>
    </row>
    <row r="13" spans="1:13">
      <c r="A13" s="1" t="s">
        <v>52</v>
      </c>
      <c r="B13">
        <v>1021</v>
      </c>
      <c r="C13" t="s">
        <v>96</v>
      </c>
      <c r="D13">
        <v>16085</v>
      </c>
      <c r="E13">
        <v>3073</v>
      </c>
      <c r="F13">
        <v>19310</v>
      </c>
      <c r="G13">
        <v>13012</v>
      </c>
      <c r="H13">
        <v>0.83298808907301902</v>
      </c>
      <c r="I13">
        <v>0.15914034179181699</v>
      </c>
      <c r="J13">
        <v>0.673847747281201</v>
      </c>
      <c r="K13">
        <f t="shared" si="0"/>
        <v>1441168</v>
      </c>
      <c r="L13">
        <f t="shared" si="1"/>
        <v>849648</v>
      </c>
      <c r="M13">
        <f t="shared" si="2"/>
        <v>2323304</v>
      </c>
    </row>
    <row r="14" spans="1:13">
      <c r="A14" s="1" t="s">
        <v>52</v>
      </c>
      <c r="B14">
        <v>1023</v>
      </c>
      <c r="C14" t="s">
        <v>97</v>
      </c>
      <c r="D14">
        <v>4296</v>
      </c>
      <c r="E14">
        <v>3127</v>
      </c>
      <c r="F14">
        <v>7464</v>
      </c>
      <c r="G14">
        <v>1169</v>
      </c>
      <c r="H14">
        <v>0.57556270096463003</v>
      </c>
      <c r="I14">
        <v>0.41894426580921701</v>
      </c>
      <c r="J14">
        <v>0.15661843515541199</v>
      </c>
      <c r="K14">
        <f t="shared" si="0"/>
        <v>1441168</v>
      </c>
      <c r="L14">
        <f t="shared" si="1"/>
        <v>849648</v>
      </c>
      <c r="M14">
        <f t="shared" si="2"/>
        <v>2323304</v>
      </c>
    </row>
    <row r="15" spans="1:13">
      <c r="A15" s="1" t="s">
        <v>52</v>
      </c>
      <c r="B15">
        <v>1025</v>
      </c>
      <c r="C15" t="s">
        <v>98</v>
      </c>
      <c r="D15">
        <v>7324</v>
      </c>
      <c r="E15">
        <v>5755</v>
      </c>
      <c r="F15">
        <v>13135</v>
      </c>
      <c r="G15">
        <v>1569</v>
      </c>
      <c r="H15">
        <v>0.55759421393224196</v>
      </c>
      <c r="I15">
        <v>0.438142367719832</v>
      </c>
      <c r="J15">
        <v>0.11945184621240899</v>
      </c>
      <c r="K15">
        <f t="shared" si="0"/>
        <v>1441168</v>
      </c>
      <c r="L15">
        <f t="shared" si="1"/>
        <v>849648</v>
      </c>
      <c r="M15">
        <f t="shared" si="2"/>
        <v>2323304</v>
      </c>
    </row>
    <row r="16" spans="1:13">
      <c r="A16" s="1" t="s">
        <v>52</v>
      </c>
      <c r="B16">
        <v>1027</v>
      </c>
      <c r="C16" t="s">
        <v>99</v>
      </c>
      <c r="D16">
        <v>5601</v>
      </c>
      <c r="E16">
        <v>1267</v>
      </c>
      <c r="F16">
        <v>6930</v>
      </c>
      <c r="G16">
        <v>4334</v>
      </c>
      <c r="H16">
        <v>0.80822510822510796</v>
      </c>
      <c r="I16">
        <v>0.18282828282828201</v>
      </c>
      <c r="J16">
        <v>0.62539682539682495</v>
      </c>
      <c r="K16">
        <f t="shared" si="0"/>
        <v>1441168</v>
      </c>
      <c r="L16">
        <f t="shared" si="1"/>
        <v>849648</v>
      </c>
      <c r="M16">
        <f t="shared" si="2"/>
        <v>2323304</v>
      </c>
    </row>
    <row r="17" spans="1:13">
      <c r="A17" s="1" t="s">
        <v>52</v>
      </c>
      <c r="B17">
        <v>1029</v>
      </c>
      <c r="C17" t="s">
        <v>100</v>
      </c>
      <c r="D17">
        <v>6484</v>
      </c>
      <c r="E17">
        <v>675</v>
      </c>
      <c r="F17">
        <v>7227</v>
      </c>
      <c r="G17">
        <v>5809</v>
      </c>
      <c r="H17">
        <v>0.89719108897191002</v>
      </c>
      <c r="I17">
        <v>9.3399750933997494E-2</v>
      </c>
      <c r="J17">
        <v>0.80379133803791303</v>
      </c>
      <c r="K17">
        <f t="shared" si="0"/>
        <v>1441168</v>
      </c>
      <c r="L17">
        <f t="shared" si="1"/>
        <v>849648</v>
      </c>
      <c r="M17">
        <f t="shared" si="2"/>
        <v>2323304</v>
      </c>
    </row>
    <row r="18" spans="1:13">
      <c r="A18" s="1" t="s">
        <v>52</v>
      </c>
      <c r="B18">
        <v>1031</v>
      </c>
      <c r="C18" t="s">
        <v>101</v>
      </c>
      <c r="D18">
        <v>16899</v>
      </c>
      <c r="E18">
        <v>5076</v>
      </c>
      <c r="F18">
        <v>22275</v>
      </c>
      <c r="G18">
        <v>11823</v>
      </c>
      <c r="H18">
        <v>0.75865319865319802</v>
      </c>
      <c r="I18">
        <v>0.22787878787878699</v>
      </c>
      <c r="J18">
        <v>0.53077441077441001</v>
      </c>
      <c r="K18">
        <f t="shared" si="0"/>
        <v>1441168</v>
      </c>
      <c r="L18">
        <f t="shared" si="1"/>
        <v>849648</v>
      </c>
      <c r="M18">
        <f t="shared" si="2"/>
        <v>2323304</v>
      </c>
    </row>
    <row r="19" spans="1:13">
      <c r="A19" s="1" t="s">
        <v>52</v>
      </c>
      <c r="B19">
        <v>1033</v>
      </c>
      <c r="C19" t="s">
        <v>102</v>
      </c>
      <c r="D19">
        <v>19203</v>
      </c>
      <c r="E19">
        <v>8343</v>
      </c>
      <c r="F19">
        <v>27886</v>
      </c>
      <c r="G19">
        <v>10860</v>
      </c>
      <c r="H19">
        <v>0.68862511654593705</v>
      </c>
      <c r="I19">
        <v>0.29918238542637798</v>
      </c>
      <c r="J19">
        <v>0.38944273111955802</v>
      </c>
      <c r="K19">
        <f t="shared" si="0"/>
        <v>1441168</v>
      </c>
      <c r="L19">
        <f t="shared" si="1"/>
        <v>849648</v>
      </c>
      <c r="M19">
        <f t="shared" si="2"/>
        <v>2323304</v>
      </c>
    </row>
    <row r="20" spans="1:13">
      <c r="A20" s="1" t="s">
        <v>52</v>
      </c>
      <c r="B20">
        <v>1035</v>
      </c>
      <c r="C20" t="s">
        <v>103</v>
      </c>
      <c r="D20">
        <v>3442</v>
      </c>
      <c r="E20">
        <v>2966</v>
      </c>
      <c r="F20">
        <v>6441</v>
      </c>
      <c r="G20">
        <v>476</v>
      </c>
      <c r="H20">
        <v>0.53438907002018299</v>
      </c>
      <c r="I20">
        <v>0.46048750194069199</v>
      </c>
      <c r="J20">
        <v>7.3901568079490706E-2</v>
      </c>
      <c r="K20">
        <f t="shared" si="0"/>
        <v>1441168</v>
      </c>
      <c r="L20">
        <f t="shared" si="1"/>
        <v>849648</v>
      </c>
      <c r="M20">
        <f t="shared" si="2"/>
        <v>2323304</v>
      </c>
    </row>
    <row r="21" spans="1:13">
      <c r="A21" s="1" t="s">
        <v>52</v>
      </c>
      <c r="B21">
        <v>1037</v>
      </c>
      <c r="C21" t="s">
        <v>104</v>
      </c>
      <c r="D21">
        <v>3631</v>
      </c>
      <c r="E21">
        <v>1796</v>
      </c>
      <c r="F21">
        <v>5479</v>
      </c>
      <c r="G21">
        <v>1835</v>
      </c>
      <c r="H21">
        <v>0.662712173754334</v>
      </c>
      <c r="I21">
        <v>0.32779704325606801</v>
      </c>
      <c r="J21">
        <v>0.33491513049826599</v>
      </c>
      <c r="K21">
        <f t="shared" si="0"/>
        <v>1441168</v>
      </c>
      <c r="L21">
        <f t="shared" si="1"/>
        <v>849648</v>
      </c>
      <c r="M21">
        <f t="shared" si="2"/>
        <v>2323304</v>
      </c>
    </row>
    <row r="22" spans="1:13">
      <c r="A22" s="1" t="s">
        <v>52</v>
      </c>
      <c r="B22">
        <v>1039</v>
      </c>
      <c r="C22" t="s">
        <v>105</v>
      </c>
      <c r="D22">
        <v>14586</v>
      </c>
      <c r="E22">
        <v>2721</v>
      </c>
      <c r="F22">
        <v>17430</v>
      </c>
      <c r="G22">
        <v>11865</v>
      </c>
      <c r="H22">
        <v>0.83683304647159995</v>
      </c>
      <c r="I22">
        <v>0.156110154905335</v>
      </c>
      <c r="J22">
        <v>0.68072289156626498</v>
      </c>
      <c r="K22">
        <f t="shared" si="0"/>
        <v>1441168</v>
      </c>
      <c r="L22">
        <f t="shared" si="1"/>
        <v>849648</v>
      </c>
      <c r="M22">
        <f t="shared" si="2"/>
        <v>2323304</v>
      </c>
    </row>
    <row r="23" spans="1:13">
      <c r="A23" s="1" t="s">
        <v>52</v>
      </c>
      <c r="B23">
        <v>1041</v>
      </c>
      <c r="C23" t="s">
        <v>106</v>
      </c>
      <c r="D23">
        <v>4864</v>
      </c>
      <c r="E23">
        <v>1700</v>
      </c>
      <c r="F23">
        <v>6617</v>
      </c>
      <c r="G23">
        <v>3164</v>
      </c>
      <c r="H23">
        <v>0.73507631857337097</v>
      </c>
      <c r="I23">
        <v>0.25691400936980502</v>
      </c>
      <c r="J23">
        <v>0.478162309203566</v>
      </c>
      <c r="K23">
        <f t="shared" si="0"/>
        <v>1441168</v>
      </c>
      <c r="L23">
        <f t="shared" si="1"/>
        <v>849648</v>
      </c>
      <c r="M23">
        <f t="shared" si="2"/>
        <v>2323304</v>
      </c>
    </row>
    <row r="24" spans="1:13">
      <c r="A24" s="1" t="s">
        <v>52</v>
      </c>
      <c r="B24">
        <v>1043</v>
      </c>
      <c r="C24" t="s">
        <v>107</v>
      </c>
      <c r="D24">
        <v>36880</v>
      </c>
      <c r="E24">
        <v>4478</v>
      </c>
      <c r="F24">
        <v>41851</v>
      </c>
      <c r="G24">
        <v>32402</v>
      </c>
      <c r="H24">
        <v>0.88122147618933799</v>
      </c>
      <c r="I24">
        <v>0.106998638025375</v>
      </c>
      <c r="J24">
        <v>0.77422283816396198</v>
      </c>
      <c r="K24">
        <f t="shared" si="0"/>
        <v>1441168</v>
      </c>
      <c r="L24">
        <f t="shared" si="1"/>
        <v>849648</v>
      </c>
      <c r="M24">
        <f t="shared" si="2"/>
        <v>2323304</v>
      </c>
    </row>
    <row r="25" spans="1:13">
      <c r="A25" s="1" t="s">
        <v>52</v>
      </c>
      <c r="B25">
        <v>1045</v>
      </c>
      <c r="C25" t="s">
        <v>108</v>
      </c>
      <c r="D25">
        <v>14303</v>
      </c>
      <c r="E25">
        <v>5170</v>
      </c>
      <c r="F25">
        <v>19738</v>
      </c>
      <c r="G25">
        <v>9133</v>
      </c>
      <c r="H25">
        <v>0.72464282095450405</v>
      </c>
      <c r="I25">
        <v>0.261931300030398</v>
      </c>
      <c r="J25">
        <v>0.462711520924105</v>
      </c>
      <c r="K25">
        <f t="shared" si="0"/>
        <v>1441168</v>
      </c>
      <c r="L25">
        <f t="shared" si="1"/>
        <v>849648</v>
      </c>
      <c r="M25">
        <f t="shared" si="2"/>
        <v>2323304</v>
      </c>
    </row>
    <row r="26" spans="1:13">
      <c r="A26" s="1" t="s">
        <v>52</v>
      </c>
      <c r="B26">
        <v>1047</v>
      </c>
      <c r="C26" t="s">
        <v>109</v>
      </c>
      <c r="D26">
        <v>5524</v>
      </c>
      <c r="E26">
        <v>12230</v>
      </c>
      <c r="F26">
        <v>17864</v>
      </c>
      <c r="G26">
        <v>-6706</v>
      </c>
      <c r="H26">
        <v>0.30922525750111901</v>
      </c>
      <c r="I26">
        <v>0.68461710703089995</v>
      </c>
      <c r="J26">
        <v>-0.37539184952978</v>
      </c>
      <c r="K26">
        <f t="shared" si="0"/>
        <v>1441168</v>
      </c>
      <c r="L26">
        <f t="shared" si="1"/>
        <v>849648</v>
      </c>
      <c r="M26">
        <f t="shared" si="2"/>
        <v>2323304</v>
      </c>
    </row>
    <row r="27" spans="1:13">
      <c r="A27" s="1" t="s">
        <v>52</v>
      </c>
      <c r="B27">
        <v>1049</v>
      </c>
      <c r="C27" t="s">
        <v>110</v>
      </c>
      <c r="D27">
        <v>24767</v>
      </c>
      <c r="E27">
        <v>4281</v>
      </c>
      <c r="F27">
        <v>29356</v>
      </c>
      <c r="G27">
        <v>20486</v>
      </c>
      <c r="H27">
        <v>0.84367761275378095</v>
      </c>
      <c r="I27">
        <v>0.14583049461779499</v>
      </c>
      <c r="J27">
        <v>0.69784711813598499</v>
      </c>
      <c r="K27">
        <f t="shared" si="0"/>
        <v>1441168</v>
      </c>
      <c r="L27">
        <f t="shared" si="1"/>
        <v>849648</v>
      </c>
      <c r="M27">
        <f t="shared" si="2"/>
        <v>2323304</v>
      </c>
    </row>
    <row r="28" spans="1:13">
      <c r="A28" s="1" t="s">
        <v>52</v>
      </c>
      <c r="B28">
        <v>1051</v>
      </c>
      <c r="C28" t="s">
        <v>111</v>
      </c>
      <c r="D28">
        <v>30164</v>
      </c>
      <c r="E28">
        <v>10367</v>
      </c>
      <c r="F28">
        <v>41030</v>
      </c>
      <c r="G28">
        <v>19797</v>
      </c>
      <c r="H28">
        <v>0.735169388252498</v>
      </c>
      <c r="I28">
        <v>0.25266877894223699</v>
      </c>
      <c r="J28">
        <v>0.48250060931026001</v>
      </c>
      <c r="K28">
        <f t="shared" si="0"/>
        <v>1441168</v>
      </c>
      <c r="L28">
        <f t="shared" si="1"/>
        <v>849648</v>
      </c>
      <c r="M28">
        <f t="shared" si="2"/>
        <v>2323304</v>
      </c>
    </row>
    <row r="29" spans="1:13">
      <c r="A29" s="1" t="s">
        <v>52</v>
      </c>
      <c r="B29">
        <v>1053</v>
      </c>
      <c r="C29" t="s">
        <v>112</v>
      </c>
      <c r="D29">
        <v>10869</v>
      </c>
      <c r="E29">
        <v>4918</v>
      </c>
      <c r="F29">
        <v>15910</v>
      </c>
      <c r="G29">
        <v>5951</v>
      </c>
      <c r="H29">
        <v>0.68315524827152696</v>
      </c>
      <c r="I29">
        <v>0.30911376492771803</v>
      </c>
      <c r="J29">
        <v>0.37404148334380799</v>
      </c>
      <c r="K29">
        <f t="shared" si="0"/>
        <v>1441168</v>
      </c>
      <c r="L29">
        <f t="shared" si="1"/>
        <v>849648</v>
      </c>
      <c r="M29">
        <f t="shared" si="2"/>
        <v>2323304</v>
      </c>
    </row>
    <row r="30" spans="1:13">
      <c r="A30" s="1" t="s">
        <v>52</v>
      </c>
      <c r="B30">
        <v>1055</v>
      </c>
      <c r="C30" t="s">
        <v>113</v>
      </c>
      <c r="D30">
        <v>35528</v>
      </c>
      <c r="E30">
        <v>11567</v>
      </c>
      <c r="F30">
        <v>47728</v>
      </c>
      <c r="G30">
        <v>23961</v>
      </c>
      <c r="H30">
        <v>0.74438484746899003</v>
      </c>
      <c r="I30">
        <v>0.24235249748575199</v>
      </c>
      <c r="J30">
        <v>0.50203234998323798</v>
      </c>
      <c r="K30">
        <f t="shared" si="0"/>
        <v>1441168</v>
      </c>
      <c r="L30">
        <f t="shared" si="1"/>
        <v>849648</v>
      </c>
      <c r="M30">
        <f t="shared" si="2"/>
        <v>2323304</v>
      </c>
    </row>
    <row r="31" spans="1:13">
      <c r="A31" s="1" t="s">
        <v>52</v>
      </c>
      <c r="B31">
        <v>1057</v>
      </c>
      <c r="C31" t="s">
        <v>114</v>
      </c>
      <c r="D31">
        <v>7300</v>
      </c>
      <c r="E31">
        <v>1395</v>
      </c>
      <c r="F31">
        <v>8766</v>
      </c>
      <c r="G31">
        <v>5905</v>
      </c>
      <c r="H31">
        <v>0.83276294775268001</v>
      </c>
      <c r="I31">
        <v>0.159137577002053</v>
      </c>
      <c r="J31">
        <v>0.67362537075062701</v>
      </c>
      <c r="K31">
        <f t="shared" si="0"/>
        <v>1441168</v>
      </c>
      <c r="L31">
        <f t="shared" si="1"/>
        <v>849648</v>
      </c>
      <c r="M31">
        <f t="shared" si="2"/>
        <v>2323304</v>
      </c>
    </row>
    <row r="32" spans="1:13">
      <c r="A32" s="1" t="s">
        <v>52</v>
      </c>
      <c r="B32">
        <v>1059</v>
      </c>
      <c r="C32" t="s">
        <v>115</v>
      </c>
      <c r="D32">
        <v>10376</v>
      </c>
      <c r="E32">
        <v>2086</v>
      </c>
      <c r="F32">
        <v>12578</v>
      </c>
      <c r="G32">
        <v>8290</v>
      </c>
      <c r="H32">
        <v>0.82493242168866199</v>
      </c>
      <c r="I32">
        <v>0.165845126411194</v>
      </c>
      <c r="J32">
        <v>0.65908729527746801</v>
      </c>
      <c r="K32">
        <f t="shared" si="0"/>
        <v>1441168</v>
      </c>
      <c r="L32">
        <f t="shared" si="1"/>
        <v>849648</v>
      </c>
      <c r="M32">
        <f t="shared" si="2"/>
        <v>2323304</v>
      </c>
    </row>
    <row r="33" spans="1:13">
      <c r="A33" s="1" t="s">
        <v>52</v>
      </c>
      <c r="B33">
        <v>1061</v>
      </c>
      <c r="C33" t="s">
        <v>116</v>
      </c>
      <c r="D33">
        <v>10848</v>
      </c>
      <c r="E33">
        <v>1595</v>
      </c>
      <c r="F33">
        <v>12545</v>
      </c>
      <c r="G33">
        <v>9253</v>
      </c>
      <c r="H33">
        <v>0.86472698286169702</v>
      </c>
      <c r="I33">
        <v>0.12714228776404901</v>
      </c>
      <c r="J33">
        <v>0.73758469509764801</v>
      </c>
      <c r="K33">
        <f t="shared" si="0"/>
        <v>1441168</v>
      </c>
      <c r="L33">
        <f t="shared" si="1"/>
        <v>849648</v>
      </c>
      <c r="M33">
        <f t="shared" si="2"/>
        <v>2323304</v>
      </c>
    </row>
    <row r="34" spans="1:13">
      <c r="A34" s="1" t="s">
        <v>52</v>
      </c>
      <c r="B34">
        <v>1063</v>
      </c>
      <c r="C34" t="s">
        <v>117</v>
      </c>
      <c r="D34">
        <v>875</v>
      </c>
      <c r="E34">
        <v>3884</v>
      </c>
      <c r="F34">
        <v>4775</v>
      </c>
      <c r="G34">
        <v>-3009</v>
      </c>
      <c r="H34">
        <v>0.18324607329842901</v>
      </c>
      <c r="I34">
        <v>0.81340314136125602</v>
      </c>
      <c r="J34">
        <v>-0.63015706806282701</v>
      </c>
      <c r="K34">
        <f t="shared" si="0"/>
        <v>1441168</v>
      </c>
      <c r="L34">
        <f t="shared" si="1"/>
        <v>849648</v>
      </c>
      <c r="M34">
        <f t="shared" si="2"/>
        <v>2323304</v>
      </c>
    </row>
    <row r="35" spans="1:13">
      <c r="A35" s="1" t="s">
        <v>52</v>
      </c>
      <c r="B35">
        <v>1065</v>
      </c>
      <c r="C35" t="s">
        <v>118</v>
      </c>
      <c r="D35">
        <v>3190</v>
      </c>
      <c r="E35">
        <v>4687</v>
      </c>
      <c r="F35">
        <v>7922</v>
      </c>
      <c r="G35">
        <v>-1497</v>
      </c>
      <c r="H35">
        <v>0.40267609189598502</v>
      </c>
      <c r="I35">
        <v>0.59164352436253398</v>
      </c>
      <c r="J35">
        <v>-0.18896743246654801</v>
      </c>
      <c r="K35">
        <f t="shared" si="0"/>
        <v>1441168</v>
      </c>
      <c r="L35">
        <f t="shared" si="1"/>
        <v>849648</v>
      </c>
      <c r="M35">
        <f t="shared" si="2"/>
        <v>2323304</v>
      </c>
    </row>
    <row r="36" spans="1:13">
      <c r="A36" s="1" t="s">
        <v>52</v>
      </c>
      <c r="B36">
        <v>1067</v>
      </c>
      <c r="C36" t="s">
        <v>119</v>
      </c>
      <c r="D36">
        <v>6607</v>
      </c>
      <c r="E36">
        <v>2606</v>
      </c>
      <c r="F36">
        <v>9298</v>
      </c>
      <c r="G36">
        <v>4001</v>
      </c>
      <c r="H36">
        <v>0.71058292105829202</v>
      </c>
      <c r="I36">
        <v>0.28027532802753202</v>
      </c>
      <c r="J36">
        <v>0.43030759303075899</v>
      </c>
      <c r="K36">
        <f t="shared" si="0"/>
        <v>1441168</v>
      </c>
      <c r="L36">
        <f t="shared" si="1"/>
        <v>849648</v>
      </c>
      <c r="M36">
        <f t="shared" si="2"/>
        <v>2323304</v>
      </c>
    </row>
    <row r="37" spans="1:13">
      <c r="A37" s="1" t="s">
        <v>52</v>
      </c>
      <c r="B37">
        <v>1069</v>
      </c>
      <c r="C37" t="s">
        <v>120</v>
      </c>
      <c r="D37">
        <v>32618</v>
      </c>
      <c r="E37">
        <v>12917</v>
      </c>
      <c r="F37">
        <v>46173</v>
      </c>
      <c r="G37">
        <v>19701</v>
      </c>
      <c r="H37">
        <v>0.70643016481493504</v>
      </c>
      <c r="I37">
        <v>0.27975223615532802</v>
      </c>
      <c r="J37">
        <v>0.42667792865960602</v>
      </c>
      <c r="K37">
        <f t="shared" si="0"/>
        <v>1441168</v>
      </c>
      <c r="L37">
        <f t="shared" si="1"/>
        <v>849648</v>
      </c>
      <c r="M37">
        <f t="shared" si="2"/>
        <v>2323304</v>
      </c>
    </row>
    <row r="38" spans="1:13">
      <c r="A38" s="1" t="s">
        <v>52</v>
      </c>
      <c r="B38">
        <v>1071</v>
      </c>
      <c r="C38" t="s">
        <v>121</v>
      </c>
      <c r="D38">
        <v>19670</v>
      </c>
      <c r="E38">
        <v>3717</v>
      </c>
      <c r="F38">
        <v>23636</v>
      </c>
      <c r="G38">
        <v>15953</v>
      </c>
      <c r="H38">
        <v>0.83220511084785898</v>
      </c>
      <c r="I38">
        <v>0.15726011169402601</v>
      </c>
      <c r="J38">
        <v>0.67494499915383299</v>
      </c>
      <c r="K38">
        <f t="shared" si="0"/>
        <v>1441168</v>
      </c>
      <c r="L38">
        <f t="shared" si="1"/>
        <v>849648</v>
      </c>
      <c r="M38">
        <f t="shared" si="2"/>
        <v>2323304</v>
      </c>
    </row>
    <row r="39" spans="1:13">
      <c r="A39" s="1" t="s">
        <v>52</v>
      </c>
      <c r="B39">
        <v>1073</v>
      </c>
      <c r="C39" t="s">
        <v>122</v>
      </c>
      <c r="D39">
        <v>138843</v>
      </c>
      <c r="E39">
        <v>181688</v>
      </c>
      <c r="F39">
        <v>325848</v>
      </c>
      <c r="G39">
        <v>-42845</v>
      </c>
      <c r="H39">
        <v>0.42609744420711498</v>
      </c>
      <c r="I39">
        <v>0.55758513171785595</v>
      </c>
      <c r="J39">
        <v>-0.131487687510741</v>
      </c>
      <c r="K39">
        <f t="shared" si="0"/>
        <v>1441168</v>
      </c>
      <c r="L39">
        <f t="shared" si="1"/>
        <v>849648</v>
      </c>
      <c r="M39">
        <f t="shared" si="2"/>
        <v>2323304</v>
      </c>
    </row>
    <row r="40" spans="1:13">
      <c r="A40" s="1" t="s">
        <v>52</v>
      </c>
      <c r="B40">
        <v>1075</v>
      </c>
      <c r="C40" t="s">
        <v>123</v>
      </c>
      <c r="D40">
        <v>6174</v>
      </c>
      <c r="E40">
        <v>978</v>
      </c>
      <c r="F40">
        <v>7193</v>
      </c>
      <c r="G40">
        <v>5196</v>
      </c>
      <c r="H40">
        <v>0.85833449186709299</v>
      </c>
      <c r="I40">
        <v>0.13596552203531201</v>
      </c>
      <c r="J40">
        <v>0.72236896983178001</v>
      </c>
      <c r="K40">
        <f t="shared" si="0"/>
        <v>1441168</v>
      </c>
      <c r="L40">
        <f t="shared" si="1"/>
        <v>849648</v>
      </c>
      <c r="M40">
        <f t="shared" si="2"/>
        <v>2323304</v>
      </c>
    </row>
    <row r="41" spans="1:13">
      <c r="A41" s="1" t="s">
        <v>52</v>
      </c>
      <c r="B41">
        <v>1077</v>
      </c>
      <c r="C41" t="s">
        <v>124</v>
      </c>
      <c r="D41">
        <v>31721</v>
      </c>
      <c r="E41">
        <v>11915</v>
      </c>
      <c r="F41">
        <v>44339</v>
      </c>
      <c r="G41">
        <v>19806</v>
      </c>
      <c r="H41">
        <v>0.71541983355510896</v>
      </c>
      <c r="I41">
        <v>0.26872505018155501</v>
      </c>
      <c r="J41">
        <v>0.44669478337355301</v>
      </c>
      <c r="K41">
        <f t="shared" si="0"/>
        <v>1441168</v>
      </c>
      <c r="L41">
        <f t="shared" si="1"/>
        <v>849648</v>
      </c>
      <c r="M41">
        <f t="shared" si="2"/>
        <v>2323304</v>
      </c>
    </row>
    <row r="42" spans="1:13">
      <c r="A42" s="1" t="s">
        <v>52</v>
      </c>
      <c r="B42">
        <v>1079</v>
      </c>
      <c r="C42" t="s">
        <v>125</v>
      </c>
      <c r="D42">
        <v>12322</v>
      </c>
      <c r="E42">
        <v>3562</v>
      </c>
      <c r="F42">
        <v>16031</v>
      </c>
      <c r="G42">
        <v>8760</v>
      </c>
      <c r="H42">
        <v>0.76863576819911394</v>
      </c>
      <c r="I42">
        <v>0.22219449815981501</v>
      </c>
      <c r="J42">
        <v>0.54644127003929799</v>
      </c>
      <c r="K42">
        <f t="shared" si="0"/>
        <v>1441168</v>
      </c>
      <c r="L42">
        <f t="shared" si="1"/>
        <v>849648</v>
      </c>
      <c r="M42">
        <f t="shared" si="2"/>
        <v>2323304</v>
      </c>
    </row>
    <row r="43" spans="1:13">
      <c r="A43" s="1" t="s">
        <v>52</v>
      </c>
      <c r="B43">
        <v>1081</v>
      </c>
      <c r="C43" t="s">
        <v>126</v>
      </c>
      <c r="D43">
        <v>42221</v>
      </c>
      <c r="E43">
        <v>27860</v>
      </c>
      <c r="F43">
        <v>71449</v>
      </c>
      <c r="G43">
        <v>14361</v>
      </c>
      <c r="H43">
        <v>0.59092499545130095</v>
      </c>
      <c r="I43">
        <v>0.38992848045459</v>
      </c>
      <c r="J43">
        <v>0.20099651499671001</v>
      </c>
      <c r="K43">
        <f t="shared" si="0"/>
        <v>1441168</v>
      </c>
      <c r="L43">
        <f t="shared" si="1"/>
        <v>849648</v>
      </c>
      <c r="M43">
        <f t="shared" si="2"/>
        <v>2323304</v>
      </c>
    </row>
    <row r="44" spans="1:13">
      <c r="A44" s="1" t="s">
        <v>52</v>
      </c>
      <c r="B44">
        <v>1083</v>
      </c>
      <c r="C44" t="s">
        <v>127</v>
      </c>
      <c r="D44">
        <v>34640</v>
      </c>
      <c r="E44">
        <v>13672</v>
      </c>
      <c r="F44">
        <v>49235</v>
      </c>
      <c r="G44">
        <v>20968</v>
      </c>
      <c r="H44">
        <v>0.70356453742256497</v>
      </c>
      <c r="I44">
        <v>0.27768863613283201</v>
      </c>
      <c r="J44">
        <v>0.42587590128973202</v>
      </c>
      <c r="K44">
        <f t="shared" si="0"/>
        <v>1441168</v>
      </c>
      <c r="L44">
        <f t="shared" si="1"/>
        <v>849648</v>
      </c>
      <c r="M44">
        <f t="shared" si="2"/>
        <v>2323304</v>
      </c>
    </row>
    <row r="45" spans="1:13">
      <c r="A45" s="1" t="s">
        <v>52</v>
      </c>
      <c r="B45">
        <v>1085</v>
      </c>
      <c r="C45" t="s">
        <v>128</v>
      </c>
      <c r="D45">
        <v>1836</v>
      </c>
      <c r="E45">
        <v>4972</v>
      </c>
      <c r="F45">
        <v>6835</v>
      </c>
      <c r="G45">
        <v>-3136</v>
      </c>
      <c r="H45">
        <v>0.26861741038770998</v>
      </c>
      <c r="I45">
        <v>0.72743233357717596</v>
      </c>
      <c r="J45">
        <v>-0.45881492318946598</v>
      </c>
      <c r="K45">
        <f t="shared" si="0"/>
        <v>1441168</v>
      </c>
      <c r="L45">
        <f t="shared" si="1"/>
        <v>849648</v>
      </c>
      <c r="M45">
        <f t="shared" si="2"/>
        <v>2323304</v>
      </c>
    </row>
    <row r="46" spans="1:13">
      <c r="A46" s="1" t="s">
        <v>52</v>
      </c>
      <c r="B46">
        <v>1087</v>
      </c>
      <c r="C46" t="s">
        <v>129</v>
      </c>
      <c r="D46">
        <v>1541</v>
      </c>
      <c r="E46">
        <v>7108</v>
      </c>
      <c r="F46">
        <v>8723</v>
      </c>
      <c r="G46">
        <v>-5567</v>
      </c>
      <c r="H46">
        <v>0.17665940616760201</v>
      </c>
      <c r="I46">
        <v>0.81485727387366702</v>
      </c>
      <c r="J46">
        <v>-0.63819786770606401</v>
      </c>
      <c r="K46">
        <f t="shared" si="0"/>
        <v>1441168</v>
      </c>
      <c r="L46">
        <f t="shared" si="1"/>
        <v>849648</v>
      </c>
      <c r="M46">
        <f t="shared" si="2"/>
        <v>2323304</v>
      </c>
    </row>
    <row r="47" spans="1:13">
      <c r="A47" s="1" t="s">
        <v>52</v>
      </c>
      <c r="B47">
        <v>1089</v>
      </c>
      <c r="C47" t="s">
        <v>130</v>
      </c>
      <c r="D47">
        <v>102780</v>
      </c>
      <c r="E47">
        <v>87286</v>
      </c>
      <c r="F47">
        <v>194767</v>
      </c>
      <c r="G47">
        <v>15494</v>
      </c>
      <c r="H47">
        <v>0.52770746584380301</v>
      </c>
      <c r="I47">
        <v>0.44815600178675002</v>
      </c>
      <c r="J47">
        <v>7.9551464057052795E-2</v>
      </c>
      <c r="K47">
        <f t="shared" si="0"/>
        <v>1441168</v>
      </c>
      <c r="L47">
        <f t="shared" si="1"/>
        <v>849648</v>
      </c>
      <c r="M47">
        <f t="shared" si="2"/>
        <v>2323304</v>
      </c>
    </row>
    <row r="48" spans="1:13">
      <c r="A48" s="1" t="s">
        <v>52</v>
      </c>
      <c r="B48">
        <v>1091</v>
      </c>
      <c r="C48" t="s">
        <v>131</v>
      </c>
      <c r="D48">
        <v>5343</v>
      </c>
      <c r="E48">
        <v>5488</v>
      </c>
      <c r="F48">
        <v>10900</v>
      </c>
      <c r="G48">
        <v>-145</v>
      </c>
      <c r="H48">
        <v>0.49018348623853197</v>
      </c>
      <c r="I48">
        <v>0.50348623853211005</v>
      </c>
      <c r="J48">
        <v>-1.3302752293577901E-2</v>
      </c>
      <c r="K48">
        <f t="shared" si="0"/>
        <v>1441168</v>
      </c>
      <c r="L48">
        <f t="shared" si="1"/>
        <v>849648</v>
      </c>
      <c r="M48">
        <f t="shared" si="2"/>
        <v>2323304</v>
      </c>
    </row>
    <row r="49" spans="1:13">
      <c r="A49" s="1" t="s">
        <v>52</v>
      </c>
      <c r="B49">
        <v>1093</v>
      </c>
      <c r="C49" t="s">
        <v>132</v>
      </c>
      <c r="D49">
        <v>12205</v>
      </c>
      <c r="E49">
        <v>1463</v>
      </c>
      <c r="F49">
        <v>13807</v>
      </c>
      <c r="G49">
        <v>10742</v>
      </c>
      <c r="H49">
        <v>0.88397189831245004</v>
      </c>
      <c r="I49">
        <v>0.105960744549866</v>
      </c>
      <c r="J49">
        <v>0.77801115376258401</v>
      </c>
      <c r="K49">
        <f t="shared" si="0"/>
        <v>1441168</v>
      </c>
      <c r="L49">
        <f t="shared" si="1"/>
        <v>849648</v>
      </c>
      <c r="M49">
        <f t="shared" si="2"/>
        <v>2323304</v>
      </c>
    </row>
    <row r="50" spans="1:13">
      <c r="A50" s="1" t="s">
        <v>52</v>
      </c>
      <c r="B50">
        <v>1095</v>
      </c>
      <c r="C50" t="s">
        <v>133</v>
      </c>
      <c r="D50">
        <v>33191</v>
      </c>
      <c r="E50">
        <v>5943</v>
      </c>
      <c r="F50">
        <v>39655</v>
      </c>
      <c r="G50">
        <v>27248</v>
      </c>
      <c r="H50">
        <v>0.83699407388727698</v>
      </c>
      <c r="I50">
        <v>0.149867608120035</v>
      </c>
      <c r="J50">
        <v>0.68712646576724201</v>
      </c>
      <c r="K50">
        <f t="shared" si="0"/>
        <v>1441168</v>
      </c>
      <c r="L50">
        <f t="shared" si="1"/>
        <v>849648</v>
      </c>
      <c r="M50">
        <f t="shared" si="2"/>
        <v>2323304</v>
      </c>
    </row>
    <row r="51" spans="1:13">
      <c r="A51" s="1" t="s">
        <v>52</v>
      </c>
      <c r="B51">
        <v>1097</v>
      </c>
      <c r="C51" t="s">
        <v>134</v>
      </c>
      <c r="D51">
        <v>101243</v>
      </c>
      <c r="E51">
        <v>79474</v>
      </c>
      <c r="F51">
        <v>183164</v>
      </c>
      <c r="G51">
        <v>21769</v>
      </c>
      <c r="H51">
        <v>0.55274508091109598</v>
      </c>
      <c r="I51">
        <v>0.43389530693804401</v>
      </c>
      <c r="J51">
        <v>0.11884977397305101</v>
      </c>
      <c r="K51">
        <f t="shared" si="0"/>
        <v>1441168</v>
      </c>
      <c r="L51">
        <f t="shared" si="1"/>
        <v>849648</v>
      </c>
      <c r="M51">
        <f t="shared" si="2"/>
        <v>2323304</v>
      </c>
    </row>
    <row r="52" spans="1:13">
      <c r="A52" s="1" t="s">
        <v>52</v>
      </c>
      <c r="B52">
        <v>1099</v>
      </c>
      <c r="C52" t="s">
        <v>135</v>
      </c>
      <c r="D52">
        <v>6147</v>
      </c>
      <c r="E52">
        <v>4455</v>
      </c>
      <c r="F52">
        <v>10668</v>
      </c>
      <c r="G52">
        <v>1692</v>
      </c>
      <c r="H52">
        <v>0.576209223847019</v>
      </c>
      <c r="I52">
        <v>0.41760404949381302</v>
      </c>
      <c r="J52">
        <v>0.15860517435320501</v>
      </c>
      <c r="K52">
        <f t="shared" si="0"/>
        <v>1441168</v>
      </c>
      <c r="L52">
        <f t="shared" si="1"/>
        <v>849648</v>
      </c>
      <c r="M52">
        <f t="shared" si="2"/>
        <v>2323304</v>
      </c>
    </row>
    <row r="53" spans="1:13">
      <c r="A53" s="1" t="s">
        <v>52</v>
      </c>
      <c r="B53">
        <v>1101</v>
      </c>
      <c r="C53" t="s">
        <v>136</v>
      </c>
      <c r="D53">
        <v>33311</v>
      </c>
      <c r="E53">
        <v>64529</v>
      </c>
      <c r="F53">
        <v>99139</v>
      </c>
      <c r="G53">
        <v>-31218</v>
      </c>
      <c r="H53">
        <v>0.33600298570693599</v>
      </c>
      <c r="I53">
        <v>0.65089419905385304</v>
      </c>
      <c r="J53">
        <v>-0.314891213346917</v>
      </c>
      <c r="K53">
        <f t="shared" si="0"/>
        <v>1441168</v>
      </c>
      <c r="L53">
        <f t="shared" si="1"/>
        <v>849648</v>
      </c>
      <c r="M53">
        <f t="shared" si="2"/>
        <v>2323304</v>
      </c>
    </row>
    <row r="54" spans="1:13">
      <c r="A54" s="1" t="s">
        <v>52</v>
      </c>
      <c r="B54">
        <v>1103</v>
      </c>
      <c r="C54" t="s">
        <v>137</v>
      </c>
      <c r="D54">
        <v>39664</v>
      </c>
      <c r="E54">
        <v>13234</v>
      </c>
      <c r="F54">
        <v>53722</v>
      </c>
      <c r="G54">
        <v>26430</v>
      </c>
      <c r="H54">
        <v>0.73831949666803098</v>
      </c>
      <c r="I54">
        <v>0.24634228062990901</v>
      </c>
      <c r="J54">
        <v>0.491977216038122</v>
      </c>
      <c r="K54">
        <f t="shared" si="0"/>
        <v>1441168</v>
      </c>
      <c r="L54">
        <f t="shared" si="1"/>
        <v>849648</v>
      </c>
      <c r="M54">
        <f t="shared" si="2"/>
        <v>2323304</v>
      </c>
    </row>
    <row r="55" spans="1:13">
      <c r="A55" s="1" t="s">
        <v>52</v>
      </c>
      <c r="B55">
        <v>1105</v>
      </c>
      <c r="C55" t="s">
        <v>138</v>
      </c>
      <c r="D55">
        <v>1339</v>
      </c>
      <c r="E55">
        <v>3860</v>
      </c>
      <c r="F55">
        <v>5230</v>
      </c>
      <c r="G55">
        <v>-2521</v>
      </c>
      <c r="H55">
        <v>0.25602294455066898</v>
      </c>
      <c r="I55">
        <v>0.73804971319311596</v>
      </c>
      <c r="J55">
        <v>-0.48202676864244698</v>
      </c>
      <c r="K55">
        <f t="shared" si="0"/>
        <v>1441168</v>
      </c>
      <c r="L55">
        <f t="shared" si="1"/>
        <v>849648</v>
      </c>
      <c r="M55">
        <f t="shared" si="2"/>
        <v>2323304</v>
      </c>
    </row>
    <row r="56" spans="1:13">
      <c r="A56" s="1" t="s">
        <v>52</v>
      </c>
      <c r="B56">
        <v>1107</v>
      </c>
      <c r="C56" t="s">
        <v>139</v>
      </c>
      <c r="D56">
        <v>5594</v>
      </c>
      <c r="E56">
        <v>4022</v>
      </c>
      <c r="F56">
        <v>9668</v>
      </c>
      <c r="G56">
        <v>1572</v>
      </c>
      <c r="H56">
        <v>0.57860984691766604</v>
      </c>
      <c r="I56">
        <v>0.41601158460901899</v>
      </c>
      <c r="J56">
        <v>0.16259826230864699</v>
      </c>
      <c r="K56">
        <f t="shared" si="0"/>
        <v>1441168</v>
      </c>
      <c r="L56">
        <f t="shared" si="1"/>
        <v>849648</v>
      </c>
      <c r="M56">
        <f t="shared" si="2"/>
        <v>2323304</v>
      </c>
    </row>
    <row r="57" spans="1:13">
      <c r="A57" s="1" t="s">
        <v>52</v>
      </c>
      <c r="B57">
        <v>1109</v>
      </c>
      <c r="C57" t="s">
        <v>140</v>
      </c>
      <c r="D57">
        <v>8042</v>
      </c>
      <c r="E57">
        <v>5636</v>
      </c>
      <c r="F57">
        <v>13841</v>
      </c>
      <c r="G57">
        <v>2406</v>
      </c>
      <c r="H57">
        <v>0.58102738241456497</v>
      </c>
      <c r="I57">
        <v>0.40719601184885401</v>
      </c>
      <c r="J57">
        <v>0.17383137056570999</v>
      </c>
      <c r="K57">
        <f t="shared" si="0"/>
        <v>1441168</v>
      </c>
      <c r="L57">
        <f t="shared" si="1"/>
        <v>849648</v>
      </c>
      <c r="M57">
        <f t="shared" si="2"/>
        <v>2323304</v>
      </c>
    </row>
    <row r="58" spans="1:13">
      <c r="A58" s="1" t="s">
        <v>52</v>
      </c>
      <c r="B58">
        <v>1111</v>
      </c>
      <c r="C58" t="s">
        <v>141</v>
      </c>
      <c r="D58">
        <v>8559</v>
      </c>
      <c r="E58">
        <v>2203</v>
      </c>
      <c r="F58">
        <v>10837</v>
      </c>
      <c r="G58">
        <v>6356</v>
      </c>
      <c r="H58">
        <v>0.78979422349358597</v>
      </c>
      <c r="I58">
        <v>0.20328504198578901</v>
      </c>
      <c r="J58">
        <v>0.58650918150779696</v>
      </c>
      <c r="K58">
        <f t="shared" si="0"/>
        <v>1441168</v>
      </c>
      <c r="L58">
        <f t="shared" si="1"/>
        <v>849648</v>
      </c>
      <c r="M58">
        <f t="shared" si="2"/>
        <v>2323304</v>
      </c>
    </row>
    <row r="59" spans="1:13">
      <c r="A59" s="1" t="s">
        <v>52</v>
      </c>
      <c r="B59">
        <v>1113</v>
      </c>
      <c r="C59" t="s">
        <v>142</v>
      </c>
      <c r="D59">
        <v>9864</v>
      </c>
      <c r="E59">
        <v>11228</v>
      </c>
      <c r="F59">
        <v>21329</v>
      </c>
      <c r="G59">
        <v>-1364</v>
      </c>
      <c r="H59">
        <v>0.46246893900323499</v>
      </c>
      <c r="I59">
        <v>0.52641942894650395</v>
      </c>
      <c r="J59">
        <v>-6.3950489943269601E-2</v>
      </c>
      <c r="K59">
        <f t="shared" si="0"/>
        <v>1441168</v>
      </c>
      <c r="L59">
        <f t="shared" si="1"/>
        <v>849648</v>
      </c>
      <c r="M59">
        <f t="shared" si="2"/>
        <v>2323304</v>
      </c>
    </row>
    <row r="60" spans="1:13">
      <c r="A60" s="1" t="s">
        <v>52</v>
      </c>
      <c r="B60">
        <v>1115</v>
      </c>
      <c r="C60" t="s">
        <v>143</v>
      </c>
      <c r="D60">
        <v>36166</v>
      </c>
      <c r="E60">
        <v>7744</v>
      </c>
      <c r="F60">
        <v>44441</v>
      </c>
      <c r="G60">
        <v>28422</v>
      </c>
      <c r="H60">
        <v>0.81379806935037402</v>
      </c>
      <c r="I60">
        <v>0.17425350464660999</v>
      </c>
      <c r="J60">
        <v>0.63954456470376397</v>
      </c>
      <c r="K60">
        <f t="shared" si="0"/>
        <v>1441168</v>
      </c>
      <c r="L60">
        <f t="shared" si="1"/>
        <v>849648</v>
      </c>
      <c r="M60">
        <f t="shared" si="2"/>
        <v>2323304</v>
      </c>
    </row>
    <row r="61" spans="1:13">
      <c r="A61" s="1" t="s">
        <v>52</v>
      </c>
      <c r="B61">
        <v>1117</v>
      </c>
      <c r="C61" t="s">
        <v>144</v>
      </c>
      <c r="D61">
        <v>79700</v>
      </c>
      <c r="E61">
        <v>33268</v>
      </c>
      <c r="F61">
        <v>114950</v>
      </c>
      <c r="G61">
        <v>46432</v>
      </c>
      <c r="H61">
        <v>0.69334493257938201</v>
      </c>
      <c r="I61">
        <v>0.28941278816876898</v>
      </c>
      <c r="J61">
        <v>0.40393214441061298</v>
      </c>
      <c r="K61">
        <f t="shared" si="0"/>
        <v>1441168</v>
      </c>
      <c r="L61">
        <f t="shared" si="1"/>
        <v>849648</v>
      </c>
      <c r="M61">
        <f t="shared" si="2"/>
        <v>2323304</v>
      </c>
    </row>
    <row r="62" spans="1:13">
      <c r="A62" s="1" t="s">
        <v>52</v>
      </c>
      <c r="B62">
        <v>1119</v>
      </c>
      <c r="C62" t="s">
        <v>145</v>
      </c>
      <c r="D62">
        <v>1598</v>
      </c>
      <c r="E62">
        <v>4648</v>
      </c>
      <c r="F62">
        <v>6291</v>
      </c>
      <c r="G62">
        <v>-3050</v>
      </c>
      <c r="H62">
        <v>0.25401367032268302</v>
      </c>
      <c r="I62">
        <v>0.73883325385471299</v>
      </c>
      <c r="J62">
        <v>-0.48481958353202897</v>
      </c>
      <c r="K62">
        <f t="shared" si="0"/>
        <v>1441168</v>
      </c>
      <c r="L62">
        <f t="shared" si="1"/>
        <v>849648</v>
      </c>
      <c r="M62">
        <f t="shared" si="2"/>
        <v>2323304</v>
      </c>
    </row>
    <row r="63" spans="1:13">
      <c r="A63" s="1" t="s">
        <v>52</v>
      </c>
      <c r="B63">
        <v>1121</v>
      </c>
      <c r="C63" t="s">
        <v>146</v>
      </c>
      <c r="D63">
        <v>22235</v>
      </c>
      <c r="E63">
        <v>13138</v>
      </c>
      <c r="F63">
        <v>35663</v>
      </c>
      <c r="G63">
        <v>9097</v>
      </c>
      <c r="H63">
        <v>0.62347531054594396</v>
      </c>
      <c r="I63">
        <v>0.368393012365757</v>
      </c>
      <c r="J63">
        <v>0.25508229818018602</v>
      </c>
      <c r="K63">
        <f t="shared" si="0"/>
        <v>1441168</v>
      </c>
      <c r="L63">
        <f t="shared" si="1"/>
        <v>849648</v>
      </c>
      <c r="M63">
        <f t="shared" si="2"/>
        <v>2323304</v>
      </c>
    </row>
    <row r="64" spans="1:13">
      <c r="A64" s="1" t="s">
        <v>52</v>
      </c>
      <c r="B64">
        <v>1123</v>
      </c>
      <c r="C64" t="s">
        <v>147</v>
      </c>
      <c r="D64">
        <v>14963</v>
      </c>
      <c r="E64">
        <v>5859</v>
      </c>
      <c r="F64">
        <v>20991</v>
      </c>
      <c r="G64">
        <v>9104</v>
      </c>
      <c r="H64">
        <v>0.71282930779858</v>
      </c>
      <c r="I64">
        <v>0.27911962269544</v>
      </c>
      <c r="J64">
        <v>0.43370968510313901</v>
      </c>
      <c r="K64">
        <f t="shared" si="0"/>
        <v>1441168</v>
      </c>
      <c r="L64">
        <f t="shared" si="1"/>
        <v>849648</v>
      </c>
      <c r="M64">
        <f t="shared" si="2"/>
        <v>2323304</v>
      </c>
    </row>
    <row r="65" spans="1:13">
      <c r="A65" s="1" t="s">
        <v>52</v>
      </c>
      <c r="B65">
        <v>1125</v>
      </c>
      <c r="C65" t="s">
        <v>148</v>
      </c>
      <c r="D65">
        <v>51117</v>
      </c>
      <c r="E65">
        <v>37765</v>
      </c>
      <c r="F65">
        <v>90172</v>
      </c>
      <c r="G65">
        <v>13352</v>
      </c>
      <c r="H65">
        <v>0.56688328971299295</v>
      </c>
      <c r="I65">
        <v>0.41881071729583402</v>
      </c>
      <c r="J65">
        <v>0.14807257241715799</v>
      </c>
      <c r="K65">
        <f t="shared" si="0"/>
        <v>1441168</v>
      </c>
      <c r="L65">
        <f t="shared" si="1"/>
        <v>849648</v>
      </c>
      <c r="M65">
        <f t="shared" si="2"/>
        <v>2323304</v>
      </c>
    </row>
    <row r="66" spans="1:13">
      <c r="A66" s="1" t="s">
        <v>52</v>
      </c>
      <c r="B66">
        <v>1127</v>
      </c>
      <c r="C66" t="s">
        <v>149</v>
      </c>
      <c r="D66">
        <v>26002</v>
      </c>
      <c r="E66">
        <v>4834</v>
      </c>
      <c r="F66">
        <v>31170</v>
      </c>
      <c r="G66">
        <v>21168</v>
      </c>
      <c r="H66">
        <v>0.83419955085017605</v>
      </c>
      <c r="I66">
        <v>0.15508501764517099</v>
      </c>
      <c r="J66">
        <v>0.67911453320500403</v>
      </c>
      <c r="K66">
        <f t="shared" si="0"/>
        <v>1441168</v>
      </c>
      <c r="L66">
        <f t="shared" si="1"/>
        <v>849648</v>
      </c>
      <c r="M66">
        <f t="shared" si="2"/>
        <v>2323304</v>
      </c>
    </row>
    <row r="67" spans="1:13">
      <c r="A67" s="1" t="s">
        <v>52</v>
      </c>
      <c r="B67">
        <v>1129</v>
      </c>
      <c r="C67" t="s">
        <v>150</v>
      </c>
      <c r="D67">
        <v>6564</v>
      </c>
      <c r="E67">
        <v>2258</v>
      </c>
      <c r="F67">
        <v>8876</v>
      </c>
      <c r="G67">
        <v>4306</v>
      </c>
      <c r="H67">
        <v>0.73952230734565105</v>
      </c>
      <c r="I67">
        <v>0.25439387111311401</v>
      </c>
      <c r="J67">
        <v>0.48512843623253699</v>
      </c>
      <c r="K67">
        <f t="shared" ref="K67:K130" si="3">SUMIF(A:A,A67,D:D)</f>
        <v>1441168</v>
      </c>
      <c r="L67">
        <f t="shared" ref="L67:L130" si="4">SUMIF(A:A,A67,E:E)</f>
        <v>849648</v>
      </c>
      <c r="M67">
        <f t="shared" ref="M67:M130" si="5">SUMIF(A:A,A67,F:F)</f>
        <v>2323304</v>
      </c>
    </row>
    <row r="68" spans="1:13">
      <c r="A68" s="1" t="s">
        <v>52</v>
      </c>
      <c r="B68">
        <v>1131</v>
      </c>
      <c r="C68" t="s">
        <v>151</v>
      </c>
      <c r="D68">
        <v>1833</v>
      </c>
      <c r="E68">
        <v>4048</v>
      </c>
      <c r="F68">
        <v>5903</v>
      </c>
      <c r="G68">
        <v>-2215</v>
      </c>
      <c r="H68">
        <v>0.31052007453836999</v>
      </c>
      <c r="I68">
        <v>0.68575300694562003</v>
      </c>
      <c r="J68">
        <v>-0.37523293240724997</v>
      </c>
      <c r="K68">
        <f t="shared" si="3"/>
        <v>1441168</v>
      </c>
      <c r="L68">
        <f t="shared" si="4"/>
        <v>849648</v>
      </c>
      <c r="M68">
        <f t="shared" si="5"/>
        <v>2323304</v>
      </c>
    </row>
    <row r="69" spans="1:13">
      <c r="A69" s="1" t="s">
        <v>52</v>
      </c>
      <c r="B69">
        <v>1133</v>
      </c>
      <c r="C69" t="s">
        <v>152</v>
      </c>
      <c r="D69">
        <v>10195</v>
      </c>
      <c r="E69">
        <v>974</v>
      </c>
      <c r="F69">
        <v>11284</v>
      </c>
      <c r="G69">
        <v>9221</v>
      </c>
      <c r="H69">
        <v>0.90349166962070104</v>
      </c>
      <c r="I69">
        <v>8.6316908897554001E-2</v>
      </c>
      <c r="J69">
        <v>0.81717476072314699</v>
      </c>
      <c r="K69">
        <f t="shared" si="3"/>
        <v>1441168</v>
      </c>
      <c r="L69">
        <f t="shared" si="4"/>
        <v>849648</v>
      </c>
      <c r="M69">
        <f t="shared" si="5"/>
        <v>2323304</v>
      </c>
    </row>
    <row r="70" spans="1:13">
      <c r="A70" s="1" t="s">
        <v>50</v>
      </c>
      <c r="B70">
        <v>2901</v>
      </c>
      <c r="C70" t="s">
        <v>153</v>
      </c>
      <c r="D70">
        <v>3511</v>
      </c>
      <c r="E70">
        <v>3477</v>
      </c>
      <c r="F70">
        <v>7360</v>
      </c>
      <c r="G70">
        <v>34</v>
      </c>
      <c r="H70">
        <v>0.47703804347826001</v>
      </c>
      <c r="I70">
        <v>0.47241847826086902</v>
      </c>
      <c r="J70">
        <v>4.6195652173912603E-3</v>
      </c>
      <c r="K70">
        <f t="shared" si="3"/>
        <v>189892</v>
      </c>
      <c r="L70">
        <f t="shared" si="4"/>
        <v>153405</v>
      </c>
      <c r="M70">
        <f t="shared" si="5"/>
        <v>391346</v>
      </c>
    </row>
    <row r="71" spans="1:13">
      <c r="A71" s="1" t="s">
        <v>50</v>
      </c>
      <c r="B71">
        <v>2902</v>
      </c>
      <c r="C71" t="s">
        <v>154</v>
      </c>
      <c r="D71">
        <v>3674</v>
      </c>
      <c r="E71">
        <v>2104</v>
      </c>
      <c r="F71">
        <v>6161</v>
      </c>
      <c r="G71">
        <v>1570</v>
      </c>
      <c r="H71">
        <v>0.59633176432397295</v>
      </c>
      <c r="I71">
        <v>0.34150300275929202</v>
      </c>
      <c r="J71">
        <v>0.25482876156468098</v>
      </c>
      <c r="K71">
        <f t="shared" si="3"/>
        <v>189892</v>
      </c>
      <c r="L71">
        <f t="shared" si="4"/>
        <v>153405</v>
      </c>
      <c r="M71">
        <f t="shared" si="5"/>
        <v>391346</v>
      </c>
    </row>
    <row r="72" spans="1:13">
      <c r="A72" s="1" t="s">
        <v>50</v>
      </c>
      <c r="B72">
        <v>2903</v>
      </c>
      <c r="C72" t="s">
        <v>155</v>
      </c>
      <c r="D72">
        <v>6076</v>
      </c>
      <c r="E72">
        <v>1903</v>
      </c>
      <c r="F72">
        <v>8385</v>
      </c>
      <c r="G72">
        <v>4173</v>
      </c>
      <c r="H72">
        <v>0.72462731067382202</v>
      </c>
      <c r="I72">
        <v>0.22695289206917099</v>
      </c>
      <c r="J72">
        <v>0.497674418604651</v>
      </c>
      <c r="K72">
        <f t="shared" si="3"/>
        <v>189892</v>
      </c>
      <c r="L72">
        <f t="shared" si="4"/>
        <v>153405</v>
      </c>
      <c r="M72">
        <f t="shared" si="5"/>
        <v>391346</v>
      </c>
    </row>
    <row r="73" spans="1:13">
      <c r="A73" s="1" t="s">
        <v>50</v>
      </c>
      <c r="B73">
        <v>2904</v>
      </c>
      <c r="C73" t="s">
        <v>156</v>
      </c>
      <c r="D73">
        <v>4690</v>
      </c>
      <c r="E73">
        <v>5345</v>
      </c>
      <c r="F73">
        <v>10587</v>
      </c>
      <c r="G73">
        <v>-655</v>
      </c>
      <c r="H73">
        <v>0.44299612732596499</v>
      </c>
      <c r="I73">
        <v>0.50486445640880295</v>
      </c>
      <c r="J73">
        <v>-6.1868329082837403E-2</v>
      </c>
      <c r="K73">
        <f t="shared" si="3"/>
        <v>189892</v>
      </c>
      <c r="L73">
        <f t="shared" si="4"/>
        <v>153405</v>
      </c>
      <c r="M73">
        <f t="shared" si="5"/>
        <v>391346</v>
      </c>
    </row>
    <row r="74" spans="1:13">
      <c r="A74" s="1" t="s">
        <v>50</v>
      </c>
      <c r="B74">
        <v>2905</v>
      </c>
      <c r="C74" t="s">
        <v>157</v>
      </c>
      <c r="D74">
        <v>4077</v>
      </c>
      <c r="E74">
        <v>4204</v>
      </c>
      <c r="F74">
        <v>8706</v>
      </c>
      <c r="G74">
        <v>-127</v>
      </c>
      <c r="H74">
        <v>0.46829772570640898</v>
      </c>
      <c r="I74">
        <v>0.48288536641396701</v>
      </c>
      <c r="J74">
        <v>-1.4587640707558001E-2</v>
      </c>
      <c r="K74">
        <f t="shared" si="3"/>
        <v>189892</v>
      </c>
      <c r="L74">
        <f t="shared" si="4"/>
        <v>153405</v>
      </c>
      <c r="M74">
        <f t="shared" si="5"/>
        <v>391346</v>
      </c>
    </row>
    <row r="75" spans="1:13">
      <c r="A75" s="1" t="s">
        <v>50</v>
      </c>
      <c r="B75">
        <v>2906</v>
      </c>
      <c r="C75" t="s">
        <v>158</v>
      </c>
      <c r="D75">
        <v>5770</v>
      </c>
      <c r="E75">
        <v>3272</v>
      </c>
      <c r="F75">
        <v>9518</v>
      </c>
      <c r="G75">
        <v>2498</v>
      </c>
      <c r="H75">
        <v>0.60621979407438498</v>
      </c>
      <c r="I75">
        <v>0.343769699516705</v>
      </c>
      <c r="J75">
        <v>0.26245009455767998</v>
      </c>
      <c r="K75">
        <f t="shared" si="3"/>
        <v>189892</v>
      </c>
      <c r="L75">
        <f t="shared" si="4"/>
        <v>153405</v>
      </c>
      <c r="M75">
        <f t="shared" si="5"/>
        <v>391346</v>
      </c>
    </row>
    <row r="76" spans="1:13">
      <c r="A76" s="1" t="s">
        <v>50</v>
      </c>
      <c r="B76">
        <v>2907</v>
      </c>
      <c r="C76" t="s">
        <v>159</v>
      </c>
      <c r="D76">
        <v>7027</v>
      </c>
      <c r="E76">
        <v>2215</v>
      </c>
      <c r="F76">
        <v>9664</v>
      </c>
      <c r="G76">
        <v>4812</v>
      </c>
      <c r="H76">
        <v>0.72713162251655605</v>
      </c>
      <c r="I76">
        <v>0.229201158940397</v>
      </c>
      <c r="J76">
        <v>0.497930463576158</v>
      </c>
      <c r="K76">
        <f t="shared" si="3"/>
        <v>189892</v>
      </c>
      <c r="L76">
        <f t="shared" si="4"/>
        <v>153405</v>
      </c>
      <c r="M76">
        <f t="shared" si="5"/>
        <v>391346</v>
      </c>
    </row>
    <row r="77" spans="1:13">
      <c r="A77" s="1" t="s">
        <v>50</v>
      </c>
      <c r="B77">
        <v>2908</v>
      </c>
      <c r="C77" t="s">
        <v>160</v>
      </c>
      <c r="D77">
        <v>7618</v>
      </c>
      <c r="E77">
        <v>1953</v>
      </c>
      <c r="F77">
        <v>9957</v>
      </c>
      <c r="G77">
        <v>5665</v>
      </c>
      <c r="H77">
        <v>0.76508988651200105</v>
      </c>
      <c r="I77">
        <v>0.19614341669177399</v>
      </c>
      <c r="J77">
        <v>0.56894646982022701</v>
      </c>
      <c r="K77">
        <f t="shared" si="3"/>
        <v>189892</v>
      </c>
      <c r="L77">
        <f t="shared" si="4"/>
        <v>153405</v>
      </c>
      <c r="M77">
        <f t="shared" si="5"/>
        <v>391346</v>
      </c>
    </row>
    <row r="78" spans="1:13">
      <c r="A78" s="1" t="s">
        <v>50</v>
      </c>
      <c r="B78">
        <v>2909</v>
      </c>
      <c r="C78" t="s">
        <v>161</v>
      </c>
      <c r="D78">
        <v>7787</v>
      </c>
      <c r="E78">
        <v>2769</v>
      </c>
      <c r="F78">
        <v>11047</v>
      </c>
      <c r="G78">
        <v>5018</v>
      </c>
      <c r="H78">
        <v>0.70489725717389295</v>
      </c>
      <c r="I78">
        <v>0.25065628677468998</v>
      </c>
      <c r="J78">
        <v>0.45424097039920303</v>
      </c>
      <c r="K78">
        <f t="shared" si="3"/>
        <v>189892</v>
      </c>
      <c r="L78">
        <f t="shared" si="4"/>
        <v>153405</v>
      </c>
      <c r="M78">
        <f t="shared" si="5"/>
        <v>391346</v>
      </c>
    </row>
    <row r="79" spans="1:13">
      <c r="A79" s="1" t="s">
        <v>50</v>
      </c>
      <c r="B79">
        <v>2910</v>
      </c>
      <c r="C79" t="s">
        <v>162</v>
      </c>
      <c r="D79">
        <v>8081</v>
      </c>
      <c r="E79">
        <v>2727</v>
      </c>
      <c r="F79">
        <v>11256</v>
      </c>
      <c r="G79">
        <v>5354</v>
      </c>
      <c r="H79">
        <v>0.71792821606254398</v>
      </c>
      <c r="I79">
        <v>0.242270788912579</v>
      </c>
      <c r="J79">
        <v>0.47565742714996401</v>
      </c>
      <c r="K79">
        <f t="shared" si="3"/>
        <v>189892</v>
      </c>
      <c r="L79">
        <f t="shared" si="4"/>
        <v>153405</v>
      </c>
      <c r="M79">
        <f t="shared" si="5"/>
        <v>391346</v>
      </c>
    </row>
    <row r="80" spans="1:13">
      <c r="A80" s="1" t="s">
        <v>50</v>
      </c>
      <c r="B80">
        <v>2911</v>
      </c>
      <c r="C80" t="s">
        <v>163</v>
      </c>
      <c r="D80">
        <v>7096</v>
      </c>
      <c r="E80">
        <v>3130</v>
      </c>
      <c r="F80">
        <v>10686</v>
      </c>
      <c r="G80">
        <v>3966</v>
      </c>
      <c r="H80">
        <v>0.66404641587123303</v>
      </c>
      <c r="I80">
        <v>0.29290660677521901</v>
      </c>
      <c r="J80">
        <v>0.37113980909601302</v>
      </c>
      <c r="K80">
        <f t="shared" si="3"/>
        <v>189892</v>
      </c>
      <c r="L80">
        <f t="shared" si="4"/>
        <v>153405</v>
      </c>
      <c r="M80">
        <f t="shared" si="5"/>
        <v>391346</v>
      </c>
    </row>
    <row r="81" spans="1:13">
      <c r="A81" s="1" t="s">
        <v>50</v>
      </c>
      <c r="B81">
        <v>2912</v>
      </c>
      <c r="C81" t="s">
        <v>164</v>
      </c>
      <c r="D81">
        <v>7893</v>
      </c>
      <c r="E81">
        <v>2957</v>
      </c>
      <c r="F81">
        <v>11280</v>
      </c>
      <c r="G81">
        <v>4936</v>
      </c>
      <c r="H81">
        <v>0.69973404255319105</v>
      </c>
      <c r="I81">
        <v>0.26214539007092102</v>
      </c>
      <c r="J81">
        <v>0.43758865248226902</v>
      </c>
      <c r="K81">
        <f t="shared" si="3"/>
        <v>189892</v>
      </c>
      <c r="L81">
        <f t="shared" si="4"/>
        <v>153405</v>
      </c>
      <c r="M81">
        <f t="shared" si="5"/>
        <v>391346</v>
      </c>
    </row>
    <row r="82" spans="1:13">
      <c r="A82" s="1" t="s">
        <v>50</v>
      </c>
      <c r="B82">
        <v>2913</v>
      </c>
      <c r="C82" t="s">
        <v>165</v>
      </c>
      <c r="D82">
        <v>4652</v>
      </c>
      <c r="E82">
        <v>2666</v>
      </c>
      <c r="F82">
        <v>7765</v>
      </c>
      <c r="G82">
        <v>1986</v>
      </c>
      <c r="H82">
        <v>0.59909851899549205</v>
      </c>
      <c r="I82">
        <v>0.34333547971667699</v>
      </c>
      <c r="J82">
        <v>0.255763039278815</v>
      </c>
      <c r="K82">
        <f t="shared" si="3"/>
        <v>189892</v>
      </c>
      <c r="L82">
        <f t="shared" si="4"/>
        <v>153405</v>
      </c>
      <c r="M82">
        <f t="shared" si="5"/>
        <v>391346</v>
      </c>
    </row>
    <row r="83" spans="1:13">
      <c r="A83" s="1" t="s">
        <v>50</v>
      </c>
      <c r="B83">
        <v>2914</v>
      </c>
      <c r="C83" t="s">
        <v>166</v>
      </c>
      <c r="D83">
        <v>6714</v>
      </c>
      <c r="E83">
        <v>4261</v>
      </c>
      <c r="F83">
        <v>11534</v>
      </c>
      <c r="G83">
        <v>2453</v>
      </c>
      <c r="H83">
        <v>0.58210508063117705</v>
      </c>
      <c r="I83">
        <v>0.36942951274492802</v>
      </c>
      <c r="J83">
        <v>0.212675567886249</v>
      </c>
      <c r="K83">
        <f t="shared" si="3"/>
        <v>189892</v>
      </c>
      <c r="L83">
        <f t="shared" si="4"/>
        <v>153405</v>
      </c>
      <c r="M83">
        <f t="shared" si="5"/>
        <v>391346</v>
      </c>
    </row>
    <row r="84" spans="1:13">
      <c r="A84" s="1" t="s">
        <v>50</v>
      </c>
      <c r="B84">
        <v>2915</v>
      </c>
      <c r="C84" t="s">
        <v>167</v>
      </c>
      <c r="D84">
        <v>2671</v>
      </c>
      <c r="E84">
        <v>2622</v>
      </c>
      <c r="F84">
        <v>5593</v>
      </c>
      <c r="G84">
        <v>49</v>
      </c>
      <c r="H84">
        <v>0.47756123726086103</v>
      </c>
      <c r="I84">
        <v>0.46880028607187502</v>
      </c>
      <c r="J84">
        <v>8.7609511889862306E-3</v>
      </c>
      <c r="K84">
        <f t="shared" si="3"/>
        <v>189892</v>
      </c>
      <c r="L84">
        <f t="shared" si="4"/>
        <v>153405</v>
      </c>
      <c r="M84">
        <f t="shared" si="5"/>
        <v>391346</v>
      </c>
    </row>
    <row r="85" spans="1:13">
      <c r="A85" s="1" t="s">
        <v>50</v>
      </c>
      <c r="B85">
        <v>2916</v>
      </c>
      <c r="C85" t="s">
        <v>168</v>
      </c>
      <c r="D85">
        <v>3516</v>
      </c>
      <c r="E85">
        <v>4274</v>
      </c>
      <c r="F85">
        <v>8170</v>
      </c>
      <c r="G85">
        <v>-758</v>
      </c>
      <c r="H85">
        <v>0.430354957160342</v>
      </c>
      <c r="I85">
        <v>0.52313341493267995</v>
      </c>
      <c r="J85">
        <v>-9.2778457772337702E-2</v>
      </c>
      <c r="K85">
        <f t="shared" si="3"/>
        <v>189892</v>
      </c>
      <c r="L85">
        <f t="shared" si="4"/>
        <v>153405</v>
      </c>
      <c r="M85">
        <f t="shared" si="5"/>
        <v>391346</v>
      </c>
    </row>
    <row r="86" spans="1:13">
      <c r="A86" s="1" t="s">
        <v>50</v>
      </c>
      <c r="B86">
        <v>2917</v>
      </c>
      <c r="C86" t="s">
        <v>169</v>
      </c>
      <c r="D86">
        <v>2810</v>
      </c>
      <c r="E86">
        <v>4136</v>
      </c>
      <c r="F86">
        <v>7271</v>
      </c>
      <c r="G86">
        <v>-1326</v>
      </c>
      <c r="H86">
        <v>0.38646678586164201</v>
      </c>
      <c r="I86">
        <v>0.56883509833585399</v>
      </c>
      <c r="J86">
        <v>-0.18236831247421201</v>
      </c>
      <c r="K86">
        <f t="shared" si="3"/>
        <v>189892</v>
      </c>
      <c r="L86">
        <f t="shared" si="4"/>
        <v>153405</v>
      </c>
      <c r="M86">
        <f t="shared" si="5"/>
        <v>391346</v>
      </c>
    </row>
    <row r="87" spans="1:13">
      <c r="A87" s="1" t="s">
        <v>50</v>
      </c>
      <c r="B87">
        <v>2918</v>
      </c>
      <c r="C87" t="s">
        <v>170</v>
      </c>
      <c r="D87">
        <v>2760</v>
      </c>
      <c r="E87">
        <v>4681</v>
      </c>
      <c r="F87">
        <v>7759</v>
      </c>
      <c r="G87">
        <v>-1921</v>
      </c>
      <c r="H87">
        <v>0.35571594277613</v>
      </c>
      <c r="I87">
        <v>0.60329939425183599</v>
      </c>
      <c r="J87">
        <v>-0.24758345147570501</v>
      </c>
      <c r="K87">
        <f t="shared" si="3"/>
        <v>189892</v>
      </c>
      <c r="L87">
        <f t="shared" si="4"/>
        <v>153405</v>
      </c>
      <c r="M87">
        <f t="shared" si="5"/>
        <v>391346</v>
      </c>
    </row>
    <row r="88" spans="1:13">
      <c r="A88" s="1" t="s">
        <v>50</v>
      </c>
      <c r="B88">
        <v>2919</v>
      </c>
      <c r="C88" t="s">
        <v>171</v>
      </c>
      <c r="D88">
        <v>1975</v>
      </c>
      <c r="E88">
        <v>3118</v>
      </c>
      <c r="F88">
        <v>5338</v>
      </c>
      <c r="G88">
        <v>-1143</v>
      </c>
      <c r="H88">
        <v>0.36998875983514401</v>
      </c>
      <c r="I88">
        <v>0.58411390033720401</v>
      </c>
      <c r="J88">
        <v>-0.21412514050206</v>
      </c>
      <c r="K88">
        <f t="shared" si="3"/>
        <v>189892</v>
      </c>
      <c r="L88">
        <f t="shared" si="4"/>
        <v>153405</v>
      </c>
      <c r="M88">
        <f t="shared" si="5"/>
        <v>391346</v>
      </c>
    </row>
    <row r="89" spans="1:13">
      <c r="A89" s="1" t="s">
        <v>50</v>
      </c>
      <c r="B89">
        <v>2920</v>
      </c>
      <c r="C89" t="s">
        <v>172</v>
      </c>
      <c r="D89">
        <v>2383</v>
      </c>
      <c r="E89">
        <v>4881</v>
      </c>
      <c r="F89">
        <v>7544</v>
      </c>
      <c r="G89">
        <v>-2498</v>
      </c>
      <c r="H89">
        <v>0.31588016967126098</v>
      </c>
      <c r="I89">
        <v>0.64700424178154803</v>
      </c>
      <c r="J89">
        <v>-0.33112407211028599</v>
      </c>
      <c r="K89">
        <f t="shared" si="3"/>
        <v>189892</v>
      </c>
      <c r="L89">
        <f t="shared" si="4"/>
        <v>153405</v>
      </c>
      <c r="M89">
        <f t="shared" si="5"/>
        <v>391346</v>
      </c>
    </row>
    <row r="90" spans="1:13">
      <c r="A90" s="1" t="s">
        <v>50</v>
      </c>
      <c r="B90">
        <v>2921</v>
      </c>
      <c r="C90" t="s">
        <v>173</v>
      </c>
      <c r="D90">
        <v>3690</v>
      </c>
      <c r="E90">
        <v>5414</v>
      </c>
      <c r="F90">
        <v>9482</v>
      </c>
      <c r="G90">
        <v>-1724</v>
      </c>
      <c r="H90">
        <v>0.38915840539970398</v>
      </c>
      <c r="I90">
        <v>0.57097658721788602</v>
      </c>
      <c r="J90">
        <v>-0.18181818181818099</v>
      </c>
      <c r="K90">
        <f t="shared" si="3"/>
        <v>189892</v>
      </c>
      <c r="L90">
        <f t="shared" si="4"/>
        <v>153405</v>
      </c>
      <c r="M90">
        <f t="shared" si="5"/>
        <v>391346</v>
      </c>
    </row>
    <row r="91" spans="1:13">
      <c r="A91" s="1" t="s">
        <v>50</v>
      </c>
      <c r="B91">
        <v>2922</v>
      </c>
      <c r="C91" t="s">
        <v>174</v>
      </c>
      <c r="D91">
        <v>4684</v>
      </c>
      <c r="E91">
        <v>4553</v>
      </c>
      <c r="F91">
        <v>9597</v>
      </c>
      <c r="G91">
        <v>131</v>
      </c>
      <c r="H91">
        <v>0.488069188288006</v>
      </c>
      <c r="I91">
        <v>0.47441908929873899</v>
      </c>
      <c r="J91">
        <v>1.36500989892674E-2</v>
      </c>
      <c r="K91">
        <f t="shared" si="3"/>
        <v>189892</v>
      </c>
      <c r="L91">
        <f t="shared" si="4"/>
        <v>153405</v>
      </c>
      <c r="M91">
        <f t="shared" si="5"/>
        <v>391346</v>
      </c>
    </row>
    <row r="92" spans="1:13">
      <c r="A92" s="1" t="s">
        <v>50</v>
      </c>
      <c r="B92">
        <v>2923</v>
      </c>
      <c r="C92" t="s">
        <v>175</v>
      </c>
      <c r="D92">
        <v>3655</v>
      </c>
      <c r="E92">
        <v>3810</v>
      </c>
      <c r="F92">
        <v>7796</v>
      </c>
      <c r="G92">
        <v>-155</v>
      </c>
      <c r="H92">
        <v>0.46883016931759802</v>
      </c>
      <c r="I92">
        <v>0.48871216008209301</v>
      </c>
      <c r="J92">
        <v>-1.9881990764494602E-2</v>
      </c>
      <c r="K92">
        <f t="shared" si="3"/>
        <v>189892</v>
      </c>
      <c r="L92">
        <f t="shared" si="4"/>
        <v>153405</v>
      </c>
      <c r="M92">
        <f t="shared" si="5"/>
        <v>391346</v>
      </c>
    </row>
    <row r="93" spans="1:13">
      <c r="A93" s="1" t="s">
        <v>50</v>
      </c>
      <c r="B93">
        <v>2924</v>
      </c>
      <c r="C93" t="s">
        <v>176</v>
      </c>
      <c r="D93">
        <v>5378</v>
      </c>
      <c r="E93">
        <v>4736</v>
      </c>
      <c r="F93">
        <v>10484</v>
      </c>
      <c r="G93">
        <v>642</v>
      </c>
      <c r="H93">
        <v>0.51297214803510105</v>
      </c>
      <c r="I93">
        <v>0.45173597863410903</v>
      </c>
      <c r="J93">
        <v>6.1236169400991997E-2</v>
      </c>
      <c r="K93">
        <f t="shared" si="3"/>
        <v>189892</v>
      </c>
      <c r="L93">
        <f t="shared" si="4"/>
        <v>153405</v>
      </c>
      <c r="M93">
        <f t="shared" si="5"/>
        <v>391346</v>
      </c>
    </row>
    <row r="94" spans="1:13">
      <c r="A94" s="1" t="s">
        <v>50</v>
      </c>
      <c r="B94">
        <v>2925</v>
      </c>
      <c r="C94" t="s">
        <v>177</v>
      </c>
      <c r="D94">
        <v>4407</v>
      </c>
      <c r="E94">
        <v>4600</v>
      </c>
      <c r="F94">
        <v>9369</v>
      </c>
      <c r="G94">
        <v>-193</v>
      </c>
      <c r="H94">
        <v>0.470381043868075</v>
      </c>
      <c r="I94">
        <v>0.49098089443910697</v>
      </c>
      <c r="J94">
        <v>-2.0599850571032099E-2</v>
      </c>
      <c r="K94">
        <f t="shared" si="3"/>
        <v>189892</v>
      </c>
      <c r="L94">
        <f t="shared" si="4"/>
        <v>153405</v>
      </c>
      <c r="M94">
        <f t="shared" si="5"/>
        <v>391346</v>
      </c>
    </row>
    <row r="95" spans="1:13">
      <c r="A95" s="1" t="s">
        <v>50</v>
      </c>
      <c r="B95">
        <v>2926</v>
      </c>
      <c r="C95" t="s">
        <v>178</v>
      </c>
      <c r="D95">
        <v>5243</v>
      </c>
      <c r="E95">
        <v>4558</v>
      </c>
      <c r="F95">
        <v>20292</v>
      </c>
      <c r="G95">
        <v>685</v>
      </c>
      <c r="H95">
        <v>0.25837768578750198</v>
      </c>
      <c r="I95">
        <v>0.22462054011433</v>
      </c>
      <c r="J95">
        <v>3.3757145673171701E-2</v>
      </c>
      <c r="K95">
        <f t="shared" si="3"/>
        <v>189892</v>
      </c>
      <c r="L95">
        <f t="shared" si="4"/>
        <v>153405</v>
      </c>
      <c r="M95">
        <f t="shared" si="5"/>
        <v>391346</v>
      </c>
    </row>
    <row r="96" spans="1:13">
      <c r="A96" s="1" t="s">
        <v>50</v>
      </c>
      <c r="B96">
        <v>2927</v>
      </c>
      <c r="C96" t="s">
        <v>179</v>
      </c>
      <c r="D96">
        <v>4324</v>
      </c>
      <c r="E96">
        <v>4844</v>
      </c>
      <c r="F96">
        <v>19037</v>
      </c>
      <c r="G96">
        <v>-520</v>
      </c>
      <c r="H96">
        <v>0.22713662867048301</v>
      </c>
      <c r="I96">
        <v>0.25445185691022698</v>
      </c>
      <c r="J96">
        <v>-2.73152282397436E-2</v>
      </c>
      <c r="K96">
        <f t="shared" si="3"/>
        <v>189892</v>
      </c>
      <c r="L96">
        <f t="shared" si="4"/>
        <v>153405</v>
      </c>
      <c r="M96">
        <f t="shared" si="5"/>
        <v>391346</v>
      </c>
    </row>
    <row r="97" spans="1:13">
      <c r="A97" s="1" t="s">
        <v>50</v>
      </c>
      <c r="B97">
        <v>2928</v>
      </c>
      <c r="C97" t="s">
        <v>180</v>
      </c>
      <c r="D97">
        <v>6162</v>
      </c>
      <c r="E97">
        <v>6264</v>
      </c>
      <c r="F97">
        <v>25580</v>
      </c>
      <c r="G97">
        <v>-102</v>
      </c>
      <c r="H97">
        <v>0.24089132134480001</v>
      </c>
      <c r="I97">
        <v>0.24487881157154001</v>
      </c>
      <c r="J97">
        <v>-3.9874902267396303E-3</v>
      </c>
      <c r="K97">
        <f t="shared" si="3"/>
        <v>189892</v>
      </c>
      <c r="L97">
        <f t="shared" si="4"/>
        <v>153405</v>
      </c>
      <c r="M97">
        <f t="shared" si="5"/>
        <v>391346</v>
      </c>
    </row>
    <row r="98" spans="1:13">
      <c r="A98" s="1" t="s">
        <v>50</v>
      </c>
      <c r="B98">
        <v>2929</v>
      </c>
      <c r="C98" t="s">
        <v>181</v>
      </c>
      <c r="D98">
        <v>7464</v>
      </c>
      <c r="E98">
        <v>2985</v>
      </c>
      <c r="F98">
        <v>10784</v>
      </c>
      <c r="G98">
        <v>4479</v>
      </c>
      <c r="H98">
        <v>0.69213649851631998</v>
      </c>
      <c r="I98">
        <v>0.27679896142433202</v>
      </c>
      <c r="J98">
        <v>0.41533753709198801</v>
      </c>
      <c r="K98">
        <f t="shared" si="3"/>
        <v>189892</v>
      </c>
      <c r="L98">
        <f t="shared" si="4"/>
        <v>153405</v>
      </c>
      <c r="M98">
        <f t="shared" si="5"/>
        <v>391346</v>
      </c>
    </row>
    <row r="99" spans="1:13">
      <c r="A99" s="1" t="s">
        <v>50</v>
      </c>
      <c r="B99">
        <v>2930</v>
      </c>
      <c r="C99" t="s">
        <v>182</v>
      </c>
      <c r="D99">
        <v>7180</v>
      </c>
      <c r="E99">
        <v>2638</v>
      </c>
      <c r="F99">
        <v>10226</v>
      </c>
      <c r="G99">
        <v>4542</v>
      </c>
      <c r="H99">
        <v>0.70213182084881598</v>
      </c>
      <c r="I99">
        <v>0.25796988069626398</v>
      </c>
      <c r="J99">
        <v>0.444161940152552</v>
      </c>
      <c r="K99">
        <f t="shared" si="3"/>
        <v>189892</v>
      </c>
      <c r="L99">
        <f t="shared" si="4"/>
        <v>153405</v>
      </c>
      <c r="M99">
        <f t="shared" si="5"/>
        <v>391346</v>
      </c>
    </row>
    <row r="100" spans="1:13">
      <c r="A100" s="1" t="s">
        <v>50</v>
      </c>
      <c r="B100">
        <v>2931</v>
      </c>
      <c r="C100" t="s">
        <v>183</v>
      </c>
      <c r="D100">
        <v>6971</v>
      </c>
      <c r="E100">
        <v>5037</v>
      </c>
      <c r="F100">
        <v>12481</v>
      </c>
      <c r="G100">
        <v>1934</v>
      </c>
      <c r="H100">
        <v>0.55852896402531804</v>
      </c>
      <c r="I100">
        <v>0.40357343161605602</v>
      </c>
      <c r="J100">
        <v>0.15495553240926199</v>
      </c>
      <c r="K100">
        <f t="shared" si="3"/>
        <v>189892</v>
      </c>
      <c r="L100">
        <f t="shared" si="4"/>
        <v>153405</v>
      </c>
      <c r="M100">
        <f t="shared" si="5"/>
        <v>391346</v>
      </c>
    </row>
    <row r="101" spans="1:13">
      <c r="A101" s="1" t="s">
        <v>50</v>
      </c>
      <c r="B101">
        <v>2932</v>
      </c>
      <c r="C101" t="s">
        <v>184</v>
      </c>
      <c r="D101">
        <v>4440</v>
      </c>
      <c r="E101">
        <v>3506</v>
      </c>
      <c r="F101">
        <v>8361</v>
      </c>
      <c r="G101">
        <v>934</v>
      </c>
      <c r="H101">
        <v>0.53103695730175804</v>
      </c>
      <c r="I101">
        <v>0.41932783159909098</v>
      </c>
      <c r="J101">
        <v>0.111709125702667</v>
      </c>
      <c r="K101">
        <f t="shared" si="3"/>
        <v>189892</v>
      </c>
      <c r="L101">
        <f t="shared" si="4"/>
        <v>153405</v>
      </c>
      <c r="M101">
        <f t="shared" si="5"/>
        <v>391346</v>
      </c>
    </row>
    <row r="102" spans="1:13">
      <c r="A102" s="1" t="s">
        <v>50</v>
      </c>
      <c r="B102">
        <v>2933</v>
      </c>
      <c r="C102" t="s">
        <v>185</v>
      </c>
      <c r="D102">
        <v>3059</v>
      </c>
      <c r="E102">
        <v>7535</v>
      </c>
      <c r="F102">
        <v>11016</v>
      </c>
      <c r="G102">
        <v>-4476</v>
      </c>
      <c r="H102">
        <v>0.27768700072621599</v>
      </c>
      <c r="I102">
        <v>0.68400508351488698</v>
      </c>
      <c r="J102">
        <v>-0.40631808278867099</v>
      </c>
      <c r="K102">
        <f t="shared" si="3"/>
        <v>189892</v>
      </c>
      <c r="L102">
        <f t="shared" si="4"/>
        <v>153405</v>
      </c>
      <c r="M102">
        <f t="shared" si="5"/>
        <v>391346</v>
      </c>
    </row>
    <row r="103" spans="1:13">
      <c r="A103" s="1" t="s">
        <v>50</v>
      </c>
      <c r="B103">
        <v>2934</v>
      </c>
      <c r="C103" t="s">
        <v>186</v>
      </c>
      <c r="D103">
        <v>4543</v>
      </c>
      <c r="E103">
        <v>5763</v>
      </c>
      <c r="F103">
        <v>10794</v>
      </c>
      <c r="G103">
        <v>-1220</v>
      </c>
      <c r="H103">
        <v>0.420881971465629</v>
      </c>
      <c r="I103">
        <v>0.53390772651472995</v>
      </c>
      <c r="J103">
        <v>-0.11302575504910101</v>
      </c>
      <c r="K103">
        <f t="shared" si="3"/>
        <v>189892</v>
      </c>
      <c r="L103">
        <f t="shared" si="4"/>
        <v>153405</v>
      </c>
      <c r="M103">
        <f t="shared" si="5"/>
        <v>391346</v>
      </c>
    </row>
    <row r="104" spans="1:13">
      <c r="A104" s="1" t="s">
        <v>50</v>
      </c>
      <c r="B104">
        <v>2935</v>
      </c>
      <c r="C104" t="s">
        <v>187</v>
      </c>
      <c r="D104">
        <v>4769</v>
      </c>
      <c r="E104">
        <v>5011</v>
      </c>
      <c r="F104">
        <v>10149</v>
      </c>
      <c r="G104">
        <v>-242</v>
      </c>
      <c r="H104">
        <v>0.469898512168686</v>
      </c>
      <c r="I104">
        <v>0.49374322593358899</v>
      </c>
      <c r="J104">
        <v>-2.3844713764902901E-2</v>
      </c>
      <c r="K104">
        <f t="shared" si="3"/>
        <v>189892</v>
      </c>
      <c r="L104">
        <f t="shared" si="4"/>
        <v>153405</v>
      </c>
      <c r="M104">
        <f t="shared" si="5"/>
        <v>391346</v>
      </c>
    </row>
    <row r="105" spans="1:13">
      <c r="A105" s="1" t="s">
        <v>50</v>
      </c>
      <c r="B105">
        <v>2936</v>
      </c>
      <c r="C105" t="s">
        <v>188</v>
      </c>
      <c r="D105">
        <v>5114</v>
      </c>
      <c r="E105">
        <v>3796</v>
      </c>
      <c r="F105">
        <v>9292</v>
      </c>
      <c r="G105">
        <v>1318</v>
      </c>
      <c r="H105">
        <v>0.55036590615583303</v>
      </c>
      <c r="I105">
        <v>0.40852346104175602</v>
      </c>
      <c r="J105">
        <v>0.14184244511407601</v>
      </c>
      <c r="K105">
        <f t="shared" si="3"/>
        <v>189892</v>
      </c>
      <c r="L105">
        <f t="shared" si="4"/>
        <v>153405</v>
      </c>
      <c r="M105">
        <f t="shared" si="5"/>
        <v>391346</v>
      </c>
    </row>
    <row r="106" spans="1:13">
      <c r="A106" s="1" t="s">
        <v>50</v>
      </c>
      <c r="B106">
        <v>2937</v>
      </c>
      <c r="C106" t="s">
        <v>189</v>
      </c>
      <c r="D106">
        <v>2358</v>
      </c>
      <c r="E106">
        <v>2560</v>
      </c>
      <c r="F106">
        <v>5168</v>
      </c>
      <c r="G106">
        <v>-202</v>
      </c>
      <c r="H106">
        <v>0.45626934984520101</v>
      </c>
      <c r="I106">
        <v>0.49535603715170201</v>
      </c>
      <c r="J106">
        <v>-3.90866873065015E-2</v>
      </c>
      <c r="K106">
        <f t="shared" si="3"/>
        <v>189892</v>
      </c>
      <c r="L106">
        <f t="shared" si="4"/>
        <v>153405</v>
      </c>
      <c r="M106">
        <f t="shared" si="5"/>
        <v>391346</v>
      </c>
    </row>
    <row r="107" spans="1:13">
      <c r="A107" s="1" t="s">
        <v>50</v>
      </c>
      <c r="B107">
        <v>2938</v>
      </c>
      <c r="C107" t="s">
        <v>190</v>
      </c>
      <c r="D107">
        <v>1737</v>
      </c>
      <c r="E107">
        <v>3202</v>
      </c>
      <c r="F107">
        <v>5299</v>
      </c>
      <c r="G107">
        <v>-1465</v>
      </c>
      <c r="H107">
        <v>0.32779769767880701</v>
      </c>
      <c r="I107">
        <v>0.60426495565200899</v>
      </c>
      <c r="J107">
        <v>-0.27646725797320199</v>
      </c>
      <c r="K107">
        <f t="shared" si="3"/>
        <v>189892</v>
      </c>
      <c r="L107">
        <f t="shared" si="4"/>
        <v>153405</v>
      </c>
      <c r="M107">
        <f t="shared" si="5"/>
        <v>391346</v>
      </c>
    </row>
    <row r="108" spans="1:13">
      <c r="A108" s="1" t="s">
        <v>50</v>
      </c>
      <c r="B108">
        <v>2939</v>
      </c>
      <c r="C108" t="s">
        <v>191</v>
      </c>
      <c r="D108">
        <v>1939</v>
      </c>
      <c r="E108">
        <v>3580</v>
      </c>
      <c r="F108">
        <v>5930</v>
      </c>
      <c r="G108">
        <v>-1641</v>
      </c>
      <c r="H108">
        <v>0.326981450252951</v>
      </c>
      <c r="I108">
        <v>0.60370994940977996</v>
      </c>
      <c r="J108">
        <v>-0.27672849915682901</v>
      </c>
      <c r="K108">
        <f t="shared" si="3"/>
        <v>189892</v>
      </c>
      <c r="L108">
        <f t="shared" si="4"/>
        <v>153405</v>
      </c>
      <c r="M108">
        <f t="shared" si="5"/>
        <v>391346</v>
      </c>
    </row>
    <row r="109" spans="1:13">
      <c r="A109" s="1" t="s">
        <v>50</v>
      </c>
      <c r="B109">
        <v>2940</v>
      </c>
      <c r="C109" t="s">
        <v>192</v>
      </c>
      <c r="D109">
        <v>1994</v>
      </c>
      <c r="E109">
        <v>2318</v>
      </c>
      <c r="F109">
        <v>4628</v>
      </c>
      <c r="G109">
        <v>-324</v>
      </c>
      <c r="H109">
        <v>0.43085566119273899</v>
      </c>
      <c r="I109">
        <v>0.50086430423508999</v>
      </c>
      <c r="J109">
        <v>-7.0008643042350896E-2</v>
      </c>
      <c r="K109">
        <f t="shared" si="3"/>
        <v>189892</v>
      </c>
      <c r="L109">
        <f t="shared" si="4"/>
        <v>153405</v>
      </c>
      <c r="M109">
        <f t="shared" si="5"/>
        <v>391346</v>
      </c>
    </row>
    <row r="110" spans="1:13">
      <c r="A110" s="1" t="s">
        <v>8</v>
      </c>
      <c r="B110">
        <v>4001</v>
      </c>
      <c r="C110" t="s">
        <v>193</v>
      </c>
      <c r="D110">
        <v>11442</v>
      </c>
      <c r="E110">
        <v>23293</v>
      </c>
      <c r="F110">
        <v>35183</v>
      </c>
      <c r="G110">
        <v>-11851</v>
      </c>
      <c r="H110">
        <v>0.32521388170423199</v>
      </c>
      <c r="I110">
        <v>0.66205269590427196</v>
      </c>
      <c r="J110">
        <v>-0.33683881420003903</v>
      </c>
      <c r="K110">
        <f t="shared" si="3"/>
        <v>1661686</v>
      </c>
      <c r="L110">
        <f t="shared" si="4"/>
        <v>1672143</v>
      </c>
      <c r="M110">
        <f t="shared" si="5"/>
        <v>3387326</v>
      </c>
    </row>
    <row r="111" spans="1:13">
      <c r="A111" s="1" t="s">
        <v>8</v>
      </c>
      <c r="B111">
        <v>4003</v>
      </c>
      <c r="C111" t="s">
        <v>194</v>
      </c>
      <c r="D111">
        <v>35557</v>
      </c>
      <c r="E111">
        <v>23732</v>
      </c>
      <c r="F111">
        <v>60473</v>
      </c>
      <c r="G111">
        <v>11825</v>
      </c>
      <c r="H111">
        <v>0.58798141319266395</v>
      </c>
      <c r="I111">
        <v>0.39243960114431198</v>
      </c>
      <c r="J111">
        <v>0.195541812048352</v>
      </c>
      <c r="K111">
        <f t="shared" si="3"/>
        <v>1661686</v>
      </c>
      <c r="L111">
        <f t="shared" si="4"/>
        <v>1672143</v>
      </c>
      <c r="M111">
        <f t="shared" si="5"/>
        <v>3387326</v>
      </c>
    </row>
    <row r="112" spans="1:13">
      <c r="A112" s="1" t="s">
        <v>8</v>
      </c>
      <c r="B112">
        <v>4005</v>
      </c>
      <c r="C112" t="s">
        <v>195</v>
      </c>
      <c r="D112">
        <v>27052</v>
      </c>
      <c r="E112">
        <v>44698</v>
      </c>
      <c r="F112">
        <v>73346</v>
      </c>
      <c r="G112">
        <v>-17646</v>
      </c>
      <c r="H112">
        <v>0.36882720257410001</v>
      </c>
      <c r="I112">
        <v>0.60941291958661603</v>
      </c>
      <c r="J112">
        <v>-0.24058571701251499</v>
      </c>
      <c r="K112">
        <f t="shared" si="3"/>
        <v>1661686</v>
      </c>
      <c r="L112">
        <f t="shared" si="4"/>
        <v>1672143</v>
      </c>
      <c r="M112">
        <f t="shared" si="5"/>
        <v>3387326</v>
      </c>
    </row>
    <row r="113" spans="1:13">
      <c r="A113" s="1" t="s">
        <v>8</v>
      </c>
      <c r="B113">
        <v>4007</v>
      </c>
      <c r="C113" t="s">
        <v>196</v>
      </c>
      <c r="D113">
        <v>18377</v>
      </c>
      <c r="E113">
        <v>8943</v>
      </c>
      <c r="F113">
        <v>27678</v>
      </c>
      <c r="G113">
        <v>9434</v>
      </c>
      <c r="H113">
        <v>0.66395693330442895</v>
      </c>
      <c r="I113">
        <v>0.323108606113158</v>
      </c>
      <c r="J113">
        <v>0.34084832719127101</v>
      </c>
      <c r="K113">
        <f t="shared" si="3"/>
        <v>1661686</v>
      </c>
      <c r="L113">
        <f t="shared" si="4"/>
        <v>1672143</v>
      </c>
      <c r="M113">
        <f t="shared" si="5"/>
        <v>3387326</v>
      </c>
    </row>
    <row r="114" spans="1:13">
      <c r="A114" s="1" t="s">
        <v>8</v>
      </c>
      <c r="B114">
        <v>4009</v>
      </c>
      <c r="C114" t="s">
        <v>197</v>
      </c>
      <c r="D114">
        <v>10749</v>
      </c>
      <c r="E114">
        <v>4034</v>
      </c>
      <c r="F114">
        <v>14996</v>
      </c>
      <c r="G114">
        <v>6715</v>
      </c>
      <c r="H114">
        <v>0.71679114430514801</v>
      </c>
      <c r="I114">
        <v>0.269005068018138</v>
      </c>
      <c r="J114">
        <v>0.44778607628700901</v>
      </c>
      <c r="K114">
        <f t="shared" si="3"/>
        <v>1661686</v>
      </c>
      <c r="L114">
        <f t="shared" si="4"/>
        <v>1672143</v>
      </c>
      <c r="M114">
        <f t="shared" si="5"/>
        <v>3387326</v>
      </c>
    </row>
    <row r="115" spans="1:13">
      <c r="A115" s="1" t="s">
        <v>8</v>
      </c>
      <c r="B115">
        <v>4011</v>
      </c>
      <c r="C115" t="s">
        <v>198</v>
      </c>
      <c r="D115">
        <v>2433</v>
      </c>
      <c r="E115">
        <v>1182</v>
      </c>
      <c r="F115">
        <v>3688</v>
      </c>
      <c r="G115">
        <v>1251</v>
      </c>
      <c r="H115">
        <v>0.65970715835141003</v>
      </c>
      <c r="I115">
        <v>0.32049891540130099</v>
      </c>
      <c r="J115">
        <v>0.33920824295010799</v>
      </c>
      <c r="K115">
        <f t="shared" si="3"/>
        <v>1661686</v>
      </c>
      <c r="L115">
        <f t="shared" si="4"/>
        <v>1672143</v>
      </c>
      <c r="M115">
        <f t="shared" si="5"/>
        <v>3387326</v>
      </c>
    </row>
    <row r="116" spans="1:13">
      <c r="A116" s="1" t="s">
        <v>8</v>
      </c>
      <c r="B116">
        <v>4012</v>
      </c>
      <c r="C116" t="s">
        <v>199</v>
      </c>
      <c r="D116">
        <v>5129</v>
      </c>
      <c r="E116">
        <v>2236</v>
      </c>
      <c r="F116">
        <v>7460</v>
      </c>
      <c r="G116">
        <v>2893</v>
      </c>
      <c r="H116">
        <v>0.68753351206434299</v>
      </c>
      <c r="I116">
        <v>0.29973190348525403</v>
      </c>
      <c r="J116">
        <v>0.38780160857908802</v>
      </c>
      <c r="K116">
        <f t="shared" si="3"/>
        <v>1661686</v>
      </c>
      <c r="L116">
        <f t="shared" si="4"/>
        <v>1672143</v>
      </c>
      <c r="M116">
        <f t="shared" si="5"/>
        <v>3387326</v>
      </c>
    </row>
    <row r="117" spans="1:13">
      <c r="A117" s="1" t="s">
        <v>8</v>
      </c>
      <c r="B117">
        <v>4013</v>
      </c>
      <c r="C117" t="s">
        <v>200</v>
      </c>
      <c r="D117">
        <v>995665</v>
      </c>
      <c r="E117">
        <v>1040774</v>
      </c>
      <c r="F117">
        <v>2069475</v>
      </c>
      <c r="G117">
        <v>-45109</v>
      </c>
      <c r="H117">
        <v>0.48111960762995398</v>
      </c>
      <c r="I117">
        <v>0.50291692337428495</v>
      </c>
      <c r="J117">
        <v>-2.1797315744331199E-2</v>
      </c>
      <c r="K117">
        <f t="shared" si="3"/>
        <v>1661686</v>
      </c>
      <c r="L117">
        <f t="shared" si="4"/>
        <v>1672143</v>
      </c>
      <c r="M117">
        <f t="shared" si="5"/>
        <v>3387326</v>
      </c>
    </row>
    <row r="118" spans="1:13">
      <c r="A118" s="1" t="s">
        <v>8</v>
      </c>
      <c r="B118">
        <v>4015</v>
      </c>
      <c r="C118" t="s">
        <v>201</v>
      </c>
      <c r="D118">
        <v>78535</v>
      </c>
      <c r="E118">
        <v>24831</v>
      </c>
      <c r="F118">
        <v>104705</v>
      </c>
      <c r="G118">
        <v>53704</v>
      </c>
      <c r="H118">
        <v>0.750059691514254</v>
      </c>
      <c r="I118">
        <v>0.237151998471897</v>
      </c>
      <c r="J118">
        <v>0.51290769304235695</v>
      </c>
      <c r="K118">
        <f t="shared" si="3"/>
        <v>1661686</v>
      </c>
      <c r="L118">
        <f t="shared" si="4"/>
        <v>1672143</v>
      </c>
      <c r="M118">
        <f t="shared" si="5"/>
        <v>3387326</v>
      </c>
    </row>
    <row r="119" spans="1:13">
      <c r="A119" s="1" t="s">
        <v>8</v>
      </c>
      <c r="B119">
        <v>4017</v>
      </c>
      <c r="C119" t="s">
        <v>202</v>
      </c>
      <c r="D119">
        <v>27657</v>
      </c>
      <c r="E119">
        <v>23383</v>
      </c>
      <c r="F119">
        <v>51783</v>
      </c>
      <c r="G119">
        <v>4274</v>
      </c>
      <c r="H119">
        <v>0.53409420079948999</v>
      </c>
      <c r="I119">
        <v>0.45155746094277999</v>
      </c>
      <c r="J119">
        <v>8.2536739856709701E-2</v>
      </c>
      <c r="K119">
        <f t="shared" si="3"/>
        <v>1661686</v>
      </c>
      <c r="L119">
        <f t="shared" si="4"/>
        <v>1672143</v>
      </c>
      <c r="M119">
        <f t="shared" si="5"/>
        <v>3387326</v>
      </c>
    </row>
    <row r="120" spans="1:13">
      <c r="A120" s="1" t="s">
        <v>8</v>
      </c>
      <c r="B120">
        <v>4019</v>
      </c>
      <c r="C120" t="s">
        <v>203</v>
      </c>
      <c r="D120">
        <v>207758</v>
      </c>
      <c r="E120">
        <v>304981</v>
      </c>
      <c r="F120">
        <v>520735</v>
      </c>
      <c r="G120">
        <v>-97223</v>
      </c>
      <c r="H120">
        <v>0.39897068566545302</v>
      </c>
      <c r="I120">
        <v>0.58567409526918601</v>
      </c>
      <c r="J120">
        <v>-0.18670340960373299</v>
      </c>
      <c r="K120">
        <f t="shared" si="3"/>
        <v>1661686</v>
      </c>
      <c r="L120">
        <f t="shared" si="4"/>
        <v>1672143</v>
      </c>
      <c r="M120">
        <f t="shared" si="5"/>
        <v>3387326</v>
      </c>
    </row>
    <row r="121" spans="1:13">
      <c r="A121" s="1" t="s">
        <v>8</v>
      </c>
      <c r="B121">
        <v>4021</v>
      </c>
      <c r="C121" t="s">
        <v>204</v>
      </c>
      <c r="D121">
        <v>107077</v>
      </c>
      <c r="E121">
        <v>75106</v>
      </c>
      <c r="F121">
        <v>185037</v>
      </c>
      <c r="G121">
        <v>31971</v>
      </c>
      <c r="H121">
        <v>0.57867885882282999</v>
      </c>
      <c r="I121">
        <v>0.40589719893859</v>
      </c>
      <c r="J121">
        <v>0.17278165988423899</v>
      </c>
      <c r="K121">
        <f t="shared" si="3"/>
        <v>1661686</v>
      </c>
      <c r="L121">
        <f t="shared" si="4"/>
        <v>1672143</v>
      </c>
      <c r="M121">
        <f t="shared" si="5"/>
        <v>3387326</v>
      </c>
    </row>
    <row r="122" spans="1:13">
      <c r="A122" s="1" t="s">
        <v>8</v>
      </c>
      <c r="B122">
        <v>4023</v>
      </c>
      <c r="C122" t="s">
        <v>205</v>
      </c>
      <c r="D122">
        <v>6194</v>
      </c>
      <c r="E122">
        <v>13138</v>
      </c>
      <c r="F122">
        <v>19561</v>
      </c>
      <c r="G122">
        <v>-6944</v>
      </c>
      <c r="H122">
        <v>0.31665047799192197</v>
      </c>
      <c r="I122">
        <v>0.67164255406165296</v>
      </c>
      <c r="J122">
        <v>-0.35499207606972999</v>
      </c>
      <c r="K122">
        <f t="shared" si="3"/>
        <v>1661686</v>
      </c>
      <c r="L122">
        <f t="shared" si="4"/>
        <v>1672143</v>
      </c>
      <c r="M122">
        <f t="shared" si="5"/>
        <v>3387326</v>
      </c>
    </row>
    <row r="123" spans="1:13">
      <c r="A123" s="1" t="s">
        <v>8</v>
      </c>
      <c r="B123">
        <v>4025</v>
      </c>
      <c r="C123" t="s">
        <v>206</v>
      </c>
      <c r="D123">
        <v>91527</v>
      </c>
      <c r="E123">
        <v>49602</v>
      </c>
      <c r="F123">
        <v>143280</v>
      </c>
      <c r="G123">
        <v>41925</v>
      </c>
      <c r="H123">
        <v>0.63879815745393598</v>
      </c>
      <c r="I123">
        <v>0.34618927973199298</v>
      </c>
      <c r="J123">
        <v>0.29260887772194299</v>
      </c>
      <c r="K123">
        <f t="shared" si="3"/>
        <v>1661686</v>
      </c>
      <c r="L123">
        <f t="shared" si="4"/>
        <v>1672143</v>
      </c>
      <c r="M123">
        <f t="shared" si="5"/>
        <v>3387326</v>
      </c>
    </row>
    <row r="124" spans="1:13">
      <c r="A124" s="1" t="s">
        <v>8</v>
      </c>
      <c r="B124">
        <v>4027</v>
      </c>
      <c r="C124" t="s">
        <v>207</v>
      </c>
      <c r="D124">
        <v>36534</v>
      </c>
      <c r="E124">
        <v>32210</v>
      </c>
      <c r="F124">
        <v>69926</v>
      </c>
      <c r="G124">
        <v>4324</v>
      </c>
      <c r="H124">
        <v>0.52246660755655905</v>
      </c>
      <c r="I124">
        <v>0.46062980865486303</v>
      </c>
      <c r="J124">
        <v>6.1836798901696098E-2</v>
      </c>
      <c r="K124">
        <f t="shared" si="3"/>
        <v>1661686</v>
      </c>
      <c r="L124">
        <f t="shared" si="4"/>
        <v>1672143</v>
      </c>
      <c r="M124">
        <f t="shared" si="5"/>
        <v>3387326</v>
      </c>
    </row>
    <row r="125" spans="1:13">
      <c r="A125" s="1" t="s">
        <v>44</v>
      </c>
      <c r="B125">
        <v>5001</v>
      </c>
      <c r="C125" t="s">
        <v>208</v>
      </c>
      <c r="D125">
        <v>4304</v>
      </c>
      <c r="E125">
        <v>1818</v>
      </c>
      <c r="F125">
        <v>6292</v>
      </c>
      <c r="G125">
        <v>2486</v>
      </c>
      <c r="H125">
        <v>0.68404322949777496</v>
      </c>
      <c r="I125">
        <v>0.28893833439287903</v>
      </c>
      <c r="J125">
        <v>0.39510489510489499</v>
      </c>
      <c r="K125">
        <f t="shared" si="3"/>
        <v>760647</v>
      </c>
      <c r="L125">
        <f t="shared" si="4"/>
        <v>423932</v>
      </c>
      <c r="M125">
        <f t="shared" si="5"/>
        <v>1219069</v>
      </c>
    </row>
    <row r="126" spans="1:13">
      <c r="A126" s="1" t="s">
        <v>44</v>
      </c>
      <c r="B126">
        <v>5003</v>
      </c>
      <c r="C126" t="s">
        <v>209</v>
      </c>
      <c r="D126">
        <v>5548</v>
      </c>
      <c r="E126">
        <v>2125</v>
      </c>
      <c r="F126">
        <v>7926</v>
      </c>
      <c r="G126">
        <v>3423</v>
      </c>
      <c r="H126">
        <v>0.69997476659096602</v>
      </c>
      <c r="I126">
        <v>0.26810497098157898</v>
      </c>
      <c r="J126">
        <v>0.43186979560938599</v>
      </c>
      <c r="K126">
        <f t="shared" si="3"/>
        <v>760647</v>
      </c>
      <c r="L126">
        <f t="shared" si="4"/>
        <v>423932</v>
      </c>
      <c r="M126">
        <f t="shared" si="5"/>
        <v>1219069</v>
      </c>
    </row>
    <row r="127" spans="1:13">
      <c r="A127" s="1" t="s">
        <v>44</v>
      </c>
      <c r="B127">
        <v>5005</v>
      </c>
      <c r="C127" t="s">
        <v>210</v>
      </c>
      <c r="D127">
        <v>15836</v>
      </c>
      <c r="E127">
        <v>4635</v>
      </c>
      <c r="F127">
        <v>21007</v>
      </c>
      <c r="G127">
        <v>11201</v>
      </c>
      <c r="H127">
        <v>0.753843956776312</v>
      </c>
      <c r="I127">
        <v>0.22064073880135099</v>
      </c>
      <c r="J127">
        <v>0.53320321797495995</v>
      </c>
      <c r="K127">
        <f t="shared" si="3"/>
        <v>760647</v>
      </c>
      <c r="L127">
        <f t="shared" si="4"/>
        <v>423932</v>
      </c>
      <c r="M127">
        <f t="shared" si="5"/>
        <v>1219069</v>
      </c>
    </row>
    <row r="128" spans="1:13">
      <c r="A128" s="1" t="s">
        <v>44</v>
      </c>
      <c r="B128">
        <v>5007</v>
      </c>
      <c r="C128" t="s">
        <v>211</v>
      </c>
      <c r="D128">
        <v>73965</v>
      </c>
      <c r="E128">
        <v>42249</v>
      </c>
      <c r="F128">
        <v>119912</v>
      </c>
      <c r="G128">
        <v>31716</v>
      </c>
      <c r="H128">
        <v>0.61682734004936901</v>
      </c>
      <c r="I128">
        <v>0.35233337781039398</v>
      </c>
      <c r="J128">
        <v>0.26449396223897498</v>
      </c>
      <c r="K128">
        <f t="shared" si="3"/>
        <v>760647</v>
      </c>
      <c r="L128">
        <f t="shared" si="4"/>
        <v>423932</v>
      </c>
      <c r="M128">
        <f t="shared" si="5"/>
        <v>1219069</v>
      </c>
    </row>
    <row r="129" spans="1:13">
      <c r="A129" s="1" t="s">
        <v>44</v>
      </c>
      <c r="B129">
        <v>5009</v>
      </c>
      <c r="C129" t="s">
        <v>212</v>
      </c>
      <c r="D129">
        <v>13652</v>
      </c>
      <c r="E129">
        <v>3064</v>
      </c>
      <c r="F129">
        <v>17114</v>
      </c>
      <c r="G129">
        <v>10588</v>
      </c>
      <c r="H129">
        <v>0.79770947762066102</v>
      </c>
      <c r="I129">
        <v>0.17903470842585001</v>
      </c>
      <c r="J129">
        <v>0.61867476919481101</v>
      </c>
      <c r="K129">
        <f t="shared" si="3"/>
        <v>760647</v>
      </c>
      <c r="L129">
        <f t="shared" si="4"/>
        <v>423932</v>
      </c>
      <c r="M129">
        <f t="shared" si="5"/>
        <v>1219069</v>
      </c>
    </row>
    <row r="130" spans="1:13">
      <c r="A130" s="1" t="s">
        <v>44</v>
      </c>
      <c r="B130">
        <v>5011</v>
      </c>
      <c r="C130" t="s">
        <v>213</v>
      </c>
      <c r="D130">
        <v>2335</v>
      </c>
      <c r="E130">
        <v>1214</v>
      </c>
      <c r="F130">
        <v>3654</v>
      </c>
      <c r="G130">
        <v>1121</v>
      </c>
      <c r="H130">
        <v>0.63902572523262102</v>
      </c>
      <c r="I130">
        <v>0.33223864258347002</v>
      </c>
      <c r="J130">
        <v>0.306787082649151</v>
      </c>
      <c r="K130">
        <f t="shared" si="3"/>
        <v>760647</v>
      </c>
      <c r="L130">
        <f t="shared" si="4"/>
        <v>423932</v>
      </c>
      <c r="M130">
        <f t="shared" si="5"/>
        <v>1219069</v>
      </c>
    </row>
    <row r="131" spans="1:13">
      <c r="A131" s="1" t="s">
        <v>44</v>
      </c>
      <c r="B131">
        <v>5013</v>
      </c>
      <c r="C131" t="s">
        <v>93</v>
      </c>
      <c r="D131">
        <v>1636</v>
      </c>
      <c r="E131">
        <v>479</v>
      </c>
      <c r="F131">
        <v>2182</v>
      </c>
      <c r="G131">
        <v>1157</v>
      </c>
      <c r="H131">
        <v>0.74977085242896402</v>
      </c>
      <c r="I131">
        <v>0.21952337305224501</v>
      </c>
      <c r="J131">
        <v>0.53024747937671801</v>
      </c>
      <c r="K131">
        <f t="shared" ref="K131:K194" si="6">SUMIF(A:A,A131,D:D)</f>
        <v>760647</v>
      </c>
      <c r="L131">
        <f t="shared" ref="L131:L194" si="7">SUMIF(A:A,A131,E:E)</f>
        <v>423932</v>
      </c>
      <c r="M131">
        <f t="shared" ref="M131:M194" si="8">SUMIF(A:A,A131,F:F)</f>
        <v>1219069</v>
      </c>
    </row>
    <row r="132" spans="1:13">
      <c r="A132" s="1" t="s">
        <v>44</v>
      </c>
      <c r="B132">
        <v>5015</v>
      </c>
      <c r="C132" t="s">
        <v>214</v>
      </c>
      <c r="D132">
        <v>7424</v>
      </c>
      <c r="E132">
        <v>4023</v>
      </c>
      <c r="F132">
        <v>11797</v>
      </c>
      <c r="G132">
        <v>3401</v>
      </c>
      <c r="H132">
        <v>0.62931253708569901</v>
      </c>
      <c r="I132">
        <v>0.34101890311096</v>
      </c>
      <c r="J132">
        <v>0.28829363397473901</v>
      </c>
      <c r="K132">
        <f t="shared" si="6"/>
        <v>760647</v>
      </c>
      <c r="L132">
        <f t="shared" si="7"/>
        <v>423932</v>
      </c>
      <c r="M132">
        <f t="shared" si="8"/>
        <v>1219069</v>
      </c>
    </row>
    <row r="133" spans="1:13">
      <c r="A133" s="1" t="s">
        <v>44</v>
      </c>
      <c r="B133">
        <v>5017</v>
      </c>
      <c r="C133" t="s">
        <v>215</v>
      </c>
      <c r="D133">
        <v>1752</v>
      </c>
      <c r="E133">
        <v>2260</v>
      </c>
      <c r="F133">
        <v>4103</v>
      </c>
      <c r="G133">
        <v>-508</v>
      </c>
      <c r="H133">
        <v>0.42700463075798101</v>
      </c>
      <c r="I133">
        <v>0.55081647574945103</v>
      </c>
      <c r="J133">
        <v>-0.12381184499146899</v>
      </c>
      <c r="K133">
        <f t="shared" si="6"/>
        <v>760647</v>
      </c>
      <c r="L133">
        <f t="shared" si="7"/>
        <v>423932</v>
      </c>
      <c r="M133">
        <f t="shared" si="8"/>
        <v>1219069</v>
      </c>
    </row>
    <row r="134" spans="1:13">
      <c r="A134" s="1" t="s">
        <v>44</v>
      </c>
      <c r="B134">
        <v>5019</v>
      </c>
      <c r="C134" t="s">
        <v>216</v>
      </c>
      <c r="D134">
        <v>4616</v>
      </c>
      <c r="E134">
        <v>3438</v>
      </c>
      <c r="F134">
        <v>8395</v>
      </c>
      <c r="G134">
        <v>1178</v>
      </c>
      <c r="H134">
        <v>0.54985110184633701</v>
      </c>
      <c r="I134">
        <v>0.409529481834425</v>
      </c>
      <c r="J134">
        <v>0.14032162001191101</v>
      </c>
      <c r="K134">
        <f t="shared" si="6"/>
        <v>760647</v>
      </c>
      <c r="L134">
        <f t="shared" si="7"/>
        <v>423932</v>
      </c>
      <c r="M134">
        <f t="shared" si="8"/>
        <v>1219069</v>
      </c>
    </row>
    <row r="135" spans="1:13">
      <c r="A135" s="1" t="s">
        <v>44</v>
      </c>
      <c r="B135">
        <v>5021</v>
      </c>
      <c r="C135" t="s">
        <v>99</v>
      </c>
      <c r="D135">
        <v>4086</v>
      </c>
      <c r="E135">
        <v>962</v>
      </c>
      <c r="F135">
        <v>5183</v>
      </c>
      <c r="G135">
        <v>3124</v>
      </c>
      <c r="H135">
        <v>0.78834651746092999</v>
      </c>
      <c r="I135">
        <v>0.18560679143353201</v>
      </c>
      <c r="J135">
        <v>0.602739726027397</v>
      </c>
      <c r="K135">
        <f t="shared" si="6"/>
        <v>760647</v>
      </c>
      <c r="L135">
        <f t="shared" si="7"/>
        <v>423932</v>
      </c>
      <c r="M135">
        <f t="shared" si="8"/>
        <v>1219069</v>
      </c>
    </row>
    <row r="136" spans="1:13">
      <c r="A136" s="1" t="s">
        <v>44</v>
      </c>
      <c r="B136">
        <v>5023</v>
      </c>
      <c r="C136" t="s">
        <v>100</v>
      </c>
      <c r="D136">
        <v>10328</v>
      </c>
      <c r="E136">
        <v>1988</v>
      </c>
      <c r="F136">
        <v>12680</v>
      </c>
      <c r="G136">
        <v>8340</v>
      </c>
      <c r="H136">
        <v>0.81451104100946303</v>
      </c>
      <c r="I136">
        <v>0.156782334384858</v>
      </c>
      <c r="J136">
        <v>0.65772870662460503</v>
      </c>
      <c r="K136">
        <f t="shared" si="6"/>
        <v>760647</v>
      </c>
      <c r="L136">
        <f t="shared" si="7"/>
        <v>423932</v>
      </c>
      <c r="M136">
        <f t="shared" si="8"/>
        <v>1219069</v>
      </c>
    </row>
    <row r="137" spans="1:13">
      <c r="A137" s="1" t="s">
        <v>44</v>
      </c>
      <c r="B137">
        <v>5025</v>
      </c>
      <c r="C137" t="s">
        <v>217</v>
      </c>
      <c r="D137">
        <v>2867</v>
      </c>
      <c r="E137">
        <v>651</v>
      </c>
      <c r="F137">
        <v>3600</v>
      </c>
      <c r="G137">
        <v>2216</v>
      </c>
      <c r="H137">
        <v>0.79638888888888804</v>
      </c>
      <c r="I137">
        <v>0.18083333333333301</v>
      </c>
      <c r="J137">
        <v>0.61555555555555497</v>
      </c>
      <c r="K137">
        <f t="shared" si="6"/>
        <v>760647</v>
      </c>
      <c r="L137">
        <f t="shared" si="7"/>
        <v>423932</v>
      </c>
      <c r="M137">
        <f t="shared" si="8"/>
        <v>1219069</v>
      </c>
    </row>
    <row r="138" spans="1:13">
      <c r="A138" s="1" t="s">
        <v>44</v>
      </c>
      <c r="B138">
        <v>5027</v>
      </c>
      <c r="C138" t="s">
        <v>218</v>
      </c>
      <c r="D138">
        <v>5500</v>
      </c>
      <c r="E138">
        <v>2814</v>
      </c>
      <c r="F138">
        <v>8616</v>
      </c>
      <c r="G138">
        <v>2686</v>
      </c>
      <c r="H138">
        <v>0.63834726090993499</v>
      </c>
      <c r="I138">
        <v>0.32660167130919199</v>
      </c>
      <c r="J138">
        <v>0.311745589600742</v>
      </c>
      <c r="K138">
        <f t="shared" si="6"/>
        <v>760647</v>
      </c>
      <c r="L138">
        <f t="shared" si="7"/>
        <v>423932</v>
      </c>
      <c r="M138">
        <f t="shared" si="8"/>
        <v>1219069</v>
      </c>
    </row>
    <row r="139" spans="1:13">
      <c r="A139" s="1" t="s">
        <v>44</v>
      </c>
      <c r="B139">
        <v>5029</v>
      </c>
      <c r="C139" t="s">
        <v>219</v>
      </c>
      <c r="D139">
        <v>5694</v>
      </c>
      <c r="E139">
        <v>2615</v>
      </c>
      <c r="F139">
        <v>8685</v>
      </c>
      <c r="G139">
        <v>3079</v>
      </c>
      <c r="H139">
        <v>0.655613126079447</v>
      </c>
      <c r="I139">
        <v>0.30109383995394301</v>
      </c>
      <c r="J139">
        <v>0.35451928612550299</v>
      </c>
      <c r="K139">
        <f t="shared" si="6"/>
        <v>760647</v>
      </c>
      <c r="L139">
        <f t="shared" si="7"/>
        <v>423932</v>
      </c>
      <c r="M139">
        <f t="shared" si="8"/>
        <v>1219069</v>
      </c>
    </row>
    <row r="140" spans="1:13">
      <c r="A140" s="1" t="s">
        <v>44</v>
      </c>
      <c r="B140">
        <v>5031</v>
      </c>
      <c r="C140" t="s">
        <v>220</v>
      </c>
      <c r="D140">
        <v>25558</v>
      </c>
      <c r="E140">
        <v>11921</v>
      </c>
      <c r="F140">
        <v>38511</v>
      </c>
      <c r="G140">
        <v>13637</v>
      </c>
      <c r="H140">
        <v>0.66365454026122395</v>
      </c>
      <c r="I140">
        <v>0.30954792137311399</v>
      </c>
      <c r="J140">
        <v>0.35410661888810901</v>
      </c>
      <c r="K140">
        <f t="shared" si="6"/>
        <v>760647</v>
      </c>
      <c r="L140">
        <f t="shared" si="7"/>
        <v>423932</v>
      </c>
      <c r="M140">
        <f t="shared" si="8"/>
        <v>1219069</v>
      </c>
    </row>
    <row r="141" spans="1:13">
      <c r="A141" s="1" t="s">
        <v>44</v>
      </c>
      <c r="B141">
        <v>5033</v>
      </c>
      <c r="C141" t="s">
        <v>221</v>
      </c>
      <c r="D141">
        <v>18607</v>
      </c>
      <c r="E141">
        <v>4959</v>
      </c>
      <c r="F141">
        <v>24091</v>
      </c>
      <c r="G141">
        <v>13648</v>
      </c>
      <c r="H141">
        <v>0.77236312315802502</v>
      </c>
      <c r="I141">
        <v>0.20584450624714601</v>
      </c>
      <c r="J141">
        <v>0.56651861691087901</v>
      </c>
      <c r="K141">
        <f t="shared" si="6"/>
        <v>760647</v>
      </c>
      <c r="L141">
        <f t="shared" si="7"/>
        <v>423932</v>
      </c>
      <c r="M141">
        <f t="shared" si="8"/>
        <v>1219069</v>
      </c>
    </row>
    <row r="142" spans="1:13">
      <c r="A142" s="1" t="s">
        <v>44</v>
      </c>
      <c r="B142">
        <v>5035</v>
      </c>
      <c r="C142" t="s">
        <v>222</v>
      </c>
      <c r="D142">
        <v>7333</v>
      </c>
      <c r="E142">
        <v>8514</v>
      </c>
      <c r="F142">
        <v>16367</v>
      </c>
      <c r="G142">
        <v>-1181</v>
      </c>
      <c r="H142">
        <v>0.44803568155434698</v>
      </c>
      <c r="I142">
        <v>0.52019307142420701</v>
      </c>
      <c r="J142">
        <v>-7.2157389869860006E-2</v>
      </c>
      <c r="K142">
        <f t="shared" si="6"/>
        <v>760647</v>
      </c>
      <c r="L142">
        <f t="shared" si="7"/>
        <v>423932</v>
      </c>
      <c r="M142">
        <f t="shared" si="8"/>
        <v>1219069</v>
      </c>
    </row>
    <row r="143" spans="1:13">
      <c r="A143" s="1" t="s">
        <v>44</v>
      </c>
      <c r="B143">
        <v>5037</v>
      </c>
      <c r="C143" t="s">
        <v>223</v>
      </c>
      <c r="D143">
        <v>4946</v>
      </c>
      <c r="E143">
        <v>1772</v>
      </c>
      <c r="F143">
        <v>6942</v>
      </c>
      <c r="G143">
        <v>3174</v>
      </c>
      <c r="H143">
        <v>0.71247479112647605</v>
      </c>
      <c r="I143">
        <v>0.25525785076346802</v>
      </c>
      <c r="J143">
        <v>0.45721694036300697</v>
      </c>
      <c r="K143">
        <f t="shared" si="6"/>
        <v>760647</v>
      </c>
      <c r="L143">
        <f t="shared" si="7"/>
        <v>423932</v>
      </c>
      <c r="M143">
        <f t="shared" si="8"/>
        <v>1219069</v>
      </c>
    </row>
    <row r="144" spans="1:13">
      <c r="A144" s="1" t="s">
        <v>44</v>
      </c>
      <c r="B144">
        <v>5039</v>
      </c>
      <c r="C144" t="s">
        <v>109</v>
      </c>
      <c r="D144">
        <v>1573</v>
      </c>
      <c r="E144">
        <v>963</v>
      </c>
      <c r="F144">
        <v>2649</v>
      </c>
      <c r="G144">
        <v>610</v>
      </c>
      <c r="H144">
        <v>0.593808984522461</v>
      </c>
      <c r="I144">
        <v>0.36353340883352198</v>
      </c>
      <c r="J144">
        <v>0.230275575688939</v>
      </c>
      <c r="K144">
        <f t="shared" si="6"/>
        <v>760647</v>
      </c>
      <c r="L144">
        <f t="shared" si="7"/>
        <v>423932</v>
      </c>
      <c r="M144">
        <f t="shared" si="8"/>
        <v>1219069</v>
      </c>
    </row>
    <row r="145" spans="1:13">
      <c r="A145" s="1" t="s">
        <v>44</v>
      </c>
      <c r="B145">
        <v>5041</v>
      </c>
      <c r="C145" t="s">
        <v>224</v>
      </c>
      <c r="D145">
        <v>1921</v>
      </c>
      <c r="E145">
        <v>2016</v>
      </c>
      <c r="F145">
        <v>4164</v>
      </c>
      <c r="G145">
        <v>-95</v>
      </c>
      <c r="H145">
        <v>0.46133525456292002</v>
      </c>
      <c r="I145">
        <v>0.48414985590778098</v>
      </c>
      <c r="J145">
        <v>-2.2814601344860599E-2</v>
      </c>
      <c r="K145">
        <f t="shared" si="6"/>
        <v>760647</v>
      </c>
      <c r="L145">
        <f t="shared" si="7"/>
        <v>423932</v>
      </c>
      <c r="M145">
        <f t="shared" si="8"/>
        <v>1219069</v>
      </c>
    </row>
    <row r="146" spans="1:13">
      <c r="A146" s="1" t="s">
        <v>44</v>
      </c>
      <c r="B146">
        <v>5043</v>
      </c>
      <c r="C146" t="s">
        <v>225</v>
      </c>
      <c r="D146">
        <v>4349</v>
      </c>
      <c r="E146">
        <v>2426</v>
      </c>
      <c r="F146">
        <v>6908</v>
      </c>
      <c r="G146">
        <v>1923</v>
      </c>
      <c r="H146">
        <v>0.62955993051534398</v>
      </c>
      <c r="I146">
        <v>0.35118702953097802</v>
      </c>
      <c r="J146">
        <v>0.27837290098436501</v>
      </c>
      <c r="K146">
        <f t="shared" si="6"/>
        <v>760647</v>
      </c>
      <c r="L146">
        <f t="shared" si="7"/>
        <v>423932</v>
      </c>
      <c r="M146">
        <f t="shared" si="8"/>
        <v>1219069</v>
      </c>
    </row>
    <row r="147" spans="1:13">
      <c r="A147" s="1" t="s">
        <v>44</v>
      </c>
      <c r="B147">
        <v>5045</v>
      </c>
      <c r="C147" t="s">
        <v>226</v>
      </c>
      <c r="D147">
        <v>34421</v>
      </c>
      <c r="E147">
        <v>18347</v>
      </c>
      <c r="F147">
        <v>54428</v>
      </c>
      <c r="G147">
        <v>16074</v>
      </c>
      <c r="H147">
        <v>0.632413463658411</v>
      </c>
      <c r="I147">
        <v>0.33708752847798901</v>
      </c>
      <c r="J147">
        <v>0.295325935180421</v>
      </c>
      <c r="K147">
        <f t="shared" si="6"/>
        <v>760647</v>
      </c>
      <c r="L147">
        <f t="shared" si="7"/>
        <v>423932</v>
      </c>
      <c r="M147">
        <f t="shared" si="8"/>
        <v>1219069</v>
      </c>
    </row>
    <row r="148" spans="1:13">
      <c r="A148" s="1" t="s">
        <v>44</v>
      </c>
      <c r="B148">
        <v>5047</v>
      </c>
      <c r="C148" t="s">
        <v>115</v>
      </c>
      <c r="D148">
        <v>5677</v>
      </c>
      <c r="E148">
        <v>1300</v>
      </c>
      <c r="F148">
        <v>7129</v>
      </c>
      <c r="G148">
        <v>4377</v>
      </c>
      <c r="H148">
        <v>0.79632487024828102</v>
      </c>
      <c r="I148">
        <v>0.182353766306634</v>
      </c>
      <c r="J148">
        <v>0.613971103941646</v>
      </c>
      <c r="K148">
        <f t="shared" si="6"/>
        <v>760647</v>
      </c>
      <c r="L148">
        <f t="shared" si="7"/>
        <v>423932</v>
      </c>
      <c r="M148">
        <f t="shared" si="8"/>
        <v>1219069</v>
      </c>
    </row>
    <row r="149" spans="1:13">
      <c r="A149" s="1" t="s">
        <v>44</v>
      </c>
      <c r="B149">
        <v>5049</v>
      </c>
      <c r="C149" t="s">
        <v>227</v>
      </c>
      <c r="D149">
        <v>3961</v>
      </c>
      <c r="E149">
        <v>1035</v>
      </c>
      <c r="F149">
        <v>5119</v>
      </c>
      <c r="G149">
        <v>2926</v>
      </c>
      <c r="H149">
        <v>0.77378394217620605</v>
      </c>
      <c r="I149">
        <v>0.20218792732955601</v>
      </c>
      <c r="J149">
        <v>0.57159601484664901</v>
      </c>
      <c r="K149">
        <f t="shared" si="6"/>
        <v>760647</v>
      </c>
      <c r="L149">
        <f t="shared" si="7"/>
        <v>423932</v>
      </c>
      <c r="M149">
        <f t="shared" si="8"/>
        <v>1219069</v>
      </c>
    </row>
    <row r="150" spans="1:13">
      <c r="A150" s="1" t="s">
        <v>44</v>
      </c>
      <c r="B150">
        <v>5051</v>
      </c>
      <c r="C150" t="s">
        <v>228</v>
      </c>
      <c r="D150">
        <v>29069</v>
      </c>
      <c r="E150">
        <v>14045</v>
      </c>
      <c r="F150">
        <v>44199</v>
      </c>
      <c r="G150">
        <v>15024</v>
      </c>
      <c r="H150">
        <v>0.657684562999162</v>
      </c>
      <c r="I150">
        <v>0.31776737030249502</v>
      </c>
      <c r="J150">
        <v>0.33991719269666698</v>
      </c>
      <c r="K150">
        <f t="shared" si="6"/>
        <v>760647</v>
      </c>
      <c r="L150">
        <f t="shared" si="7"/>
        <v>423932</v>
      </c>
      <c r="M150">
        <f t="shared" si="8"/>
        <v>1219069</v>
      </c>
    </row>
    <row r="151" spans="1:13">
      <c r="A151" s="1" t="s">
        <v>44</v>
      </c>
      <c r="B151">
        <v>5053</v>
      </c>
      <c r="C151" t="s">
        <v>229</v>
      </c>
      <c r="D151">
        <v>6794</v>
      </c>
      <c r="E151">
        <v>1268</v>
      </c>
      <c r="F151">
        <v>8200</v>
      </c>
      <c r="G151">
        <v>5526</v>
      </c>
      <c r="H151">
        <v>0.82853658536585295</v>
      </c>
      <c r="I151">
        <v>0.154634146341463</v>
      </c>
      <c r="J151">
        <v>0.67390243902438995</v>
      </c>
      <c r="K151">
        <f t="shared" si="6"/>
        <v>760647</v>
      </c>
      <c r="L151">
        <f t="shared" si="7"/>
        <v>423932</v>
      </c>
      <c r="M151">
        <f t="shared" si="8"/>
        <v>1219069</v>
      </c>
    </row>
    <row r="152" spans="1:13">
      <c r="A152" s="1" t="s">
        <v>44</v>
      </c>
      <c r="B152">
        <v>5055</v>
      </c>
      <c r="C152" t="s">
        <v>117</v>
      </c>
      <c r="D152">
        <v>12670</v>
      </c>
      <c r="E152">
        <v>3058</v>
      </c>
      <c r="F152">
        <v>16100</v>
      </c>
      <c r="G152">
        <v>9612</v>
      </c>
      <c r="H152">
        <v>0.78695652173913</v>
      </c>
      <c r="I152">
        <v>0.18993788819875701</v>
      </c>
      <c r="J152">
        <v>0.59701863354037199</v>
      </c>
      <c r="K152">
        <f t="shared" si="6"/>
        <v>760647</v>
      </c>
      <c r="L152">
        <f t="shared" si="7"/>
        <v>423932</v>
      </c>
      <c r="M152">
        <f t="shared" si="8"/>
        <v>1219069</v>
      </c>
    </row>
    <row r="153" spans="1:13">
      <c r="A153" s="1" t="s">
        <v>44</v>
      </c>
      <c r="B153">
        <v>5057</v>
      </c>
      <c r="C153" t="s">
        <v>230</v>
      </c>
      <c r="D153">
        <v>4470</v>
      </c>
      <c r="E153">
        <v>2138</v>
      </c>
      <c r="F153">
        <v>6848</v>
      </c>
      <c r="G153">
        <v>2332</v>
      </c>
      <c r="H153">
        <v>0.65274532710280297</v>
      </c>
      <c r="I153">
        <v>0.31220794392523299</v>
      </c>
      <c r="J153">
        <v>0.34053738317756999</v>
      </c>
      <c r="K153">
        <f t="shared" si="6"/>
        <v>760647</v>
      </c>
      <c r="L153">
        <f t="shared" si="7"/>
        <v>423932</v>
      </c>
      <c r="M153">
        <f t="shared" si="8"/>
        <v>1219069</v>
      </c>
    </row>
    <row r="154" spans="1:13">
      <c r="A154" s="1" t="s">
        <v>44</v>
      </c>
      <c r="B154">
        <v>5059</v>
      </c>
      <c r="C154" t="s">
        <v>231</v>
      </c>
      <c r="D154">
        <v>9202</v>
      </c>
      <c r="E154">
        <v>3082</v>
      </c>
      <c r="F154">
        <v>12557</v>
      </c>
      <c r="G154">
        <v>6120</v>
      </c>
      <c r="H154">
        <v>0.73281834833160697</v>
      </c>
      <c r="I154">
        <v>0.24544078999760999</v>
      </c>
      <c r="J154">
        <v>0.48737755833399699</v>
      </c>
      <c r="K154">
        <f t="shared" si="6"/>
        <v>760647</v>
      </c>
      <c r="L154">
        <f t="shared" si="7"/>
        <v>423932</v>
      </c>
      <c r="M154">
        <f t="shared" si="8"/>
        <v>1219069</v>
      </c>
    </row>
    <row r="155" spans="1:13">
      <c r="A155" s="1" t="s">
        <v>44</v>
      </c>
      <c r="B155">
        <v>5061</v>
      </c>
      <c r="C155" t="s">
        <v>232</v>
      </c>
      <c r="D155">
        <v>3367</v>
      </c>
      <c r="E155">
        <v>1340</v>
      </c>
      <c r="F155">
        <v>4834</v>
      </c>
      <c r="G155">
        <v>2027</v>
      </c>
      <c r="H155">
        <v>0.69652461729416604</v>
      </c>
      <c r="I155">
        <v>0.277203144393876</v>
      </c>
      <c r="J155">
        <v>0.41932147290028898</v>
      </c>
      <c r="K155">
        <f t="shared" si="6"/>
        <v>760647</v>
      </c>
      <c r="L155">
        <f t="shared" si="7"/>
        <v>423932</v>
      </c>
      <c r="M155">
        <f t="shared" si="8"/>
        <v>1219069</v>
      </c>
    </row>
    <row r="156" spans="1:13">
      <c r="A156" s="1" t="s">
        <v>44</v>
      </c>
      <c r="B156">
        <v>5063</v>
      </c>
      <c r="C156" t="s">
        <v>233</v>
      </c>
      <c r="D156">
        <v>11250</v>
      </c>
      <c r="E156">
        <v>2806</v>
      </c>
      <c r="F156">
        <v>14512</v>
      </c>
      <c r="G156">
        <v>8444</v>
      </c>
      <c r="H156">
        <v>0.77522050716648205</v>
      </c>
      <c r="I156">
        <v>0.19335722160970201</v>
      </c>
      <c r="J156">
        <v>0.58186328555678002</v>
      </c>
      <c r="K156">
        <f t="shared" si="6"/>
        <v>760647</v>
      </c>
      <c r="L156">
        <f t="shared" si="7"/>
        <v>423932</v>
      </c>
      <c r="M156">
        <f t="shared" si="8"/>
        <v>1219069</v>
      </c>
    </row>
    <row r="157" spans="1:13">
      <c r="A157" s="1" t="s">
        <v>44</v>
      </c>
      <c r="B157">
        <v>5065</v>
      </c>
      <c r="C157" t="s">
        <v>234</v>
      </c>
      <c r="D157">
        <v>4631</v>
      </c>
      <c r="E157">
        <v>1021</v>
      </c>
      <c r="F157">
        <v>5810</v>
      </c>
      <c r="G157">
        <v>3610</v>
      </c>
      <c r="H157">
        <v>0.79707401032702196</v>
      </c>
      <c r="I157">
        <v>0.17573149741824401</v>
      </c>
      <c r="J157">
        <v>0.62134251290877796</v>
      </c>
      <c r="K157">
        <f t="shared" si="6"/>
        <v>760647</v>
      </c>
      <c r="L157">
        <f t="shared" si="7"/>
        <v>423932</v>
      </c>
      <c r="M157">
        <f t="shared" si="8"/>
        <v>1219069</v>
      </c>
    </row>
    <row r="158" spans="1:13">
      <c r="A158" s="1" t="s">
        <v>44</v>
      </c>
      <c r="B158">
        <v>5067</v>
      </c>
      <c r="C158" t="s">
        <v>121</v>
      </c>
      <c r="D158">
        <v>3593</v>
      </c>
      <c r="E158">
        <v>1365</v>
      </c>
      <c r="F158">
        <v>5091</v>
      </c>
      <c r="G158">
        <v>2228</v>
      </c>
      <c r="H158">
        <v>0.70575525437045705</v>
      </c>
      <c r="I158">
        <v>0.268120212139068</v>
      </c>
      <c r="J158">
        <v>0.43763504223138799</v>
      </c>
      <c r="K158">
        <f t="shared" si="6"/>
        <v>760647</v>
      </c>
      <c r="L158">
        <f t="shared" si="7"/>
        <v>423932</v>
      </c>
      <c r="M158">
        <f t="shared" si="8"/>
        <v>1219069</v>
      </c>
    </row>
    <row r="159" spans="1:13">
      <c r="A159" s="1" t="s">
        <v>44</v>
      </c>
      <c r="B159">
        <v>5069</v>
      </c>
      <c r="C159" t="s">
        <v>122</v>
      </c>
      <c r="D159">
        <v>9521</v>
      </c>
      <c r="E159">
        <v>14981</v>
      </c>
      <c r="F159">
        <v>25158</v>
      </c>
      <c r="G159">
        <v>-5460</v>
      </c>
      <c r="H159">
        <v>0.37844820732967599</v>
      </c>
      <c r="I159">
        <v>0.59547658796406699</v>
      </c>
      <c r="J159">
        <v>-0.21702838063439001</v>
      </c>
      <c r="K159">
        <f t="shared" si="6"/>
        <v>760647</v>
      </c>
      <c r="L159">
        <f t="shared" si="7"/>
        <v>423932</v>
      </c>
      <c r="M159">
        <f t="shared" si="8"/>
        <v>1219069</v>
      </c>
    </row>
    <row r="160" spans="1:13">
      <c r="A160" s="1" t="s">
        <v>44</v>
      </c>
      <c r="B160">
        <v>5071</v>
      </c>
      <c r="C160" t="s">
        <v>235</v>
      </c>
      <c r="D160">
        <v>6938</v>
      </c>
      <c r="E160">
        <v>2283</v>
      </c>
      <c r="F160">
        <v>9498</v>
      </c>
      <c r="G160">
        <v>4655</v>
      </c>
      <c r="H160">
        <v>0.73046957254158695</v>
      </c>
      <c r="I160">
        <v>0.24036639292482601</v>
      </c>
      <c r="J160">
        <v>0.49010317961676098</v>
      </c>
      <c r="K160">
        <f t="shared" si="6"/>
        <v>760647</v>
      </c>
      <c r="L160">
        <f t="shared" si="7"/>
        <v>423932</v>
      </c>
      <c r="M160">
        <f t="shared" si="8"/>
        <v>1219069</v>
      </c>
    </row>
    <row r="161" spans="1:13">
      <c r="A161" s="1" t="s">
        <v>44</v>
      </c>
      <c r="B161">
        <v>5073</v>
      </c>
      <c r="C161" t="s">
        <v>236</v>
      </c>
      <c r="D161">
        <v>1757</v>
      </c>
      <c r="E161">
        <v>839</v>
      </c>
      <c r="F161">
        <v>2679</v>
      </c>
      <c r="G161">
        <v>918</v>
      </c>
      <c r="H161">
        <v>0.65584173198954798</v>
      </c>
      <c r="I161">
        <v>0.31317655841731901</v>
      </c>
      <c r="J161">
        <v>0.34266517357222798</v>
      </c>
      <c r="K161">
        <f t="shared" si="6"/>
        <v>760647</v>
      </c>
      <c r="L161">
        <f t="shared" si="7"/>
        <v>423932</v>
      </c>
      <c r="M161">
        <f t="shared" si="8"/>
        <v>1219069</v>
      </c>
    </row>
    <row r="162" spans="1:13">
      <c r="A162" s="1" t="s">
        <v>44</v>
      </c>
      <c r="B162">
        <v>5075</v>
      </c>
      <c r="C162" t="s">
        <v>125</v>
      </c>
      <c r="D162">
        <v>4569</v>
      </c>
      <c r="E162">
        <v>1080</v>
      </c>
      <c r="F162">
        <v>5857</v>
      </c>
      <c r="G162">
        <v>3489</v>
      </c>
      <c r="H162">
        <v>0.78009219737066704</v>
      </c>
      <c r="I162">
        <v>0.18439474133515399</v>
      </c>
      <c r="J162">
        <v>0.59569745603551305</v>
      </c>
      <c r="K162">
        <f t="shared" si="6"/>
        <v>760647</v>
      </c>
      <c r="L162">
        <f t="shared" si="7"/>
        <v>423932</v>
      </c>
      <c r="M162">
        <f t="shared" si="8"/>
        <v>1219069</v>
      </c>
    </row>
    <row r="163" spans="1:13">
      <c r="A163" s="1" t="s">
        <v>44</v>
      </c>
      <c r="B163">
        <v>5077</v>
      </c>
      <c r="C163" t="s">
        <v>126</v>
      </c>
      <c r="D163">
        <v>1286</v>
      </c>
      <c r="E163">
        <v>1423</v>
      </c>
      <c r="F163">
        <v>2848</v>
      </c>
      <c r="G163">
        <v>-137</v>
      </c>
      <c r="H163">
        <v>0.45154494382022398</v>
      </c>
      <c r="I163">
        <v>0.49964887640449401</v>
      </c>
      <c r="J163">
        <v>-4.8103932584269697E-2</v>
      </c>
      <c r="K163">
        <f t="shared" si="6"/>
        <v>760647</v>
      </c>
      <c r="L163">
        <f t="shared" si="7"/>
        <v>423932</v>
      </c>
      <c r="M163">
        <f t="shared" si="8"/>
        <v>1219069</v>
      </c>
    </row>
    <row r="164" spans="1:13">
      <c r="A164" s="1" t="s">
        <v>44</v>
      </c>
      <c r="B164">
        <v>5079</v>
      </c>
      <c r="C164" t="s">
        <v>237</v>
      </c>
      <c r="D164">
        <v>2729</v>
      </c>
      <c r="E164">
        <v>1032</v>
      </c>
      <c r="F164">
        <v>3875</v>
      </c>
      <c r="G164">
        <v>1697</v>
      </c>
      <c r="H164">
        <v>0.70425806451612905</v>
      </c>
      <c r="I164">
        <v>0.26632258064516101</v>
      </c>
      <c r="J164">
        <v>0.43793548387096698</v>
      </c>
      <c r="K164">
        <f t="shared" si="6"/>
        <v>760647</v>
      </c>
      <c r="L164">
        <f t="shared" si="7"/>
        <v>423932</v>
      </c>
      <c r="M164">
        <f t="shared" si="8"/>
        <v>1219069</v>
      </c>
    </row>
    <row r="165" spans="1:13">
      <c r="A165" s="1" t="s">
        <v>44</v>
      </c>
      <c r="B165">
        <v>5081</v>
      </c>
      <c r="C165" t="s">
        <v>238</v>
      </c>
      <c r="D165">
        <v>3715</v>
      </c>
      <c r="E165">
        <v>1226</v>
      </c>
      <c r="F165">
        <v>5177</v>
      </c>
      <c r="G165">
        <v>2489</v>
      </c>
      <c r="H165">
        <v>0.71759706393664202</v>
      </c>
      <c r="I165">
        <v>0.23681668920224</v>
      </c>
      <c r="J165">
        <v>0.48078037473440199</v>
      </c>
      <c r="K165">
        <f t="shared" si="6"/>
        <v>760647</v>
      </c>
      <c r="L165">
        <f t="shared" si="7"/>
        <v>423932</v>
      </c>
      <c r="M165">
        <f t="shared" si="8"/>
        <v>1219069</v>
      </c>
    </row>
    <row r="166" spans="1:13">
      <c r="A166" s="1" t="s">
        <v>44</v>
      </c>
      <c r="B166">
        <v>5083</v>
      </c>
      <c r="C166" t="s">
        <v>239</v>
      </c>
      <c r="D166">
        <v>6441</v>
      </c>
      <c r="E166">
        <v>1544</v>
      </c>
      <c r="F166">
        <v>8225</v>
      </c>
      <c r="G166">
        <v>4897</v>
      </c>
      <c r="H166">
        <v>0.78310030395136698</v>
      </c>
      <c r="I166">
        <v>0.187720364741641</v>
      </c>
      <c r="J166">
        <v>0.59537993920972598</v>
      </c>
      <c r="K166">
        <f t="shared" si="6"/>
        <v>760647</v>
      </c>
      <c r="L166">
        <f t="shared" si="7"/>
        <v>423932</v>
      </c>
      <c r="M166">
        <f t="shared" si="8"/>
        <v>1219069</v>
      </c>
    </row>
    <row r="167" spans="1:13">
      <c r="A167" s="1" t="s">
        <v>44</v>
      </c>
      <c r="B167">
        <v>5085</v>
      </c>
      <c r="C167" t="s">
        <v>240</v>
      </c>
      <c r="D167">
        <v>22884</v>
      </c>
      <c r="E167">
        <v>6686</v>
      </c>
      <c r="F167">
        <v>30662</v>
      </c>
      <c r="G167">
        <v>16198</v>
      </c>
      <c r="H167">
        <v>0.74633096340747496</v>
      </c>
      <c r="I167">
        <v>0.21805492140108201</v>
      </c>
      <c r="J167">
        <v>0.528276042006392</v>
      </c>
      <c r="K167">
        <f t="shared" si="6"/>
        <v>760647</v>
      </c>
      <c r="L167">
        <f t="shared" si="7"/>
        <v>423932</v>
      </c>
      <c r="M167">
        <f t="shared" si="8"/>
        <v>1219069</v>
      </c>
    </row>
    <row r="168" spans="1:13">
      <c r="A168" s="1" t="s">
        <v>44</v>
      </c>
      <c r="B168">
        <v>5087</v>
      </c>
      <c r="C168" t="s">
        <v>130</v>
      </c>
      <c r="D168">
        <v>5658</v>
      </c>
      <c r="E168">
        <v>1563</v>
      </c>
      <c r="F168">
        <v>7351</v>
      </c>
      <c r="G168">
        <v>4095</v>
      </c>
      <c r="H168">
        <v>0.769691198476397</v>
      </c>
      <c r="I168">
        <v>0.21262413277105099</v>
      </c>
      <c r="J168">
        <v>0.55706706570534603</v>
      </c>
      <c r="K168">
        <f t="shared" si="6"/>
        <v>760647</v>
      </c>
      <c r="L168">
        <f t="shared" si="7"/>
        <v>423932</v>
      </c>
      <c r="M168">
        <f t="shared" si="8"/>
        <v>1219069</v>
      </c>
    </row>
    <row r="169" spans="1:13">
      <c r="A169" s="1" t="s">
        <v>44</v>
      </c>
      <c r="B169">
        <v>5089</v>
      </c>
      <c r="C169" t="s">
        <v>132</v>
      </c>
      <c r="D169">
        <v>5783</v>
      </c>
      <c r="E169">
        <v>1531</v>
      </c>
      <c r="F169">
        <v>7503</v>
      </c>
      <c r="G169">
        <v>4252</v>
      </c>
      <c r="H169">
        <v>0.77075836332133796</v>
      </c>
      <c r="I169">
        <v>0.20405171264827399</v>
      </c>
      <c r="J169">
        <v>0.56670665067306403</v>
      </c>
      <c r="K169">
        <f t="shared" si="6"/>
        <v>760647</v>
      </c>
      <c r="L169">
        <f t="shared" si="7"/>
        <v>423932</v>
      </c>
      <c r="M169">
        <f t="shared" si="8"/>
        <v>1219069</v>
      </c>
    </row>
    <row r="170" spans="1:13">
      <c r="A170" s="1" t="s">
        <v>44</v>
      </c>
      <c r="B170">
        <v>5091</v>
      </c>
      <c r="C170" t="s">
        <v>241</v>
      </c>
      <c r="D170">
        <v>11920</v>
      </c>
      <c r="E170">
        <v>4245</v>
      </c>
      <c r="F170">
        <v>16529</v>
      </c>
      <c r="G170">
        <v>7675</v>
      </c>
      <c r="H170">
        <v>0.72115675479460295</v>
      </c>
      <c r="I170">
        <v>0.25682134430394998</v>
      </c>
      <c r="J170">
        <v>0.46433541049065202</v>
      </c>
      <c r="K170">
        <f t="shared" si="6"/>
        <v>760647</v>
      </c>
      <c r="L170">
        <f t="shared" si="7"/>
        <v>423932</v>
      </c>
      <c r="M170">
        <f t="shared" si="8"/>
        <v>1219069</v>
      </c>
    </row>
    <row r="171" spans="1:13">
      <c r="A171" s="1" t="s">
        <v>44</v>
      </c>
      <c r="B171">
        <v>5093</v>
      </c>
      <c r="C171" t="s">
        <v>242</v>
      </c>
      <c r="D171">
        <v>7296</v>
      </c>
      <c r="E171">
        <v>4558</v>
      </c>
      <c r="F171">
        <v>12342</v>
      </c>
      <c r="G171">
        <v>2738</v>
      </c>
      <c r="H171">
        <v>0.59115216334467602</v>
      </c>
      <c r="I171">
        <v>0.36930805380003201</v>
      </c>
      <c r="J171">
        <v>0.22184410954464401</v>
      </c>
      <c r="K171">
        <f t="shared" si="6"/>
        <v>760647</v>
      </c>
      <c r="L171">
        <f t="shared" si="7"/>
        <v>423932</v>
      </c>
      <c r="M171">
        <f t="shared" si="8"/>
        <v>1219069</v>
      </c>
    </row>
    <row r="172" spans="1:13">
      <c r="A172" s="1" t="s">
        <v>44</v>
      </c>
      <c r="B172">
        <v>5095</v>
      </c>
      <c r="C172" t="s">
        <v>135</v>
      </c>
      <c r="D172">
        <v>1545</v>
      </c>
      <c r="E172">
        <v>1147</v>
      </c>
      <c r="F172">
        <v>2816</v>
      </c>
      <c r="G172">
        <v>398</v>
      </c>
      <c r="H172">
        <v>0.54865056818181801</v>
      </c>
      <c r="I172">
        <v>0.40731534090909</v>
      </c>
      <c r="J172">
        <v>0.14133522727272699</v>
      </c>
      <c r="K172">
        <f t="shared" si="6"/>
        <v>760647</v>
      </c>
      <c r="L172">
        <f t="shared" si="7"/>
        <v>423932</v>
      </c>
      <c r="M172">
        <f t="shared" si="8"/>
        <v>1219069</v>
      </c>
    </row>
    <row r="173" spans="1:13">
      <c r="A173" s="1" t="s">
        <v>44</v>
      </c>
      <c r="B173">
        <v>5097</v>
      </c>
      <c r="C173" t="s">
        <v>136</v>
      </c>
      <c r="D173">
        <v>3046</v>
      </c>
      <c r="E173">
        <v>731</v>
      </c>
      <c r="F173">
        <v>3873</v>
      </c>
      <c r="G173">
        <v>2315</v>
      </c>
      <c r="H173">
        <v>0.78647043635424696</v>
      </c>
      <c r="I173">
        <v>0.18874257681383899</v>
      </c>
      <c r="J173">
        <v>0.59772785954040797</v>
      </c>
      <c r="K173">
        <f t="shared" si="6"/>
        <v>760647</v>
      </c>
      <c r="L173">
        <f t="shared" si="7"/>
        <v>423932</v>
      </c>
      <c r="M173">
        <f t="shared" si="8"/>
        <v>1219069</v>
      </c>
    </row>
    <row r="174" spans="1:13">
      <c r="A174" s="1" t="s">
        <v>44</v>
      </c>
      <c r="B174">
        <v>5099</v>
      </c>
      <c r="C174" t="s">
        <v>243</v>
      </c>
      <c r="D174">
        <v>2133</v>
      </c>
      <c r="E174">
        <v>1076</v>
      </c>
      <c r="F174">
        <v>3358</v>
      </c>
      <c r="G174">
        <v>1057</v>
      </c>
      <c r="H174">
        <v>0.63519952352590803</v>
      </c>
      <c r="I174">
        <v>0.32042882668254902</v>
      </c>
      <c r="J174">
        <v>0.31477069684335901</v>
      </c>
      <c r="K174">
        <f t="shared" si="6"/>
        <v>760647</v>
      </c>
      <c r="L174">
        <f t="shared" si="7"/>
        <v>423932</v>
      </c>
      <c r="M174">
        <f t="shared" si="8"/>
        <v>1219069</v>
      </c>
    </row>
    <row r="175" spans="1:13">
      <c r="A175" s="1" t="s">
        <v>44</v>
      </c>
      <c r="B175">
        <v>5101</v>
      </c>
      <c r="C175" t="s">
        <v>244</v>
      </c>
      <c r="D175">
        <v>3192</v>
      </c>
      <c r="E175">
        <v>709</v>
      </c>
      <c r="F175">
        <v>3998</v>
      </c>
      <c r="G175">
        <v>2483</v>
      </c>
      <c r="H175">
        <v>0.79839919959979899</v>
      </c>
      <c r="I175">
        <v>0.17733866933466699</v>
      </c>
      <c r="J175">
        <v>0.62106053026513197</v>
      </c>
      <c r="K175">
        <f t="shared" si="6"/>
        <v>760647</v>
      </c>
      <c r="L175">
        <f t="shared" si="7"/>
        <v>423932</v>
      </c>
      <c r="M175">
        <f t="shared" si="8"/>
        <v>1219069</v>
      </c>
    </row>
    <row r="176" spans="1:13">
      <c r="A176" s="1" t="s">
        <v>44</v>
      </c>
      <c r="B176">
        <v>5103</v>
      </c>
      <c r="C176" t="s">
        <v>245</v>
      </c>
      <c r="D176">
        <v>5294</v>
      </c>
      <c r="E176">
        <v>3995</v>
      </c>
      <c r="F176">
        <v>9629</v>
      </c>
      <c r="G176">
        <v>1299</v>
      </c>
      <c r="H176">
        <v>0.54979748675874895</v>
      </c>
      <c r="I176">
        <v>0.41489251220272</v>
      </c>
      <c r="J176">
        <v>0.13490497455602801</v>
      </c>
      <c r="K176">
        <f t="shared" si="6"/>
        <v>760647</v>
      </c>
      <c r="L176">
        <f t="shared" si="7"/>
        <v>423932</v>
      </c>
      <c r="M176">
        <f t="shared" si="8"/>
        <v>1219069</v>
      </c>
    </row>
    <row r="177" spans="1:13">
      <c r="A177" s="1" t="s">
        <v>44</v>
      </c>
      <c r="B177">
        <v>5105</v>
      </c>
      <c r="C177" t="s">
        <v>138</v>
      </c>
      <c r="D177">
        <v>3479</v>
      </c>
      <c r="E177">
        <v>1012</v>
      </c>
      <c r="F177">
        <v>4627</v>
      </c>
      <c r="G177">
        <v>2467</v>
      </c>
      <c r="H177">
        <v>0.75189107413010503</v>
      </c>
      <c r="I177">
        <v>0.21871623081910499</v>
      </c>
      <c r="J177">
        <v>0.53317484331099996</v>
      </c>
      <c r="K177">
        <f t="shared" si="6"/>
        <v>760647</v>
      </c>
      <c r="L177">
        <f t="shared" si="7"/>
        <v>423932</v>
      </c>
      <c r="M177">
        <f t="shared" si="8"/>
        <v>1219069</v>
      </c>
    </row>
    <row r="178" spans="1:13">
      <c r="A178" s="1" t="s">
        <v>44</v>
      </c>
      <c r="B178">
        <v>5107</v>
      </c>
      <c r="C178" t="s">
        <v>246</v>
      </c>
      <c r="D178">
        <v>2417</v>
      </c>
      <c r="E178">
        <v>3623</v>
      </c>
      <c r="F178">
        <v>6242</v>
      </c>
      <c r="G178">
        <v>-1206</v>
      </c>
      <c r="H178">
        <v>0.38721563601409797</v>
      </c>
      <c r="I178">
        <v>0.58042294136494699</v>
      </c>
      <c r="J178">
        <v>-0.19320730535084901</v>
      </c>
      <c r="K178">
        <f t="shared" si="6"/>
        <v>760647</v>
      </c>
      <c r="L178">
        <f t="shared" si="7"/>
        <v>423932</v>
      </c>
      <c r="M178">
        <f t="shared" si="8"/>
        <v>1219069</v>
      </c>
    </row>
    <row r="179" spans="1:13">
      <c r="A179" s="1" t="s">
        <v>44</v>
      </c>
      <c r="B179">
        <v>5109</v>
      </c>
      <c r="C179" t="s">
        <v>140</v>
      </c>
      <c r="D179">
        <v>3519</v>
      </c>
      <c r="E179">
        <v>644</v>
      </c>
      <c r="F179">
        <v>4246</v>
      </c>
      <c r="G179">
        <v>2875</v>
      </c>
      <c r="H179">
        <v>0.82878002826189301</v>
      </c>
      <c r="I179">
        <v>0.15167216203485601</v>
      </c>
      <c r="J179">
        <v>0.677107866227037</v>
      </c>
      <c r="K179">
        <f t="shared" si="6"/>
        <v>760647</v>
      </c>
      <c r="L179">
        <f t="shared" si="7"/>
        <v>423932</v>
      </c>
      <c r="M179">
        <f t="shared" si="8"/>
        <v>1219069</v>
      </c>
    </row>
    <row r="180" spans="1:13">
      <c r="A180" s="1" t="s">
        <v>44</v>
      </c>
      <c r="B180">
        <v>5111</v>
      </c>
      <c r="C180" t="s">
        <v>247</v>
      </c>
      <c r="D180">
        <v>5918</v>
      </c>
      <c r="E180">
        <v>1424</v>
      </c>
      <c r="F180">
        <v>7521</v>
      </c>
      <c r="G180">
        <v>4494</v>
      </c>
      <c r="H180">
        <v>0.78686344900944005</v>
      </c>
      <c r="I180">
        <v>0.189336524398351</v>
      </c>
      <c r="J180">
        <v>0.59752692461108903</v>
      </c>
      <c r="K180">
        <f t="shared" si="6"/>
        <v>760647</v>
      </c>
      <c r="L180">
        <f t="shared" si="7"/>
        <v>423932</v>
      </c>
      <c r="M180">
        <f t="shared" si="8"/>
        <v>1219069</v>
      </c>
    </row>
    <row r="181" spans="1:13">
      <c r="A181" s="1" t="s">
        <v>44</v>
      </c>
      <c r="B181">
        <v>5113</v>
      </c>
      <c r="C181" t="s">
        <v>248</v>
      </c>
      <c r="D181">
        <v>7035</v>
      </c>
      <c r="E181">
        <v>1246</v>
      </c>
      <c r="F181">
        <v>8490</v>
      </c>
      <c r="G181">
        <v>5789</v>
      </c>
      <c r="H181">
        <v>0.82862190812720804</v>
      </c>
      <c r="I181">
        <v>0.146760895170789</v>
      </c>
      <c r="J181">
        <v>0.68186101295641899</v>
      </c>
      <c r="K181">
        <f t="shared" si="6"/>
        <v>760647</v>
      </c>
      <c r="L181">
        <f t="shared" si="7"/>
        <v>423932</v>
      </c>
      <c r="M181">
        <f t="shared" si="8"/>
        <v>1219069</v>
      </c>
    </row>
    <row r="182" spans="1:13">
      <c r="A182" s="1" t="s">
        <v>44</v>
      </c>
      <c r="B182">
        <v>5115</v>
      </c>
      <c r="C182" t="s">
        <v>249</v>
      </c>
      <c r="D182">
        <v>18081</v>
      </c>
      <c r="E182">
        <v>5772</v>
      </c>
      <c r="F182">
        <v>24432</v>
      </c>
      <c r="G182">
        <v>12309</v>
      </c>
      <c r="H182">
        <v>0.74005402750491101</v>
      </c>
      <c r="I182">
        <v>0.23624754420432201</v>
      </c>
      <c r="J182">
        <v>0.50380648330058897</v>
      </c>
      <c r="K182">
        <f t="shared" si="6"/>
        <v>760647</v>
      </c>
      <c r="L182">
        <f t="shared" si="7"/>
        <v>423932</v>
      </c>
      <c r="M182">
        <f t="shared" si="8"/>
        <v>1219069</v>
      </c>
    </row>
    <row r="183" spans="1:13">
      <c r="A183" s="1" t="s">
        <v>44</v>
      </c>
      <c r="B183">
        <v>5117</v>
      </c>
      <c r="C183" t="s">
        <v>250</v>
      </c>
      <c r="D183">
        <v>2786</v>
      </c>
      <c r="E183">
        <v>654</v>
      </c>
      <c r="F183">
        <v>3495</v>
      </c>
      <c r="G183">
        <v>2132</v>
      </c>
      <c r="H183">
        <v>0.79713876967095798</v>
      </c>
      <c r="I183">
        <v>0.187124463519313</v>
      </c>
      <c r="J183">
        <v>0.61001430615164498</v>
      </c>
      <c r="K183">
        <f t="shared" si="6"/>
        <v>760647</v>
      </c>
      <c r="L183">
        <f t="shared" si="7"/>
        <v>423932</v>
      </c>
      <c r="M183">
        <f t="shared" si="8"/>
        <v>1219069</v>
      </c>
    </row>
    <row r="184" spans="1:13">
      <c r="A184" s="1" t="s">
        <v>44</v>
      </c>
      <c r="B184">
        <v>5119</v>
      </c>
      <c r="C184" t="s">
        <v>251</v>
      </c>
      <c r="D184">
        <v>63687</v>
      </c>
      <c r="E184">
        <v>101947</v>
      </c>
      <c r="F184">
        <v>169956</v>
      </c>
      <c r="G184">
        <v>-38260</v>
      </c>
      <c r="H184">
        <v>0.37472639977405903</v>
      </c>
      <c r="I184">
        <v>0.59984348890300998</v>
      </c>
      <c r="J184">
        <v>-0.22511708912895101</v>
      </c>
      <c r="K184">
        <f t="shared" si="6"/>
        <v>760647</v>
      </c>
      <c r="L184">
        <f t="shared" si="7"/>
        <v>423932</v>
      </c>
      <c r="M184">
        <f t="shared" si="8"/>
        <v>1219069</v>
      </c>
    </row>
    <row r="185" spans="1:13">
      <c r="A185" s="1" t="s">
        <v>44</v>
      </c>
      <c r="B185">
        <v>5121</v>
      </c>
      <c r="C185" t="s">
        <v>141</v>
      </c>
      <c r="D185">
        <v>5355</v>
      </c>
      <c r="E185">
        <v>1215</v>
      </c>
      <c r="F185">
        <v>6812</v>
      </c>
      <c r="G185">
        <v>4140</v>
      </c>
      <c r="H185">
        <v>0.78611274221961203</v>
      </c>
      <c r="I185">
        <v>0.178361714621256</v>
      </c>
      <c r="J185">
        <v>0.60775102759835498</v>
      </c>
      <c r="K185">
        <f t="shared" si="6"/>
        <v>760647</v>
      </c>
      <c r="L185">
        <f t="shared" si="7"/>
        <v>423932</v>
      </c>
      <c r="M185">
        <f t="shared" si="8"/>
        <v>1219069</v>
      </c>
    </row>
    <row r="186" spans="1:13">
      <c r="A186" s="1" t="s">
        <v>44</v>
      </c>
      <c r="B186">
        <v>5123</v>
      </c>
      <c r="C186" t="s">
        <v>252</v>
      </c>
      <c r="D186">
        <v>3242</v>
      </c>
      <c r="E186">
        <v>3604</v>
      </c>
      <c r="F186">
        <v>7108</v>
      </c>
      <c r="G186">
        <v>-362</v>
      </c>
      <c r="H186">
        <v>0.456105796285875</v>
      </c>
      <c r="I186">
        <v>0.50703432751828903</v>
      </c>
      <c r="J186">
        <v>-5.0928531232414198E-2</v>
      </c>
      <c r="K186">
        <f t="shared" si="6"/>
        <v>760647</v>
      </c>
      <c r="L186">
        <f t="shared" si="7"/>
        <v>423932</v>
      </c>
      <c r="M186">
        <f t="shared" si="8"/>
        <v>1219069</v>
      </c>
    </row>
    <row r="187" spans="1:13">
      <c r="A187" s="1" t="s">
        <v>44</v>
      </c>
      <c r="B187">
        <v>5125</v>
      </c>
      <c r="C187" t="s">
        <v>253</v>
      </c>
      <c r="D187">
        <v>39556</v>
      </c>
      <c r="E187">
        <v>16060</v>
      </c>
      <c r="F187">
        <v>56959</v>
      </c>
      <c r="G187">
        <v>23496</v>
      </c>
      <c r="H187">
        <v>0.69446443933355495</v>
      </c>
      <c r="I187">
        <v>0.28195719728225499</v>
      </c>
      <c r="J187">
        <v>0.41250724205130002</v>
      </c>
      <c r="K187">
        <f t="shared" si="6"/>
        <v>760647</v>
      </c>
      <c r="L187">
        <f t="shared" si="7"/>
        <v>423932</v>
      </c>
      <c r="M187">
        <f t="shared" si="8"/>
        <v>1219069</v>
      </c>
    </row>
    <row r="188" spans="1:13">
      <c r="A188" s="1" t="s">
        <v>44</v>
      </c>
      <c r="B188">
        <v>5127</v>
      </c>
      <c r="C188" t="s">
        <v>254</v>
      </c>
      <c r="D188">
        <v>2962</v>
      </c>
      <c r="E188">
        <v>483</v>
      </c>
      <c r="F188">
        <v>3551</v>
      </c>
      <c r="G188">
        <v>2479</v>
      </c>
      <c r="H188">
        <v>0.83413123063925598</v>
      </c>
      <c r="I188">
        <v>0.13601802309208599</v>
      </c>
      <c r="J188">
        <v>0.69811320754716899</v>
      </c>
      <c r="K188">
        <f t="shared" si="6"/>
        <v>760647</v>
      </c>
      <c r="L188">
        <f t="shared" si="7"/>
        <v>423932</v>
      </c>
      <c r="M188">
        <f t="shared" si="8"/>
        <v>1219069</v>
      </c>
    </row>
    <row r="189" spans="1:13">
      <c r="A189" s="1" t="s">
        <v>44</v>
      </c>
      <c r="B189">
        <v>5129</v>
      </c>
      <c r="C189" t="s">
        <v>255</v>
      </c>
      <c r="D189">
        <v>3365</v>
      </c>
      <c r="E189">
        <v>588</v>
      </c>
      <c r="F189">
        <v>4019</v>
      </c>
      <c r="G189">
        <v>2777</v>
      </c>
      <c r="H189">
        <v>0.83727295347101205</v>
      </c>
      <c r="I189">
        <v>0.14630505100771299</v>
      </c>
      <c r="J189">
        <v>0.69096790246329898</v>
      </c>
      <c r="K189">
        <f t="shared" si="6"/>
        <v>760647</v>
      </c>
      <c r="L189">
        <f t="shared" si="7"/>
        <v>423932</v>
      </c>
      <c r="M189">
        <f t="shared" si="8"/>
        <v>1219069</v>
      </c>
    </row>
    <row r="190" spans="1:13">
      <c r="A190" s="1" t="s">
        <v>44</v>
      </c>
      <c r="B190">
        <v>5131</v>
      </c>
      <c r="C190" t="s">
        <v>256</v>
      </c>
      <c r="D190">
        <v>31198</v>
      </c>
      <c r="E190">
        <v>14487</v>
      </c>
      <c r="F190">
        <v>47140</v>
      </c>
      <c r="G190">
        <v>16711</v>
      </c>
      <c r="H190">
        <v>0.66181586762834099</v>
      </c>
      <c r="I190">
        <v>0.307318625371234</v>
      </c>
      <c r="J190">
        <v>0.35449724225710599</v>
      </c>
      <c r="K190">
        <f t="shared" si="6"/>
        <v>760647</v>
      </c>
      <c r="L190">
        <f t="shared" si="7"/>
        <v>423932</v>
      </c>
      <c r="M190">
        <f t="shared" si="8"/>
        <v>1219069</v>
      </c>
    </row>
    <row r="191" spans="1:13">
      <c r="A191" s="1" t="s">
        <v>44</v>
      </c>
      <c r="B191">
        <v>5133</v>
      </c>
      <c r="C191" t="s">
        <v>257</v>
      </c>
      <c r="D191">
        <v>3884</v>
      </c>
      <c r="E191">
        <v>1116</v>
      </c>
      <c r="F191">
        <v>5202</v>
      </c>
      <c r="G191">
        <v>2768</v>
      </c>
      <c r="H191">
        <v>0.74663590926566703</v>
      </c>
      <c r="I191">
        <v>0.21453287197231799</v>
      </c>
      <c r="J191">
        <v>0.53210303729334796</v>
      </c>
      <c r="K191">
        <f t="shared" si="6"/>
        <v>760647</v>
      </c>
      <c r="L191">
        <f t="shared" si="7"/>
        <v>423932</v>
      </c>
      <c r="M191">
        <f t="shared" si="8"/>
        <v>1219069</v>
      </c>
    </row>
    <row r="192" spans="1:13">
      <c r="A192" s="1" t="s">
        <v>44</v>
      </c>
      <c r="B192">
        <v>5135</v>
      </c>
      <c r="C192" t="s">
        <v>258</v>
      </c>
      <c r="D192">
        <v>5938</v>
      </c>
      <c r="E192">
        <v>1398</v>
      </c>
      <c r="F192">
        <v>7566</v>
      </c>
      <c r="G192">
        <v>4540</v>
      </c>
      <c r="H192">
        <v>0.78482685699180499</v>
      </c>
      <c r="I192">
        <v>0.1847739888977</v>
      </c>
      <c r="J192">
        <v>0.60005286809410496</v>
      </c>
      <c r="K192">
        <f t="shared" si="6"/>
        <v>760647</v>
      </c>
      <c r="L192">
        <f t="shared" si="7"/>
        <v>423932</v>
      </c>
      <c r="M192">
        <f t="shared" si="8"/>
        <v>1219069</v>
      </c>
    </row>
    <row r="193" spans="1:13">
      <c r="A193" s="1" t="s">
        <v>44</v>
      </c>
      <c r="B193">
        <v>5137</v>
      </c>
      <c r="C193" t="s">
        <v>259</v>
      </c>
      <c r="D193">
        <v>4616</v>
      </c>
      <c r="E193">
        <v>1180</v>
      </c>
      <c r="F193">
        <v>5938</v>
      </c>
      <c r="G193">
        <v>3436</v>
      </c>
      <c r="H193">
        <v>0.77736611653755405</v>
      </c>
      <c r="I193">
        <v>0.198720107780397</v>
      </c>
      <c r="J193">
        <v>0.57864600875715699</v>
      </c>
      <c r="K193">
        <f t="shared" si="6"/>
        <v>760647</v>
      </c>
      <c r="L193">
        <f t="shared" si="7"/>
        <v>423932</v>
      </c>
      <c r="M193">
        <f t="shared" si="8"/>
        <v>1219069</v>
      </c>
    </row>
    <row r="194" spans="1:13">
      <c r="A194" s="1" t="s">
        <v>44</v>
      </c>
      <c r="B194">
        <v>5139</v>
      </c>
      <c r="C194" t="s">
        <v>260</v>
      </c>
      <c r="D194">
        <v>10478</v>
      </c>
      <c r="E194">
        <v>5584</v>
      </c>
      <c r="F194">
        <v>16607</v>
      </c>
      <c r="G194">
        <v>4894</v>
      </c>
      <c r="H194">
        <v>0.63093876076353295</v>
      </c>
      <c r="I194">
        <v>0.33624375263443101</v>
      </c>
      <c r="J194">
        <v>0.29469500812910199</v>
      </c>
      <c r="K194">
        <f t="shared" si="6"/>
        <v>760647</v>
      </c>
      <c r="L194">
        <f t="shared" si="7"/>
        <v>423932</v>
      </c>
      <c r="M194">
        <f t="shared" si="8"/>
        <v>1219069</v>
      </c>
    </row>
    <row r="195" spans="1:13">
      <c r="A195" s="1" t="s">
        <v>44</v>
      </c>
      <c r="B195">
        <v>5141</v>
      </c>
      <c r="C195" t="s">
        <v>261</v>
      </c>
      <c r="D195">
        <v>6034</v>
      </c>
      <c r="E195">
        <v>1593</v>
      </c>
      <c r="F195">
        <v>7807</v>
      </c>
      <c r="G195">
        <v>4441</v>
      </c>
      <c r="H195">
        <v>0.77289611886768195</v>
      </c>
      <c r="I195">
        <v>0.20404764954527899</v>
      </c>
      <c r="J195">
        <v>0.56884846932240296</v>
      </c>
      <c r="K195">
        <f t="shared" ref="K195:K258" si="9">SUMIF(A:A,A195,D:D)</f>
        <v>760647</v>
      </c>
      <c r="L195">
        <f t="shared" ref="L195:L258" si="10">SUMIF(A:A,A195,E:E)</f>
        <v>423932</v>
      </c>
      <c r="M195">
        <f t="shared" ref="M195:M258" si="11">SUMIF(A:A,A195,F:F)</f>
        <v>1219069</v>
      </c>
    </row>
    <row r="196" spans="1:13">
      <c r="A196" s="1" t="s">
        <v>44</v>
      </c>
      <c r="B196">
        <v>5143</v>
      </c>
      <c r="C196" t="s">
        <v>150</v>
      </c>
      <c r="D196">
        <v>47504</v>
      </c>
      <c r="E196">
        <v>43824</v>
      </c>
      <c r="F196">
        <v>94266</v>
      </c>
      <c r="G196">
        <v>3680</v>
      </c>
      <c r="H196">
        <v>0.50393567139795803</v>
      </c>
      <c r="I196">
        <v>0.46489720577938998</v>
      </c>
      <c r="J196">
        <v>3.90384656185686E-2</v>
      </c>
      <c r="K196">
        <f t="shared" si="9"/>
        <v>760647</v>
      </c>
      <c r="L196">
        <f t="shared" si="10"/>
        <v>423932</v>
      </c>
      <c r="M196">
        <f t="shared" si="11"/>
        <v>1219069</v>
      </c>
    </row>
    <row r="197" spans="1:13">
      <c r="A197" s="1" t="s">
        <v>44</v>
      </c>
      <c r="B197">
        <v>5145</v>
      </c>
      <c r="C197" t="s">
        <v>262</v>
      </c>
      <c r="D197">
        <v>24182</v>
      </c>
      <c r="E197">
        <v>5978</v>
      </c>
      <c r="F197">
        <v>30885</v>
      </c>
      <c r="G197">
        <v>18204</v>
      </c>
      <c r="H197">
        <v>0.78296907884086098</v>
      </c>
      <c r="I197">
        <v>0.19355674275538201</v>
      </c>
      <c r="J197">
        <v>0.58941233608547805</v>
      </c>
      <c r="K197">
        <f t="shared" si="9"/>
        <v>760647</v>
      </c>
      <c r="L197">
        <f t="shared" si="10"/>
        <v>423932</v>
      </c>
      <c r="M197">
        <f t="shared" si="11"/>
        <v>1219069</v>
      </c>
    </row>
    <row r="198" spans="1:13">
      <c r="A198" s="1" t="s">
        <v>44</v>
      </c>
      <c r="B198">
        <v>5147</v>
      </c>
      <c r="C198" t="s">
        <v>263</v>
      </c>
      <c r="D198">
        <v>1543</v>
      </c>
      <c r="E198">
        <v>856</v>
      </c>
      <c r="F198">
        <v>2476</v>
      </c>
      <c r="G198">
        <v>687</v>
      </c>
      <c r="H198">
        <v>0.62318255250403798</v>
      </c>
      <c r="I198">
        <v>0.34571890145395801</v>
      </c>
      <c r="J198">
        <v>0.27746365105007997</v>
      </c>
      <c r="K198">
        <f t="shared" si="9"/>
        <v>760647</v>
      </c>
      <c r="L198">
        <f t="shared" si="10"/>
        <v>423932</v>
      </c>
      <c r="M198">
        <f t="shared" si="11"/>
        <v>1219069</v>
      </c>
    </row>
    <row r="199" spans="1:13">
      <c r="A199" s="1" t="s">
        <v>44</v>
      </c>
      <c r="B199">
        <v>5149</v>
      </c>
      <c r="C199" t="s">
        <v>264</v>
      </c>
      <c r="D199">
        <v>5226</v>
      </c>
      <c r="E199">
        <v>1284</v>
      </c>
      <c r="F199">
        <v>6741</v>
      </c>
      <c r="G199">
        <v>3942</v>
      </c>
      <c r="H199">
        <v>0.77525589675122297</v>
      </c>
      <c r="I199">
        <v>0.19047619047618999</v>
      </c>
      <c r="J199">
        <v>0.58477970627503295</v>
      </c>
      <c r="K199">
        <f t="shared" si="9"/>
        <v>760647</v>
      </c>
      <c r="L199">
        <f t="shared" si="10"/>
        <v>423932</v>
      </c>
      <c r="M199">
        <f t="shared" si="11"/>
        <v>1219069</v>
      </c>
    </row>
    <row r="200" spans="1:13">
      <c r="A200" s="1" t="s">
        <v>7</v>
      </c>
      <c r="B200">
        <v>6001</v>
      </c>
      <c r="C200" t="s">
        <v>265</v>
      </c>
      <c r="D200">
        <v>136309</v>
      </c>
      <c r="E200">
        <v>617659</v>
      </c>
      <c r="F200">
        <v>769864</v>
      </c>
      <c r="G200">
        <v>-481350</v>
      </c>
      <c r="H200">
        <v>0.17705594754398099</v>
      </c>
      <c r="I200">
        <v>0.80229624972722402</v>
      </c>
      <c r="J200">
        <v>-0.625240302183242</v>
      </c>
      <c r="K200">
        <f t="shared" si="9"/>
        <v>6005961</v>
      </c>
      <c r="L200">
        <f t="shared" si="10"/>
        <v>11109764</v>
      </c>
      <c r="M200">
        <f t="shared" si="11"/>
        <v>17495906</v>
      </c>
    </row>
    <row r="201" spans="1:13">
      <c r="A201" s="1" t="s">
        <v>7</v>
      </c>
      <c r="B201">
        <v>6003</v>
      </c>
      <c r="C201" t="s">
        <v>266</v>
      </c>
      <c r="D201">
        <v>244</v>
      </c>
      <c r="E201">
        <v>476</v>
      </c>
      <c r="F201">
        <v>741</v>
      </c>
      <c r="G201">
        <v>-232</v>
      </c>
      <c r="H201">
        <v>0.32928475033738103</v>
      </c>
      <c r="I201">
        <v>0.64237516869095801</v>
      </c>
      <c r="J201">
        <v>-0.31309041835357598</v>
      </c>
      <c r="K201">
        <f t="shared" si="9"/>
        <v>6005961</v>
      </c>
      <c r="L201">
        <f t="shared" si="10"/>
        <v>11109764</v>
      </c>
      <c r="M201">
        <f t="shared" si="11"/>
        <v>17495906</v>
      </c>
    </row>
    <row r="202" spans="1:13">
      <c r="A202" s="1" t="s">
        <v>7</v>
      </c>
      <c r="B202">
        <v>6005</v>
      </c>
      <c r="C202" t="s">
        <v>267</v>
      </c>
      <c r="D202">
        <v>13585</v>
      </c>
      <c r="E202">
        <v>8153</v>
      </c>
      <c r="F202">
        <v>22302</v>
      </c>
      <c r="G202">
        <v>5432</v>
      </c>
      <c r="H202">
        <v>0.60913819388395596</v>
      </c>
      <c r="I202">
        <v>0.36557259438615303</v>
      </c>
      <c r="J202">
        <v>0.24356559949780199</v>
      </c>
      <c r="K202">
        <f t="shared" si="9"/>
        <v>6005961</v>
      </c>
      <c r="L202">
        <f t="shared" si="10"/>
        <v>11109764</v>
      </c>
      <c r="M202">
        <f t="shared" si="11"/>
        <v>17495906</v>
      </c>
    </row>
    <row r="203" spans="1:13">
      <c r="A203" s="1" t="s">
        <v>7</v>
      </c>
      <c r="B203">
        <v>6007</v>
      </c>
      <c r="C203" t="s">
        <v>268</v>
      </c>
      <c r="D203">
        <v>48730</v>
      </c>
      <c r="E203">
        <v>50426</v>
      </c>
      <c r="F203">
        <v>102042</v>
      </c>
      <c r="G203">
        <v>-1696</v>
      </c>
      <c r="H203">
        <v>0.47754846043785798</v>
      </c>
      <c r="I203">
        <v>0.49416906763881502</v>
      </c>
      <c r="J203">
        <v>-1.66206072009564E-2</v>
      </c>
      <c r="K203">
        <f t="shared" si="9"/>
        <v>6005961</v>
      </c>
      <c r="L203">
        <f t="shared" si="10"/>
        <v>11109764</v>
      </c>
      <c r="M203">
        <f t="shared" si="11"/>
        <v>17495906</v>
      </c>
    </row>
    <row r="204" spans="1:13">
      <c r="A204" s="1" t="s">
        <v>7</v>
      </c>
      <c r="B204">
        <v>6009</v>
      </c>
      <c r="C204" t="s">
        <v>269</v>
      </c>
      <c r="D204">
        <v>16518</v>
      </c>
      <c r="E204">
        <v>10046</v>
      </c>
      <c r="F204">
        <v>27164</v>
      </c>
      <c r="G204">
        <v>6472</v>
      </c>
      <c r="H204">
        <v>0.60808422912678495</v>
      </c>
      <c r="I204">
        <v>0.36982771314975699</v>
      </c>
      <c r="J204">
        <v>0.23825651597702799</v>
      </c>
      <c r="K204">
        <f t="shared" si="9"/>
        <v>6005961</v>
      </c>
      <c r="L204">
        <f t="shared" si="10"/>
        <v>11109764</v>
      </c>
      <c r="M204">
        <f t="shared" si="11"/>
        <v>17495906</v>
      </c>
    </row>
    <row r="205" spans="1:13">
      <c r="A205" s="1" t="s">
        <v>7</v>
      </c>
      <c r="B205">
        <v>6011</v>
      </c>
      <c r="C205" t="s">
        <v>270</v>
      </c>
      <c r="D205">
        <v>4554</v>
      </c>
      <c r="E205">
        <v>3234</v>
      </c>
      <c r="F205">
        <v>7951</v>
      </c>
      <c r="G205">
        <v>1320</v>
      </c>
      <c r="H205">
        <v>0.57275814362973199</v>
      </c>
      <c r="I205">
        <v>0.40674129040372198</v>
      </c>
      <c r="J205">
        <v>0.16601685322600901</v>
      </c>
      <c r="K205">
        <f t="shared" si="9"/>
        <v>6005961</v>
      </c>
      <c r="L205">
        <f t="shared" si="10"/>
        <v>11109764</v>
      </c>
      <c r="M205">
        <f t="shared" si="11"/>
        <v>17495906</v>
      </c>
    </row>
    <row r="206" spans="1:13">
      <c r="A206" s="1" t="s">
        <v>7</v>
      </c>
      <c r="B206">
        <v>6013</v>
      </c>
      <c r="C206" t="s">
        <v>271</v>
      </c>
      <c r="D206">
        <v>152877</v>
      </c>
      <c r="E206">
        <v>416386</v>
      </c>
      <c r="F206">
        <v>581230</v>
      </c>
      <c r="G206">
        <v>-263509</v>
      </c>
      <c r="H206">
        <v>0.26302324381053899</v>
      </c>
      <c r="I206">
        <v>0.71638766065068904</v>
      </c>
      <c r="J206">
        <v>-0.453364416840149</v>
      </c>
      <c r="K206">
        <f t="shared" si="9"/>
        <v>6005961</v>
      </c>
      <c r="L206">
        <f t="shared" si="10"/>
        <v>11109764</v>
      </c>
      <c r="M206">
        <f t="shared" si="11"/>
        <v>17495906</v>
      </c>
    </row>
    <row r="207" spans="1:13">
      <c r="A207" s="1" t="s">
        <v>7</v>
      </c>
      <c r="B207">
        <v>6015</v>
      </c>
      <c r="C207" t="s">
        <v>272</v>
      </c>
      <c r="D207">
        <v>6461</v>
      </c>
      <c r="E207">
        <v>4677</v>
      </c>
      <c r="F207">
        <v>11452</v>
      </c>
      <c r="G207">
        <v>1784</v>
      </c>
      <c r="H207">
        <v>0.564180929095354</v>
      </c>
      <c r="I207">
        <v>0.408400279427174</v>
      </c>
      <c r="J207">
        <v>0.15578064966818</v>
      </c>
      <c r="K207">
        <f t="shared" si="9"/>
        <v>6005961</v>
      </c>
      <c r="L207">
        <f t="shared" si="10"/>
        <v>11109764</v>
      </c>
      <c r="M207">
        <f t="shared" si="11"/>
        <v>17495906</v>
      </c>
    </row>
    <row r="208" spans="1:13">
      <c r="A208" s="1" t="s">
        <v>7</v>
      </c>
      <c r="B208">
        <v>6017</v>
      </c>
      <c r="C208" t="s">
        <v>273</v>
      </c>
      <c r="D208">
        <v>61838</v>
      </c>
      <c r="E208">
        <v>51621</v>
      </c>
      <c r="F208">
        <v>116138</v>
      </c>
      <c r="G208">
        <v>10217</v>
      </c>
      <c r="H208">
        <v>0.53245277170262895</v>
      </c>
      <c r="I208">
        <v>0.444479842945461</v>
      </c>
      <c r="J208">
        <v>8.7972928757168098E-2</v>
      </c>
      <c r="K208">
        <f t="shared" si="9"/>
        <v>6005961</v>
      </c>
      <c r="L208">
        <f t="shared" si="10"/>
        <v>11109764</v>
      </c>
      <c r="M208">
        <f t="shared" si="11"/>
        <v>17495906</v>
      </c>
    </row>
    <row r="209" spans="1:13">
      <c r="A209" s="1" t="s">
        <v>7</v>
      </c>
      <c r="B209">
        <v>6019</v>
      </c>
      <c r="C209" t="s">
        <v>274</v>
      </c>
      <c r="D209">
        <v>164464</v>
      </c>
      <c r="E209">
        <v>193025</v>
      </c>
      <c r="F209">
        <v>364809</v>
      </c>
      <c r="G209">
        <v>-28561</v>
      </c>
      <c r="H209">
        <v>0.450822211074836</v>
      </c>
      <c r="I209">
        <v>0.52911249448341402</v>
      </c>
      <c r="J209">
        <v>-7.8290283408578104E-2</v>
      </c>
      <c r="K209">
        <f t="shared" si="9"/>
        <v>6005961</v>
      </c>
      <c r="L209">
        <f t="shared" si="10"/>
        <v>11109764</v>
      </c>
      <c r="M209">
        <f t="shared" si="11"/>
        <v>17495906</v>
      </c>
    </row>
    <row r="210" spans="1:13">
      <c r="A210" s="1" t="s">
        <v>7</v>
      </c>
      <c r="B210">
        <v>6021</v>
      </c>
      <c r="C210" t="s">
        <v>275</v>
      </c>
      <c r="D210">
        <v>7063</v>
      </c>
      <c r="E210">
        <v>3995</v>
      </c>
      <c r="F210">
        <v>11292</v>
      </c>
      <c r="G210">
        <v>3068</v>
      </c>
      <c r="H210">
        <v>0.62548707049238395</v>
      </c>
      <c r="I210">
        <v>0.35379029401346002</v>
      </c>
      <c r="J210">
        <v>0.27169677647892299</v>
      </c>
      <c r="K210">
        <f t="shared" si="9"/>
        <v>6005961</v>
      </c>
      <c r="L210">
        <f t="shared" si="10"/>
        <v>11109764</v>
      </c>
      <c r="M210">
        <f t="shared" si="11"/>
        <v>17495906</v>
      </c>
    </row>
    <row r="211" spans="1:13">
      <c r="A211" s="1" t="s">
        <v>7</v>
      </c>
      <c r="B211">
        <v>6023</v>
      </c>
      <c r="C211" t="s">
        <v>276</v>
      </c>
      <c r="D211">
        <v>21770</v>
      </c>
      <c r="E211">
        <v>44768</v>
      </c>
      <c r="F211">
        <v>68828</v>
      </c>
      <c r="G211">
        <v>-22998</v>
      </c>
      <c r="H211">
        <v>0.31629569361306398</v>
      </c>
      <c r="I211">
        <v>0.65043296332887701</v>
      </c>
      <c r="J211">
        <v>-0.33413726971581298</v>
      </c>
      <c r="K211">
        <f t="shared" si="9"/>
        <v>6005961</v>
      </c>
      <c r="L211">
        <f t="shared" si="10"/>
        <v>11109764</v>
      </c>
      <c r="M211">
        <f t="shared" si="11"/>
        <v>17495906</v>
      </c>
    </row>
    <row r="212" spans="1:13">
      <c r="A212" s="1" t="s">
        <v>7</v>
      </c>
      <c r="B212">
        <v>6025</v>
      </c>
      <c r="C212" t="s">
        <v>277</v>
      </c>
      <c r="D212">
        <v>20847</v>
      </c>
      <c r="E212">
        <v>34678</v>
      </c>
      <c r="F212">
        <v>56718</v>
      </c>
      <c r="G212">
        <v>-13831</v>
      </c>
      <c r="H212">
        <v>0.36755527345816102</v>
      </c>
      <c r="I212">
        <v>0.61141083959236897</v>
      </c>
      <c r="J212">
        <v>-0.243855566134207</v>
      </c>
      <c r="K212">
        <f t="shared" si="9"/>
        <v>6005961</v>
      </c>
      <c r="L212">
        <f t="shared" si="10"/>
        <v>11109764</v>
      </c>
      <c r="M212">
        <f t="shared" si="11"/>
        <v>17495906</v>
      </c>
    </row>
    <row r="213" spans="1:13">
      <c r="A213" s="1" t="s">
        <v>7</v>
      </c>
      <c r="B213">
        <v>6027</v>
      </c>
      <c r="C213" t="s">
        <v>278</v>
      </c>
      <c r="D213">
        <v>4620</v>
      </c>
      <c r="E213">
        <v>4634</v>
      </c>
      <c r="F213">
        <v>9481</v>
      </c>
      <c r="G213">
        <v>-14</v>
      </c>
      <c r="H213">
        <v>0.48729037021411198</v>
      </c>
      <c r="I213">
        <v>0.48876700769960901</v>
      </c>
      <c r="J213">
        <v>-1.4766374854973099E-3</v>
      </c>
      <c r="K213">
        <f t="shared" si="9"/>
        <v>6005961</v>
      </c>
      <c r="L213">
        <f t="shared" si="10"/>
        <v>11109764</v>
      </c>
      <c r="M213">
        <f t="shared" si="11"/>
        <v>17495906</v>
      </c>
    </row>
    <row r="214" spans="1:13">
      <c r="A214" s="1" t="s">
        <v>7</v>
      </c>
      <c r="B214">
        <v>6029</v>
      </c>
      <c r="C214" t="s">
        <v>279</v>
      </c>
      <c r="D214">
        <v>164484</v>
      </c>
      <c r="E214">
        <v>133366</v>
      </c>
      <c r="F214">
        <v>305226</v>
      </c>
      <c r="G214">
        <v>31118</v>
      </c>
      <c r="H214">
        <v>0.53889249277584395</v>
      </c>
      <c r="I214">
        <v>0.43694180705444402</v>
      </c>
      <c r="J214">
        <v>0.101950685721399</v>
      </c>
      <c r="K214">
        <f t="shared" si="9"/>
        <v>6005961</v>
      </c>
      <c r="L214">
        <f t="shared" si="10"/>
        <v>11109764</v>
      </c>
      <c r="M214">
        <f t="shared" si="11"/>
        <v>17495906</v>
      </c>
    </row>
    <row r="215" spans="1:13">
      <c r="A215" s="1" t="s">
        <v>7</v>
      </c>
      <c r="B215">
        <v>6031</v>
      </c>
      <c r="C215" t="s">
        <v>280</v>
      </c>
      <c r="D215">
        <v>24072</v>
      </c>
      <c r="E215">
        <v>18699</v>
      </c>
      <c r="F215">
        <v>43858</v>
      </c>
      <c r="G215">
        <v>5373</v>
      </c>
      <c r="H215">
        <v>0.54886223722011895</v>
      </c>
      <c r="I215">
        <v>0.42635323088148103</v>
      </c>
      <c r="J215">
        <v>0.122509006338638</v>
      </c>
      <c r="K215">
        <f t="shared" si="9"/>
        <v>6005961</v>
      </c>
      <c r="L215">
        <f t="shared" si="10"/>
        <v>11109764</v>
      </c>
      <c r="M215">
        <f t="shared" si="11"/>
        <v>17495906</v>
      </c>
    </row>
    <row r="216" spans="1:13">
      <c r="A216" s="1" t="s">
        <v>7</v>
      </c>
      <c r="B216">
        <v>6033</v>
      </c>
      <c r="C216" t="s">
        <v>281</v>
      </c>
      <c r="D216">
        <v>13123</v>
      </c>
      <c r="E216">
        <v>14941</v>
      </c>
      <c r="F216">
        <v>28800</v>
      </c>
      <c r="G216">
        <v>-1818</v>
      </c>
      <c r="H216">
        <v>0.45565972222222201</v>
      </c>
      <c r="I216">
        <v>0.51878472222222205</v>
      </c>
      <c r="J216">
        <v>-6.3125000000000001E-2</v>
      </c>
      <c r="K216">
        <f t="shared" si="9"/>
        <v>6005961</v>
      </c>
      <c r="L216">
        <f t="shared" si="10"/>
        <v>11109764</v>
      </c>
      <c r="M216">
        <f t="shared" si="11"/>
        <v>17495906</v>
      </c>
    </row>
    <row r="217" spans="1:13">
      <c r="A217" s="1" t="s">
        <v>7</v>
      </c>
      <c r="B217">
        <v>6035</v>
      </c>
      <c r="C217" t="s">
        <v>282</v>
      </c>
      <c r="D217">
        <v>8970</v>
      </c>
      <c r="E217">
        <v>2799</v>
      </c>
      <c r="F217">
        <v>11985</v>
      </c>
      <c r="G217">
        <v>6171</v>
      </c>
      <c r="H217">
        <v>0.74843554443053795</v>
      </c>
      <c r="I217">
        <v>0.233541927409261</v>
      </c>
      <c r="J217">
        <v>0.51489361702127601</v>
      </c>
      <c r="K217">
        <f t="shared" si="9"/>
        <v>6005961</v>
      </c>
      <c r="L217">
        <f t="shared" si="10"/>
        <v>11109764</v>
      </c>
      <c r="M217">
        <f t="shared" si="11"/>
        <v>17495906</v>
      </c>
    </row>
    <row r="218" spans="1:13">
      <c r="A218" s="1" t="s">
        <v>7</v>
      </c>
      <c r="B218">
        <v>6037</v>
      </c>
      <c r="C218" t="s">
        <v>283</v>
      </c>
      <c r="D218">
        <v>1145530</v>
      </c>
      <c r="E218">
        <v>3028885</v>
      </c>
      <c r="F218">
        <v>4263443</v>
      </c>
      <c r="G218">
        <v>-1883355</v>
      </c>
      <c r="H218">
        <v>0.26868659907028097</v>
      </c>
      <c r="I218">
        <v>0.71043168631549602</v>
      </c>
      <c r="J218">
        <v>-0.441745087245214</v>
      </c>
      <c r="K218">
        <f t="shared" si="9"/>
        <v>6005961</v>
      </c>
      <c r="L218">
        <f t="shared" si="10"/>
        <v>11109764</v>
      </c>
      <c r="M218">
        <f t="shared" si="11"/>
        <v>17495906</v>
      </c>
    </row>
    <row r="219" spans="1:13">
      <c r="A219" s="1" t="s">
        <v>7</v>
      </c>
      <c r="B219">
        <v>6039</v>
      </c>
      <c r="C219" t="s">
        <v>284</v>
      </c>
      <c r="D219">
        <v>29378</v>
      </c>
      <c r="E219">
        <v>23168</v>
      </c>
      <c r="F219">
        <v>53722</v>
      </c>
      <c r="G219">
        <v>6210</v>
      </c>
      <c r="H219">
        <v>0.54685231376344801</v>
      </c>
      <c r="I219">
        <v>0.43125721305982601</v>
      </c>
      <c r="J219">
        <v>0.115595100703622</v>
      </c>
      <c r="K219">
        <f t="shared" si="9"/>
        <v>6005961</v>
      </c>
      <c r="L219">
        <f t="shared" si="10"/>
        <v>11109764</v>
      </c>
      <c r="M219">
        <f t="shared" si="11"/>
        <v>17495906</v>
      </c>
    </row>
    <row r="220" spans="1:13">
      <c r="A220" s="1" t="s">
        <v>7</v>
      </c>
      <c r="B220">
        <v>6041</v>
      </c>
      <c r="C220" t="s">
        <v>285</v>
      </c>
      <c r="D220">
        <v>24612</v>
      </c>
      <c r="E220">
        <v>128288</v>
      </c>
      <c r="F220">
        <v>155801</v>
      </c>
      <c r="G220">
        <v>-103676</v>
      </c>
      <c r="H220">
        <v>0.15797074473206199</v>
      </c>
      <c r="I220">
        <v>0.82340934910558905</v>
      </c>
      <c r="J220">
        <v>-0.66543860437352698</v>
      </c>
      <c r="K220">
        <f t="shared" si="9"/>
        <v>6005961</v>
      </c>
      <c r="L220">
        <f t="shared" si="10"/>
        <v>11109764</v>
      </c>
      <c r="M220">
        <f t="shared" si="11"/>
        <v>17495906</v>
      </c>
    </row>
    <row r="221" spans="1:13">
      <c r="A221" s="1" t="s">
        <v>7</v>
      </c>
      <c r="B221">
        <v>6043</v>
      </c>
      <c r="C221" t="s">
        <v>286</v>
      </c>
      <c r="D221">
        <v>5950</v>
      </c>
      <c r="E221">
        <v>4088</v>
      </c>
      <c r="F221">
        <v>10280</v>
      </c>
      <c r="G221">
        <v>1862</v>
      </c>
      <c r="H221">
        <v>0.57879377431906598</v>
      </c>
      <c r="I221">
        <v>0.39766536964980498</v>
      </c>
      <c r="J221">
        <v>0.18112840466926</v>
      </c>
      <c r="K221">
        <f t="shared" si="9"/>
        <v>6005961</v>
      </c>
      <c r="L221">
        <f t="shared" si="10"/>
        <v>11109764</v>
      </c>
      <c r="M221">
        <f t="shared" si="11"/>
        <v>17495906</v>
      </c>
    </row>
    <row r="222" spans="1:13">
      <c r="A222" s="1" t="s">
        <v>7</v>
      </c>
      <c r="B222">
        <v>6045</v>
      </c>
      <c r="C222" t="s">
        <v>287</v>
      </c>
      <c r="D222">
        <v>13267</v>
      </c>
      <c r="E222">
        <v>28782</v>
      </c>
      <c r="F222">
        <v>43336</v>
      </c>
      <c r="G222">
        <v>-15515</v>
      </c>
      <c r="H222">
        <v>0.30614269891083601</v>
      </c>
      <c r="I222">
        <v>0.66415912866900495</v>
      </c>
      <c r="J222">
        <v>-0.358016429758168</v>
      </c>
      <c r="K222">
        <f t="shared" si="9"/>
        <v>6005961</v>
      </c>
      <c r="L222">
        <f t="shared" si="10"/>
        <v>11109764</v>
      </c>
      <c r="M222">
        <f t="shared" si="11"/>
        <v>17495906</v>
      </c>
    </row>
    <row r="223" spans="1:13">
      <c r="A223" s="1" t="s">
        <v>7</v>
      </c>
      <c r="B223">
        <v>6047</v>
      </c>
      <c r="C223" t="s">
        <v>288</v>
      </c>
      <c r="D223">
        <v>39397</v>
      </c>
      <c r="E223">
        <v>48991</v>
      </c>
      <c r="F223">
        <v>90541</v>
      </c>
      <c r="G223">
        <v>-9594</v>
      </c>
      <c r="H223">
        <v>0.43512883665963398</v>
      </c>
      <c r="I223">
        <v>0.54109188102627503</v>
      </c>
      <c r="J223">
        <v>-0.10596304436664</v>
      </c>
      <c r="K223">
        <f t="shared" si="9"/>
        <v>6005961</v>
      </c>
      <c r="L223">
        <f t="shared" si="10"/>
        <v>11109764</v>
      </c>
      <c r="M223">
        <f t="shared" si="11"/>
        <v>17495906</v>
      </c>
    </row>
    <row r="224" spans="1:13">
      <c r="A224" s="1" t="s">
        <v>7</v>
      </c>
      <c r="B224">
        <v>6049</v>
      </c>
      <c r="C224" t="s">
        <v>289</v>
      </c>
      <c r="D224">
        <v>3109</v>
      </c>
      <c r="E224">
        <v>1150</v>
      </c>
      <c r="F224">
        <v>4338</v>
      </c>
      <c r="G224">
        <v>1959</v>
      </c>
      <c r="H224">
        <v>0.71668971876440701</v>
      </c>
      <c r="I224">
        <v>0.26509912402028502</v>
      </c>
      <c r="J224">
        <v>0.451590594744121</v>
      </c>
      <c r="K224">
        <f t="shared" si="9"/>
        <v>6005961</v>
      </c>
      <c r="L224">
        <f t="shared" si="10"/>
        <v>11109764</v>
      </c>
      <c r="M224">
        <f t="shared" si="11"/>
        <v>17495906</v>
      </c>
    </row>
    <row r="225" spans="1:13">
      <c r="A225" s="1" t="s">
        <v>7</v>
      </c>
      <c r="B225">
        <v>6051</v>
      </c>
      <c r="C225" t="s">
        <v>290</v>
      </c>
      <c r="D225">
        <v>2513</v>
      </c>
      <c r="E225">
        <v>4013</v>
      </c>
      <c r="F225">
        <v>6737</v>
      </c>
      <c r="G225">
        <v>-1500</v>
      </c>
      <c r="H225">
        <v>0.37301469496808598</v>
      </c>
      <c r="I225">
        <v>0.59566572658453298</v>
      </c>
      <c r="J225">
        <v>-0.222651031616446</v>
      </c>
      <c r="K225">
        <f t="shared" si="9"/>
        <v>6005961</v>
      </c>
      <c r="L225">
        <f t="shared" si="10"/>
        <v>11109764</v>
      </c>
      <c r="M225">
        <f t="shared" si="11"/>
        <v>17495906</v>
      </c>
    </row>
    <row r="226" spans="1:13">
      <c r="A226" s="1" t="s">
        <v>7</v>
      </c>
      <c r="B226">
        <v>6053</v>
      </c>
      <c r="C226" t="s">
        <v>291</v>
      </c>
      <c r="D226">
        <v>46299</v>
      </c>
      <c r="E226">
        <v>113953</v>
      </c>
      <c r="F226">
        <v>163883</v>
      </c>
      <c r="G226">
        <v>-67654</v>
      </c>
      <c r="H226">
        <v>0.28251252417883399</v>
      </c>
      <c r="I226">
        <v>0.69533142546816895</v>
      </c>
      <c r="J226">
        <v>-0.41281890128933402</v>
      </c>
      <c r="K226">
        <f t="shared" si="9"/>
        <v>6005961</v>
      </c>
      <c r="L226">
        <f t="shared" si="10"/>
        <v>11109764</v>
      </c>
      <c r="M226">
        <f t="shared" si="11"/>
        <v>17495906</v>
      </c>
    </row>
    <row r="227" spans="1:13">
      <c r="A227" s="1" t="s">
        <v>7</v>
      </c>
      <c r="B227">
        <v>6055</v>
      </c>
      <c r="C227" t="s">
        <v>292</v>
      </c>
      <c r="D227">
        <v>20676</v>
      </c>
      <c r="E227">
        <v>49817</v>
      </c>
      <c r="F227">
        <v>72122</v>
      </c>
      <c r="G227">
        <v>-29141</v>
      </c>
      <c r="H227">
        <v>0.286680901805274</v>
      </c>
      <c r="I227">
        <v>0.69073237015057798</v>
      </c>
      <c r="J227">
        <v>-0.40405146834530298</v>
      </c>
      <c r="K227">
        <f t="shared" si="9"/>
        <v>6005961</v>
      </c>
      <c r="L227">
        <f t="shared" si="10"/>
        <v>11109764</v>
      </c>
      <c r="M227">
        <f t="shared" si="11"/>
        <v>17495906</v>
      </c>
    </row>
    <row r="228" spans="1:13">
      <c r="A228" s="1" t="s">
        <v>7</v>
      </c>
      <c r="B228">
        <v>6057</v>
      </c>
      <c r="C228" t="s">
        <v>243</v>
      </c>
      <c r="D228">
        <v>26779</v>
      </c>
      <c r="E228">
        <v>36359</v>
      </c>
      <c r="F228">
        <v>64738</v>
      </c>
      <c r="G228">
        <v>-9580</v>
      </c>
      <c r="H228">
        <v>0.413651950940714</v>
      </c>
      <c r="I228">
        <v>0.56163304396181501</v>
      </c>
      <c r="J228">
        <v>-0.14798109302109999</v>
      </c>
      <c r="K228">
        <f t="shared" si="9"/>
        <v>6005961</v>
      </c>
      <c r="L228">
        <f t="shared" si="10"/>
        <v>11109764</v>
      </c>
      <c r="M228">
        <f t="shared" si="11"/>
        <v>17495906</v>
      </c>
    </row>
    <row r="229" spans="1:13">
      <c r="A229" s="1" t="s">
        <v>7</v>
      </c>
      <c r="B229">
        <v>6059</v>
      </c>
      <c r="C229" t="s">
        <v>293</v>
      </c>
      <c r="D229">
        <v>676498</v>
      </c>
      <c r="E229">
        <v>814009</v>
      </c>
      <c r="F229">
        <v>1521725</v>
      </c>
      <c r="G229">
        <v>-137511</v>
      </c>
      <c r="H229">
        <v>0.444559956628168</v>
      </c>
      <c r="I229">
        <v>0.53492516716226601</v>
      </c>
      <c r="J229">
        <v>-9.0365210534097698E-2</v>
      </c>
      <c r="K229">
        <f t="shared" si="9"/>
        <v>6005961</v>
      </c>
      <c r="L229">
        <f t="shared" si="10"/>
        <v>11109764</v>
      </c>
      <c r="M229">
        <f t="shared" si="11"/>
        <v>17495906</v>
      </c>
    </row>
    <row r="230" spans="1:13">
      <c r="A230" s="1" t="s">
        <v>7</v>
      </c>
      <c r="B230">
        <v>6061</v>
      </c>
      <c r="C230" t="s">
        <v>294</v>
      </c>
      <c r="D230">
        <v>122488</v>
      </c>
      <c r="E230">
        <v>106869</v>
      </c>
      <c r="F230">
        <v>235017</v>
      </c>
      <c r="G230">
        <v>15619</v>
      </c>
      <c r="H230">
        <v>0.52118782896556404</v>
      </c>
      <c r="I230">
        <v>0.45472880685227002</v>
      </c>
      <c r="J230">
        <v>6.6459022113293895E-2</v>
      </c>
      <c r="K230">
        <f t="shared" si="9"/>
        <v>6005961</v>
      </c>
      <c r="L230">
        <f t="shared" si="10"/>
        <v>11109764</v>
      </c>
      <c r="M230">
        <f t="shared" si="11"/>
        <v>17495906</v>
      </c>
    </row>
    <row r="231" spans="1:13">
      <c r="A231" s="1" t="s">
        <v>7</v>
      </c>
      <c r="B231">
        <v>6063</v>
      </c>
      <c r="C231" t="s">
        <v>295</v>
      </c>
      <c r="D231">
        <v>6445</v>
      </c>
      <c r="E231">
        <v>4561</v>
      </c>
      <c r="F231">
        <v>11256</v>
      </c>
      <c r="G231">
        <v>1884</v>
      </c>
      <c r="H231">
        <v>0.57258351101634597</v>
      </c>
      <c r="I231">
        <v>0.405206112295664</v>
      </c>
      <c r="J231">
        <v>0.167377398720682</v>
      </c>
      <c r="K231">
        <f t="shared" si="9"/>
        <v>6005961</v>
      </c>
      <c r="L231">
        <f t="shared" si="10"/>
        <v>11109764</v>
      </c>
      <c r="M231">
        <f t="shared" si="11"/>
        <v>17495906</v>
      </c>
    </row>
    <row r="232" spans="1:13">
      <c r="A232" s="1" t="s">
        <v>7</v>
      </c>
      <c r="B232">
        <v>6065</v>
      </c>
      <c r="C232" t="s">
        <v>296</v>
      </c>
      <c r="D232">
        <v>448702</v>
      </c>
      <c r="E232">
        <v>527945</v>
      </c>
      <c r="F232">
        <v>996156</v>
      </c>
      <c r="G232">
        <v>-79243</v>
      </c>
      <c r="H232">
        <v>0.45043346624424202</v>
      </c>
      <c r="I232">
        <v>0.52998225177582603</v>
      </c>
      <c r="J232">
        <v>-7.9548785531583399E-2</v>
      </c>
      <c r="K232">
        <f t="shared" si="9"/>
        <v>6005961</v>
      </c>
      <c r="L232">
        <f t="shared" si="10"/>
        <v>11109764</v>
      </c>
      <c r="M232">
        <f t="shared" si="11"/>
        <v>17495906</v>
      </c>
    </row>
    <row r="233" spans="1:13">
      <c r="A233" s="1" t="s">
        <v>7</v>
      </c>
      <c r="B233">
        <v>6067</v>
      </c>
      <c r="C233" t="s">
        <v>297</v>
      </c>
      <c r="D233">
        <v>259405</v>
      </c>
      <c r="E233">
        <v>440808</v>
      </c>
      <c r="F233">
        <v>718290</v>
      </c>
      <c r="G233">
        <v>-181403</v>
      </c>
      <c r="H233">
        <v>0.36114243550655001</v>
      </c>
      <c r="I233">
        <v>0.61369084909994498</v>
      </c>
      <c r="J233">
        <v>-0.25254841359339503</v>
      </c>
      <c r="K233">
        <f t="shared" si="9"/>
        <v>6005961</v>
      </c>
      <c r="L233">
        <f t="shared" si="10"/>
        <v>11109764</v>
      </c>
      <c r="M233">
        <f t="shared" si="11"/>
        <v>17495906</v>
      </c>
    </row>
    <row r="234" spans="1:13">
      <c r="A234" s="1" t="s">
        <v>7</v>
      </c>
      <c r="B234">
        <v>6069</v>
      </c>
      <c r="C234" t="s">
        <v>298</v>
      </c>
      <c r="D234">
        <v>10590</v>
      </c>
      <c r="E234">
        <v>17628</v>
      </c>
      <c r="F234">
        <v>28821</v>
      </c>
      <c r="G234">
        <v>-7038</v>
      </c>
      <c r="H234">
        <v>0.36744040803580702</v>
      </c>
      <c r="I234">
        <v>0.61163734776725298</v>
      </c>
      <c r="J234">
        <v>-0.24419693973144499</v>
      </c>
      <c r="K234">
        <f t="shared" si="9"/>
        <v>6005961</v>
      </c>
      <c r="L234">
        <f t="shared" si="10"/>
        <v>11109764</v>
      </c>
      <c r="M234">
        <f t="shared" si="11"/>
        <v>17495906</v>
      </c>
    </row>
    <row r="235" spans="1:13">
      <c r="A235" s="1" t="s">
        <v>7</v>
      </c>
      <c r="B235">
        <v>6071</v>
      </c>
      <c r="C235" t="s">
        <v>299</v>
      </c>
      <c r="D235">
        <v>366257</v>
      </c>
      <c r="E235">
        <v>455859</v>
      </c>
      <c r="F235">
        <v>840931</v>
      </c>
      <c r="G235">
        <v>-89602</v>
      </c>
      <c r="H235">
        <v>0.43553751734684498</v>
      </c>
      <c r="I235">
        <v>0.54208847099226898</v>
      </c>
      <c r="J235">
        <v>-0.106550953645424</v>
      </c>
      <c r="K235">
        <f t="shared" si="9"/>
        <v>6005961</v>
      </c>
      <c r="L235">
        <f t="shared" si="10"/>
        <v>11109764</v>
      </c>
      <c r="M235">
        <f t="shared" si="11"/>
        <v>17495906</v>
      </c>
    </row>
    <row r="236" spans="1:13">
      <c r="A236" s="1" t="s">
        <v>7</v>
      </c>
      <c r="B236">
        <v>6073</v>
      </c>
      <c r="C236" t="s">
        <v>300</v>
      </c>
      <c r="D236">
        <v>600094</v>
      </c>
      <c r="E236">
        <v>964650</v>
      </c>
      <c r="F236">
        <v>1601722</v>
      </c>
      <c r="G236">
        <v>-364556</v>
      </c>
      <c r="H236">
        <v>0.374655526989078</v>
      </c>
      <c r="I236">
        <v>0.60225806975242802</v>
      </c>
      <c r="J236">
        <v>-0.22760254276335001</v>
      </c>
      <c r="K236">
        <f t="shared" si="9"/>
        <v>6005961</v>
      </c>
      <c r="L236">
        <f t="shared" si="10"/>
        <v>11109764</v>
      </c>
      <c r="M236">
        <f t="shared" si="11"/>
        <v>17495906</v>
      </c>
    </row>
    <row r="237" spans="1:13">
      <c r="A237" s="1" t="s">
        <v>7</v>
      </c>
      <c r="B237">
        <v>6075</v>
      </c>
      <c r="C237" t="s">
        <v>301</v>
      </c>
      <c r="D237">
        <v>56417</v>
      </c>
      <c r="E237">
        <v>378156</v>
      </c>
      <c r="F237">
        <v>443458</v>
      </c>
      <c r="G237">
        <v>-321739</v>
      </c>
      <c r="H237">
        <v>0.127220616157561</v>
      </c>
      <c r="I237">
        <v>0.85274366456349804</v>
      </c>
      <c r="J237">
        <v>-0.72552304840593695</v>
      </c>
      <c r="K237">
        <f t="shared" si="9"/>
        <v>6005961</v>
      </c>
      <c r="L237">
        <f t="shared" si="10"/>
        <v>11109764</v>
      </c>
      <c r="M237">
        <f t="shared" si="11"/>
        <v>17495906</v>
      </c>
    </row>
    <row r="238" spans="1:13">
      <c r="A238" s="1" t="s">
        <v>7</v>
      </c>
      <c r="B238">
        <v>6077</v>
      </c>
      <c r="C238" t="s">
        <v>302</v>
      </c>
      <c r="D238">
        <v>121098</v>
      </c>
      <c r="E238">
        <v>161137</v>
      </c>
      <c r="F238">
        <v>288443</v>
      </c>
      <c r="G238">
        <v>-40039</v>
      </c>
      <c r="H238">
        <v>0.41983338129197101</v>
      </c>
      <c r="I238">
        <v>0.55864416886525203</v>
      </c>
      <c r="J238">
        <v>-0.138810787573281</v>
      </c>
      <c r="K238">
        <f t="shared" si="9"/>
        <v>6005961</v>
      </c>
      <c r="L238">
        <f t="shared" si="10"/>
        <v>11109764</v>
      </c>
      <c r="M238">
        <f t="shared" si="11"/>
        <v>17495906</v>
      </c>
    </row>
    <row r="239" spans="1:13">
      <c r="A239" s="1" t="s">
        <v>7</v>
      </c>
      <c r="B239">
        <v>6079</v>
      </c>
      <c r="C239" t="s">
        <v>303</v>
      </c>
      <c r="D239">
        <v>67436</v>
      </c>
      <c r="E239">
        <v>88310</v>
      </c>
      <c r="F239">
        <v>159681</v>
      </c>
      <c r="G239">
        <v>-20874</v>
      </c>
      <c r="H239">
        <v>0.42231699450779903</v>
      </c>
      <c r="I239">
        <v>0.55304012374671996</v>
      </c>
      <c r="J239">
        <v>-0.13072312923891999</v>
      </c>
      <c r="K239">
        <f t="shared" si="9"/>
        <v>6005961</v>
      </c>
      <c r="L239">
        <f t="shared" si="10"/>
        <v>11109764</v>
      </c>
      <c r="M239">
        <f t="shared" si="11"/>
        <v>17495906</v>
      </c>
    </row>
    <row r="240" spans="1:13">
      <c r="A240" s="1" t="s">
        <v>7</v>
      </c>
      <c r="B240">
        <v>6081</v>
      </c>
      <c r="C240" t="s">
        <v>304</v>
      </c>
      <c r="D240">
        <v>75563</v>
      </c>
      <c r="E240">
        <v>291410</v>
      </c>
      <c r="F240">
        <v>374138</v>
      </c>
      <c r="G240">
        <v>-215847</v>
      </c>
      <c r="H240">
        <v>0.201965584891136</v>
      </c>
      <c r="I240">
        <v>0.77888372739470402</v>
      </c>
      <c r="J240">
        <v>-0.57691814250356799</v>
      </c>
      <c r="K240">
        <f t="shared" si="9"/>
        <v>6005961</v>
      </c>
      <c r="L240">
        <f t="shared" si="10"/>
        <v>11109764</v>
      </c>
      <c r="M240">
        <f t="shared" si="11"/>
        <v>17495906</v>
      </c>
    </row>
    <row r="241" spans="1:13">
      <c r="A241" s="1" t="s">
        <v>7</v>
      </c>
      <c r="B241">
        <v>6083</v>
      </c>
      <c r="C241" t="s">
        <v>305</v>
      </c>
      <c r="D241">
        <v>65736</v>
      </c>
      <c r="E241">
        <v>129963</v>
      </c>
      <c r="F241">
        <v>200288</v>
      </c>
      <c r="G241">
        <v>-64227</v>
      </c>
      <c r="H241">
        <v>0.328207381370826</v>
      </c>
      <c r="I241">
        <v>0.64888061191883595</v>
      </c>
      <c r="J241">
        <v>-0.32067323054801</v>
      </c>
      <c r="K241">
        <f t="shared" si="9"/>
        <v>6005961</v>
      </c>
      <c r="L241">
        <f t="shared" si="10"/>
        <v>11109764</v>
      </c>
      <c r="M241">
        <f t="shared" si="11"/>
        <v>17495906</v>
      </c>
    </row>
    <row r="242" spans="1:13">
      <c r="A242" s="1" t="s">
        <v>7</v>
      </c>
      <c r="B242">
        <v>6085</v>
      </c>
      <c r="C242" t="s">
        <v>306</v>
      </c>
      <c r="D242">
        <v>214612</v>
      </c>
      <c r="E242">
        <v>617967</v>
      </c>
      <c r="F242">
        <v>850522</v>
      </c>
      <c r="G242">
        <v>-403355</v>
      </c>
      <c r="H242">
        <v>0.25232974573262001</v>
      </c>
      <c r="I242">
        <v>0.726573798208629</v>
      </c>
      <c r="J242">
        <v>-0.47424405247600798</v>
      </c>
      <c r="K242">
        <f t="shared" si="9"/>
        <v>6005961</v>
      </c>
      <c r="L242">
        <f t="shared" si="10"/>
        <v>11109764</v>
      </c>
      <c r="M242">
        <f t="shared" si="11"/>
        <v>17495906</v>
      </c>
    </row>
    <row r="243" spans="1:13">
      <c r="A243" s="1" t="s">
        <v>7</v>
      </c>
      <c r="B243">
        <v>6087</v>
      </c>
      <c r="C243" t="s">
        <v>205</v>
      </c>
      <c r="D243">
        <v>26937</v>
      </c>
      <c r="E243">
        <v>114246</v>
      </c>
      <c r="F243">
        <v>144796</v>
      </c>
      <c r="G243">
        <v>-87309</v>
      </c>
      <c r="H243">
        <v>0.186034144589629</v>
      </c>
      <c r="I243">
        <v>0.78901350866046005</v>
      </c>
      <c r="J243">
        <v>-0.60297936407082997</v>
      </c>
      <c r="K243">
        <f t="shared" si="9"/>
        <v>6005961</v>
      </c>
      <c r="L243">
        <f t="shared" si="10"/>
        <v>11109764</v>
      </c>
      <c r="M243">
        <f t="shared" si="11"/>
        <v>17495906</v>
      </c>
    </row>
    <row r="244" spans="1:13">
      <c r="A244" s="1" t="s">
        <v>7</v>
      </c>
      <c r="B244">
        <v>6089</v>
      </c>
      <c r="C244" t="s">
        <v>307</v>
      </c>
      <c r="D244">
        <v>60789</v>
      </c>
      <c r="E244">
        <v>30000</v>
      </c>
      <c r="F244">
        <v>92900</v>
      </c>
      <c r="G244">
        <v>30789</v>
      </c>
      <c r="H244">
        <v>0.65434876210979498</v>
      </c>
      <c r="I244">
        <v>0.32292787944025803</v>
      </c>
      <c r="J244">
        <v>0.33142088266953701</v>
      </c>
      <c r="K244">
        <f t="shared" si="9"/>
        <v>6005961</v>
      </c>
      <c r="L244">
        <f t="shared" si="10"/>
        <v>11109764</v>
      </c>
      <c r="M244">
        <f t="shared" si="11"/>
        <v>17495906</v>
      </c>
    </row>
    <row r="245" spans="1:13">
      <c r="A245" s="1" t="s">
        <v>7</v>
      </c>
      <c r="B245">
        <v>6091</v>
      </c>
      <c r="C245" t="s">
        <v>308</v>
      </c>
      <c r="D245">
        <v>1142</v>
      </c>
      <c r="E245">
        <v>730</v>
      </c>
      <c r="F245">
        <v>1930</v>
      </c>
      <c r="G245">
        <v>412</v>
      </c>
      <c r="H245">
        <v>0.59170984455958497</v>
      </c>
      <c r="I245">
        <v>0.37823834196891098</v>
      </c>
      <c r="J245">
        <v>0.21347150259067299</v>
      </c>
      <c r="K245">
        <f t="shared" si="9"/>
        <v>6005961</v>
      </c>
      <c r="L245">
        <f t="shared" si="10"/>
        <v>11109764</v>
      </c>
      <c r="M245">
        <f t="shared" si="11"/>
        <v>17495906</v>
      </c>
    </row>
    <row r="246" spans="1:13">
      <c r="A246" s="1" t="s">
        <v>7</v>
      </c>
      <c r="B246">
        <v>6093</v>
      </c>
      <c r="C246" t="s">
        <v>309</v>
      </c>
      <c r="D246">
        <v>13290</v>
      </c>
      <c r="E246">
        <v>9593</v>
      </c>
      <c r="F246">
        <v>23450</v>
      </c>
      <c r="G246">
        <v>3697</v>
      </c>
      <c r="H246">
        <v>0.56673773987206799</v>
      </c>
      <c r="I246">
        <v>0.409083155650319</v>
      </c>
      <c r="J246">
        <v>0.157654584221748</v>
      </c>
      <c r="K246">
        <f t="shared" si="9"/>
        <v>6005961</v>
      </c>
      <c r="L246">
        <f t="shared" si="10"/>
        <v>11109764</v>
      </c>
      <c r="M246">
        <f t="shared" si="11"/>
        <v>17495906</v>
      </c>
    </row>
    <row r="247" spans="1:13">
      <c r="A247" s="1" t="s">
        <v>7</v>
      </c>
      <c r="B247">
        <v>6095</v>
      </c>
      <c r="C247" t="s">
        <v>310</v>
      </c>
      <c r="D247">
        <v>69306</v>
      </c>
      <c r="E247">
        <v>131639</v>
      </c>
      <c r="F247">
        <v>205831</v>
      </c>
      <c r="G247">
        <v>-62333</v>
      </c>
      <c r="H247">
        <v>0.33671312873182302</v>
      </c>
      <c r="I247">
        <v>0.63954895035247294</v>
      </c>
      <c r="J247">
        <v>-0.30283582162064898</v>
      </c>
      <c r="K247">
        <f t="shared" si="9"/>
        <v>6005961</v>
      </c>
      <c r="L247">
        <f t="shared" si="10"/>
        <v>11109764</v>
      </c>
      <c r="M247">
        <f t="shared" si="11"/>
        <v>17495906</v>
      </c>
    </row>
    <row r="248" spans="1:13">
      <c r="A248" s="1" t="s">
        <v>7</v>
      </c>
      <c r="B248">
        <v>6097</v>
      </c>
      <c r="C248" t="s">
        <v>311</v>
      </c>
      <c r="D248">
        <v>61825</v>
      </c>
      <c r="E248">
        <v>199938</v>
      </c>
      <c r="F248">
        <v>268252</v>
      </c>
      <c r="G248">
        <v>-138113</v>
      </c>
      <c r="H248">
        <v>0.23047358453990999</v>
      </c>
      <c r="I248">
        <v>0.745336474658157</v>
      </c>
      <c r="J248">
        <v>-0.51486289011824704</v>
      </c>
      <c r="K248">
        <f t="shared" si="9"/>
        <v>6005961</v>
      </c>
      <c r="L248">
        <f t="shared" si="10"/>
        <v>11109764</v>
      </c>
      <c r="M248">
        <f t="shared" si="11"/>
        <v>17495906</v>
      </c>
    </row>
    <row r="249" spans="1:13">
      <c r="A249" s="1" t="s">
        <v>7</v>
      </c>
      <c r="B249">
        <v>6099</v>
      </c>
      <c r="C249" t="s">
        <v>312</v>
      </c>
      <c r="D249">
        <v>104145</v>
      </c>
      <c r="E249">
        <v>105841</v>
      </c>
      <c r="F249">
        <v>214876</v>
      </c>
      <c r="G249">
        <v>-1696</v>
      </c>
      <c r="H249">
        <v>0.48467488225767402</v>
      </c>
      <c r="I249">
        <v>0.49256780654889298</v>
      </c>
      <c r="J249">
        <v>-7.8929242912191208E-3</v>
      </c>
      <c r="K249">
        <f t="shared" si="9"/>
        <v>6005961</v>
      </c>
      <c r="L249">
        <f t="shared" si="10"/>
        <v>11109764</v>
      </c>
      <c r="M249">
        <f t="shared" si="11"/>
        <v>17495906</v>
      </c>
    </row>
    <row r="250" spans="1:13">
      <c r="A250" s="1" t="s">
        <v>7</v>
      </c>
      <c r="B250">
        <v>6101</v>
      </c>
      <c r="C250" t="s">
        <v>313</v>
      </c>
      <c r="D250">
        <v>24375</v>
      </c>
      <c r="E250">
        <v>17367</v>
      </c>
      <c r="F250">
        <v>42640</v>
      </c>
      <c r="G250">
        <v>7008</v>
      </c>
      <c r="H250">
        <v>0.57164634146341398</v>
      </c>
      <c r="I250">
        <v>0.40729362101313299</v>
      </c>
      <c r="J250">
        <v>0.16435272045028099</v>
      </c>
      <c r="K250">
        <f t="shared" si="9"/>
        <v>6005961</v>
      </c>
      <c r="L250">
        <f t="shared" si="10"/>
        <v>11109764</v>
      </c>
      <c r="M250">
        <f t="shared" si="11"/>
        <v>17495906</v>
      </c>
    </row>
    <row r="251" spans="1:13">
      <c r="A251" s="1" t="s">
        <v>7</v>
      </c>
      <c r="B251">
        <v>6103</v>
      </c>
      <c r="C251" t="s">
        <v>314</v>
      </c>
      <c r="D251">
        <v>19141</v>
      </c>
      <c r="E251">
        <v>8911</v>
      </c>
      <c r="F251">
        <v>28721</v>
      </c>
      <c r="G251">
        <v>10230</v>
      </c>
      <c r="H251">
        <v>0.66644615438181098</v>
      </c>
      <c r="I251">
        <v>0.31026078479161501</v>
      </c>
      <c r="J251">
        <v>0.35618536959019498</v>
      </c>
      <c r="K251">
        <f t="shared" si="9"/>
        <v>6005961</v>
      </c>
      <c r="L251">
        <f t="shared" si="10"/>
        <v>11109764</v>
      </c>
      <c r="M251">
        <f t="shared" si="11"/>
        <v>17495906</v>
      </c>
    </row>
    <row r="252" spans="1:13">
      <c r="A252" s="1" t="s">
        <v>7</v>
      </c>
      <c r="B252">
        <v>6105</v>
      </c>
      <c r="C252" t="s">
        <v>315</v>
      </c>
      <c r="D252">
        <v>3188</v>
      </c>
      <c r="E252">
        <v>2851</v>
      </c>
      <c r="F252">
        <v>6258</v>
      </c>
      <c r="G252">
        <v>337</v>
      </c>
      <c r="H252">
        <v>0.509427932246724</v>
      </c>
      <c r="I252">
        <v>0.45557686161713001</v>
      </c>
      <c r="J252">
        <v>5.38510706295941E-2</v>
      </c>
      <c r="K252">
        <f t="shared" si="9"/>
        <v>6005961</v>
      </c>
      <c r="L252">
        <f t="shared" si="10"/>
        <v>11109764</v>
      </c>
      <c r="M252">
        <f t="shared" si="11"/>
        <v>17495906</v>
      </c>
    </row>
    <row r="253" spans="1:13">
      <c r="A253" s="1" t="s">
        <v>7</v>
      </c>
      <c r="B253">
        <v>6107</v>
      </c>
      <c r="C253" t="s">
        <v>316</v>
      </c>
      <c r="D253">
        <v>77579</v>
      </c>
      <c r="E253">
        <v>66105</v>
      </c>
      <c r="F253">
        <v>146832</v>
      </c>
      <c r="G253">
        <v>11474</v>
      </c>
      <c r="H253">
        <v>0.52835213032581396</v>
      </c>
      <c r="I253">
        <v>0.45020840143837798</v>
      </c>
      <c r="J253">
        <v>7.8143728887435898E-2</v>
      </c>
      <c r="K253">
        <f t="shared" si="9"/>
        <v>6005961</v>
      </c>
      <c r="L253">
        <f t="shared" si="10"/>
        <v>11109764</v>
      </c>
      <c r="M253">
        <f t="shared" si="11"/>
        <v>17495906</v>
      </c>
    </row>
    <row r="254" spans="1:13">
      <c r="A254" s="1" t="s">
        <v>7</v>
      </c>
      <c r="B254">
        <v>6109</v>
      </c>
      <c r="C254" t="s">
        <v>317</v>
      </c>
      <c r="D254">
        <v>17689</v>
      </c>
      <c r="E254">
        <v>11978</v>
      </c>
      <c r="F254">
        <v>30401</v>
      </c>
      <c r="G254">
        <v>5711</v>
      </c>
      <c r="H254">
        <v>0.58185586000460499</v>
      </c>
      <c r="I254">
        <v>0.39400019736192798</v>
      </c>
      <c r="J254">
        <v>0.187855662642676</v>
      </c>
      <c r="K254">
        <f t="shared" si="9"/>
        <v>6005961</v>
      </c>
      <c r="L254">
        <f t="shared" si="10"/>
        <v>11109764</v>
      </c>
      <c r="M254">
        <f t="shared" si="11"/>
        <v>17495906</v>
      </c>
    </row>
    <row r="255" spans="1:13">
      <c r="A255" s="1" t="s">
        <v>7</v>
      </c>
      <c r="B255">
        <v>6111</v>
      </c>
      <c r="C255" t="s">
        <v>318</v>
      </c>
      <c r="D255">
        <v>162207</v>
      </c>
      <c r="E255">
        <v>251388</v>
      </c>
      <c r="F255">
        <v>422698</v>
      </c>
      <c r="G255">
        <v>-89181</v>
      </c>
      <c r="H255">
        <v>0.38374205697684799</v>
      </c>
      <c r="I255">
        <v>0.59472247325513705</v>
      </c>
      <c r="J255">
        <v>-0.21098041627828801</v>
      </c>
      <c r="K255">
        <f t="shared" si="9"/>
        <v>6005961</v>
      </c>
      <c r="L255">
        <f t="shared" si="10"/>
        <v>11109764</v>
      </c>
      <c r="M255">
        <f t="shared" si="11"/>
        <v>17495906</v>
      </c>
    </row>
    <row r="256" spans="1:13">
      <c r="A256" s="1" t="s">
        <v>7</v>
      </c>
      <c r="B256">
        <v>6113</v>
      </c>
      <c r="C256" t="s">
        <v>319</v>
      </c>
      <c r="D256">
        <v>27292</v>
      </c>
      <c r="E256">
        <v>67598</v>
      </c>
      <c r="F256">
        <v>97264</v>
      </c>
      <c r="G256">
        <v>-40306</v>
      </c>
      <c r="H256">
        <v>0.28059713768711902</v>
      </c>
      <c r="I256">
        <v>0.69499506497779195</v>
      </c>
      <c r="J256">
        <v>-0.41439792729067199</v>
      </c>
      <c r="K256">
        <f t="shared" si="9"/>
        <v>6005961</v>
      </c>
      <c r="L256">
        <f t="shared" si="10"/>
        <v>11109764</v>
      </c>
      <c r="M256">
        <f t="shared" si="11"/>
        <v>17495906</v>
      </c>
    </row>
    <row r="257" spans="1:13">
      <c r="A257" s="1" t="s">
        <v>7</v>
      </c>
      <c r="B257">
        <v>6115</v>
      </c>
      <c r="C257" t="s">
        <v>320</v>
      </c>
      <c r="D257">
        <v>17676</v>
      </c>
      <c r="E257">
        <v>11230</v>
      </c>
      <c r="F257">
        <v>29787</v>
      </c>
      <c r="G257">
        <v>6446</v>
      </c>
      <c r="H257">
        <v>0.593413233961124</v>
      </c>
      <c r="I257">
        <v>0.37701010507939697</v>
      </c>
      <c r="J257">
        <v>0.216403128881726</v>
      </c>
      <c r="K257">
        <f t="shared" si="9"/>
        <v>6005961</v>
      </c>
      <c r="L257">
        <f t="shared" si="10"/>
        <v>11109764</v>
      </c>
      <c r="M257">
        <f t="shared" si="11"/>
        <v>17495906</v>
      </c>
    </row>
    <row r="258" spans="1:13">
      <c r="A258" s="1" t="s">
        <v>22</v>
      </c>
      <c r="B258">
        <v>8001</v>
      </c>
      <c r="C258" t="s">
        <v>321</v>
      </c>
      <c r="D258">
        <v>95657</v>
      </c>
      <c r="E258">
        <v>134202</v>
      </c>
      <c r="F258">
        <v>236735</v>
      </c>
      <c r="G258">
        <v>-38545</v>
      </c>
      <c r="H258">
        <v>0.40406783956744802</v>
      </c>
      <c r="I258">
        <v>0.56688702557712201</v>
      </c>
      <c r="J258">
        <v>-0.16281918600967299</v>
      </c>
      <c r="K258">
        <f t="shared" si="9"/>
        <v>1364607</v>
      </c>
      <c r="L258">
        <f t="shared" si="10"/>
        <v>1804352</v>
      </c>
      <c r="M258">
        <f t="shared" si="11"/>
        <v>3256953</v>
      </c>
    </row>
    <row r="259" spans="1:13">
      <c r="A259" s="1" t="s">
        <v>22</v>
      </c>
      <c r="B259">
        <v>8003</v>
      </c>
      <c r="C259" t="s">
        <v>322</v>
      </c>
      <c r="D259">
        <v>3813</v>
      </c>
      <c r="E259">
        <v>3759</v>
      </c>
      <c r="F259">
        <v>7808</v>
      </c>
      <c r="G259">
        <v>54</v>
      </c>
      <c r="H259">
        <v>0.48834528688524498</v>
      </c>
      <c r="I259">
        <v>0.48142930327868799</v>
      </c>
      <c r="J259">
        <v>6.91598360655737E-3</v>
      </c>
      <c r="K259">
        <f t="shared" ref="K259:K322" si="12">SUMIF(A:A,A259,D:D)</f>
        <v>1364607</v>
      </c>
      <c r="L259">
        <f t="shared" ref="L259:L322" si="13">SUMIF(A:A,A259,E:E)</f>
        <v>1804352</v>
      </c>
      <c r="M259">
        <f t="shared" ref="M259:M322" si="14">SUMIF(A:A,A259,F:F)</f>
        <v>3256953</v>
      </c>
    </row>
    <row r="260" spans="1:13">
      <c r="A260" s="1" t="s">
        <v>22</v>
      </c>
      <c r="B260">
        <v>8005</v>
      </c>
      <c r="C260" t="s">
        <v>323</v>
      </c>
      <c r="D260">
        <v>127323</v>
      </c>
      <c r="E260">
        <v>213607</v>
      </c>
      <c r="F260">
        <v>350183</v>
      </c>
      <c r="G260">
        <v>-86284</v>
      </c>
      <c r="H260">
        <v>0.36358989442662798</v>
      </c>
      <c r="I260">
        <v>0.60998677834160997</v>
      </c>
      <c r="J260">
        <v>-0.24639688391498099</v>
      </c>
      <c r="K260">
        <f t="shared" si="12"/>
        <v>1364607</v>
      </c>
      <c r="L260">
        <f t="shared" si="13"/>
        <v>1804352</v>
      </c>
      <c r="M260">
        <f t="shared" si="14"/>
        <v>3256953</v>
      </c>
    </row>
    <row r="261" spans="1:13">
      <c r="A261" s="1" t="s">
        <v>22</v>
      </c>
      <c r="B261">
        <v>8007</v>
      </c>
      <c r="C261" t="s">
        <v>324</v>
      </c>
      <c r="D261">
        <v>5189</v>
      </c>
      <c r="E261">
        <v>3738</v>
      </c>
      <c r="F261">
        <v>9144</v>
      </c>
      <c r="G261">
        <v>1451</v>
      </c>
      <c r="H261">
        <v>0.56747594050743599</v>
      </c>
      <c r="I261">
        <v>0.40879265091863498</v>
      </c>
      <c r="J261">
        <v>0.15868328958880101</v>
      </c>
      <c r="K261">
        <f t="shared" si="12"/>
        <v>1364607</v>
      </c>
      <c r="L261">
        <f t="shared" si="13"/>
        <v>1804352</v>
      </c>
      <c r="M261">
        <f t="shared" si="14"/>
        <v>3256953</v>
      </c>
    </row>
    <row r="262" spans="1:13">
      <c r="A262" s="1" t="s">
        <v>22</v>
      </c>
      <c r="B262">
        <v>8009</v>
      </c>
      <c r="C262" t="s">
        <v>325</v>
      </c>
      <c r="D262">
        <v>1867</v>
      </c>
      <c r="E262">
        <v>317</v>
      </c>
      <c r="F262">
        <v>2225</v>
      </c>
      <c r="G262">
        <v>1550</v>
      </c>
      <c r="H262">
        <v>0.83910112359550504</v>
      </c>
      <c r="I262">
        <v>0.14247191011235899</v>
      </c>
      <c r="J262">
        <v>0.69662921348314599</v>
      </c>
      <c r="K262">
        <f t="shared" si="12"/>
        <v>1364607</v>
      </c>
      <c r="L262">
        <f t="shared" si="13"/>
        <v>1804352</v>
      </c>
      <c r="M262">
        <f t="shared" si="14"/>
        <v>3256953</v>
      </c>
    </row>
    <row r="263" spans="1:13">
      <c r="A263" s="1" t="s">
        <v>22</v>
      </c>
      <c r="B263">
        <v>8011</v>
      </c>
      <c r="C263" t="s">
        <v>326</v>
      </c>
      <c r="D263">
        <v>1503</v>
      </c>
      <c r="E263">
        <v>732</v>
      </c>
      <c r="F263">
        <v>2274</v>
      </c>
      <c r="G263">
        <v>771</v>
      </c>
      <c r="H263">
        <v>0.66094986807387801</v>
      </c>
      <c r="I263">
        <v>0.32189973614775702</v>
      </c>
      <c r="J263">
        <v>0.33905013192612099</v>
      </c>
      <c r="K263">
        <f t="shared" si="12"/>
        <v>1364607</v>
      </c>
      <c r="L263">
        <f t="shared" si="13"/>
        <v>1804352</v>
      </c>
      <c r="M263">
        <f t="shared" si="14"/>
        <v>3256953</v>
      </c>
    </row>
    <row r="264" spans="1:13">
      <c r="A264" s="1" t="s">
        <v>22</v>
      </c>
      <c r="B264">
        <v>8013</v>
      </c>
      <c r="C264" t="s">
        <v>327</v>
      </c>
      <c r="D264">
        <v>42501</v>
      </c>
      <c r="E264">
        <v>159089</v>
      </c>
      <c r="F264">
        <v>206111</v>
      </c>
      <c r="G264">
        <v>-116588</v>
      </c>
      <c r="H264">
        <v>0.206204423829878</v>
      </c>
      <c r="I264">
        <v>0.77186079345595304</v>
      </c>
      <c r="J264">
        <v>-0.56565636962607502</v>
      </c>
      <c r="K264">
        <f t="shared" si="12"/>
        <v>1364607</v>
      </c>
      <c r="L264">
        <f t="shared" si="13"/>
        <v>1804352</v>
      </c>
      <c r="M264">
        <f t="shared" si="14"/>
        <v>3256953</v>
      </c>
    </row>
    <row r="265" spans="1:13">
      <c r="A265" s="1" t="s">
        <v>22</v>
      </c>
      <c r="B265">
        <v>8014</v>
      </c>
      <c r="C265" t="s">
        <v>328</v>
      </c>
      <c r="D265">
        <v>16295</v>
      </c>
      <c r="E265">
        <v>29077</v>
      </c>
      <c r="F265">
        <v>46632</v>
      </c>
      <c r="G265">
        <v>-12782</v>
      </c>
      <c r="H265">
        <v>0.349438154057299</v>
      </c>
      <c r="I265">
        <v>0.62354177388917398</v>
      </c>
      <c r="J265">
        <v>-0.27410361983187498</v>
      </c>
      <c r="K265">
        <f t="shared" si="12"/>
        <v>1364607</v>
      </c>
      <c r="L265">
        <f t="shared" si="13"/>
        <v>1804352</v>
      </c>
      <c r="M265">
        <f t="shared" si="14"/>
        <v>3256953</v>
      </c>
    </row>
    <row r="266" spans="1:13">
      <c r="A266" s="1" t="s">
        <v>22</v>
      </c>
      <c r="B266">
        <v>8015</v>
      </c>
      <c r="C266" t="s">
        <v>329</v>
      </c>
      <c r="D266">
        <v>6222</v>
      </c>
      <c r="E266">
        <v>7160</v>
      </c>
      <c r="F266">
        <v>13717</v>
      </c>
      <c r="G266">
        <v>-938</v>
      </c>
      <c r="H266">
        <v>0.45359772545017102</v>
      </c>
      <c r="I266">
        <v>0.52198002478676098</v>
      </c>
      <c r="J266">
        <v>-6.8382299336589597E-2</v>
      </c>
      <c r="K266">
        <f t="shared" si="12"/>
        <v>1364607</v>
      </c>
      <c r="L266">
        <f t="shared" si="13"/>
        <v>1804352</v>
      </c>
      <c r="M266">
        <f t="shared" si="14"/>
        <v>3256953</v>
      </c>
    </row>
    <row r="267" spans="1:13">
      <c r="A267" s="1" t="s">
        <v>22</v>
      </c>
      <c r="B267">
        <v>8017</v>
      </c>
      <c r="C267" t="s">
        <v>330</v>
      </c>
      <c r="D267">
        <v>993</v>
      </c>
      <c r="E267">
        <v>131</v>
      </c>
      <c r="F267">
        <v>1136</v>
      </c>
      <c r="G267">
        <v>862</v>
      </c>
      <c r="H267">
        <v>0.87411971830985902</v>
      </c>
      <c r="I267">
        <v>0.11531690140845</v>
      </c>
      <c r="J267">
        <v>0.75880281690140805</v>
      </c>
      <c r="K267">
        <f t="shared" si="12"/>
        <v>1364607</v>
      </c>
      <c r="L267">
        <f t="shared" si="13"/>
        <v>1804352</v>
      </c>
      <c r="M267">
        <f t="shared" si="14"/>
        <v>3256953</v>
      </c>
    </row>
    <row r="268" spans="1:13">
      <c r="A268" s="1" t="s">
        <v>22</v>
      </c>
      <c r="B268">
        <v>8019</v>
      </c>
      <c r="C268" t="s">
        <v>331</v>
      </c>
      <c r="D268">
        <v>2754</v>
      </c>
      <c r="E268">
        <v>3604</v>
      </c>
      <c r="F268">
        <v>6548</v>
      </c>
      <c r="G268">
        <v>-850</v>
      </c>
      <c r="H268">
        <v>0.42058643860720801</v>
      </c>
      <c r="I268">
        <v>0.55039706780696396</v>
      </c>
      <c r="J268">
        <v>-0.129810629199755</v>
      </c>
      <c r="K268">
        <f t="shared" si="12"/>
        <v>1364607</v>
      </c>
      <c r="L268">
        <f t="shared" si="13"/>
        <v>1804352</v>
      </c>
      <c r="M268">
        <f t="shared" si="14"/>
        <v>3256953</v>
      </c>
    </row>
    <row r="269" spans="1:13">
      <c r="A269" s="1" t="s">
        <v>22</v>
      </c>
      <c r="B269">
        <v>8021</v>
      </c>
      <c r="C269" t="s">
        <v>332</v>
      </c>
      <c r="D269">
        <v>2286</v>
      </c>
      <c r="E269">
        <v>1959</v>
      </c>
      <c r="F269">
        <v>4333</v>
      </c>
      <c r="G269">
        <v>327</v>
      </c>
      <c r="H269">
        <v>0.52757904454188698</v>
      </c>
      <c r="I269">
        <v>0.45211170090006902</v>
      </c>
      <c r="J269">
        <v>7.5467343641818604E-2</v>
      </c>
      <c r="K269">
        <f t="shared" si="12"/>
        <v>1364607</v>
      </c>
      <c r="L269">
        <f t="shared" si="13"/>
        <v>1804352</v>
      </c>
      <c r="M269">
        <f t="shared" si="14"/>
        <v>3256953</v>
      </c>
    </row>
    <row r="270" spans="1:13">
      <c r="A270" s="1" t="s">
        <v>22</v>
      </c>
      <c r="B270">
        <v>8023</v>
      </c>
      <c r="C270" t="s">
        <v>333</v>
      </c>
      <c r="D270">
        <v>741</v>
      </c>
      <c r="E270">
        <v>1311</v>
      </c>
      <c r="F270">
        <v>2094</v>
      </c>
      <c r="G270">
        <v>-570</v>
      </c>
      <c r="H270">
        <v>0.353868194842406</v>
      </c>
      <c r="I270">
        <v>0.62607449856733499</v>
      </c>
      <c r="J270">
        <v>-0.27220630372492799</v>
      </c>
      <c r="K270">
        <f t="shared" si="12"/>
        <v>1364607</v>
      </c>
      <c r="L270">
        <f t="shared" si="13"/>
        <v>1804352</v>
      </c>
      <c r="M270">
        <f t="shared" si="14"/>
        <v>3256953</v>
      </c>
    </row>
    <row r="271" spans="1:13">
      <c r="A271" s="1" t="s">
        <v>22</v>
      </c>
      <c r="B271">
        <v>8025</v>
      </c>
      <c r="C271" t="s">
        <v>334</v>
      </c>
      <c r="D271">
        <v>1271</v>
      </c>
      <c r="E271">
        <v>437</v>
      </c>
      <c r="F271">
        <v>1750</v>
      </c>
      <c r="G271">
        <v>834</v>
      </c>
      <c r="H271">
        <v>0.72628571428571398</v>
      </c>
      <c r="I271">
        <v>0.249714285714285</v>
      </c>
      <c r="J271">
        <v>0.47657142857142798</v>
      </c>
      <c r="K271">
        <f t="shared" si="12"/>
        <v>1364607</v>
      </c>
      <c r="L271">
        <f t="shared" si="13"/>
        <v>1804352</v>
      </c>
      <c r="M271">
        <f t="shared" si="14"/>
        <v>3256953</v>
      </c>
    </row>
    <row r="272" spans="1:13">
      <c r="A272" s="1" t="s">
        <v>22</v>
      </c>
      <c r="B272">
        <v>8027</v>
      </c>
      <c r="C272" t="s">
        <v>335</v>
      </c>
      <c r="D272">
        <v>2474</v>
      </c>
      <c r="E272">
        <v>1112</v>
      </c>
      <c r="F272">
        <v>3634</v>
      </c>
      <c r="G272">
        <v>1362</v>
      </c>
      <c r="H272">
        <v>0.68079251513483696</v>
      </c>
      <c r="I272">
        <v>0.305998899284534</v>
      </c>
      <c r="J272">
        <v>0.37479361585030202</v>
      </c>
      <c r="K272">
        <f t="shared" si="12"/>
        <v>1364607</v>
      </c>
      <c r="L272">
        <f t="shared" si="13"/>
        <v>1804352</v>
      </c>
      <c r="M272">
        <f t="shared" si="14"/>
        <v>3256953</v>
      </c>
    </row>
    <row r="273" spans="1:13">
      <c r="A273" s="1" t="s">
        <v>22</v>
      </c>
      <c r="B273">
        <v>8029</v>
      </c>
      <c r="C273" t="s">
        <v>336</v>
      </c>
      <c r="D273">
        <v>13081</v>
      </c>
      <c r="E273">
        <v>5887</v>
      </c>
      <c r="F273">
        <v>19370</v>
      </c>
      <c r="G273">
        <v>7194</v>
      </c>
      <c r="H273">
        <v>0.67532266391326701</v>
      </c>
      <c r="I273">
        <v>0.30392359318533801</v>
      </c>
      <c r="J273">
        <v>0.37139907072792899</v>
      </c>
      <c r="K273">
        <f t="shared" si="12"/>
        <v>1364607</v>
      </c>
      <c r="L273">
        <f t="shared" si="13"/>
        <v>1804352</v>
      </c>
      <c r="M273">
        <f t="shared" si="14"/>
        <v>3256953</v>
      </c>
    </row>
    <row r="274" spans="1:13">
      <c r="A274" s="1" t="s">
        <v>22</v>
      </c>
      <c r="B274">
        <v>8031</v>
      </c>
      <c r="C274" t="s">
        <v>337</v>
      </c>
      <c r="D274">
        <v>71618</v>
      </c>
      <c r="E274">
        <v>313293</v>
      </c>
      <c r="F274">
        <v>393827</v>
      </c>
      <c r="G274">
        <v>-241675</v>
      </c>
      <c r="H274">
        <v>0.18185142207111199</v>
      </c>
      <c r="I274">
        <v>0.79550919566205403</v>
      </c>
      <c r="J274">
        <v>-0.61365777359094198</v>
      </c>
      <c r="K274">
        <f t="shared" si="12"/>
        <v>1364607</v>
      </c>
      <c r="L274">
        <f t="shared" si="13"/>
        <v>1804352</v>
      </c>
      <c r="M274">
        <f t="shared" si="14"/>
        <v>3256953</v>
      </c>
    </row>
    <row r="275" spans="1:13">
      <c r="A275" s="1" t="s">
        <v>22</v>
      </c>
      <c r="B275">
        <v>8033</v>
      </c>
      <c r="C275" t="s">
        <v>338</v>
      </c>
      <c r="D275">
        <v>1089</v>
      </c>
      <c r="E275">
        <v>341</v>
      </c>
      <c r="F275">
        <v>1449</v>
      </c>
      <c r="G275">
        <v>748</v>
      </c>
      <c r="H275">
        <v>0.75155279503105499</v>
      </c>
      <c r="I275">
        <v>0.235334713595583</v>
      </c>
      <c r="J275">
        <v>0.51621808143547199</v>
      </c>
      <c r="K275">
        <f t="shared" si="12"/>
        <v>1364607</v>
      </c>
      <c r="L275">
        <f t="shared" si="13"/>
        <v>1804352</v>
      </c>
      <c r="M275">
        <f t="shared" si="14"/>
        <v>3256953</v>
      </c>
    </row>
    <row r="276" spans="1:13">
      <c r="A276" s="1" t="s">
        <v>22</v>
      </c>
      <c r="B276">
        <v>8035</v>
      </c>
      <c r="C276" t="s">
        <v>339</v>
      </c>
      <c r="D276">
        <v>121270</v>
      </c>
      <c r="E276">
        <v>104653</v>
      </c>
      <c r="F276">
        <v>231599</v>
      </c>
      <c r="G276">
        <v>16617</v>
      </c>
      <c r="H276">
        <v>0.52362056830988002</v>
      </c>
      <c r="I276">
        <v>0.45187155384954097</v>
      </c>
      <c r="J276">
        <v>7.1749014460338795E-2</v>
      </c>
      <c r="K276">
        <f t="shared" si="12"/>
        <v>1364607</v>
      </c>
      <c r="L276">
        <f t="shared" si="13"/>
        <v>1804352</v>
      </c>
      <c r="M276">
        <f t="shared" si="14"/>
        <v>3256953</v>
      </c>
    </row>
    <row r="277" spans="1:13">
      <c r="A277" s="1" t="s">
        <v>22</v>
      </c>
      <c r="B277">
        <v>8037</v>
      </c>
      <c r="C277" t="s">
        <v>340</v>
      </c>
      <c r="D277">
        <v>9892</v>
      </c>
      <c r="E277">
        <v>18588</v>
      </c>
      <c r="F277">
        <v>29140</v>
      </c>
      <c r="G277">
        <v>-8696</v>
      </c>
      <c r="H277">
        <v>0.33946465339739101</v>
      </c>
      <c r="I277">
        <v>0.63788606726149599</v>
      </c>
      <c r="J277">
        <v>-0.29842141386410398</v>
      </c>
      <c r="K277">
        <f t="shared" si="12"/>
        <v>1364607</v>
      </c>
      <c r="L277">
        <f t="shared" si="13"/>
        <v>1804352</v>
      </c>
      <c r="M277">
        <f t="shared" si="14"/>
        <v>3256953</v>
      </c>
    </row>
    <row r="278" spans="1:13">
      <c r="A278" s="1" t="s">
        <v>22</v>
      </c>
      <c r="B278">
        <v>8039</v>
      </c>
      <c r="C278" t="s">
        <v>341</v>
      </c>
      <c r="D278">
        <v>14027</v>
      </c>
      <c r="E278">
        <v>4490</v>
      </c>
      <c r="F278">
        <v>18983</v>
      </c>
      <c r="G278">
        <v>9537</v>
      </c>
      <c r="H278">
        <v>0.73892430069009096</v>
      </c>
      <c r="I278">
        <v>0.236527419269873</v>
      </c>
      <c r="J278">
        <v>0.50239688142021799</v>
      </c>
      <c r="K278">
        <f t="shared" si="12"/>
        <v>1364607</v>
      </c>
      <c r="L278">
        <f t="shared" si="13"/>
        <v>1804352</v>
      </c>
      <c r="M278">
        <f t="shared" si="14"/>
        <v>3256953</v>
      </c>
    </row>
    <row r="279" spans="1:13">
      <c r="A279" s="1" t="s">
        <v>22</v>
      </c>
      <c r="B279">
        <v>8041</v>
      </c>
      <c r="C279" t="s">
        <v>342</v>
      </c>
      <c r="D279">
        <v>202828</v>
      </c>
      <c r="E279">
        <v>161941</v>
      </c>
      <c r="F279">
        <v>378849</v>
      </c>
      <c r="G279">
        <v>40887</v>
      </c>
      <c r="H279">
        <v>0.53537953115885195</v>
      </c>
      <c r="I279">
        <v>0.42745526581830701</v>
      </c>
      <c r="J279">
        <v>0.107924265340544</v>
      </c>
      <c r="K279">
        <f t="shared" si="12"/>
        <v>1364607</v>
      </c>
      <c r="L279">
        <f t="shared" si="13"/>
        <v>1804352</v>
      </c>
      <c r="M279">
        <f t="shared" si="14"/>
        <v>3256953</v>
      </c>
    </row>
    <row r="280" spans="1:13">
      <c r="A280" s="1" t="s">
        <v>22</v>
      </c>
      <c r="B280">
        <v>8043</v>
      </c>
      <c r="C280" t="s">
        <v>343</v>
      </c>
      <c r="D280">
        <v>17517</v>
      </c>
      <c r="E280">
        <v>7369</v>
      </c>
      <c r="F280">
        <v>25557</v>
      </c>
      <c r="G280">
        <v>10148</v>
      </c>
      <c r="H280">
        <v>0.68540908557342395</v>
      </c>
      <c r="I280">
        <v>0.28833587666784</v>
      </c>
      <c r="J280">
        <v>0.39707320890558301</v>
      </c>
      <c r="K280">
        <f t="shared" si="12"/>
        <v>1364607</v>
      </c>
      <c r="L280">
        <f t="shared" si="13"/>
        <v>1804352</v>
      </c>
      <c r="M280">
        <f t="shared" si="14"/>
        <v>3256953</v>
      </c>
    </row>
    <row r="281" spans="1:13">
      <c r="A281" s="1" t="s">
        <v>22</v>
      </c>
      <c r="B281">
        <v>8045</v>
      </c>
      <c r="C281" t="s">
        <v>344</v>
      </c>
      <c r="D281">
        <v>14717</v>
      </c>
      <c r="E281">
        <v>15427</v>
      </c>
      <c r="F281">
        <v>30904</v>
      </c>
      <c r="G281">
        <v>-710</v>
      </c>
      <c r="H281">
        <v>0.47621667098110199</v>
      </c>
      <c r="I281">
        <v>0.499191043230649</v>
      </c>
      <c r="J281">
        <v>-2.2974372249547001E-2</v>
      </c>
      <c r="K281">
        <f t="shared" si="12"/>
        <v>1364607</v>
      </c>
      <c r="L281">
        <f t="shared" si="13"/>
        <v>1804352</v>
      </c>
      <c r="M281">
        <f t="shared" si="14"/>
        <v>3256953</v>
      </c>
    </row>
    <row r="282" spans="1:13">
      <c r="A282" s="1" t="s">
        <v>22</v>
      </c>
      <c r="B282">
        <v>8047</v>
      </c>
      <c r="C282" t="s">
        <v>345</v>
      </c>
      <c r="D282">
        <v>1833</v>
      </c>
      <c r="E282">
        <v>2223</v>
      </c>
      <c r="F282">
        <v>4186</v>
      </c>
      <c r="G282">
        <v>-390</v>
      </c>
      <c r="H282">
        <v>0.43788819875776303</v>
      </c>
      <c r="I282">
        <v>0.53105590062111796</v>
      </c>
      <c r="J282">
        <v>-9.3167701863353894E-2</v>
      </c>
      <c r="K282">
        <f t="shared" si="12"/>
        <v>1364607</v>
      </c>
      <c r="L282">
        <f t="shared" si="13"/>
        <v>1804352</v>
      </c>
      <c r="M282">
        <f t="shared" si="14"/>
        <v>3256953</v>
      </c>
    </row>
    <row r="283" spans="1:13">
      <c r="A283" s="1" t="s">
        <v>22</v>
      </c>
      <c r="B283">
        <v>8049</v>
      </c>
      <c r="C283" t="s">
        <v>346</v>
      </c>
      <c r="D283">
        <v>4883</v>
      </c>
      <c r="E283">
        <v>4710</v>
      </c>
      <c r="F283">
        <v>9870</v>
      </c>
      <c r="G283">
        <v>173</v>
      </c>
      <c r="H283">
        <v>0.49473150962512602</v>
      </c>
      <c r="I283">
        <v>0.47720364741641302</v>
      </c>
      <c r="J283">
        <v>1.7527862208713201E-2</v>
      </c>
      <c r="K283">
        <f t="shared" si="12"/>
        <v>1364607</v>
      </c>
      <c r="L283">
        <f t="shared" si="13"/>
        <v>1804352</v>
      </c>
      <c r="M283">
        <f t="shared" si="14"/>
        <v>3256953</v>
      </c>
    </row>
    <row r="284" spans="1:13">
      <c r="A284" s="1" t="s">
        <v>22</v>
      </c>
      <c r="B284">
        <v>8051</v>
      </c>
      <c r="C284" t="s">
        <v>347</v>
      </c>
      <c r="D284">
        <v>3735</v>
      </c>
      <c r="E284">
        <v>7132</v>
      </c>
      <c r="F284">
        <v>11190</v>
      </c>
      <c r="G284">
        <v>-3397</v>
      </c>
      <c r="H284">
        <v>0.33378016085790801</v>
      </c>
      <c r="I284">
        <v>0.63735478105451204</v>
      </c>
      <c r="J284">
        <v>-0.30357462019660397</v>
      </c>
      <c r="K284">
        <f t="shared" si="12"/>
        <v>1364607</v>
      </c>
      <c r="L284">
        <f t="shared" si="13"/>
        <v>1804352</v>
      </c>
      <c r="M284">
        <f t="shared" si="14"/>
        <v>3256953</v>
      </c>
    </row>
    <row r="285" spans="1:13">
      <c r="A285" s="1" t="s">
        <v>22</v>
      </c>
      <c r="B285">
        <v>8053</v>
      </c>
      <c r="C285" t="s">
        <v>348</v>
      </c>
      <c r="D285">
        <v>353</v>
      </c>
      <c r="E285">
        <v>255</v>
      </c>
      <c r="F285">
        <v>632</v>
      </c>
      <c r="G285">
        <v>98</v>
      </c>
      <c r="H285">
        <v>0.558544303797468</v>
      </c>
      <c r="I285">
        <v>0.403481012658227</v>
      </c>
      <c r="J285">
        <v>0.15506329113924</v>
      </c>
      <c r="K285">
        <f t="shared" si="12"/>
        <v>1364607</v>
      </c>
      <c r="L285">
        <f t="shared" si="13"/>
        <v>1804352</v>
      </c>
      <c r="M285">
        <f t="shared" si="14"/>
        <v>3256953</v>
      </c>
    </row>
    <row r="286" spans="1:13">
      <c r="A286" s="1" t="s">
        <v>22</v>
      </c>
      <c r="B286">
        <v>8055</v>
      </c>
      <c r="C286" t="s">
        <v>349</v>
      </c>
      <c r="D286">
        <v>2203</v>
      </c>
      <c r="E286">
        <v>2076</v>
      </c>
      <c r="F286">
        <v>4406</v>
      </c>
      <c r="G286">
        <v>127</v>
      </c>
      <c r="H286">
        <v>0.5</v>
      </c>
      <c r="I286">
        <v>0.471175669541534</v>
      </c>
      <c r="J286">
        <v>2.8824330458465702E-2</v>
      </c>
      <c r="K286">
        <f t="shared" si="12"/>
        <v>1364607</v>
      </c>
      <c r="L286">
        <f t="shared" si="13"/>
        <v>1804352</v>
      </c>
      <c r="M286">
        <f t="shared" si="14"/>
        <v>3256953</v>
      </c>
    </row>
    <row r="287" spans="1:13">
      <c r="A287" s="1" t="s">
        <v>22</v>
      </c>
      <c r="B287">
        <v>8057</v>
      </c>
      <c r="C287" t="s">
        <v>121</v>
      </c>
      <c r="D287">
        <v>681</v>
      </c>
      <c r="E287">
        <v>175</v>
      </c>
      <c r="F287">
        <v>876</v>
      </c>
      <c r="G287">
        <v>506</v>
      </c>
      <c r="H287">
        <v>0.77739726027397205</v>
      </c>
      <c r="I287">
        <v>0.19977168949771601</v>
      </c>
      <c r="J287">
        <v>0.57762557077625498</v>
      </c>
      <c r="K287">
        <f t="shared" si="12"/>
        <v>1364607</v>
      </c>
      <c r="L287">
        <f t="shared" si="13"/>
        <v>1804352</v>
      </c>
      <c r="M287">
        <f t="shared" si="14"/>
        <v>3256953</v>
      </c>
    </row>
    <row r="288" spans="1:13">
      <c r="A288" s="1" t="s">
        <v>22</v>
      </c>
      <c r="B288">
        <v>8059</v>
      </c>
      <c r="C288" t="s">
        <v>122</v>
      </c>
      <c r="D288">
        <v>148417</v>
      </c>
      <c r="E288">
        <v>218396</v>
      </c>
      <c r="F288">
        <v>377357</v>
      </c>
      <c r="G288">
        <v>-69979</v>
      </c>
      <c r="H288">
        <v>0.39330660356108399</v>
      </c>
      <c r="I288">
        <v>0.57875168606915905</v>
      </c>
      <c r="J288">
        <v>-0.18544508250807501</v>
      </c>
      <c r="K288">
        <f t="shared" si="12"/>
        <v>1364607</v>
      </c>
      <c r="L288">
        <f t="shared" si="13"/>
        <v>1804352</v>
      </c>
      <c r="M288">
        <f t="shared" si="14"/>
        <v>3256953</v>
      </c>
    </row>
    <row r="289" spans="1:13">
      <c r="A289" s="1" t="s">
        <v>22</v>
      </c>
      <c r="B289">
        <v>8061</v>
      </c>
      <c r="C289" t="s">
        <v>350</v>
      </c>
      <c r="D289">
        <v>795</v>
      </c>
      <c r="E289">
        <v>98</v>
      </c>
      <c r="F289">
        <v>903</v>
      </c>
      <c r="G289">
        <v>697</v>
      </c>
      <c r="H289">
        <v>0.88039867109634495</v>
      </c>
      <c r="I289">
        <v>0.108527131782945</v>
      </c>
      <c r="J289">
        <v>0.77187153931339902</v>
      </c>
      <c r="K289">
        <f t="shared" si="12"/>
        <v>1364607</v>
      </c>
      <c r="L289">
        <f t="shared" si="13"/>
        <v>1804352</v>
      </c>
      <c r="M289">
        <f t="shared" si="14"/>
        <v>3256953</v>
      </c>
    </row>
    <row r="290" spans="1:13">
      <c r="A290" s="1" t="s">
        <v>22</v>
      </c>
      <c r="B290">
        <v>8063</v>
      </c>
      <c r="C290" t="s">
        <v>351</v>
      </c>
      <c r="D290">
        <v>3144</v>
      </c>
      <c r="E290">
        <v>662</v>
      </c>
      <c r="F290">
        <v>3871</v>
      </c>
      <c r="G290">
        <v>2482</v>
      </c>
      <c r="H290">
        <v>0.81219323172306901</v>
      </c>
      <c r="I290">
        <v>0.171015241539653</v>
      </c>
      <c r="J290">
        <v>0.64117799018341504</v>
      </c>
      <c r="K290">
        <f t="shared" si="12"/>
        <v>1364607</v>
      </c>
      <c r="L290">
        <f t="shared" si="13"/>
        <v>1804352</v>
      </c>
      <c r="M290">
        <f t="shared" si="14"/>
        <v>3256953</v>
      </c>
    </row>
    <row r="291" spans="1:13">
      <c r="A291" s="1" t="s">
        <v>22</v>
      </c>
      <c r="B291">
        <v>8065</v>
      </c>
      <c r="C291" t="s">
        <v>281</v>
      </c>
      <c r="D291">
        <v>1497</v>
      </c>
      <c r="E291">
        <v>2303</v>
      </c>
      <c r="F291">
        <v>3961</v>
      </c>
      <c r="G291">
        <v>-806</v>
      </c>
      <c r="H291">
        <v>0.37793486493309703</v>
      </c>
      <c r="I291">
        <v>0.58141883362787095</v>
      </c>
      <c r="J291">
        <v>-0.203483968694774</v>
      </c>
      <c r="K291">
        <f t="shared" si="12"/>
        <v>1364607</v>
      </c>
      <c r="L291">
        <f t="shared" si="13"/>
        <v>1804352</v>
      </c>
      <c r="M291">
        <f t="shared" si="14"/>
        <v>3256953</v>
      </c>
    </row>
    <row r="292" spans="1:13">
      <c r="A292" s="1" t="s">
        <v>22</v>
      </c>
      <c r="B292">
        <v>8067</v>
      </c>
      <c r="C292" t="s">
        <v>352</v>
      </c>
      <c r="D292">
        <v>14233</v>
      </c>
      <c r="E292">
        <v>20548</v>
      </c>
      <c r="F292">
        <v>35667</v>
      </c>
      <c r="G292">
        <v>-6315</v>
      </c>
      <c r="H292">
        <v>0.39905234530518402</v>
      </c>
      <c r="I292">
        <v>0.57610676535733296</v>
      </c>
      <c r="J292">
        <v>-0.177054420052149</v>
      </c>
      <c r="K292">
        <f t="shared" si="12"/>
        <v>1364607</v>
      </c>
      <c r="L292">
        <f t="shared" si="13"/>
        <v>1804352</v>
      </c>
      <c r="M292">
        <f t="shared" si="14"/>
        <v>3256953</v>
      </c>
    </row>
    <row r="293" spans="1:13">
      <c r="A293" s="1" t="s">
        <v>22</v>
      </c>
      <c r="B293">
        <v>8069</v>
      </c>
      <c r="C293" t="s">
        <v>353</v>
      </c>
      <c r="D293">
        <v>91489</v>
      </c>
      <c r="E293">
        <v>126120</v>
      </c>
      <c r="F293">
        <v>224338</v>
      </c>
      <c r="G293">
        <v>-34631</v>
      </c>
      <c r="H293">
        <v>0.40781766798313202</v>
      </c>
      <c r="I293">
        <v>0.56218741363478297</v>
      </c>
      <c r="J293">
        <v>-0.15436974565164999</v>
      </c>
      <c r="K293">
        <f t="shared" si="12"/>
        <v>1364607</v>
      </c>
      <c r="L293">
        <f t="shared" si="13"/>
        <v>1804352</v>
      </c>
      <c r="M293">
        <f t="shared" si="14"/>
        <v>3256953</v>
      </c>
    </row>
    <row r="294" spans="1:13">
      <c r="A294" s="1" t="s">
        <v>22</v>
      </c>
      <c r="B294">
        <v>8071</v>
      </c>
      <c r="C294" t="s">
        <v>354</v>
      </c>
      <c r="D294">
        <v>4284</v>
      </c>
      <c r="E294">
        <v>3497</v>
      </c>
      <c r="F294">
        <v>7961</v>
      </c>
      <c r="G294">
        <v>787</v>
      </c>
      <c r="H294">
        <v>0.53812335133777101</v>
      </c>
      <c r="I294">
        <v>0.43926642381610298</v>
      </c>
      <c r="J294">
        <v>9.8856927521668095E-2</v>
      </c>
      <c r="K294">
        <f t="shared" si="12"/>
        <v>1364607</v>
      </c>
      <c r="L294">
        <f t="shared" si="13"/>
        <v>1804352</v>
      </c>
      <c r="M294">
        <f t="shared" si="14"/>
        <v>3256953</v>
      </c>
    </row>
    <row r="295" spans="1:13">
      <c r="A295" s="1" t="s">
        <v>22</v>
      </c>
      <c r="B295">
        <v>8073</v>
      </c>
      <c r="C295" t="s">
        <v>237</v>
      </c>
      <c r="D295">
        <v>2135</v>
      </c>
      <c r="E295">
        <v>470</v>
      </c>
      <c r="F295">
        <v>2651</v>
      </c>
      <c r="G295">
        <v>1665</v>
      </c>
      <c r="H295">
        <v>0.80535646925688398</v>
      </c>
      <c r="I295">
        <v>0.177291588079969</v>
      </c>
      <c r="J295">
        <v>0.62806488117691395</v>
      </c>
      <c r="K295">
        <f t="shared" si="12"/>
        <v>1364607</v>
      </c>
      <c r="L295">
        <f t="shared" si="13"/>
        <v>1804352</v>
      </c>
      <c r="M295">
        <f t="shared" si="14"/>
        <v>3256953</v>
      </c>
    </row>
    <row r="296" spans="1:13">
      <c r="A296" s="1" t="s">
        <v>22</v>
      </c>
      <c r="B296">
        <v>8075</v>
      </c>
      <c r="C296" t="s">
        <v>239</v>
      </c>
      <c r="D296">
        <v>8087</v>
      </c>
      <c r="E296">
        <v>2218</v>
      </c>
      <c r="F296">
        <v>10532</v>
      </c>
      <c r="G296">
        <v>5869</v>
      </c>
      <c r="H296">
        <v>0.767850360805165</v>
      </c>
      <c r="I296">
        <v>0.21059627800987399</v>
      </c>
      <c r="J296">
        <v>0.55725408279528998</v>
      </c>
      <c r="K296">
        <f t="shared" si="12"/>
        <v>1364607</v>
      </c>
      <c r="L296">
        <f t="shared" si="13"/>
        <v>1804352</v>
      </c>
      <c r="M296">
        <f t="shared" si="14"/>
        <v>3256953</v>
      </c>
    </row>
    <row r="297" spans="1:13">
      <c r="A297" s="1" t="s">
        <v>22</v>
      </c>
      <c r="B297">
        <v>8077</v>
      </c>
      <c r="C297" t="s">
        <v>355</v>
      </c>
      <c r="D297">
        <v>56894</v>
      </c>
      <c r="E297">
        <v>31536</v>
      </c>
      <c r="F297">
        <v>90622</v>
      </c>
      <c r="G297">
        <v>25358</v>
      </c>
      <c r="H297">
        <v>0.62781664496479805</v>
      </c>
      <c r="I297">
        <v>0.34799496810928898</v>
      </c>
      <c r="J297">
        <v>0.27982167685550902</v>
      </c>
      <c r="K297">
        <f t="shared" si="12"/>
        <v>1364607</v>
      </c>
      <c r="L297">
        <f t="shared" si="13"/>
        <v>1804352</v>
      </c>
      <c r="M297">
        <f t="shared" si="14"/>
        <v>3256953</v>
      </c>
    </row>
    <row r="298" spans="1:13">
      <c r="A298" s="1" t="s">
        <v>22</v>
      </c>
      <c r="B298">
        <v>8079</v>
      </c>
      <c r="C298" t="s">
        <v>356</v>
      </c>
      <c r="D298">
        <v>427</v>
      </c>
      <c r="E298">
        <v>317</v>
      </c>
      <c r="F298">
        <v>756</v>
      </c>
      <c r="G298">
        <v>110</v>
      </c>
      <c r="H298">
        <v>0.56481481481481399</v>
      </c>
      <c r="I298">
        <v>0.41931216931216903</v>
      </c>
      <c r="J298">
        <v>0.14550264550264499</v>
      </c>
      <c r="K298">
        <f t="shared" si="12"/>
        <v>1364607</v>
      </c>
      <c r="L298">
        <f t="shared" si="13"/>
        <v>1804352</v>
      </c>
      <c r="M298">
        <f t="shared" si="14"/>
        <v>3256953</v>
      </c>
    </row>
    <row r="299" spans="1:13">
      <c r="A299" s="1" t="s">
        <v>22</v>
      </c>
      <c r="B299">
        <v>8081</v>
      </c>
      <c r="C299" t="s">
        <v>357</v>
      </c>
      <c r="D299">
        <v>5670</v>
      </c>
      <c r="E299">
        <v>1203</v>
      </c>
      <c r="F299">
        <v>7026</v>
      </c>
      <c r="G299">
        <v>4467</v>
      </c>
      <c r="H299">
        <v>0.80700256191289499</v>
      </c>
      <c r="I299">
        <v>0.17122117847993101</v>
      </c>
      <c r="J299">
        <v>0.63578138343296298</v>
      </c>
      <c r="K299">
        <f t="shared" si="12"/>
        <v>1364607</v>
      </c>
      <c r="L299">
        <f t="shared" si="13"/>
        <v>1804352</v>
      </c>
      <c r="M299">
        <f t="shared" si="14"/>
        <v>3256953</v>
      </c>
    </row>
    <row r="300" spans="1:13">
      <c r="A300" s="1" t="s">
        <v>22</v>
      </c>
      <c r="B300">
        <v>8083</v>
      </c>
      <c r="C300" t="s">
        <v>358</v>
      </c>
      <c r="D300">
        <v>9306</v>
      </c>
      <c r="E300">
        <v>5836</v>
      </c>
      <c r="F300">
        <v>15500</v>
      </c>
      <c r="G300">
        <v>3470</v>
      </c>
      <c r="H300">
        <v>0.600387096774193</v>
      </c>
      <c r="I300">
        <v>0.37651612903225801</v>
      </c>
      <c r="J300">
        <v>0.22387096774193499</v>
      </c>
      <c r="K300">
        <f t="shared" si="12"/>
        <v>1364607</v>
      </c>
      <c r="L300">
        <f t="shared" si="13"/>
        <v>1804352</v>
      </c>
      <c r="M300">
        <f t="shared" si="14"/>
        <v>3256953</v>
      </c>
    </row>
    <row r="301" spans="1:13">
      <c r="A301" s="1" t="s">
        <v>22</v>
      </c>
      <c r="B301">
        <v>8085</v>
      </c>
      <c r="C301" t="s">
        <v>359</v>
      </c>
      <c r="D301">
        <v>16770</v>
      </c>
      <c r="E301">
        <v>7687</v>
      </c>
      <c r="F301">
        <v>24922</v>
      </c>
      <c r="G301">
        <v>9083</v>
      </c>
      <c r="H301">
        <v>0.67289944627236897</v>
      </c>
      <c r="I301">
        <v>0.30844234010111499</v>
      </c>
      <c r="J301">
        <v>0.36445710617125399</v>
      </c>
      <c r="K301">
        <f t="shared" si="12"/>
        <v>1364607</v>
      </c>
      <c r="L301">
        <f t="shared" si="13"/>
        <v>1804352</v>
      </c>
      <c r="M301">
        <f t="shared" si="14"/>
        <v>3256953</v>
      </c>
    </row>
    <row r="302" spans="1:13">
      <c r="A302" s="1" t="s">
        <v>22</v>
      </c>
      <c r="B302">
        <v>8087</v>
      </c>
      <c r="C302" t="s">
        <v>137</v>
      </c>
      <c r="D302">
        <v>9593</v>
      </c>
      <c r="E302">
        <v>3876</v>
      </c>
      <c r="F302">
        <v>13744</v>
      </c>
      <c r="G302">
        <v>5717</v>
      </c>
      <c r="H302">
        <v>0.69797729918509899</v>
      </c>
      <c r="I302">
        <v>0.28201396973224602</v>
      </c>
      <c r="J302">
        <v>0.41596332945285203</v>
      </c>
      <c r="K302">
        <f t="shared" si="12"/>
        <v>1364607</v>
      </c>
      <c r="L302">
        <f t="shared" si="13"/>
        <v>1804352</v>
      </c>
      <c r="M302">
        <f t="shared" si="14"/>
        <v>3256953</v>
      </c>
    </row>
    <row r="303" spans="1:13">
      <c r="A303" s="1" t="s">
        <v>22</v>
      </c>
      <c r="B303">
        <v>8089</v>
      </c>
      <c r="C303" t="s">
        <v>360</v>
      </c>
      <c r="D303">
        <v>5756</v>
      </c>
      <c r="E303">
        <v>3605</v>
      </c>
      <c r="F303">
        <v>9576</v>
      </c>
      <c r="G303">
        <v>2151</v>
      </c>
      <c r="H303">
        <v>0.601086048454469</v>
      </c>
      <c r="I303">
        <v>0.376461988304093</v>
      </c>
      <c r="J303">
        <v>0.224624060150376</v>
      </c>
      <c r="K303">
        <f t="shared" si="12"/>
        <v>1364607</v>
      </c>
      <c r="L303">
        <f t="shared" si="13"/>
        <v>1804352</v>
      </c>
      <c r="M303">
        <f t="shared" si="14"/>
        <v>3256953</v>
      </c>
    </row>
    <row r="304" spans="1:13">
      <c r="A304" s="1" t="s">
        <v>22</v>
      </c>
      <c r="B304">
        <v>8091</v>
      </c>
      <c r="C304" t="s">
        <v>361</v>
      </c>
      <c r="D304">
        <v>1577</v>
      </c>
      <c r="E304">
        <v>2365</v>
      </c>
      <c r="F304">
        <v>4020</v>
      </c>
      <c r="G304">
        <v>-788</v>
      </c>
      <c r="H304">
        <v>0.39228855721393002</v>
      </c>
      <c r="I304">
        <v>0.58830845771144202</v>
      </c>
      <c r="J304">
        <v>-0.196019900497512</v>
      </c>
      <c r="K304">
        <f t="shared" si="12"/>
        <v>1364607</v>
      </c>
      <c r="L304">
        <f t="shared" si="13"/>
        <v>1804352</v>
      </c>
      <c r="M304">
        <f t="shared" si="14"/>
        <v>3256953</v>
      </c>
    </row>
    <row r="305" spans="1:13">
      <c r="A305" s="1" t="s">
        <v>22</v>
      </c>
      <c r="B305">
        <v>8093</v>
      </c>
      <c r="C305" t="s">
        <v>362</v>
      </c>
      <c r="D305">
        <v>6991</v>
      </c>
      <c r="E305">
        <v>4903</v>
      </c>
      <c r="F305">
        <v>12290</v>
      </c>
      <c r="G305">
        <v>2088</v>
      </c>
      <c r="H305">
        <v>0.56883645240032499</v>
      </c>
      <c r="I305">
        <v>0.39894222945484098</v>
      </c>
      <c r="J305">
        <v>0.16989422294548401</v>
      </c>
      <c r="K305">
        <f t="shared" si="12"/>
        <v>1364607</v>
      </c>
      <c r="L305">
        <f t="shared" si="13"/>
        <v>1804352</v>
      </c>
      <c r="M305">
        <f t="shared" si="14"/>
        <v>3256953</v>
      </c>
    </row>
    <row r="306" spans="1:13">
      <c r="A306" s="1" t="s">
        <v>22</v>
      </c>
      <c r="B306">
        <v>8095</v>
      </c>
      <c r="C306" t="s">
        <v>246</v>
      </c>
      <c r="D306">
        <v>1958</v>
      </c>
      <c r="E306">
        <v>486</v>
      </c>
      <c r="F306">
        <v>2485</v>
      </c>
      <c r="G306">
        <v>1472</v>
      </c>
      <c r="H306">
        <v>0.78792756539235398</v>
      </c>
      <c r="I306">
        <v>0.19557344064386301</v>
      </c>
      <c r="J306">
        <v>0.59235412474849003</v>
      </c>
      <c r="K306">
        <f t="shared" si="12"/>
        <v>1364607</v>
      </c>
      <c r="L306">
        <f t="shared" si="13"/>
        <v>1804352</v>
      </c>
      <c r="M306">
        <f t="shared" si="14"/>
        <v>3256953</v>
      </c>
    </row>
    <row r="307" spans="1:13">
      <c r="A307" s="1" t="s">
        <v>22</v>
      </c>
      <c r="B307">
        <v>8097</v>
      </c>
      <c r="C307" t="s">
        <v>363</v>
      </c>
      <c r="D307">
        <v>2780</v>
      </c>
      <c r="E307">
        <v>8989</v>
      </c>
      <c r="F307">
        <v>11957</v>
      </c>
      <c r="G307">
        <v>-6209</v>
      </c>
      <c r="H307">
        <v>0.23249979091745401</v>
      </c>
      <c r="I307">
        <v>0.75177720163920703</v>
      </c>
      <c r="J307">
        <v>-0.51927741072175204</v>
      </c>
      <c r="K307">
        <f t="shared" si="12"/>
        <v>1364607</v>
      </c>
      <c r="L307">
        <f t="shared" si="13"/>
        <v>1804352</v>
      </c>
      <c r="M307">
        <f t="shared" si="14"/>
        <v>3256953</v>
      </c>
    </row>
    <row r="308" spans="1:13">
      <c r="A308" s="1" t="s">
        <v>22</v>
      </c>
      <c r="B308">
        <v>8099</v>
      </c>
      <c r="C308" t="s">
        <v>364</v>
      </c>
      <c r="D308">
        <v>4008</v>
      </c>
      <c r="E308">
        <v>1458</v>
      </c>
      <c r="F308">
        <v>5561</v>
      </c>
      <c r="G308">
        <v>2550</v>
      </c>
      <c r="H308">
        <v>0.72073368099262702</v>
      </c>
      <c r="I308">
        <v>0.26218306060061097</v>
      </c>
      <c r="J308">
        <v>0.458550620392015</v>
      </c>
      <c r="K308">
        <f t="shared" si="12"/>
        <v>1364607</v>
      </c>
      <c r="L308">
        <f t="shared" si="13"/>
        <v>1804352</v>
      </c>
      <c r="M308">
        <f t="shared" si="14"/>
        <v>3256953</v>
      </c>
    </row>
    <row r="309" spans="1:13">
      <c r="A309" s="1" t="s">
        <v>22</v>
      </c>
      <c r="B309">
        <v>8101</v>
      </c>
      <c r="C309" t="s">
        <v>365</v>
      </c>
      <c r="D309">
        <v>42252</v>
      </c>
      <c r="E309">
        <v>43772</v>
      </c>
      <c r="F309">
        <v>88299</v>
      </c>
      <c r="G309">
        <v>-1520</v>
      </c>
      <c r="H309">
        <v>0.47851051540787498</v>
      </c>
      <c r="I309">
        <v>0.495724753394715</v>
      </c>
      <c r="J309">
        <v>-1.72142379868401E-2</v>
      </c>
      <c r="K309">
        <f t="shared" si="12"/>
        <v>1364607</v>
      </c>
      <c r="L309">
        <f t="shared" si="13"/>
        <v>1804352</v>
      </c>
      <c r="M309">
        <f t="shared" si="14"/>
        <v>3256953</v>
      </c>
    </row>
    <row r="310" spans="1:13">
      <c r="A310" s="1" t="s">
        <v>22</v>
      </c>
      <c r="B310">
        <v>8103</v>
      </c>
      <c r="C310" t="s">
        <v>366</v>
      </c>
      <c r="D310">
        <v>3061</v>
      </c>
      <c r="E310">
        <v>561</v>
      </c>
      <c r="F310">
        <v>3691</v>
      </c>
      <c r="G310">
        <v>2500</v>
      </c>
      <c r="H310">
        <v>0.82931454890273604</v>
      </c>
      <c r="I310">
        <v>0.15199133026280101</v>
      </c>
      <c r="J310">
        <v>0.67732321863993405</v>
      </c>
      <c r="K310">
        <f t="shared" si="12"/>
        <v>1364607</v>
      </c>
      <c r="L310">
        <f t="shared" si="13"/>
        <v>1804352</v>
      </c>
      <c r="M310">
        <f t="shared" si="14"/>
        <v>3256953</v>
      </c>
    </row>
    <row r="311" spans="1:13">
      <c r="A311" s="1" t="s">
        <v>22</v>
      </c>
      <c r="B311">
        <v>8105</v>
      </c>
      <c r="C311" t="s">
        <v>367</v>
      </c>
      <c r="D311">
        <v>3660</v>
      </c>
      <c r="E311">
        <v>2495</v>
      </c>
      <c r="F311">
        <v>6305</v>
      </c>
      <c r="G311">
        <v>1165</v>
      </c>
      <c r="H311">
        <v>0.58049167327517803</v>
      </c>
      <c r="I311">
        <v>0.39571768437747801</v>
      </c>
      <c r="J311">
        <v>0.1847739888977</v>
      </c>
      <c r="K311">
        <f t="shared" si="12"/>
        <v>1364607</v>
      </c>
      <c r="L311">
        <f t="shared" si="13"/>
        <v>1804352</v>
      </c>
      <c r="M311">
        <f t="shared" si="14"/>
        <v>3256953</v>
      </c>
    </row>
    <row r="312" spans="1:13">
      <c r="A312" s="1" t="s">
        <v>22</v>
      </c>
      <c r="B312">
        <v>8107</v>
      </c>
      <c r="C312" t="s">
        <v>368</v>
      </c>
      <c r="D312">
        <v>5925</v>
      </c>
      <c r="E312">
        <v>10582</v>
      </c>
      <c r="F312">
        <v>16876</v>
      </c>
      <c r="G312">
        <v>-4657</v>
      </c>
      <c r="H312">
        <v>0.35109030575965799</v>
      </c>
      <c r="I312">
        <v>0.62704432329936</v>
      </c>
      <c r="J312">
        <v>-0.275954017539701</v>
      </c>
      <c r="K312">
        <f t="shared" si="12"/>
        <v>1364607</v>
      </c>
      <c r="L312">
        <f t="shared" si="13"/>
        <v>1804352</v>
      </c>
      <c r="M312">
        <f t="shared" si="14"/>
        <v>3256953</v>
      </c>
    </row>
    <row r="313" spans="1:13">
      <c r="A313" s="1" t="s">
        <v>22</v>
      </c>
      <c r="B313">
        <v>8109</v>
      </c>
      <c r="C313" t="s">
        <v>369</v>
      </c>
      <c r="D313">
        <v>1413</v>
      </c>
      <c r="E313">
        <v>1884</v>
      </c>
      <c r="F313">
        <v>3389</v>
      </c>
      <c r="G313">
        <v>-471</v>
      </c>
      <c r="H313">
        <v>0.41693714960165201</v>
      </c>
      <c r="I313">
        <v>0.55591619946886905</v>
      </c>
      <c r="J313">
        <v>-0.13897904986721701</v>
      </c>
      <c r="K313">
        <f t="shared" si="12"/>
        <v>1364607</v>
      </c>
      <c r="L313">
        <f t="shared" si="13"/>
        <v>1804352</v>
      </c>
      <c r="M313">
        <f t="shared" si="14"/>
        <v>3256953</v>
      </c>
    </row>
    <row r="314" spans="1:13">
      <c r="A314" s="1" t="s">
        <v>22</v>
      </c>
      <c r="B314">
        <v>8111</v>
      </c>
      <c r="C314" t="s">
        <v>370</v>
      </c>
      <c r="D314">
        <v>202</v>
      </c>
      <c r="E314">
        <v>342</v>
      </c>
      <c r="F314">
        <v>563</v>
      </c>
      <c r="G314">
        <v>-140</v>
      </c>
      <c r="H314">
        <v>0.35879218472468899</v>
      </c>
      <c r="I314">
        <v>0.60746003552397798</v>
      </c>
      <c r="J314">
        <v>-0.24866785079928899</v>
      </c>
      <c r="K314">
        <f t="shared" si="12"/>
        <v>1364607</v>
      </c>
      <c r="L314">
        <f t="shared" si="13"/>
        <v>1804352</v>
      </c>
      <c r="M314">
        <f t="shared" si="14"/>
        <v>3256953</v>
      </c>
    </row>
    <row r="315" spans="1:13">
      <c r="A315" s="1" t="s">
        <v>22</v>
      </c>
      <c r="B315">
        <v>8113</v>
      </c>
      <c r="C315" t="s">
        <v>371</v>
      </c>
      <c r="D315">
        <v>1136</v>
      </c>
      <c r="E315">
        <v>3924</v>
      </c>
      <c r="F315">
        <v>5147</v>
      </c>
      <c r="G315">
        <v>-2788</v>
      </c>
      <c r="H315">
        <v>0.22071109384107199</v>
      </c>
      <c r="I315">
        <v>0.76238585583835194</v>
      </c>
      <c r="J315">
        <v>-0.54167476199727904</v>
      </c>
      <c r="K315">
        <f t="shared" si="12"/>
        <v>1364607</v>
      </c>
      <c r="L315">
        <f t="shared" si="13"/>
        <v>1804352</v>
      </c>
      <c r="M315">
        <f t="shared" si="14"/>
        <v>3256953</v>
      </c>
    </row>
    <row r="316" spans="1:13">
      <c r="A316" s="1" t="s">
        <v>22</v>
      </c>
      <c r="B316">
        <v>8115</v>
      </c>
      <c r="C316" t="s">
        <v>372</v>
      </c>
      <c r="D316">
        <v>1121</v>
      </c>
      <c r="E316">
        <v>301</v>
      </c>
      <c r="F316">
        <v>1446</v>
      </c>
      <c r="G316">
        <v>820</v>
      </c>
      <c r="H316">
        <v>0.77524204702627897</v>
      </c>
      <c r="I316">
        <v>0.208160442600276</v>
      </c>
      <c r="J316">
        <v>0.56708160442600197</v>
      </c>
      <c r="K316">
        <f t="shared" si="12"/>
        <v>1364607</v>
      </c>
      <c r="L316">
        <f t="shared" si="13"/>
        <v>1804352</v>
      </c>
      <c r="M316">
        <f t="shared" si="14"/>
        <v>3256953</v>
      </c>
    </row>
    <row r="317" spans="1:13">
      <c r="A317" s="1" t="s">
        <v>22</v>
      </c>
      <c r="B317">
        <v>8117</v>
      </c>
      <c r="C317" t="s">
        <v>373</v>
      </c>
      <c r="D317">
        <v>5322</v>
      </c>
      <c r="E317">
        <v>12631</v>
      </c>
      <c r="F317">
        <v>18479</v>
      </c>
      <c r="G317">
        <v>-7309</v>
      </c>
      <c r="H317">
        <v>0.28800259754315699</v>
      </c>
      <c r="I317">
        <v>0.68353265869365198</v>
      </c>
      <c r="J317">
        <v>-0.39553006115049499</v>
      </c>
      <c r="K317">
        <f t="shared" si="12"/>
        <v>1364607</v>
      </c>
      <c r="L317">
        <f t="shared" si="13"/>
        <v>1804352</v>
      </c>
      <c r="M317">
        <f t="shared" si="14"/>
        <v>3256953</v>
      </c>
    </row>
    <row r="318" spans="1:13">
      <c r="A318" s="1" t="s">
        <v>22</v>
      </c>
      <c r="B318">
        <v>8119</v>
      </c>
      <c r="C318" t="s">
        <v>374</v>
      </c>
      <c r="D318">
        <v>11241</v>
      </c>
      <c r="E318">
        <v>5278</v>
      </c>
      <c r="F318">
        <v>16939</v>
      </c>
      <c r="G318">
        <v>5963</v>
      </c>
      <c r="H318">
        <v>0.66361650628726598</v>
      </c>
      <c r="I318">
        <v>0.311588641596316</v>
      </c>
      <c r="J318">
        <v>0.35202786469094899</v>
      </c>
      <c r="K318">
        <f t="shared" si="12"/>
        <v>1364607</v>
      </c>
      <c r="L318">
        <f t="shared" si="13"/>
        <v>1804352</v>
      </c>
      <c r="M318">
        <f t="shared" si="14"/>
        <v>3256953</v>
      </c>
    </row>
    <row r="319" spans="1:13">
      <c r="A319" s="1" t="s">
        <v>22</v>
      </c>
      <c r="B319">
        <v>8121</v>
      </c>
      <c r="C319" t="s">
        <v>150</v>
      </c>
      <c r="D319">
        <v>2595</v>
      </c>
      <c r="E319">
        <v>369</v>
      </c>
      <c r="F319">
        <v>3008</v>
      </c>
      <c r="G319">
        <v>2226</v>
      </c>
      <c r="H319">
        <v>0.862699468085106</v>
      </c>
      <c r="I319">
        <v>0.122672872340425</v>
      </c>
      <c r="J319">
        <v>0.74002659574467999</v>
      </c>
      <c r="K319">
        <f t="shared" si="12"/>
        <v>1364607</v>
      </c>
      <c r="L319">
        <f t="shared" si="13"/>
        <v>1804352</v>
      </c>
      <c r="M319">
        <f t="shared" si="14"/>
        <v>3256953</v>
      </c>
    </row>
    <row r="320" spans="1:13">
      <c r="A320" s="1" t="s">
        <v>22</v>
      </c>
      <c r="B320">
        <v>8123</v>
      </c>
      <c r="C320" t="s">
        <v>375</v>
      </c>
      <c r="D320">
        <v>96145</v>
      </c>
      <c r="E320">
        <v>66060</v>
      </c>
      <c r="F320">
        <v>166968</v>
      </c>
      <c r="G320">
        <v>30085</v>
      </c>
      <c r="H320">
        <v>0.575828901346365</v>
      </c>
      <c r="I320">
        <v>0.39564467442863299</v>
      </c>
      <c r="J320">
        <v>0.180184226917732</v>
      </c>
      <c r="K320">
        <f t="shared" si="12"/>
        <v>1364607</v>
      </c>
      <c r="L320">
        <f t="shared" si="13"/>
        <v>1804352</v>
      </c>
      <c r="M320">
        <f t="shared" si="14"/>
        <v>3256953</v>
      </c>
    </row>
    <row r="321" spans="1:13">
      <c r="A321" s="1" t="s">
        <v>22</v>
      </c>
      <c r="B321">
        <v>8125</v>
      </c>
      <c r="C321" t="s">
        <v>207</v>
      </c>
      <c r="D321">
        <v>4107</v>
      </c>
      <c r="E321">
        <v>785</v>
      </c>
      <c r="F321">
        <v>4981</v>
      </c>
      <c r="G321">
        <v>3322</v>
      </c>
      <c r="H321">
        <v>0.82453322625978698</v>
      </c>
      <c r="I321">
        <v>0.15759887572776499</v>
      </c>
      <c r="J321">
        <v>0.66693435053202099</v>
      </c>
      <c r="K321">
        <f t="shared" si="12"/>
        <v>1364607</v>
      </c>
      <c r="L321">
        <f t="shared" si="13"/>
        <v>1804352</v>
      </c>
      <c r="M321">
        <f t="shared" si="14"/>
        <v>3256953</v>
      </c>
    </row>
    <row r="322" spans="1:13">
      <c r="A322" s="1" t="s">
        <v>38</v>
      </c>
      <c r="B322">
        <v>9001</v>
      </c>
      <c r="C322" t="s">
        <v>376</v>
      </c>
      <c r="D322">
        <v>169039</v>
      </c>
      <c r="E322">
        <v>297505</v>
      </c>
      <c r="F322">
        <v>472990</v>
      </c>
      <c r="G322">
        <v>-128466</v>
      </c>
      <c r="H322">
        <v>0.35738387703756902</v>
      </c>
      <c r="I322">
        <v>0.62898792786316804</v>
      </c>
      <c r="J322">
        <v>-0.27160405082559802</v>
      </c>
      <c r="K322">
        <f t="shared" si="12"/>
        <v>715291</v>
      </c>
      <c r="L322">
        <f t="shared" si="13"/>
        <v>1080680</v>
      </c>
      <c r="M322">
        <f t="shared" si="14"/>
        <v>1824280</v>
      </c>
    </row>
    <row r="323" spans="1:13">
      <c r="A323" s="1" t="s">
        <v>38</v>
      </c>
      <c r="B323">
        <v>9003</v>
      </c>
      <c r="C323" t="s">
        <v>377</v>
      </c>
      <c r="D323">
        <v>159024</v>
      </c>
      <c r="E323">
        <v>283368</v>
      </c>
      <c r="F323">
        <v>449336</v>
      </c>
      <c r="G323">
        <v>-124344</v>
      </c>
      <c r="H323">
        <v>0.35390887887905698</v>
      </c>
      <c r="I323">
        <v>0.63063720690084901</v>
      </c>
      <c r="J323">
        <v>-0.27672832802179198</v>
      </c>
      <c r="K323">
        <f t="shared" ref="K323:K386" si="15">SUMIF(A:A,A323,D:D)</f>
        <v>715291</v>
      </c>
      <c r="L323">
        <f t="shared" ref="L323:L386" si="16">SUMIF(A:A,A323,E:E)</f>
        <v>1080680</v>
      </c>
      <c r="M323">
        <f t="shared" ref="M323:M386" si="17">SUMIF(A:A,A323,F:F)</f>
        <v>1824280</v>
      </c>
    </row>
    <row r="324" spans="1:13">
      <c r="A324" s="1" t="s">
        <v>38</v>
      </c>
      <c r="B324">
        <v>9005</v>
      </c>
      <c r="C324" t="s">
        <v>378</v>
      </c>
      <c r="D324">
        <v>55601</v>
      </c>
      <c r="E324">
        <v>50164</v>
      </c>
      <c r="F324">
        <v>107544</v>
      </c>
      <c r="G324">
        <v>5437</v>
      </c>
      <c r="H324">
        <v>0.51700699248679605</v>
      </c>
      <c r="I324">
        <v>0.46645094101019102</v>
      </c>
      <c r="J324">
        <v>5.0556051476604899E-2</v>
      </c>
      <c r="K324">
        <f t="shared" si="15"/>
        <v>715291</v>
      </c>
      <c r="L324">
        <f t="shared" si="16"/>
        <v>1080680</v>
      </c>
      <c r="M324">
        <f t="shared" si="17"/>
        <v>1824280</v>
      </c>
    </row>
    <row r="325" spans="1:13">
      <c r="A325" s="1" t="s">
        <v>38</v>
      </c>
      <c r="B325">
        <v>9007</v>
      </c>
      <c r="C325" t="s">
        <v>379</v>
      </c>
      <c r="D325">
        <v>40665</v>
      </c>
      <c r="E325">
        <v>56848</v>
      </c>
      <c r="F325">
        <v>99203</v>
      </c>
      <c r="G325">
        <v>-16183</v>
      </c>
      <c r="H325">
        <v>0.40991703879922903</v>
      </c>
      <c r="I325">
        <v>0.57304718607300098</v>
      </c>
      <c r="J325">
        <v>-0.16313014727377201</v>
      </c>
      <c r="K325">
        <f t="shared" si="15"/>
        <v>715291</v>
      </c>
      <c r="L325">
        <f t="shared" si="16"/>
        <v>1080680</v>
      </c>
      <c r="M325">
        <f t="shared" si="17"/>
        <v>1824280</v>
      </c>
    </row>
    <row r="326" spans="1:13">
      <c r="A326" s="1" t="s">
        <v>38</v>
      </c>
      <c r="B326">
        <v>9009</v>
      </c>
      <c r="C326" t="s">
        <v>380</v>
      </c>
      <c r="D326">
        <v>169892</v>
      </c>
      <c r="E326">
        <v>242629</v>
      </c>
      <c r="F326">
        <v>417980</v>
      </c>
      <c r="G326">
        <v>-72737</v>
      </c>
      <c r="H326">
        <v>0.40645963921718697</v>
      </c>
      <c r="I326">
        <v>0.58047992726924702</v>
      </c>
      <c r="J326">
        <v>-0.17402028805205899</v>
      </c>
      <c r="K326">
        <f t="shared" si="15"/>
        <v>715291</v>
      </c>
      <c r="L326">
        <f t="shared" si="16"/>
        <v>1080680</v>
      </c>
      <c r="M326">
        <f t="shared" si="17"/>
        <v>1824280</v>
      </c>
    </row>
    <row r="327" spans="1:13">
      <c r="A327" s="1" t="s">
        <v>38</v>
      </c>
      <c r="B327">
        <v>9011</v>
      </c>
      <c r="C327" t="s">
        <v>381</v>
      </c>
      <c r="D327">
        <v>57110</v>
      </c>
      <c r="E327">
        <v>79459</v>
      </c>
      <c r="F327">
        <v>139604</v>
      </c>
      <c r="G327">
        <v>-22349</v>
      </c>
      <c r="H327">
        <v>0.409085699550156</v>
      </c>
      <c r="I327">
        <v>0.56917423569525205</v>
      </c>
      <c r="J327">
        <v>-0.16008853614509599</v>
      </c>
      <c r="K327">
        <f t="shared" si="15"/>
        <v>715291</v>
      </c>
      <c r="L327">
        <f t="shared" si="16"/>
        <v>1080680</v>
      </c>
      <c r="M327">
        <f t="shared" si="17"/>
        <v>1824280</v>
      </c>
    </row>
    <row r="328" spans="1:13">
      <c r="A328" s="1" t="s">
        <v>38</v>
      </c>
      <c r="B328">
        <v>9013</v>
      </c>
      <c r="C328" t="s">
        <v>382</v>
      </c>
      <c r="D328">
        <v>34819</v>
      </c>
      <c r="E328">
        <v>44006</v>
      </c>
      <c r="F328">
        <v>80546</v>
      </c>
      <c r="G328">
        <v>-9187</v>
      </c>
      <c r="H328">
        <v>0.43228714026767301</v>
      </c>
      <c r="I328">
        <v>0.54634618727186901</v>
      </c>
      <c r="J328">
        <v>-0.114059047004196</v>
      </c>
      <c r="K328">
        <f t="shared" si="15"/>
        <v>715291</v>
      </c>
      <c r="L328">
        <f t="shared" si="16"/>
        <v>1080680</v>
      </c>
      <c r="M328">
        <f t="shared" si="17"/>
        <v>1824280</v>
      </c>
    </row>
    <row r="329" spans="1:13">
      <c r="A329" s="1" t="s">
        <v>38</v>
      </c>
      <c r="B329">
        <v>9015</v>
      </c>
      <c r="C329" t="s">
        <v>383</v>
      </c>
      <c r="D329">
        <v>29141</v>
      </c>
      <c r="E329">
        <v>26701</v>
      </c>
      <c r="F329">
        <v>57077</v>
      </c>
      <c r="G329">
        <v>2440</v>
      </c>
      <c r="H329">
        <v>0.51055591569283598</v>
      </c>
      <c r="I329">
        <v>0.46780664716085202</v>
      </c>
      <c r="J329">
        <v>4.2749268531982999E-2</v>
      </c>
      <c r="K329">
        <f t="shared" si="15"/>
        <v>715291</v>
      </c>
      <c r="L329">
        <f t="shared" si="16"/>
        <v>1080680</v>
      </c>
      <c r="M329">
        <f t="shared" si="17"/>
        <v>1824280</v>
      </c>
    </row>
    <row r="330" spans="1:13">
      <c r="A330" s="1" t="s">
        <v>45</v>
      </c>
      <c r="B330">
        <v>10001</v>
      </c>
      <c r="C330" t="s">
        <v>384</v>
      </c>
      <c r="D330">
        <v>41009</v>
      </c>
      <c r="E330">
        <v>44552</v>
      </c>
      <c r="F330">
        <v>87025</v>
      </c>
      <c r="G330">
        <v>-3543</v>
      </c>
      <c r="H330">
        <v>0.47123240448147002</v>
      </c>
      <c r="I330">
        <v>0.51194484343579405</v>
      </c>
      <c r="J330">
        <v>-4.0712438954323402E-2</v>
      </c>
      <c r="K330">
        <f t="shared" si="15"/>
        <v>200603</v>
      </c>
      <c r="L330">
        <f t="shared" si="16"/>
        <v>296268</v>
      </c>
      <c r="M330">
        <f t="shared" si="17"/>
        <v>504010</v>
      </c>
    </row>
    <row r="331" spans="1:13">
      <c r="A331" s="1" t="s">
        <v>45</v>
      </c>
      <c r="B331">
        <v>10003</v>
      </c>
      <c r="C331" t="s">
        <v>385</v>
      </c>
      <c r="D331">
        <v>88364</v>
      </c>
      <c r="E331">
        <v>195034</v>
      </c>
      <c r="F331">
        <v>287633</v>
      </c>
      <c r="G331">
        <v>-106670</v>
      </c>
      <c r="H331">
        <v>0.30721092503294101</v>
      </c>
      <c r="I331">
        <v>0.67806545146071495</v>
      </c>
      <c r="J331">
        <v>-0.370854526427774</v>
      </c>
      <c r="K331">
        <f t="shared" si="15"/>
        <v>200603</v>
      </c>
      <c r="L331">
        <f t="shared" si="16"/>
        <v>296268</v>
      </c>
      <c r="M331">
        <f t="shared" si="17"/>
        <v>504010</v>
      </c>
    </row>
    <row r="332" spans="1:13">
      <c r="A332" s="1" t="s">
        <v>45</v>
      </c>
      <c r="B332">
        <v>10005</v>
      </c>
      <c r="C332" t="s">
        <v>386</v>
      </c>
      <c r="D332">
        <v>71230</v>
      </c>
      <c r="E332">
        <v>56682</v>
      </c>
      <c r="F332">
        <v>129352</v>
      </c>
      <c r="G332">
        <v>14548</v>
      </c>
      <c r="H332">
        <v>0.55066794483270398</v>
      </c>
      <c r="I332">
        <v>0.438199641288886</v>
      </c>
      <c r="J332">
        <v>0.112468303543818</v>
      </c>
      <c r="K332">
        <f t="shared" si="15"/>
        <v>200603</v>
      </c>
      <c r="L332">
        <f t="shared" si="16"/>
        <v>296268</v>
      </c>
      <c r="M332">
        <f t="shared" si="17"/>
        <v>504010</v>
      </c>
    </row>
    <row r="333" spans="1:13">
      <c r="A333" s="1" t="s">
        <v>33</v>
      </c>
      <c r="B333">
        <v>11001</v>
      </c>
      <c r="C333" t="s">
        <v>33</v>
      </c>
      <c r="D333">
        <v>18586</v>
      </c>
      <c r="E333">
        <v>317323</v>
      </c>
      <c r="F333">
        <v>344356</v>
      </c>
      <c r="G333">
        <v>-298737</v>
      </c>
      <c r="H333">
        <v>5.39732137671479E-2</v>
      </c>
      <c r="I333">
        <v>0.92149693921406906</v>
      </c>
      <c r="J333">
        <v>-0.86752372544692102</v>
      </c>
      <c r="K333">
        <f t="shared" si="15"/>
        <v>18586</v>
      </c>
      <c r="L333">
        <f t="shared" si="16"/>
        <v>317323</v>
      </c>
      <c r="M333">
        <f t="shared" si="17"/>
        <v>344356</v>
      </c>
    </row>
    <row r="334" spans="1:13">
      <c r="A334" s="1" t="s">
        <v>15</v>
      </c>
      <c r="B334">
        <v>12001</v>
      </c>
      <c r="C334" t="s">
        <v>387</v>
      </c>
      <c r="D334">
        <v>50972</v>
      </c>
      <c r="E334">
        <v>89704</v>
      </c>
      <c r="F334">
        <v>142604</v>
      </c>
      <c r="G334">
        <v>-38732</v>
      </c>
      <c r="H334">
        <v>0.35743737903565098</v>
      </c>
      <c r="I334">
        <v>0.62904266359989902</v>
      </c>
      <c r="J334">
        <v>-0.27160528456424698</v>
      </c>
      <c r="K334">
        <f t="shared" si="15"/>
        <v>5668731</v>
      </c>
      <c r="L334">
        <f t="shared" si="16"/>
        <v>5297045</v>
      </c>
      <c r="M334">
        <f t="shared" si="17"/>
        <v>11067456</v>
      </c>
    </row>
    <row r="335" spans="1:13">
      <c r="A335" s="1" t="s">
        <v>15</v>
      </c>
      <c r="B335">
        <v>12003</v>
      </c>
      <c r="C335" t="s">
        <v>388</v>
      </c>
      <c r="D335">
        <v>11911</v>
      </c>
      <c r="E335">
        <v>2037</v>
      </c>
      <c r="F335">
        <v>14059</v>
      </c>
      <c r="G335">
        <v>9874</v>
      </c>
      <c r="H335">
        <v>0.84721530692083302</v>
      </c>
      <c r="I335">
        <v>0.14488939469379</v>
      </c>
      <c r="J335">
        <v>0.70232591222704299</v>
      </c>
      <c r="K335">
        <f t="shared" si="15"/>
        <v>5668731</v>
      </c>
      <c r="L335">
        <f t="shared" si="16"/>
        <v>5297045</v>
      </c>
      <c r="M335">
        <f t="shared" si="17"/>
        <v>11067456</v>
      </c>
    </row>
    <row r="336" spans="1:13">
      <c r="A336" s="1" t="s">
        <v>15</v>
      </c>
      <c r="B336">
        <v>12005</v>
      </c>
      <c r="C336" t="s">
        <v>389</v>
      </c>
      <c r="D336">
        <v>66097</v>
      </c>
      <c r="E336">
        <v>25614</v>
      </c>
      <c r="F336">
        <v>93024</v>
      </c>
      <c r="G336">
        <v>40483</v>
      </c>
      <c r="H336">
        <v>0.71053706570347397</v>
      </c>
      <c r="I336">
        <v>0.27534829721362197</v>
      </c>
      <c r="J336">
        <v>0.435188768489852</v>
      </c>
      <c r="K336">
        <f t="shared" si="15"/>
        <v>5668731</v>
      </c>
      <c r="L336">
        <f t="shared" si="16"/>
        <v>5297045</v>
      </c>
      <c r="M336">
        <f t="shared" si="17"/>
        <v>11067456</v>
      </c>
    </row>
    <row r="337" spans="1:13">
      <c r="A337" s="1" t="s">
        <v>15</v>
      </c>
      <c r="B337">
        <v>12007</v>
      </c>
      <c r="C337" t="s">
        <v>390</v>
      </c>
      <c r="D337">
        <v>10334</v>
      </c>
      <c r="E337">
        <v>3160</v>
      </c>
      <c r="F337">
        <v>13632</v>
      </c>
      <c r="G337">
        <v>7174</v>
      </c>
      <c r="H337">
        <v>0.75806924882629101</v>
      </c>
      <c r="I337">
        <v>0.23180751173708899</v>
      </c>
      <c r="J337">
        <v>0.52626173708920199</v>
      </c>
      <c r="K337">
        <f t="shared" si="15"/>
        <v>5668731</v>
      </c>
      <c r="L337">
        <f t="shared" si="16"/>
        <v>5297045</v>
      </c>
      <c r="M337">
        <f t="shared" si="17"/>
        <v>11067456</v>
      </c>
    </row>
    <row r="338" spans="1:13">
      <c r="A338" s="1" t="s">
        <v>15</v>
      </c>
      <c r="B338">
        <v>12009</v>
      </c>
      <c r="C338" t="s">
        <v>391</v>
      </c>
      <c r="D338">
        <v>207883</v>
      </c>
      <c r="E338">
        <v>148549</v>
      </c>
      <c r="F338">
        <v>360764</v>
      </c>
      <c r="G338">
        <v>59334</v>
      </c>
      <c r="H338">
        <v>0.57622988990032198</v>
      </c>
      <c r="I338">
        <v>0.41176226009247002</v>
      </c>
      <c r="J338">
        <v>0.16446762980785201</v>
      </c>
      <c r="K338">
        <f t="shared" si="15"/>
        <v>5668731</v>
      </c>
      <c r="L338">
        <f t="shared" si="16"/>
        <v>5297045</v>
      </c>
      <c r="M338">
        <f t="shared" si="17"/>
        <v>11067456</v>
      </c>
    </row>
    <row r="339" spans="1:13">
      <c r="A339" s="1" t="s">
        <v>15</v>
      </c>
      <c r="B339">
        <v>12011</v>
      </c>
      <c r="C339" t="s">
        <v>392</v>
      </c>
      <c r="D339">
        <v>333409</v>
      </c>
      <c r="E339">
        <v>618752</v>
      </c>
      <c r="F339">
        <v>957672</v>
      </c>
      <c r="G339">
        <v>-285343</v>
      </c>
      <c r="H339">
        <v>0.34814529400462702</v>
      </c>
      <c r="I339">
        <v>0.64610012613922096</v>
      </c>
      <c r="J339">
        <v>-0.29795483213459301</v>
      </c>
      <c r="K339">
        <f t="shared" si="15"/>
        <v>5668731</v>
      </c>
      <c r="L339">
        <f t="shared" si="16"/>
        <v>5297045</v>
      </c>
      <c r="M339">
        <f t="shared" si="17"/>
        <v>11067456</v>
      </c>
    </row>
    <row r="340" spans="1:13">
      <c r="A340" s="1" t="s">
        <v>15</v>
      </c>
      <c r="B340">
        <v>12013</v>
      </c>
      <c r="C340" t="s">
        <v>93</v>
      </c>
      <c r="D340">
        <v>5274</v>
      </c>
      <c r="E340">
        <v>1209</v>
      </c>
      <c r="F340">
        <v>6526</v>
      </c>
      <c r="G340">
        <v>4065</v>
      </c>
      <c r="H340">
        <v>0.80815200735519399</v>
      </c>
      <c r="I340">
        <v>0.18525896414342599</v>
      </c>
      <c r="J340">
        <v>0.62289304321176797</v>
      </c>
      <c r="K340">
        <f t="shared" si="15"/>
        <v>5668731</v>
      </c>
      <c r="L340">
        <f t="shared" si="16"/>
        <v>5297045</v>
      </c>
      <c r="M340">
        <f t="shared" si="17"/>
        <v>11067456</v>
      </c>
    </row>
    <row r="341" spans="1:13">
      <c r="A341" s="1" t="s">
        <v>15</v>
      </c>
      <c r="B341">
        <v>12015</v>
      </c>
      <c r="C341" t="s">
        <v>393</v>
      </c>
      <c r="D341">
        <v>73243</v>
      </c>
      <c r="E341">
        <v>42273</v>
      </c>
      <c r="F341">
        <v>116340</v>
      </c>
      <c r="G341">
        <v>30970</v>
      </c>
      <c r="H341">
        <v>0.62955991060684202</v>
      </c>
      <c r="I341">
        <v>0.363357400722021</v>
      </c>
      <c r="J341">
        <v>0.26620250988482003</v>
      </c>
      <c r="K341">
        <f t="shared" si="15"/>
        <v>5668731</v>
      </c>
      <c r="L341">
        <f t="shared" si="16"/>
        <v>5297045</v>
      </c>
      <c r="M341">
        <f t="shared" si="17"/>
        <v>11067456</v>
      </c>
    </row>
    <row r="342" spans="1:13">
      <c r="A342" s="1" t="s">
        <v>15</v>
      </c>
      <c r="B342">
        <v>12017</v>
      </c>
      <c r="C342" t="s">
        <v>394</v>
      </c>
      <c r="D342">
        <v>65352</v>
      </c>
      <c r="E342">
        <v>27092</v>
      </c>
      <c r="F342">
        <v>93208</v>
      </c>
      <c r="G342">
        <v>38260</v>
      </c>
      <c r="H342">
        <v>0.70114153291562897</v>
      </c>
      <c r="I342">
        <v>0.290661745772895</v>
      </c>
      <c r="J342">
        <v>0.41047978714273398</v>
      </c>
      <c r="K342">
        <f t="shared" si="15"/>
        <v>5668731</v>
      </c>
      <c r="L342">
        <f t="shared" si="16"/>
        <v>5297045</v>
      </c>
      <c r="M342">
        <f t="shared" si="17"/>
        <v>11067456</v>
      </c>
    </row>
    <row r="343" spans="1:13">
      <c r="A343" s="1" t="s">
        <v>15</v>
      </c>
      <c r="B343">
        <v>12019</v>
      </c>
      <c r="C343" t="s">
        <v>99</v>
      </c>
      <c r="D343">
        <v>84480</v>
      </c>
      <c r="E343">
        <v>38317</v>
      </c>
      <c r="F343">
        <v>124405</v>
      </c>
      <c r="G343">
        <v>46163</v>
      </c>
      <c r="H343">
        <v>0.67907238455046004</v>
      </c>
      <c r="I343">
        <v>0.30800208994815298</v>
      </c>
      <c r="J343">
        <v>0.37107029460230601</v>
      </c>
      <c r="K343">
        <f t="shared" si="15"/>
        <v>5668731</v>
      </c>
      <c r="L343">
        <f t="shared" si="16"/>
        <v>5297045</v>
      </c>
      <c r="M343">
        <f t="shared" si="17"/>
        <v>11067456</v>
      </c>
    </row>
    <row r="344" spans="1:13">
      <c r="A344" s="1" t="s">
        <v>15</v>
      </c>
      <c r="B344">
        <v>12021</v>
      </c>
      <c r="C344" t="s">
        <v>395</v>
      </c>
      <c r="D344">
        <v>128950</v>
      </c>
      <c r="E344">
        <v>77621</v>
      </c>
      <c r="F344">
        <v>207818</v>
      </c>
      <c r="G344">
        <v>51329</v>
      </c>
      <c r="H344">
        <v>0.62049485607598898</v>
      </c>
      <c r="I344">
        <v>0.37350470122895901</v>
      </c>
      <c r="J344">
        <v>0.24699015484702899</v>
      </c>
      <c r="K344">
        <f t="shared" si="15"/>
        <v>5668731</v>
      </c>
      <c r="L344">
        <f t="shared" si="16"/>
        <v>5297045</v>
      </c>
      <c r="M344">
        <f t="shared" si="17"/>
        <v>11067456</v>
      </c>
    </row>
    <row r="345" spans="1:13">
      <c r="A345" s="1" t="s">
        <v>15</v>
      </c>
      <c r="B345">
        <v>12023</v>
      </c>
      <c r="C345" t="s">
        <v>218</v>
      </c>
      <c r="D345">
        <v>23836</v>
      </c>
      <c r="E345">
        <v>8914</v>
      </c>
      <c r="F345">
        <v>33042</v>
      </c>
      <c r="G345">
        <v>14922</v>
      </c>
      <c r="H345">
        <v>0.72138490406149702</v>
      </c>
      <c r="I345">
        <v>0.26977785848314201</v>
      </c>
      <c r="J345">
        <v>0.45160704557835402</v>
      </c>
      <c r="K345">
        <f t="shared" si="15"/>
        <v>5668731</v>
      </c>
      <c r="L345">
        <f t="shared" si="16"/>
        <v>5297045</v>
      </c>
      <c r="M345">
        <f t="shared" si="17"/>
        <v>11067456</v>
      </c>
    </row>
    <row r="346" spans="1:13">
      <c r="A346" s="1" t="s">
        <v>15</v>
      </c>
      <c r="B346">
        <v>12027</v>
      </c>
      <c r="C346" t="s">
        <v>396</v>
      </c>
      <c r="D346">
        <v>8313</v>
      </c>
      <c r="E346">
        <v>4259</v>
      </c>
      <c r="F346">
        <v>12659</v>
      </c>
      <c r="G346">
        <v>4054</v>
      </c>
      <c r="H346">
        <v>0.656686942096532</v>
      </c>
      <c r="I346">
        <v>0.33644047713089498</v>
      </c>
      <c r="J346">
        <v>0.32024646496563702</v>
      </c>
      <c r="K346">
        <f t="shared" si="15"/>
        <v>5668731</v>
      </c>
      <c r="L346">
        <f t="shared" si="16"/>
        <v>5297045</v>
      </c>
      <c r="M346">
        <f t="shared" si="17"/>
        <v>11067456</v>
      </c>
    </row>
    <row r="347" spans="1:13">
      <c r="A347" s="1" t="s">
        <v>15</v>
      </c>
      <c r="B347">
        <v>12029</v>
      </c>
      <c r="C347" t="s">
        <v>397</v>
      </c>
      <c r="D347">
        <v>6759</v>
      </c>
      <c r="E347">
        <v>1365</v>
      </c>
      <c r="F347">
        <v>8167</v>
      </c>
      <c r="G347">
        <v>5394</v>
      </c>
      <c r="H347">
        <v>0.82759887351536598</v>
      </c>
      <c r="I347">
        <v>0.167136035263866</v>
      </c>
      <c r="J347">
        <v>0.66046283825149998</v>
      </c>
      <c r="K347">
        <f t="shared" si="15"/>
        <v>5668731</v>
      </c>
      <c r="L347">
        <f t="shared" si="16"/>
        <v>5297045</v>
      </c>
      <c r="M347">
        <f t="shared" si="17"/>
        <v>11067456</v>
      </c>
    </row>
    <row r="348" spans="1:13">
      <c r="A348" s="1" t="s">
        <v>15</v>
      </c>
      <c r="B348">
        <v>12031</v>
      </c>
      <c r="C348" t="s">
        <v>398</v>
      </c>
      <c r="D348">
        <v>233762</v>
      </c>
      <c r="E348">
        <v>252556</v>
      </c>
      <c r="F348">
        <v>492820</v>
      </c>
      <c r="G348">
        <v>-18794</v>
      </c>
      <c r="H348">
        <v>0.47433545716488701</v>
      </c>
      <c r="I348">
        <v>0.512471084777403</v>
      </c>
      <c r="J348">
        <v>-3.8135627612515703E-2</v>
      </c>
      <c r="K348">
        <f t="shared" si="15"/>
        <v>5668731</v>
      </c>
      <c r="L348">
        <f t="shared" si="16"/>
        <v>5297045</v>
      </c>
      <c r="M348">
        <f t="shared" si="17"/>
        <v>11067456</v>
      </c>
    </row>
    <row r="349" spans="1:13">
      <c r="A349" s="1" t="s">
        <v>15</v>
      </c>
      <c r="B349">
        <v>12033</v>
      </c>
      <c r="C349" t="s">
        <v>112</v>
      </c>
      <c r="D349">
        <v>96674</v>
      </c>
      <c r="E349">
        <v>70929</v>
      </c>
      <c r="F349">
        <v>170372</v>
      </c>
      <c r="G349">
        <v>25745</v>
      </c>
      <c r="H349">
        <v>0.56742892024511005</v>
      </c>
      <c r="I349">
        <v>0.41631840912826001</v>
      </c>
      <c r="J349">
        <v>0.15111051111685</v>
      </c>
      <c r="K349">
        <f t="shared" si="15"/>
        <v>5668731</v>
      </c>
      <c r="L349">
        <f t="shared" si="16"/>
        <v>5297045</v>
      </c>
      <c r="M349">
        <f t="shared" si="17"/>
        <v>11067456</v>
      </c>
    </row>
    <row r="350" spans="1:13">
      <c r="A350" s="1" t="s">
        <v>15</v>
      </c>
      <c r="B350">
        <v>12035</v>
      </c>
      <c r="C350" t="s">
        <v>399</v>
      </c>
      <c r="D350">
        <v>43043</v>
      </c>
      <c r="E350">
        <v>28161</v>
      </c>
      <c r="F350">
        <v>71716</v>
      </c>
      <c r="G350">
        <v>14882</v>
      </c>
      <c r="H350">
        <v>0.60018684812315204</v>
      </c>
      <c r="I350">
        <v>0.39267388030564998</v>
      </c>
      <c r="J350">
        <v>0.207512967817502</v>
      </c>
      <c r="K350">
        <f t="shared" si="15"/>
        <v>5668731</v>
      </c>
      <c r="L350">
        <f t="shared" si="16"/>
        <v>5297045</v>
      </c>
      <c r="M350">
        <f t="shared" si="17"/>
        <v>11067456</v>
      </c>
    </row>
    <row r="351" spans="1:13">
      <c r="A351" s="1" t="s">
        <v>15</v>
      </c>
      <c r="B351">
        <v>12037</v>
      </c>
      <c r="C351" t="s">
        <v>115</v>
      </c>
      <c r="D351">
        <v>4675</v>
      </c>
      <c r="E351">
        <v>2120</v>
      </c>
      <c r="F351">
        <v>6849</v>
      </c>
      <c r="G351">
        <v>2555</v>
      </c>
      <c r="H351">
        <v>0.68258139874434198</v>
      </c>
      <c r="I351">
        <v>0.30953423857497397</v>
      </c>
      <c r="J351">
        <v>0.37304716016936701</v>
      </c>
      <c r="K351">
        <f t="shared" si="15"/>
        <v>5668731</v>
      </c>
      <c r="L351">
        <f t="shared" si="16"/>
        <v>5297045</v>
      </c>
      <c r="M351">
        <f t="shared" si="17"/>
        <v>11067456</v>
      </c>
    </row>
    <row r="352" spans="1:13">
      <c r="A352" s="1" t="s">
        <v>15</v>
      </c>
      <c r="B352">
        <v>12039</v>
      </c>
      <c r="C352" t="s">
        <v>400</v>
      </c>
      <c r="D352">
        <v>7465</v>
      </c>
      <c r="E352">
        <v>16153</v>
      </c>
      <c r="F352">
        <v>23762</v>
      </c>
      <c r="G352">
        <v>-8688</v>
      </c>
      <c r="H352">
        <v>0.314157057486743</v>
      </c>
      <c r="I352">
        <v>0.67978284656173704</v>
      </c>
      <c r="J352">
        <v>-0.36562578907499299</v>
      </c>
      <c r="K352">
        <f t="shared" si="15"/>
        <v>5668731</v>
      </c>
      <c r="L352">
        <f t="shared" si="16"/>
        <v>5297045</v>
      </c>
      <c r="M352">
        <f t="shared" si="17"/>
        <v>11067456</v>
      </c>
    </row>
    <row r="353" spans="1:13">
      <c r="A353" s="1" t="s">
        <v>15</v>
      </c>
      <c r="B353">
        <v>12041</v>
      </c>
      <c r="C353" t="s">
        <v>401</v>
      </c>
      <c r="D353">
        <v>7895</v>
      </c>
      <c r="E353">
        <v>1700</v>
      </c>
      <c r="F353">
        <v>9685</v>
      </c>
      <c r="G353">
        <v>6195</v>
      </c>
      <c r="H353">
        <v>0.81517811048012301</v>
      </c>
      <c r="I353">
        <v>0.17552916881775901</v>
      </c>
      <c r="J353">
        <v>0.63964894166236397</v>
      </c>
      <c r="K353">
        <f t="shared" si="15"/>
        <v>5668731</v>
      </c>
      <c r="L353">
        <f t="shared" si="16"/>
        <v>5297045</v>
      </c>
      <c r="M353">
        <f t="shared" si="17"/>
        <v>11067456</v>
      </c>
    </row>
    <row r="354" spans="1:13">
      <c r="A354" s="1" t="s">
        <v>15</v>
      </c>
      <c r="B354">
        <v>12043</v>
      </c>
      <c r="C354" t="s">
        <v>402</v>
      </c>
      <c r="D354">
        <v>3782</v>
      </c>
      <c r="E354">
        <v>1385</v>
      </c>
      <c r="F354">
        <v>5193</v>
      </c>
      <c r="G354">
        <v>2397</v>
      </c>
      <c r="H354">
        <v>0.72828808010783697</v>
      </c>
      <c r="I354">
        <v>0.26670518005006699</v>
      </c>
      <c r="J354">
        <v>0.46158290005776997</v>
      </c>
      <c r="K354">
        <f t="shared" si="15"/>
        <v>5668731</v>
      </c>
      <c r="L354">
        <f t="shared" si="16"/>
        <v>5297045</v>
      </c>
      <c r="M354">
        <f t="shared" si="17"/>
        <v>11067456</v>
      </c>
    </row>
    <row r="355" spans="1:13">
      <c r="A355" s="1" t="s">
        <v>15</v>
      </c>
      <c r="B355">
        <v>12045</v>
      </c>
      <c r="C355" t="s">
        <v>403</v>
      </c>
      <c r="D355">
        <v>6113</v>
      </c>
      <c r="E355">
        <v>1985</v>
      </c>
      <c r="F355">
        <v>8163</v>
      </c>
      <c r="G355">
        <v>4128</v>
      </c>
      <c r="H355">
        <v>0.74886683817223998</v>
      </c>
      <c r="I355">
        <v>0.243170403038098</v>
      </c>
      <c r="J355">
        <v>0.50569643513414197</v>
      </c>
      <c r="K355">
        <f t="shared" si="15"/>
        <v>5668731</v>
      </c>
      <c r="L355">
        <f t="shared" si="16"/>
        <v>5297045</v>
      </c>
      <c r="M355">
        <f t="shared" si="17"/>
        <v>11067456</v>
      </c>
    </row>
    <row r="356" spans="1:13">
      <c r="A356" s="1" t="s">
        <v>15</v>
      </c>
      <c r="B356">
        <v>12047</v>
      </c>
      <c r="C356" t="s">
        <v>404</v>
      </c>
      <c r="D356">
        <v>3815</v>
      </c>
      <c r="E356">
        <v>1963</v>
      </c>
      <c r="F356">
        <v>5830</v>
      </c>
      <c r="G356">
        <v>1852</v>
      </c>
      <c r="H356">
        <v>0.65437392795883298</v>
      </c>
      <c r="I356">
        <v>0.33670668953687799</v>
      </c>
      <c r="J356">
        <v>0.31766723842195499</v>
      </c>
      <c r="K356">
        <f t="shared" si="15"/>
        <v>5668731</v>
      </c>
      <c r="L356">
        <f t="shared" si="16"/>
        <v>5297045</v>
      </c>
      <c r="M356">
        <f t="shared" si="17"/>
        <v>11067456</v>
      </c>
    </row>
    <row r="357" spans="1:13">
      <c r="A357" s="1" t="s">
        <v>15</v>
      </c>
      <c r="B357">
        <v>12049</v>
      </c>
      <c r="C357" t="s">
        <v>405</v>
      </c>
      <c r="D357">
        <v>6122</v>
      </c>
      <c r="E357">
        <v>2298</v>
      </c>
      <c r="F357">
        <v>8485</v>
      </c>
      <c r="G357">
        <v>3824</v>
      </c>
      <c r="H357">
        <v>0.72150854449027602</v>
      </c>
      <c r="I357">
        <v>0.27083087802003503</v>
      </c>
      <c r="J357">
        <v>0.45067766647024099</v>
      </c>
      <c r="K357">
        <f t="shared" si="15"/>
        <v>5668731</v>
      </c>
      <c r="L357">
        <f t="shared" si="16"/>
        <v>5297045</v>
      </c>
      <c r="M357">
        <f t="shared" si="17"/>
        <v>11067456</v>
      </c>
    </row>
    <row r="358" spans="1:13">
      <c r="A358" s="1" t="s">
        <v>15</v>
      </c>
      <c r="B358">
        <v>12051</v>
      </c>
      <c r="C358" t="s">
        <v>406</v>
      </c>
      <c r="D358">
        <v>7906</v>
      </c>
      <c r="E358">
        <v>4929</v>
      </c>
      <c r="F358">
        <v>12940</v>
      </c>
      <c r="G358">
        <v>2977</v>
      </c>
      <c r="H358">
        <v>0.61097372488407997</v>
      </c>
      <c r="I358">
        <v>0.38091190108191603</v>
      </c>
      <c r="J358">
        <v>0.230061823802163</v>
      </c>
      <c r="K358">
        <f t="shared" si="15"/>
        <v>5668731</v>
      </c>
      <c r="L358">
        <f t="shared" si="16"/>
        <v>5297045</v>
      </c>
      <c r="M358">
        <f t="shared" si="17"/>
        <v>11067456</v>
      </c>
    </row>
    <row r="359" spans="1:13">
      <c r="A359" s="1" t="s">
        <v>15</v>
      </c>
      <c r="B359">
        <v>12053</v>
      </c>
      <c r="C359" t="s">
        <v>407</v>
      </c>
      <c r="D359">
        <v>70412</v>
      </c>
      <c r="E359">
        <v>37519</v>
      </c>
      <c r="F359">
        <v>108922</v>
      </c>
      <c r="G359">
        <v>32893</v>
      </c>
      <c r="H359">
        <v>0.64644424450524196</v>
      </c>
      <c r="I359">
        <v>0.34445750169846301</v>
      </c>
      <c r="J359">
        <v>0.30198674280677901</v>
      </c>
      <c r="K359">
        <f t="shared" si="15"/>
        <v>5668731</v>
      </c>
      <c r="L359">
        <f t="shared" si="16"/>
        <v>5297045</v>
      </c>
      <c r="M359">
        <f t="shared" si="17"/>
        <v>11067456</v>
      </c>
    </row>
    <row r="360" spans="1:13">
      <c r="A360" s="1" t="s">
        <v>15</v>
      </c>
      <c r="B360">
        <v>12055</v>
      </c>
      <c r="C360" t="s">
        <v>408</v>
      </c>
      <c r="D360">
        <v>34873</v>
      </c>
      <c r="E360">
        <v>16938</v>
      </c>
      <c r="F360">
        <v>52170</v>
      </c>
      <c r="G360">
        <v>17935</v>
      </c>
      <c r="H360">
        <v>0.66844930036419403</v>
      </c>
      <c r="I360">
        <v>0.32466935020126497</v>
      </c>
      <c r="J360">
        <v>0.34377995016292801</v>
      </c>
      <c r="K360">
        <f t="shared" si="15"/>
        <v>5668731</v>
      </c>
      <c r="L360">
        <f t="shared" si="16"/>
        <v>5297045</v>
      </c>
      <c r="M360">
        <f t="shared" si="17"/>
        <v>11067456</v>
      </c>
    </row>
    <row r="361" spans="1:13">
      <c r="A361" s="1" t="s">
        <v>15</v>
      </c>
      <c r="B361">
        <v>12057</v>
      </c>
      <c r="C361" t="s">
        <v>409</v>
      </c>
      <c r="D361">
        <v>327398</v>
      </c>
      <c r="E361">
        <v>376367</v>
      </c>
      <c r="F361">
        <v>712063</v>
      </c>
      <c r="G361">
        <v>-48969</v>
      </c>
      <c r="H361">
        <v>0.45978796819944301</v>
      </c>
      <c r="I361">
        <v>0.52855856855362504</v>
      </c>
      <c r="J361">
        <v>-6.8770600354182101E-2</v>
      </c>
      <c r="K361">
        <f t="shared" si="15"/>
        <v>5668731</v>
      </c>
      <c r="L361">
        <f t="shared" si="16"/>
        <v>5297045</v>
      </c>
      <c r="M361">
        <f t="shared" si="17"/>
        <v>11067456</v>
      </c>
    </row>
    <row r="362" spans="1:13">
      <c r="A362" s="1" t="s">
        <v>15</v>
      </c>
      <c r="B362">
        <v>12059</v>
      </c>
      <c r="C362" t="s">
        <v>410</v>
      </c>
      <c r="D362">
        <v>8080</v>
      </c>
      <c r="E362">
        <v>924</v>
      </c>
      <c r="F362">
        <v>9068</v>
      </c>
      <c r="G362">
        <v>7156</v>
      </c>
      <c r="H362">
        <v>0.89104543449492701</v>
      </c>
      <c r="I362">
        <v>0.10189677988531</v>
      </c>
      <c r="J362">
        <v>0.78914865460961603</v>
      </c>
      <c r="K362">
        <f t="shared" si="15"/>
        <v>5668731</v>
      </c>
      <c r="L362">
        <f t="shared" si="16"/>
        <v>5297045</v>
      </c>
      <c r="M362">
        <f t="shared" si="17"/>
        <v>11067456</v>
      </c>
    </row>
    <row r="363" spans="1:13">
      <c r="A363" s="1" t="s">
        <v>15</v>
      </c>
      <c r="B363">
        <v>12061</v>
      </c>
      <c r="C363" t="s">
        <v>411</v>
      </c>
      <c r="D363">
        <v>58872</v>
      </c>
      <c r="E363">
        <v>37844</v>
      </c>
      <c r="F363">
        <v>97484</v>
      </c>
      <c r="G363">
        <v>21028</v>
      </c>
      <c r="H363">
        <v>0.60391448853145102</v>
      </c>
      <c r="I363">
        <v>0.38820729555619299</v>
      </c>
      <c r="J363">
        <v>0.21570719297525701</v>
      </c>
      <c r="K363">
        <f t="shared" si="15"/>
        <v>5668731</v>
      </c>
      <c r="L363">
        <f t="shared" si="16"/>
        <v>5297045</v>
      </c>
      <c r="M363">
        <f t="shared" si="17"/>
        <v>11067456</v>
      </c>
    </row>
    <row r="364" spans="1:13">
      <c r="A364" s="1" t="s">
        <v>15</v>
      </c>
      <c r="B364">
        <v>12063</v>
      </c>
      <c r="C364" t="s">
        <v>121</v>
      </c>
      <c r="D364">
        <v>15488</v>
      </c>
      <c r="E364">
        <v>6766</v>
      </c>
      <c r="F364">
        <v>22419</v>
      </c>
      <c r="G364">
        <v>8722</v>
      </c>
      <c r="H364">
        <v>0.69084258887550698</v>
      </c>
      <c r="I364">
        <v>0.30179758240777899</v>
      </c>
      <c r="J364">
        <v>0.38904500646772799</v>
      </c>
      <c r="K364">
        <f t="shared" si="15"/>
        <v>5668731</v>
      </c>
      <c r="L364">
        <f t="shared" si="16"/>
        <v>5297045</v>
      </c>
      <c r="M364">
        <f t="shared" si="17"/>
        <v>11067456</v>
      </c>
    </row>
    <row r="365" spans="1:13">
      <c r="A365" s="1" t="s">
        <v>15</v>
      </c>
      <c r="B365">
        <v>12065</v>
      </c>
      <c r="C365" t="s">
        <v>122</v>
      </c>
      <c r="D365">
        <v>4479</v>
      </c>
      <c r="E365">
        <v>3897</v>
      </c>
      <c r="F365">
        <v>8451</v>
      </c>
      <c r="G365">
        <v>582</v>
      </c>
      <c r="H365">
        <v>0.52999645012424501</v>
      </c>
      <c r="I365">
        <v>0.461128860489882</v>
      </c>
      <c r="J365">
        <v>6.8867589634362805E-2</v>
      </c>
      <c r="K365">
        <f t="shared" si="15"/>
        <v>5668731</v>
      </c>
      <c r="L365">
        <f t="shared" si="16"/>
        <v>5297045</v>
      </c>
      <c r="M365">
        <f t="shared" si="17"/>
        <v>11067456</v>
      </c>
    </row>
    <row r="366" spans="1:13">
      <c r="A366" s="1" t="s">
        <v>15</v>
      </c>
      <c r="B366">
        <v>12067</v>
      </c>
      <c r="C366" t="s">
        <v>236</v>
      </c>
      <c r="D366">
        <v>3128</v>
      </c>
      <c r="E366">
        <v>510</v>
      </c>
      <c r="F366">
        <v>3658</v>
      </c>
      <c r="G366">
        <v>2618</v>
      </c>
      <c r="H366">
        <v>0.855112083105522</v>
      </c>
      <c r="I366">
        <v>0.13942044833242201</v>
      </c>
      <c r="J366">
        <v>0.71569163477310005</v>
      </c>
      <c r="K366">
        <f t="shared" si="15"/>
        <v>5668731</v>
      </c>
      <c r="L366">
        <f t="shared" si="16"/>
        <v>5297045</v>
      </c>
      <c r="M366">
        <f t="shared" si="17"/>
        <v>11067456</v>
      </c>
    </row>
    <row r="367" spans="1:13">
      <c r="A367" s="1" t="s">
        <v>15</v>
      </c>
      <c r="B367">
        <v>12069</v>
      </c>
      <c r="C367" t="s">
        <v>281</v>
      </c>
      <c r="D367">
        <v>125859</v>
      </c>
      <c r="E367">
        <v>83505</v>
      </c>
      <c r="F367">
        <v>211314</v>
      </c>
      <c r="G367">
        <v>42354</v>
      </c>
      <c r="H367">
        <v>0.59560180584343603</v>
      </c>
      <c r="I367">
        <v>0.39517022061955098</v>
      </c>
      <c r="J367">
        <v>0.20043158522388399</v>
      </c>
      <c r="K367">
        <f t="shared" si="15"/>
        <v>5668731</v>
      </c>
      <c r="L367">
        <f t="shared" si="16"/>
        <v>5297045</v>
      </c>
      <c r="M367">
        <f t="shared" si="17"/>
        <v>11067456</v>
      </c>
    </row>
    <row r="368" spans="1:13">
      <c r="A368" s="1" t="s">
        <v>15</v>
      </c>
      <c r="B368">
        <v>12071</v>
      </c>
      <c r="C368" t="s">
        <v>126</v>
      </c>
      <c r="D368">
        <v>233247</v>
      </c>
      <c r="E368">
        <v>157695</v>
      </c>
      <c r="F368">
        <v>393899</v>
      </c>
      <c r="G368">
        <v>75552</v>
      </c>
      <c r="H368">
        <v>0.59214925653530404</v>
      </c>
      <c r="I368">
        <v>0.40034374293917901</v>
      </c>
      <c r="J368">
        <v>0.19180551359612399</v>
      </c>
      <c r="K368">
        <f t="shared" si="15"/>
        <v>5668731</v>
      </c>
      <c r="L368">
        <f t="shared" si="16"/>
        <v>5297045</v>
      </c>
      <c r="M368">
        <f t="shared" si="17"/>
        <v>11067456</v>
      </c>
    </row>
    <row r="369" spans="1:13">
      <c r="A369" s="1" t="s">
        <v>15</v>
      </c>
      <c r="B369">
        <v>12073</v>
      </c>
      <c r="C369" t="s">
        <v>412</v>
      </c>
      <c r="D369">
        <v>57453</v>
      </c>
      <c r="E369">
        <v>103517</v>
      </c>
      <c r="F369">
        <v>162929</v>
      </c>
      <c r="G369">
        <v>-46064</v>
      </c>
      <c r="H369">
        <v>0.35262599046210302</v>
      </c>
      <c r="I369">
        <v>0.63535036733792005</v>
      </c>
      <c r="J369">
        <v>-0.28272437687581697</v>
      </c>
      <c r="K369">
        <f t="shared" si="15"/>
        <v>5668731</v>
      </c>
      <c r="L369">
        <f t="shared" si="16"/>
        <v>5297045</v>
      </c>
      <c r="M369">
        <f t="shared" si="17"/>
        <v>11067456</v>
      </c>
    </row>
    <row r="370" spans="1:13">
      <c r="A370" s="1" t="s">
        <v>15</v>
      </c>
      <c r="B370">
        <v>12075</v>
      </c>
      <c r="C370" t="s">
        <v>413</v>
      </c>
      <c r="D370">
        <v>16749</v>
      </c>
      <c r="E370">
        <v>6205</v>
      </c>
      <c r="F370">
        <v>23145</v>
      </c>
      <c r="G370">
        <v>10544</v>
      </c>
      <c r="H370">
        <v>0.72365521710952596</v>
      </c>
      <c r="I370">
        <v>0.26809246057463798</v>
      </c>
      <c r="J370">
        <v>0.45556275653488798</v>
      </c>
      <c r="K370">
        <f t="shared" si="15"/>
        <v>5668731</v>
      </c>
      <c r="L370">
        <f t="shared" si="16"/>
        <v>5297045</v>
      </c>
      <c r="M370">
        <f t="shared" si="17"/>
        <v>11067456</v>
      </c>
    </row>
    <row r="371" spans="1:13">
      <c r="A371" s="1" t="s">
        <v>15</v>
      </c>
      <c r="B371">
        <v>12077</v>
      </c>
      <c r="C371" t="s">
        <v>414</v>
      </c>
      <c r="D371">
        <v>2846</v>
      </c>
      <c r="E371">
        <v>694</v>
      </c>
      <c r="F371">
        <v>3561</v>
      </c>
      <c r="G371">
        <v>2152</v>
      </c>
      <c r="H371">
        <v>0.799213704015725</v>
      </c>
      <c r="I371">
        <v>0.19488907610221801</v>
      </c>
      <c r="J371">
        <v>0.60432462791350705</v>
      </c>
      <c r="K371">
        <f t="shared" si="15"/>
        <v>5668731</v>
      </c>
      <c r="L371">
        <f t="shared" si="16"/>
        <v>5297045</v>
      </c>
      <c r="M371">
        <f t="shared" si="17"/>
        <v>11067456</v>
      </c>
    </row>
    <row r="372" spans="1:13">
      <c r="A372" s="1" t="s">
        <v>15</v>
      </c>
      <c r="B372">
        <v>12079</v>
      </c>
      <c r="C372" t="s">
        <v>130</v>
      </c>
      <c r="D372">
        <v>5576</v>
      </c>
      <c r="E372">
        <v>3747</v>
      </c>
      <c r="F372">
        <v>9380</v>
      </c>
      <c r="G372">
        <v>1829</v>
      </c>
      <c r="H372">
        <v>0.59445628997867805</v>
      </c>
      <c r="I372">
        <v>0.39946695095948798</v>
      </c>
      <c r="J372">
        <v>0.194989339019189</v>
      </c>
      <c r="K372">
        <f t="shared" si="15"/>
        <v>5668731</v>
      </c>
      <c r="L372">
        <f t="shared" si="16"/>
        <v>5297045</v>
      </c>
      <c r="M372">
        <f t="shared" si="17"/>
        <v>11067456</v>
      </c>
    </row>
    <row r="373" spans="1:13">
      <c r="A373" s="1" t="s">
        <v>15</v>
      </c>
      <c r="B373">
        <v>12081</v>
      </c>
      <c r="C373" t="s">
        <v>415</v>
      </c>
      <c r="D373">
        <v>124987</v>
      </c>
      <c r="E373">
        <v>90166</v>
      </c>
      <c r="F373">
        <v>216958</v>
      </c>
      <c r="G373">
        <v>34821</v>
      </c>
      <c r="H373">
        <v>0.57608845951750998</v>
      </c>
      <c r="I373">
        <v>0.41559195789046699</v>
      </c>
      <c r="J373">
        <v>0.16049650162704299</v>
      </c>
      <c r="K373">
        <f t="shared" si="15"/>
        <v>5668731</v>
      </c>
      <c r="L373">
        <f t="shared" si="16"/>
        <v>5297045</v>
      </c>
      <c r="M373">
        <f t="shared" si="17"/>
        <v>11067456</v>
      </c>
    </row>
    <row r="374" spans="1:13">
      <c r="A374" s="1" t="s">
        <v>15</v>
      </c>
      <c r="B374">
        <v>12083</v>
      </c>
      <c r="C374" t="s">
        <v>132</v>
      </c>
      <c r="D374">
        <v>127826</v>
      </c>
      <c r="E374">
        <v>74858</v>
      </c>
      <c r="F374">
        <v>204376</v>
      </c>
      <c r="G374">
        <v>52968</v>
      </c>
      <c r="H374">
        <v>0.62544525776020599</v>
      </c>
      <c r="I374">
        <v>0.36627588366540098</v>
      </c>
      <c r="J374">
        <v>0.25916937409480501</v>
      </c>
      <c r="K374">
        <f t="shared" si="15"/>
        <v>5668731</v>
      </c>
      <c r="L374">
        <f t="shared" si="16"/>
        <v>5297045</v>
      </c>
      <c r="M374">
        <f t="shared" si="17"/>
        <v>11067456</v>
      </c>
    </row>
    <row r="375" spans="1:13">
      <c r="A375" s="1" t="s">
        <v>15</v>
      </c>
      <c r="B375">
        <v>12085</v>
      </c>
      <c r="C375" t="s">
        <v>416</v>
      </c>
      <c r="D375">
        <v>61168</v>
      </c>
      <c r="E375">
        <v>36893</v>
      </c>
      <c r="F375">
        <v>98726</v>
      </c>
      <c r="G375">
        <v>24275</v>
      </c>
      <c r="H375">
        <v>0.61957336466584201</v>
      </c>
      <c r="I375">
        <v>0.37369082106030799</v>
      </c>
      <c r="J375">
        <v>0.24588254360553399</v>
      </c>
      <c r="K375">
        <f t="shared" si="15"/>
        <v>5668731</v>
      </c>
      <c r="L375">
        <f t="shared" si="16"/>
        <v>5297045</v>
      </c>
      <c r="M375">
        <f t="shared" si="17"/>
        <v>11067456</v>
      </c>
    </row>
    <row r="376" spans="1:13">
      <c r="A376" s="1" t="s">
        <v>15</v>
      </c>
      <c r="B376">
        <v>12086</v>
      </c>
      <c r="C376" t="s">
        <v>417</v>
      </c>
      <c r="D376">
        <v>532833</v>
      </c>
      <c r="E376">
        <v>617864</v>
      </c>
      <c r="F376">
        <v>1156816</v>
      </c>
      <c r="G376">
        <v>-85031</v>
      </c>
      <c r="H376">
        <v>0.46060306911384302</v>
      </c>
      <c r="I376">
        <v>0.53410741206898904</v>
      </c>
      <c r="J376">
        <v>-7.3504342955145796E-2</v>
      </c>
      <c r="K376">
        <f t="shared" si="15"/>
        <v>5668731</v>
      </c>
      <c r="L376">
        <f t="shared" si="16"/>
        <v>5297045</v>
      </c>
      <c r="M376">
        <f t="shared" si="17"/>
        <v>11067456</v>
      </c>
    </row>
    <row r="377" spans="1:13">
      <c r="A377" s="1" t="s">
        <v>15</v>
      </c>
      <c r="B377">
        <v>12087</v>
      </c>
      <c r="C377" t="s">
        <v>135</v>
      </c>
      <c r="D377">
        <v>25693</v>
      </c>
      <c r="E377">
        <v>21881</v>
      </c>
      <c r="F377">
        <v>48029</v>
      </c>
      <c r="G377">
        <v>3812</v>
      </c>
      <c r="H377">
        <v>0.53494763580336802</v>
      </c>
      <c r="I377">
        <v>0.45557892106852099</v>
      </c>
      <c r="J377">
        <v>7.9368714734847606E-2</v>
      </c>
      <c r="K377">
        <f t="shared" si="15"/>
        <v>5668731</v>
      </c>
      <c r="L377">
        <f t="shared" si="16"/>
        <v>5297045</v>
      </c>
      <c r="M377">
        <f t="shared" si="17"/>
        <v>11067456</v>
      </c>
    </row>
    <row r="378" spans="1:13">
      <c r="A378" s="1" t="s">
        <v>15</v>
      </c>
      <c r="B378">
        <v>12089</v>
      </c>
      <c r="C378" t="s">
        <v>418</v>
      </c>
      <c r="D378">
        <v>42566</v>
      </c>
      <c r="E378">
        <v>15564</v>
      </c>
      <c r="F378">
        <v>58811</v>
      </c>
      <c r="G378">
        <v>27002</v>
      </c>
      <c r="H378">
        <v>0.72377616432299996</v>
      </c>
      <c r="I378">
        <v>0.26464436925064999</v>
      </c>
      <c r="J378">
        <v>0.45913179507235002</v>
      </c>
      <c r="K378">
        <f t="shared" si="15"/>
        <v>5668731</v>
      </c>
      <c r="L378">
        <f t="shared" si="16"/>
        <v>5297045</v>
      </c>
      <c r="M378">
        <f t="shared" si="17"/>
        <v>11067456</v>
      </c>
    </row>
    <row r="379" spans="1:13">
      <c r="A379" s="1" t="s">
        <v>15</v>
      </c>
      <c r="B379">
        <v>12091</v>
      </c>
      <c r="C379" t="s">
        <v>419</v>
      </c>
      <c r="D379">
        <v>79798</v>
      </c>
      <c r="E379">
        <v>34248</v>
      </c>
      <c r="F379">
        <v>116373</v>
      </c>
      <c r="G379">
        <v>45550</v>
      </c>
      <c r="H379">
        <v>0.68570888436321098</v>
      </c>
      <c r="I379">
        <v>0.29429506844371101</v>
      </c>
      <c r="J379">
        <v>0.39141381591949997</v>
      </c>
      <c r="K379">
        <f t="shared" si="15"/>
        <v>5668731</v>
      </c>
      <c r="L379">
        <f t="shared" si="16"/>
        <v>5297045</v>
      </c>
      <c r="M379">
        <f t="shared" si="17"/>
        <v>11067456</v>
      </c>
    </row>
    <row r="380" spans="1:13">
      <c r="A380" s="1" t="s">
        <v>15</v>
      </c>
      <c r="B380">
        <v>12093</v>
      </c>
      <c r="C380" t="s">
        <v>420</v>
      </c>
      <c r="D380">
        <v>11470</v>
      </c>
      <c r="E380">
        <v>4390</v>
      </c>
      <c r="F380">
        <v>15954</v>
      </c>
      <c r="G380">
        <v>7080</v>
      </c>
      <c r="H380">
        <v>0.71894195812962203</v>
      </c>
      <c r="I380">
        <v>0.27516610254481599</v>
      </c>
      <c r="J380">
        <v>0.44377585558480598</v>
      </c>
      <c r="K380">
        <f t="shared" si="15"/>
        <v>5668731</v>
      </c>
      <c r="L380">
        <f t="shared" si="16"/>
        <v>5297045</v>
      </c>
      <c r="M380">
        <f t="shared" si="17"/>
        <v>11067456</v>
      </c>
    </row>
    <row r="381" spans="1:13">
      <c r="A381" s="1" t="s">
        <v>15</v>
      </c>
      <c r="B381">
        <v>12095</v>
      </c>
      <c r="C381" t="s">
        <v>293</v>
      </c>
      <c r="D381">
        <v>245398</v>
      </c>
      <c r="E381">
        <v>395014</v>
      </c>
      <c r="F381">
        <v>647403</v>
      </c>
      <c r="G381">
        <v>-149616</v>
      </c>
      <c r="H381">
        <v>0.37904983449258001</v>
      </c>
      <c r="I381">
        <v>0.61015163661583205</v>
      </c>
      <c r="J381">
        <v>-0.23110180212325199</v>
      </c>
      <c r="K381">
        <f t="shared" si="15"/>
        <v>5668731</v>
      </c>
      <c r="L381">
        <f t="shared" si="16"/>
        <v>5297045</v>
      </c>
      <c r="M381">
        <f t="shared" si="17"/>
        <v>11067456</v>
      </c>
    </row>
    <row r="382" spans="1:13">
      <c r="A382" s="1" t="s">
        <v>15</v>
      </c>
      <c r="B382">
        <v>12097</v>
      </c>
      <c r="C382" t="s">
        <v>421</v>
      </c>
      <c r="D382">
        <v>73480</v>
      </c>
      <c r="E382">
        <v>97297</v>
      </c>
      <c r="F382">
        <v>172436</v>
      </c>
      <c r="G382">
        <v>-23817</v>
      </c>
      <c r="H382">
        <v>0.42612911457004299</v>
      </c>
      <c r="I382">
        <v>0.56424992460971002</v>
      </c>
      <c r="J382">
        <v>-0.138120810039666</v>
      </c>
      <c r="K382">
        <f t="shared" si="15"/>
        <v>5668731</v>
      </c>
      <c r="L382">
        <f t="shared" si="16"/>
        <v>5297045</v>
      </c>
      <c r="M382">
        <f t="shared" si="17"/>
        <v>11067456</v>
      </c>
    </row>
    <row r="383" spans="1:13">
      <c r="A383" s="1" t="s">
        <v>15</v>
      </c>
      <c r="B383">
        <v>12099</v>
      </c>
      <c r="C383" t="s">
        <v>422</v>
      </c>
      <c r="D383">
        <v>334711</v>
      </c>
      <c r="E383">
        <v>433572</v>
      </c>
      <c r="F383">
        <v>773158</v>
      </c>
      <c r="G383">
        <v>-98861</v>
      </c>
      <c r="H383">
        <v>0.43291410035206201</v>
      </c>
      <c r="I383">
        <v>0.56078059077187303</v>
      </c>
      <c r="J383">
        <v>-0.12786649041980999</v>
      </c>
      <c r="K383">
        <f t="shared" si="15"/>
        <v>5668731</v>
      </c>
      <c r="L383">
        <f t="shared" si="16"/>
        <v>5297045</v>
      </c>
      <c r="M383">
        <f t="shared" si="17"/>
        <v>11067456</v>
      </c>
    </row>
    <row r="384" spans="1:13">
      <c r="A384" s="1" t="s">
        <v>15</v>
      </c>
      <c r="B384">
        <v>12101</v>
      </c>
      <c r="C384" t="s">
        <v>423</v>
      </c>
      <c r="D384">
        <v>179621</v>
      </c>
      <c r="E384">
        <v>119073</v>
      </c>
      <c r="F384">
        <v>301970</v>
      </c>
      <c r="G384">
        <v>60548</v>
      </c>
      <c r="H384">
        <v>0.59483061231248102</v>
      </c>
      <c r="I384">
        <v>0.394320627876941</v>
      </c>
      <c r="J384">
        <v>0.200509984435539</v>
      </c>
      <c r="K384">
        <f t="shared" si="15"/>
        <v>5668731</v>
      </c>
      <c r="L384">
        <f t="shared" si="16"/>
        <v>5297045</v>
      </c>
      <c r="M384">
        <f t="shared" si="17"/>
        <v>11067456</v>
      </c>
    </row>
    <row r="385" spans="1:13">
      <c r="A385" s="1" t="s">
        <v>15</v>
      </c>
      <c r="B385">
        <v>12103</v>
      </c>
      <c r="C385" t="s">
        <v>424</v>
      </c>
      <c r="D385">
        <v>276209</v>
      </c>
      <c r="E385">
        <v>277450</v>
      </c>
      <c r="F385">
        <v>559715</v>
      </c>
      <c r="G385">
        <v>-1241</v>
      </c>
      <c r="H385">
        <v>0.49348150397970397</v>
      </c>
      <c r="I385">
        <v>0.495698703804614</v>
      </c>
      <c r="J385">
        <v>-2.2171998249108601E-3</v>
      </c>
      <c r="K385">
        <f t="shared" si="15"/>
        <v>5668731</v>
      </c>
      <c r="L385">
        <f t="shared" si="16"/>
        <v>5297045</v>
      </c>
      <c r="M385">
        <f t="shared" si="17"/>
        <v>11067456</v>
      </c>
    </row>
    <row r="386" spans="1:13">
      <c r="A386" s="1" t="s">
        <v>15</v>
      </c>
      <c r="B386">
        <v>12105</v>
      </c>
      <c r="C386" t="s">
        <v>248</v>
      </c>
      <c r="D386">
        <v>194586</v>
      </c>
      <c r="E386">
        <v>145049</v>
      </c>
      <c r="F386">
        <v>343256</v>
      </c>
      <c r="G386">
        <v>49537</v>
      </c>
      <c r="H386">
        <v>0.56688302607966001</v>
      </c>
      <c r="I386">
        <v>0.42256799589810501</v>
      </c>
      <c r="J386">
        <v>0.144315030181555</v>
      </c>
      <c r="K386">
        <f t="shared" si="15"/>
        <v>5668731</v>
      </c>
      <c r="L386">
        <f t="shared" si="16"/>
        <v>5297045</v>
      </c>
      <c r="M386">
        <f t="shared" si="17"/>
        <v>11067456</v>
      </c>
    </row>
    <row r="387" spans="1:13">
      <c r="A387" s="1" t="s">
        <v>15</v>
      </c>
      <c r="B387">
        <v>12107</v>
      </c>
      <c r="C387" t="s">
        <v>425</v>
      </c>
      <c r="D387">
        <v>25514</v>
      </c>
      <c r="E387">
        <v>10527</v>
      </c>
      <c r="F387">
        <v>36373</v>
      </c>
      <c r="G387">
        <v>14987</v>
      </c>
      <c r="H387">
        <v>0.70145437549830902</v>
      </c>
      <c r="I387">
        <v>0.28941797487146997</v>
      </c>
      <c r="J387">
        <v>0.412036400626838</v>
      </c>
      <c r="K387">
        <f t="shared" ref="K387:K450" si="18">SUMIF(A:A,A387,D:D)</f>
        <v>5668731</v>
      </c>
      <c r="L387">
        <f t="shared" ref="L387:L450" si="19">SUMIF(A:A,A387,E:E)</f>
        <v>5297045</v>
      </c>
      <c r="M387">
        <f t="shared" ref="M387:M450" si="20">SUMIF(A:A,A387,F:F)</f>
        <v>11067456</v>
      </c>
    </row>
    <row r="388" spans="1:13">
      <c r="A388" s="1" t="s">
        <v>15</v>
      </c>
      <c r="B388">
        <v>12109</v>
      </c>
      <c r="C388" t="s">
        <v>426</v>
      </c>
      <c r="D388">
        <v>110946</v>
      </c>
      <c r="E388">
        <v>63850</v>
      </c>
      <c r="F388">
        <v>176622</v>
      </c>
      <c r="G388">
        <v>47096</v>
      </c>
      <c r="H388">
        <v>0.62815504297312896</v>
      </c>
      <c r="I388">
        <v>0.36150649409473301</v>
      </c>
      <c r="J388">
        <v>0.26664854887839501</v>
      </c>
      <c r="K388">
        <f t="shared" si="18"/>
        <v>5668731</v>
      </c>
      <c r="L388">
        <f t="shared" si="19"/>
        <v>5297045</v>
      </c>
      <c r="M388">
        <f t="shared" si="20"/>
        <v>11067456</v>
      </c>
    </row>
    <row r="389" spans="1:13">
      <c r="A389" s="1" t="s">
        <v>15</v>
      </c>
      <c r="B389">
        <v>12111</v>
      </c>
      <c r="C389" t="s">
        <v>427</v>
      </c>
      <c r="D389">
        <v>86831</v>
      </c>
      <c r="E389">
        <v>84137</v>
      </c>
      <c r="F389">
        <v>172169</v>
      </c>
      <c r="G389">
        <v>2694</v>
      </c>
      <c r="H389">
        <v>0.50433585604841702</v>
      </c>
      <c r="I389">
        <v>0.48868843984689397</v>
      </c>
      <c r="J389">
        <v>1.56474162015229E-2</v>
      </c>
      <c r="K389">
        <f t="shared" si="18"/>
        <v>5668731</v>
      </c>
      <c r="L389">
        <f t="shared" si="19"/>
        <v>5297045</v>
      </c>
      <c r="M389">
        <f t="shared" si="20"/>
        <v>11067456</v>
      </c>
    </row>
    <row r="390" spans="1:13">
      <c r="A390" s="1" t="s">
        <v>15</v>
      </c>
      <c r="B390">
        <v>12113</v>
      </c>
      <c r="C390" t="s">
        <v>428</v>
      </c>
      <c r="D390">
        <v>77385</v>
      </c>
      <c r="E390">
        <v>27612</v>
      </c>
      <c r="F390">
        <v>106928</v>
      </c>
      <c r="G390">
        <v>49773</v>
      </c>
      <c r="H390">
        <v>0.72371128235822202</v>
      </c>
      <c r="I390">
        <v>0.258229836899596</v>
      </c>
      <c r="J390">
        <v>0.46548144545862602</v>
      </c>
      <c r="K390">
        <f t="shared" si="18"/>
        <v>5668731</v>
      </c>
      <c r="L390">
        <f t="shared" si="19"/>
        <v>5297045</v>
      </c>
      <c r="M390">
        <f t="shared" si="20"/>
        <v>11067456</v>
      </c>
    </row>
    <row r="391" spans="1:13">
      <c r="A391" s="1" t="s">
        <v>15</v>
      </c>
      <c r="B391">
        <v>12115</v>
      </c>
      <c r="C391" t="s">
        <v>429</v>
      </c>
      <c r="D391">
        <v>148370</v>
      </c>
      <c r="E391">
        <v>120110</v>
      </c>
      <c r="F391">
        <v>270575</v>
      </c>
      <c r="G391">
        <v>28260</v>
      </c>
      <c r="H391">
        <v>0.54835073454679795</v>
      </c>
      <c r="I391">
        <v>0.44390649542640598</v>
      </c>
      <c r="J391">
        <v>0.104444239120391</v>
      </c>
      <c r="K391">
        <f t="shared" si="18"/>
        <v>5668731</v>
      </c>
      <c r="L391">
        <f t="shared" si="19"/>
        <v>5297045</v>
      </c>
      <c r="M391">
        <f t="shared" si="20"/>
        <v>11067456</v>
      </c>
    </row>
    <row r="392" spans="1:13">
      <c r="A392" s="1" t="s">
        <v>15</v>
      </c>
      <c r="B392">
        <v>12117</v>
      </c>
      <c r="C392" t="s">
        <v>430</v>
      </c>
      <c r="D392">
        <v>125241</v>
      </c>
      <c r="E392">
        <v>132528</v>
      </c>
      <c r="F392">
        <v>260815</v>
      </c>
      <c r="G392">
        <v>-7287</v>
      </c>
      <c r="H392">
        <v>0.48019093993827</v>
      </c>
      <c r="I392">
        <v>0.50813028391771897</v>
      </c>
      <c r="J392">
        <v>-2.7939343979448899E-2</v>
      </c>
      <c r="K392">
        <f t="shared" si="18"/>
        <v>5668731</v>
      </c>
      <c r="L392">
        <f t="shared" si="19"/>
        <v>5297045</v>
      </c>
      <c r="M392">
        <f t="shared" si="20"/>
        <v>11067456</v>
      </c>
    </row>
    <row r="393" spans="1:13">
      <c r="A393" s="1" t="s">
        <v>15</v>
      </c>
      <c r="B393">
        <v>12119</v>
      </c>
      <c r="C393" t="s">
        <v>145</v>
      </c>
      <c r="D393">
        <v>62761</v>
      </c>
      <c r="E393">
        <v>29341</v>
      </c>
      <c r="F393">
        <v>92485</v>
      </c>
      <c r="G393">
        <v>33420</v>
      </c>
      <c r="H393">
        <v>0.67860734173109105</v>
      </c>
      <c r="I393">
        <v>0.31725144618046103</v>
      </c>
      <c r="J393">
        <v>0.36135589555062902</v>
      </c>
      <c r="K393">
        <f t="shared" si="18"/>
        <v>5668731</v>
      </c>
      <c r="L393">
        <f t="shared" si="19"/>
        <v>5297045</v>
      </c>
      <c r="M393">
        <f t="shared" si="20"/>
        <v>11067456</v>
      </c>
    </row>
    <row r="394" spans="1:13">
      <c r="A394" s="1" t="s">
        <v>15</v>
      </c>
      <c r="B394">
        <v>12121</v>
      </c>
      <c r="C394" t="s">
        <v>431</v>
      </c>
      <c r="D394">
        <v>16410</v>
      </c>
      <c r="E394">
        <v>4485</v>
      </c>
      <c r="F394">
        <v>21057</v>
      </c>
      <c r="G394">
        <v>11925</v>
      </c>
      <c r="H394">
        <v>0.77931329249180703</v>
      </c>
      <c r="I394">
        <v>0.21299330388944199</v>
      </c>
      <c r="J394">
        <v>0.56631998860236499</v>
      </c>
      <c r="K394">
        <f t="shared" si="18"/>
        <v>5668731</v>
      </c>
      <c r="L394">
        <f t="shared" si="19"/>
        <v>5297045</v>
      </c>
      <c r="M394">
        <f t="shared" si="20"/>
        <v>11067456</v>
      </c>
    </row>
    <row r="395" spans="1:13">
      <c r="A395" s="1" t="s">
        <v>15</v>
      </c>
      <c r="B395">
        <v>12123</v>
      </c>
      <c r="C395" t="s">
        <v>432</v>
      </c>
      <c r="D395">
        <v>7751</v>
      </c>
      <c r="E395">
        <v>2299</v>
      </c>
      <c r="F395">
        <v>10127</v>
      </c>
      <c r="G395">
        <v>5452</v>
      </c>
      <c r="H395">
        <v>0.765379678088278</v>
      </c>
      <c r="I395">
        <v>0.22701688555346999</v>
      </c>
      <c r="J395">
        <v>0.53836279253480801</v>
      </c>
      <c r="K395">
        <f t="shared" si="18"/>
        <v>5668731</v>
      </c>
      <c r="L395">
        <f t="shared" si="19"/>
        <v>5297045</v>
      </c>
      <c r="M395">
        <f t="shared" si="20"/>
        <v>11067456</v>
      </c>
    </row>
    <row r="396" spans="1:13">
      <c r="A396" s="1" t="s">
        <v>15</v>
      </c>
      <c r="B396">
        <v>12125</v>
      </c>
      <c r="C396" t="s">
        <v>260</v>
      </c>
      <c r="D396">
        <v>5133</v>
      </c>
      <c r="E396">
        <v>1053</v>
      </c>
      <c r="F396">
        <v>6245</v>
      </c>
      <c r="G396">
        <v>4080</v>
      </c>
      <c r="H396">
        <v>0.82193755004003199</v>
      </c>
      <c r="I396">
        <v>0.16861489191352999</v>
      </c>
      <c r="J396">
        <v>0.65332265812650103</v>
      </c>
      <c r="K396">
        <f t="shared" si="18"/>
        <v>5668731</v>
      </c>
      <c r="L396">
        <f t="shared" si="19"/>
        <v>5297045</v>
      </c>
      <c r="M396">
        <f t="shared" si="20"/>
        <v>11067456</v>
      </c>
    </row>
    <row r="397" spans="1:13">
      <c r="A397" s="1" t="s">
        <v>15</v>
      </c>
      <c r="B397">
        <v>12127</v>
      </c>
      <c r="C397" t="s">
        <v>433</v>
      </c>
      <c r="D397">
        <v>173821</v>
      </c>
      <c r="E397">
        <v>130575</v>
      </c>
      <c r="F397">
        <v>307439</v>
      </c>
      <c r="G397">
        <v>43246</v>
      </c>
      <c r="H397">
        <v>0.56538370213278</v>
      </c>
      <c r="I397">
        <v>0.42471839942232398</v>
      </c>
      <c r="J397">
        <v>0.14066530271045599</v>
      </c>
      <c r="K397">
        <f t="shared" si="18"/>
        <v>5668731</v>
      </c>
      <c r="L397">
        <f t="shared" si="19"/>
        <v>5297045</v>
      </c>
      <c r="M397">
        <f t="shared" si="20"/>
        <v>11067456</v>
      </c>
    </row>
    <row r="398" spans="1:13">
      <c r="A398" s="1" t="s">
        <v>15</v>
      </c>
      <c r="B398">
        <v>12129</v>
      </c>
      <c r="C398" t="s">
        <v>434</v>
      </c>
      <c r="D398">
        <v>12874</v>
      </c>
      <c r="E398">
        <v>5351</v>
      </c>
      <c r="F398">
        <v>18404</v>
      </c>
      <c r="G398">
        <v>7523</v>
      </c>
      <c r="H398">
        <v>0.69952184307759102</v>
      </c>
      <c r="I398">
        <v>0.29075201043251397</v>
      </c>
      <c r="J398">
        <v>0.40876983264507699</v>
      </c>
      <c r="K398">
        <f t="shared" si="18"/>
        <v>5668731</v>
      </c>
      <c r="L398">
        <f t="shared" si="19"/>
        <v>5297045</v>
      </c>
      <c r="M398">
        <f t="shared" si="20"/>
        <v>11067456</v>
      </c>
    </row>
    <row r="399" spans="1:13">
      <c r="A399" s="1" t="s">
        <v>15</v>
      </c>
      <c r="B399">
        <v>12131</v>
      </c>
      <c r="C399" t="s">
        <v>435</v>
      </c>
      <c r="D399">
        <v>32947</v>
      </c>
      <c r="E399">
        <v>10338</v>
      </c>
      <c r="F399">
        <v>43711</v>
      </c>
      <c r="G399">
        <v>22609</v>
      </c>
      <c r="H399">
        <v>0.753746196609549</v>
      </c>
      <c r="I399">
        <v>0.236507972821486</v>
      </c>
      <c r="J399">
        <v>0.51723822378806195</v>
      </c>
      <c r="K399">
        <f t="shared" si="18"/>
        <v>5668731</v>
      </c>
      <c r="L399">
        <f t="shared" si="19"/>
        <v>5297045</v>
      </c>
      <c r="M399">
        <f t="shared" si="20"/>
        <v>11067456</v>
      </c>
    </row>
    <row r="400" spans="1:13">
      <c r="A400" s="1" t="s">
        <v>15</v>
      </c>
      <c r="B400">
        <v>12133</v>
      </c>
      <c r="C400" t="s">
        <v>150</v>
      </c>
      <c r="D400">
        <v>9876</v>
      </c>
      <c r="E400">
        <v>2347</v>
      </c>
      <c r="F400">
        <v>12327</v>
      </c>
      <c r="G400">
        <v>7529</v>
      </c>
      <c r="H400">
        <v>0.80116816743733199</v>
      </c>
      <c r="I400">
        <v>0.19039506773748599</v>
      </c>
      <c r="J400">
        <v>0.61077309969984495</v>
      </c>
      <c r="K400">
        <f t="shared" si="18"/>
        <v>5668731</v>
      </c>
      <c r="L400">
        <f t="shared" si="19"/>
        <v>5297045</v>
      </c>
      <c r="M400">
        <f t="shared" si="20"/>
        <v>11067456</v>
      </c>
    </row>
    <row r="401" spans="1:13">
      <c r="A401" s="1" t="s">
        <v>18</v>
      </c>
      <c r="B401">
        <v>13001</v>
      </c>
      <c r="C401" t="s">
        <v>436</v>
      </c>
      <c r="D401">
        <v>6570</v>
      </c>
      <c r="E401">
        <v>1784</v>
      </c>
      <c r="F401">
        <v>8390</v>
      </c>
      <c r="G401">
        <v>4786</v>
      </c>
      <c r="H401">
        <v>0.78307508939213299</v>
      </c>
      <c r="I401">
        <v>0.21263408820023799</v>
      </c>
      <c r="J401">
        <v>0.570441001191895</v>
      </c>
      <c r="K401">
        <f t="shared" si="18"/>
        <v>2461854</v>
      </c>
      <c r="L401">
        <f t="shared" si="19"/>
        <v>2473633</v>
      </c>
      <c r="M401">
        <f t="shared" si="20"/>
        <v>4997716</v>
      </c>
    </row>
    <row r="402" spans="1:13">
      <c r="A402" s="1" t="s">
        <v>18</v>
      </c>
      <c r="B402">
        <v>13003</v>
      </c>
      <c r="C402" t="s">
        <v>437</v>
      </c>
      <c r="D402">
        <v>2300</v>
      </c>
      <c r="E402">
        <v>825</v>
      </c>
      <c r="F402">
        <v>3155</v>
      </c>
      <c r="G402">
        <v>1475</v>
      </c>
      <c r="H402">
        <v>0.72900158478605304</v>
      </c>
      <c r="I402">
        <v>0.26148969889064899</v>
      </c>
      <c r="J402">
        <v>0.46751188589540399</v>
      </c>
      <c r="K402">
        <f t="shared" si="18"/>
        <v>2461854</v>
      </c>
      <c r="L402">
        <f t="shared" si="19"/>
        <v>2473633</v>
      </c>
      <c r="M402">
        <f t="shared" si="20"/>
        <v>4997716</v>
      </c>
    </row>
    <row r="403" spans="1:13">
      <c r="A403" s="1" t="s">
        <v>18</v>
      </c>
      <c r="B403">
        <v>13005</v>
      </c>
      <c r="C403" t="s">
        <v>438</v>
      </c>
      <c r="D403">
        <v>4017</v>
      </c>
      <c r="E403">
        <v>625</v>
      </c>
      <c r="F403">
        <v>4667</v>
      </c>
      <c r="G403">
        <v>3392</v>
      </c>
      <c r="H403">
        <v>0.86072423398328601</v>
      </c>
      <c r="I403">
        <v>0.133919005785301</v>
      </c>
      <c r="J403">
        <v>0.72680522819798499</v>
      </c>
      <c r="K403">
        <f t="shared" si="18"/>
        <v>2461854</v>
      </c>
      <c r="L403">
        <f t="shared" si="19"/>
        <v>2473633</v>
      </c>
      <c r="M403">
        <f t="shared" si="20"/>
        <v>4997716</v>
      </c>
    </row>
    <row r="404" spans="1:13">
      <c r="A404" s="1" t="s">
        <v>18</v>
      </c>
      <c r="B404">
        <v>13007</v>
      </c>
      <c r="C404" t="s">
        <v>388</v>
      </c>
      <c r="D404">
        <v>897</v>
      </c>
      <c r="E404">
        <v>652</v>
      </c>
      <c r="F404">
        <v>1555</v>
      </c>
      <c r="G404">
        <v>245</v>
      </c>
      <c r="H404">
        <v>0.57684887459806999</v>
      </c>
      <c r="I404">
        <v>0.41929260450160699</v>
      </c>
      <c r="J404">
        <v>0.157556270096463</v>
      </c>
      <c r="K404">
        <f t="shared" si="18"/>
        <v>2461854</v>
      </c>
      <c r="L404">
        <f t="shared" si="19"/>
        <v>2473633</v>
      </c>
      <c r="M404">
        <f t="shared" si="20"/>
        <v>4997716</v>
      </c>
    </row>
    <row r="405" spans="1:13">
      <c r="A405" s="1" t="s">
        <v>18</v>
      </c>
      <c r="B405">
        <v>13009</v>
      </c>
      <c r="C405" t="s">
        <v>87</v>
      </c>
      <c r="D405">
        <v>8903</v>
      </c>
      <c r="E405">
        <v>9140</v>
      </c>
      <c r="F405">
        <v>18251</v>
      </c>
      <c r="G405">
        <v>-237</v>
      </c>
      <c r="H405">
        <v>0.48780888718426302</v>
      </c>
      <c r="I405">
        <v>0.50079447701495805</v>
      </c>
      <c r="J405">
        <v>-1.29855898306942E-2</v>
      </c>
      <c r="K405">
        <f t="shared" si="18"/>
        <v>2461854</v>
      </c>
      <c r="L405">
        <f t="shared" si="19"/>
        <v>2473633</v>
      </c>
      <c r="M405">
        <f t="shared" si="20"/>
        <v>4997716</v>
      </c>
    </row>
    <row r="406" spans="1:13">
      <c r="A406" s="1" t="s">
        <v>18</v>
      </c>
      <c r="B406">
        <v>13011</v>
      </c>
      <c r="C406" t="s">
        <v>439</v>
      </c>
      <c r="D406">
        <v>7795</v>
      </c>
      <c r="E406">
        <v>932</v>
      </c>
      <c r="F406">
        <v>8801</v>
      </c>
      <c r="G406">
        <v>6863</v>
      </c>
      <c r="H406">
        <v>0.88569480740824902</v>
      </c>
      <c r="I406">
        <v>0.10589705715259599</v>
      </c>
      <c r="J406">
        <v>0.77979775025565201</v>
      </c>
      <c r="K406">
        <f t="shared" si="18"/>
        <v>2461854</v>
      </c>
      <c r="L406">
        <f t="shared" si="19"/>
        <v>2473633</v>
      </c>
      <c r="M406">
        <f t="shared" si="20"/>
        <v>4997716</v>
      </c>
    </row>
    <row r="407" spans="1:13">
      <c r="A407" s="1" t="s">
        <v>18</v>
      </c>
      <c r="B407">
        <v>13013</v>
      </c>
      <c r="C407" t="s">
        <v>440</v>
      </c>
      <c r="D407">
        <v>26804</v>
      </c>
      <c r="E407">
        <v>10453</v>
      </c>
      <c r="F407">
        <v>37921</v>
      </c>
      <c r="G407">
        <v>16351</v>
      </c>
      <c r="H407">
        <v>0.70683789984441303</v>
      </c>
      <c r="I407">
        <v>0.27565201339627099</v>
      </c>
      <c r="J407">
        <v>0.43118588644814199</v>
      </c>
      <c r="K407">
        <f t="shared" si="18"/>
        <v>2461854</v>
      </c>
      <c r="L407">
        <f t="shared" si="19"/>
        <v>2473633</v>
      </c>
      <c r="M407">
        <f t="shared" si="20"/>
        <v>4997716</v>
      </c>
    </row>
    <row r="408" spans="1:13">
      <c r="A408" s="1" t="s">
        <v>18</v>
      </c>
      <c r="B408">
        <v>13015</v>
      </c>
      <c r="C408" t="s">
        <v>441</v>
      </c>
      <c r="D408">
        <v>37672</v>
      </c>
      <c r="E408">
        <v>12091</v>
      </c>
      <c r="F408">
        <v>50464</v>
      </c>
      <c r="G408">
        <v>25581</v>
      </c>
      <c r="H408">
        <v>0.74651236525047504</v>
      </c>
      <c r="I408">
        <v>0.23959654407101999</v>
      </c>
      <c r="J408">
        <v>0.506915821179454</v>
      </c>
      <c r="K408">
        <f t="shared" si="18"/>
        <v>2461854</v>
      </c>
      <c r="L408">
        <f t="shared" si="19"/>
        <v>2473633</v>
      </c>
      <c r="M408">
        <f t="shared" si="20"/>
        <v>4997716</v>
      </c>
    </row>
    <row r="409" spans="1:13">
      <c r="A409" s="1" t="s">
        <v>18</v>
      </c>
      <c r="B409">
        <v>13017</v>
      </c>
      <c r="C409" t="s">
        <v>442</v>
      </c>
      <c r="D409">
        <v>4111</v>
      </c>
      <c r="E409">
        <v>2393</v>
      </c>
      <c r="F409">
        <v>6564</v>
      </c>
      <c r="G409">
        <v>1718</v>
      </c>
      <c r="H409">
        <v>0.62629494210847003</v>
      </c>
      <c r="I409">
        <v>0.364564290067032</v>
      </c>
      <c r="J409">
        <v>0.26173065204143797</v>
      </c>
      <c r="K409">
        <f t="shared" si="18"/>
        <v>2461854</v>
      </c>
      <c r="L409">
        <f t="shared" si="19"/>
        <v>2473633</v>
      </c>
      <c r="M409">
        <f t="shared" si="20"/>
        <v>4997716</v>
      </c>
    </row>
    <row r="410" spans="1:13">
      <c r="A410" s="1" t="s">
        <v>18</v>
      </c>
      <c r="B410">
        <v>13019</v>
      </c>
      <c r="C410" t="s">
        <v>443</v>
      </c>
      <c r="D410">
        <v>6419</v>
      </c>
      <c r="E410">
        <v>1269</v>
      </c>
      <c r="F410">
        <v>7743</v>
      </c>
      <c r="G410">
        <v>5150</v>
      </c>
      <c r="H410">
        <v>0.82900684489216003</v>
      </c>
      <c r="I410">
        <v>0.16388996512979401</v>
      </c>
      <c r="J410">
        <v>0.665116879762366</v>
      </c>
      <c r="K410">
        <f t="shared" si="18"/>
        <v>2461854</v>
      </c>
      <c r="L410">
        <f t="shared" si="19"/>
        <v>2473633</v>
      </c>
      <c r="M410">
        <f t="shared" si="20"/>
        <v>4997716</v>
      </c>
    </row>
    <row r="411" spans="1:13">
      <c r="A411" s="1" t="s">
        <v>18</v>
      </c>
      <c r="B411">
        <v>13021</v>
      </c>
      <c r="C411" t="s">
        <v>89</v>
      </c>
      <c r="D411">
        <v>26559</v>
      </c>
      <c r="E411">
        <v>43408</v>
      </c>
      <c r="F411">
        <v>70714</v>
      </c>
      <c r="G411">
        <v>-16849</v>
      </c>
      <c r="H411">
        <v>0.37558333569024499</v>
      </c>
      <c r="I411">
        <v>0.61385298526458698</v>
      </c>
      <c r="J411">
        <v>-0.23826964957434099</v>
      </c>
      <c r="K411">
        <f t="shared" si="18"/>
        <v>2461854</v>
      </c>
      <c r="L411">
        <f t="shared" si="19"/>
        <v>2473633</v>
      </c>
      <c r="M411">
        <f t="shared" si="20"/>
        <v>4997716</v>
      </c>
    </row>
    <row r="412" spans="1:13">
      <c r="A412" s="1" t="s">
        <v>18</v>
      </c>
      <c r="B412">
        <v>13023</v>
      </c>
      <c r="C412" t="s">
        <v>444</v>
      </c>
      <c r="D412">
        <v>4329</v>
      </c>
      <c r="E412">
        <v>1312</v>
      </c>
      <c r="F412">
        <v>5708</v>
      </c>
      <c r="G412">
        <v>3017</v>
      </c>
      <c r="H412">
        <v>0.75840925017519201</v>
      </c>
      <c r="I412">
        <v>0.22985283812193399</v>
      </c>
      <c r="J412">
        <v>0.52855641205325798</v>
      </c>
      <c r="K412">
        <f t="shared" si="18"/>
        <v>2461854</v>
      </c>
      <c r="L412">
        <f t="shared" si="19"/>
        <v>2473633</v>
      </c>
      <c r="M412">
        <f t="shared" si="20"/>
        <v>4997716</v>
      </c>
    </row>
    <row r="413" spans="1:13">
      <c r="A413" s="1" t="s">
        <v>18</v>
      </c>
      <c r="B413">
        <v>13025</v>
      </c>
      <c r="C413" t="s">
        <v>445</v>
      </c>
      <c r="D413">
        <v>6993</v>
      </c>
      <c r="E413">
        <v>700</v>
      </c>
      <c r="F413">
        <v>7749</v>
      </c>
      <c r="G413">
        <v>6293</v>
      </c>
      <c r="H413">
        <v>0.90243902439024304</v>
      </c>
      <c r="I413">
        <v>9.0334236675699994E-2</v>
      </c>
      <c r="J413">
        <v>0.81210478771454297</v>
      </c>
      <c r="K413">
        <f t="shared" si="18"/>
        <v>2461854</v>
      </c>
      <c r="L413">
        <f t="shared" si="19"/>
        <v>2473633</v>
      </c>
      <c r="M413">
        <f t="shared" si="20"/>
        <v>4997716</v>
      </c>
    </row>
    <row r="414" spans="1:13">
      <c r="A414" s="1" t="s">
        <v>18</v>
      </c>
      <c r="B414">
        <v>13027</v>
      </c>
      <c r="C414" t="s">
        <v>446</v>
      </c>
      <c r="D414">
        <v>4261</v>
      </c>
      <c r="E414">
        <v>2791</v>
      </c>
      <c r="F414">
        <v>7101</v>
      </c>
      <c r="G414">
        <v>1470</v>
      </c>
      <c r="H414">
        <v>0.600056330094352</v>
      </c>
      <c r="I414">
        <v>0.39304323334741498</v>
      </c>
      <c r="J414">
        <v>0.20701309674693699</v>
      </c>
      <c r="K414">
        <f t="shared" si="18"/>
        <v>2461854</v>
      </c>
      <c r="L414">
        <f t="shared" si="19"/>
        <v>2473633</v>
      </c>
      <c r="M414">
        <f t="shared" si="20"/>
        <v>4997716</v>
      </c>
    </row>
    <row r="415" spans="1:13">
      <c r="A415" s="1" t="s">
        <v>18</v>
      </c>
      <c r="B415">
        <v>13029</v>
      </c>
      <c r="C415" t="s">
        <v>447</v>
      </c>
      <c r="D415">
        <v>14240</v>
      </c>
      <c r="E415">
        <v>6738</v>
      </c>
      <c r="F415">
        <v>21335</v>
      </c>
      <c r="G415">
        <v>7502</v>
      </c>
      <c r="H415">
        <v>0.66744785563627795</v>
      </c>
      <c r="I415">
        <v>0.31581907663463699</v>
      </c>
      <c r="J415">
        <v>0.35162877900164002</v>
      </c>
      <c r="K415">
        <f t="shared" si="18"/>
        <v>2461854</v>
      </c>
      <c r="L415">
        <f t="shared" si="19"/>
        <v>2473633</v>
      </c>
      <c r="M415">
        <f t="shared" si="20"/>
        <v>4997716</v>
      </c>
    </row>
    <row r="416" spans="1:13">
      <c r="A416" s="1" t="s">
        <v>18</v>
      </c>
      <c r="B416">
        <v>13031</v>
      </c>
      <c r="C416" t="s">
        <v>448</v>
      </c>
      <c r="D416">
        <v>18387</v>
      </c>
      <c r="E416">
        <v>11248</v>
      </c>
      <c r="F416">
        <v>30090</v>
      </c>
      <c r="G416">
        <v>7139</v>
      </c>
      <c r="H416">
        <v>0.61106679960119603</v>
      </c>
      <c r="I416">
        <v>0.37381189764041201</v>
      </c>
      <c r="J416">
        <v>0.237254901960784</v>
      </c>
      <c r="K416">
        <f t="shared" si="18"/>
        <v>2461854</v>
      </c>
      <c r="L416">
        <f t="shared" si="19"/>
        <v>2473633</v>
      </c>
      <c r="M416">
        <f t="shared" si="20"/>
        <v>4997716</v>
      </c>
    </row>
    <row r="417" spans="1:13">
      <c r="A417" s="1" t="s">
        <v>18</v>
      </c>
      <c r="B417">
        <v>13033</v>
      </c>
      <c r="C417" t="s">
        <v>449</v>
      </c>
      <c r="D417">
        <v>5400</v>
      </c>
      <c r="E417">
        <v>5208</v>
      </c>
      <c r="F417">
        <v>10683</v>
      </c>
      <c r="G417">
        <v>192</v>
      </c>
      <c r="H417">
        <v>0.50547598989048004</v>
      </c>
      <c r="I417">
        <v>0.487503510249929</v>
      </c>
      <c r="J417">
        <v>1.79724796405503E-2</v>
      </c>
      <c r="K417">
        <f t="shared" si="18"/>
        <v>2461854</v>
      </c>
      <c r="L417">
        <f t="shared" si="19"/>
        <v>2473633</v>
      </c>
      <c r="M417">
        <f t="shared" si="20"/>
        <v>4997716</v>
      </c>
    </row>
    <row r="418" spans="1:13">
      <c r="A418" s="1" t="s">
        <v>18</v>
      </c>
      <c r="B418">
        <v>13035</v>
      </c>
      <c r="C418" t="s">
        <v>450</v>
      </c>
      <c r="D418">
        <v>8406</v>
      </c>
      <c r="E418">
        <v>3274</v>
      </c>
      <c r="F418">
        <v>11771</v>
      </c>
      <c r="G418">
        <v>5132</v>
      </c>
      <c r="H418">
        <v>0.71412794155127002</v>
      </c>
      <c r="I418">
        <v>0.27814119446096303</v>
      </c>
      <c r="J418">
        <v>0.43598674709030599</v>
      </c>
      <c r="K418">
        <f t="shared" si="18"/>
        <v>2461854</v>
      </c>
      <c r="L418">
        <f t="shared" si="19"/>
        <v>2473633</v>
      </c>
      <c r="M418">
        <f t="shared" si="20"/>
        <v>4997716</v>
      </c>
    </row>
    <row r="419" spans="1:13">
      <c r="A419" s="1" t="s">
        <v>18</v>
      </c>
      <c r="B419">
        <v>13037</v>
      </c>
      <c r="C419" t="s">
        <v>93</v>
      </c>
      <c r="D419">
        <v>923</v>
      </c>
      <c r="E419">
        <v>1263</v>
      </c>
      <c r="F419">
        <v>2198</v>
      </c>
      <c r="G419">
        <v>-340</v>
      </c>
      <c r="H419">
        <v>0.41992720655141003</v>
      </c>
      <c r="I419">
        <v>0.57461328480436702</v>
      </c>
      <c r="J419">
        <v>-0.15468607825295699</v>
      </c>
      <c r="K419">
        <f t="shared" si="18"/>
        <v>2461854</v>
      </c>
      <c r="L419">
        <f t="shared" si="19"/>
        <v>2473633</v>
      </c>
      <c r="M419">
        <f t="shared" si="20"/>
        <v>4997716</v>
      </c>
    </row>
    <row r="420" spans="1:13">
      <c r="A420" s="1" t="s">
        <v>18</v>
      </c>
      <c r="B420">
        <v>13039</v>
      </c>
      <c r="C420" t="s">
        <v>451</v>
      </c>
      <c r="D420">
        <v>15249</v>
      </c>
      <c r="E420">
        <v>7967</v>
      </c>
      <c r="F420">
        <v>23686</v>
      </c>
      <c r="G420">
        <v>7282</v>
      </c>
      <c r="H420">
        <v>0.643798024149286</v>
      </c>
      <c r="I420">
        <v>0.33635903065101702</v>
      </c>
      <c r="J420">
        <v>0.30743899349826898</v>
      </c>
      <c r="K420">
        <f t="shared" si="18"/>
        <v>2461854</v>
      </c>
      <c r="L420">
        <f t="shared" si="19"/>
        <v>2473633</v>
      </c>
      <c r="M420">
        <f t="shared" si="20"/>
        <v>4997716</v>
      </c>
    </row>
    <row r="421" spans="1:13">
      <c r="A421" s="1" t="s">
        <v>18</v>
      </c>
      <c r="B421">
        <v>13043</v>
      </c>
      <c r="C421" t="s">
        <v>452</v>
      </c>
      <c r="D421">
        <v>3133</v>
      </c>
      <c r="E421">
        <v>1269</v>
      </c>
      <c r="F421">
        <v>4431</v>
      </c>
      <c r="G421">
        <v>1864</v>
      </c>
      <c r="H421">
        <v>0.70706386820130895</v>
      </c>
      <c r="I421">
        <v>0.286391333784698</v>
      </c>
      <c r="J421">
        <v>0.42067253441661001</v>
      </c>
      <c r="K421">
        <f t="shared" si="18"/>
        <v>2461854</v>
      </c>
      <c r="L421">
        <f t="shared" si="19"/>
        <v>2473633</v>
      </c>
      <c r="M421">
        <f t="shared" si="20"/>
        <v>4997716</v>
      </c>
    </row>
    <row r="422" spans="1:13">
      <c r="A422" s="1" t="s">
        <v>18</v>
      </c>
      <c r="B422">
        <v>13045</v>
      </c>
      <c r="C422" t="s">
        <v>214</v>
      </c>
      <c r="D422">
        <v>37476</v>
      </c>
      <c r="E422">
        <v>16236</v>
      </c>
      <c r="F422">
        <v>54472</v>
      </c>
      <c r="G422">
        <v>21240</v>
      </c>
      <c r="H422">
        <v>0.68798648847114097</v>
      </c>
      <c r="I422">
        <v>0.29806138933764098</v>
      </c>
      <c r="J422">
        <v>0.38992509913349899</v>
      </c>
      <c r="K422">
        <f t="shared" si="18"/>
        <v>2461854</v>
      </c>
      <c r="L422">
        <f t="shared" si="19"/>
        <v>2473633</v>
      </c>
      <c r="M422">
        <f t="shared" si="20"/>
        <v>4997716</v>
      </c>
    </row>
    <row r="423" spans="1:13">
      <c r="A423" s="1" t="s">
        <v>18</v>
      </c>
      <c r="B423">
        <v>13047</v>
      </c>
      <c r="C423" t="s">
        <v>453</v>
      </c>
      <c r="D423">
        <v>25167</v>
      </c>
      <c r="E423">
        <v>6932</v>
      </c>
      <c r="F423">
        <v>32593</v>
      </c>
      <c r="G423">
        <v>18235</v>
      </c>
      <c r="H423">
        <v>0.77215966618598997</v>
      </c>
      <c r="I423">
        <v>0.21268370509005</v>
      </c>
      <c r="J423">
        <v>0.55947596109594</v>
      </c>
      <c r="K423">
        <f t="shared" si="18"/>
        <v>2461854</v>
      </c>
      <c r="L423">
        <f t="shared" si="19"/>
        <v>2473633</v>
      </c>
      <c r="M423">
        <f t="shared" si="20"/>
        <v>4997716</v>
      </c>
    </row>
    <row r="424" spans="1:13">
      <c r="A424" s="1" t="s">
        <v>18</v>
      </c>
      <c r="B424">
        <v>13049</v>
      </c>
      <c r="C424" t="s">
        <v>454</v>
      </c>
      <c r="D424">
        <v>3419</v>
      </c>
      <c r="E424">
        <v>1105</v>
      </c>
      <c r="F424">
        <v>4568</v>
      </c>
      <c r="G424">
        <v>2314</v>
      </c>
      <c r="H424">
        <v>0.74846760070052498</v>
      </c>
      <c r="I424">
        <v>0.24190017513134801</v>
      </c>
      <c r="J424">
        <v>0.506567425569176</v>
      </c>
      <c r="K424">
        <f t="shared" si="18"/>
        <v>2461854</v>
      </c>
      <c r="L424">
        <f t="shared" si="19"/>
        <v>2473633</v>
      </c>
      <c r="M424">
        <f t="shared" si="20"/>
        <v>4997716</v>
      </c>
    </row>
    <row r="425" spans="1:13">
      <c r="A425" s="1" t="s">
        <v>18</v>
      </c>
      <c r="B425">
        <v>13051</v>
      </c>
      <c r="C425" t="s">
        <v>455</v>
      </c>
      <c r="D425">
        <v>53232</v>
      </c>
      <c r="E425">
        <v>78247</v>
      </c>
      <c r="F425">
        <v>133408</v>
      </c>
      <c r="G425">
        <v>-25015</v>
      </c>
      <c r="H425">
        <v>0.39901655073158998</v>
      </c>
      <c r="I425">
        <v>0.58652404653394097</v>
      </c>
      <c r="J425">
        <v>-0.18750749580234999</v>
      </c>
      <c r="K425">
        <f t="shared" si="18"/>
        <v>2461854</v>
      </c>
      <c r="L425">
        <f t="shared" si="19"/>
        <v>2473633</v>
      </c>
      <c r="M425">
        <f t="shared" si="20"/>
        <v>4997716</v>
      </c>
    </row>
    <row r="426" spans="1:13">
      <c r="A426" s="1" t="s">
        <v>18</v>
      </c>
      <c r="B426">
        <v>13053</v>
      </c>
      <c r="C426" t="s">
        <v>456</v>
      </c>
      <c r="D426">
        <v>880</v>
      </c>
      <c r="E426">
        <v>667</v>
      </c>
      <c r="F426">
        <v>1582</v>
      </c>
      <c r="G426">
        <v>213</v>
      </c>
      <c r="H426">
        <v>0.55625790139064402</v>
      </c>
      <c r="I426">
        <v>0.42161820480404499</v>
      </c>
      <c r="J426">
        <v>0.13463969658659899</v>
      </c>
      <c r="K426">
        <f t="shared" si="18"/>
        <v>2461854</v>
      </c>
      <c r="L426">
        <f t="shared" si="19"/>
        <v>2473633</v>
      </c>
      <c r="M426">
        <f t="shared" si="20"/>
        <v>4997716</v>
      </c>
    </row>
    <row r="427" spans="1:13">
      <c r="A427" s="1" t="s">
        <v>18</v>
      </c>
      <c r="B427">
        <v>13055</v>
      </c>
      <c r="C427" t="s">
        <v>457</v>
      </c>
      <c r="D427">
        <v>8064</v>
      </c>
      <c r="E427">
        <v>1854</v>
      </c>
      <c r="F427">
        <v>10050</v>
      </c>
      <c r="G427">
        <v>6210</v>
      </c>
      <c r="H427">
        <v>0.80238805970149196</v>
      </c>
      <c r="I427">
        <v>0.18447761194029799</v>
      </c>
      <c r="J427">
        <v>0.61791044776119397</v>
      </c>
      <c r="K427">
        <f t="shared" si="18"/>
        <v>2461854</v>
      </c>
      <c r="L427">
        <f t="shared" si="19"/>
        <v>2473633</v>
      </c>
      <c r="M427">
        <f t="shared" si="20"/>
        <v>4997716</v>
      </c>
    </row>
    <row r="428" spans="1:13">
      <c r="A428" s="1" t="s">
        <v>18</v>
      </c>
      <c r="B428">
        <v>13057</v>
      </c>
      <c r="C428" t="s">
        <v>95</v>
      </c>
      <c r="D428">
        <v>99585</v>
      </c>
      <c r="E428">
        <v>42779</v>
      </c>
      <c r="F428">
        <v>144815</v>
      </c>
      <c r="G428">
        <v>56806</v>
      </c>
      <c r="H428">
        <v>0.68767047612471</v>
      </c>
      <c r="I428">
        <v>0.29540448157994598</v>
      </c>
      <c r="J428">
        <v>0.39226599454476402</v>
      </c>
      <c r="K428">
        <f t="shared" si="18"/>
        <v>2461854</v>
      </c>
      <c r="L428">
        <f t="shared" si="19"/>
        <v>2473633</v>
      </c>
      <c r="M428">
        <f t="shared" si="20"/>
        <v>4997716</v>
      </c>
    </row>
    <row r="429" spans="1:13">
      <c r="A429" s="1" t="s">
        <v>18</v>
      </c>
      <c r="B429">
        <v>13059</v>
      </c>
      <c r="C429" t="s">
        <v>98</v>
      </c>
      <c r="D429">
        <v>14450</v>
      </c>
      <c r="E429">
        <v>36055</v>
      </c>
      <c r="F429">
        <v>51346</v>
      </c>
      <c r="G429">
        <v>-21605</v>
      </c>
      <c r="H429">
        <v>0.28142406419195198</v>
      </c>
      <c r="I429">
        <v>0.70219686051493702</v>
      </c>
      <c r="J429">
        <v>-0.42077279632298498</v>
      </c>
      <c r="K429">
        <f t="shared" si="18"/>
        <v>2461854</v>
      </c>
      <c r="L429">
        <f t="shared" si="19"/>
        <v>2473633</v>
      </c>
      <c r="M429">
        <f t="shared" si="20"/>
        <v>4997716</v>
      </c>
    </row>
    <row r="430" spans="1:13">
      <c r="A430" s="1" t="s">
        <v>18</v>
      </c>
      <c r="B430">
        <v>13061</v>
      </c>
      <c r="C430" t="s">
        <v>99</v>
      </c>
      <c r="D430">
        <v>637</v>
      </c>
      <c r="E430">
        <v>791</v>
      </c>
      <c r="F430">
        <v>1435</v>
      </c>
      <c r="G430">
        <v>-154</v>
      </c>
      <c r="H430">
        <v>0.44390243902439003</v>
      </c>
      <c r="I430">
        <v>0.551219512195122</v>
      </c>
      <c r="J430">
        <v>-0.107317073170731</v>
      </c>
      <c r="K430">
        <f t="shared" si="18"/>
        <v>2461854</v>
      </c>
      <c r="L430">
        <f t="shared" si="19"/>
        <v>2473633</v>
      </c>
      <c r="M430">
        <f t="shared" si="20"/>
        <v>4997716</v>
      </c>
    </row>
    <row r="431" spans="1:13">
      <c r="A431" s="1" t="s">
        <v>18</v>
      </c>
      <c r="B431">
        <v>13063</v>
      </c>
      <c r="C431" t="s">
        <v>458</v>
      </c>
      <c r="D431">
        <v>15811</v>
      </c>
      <c r="E431">
        <v>95466</v>
      </c>
      <c r="F431">
        <v>112330</v>
      </c>
      <c r="G431">
        <v>-79655</v>
      </c>
      <c r="H431">
        <v>0.140754918543576</v>
      </c>
      <c r="I431">
        <v>0.84987091605092102</v>
      </c>
      <c r="J431">
        <v>-0.709115997507344</v>
      </c>
      <c r="K431">
        <f t="shared" si="18"/>
        <v>2461854</v>
      </c>
      <c r="L431">
        <f t="shared" si="19"/>
        <v>2473633</v>
      </c>
      <c r="M431">
        <f t="shared" si="20"/>
        <v>4997716</v>
      </c>
    </row>
    <row r="432" spans="1:13">
      <c r="A432" s="1" t="s">
        <v>18</v>
      </c>
      <c r="B432">
        <v>13065</v>
      </c>
      <c r="C432" t="s">
        <v>459</v>
      </c>
      <c r="D432">
        <v>2105</v>
      </c>
      <c r="E432">
        <v>744</v>
      </c>
      <c r="F432">
        <v>2861</v>
      </c>
      <c r="G432">
        <v>1361</v>
      </c>
      <c r="H432">
        <v>0.73575672841663697</v>
      </c>
      <c r="I432">
        <v>0.26004893393918199</v>
      </c>
      <c r="J432">
        <v>0.47570779447745498</v>
      </c>
      <c r="K432">
        <f t="shared" si="18"/>
        <v>2461854</v>
      </c>
      <c r="L432">
        <f t="shared" si="19"/>
        <v>2473633</v>
      </c>
      <c r="M432">
        <f t="shared" si="20"/>
        <v>4997716</v>
      </c>
    </row>
    <row r="433" spans="1:13">
      <c r="A433" s="1" t="s">
        <v>18</v>
      </c>
      <c r="B433">
        <v>13067</v>
      </c>
      <c r="C433" t="s">
        <v>460</v>
      </c>
      <c r="D433">
        <v>165436</v>
      </c>
      <c r="E433">
        <v>221847</v>
      </c>
      <c r="F433">
        <v>393728</v>
      </c>
      <c r="G433">
        <v>-56411</v>
      </c>
      <c r="H433">
        <v>0.42017839726917999</v>
      </c>
      <c r="I433">
        <v>0.56345243416775004</v>
      </c>
      <c r="J433">
        <v>-0.14327403689856899</v>
      </c>
      <c r="K433">
        <f t="shared" si="18"/>
        <v>2461854</v>
      </c>
      <c r="L433">
        <f t="shared" si="19"/>
        <v>2473633</v>
      </c>
      <c r="M433">
        <f t="shared" si="20"/>
        <v>4997716</v>
      </c>
    </row>
    <row r="434" spans="1:13">
      <c r="A434" s="1" t="s">
        <v>18</v>
      </c>
      <c r="B434">
        <v>13069</v>
      </c>
      <c r="C434" t="s">
        <v>101</v>
      </c>
      <c r="D434">
        <v>10578</v>
      </c>
      <c r="E434">
        <v>4511</v>
      </c>
      <c r="F434">
        <v>15214</v>
      </c>
      <c r="G434">
        <v>6067</v>
      </c>
      <c r="H434">
        <v>0.69528066254765297</v>
      </c>
      <c r="I434">
        <v>0.29650322071775997</v>
      </c>
      <c r="J434">
        <v>0.398777441829893</v>
      </c>
      <c r="K434">
        <f t="shared" si="18"/>
        <v>2461854</v>
      </c>
      <c r="L434">
        <f t="shared" si="19"/>
        <v>2473633</v>
      </c>
      <c r="M434">
        <f t="shared" si="20"/>
        <v>4997716</v>
      </c>
    </row>
    <row r="435" spans="1:13">
      <c r="A435" s="1" t="s">
        <v>18</v>
      </c>
      <c r="B435">
        <v>13071</v>
      </c>
      <c r="C435" t="s">
        <v>461</v>
      </c>
      <c r="D435">
        <v>11777</v>
      </c>
      <c r="E435">
        <v>4190</v>
      </c>
      <c r="F435">
        <v>16086</v>
      </c>
      <c r="G435">
        <v>7587</v>
      </c>
      <c r="H435">
        <v>0.73212731567822897</v>
      </c>
      <c r="I435">
        <v>0.26047494715901998</v>
      </c>
      <c r="J435">
        <v>0.471652368519209</v>
      </c>
      <c r="K435">
        <f t="shared" si="18"/>
        <v>2461854</v>
      </c>
      <c r="L435">
        <f t="shared" si="19"/>
        <v>2473633</v>
      </c>
      <c r="M435">
        <f t="shared" si="20"/>
        <v>4997716</v>
      </c>
    </row>
    <row r="436" spans="1:13">
      <c r="A436" s="1" t="s">
        <v>18</v>
      </c>
      <c r="B436">
        <v>13073</v>
      </c>
      <c r="C436" t="s">
        <v>218</v>
      </c>
      <c r="D436">
        <v>50013</v>
      </c>
      <c r="E436">
        <v>29232</v>
      </c>
      <c r="F436">
        <v>80575</v>
      </c>
      <c r="G436">
        <v>20781</v>
      </c>
      <c r="H436">
        <v>0.62070121005274503</v>
      </c>
      <c r="I436">
        <v>0.36279242941358902</v>
      </c>
      <c r="J436">
        <v>0.25790878063915601</v>
      </c>
      <c r="K436">
        <f t="shared" si="18"/>
        <v>2461854</v>
      </c>
      <c r="L436">
        <f t="shared" si="19"/>
        <v>2473633</v>
      </c>
      <c r="M436">
        <f t="shared" si="20"/>
        <v>4997716</v>
      </c>
    </row>
    <row r="437" spans="1:13">
      <c r="A437" s="1" t="s">
        <v>18</v>
      </c>
      <c r="B437">
        <v>13075</v>
      </c>
      <c r="C437" t="s">
        <v>462</v>
      </c>
      <c r="D437">
        <v>4900</v>
      </c>
      <c r="E437">
        <v>2059</v>
      </c>
      <c r="F437">
        <v>7035</v>
      </c>
      <c r="G437">
        <v>2841</v>
      </c>
      <c r="H437">
        <v>0.69651741293532299</v>
      </c>
      <c r="I437">
        <v>0.29267945984363802</v>
      </c>
      <c r="J437">
        <v>0.40383795309168402</v>
      </c>
      <c r="K437">
        <f t="shared" si="18"/>
        <v>2461854</v>
      </c>
      <c r="L437">
        <f t="shared" si="19"/>
        <v>2473633</v>
      </c>
      <c r="M437">
        <f t="shared" si="20"/>
        <v>4997716</v>
      </c>
    </row>
    <row r="438" spans="1:13">
      <c r="A438" s="1" t="s">
        <v>18</v>
      </c>
      <c r="B438">
        <v>13077</v>
      </c>
      <c r="C438" t="s">
        <v>463</v>
      </c>
      <c r="D438">
        <v>51501</v>
      </c>
      <c r="E438">
        <v>24210</v>
      </c>
      <c r="F438">
        <v>76799</v>
      </c>
      <c r="G438">
        <v>27291</v>
      </c>
      <c r="H438">
        <v>0.67059466920142097</v>
      </c>
      <c r="I438">
        <v>0.31523847966770402</v>
      </c>
      <c r="J438">
        <v>0.355356189533717</v>
      </c>
      <c r="K438">
        <f t="shared" si="18"/>
        <v>2461854</v>
      </c>
      <c r="L438">
        <f t="shared" si="19"/>
        <v>2473633</v>
      </c>
      <c r="M438">
        <f t="shared" si="20"/>
        <v>4997716</v>
      </c>
    </row>
    <row r="439" spans="1:13">
      <c r="A439" s="1" t="s">
        <v>18</v>
      </c>
      <c r="B439">
        <v>13079</v>
      </c>
      <c r="C439" t="s">
        <v>221</v>
      </c>
      <c r="D439">
        <v>4428</v>
      </c>
      <c r="E439">
        <v>1615</v>
      </c>
      <c r="F439">
        <v>6102</v>
      </c>
      <c r="G439">
        <v>2813</v>
      </c>
      <c r="H439">
        <v>0.72566371681415898</v>
      </c>
      <c r="I439">
        <v>0.264667322189446</v>
      </c>
      <c r="J439">
        <v>0.46099639462471298</v>
      </c>
      <c r="K439">
        <f t="shared" si="18"/>
        <v>2461854</v>
      </c>
      <c r="L439">
        <f t="shared" si="19"/>
        <v>2473633</v>
      </c>
      <c r="M439">
        <f t="shared" si="20"/>
        <v>4997716</v>
      </c>
    </row>
    <row r="440" spans="1:13">
      <c r="A440" s="1" t="s">
        <v>18</v>
      </c>
      <c r="B440">
        <v>13081</v>
      </c>
      <c r="C440" t="s">
        <v>464</v>
      </c>
      <c r="D440">
        <v>4985</v>
      </c>
      <c r="E440">
        <v>2982</v>
      </c>
      <c r="F440">
        <v>8033</v>
      </c>
      <c r="G440">
        <v>2003</v>
      </c>
      <c r="H440">
        <v>0.62056516867919798</v>
      </c>
      <c r="I440">
        <v>0.37121872276857898</v>
      </c>
      <c r="J440">
        <v>0.249346445910618</v>
      </c>
      <c r="K440">
        <f t="shared" si="18"/>
        <v>2461854</v>
      </c>
      <c r="L440">
        <f t="shared" si="19"/>
        <v>2473633</v>
      </c>
      <c r="M440">
        <f t="shared" si="20"/>
        <v>4997716</v>
      </c>
    </row>
    <row r="441" spans="1:13">
      <c r="A441" s="1" t="s">
        <v>18</v>
      </c>
      <c r="B441">
        <v>13083</v>
      </c>
      <c r="C441" t="s">
        <v>465</v>
      </c>
      <c r="D441">
        <v>6066</v>
      </c>
      <c r="E441">
        <v>1261</v>
      </c>
      <c r="F441">
        <v>7434</v>
      </c>
      <c r="G441">
        <v>4805</v>
      </c>
      <c r="H441">
        <v>0.81598062953995099</v>
      </c>
      <c r="I441">
        <v>0.16962604250739799</v>
      </c>
      <c r="J441">
        <v>0.646354587032553</v>
      </c>
      <c r="K441">
        <f t="shared" si="18"/>
        <v>2461854</v>
      </c>
      <c r="L441">
        <f t="shared" si="19"/>
        <v>2473633</v>
      </c>
      <c r="M441">
        <f t="shared" si="20"/>
        <v>4997716</v>
      </c>
    </row>
    <row r="442" spans="1:13">
      <c r="A442" s="1" t="s">
        <v>18</v>
      </c>
      <c r="B442">
        <v>13085</v>
      </c>
      <c r="C442" t="s">
        <v>466</v>
      </c>
      <c r="D442">
        <v>13398</v>
      </c>
      <c r="E442">
        <v>2486</v>
      </c>
      <c r="F442">
        <v>16081</v>
      </c>
      <c r="G442">
        <v>10912</v>
      </c>
      <c r="H442">
        <v>0.83315714196878299</v>
      </c>
      <c r="I442">
        <v>0.15459237609601301</v>
      </c>
      <c r="J442">
        <v>0.67856476587276904</v>
      </c>
      <c r="K442">
        <f t="shared" si="18"/>
        <v>2461854</v>
      </c>
      <c r="L442">
        <f t="shared" si="19"/>
        <v>2473633</v>
      </c>
      <c r="M442">
        <f t="shared" si="20"/>
        <v>4997716</v>
      </c>
    </row>
    <row r="443" spans="1:13">
      <c r="A443" s="1" t="s">
        <v>18</v>
      </c>
      <c r="B443">
        <v>13087</v>
      </c>
      <c r="C443" t="s">
        <v>467</v>
      </c>
      <c r="D443">
        <v>6755</v>
      </c>
      <c r="E443">
        <v>4782</v>
      </c>
      <c r="F443">
        <v>11625</v>
      </c>
      <c r="G443">
        <v>1973</v>
      </c>
      <c r="H443">
        <v>0.58107526881720395</v>
      </c>
      <c r="I443">
        <v>0.41135483870967698</v>
      </c>
      <c r="J443">
        <v>0.16972043010752599</v>
      </c>
      <c r="K443">
        <f t="shared" si="18"/>
        <v>2461854</v>
      </c>
      <c r="L443">
        <f t="shared" si="19"/>
        <v>2473633</v>
      </c>
      <c r="M443">
        <f t="shared" si="20"/>
        <v>4997716</v>
      </c>
    </row>
    <row r="444" spans="1:13">
      <c r="A444" s="1" t="s">
        <v>18</v>
      </c>
      <c r="B444">
        <v>13089</v>
      </c>
      <c r="C444" t="s">
        <v>110</v>
      </c>
      <c r="D444">
        <v>58377</v>
      </c>
      <c r="E444">
        <v>308162</v>
      </c>
      <c r="F444">
        <v>370746</v>
      </c>
      <c r="G444">
        <v>-249785</v>
      </c>
      <c r="H444">
        <v>0.15745820588758799</v>
      </c>
      <c r="I444">
        <v>0.83119440263684496</v>
      </c>
      <c r="J444">
        <v>-0.673736196749257</v>
      </c>
      <c r="K444">
        <f t="shared" si="18"/>
        <v>2461854</v>
      </c>
      <c r="L444">
        <f t="shared" si="19"/>
        <v>2473633</v>
      </c>
      <c r="M444">
        <f t="shared" si="20"/>
        <v>4997716</v>
      </c>
    </row>
    <row r="445" spans="1:13">
      <c r="A445" s="1" t="s">
        <v>18</v>
      </c>
      <c r="B445">
        <v>13091</v>
      </c>
      <c r="C445" t="s">
        <v>468</v>
      </c>
      <c r="D445">
        <v>5843</v>
      </c>
      <c r="E445">
        <v>2172</v>
      </c>
      <c r="F445">
        <v>8071</v>
      </c>
      <c r="G445">
        <v>3671</v>
      </c>
      <c r="H445">
        <v>0.72394994424482695</v>
      </c>
      <c r="I445">
        <v>0.26911163424606599</v>
      </c>
      <c r="J445">
        <v>0.45483830999876101</v>
      </c>
      <c r="K445">
        <f t="shared" si="18"/>
        <v>2461854</v>
      </c>
      <c r="L445">
        <f t="shared" si="19"/>
        <v>2473633</v>
      </c>
      <c r="M445">
        <f t="shared" si="20"/>
        <v>4997716</v>
      </c>
    </row>
    <row r="446" spans="1:13">
      <c r="A446" s="1" t="s">
        <v>18</v>
      </c>
      <c r="B446">
        <v>13093</v>
      </c>
      <c r="C446" t="s">
        <v>469</v>
      </c>
      <c r="D446">
        <v>2159</v>
      </c>
      <c r="E446">
        <v>1911</v>
      </c>
      <c r="F446">
        <v>4105</v>
      </c>
      <c r="G446">
        <v>248</v>
      </c>
      <c r="H446">
        <v>0.52594397076735599</v>
      </c>
      <c r="I446">
        <v>0.46552984165651601</v>
      </c>
      <c r="J446">
        <v>6.0414129110840403E-2</v>
      </c>
      <c r="K446">
        <f t="shared" si="18"/>
        <v>2461854</v>
      </c>
      <c r="L446">
        <f t="shared" si="19"/>
        <v>2473633</v>
      </c>
      <c r="M446">
        <f t="shared" si="20"/>
        <v>4997716</v>
      </c>
    </row>
    <row r="447" spans="1:13">
      <c r="A447" s="1" t="s">
        <v>18</v>
      </c>
      <c r="B447">
        <v>13095</v>
      </c>
      <c r="C447" t="s">
        <v>470</v>
      </c>
      <c r="D447">
        <v>10441</v>
      </c>
      <c r="E447">
        <v>24568</v>
      </c>
      <c r="F447">
        <v>35287</v>
      </c>
      <c r="G447">
        <v>-14127</v>
      </c>
      <c r="H447">
        <v>0.295888004080822</v>
      </c>
      <c r="I447">
        <v>0.69623374047099496</v>
      </c>
      <c r="J447">
        <v>-0.40034573639017201</v>
      </c>
      <c r="K447">
        <f t="shared" si="18"/>
        <v>2461854</v>
      </c>
      <c r="L447">
        <f t="shared" si="19"/>
        <v>2473633</v>
      </c>
      <c r="M447">
        <f t="shared" si="20"/>
        <v>4997716</v>
      </c>
    </row>
    <row r="448" spans="1:13">
      <c r="A448" s="1" t="s">
        <v>18</v>
      </c>
      <c r="B448">
        <v>13097</v>
      </c>
      <c r="C448" t="s">
        <v>339</v>
      </c>
      <c r="D448">
        <v>25454</v>
      </c>
      <c r="E448">
        <v>42814</v>
      </c>
      <c r="F448">
        <v>69106</v>
      </c>
      <c r="G448">
        <v>-17360</v>
      </c>
      <c r="H448">
        <v>0.36833270627731302</v>
      </c>
      <c r="I448">
        <v>0.61954099499319804</v>
      </c>
      <c r="J448">
        <v>-0.25120828871588502</v>
      </c>
      <c r="K448">
        <f t="shared" si="18"/>
        <v>2461854</v>
      </c>
      <c r="L448">
        <f t="shared" si="19"/>
        <v>2473633</v>
      </c>
      <c r="M448">
        <f t="shared" si="20"/>
        <v>4997716</v>
      </c>
    </row>
    <row r="449" spans="1:13">
      <c r="A449" s="1" t="s">
        <v>18</v>
      </c>
      <c r="B449">
        <v>13099</v>
      </c>
      <c r="C449" t="s">
        <v>471</v>
      </c>
      <c r="D449">
        <v>2710</v>
      </c>
      <c r="E449">
        <v>2450</v>
      </c>
      <c r="F449">
        <v>5188</v>
      </c>
      <c r="G449">
        <v>260</v>
      </c>
      <c r="H449">
        <v>0.52235929067077802</v>
      </c>
      <c r="I449">
        <v>0.47224363916730899</v>
      </c>
      <c r="J449">
        <v>5.0115651503469499E-2</v>
      </c>
      <c r="K449">
        <f t="shared" si="18"/>
        <v>2461854</v>
      </c>
      <c r="L449">
        <f t="shared" si="19"/>
        <v>2473633</v>
      </c>
      <c r="M449">
        <f t="shared" si="20"/>
        <v>4997716</v>
      </c>
    </row>
    <row r="450" spans="1:13">
      <c r="A450" s="1" t="s">
        <v>18</v>
      </c>
      <c r="B450">
        <v>13101</v>
      </c>
      <c r="C450" t="s">
        <v>472</v>
      </c>
      <c r="D450">
        <v>1256</v>
      </c>
      <c r="E450">
        <v>167</v>
      </c>
      <c r="F450">
        <v>1441</v>
      </c>
      <c r="G450">
        <v>1089</v>
      </c>
      <c r="H450">
        <v>0.871616932685635</v>
      </c>
      <c r="I450">
        <v>0.11589174184594001</v>
      </c>
      <c r="J450">
        <v>0.75572519083969403</v>
      </c>
      <c r="K450">
        <f t="shared" si="18"/>
        <v>2461854</v>
      </c>
      <c r="L450">
        <f t="shared" si="19"/>
        <v>2473633</v>
      </c>
      <c r="M450">
        <f t="shared" si="20"/>
        <v>4997716</v>
      </c>
    </row>
    <row r="451" spans="1:13">
      <c r="A451" s="1" t="s">
        <v>18</v>
      </c>
      <c r="B451">
        <v>13103</v>
      </c>
      <c r="C451" t="s">
        <v>473</v>
      </c>
      <c r="D451">
        <v>23361</v>
      </c>
      <c r="E451">
        <v>7718</v>
      </c>
      <c r="F451">
        <v>31571</v>
      </c>
      <c r="G451">
        <v>15643</v>
      </c>
      <c r="H451">
        <v>0.73995122105729905</v>
      </c>
      <c r="I451">
        <v>0.24446485698900799</v>
      </c>
      <c r="J451">
        <v>0.49548636406829</v>
      </c>
      <c r="K451">
        <f t="shared" ref="K451:K514" si="21">SUMIF(A:A,A451,D:D)</f>
        <v>2461854</v>
      </c>
      <c r="L451">
        <f t="shared" ref="L451:L514" si="22">SUMIF(A:A,A451,E:E)</f>
        <v>2473633</v>
      </c>
      <c r="M451">
        <f t="shared" ref="M451:M514" si="23">SUMIF(A:A,A451,F:F)</f>
        <v>4997716</v>
      </c>
    </row>
    <row r="452" spans="1:13">
      <c r="A452" s="1" t="s">
        <v>18</v>
      </c>
      <c r="B452">
        <v>13105</v>
      </c>
      <c r="C452" t="s">
        <v>341</v>
      </c>
      <c r="D452">
        <v>6226</v>
      </c>
      <c r="E452">
        <v>2879</v>
      </c>
      <c r="F452">
        <v>9171</v>
      </c>
      <c r="G452">
        <v>3347</v>
      </c>
      <c r="H452">
        <v>0.67887907534619996</v>
      </c>
      <c r="I452">
        <v>0.31392432668193199</v>
      </c>
      <c r="J452">
        <v>0.36495474866426703</v>
      </c>
      <c r="K452">
        <f t="shared" si="21"/>
        <v>2461854</v>
      </c>
      <c r="L452">
        <f t="shared" si="22"/>
        <v>2473633</v>
      </c>
      <c r="M452">
        <f t="shared" si="23"/>
        <v>4997716</v>
      </c>
    </row>
    <row r="453" spans="1:13">
      <c r="A453" s="1" t="s">
        <v>18</v>
      </c>
      <c r="B453">
        <v>13107</v>
      </c>
      <c r="C453" t="s">
        <v>474</v>
      </c>
      <c r="D453">
        <v>6553</v>
      </c>
      <c r="E453">
        <v>2886</v>
      </c>
      <c r="F453">
        <v>9505</v>
      </c>
      <c r="G453">
        <v>3667</v>
      </c>
      <c r="H453">
        <v>0.68942661756970003</v>
      </c>
      <c r="I453">
        <v>0.30362966859547602</v>
      </c>
      <c r="J453">
        <v>0.38579694897422401</v>
      </c>
      <c r="K453">
        <f t="shared" si="21"/>
        <v>2461854</v>
      </c>
      <c r="L453">
        <f t="shared" si="22"/>
        <v>2473633</v>
      </c>
      <c r="M453">
        <f t="shared" si="23"/>
        <v>4997716</v>
      </c>
    </row>
    <row r="454" spans="1:13">
      <c r="A454" s="1" t="s">
        <v>18</v>
      </c>
      <c r="B454">
        <v>13109</v>
      </c>
      <c r="C454" t="s">
        <v>475</v>
      </c>
      <c r="D454">
        <v>2888</v>
      </c>
      <c r="E454">
        <v>1324</v>
      </c>
      <c r="F454">
        <v>4247</v>
      </c>
      <c r="G454">
        <v>1564</v>
      </c>
      <c r="H454">
        <v>0.680009418412997</v>
      </c>
      <c r="I454">
        <v>0.31174947021426802</v>
      </c>
      <c r="J454">
        <v>0.36825994819872798</v>
      </c>
      <c r="K454">
        <f t="shared" si="21"/>
        <v>2461854</v>
      </c>
      <c r="L454">
        <f t="shared" si="22"/>
        <v>2473633</v>
      </c>
      <c r="M454">
        <f t="shared" si="23"/>
        <v>4997716</v>
      </c>
    </row>
    <row r="455" spans="1:13">
      <c r="A455" s="1" t="s">
        <v>18</v>
      </c>
      <c r="B455">
        <v>13111</v>
      </c>
      <c r="C455" t="s">
        <v>476</v>
      </c>
      <c r="D455">
        <v>12169</v>
      </c>
      <c r="E455">
        <v>2570</v>
      </c>
      <c r="F455">
        <v>14849</v>
      </c>
      <c r="G455">
        <v>9599</v>
      </c>
      <c r="H455">
        <v>0.81951646575526904</v>
      </c>
      <c r="I455">
        <v>0.173075627988416</v>
      </c>
      <c r="J455">
        <v>0.64644083776685302</v>
      </c>
      <c r="K455">
        <f t="shared" si="21"/>
        <v>2461854</v>
      </c>
      <c r="L455">
        <f t="shared" si="22"/>
        <v>2473633</v>
      </c>
      <c r="M455">
        <f t="shared" si="23"/>
        <v>4997716</v>
      </c>
    </row>
    <row r="456" spans="1:13">
      <c r="A456" s="1" t="s">
        <v>18</v>
      </c>
      <c r="B456">
        <v>13113</v>
      </c>
      <c r="C456" t="s">
        <v>114</v>
      </c>
      <c r="D456">
        <v>37956</v>
      </c>
      <c r="E456">
        <v>33062</v>
      </c>
      <c r="F456">
        <v>71994</v>
      </c>
      <c r="G456">
        <v>4894</v>
      </c>
      <c r="H456">
        <v>0.52721060088340699</v>
      </c>
      <c r="I456">
        <v>0.45923271383726399</v>
      </c>
      <c r="J456">
        <v>6.7977887046142701E-2</v>
      </c>
      <c r="K456">
        <f t="shared" si="21"/>
        <v>2461854</v>
      </c>
      <c r="L456">
        <f t="shared" si="22"/>
        <v>2473633</v>
      </c>
      <c r="M456">
        <f t="shared" si="23"/>
        <v>4997716</v>
      </c>
    </row>
    <row r="457" spans="1:13">
      <c r="A457" s="1" t="s">
        <v>18</v>
      </c>
      <c r="B457">
        <v>13115</v>
      </c>
      <c r="C457" t="s">
        <v>477</v>
      </c>
      <c r="D457">
        <v>28906</v>
      </c>
      <c r="E457">
        <v>11917</v>
      </c>
      <c r="F457">
        <v>41341</v>
      </c>
      <c r="G457">
        <v>16989</v>
      </c>
      <c r="H457">
        <v>0.699209017682204</v>
      </c>
      <c r="I457">
        <v>0.28826104835393401</v>
      </c>
      <c r="J457">
        <v>0.41094796932826899</v>
      </c>
      <c r="K457">
        <f t="shared" si="21"/>
        <v>2461854</v>
      </c>
      <c r="L457">
        <f t="shared" si="22"/>
        <v>2473633</v>
      </c>
      <c r="M457">
        <f t="shared" si="23"/>
        <v>4997716</v>
      </c>
    </row>
    <row r="458" spans="1:13">
      <c r="A458" s="1" t="s">
        <v>18</v>
      </c>
      <c r="B458">
        <v>13117</v>
      </c>
      <c r="C458" t="s">
        <v>478</v>
      </c>
      <c r="D458">
        <v>85123</v>
      </c>
      <c r="E458">
        <v>42208</v>
      </c>
      <c r="F458">
        <v>129311</v>
      </c>
      <c r="G458">
        <v>42915</v>
      </c>
      <c r="H458">
        <v>0.65828119804192997</v>
      </c>
      <c r="I458">
        <v>0.32640687953847702</v>
      </c>
      <c r="J458">
        <v>0.331874318503452</v>
      </c>
      <c r="K458">
        <f t="shared" si="21"/>
        <v>2461854</v>
      </c>
      <c r="L458">
        <f t="shared" si="22"/>
        <v>2473633</v>
      </c>
      <c r="M458">
        <f t="shared" si="23"/>
        <v>4997716</v>
      </c>
    </row>
    <row r="459" spans="1:13">
      <c r="A459" s="1" t="s">
        <v>18</v>
      </c>
      <c r="B459">
        <v>13119</v>
      </c>
      <c r="C459" t="s">
        <v>115</v>
      </c>
      <c r="D459">
        <v>9069</v>
      </c>
      <c r="E459">
        <v>1593</v>
      </c>
      <c r="F459">
        <v>10765</v>
      </c>
      <c r="G459">
        <v>7476</v>
      </c>
      <c r="H459">
        <v>0.84245239201114697</v>
      </c>
      <c r="I459">
        <v>0.147979563399907</v>
      </c>
      <c r="J459">
        <v>0.69447282861124005</v>
      </c>
      <c r="K459">
        <f t="shared" si="21"/>
        <v>2461854</v>
      </c>
      <c r="L459">
        <f t="shared" si="22"/>
        <v>2473633</v>
      </c>
      <c r="M459">
        <f t="shared" si="23"/>
        <v>4997716</v>
      </c>
    </row>
    <row r="460" spans="1:13">
      <c r="A460" s="1" t="s">
        <v>18</v>
      </c>
      <c r="B460">
        <v>13121</v>
      </c>
      <c r="C460" t="s">
        <v>227</v>
      </c>
      <c r="D460">
        <v>137247</v>
      </c>
      <c r="E460">
        <v>380212</v>
      </c>
      <c r="F460">
        <v>523779</v>
      </c>
      <c r="G460">
        <v>-242965</v>
      </c>
      <c r="H460">
        <v>0.26203226933496698</v>
      </c>
      <c r="I460">
        <v>0.72590157299166203</v>
      </c>
      <c r="J460">
        <v>-0.46386930365669399</v>
      </c>
      <c r="K460">
        <f t="shared" si="21"/>
        <v>2461854</v>
      </c>
      <c r="L460">
        <f t="shared" si="22"/>
        <v>2473633</v>
      </c>
      <c r="M460">
        <f t="shared" si="23"/>
        <v>4997716</v>
      </c>
    </row>
    <row r="461" spans="1:13">
      <c r="A461" s="1" t="s">
        <v>18</v>
      </c>
      <c r="B461">
        <v>13123</v>
      </c>
      <c r="C461" t="s">
        <v>479</v>
      </c>
      <c r="D461">
        <v>13429</v>
      </c>
      <c r="E461">
        <v>2932</v>
      </c>
      <c r="F461">
        <v>16525</v>
      </c>
      <c r="G461">
        <v>10497</v>
      </c>
      <c r="H461">
        <v>0.81264750378214801</v>
      </c>
      <c r="I461">
        <v>0.177428139183055</v>
      </c>
      <c r="J461">
        <v>0.63521936459909201</v>
      </c>
      <c r="K461">
        <f t="shared" si="21"/>
        <v>2461854</v>
      </c>
      <c r="L461">
        <f t="shared" si="22"/>
        <v>2473633</v>
      </c>
      <c r="M461">
        <f t="shared" si="23"/>
        <v>4997716</v>
      </c>
    </row>
    <row r="462" spans="1:13">
      <c r="A462" s="1" t="s">
        <v>18</v>
      </c>
      <c r="B462">
        <v>13125</v>
      </c>
      <c r="C462" t="s">
        <v>480</v>
      </c>
      <c r="D462">
        <v>1402</v>
      </c>
      <c r="E462">
        <v>155</v>
      </c>
      <c r="F462">
        <v>1565</v>
      </c>
      <c r="G462">
        <v>1247</v>
      </c>
      <c r="H462">
        <v>0.89584664536741199</v>
      </c>
      <c r="I462">
        <v>9.9041533546325805E-2</v>
      </c>
      <c r="J462">
        <v>0.79680511182108604</v>
      </c>
      <c r="K462">
        <f t="shared" si="21"/>
        <v>2461854</v>
      </c>
      <c r="L462">
        <f t="shared" si="22"/>
        <v>2473633</v>
      </c>
      <c r="M462">
        <f t="shared" si="23"/>
        <v>4997716</v>
      </c>
    </row>
    <row r="463" spans="1:13">
      <c r="A463" s="1" t="s">
        <v>18</v>
      </c>
      <c r="B463">
        <v>13127</v>
      </c>
      <c r="C463" t="s">
        <v>481</v>
      </c>
      <c r="D463">
        <v>25617</v>
      </c>
      <c r="E463">
        <v>15882</v>
      </c>
      <c r="F463">
        <v>41988</v>
      </c>
      <c r="G463">
        <v>9735</v>
      </c>
      <c r="H463">
        <v>0.61010288653901101</v>
      </c>
      <c r="I463">
        <v>0.37825092883681</v>
      </c>
      <c r="J463">
        <v>0.23185195770219999</v>
      </c>
      <c r="K463">
        <f t="shared" si="21"/>
        <v>2461854</v>
      </c>
      <c r="L463">
        <f t="shared" si="22"/>
        <v>2473633</v>
      </c>
      <c r="M463">
        <f t="shared" si="23"/>
        <v>4997716</v>
      </c>
    </row>
    <row r="464" spans="1:13">
      <c r="A464" s="1" t="s">
        <v>18</v>
      </c>
      <c r="B464">
        <v>13129</v>
      </c>
      <c r="C464" t="s">
        <v>482</v>
      </c>
      <c r="D464">
        <v>19405</v>
      </c>
      <c r="E464">
        <v>4384</v>
      </c>
      <c r="F464">
        <v>24033</v>
      </c>
      <c r="G464">
        <v>15021</v>
      </c>
      <c r="H464">
        <v>0.80743144842508197</v>
      </c>
      <c r="I464">
        <v>0.18241584487995599</v>
      </c>
      <c r="J464">
        <v>0.62501560354512498</v>
      </c>
      <c r="K464">
        <f t="shared" si="21"/>
        <v>2461854</v>
      </c>
      <c r="L464">
        <f t="shared" si="22"/>
        <v>2473633</v>
      </c>
      <c r="M464">
        <f t="shared" si="23"/>
        <v>4997716</v>
      </c>
    </row>
    <row r="465" spans="1:13">
      <c r="A465" s="1" t="s">
        <v>18</v>
      </c>
      <c r="B465">
        <v>13131</v>
      </c>
      <c r="C465" t="s">
        <v>483</v>
      </c>
      <c r="D465">
        <v>7034</v>
      </c>
      <c r="E465">
        <v>3619</v>
      </c>
      <c r="F465">
        <v>10707</v>
      </c>
      <c r="G465">
        <v>3415</v>
      </c>
      <c r="H465">
        <v>0.65695339497524896</v>
      </c>
      <c r="I465">
        <v>0.33800317549266801</v>
      </c>
      <c r="J465">
        <v>0.31895021948258101</v>
      </c>
      <c r="K465">
        <f t="shared" si="21"/>
        <v>2461854</v>
      </c>
      <c r="L465">
        <f t="shared" si="22"/>
        <v>2473633</v>
      </c>
      <c r="M465">
        <f t="shared" si="23"/>
        <v>4997716</v>
      </c>
    </row>
    <row r="466" spans="1:13">
      <c r="A466" s="1" t="s">
        <v>18</v>
      </c>
      <c r="B466">
        <v>13133</v>
      </c>
      <c r="C466" t="s">
        <v>117</v>
      </c>
      <c r="D466">
        <v>7066</v>
      </c>
      <c r="E466">
        <v>4087</v>
      </c>
      <c r="F466">
        <v>11244</v>
      </c>
      <c r="G466">
        <v>2979</v>
      </c>
      <c r="H466">
        <v>0.62842404838135801</v>
      </c>
      <c r="I466">
        <v>0.36348274635361</v>
      </c>
      <c r="J466">
        <v>0.26494130202774802</v>
      </c>
      <c r="K466">
        <f t="shared" si="21"/>
        <v>2461854</v>
      </c>
      <c r="L466">
        <f t="shared" si="22"/>
        <v>2473633</v>
      </c>
      <c r="M466">
        <f t="shared" si="23"/>
        <v>4997716</v>
      </c>
    </row>
    <row r="467" spans="1:13">
      <c r="A467" s="1" t="s">
        <v>18</v>
      </c>
      <c r="B467">
        <v>13135</v>
      </c>
      <c r="C467" t="s">
        <v>484</v>
      </c>
      <c r="D467">
        <v>166400</v>
      </c>
      <c r="E467">
        <v>241994</v>
      </c>
      <c r="F467">
        <v>414023</v>
      </c>
      <c r="G467">
        <v>-75594</v>
      </c>
      <c r="H467">
        <v>0.40191003881426801</v>
      </c>
      <c r="I467">
        <v>0.58449409815396702</v>
      </c>
      <c r="J467">
        <v>-0.18258405933969801</v>
      </c>
      <c r="K467">
        <f t="shared" si="21"/>
        <v>2461854</v>
      </c>
      <c r="L467">
        <f t="shared" si="22"/>
        <v>2473633</v>
      </c>
      <c r="M467">
        <f t="shared" si="23"/>
        <v>4997716</v>
      </c>
    </row>
    <row r="468" spans="1:13">
      <c r="A468" s="1" t="s">
        <v>18</v>
      </c>
      <c r="B468">
        <v>13137</v>
      </c>
      <c r="C468" t="s">
        <v>485</v>
      </c>
      <c r="D468">
        <v>16637</v>
      </c>
      <c r="E468">
        <v>3562</v>
      </c>
      <c r="F468">
        <v>20431</v>
      </c>
      <c r="G468">
        <v>13075</v>
      </c>
      <c r="H468">
        <v>0.81430179628995103</v>
      </c>
      <c r="I468">
        <v>0.17434291028339199</v>
      </c>
      <c r="J468">
        <v>0.63995888600655804</v>
      </c>
      <c r="K468">
        <f t="shared" si="21"/>
        <v>2461854</v>
      </c>
      <c r="L468">
        <f t="shared" si="22"/>
        <v>2473633</v>
      </c>
      <c r="M468">
        <f t="shared" si="23"/>
        <v>4997716</v>
      </c>
    </row>
    <row r="469" spans="1:13">
      <c r="A469" s="1" t="s">
        <v>18</v>
      </c>
      <c r="B469">
        <v>13139</v>
      </c>
      <c r="C469" t="s">
        <v>486</v>
      </c>
      <c r="D469">
        <v>64183</v>
      </c>
      <c r="E469">
        <v>25033</v>
      </c>
      <c r="F469">
        <v>90537</v>
      </c>
      <c r="G469">
        <v>39150</v>
      </c>
      <c r="H469">
        <v>0.70891458740625302</v>
      </c>
      <c r="I469">
        <v>0.27649469277753802</v>
      </c>
      <c r="J469">
        <v>0.432419894628715</v>
      </c>
      <c r="K469">
        <f t="shared" si="21"/>
        <v>2461854</v>
      </c>
      <c r="L469">
        <f t="shared" si="22"/>
        <v>2473633</v>
      </c>
      <c r="M469">
        <f t="shared" si="23"/>
        <v>4997716</v>
      </c>
    </row>
    <row r="470" spans="1:13">
      <c r="A470" s="1" t="s">
        <v>18</v>
      </c>
      <c r="B470">
        <v>13141</v>
      </c>
      <c r="C470" t="s">
        <v>487</v>
      </c>
      <c r="D470">
        <v>1154</v>
      </c>
      <c r="E470">
        <v>2976</v>
      </c>
      <c r="F470">
        <v>4153</v>
      </c>
      <c r="G470">
        <v>-1822</v>
      </c>
      <c r="H470">
        <v>0.27787141825186601</v>
      </c>
      <c r="I470">
        <v>0.71659041656633704</v>
      </c>
      <c r="J470">
        <v>-0.43871899831447098</v>
      </c>
      <c r="K470">
        <f t="shared" si="21"/>
        <v>2461854</v>
      </c>
      <c r="L470">
        <f t="shared" si="22"/>
        <v>2473633</v>
      </c>
      <c r="M470">
        <f t="shared" si="23"/>
        <v>4997716</v>
      </c>
    </row>
    <row r="471" spans="1:13">
      <c r="A471" s="1" t="s">
        <v>18</v>
      </c>
      <c r="B471">
        <v>13143</v>
      </c>
      <c r="C471" t="s">
        <v>488</v>
      </c>
      <c r="D471">
        <v>12330</v>
      </c>
      <c r="E471">
        <v>1791</v>
      </c>
      <c r="F471">
        <v>14246</v>
      </c>
      <c r="G471">
        <v>10539</v>
      </c>
      <c r="H471">
        <v>0.86550610697739705</v>
      </c>
      <c r="I471">
        <v>0.12571950021058501</v>
      </c>
      <c r="J471">
        <v>0.73978660676681096</v>
      </c>
      <c r="K471">
        <f t="shared" si="21"/>
        <v>2461854</v>
      </c>
      <c r="L471">
        <f t="shared" si="22"/>
        <v>2473633</v>
      </c>
      <c r="M471">
        <f t="shared" si="23"/>
        <v>4997716</v>
      </c>
    </row>
    <row r="472" spans="1:13">
      <c r="A472" s="1" t="s">
        <v>18</v>
      </c>
      <c r="B472">
        <v>13145</v>
      </c>
      <c r="C472" t="s">
        <v>489</v>
      </c>
      <c r="D472">
        <v>14319</v>
      </c>
      <c r="E472">
        <v>5457</v>
      </c>
      <c r="F472">
        <v>19991</v>
      </c>
      <c r="G472">
        <v>8862</v>
      </c>
      <c r="H472">
        <v>0.71627232254514495</v>
      </c>
      <c r="I472">
        <v>0.27297283777699899</v>
      </c>
      <c r="J472">
        <v>0.44329948476814501</v>
      </c>
      <c r="K472">
        <f t="shared" si="21"/>
        <v>2461854</v>
      </c>
      <c r="L472">
        <f t="shared" si="22"/>
        <v>2473633</v>
      </c>
      <c r="M472">
        <f t="shared" si="23"/>
        <v>4997716</v>
      </c>
    </row>
    <row r="473" spans="1:13">
      <c r="A473" s="1" t="s">
        <v>18</v>
      </c>
      <c r="B473">
        <v>13147</v>
      </c>
      <c r="C473" t="s">
        <v>490</v>
      </c>
      <c r="D473">
        <v>9465</v>
      </c>
      <c r="E473">
        <v>3157</v>
      </c>
      <c r="F473">
        <v>12728</v>
      </c>
      <c r="G473">
        <v>6308</v>
      </c>
      <c r="H473">
        <v>0.74363607793840303</v>
      </c>
      <c r="I473">
        <v>0.24803582652419801</v>
      </c>
      <c r="J473">
        <v>0.495600251414204</v>
      </c>
      <c r="K473">
        <f t="shared" si="21"/>
        <v>2461854</v>
      </c>
      <c r="L473">
        <f t="shared" si="22"/>
        <v>2473633</v>
      </c>
      <c r="M473">
        <f t="shared" si="23"/>
        <v>4997716</v>
      </c>
    </row>
    <row r="474" spans="1:13">
      <c r="A474" s="1" t="s">
        <v>18</v>
      </c>
      <c r="B474">
        <v>13149</v>
      </c>
      <c r="C474" t="s">
        <v>491</v>
      </c>
      <c r="D474">
        <v>4519</v>
      </c>
      <c r="E474">
        <v>824</v>
      </c>
      <c r="F474">
        <v>5394</v>
      </c>
      <c r="G474">
        <v>3695</v>
      </c>
      <c r="H474">
        <v>0.83778272154245403</v>
      </c>
      <c r="I474">
        <v>0.15276232851316199</v>
      </c>
      <c r="J474">
        <v>0.68502039302929096</v>
      </c>
      <c r="K474">
        <f t="shared" si="21"/>
        <v>2461854</v>
      </c>
      <c r="L474">
        <f t="shared" si="22"/>
        <v>2473633</v>
      </c>
      <c r="M474">
        <f t="shared" si="23"/>
        <v>4997716</v>
      </c>
    </row>
    <row r="475" spans="1:13">
      <c r="A475" s="1" t="s">
        <v>18</v>
      </c>
      <c r="B475">
        <v>13151</v>
      </c>
      <c r="C475" t="s">
        <v>119</v>
      </c>
      <c r="D475">
        <v>48259</v>
      </c>
      <c r="E475">
        <v>73443</v>
      </c>
      <c r="F475">
        <v>122998</v>
      </c>
      <c r="G475">
        <v>-25184</v>
      </c>
      <c r="H475">
        <v>0.39235597326785798</v>
      </c>
      <c r="I475">
        <v>0.597107270036911</v>
      </c>
      <c r="J475">
        <v>-0.20475129676905299</v>
      </c>
      <c r="K475">
        <f t="shared" si="21"/>
        <v>2461854</v>
      </c>
      <c r="L475">
        <f t="shared" si="22"/>
        <v>2473633</v>
      </c>
      <c r="M475">
        <f t="shared" si="23"/>
        <v>4997716</v>
      </c>
    </row>
    <row r="476" spans="1:13">
      <c r="A476" s="1" t="s">
        <v>18</v>
      </c>
      <c r="B476">
        <v>13153</v>
      </c>
      <c r="C476" t="s">
        <v>120</v>
      </c>
      <c r="D476">
        <v>41540</v>
      </c>
      <c r="E476">
        <v>32239</v>
      </c>
      <c r="F476">
        <v>74838</v>
      </c>
      <c r="G476">
        <v>9301</v>
      </c>
      <c r="H476">
        <v>0.55506560838076902</v>
      </c>
      <c r="I476">
        <v>0.430783826398353</v>
      </c>
      <c r="J476">
        <v>0.124281781982415</v>
      </c>
      <c r="K476">
        <f t="shared" si="21"/>
        <v>2461854</v>
      </c>
      <c r="L476">
        <f t="shared" si="22"/>
        <v>2473633</v>
      </c>
      <c r="M476">
        <f t="shared" si="23"/>
        <v>4997716</v>
      </c>
    </row>
    <row r="477" spans="1:13">
      <c r="A477" s="1" t="s">
        <v>18</v>
      </c>
      <c r="B477">
        <v>13155</v>
      </c>
      <c r="C477" t="s">
        <v>492</v>
      </c>
      <c r="D477">
        <v>3134</v>
      </c>
      <c r="E477">
        <v>1008</v>
      </c>
      <c r="F477">
        <v>4168</v>
      </c>
      <c r="G477">
        <v>2126</v>
      </c>
      <c r="H477">
        <v>0.75191938579654505</v>
      </c>
      <c r="I477">
        <v>0.24184261036468299</v>
      </c>
      <c r="J477">
        <v>0.51007677543186103</v>
      </c>
      <c r="K477">
        <f t="shared" si="21"/>
        <v>2461854</v>
      </c>
      <c r="L477">
        <f t="shared" si="22"/>
        <v>2473633</v>
      </c>
      <c r="M477">
        <f t="shared" si="23"/>
        <v>4997716</v>
      </c>
    </row>
    <row r="478" spans="1:13">
      <c r="A478" s="1" t="s">
        <v>18</v>
      </c>
      <c r="B478">
        <v>13157</v>
      </c>
      <c r="C478" t="s">
        <v>121</v>
      </c>
      <c r="D478">
        <v>29502</v>
      </c>
      <c r="E478">
        <v>7642</v>
      </c>
      <c r="F478">
        <v>37675</v>
      </c>
      <c r="G478">
        <v>21860</v>
      </c>
      <c r="H478">
        <v>0.78306569343065602</v>
      </c>
      <c r="I478">
        <v>0.20284007962840001</v>
      </c>
      <c r="J478">
        <v>0.58022561380225601</v>
      </c>
      <c r="K478">
        <f t="shared" si="21"/>
        <v>2461854</v>
      </c>
      <c r="L478">
        <f t="shared" si="22"/>
        <v>2473633</v>
      </c>
      <c r="M478">
        <f t="shared" si="23"/>
        <v>4997716</v>
      </c>
    </row>
    <row r="479" spans="1:13">
      <c r="A479" s="1" t="s">
        <v>18</v>
      </c>
      <c r="B479">
        <v>13159</v>
      </c>
      <c r="C479" t="s">
        <v>493</v>
      </c>
      <c r="D479">
        <v>5822</v>
      </c>
      <c r="E479">
        <v>1761</v>
      </c>
      <c r="F479">
        <v>7644</v>
      </c>
      <c r="G479">
        <v>4061</v>
      </c>
      <c r="H479">
        <v>0.76164311878597502</v>
      </c>
      <c r="I479">
        <v>0.23037676609105101</v>
      </c>
      <c r="J479">
        <v>0.53126635269492395</v>
      </c>
      <c r="K479">
        <f t="shared" si="21"/>
        <v>2461854</v>
      </c>
      <c r="L479">
        <f t="shared" si="22"/>
        <v>2473633</v>
      </c>
      <c r="M479">
        <f t="shared" si="23"/>
        <v>4997716</v>
      </c>
    </row>
    <row r="480" spans="1:13">
      <c r="A480" s="1" t="s">
        <v>18</v>
      </c>
      <c r="B480">
        <v>13161</v>
      </c>
      <c r="C480" t="s">
        <v>494</v>
      </c>
      <c r="D480">
        <v>4695</v>
      </c>
      <c r="E480">
        <v>1028</v>
      </c>
      <c r="F480">
        <v>5771</v>
      </c>
      <c r="G480">
        <v>3667</v>
      </c>
      <c r="H480">
        <v>0.81355051117657196</v>
      </c>
      <c r="I480">
        <v>0.178132039507884</v>
      </c>
      <c r="J480">
        <v>0.63541847166868803</v>
      </c>
      <c r="K480">
        <f t="shared" si="21"/>
        <v>2461854</v>
      </c>
      <c r="L480">
        <f t="shared" si="22"/>
        <v>2473633</v>
      </c>
      <c r="M480">
        <f t="shared" si="23"/>
        <v>4997716</v>
      </c>
    </row>
    <row r="481" spans="1:13">
      <c r="A481" s="1" t="s">
        <v>18</v>
      </c>
      <c r="B481">
        <v>13163</v>
      </c>
      <c r="C481" t="s">
        <v>122</v>
      </c>
      <c r="D481">
        <v>3537</v>
      </c>
      <c r="E481">
        <v>4058</v>
      </c>
      <c r="F481">
        <v>7639</v>
      </c>
      <c r="G481">
        <v>-521</v>
      </c>
      <c r="H481">
        <v>0.46301871972771302</v>
      </c>
      <c r="I481">
        <v>0.531221364052886</v>
      </c>
      <c r="J481">
        <v>-6.8202644325173506E-2</v>
      </c>
      <c r="K481">
        <f t="shared" si="21"/>
        <v>2461854</v>
      </c>
      <c r="L481">
        <f t="shared" si="22"/>
        <v>2473633</v>
      </c>
      <c r="M481">
        <f t="shared" si="23"/>
        <v>4997716</v>
      </c>
    </row>
    <row r="482" spans="1:13">
      <c r="A482" s="1" t="s">
        <v>18</v>
      </c>
      <c r="B482">
        <v>13165</v>
      </c>
      <c r="C482" t="s">
        <v>495</v>
      </c>
      <c r="D482">
        <v>2161</v>
      </c>
      <c r="E482">
        <v>1266</v>
      </c>
      <c r="F482">
        <v>3455</v>
      </c>
      <c r="G482">
        <v>895</v>
      </c>
      <c r="H482">
        <v>0.62547033285094</v>
      </c>
      <c r="I482">
        <v>0.36642547033285</v>
      </c>
      <c r="J482">
        <v>0.259044862518089</v>
      </c>
      <c r="K482">
        <f t="shared" si="21"/>
        <v>2461854</v>
      </c>
      <c r="L482">
        <f t="shared" si="22"/>
        <v>2473633</v>
      </c>
      <c r="M482">
        <f t="shared" si="23"/>
        <v>4997716</v>
      </c>
    </row>
    <row r="483" spans="1:13">
      <c r="A483" s="1" t="s">
        <v>18</v>
      </c>
      <c r="B483">
        <v>13167</v>
      </c>
      <c r="C483" t="s">
        <v>235</v>
      </c>
      <c r="D483">
        <v>2850</v>
      </c>
      <c r="E483">
        <v>1222</v>
      </c>
      <c r="F483">
        <v>4100</v>
      </c>
      <c r="G483">
        <v>1628</v>
      </c>
      <c r="H483">
        <v>0.69512195121951204</v>
      </c>
      <c r="I483">
        <v>0.29804878048780398</v>
      </c>
      <c r="J483">
        <v>0.397073170731707</v>
      </c>
      <c r="K483">
        <f t="shared" si="21"/>
        <v>2461854</v>
      </c>
      <c r="L483">
        <f t="shared" si="22"/>
        <v>2473633</v>
      </c>
      <c r="M483">
        <f t="shared" si="23"/>
        <v>4997716</v>
      </c>
    </row>
    <row r="484" spans="1:13">
      <c r="A484" s="1" t="s">
        <v>18</v>
      </c>
      <c r="B484">
        <v>13169</v>
      </c>
      <c r="C484" t="s">
        <v>496</v>
      </c>
      <c r="D484">
        <v>9940</v>
      </c>
      <c r="E484">
        <v>4882</v>
      </c>
      <c r="F484">
        <v>14934</v>
      </c>
      <c r="G484">
        <v>5058</v>
      </c>
      <c r="H484">
        <v>0.66559528592473505</v>
      </c>
      <c r="I484">
        <v>0.32690504888174599</v>
      </c>
      <c r="J484">
        <v>0.33869023704298901</v>
      </c>
      <c r="K484">
        <f t="shared" si="21"/>
        <v>2461854</v>
      </c>
      <c r="L484">
        <f t="shared" si="22"/>
        <v>2473633</v>
      </c>
      <c r="M484">
        <f t="shared" si="23"/>
        <v>4997716</v>
      </c>
    </row>
    <row r="485" spans="1:13">
      <c r="A485" s="1" t="s">
        <v>18</v>
      </c>
      <c r="B485">
        <v>13171</v>
      </c>
      <c r="C485" t="s">
        <v>123</v>
      </c>
      <c r="D485">
        <v>6331</v>
      </c>
      <c r="E485">
        <v>2620</v>
      </c>
      <c r="F485">
        <v>9045</v>
      </c>
      <c r="G485">
        <v>3711</v>
      </c>
      <c r="H485">
        <v>0.69994472084024295</v>
      </c>
      <c r="I485">
        <v>0.28966279712548298</v>
      </c>
      <c r="J485">
        <v>0.41028192371475902</v>
      </c>
      <c r="K485">
        <f t="shared" si="21"/>
        <v>2461854</v>
      </c>
      <c r="L485">
        <f t="shared" si="22"/>
        <v>2473633</v>
      </c>
      <c r="M485">
        <f t="shared" si="23"/>
        <v>4997716</v>
      </c>
    </row>
    <row r="486" spans="1:13">
      <c r="A486" s="1" t="s">
        <v>18</v>
      </c>
      <c r="B486">
        <v>13173</v>
      </c>
      <c r="C486" t="s">
        <v>497</v>
      </c>
      <c r="D486">
        <v>2509</v>
      </c>
      <c r="E486">
        <v>1019</v>
      </c>
      <c r="F486">
        <v>3576</v>
      </c>
      <c r="G486">
        <v>1490</v>
      </c>
      <c r="H486">
        <v>0.70162192393736</v>
      </c>
      <c r="I486">
        <v>0.28495525727069299</v>
      </c>
      <c r="J486">
        <v>0.41666666666666602</v>
      </c>
      <c r="K486">
        <f t="shared" si="21"/>
        <v>2461854</v>
      </c>
      <c r="L486">
        <f t="shared" si="22"/>
        <v>2473633</v>
      </c>
      <c r="M486">
        <f t="shared" si="23"/>
        <v>4997716</v>
      </c>
    </row>
    <row r="487" spans="1:13">
      <c r="A487" s="1" t="s">
        <v>18</v>
      </c>
      <c r="B487">
        <v>13175</v>
      </c>
      <c r="C487" t="s">
        <v>498</v>
      </c>
      <c r="D487">
        <v>14493</v>
      </c>
      <c r="E487">
        <v>8074</v>
      </c>
      <c r="F487">
        <v>22731</v>
      </c>
      <c r="G487">
        <v>6419</v>
      </c>
      <c r="H487">
        <v>0.63758743566055098</v>
      </c>
      <c r="I487">
        <v>0.35519774756939798</v>
      </c>
      <c r="J487">
        <v>0.282389688091153</v>
      </c>
      <c r="K487">
        <f t="shared" si="21"/>
        <v>2461854</v>
      </c>
      <c r="L487">
        <f t="shared" si="22"/>
        <v>2473633</v>
      </c>
      <c r="M487">
        <f t="shared" si="23"/>
        <v>4997716</v>
      </c>
    </row>
    <row r="488" spans="1:13">
      <c r="A488" s="1" t="s">
        <v>18</v>
      </c>
      <c r="B488">
        <v>13177</v>
      </c>
      <c r="C488" t="s">
        <v>126</v>
      </c>
      <c r="D488">
        <v>12007</v>
      </c>
      <c r="E488">
        <v>4558</v>
      </c>
      <c r="F488">
        <v>16714</v>
      </c>
      <c r="G488">
        <v>7449</v>
      </c>
      <c r="H488">
        <v>0.71837980136412505</v>
      </c>
      <c r="I488">
        <v>0.27270551633361201</v>
      </c>
      <c r="J488">
        <v>0.44567428503051298</v>
      </c>
      <c r="K488">
        <f t="shared" si="21"/>
        <v>2461854</v>
      </c>
      <c r="L488">
        <f t="shared" si="22"/>
        <v>2473633</v>
      </c>
      <c r="M488">
        <f t="shared" si="23"/>
        <v>4997716</v>
      </c>
    </row>
    <row r="489" spans="1:13">
      <c r="A489" s="1" t="s">
        <v>18</v>
      </c>
      <c r="B489">
        <v>13179</v>
      </c>
      <c r="C489" t="s">
        <v>414</v>
      </c>
      <c r="D489">
        <v>7959</v>
      </c>
      <c r="E489">
        <v>13104</v>
      </c>
      <c r="F489">
        <v>21394</v>
      </c>
      <c r="G489">
        <v>-5145</v>
      </c>
      <c r="H489">
        <v>0.37202019257735802</v>
      </c>
      <c r="I489">
        <v>0.61250817986351302</v>
      </c>
      <c r="J489">
        <v>-0.240487987286155</v>
      </c>
      <c r="K489">
        <f t="shared" si="21"/>
        <v>2461854</v>
      </c>
      <c r="L489">
        <f t="shared" si="22"/>
        <v>2473633</v>
      </c>
      <c r="M489">
        <f t="shared" si="23"/>
        <v>4997716</v>
      </c>
    </row>
    <row r="490" spans="1:13">
      <c r="A490" s="1" t="s">
        <v>18</v>
      </c>
      <c r="B490">
        <v>13181</v>
      </c>
      <c r="C490" t="s">
        <v>237</v>
      </c>
      <c r="D490">
        <v>3173</v>
      </c>
      <c r="E490">
        <v>1432</v>
      </c>
      <c r="F490">
        <v>4641</v>
      </c>
      <c r="G490">
        <v>1741</v>
      </c>
      <c r="H490">
        <v>0.68368886015944796</v>
      </c>
      <c r="I490">
        <v>0.30855419090713199</v>
      </c>
      <c r="J490">
        <v>0.37513466925231598</v>
      </c>
      <c r="K490">
        <f t="shared" si="21"/>
        <v>2461854</v>
      </c>
      <c r="L490">
        <f t="shared" si="22"/>
        <v>2473633</v>
      </c>
      <c r="M490">
        <f t="shared" si="23"/>
        <v>4997716</v>
      </c>
    </row>
    <row r="491" spans="1:13">
      <c r="A491" s="1" t="s">
        <v>18</v>
      </c>
      <c r="B491">
        <v>13183</v>
      </c>
      <c r="C491" t="s">
        <v>499</v>
      </c>
      <c r="D491">
        <v>3527</v>
      </c>
      <c r="E491">
        <v>2035</v>
      </c>
      <c r="F491">
        <v>5657</v>
      </c>
      <c r="G491">
        <v>1492</v>
      </c>
      <c r="H491">
        <v>0.62347534028636997</v>
      </c>
      <c r="I491">
        <v>0.359731306346119</v>
      </c>
      <c r="J491">
        <v>0.26374403394025098</v>
      </c>
      <c r="K491">
        <f t="shared" si="21"/>
        <v>2461854</v>
      </c>
      <c r="L491">
        <f t="shared" si="22"/>
        <v>2473633</v>
      </c>
      <c r="M491">
        <f t="shared" si="23"/>
        <v>4997716</v>
      </c>
    </row>
    <row r="492" spans="1:13">
      <c r="A492" s="1" t="s">
        <v>18</v>
      </c>
      <c r="B492">
        <v>13185</v>
      </c>
      <c r="C492" t="s">
        <v>128</v>
      </c>
      <c r="D492">
        <v>25692</v>
      </c>
      <c r="E492">
        <v>20116</v>
      </c>
      <c r="F492">
        <v>46355</v>
      </c>
      <c r="G492">
        <v>5576</v>
      </c>
      <c r="H492">
        <v>0.55424441807787705</v>
      </c>
      <c r="I492">
        <v>0.43395534462301799</v>
      </c>
      <c r="J492">
        <v>0.12028907345485899</v>
      </c>
      <c r="K492">
        <f t="shared" si="21"/>
        <v>2461854</v>
      </c>
      <c r="L492">
        <f t="shared" si="22"/>
        <v>2473633</v>
      </c>
      <c r="M492">
        <f t="shared" si="23"/>
        <v>4997716</v>
      </c>
    </row>
    <row r="493" spans="1:13">
      <c r="A493" s="1" t="s">
        <v>18</v>
      </c>
      <c r="B493">
        <v>13187</v>
      </c>
      <c r="C493" t="s">
        <v>500</v>
      </c>
      <c r="D493">
        <v>12163</v>
      </c>
      <c r="E493">
        <v>3126</v>
      </c>
      <c r="F493">
        <v>15531</v>
      </c>
      <c r="G493">
        <v>9037</v>
      </c>
      <c r="H493">
        <v>0.78314339063807803</v>
      </c>
      <c r="I493">
        <v>0.201274869615607</v>
      </c>
      <c r="J493">
        <v>0.581868521022471</v>
      </c>
      <c r="K493">
        <f t="shared" si="21"/>
        <v>2461854</v>
      </c>
      <c r="L493">
        <f t="shared" si="22"/>
        <v>2473633</v>
      </c>
      <c r="M493">
        <f t="shared" si="23"/>
        <v>4997716</v>
      </c>
    </row>
    <row r="494" spans="1:13">
      <c r="A494" s="1" t="s">
        <v>18</v>
      </c>
      <c r="B494">
        <v>13189</v>
      </c>
      <c r="C494" t="s">
        <v>501</v>
      </c>
      <c r="D494">
        <v>6169</v>
      </c>
      <c r="E494">
        <v>4168</v>
      </c>
      <c r="F494">
        <v>10455</v>
      </c>
      <c r="G494">
        <v>2001</v>
      </c>
      <c r="H494">
        <v>0.59005260640841695</v>
      </c>
      <c r="I494">
        <v>0.39866092778574802</v>
      </c>
      <c r="J494">
        <v>0.19139167862266801</v>
      </c>
      <c r="K494">
        <f t="shared" si="21"/>
        <v>2461854</v>
      </c>
      <c r="L494">
        <f t="shared" si="22"/>
        <v>2473633</v>
      </c>
      <c r="M494">
        <f t="shared" si="23"/>
        <v>4997716</v>
      </c>
    </row>
    <row r="495" spans="1:13">
      <c r="A495" s="1" t="s">
        <v>18</v>
      </c>
      <c r="B495">
        <v>13191</v>
      </c>
      <c r="C495" t="s">
        <v>502</v>
      </c>
      <c r="D495">
        <v>4016</v>
      </c>
      <c r="E495">
        <v>2612</v>
      </c>
      <c r="F495">
        <v>6696</v>
      </c>
      <c r="G495">
        <v>1404</v>
      </c>
      <c r="H495">
        <v>0.59976105137395397</v>
      </c>
      <c r="I495">
        <v>0.390083632019115</v>
      </c>
      <c r="J495">
        <v>0.209677419354838</v>
      </c>
      <c r="K495">
        <f t="shared" si="21"/>
        <v>2461854</v>
      </c>
      <c r="L495">
        <f t="shared" si="22"/>
        <v>2473633</v>
      </c>
      <c r="M495">
        <f t="shared" si="23"/>
        <v>4997716</v>
      </c>
    </row>
    <row r="496" spans="1:13">
      <c r="A496" s="1" t="s">
        <v>18</v>
      </c>
      <c r="B496">
        <v>13193</v>
      </c>
      <c r="C496" t="s">
        <v>129</v>
      </c>
      <c r="D496">
        <v>1783</v>
      </c>
      <c r="E496">
        <v>2858</v>
      </c>
      <c r="F496">
        <v>4663</v>
      </c>
      <c r="G496">
        <v>-1075</v>
      </c>
      <c r="H496">
        <v>0.382371863607119</v>
      </c>
      <c r="I496">
        <v>0.61291014368432295</v>
      </c>
      <c r="J496">
        <v>-0.23053828007720301</v>
      </c>
      <c r="K496">
        <f t="shared" si="21"/>
        <v>2461854</v>
      </c>
      <c r="L496">
        <f t="shared" si="22"/>
        <v>2473633</v>
      </c>
      <c r="M496">
        <f t="shared" si="23"/>
        <v>4997716</v>
      </c>
    </row>
    <row r="497" spans="1:13">
      <c r="A497" s="1" t="s">
        <v>18</v>
      </c>
      <c r="B497">
        <v>13195</v>
      </c>
      <c r="C497" t="s">
        <v>130</v>
      </c>
      <c r="D497">
        <v>11326</v>
      </c>
      <c r="E497">
        <v>3411</v>
      </c>
      <c r="F497">
        <v>14937</v>
      </c>
      <c r="G497">
        <v>7915</v>
      </c>
      <c r="H497">
        <v>0.75825132221999003</v>
      </c>
      <c r="I497">
        <v>0.22835910825466901</v>
      </c>
      <c r="J497">
        <v>0.52989221396532005</v>
      </c>
      <c r="K497">
        <f t="shared" si="21"/>
        <v>2461854</v>
      </c>
      <c r="L497">
        <f t="shared" si="22"/>
        <v>2473633</v>
      </c>
      <c r="M497">
        <f t="shared" si="23"/>
        <v>4997716</v>
      </c>
    </row>
    <row r="498" spans="1:13">
      <c r="A498" s="1" t="s">
        <v>18</v>
      </c>
      <c r="B498">
        <v>13197</v>
      </c>
      <c r="C498" t="s">
        <v>132</v>
      </c>
      <c r="D498">
        <v>2275</v>
      </c>
      <c r="E498">
        <v>1312</v>
      </c>
      <c r="F498">
        <v>3625</v>
      </c>
      <c r="G498">
        <v>963</v>
      </c>
      <c r="H498">
        <v>0.62758620689655098</v>
      </c>
      <c r="I498">
        <v>0.36193103448275799</v>
      </c>
      <c r="J498">
        <v>0.26565517241379299</v>
      </c>
      <c r="K498">
        <f t="shared" si="21"/>
        <v>2461854</v>
      </c>
      <c r="L498">
        <f t="shared" si="22"/>
        <v>2473633</v>
      </c>
      <c r="M498">
        <f t="shared" si="23"/>
        <v>4997716</v>
      </c>
    </row>
    <row r="499" spans="1:13">
      <c r="A499" s="1" t="s">
        <v>18</v>
      </c>
      <c r="B499">
        <v>13199</v>
      </c>
      <c r="C499" t="s">
        <v>503</v>
      </c>
      <c r="D499">
        <v>6524</v>
      </c>
      <c r="E499">
        <v>4287</v>
      </c>
      <c r="F499">
        <v>10877</v>
      </c>
      <c r="G499">
        <v>2237</v>
      </c>
      <c r="H499">
        <v>0.59979773834697003</v>
      </c>
      <c r="I499">
        <v>0.394134412062149</v>
      </c>
      <c r="J499">
        <v>0.20566332628482101</v>
      </c>
      <c r="K499">
        <f t="shared" si="21"/>
        <v>2461854</v>
      </c>
      <c r="L499">
        <f t="shared" si="22"/>
        <v>2473633</v>
      </c>
      <c r="M499">
        <f t="shared" si="23"/>
        <v>4997716</v>
      </c>
    </row>
    <row r="500" spans="1:13">
      <c r="A500" s="1" t="s">
        <v>18</v>
      </c>
      <c r="B500">
        <v>13201</v>
      </c>
      <c r="C500" t="s">
        <v>241</v>
      </c>
      <c r="D500">
        <v>2066</v>
      </c>
      <c r="E500">
        <v>748</v>
      </c>
      <c r="F500">
        <v>2834</v>
      </c>
      <c r="G500">
        <v>1318</v>
      </c>
      <c r="H500">
        <v>0.72900494001411398</v>
      </c>
      <c r="I500">
        <v>0.26393789696541903</v>
      </c>
      <c r="J500">
        <v>0.46506704304869401</v>
      </c>
      <c r="K500">
        <f t="shared" si="21"/>
        <v>2461854</v>
      </c>
      <c r="L500">
        <f t="shared" si="22"/>
        <v>2473633</v>
      </c>
      <c r="M500">
        <f t="shared" si="23"/>
        <v>4997716</v>
      </c>
    </row>
    <row r="501" spans="1:13">
      <c r="A501" s="1" t="s">
        <v>18</v>
      </c>
      <c r="B501">
        <v>13205</v>
      </c>
      <c r="C501" t="s">
        <v>504</v>
      </c>
      <c r="D501">
        <v>4935</v>
      </c>
      <c r="E501">
        <v>3993</v>
      </c>
      <c r="F501">
        <v>8962</v>
      </c>
      <c r="G501">
        <v>942</v>
      </c>
      <c r="H501">
        <v>0.55065833519303697</v>
      </c>
      <c r="I501">
        <v>0.44554786877928998</v>
      </c>
      <c r="J501">
        <v>0.10511046641374699</v>
      </c>
      <c r="K501">
        <f t="shared" si="21"/>
        <v>2461854</v>
      </c>
      <c r="L501">
        <f t="shared" si="22"/>
        <v>2473633</v>
      </c>
      <c r="M501">
        <f t="shared" si="23"/>
        <v>4997716</v>
      </c>
    </row>
    <row r="502" spans="1:13">
      <c r="A502" s="1" t="s">
        <v>18</v>
      </c>
      <c r="B502">
        <v>13207</v>
      </c>
      <c r="C502" t="s">
        <v>135</v>
      </c>
      <c r="D502">
        <v>11057</v>
      </c>
      <c r="E502">
        <v>4385</v>
      </c>
      <c r="F502">
        <v>15590</v>
      </c>
      <c r="G502">
        <v>6672</v>
      </c>
      <c r="H502">
        <v>0.70923669018601598</v>
      </c>
      <c r="I502">
        <v>0.281270044900577</v>
      </c>
      <c r="J502">
        <v>0.42796664528543898</v>
      </c>
      <c r="K502">
        <f t="shared" si="21"/>
        <v>2461854</v>
      </c>
      <c r="L502">
        <f t="shared" si="22"/>
        <v>2473633</v>
      </c>
      <c r="M502">
        <f t="shared" si="23"/>
        <v>4997716</v>
      </c>
    </row>
    <row r="503" spans="1:13">
      <c r="A503" s="1" t="s">
        <v>18</v>
      </c>
      <c r="B503">
        <v>13209</v>
      </c>
      <c r="C503" t="s">
        <v>136</v>
      </c>
      <c r="D503">
        <v>2960</v>
      </c>
      <c r="E503">
        <v>980</v>
      </c>
      <c r="F503">
        <v>3967</v>
      </c>
      <c r="G503">
        <v>1980</v>
      </c>
      <c r="H503">
        <v>0.74615578522813197</v>
      </c>
      <c r="I503">
        <v>0.247038064028232</v>
      </c>
      <c r="J503">
        <v>0.499117721199899</v>
      </c>
      <c r="K503">
        <f t="shared" si="21"/>
        <v>2461854</v>
      </c>
      <c r="L503">
        <f t="shared" si="22"/>
        <v>2473633</v>
      </c>
      <c r="M503">
        <f t="shared" si="23"/>
        <v>4997716</v>
      </c>
    </row>
    <row r="504" spans="1:13">
      <c r="A504" s="1" t="s">
        <v>18</v>
      </c>
      <c r="B504">
        <v>13211</v>
      </c>
      <c r="C504" t="s">
        <v>137</v>
      </c>
      <c r="D504">
        <v>8231</v>
      </c>
      <c r="E504">
        <v>3353</v>
      </c>
      <c r="F504">
        <v>11706</v>
      </c>
      <c r="G504">
        <v>4878</v>
      </c>
      <c r="H504">
        <v>0.70314368699812002</v>
      </c>
      <c r="I504">
        <v>0.28643430719289198</v>
      </c>
      <c r="J504">
        <v>0.41670937980522799</v>
      </c>
      <c r="K504">
        <f t="shared" si="21"/>
        <v>2461854</v>
      </c>
      <c r="L504">
        <f t="shared" si="22"/>
        <v>2473633</v>
      </c>
      <c r="M504">
        <f t="shared" si="23"/>
        <v>4997716</v>
      </c>
    </row>
    <row r="505" spans="1:13">
      <c r="A505" s="1" t="s">
        <v>18</v>
      </c>
      <c r="B505">
        <v>13213</v>
      </c>
      <c r="C505" t="s">
        <v>505</v>
      </c>
      <c r="D505">
        <v>12944</v>
      </c>
      <c r="E505">
        <v>2301</v>
      </c>
      <c r="F505">
        <v>15389</v>
      </c>
      <c r="G505">
        <v>10643</v>
      </c>
      <c r="H505">
        <v>0.84112028071999401</v>
      </c>
      <c r="I505">
        <v>0.149522386119955</v>
      </c>
      <c r="J505">
        <v>0.69159789460003895</v>
      </c>
      <c r="K505">
        <f t="shared" si="21"/>
        <v>2461854</v>
      </c>
      <c r="L505">
        <f t="shared" si="22"/>
        <v>2473633</v>
      </c>
      <c r="M505">
        <f t="shared" si="23"/>
        <v>4997716</v>
      </c>
    </row>
    <row r="506" spans="1:13">
      <c r="A506" s="1" t="s">
        <v>18</v>
      </c>
      <c r="B506">
        <v>13215</v>
      </c>
      <c r="C506" t="s">
        <v>506</v>
      </c>
      <c r="D506">
        <v>30107</v>
      </c>
      <c r="E506">
        <v>49446</v>
      </c>
      <c r="F506">
        <v>80514</v>
      </c>
      <c r="G506">
        <v>-19339</v>
      </c>
      <c r="H506">
        <v>0.37393496783168101</v>
      </c>
      <c r="I506">
        <v>0.61412921976302204</v>
      </c>
      <c r="J506">
        <v>-0.240194251931341</v>
      </c>
      <c r="K506">
        <f t="shared" si="21"/>
        <v>2461854</v>
      </c>
      <c r="L506">
        <f t="shared" si="22"/>
        <v>2473633</v>
      </c>
      <c r="M506">
        <f t="shared" si="23"/>
        <v>4997716</v>
      </c>
    </row>
    <row r="507" spans="1:13">
      <c r="A507" s="1" t="s">
        <v>18</v>
      </c>
      <c r="B507">
        <v>13217</v>
      </c>
      <c r="C507" t="s">
        <v>244</v>
      </c>
      <c r="D507">
        <v>23869</v>
      </c>
      <c r="E507">
        <v>29789</v>
      </c>
      <c r="F507">
        <v>54234</v>
      </c>
      <c r="G507">
        <v>-5920</v>
      </c>
      <c r="H507">
        <v>0.44011136925175998</v>
      </c>
      <c r="I507">
        <v>0.54926798687170397</v>
      </c>
      <c r="J507">
        <v>-0.109156617619943</v>
      </c>
      <c r="K507">
        <f t="shared" si="21"/>
        <v>2461854</v>
      </c>
      <c r="L507">
        <f t="shared" si="22"/>
        <v>2473633</v>
      </c>
      <c r="M507">
        <f t="shared" si="23"/>
        <v>4997716</v>
      </c>
    </row>
    <row r="508" spans="1:13">
      <c r="A508" s="1" t="s">
        <v>18</v>
      </c>
      <c r="B508">
        <v>13219</v>
      </c>
      <c r="C508" t="s">
        <v>507</v>
      </c>
      <c r="D508">
        <v>16595</v>
      </c>
      <c r="E508">
        <v>8162</v>
      </c>
      <c r="F508">
        <v>25168</v>
      </c>
      <c r="G508">
        <v>8433</v>
      </c>
      <c r="H508">
        <v>0.65936904005085795</v>
      </c>
      <c r="I508">
        <v>0.32430069930069899</v>
      </c>
      <c r="J508">
        <v>0.33506834075015801</v>
      </c>
      <c r="K508">
        <f t="shared" si="21"/>
        <v>2461854</v>
      </c>
      <c r="L508">
        <f t="shared" si="22"/>
        <v>2473633</v>
      </c>
      <c r="M508">
        <f t="shared" si="23"/>
        <v>4997716</v>
      </c>
    </row>
    <row r="509" spans="1:13">
      <c r="A509" s="1" t="s">
        <v>18</v>
      </c>
      <c r="B509">
        <v>13221</v>
      </c>
      <c r="C509" t="s">
        <v>508</v>
      </c>
      <c r="D509">
        <v>5592</v>
      </c>
      <c r="E509">
        <v>2439</v>
      </c>
      <c r="F509">
        <v>8133</v>
      </c>
      <c r="G509">
        <v>3153</v>
      </c>
      <c r="H509">
        <v>0.68756916267060098</v>
      </c>
      <c r="I509">
        <v>0.29988933972703802</v>
      </c>
      <c r="J509">
        <v>0.38767982294356301</v>
      </c>
      <c r="K509">
        <f t="shared" si="21"/>
        <v>2461854</v>
      </c>
      <c r="L509">
        <f t="shared" si="22"/>
        <v>2473633</v>
      </c>
      <c r="M509">
        <f t="shared" si="23"/>
        <v>4997716</v>
      </c>
    </row>
    <row r="510" spans="1:13">
      <c r="A510" s="1" t="s">
        <v>18</v>
      </c>
      <c r="B510">
        <v>13223</v>
      </c>
      <c r="C510" t="s">
        <v>509</v>
      </c>
      <c r="D510">
        <v>54517</v>
      </c>
      <c r="E510">
        <v>29695</v>
      </c>
      <c r="F510">
        <v>85372</v>
      </c>
      <c r="G510">
        <v>24822</v>
      </c>
      <c r="H510">
        <v>0.63858173640069305</v>
      </c>
      <c r="I510">
        <v>0.34783067047743899</v>
      </c>
      <c r="J510">
        <v>0.290751065923253</v>
      </c>
      <c r="K510">
        <f t="shared" si="21"/>
        <v>2461854</v>
      </c>
      <c r="L510">
        <f t="shared" si="22"/>
        <v>2473633</v>
      </c>
      <c r="M510">
        <f t="shared" si="23"/>
        <v>4997716</v>
      </c>
    </row>
    <row r="511" spans="1:13">
      <c r="A511" s="1" t="s">
        <v>18</v>
      </c>
      <c r="B511">
        <v>13225</v>
      </c>
      <c r="C511" t="s">
        <v>510</v>
      </c>
      <c r="D511">
        <v>6506</v>
      </c>
      <c r="E511">
        <v>5922</v>
      </c>
      <c r="F511">
        <v>12553</v>
      </c>
      <c r="G511">
        <v>584</v>
      </c>
      <c r="H511">
        <v>0.51828248227515294</v>
      </c>
      <c r="I511">
        <v>0.47175973870787802</v>
      </c>
      <c r="J511">
        <v>4.6522743567274802E-2</v>
      </c>
      <c r="K511">
        <f t="shared" si="21"/>
        <v>2461854</v>
      </c>
      <c r="L511">
        <f t="shared" si="22"/>
        <v>2473633</v>
      </c>
      <c r="M511">
        <f t="shared" si="23"/>
        <v>4997716</v>
      </c>
    </row>
    <row r="512" spans="1:13">
      <c r="A512" s="1" t="s">
        <v>18</v>
      </c>
      <c r="B512">
        <v>13227</v>
      </c>
      <c r="C512" t="s">
        <v>139</v>
      </c>
      <c r="D512">
        <v>14110</v>
      </c>
      <c r="E512">
        <v>2824</v>
      </c>
      <c r="F512">
        <v>17167</v>
      </c>
      <c r="G512">
        <v>11286</v>
      </c>
      <c r="H512">
        <v>0.82192578784877901</v>
      </c>
      <c r="I512">
        <v>0.16450166016193801</v>
      </c>
      <c r="J512">
        <v>0.657424127686841</v>
      </c>
      <c r="K512">
        <f t="shared" si="21"/>
        <v>2461854</v>
      </c>
      <c r="L512">
        <f t="shared" si="22"/>
        <v>2473633</v>
      </c>
      <c r="M512">
        <f t="shared" si="23"/>
        <v>4997716</v>
      </c>
    </row>
    <row r="513" spans="1:13">
      <c r="A513" s="1" t="s">
        <v>18</v>
      </c>
      <c r="B513">
        <v>13229</v>
      </c>
      <c r="C513" t="s">
        <v>511</v>
      </c>
      <c r="D513">
        <v>7898</v>
      </c>
      <c r="E513">
        <v>1100</v>
      </c>
      <c r="F513">
        <v>9047</v>
      </c>
      <c r="G513">
        <v>6798</v>
      </c>
      <c r="H513">
        <v>0.872996573449762</v>
      </c>
      <c r="I513">
        <v>0.121587266497181</v>
      </c>
      <c r="J513">
        <v>0.75140930695258001</v>
      </c>
      <c r="K513">
        <f t="shared" si="21"/>
        <v>2461854</v>
      </c>
      <c r="L513">
        <f t="shared" si="22"/>
        <v>2473633</v>
      </c>
      <c r="M513">
        <f t="shared" si="23"/>
        <v>4997716</v>
      </c>
    </row>
    <row r="514" spans="1:13">
      <c r="A514" s="1" t="s">
        <v>18</v>
      </c>
      <c r="B514">
        <v>13231</v>
      </c>
      <c r="C514" t="s">
        <v>140</v>
      </c>
      <c r="D514">
        <v>9127</v>
      </c>
      <c r="E514">
        <v>1505</v>
      </c>
      <c r="F514">
        <v>10720</v>
      </c>
      <c r="G514">
        <v>7622</v>
      </c>
      <c r="H514">
        <v>0.85139925373134295</v>
      </c>
      <c r="I514">
        <v>0.140391791044776</v>
      </c>
      <c r="J514">
        <v>0.711007462686567</v>
      </c>
      <c r="K514">
        <f t="shared" si="21"/>
        <v>2461854</v>
      </c>
      <c r="L514">
        <f t="shared" si="22"/>
        <v>2473633</v>
      </c>
      <c r="M514">
        <f t="shared" si="23"/>
        <v>4997716</v>
      </c>
    </row>
    <row r="515" spans="1:13">
      <c r="A515" s="1" t="s">
        <v>18</v>
      </c>
      <c r="B515">
        <v>13233</v>
      </c>
      <c r="C515" t="s">
        <v>248</v>
      </c>
      <c r="D515">
        <v>13587</v>
      </c>
      <c r="E515">
        <v>3657</v>
      </c>
      <c r="F515">
        <v>17396</v>
      </c>
      <c r="G515">
        <v>9930</v>
      </c>
      <c r="H515">
        <v>0.78104161876293399</v>
      </c>
      <c r="I515">
        <v>0.21022074040009101</v>
      </c>
      <c r="J515">
        <v>0.57082087836284201</v>
      </c>
      <c r="K515">
        <f t="shared" ref="K515:K578" si="24">SUMIF(A:A,A515,D:D)</f>
        <v>2461854</v>
      </c>
      <c r="L515">
        <f t="shared" ref="L515:L578" si="25">SUMIF(A:A,A515,E:E)</f>
        <v>2473633</v>
      </c>
      <c r="M515">
        <f t="shared" ref="M515:M578" si="26">SUMIF(A:A,A515,F:F)</f>
        <v>4997716</v>
      </c>
    </row>
    <row r="516" spans="1:13">
      <c r="A516" s="1" t="s">
        <v>18</v>
      </c>
      <c r="B516">
        <v>13235</v>
      </c>
      <c r="C516" t="s">
        <v>251</v>
      </c>
      <c r="D516">
        <v>2815</v>
      </c>
      <c r="E516">
        <v>1230</v>
      </c>
      <c r="F516">
        <v>4081</v>
      </c>
      <c r="G516">
        <v>1585</v>
      </c>
      <c r="H516">
        <v>0.68978191619701001</v>
      </c>
      <c r="I516">
        <v>0.30139671649105598</v>
      </c>
      <c r="J516">
        <v>0.38838519970595398</v>
      </c>
      <c r="K516">
        <f t="shared" si="24"/>
        <v>2461854</v>
      </c>
      <c r="L516">
        <f t="shared" si="25"/>
        <v>2473633</v>
      </c>
      <c r="M516">
        <f t="shared" si="26"/>
        <v>4997716</v>
      </c>
    </row>
    <row r="517" spans="1:13">
      <c r="A517" s="1" t="s">
        <v>18</v>
      </c>
      <c r="B517">
        <v>13237</v>
      </c>
      <c r="C517" t="s">
        <v>425</v>
      </c>
      <c r="D517">
        <v>8291</v>
      </c>
      <c r="E517">
        <v>3448</v>
      </c>
      <c r="F517">
        <v>11855</v>
      </c>
      <c r="G517">
        <v>4843</v>
      </c>
      <c r="H517">
        <v>0.69936735554618301</v>
      </c>
      <c r="I517">
        <v>0.29084774356811399</v>
      </c>
      <c r="J517">
        <v>0.40851961197806802</v>
      </c>
      <c r="K517">
        <f t="shared" si="24"/>
        <v>2461854</v>
      </c>
      <c r="L517">
        <f t="shared" si="25"/>
        <v>2473633</v>
      </c>
      <c r="M517">
        <f t="shared" si="26"/>
        <v>4997716</v>
      </c>
    </row>
    <row r="518" spans="1:13">
      <c r="A518" s="1" t="s">
        <v>18</v>
      </c>
      <c r="B518">
        <v>13239</v>
      </c>
      <c r="C518" t="s">
        <v>512</v>
      </c>
      <c r="D518">
        <v>604</v>
      </c>
      <c r="E518">
        <v>497</v>
      </c>
      <c r="F518">
        <v>1106</v>
      </c>
      <c r="G518">
        <v>107</v>
      </c>
      <c r="H518">
        <v>0.54611211573236895</v>
      </c>
      <c r="I518">
        <v>0.449367088607594</v>
      </c>
      <c r="J518">
        <v>9.6745027124773994E-2</v>
      </c>
      <c r="K518">
        <f t="shared" si="24"/>
        <v>2461854</v>
      </c>
      <c r="L518">
        <f t="shared" si="25"/>
        <v>2473633</v>
      </c>
      <c r="M518">
        <f t="shared" si="26"/>
        <v>4997716</v>
      </c>
    </row>
    <row r="519" spans="1:13">
      <c r="A519" s="1" t="s">
        <v>18</v>
      </c>
      <c r="B519">
        <v>13241</v>
      </c>
      <c r="C519" t="s">
        <v>513</v>
      </c>
      <c r="D519">
        <v>7474</v>
      </c>
      <c r="E519">
        <v>1984</v>
      </c>
      <c r="F519">
        <v>9568</v>
      </c>
      <c r="G519">
        <v>5490</v>
      </c>
      <c r="H519">
        <v>0.78114548494983205</v>
      </c>
      <c r="I519">
        <v>0.20735785953177199</v>
      </c>
      <c r="J519">
        <v>0.57378762541806005</v>
      </c>
      <c r="K519">
        <f t="shared" si="24"/>
        <v>2461854</v>
      </c>
      <c r="L519">
        <f t="shared" si="25"/>
        <v>2473633</v>
      </c>
      <c r="M519">
        <f t="shared" si="26"/>
        <v>4997716</v>
      </c>
    </row>
    <row r="520" spans="1:13">
      <c r="A520" s="1" t="s">
        <v>18</v>
      </c>
      <c r="B520">
        <v>13243</v>
      </c>
      <c r="C520" t="s">
        <v>141</v>
      </c>
      <c r="D520">
        <v>1390</v>
      </c>
      <c r="E520">
        <v>1671</v>
      </c>
      <c r="F520">
        <v>3073</v>
      </c>
      <c r="G520">
        <v>-281</v>
      </c>
      <c r="H520">
        <v>0.452326716563618</v>
      </c>
      <c r="I520">
        <v>0.54376830458835002</v>
      </c>
      <c r="J520">
        <v>-9.1441588024731499E-2</v>
      </c>
      <c r="K520">
        <f t="shared" si="24"/>
        <v>2461854</v>
      </c>
      <c r="L520">
        <f t="shared" si="25"/>
        <v>2473633</v>
      </c>
      <c r="M520">
        <f t="shared" si="26"/>
        <v>4997716</v>
      </c>
    </row>
    <row r="521" spans="1:13">
      <c r="A521" s="1" t="s">
        <v>18</v>
      </c>
      <c r="B521">
        <v>13245</v>
      </c>
      <c r="C521" t="s">
        <v>514</v>
      </c>
      <c r="D521">
        <v>26780</v>
      </c>
      <c r="E521">
        <v>59119</v>
      </c>
      <c r="F521">
        <v>87009</v>
      </c>
      <c r="G521">
        <v>-32339</v>
      </c>
      <c r="H521">
        <v>0.30778425220379502</v>
      </c>
      <c r="I521">
        <v>0.67945844682733902</v>
      </c>
      <c r="J521">
        <v>-0.37167419462354401</v>
      </c>
      <c r="K521">
        <f t="shared" si="24"/>
        <v>2461854</v>
      </c>
      <c r="L521">
        <f t="shared" si="25"/>
        <v>2473633</v>
      </c>
      <c r="M521">
        <f t="shared" si="26"/>
        <v>4997716</v>
      </c>
    </row>
    <row r="522" spans="1:13">
      <c r="A522" s="1" t="s">
        <v>18</v>
      </c>
      <c r="B522">
        <v>13247</v>
      </c>
      <c r="C522" t="s">
        <v>515</v>
      </c>
      <c r="D522">
        <v>13014</v>
      </c>
      <c r="E522">
        <v>31237</v>
      </c>
      <c r="F522">
        <v>44681</v>
      </c>
      <c r="G522">
        <v>-18223</v>
      </c>
      <c r="H522">
        <v>0.29126474340323599</v>
      </c>
      <c r="I522">
        <v>0.69911147915221195</v>
      </c>
      <c r="J522">
        <v>-0.40784673574897601</v>
      </c>
      <c r="K522">
        <f t="shared" si="24"/>
        <v>2461854</v>
      </c>
      <c r="L522">
        <f t="shared" si="25"/>
        <v>2473633</v>
      </c>
      <c r="M522">
        <f t="shared" si="26"/>
        <v>4997716</v>
      </c>
    </row>
    <row r="523" spans="1:13">
      <c r="A523" s="1" t="s">
        <v>18</v>
      </c>
      <c r="B523">
        <v>13249</v>
      </c>
      <c r="C523" t="s">
        <v>516</v>
      </c>
      <c r="D523">
        <v>1800</v>
      </c>
      <c r="E523">
        <v>462</v>
      </c>
      <c r="F523">
        <v>2275</v>
      </c>
      <c r="G523">
        <v>1338</v>
      </c>
      <c r="H523">
        <v>0.79120879120879095</v>
      </c>
      <c r="I523">
        <v>0.20307692307692299</v>
      </c>
      <c r="J523">
        <v>0.58813186813186802</v>
      </c>
      <c r="K523">
        <f t="shared" si="24"/>
        <v>2461854</v>
      </c>
      <c r="L523">
        <f t="shared" si="25"/>
        <v>2473633</v>
      </c>
      <c r="M523">
        <f t="shared" si="26"/>
        <v>4997716</v>
      </c>
    </row>
    <row r="524" spans="1:13">
      <c r="A524" s="1" t="s">
        <v>18</v>
      </c>
      <c r="B524">
        <v>13251</v>
      </c>
      <c r="C524" t="s">
        <v>517</v>
      </c>
      <c r="D524">
        <v>3915</v>
      </c>
      <c r="E524">
        <v>2661</v>
      </c>
      <c r="F524">
        <v>6627</v>
      </c>
      <c r="G524">
        <v>1254</v>
      </c>
      <c r="H524">
        <v>0.59076505205975505</v>
      </c>
      <c r="I524">
        <v>0.40153915799003997</v>
      </c>
      <c r="J524">
        <v>0.18922589406971399</v>
      </c>
      <c r="K524">
        <f t="shared" si="24"/>
        <v>2461854</v>
      </c>
      <c r="L524">
        <f t="shared" si="25"/>
        <v>2473633</v>
      </c>
      <c r="M524">
        <f t="shared" si="26"/>
        <v>4997716</v>
      </c>
    </row>
    <row r="525" spans="1:13">
      <c r="A525" s="1" t="s">
        <v>18</v>
      </c>
      <c r="B525">
        <v>13253</v>
      </c>
      <c r="C525" t="s">
        <v>430</v>
      </c>
      <c r="D525">
        <v>2613</v>
      </c>
      <c r="E525">
        <v>1256</v>
      </c>
      <c r="F525">
        <v>3888</v>
      </c>
      <c r="G525">
        <v>1357</v>
      </c>
      <c r="H525">
        <v>0.67206790123456694</v>
      </c>
      <c r="I525">
        <v>0.32304526748971102</v>
      </c>
      <c r="J525">
        <v>0.34902263374485598</v>
      </c>
      <c r="K525">
        <f t="shared" si="24"/>
        <v>2461854</v>
      </c>
      <c r="L525">
        <f t="shared" si="25"/>
        <v>2473633</v>
      </c>
      <c r="M525">
        <f t="shared" si="26"/>
        <v>4997716</v>
      </c>
    </row>
    <row r="526" spans="1:13">
      <c r="A526" s="1" t="s">
        <v>18</v>
      </c>
      <c r="B526">
        <v>13255</v>
      </c>
      <c r="C526" t="s">
        <v>518</v>
      </c>
      <c r="D526">
        <v>18104</v>
      </c>
      <c r="E526">
        <v>11828</v>
      </c>
      <c r="F526">
        <v>30211</v>
      </c>
      <c r="G526">
        <v>6276</v>
      </c>
      <c r="H526">
        <v>0.59925192810565597</v>
      </c>
      <c r="I526">
        <v>0.39151302505709801</v>
      </c>
      <c r="J526">
        <v>0.20773890304855799</v>
      </c>
      <c r="K526">
        <f t="shared" si="24"/>
        <v>2461854</v>
      </c>
      <c r="L526">
        <f t="shared" si="25"/>
        <v>2473633</v>
      </c>
      <c r="M526">
        <f t="shared" si="26"/>
        <v>4997716</v>
      </c>
    </row>
    <row r="527" spans="1:13">
      <c r="A527" s="1" t="s">
        <v>18</v>
      </c>
      <c r="B527">
        <v>13257</v>
      </c>
      <c r="C527" t="s">
        <v>519</v>
      </c>
      <c r="D527">
        <v>9367</v>
      </c>
      <c r="E527">
        <v>2386</v>
      </c>
      <c r="F527">
        <v>11885</v>
      </c>
      <c r="G527">
        <v>6981</v>
      </c>
      <c r="H527">
        <v>0.78813630626840503</v>
      </c>
      <c r="I527">
        <v>0.200757257046697</v>
      </c>
      <c r="J527">
        <v>0.58737904922170803</v>
      </c>
      <c r="K527">
        <f t="shared" si="24"/>
        <v>2461854</v>
      </c>
      <c r="L527">
        <f t="shared" si="25"/>
        <v>2473633</v>
      </c>
      <c r="M527">
        <f t="shared" si="26"/>
        <v>4997716</v>
      </c>
    </row>
    <row r="528" spans="1:13">
      <c r="A528" s="1" t="s">
        <v>18</v>
      </c>
      <c r="B528">
        <v>13259</v>
      </c>
      <c r="C528" t="s">
        <v>520</v>
      </c>
      <c r="D528">
        <v>801</v>
      </c>
      <c r="E528">
        <v>1182</v>
      </c>
      <c r="F528">
        <v>1990</v>
      </c>
      <c r="G528">
        <v>-381</v>
      </c>
      <c r="H528">
        <v>0.40251256281407</v>
      </c>
      <c r="I528">
        <v>0.59396984924623097</v>
      </c>
      <c r="J528">
        <v>-0.19145728643216001</v>
      </c>
      <c r="K528">
        <f t="shared" si="24"/>
        <v>2461854</v>
      </c>
      <c r="L528">
        <f t="shared" si="25"/>
        <v>2473633</v>
      </c>
      <c r="M528">
        <f t="shared" si="26"/>
        <v>4997716</v>
      </c>
    </row>
    <row r="529" spans="1:13">
      <c r="A529" s="1" t="s">
        <v>18</v>
      </c>
      <c r="B529">
        <v>13261</v>
      </c>
      <c r="C529" t="s">
        <v>145</v>
      </c>
      <c r="D529">
        <v>5733</v>
      </c>
      <c r="E529">
        <v>6314</v>
      </c>
      <c r="F529">
        <v>12148</v>
      </c>
      <c r="G529">
        <v>-581</v>
      </c>
      <c r="H529">
        <v>0.47192953572604501</v>
      </c>
      <c r="I529">
        <v>0.51975633849193204</v>
      </c>
      <c r="J529">
        <v>-4.78268027658873E-2</v>
      </c>
      <c r="K529">
        <f t="shared" si="24"/>
        <v>2461854</v>
      </c>
      <c r="L529">
        <f t="shared" si="25"/>
        <v>2473633</v>
      </c>
      <c r="M529">
        <f t="shared" si="26"/>
        <v>4997716</v>
      </c>
    </row>
    <row r="530" spans="1:13">
      <c r="A530" s="1" t="s">
        <v>18</v>
      </c>
      <c r="B530">
        <v>13263</v>
      </c>
      <c r="C530" t="s">
        <v>521</v>
      </c>
      <c r="D530">
        <v>1392</v>
      </c>
      <c r="E530">
        <v>2114</v>
      </c>
      <c r="F530">
        <v>3522</v>
      </c>
      <c r="G530">
        <v>-722</v>
      </c>
      <c r="H530">
        <v>0.39522998296422401</v>
      </c>
      <c r="I530">
        <v>0.60022714366837004</v>
      </c>
      <c r="J530">
        <v>-0.204997160704145</v>
      </c>
      <c r="K530">
        <f t="shared" si="24"/>
        <v>2461854</v>
      </c>
      <c r="L530">
        <f t="shared" si="25"/>
        <v>2473633</v>
      </c>
      <c r="M530">
        <f t="shared" si="26"/>
        <v>4997716</v>
      </c>
    </row>
    <row r="531" spans="1:13">
      <c r="A531" s="1" t="s">
        <v>18</v>
      </c>
      <c r="B531">
        <v>13265</v>
      </c>
      <c r="C531" t="s">
        <v>522</v>
      </c>
      <c r="D531">
        <v>360</v>
      </c>
      <c r="E531">
        <v>561</v>
      </c>
      <c r="F531">
        <v>928</v>
      </c>
      <c r="G531">
        <v>-201</v>
      </c>
      <c r="H531">
        <v>0.38793103448275801</v>
      </c>
      <c r="I531">
        <v>0.60452586206896497</v>
      </c>
      <c r="J531">
        <v>-0.21659482758620599</v>
      </c>
      <c r="K531">
        <f t="shared" si="24"/>
        <v>2461854</v>
      </c>
      <c r="L531">
        <f t="shared" si="25"/>
        <v>2473633</v>
      </c>
      <c r="M531">
        <f t="shared" si="26"/>
        <v>4997716</v>
      </c>
    </row>
    <row r="532" spans="1:13">
      <c r="A532" s="1" t="s">
        <v>18</v>
      </c>
      <c r="B532">
        <v>13267</v>
      </c>
      <c r="C532" t="s">
        <v>523</v>
      </c>
      <c r="D532">
        <v>6054</v>
      </c>
      <c r="E532">
        <v>2062</v>
      </c>
      <c r="F532">
        <v>8185</v>
      </c>
      <c r="G532">
        <v>3992</v>
      </c>
      <c r="H532">
        <v>0.73964569334147801</v>
      </c>
      <c r="I532">
        <v>0.25192425167990201</v>
      </c>
      <c r="J532">
        <v>0.48772144166157599</v>
      </c>
      <c r="K532">
        <f t="shared" si="24"/>
        <v>2461854</v>
      </c>
      <c r="L532">
        <f t="shared" si="25"/>
        <v>2473633</v>
      </c>
      <c r="M532">
        <f t="shared" si="26"/>
        <v>4997716</v>
      </c>
    </row>
    <row r="533" spans="1:13">
      <c r="A533" s="1" t="s">
        <v>18</v>
      </c>
      <c r="B533">
        <v>13269</v>
      </c>
      <c r="C533" t="s">
        <v>432</v>
      </c>
      <c r="D533">
        <v>2420</v>
      </c>
      <c r="E533">
        <v>1388</v>
      </c>
      <c r="F533">
        <v>3842</v>
      </c>
      <c r="G533">
        <v>1032</v>
      </c>
      <c r="H533">
        <v>0.62988027069234698</v>
      </c>
      <c r="I533">
        <v>0.361270171785528</v>
      </c>
      <c r="J533">
        <v>0.26861009890681897</v>
      </c>
      <c r="K533">
        <f t="shared" si="24"/>
        <v>2461854</v>
      </c>
      <c r="L533">
        <f t="shared" si="25"/>
        <v>2473633</v>
      </c>
      <c r="M533">
        <f t="shared" si="26"/>
        <v>4997716</v>
      </c>
    </row>
    <row r="534" spans="1:13">
      <c r="A534" s="1" t="s">
        <v>18</v>
      </c>
      <c r="B534">
        <v>13271</v>
      </c>
      <c r="C534" t="s">
        <v>524</v>
      </c>
      <c r="D534">
        <v>2825</v>
      </c>
      <c r="E534">
        <v>1488</v>
      </c>
      <c r="F534">
        <v>4334</v>
      </c>
      <c r="G534">
        <v>1337</v>
      </c>
      <c r="H534">
        <v>0.65182279649284702</v>
      </c>
      <c r="I534">
        <v>0.34333179510844403</v>
      </c>
      <c r="J534">
        <v>0.308491001384402</v>
      </c>
      <c r="K534">
        <f t="shared" si="24"/>
        <v>2461854</v>
      </c>
      <c r="L534">
        <f t="shared" si="25"/>
        <v>2473633</v>
      </c>
      <c r="M534">
        <f t="shared" si="26"/>
        <v>4997716</v>
      </c>
    </row>
    <row r="535" spans="1:13">
      <c r="A535" s="1" t="s">
        <v>18</v>
      </c>
      <c r="B535">
        <v>13273</v>
      </c>
      <c r="C535" t="s">
        <v>525</v>
      </c>
      <c r="D535">
        <v>2004</v>
      </c>
      <c r="E535">
        <v>2376</v>
      </c>
      <c r="F535">
        <v>4416</v>
      </c>
      <c r="G535">
        <v>-372</v>
      </c>
      <c r="H535">
        <v>0.45380434782608697</v>
      </c>
      <c r="I535">
        <v>0.53804347826086896</v>
      </c>
      <c r="J535">
        <v>-8.4239130434782497E-2</v>
      </c>
      <c r="K535">
        <f t="shared" si="24"/>
        <v>2461854</v>
      </c>
      <c r="L535">
        <f t="shared" si="25"/>
        <v>2473633</v>
      </c>
      <c r="M535">
        <f t="shared" si="26"/>
        <v>4997716</v>
      </c>
    </row>
    <row r="536" spans="1:13">
      <c r="A536" s="1" t="s">
        <v>18</v>
      </c>
      <c r="B536">
        <v>13275</v>
      </c>
      <c r="C536" t="s">
        <v>526</v>
      </c>
      <c r="D536">
        <v>12969</v>
      </c>
      <c r="E536">
        <v>8708</v>
      </c>
      <c r="F536">
        <v>21872</v>
      </c>
      <c r="G536">
        <v>4261</v>
      </c>
      <c r="H536">
        <v>0.59294989027066503</v>
      </c>
      <c r="I536">
        <v>0.39813460131675199</v>
      </c>
      <c r="J536">
        <v>0.19481528895391301</v>
      </c>
      <c r="K536">
        <f t="shared" si="24"/>
        <v>2461854</v>
      </c>
      <c r="L536">
        <f t="shared" si="25"/>
        <v>2473633</v>
      </c>
      <c r="M536">
        <f t="shared" si="26"/>
        <v>4997716</v>
      </c>
    </row>
    <row r="537" spans="1:13">
      <c r="A537" s="1" t="s">
        <v>18</v>
      </c>
      <c r="B537">
        <v>13277</v>
      </c>
      <c r="C537" t="s">
        <v>527</v>
      </c>
      <c r="D537">
        <v>10784</v>
      </c>
      <c r="E537">
        <v>5318</v>
      </c>
      <c r="F537">
        <v>16279</v>
      </c>
      <c r="G537">
        <v>5466</v>
      </c>
      <c r="H537">
        <v>0.66244855335094199</v>
      </c>
      <c r="I537">
        <v>0.32667854290804099</v>
      </c>
      <c r="J537">
        <v>0.335770010442901</v>
      </c>
      <c r="K537">
        <f t="shared" si="24"/>
        <v>2461854</v>
      </c>
      <c r="L537">
        <f t="shared" si="25"/>
        <v>2473633</v>
      </c>
      <c r="M537">
        <f t="shared" si="26"/>
        <v>4997716</v>
      </c>
    </row>
    <row r="538" spans="1:13">
      <c r="A538" s="1" t="s">
        <v>18</v>
      </c>
      <c r="B538">
        <v>13279</v>
      </c>
      <c r="C538" t="s">
        <v>528</v>
      </c>
      <c r="D538">
        <v>7873</v>
      </c>
      <c r="E538">
        <v>2938</v>
      </c>
      <c r="F538">
        <v>10914</v>
      </c>
      <c r="G538">
        <v>4935</v>
      </c>
      <c r="H538">
        <v>0.721367051493494</v>
      </c>
      <c r="I538">
        <v>0.26919552867876101</v>
      </c>
      <c r="J538">
        <v>0.452171522814733</v>
      </c>
      <c r="K538">
        <f t="shared" si="24"/>
        <v>2461854</v>
      </c>
      <c r="L538">
        <f t="shared" si="25"/>
        <v>2473633</v>
      </c>
      <c r="M538">
        <f t="shared" si="26"/>
        <v>4997716</v>
      </c>
    </row>
    <row r="539" spans="1:13">
      <c r="A539" s="1" t="s">
        <v>18</v>
      </c>
      <c r="B539">
        <v>13281</v>
      </c>
      <c r="C539" t="s">
        <v>529</v>
      </c>
      <c r="D539">
        <v>6384</v>
      </c>
      <c r="E539">
        <v>1550</v>
      </c>
      <c r="F539">
        <v>7979</v>
      </c>
      <c r="G539">
        <v>4834</v>
      </c>
      <c r="H539">
        <v>0.80010026319087602</v>
      </c>
      <c r="I539">
        <v>0.19425993232234601</v>
      </c>
      <c r="J539">
        <v>0.60584033086852895</v>
      </c>
      <c r="K539">
        <f t="shared" si="24"/>
        <v>2461854</v>
      </c>
      <c r="L539">
        <f t="shared" si="25"/>
        <v>2473633</v>
      </c>
      <c r="M539">
        <f t="shared" si="26"/>
        <v>4997716</v>
      </c>
    </row>
    <row r="540" spans="1:13">
      <c r="A540" s="1" t="s">
        <v>18</v>
      </c>
      <c r="B540">
        <v>13283</v>
      </c>
      <c r="C540" t="s">
        <v>530</v>
      </c>
      <c r="D540">
        <v>2101</v>
      </c>
      <c r="E540">
        <v>952</v>
      </c>
      <c r="F540">
        <v>3077</v>
      </c>
      <c r="G540">
        <v>1149</v>
      </c>
      <c r="H540">
        <v>0.68280792980175498</v>
      </c>
      <c r="I540">
        <v>0.30939226519336999</v>
      </c>
      <c r="J540">
        <v>0.37341566460838399</v>
      </c>
      <c r="K540">
        <f t="shared" si="24"/>
        <v>2461854</v>
      </c>
      <c r="L540">
        <f t="shared" si="25"/>
        <v>2473633</v>
      </c>
      <c r="M540">
        <f t="shared" si="26"/>
        <v>4997716</v>
      </c>
    </row>
    <row r="541" spans="1:13">
      <c r="A541" s="1" t="s">
        <v>18</v>
      </c>
      <c r="B541">
        <v>13285</v>
      </c>
      <c r="C541" t="s">
        <v>531</v>
      </c>
      <c r="D541">
        <v>18142</v>
      </c>
      <c r="E541">
        <v>11577</v>
      </c>
      <c r="F541">
        <v>30047</v>
      </c>
      <c r="G541">
        <v>6565</v>
      </c>
      <c r="H541">
        <v>0.60378739974040596</v>
      </c>
      <c r="I541">
        <v>0.38529636902186498</v>
      </c>
      <c r="J541">
        <v>0.21849103071854001</v>
      </c>
      <c r="K541">
        <f t="shared" si="24"/>
        <v>2461854</v>
      </c>
      <c r="L541">
        <f t="shared" si="25"/>
        <v>2473633</v>
      </c>
      <c r="M541">
        <f t="shared" si="26"/>
        <v>4997716</v>
      </c>
    </row>
    <row r="542" spans="1:13">
      <c r="A542" s="1" t="s">
        <v>18</v>
      </c>
      <c r="B542">
        <v>13287</v>
      </c>
      <c r="C542" t="s">
        <v>532</v>
      </c>
      <c r="D542">
        <v>2349</v>
      </c>
      <c r="E542">
        <v>1409</v>
      </c>
      <c r="F542">
        <v>3791</v>
      </c>
      <c r="G542">
        <v>940</v>
      </c>
      <c r="H542">
        <v>0.61962542864679504</v>
      </c>
      <c r="I542">
        <v>0.37166974413083598</v>
      </c>
      <c r="J542">
        <v>0.24795568451595801</v>
      </c>
      <c r="K542">
        <f t="shared" si="24"/>
        <v>2461854</v>
      </c>
      <c r="L542">
        <f t="shared" si="25"/>
        <v>2473633</v>
      </c>
      <c r="M542">
        <f t="shared" si="26"/>
        <v>4997716</v>
      </c>
    </row>
    <row r="543" spans="1:13">
      <c r="A543" s="1" t="s">
        <v>18</v>
      </c>
      <c r="B543">
        <v>13289</v>
      </c>
      <c r="C543" t="s">
        <v>533</v>
      </c>
      <c r="D543">
        <v>2370</v>
      </c>
      <c r="E543">
        <v>2044</v>
      </c>
      <c r="F543">
        <v>4444</v>
      </c>
      <c r="G543">
        <v>326</v>
      </c>
      <c r="H543">
        <v>0.53330333033303301</v>
      </c>
      <c r="I543">
        <v>0.45994599459945901</v>
      </c>
      <c r="J543">
        <v>7.3357335733573295E-2</v>
      </c>
      <c r="K543">
        <f t="shared" si="24"/>
        <v>2461854</v>
      </c>
      <c r="L543">
        <f t="shared" si="25"/>
        <v>2473633</v>
      </c>
      <c r="M543">
        <f t="shared" si="26"/>
        <v>4997716</v>
      </c>
    </row>
    <row r="544" spans="1:13">
      <c r="A544" s="1" t="s">
        <v>18</v>
      </c>
      <c r="B544">
        <v>13291</v>
      </c>
      <c r="C544" t="s">
        <v>260</v>
      </c>
      <c r="D544">
        <v>12650</v>
      </c>
      <c r="E544">
        <v>2800</v>
      </c>
      <c r="F544">
        <v>15558</v>
      </c>
      <c r="G544">
        <v>9850</v>
      </c>
      <c r="H544">
        <v>0.81308651497621798</v>
      </c>
      <c r="I544">
        <v>0.17997171872991299</v>
      </c>
      <c r="J544">
        <v>0.63311479624630396</v>
      </c>
      <c r="K544">
        <f t="shared" si="24"/>
        <v>2461854</v>
      </c>
      <c r="L544">
        <f t="shared" si="25"/>
        <v>2473633</v>
      </c>
      <c r="M544">
        <f t="shared" si="26"/>
        <v>4997716</v>
      </c>
    </row>
    <row r="545" spans="1:13">
      <c r="A545" s="1" t="s">
        <v>18</v>
      </c>
      <c r="B545">
        <v>13293</v>
      </c>
      <c r="C545" t="s">
        <v>534</v>
      </c>
      <c r="D545">
        <v>8606</v>
      </c>
      <c r="E545">
        <v>4203</v>
      </c>
      <c r="F545">
        <v>12905</v>
      </c>
      <c r="G545">
        <v>4403</v>
      </c>
      <c r="H545">
        <v>0.66687330492057295</v>
      </c>
      <c r="I545">
        <v>0.32568771793878298</v>
      </c>
      <c r="J545">
        <v>0.34118558698178902</v>
      </c>
      <c r="K545">
        <f t="shared" si="24"/>
        <v>2461854</v>
      </c>
      <c r="L545">
        <f t="shared" si="25"/>
        <v>2473633</v>
      </c>
      <c r="M545">
        <f t="shared" si="26"/>
        <v>4997716</v>
      </c>
    </row>
    <row r="546" spans="1:13">
      <c r="A546" s="1" t="s">
        <v>18</v>
      </c>
      <c r="B546">
        <v>13295</v>
      </c>
      <c r="C546" t="s">
        <v>149</v>
      </c>
      <c r="D546">
        <v>23173</v>
      </c>
      <c r="E546">
        <v>5770</v>
      </c>
      <c r="F546">
        <v>29354</v>
      </c>
      <c r="G546">
        <v>17403</v>
      </c>
      <c r="H546">
        <v>0.78943244532261303</v>
      </c>
      <c r="I546">
        <v>0.19656605573346</v>
      </c>
      <c r="J546">
        <v>0.59286638958915305</v>
      </c>
      <c r="K546">
        <f t="shared" si="24"/>
        <v>2461854</v>
      </c>
      <c r="L546">
        <f t="shared" si="25"/>
        <v>2473633</v>
      </c>
      <c r="M546">
        <f t="shared" si="26"/>
        <v>4997716</v>
      </c>
    </row>
    <row r="547" spans="1:13">
      <c r="A547" s="1" t="s">
        <v>18</v>
      </c>
      <c r="B547">
        <v>13297</v>
      </c>
      <c r="C547" t="s">
        <v>435</v>
      </c>
      <c r="D547">
        <v>37839</v>
      </c>
      <c r="E547">
        <v>12683</v>
      </c>
      <c r="F547">
        <v>51093</v>
      </c>
      <c r="G547">
        <v>25156</v>
      </c>
      <c r="H547">
        <v>0.74059068756972501</v>
      </c>
      <c r="I547">
        <v>0.248233613215117</v>
      </c>
      <c r="J547">
        <v>0.49235707435460802</v>
      </c>
      <c r="K547">
        <f t="shared" si="24"/>
        <v>2461854</v>
      </c>
      <c r="L547">
        <f t="shared" si="25"/>
        <v>2473633</v>
      </c>
      <c r="M547">
        <f t="shared" si="26"/>
        <v>4997716</v>
      </c>
    </row>
    <row r="548" spans="1:13">
      <c r="A548" s="1" t="s">
        <v>18</v>
      </c>
      <c r="B548">
        <v>13299</v>
      </c>
      <c r="C548" t="s">
        <v>535</v>
      </c>
      <c r="D548">
        <v>9903</v>
      </c>
      <c r="E548">
        <v>4169</v>
      </c>
      <c r="F548">
        <v>14189</v>
      </c>
      <c r="G548">
        <v>5734</v>
      </c>
      <c r="H548">
        <v>0.69793502008598196</v>
      </c>
      <c r="I548">
        <v>0.29381915568397998</v>
      </c>
      <c r="J548">
        <v>0.40411586440200098</v>
      </c>
      <c r="K548">
        <f t="shared" si="24"/>
        <v>2461854</v>
      </c>
      <c r="L548">
        <f t="shared" si="25"/>
        <v>2473633</v>
      </c>
      <c r="M548">
        <f t="shared" si="26"/>
        <v>4997716</v>
      </c>
    </row>
    <row r="549" spans="1:13">
      <c r="A549" s="1" t="s">
        <v>18</v>
      </c>
      <c r="B549">
        <v>13301</v>
      </c>
      <c r="C549" t="s">
        <v>536</v>
      </c>
      <c r="D549">
        <v>1166</v>
      </c>
      <c r="E549">
        <v>1468</v>
      </c>
      <c r="F549">
        <v>2650</v>
      </c>
      <c r="G549">
        <v>-302</v>
      </c>
      <c r="H549">
        <v>0.44</v>
      </c>
      <c r="I549">
        <v>0.55396226415094296</v>
      </c>
      <c r="J549">
        <v>-0.113962264150943</v>
      </c>
      <c r="K549">
        <f t="shared" si="24"/>
        <v>2461854</v>
      </c>
      <c r="L549">
        <f t="shared" si="25"/>
        <v>2473633</v>
      </c>
      <c r="M549">
        <f t="shared" si="26"/>
        <v>4997716</v>
      </c>
    </row>
    <row r="550" spans="1:13">
      <c r="A550" s="1" t="s">
        <v>18</v>
      </c>
      <c r="B550">
        <v>13303</v>
      </c>
      <c r="C550" t="s">
        <v>150</v>
      </c>
      <c r="D550">
        <v>4668</v>
      </c>
      <c r="E550">
        <v>4743</v>
      </c>
      <c r="F550">
        <v>9477</v>
      </c>
      <c r="G550">
        <v>-75</v>
      </c>
      <c r="H550">
        <v>0.49256093700538101</v>
      </c>
      <c r="I550">
        <v>0.50047483380816704</v>
      </c>
      <c r="J550">
        <v>-7.9138968027856992E-3</v>
      </c>
      <c r="K550">
        <f t="shared" si="24"/>
        <v>2461854</v>
      </c>
      <c r="L550">
        <f t="shared" si="25"/>
        <v>2473633</v>
      </c>
      <c r="M550">
        <f t="shared" si="26"/>
        <v>4997716</v>
      </c>
    </row>
    <row r="551" spans="1:13">
      <c r="A551" s="1" t="s">
        <v>18</v>
      </c>
      <c r="B551">
        <v>13305</v>
      </c>
      <c r="C551" t="s">
        <v>537</v>
      </c>
      <c r="D551">
        <v>9987</v>
      </c>
      <c r="E551">
        <v>2688</v>
      </c>
      <c r="F551">
        <v>12779</v>
      </c>
      <c r="G551">
        <v>7299</v>
      </c>
      <c r="H551">
        <v>0.78151655059081304</v>
      </c>
      <c r="I551">
        <v>0.21034509742546301</v>
      </c>
      <c r="J551">
        <v>0.57117145316534901</v>
      </c>
      <c r="K551">
        <f t="shared" si="24"/>
        <v>2461854</v>
      </c>
      <c r="L551">
        <f t="shared" si="25"/>
        <v>2473633</v>
      </c>
      <c r="M551">
        <f t="shared" si="26"/>
        <v>4997716</v>
      </c>
    </row>
    <row r="552" spans="1:13">
      <c r="A552" s="1" t="s">
        <v>18</v>
      </c>
      <c r="B552">
        <v>13307</v>
      </c>
      <c r="C552" t="s">
        <v>538</v>
      </c>
      <c r="D552">
        <v>748</v>
      </c>
      <c r="E552">
        <v>640</v>
      </c>
      <c r="F552">
        <v>1391</v>
      </c>
      <c r="G552">
        <v>108</v>
      </c>
      <c r="H552">
        <v>0.53774263120057497</v>
      </c>
      <c r="I552">
        <v>0.46010064701653403</v>
      </c>
      <c r="J552">
        <v>7.7641984184040197E-2</v>
      </c>
      <c r="K552">
        <f t="shared" si="24"/>
        <v>2461854</v>
      </c>
      <c r="L552">
        <f t="shared" si="25"/>
        <v>2473633</v>
      </c>
      <c r="M552">
        <f t="shared" si="26"/>
        <v>4997716</v>
      </c>
    </row>
    <row r="553" spans="1:13">
      <c r="A553" s="1" t="s">
        <v>18</v>
      </c>
      <c r="B553">
        <v>13309</v>
      </c>
      <c r="C553" t="s">
        <v>539</v>
      </c>
      <c r="D553">
        <v>1583</v>
      </c>
      <c r="E553">
        <v>689</v>
      </c>
      <c r="F553">
        <v>2285</v>
      </c>
      <c r="G553">
        <v>894</v>
      </c>
      <c r="H553">
        <v>0.69277899343544802</v>
      </c>
      <c r="I553">
        <v>0.301531728665207</v>
      </c>
      <c r="J553">
        <v>0.39124726477024002</v>
      </c>
      <c r="K553">
        <f t="shared" si="24"/>
        <v>2461854</v>
      </c>
      <c r="L553">
        <f t="shared" si="25"/>
        <v>2473633</v>
      </c>
      <c r="M553">
        <f t="shared" si="26"/>
        <v>4997716</v>
      </c>
    </row>
    <row r="554" spans="1:13">
      <c r="A554" s="1" t="s">
        <v>18</v>
      </c>
      <c r="B554">
        <v>13311</v>
      </c>
      <c r="C554" t="s">
        <v>262</v>
      </c>
      <c r="D554">
        <v>12222</v>
      </c>
      <c r="E554">
        <v>2411</v>
      </c>
      <c r="F554">
        <v>14816</v>
      </c>
      <c r="G554">
        <v>9811</v>
      </c>
      <c r="H554">
        <v>0.82491900647948102</v>
      </c>
      <c r="I554">
        <v>0.162729481641468</v>
      </c>
      <c r="J554">
        <v>0.66218952483801297</v>
      </c>
      <c r="K554">
        <f t="shared" si="24"/>
        <v>2461854</v>
      </c>
      <c r="L554">
        <f t="shared" si="25"/>
        <v>2473633</v>
      </c>
      <c r="M554">
        <f t="shared" si="26"/>
        <v>4997716</v>
      </c>
    </row>
    <row r="555" spans="1:13">
      <c r="A555" s="1" t="s">
        <v>18</v>
      </c>
      <c r="B555">
        <v>13313</v>
      </c>
      <c r="C555" t="s">
        <v>540</v>
      </c>
      <c r="D555">
        <v>25644</v>
      </c>
      <c r="E555">
        <v>10680</v>
      </c>
      <c r="F555">
        <v>36766</v>
      </c>
      <c r="G555">
        <v>14964</v>
      </c>
      <c r="H555">
        <v>0.69749224827286005</v>
      </c>
      <c r="I555">
        <v>0.29048577490072303</v>
      </c>
      <c r="J555">
        <v>0.40700647337213702</v>
      </c>
      <c r="K555">
        <f t="shared" si="24"/>
        <v>2461854</v>
      </c>
      <c r="L555">
        <f t="shared" si="25"/>
        <v>2473633</v>
      </c>
      <c r="M555">
        <f t="shared" si="26"/>
        <v>4997716</v>
      </c>
    </row>
    <row r="556" spans="1:13">
      <c r="A556" s="1" t="s">
        <v>18</v>
      </c>
      <c r="B556">
        <v>13315</v>
      </c>
      <c r="C556" t="s">
        <v>151</v>
      </c>
      <c r="D556">
        <v>2402</v>
      </c>
      <c r="E556">
        <v>861</v>
      </c>
      <c r="F556">
        <v>3279</v>
      </c>
      <c r="G556">
        <v>1541</v>
      </c>
      <c r="H556">
        <v>0.73254040866117698</v>
      </c>
      <c r="I556">
        <v>0.26258005489478498</v>
      </c>
      <c r="J556">
        <v>0.469960353766392</v>
      </c>
      <c r="K556">
        <f t="shared" si="24"/>
        <v>2461854</v>
      </c>
      <c r="L556">
        <f t="shared" si="25"/>
        <v>2473633</v>
      </c>
      <c r="M556">
        <f t="shared" si="26"/>
        <v>4997716</v>
      </c>
    </row>
    <row r="557" spans="1:13">
      <c r="A557" s="1" t="s">
        <v>18</v>
      </c>
      <c r="B557">
        <v>13317</v>
      </c>
      <c r="C557" t="s">
        <v>541</v>
      </c>
      <c r="D557">
        <v>2823</v>
      </c>
      <c r="E557">
        <v>2160</v>
      </c>
      <c r="F557">
        <v>5030</v>
      </c>
      <c r="G557">
        <v>663</v>
      </c>
      <c r="H557">
        <v>0.56123260437375699</v>
      </c>
      <c r="I557">
        <v>0.42942345924453201</v>
      </c>
      <c r="J557">
        <v>0.13180914512922401</v>
      </c>
      <c r="K557">
        <f t="shared" si="24"/>
        <v>2461854</v>
      </c>
      <c r="L557">
        <f t="shared" si="25"/>
        <v>2473633</v>
      </c>
      <c r="M557">
        <f t="shared" si="26"/>
        <v>4997716</v>
      </c>
    </row>
    <row r="558" spans="1:13">
      <c r="A558" s="1" t="s">
        <v>18</v>
      </c>
      <c r="B558">
        <v>13319</v>
      </c>
      <c r="C558" t="s">
        <v>542</v>
      </c>
      <c r="D558">
        <v>2665</v>
      </c>
      <c r="E558">
        <v>2074</v>
      </c>
      <c r="F558">
        <v>4770</v>
      </c>
      <c r="G558">
        <v>591</v>
      </c>
      <c r="H558">
        <v>0.55870020964360501</v>
      </c>
      <c r="I558">
        <v>0.43480083857442298</v>
      </c>
      <c r="J558">
        <v>0.123899371069182</v>
      </c>
      <c r="K558">
        <f t="shared" si="24"/>
        <v>2461854</v>
      </c>
      <c r="L558">
        <f t="shared" si="25"/>
        <v>2473633</v>
      </c>
      <c r="M558">
        <f t="shared" si="26"/>
        <v>4997716</v>
      </c>
    </row>
    <row r="559" spans="1:13">
      <c r="A559" s="1" t="s">
        <v>18</v>
      </c>
      <c r="B559">
        <v>13321</v>
      </c>
      <c r="C559" t="s">
        <v>543</v>
      </c>
      <c r="D559">
        <v>6830</v>
      </c>
      <c r="E559">
        <v>2395</v>
      </c>
      <c r="F559">
        <v>9285</v>
      </c>
      <c r="G559">
        <v>4435</v>
      </c>
      <c r="H559">
        <v>0.73559504577275103</v>
      </c>
      <c r="I559">
        <v>0.25794291868605201</v>
      </c>
      <c r="J559">
        <v>0.47765212708669802</v>
      </c>
      <c r="K559">
        <f t="shared" si="24"/>
        <v>2461854</v>
      </c>
      <c r="L559">
        <f t="shared" si="25"/>
        <v>2473633</v>
      </c>
      <c r="M559">
        <f t="shared" si="26"/>
        <v>4997716</v>
      </c>
    </row>
    <row r="560" spans="1:13">
      <c r="A560" s="1" t="s">
        <v>26</v>
      </c>
      <c r="B560">
        <v>15001</v>
      </c>
      <c r="C560" t="s">
        <v>544</v>
      </c>
      <c r="D560">
        <v>26897</v>
      </c>
      <c r="E560">
        <v>58731</v>
      </c>
      <c r="F560">
        <v>87814</v>
      </c>
      <c r="G560">
        <v>-31834</v>
      </c>
      <c r="H560">
        <v>0.30629512378436202</v>
      </c>
      <c r="I560">
        <v>0.66881135126517399</v>
      </c>
      <c r="J560">
        <v>-0.36251622748081103</v>
      </c>
      <c r="K560">
        <f t="shared" si="24"/>
        <v>196864</v>
      </c>
      <c r="L560">
        <f t="shared" si="25"/>
        <v>366130</v>
      </c>
      <c r="M560">
        <f t="shared" si="26"/>
        <v>574469</v>
      </c>
    </row>
    <row r="561" spans="1:13">
      <c r="A561" s="1" t="s">
        <v>26</v>
      </c>
      <c r="B561">
        <v>15003</v>
      </c>
      <c r="C561" t="s">
        <v>545</v>
      </c>
      <c r="D561">
        <v>136259</v>
      </c>
      <c r="E561">
        <v>238869</v>
      </c>
      <c r="F561">
        <v>382114</v>
      </c>
      <c r="G561">
        <v>-102610</v>
      </c>
      <c r="H561">
        <v>0.35659253521200401</v>
      </c>
      <c r="I561">
        <v>0.62512496270746398</v>
      </c>
      <c r="J561">
        <v>-0.26853242749545903</v>
      </c>
      <c r="K561">
        <f t="shared" si="24"/>
        <v>196864</v>
      </c>
      <c r="L561">
        <f t="shared" si="25"/>
        <v>366130</v>
      </c>
      <c r="M561">
        <f t="shared" si="26"/>
        <v>574469</v>
      </c>
    </row>
    <row r="562" spans="1:13">
      <c r="A562" s="1" t="s">
        <v>26</v>
      </c>
      <c r="B562">
        <v>15007</v>
      </c>
      <c r="C562" t="s">
        <v>546</v>
      </c>
      <c r="D562">
        <v>11582</v>
      </c>
      <c r="E562">
        <v>21225</v>
      </c>
      <c r="F562">
        <v>33497</v>
      </c>
      <c r="G562">
        <v>-9643</v>
      </c>
      <c r="H562">
        <v>0.34576230707227501</v>
      </c>
      <c r="I562">
        <v>0.63363883332835702</v>
      </c>
      <c r="J562">
        <v>-0.28787652625608201</v>
      </c>
      <c r="K562">
        <f t="shared" si="24"/>
        <v>196864</v>
      </c>
      <c r="L562">
        <f t="shared" si="25"/>
        <v>366130</v>
      </c>
      <c r="M562">
        <f t="shared" si="26"/>
        <v>574469</v>
      </c>
    </row>
    <row r="563" spans="1:13">
      <c r="A563" s="1" t="s">
        <v>26</v>
      </c>
      <c r="B563">
        <v>15009</v>
      </c>
      <c r="C563" t="s">
        <v>547</v>
      </c>
      <c r="D563">
        <v>22126</v>
      </c>
      <c r="E563">
        <v>47305</v>
      </c>
      <c r="F563">
        <v>71044</v>
      </c>
      <c r="G563">
        <v>-25179</v>
      </c>
      <c r="H563">
        <v>0.31144079725240698</v>
      </c>
      <c r="I563">
        <v>0.66585496312144499</v>
      </c>
      <c r="J563">
        <v>-0.35441416586903801</v>
      </c>
      <c r="K563">
        <f t="shared" si="24"/>
        <v>196864</v>
      </c>
      <c r="L563">
        <f t="shared" si="25"/>
        <v>366130</v>
      </c>
      <c r="M563">
        <f t="shared" si="26"/>
        <v>574469</v>
      </c>
    </row>
    <row r="564" spans="1:13">
      <c r="A564" s="1" t="s">
        <v>53</v>
      </c>
      <c r="B564">
        <v>16001</v>
      </c>
      <c r="C564" t="s">
        <v>548</v>
      </c>
      <c r="D564">
        <v>130699</v>
      </c>
      <c r="E564">
        <v>120539</v>
      </c>
      <c r="F564">
        <v>259389</v>
      </c>
      <c r="G564">
        <v>10160</v>
      </c>
      <c r="H564">
        <v>0.50387256205929998</v>
      </c>
      <c r="I564">
        <v>0.46470359190250898</v>
      </c>
      <c r="J564">
        <v>3.9168970156791397E-2</v>
      </c>
      <c r="K564">
        <f t="shared" si="24"/>
        <v>554118</v>
      </c>
      <c r="L564">
        <f t="shared" si="25"/>
        <v>287021</v>
      </c>
      <c r="M564">
        <f t="shared" si="26"/>
        <v>868105</v>
      </c>
    </row>
    <row r="565" spans="1:13">
      <c r="A565" s="1" t="s">
        <v>53</v>
      </c>
      <c r="B565">
        <v>16003</v>
      </c>
      <c r="C565" t="s">
        <v>321</v>
      </c>
      <c r="D565">
        <v>1941</v>
      </c>
      <c r="E565">
        <v>591</v>
      </c>
      <c r="F565">
        <v>2586</v>
      </c>
      <c r="G565">
        <v>1350</v>
      </c>
      <c r="H565">
        <v>0.75058004640371201</v>
      </c>
      <c r="I565">
        <v>0.22853828306264501</v>
      </c>
      <c r="J565">
        <v>0.522041763341067</v>
      </c>
      <c r="K565">
        <f t="shared" si="24"/>
        <v>554118</v>
      </c>
      <c r="L565">
        <f t="shared" si="25"/>
        <v>287021</v>
      </c>
      <c r="M565">
        <f t="shared" si="26"/>
        <v>868105</v>
      </c>
    </row>
    <row r="566" spans="1:13">
      <c r="A566" s="1" t="s">
        <v>53</v>
      </c>
      <c r="B566">
        <v>16005</v>
      </c>
      <c r="C566" t="s">
        <v>549</v>
      </c>
      <c r="D566">
        <v>23331</v>
      </c>
      <c r="E566">
        <v>14682</v>
      </c>
      <c r="F566">
        <v>39553</v>
      </c>
      <c r="G566">
        <v>8649</v>
      </c>
      <c r="H566">
        <v>0.58986676105478697</v>
      </c>
      <c r="I566">
        <v>0.371198139205622</v>
      </c>
      <c r="J566">
        <v>0.218668621849164</v>
      </c>
      <c r="K566">
        <f t="shared" si="24"/>
        <v>554118</v>
      </c>
      <c r="L566">
        <f t="shared" si="25"/>
        <v>287021</v>
      </c>
      <c r="M566">
        <f t="shared" si="26"/>
        <v>868105</v>
      </c>
    </row>
    <row r="567" spans="1:13">
      <c r="A567" s="1" t="s">
        <v>53</v>
      </c>
      <c r="B567">
        <v>16007</v>
      </c>
      <c r="C567" t="s">
        <v>550</v>
      </c>
      <c r="D567">
        <v>2914</v>
      </c>
      <c r="E567">
        <v>350</v>
      </c>
      <c r="F567">
        <v>3315</v>
      </c>
      <c r="G567">
        <v>2564</v>
      </c>
      <c r="H567">
        <v>0.879034690799396</v>
      </c>
      <c r="I567">
        <v>0.105580693815987</v>
      </c>
      <c r="J567">
        <v>0.773453996983408</v>
      </c>
      <c r="K567">
        <f t="shared" si="24"/>
        <v>554118</v>
      </c>
      <c r="L567">
        <f t="shared" si="25"/>
        <v>287021</v>
      </c>
      <c r="M567">
        <f t="shared" si="26"/>
        <v>868105</v>
      </c>
    </row>
    <row r="568" spans="1:13">
      <c r="A568" s="1" t="s">
        <v>53</v>
      </c>
      <c r="B568">
        <v>16009</v>
      </c>
      <c r="C568" t="s">
        <v>551</v>
      </c>
      <c r="D568">
        <v>3878</v>
      </c>
      <c r="E568">
        <v>977</v>
      </c>
      <c r="F568">
        <v>4973</v>
      </c>
      <c r="G568">
        <v>2901</v>
      </c>
      <c r="H568">
        <v>0.77981097928815601</v>
      </c>
      <c r="I568">
        <v>0.19646088879951701</v>
      </c>
      <c r="J568">
        <v>0.58335009048863795</v>
      </c>
      <c r="K568">
        <f t="shared" si="24"/>
        <v>554118</v>
      </c>
      <c r="L568">
        <f t="shared" si="25"/>
        <v>287021</v>
      </c>
      <c r="M568">
        <f t="shared" si="26"/>
        <v>868105</v>
      </c>
    </row>
    <row r="569" spans="1:13">
      <c r="A569" s="1" t="s">
        <v>53</v>
      </c>
      <c r="B569">
        <v>16011</v>
      </c>
      <c r="C569" t="s">
        <v>552</v>
      </c>
      <c r="D569">
        <v>15295</v>
      </c>
      <c r="E569">
        <v>4124</v>
      </c>
      <c r="F569">
        <v>20094</v>
      </c>
      <c r="G569">
        <v>11171</v>
      </c>
      <c r="H569">
        <v>0.76117248930028802</v>
      </c>
      <c r="I569">
        <v>0.205235393649845</v>
      </c>
      <c r="J569">
        <v>0.55593709565044303</v>
      </c>
      <c r="K569">
        <f t="shared" si="24"/>
        <v>554118</v>
      </c>
      <c r="L569">
        <f t="shared" si="25"/>
        <v>287021</v>
      </c>
      <c r="M569">
        <f t="shared" si="26"/>
        <v>868105</v>
      </c>
    </row>
    <row r="570" spans="1:13">
      <c r="A570" s="1" t="s">
        <v>53</v>
      </c>
      <c r="B570">
        <v>16013</v>
      </c>
      <c r="C570" t="s">
        <v>553</v>
      </c>
      <c r="D570">
        <v>4031</v>
      </c>
      <c r="E570">
        <v>8919</v>
      </c>
      <c r="F570">
        <v>13288</v>
      </c>
      <c r="G570">
        <v>-4888</v>
      </c>
      <c r="H570">
        <v>0.30335641180012002</v>
      </c>
      <c r="I570">
        <v>0.67120710415412399</v>
      </c>
      <c r="J570">
        <v>-0.36785069235400297</v>
      </c>
      <c r="K570">
        <f t="shared" si="24"/>
        <v>554118</v>
      </c>
      <c r="L570">
        <f t="shared" si="25"/>
        <v>287021</v>
      </c>
      <c r="M570">
        <f t="shared" si="26"/>
        <v>868105</v>
      </c>
    </row>
    <row r="571" spans="1:13">
      <c r="A571" s="1" t="s">
        <v>53</v>
      </c>
      <c r="B571">
        <v>16015</v>
      </c>
      <c r="C571" t="s">
        <v>554</v>
      </c>
      <c r="D571">
        <v>3485</v>
      </c>
      <c r="E571">
        <v>1204</v>
      </c>
      <c r="F571">
        <v>4820</v>
      </c>
      <c r="G571">
        <v>2281</v>
      </c>
      <c r="H571">
        <v>0.72302904564315296</v>
      </c>
      <c r="I571">
        <v>0.24979253112033101</v>
      </c>
      <c r="J571">
        <v>0.47323651452282101</v>
      </c>
      <c r="K571">
        <f t="shared" si="24"/>
        <v>554118</v>
      </c>
      <c r="L571">
        <f t="shared" si="25"/>
        <v>287021</v>
      </c>
      <c r="M571">
        <f t="shared" si="26"/>
        <v>868105</v>
      </c>
    </row>
    <row r="572" spans="1:13">
      <c r="A572" s="1" t="s">
        <v>53</v>
      </c>
      <c r="B572">
        <v>16017</v>
      </c>
      <c r="C572" t="s">
        <v>555</v>
      </c>
      <c r="D572">
        <v>18369</v>
      </c>
      <c r="E572">
        <v>8310</v>
      </c>
      <c r="F572">
        <v>27352</v>
      </c>
      <c r="G572">
        <v>10059</v>
      </c>
      <c r="H572">
        <v>0.67157794676806004</v>
      </c>
      <c r="I572">
        <v>0.303816905527932</v>
      </c>
      <c r="J572">
        <v>0.36776104124012798</v>
      </c>
      <c r="K572">
        <f t="shared" si="24"/>
        <v>554118</v>
      </c>
      <c r="L572">
        <f t="shared" si="25"/>
        <v>287021</v>
      </c>
      <c r="M572">
        <f t="shared" si="26"/>
        <v>868105</v>
      </c>
    </row>
    <row r="573" spans="1:13">
      <c r="A573" s="1" t="s">
        <v>53</v>
      </c>
      <c r="B573">
        <v>16019</v>
      </c>
      <c r="C573" t="s">
        <v>556</v>
      </c>
      <c r="D573">
        <v>37805</v>
      </c>
      <c r="E573">
        <v>14254</v>
      </c>
      <c r="F573">
        <v>53995</v>
      </c>
      <c r="G573">
        <v>23551</v>
      </c>
      <c r="H573">
        <v>0.70015742198351705</v>
      </c>
      <c r="I573">
        <v>0.263987406241318</v>
      </c>
      <c r="J573">
        <v>0.43617001574219799</v>
      </c>
      <c r="K573">
        <f t="shared" si="24"/>
        <v>554118</v>
      </c>
      <c r="L573">
        <f t="shared" si="25"/>
        <v>287021</v>
      </c>
      <c r="M573">
        <f t="shared" si="26"/>
        <v>868105</v>
      </c>
    </row>
    <row r="574" spans="1:13">
      <c r="A574" s="1" t="s">
        <v>53</v>
      </c>
      <c r="B574">
        <v>16021</v>
      </c>
      <c r="C574" t="s">
        <v>557</v>
      </c>
      <c r="D574">
        <v>4937</v>
      </c>
      <c r="E574">
        <v>1220</v>
      </c>
      <c r="F574">
        <v>6313</v>
      </c>
      <c r="G574">
        <v>3717</v>
      </c>
      <c r="H574">
        <v>0.78203706637098003</v>
      </c>
      <c r="I574">
        <v>0.193252019642008</v>
      </c>
      <c r="J574">
        <v>0.58878504672897103</v>
      </c>
      <c r="K574">
        <f t="shared" si="24"/>
        <v>554118</v>
      </c>
      <c r="L574">
        <f t="shared" si="25"/>
        <v>287021</v>
      </c>
      <c r="M574">
        <f t="shared" si="26"/>
        <v>868105</v>
      </c>
    </row>
    <row r="575" spans="1:13">
      <c r="A575" s="1" t="s">
        <v>53</v>
      </c>
      <c r="B575">
        <v>16023</v>
      </c>
      <c r="C575" t="s">
        <v>268</v>
      </c>
      <c r="D575">
        <v>1202</v>
      </c>
      <c r="E575">
        <v>188</v>
      </c>
      <c r="F575">
        <v>1415</v>
      </c>
      <c r="G575">
        <v>1014</v>
      </c>
      <c r="H575">
        <v>0.84946996466431002</v>
      </c>
      <c r="I575">
        <v>0.13286219081271999</v>
      </c>
      <c r="J575">
        <v>0.71660777385159002</v>
      </c>
      <c r="K575">
        <f t="shared" si="24"/>
        <v>554118</v>
      </c>
      <c r="L575">
        <f t="shared" si="25"/>
        <v>287021</v>
      </c>
      <c r="M575">
        <f t="shared" si="26"/>
        <v>868105</v>
      </c>
    </row>
    <row r="576" spans="1:13">
      <c r="A576" s="1" t="s">
        <v>53</v>
      </c>
      <c r="B576">
        <v>16025</v>
      </c>
      <c r="C576" t="s">
        <v>558</v>
      </c>
      <c r="D576">
        <v>507</v>
      </c>
      <c r="E576">
        <v>149</v>
      </c>
      <c r="F576">
        <v>754</v>
      </c>
      <c r="G576">
        <v>358</v>
      </c>
      <c r="H576">
        <v>0.67241379310344795</v>
      </c>
      <c r="I576">
        <v>0.19761273209548999</v>
      </c>
      <c r="J576">
        <v>0.47480106100795699</v>
      </c>
      <c r="K576">
        <f t="shared" si="24"/>
        <v>554118</v>
      </c>
      <c r="L576">
        <f t="shared" si="25"/>
        <v>287021</v>
      </c>
      <c r="M576">
        <f t="shared" si="26"/>
        <v>868105</v>
      </c>
    </row>
    <row r="577" spans="1:13">
      <c r="A577" s="1" t="s">
        <v>53</v>
      </c>
      <c r="B577">
        <v>16027</v>
      </c>
      <c r="C577" t="s">
        <v>559</v>
      </c>
      <c r="D577">
        <v>61759</v>
      </c>
      <c r="E577">
        <v>25881</v>
      </c>
      <c r="F577">
        <v>90438</v>
      </c>
      <c r="G577">
        <v>35878</v>
      </c>
      <c r="H577">
        <v>0.68288772418673505</v>
      </c>
      <c r="I577">
        <v>0.28617395342665602</v>
      </c>
      <c r="J577">
        <v>0.39671377076007802</v>
      </c>
      <c r="K577">
        <f t="shared" si="24"/>
        <v>554118</v>
      </c>
      <c r="L577">
        <f t="shared" si="25"/>
        <v>287021</v>
      </c>
      <c r="M577">
        <f t="shared" si="26"/>
        <v>868105</v>
      </c>
    </row>
    <row r="578" spans="1:13">
      <c r="A578" s="1" t="s">
        <v>53</v>
      </c>
      <c r="B578">
        <v>16029</v>
      </c>
      <c r="C578" t="s">
        <v>560</v>
      </c>
      <c r="D578">
        <v>2906</v>
      </c>
      <c r="E578">
        <v>431</v>
      </c>
      <c r="F578">
        <v>3416</v>
      </c>
      <c r="G578">
        <v>2475</v>
      </c>
      <c r="H578">
        <v>0.85070257611241196</v>
      </c>
      <c r="I578">
        <v>0.12617096018735299</v>
      </c>
      <c r="J578">
        <v>0.72453161592505799</v>
      </c>
      <c r="K578">
        <f t="shared" si="24"/>
        <v>554118</v>
      </c>
      <c r="L578">
        <f t="shared" si="25"/>
        <v>287021</v>
      </c>
      <c r="M578">
        <f t="shared" si="26"/>
        <v>868105</v>
      </c>
    </row>
    <row r="579" spans="1:13">
      <c r="A579" s="1" t="s">
        <v>53</v>
      </c>
      <c r="B579">
        <v>16031</v>
      </c>
      <c r="C579" t="s">
        <v>561</v>
      </c>
      <c r="D579">
        <v>7907</v>
      </c>
      <c r="E579">
        <v>1464</v>
      </c>
      <c r="F579">
        <v>9629</v>
      </c>
      <c r="G579">
        <v>6443</v>
      </c>
      <c r="H579">
        <v>0.821165230034271</v>
      </c>
      <c r="I579">
        <v>0.15204071035413799</v>
      </c>
      <c r="J579">
        <v>0.66912451968013198</v>
      </c>
      <c r="K579">
        <f t="shared" ref="K579:K642" si="27">SUMIF(A:A,A579,D:D)</f>
        <v>554118</v>
      </c>
      <c r="L579">
        <f t="shared" ref="L579:L642" si="28">SUMIF(A:A,A579,E:E)</f>
        <v>287021</v>
      </c>
      <c r="M579">
        <f t="shared" ref="M579:M642" si="29">SUMIF(A:A,A579,F:F)</f>
        <v>868105</v>
      </c>
    </row>
    <row r="580" spans="1:13">
      <c r="A580" s="1" t="s">
        <v>53</v>
      </c>
      <c r="B580">
        <v>16033</v>
      </c>
      <c r="C580" t="s">
        <v>216</v>
      </c>
      <c r="D580">
        <v>264</v>
      </c>
      <c r="E580">
        <v>41</v>
      </c>
      <c r="F580">
        <v>311</v>
      </c>
      <c r="G580">
        <v>223</v>
      </c>
      <c r="H580">
        <v>0.84887459807073895</v>
      </c>
      <c r="I580">
        <v>0.131832797427652</v>
      </c>
      <c r="J580">
        <v>0.71704180064308598</v>
      </c>
      <c r="K580">
        <f t="shared" si="27"/>
        <v>554118</v>
      </c>
      <c r="L580">
        <f t="shared" si="28"/>
        <v>287021</v>
      </c>
      <c r="M580">
        <f t="shared" si="29"/>
        <v>868105</v>
      </c>
    </row>
    <row r="581" spans="1:13">
      <c r="A581" s="1" t="s">
        <v>53</v>
      </c>
      <c r="B581">
        <v>16035</v>
      </c>
      <c r="C581" t="s">
        <v>562</v>
      </c>
      <c r="D581">
        <v>3453</v>
      </c>
      <c r="E581">
        <v>877</v>
      </c>
      <c r="F581">
        <v>4419</v>
      </c>
      <c r="G581">
        <v>2576</v>
      </c>
      <c r="H581">
        <v>0.78139850644942299</v>
      </c>
      <c r="I581">
        <v>0.19846119031455001</v>
      </c>
      <c r="J581">
        <v>0.58293731613487199</v>
      </c>
      <c r="K581">
        <f t="shared" si="27"/>
        <v>554118</v>
      </c>
      <c r="L581">
        <f t="shared" si="28"/>
        <v>287021</v>
      </c>
      <c r="M581">
        <f t="shared" si="29"/>
        <v>868105</v>
      </c>
    </row>
    <row r="582" spans="1:13">
      <c r="A582" s="1" t="s">
        <v>53</v>
      </c>
      <c r="B582">
        <v>16037</v>
      </c>
      <c r="C582" t="s">
        <v>335</v>
      </c>
      <c r="D582">
        <v>2089</v>
      </c>
      <c r="E582">
        <v>603</v>
      </c>
      <c r="F582">
        <v>2739</v>
      </c>
      <c r="G582">
        <v>1486</v>
      </c>
      <c r="H582">
        <v>0.76268711208470197</v>
      </c>
      <c r="I582">
        <v>0.22015334063526801</v>
      </c>
      <c r="J582">
        <v>0.54253377144943404</v>
      </c>
      <c r="K582">
        <f t="shared" si="27"/>
        <v>554118</v>
      </c>
      <c r="L582">
        <f t="shared" si="28"/>
        <v>287021</v>
      </c>
      <c r="M582">
        <f t="shared" si="29"/>
        <v>868105</v>
      </c>
    </row>
    <row r="583" spans="1:13">
      <c r="A583" s="1" t="s">
        <v>53</v>
      </c>
      <c r="B583">
        <v>16039</v>
      </c>
      <c r="C583" t="s">
        <v>111</v>
      </c>
      <c r="D583">
        <v>7246</v>
      </c>
      <c r="E583">
        <v>2601</v>
      </c>
      <c r="F583">
        <v>10205</v>
      </c>
      <c r="G583">
        <v>4645</v>
      </c>
      <c r="H583">
        <v>0.71004409603135699</v>
      </c>
      <c r="I583">
        <v>0.254875061244488</v>
      </c>
      <c r="J583">
        <v>0.45516903478686899</v>
      </c>
      <c r="K583">
        <f t="shared" si="27"/>
        <v>554118</v>
      </c>
      <c r="L583">
        <f t="shared" si="28"/>
        <v>287021</v>
      </c>
      <c r="M583">
        <f t="shared" si="29"/>
        <v>868105</v>
      </c>
    </row>
    <row r="584" spans="1:13">
      <c r="A584" s="1" t="s">
        <v>53</v>
      </c>
      <c r="B584">
        <v>16041</v>
      </c>
      <c r="C584" t="s">
        <v>115</v>
      </c>
      <c r="D584">
        <v>5845</v>
      </c>
      <c r="E584">
        <v>657</v>
      </c>
      <c r="F584">
        <v>6664</v>
      </c>
      <c r="G584">
        <v>5188</v>
      </c>
      <c r="H584">
        <v>0.877100840336134</v>
      </c>
      <c r="I584">
        <v>9.8589435774309703E-2</v>
      </c>
      <c r="J584">
        <v>0.77851140456182399</v>
      </c>
      <c r="K584">
        <f t="shared" si="27"/>
        <v>554118</v>
      </c>
      <c r="L584">
        <f t="shared" si="28"/>
        <v>287021</v>
      </c>
      <c r="M584">
        <f t="shared" si="29"/>
        <v>868105</v>
      </c>
    </row>
    <row r="585" spans="1:13">
      <c r="A585" s="1" t="s">
        <v>53</v>
      </c>
      <c r="B585">
        <v>16043</v>
      </c>
      <c r="C585" t="s">
        <v>343</v>
      </c>
      <c r="D585">
        <v>5548</v>
      </c>
      <c r="E585">
        <v>998</v>
      </c>
      <c r="F585">
        <v>6719</v>
      </c>
      <c r="G585">
        <v>4550</v>
      </c>
      <c r="H585">
        <v>0.82571811281440599</v>
      </c>
      <c r="I585">
        <v>0.14853400803691</v>
      </c>
      <c r="J585">
        <v>0.67718410477749602</v>
      </c>
      <c r="K585">
        <f t="shared" si="27"/>
        <v>554118</v>
      </c>
      <c r="L585">
        <f t="shared" si="28"/>
        <v>287021</v>
      </c>
      <c r="M585">
        <f t="shared" si="29"/>
        <v>868105</v>
      </c>
    </row>
    <row r="586" spans="1:13">
      <c r="A586" s="1" t="s">
        <v>53</v>
      </c>
      <c r="B586">
        <v>16045</v>
      </c>
      <c r="C586" t="s">
        <v>563</v>
      </c>
      <c r="D586">
        <v>7951</v>
      </c>
      <c r="E586">
        <v>1803</v>
      </c>
      <c r="F586">
        <v>9958</v>
      </c>
      <c r="G586">
        <v>6148</v>
      </c>
      <c r="H586">
        <v>0.79845350471982302</v>
      </c>
      <c r="I586">
        <v>0.18106045390640599</v>
      </c>
      <c r="J586">
        <v>0.617393050813416</v>
      </c>
      <c r="K586">
        <f t="shared" si="27"/>
        <v>554118</v>
      </c>
      <c r="L586">
        <f t="shared" si="28"/>
        <v>287021</v>
      </c>
      <c r="M586">
        <f t="shared" si="29"/>
        <v>868105</v>
      </c>
    </row>
    <row r="587" spans="1:13">
      <c r="A587" s="1" t="s">
        <v>53</v>
      </c>
      <c r="B587">
        <v>16047</v>
      </c>
      <c r="C587" t="s">
        <v>564</v>
      </c>
      <c r="D587">
        <v>4659</v>
      </c>
      <c r="E587">
        <v>1256</v>
      </c>
      <c r="F587">
        <v>6050</v>
      </c>
      <c r="G587">
        <v>3403</v>
      </c>
      <c r="H587">
        <v>0.77008264462809894</v>
      </c>
      <c r="I587">
        <v>0.20760330578512301</v>
      </c>
      <c r="J587">
        <v>0.56247933884297496</v>
      </c>
      <c r="K587">
        <f t="shared" si="27"/>
        <v>554118</v>
      </c>
      <c r="L587">
        <f t="shared" si="28"/>
        <v>287021</v>
      </c>
      <c r="M587">
        <f t="shared" si="29"/>
        <v>868105</v>
      </c>
    </row>
    <row r="588" spans="1:13">
      <c r="A588" s="1" t="s">
        <v>53</v>
      </c>
      <c r="B588">
        <v>16049</v>
      </c>
      <c r="C588" t="s">
        <v>565</v>
      </c>
      <c r="D588">
        <v>7826</v>
      </c>
      <c r="E588">
        <v>1561</v>
      </c>
      <c r="F588">
        <v>9602</v>
      </c>
      <c r="G588">
        <v>6265</v>
      </c>
      <c r="H588">
        <v>0.81503853363882495</v>
      </c>
      <c r="I588">
        <v>0.16257029785461299</v>
      </c>
      <c r="J588">
        <v>0.65246823578421098</v>
      </c>
      <c r="K588">
        <f t="shared" si="27"/>
        <v>554118</v>
      </c>
      <c r="L588">
        <f t="shared" si="28"/>
        <v>287021</v>
      </c>
      <c r="M588">
        <f t="shared" si="29"/>
        <v>868105</v>
      </c>
    </row>
    <row r="589" spans="1:13">
      <c r="A589" s="1" t="s">
        <v>53</v>
      </c>
      <c r="B589">
        <v>16051</v>
      </c>
      <c r="C589" t="s">
        <v>122</v>
      </c>
      <c r="D589">
        <v>12099</v>
      </c>
      <c r="E589">
        <v>1661</v>
      </c>
      <c r="F589">
        <v>14173</v>
      </c>
      <c r="G589">
        <v>10438</v>
      </c>
      <c r="H589">
        <v>0.85366542016510205</v>
      </c>
      <c r="I589">
        <v>0.117194665914061</v>
      </c>
      <c r="J589">
        <v>0.73647075425104003</v>
      </c>
      <c r="K589">
        <f t="shared" si="27"/>
        <v>554118</v>
      </c>
      <c r="L589">
        <f t="shared" si="28"/>
        <v>287021</v>
      </c>
      <c r="M589">
        <f t="shared" si="29"/>
        <v>868105</v>
      </c>
    </row>
    <row r="590" spans="1:13">
      <c r="A590" s="1" t="s">
        <v>53</v>
      </c>
      <c r="B590">
        <v>16053</v>
      </c>
      <c r="C590" t="s">
        <v>566</v>
      </c>
      <c r="D590">
        <v>5734</v>
      </c>
      <c r="E590">
        <v>1893</v>
      </c>
      <c r="F590">
        <v>7812</v>
      </c>
      <c r="G590">
        <v>3841</v>
      </c>
      <c r="H590">
        <v>0.73399897593445895</v>
      </c>
      <c r="I590">
        <v>0.24231950844854</v>
      </c>
      <c r="J590">
        <v>0.49167946748591901</v>
      </c>
      <c r="K590">
        <f t="shared" si="27"/>
        <v>554118</v>
      </c>
      <c r="L590">
        <f t="shared" si="28"/>
        <v>287021</v>
      </c>
      <c r="M590">
        <f t="shared" si="29"/>
        <v>868105</v>
      </c>
    </row>
    <row r="591" spans="1:13">
      <c r="A591" s="1" t="s">
        <v>53</v>
      </c>
      <c r="B591">
        <v>16055</v>
      </c>
      <c r="C591" t="s">
        <v>567</v>
      </c>
      <c r="D591">
        <v>62837</v>
      </c>
      <c r="E591">
        <v>24312</v>
      </c>
      <c r="F591">
        <v>89878</v>
      </c>
      <c r="G591">
        <v>38525</v>
      </c>
      <c r="H591">
        <v>0.69913660740114303</v>
      </c>
      <c r="I591">
        <v>0.27050001112619299</v>
      </c>
      <c r="J591">
        <v>0.42863659627494999</v>
      </c>
      <c r="K591">
        <f t="shared" si="27"/>
        <v>554118</v>
      </c>
      <c r="L591">
        <f t="shared" si="28"/>
        <v>287021</v>
      </c>
      <c r="M591">
        <f t="shared" si="29"/>
        <v>868105</v>
      </c>
    </row>
    <row r="592" spans="1:13">
      <c r="A592" s="1" t="s">
        <v>53</v>
      </c>
      <c r="B592">
        <v>16057</v>
      </c>
      <c r="C592" t="s">
        <v>568</v>
      </c>
      <c r="D592">
        <v>9472</v>
      </c>
      <c r="E592">
        <v>10236</v>
      </c>
      <c r="F592">
        <v>20570</v>
      </c>
      <c r="G592">
        <v>-764</v>
      </c>
      <c r="H592">
        <v>0.460476421973748</v>
      </c>
      <c r="I592">
        <v>0.49761789013125901</v>
      </c>
      <c r="J592">
        <v>-3.7141468157510897E-2</v>
      </c>
      <c r="K592">
        <f t="shared" si="27"/>
        <v>554118</v>
      </c>
      <c r="L592">
        <f t="shared" si="28"/>
        <v>287021</v>
      </c>
      <c r="M592">
        <f t="shared" si="29"/>
        <v>868105</v>
      </c>
    </row>
    <row r="593" spans="1:13">
      <c r="A593" s="1" t="s">
        <v>53</v>
      </c>
      <c r="B593">
        <v>16059</v>
      </c>
      <c r="C593" t="s">
        <v>569</v>
      </c>
      <c r="D593">
        <v>3592</v>
      </c>
      <c r="E593">
        <v>1032</v>
      </c>
      <c r="F593">
        <v>4738</v>
      </c>
      <c r="G593">
        <v>2560</v>
      </c>
      <c r="H593">
        <v>0.75812579147319503</v>
      </c>
      <c r="I593">
        <v>0.217813423385394</v>
      </c>
      <c r="J593">
        <v>0.54031236808780003</v>
      </c>
      <c r="K593">
        <f t="shared" si="27"/>
        <v>554118</v>
      </c>
      <c r="L593">
        <f t="shared" si="28"/>
        <v>287021</v>
      </c>
      <c r="M593">
        <f t="shared" si="29"/>
        <v>868105</v>
      </c>
    </row>
    <row r="594" spans="1:13">
      <c r="A594" s="1" t="s">
        <v>53</v>
      </c>
      <c r="B594">
        <v>16061</v>
      </c>
      <c r="C594" t="s">
        <v>570</v>
      </c>
      <c r="D594">
        <v>1489</v>
      </c>
      <c r="E594">
        <v>349</v>
      </c>
      <c r="F594">
        <v>1870</v>
      </c>
      <c r="G594">
        <v>1140</v>
      </c>
      <c r="H594">
        <v>0.79625668449197795</v>
      </c>
      <c r="I594">
        <v>0.18663101604278001</v>
      </c>
      <c r="J594">
        <v>0.60962566844919697</v>
      </c>
      <c r="K594">
        <f t="shared" si="27"/>
        <v>554118</v>
      </c>
      <c r="L594">
        <f t="shared" si="28"/>
        <v>287021</v>
      </c>
      <c r="M594">
        <f t="shared" si="29"/>
        <v>868105</v>
      </c>
    </row>
    <row r="595" spans="1:13">
      <c r="A595" s="1" t="s">
        <v>53</v>
      </c>
      <c r="B595">
        <v>16063</v>
      </c>
      <c r="C595" t="s">
        <v>237</v>
      </c>
      <c r="D595">
        <v>1469</v>
      </c>
      <c r="E595">
        <v>414</v>
      </c>
      <c r="F595">
        <v>1940</v>
      </c>
      <c r="G595">
        <v>1055</v>
      </c>
      <c r="H595">
        <v>0.75721649484536002</v>
      </c>
      <c r="I595">
        <v>0.21340206185567001</v>
      </c>
      <c r="J595">
        <v>0.54381443298969001</v>
      </c>
      <c r="K595">
        <f t="shared" si="27"/>
        <v>554118</v>
      </c>
      <c r="L595">
        <f t="shared" si="28"/>
        <v>287021</v>
      </c>
      <c r="M595">
        <f t="shared" si="29"/>
        <v>868105</v>
      </c>
    </row>
    <row r="596" spans="1:13">
      <c r="A596" s="1" t="s">
        <v>53</v>
      </c>
      <c r="B596">
        <v>16065</v>
      </c>
      <c r="C596" t="s">
        <v>130</v>
      </c>
      <c r="D596">
        <v>13559</v>
      </c>
      <c r="E596">
        <v>2666</v>
      </c>
      <c r="F596">
        <v>17112</v>
      </c>
      <c r="G596">
        <v>10893</v>
      </c>
      <c r="H596">
        <v>0.79236792893875596</v>
      </c>
      <c r="I596">
        <v>0.155797101449275</v>
      </c>
      <c r="J596">
        <v>0.63657082748948102</v>
      </c>
      <c r="K596">
        <f t="shared" si="27"/>
        <v>554118</v>
      </c>
      <c r="L596">
        <f t="shared" si="28"/>
        <v>287021</v>
      </c>
      <c r="M596">
        <f t="shared" si="29"/>
        <v>868105</v>
      </c>
    </row>
    <row r="597" spans="1:13">
      <c r="A597" s="1" t="s">
        <v>53</v>
      </c>
      <c r="B597">
        <v>16067</v>
      </c>
      <c r="C597" t="s">
        <v>571</v>
      </c>
      <c r="D597">
        <v>6265</v>
      </c>
      <c r="E597">
        <v>1550</v>
      </c>
      <c r="F597">
        <v>7993</v>
      </c>
      <c r="G597">
        <v>4715</v>
      </c>
      <c r="H597">
        <v>0.78381083448016997</v>
      </c>
      <c r="I597">
        <v>0.19391967971975399</v>
      </c>
      <c r="J597">
        <v>0.58989115476041498</v>
      </c>
      <c r="K597">
        <f t="shared" si="27"/>
        <v>554118</v>
      </c>
      <c r="L597">
        <f t="shared" si="28"/>
        <v>287021</v>
      </c>
      <c r="M597">
        <f t="shared" si="29"/>
        <v>868105</v>
      </c>
    </row>
    <row r="598" spans="1:13">
      <c r="A598" s="1" t="s">
        <v>53</v>
      </c>
      <c r="B598">
        <v>16069</v>
      </c>
      <c r="C598" t="s">
        <v>572</v>
      </c>
      <c r="D598">
        <v>13738</v>
      </c>
      <c r="E598">
        <v>6686</v>
      </c>
      <c r="F598">
        <v>20967</v>
      </c>
      <c r="G598">
        <v>7052</v>
      </c>
      <c r="H598">
        <v>0.65522010778842898</v>
      </c>
      <c r="I598">
        <v>0.318882052749558</v>
      </c>
      <c r="J598">
        <v>0.33633805503886999</v>
      </c>
      <c r="K598">
        <f t="shared" si="27"/>
        <v>554118</v>
      </c>
      <c r="L598">
        <f t="shared" si="28"/>
        <v>287021</v>
      </c>
      <c r="M598">
        <f t="shared" si="29"/>
        <v>868105</v>
      </c>
    </row>
    <row r="599" spans="1:13">
      <c r="A599" s="1" t="s">
        <v>53</v>
      </c>
      <c r="B599">
        <v>16071</v>
      </c>
      <c r="C599" t="s">
        <v>573</v>
      </c>
      <c r="D599">
        <v>2148</v>
      </c>
      <c r="E599">
        <v>249</v>
      </c>
      <c r="F599">
        <v>2451</v>
      </c>
      <c r="G599">
        <v>1899</v>
      </c>
      <c r="H599">
        <v>0.876376988984088</v>
      </c>
      <c r="I599">
        <v>0.101591187270501</v>
      </c>
      <c r="J599">
        <v>0.77478580171358602</v>
      </c>
      <c r="K599">
        <f t="shared" si="27"/>
        <v>554118</v>
      </c>
      <c r="L599">
        <f t="shared" si="28"/>
        <v>287021</v>
      </c>
      <c r="M599">
        <f t="shared" si="29"/>
        <v>868105</v>
      </c>
    </row>
    <row r="600" spans="1:13">
      <c r="A600" s="1" t="s">
        <v>53</v>
      </c>
      <c r="B600">
        <v>16073</v>
      </c>
      <c r="C600" t="s">
        <v>574</v>
      </c>
      <c r="D600">
        <v>3819</v>
      </c>
      <c r="E600">
        <v>816</v>
      </c>
      <c r="F600">
        <v>4742</v>
      </c>
      <c r="G600">
        <v>3003</v>
      </c>
      <c r="H600">
        <v>0.80535638970898304</v>
      </c>
      <c r="I600">
        <v>0.17207929143821099</v>
      </c>
      <c r="J600">
        <v>0.63327709827077105</v>
      </c>
      <c r="K600">
        <f t="shared" si="27"/>
        <v>554118</v>
      </c>
      <c r="L600">
        <f t="shared" si="28"/>
        <v>287021</v>
      </c>
      <c r="M600">
        <f t="shared" si="29"/>
        <v>868105</v>
      </c>
    </row>
    <row r="601" spans="1:13">
      <c r="A601" s="1" t="s">
        <v>53</v>
      </c>
      <c r="B601">
        <v>16075</v>
      </c>
      <c r="C601" t="s">
        <v>575</v>
      </c>
      <c r="D601">
        <v>8862</v>
      </c>
      <c r="E601">
        <v>2161</v>
      </c>
      <c r="F601">
        <v>11293</v>
      </c>
      <c r="G601">
        <v>6701</v>
      </c>
      <c r="H601">
        <v>0.78473390595944303</v>
      </c>
      <c r="I601">
        <v>0.19135747808376799</v>
      </c>
      <c r="J601">
        <v>0.59337642787567502</v>
      </c>
      <c r="K601">
        <f t="shared" si="27"/>
        <v>554118</v>
      </c>
      <c r="L601">
        <f t="shared" si="28"/>
        <v>287021</v>
      </c>
      <c r="M601">
        <f t="shared" si="29"/>
        <v>868105</v>
      </c>
    </row>
    <row r="602" spans="1:13">
      <c r="A602" s="1" t="s">
        <v>53</v>
      </c>
      <c r="B602">
        <v>16077</v>
      </c>
      <c r="C602" t="s">
        <v>576</v>
      </c>
      <c r="D602">
        <v>2116</v>
      </c>
      <c r="E602">
        <v>865</v>
      </c>
      <c r="F602">
        <v>3086</v>
      </c>
      <c r="G602">
        <v>1251</v>
      </c>
      <c r="H602">
        <v>0.68567725210628605</v>
      </c>
      <c r="I602">
        <v>0.28029812054439401</v>
      </c>
      <c r="J602">
        <v>0.40537913156189198</v>
      </c>
      <c r="K602">
        <f t="shared" si="27"/>
        <v>554118</v>
      </c>
      <c r="L602">
        <f t="shared" si="28"/>
        <v>287021</v>
      </c>
      <c r="M602">
        <f t="shared" si="29"/>
        <v>868105</v>
      </c>
    </row>
    <row r="603" spans="1:13">
      <c r="A603" s="1" t="s">
        <v>53</v>
      </c>
      <c r="B603">
        <v>16079</v>
      </c>
      <c r="C603" t="s">
        <v>577</v>
      </c>
      <c r="D603">
        <v>4216</v>
      </c>
      <c r="E603">
        <v>1693</v>
      </c>
      <c r="F603">
        <v>6049</v>
      </c>
      <c r="G603">
        <v>2523</v>
      </c>
      <c r="H603">
        <v>0.69697470656306804</v>
      </c>
      <c r="I603">
        <v>0.27988097206149698</v>
      </c>
      <c r="J603">
        <v>0.41709373450157</v>
      </c>
      <c r="K603">
        <f t="shared" si="27"/>
        <v>554118</v>
      </c>
      <c r="L603">
        <f t="shared" si="28"/>
        <v>287021</v>
      </c>
      <c r="M603">
        <f t="shared" si="29"/>
        <v>868105</v>
      </c>
    </row>
    <row r="604" spans="1:13">
      <c r="A604" s="1" t="s">
        <v>53</v>
      </c>
      <c r="B604">
        <v>16081</v>
      </c>
      <c r="C604" t="s">
        <v>578</v>
      </c>
      <c r="D604">
        <v>2858</v>
      </c>
      <c r="E604">
        <v>3318</v>
      </c>
      <c r="F604">
        <v>6347</v>
      </c>
      <c r="G604">
        <v>-460</v>
      </c>
      <c r="H604">
        <v>0.45029147628800997</v>
      </c>
      <c r="I604">
        <v>0.52276666141484096</v>
      </c>
      <c r="J604">
        <v>-7.2475185126831501E-2</v>
      </c>
      <c r="K604">
        <f t="shared" si="27"/>
        <v>554118</v>
      </c>
      <c r="L604">
        <f t="shared" si="28"/>
        <v>287021</v>
      </c>
      <c r="M604">
        <f t="shared" si="29"/>
        <v>868105</v>
      </c>
    </row>
    <row r="605" spans="1:13">
      <c r="A605" s="1" t="s">
        <v>53</v>
      </c>
      <c r="B605">
        <v>16083</v>
      </c>
      <c r="C605" t="s">
        <v>579</v>
      </c>
      <c r="D605">
        <v>25897</v>
      </c>
      <c r="E605">
        <v>9391</v>
      </c>
      <c r="F605">
        <v>36680</v>
      </c>
      <c r="G605">
        <v>16506</v>
      </c>
      <c r="H605">
        <v>0.70602508178844003</v>
      </c>
      <c r="I605">
        <v>0.25602508178844002</v>
      </c>
      <c r="J605">
        <v>0.45</v>
      </c>
      <c r="K605">
        <f t="shared" si="27"/>
        <v>554118</v>
      </c>
      <c r="L605">
        <f t="shared" si="28"/>
        <v>287021</v>
      </c>
      <c r="M605">
        <f t="shared" si="29"/>
        <v>868105</v>
      </c>
    </row>
    <row r="606" spans="1:13">
      <c r="A606" s="1" t="s">
        <v>53</v>
      </c>
      <c r="B606">
        <v>16085</v>
      </c>
      <c r="C606" t="s">
        <v>580</v>
      </c>
      <c r="D606">
        <v>3947</v>
      </c>
      <c r="E606">
        <v>2976</v>
      </c>
      <c r="F606">
        <v>7063</v>
      </c>
      <c r="G606">
        <v>971</v>
      </c>
      <c r="H606">
        <v>0.55882769361461104</v>
      </c>
      <c r="I606">
        <v>0.42135070083533899</v>
      </c>
      <c r="J606">
        <v>0.137476992779272</v>
      </c>
      <c r="K606">
        <f t="shared" si="27"/>
        <v>554118</v>
      </c>
      <c r="L606">
        <f t="shared" si="28"/>
        <v>287021</v>
      </c>
      <c r="M606">
        <f t="shared" si="29"/>
        <v>868105</v>
      </c>
    </row>
    <row r="607" spans="1:13">
      <c r="A607" s="1" t="s">
        <v>53</v>
      </c>
      <c r="B607">
        <v>16087</v>
      </c>
      <c r="C607" t="s">
        <v>150</v>
      </c>
      <c r="D607">
        <v>4154</v>
      </c>
      <c r="E607">
        <v>1073</v>
      </c>
      <c r="F607">
        <v>5344</v>
      </c>
      <c r="G607">
        <v>3081</v>
      </c>
      <c r="H607">
        <v>0.77732035928143695</v>
      </c>
      <c r="I607">
        <v>0.20078592814371199</v>
      </c>
      <c r="J607">
        <v>0.57653443113772396</v>
      </c>
      <c r="K607">
        <f t="shared" si="27"/>
        <v>554118</v>
      </c>
      <c r="L607">
        <f t="shared" si="28"/>
        <v>287021</v>
      </c>
      <c r="M607">
        <f t="shared" si="29"/>
        <v>868105</v>
      </c>
    </row>
    <row r="608" spans="1:13">
      <c r="A608" s="1" t="s">
        <v>6</v>
      </c>
      <c r="B608">
        <v>17001</v>
      </c>
      <c r="C608" t="s">
        <v>321</v>
      </c>
      <c r="D608">
        <v>24220</v>
      </c>
      <c r="E608">
        <v>8633</v>
      </c>
      <c r="F608">
        <v>33527</v>
      </c>
      <c r="G608">
        <v>15587</v>
      </c>
      <c r="H608">
        <v>0.72240283950248996</v>
      </c>
      <c r="I608">
        <v>0.25749396009186598</v>
      </c>
      <c r="J608">
        <v>0.46490887941062398</v>
      </c>
      <c r="K608">
        <f t="shared" si="27"/>
        <v>2446891</v>
      </c>
      <c r="L608">
        <f t="shared" si="28"/>
        <v>3471915</v>
      </c>
      <c r="M608">
        <f t="shared" si="29"/>
        <v>6038850</v>
      </c>
    </row>
    <row r="609" spans="1:13">
      <c r="A609" s="1" t="s">
        <v>6</v>
      </c>
      <c r="B609">
        <v>17003</v>
      </c>
      <c r="C609" t="s">
        <v>581</v>
      </c>
      <c r="D609">
        <v>1486</v>
      </c>
      <c r="E609">
        <v>1114</v>
      </c>
      <c r="F609">
        <v>2625</v>
      </c>
      <c r="G609">
        <v>372</v>
      </c>
      <c r="H609">
        <v>0.56609523809523798</v>
      </c>
      <c r="I609">
        <v>0.42438095238095203</v>
      </c>
      <c r="J609">
        <v>0.14171428571428499</v>
      </c>
      <c r="K609">
        <f t="shared" si="27"/>
        <v>2446891</v>
      </c>
      <c r="L609">
        <f t="shared" si="28"/>
        <v>3471915</v>
      </c>
      <c r="M609">
        <f t="shared" si="29"/>
        <v>6038850</v>
      </c>
    </row>
    <row r="610" spans="1:13">
      <c r="A610" s="1" t="s">
        <v>6</v>
      </c>
      <c r="B610">
        <v>17005</v>
      </c>
      <c r="C610" t="s">
        <v>582</v>
      </c>
      <c r="D610">
        <v>5625</v>
      </c>
      <c r="E610">
        <v>2288</v>
      </c>
      <c r="F610">
        <v>8144</v>
      </c>
      <c r="G610">
        <v>3337</v>
      </c>
      <c r="H610">
        <v>0.69069253438113898</v>
      </c>
      <c r="I610">
        <v>0.280943025540275</v>
      </c>
      <c r="J610">
        <v>0.40974950884086397</v>
      </c>
      <c r="K610">
        <f t="shared" si="27"/>
        <v>2446891</v>
      </c>
      <c r="L610">
        <f t="shared" si="28"/>
        <v>3471915</v>
      </c>
      <c r="M610">
        <f t="shared" si="29"/>
        <v>6038850</v>
      </c>
    </row>
    <row r="611" spans="1:13">
      <c r="A611" s="1" t="s">
        <v>6</v>
      </c>
      <c r="B611">
        <v>17007</v>
      </c>
      <c r="C611" t="s">
        <v>212</v>
      </c>
      <c r="D611">
        <v>13883</v>
      </c>
      <c r="E611">
        <v>10542</v>
      </c>
      <c r="F611">
        <v>24979</v>
      </c>
      <c r="G611">
        <v>3341</v>
      </c>
      <c r="H611">
        <v>0.55578686096320895</v>
      </c>
      <c r="I611">
        <v>0.42203450898754902</v>
      </c>
      <c r="J611">
        <v>0.13375235197565899</v>
      </c>
      <c r="K611">
        <f t="shared" si="27"/>
        <v>2446891</v>
      </c>
      <c r="L611">
        <f t="shared" si="28"/>
        <v>3471915</v>
      </c>
      <c r="M611">
        <f t="shared" si="29"/>
        <v>6038850</v>
      </c>
    </row>
    <row r="612" spans="1:13">
      <c r="A612" s="1" t="s">
        <v>6</v>
      </c>
      <c r="B612">
        <v>17009</v>
      </c>
      <c r="C612" t="s">
        <v>583</v>
      </c>
      <c r="D612">
        <v>1931</v>
      </c>
      <c r="E612">
        <v>486</v>
      </c>
      <c r="F612">
        <v>2525</v>
      </c>
      <c r="G612">
        <v>1445</v>
      </c>
      <c r="H612">
        <v>0.76475247524752399</v>
      </c>
      <c r="I612">
        <v>0.19247524752475201</v>
      </c>
      <c r="J612">
        <v>0.57227722772277201</v>
      </c>
      <c r="K612">
        <f t="shared" si="27"/>
        <v>2446891</v>
      </c>
      <c r="L612">
        <f t="shared" si="28"/>
        <v>3471915</v>
      </c>
      <c r="M612">
        <f t="shared" si="29"/>
        <v>6038850</v>
      </c>
    </row>
    <row r="613" spans="1:13">
      <c r="A613" s="1" t="s">
        <v>6</v>
      </c>
      <c r="B613">
        <v>17011</v>
      </c>
      <c r="C613" t="s">
        <v>584</v>
      </c>
      <c r="D613">
        <v>10411</v>
      </c>
      <c r="E613">
        <v>6669</v>
      </c>
      <c r="F613">
        <v>17434</v>
      </c>
      <c r="G613">
        <v>3742</v>
      </c>
      <c r="H613">
        <v>0.59716645634966103</v>
      </c>
      <c r="I613">
        <v>0.38252839279568601</v>
      </c>
      <c r="J613">
        <v>0.21463806355397499</v>
      </c>
      <c r="K613">
        <f t="shared" si="27"/>
        <v>2446891</v>
      </c>
      <c r="L613">
        <f t="shared" si="28"/>
        <v>3471915</v>
      </c>
      <c r="M613">
        <f t="shared" si="29"/>
        <v>6038850</v>
      </c>
    </row>
    <row r="614" spans="1:13">
      <c r="A614" s="1" t="s">
        <v>6</v>
      </c>
      <c r="B614">
        <v>17013</v>
      </c>
      <c r="C614" t="s">
        <v>93</v>
      </c>
      <c r="D614">
        <v>2046</v>
      </c>
      <c r="E614">
        <v>677</v>
      </c>
      <c r="F614">
        <v>2773</v>
      </c>
      <c r="G614">
        <v>1369</v>
      </c>
      <c r="H614">
        <v>0.73782906599350795</v>
      </c>
      <c r="I614">
        <v>0.24413992066354101</v>
      </c>
      <c r="J614">
        <v>0.49368914532996699</v>
      </c>
      <c r="K614">
        <f t="shared" si="27"/>
        <v>2446891</v>
      </c>
      <c r="L614">
        <f t="shared" si="28"/>
        <v>3471915</v>
      </c>
      <c r="M614">
        <f t="shared" si="29"/>
        <v>6038850</v>
      </c>
    </row>
    <row r="615" spans="1:13">
      <c r="A615" s="1" t="s">
        <v>6</v>
      </c>
      <c r="B615">
        <v>17015</v>
      </c>
      <c r="C615" t="s">
        <v>214</v>
      </c>
      <c r="D615">
        <v>5105</v>
      </c>
      <c r="E615">
        <v>2748</v>
      </c>
      <c r="F615">
        <v>8024</v>
      </c>
      <c r="G615">
        <v>2357</v>
      </c>
      <c r="H615">
        <v>0.636216350947158</v>
      </c>
      <c r="I615">
        <v>0.34247258225324001</v>
      </c>
      <c r="J615">
        <v>0.29374376869391799</v>
      </c>
      <c r="K615">
        <f t="shared" si="27"/>
        <v>2446891</v>
      </c>
      <c r="L615">
        <f t="shared" si="28"/>
        <v>3471915</v>
      </c>
      <c r="M615">
        <f t="shared" si="29"/>
        <v>6038850</v>
      </c>
    </row>
    <row r="616" spans="1:13">
      <c r="A616" s="1" t="s">
        <v>6</v>
      </c>
      <c r="B616">
        <v>17017</v>
      </c>
      <c r="C616" t="s">
        <v>585</v>
      </c>
      <c r="D616">
        <v>3625</v>
      </c>
      <c r="E616">
        <v>1615</v>
      </c>
      <c r="F616">
        <v>5326</v>
      </c>
      <c r="G616">
        <v>2010</v>
      </c>
      <c r="H616">
        <v>0.68062335711603394</v>
      </c>
      <c r="I616">
        <v>0.30322944048065997</v>
      </c>
      <c r="J616">
        <v>0.37739391663537297</v>
      </c>
      <c r="K616">
        <f t="shared" si="27"/>
        <v>2446891</v>
      </c>
      <c r="L616">
        <f t="shared" si="28"/>
        <v>3471915</v>
      </c>
      <c r="M616">
        <f t="shared" si="29"/>
        <v>6038850</v>
      </c>
    </row>
    <row r="617" spans="1:13">
      <c r="A617" s="1" t="s">
        <v>6</v>
      </c>
      <c r="B617">
        <v>17019</v>
      </c>
      <c r="C617" t="s">
        <v>586</v>
      </c>
      <c r="D617">
        <v>35285</v>
      </c>
      <c r="E617">
        <v>57067</v>
      </c>
      <c r="F617">
        <v>95568</v>
      </c>
      <c r="G617">
        <v>-21782</v>
      </c>
      <c r="H617">
        <v>0.369213544282605</v>
      </c>
      <c r="I617">
        <v>0.59713502427590803</v>
      </c>
      <c r="J617">
        <v>-0.22792147999330301</v>
      </c>
      <c r="K617">
        <f t="shared" si="27"/>
        <v>2446891</v>
      </c>
      <c r="L617">
        <f t="shared" si="28"/>
        <v>3471915</v>
      </c>
      <c r="M617">
        <f t="shared" si="29"/>
        <v>6038850</v>
      </c>
    </row>
    <row r="618" spans="1:13">
      <c r="A618" s="1" t="s">
        <v>6</v>
      </c>
      <c r="B618">
        <v>17021</v>
      </c>
      <c r="C618" t="s">
        <v>587</v>
      </c>
      <c r="D618">
        <v>11563</v>
      </c>
      <c r="E618">
        <v>4335</v>
      </c>
      <c r="F618">
        <v>16204</v>
      </c>
      <c r="G618">
        <v>7228</v>
      </c>
      <c r="H618">
        <v>0.71358923722537604</v>
      </c>
      <c r="I618">
        <v>0.267526536657615</v>
      </c>
      <c r="J618">
        <v>0.44606270056776098</v>
      </c>
      <c r="K618">
        <f t="shared" si="27"/>
        <v>2446891</v>
      </c>
      <c r="L618">
        <f t="shared" si="28"/>
        <v>3471915</v>
      </c>
      <c r="M618">
        <f t="shared" si="29"/>
        <v>6038850</v>
      </c>
    </row>
    <row r="619" spans="1:13">
      <c r="A619" s="1" t="s">
        <v>6</v>
      </c>
      <c r="B619">
        <v>17023</v>
      </c>
      <c r="C619" t="s">
        <v>216</v>
      </c>
      <c r="D619">
        <v>6226</v>
      </c>
      <c r="E619">
        <v>1993</v>
      </c>
      <c r="F619">
        <v>8355</v>
      </c>
      <c r="G619">
        <v>4233</v>
      </c>
      <c r="H619">
        <v>0.74518252543387198</v>
      </c>
      <c r="I619">
        <v>0.23853979652902399</v>
      </c>
      <c r="J619">
        <v>0.50664272890484696</v>
      </c>
      <c r="K619">
        <f t="shared" si="27"/>
        <v>2446891</v>
      </c>
      <c r="L619">
        <f t="shared" si="28"/>
        <v>3471915</v>
      </c>
      <c r="M619">
        <f t="shared" si="29"/>
        <v>6038850</v>
      </c>
    </row>
    <row r="620" spans="1:13">
      <c r="A620" s="1" t="s">
        <v>6</v>
      </c>
      <c r="B620">
        <v>17025</v>
      </c>
      <c r="C620" t="s">
        <v>99</v>
      </c>
      <c r="D620">
        <v>5629</v>
      </c>
      <c r="E620">
        <v>1129</v>
      </c>
      <c r="F620">
        <v>6899</v>
      </c>
      <c r="G620">
        <v>4500</v>
      </c>
      <c r="H620">
        <v>0.81591535005073201</v>
      </c>
      <c r="I620">
        <v>0.16364690534860099</v>
      </c>
      <c r="J620">
        <v>0.65226844470212997</v>
      </c>
      <c r="K620">
        <f t="shared" si="27"/>
        <v>2446891</v>
      </c>
      <c r="L620">
        <f t="shared" si="28"/>
        <v>3471915</v>
      </c>
      <c r="M620">
        <f t="shared" si="29"/>
        <v>6038850</v>
      </c>
    </row>
    <row r="621" spans="1:13">
      <c r="A621" s="1" t="s">
        <v>6</v>
      </c>
      <c r="B621">
        <v>17027</v>
      </c>
      <c r="C621" t="s">
        <v>588</v>
      </c>
      <c r="D621">
        <v>14304</v>
      </c>
      <c r="E621">
        <v>4493</v>
      </c>
      <c r="F621">
        <v>19214</v>
      </c>
      <c r="G621">
        <v>9811</v>
      </c>
      <c r="H621">
        <v>0.74445716664931805</v>
      </c>
      <c r="I621">
        <v>0.233839908400124</v>
      </c>
      <c r="J621">
        <v>0.51061725824919302</v>
      </c>
      <c r="K621">
        <f t="shared" si="27"/>
        <v>2446891</v>
      </c>
      <c r="L621">
        <f t="shared" si="28"/>
        <v>3471915</v>
      </c>
      <c r="M621">
        <f t="shared" si="29"/>
        <v>6038850</v>
      </c>
    </row>
    <row r="622" spans="1:13">
      <c r="A622" s="1" t="s">
        <v>6</v>
      </c>
      <c r="B622">
        <v>17029</v>
      </c>
      <c r="C622" t="s">
        <v>589</v>
      </c>
      <c r="D622">
        <v>14037</v>
      </c>
      <c r="E622">
        <v>8067</v>
      </c>
      <c r="F622">
        <v>22606</v>
      </c>
      <c r="G622">
        <v>5970</v>
      </c>
      <c r="H622">
        <v>0.62094134300628101</v>
      </c>
      <c r="I622">
        <v>0.35685216314252799</v>
      </c>
      <c r="J622">
        <v>0.26408917986375302</v>
      </c>
      <c r="K622">
        <f t="shared" si="27"/>
        <v>2446891</v>
      </c>
      <c r="L622">
        <f t="shared" si="28"/>
        <v>3471915</v>
      </c>
      <c r="M622">
        <f t="shared" si="29"/>
        <v>6038850</v>
      </c>
    </row>
    <row r="623" spans="1:13">
      <c r="A623" s="1" t="s">
        <v>6</v>
      </c>
      <c r="B623">
        <v>17031</v>
      </c>
      <c r="C623" t="s">
        <v>462</v>
      </c>
      <c r="D623">
        <v>558269</v>
      </c>
      <c r="E623">
        <v>1725973</v>
      </c>
      <c r="F623">
        <v>2321399</v>
      </c>
      <c r="G623">
        <v>-1167704</v>
      </c>
      <c r="H623">
        <v>0.24048817114162599</v>
      </c>
      <c r="I623">
        <v>0.74350553265509201</v>
      </c>
      <c r="J623">
        <v>-0.50301736151346599</v>
      </c>
      <c r="K623">
        <f t="shared" si="27"/>
        <v>2446891</v>
      </c>
      <c r="L623">
        <f t="shared" si="28"/>
        <v>3471915</v>
      </c>
      <c r="M623">
        <f t="shared" si="29"/>
        <v>6038850</v>
      </c>
    </row>
    <row r="624" spans="1:13">
      <c r="A624" s="1" t="s">
        <v>6</v>
      </c>
      <c r="B624">
        <v>17033</v>
      </c>
      <c r="C624" t="s">
        <v>221</v>
      </c>
      <c r="D624">
        <v>7043</v>
      </c>
      <c r="E624">
        <v>2202</v>
      </c>
      <c r="F624">
        <v>9441</v>
      </c>
      <c r="G624">
        <v>4841</v>
      </c>
      <c r="H624">
        <v>0.746001482893761</v>
      </c>
      <c r="I624">
        <v>0.23323800444868101</v>
      </c>
      <c r="J624">
        <v>0.51276347844507997</v>
      </c>
      <c r="K624">
        <f t="shared" si="27"/>
        <v>2446891</v>
      </c>
      <c r="L624">
        <f t="shared" si="28"/>
        <v>3471915</v>
      </c>
      <c r="M624">
        <f t="shared" si="29"/>
        <v>6038850</v>
      </c>
    </row>
    <row r="625" spans="1:13">
      <c r="A625" s="1" t="s">
        <v>6</v>
      </c>
      <c r="B625">
        <v>17035</v>
      </c>
      <c r="C625" t="s">
        <v>590</v>
      </c>
      <c r="D625">
        <v>4601</v>
      </c>
      <c r="E625">
        <v>1142</v>
      </c>
      <c r="F625">
        <v>5850</v>
      </c>
      <c r="G625">
        <v>3459</v>
      </c>
      <c r="H625">
        <v>0.78649572649572597</v>
      </c>
      <c r="I625">
        <v>0.195213675213675</v>
      </c>
      <c r="J625">
        <v>0.59128205128205102</v>
      </c>
      <c r="K625">
        <f t="shared" si="27"/>
        <v>2446891</v>
      </c>
      <c r="L625">
        <f t="shared" si="28"/>
        <v>3471915</v>
      </c>
      <c r="M625">
        <f t="shared" si="29"/>
        <v>6038850</v>
      </c>
    </row>
    <row r="626" spans="1:13">
      <c r="A626" s="1" t="s">
        <v>6</v>
      </c>
      <c r="B626">
        <v>17037</v>
      </c>
      <c r="C626" t="s">
        <v>110</v>
      </c>
      <c r="D626">
        <v>21905</v>
      </c>
      <c r="E626">
        <v>24643</v>
      </c>
      <c r="F626">
        <v>47989</v>
      </c>
      <c r="G626">
        <v>-2738</v>
      </c>
      <c r="H626">
        <v>0.456458771801871</v>
      </c>
      <c r="I626">
        <v>0.51351351351351304</v>
      </c>
      <c r="J626">
        <v>-5.7054741711642203E-2</v>
      </c>
      <c r="K626">
        <f t="shared" si="27"/>
        <v>2446891</v>
      </c>
      <c r="L626">
        <f t="shared" si="28"/>
        <v>3471915</v>
      </c>
      <c r="M626">
        <f t="shared" si="29"/>
        <v>6038850</v>
      </c>
    </row>
    <row r="627" spans="1:13">
      <c r="A627" s="1" t="s">
        <v>6</v>
      </c>
      <c r="B627">
        <v>17039</v>
      </c>
      <c r="C627" t="s">
        <v>591</v>
      </c>
      <c r="D627">
        <v>5632</v>
      </c>
      <c r="E627">
        <v>2191</v>
      </c>
      <c r="F627">
        <v>8024</v>
      </c>
      <c r="G627">
        <v>3441</v>
      </c>
      <c r="H627">
        <v>0.70189431704885297</v>
      </c>
      <c r="I627">
        <v>0.27305583250249199</v>
      </c>
      <c r="J627">
        <v>0.42883848454635998</v>
      </c>
      <c r="K627">
        <f t="shared" si="27"/>
        <v>2446891</v>
      </c>
      <c r="L627">
        <f t="shared" si="28"/>
        <v>3471915</v>
      </c>
      <c r="M627">
        <f t="shared" si="29"/>
        <v>6038850</v>
      </c>
    </row>
    <row r="628" spans="1:13">
      <c r="A628" s="1" t="s">
        <v>6</v>
      </c>
      <c r="B628">
        <v>17041</v>
      </c>
      <c r="C628" t="s">
        <v>339</v>
      </c>
      <c r="D628">
        <v>6227</v>
      </c>
      <c r="E628">
        <v>2335</v>
      </c>
      <c r="F628">
        <v>8760</v>
      </c>
      <c r="G628">
        <v>3892</v>
      </c>
      <c r="H628">
        <v>0.71084474885844695</v>
      </c>
      <c r="I628">
        <v>0.266552511415525</v>
      </c>
      <c r="J628">
        <v>0.44429223744292201</v>
      </c>
      <c r="K628">
        <f t="shared" si="27"/>
        <v>2446891</v>
      </c>
      <c r="L628">
        <f t="shared" si="28"/>
        <v>3471915</v>
      </c>
      <c r="M628">
        <f t="shared" si="29"/>
        <v>6038850</v>
      </c>
    </row>
    <row r="629" spans="1:13">
      <c r="A629" s="1" t="s">
        <v>6</v>
      </c>
      <c r="B629">
        <v>17043</v>
      </c>
      <c r="C629" t="s">
        <v>592</v>
      </c>
      <c r="D629">
        <v>193611</v>
      </c>
      <c r="E629">
        <v>281222</v>
      </c>
      <c r="F629">
        <v>485064</v>
      </c>
      <c r="G629">
        <v>-87611</v>
      </c>
      <c r="H629">
        <v>0.39914526742862799</v>
      </c>
      <c r="I629">
        <v>0.57976267049296504</v>
      </c>
      <c r="J629">
        <v>-0.18061740306433699</v>
      </c>
      <c r="K629">
        <f t="shared" si="27"/>
        <v>2446891</v>
      </c>
      <c r="L629">
        <f t="shared" si="28"/>
        <v>3471915</v>
      </c>
      <c r="M629">
        <f t="shared" si="29"/>
        <v>6038850</v>
      </c>
    </row>
    <row r="630" spans="1:13">
      <c r="A630" s="1" t="s">
        <v>6</v>
      </c>
      <c r="B630">
        <v>17045</v>
      </c>
      <c r="C630" t="s">
        <v>593</v>
      </c>
      <c r="D630">
        <v>6193</v>
      </c>
      <c r="E630">
        <v>1887</v>
      </c>
      <c r="F630">
        <v>8196</v>
      </c>
      <c r="G630">
        <v>4306</v>
      </c>
      <c r="H630">
        <v>0.75561249389946294</v>
      </c>
      <c r="I630">
        <v>0.23023426061493399</v>
      </c>
      <c r="J630">
        <v>0.52537823328452904</v>
      </c>
      <c r="K630">
        <f t="shared" si="27"/>
        <v>2446891</v>
      </c>
      <c r="L630">
        <f t="shared" si="28"/>
        <v>3471915</v>
      </c>
      <c r="M630">
        <f t="shared" si="29"/>
        <v>6038850</v>
      </c>
    </row>
    <row r="631" spans="1:13">
      <c r="A631" s="1" t="s">
        <v>6</v>
      </c>
      <c r="B631">
        <v>17047</v>
      </c>
      <c r="C631" t="s">
        <v>594</v>
      </c>
      <c r="D631">
        <v>2833</v>
      </c>
      <c r="E631">
        <v>488</v>
      </c>
      <c r="F631">
        <v>3368</v>
      </c>
      <c r="G631">
        <v>2345</v>
      </c>
      <c r="H631">
        <v>0.84115201900237502</v>
      </c>
      <c r="I631">
        <v>0.14489311163895399</v>
      </c>
      <c r="J631">
        <v>0.69625890736342</v>
      </c>
      <c r="K631">
        <f t="shared" si="27"/>
        <v>2446891</v>
      </c>
      <c r="L631">
        <f t="shared" si="28"/>
        <v>3471915</v>
      </c>
      <c r="M631">
        <f t="shared" si="29"/>
        <v>6038850</v>
      </c>
    </row>
    <row r="632" spans="1:13">
      <c r="A632" s="1" t="s">
        <v>6</v>
      </c>
      <c r="B632">
        <v>17049</v>
      </c>
      <c r="C632" t="s">
        <v>473</v>
      </c>
      <c r="D632">
        <v>15006</v>
      </c>
      <c r="E632">
        <v>3716</v>
      </c>
      <c r="F632">
        <v>19083</v>
      </c>
      <c r="G632">
        <v>11290</v>
      </c>
      <c r="H632">
        <v>0.78635434680081695</v>
      </c>
      <c r="I632">
        <v>0.194728292197243</v>
      </c>
      <c r="J632">
        <v>0.59162605460357298</v>
      </c>
      <c r="K632">
        <f t="shared" si="27"/>
        <v>2446891</v>
      </c>
      <c r="L632">
        <f t="shared" si="28"/>
        <v>3471915</v>
      </c>
      <c r="M632">
        <f t="shared" si="29"/>
        <v>6038850</v>
      </c>
    </row>
    <row r="633" spans="1:13">
      <c r="A633" s="1" t="s">
        <v>6</v>
      </c>
      <c r="B633">
        <v>17051</v>
      </c>
      <c r="C633" t="s">
        <v>114</v>
      </c>
      <c r="D633">
        <v>8055</v>
      </c>
      <c r="E633">
        <v>1826</v>
      </c>
      <c r="F633">
        <v>10076</v>
      </c>
      <c r="G633">
        <v>6229</v>
      </c>
      <c r="H633">
        <v>0.79942437475188499</v>
      </c>
      <c r="I633">
        <v>0.18122270742357999</v>
      </c>
      <c r="J633">
        <v>0.61820166732830395</v>
      </c>
      <c r="K633">
        <f t="shared" si="27"/>
        <v>2446891</v>
      </c>
      <c r="L633">
        <f t="shared" si="28"/>
        <v>3471915</v>
      </c>
      <c r="M633">
        <f t="shared" si="29"/>
        <v>6038850</v>
      </c>
    </row>
    <row r="634" spans="1:13">
      <c r="A634" s="1" t="s">
        <v>6</v>
      </c>
      <c r="B634">
        <v>17053</v>
      </c>
      <c r="C634" t="s">
        <v>595</v>
      </c>
      <c r="D634">
        <v>5048</v>
      </c>
      <c r="E634">
        <v>1754</v>
      </c>
      <c r="F634">
        <v>6967</v>
      </c>
      <c r="G634">
        <v>3294</v>
      </c>
      <c r="H634">
        <v>0.72455863355820205</v>
      </c>
      <c r="I634">
        <v>0.25175828907707698</v>
      </c>
      <c r="J634">
        <v>0.47280034448112501</v>
      </c>
      <c r="K634">
        <f t="shared" si="27"/>
        <v>2446891</v>
      </c>
      <c r="L634">
        <f t="shared" si="28"/>
        <v>3471915</v>
      </c>
      <c r="M634">
        <f t="shared" si="29"/>
        <v>6038850</v>
      </c>
    </row>
    <row r="635" spans="1:13">
      <c r="A635" s="1" t="s">
        <v>6</v>
      </c>
      <c r="B635">
        <v>17055</v>
      </c>
      <c r="C635" t="s">
        <v>115</v>
      </c>
      <c r="D635">
        <v>13622</v>
      </c>
      <c r="E635">
        <v>4760</v>
      </c>
      <c r="F635">
        <v>18669</v>
      </c>
      <c r="G635">
        <v>8862</v>
      </c>
      <c r="H635">
        <v>0.72965879265091804</v>
      </c>
      <c r="I635">
        <v>0.254968128983877</v>
      </c>
      <c r="J635">
        <v>0.47469066366704099</v>
      </c>
      <c r="K635">
        <f t="shared" si="27"/>
        <v>2446891</v>
      </c>
      <c r="L635">
        <f t="shared" si="28"/>
        <v>3471915</v>
      </c>
      <c r="M635">
        <f t="shared" si="29"/>
        <v>6038850</v>
      </c>
    </row>
    <row r="636" spans="1:13">
      <c r="A636" s="1" t="s">
        <v>6</v>
      </c>
      <c r="B636">
        <v>17057</v>
      </c>
      <c r="C636" t="s">
        <v>227</v>
      </c>
      <c r="D636">
        <v>9867</v>
      </c>
      <c r="E636">
        <v>6503</v>
      </c>
      <c r="F636">
        <v>16724</v>
      </c>
      <c r="G636">
        <v>3364</v>
      </c>
      <c r="H636">
        <v>0.58999043291078601</v>
      </c>
      <c r="I636">
        <v>0.388842382205214</v>
      </c>
      <c r="J636">
        <v>0.20114805070557201</v>
      </c>
      <c r="K636">
        <f t="shared" si="27"/>
        <v>2446891</v>
      </c>
      <c r="L636">
        <f t="shared" si="28"/>
        <v>3471915</v>
      </c>
      <c r="M636">
        <f t="shared" si="29"/>
        <v>6038850</v>
      </c>
    </row>
    <row r="637" spans="1:13">
      <c r="A637" s="1" t="s">
        <v>6</v>
      </c>
      <c r="B637">
        <v>17059</v>
      </c>
      <c r="C637" t="s">
        <v>596</v>
      </c>
      <c r="D637">
        <v>2019</v>
      </c>
      <c r="E637">
        <v>622</v>
      </c>
      <c r="F637">
        <v>2675</v>
      </c>
      <c r="G637">
        <v>1397</v>
      </c>
      <c r="H637">
        <v>0.75476635514018597</v>
      </c>
      <c r="I637">
        <v>0.23252336448598099</v>
      </c>
      <c r="J637">
        <v>0.52224299065420499</v>
      </c>
      <c r="K637">
        <f t="shared" si="27"/>
        <v>2446891</v>
      </c>
      <c r="L637">
        <f t="shared" si="28"/>
        <v>3471915</v>
      </c>
      <c r="M637">
        <f t="shared" si="29"/>
        <v>6038850</v>
      </c>
    </row>
    <row r="638" spans="1:13">
      <c r="A638" s="1" t="s">
        <v>6</v>
      </c>
      <c r="B638">
        <v>17061</v>
      </c>
      <c r="C638" t="s">
        <v>117</v>
      </c>
      <c r="D638">
        <v>4770</v>
      </c>
      <c r="E638">
        <v>1349</v>
      </c>
      <c r="F638">
        <v>6227</v>
      </c>
      <c r="G638">
        <v>3421</v>
      </c>
      <c r="H638">
        <v>0.76601894973502405</v>
      </c>
      <c r="I638">
        <v>0.21663722498795501</v>
      </c>
      <c r="J638">
        <v>0.54938172474706903</v>
      </c>
      <c r="K638">
        <f t="shared" si="27"/>
        <v>2446891</v>
      </c>
      <c r="L638">
        <f t="shared" si="28"/>
        <v>3471915</v>
      </c>
      <c r="M638">
        <f t="shared" si="29"/>
        <v>6038850</v>
      </c>
    </row>
    <row r="639" spans="1:13">
      <c r="A639" s="1" t="s">
        <v>6</v>
      </c>
      <c r="B639">
        <v>17063</v>
      </c>
      <c r="C639" t="s">
        <v>597</v>
      </c>
      <c r="D639">
        <v>16523</v>
      </c>
      <c r="E639">
        <v>9626</v>
      </c>
      <c r="F639">
        <v>26753</v>
      </c>
      <c r="G639">
        <v>6897</v>
      </c>
      <c r="H639">
        <v>0.61761297798377701</v>
      </c>
      <c r="I639">
        <v>0.35981011475348501</v>
      </c>
      <c r="J639">
        <v>0.257802863230292</v>
      </c>
      <c r="K639">
        <f t="shared" si="27"/>
        <v>2446891</v>
      </c>
      <c r="L639">
        <f t="shared" si="28"/>
        <v>3471915</v>
      </c>
      <c r="M639">
        <f t="shared" si="29"/>
        <v>6038850</v>
      </c>
    </row>
    <row r="640" spans="1:13">
      <c r="A640" s="1" t="s">
        <v>6</v>
      </c>
      <c r="B640">
        <v>17065</v>
      </c>
      <c r="C640" t="s">
        <v>404</v>
      </c>
      <c r="D640">
        <v>3432</v>
      </c>
      <c r="E640">
        <v>824</v>
      </c>
      <c r="F640">
        <v>4323</v>
      </c>
      <c r="G640">
        <v>2608</v>
      </c>
      <c r="H640">
        <v>0.79389312977099202</v>
      </c>
      <c r="I640">
        <v>0.19060837381448001</v>
      </c>
      <c r="J640">
        <v>0.60328475595651099</v>
      </c>
      <c r="K640">
        <f t="shared" si="27"/>
        <v>2446891</v>
      </c>
      <c r="L640">
        <f t="shared" si="28"/>
        <v>3471915</v>
      </c>
      <c r="M640">
        <f t="shared" si="29"/>
        <v>6038850</v>
      </c>
    </row>
    <row r="641" spans="1:13">
      <c r="A641" s="1" t="s">
        <v>6</v>
      </c>
      <c r="B641">
        <v>17067</v>
      </c>
      <c r="C641" t="s">
        <v>487</v>
      </c>
      <c r="D641">
        <v>6906</v>
      </c>
      <c r="E641">
        <v>2315</v>
      </c>
      <c r="F641">
        <v>9383</v>
      </c>
      <c r="G641">
        <v>4591</v>
      </c>
      <c r="H641">
        <v>0.73601193648086904</v>
      </c>
      <c r="I641">
        <v>0.24672279654694601</v>
      </c>
      <c r="J641">
        <v>0.48928913993392298</v>
      </c>
      <c r="K641">
        <f t="shared" si="27"/>
        <v>2446891</v>
      </c>
      <c r="L641">
        <f t="shared" si="28"/>
        <v>3471915</v>
      </c>
      <c r="M641">
        <f t="shared" si="29"/>
        <v>6038850</v>
      </c>
    </row>
    <row r="642" spans="1:13">
      <c r="A642" s="1" t="s">
        <v>6</v>
      </c>
      <c r="B642">
        <v>17069</v>
      </c>
      <c r="C642" t="s">
        <v>598</v>
      </c>
      <c r="D642">
        <v>1691</v>
      </c>
      <c r="E642">
        <v>449</v>
      </c>
      <c r="F642">
        <v>2162</v>
      </c>
      <c r="G642">
        <v>1242</v>
      </c>
      <c r="H642">
        <v>0.78214616096207201</v>
      </c>
      <c r="I642">
        <v>0.20767807585568901</v>
      </c>
      <c r="J642">
        <v>0.57446808510638203</v>
      </c>
      <c r="K642">
        <f t="shared" si="27"/>
        <v>2446891</v>
      </c>
      <c r="L642">
        <f t="shared" si="28"/>
        <v>3471915</v>
      </c>
      <c r="M642">
        <f t="shared" si="29"/>
        <v>6038850</v>
      </c>
    </row>
    <row r="643" spans="1:13">
      <c r="A643" s="1" t="s">
        <v>6</v>
      </c>
      <c r="B643">
        <v>17071</v>
      </c>
      <c r="C643" t="s">
        <v>599</v>
      </c>
      <c r="D643">
        <v>2394</v>
      </c>
      <c r="E643">
        <v>1187</v>
      </c>
      <c r="F643">
        <v>3656</v>
      </c>
      <c r="G643">
        <v>1207</v>
      </c>
      <c r="H643">
        <v>0.65481400437636705</v>
      </c>
      <c r="I643">
        <v>0.32467177242888401</v>
      </c>
      <c r="J643">
        <v>0.33014223194748299</v>
      </c>
      <c r="K643">
        <f t="shared" ref="K643:K706" si="30">SUMIF(A:A,A643,D:D)</f>
        <v>2446891</v>
      </c>
      <c r="L643">
        <f t="shared" ref="L643:L706" si="31">SUMIF(A:A,A643,E:E)</f>
        <v>3471915</v>
      </c>
      <c r="M643">
        <f t="shared" ref="M643:M706" si="32">SUMIF(A:A,A643,F:F)</f>
        <v>6038850</v>
      </c>
    </row>
    <row r="644" spans="1:13">
      <c r="A644" s="1" t="s">
        <v>6</v>
      </c>
      <c r="B644">
        <v>17073</v>
      </c>
      <c r="C644" t="s">
        <v>119</v>
      </c>
      <c r="D644">
        <v>15300</v>
      </c>
      <c r="E644">
        <v>9797</v>
      </c>
      <c r="F644">
        <v>25700</v>
      </c>
      <c r="G644">
        <v>5503</v>
      </c>
      <c r="H644">
        <v>0.59533073929961</v>
      </c>
      <c r="I644">
        <v>0.38120622568093299</v>
      </c>
      <c r="J644">
        <v>0.21412451361867699</v>
      </c>
      <c r="K644">
        <f t="shared" si="30"/>
        <v>2446891</v>
      </c>
      <c r="L644">
        <f t="shared" si="31"/>
        <v>3471915</v>
      </c>
      <c r="M644">
        <f t="shared" si="32"/>
        <v>6038850</v>
      </c>
    </row>
    <row r="645" spans="1:13">
      <c r="A645" s="1" t="s">
        <v>6</v>
      </c>
      <c r="B645">
        <v>17075</v>
      </c>
      <c r="C645" t="s">
        <v>600</v>
      </c>
      <c r="D645">
        <v>10877</v>
      </c>
      <c r="E645">
        <v>2908</v>
      </c>
      <c r="F645">
        <v>14044</v>
      </c>
      <c r="G645">
        <v>7969</v>
      </c>
      <c r="H645">
        <v>0.77449444602677298</v>
      </c>
      <c r="I645">
        <v>0.20706351466818501</v>
      </c>
      <c r="J645">
        <v>0.56743093135858702</v>
      </c>
      <c r="K645">
        <f t="shared" si="30"/>
        <v>2446891</v>
      </c>
      <c r="L645">
        <f t="shared" si="31"/>
        <v>3471915</v>
      </c>
      <c r="M645">
        <f t="shared" si="32"/>
        <v>6038850</v>
      </c>
    </row>
    <row r="646" spans="1:13">
      <c r="A646" s="1" t="s">
        <v>6</v>
      </c>
      <c r="B646">
        <v>17077</v>
      </c>
      <c r="C646" t="s">
        <v>121</v>
      </c>
      <c r="D646">
        <v>10890</v>
      </c>
      <c r="E646">
        <v>11181</v>
      </c>
      <c r="F646">
        <v>22716</v>
      </c>
      <c r="G646">
        <v>-291</v>
      </c>
      <c r="H646">
        <v>0.47939778129952398</v>
      </c>
      <c r="I646">
        <v>0.49220813523507601</v>
      </c>
      <c r="J646">
        <v>-1.2810353935552E-2</v>
      </c>
      <c r="K646">
        <f t="shared" si="30"/>
        <v>2446891</v>
      </c>
      <c r="L646">
        <f t="shared" si="31"/>
        <v>3471915</v>
      </c>
      <c r="M646">
        <f t="shared" si="32"/>
        <v>6038850</v>
      </c>
    </row>
    <row r="647" spans="1:13">
      <c r="A647" s="1" t="s">
        <v>6</v>
      </c>
      <c r="B647">
        <v>17079</v>
      </c>
      <c r="C647" t="s">
        <v>493</v>
      </c>
      <c r="D647">
        <v>4494</v>
      </c>
      <c r="E647">
        <v>1007</v>
      </c>
      <c r="F647">
        <v>5586</v>
      </c>
      <c r="G647">
        <v>3487</v>
      </c>
      <c r="H647">
        <v>0.80451127819548796</v>
      </c>
      <c r="I647">
        <v>0.180272108843537</v>
      </c>
      <c r="J647">
        <v>0.62423916935195101</v>
      </c>
      <c r="K647">
        <f t="shared" si="30"/>
        <v>2446891</v>
      </c>
      <c r="L647">
        <f t="shared" si="31"/>
        <v>3471915</v>
      </c>
      <c r="M647">
        <f t="shared" si="32"/>
        <v>6038850</v>
      </c>
    </row>
    <row r="648" spans="1:13">
      <c r="A648" s="1" t="s">
        <v>6</v>
      </c>
      <c r="B648">
        <v>17081</v>
      </c>
      <c r="C648" t="s">
        <v>122</v>
      </c>
      <c r="D648">
        <v>12476</v>
      </c>
      <c r="E648">
        <v>4608</v>
      </c>
      <c r="F648">
        <v>17436</v>
      </c>
      <c r="G648">
        <v>7868</v>
      </c>
      <c r="H648">
        <v>0.71553108511126395</v>
      </c>
      <c r="I648">
        <v>0.26428079834824503</v>
      </c>
      <c r="J648">
        <v>0.45125028676301898</v>
      </c>
      <c r="K648">
        <f t="shared" si="30"/>
        <v>2446891</v>
      </c>
      <c r="L648">
        <f t="shared" si="31"/>
        <v>3471915</v>
      </c>
      <c r="M648">
        <f t="shared" si="32"/>
        <v>6038850</v>
      </c>
    </row>
    <row r="649" spans="1:13">
      <c r="A649" s="1" t="s">
        <v>6</v>
      </c>
      <c r="B649">
        <v>17083</v>
      </c>
      <c r="C649" t="s">
        <v>601</v>
      </c>
      <c r="D649">
        <v>8712</v>
      </c>
      <c r="E649">
        <v>2961</v>
      </c>
      <c r="F649">
        <v>11960</v>
      </c>
      <c r="G649">
        <v>5751</v>
      </c>
      <c r="H649">
        <v>0.728428093645485</v>
      </c>
      <c r="I649">
        <v>0.24757525083612</v>
      </c>
      <c r="J649">
        <v>0.48085284280936402</v>
      </c>
      <c r="K649">
        <f t="shared" si="30"/>
        <v>2446891</v>
      </c>
      <c r="L649">
        <f t="shared" si="31"/>
        <v>3471915</v>
      </c>
      <c r="M649">
        <f t="shared" si="32"/>
        <v>6038850</v>
      </c>
    </row>
    <row r="650" spans="1:13">
      <c r="A650" s="1" t="s">
        <v>6</v>
      </c>
      <c r="B650">
        <v>17085</v>
      </c>
      <c r="C650" t="s">
        <v>602</v>
      </c>
      <c r="D650">
        <v>7166</v>
      </c>
      <c r="E650">
        <v>5109</v>
      </c>
      <c r="F650">
        <v>12495</v>
      </c>
      <c r="G650">
        <v>2057</v>
      </c>
      <c r="H650">
        <v>0.57350940376150406</v>
      </c>
      <c r="I650">
        <v>0.40888355342136801</v>
      </c>
      <c r="J650">
        <v>0.16462585034013599</v>
      </c>
      <c r="K650">
        <f t="shared" si="30"/>
        <v>2446891</v>
      </c>
      <c r="L650">
        <f t="shared" si="31"/>
        <v>3471915</v>
      </c>
      <c r="M650">
        <f t="shared" si="32"/>
        <v>6038850</v>
      </c>
    </row>
    <row r="651" spans="1:13">
      <c r="A651" s="1" t="s">
        <v>6</v>
      </c>
      <c r="B651">
        <v>17087</v>
      </c>
      <c r="C651" t="s">
        <v>235</v>
      </c>
      <c r="D651">
        <v>5059</v>
      </c>
      <c r="E651">
        <v>1281</v>
      </c>
      <c r="F651">
        <v>6450</v>
      </c>
      <c r="G651">
        <v>3778</v>
      </c>
      <c r="H651">
        <v>0.78434108527131696</v>
      </c>
      <c r="I651">
        <v>0.19860465116279</v>
      </c>
      <c r="J651">
        <v>0.58573643410852705</v>
      </c>
      <c r="K651">
        <f t="shared" si="30"/>
        <v>2446891</v>
      </c>
      <c r="L651">
        <f t="shared" si="31"/>
        <v>3471915</v>
      </c>
      <c r="M651">
        <f t="shared" si="32"/>
        <v>6038850</v>
      </c>
    </row>
    <row r="652" spans="1:13">
      <c r="A652" s="1" t="s">
        <v>6</v>
      </c>
      <c r="B652">
        <v>17089</v>
      </c>
      <c r="C652" t="s">
        <v>603</v>
      </c>
      <c r="D652">
        <v>96775</v>
      </c>
      <c r="E652">
        <v>130166</v>
      </c>
      <c r="F652">
        <v>231876</v>
      </c>
      <c r="G652">
        <v>-33391</v>
      </c>
      <c r="H652">
        <v>0.41735669064499897</v>
      </c>
      <c r="I652">
        <v>0.561360382273284</v>
      </c>
      <c r="J652">
        <v>-0.144003691628284</v>
      </c>
      <c r="K652">
        <f t="shared" si="30"/>
        <v>2446891</v>
      </c>
      <c r="L652">
        <f t="shared" si="31"/>
        <v>3471915</v>
      </c>
      <c r="M652">
        <f t="shared" si="32"/>
        <v>6038850</v>
      </c>
    </row>
    <row r="653" spans="1:13">
      <c r="A653" s="1" t="s">
        <v>6</v>
      </c>
      <c r="B653">
        <v>17091</v>
      </c>
      <c r="C653" t="s">
        <v>604</v>
      </c>
      <c r="D653">
        <v>28532</v>
      </c>
      <c r="E653">
        <v>20271</v>
      </c>
      <c r="F653">
        <v>50039</v>
      </c>
      <c r="G653">
        <v>8261</v>
      </c>
      <c r="H653">
        <v>0.57019524770678798</v>
      </c>
      <c r="I653">
        <v>0.40510401886528502</v>
      </c>
      <c r="J653">
        <v>0.16509122884150301</v>
      </c>
      <c r="K653">
        <f t="shared" si="30"/>
        <v>2446891</v>
      </c>
      <c r="L653">
        <f t="shared" si="31"/>
        <v>3471915</v>
      </c>
      <c r="M653">
        <f t="shared" si="32"/>
        <v>6038850</v>
      </c>
    </row>
    <row r="654" spans="1:13">
      <c r="A654" s="1" t="s">
        <v>6</v>
      </c>
      <c r="B654">
        <v>17093</v>
      </c>
      <c r="C654" t="s">
        <v>605</v>
      </c>
      <c r="D654">
        <v>29492</v>
      </c>
      <c r="E654">
        <v>33168</v>
      </c>
      <c r="F654">
        <v>64205</v>
      </c>
      <c r="G654">
        <v>-3676</v>
      </c>
      <c r="H654">
        <v>0.45934117280585601</v>
      </c>
      <c r="I654">
        <v>0.51659528074137495</v>
      </c>
      <c r="J654">
        <v>-5.7254107935519001E-2</v>
      </c>
      <c r="K654">
        <f t="shared" si="30"/>
        <v>2446891</v>
      </c>
      <c r="L654">
        <f t="shared" si="31"/>
        <v>3471915</v>
      </c>
      <c r="M654">
        <f t="shared" si="32"/>
        <v>6038850</v>
      </c>
    </row>
    <row r="655" spans="1:13">
      <c r="A655" s="1" t="s">
        <v>6</v>
      </c>
      <c r="B655">
        <v>17095</v>
      </c>
      <c r="C655" t="s">
        <v>606</v>
      </c>
      <c r="D655">
        <v>12009</v>
      </c>
      <c r="E655">
        <v>10703</v>
      </c>
      <c r="F655">
        <v>23205</v>
      </c>
      <c r="G655">
        <v>1306</v>
      </c>
      <c r="H655">
        <v>0.51751777634130502</v>
      </c>
      <c r="I655">
        <v>0.46123680241327297</v>
      </c>
      <c r="J655">
        <v>5.6280973928032697E-2</v>
      </c>
      <c r="K655">
        <f t="shared" si="30"/>
        <v>2446891</v>
      </c>
      <c r="L655">
        <f t="shared" si="31"/>
        <v>3471915</v>
      </c>
      <c r="M655">
        <f t="shared" si="32"/>
        <v>6038850</v>
      </c>
    </row>
    <row r="656" spans="1:13">
      <c r="A656" s="1" t="s">
        <v>6</v>
      </c>
      <c r="B656">
        <v>17097</v>
      </c>
      <c r="C656" t="s">
        <v>281</v>
      </c>
      <c r="D656">
        <v>123594</v>
      </c>
      <c r="E656">
        <v>204032</v>
      </c>
      <c r="F656">
        <v>334156</v>
      </c>
      <c r="G656">
        <v>-80438</v>
      </c>
      <c r="H656">
        <v>0.36986916290594801</v>
      </c>
      <c r="I656">
        <v>0.61058906618465603</v>
      </c>
      <c r="J656">
        <v>-0.24071990327870799</v>
      </c>
      <c r="K656">
        <f t="shared" si="30"/>
        <v>2446891</v>
      </c>
      <c r="L656">
        <f t="shared" si="31"/>
        <v>3471915</v>
      </c>
      <c r="M656">
        <f t="shared" si="32"/>
        <v>6038850</v>
      </c>
    </row>
    <row r="657" spans="1:13">
      <c r="A657" s="1" t="s">
        <v>6</v>
      </c>
      <c r="B657">
        <v>17099</v>
      </c>
      <c r="C657" t="s">
        <v>607</v>
      </c>
      <c r="D657">
        <v>30113</v>
      </c>
      <c r="E657">
        <v>22442</v>
      </c>
      <c r="F657">
        <v>53683</v>
      </c>
      <c r="G657">
        <v>7671</v>
      </c>
      <c r="H657">
        <v>0.56094108004396104</v>
      </c>
      <c r="I657">
        <v>0.41804668144477702</v>
      </c>
      <c r="J657">
        <v>0.14289439859918401</v>
      </c>
      <c r="K657">
        <f t="shared" si="30"/>
        <v>2446891</v>
      </c>
      <c r="L657">
        <f t="shared" si="31"/>
        <v>3471915</v>
      </c>
      <c r="M657">
        <f t="shared" si="32"/>
        <v>6038850</v>
      </c>
    </row>
    <row r="658" spans="1:13">
      <c r="A658" s="1" t="s">
        <v>6</v>
      </c>
      <c r="B658">
        <v>17101</v>
      </c>
      <c r="C658" t="s">
        <v>125</v>
      </c>
      <c r="D658">
        <v>4886</v>
      </c>
      <c r="E658">
        <v>1419</v>
      </c>
      <c r="F658">
        <v>6422</v>
      </c>
      <c r="G658">
        <v>3467</v>
      </c>
      <c r="H658">
        <v>0.76082217377763905</v>
      </c>
      <c r="I658">
        <v>0.22095920274057901</v>
      </c>
      <c r="J658">
        <v>0.53986297103706005</v>
      </c>
      <c r="K658">
        <f t="shared" si="30"/>
        <v>2446891</v>
      </c>
      <c r="L658">
        <f t="shared" si="31"/>
        <v>3471915</v>
      </c>
      <c r="M658">
        <f t="shared" si="32"/>
        <v>6038850</v>
      </c>
    </row>
    <row r="659" spans="1:13">
      <c r="A659" s="1" t="s">
        <v>6</v>
      </c>
      <c r="B659">
        <v>17103</v>
      </c>
      <c r="C659" t="s">
        <v>126</v>
      </c>
      <c r="D659">
        <v>9630</v>
      </c>
      <c r="E659">
        <v>6407</v>
      </c>
      <c r="F659">
        <v>16440</v>
      </c>
      <c r="G659">
        <v>3223</v>
      </c>
      <c r="H659">
        <v>0.58576642335766405</v>
      </c>
      <c r="I659">
        <v>0.38972019464720098</v>
      </c>
      <c r="J659">
        <v>0.19604622871046201</v>
      </c>
      <c r="K659">
        <f t="shared" si="30"/>
        <v>2446891</v>
      </c>
      <c r="L659">
        <f t="shared" si="31"/>
        <v>3471915</v>
      </c>
      <c r="M659">
        <f t="shared" si="32"/>
        <v>6038850</v>
      </c>
    </row>
    <row r="660" spans="1:13">
      <c r="A660" s="1" t="s">
        <v>6</v>
      </c>
      <c r="B660">
        <v>17105</v>
      </c>
      <c r="C660" t="s">
        <v>608</v>
      </c>
      <c r="D660">
        <v>12208</v>
      </c>
      <c r="E660">
        <v>4615</v>
      </c>
      <c r="F660">
        <v>17174</v>
      </c>
      <c r="G660">
        <v>7593</v>
      </c>
      <c r="H660">
        <v>0.71084197042040298</v>
      </c>
      <c r="I660">
        <v>0.26872015837894397</v>
      </c>
      <c r="J660">
        <v>0.44212181204145801</v>
      </c>
      <c r="K660">
        <f t="shared" si="30"/>
        <v>2446891</v>
      </c>
      <c r="L660">
        <f t="shared" si="31"/>
        <v>3471915</v>
      </c>
      <c r="M660">
        <f t="shared" si="32"/>
        <v>6038850</v>
      </c>
    </row>
    <row r="661" spans="1:13">
      <c r="A661" s="1" t="s">
        <v>6</v>
      </c>
      <c r="B661">
        <v>17107</v>
      </c>
      <c r="C661" t="s">
        <v>239</v>
      </c>
      <c r="D661">
        <v>9136</v>
      </c>
      <c r="E661">
        <v>3840</v>
      </c>
      <c r="F661">
        <v>13294</v>
      </c>
      <c r="G661">
        <v>5296</v>
      </c>
      <c r="H661">
        <v>0.68722732059575697</v>
      </c>
      <c r="I661">
        <v>0.288852113735519</v>
      </c>
      <c r="J661">
        <v>0.39837520686023697</v>
      </c>
      <c r="K661">
        <f t="shared" si="30"/>
        <v>2446891</v>
      </c>
      <c r="L661">
        <f t="shared" si="31"/>
        <v>3471915</v>
      </c>
      <c r="M661">
        <f t="shared" si="32"/>
        <v>6038850</v>
      </c>
    </row>
    <row r="662" spans="1:13">
      <c r="A662" s="1" t="s">
        <v>6</v>
      </c>
      <c r="B662">
        <v>17109</v>
      </c>
      <c r="C662" t="s">
        <v>609</v>
      </c>
      <c r="D662">
        <v>7027</v>
      </c>
      <c r="E662">
        <v>4992</v>
      </c>
      <c r="F662">
        <v>12285</v>
      </c>
      <c r="G662">
        <v>2035</v>
      </c>
      <c r="H662">
        <v>0.571998371998372</v>
      </c>
      <c r="I662">
        <v>0.40634920634920602</v>
      </c>
      <c r="J662">
        <v>0.16564916564916499</v>
      </c>
      <c r="K662">
        <f t="shared" si="30"/>
        <v>2446891</v>
      </c>
      <c r="L662">
        <f t="shared" si="31"/>
        <v>3471915</v>
      </c>
      <c r="M662">
        <f t="shared" si="32"/>
        <v>6038850</v>
      </c>
    </row>
    <row r="663" spans="1:13">
      <c r="A663" s="1" t="s">
        <v>6</v>
      </c>
      <c r="B663">
        <v>17111</v>
      </c>
      <c r="C663" t="s">
        <v>610</v>
      </c>
      <c r="D663">
        <v>82260</v>
      </c>
      <c r="E663">
        <v>78154</v>
      </c>
      <c r="F663">
        <v>164578</v>
      </c>
      <c r="G663">
        <v>4106</v>
      </c>
      <c r="H663">
        <v>0.49982379175831498</v>
      </c>
      <c r="I663">
        <v>0.47487513519425401</v>
      </c>
      <c r="J663">
        <v>2.4948656564060801E-2</v>
      </c>
      <c r="K663">
        <f t="shared" si="30"/>
        <v>2446891</v>
      </c>
      <c r="L663">
        <f t="shared" si="31"/>
        <v>3471915</v>
      </c>
      <c r="M663">
        <f t="shared" si="32"/>
        <v>6038850</v>
      </c>
    </row>
    <row r="664" spans="1:13">
      <c r="A664" s="1" t="s">
        <v>6</v>
      </c>
      <c r="B664">
        <v>17113</v>
      </c>
      <c r="C664" t="s">
        <v>611</v>
      </c>
      <c r="D664">
        <v>40502</v>
      </c>
      <c r="E664">
        <v>43933</v>
      </c>
      <c r="F664">
        <v>87389</v>
      </c>
      <c r="G664">
        <v>-3431</v>
      </c>
      <c r="H664">
        <v>0.46346794218951998</v>
      </c>
      <c r="I664">
        <v>0.50272917644097004</v>
      </c>
      <c r="J664">
        <v>-3.9261234251450297E-2</v>
      </c>
      <c r="K664">
        <f t="shared" si="30"/>
        <v>2446891</v>
      </c>
      <c r="L664">
        <f t="shared" si="31"/>
        <v>3471915</v>
      </c>
      <c r="M664">
        <f t="shared" si="32"/>
        <v>6038850</v>
      </c>
    </row>
    <row r="665" spans="1:13">
      <c r="A665" s="1" t="s">
        <v>6</v>
      </c>
      <c r="B665">
        <v>17115</v>
      </c>
      <c r="C665" t="s">
        <v>129</v>
      </c>
      <c r="D665">
        <v>28589</v>
      </c>
      <c r="E665">
        <v>19847</v>
      </c>
      <c r="F665">
        <v>49387</v>
      </c>
      <c r="G665">
        <v>8742</v>
      </c>
      <c r="H665">
        <v>0.57887703241743704</v>
      </c>
      <c r="I665">
        <v>0.40186688804746101</v>
      </c>
      <c r="J665">
        <v>0.177010144369975</v>
      </c>
      <c r="K665">
        <f t="shared" si="30"/>
        <v>2446891</v>
      </c>
      <c r="L665">
        <f t="shared" si="31"/>
        <v>3471915</v>
      </c>
      <c r="M665">
        <f t="shared" si="32"/>
        <v>6038850</v>
      </c>
    </row>
    <row r="666" spans="1:13">
      <c r="A666" s="1" t="s">
        <v>6</v>
      </c>
      <c r="B666">
        <v>17117</v>
      </c>
      <c r="C666" t="s">
        <v>612</v>
      </c>
      <c r="D666">
        <v>16153</v>
      </c>
      <c r="E666">
        <v>7365</v>
      </c>
      <c r="F666">
        <v>24070</v>
      </c>
      <c r="G666">
        <v>8788</v>
      </c>
      <c r="H666">
        <v>0.67108433734939699</v>
      </c>
      <c r="I666">
        <v>0.30598255089322801</v>
      </c>
      <c r="J666">
        <v>0.36510178645616898</v>
      </c>
      <c r="K666">
        <f t="shared" si="30"/>
        <v>2446891</v>
      </c>
      <c r="L666">
        <f t="shared" si="31"/>
        <v>3471915</v>
      </c>
      <c r="M666">
        <f t="shared" si="32"/>
        <v>6038850</v>
      </c>
    </row>
    <row r="667" spans="1:13">
      <c r="A667" s="1" t="s">
        <v>6</v>
      </c>
      <c r="B667">
        <v>17119</v>
      </c>
      <c r="C667" t="s">
        <v>130</v>
      </c>
      <c r="D667">
        <v>76031</v>
      </c>
      <c r="E667">
        <v>57836</v>
      </c>
      <c r="F667">
        <v>137558</v>
      </c>
      <c r="G667">
        <v>18195</v>
      </c>
      <c r="H667">
        <v>0.55271958010439204</v>
      </c>
      <c r="I667">
        <v>0.42044810189156501</v>
      </c>
      <c r="J667">
        <v>0.132271478212826</v>
      </c>
      <c r="K667">
        <f t="shared" si="30"/>
        <v>2446891</v>
      </c>
      <c r="L667">
        <f t="shared" si="31"/>
        <v>3471915</v>
      </c>
      <c r="M667">
        <f t="shared" si="32"/>
        <v>6038850</v>
      </c>
    </row>
    <row r="668" spans="1:13">
      <c r="A668" s="1" t="s">
        <v>6</v>
      </c>
      <c r="B668">
        <v>17121</v>
      </c>
      <c r="C668" t="s">
        <v>132</v>
      </c>
      <c r="D668">
        <v>12678</v>
      </c>
      <c r="E668">
        <v>4524</v>
      </c>
      <c r="F668">
        <v>17492</v>
      </c>
      <c r="G668">
        <v>8154</v>
      </c>
      <c r="H668">
        <v>0.72478847473130503</v>
      </c>
      <c r="I668">
        <v>0.25863251772238699</v>
      </c>
      <c r="J668">
        <v>0.46615595700891799</v>
      </c>
      <c r="K668">
        <f t="shared" si="30"/>
        <v>2446891</v>
      </c>
      <c r="L668">
        <f t="shared" si="31"/>
        <v>3471915</v>
      </c>
      <c r="M668">
        <f t="shared" si="32"/>
        <v>6038850</v>
      </c>
    </row>
    <row r="669" spans="1:13">
      <c r="A669" s="1" t="s">
        <v>6</v>
      </c>
      <c r="B669">
        <v>17123</v>
      </c>
      <c r="C669" t="s">
        <v>133</v>
      </c>
      <c r="D669">
        <v>4197</v>
      </c>
      <c r="E669">
        <v>2005</v>
      </c>
      <c r="F669">
        <v>6345</v>
      </c>
      <c r="G669">
        <v>2192</v>
      </c>
      <c r="H669">
        <v>0.66146572104018897</v>
      </c>
      <c r="I669">
        <v>0.31599684791174099</v>
      </c>
      <c r="J669">
        <v>0.34546887312844698</v>
      </c>
      <c r="K669">
        <f t="shared" si="30"/>
        <v>2446891</v>
      </c>
      <c r="L669">
        <f t="shared" si="31"/>
        <v>3471915</v>
      </c>
      <c r="M669">
        <f t="shared" si="32"/>
        <v>6038850</v>
      </c>
    </row>
    <row r="670" spans="1:13">
      <c r="A670" s="1" t="s">
        <v>6</v>
      </c>
      <c r="B670">
        <v>17125</v>
      </c>
      <c r="C670" t="s">
        <v>613</v>
      </c>
      <c r="D670">
        <v>4654</v>
      </c>
      <c r="E670">
        <v>1985</v>
      </c>
      <c r="F670">
        <v>6766</v>
      </c>
      <c r="G670">
        <v>2669</v>
      </c>
      <c r="H670">
        <v>0.68785101980490604</v>
      </c>
      <c r="I670">
        <v>0.29337865799586099</v>
      </c>
      <c r="J670">
        <v>0.39447236180904499</v>
      </c>
      <c r="K670">
        <f t="shared" si="30"/>
        <v>2446891</v>
      </c>
      <c r="L670">
        <f t="shared" si="31"/>
        <v>3471915</v>
      </c>
      <c r="M670">
        <f t="shared" si="32"/>
        <v>6038850</v>
      </c>
    </row>
    <row r="671" spans="1:13">
      <c r="A671" s="1" t="s">
        <v>6</v>
      </c>
      <c r="B671">
        <v>17127</v>
      </c>
      <c r="C671" t="s">
        <v>614</v>
      </c>
      <c r="D671">
        <v>4997</v>
      </c>
      <c r="E671">
        <v>1725</v>
      </c>
      <c r="F671">
        <v>6818</v>
      </c>
      <c r="G671">
        <v>3272</v>
      </c>
      <c r="H671">
        <v>0.73291287767673796</v>
      </c>
      <c r="I671">
        <v>0.25300674684658198</v>
      </c>
      <c r="J671">
        <v>0.47990613083015499</v>
      </c>
      <c r="K671">
        <f t="shared" si="30"/>
        <v>2446891</v>
      </c>
      <c r="L671">
        <f t="shared" si="31"/>
        <v>3471915</v>
      </c>
      <c r="M671">
        <f t="shared" si="32"/>
        <v>6038850</v>
      </c>
    </row>
    <row r="672" spans="1:13">
      <c r="A672" s="1" t="s">
        <v>6</v>
      </c>
      <c r="B672">
        <v>17129</v>
      </c>
      <c r="C672" t="s">
        <v>615</v>
      </c>
      <c r="D672">
        <v>4764</v>
      </c>
      <c r="E672">
        <v>2022</v>
      </c>
      <c r="F672">
        <v>6954</v>
      </c>
      <c r="G672">
        <v>2742</v>
      </c>
      <c r="H672">
        <v>0.68507333908541801</v>
      </c>
      <c r="I672">
        <v>0.29076790336496899</v>
      </c>
      <c r="J672">
        <v>0.39430543572044802</v>
      </c>
      <c r="K672">
        <f t="shared" si="30"/>
        <v>2446891</v>
      </c>
      <c r="L672">
        <f t="shared" si="31"/>
        <v>3471915</v>
      </c>
      <c r="M672">
        <f t="shared" si="32"/>
        <v>6038850</v>
      </c>
    </row>
    <row r="673" spans="1:13">
      <c r="A673" s="1" t="s">
        <v>6</v>
      </c>
      <c r="B673">
        <v>17131</v>
      </c>
      <c r="C673" t="s">
        <v>616</v>
      </c>
      <c r="D673">
        <v>5418</v>
      </c>
      <c r="E673">
        <v>3280</v>
      </c>
      <c r="F673">
        <v>8914</v>
      </c>
      <c r="G673">
        <v>2138</v>
      </c>
      <c r="H673">
        <v>0.60780794256226101</v>
      </c>
      <c r="I673">
        <v>0.36796051155485698</v>
      </c>
      <c r="J673">
        <v>0.23984743100740399</v>
      </c>
      <c r="K673">
        <f t="shared" si="30"/>
        <v>2446891</v>
      </c>
      <c r="L673">
        <f t="shared" si="31"/>
        <v>3471915</v>
      </c>
      <c r="M673">
        <f t="shared" si="32"/>
        <v>6038850</v>
      </c>
    </row>
    <row r="674" spans="1:13">
      <c r="A674" s="1" t="s">
        <v>6</v>
      </c>
      <c r="B674">
        <v>17133</v>
      </c>
      <c r="C674" t="s">
        <v>135</v>
      </c>
      <c r="D674">
        <v>14142</v>
      </c>
      <c r="E674">
        <v>6569</v>
      </c>
      <c r="F674">
        <v>21206</v>
      </c>
      <c r="G674">
        <v>7573</v>
      </c>
      <c r="H674">
        <v>0.66688673017070599</v>
      </c>
      <c r="I674">
        <v>0.30977081957936398</v>
      </c>
      <c r="J674">
        <v>0.35711591059134201</v>
      </c>
      <c r="K674">
        <f t="shared" si="30"/>
        <v>2446891</v>
      </c>
      <c r="L674">
        <f t="shared" si="31"/>
        <v>3471915</v>
      </c>
      <c r="M674">
        <f t="shared" si="32"/>
        <v>6038850</v>
      </c>
    </row>
    <row r="675" spans="1:13">
      <c r="A675" s="1" t="s">
        <v>6</v>
      </c>
      <c r="B675">
        <v>17135</v>
      </c>
      <c r="C675" t="s">
        <v>136</v>
      </c>
      <c r="D675">
        <v>9544</v>
      </c>
      <c r="E675">
        <v>3905</v>
      </c>
      <c r="F675">
        <v>13761</v>
      </c>
      <c r="G675">
        <v>5639</v>
      </c>
      <c r="H675">
        <v>0.69355424751108197</v>
      </c>
      <c r="I675">
        <v>0.28377298161470799</v>
      </c>
      <c r="J675">
        <v>0.40978126589637298</v>
      </c>
      <c r="K675">
        <f t="shared" si="30"/>
        <v>2446891</v>
      </c>
      <c r="L675">
        <f t="shared" si="31"/>
        <v>3471915</v>
      </c>
      <c r="M675">
        <f t="shared" si="32"/>
        <v>6038850</v>
      </c>
    </row>
    <row r="676" spans="1:13">
      <c r="A676" s="1" t="s">
        <v>6</v>
      </c>
      <c r="B676">
        <v>17137</v>
      </c>
      <c r="C676" t="s">
        <v>137</v>
      </c>
      <c r="D676">
        <v>9950</v>
      </c>
      <c r="E676">
        <v>5076</v>
      </c>
      <c r="F676">
        <v>15333</v>
      </c>
      <c r="G676">
        <v>4874</v>
      </c>
      <c r="H676">
        <v>0.64892715059022998</v>
      </c>
      <c r="I676">
        <v>0.331050675014674</v>
      </c>
      <c r="J676">
        <v>0.31787647557555598</v>
      </c>
      <c r="K676">
        <f t="shared" si="30"/>
        <v>2446891</v>
      </c>
      <c r="L676">
        <f t="shared" si="31"/>
        <v>3471915</v>
      </c>
      <c r="M676">
        <f t="shared" si="32"/>
        <v>6038850</v>
      </c>
    </row>
    <row r="677" spans="1:13">
      <c r="A677" s="1" t="s">
        <v>6</v>
      </c>
      <c r="B677">
        <v>17139</v>
      </c>
      <c r="C677" t="s">
        <v>617</v>
      </c>
      <c r="D677">
        <v>4964</v>
      </c>
      <c r="E677">
        <v>1662</v>
      </c>
      <c r="F677">
        <v>6744</v>
      </c>
      <c r="G677">
        <v>3302</v>
      </c>
      <c r="H677">
        <v>0.73606168446026099</v>
      </c>
      <c r="I677">
        <v>0.24644128113878999</v>
      </c>
      <c r="J677">
        <v>0.48962040332147</v>
      </c>
      <c r="K677">
        <f t="shared" si="30"/>
        <v>2446891</v>
      </c>
      <c r="L677">
        <f t="shared" si="31"/>
        <v>3471915</v>
      </c>
      <c r="M677">
        <f t="shared" si="32"/>
        <v>6038850</v>
      </c>
    </row>
    <row r="678" spans="1:13">
      <c r="A678" s="1" t="s">
        <v>6</v>
      </c>
      <c r="B678">
        <v>17141</v>
      </c>
      <c r="C678" t="s">
        <v>618</v>
      </c>
      <c r="D678">
        <v>16248</v>
      </c>
      <c r="E678">
        <v>9428</v>
      </c>
      <c r="F678">
        <v>26340</v>
      </c>
      <c r="G678">
        <v>6820</v>
      </c>
      <c r="H678">
        <v>0.61685649202733395</v>
      </c>
      <c r="I678">
        <v>0.35793470007592998</v>
      </c>
      <c r="J678">
        <v>0.25892179195140402</v>
      </c>
      <c r="K678">
        <f t="shared" si="30"/>
        <v>2446891</v>
      </c>
      <c r="L678">
        <f t="shared" si="31"/>
        <v>3471915</v>
      </c>
      <c r="M678">
        <f t="shared" si="32"/>
        <v>6038850</v>
      </c>
    </row>
    <row r="679" spans="1:13">
      <c r="A679" s="1" t="s">
        <v>6</v>
      </c>
      <c r="B679">
        <v>17143</v>
      </c>
      <c r="C679" t="s">
        <v>619</v>
      </c>
      <c r="D679">
        <v>38252</v>
      </c>
      <c r="E679">
        <v>43578</v>
      </c>
      <c r="F679">
        <v>83973</v>
      </c>
      <c r="G679">
        <v>-5326</v>
      </c>
      <c r="H679">
        <v>0.45552737189334602</v>
      </c>
      <c r="I679">
        <v>0.518952520453002</v>
      </c>
      <c r="J679">
        <v>-6.3425148559656003E-2</v>
      </c>
      <c r="K679">
        <f t="shared" si="30"/>
        <v>2446891</v>
      </c>
      <c r="L679">
        <f t="shared" si="31"/>
        <v>3471915</v>
      </c>
      <c r="M679">
        <f t="shared" si="32"/>
        <v>6038850</v>
      </c>
    </row>
    <row r="680" spans="1:13">
      <c r="A680" s="1" t="s">
        <v>6</v>
      </c>
      <c r="B680">
        <v>17145</v>
      </c>
      <c r="C680" t="s">
        <v>138</v>
      </c>
      <c r="D680">
        <v>7313</v>
      </c>
      <c r="E680">
        <v>2612</v>
      </c>
      <c r="F680">
        <v>10071</v>
      </c>
      <c r="G680">
        <v>4701</v>
      </c>
      <c r="H680">
        <v>0.72614437493794004</v>
      </c>
      <c r="I680">
        <v>0.25935855426471999</v>
      </c>
      <c r="J680">
        <v>0.46678582067322</v>
      </c>
      <c r="K680">
        <f t="shared" si="30"/>
        <v>2446891</v>
      </c>
      <c r="L680">
        <f t="shared" si="31"/>
        <v>3471915</v>
      </c>
      <c r="M680">
        <f t="shared" si="32"/>
        <v>6038850</v>
      </c>
    </row>
    <row r="681" spans="1:13">
      <c r="A681" s="1" t="s">
        <v>6</v>
      </c>
      <c r="B681">
        <v>17147</v>
      </c>
      <c r="C681" t="s">
        <v>620</v>
      </c>
      <c r="D681">
        <v>6248</v>
      </c>
      <c r="E681">
        <v>3329</v>
      </c>
      <c r="F681">
        <v>9851</v>
      </c>
      <c r="G681">
        <v>2919</v>
      </c>
      <c r="H681">
        <v>0.63425032991574404</v>
      </c>
      <c r="I681">
        <v>0.33793523500152201</v>
      </c>
      <c r="J681">
        <v>0.29631509491422098</v>
      </c>
      <c r="K681">
        <f t="shared" si="30"/>
        <v>2446891</v>
      </c>
      <c r="L681">
        <f t="shared" si="31"/>
        <v>3471915</v>
      </c>
      <c r="M681">
        <f t="shared" si="32"/>
        <v>6038850</v>
      </c>
    </row>
    <row r="682" spans="1:13">
      <c r="A682" s="1" t="s">
        <v>6</v>
      </c>
      <c r="B682">
        <v>17149</v>
      </c>
      <c r="C682" t="s">
        <v>140</v>
      </c>
      <c r="D682">
        <v>6332</v>
      </c>
      <c r="E682">
        <v>1484</v>
      </c>
      <c r="F682">
        <v>7965</v>
      </c>
      <c r="G682">
        <v>4848</v>
      </c>
      <c r="H682">
        <v>0.79497802887633395</v>
      </c>
      <c r="I682">
        <v>0.18631512868801001</v>
      </c>
      <c r="J682">
        <v>0.60866290018832303</v>
      </c>
      <c r="K682">
        <f t="shared" si="30"/>
        <v>2446891</v>
      </c>
      <c r="L682">
        <f t="shared" si="31"/>
        <v>3471915</v>
      </c>
      <c r="M682">
        <f t="shared" si="32"/>
        <v>6038850</v>
      </c>
    </row>
    <row r="683" spans="1:13">
      <c r="A683" s="1" t="s">
        <v>6</v>
      </c>
      <c r="B683">
        <v>17151</v>
      </c>
      <c r="C683" t="s">
        <v>249</v>
      </c>
      <c r="D683">
        <v>1722</v>
      </c>
      <c r="E683">
        <v>433</v>
      </c>
      <c r="F683">
        <v>2175</v>
      </c>
      <c r="G683">
        <v>1289</v>
      </c>
      <c r="H683">
        <v>0.79172413793103402</v>
      </c>
      <c r="I683">
        <v>0.19908045977011399</v>
      </c>
      <c r="J683">
        <v>0.59264367816091901</v>
      </c>
      <c r="K683">
        <f t="shared" si="30"/>
        <v>2446891</v>
      </c>
      <c r="L683">
        <f t="shared" si="31"/>
        <v>3471915</v>
      </c>
      <c r="M683">
        <f t="shared" si="32"/>
        <v>6038850</v>
      </c>
    </row>
    <row r="684" spans="1:13">
      <c r="A684" s="1" t="s">
        <v>6</v>
      </c>
      <c r="B684">
        <v>17153</v>
      </c>
      <c r="C684" t="s">
        <v>251</v>
      </c>
      <c r="D684">
        <v>1699</v>
      </c>
      <c r="E684">
        <v>891</v>
      </c>
      <c r="F684">
        <v>2631</v>
      </c>
      <c r="G684">
        <v>808</v>
      </c>
      <c r="H684">
        <v>0.64576206765488398</v>
      </c>
      <c r="I684">
        <v>0.33865450399087799</v>
      </c>
      <c r="J684">
        <v>0.30710756366400599</v>
      </c>
      <c r="K684">
        <f t="shared" si="30"/>
        <v>2446891</v>
      </c>
      <c r="L684">
        <f t="shared" si="31"/>
        <v>3471915</v>
      </c>
      <c r="M684">
        <f t="shared" si="32"/>
        <v>6038850</v>
      </c>
    </row>
    <row r="685" spans="1:13">
      <c r="A685" s="1" t="s">
        <v>6</v>
      </c>
      <c r="B685">
        <v>17155</v>
      </c>
      <c r="C685" t="s">
        <v>425</v>
      </c>
      <c r="D685">
        <v>1993</v>
      </c>
      <c r="E685">
        <v>1338</v>
      </c>
      <c r="F685">
        <v>3390</v>
      </c>
      <c r="G685">
        <v>655</v>
      </c>
      <c r="H685">
        <v>0.58790560471976405</v>
      </c>
      <c r="I685">
        <v>0.39469026548672498</v>
      </c>
      <c r="J685">
        <v>0.19321533923303799</v>
      </c>
      <c r="K685">
        <f t="shared" si="30"/>
        <v>2446891</v>
      </c>
      <c r="L685">
        <f t="shared" si="31"/>
        <v>3471915</v>
      </c>
      <c r="M685">
        <f t="shared" si="32"/>
        <v>6038850</v>
      </c>
    </row>
    <row r="686" spans="1:13">
      <c r="A686" s="1" t="s">
        <v>6</v>
      </c>
      <c r="B686">
        <v>17157</v>
      </c>
      <c r="C686" t="s">
        <v>141</v>
      </c>
      <c r="D686">
        <v>11076</v>
      </c>
      <c r="E686">
        <v>3592</v>
      </c>
      <c r="F686">
        <v>14910</v>
      </c>
      <c r="G686">
        <v>7484</v>
      </c>
      <c r="H686">
        <v>0.74285714285714199</v>
      </c>
      <c r="I686">
        <v>0.24091213950368801</v>
      </c>
      <c r="J686">
        <v>0.50194500335345404</v>
      </c>
      <c r="K686">
        <f t="shared" si="30"/>
        <v>2446891</v>
      </c>
      <c r="L686">
        <f t="shared" si="31"/>
        <v>3471915</v>
      </c>
      <c r="M686">
        <f t="shared" si="32"/>
        <v>6038850</v>
      </c>
    </row>
    <row r="687" spans="1:13">
      <c r="A687" s="1" t="s">
        <v>6</v>
      </c>
      <c r="B687">
        <v>17159</v>
      </c>
      <c r="C687" t="s">
        <v>621</v>
      </c>
      <c r="D687">
        <v>6089</v>
      </c>
      <c r="E687">
        <v>1830</v>
      </c>
      <c r="F687">
        <v>8063</v>
      </c>
      <c r="G687">
        <v>4259</v>
      </c>
      <c r="H687">
        <v>0.75517797345901005</v>
      </c>
      <c r="I687">
        <v>0.22696266898176801</v>
      </c>
      <c r="J687">
        <v>0.52821530447724097</v>
      </c>
      <c r="K687">
        <f t="shared" si="30"/>
        <v>2446891</v>
      </c>
      <c r="L687">
        <f t="shared" si="31"/>
        <v>3471915</v>
      </c>
      <c r="M687">
        <f t="shared" si="32"/>
        <v>6038850</v>
      </c>
    </row>
    <row r="688" spans="1:13">
      <c r="A688" s="1" t="s">
        <v>6</v>
      </c>
      <c r="B688">
        <v>17161</v>
      </c>
      <c r="C688" t="s">
        <v>622</v>
      </c>
      <c r="D688">
        <v>28603</v>
      </c>
      <c r="E688">
        <v>36691</v>
      </c>
      <c r="F688">
        <v>66817</v>
      </c>
      <c r="G688">
        <v>-8088</v>
      </c>
      <c r="H688">
        <v>0.42807968032087601</v>
      </c>
      <c r="I688">
        <v>0.54912671924809497</v>
      </c>
      <c r="J688">
        <v>-0.12104703892721901</v>
      </c>
      <c r="K688">
        <f t="shared" si="30"/>
        <v>2446891</v>
      </c>
      <c r="L688">
        <f t="shared" si="31"/>
        <v>3471915</v>
      </c>
      <c r="M688">
        <f t="shared" si="32"/>
        <v>6038850</v>
      </c>
    </row>
    <row r="689" spans="1:13">
      <c r="A689" s="1" t="s">
        <v>6</v>
      </c>
      <c r="B689">
        <v>17163</v>
      </c>
      <c r="C689" t="s">
        <v>143</v>
      </c>
      <c r="D689">
        <v>57150</v>
      </c>
      <c r="E689">
        <v>68325</v>
      </c>
      <c r="F689">
        <v>128104</v>
      </c>
      <c r="G689">
        <v>-11175</v>
      </c>
      <c r="H689">
        <v>0.44612190095547299</v>
      </c>
      <c r="I689">
        <v>0.53335571098482404</v>
      </c>
      <c r="J689">
        <v>-8.72338100293511E-2</v>
      </c>
      <c r="K689">
        <f t="shared" si="30"/>
        <v>2446891</v>
      </c>
      <c r="L689">
        <f t="shared" si="31"/>
        <v>3471915</v>
      </c>
      <c r="M689">
        <f t="shared" si="32"/>
        <v>6038850</v>
      </c>
    </row>
    <row r="690" spans="1:13">
      <c r="A690" s="1" t="s">
        <v>6</v>
      </c>
      <c r="B690">
        <v>17165</v>
      </c>
      <c r="C690" t="s">
        <v>253</v>
      </c>
      <c r="D690">
        <v>8103</v>
      </c>
      <c r="E690">
        <v>2789</v>
      </c>
      <c r="F690">
        <v>11089</v>
      </c>
      <c r="G690">
        <v>5314</v>
      </c>
      <c r="H690">
        <v>0.73072414104067096</v>
      </c>
      <c r="I690">
        <v>0.251510505906754</v>
      </c>
      <c r="J690">
        <v>0.47921363513391602</v>
      </c>
      <c r="K690">
        <f t="shared" si="30"/>
        <v>2446891</v>
      </c>
      <c r="L690">
        <f t="shared" si="31"/>
        <v>3471915</v>
      </c>
      <c r="M690">
        <f t="shared" si="32"/>
        <v>6038850</v>
      </c>
    </row>
    <row r="691" spans="1:13">
      <c r="A691" s="1" t="s">
        <v>6</v>
      </c>
      <c r="B691">
        <v>17167</v>
      </c>
      <c r="C691" t="s">
        <v>623</v>
      </c>
      <c r="D691">
        <v>53485</v>
      </c>
      <c r="E691">
        <v>48917</v>
      </c>
      <c r="F691">
        <v>104751</v>
      </c>
      <c r="G691">
        <v>4568</v>
      </c>
      <c r="H691">
        <v>0.51059178432664099</v>
      </c>
      <c r="I691">
        <v>0.46698360874836498</v>
      </c>
      <c r="J691">
        <v>4.36081755782761E-2</v>
      </c>
      <c r="K691">
        <f t="shared" si="30"/>
        <v>2446891</v>
      </c>
      <c r="L691">
        <f t="shared" si="31"/>
        <v>3471915</v>
      </c>
      <c r="M691">
        <f t="shared" si="32"/>
        <v>6038850</v>
      </c>
    </row>
    <row r="692" spans="1:13">
      <c r="A692" s="1" t="s">
        <v>6</v>
      </c>
      <c r="B692">
        <v>17169</v>
      </c>
      <c r="C692" t="s">
        <v>624</v>
      </c>
      <c r="D692">
        <v>2773</v>
      </c>
      <c r="E692">
        <v>1068</v>
      </c>
      <c r="F692">
        <v>3918</v>
      </c>
      <c r="G692">
        <v>1705</v>
      </c>
      <c r="H692">
        <v>0.70775906074527795</v>
      </c>
      <c r="I692">
        <v>0.27258805513016798</v>
      </c>
      <c r="J692">
        <v>0.43517100561510902</v>
      </c>
      <c r="K692">
        <f t="shared" si="30"/>
        <v>2446891</v>
      </c>
      <c r="L692">
        <f t="shared" si="31"/>
        <v>3471915</v>
      </c>
      <c r="M692">
        <f t="shared" si="32"/>
        <v>6038850</v>
      </c>
    </row>
    <row r="693" spans="1:13">
      <c r="A693" s="1" t="s">
        <v>6</v>
      </c>
      <c r="B693">
        <v>17171</v>
      </c>
      <c r="C693" t="s">
        <v>254</v>
      </c>
      <c r="D693">
        <v>2114</v>
      </c>
      <c r="E693">
        <v>572</v>
      </c>
      <c r="F693">
        <v>2741</v>
      </c>
      <c r="G693">
        <v>1542</v>
      </c>
      <c r="H693">
        <v>0.771251368113827</v>
      </c>
      <c r="I693">
        <v>0.208682962422473</v>
      </c>
      <c r="J693">
        <v>0.56256840569135302</v>
      </c>
      <c r="K693">
        <f t="shared" si="30"/>
        <v>2446891</v>
      </c>
      <c r="L693">
        <f t="shared" si="31"/>
        <v>3471915</v>
      </c>
      <c r="M693">
        <f t="shared" si="32"/>
        <v>6038850</v>
      </c>
    </row>
    <row r="694" spans="1:13">
      <c r="A694" s="1" t="s">
        <v>6</v>
      </c>
      <c r="B694">
        <v>17173</v>
      </c>
      <c r="C694" t="s">
        <v>144</v>
      </c>
      <c r="D694">
        <v>9426</v>
      </c>
      <c r="E694">
        <v>2504</v>
      </c>
      <c r="F694">
        <v>12097</v>
      </c>
      <c r="G694">
        <v>6922</v>
      </c>
      <c r="H694">
        <v>0.77920145490617498</v>
      </c>
      <c r="I694">
        <v>0.206993469455236</v>
      </c>
      <c r="J694">
        <v>0.57220798545093798</v>
      </c>
      <c r="K694">
        <f t="shared" si="30"/>
        <v>2446891</v>
      </c>
      <c r="L694">
        <f t="shared" si="31"/>
        <v>3471915</v>
      </c>
      <c r="M694">
        <f t="shared" si="32"/>
        <v>6038850</v>
      </c>
    </row>
    <row r="695" spans="1:13">
      <c r="A695" s="1" t="s">
        <v>6</v>
      </c>
      <c r="B695">
        <v>17175</v>
      </c>
      <c r="C695" t="s">
        <v>625</v>
      </c>
      <c r="D695">
        <v>2004</v>
      </c>
      <c r="E695">
        <v>815</v>
      </c>
      <c r="F695">
        <v>2886</v>
      </c>
      <c r="G695">
        <v>1189</v>
      </c>
      <c r="H695">
        <v>0.69438669438669398</v>
      </c>
      <c r="I695">
        <v>0.28239778239778202</v>
      </c>
      <c r="J695">
        <v>0.41198891198891202</v>
      </c>
      <c r="K695">
        <f t="shared" si="30"/>
        <v>2446891</v>
      </c>
      <c r="L695">
        <f t="shared" si="31"/>
        <v>3471915</v>
      </c>
      <c r="M695">
        <f t="shared" si="32"/>
        <v>6038850</v>
      </c>
    </row>
    <row r="696" spans="1:13">
      <c r="A696" s="1" t="s">
        <v>6</v>
      </c>
      <c r="B696">
        <v>17177</v>
      </c>
      <c r="C696" t="s">
        <v>626</v>
      </c>
      <c r="D696">
        <v>12521</v>
      </c>
      <c r="E696">
        <v>9055</v>
      </c>
      <c r="F696">
        <v>22048</v>
      </c>
      <c r="G696">
        <v>3466</v>
      </c>
      <c r="H696">
        <v>0.56789731494920104</v>
      </c>
      <c r="I696">
        <v>0.41069484760522401</v>
      </c>
      <c r="J696">
        <v>0.157202467343976</v>
      </c>
      <c r="K696">
        <f t="shared" si="30"/>
        <v>2446891</v>
      </c>
      <c r="L696">
        <f t="shared" si="31"/>
        <v>3471915</v>
      </c>
      <c r="M696">
        <f t="shared" si="32"/>
        <v>6038850</v>
      </c>
    </row>
    <row r="697" spans="1:13">
      <c r="A697" s="1" t="s">
        <v>6</v>
      </c>
      <c r="B697">
        <v>17179</v>
      </c>
      <c r="C697" t="s">
        <v>627</v>
      </c>
      <c r="D697">
        <v>42513</v>
      </c>
      <c r="E697">
        <v>24819</v>
      </c>
      <c r="F697">
        <v>69051</v>
      </c>
      <c r="G697">
        <v>17694</v>
      </c>
      <c r="H697">
        <v>0.61567537037841502</v>
      </c>
      <c r="I697">
        <v>0.359429986531693</v>
      </c>
      <c r="J697">
        <v>0.25624538384672102</v>
      </c>
      <c r="K697">
        <f t="shared" si="30"/>
        <v>2446891</v>
      </c>
      <c r="L697">
        <f t="shared" si="31"/>
        <v>3471915</v>
      </c>
      <c r="M697">
        <f t="shared" si="32"/>
        <v>6038850</v>
      </c>
    </row>
    <row r="698" spans="1:13">
      <c r="A698" s="1" t="s">
        <v>6</v>
      </c>
      <c r="B698">
        <v>17181</v>
      </c>
      <c r="C698" t="s">
        <v>260</v>
      </c>
      <c r="D698">
        <v>6161</v>
      </c>
      <c r="E698">
        <v>2579</v>
      </c>
      <c r="F698">
        <v>8904</v>
      </c>
      <c r="G698">
        <v>3582</v>
      </c>
      <c r="H698">
        <v>0.69193620844564196</v>
      </c>
      <c r="I698">
        <v>0.28964510332434801</v>
      </c>
      <c r="J698">
        <v>0.40229110512129301</v>
      </c>
      <c r="K698">
        <f t="shared" si="30"/>
        <v>2446891</v>
      </c>
      <c r="L698">
        <f t="shared" si="31"/>
        <v>3471915</v>
      </c>
      <c r="M698">
        <f t="shared" si="32"/>
        <v>6038850</v>
      </c>
    </row>
    <row r="699" spans="1:13">
      <c r="A699" s="1" t="s">
        <v>6</v>
      </c>
      <c r="B699">
        <v>17183</v>
      </c>
      <c r="C699" t="s">
        <v>628</v>
      </c>
      <c r="D699">
        <v>20725</v>
      </c>
      <c r="E699">
        <v>10323</v>
      </c>
      <c r="F699">
        <v>31642</v>
      </c>
      <c r="G699">
        <v>10402</v>
      </c>
      <c r="H699">
        <v>0.65498388218190995</v>
      </c>
      <c r="I699">
        <v>0.326243600278111</v>
      </c>
      <c r="J699">
        <v>0.328740281903798</v>
      </c>
      <c r="K699">
        <f t="shared" si="30"/>
        <v>2446891</v>
      </c>
      <c r="L699">
        <f t="shared" si="31"/>
        <v>3471915</v>
      </c>
      <c r="M699">
        <f t="shared" si="32"/>
        <v>6038850</v>
      </c>
    </row>
    <row r="700" spans="1:13">
      <c r="A700" s="1" t="s">
        <v>6</v>
      </c>
      <c r="B700">
        <v>17185</v>
      </c>
      <c r="C700" t="s">
        <v>629</v>
      </c>
      <c r="D700">
        <v>4237</v>
      </c>
      <c r="E700">
        <v>1253</v>
      </c>
      <c r="F700">
        <v>5607</v>
      </c>
      <c r="G700">
        <v>2984</v>
      </c>
      <c r="H700">
        <v>0.75566256465132797</v>
      </c>
      <c r="I700">
        <v>0.22347066167290799</v>
      </c>
      <c r="J700">
        <v>0.53219190297841901</v>
      </c>
      <c r="K700">
        <f t="shared" si="30"/>
        <v>2446891</v>
      </c>
      <c r="L700">
        <f t="shared" si="31"/>
        <v>3471915</v>
      </c>
      <c r="M700">
        <f t="shared" si="32"/>
        <v>6038850</v>
      </c>
    </row>
    <row r="701" spans="1:13">
      <c r="A701" s="1" t="s">
        <v>6</v>
      </c>
      <c r="B701">
        <v>17187</v>
      </c>
      <c r="C701" t="s">
        <v>536</v>
      </c>
      <c r="D701">
        <v>4676</v>
      </c>
      <c r="E701">
        <v>3090</v>
      </c>
      <c r="F701">
        <v>7924</v>
      </c>
      <c r="G701">
        <v>1586</v>
      </c>
      <c r="H701">
        <v>0.59010600706713701</v>
      </c>
      <c r="I701">
        <v>0.38995456839979797</v>
      </c>
      <c r="J701">
        <v>0.200151438667339</v>
      </c>
      <c r="K701">
        <f t="shared" si="30"/>
        <v>2446891</v>
      </c>
      <c r="L701">
        <f t="shared" si="31"/>
        <v>3471915</v>
      </c>
      <c r="M701">
        <f t="shared" si="32"/>
        <v>6038850</v>
      </c>
    </row>
    <row r="702" spans="1:13">
      <c r="A702" s="1" t="s">
        <v>6</v>
      </c>
      <c r="B702">
        <v>17189</v>
      </c>
      <c r="C702" t="s">
        <v>150</v>
      </c>
      <c r="D702">
        <v>6115</v>
      </c>
      <c r="E702">
        <v>1641</v>
      </c>
      <c r="F702">
        <v>7921</v>
      </c>
      <c r="G702">
        <v>4474</v>
      </c>
      <c r="H702">
        <v>0.77199848503976698</v>
      </c>
      <c r="I702">
        <v>0.20717081176619101</v>
      </c>
      <c r="J702">
        <v>0.56482767327357597</v>
      </c>
      <c r="K702">
        <f t="shared" si="30"/>
        <v>2446891</v>
      </c>
      <c r="L702">
        <f t="shared" si="31"/>
        <v>3471915</v>
      </c>
      <c r="M702">
        <f t="shared" si="32"/>
        <v>6038850</v>
      </c>
    </row>
    <row r="703" spans="1:13">
      <c r="A703" s="1" t="s">
        <v>6</v>
      </c>
      <c r="B703">
        <v>17191</v>
      </c>
      <c r="C703" t="s">
        <v>537</v>
      </c>
      <c r="D703">
        <v>7176</v>
      </c>
      <c r="E703">
        <v>1187</v>
      </c>
      <c r="F703">
        <v>8499</v>
      </c>
      <c r="G703">
        <v>5989</v>
      </c>
      <c r="H703">
        <v>0.84433462760324696</v>
      </c>
      <c r="I703">
        <v>0.13966348982233201</v>
      </c>
      <c r="J703">
        <v>0.70467113778091495</v>
      </c>
      <c r="K703">
        <f t="shared" si="30"/>
        <v>2446891</v>
      </c>
      <c r="L703">
        <f t="shared" si="31"/>
        <v>3471915</v>
      </c>
      <c r="M703">
        <f t="shared" si="32"/>
        <v>6038850</v>
      </c>
    </row>
    <row r="704" spans="1:13">
      <c r="A704" s="1" t="s">
        <v>6</v>
      </c>
      <c r="B704">
        <v>17193</v>
      </c>
      <c r="C704" t="s">
        <v>262</v>
      </c>
      <c r="D704">
        <v>5791</v>
      </c>
      <c r="E704">
        <v>1517</v>
      </c>
      <c r="F704">
        <v>7431</v>
      </c>
      <c r="G704">
        <v>4274</v>
      </c>
      <c r="H704">
        <v>0.77930292019916503</v>
      </c>
      <c r="I704">
        <v>0.20414479881577099</v>
      </c>
      <c r="J704">
        <v>0.57515812138339395</v>
      </c>
      <c r="K704">
        <f t="shared" si="30"/>
        <v>2446891</v>
      </c>
      <c r="L704">
        <f t="shared" si="31"/>
        <v>3471915</v>
      </c>
      <c r="M704">
        <f t="shared" si="32"/>
        <v>6038850</v>
      </c>
    </row>
    <row r="705" spans="1:13">
      <c r="A705" s="1" t="s">
        <v>6</v>
      </c>
      <c r="B705">
        <v>17195</v>
      </c>
      <c r="C705" t="s">
        <v>630</v>
      </c>
      <c r="D705">
        <v>14527</v>
      </c>
      <c r="E705">
        <v>12253</v>
      </c>
      <c r="F705">
        <v>27375</v>
      </c>
      <c r="G705">
        <v>2274</v>
      </c>
      <c r="H705">
        <v>0.53066666666666595</v>
      </c>
      <c r="I705">
        <v>0.44759817351598102</v>
      </c>
      <c r="J705">
        <v>8.3068493150684805E-2</v>
      </c>
      <c r="K705">
        <f t="shared" si="30"/>
        <v>2446891</v>
      </c>
      <c r="L705">
        <f t="shared" si="31"/>
        <v>3471915</v>
      </c>
      <c r="M705">
        <f t="shared" si="32"/>
        <v>6038850</v>
      </c>
    </row>
    <row r="706" spans="1:13">
      <c r="A706" s="1" t="s">
        <v>6</v>
      </c>
      <c r="B706">
        <v>17197</v>
      </c>
      <c r="C706" t="s">
        <v>631</v>
      </c>
      <c r="D706">
        <v>155116</v>
      </c>
      <c r="E706">
        <v>183915</v>
      </c>
      <c r="F706">
        <v>346266</v>
      </c>
      <c r="G706">
        <v>-28799</v>
      </c>
      <c r="H706">
        <v>0.447967747338751</v>
      </c>
      <c r="I706">
        <v>0.53113791131673305</v>
      </c>
      <c r="J706">
        <v>-8.3170163977982201E-2</v>
      </c>
      <c r="K706">
        <f t="shared" si="30"/>
        <v>2446891</v>
      </c>
      <c r="L706">
        <f t="shared" si="31"/>
        <v>3471915</v>
      </c>
      <c r="M706">
        <f t="shared" si="32"/>
        <v>6038850</v>
      </c>
    </row>
    <row r="707" spans="1:13">
      <c r="A707" s="1" t="s">
        <v>6</v>
      </c>
      <c r="B707">
        <v>17199</v>
      </c>
      <c r="C707" t="s">
        <v>632</v>
      </c>
      <c r="D707">
        <v>22801</v>
      </c>
      <c r="E707">
        <v>10206</v>
      </c>
      <c r="F707">
        <v>33729</v>
      </c>
      <c r="G707">
        <v>12595</v>
      </c>
      <c r="H707">
        <v>0.67600581102315505</v>
      </c>
      <c r="I707">
        <v>0.30258827715022601</v>
      </c>
      <c r="J707">
        <v>0.37341753387292798</v>
      </c>
      <c r="K707">
        <f t="shared" ref="K707:K770" si="33">SUMIF(A:A,A707,D:D)</f>
        <v>2446891</v>
      </c>
      <c r="L707">
        <f t="shared" ref="L707:L770" si="34">SUMIF(A:A,A707,E:E)</f>
        <v>3471915</v>
      </c>
      <c r="M707">
        <f t="shared" ref="M707:M770" si="35">SUMIF(A:A,A707,F:F)</f>
        <v>6038850</v>
      </c>
    </row>
    <row r="708" spans="1:13">
      <c r="A708" s="1" t="s">
        <v>6</v>
      </c>
      <c r="B708">
        <v>17201</v>
      </c>
      <c r="C708" t="s">
        <v>633</v>
      </c>
      <c r="D708">
        <v>60861</v>
      </c>
      <c r="E708">
        <v>64056</v>
      </c>
      <c r="F708">
        <v>127710</v>
      </c>
      <c r="G708">
        <v>-3195</v>
      </c>
      <c r="H708">
        <v>0.47655626027719</v>
      </c>
      <c r="I708">
        <v>0.50157387831806399</v>
      </c>
      <c r="J708">
        <v>-2.5017618040873799E-2</v>
      </c>
      <c r="K708">
        <f t="shared" si="33"/>
        <v>2446891</v>
      </c>
      <c r="L708">
        <f t="shared" si="34"/>
        <v>3471915</v>
      </c>
      <c r="M708">
        <f t="shared" si="35"/>
        <v>6038850</v>
      </c>
    </row>
    <row r="709" spans="1:13">
      <c r="A709" s="1" t="s">
        <v>6</v>
      </c>
      <c r="B709">
        <v>17203</v>
      </c>
      <c r="C709" t="s">
        <v>634</v>
      </c>
      <c r="D709">
        <v>14799</v>
      </c>
      <c r="E709">
        <v>6160</v>
      </c>
      <c r="F709">
        <v>21498</v>
      </c>
      <c r="G709">
        <v>8639</v>
      </c>
      <c r="H709">
        <v>0.68838961763884998</v>
      </c>
      <c r="I709">
        <v>0.286538282630942</v>
      </c>
      <c r="J709">
        <v>0.40185133500790698</v>
      </c>
      <c r="K709">
        <f t="shared" si="33"/>
        <v>2446891</v>
      </c>
      <c r="L709">
        <f t="shared" si="34"/>
        <v>3471915</v>
      </c>
      <c r="M709">
        <f t="shared" si="35"/>
        <v>6038850</v>
      </c>
    </row>
    <row r="710" spans="1:13">
      <c r="A710" s="1" t="s">
        <v>27</v>
      </c>
      <c r="B710">
        <v>18001</v>
      </c>
      <c r="C710" t="s">
        <v>321</v>
      </c>
      <c r="D710">
        <v>10686</v>
      </c>
      <c r="E710">
        <v>3236</v>
      </c>
      <c r="F710">
        <v>14209</v>
      </c>
      <c r="G710">
        <v>7450</v>
      </c>
      <c r="H710">
        <v>0.75205855443732805</v>
      </c>
      <c r="I710">
        <v>0.22774297980153399</v>
      </c>
      <c r="J710">
        <v>0.52431557463579403</v>
      </c>
      <c r="K710">
        <f t="shared" si="33"/>
        <v>1729852</v>
      </c>
      <c r="L710">
        <f t="shared" si="34"/>
        <v>1242495</v>
      </c>
      <c r="M710">
        <f t="shared" si="35"/>
        <v>3033198</v>
      </c>
    </row>
    <row r="711" spans="1:13">
      <c r="A711" s="1" t="s">
        <v>27</v>
      </c>
      <c r="B711">
        <v>18003</v>
      </c>
      <c r="C711" t="s">
        <v>635</v>
      </c>
      <c r="D711">
        <v>92083</v>
      </c>
      <c r="E711">
        <v>73189</v>
      </c>
      <c r="F711">
        <v>169082</v>
      </c>
      <c r="G711">
        <v>18894</v>
      </c>
      <c r="H711">
        <v>0.54460557599271298</v>
      </c>
      <c r="I711">
        <v>0.43286097869672702</v>
      </c>
      <c r="J711">
        <v>0.111744597295986</v>
      </c>
      <c r="K711">
        <f t="shared" si="33"/>
        <v>1729852</v>
      </c>
      <c r="L711">
        <f t="shared" si="34"/>
        <v>1242495</v>
      </c>
      <c r="M711">
        <f t="shared" si="35"/>
        <v>3033198</v>
      </c>
    </row>
    <row r="712" spans="1:13">
      <c r="A712" s="1" t="s">
        <v>27</v>
      </c>
      <c r="B712">
        <v>18005</v>
      </c>
      <c r="C712" t="s">
        <v>636</v>
      </c>
      <c r="D712">
        <v>22410</v>
      </c>
      <c r="E712">
        <v>12934</v>
      </c>
      <c r="F712">
        <v>36235</v>
      </c>
      <c r="G712">
        <v>9476</v>
      </c>
      <c r="H712">
        <v>0.61846281219815002</v>
      </c>
      <c r="I712">
        <v>0.35694770249758501</v>
      </c>
      <c r="J712">
        <v>0.26151510970056502</v>
      </c>
      <c r="K712">
        <f t="shared" si="33"/>
        <v>1729852</v>
      </c>
      <c r="L712">
        <f t="shared" si="34"/>
        <v>1242495</v>
      </c>
      <c r="M712">
        <f t="shared" si="35"/>
        <v>3033198</v>
      </c>
    </row>
    <row r="713" spans="1:13">
      <c r="A713" s="1" t="s">
        <v>27</v>
      </c>
      <c r="B713">
        <v>18007</v>
      </c>
      <c r="C713" t="s">
        <v>211</v>
      </c>
      <c r="D713">
        <v>3007</v>
      </c>
      <c r="E713">
        <v>1009</v>
      </c>
      <c r="F713">
        <v>4114</v>
      </c>
      <c r="G713">
        <v>1998</v>
      </c>
      <c r="H713">
        <v>0.73091881380651402</v>
      </c>
      <c r="I713">
        <v>0.245260087506076</v>
      </c>
      <c r="J713">
        <v>0.48565872630043699</v>
      </c>
      <c r="K713">
        <f t="shared" si="33"/>
        <v>1729852</v>
      </c>
      <c r="L713">
        <f t="shared" si="34"/>
        <v>1242495</v>
      </c>
      <c r="M713">
        <f t="shared" si="35"/>
        <v>3033198</v>
      </c>
    </row>
    <row r="714" spans="1:13">
      <c r="A714" s="1" t="s">
        <v>27</v>
      </c>
      <c r="B714">
        <v>18009</v>
      </c>
      <c r="C714" t="s">
        <v>637</v>
      </c>
      <c r="D714">
        <v>3841</v>
      </c>
      <c r="E714">
        <v>1376</v>
      </c>
      <c r="F714">
        <v>5350</v>
      </c>
      <c r="G714">
        <v>2465</v>
      </c>
      <c r="H714">
        <v>0.71794392523364403</v>
      </c>
      <c r="I714">
        <v>0.25719626168224202</v>
      </c>
      <c r="J714">
        <v>0.46074766355140101</v>
      </c>
      <c r="K714">
        <f t="shared" si="33"/>
        <v>1729852</v>
      </c>
      <c r="L714">
        <f t="shared" si="34"/>
        <v>1242495</v>
      </c>
      <c r="M714">
        <f t="shared" si="35"/>
        <v>3033198</v>
      </c>
    </row>
    <row r="715" spans="1:13">
      <c r="A715" s="1" t="s">
        <v>27</v>
      </c>
      <c r="B715">
        <v>18011</v>
      </c>
      <c r="C715" t="s">
        <v>212</v>
      </c>
      <c r="D715">
        <v>22351</v>
      </c>
      <c r="E715">
        <v>15244</v>
      </c>
      <c r="F715">
        <v>38520</v>
      </c>
      <c r="G715">
        <v>7107</v>
      </c>
      <c r="H715">
        <v>0.58024402907580397</v>
      </c>
      <c r="I715">
        <v>0.39574247144340602</v>
      </c>
      <c r="J715">
        <v>0.18450155763239801</v>
      </c>
      <c r="K715">
        <f t="shared" si="33"/>
        <v>1729852</v>
      </c>
      <c r="L715">
        <f t="shared" si="34"/>
        <v>1242495</v>
      </c>
      <c r="M715">
        <f t="shared" si="35"/>
        <v>3033198</v>
      </c>
    </row>
    <row r="716" spans="1:13">
      <c r="A716" s="1" t="s">
        <v>27</v>
      </c>
      <c r="B716">
        <v>18013</v>
      </c>
      <c r="C716" t="s">
        <v>583</v>
      </c>
      <c r="D716">
        <v>5777</v>
      </c>
      <c r="E716">
        <v>3036</v>
      </c>
      <c r="F716">
        <v>8981</v>
      </c>
      <c r="G716">
        <v>2741</v>
      </c>
      <c r="H716">
        <v>0.64324685447054897</v>
      </c>
      <c r="I716">
        <v>0.33804698808595901</v>
      </c>
      <c r="J716">
        <v>0.30519986638458901</v>
      </c>
      <c r="K716">
        <f t="shared" si="33"/>
        <v>1729852</v>
      </c>
      <c r="L716">
        <f t="shared" si="34"/>
        <v>1242495</v>
      </c>
      <c r="M716">
        <f t="shared" si="35"/>
        <v>3033198</v>
      </c>
    </row>
    <row r="717" spans="1:13">
      <c r="A717" s="1" t="s">
        <v>27</v>
      </c>
      <c r="B717">
        <v>18015</v>
      </c>
      <c r="C717" t="s">
        <v>214</v>
      </c>
      <c r="D717">
        <v>7086</v>
      </c>
      <c r="E717">
        <v>2224</v>
      </c>
      <c r="F717">
        <v>9495</v>
      </c>
      <c r="G717">
        <v>4862</v>
      </c>
      <c r="H717">
        <v>0.74628751974723495</v>
      </c>
      <c r="I717">
        <v>0.234228541337546</v>
      </c>
      <c r="J717">
        <v>0.51205897840968895</v>
      </c>
      <c r="K717">
        <f t="shared" si="33"/>
        <v>1729852</v>
      </c>
      <c r="L717">
        <f t="shared" si="34"/>
        <v>1242495</v>
      </c>
      <c r="M717">
        <f t="shared" si="35"/>
        <v>3033198</v>
      </c>
    </row>
    <row r="718" spans="1:13">
      <c r="A718" s="1" t="s">
        <v>27</v>
      </c>
      <c r="B718">
        <v>18017</v>
      </c>
      <c r="C718" t="s">
        <v>585</v>
      </c>
      <c r="D718">
        <v>10552</v>
      </c>
      <c r="E718">
        <v>4304</v>
      </c>
      <c r="F718">
        <v>15198</v>
      </c>
      <c r="G718">
        <v>6248</v>
      </c>
      <c r="H718">
        <v>0.69430188182655606</v>
      </c>
      <c r="I718">
        <v>0.28319515725753303</v>
      </c>
      <c r="J718">
        <v>0.41110672456902198</v>
      </c>
      <c r="K718">
        <f t="shared" si="33"/>
        <v>1729852</v>
      </c>
      <c r="L718">
        <f t="shared" si="34"/>
        <v>1242495</v>
      </c>
      <c r="M718">
        <f t="shared" si="35"/>
        <v>3033198</v>
      </c>
    </row>
    <row r="719" spans="1:13">
      <c r="A719" s="1" t="s">
        <v>27</v>
      </c>
      <c r="B719">
        <v>18019</v>
      </c>
      <c r="C719" t="s">
        <v>216</v>
      </c>
      <c r="D719">
        <v>33668</v>
      </c>
      <c r="E719">
        <v>23093</v>
      </c>
      <c r="F719">
        <v>57869</v>
      </c>
      <c r="G719">
        <v>10575</v>
      </c>
      <c r="H719">
        <v>0.58179681694862495</v>
      </c>
      <c r="I719">
        <v>0.39905648965767498</v>
      </c>
      <c r="J719">
        <v>0.18274032729094999</v>
      </c>
      <c r="K719">
        <f t="shared" si="33"/>
        <v>1729852</v>
      </c>
      <c r="L719">
        <f t="shared" si="34"/>
        <v>1242495</v>
      </c>
      <c r="M719">
        <f t="shared" si="35"/>
        <v>3033198</v>
      </c>
    </row>
    <row r="720" spans="1:13">
      <c r="A720" s="1" t="s">
        <v>27</v>
      </c>
      <c r="B720">
        <v>18021</v>
      </c>
      <c r="C720" t="s">
        <v>99</v>
      </c>
      <c r="D720">
        <v>9499</v>
      </c>
      <c r="E720">
        <v>2552</v>
      </c>
      <c r="F720">
        <v>12267</v>
      </c>
      <c r="G720">
        <v>6947</v>
      </c>
      <c r="H720">
        <v>0.77435395777288596</v>
      </c>
      <c r="I720">
        <v>0.20803782505910101</v>
      </c>
      <c r="J720">
        <v>0.566316132713785</v>
      </c>
      <c r="K720">
        <f t="shared" si="33"/>
        <v>1729852</v>
      </c>
      <c r="L720">
        <f t="shared" si="34"/>
        <v>1242495</v>
      </c>
      <c r="M720">
        <f t="shared" si="35"/>
        <v>3033198</v>
      </c>
    </row>
    <row r="721" spans="1:13">
      <c r="A721" s="1" t="s">
        <v>27</v>
      </c>
      <c r="B721">
        <v>18023</v>
      </c>
      <c r="C721" t="s">
        <v>588</v>
      </c>
      <c r="D721">
        <v>9334</v>
      </c>
      <c r="E721">
        <v>3361</v>
      </c>
      <c r="F721">
        <v>12949</v>
      </c>
      <c r="G721">
        <v>5973</v>
      </c>
      <c r="H721">
        <v>0.72082786315545599</v>
      </c>
      <c r="I721">
        <v>0.25955672252683598</v>
      </c>
      <c r="J721">
        <v>0.46127114062861901</v>
      </c>
      <c r="K721">
        <f t="shared" si="33"/>
        <v>1729852</v>
      </c>
      <c r="L721">
        <f t="shared" si="34"/>
        <v>1242495</v>
      </c>
      <c r="M721">
        <f t="shared" si="35"/>
        <v>3033198</v>
      </c>
    </row>
    <row r="722" spans="1:13">
      <c r="A722" s="1" t="s">
        <v>27</v>
      </c>
      <c r="B722">
        <v>18025</v>
      </c>
      <c r="C722" t="s">
        <v>221</v>
      </c>
      <c r="D722">
        <v>3483</v>
      </c>
      <c r="E722">
        <v>1355</v>
      </c>
      <c r="F722">
        <v>4944</v>
      </c>
      <c r="G722">
        <v>2128</v>
      </c>
      <c r="H722">
        <v>0.70449029126213503</v>
      </c>
      <c r="I722">
        <v>0.274069579288025</v>
      </c>
      <c r="J722">
        <v>0.43042071197411003</v>
      </c>
      <c r="K722">
        <f t="shared" si="33"/>
        <v>1729852</v>
      </c>
      <c r="L722">
        <f t="shared" si="34"/>
        <v>1242495</v>
      </c>
      <c r="M722">
        <f t="shared" si="35"/>
        <v>3033198</v>
      </c>
    </row>
    <row r="723" spans="1:13">
      <c r="A723" s="1" t="s">
        <v>27</v>
      </c>
      <c r="B723">
        <v>18027</v>
      </c>
      <c r="C723" t="s">
        <v>638</v>
      </c>
      <c r="D723">
        <v>9576</v>
      </c>
      <c r="E723">
        <v>2169</v>
      </c>
      <c r="F723">
        <v>11954</v>
      </c>
      <c r="G723">
        <v>7407</v>
      </c>
      <c r="H723">
        <v>0.80107077128994397</v>
      </c>
      <c r="I723">
        <v>0.18144554124142501</v>
      </c>
      <c r="J723">
        <v>0.61962523004851899</v>
      </c>
      <c r="K723">
        <f t="shared" si="33"/>
        <v>1729852</v>
      </c>
      <c r="L723">
        <f t="shared" si="34"/>
        <v>1242495</v>
      </c>
      <c r="M723">
        <f t="shared" si="35"/>
        <v>3033198</v>
      </c>
    </row>
    <row r="724" spans="1:13">
      <c r="A724" s="1" t="s">
        <v>27</v>
      </c>
      <c r="B724">
        <v>18029</v>
      </c>
      <c r="C724" t="s">
        <v>639</v>
      </c>
      <c r="D724">
        <v>19528</v>
      </c>
      <c r="E724">
        <v>5446</v>
      </c>
      <c r="F724">
        <v>25383</v>
      </c>
      <c r="G724">
        <v>14082</v>
      </c>
      <c r="H724">
        <v>0.76933380609069002</v>
      </c>
      <c r="I724">
        <v>0.214553047315132</v>
      </c>
      <c r="J724">
        <v>0.55478075877555799</v>
      </c>
      <c r="K724">
        <f t="shared" si="33"/>
        <v>1729852</v>
      </c>
      <c r="L724">
        <f t="shared" si="34"/>
        <v>1242495</v>
      </c>
      <c r="M724">
        <f t="shared" si="35"/>
        <v>3033198</v>
      </c>
    </row>
    <row r="725" spans="1:13">
      <c r="A725" s="1" t="s">
        <v>27</v>
      </c>
      <c r="B725">
        <v>18031</v>
      </c>
      <c r="C725" t="s">
        <v>467</v>
      </c>
      <c r="D725">
        <v>9575</v>
      </c>
      <c r="E725">
        <v>2439</v>
      </c>
      <c r="F725">
        <v>12287</v>
      </c>
      <c r="G725">
        <v>7136</v>
      </c>
      <c r="H725">
        <v>0.77927891267192895</v>
      </c>
      <c r="I725">
        <v>0.19850248229836401</v>
      </c>
      <c r="J725">
        <v>0.58077643037356497</v>
      </c>
      <c r="K725">
        <f t="shared" si="33"/>
        <v>1729852</v>
      </c>
      <c r="L725">
        <f t="shared" si="34"/>
        <v>1242495</v>
      </c>
      <c r="M725">
        <f t="shared" si="35"/>
        <v>3033198</v>
      </c>
    </row>
    <row r="726" spans="1:13">
      <c r="A726" s="1" t="s">
        <v>27</v>
      </c>
      <c r="B726">
        <v>18033</v>
      </c>
      <c r="C726" t="s">
        <v>110</v>
      </c>
      <c r="D726">
        <v>14237</v>
      </c>
      <c r="E726">
        <v>4966</v>
      </c>
      <c r="F726">
        <v>19628</v>
      </c>
      <c r="G726">
        <v>9271</v>
      </c>
      <c r="H726">
        <v>0.72534134909313197</v>
      </c>
      <c r="I726">
        <v>0.25300590992459698</v>
      </c>
      <c r="J726">
        <v>0.47233543916853399</v>
      </c>
      <c r="K726">
        <f t="shared" si="33"/>
        <v>1729852</v>
      </c>
      <c r="L726">
        <f t="shared" si="34"/>
        <v>1242495</v>
      </c>
      <c r="M726">
        <f t="shared" si="35"/>
        <v>3033198</v>
      </c>
    </row>
    <row r="727" spans="1:13">
      <c r="A727" s="1" t="s">
        <v>27</v>
      </c>
      <c r="B727">
        <v>18035</v>
      </c>
      <c r="C727" t="s">
        <v>640</v>
      </c>
      <c r="D727">
        <v>26827</v>
      </c>
      <c r="E727">
        <v>20474</v>
      </c>
      <c r="F727">
        <v>48191</v>
      </c>
      <c r="G727">
        <v>6353</v>
      </c>
      <c r="H727">
        <v>0.55668070801601899</v>
      </c>
      <c r="I727">
        <v>0.42485111327841202</v>
      </c>
      <c r="J727">
        <v>0.131829594737606</v>
      </c>
      <c r="K727">
        <f t="shared" si="33"/>
        <v>1729852</v>
      </c>
      <c r="L727">
        <f t="shared" si="34"/>
        <v>1242495</v>
      </c>
      <c r="M727">
        <f t="shared" si="35"/>
        <v>3033198</v>
      </c>
    </row>
    <row r="728" spans="1:13">
      <c r="A728" s="1" t="s">
        <v>27</v>
      </c>
      <c r="B728">
        <v>18037</v>
      </c>
      <c r="C728" t="s">
        <v>641</v>
      </c>
      <c r="D728">
        <v>15033</v>
      </c>
      <c r="E728">
        <v>6292</v>
      </c>
      <c r="F728">
        <v>21770</v>
      </c>
      <c r="G728">
        <v>8741</v>
      </c>
      <c r="H728">
        <v>0.69053743683968705</v>
      </c>
      <c r="I728">
        <v>0.28902158934313199</v>
      </c>
      <c r="J728">
        <v>0.401515847496554</v>
      </c>
      <c r="K728">
        <f t="shared" si="33"/>
        <v>1729852</v>
      </c>
      <c r="L728">
        <f t="shared" si="34"/>
        <v>1242495</v>
      </c>
      <c r="M728">
        <f t="shared" si="35"/>
        <v>3033198</v>
      </c>
    </row>
    <row r="729" spans="1:13">
      <c r="A729" s="1" t="s">
        <v>27</v>
      </c>
      <c r="B729">
        <v>18039</v>
      </c>
      <c r="C729" t="s">
        <v>642</v>
      </c>
      <c r="D729">
        <v>46972</v>
      </c>
      <c r="E729">
        <v>26108</v>
      </c>
      <c r="F729">
        <v>74387</v>
      </c>
      <c r="G729">
        <v>20864</v>
      </c>
      <c r="H729">
        <v>0.631454420799333</v>
      </c>
      <c r="I729">
        <v>0.35097530482476702</v>
      </c>
      <c r="J729">
        <v>0.28047911597456499</v>
      </c>
      <c r="K729">
        <f t="shared" si="33"/>
        <v>1729852</v>
      </c>
      <c r="L729">
        <f t="shared" si="34"/>
        <v>1242495</v>
      </c>
      <c r="M729">
        <f t="shared" si="35"/>
        <v>3033198</v>
      </c>
    </row>
    <row r="730" spans="1:13">
      <c r="A730" s="1" t="s">
        <v>27</v>
      </c>
      <c r="B730">
        <v>18041</v>
      </c>
      <c r="C730" t="s">
        <v>114</v>
      </c>
      <c r="D730">
        <v>7755</v>
      </c>
      <c r="E730">
        <v>2237</v>
      </c>
      <c r="F730">
        <v>10136</v>
      </c>
      <c r="G730">
        <v>5518</v>
      </c>
      <c r="H730">
        <v>0.765094711917916</v>
      </c>
      <c r="I730">
        <v>0.22069850039463201</v>
      </c>
      <c r="J730">
        <v>0.54439621152328299</v>
      </c>
      <c r="K730">
        <f t="shared" si="33"/>
        <v>1729852</v>
      </c>
      <c r="L730">
        <f t="shared" si="34"/>
        <v>1242495</v>
      </c>
      <c r="M730">
        <f t="shared" si="35"/>
        <v>3033198</v>
      </c>
    </row>
    <row r="731" spans="1:13">
      <c r="A731" s="1" t="s">
        <v>27</v>
      </c>
      <c r="B731">
        <v>18043</v>
      </c>
      <c r="C731" t="s">
        <v>477</v>
      </c>
      <c r="D731">
        <v>23400</v>
      </c>
      <c r="E731">
        <v>17511</v>
      </c>
      <c r="F731">
        <v>41802</v>
      </c>
      <c r="G731">
        <v>5889</v>
      </c>
      <c r="H731">
        <v>0.55978182862063997</v>
      </c>
      <c r="I731">
        <v>0.41890340175111201</v>
      </c>
      <c r="J731">
        <v>0.14087842686952701</v>
      </c>
      <c r="K731">
        <f t="shared" si="33"/>
        <v>1729852</v>
      </c>
      <c r="L731">
        <f t="shared" si="34"/>
        <v>1242495</v>
      </c>
      <c r="M731">
        <f t="shared" si="35"/>
        <v>3033198</v>
      </c>
    </row>
    <row r="732" spans="1:13">
      <c r="A732" s="1" t="s">
        <v>27</v>
      </c>
      <c r="B732">
        <v>18045</v>
      </c>
      <c r="C732" t="s">
        <v>643</v>
      </c>
      <c r="D732">
        <v>6154</v>
      </c>
      <c r="E732">
        <v>1629</v>
      </c>
      <c r="F732">
        <v>7986</v>
      </c>
      <c r="G732">
        <v>4525</v>
      </c>
      <c r="H732">
        <v>0.77059854745805101</v>
      </c>
      <c r="I732">
        <v>0.20398196844477801</v>
      </c>
      <c r="J732">
        <v>0.566616579013273</v>
      </c>
      <c r="K732">
        <f t="shared" si="33"/>
        <v>1729852</v>
      </c>
      <c r="L732">
        <f t="shared" si="34"/>
        <v>1242495</v>
      </c>
      <c r="M732">
        <f t="shared" si="35"/>
        <v>3033198</v>
      </c>
    </row>
    <row r="733" spans="1:13">
      <c r="A733" s="1" t="s">
        <v>27</v>
      </c>
      <c r="B733">
        <v>18047</v>
      </c>
      <c r="C733" t="s">
        <v>115</v>
      </c>
      <c r="D733">
        <v>9691</v>
      </c>
      <c r="E733">
        <v>2137</v>
      </c>
      <c r="F733">
        <v>12000</v>
      </c>
      <c r="G733">
        <v>7554</v>
      </c>
      <c r="H733">
        <v>0.80758333333333299</v>
      </c>
      <c r="I733">
        <v>0.17808333333333301</v>
      </c>
      <c r="J733">
        <v>0.62949999999999995</v>
      </c>
      <c r="K733">
        <f t="shared" si="33"/>
        <v>1729852</v>
      </c>
      <c r="L733">
        <f t="shared" si="34"/>
        <v>1242495</v>
      </c>
      <c r="M733">
        <f t="shared" si="35"/>
        <v>3033198</v>
      </c>
    </row>
    <row r="734" spans="1:13">
      <c r="A734" s="1" t="s">
        <v>27</v>
      </c>
      <c r="B734">
        <v>18049</v>
      </c>
      <c r="C734" t="s">
        <v>227</v>
      </c>
      <c r="D734">
        <v>6694</v>
      </c>
      <c r="E734">
        <v>2280</v>
      </c>
      <c r="F734">
        <v>9147</v>
      </c>
      <c r="G734">
        <v>4414</v>
      </c>
      <c r="H734">
        <v>0.73182464195911201</v>
      </c>
      <c r="I734">
        <v>0.24926205313217401</v>
      </c>
      <c r="J734">
        <v>0.48256258882693698</v>
      </c>
      <c r="K734">
        <f t="shared" si="33"/>
        <v>1729852</v>
      </c>
      <c r="L734">
        <f t="shared" si="34"/>
        <v>1242495</v>
      </c>
      <c r="M734">
        <f t="shared" si="35"/>
        <v>3033198</v>
      </c>
    </row>
    <row r="735" spans="1:13">
      <c r="A735" s="1" t="s">
        <v>27</v>
      </c>
      <c r="B735">
        <v>18051</v>
      </c>
      <c r="C735" t="s">
        <v>644</v>
      </c>
      <c r="D735">
        <v>11817</v>
      </c>
      <c r="E735">
        <v>4023</v>
      </c>
      <c r="F735">
        <v>16161</v>
      </c>
      <c r="G735">
        <v>7794</v>
      </c>
      <c r="H735">
        <v>0.73120475218117598</v>
      </c>
      <c r="I735">
        <v>0.24893261555596799</v>
      </c>
      <c r="J735">
        <v>0.48227213662520801</v>
      </c>
      <c r="K735">
        <f t="shared" si="33"/>
        <v>1729852</v>
      </c>
      <c r="L735">
        <f t="shared" si="34"/>
        <v>1242495</v>
      </c>
      <c r="M735">
        <f t="shared" si="35"/>
        <v>3033198</v>
      </c>
    </row>
    <row r="736" spans="1:13">
      <c r="A736" s="1" t="s">
        <v>27</v>
      </c>
      <c r="B736">
        <v>18053</v>
      </c>
      <c r="C736" t="s">
        <v>229</v>
      </c>
      <c r="D736">
        <v>18543</v>
      </c>
      <c r="E736">
        <v>8015</v>
      </c>
      <c r="F736">
        <v>27159</v>
      </c>
      <c r="G736">
        <v>10528</v>
      </c>
      <c r="H736">
        <v>0.68275709709488497</v>
      </c>
      <c r="I736">
        <v>0.29511395854044697</v>
      </c>
      <c r="J736">
        <v>0.38764313855443799</v>
      </c>
      <c r="K736">
        <f t="shared" si="33"/>
        <v>1729852</v>
      </c>
      <c r="L736">
        <f t="shared" si="34"/>
        <v>1242495</v>
      </c>
      <c r="M736">
        <f t="shared" si="35"/>
        <v>3033198</v>
      </c>
    </row>
    <row r="737" spans="1:13">
      <c r="A737" s="1" t="s">
        <v>27</v>
      </c>
      <c r="B737">
        <v>18055</v>
      </c>
      <c r="C737" t="s">
        <v>117</v>
      </c>
      <c r="D737">
        <v>11103</v>
      </c>
      <c r="E737">
        <v>3389</v>
      </c>
      <c r="F737">
        <v>14784</v>
      </c>
      <c r="G737">
        <v>7714</v>
      </c>
      <c r="H737">
        <v>0.75101461038961004</v>
      </c>
      <c r="I737">
        <v>0.229234307359307</v>
      </c>
      <c r="J737">
        <v>0.52178030303030298</v>
      </c>
      <c r="K737">
        <f t="shared" si="33"/>
        <v>1729852</v>
      </c>
      <c r="L737">
        <f t="shared" si="34"/>
        <v>1242495</v>
      </c>
      <c r="M737">
        <f t="shared" si="35"/>
        <v>3033198</v>
      </c>
    </row>
    <row r="738" spans="1:13">
      <c r="A738" s="1" t="s">
        <v>27</v>
      </c>
      <c r="B738">
        <v>18057</v>
      </c>
      <c r="C738" t="s">
        <v>404</v>
      </c>
      <c r="D738">
        <v>101587</v>
      </c>
      <c r="E738">
        <v>88390</v>
      </c>
      <c r="F738">
        <v>193999</v>
      </c>
      <c r="G738">
        <v>13197</v>
      </c>
      <c r="H738">
        <v>0.523647029108397</v>
      </c>
      <c r="I738">
        <v>0.45562090526239801</v>
      </c>
      <c r="J738">
        <v>6.8026123845999195E-2</v>
      </c>
      <c r="K738">
        <f t="shared" si="33"/>
        <v>1729852</v>
      </c>
      <c r="L738">
        <f t="shared" si="34"/>
        <v>1242495</v>
      </c>
      <c r="M738">
        <f t="shared" si="35"/>
        <v>3033198</v>
      </c>
    </row>
    <row r="739" spans="1:13">
      <c r="A739" s="1" t="s">
        <v>27</v>
      </c>
      <c r="B739">
        <v>18059</v>
      </c>
      <c r="C739" t="s">
        <v>487</v>
      </c>
      <c r="D739">
        <v>28996</v>
      </c>
      <c r="E739">
        <v>12895</v>
      </c>
      <c r="F739">
        <v>42911</v>
      </c>
      <c r="G739">
        <v>16101</v>
      </c>
      <c r="H739">
        <v>0.6757241732889</v>
      </c>
      <c r="I739">
        <v>0.30050569783971398</v>
      </c>
      <c r="J739">
        <v>0.37521847544918502</v>
      </c>
      <c r="K739">
        <f t="shared" si="33"/>
        <v>1729852</v>
      </c>
      <c r="L739">
        <f t="shared" si="34"/>
        <v>1242495</v>
      </c>
      <c r="M739">
        <f t="shared" si="35"/>
        <v>3033198</v>
      </c>
    </row>
    <row r="740" spans="1:13">
      <c r="A740" s="1" t="s">
        <v>27</v>
      </c>
      <c r="B740">
        <v>18061</v>
      </c>
      <c r="C740" t="s">
        <v>645</v>
      </c>
      <c r="D740">
        <v>14565</v>
      </c>
      <c r="E740">
        <v>5343</v>
      </c>
      <c r="F740">
        <v>20236</v>
      </c>
      <c r="G740">
        <v>9222</v>
      </c>
      <c r="H740">
        <v>0.71975686894643198</v>
      </c>
      <c r="I740">
        <v>0.26403439414904101</v>
      </c>
      <c r="J740">
        <v>0.45572247479738998</v>
      </c>
      <c r="K740">
        <f t="shared" si="33"/>
        <v>1729852</v>
      </c>
      <c r="L740">
        <f t="shared" si="34"/>
        <v>1242495</v>
      </c>
      <c r="M740">
        <f t="shared" si="35"/>
        <v>3033198</v>
      </c>
    </row>
    <row r="741" spans="1:13">
      <c r="A741" s="1" t="s">
        <v>27</v>
      </c>
      <c r="B741">
        <v>18063</v>
      </c>
      <c r="C741" t="s">
        <v>646</v>
      </c>
      <c r="D741">
        <v>53802</v>
      </c>
      <c r="E741">
        <v>32604</v>
      </c>
      <c r="F741">
        <v>88505</v>
      </c>
      <c r="G741">
        <v>21198</v>
      </c>
      <c r="H741">
        <v>0.60789785887802905</v>
      </c>
      <c r="I741">
        <v>0.36838596689452502</v>
      </c>
      <c r="J741">
        <v>0.23951189198350301</v>
      </c>
      <c r="K741">
        <f t="shared" si="33"/>
        <v>1729852</v>
      </c>
      <c r="L741">
        <f t="shared" si="34"/>
        <v>1242495</v>
      </c>
      <c r="M741">
        <f t="shared" si="35"/>
        <v>3033198</v>
      </c>
    </row>
    <row r="742" spans="1:13">
      <c r="A742" s="1" t="s">
        <v>27</v>
      </c>
      <c r="B742">
        <v>18065</v>
      </c>
      <c r="C742" t="s">
        <v>119</v>
      </c>
      <c r="D742">
        <v>15043</v>
      </c>
      <c r="E742">
        <v>5544</v>
      </c>
      <c r="F742">
        <v>21030</v>
      </c>
      <c r="G742">
        <v>9499</v>
      </c>
      <c r="H742">
        <v>0.715311459819305</v>
      </c>
      <c r="I742">
        <v>0.263623395149786</v>
      </c>
      <c r="J742">
        <v>0.451688064669519</v>
      </c>
      <c r="K742">
        <f t="shared" si="33"/>
        <v>1729852</v>
      </c>
      <c r="L742">
        <f t="shared" si="34"/>
        <v>1242495</v>
      </c>
      <c r="M742">
        <f t="shared" si="35"/>
        <v>3033198</v>
      </c>
    </row>
    <row r="743" spans="1:13">
      <c r="A743" s="1" t="s">
        <v>27</v>
      </c>
      <c r="B743">
        <v>18067</v>
      </c>
      <c r="C743" t="s">
        <v>232</v>
      </c>
      <c r="D743">
        <v>26449</v>
      </c>
      <c r="E743">
        <v>13303</v>
      </c>
      <c r="F743">
        <v>40630</v>
      </c>
      <c r="G743">
        <v>13146</v>
      </c>
      <c r="H743">
        <v>0.65097218803839496</v>
      </c>
      <c r="I743">
        <v>0.32741816391828699</v>
      </c>
      <c r="J743">
        <v>0.32355402412010797</v>
      </c>
      <c r="K743">
        <f t="shared" si="33"/>
        <v>1729852</v>
      </c>
      <c r="L743">
        <f t="shared" si="34"/>
        <v>1242495</v>
      </c>
      <c r="M743">
        <f t="shared" si="35"/>
        <v>3033198</v>
      </c>
    </row>
    <row r="744" spans="1:13">
      <c r="A744" s="1" t="s">
        <v>27</v>
      </c>
      <c r="B744">
        <v>18069</v>
      </c>
      <c r="C744" t="s">
        <v>647</v>
      </c>
      <c r="D744">
        <v>13147</v>
      </c>
      <c r="E744">
        <v>4255</v>
      </c>
      <c r="F744">
        <v>17829</v>
      </c>
      <c r="G744">
        <v>8892</v>
      </c>
      <c r="H744">
        <v>0.73739413315385005</v>
      </c>
      <c r="I744">
        <v>0.23865612204834799</v>
      </c>
      <c r="J744">
        <v>0.49873801110550198</v>
      </c>
      <c r="K744">
        <f t="shared" si="33"/>
        <v>1729852</v>
      </c>
      <c r="L744">
        <f t="shared" si="34"/>
        <v>1242495</v>
      </c>
      <c r="M744">
        <f t="shared" si="35"/>
        <v>3033198</v>
      </c>
    </row>
    <row r="745" spans="1:13">
      <c r="A745" s="1" t="s">
        <v>27</v>
      </c>
      <c r="B745">
        <v>18071</v>
      </c>
      <c r="C745" t="s">
        <v>121</v>
      </c>
      <c r="D745">
        <v>14555</v>
      </c>
      <c r="E745">
        <v>4302</v>
      </c>
      <c r="F745">
        <v>19238</v>
      </c>
      <c r="G745">
        <v>10253</v>
      </c>
      <c r="H745">
        <v>0.75657552760162095</v>
      </c>
      <c r="I745">
        <v>0.22361991891048899</v>
      </c>
      <c r="J745">
        <v>0.53295560869113201</v>
      </c>
      <c r="K745">
        <f t="shared" si="33"/>
        <v>1729852</v>
      </c>
      <c r="L745">
        <f t="shared" si="34"/>
        <v>1242495</v>
      </c>
      <c r="M745">
        <f t="shared" si="35"/>
        <v>3033198</v>
      </c>
    </row>
    <row r="746" spans="1:13">
      <c r="A746" s="1" t="s">
        <v>27</v>
      </c>
      <c r="B746">
        <v>18073</v>
      </c>
      <c r="C746" t="s">
        <v>493</v>
      </c>
      <c r="D746">
        <v>11383</v>
      </c>
      <c r="E746">
        <v>3798</v>
      </c>
      <c r="F746">
        <v>15475</v>
      </c>
      <c r="G746">
        <v>7585</v>
      </c>
      <c r="H746">
        <v>0.73557350565428103</v>
      </c>
      <c r="I746">
        <v>0.245428109854604</v>
      </c>
      <c r="J746">
        <v>0.49014539579967698</v>
      </c>
      <c r="K746">
        <f t="shared" si="33"/>
        <v>1729852</v>
      </c>
      <c r="L746">
        <f t="shared" si="34"/>
        <v>1242495</v>
      </c>
      <c r="M746">
        <f t="shared" si="35"/>
        <v>3033198</v>
      </c>
    </row>
    <row r="747" spans="1:13">
      <c r="A747" s="1" t="s">
        <v>27</v>
      </c>
      <c r="B747">
        <v>18075</v>
      </c>
      <c r="C747" t="s">
        <v>648</v>
      </c>
      <c r="D747">
        <v>6361</v>
      </c>
      <c r="E747">
        <v>1926</v>
      </c>
      <c r="F747">
        <v>8461</v>
      </c>
      <c r="G747">
        <v>4435</v>
      </c>
      <c r="H747">
        <v>0.751802387424654</v>
      </c>
      <c r="I747">
        <v>0.22763266753338801</v>
      </c>
      <c r="J747">
        <v>0.52416971989126504</v>
      </c>
      <c r="K747">
        <f t="shared" si="33"/>
        <v>1729852</v>
      </c>
      <c r="L747">
        <f t="shared" si="34"/>
        <v>1242495</v>
      </c>
      <c r="M747">
        <f t="shared" si="35"/>
        <v>3033198</v>
      </c>
    </row>
    <row r="748" spans="1:13">
      <c r="A748" s="1" t="s">
        <v>27</v>
      </c>
      <c r="B748">
        <v>18077</v>
      </c>
      <c r="C748" t="s">
        <v>122</v>
      </c>
      <c r="D748">
        <v>9663</v>
      </c>
      <c r="E748">
        <v>4731</v>
      </c>
      <c r="F748">
        <v>14697</v>
      </c>
      <c r="G748">
        <v>4932</v>
      </c>
      <c r="H748">
        <v>0.65748111859563096</v>
      </c>
      <c r="I748">
        <v>0.32190242906715599</v>
      </c>
      <c r="J748">
        <v>0.33557868952847503</v>
      </c>
      <c r="K748">
        <f t="shared" si="33"/>
        <v>1729852</v>
      </c>
      <c r="L748">
        <f t="shared" si="34"/>
        <v>1242495</v>
      </c>
      <c r="M748">
        <f t="shared" si="35"/>
        <v>3033198</v>
      </c>
    </row>
    <row r="749" spans="1:13">
      <c r="A749" s="1" t="s">
        <v>27</v>
      </c>
      <c r="B749">
        <v>18079</v>
      </c>
      <c r="C749" t="s">
        <v>649</v>
      </c>
      <c r="D749">
        <v>9490</v>
      </c>
      <c r="E749">
        <v>2523</v>
      </c>
      <c r="F749">
        <v>12251</v>
      </c>
      <c r="G749">
        <v>6967</v>
      </c>
      <c r="H749">
        <v>0.774630642396539</v>
      </c>
      <c r="I749">
        <v>0.20594237205126101</v>
      </c>
      <c r="J749">
        <v>0.56868827034527702</v>
      </c>
      <c r="K749">
        <f t="shared" si="33"/>
        <v>1729852</v>
      </c>
      <c r="L749">
        <f t="shared" si="34"/>
        <v>1242495</v>
      </c>
      <c r="M749">
        <f t="shared" si="35"/>
        <v>3033198</v>
      </c>
    </row>
    <row r="750" spans="1:13">
      <c r="A750" s="1" t="s">
        <v>27</v>
      </c>
      <c r="B750">
        <v>18081</v>
      </c>
      <c r="C750" t="s">
        <v>235</v>
      </c>
      <c r="D750">
        <v>51219</v>
      </c>
      <c r="E750">
        <v>24736</v>
      </c>
      <c r="F750">
        <v>77618</v>
      </c>
      <c r="G750">
        <v>26483</v>
      </c>
      <c r="H750">
        <v>0.65988559354788801</v>
      </c>
      <c r="I750">
        <v>0.31868896390012602</v>
      </c>
      <c r="J750">
        <v>0.34119662964776198</v>
      </c>
      <c r="K750">
        <f t="shared" si="33"/>
        <v>1729852</v>
      </c>
      <c r="L750">
        <f t="shared" si="34"/>
        <v>1242495</v>
      </c>
      <c r="M750">
        <f t="shared" si="35"/>
        <v>3033198</v>
      </c>
    </row>
    <row r="751" spans="1:13">
      <c r="A751" s="1" t="s">
        <v>27</v>
      </c>
      <c r="B751">
        <v>18083</v>
      </c>
      <c r="C751" t="s">
        <v>606</v>
      </c>
      <c r="D751">
        <v>11655</v>
      </c>
      <c r="E751">
        <v>4067</v>
      </c>
      <c r="F751">
        <v>16011</v>
      </c>
      <c r="G751">
        <v>7588</v>
      </c>
      <c r="H751">
        <v>0.727937043282743</v>
      </c>
      <c r="I751">
        <v>0.25401286615451801</v>
      </c>
      <c r="J751">
        <v>0.47392417712822399</v>
      </c>
      <c r="K751">
        <f t="shared" si="33"/>
        <v>1729852</v>
      </c>
      <c r="L751">
        <f t="shared" si="34"/>
        <v>1242495</v>
      </c>
      <c r="M751">
        <f t="shared" si="35"/>
        <v>3033198</v>
      </c>
    </row>
    <row r="752" spans="1:13">
      <c r="A752" s="1" t="s">
        <v>27</v>
      </c>
      <c r="B752">
        <v>18085</v>
      </c>
      <c r="C752" t="s">
        <v>650</v>
      </c>
      <c r="D752">
        <v>26499</v>
      </c>
      <c r="E752">
        <v>8364</v>
      </c>
      <c r="F752">
        <v>35787</v>
      </c>
      <c r="G752">
        <v>18135</v>
      </c>
      <c r="H752">
        <v>0.74046441445217503</v>
      </c>
      <c r="I752">
        <v>0.23371615391063699</v>
      </c>
      <c r="J752">
        <v>0.50674826054153699</v>
      </c>
      <c r="K752">
        <f t="shared" si="33"/>
        <v>1729852</v>
      </c>
      <c r="L752">
        <f t="shared" si="34"/>
        <v>1242495</v>
      </c>
      <c r="M752">
        <f t="shared" si="35"/>
        <v>3033198</v>
      </c>
    </row>
    <row r="753" spans="1:13">
      <c r="A753" s="1" t="s">
        <v>27</v>
      </c>
      <c r="B753">
        <v>18087</v>
      </c>
      <c r="C753" t="s">
        <v>651</v>
      </c>
      <c r="D753">
        <v>8110</v>
      </c>
      <c r="E753">
        <v>2355</v>
      </c>
      <c r="F753">
        <v>10633</v>
      </c>
      <c r="G753">
        <v>5755</v>
      </c>
      <c r="H753">
        <v>0.76271983447756897</v>
      </c>
      <c r="I753">
        <v>0.221480297187999</v>
      </c>
      <c r="J753">
        <v>0.54123953728956997</v>
      </c>
      <c r="K753">
        <f t="shared" si="33"/>
        <v>1729852</v>
      </c>
      <c r="L753">
        <f t="shared" si="34"/>
        <v>1242495</v>
      </c>
      <c r="M753">
        <f t="shared" si="35"/>
        <v>3033198</v>
      </c>
    </row>
    <row r="754" spans="1:13">
      <c r="A754" s="1" t="s">
        <v>27</v>
      </c>
      <c r="B754">
        <v>18089</v>
      </c>
      <c r="C754" t="s">
        <v>281</v>
      </c>
      <c r="D754">
        <v>91760</v>
      </c>
      <c r="E754">
        <v>124870</v>
      </c>
      <c r="F754">
        <v>219956</v>
      </c>
      <c r="G754">
        <v>-33110</v>
      </c>
      <c r="H754">
        <v>0.41717434395970099</v>
      </c>
      <c r="I754">
        <v>0.56770444998090497</v>
      </c>
      <c r="J754">
        <v>-0.15053010602120401</v>
      </c>
      <c r="K754">
        <f t="shared" si="33"/>
        <v>1729852</v>
      </c>
      <c r="L754">
        <f t="shared" si="34"/>
        <v>1242495</v>
      </c>
      <c r="M754">
        <f t="shared" si="35"/>
        <v>3033198</v>
      </c>
    </row>
    <row r="755" spans="1:13">
      <c r="A755" s="1" t="s">
        <v>27</v>
      </c>
      <c r="B755">
        <v>18091</v>
      </c>
      <c r="C755" t="s">
        <v>652</v>
      </c>
      <c r="D755">
        <v>25997</v>
      </c>
      <c r="E755">
        <v>22427</v>
      </c>
      <c r="F755">
        <v>49392</v>
      </c>
      <c r="G755">
        <v>3570</v>
      </c>
      <c r="H755">
        <v>0.52634029802397098</v>
      </c>
      <c r="I755">
        <v>0.45406138645934502</v>
      </c>
      <c r="J755">
        <v>7.2278911564625903E-2</v>
      </c>
      <c r="K755">
        <f t="shared" si="33"/>
        <v>1729852</v>
      </c>
      <c r="L755">
        <f t="shared" si="34"/>
        <v>1242495</v>
      </c>
      <c r="M755">
        <f t="shared" si="35"/>
        <v>3033198</v>
      </c>
    </row>
    <row r="756" spans="1:13">
      <c r="A756" s="1" t="s">
        <v>27</v>
      </c>
      <c r="B756">
        <v>18093</v>
      </c>
      <c r="C756" t="s">
        <v>125</v>
      </c>
      <c r="D756">
        <v>15601</v>
      </c>
      <c r="E756">
        <v>4961</v>
      </c>
      <c r="F756">
        <v>21025</v>
      </c>
      <c r="G756">
        <v>10640</v>
      </c>
      <c r="H756">
        <v>0.74202140309155695</v>
      </c>
      <c r="I756">
        <v>0.23595719381688399</v>
      </c>
      <c r="J756">
        <v>0.50606420927467299</v>
      </c>
      <c r="K756">
        <f t="shared" si="33"/>
        <v>1729852</v>
      </c>
      <c r="L756">
        <f t="shared" si="34"/>
        <v>1242495</v>
      </c>
      <c r="M756">
        <f t="shared" si="35"/>
        <v>3033198</v>
      </c>
    </row>
    <row r="757" spans="1:13">
      <c r="A757" s="1" t="s">
        <v>27</v>
      </c>
      <c r="B757">
        <v>18095</v>
      </c>
      <c r="C757" t="s">
        <v>130</v>
      </c>
      <c r="D757">
        <v>31215</v>
      </c>
      <c r="E757">
        <v>19524</v>
      </c>
      <c r="F757">
        <v>51793</v>
      </c>
      <c r="G757">
        <v>11691</v>
      </c>
      <c r="H757">
        <v>0.60268762187940395</v>
      </c>
      <c r="I757">
        <v>0.37696213774062098</v>
      </c>
      <c r="J757">
        <v>0.22572548413878299</v>
      </c>
      <c r="K757">
        <f t="shared" si="33"/>
        <v>1729852</v>
      </c>
      <c r="L757">
        <f t="shared" si="34"/>
        <v>1242495</v>
      </c>
      <c r="M757">
        <f t="shared" si="35"/>
        <v>3033198</v>
      </c>
    </row>
    <row r="758" spans="1:13">
      <c r="A758" s="1" t="s">
        <v>27</v>
      </c>
      <c r="B758">
        <v>18097</v>
      </c>
      <c r="C758" t="s">
        <v>132</v>
      </c>
      <c r="D758">
        <v>134175</v>
      </c>
      <c r="E758">
        <v>247772</v>
      </c>
      <c r="F758">
        <v>389619</v>
      </c>
      <c r="G758">
        <v>-113597</v>
      </c>
      <c r="H758">
        <v>0.34437488931494598</v>
      </c>
      <c r="I758">
        <v>0.63593407919018297</v>
      </c>
      <c r="J758">
        <v>-0.29155918987523699</v>
      </c>
      <c r="K758">
        <f t="shared" si="33"/>
        <v>1729852</v>
      </c>
      <c r="L758">
        <f t="shared" si="34"/>
        <v>1242495</v>
      </c>
      <c r="M758">
        <f t="shared" si="35"/>
        <v>3033198</v>
      </c>
    </row>
    <row r="759" spans="1:13">
      <c r="A759" s="1" t="s">
        <v>27</v>
      </c>
      <c r="B759">
        <v>18099</v>
      </c>
      <c r="C759" t="s">
        <v>133</v>
      </c>
      <c r="D759">
        <v>13844</v>
      </c>
      <c r="E759">
        <v>5712</v>
      </c>
      <c r="F759">
        <v>19927</v>
      </c>
      <c r="G759">
        <v>8132</v>
      </c>
      <c r="H759">
        <v>0.69473578561750304</v>
      </c>
      <c r="I759">
        <v>0.28664625884478301</v>
      </c>
      <c r="J759">
        <v>0.40808952677271998</v>
      </c>
      <c r="K759">
        <f t="shared" si="33"/>
        <v>1729852</v>
      </c>
      <c r="L759">
        <f t="shared" si="34"/>
        <v>1242495</v>
      </c>
      <c r="M759">
        <f t="shared" si="35"/>
        <v>3033198</v>
      </c>
    </row>
    <row r="760" spans="1:13">
      <c r="A760" s="1" t="s">
        <v>27</v>
      </c>
      <c r="B760">
        <v>18101</v>
      </c>
      <c r="C760" t="s">
        <v>416</v>
      </c>
      <c r="D760">
        <v>4029</v>
      </c>
      <c r="E760">
        <v>1011</v>
      </c>
      <c r="F760">
        <v>5144</v>
      </c>
      <c r="G760">
        <v>3018</v>
      </c>
      <c r="H760">
        <v>0.783242612752721</v>
      </c>
      <c r="I760">
        <v>0.19653965785381</v>
      </c>
      <c r="J760">
        <v>0.586702954898911</v>
      </c>
      <c r="K760">
        <f t="shared" si="33"/>
        <v>1729852</v>
      </c>
      <c r="L760">
        <f t="shared" si="34"/>
        <v>1242495</v>
      </c>
      <c r="M760">
        <f t="shared" si="35"/>
        <v>3033198</v>
      </c>
    </row>
    <row r="761" spans="1:13">
      <c r="A761" s="1" t="s">
        <v>27</v>
      </c>
      <c r="B761">
        <v>18103</v>
      </c>
      <c r="C761" t="s">
        <v>653</v>
      </c>
      <c r="D761">
        <v>10925</v>
      </c>
      <c r="E761">
        <v>3235</v>
      </c>
      <c r="F761">
        <v>14473</v>
      </c>
      <c r="G761">
        <v>7690</v>
      </c>
      <c r="H761">
        <v>0.75485386581911096</v>
      </c>
      <c r="I761">
        <v>0.22351965729289</v>
      </c>
      <c r="J761">
        <v>0.53133420852622104</v>
      </c>
      <c r="K761">
        <f t="shared" si="33"/>
        <v>1729852</v>
      </c>
      <c r="L761">
        <f t="shared" si="34"/>
        <v>1242495</v>
      </c>
      <c r="M761">
        <f t="shared" si="35"/>
        <v>3033198</v>
      </c>
    </row>
    <row r="762" spans="1:13">
      <c r="A762" s="1" t="s">
        <v>27</v>
      </c>
      <c r="B762">
        <v>18105</v>
      </c>
      <c r="C762" t="s">
        <v>135</v>
      </c>
      <c r="D762">
        <v>22071</v>
      </c>
      <c r="E762">
        <v>39861</v>
      </c>
      <c r="F762">
        <v>63151</v>
      </c>
      <c r="G762">
        <v>-17790</v>
      </c>
      <c r="H762">
        <v>0.34949565327548199</v>
      </c>
      <c r="I762">
        <v>0.63120140615350495</v>
      </c>
      <c r="J762">
        <v>-0.28170575287802202</v>
      </c>
      <c r="K762">
        <f t="shared" si="33"/>
        <v>1729852</v>
      </c>
      <c r="L762">
        <f t="shared" si="34"/>
        <v>1242495</v>
      </c>
      <c r="M762">
        <f t="shared" si="35"/>
        <v>3033198</v>
      </c>
    </row>
    <row r="763" spans="1:13">
      <c r="A763" s="1" t="s">
        <v>27</v>
      </c>
      <c r="B763">
        <v>18107</v>
      </c>
      <c r="C763" t="s">
        <v>136</v>
      </c>
      <c r="D763">
        <v>12659</v>
      </c>
      <c r="E763">
        <v>4213</v>
      </c>
      <c r="F763">
        <v>17198</v>
      </c>
      <c r="G763">
        <v>8446</v>
      </c>
      <c r="H763">
        <v>0.73607396208861497</v>
      </c>
      <c r="I763">
        <v>0.24497034538899801</v>
      </c>
      <c r="J763">
        <v>0.491103616699616</v>
      </c>
      <c r="K763">
        <f t="shared" si="33"/>
        <v>1729852</v>
      </c>
      <c r="L763">
        <f t="shared" si="34"/>
        <v>1242495</v>
      </c>
      <c r="M763">
        <f t="shared" si="35"/>
        <v>3033198</v>
      </c>
    </row>
    <row r="764" spans="1:13">
      <c r="A764" s="1" t="s">
        <v>27</v>
      </c>
      <c r="B764">
        <v>18109</v>
      </c>
      <c r="C764" t="s">
        <v>137</v>
      </c>
      <c r="D764">
        <v>27512</v>
      </c>
      <c r="E764">
        <v>7781</v>
      </c>
      <c r="F764">
        <v>36159</v>
      </c>
      <c r="G764">
        <v>19731</v>
      </c>
      <c r="H764">
        <v>0.76086174949528396</v>
      </c>
      <c r="I764">
        <v>0.21518847313255299</v>
      </c>
      <c r="J764">
        <v>0.545673276362731</v>
      </c>
      <c r="K764">
        <f t="shared" si="33"/>
        <v>1729852</v>
      </c>
      <c r="L764">
        <f t="shared" si="34"/>
        <v>1242495</v>
      </c>
      <c r="M764">
        <f t="shared" si="35"/>
        <v>3033198</v>
      </c>
    </row>
    <row r="765" spans="1:13">
      <c r="A765" s="1" t="s">
        <v>27</v>
      </c>
      <c r="B765">
        <v>18111</v>
      </c>
      <c r="C765" t="s">
        <v>244</v>
      </c>
      <c r="D765">
        <v>4942</v>
      </c>
      <c r="E765">
        <v>1509</v>
      </c>
      <c r="F765">
        <v>6591</v>
      </c>
      <c r="G765">
        <v>3433</v>
      </c>
      <c r="H765">
        <v>0.74981034744348296</v>
      </c>
      <c r="I765">
        <v>0.22894856622667201</v>
      </c>
      <c r="J765">
        <v>0.52086178121681004</v>
      </c>
      <c r="K765">
        <f t="shared" si="33"/>
        <v>1729852</v>
      </c>
      <c r="L765">
        <f t="shared" si="34"/>
        <v>1242495</v>
      </c>
      <c r="M765">
        <f t="shared" si="35"/>
        <v>3033198</v>
      </c>
    </row>
    <row r="766" spans="1:13">
      <c r="A766" s="1" t="s">
        <v>27</v>
      </c>
      <c r="B766">
        <v>18113</v>
      </c>
      <c r="C766" t="s">
        <v>654</v>
      </c>
      <c r="D766">
        <v>14195</v>
      </c>
      <c r="E766">
        <v>4660</v>
      </c>
      <c r="F766">
        <v>19190</v>
      </c>
      <c r="G766">
        <v>9535</v>
      </c>
      <c r="H766">
        <v>0.73970818134445004</v>
      </c>
      <c r="I766">
        <v>0.242834809796769</v>
      </c>
      <c r="J766">
        <v>0.49687337154768102</v>
      </c>
      <c r="K766">
        <f t="shared" si="33"/>
        <v>1729852</v>
      </c>
      <c r="L766">
        <f t="shared" si="34"/>
        <v>1242495</v>
      </c>
      <c r="M766">
        <f t="shared" si="35"/>
        <v>3033198</v>
      </c>
    </row>
    <row r="767" spans="1:13">
      <c r="A767" s="1" t="s">
        <v>27</v>
      </c>
      <c r="B767">
        <v>18115</v>
      </c>
      <c r="C767" t="s">
        <v>655</v>
      </c>
      <c r="D767">
        <v>2392</v>
      </c>
      <c r="E767">
        <v>750</v>
      </c>
      <c r="F767">
        <v>3164</v>
      </c>
      <c r="G767">
        <v>1642</v>
      </c>
      <c r="H767">
        <v>0.75600505689001196</v>
      </c>
      <c r="I767">
        <v>0.23704171934260401</v>
      </c>
      <c r="J767">
        <v>0.51896333754740798</v>
      </c>
      <c r="K767">
        <f t="shared" si="33"/>
        <v>1729852</v>
      </c>
      <c r="L767">
        <f t="shared" si="34"/>
        <v>1242495</v>
      </c>
      <c r="M767">
        <f t="shared" si="35"/>
        <v>3033198</v>
      </c>
    </row>
    <row r="768" spans="1:13">
      <c r="A768" s="1" t="s">
        <v>27</v>
      </c>
      <c r="B768">
        <v>18117</v>
      </c>
      <c r="C768" t="s">
        <v>293</v>
      </c>
      <c r="D768">
        <v>6432</v>
      </c>
      <c r="E768">
        <v>2224</v>
      </c>
      <c r="F768">
        <v>8832</v>
      </c>
      <c r="G768">
        <v>4208</v>
      </c>
      <c r="H768">
        <v>0.72826086956521696</v>
      </c>
      <c r="I768">
        <v>0.251811594202898</v>
      </c>
      <c r="J768">
        <v>0.47644927536231801</v>
      </c>
      <c r="K768">
        <f t="shared" si="33"/>
        <v>1729852</v>
      </c>
      <c r="L768">
        <f t="shared" si="34"/>
        <v>1242495</v>
      </c>
      <c r="M768">
        <f t="shared" si="35"/>
        <v>3033198</v>
      </c>
    </row>
    <row r="769" spans="1:13">
      <c r="A769" s="1" t="s">
        <v>27</v>
      </c>
      <c r="B769">
        <v>18119</v>
      </c>
      <c r="C769" t="s">
        <v>656</v>
      </c>
      <c r="D769">
        <v>7286</v>
      </c>
      <c r="E769">
        <v>2420</v>
      </c>
      <c r="F769">
        <v>9904</v>
      </c>
      <c r="G769">
        <v>4866</v>
      </c>
      <c r="H769">
        <v>0.73566235864297203</v>
      </c>
      <c r="I769">
        <v>0.24434571890145301</v>
      </c>
      <c r="J769">
        <v>0.49131663974151801</v>
      </c>
      <c r="K769">
        <f t="shared" si="33"/>
        <v>1729852</v>
      </c>
      <c r="L769">
        <f t="shared" si="34"/>
        <v>1242495</v>
      </c>
      <c r="M769">
        <f t="shared" si="35"/>
        <v>3033198</v>
      </c>
    </row>
    <row r="770" spans="1:13">
      <c r="A770" s="1" t="s">
        <v>27</v>
      </c>
      <c r="B770">
        <v>18121</v>
      </c>
      <c r="C770" t="s">
        <v>657</v>
      </c>
      <c r="D770">
        <v>5398</v>
      </c>
      <c r="E770">
        <v>1503</v>
      </c>
      <c r="F770">
        <v>7011</v>
      </c>
      <c r="G770">
        <v>3895</v>
      </c>
      <c r="H770">
        <v>0.76993296248751897</v>
      </c>
      <c r="I770">
        <v>0.214377406931964</v>
      </c>
      <c r="J770">
        <v>0.55555555555555503</v>
      </c>
      <c r="K770">
        <f t="shared" si="33"/>
        <v>1729852</v>
      </c>
      <c r="L770">
        <f t="shared" si="34"/>
        <v>1242495</v>
      </c>
      <c r="M770">
        <f t="shared" si="35"/>
        <v>3033198</v>
      </c>
    </row>
    <row r="771" spans="1:13">
      <c r="A771" s="1" t="s">
        <v>27</v>
      </c>
      <c r="B771">
        <v>18123</v>
      </c>
      <c r="C771" t="s">
        <v>138</v>
      </c>
      <c r="D771">
        <v>5345</v>
      </c>
      <c r="E771">
        <v>3203</v>
      </c>
      <c r="F771">
        <v>8722</v>
      </c>
      <c r="G771">
        <v>2142</v>
      </c>
      <c r="H771">
        <v>0.61281816097225394</v>
      </c>
      <c r="I771">
        <v>0.36723228617289599</v>
      </c>
      <c r="J771">
        <v>0.24558587479935701</v>
      </c>
      <c r="K771">
        <f t="shared" ref="K771:K834" si="36">SUMIF(A:A,A771,D:D)</f>
        <v>1729852</v>
      </c>
      <c r="L771">
        <f t="shared" ref="L771:L834" si="37">SUMIF(A:A,A771,E:E)</f>
        <v>1242495</v>
      </c>
      <c r="M771">
        <f t="shared" ref="M771:M834" si="38">SUMIF(A:A,A771,F:F)</f>
        <v>3033198</v>
      </c>
    </row>
    <row r="772" spans="1:13">
      <c r="A772" s="1" t="s">
        <v>27</v>
      </c>
      <c r="B772">
        <v>18125</v>
      </c>
      <c r="C772" t="s">
        <v>140</v>
      </c>
      <c r="D772">
        <v>4692</v>
      </c>
      <c r="E772">
        <v>1415</v>
      </c>
      <c r="F772">
        <v>6220</v>
      </c>
      <c r="G772">
        <v>3277</v>
      </c>
      <c r="H772">
        <v>0.75434083601286095</v>
      </c>
      <c r="I772">
        <v>0.227491961414791</v>
      </c>
      <c r="J772">
        <v>0.52684887459806995</v>
      </c>
      <c r="K772">
        <f t="shared" si="36"/>
        <v>1729852</v>
      </c>
      <c r="L772">
        <f t="shared" si="37"/>
        <v>1242495</v>
      </c>
      <c r="M772">
        <f t="shared" si="38"/>
        <v>3033198</v>
      </c>
    </row>
    <row r="773" spans="1:13">
      <c r="A773" s="1" t="s">
        <v>27</v>
      </c>
      <c r="B773">
        <v>18127</v>
      </c>
      <c r="C773" t="s">
        <v>658</v>
      </c>
      <c r="D773">
        <v>45008</v>
      </c>
      <c r="E773">
        <v>39746</v>
      </c>
      <c r="F773">
        <v>86509</v>
      </c>
      <c r="G773">
        <v>5262</v>
      </c>
      <c r="H773">
        <v>0.52026956732825402</v>
      </c>
      <c r="I773">
        <v>0.45944352610710998</v>
      </c>
      <c r="J773">
        <v>6.08260412211446E-2</v>
      </c>
      <c r="K773">
        <f t="shared" si="36"/>
        <v>1729852</v>
      </c>
      <c r="L773">
        <f t="shared" si="37"/>
        <v>1242495</v>
      </c>
      <c r="M773">
        <f t="shared" si="38"/>
        <v>3033198</v>
      </c>
    </row>
    <row r="774" spans="1:13">
      <c r="A774" s="1" t="s">
        <v>27</v>
      </c>
      <c r="B774">
        <v>18129</v>
      </c>
      <c r="C774" t="s">
        <v>659</v>
      </c>
      <c r="D774">
        <v>9206</v>
      </c>
      <c r="E774">
        <v>3811</v>
      </c>
      <c r="F774">
        <v>13236</v>
      </c>
      <c r="G774">
        <v>5395</v>
      </c>
      <c r="H774">
        <v>0.69552734965246299</v>
      </c>
      <c r="I774">
        <v>0.28792686612269502</v>
      </c>
      <c r="J774">
        <v>0.40760048352976702</v>
      </c>
      <c r="K774">
        <f t="shared" si="36"/>
        <v>1729852</v>
      </c>
      <c r="L774">
        <f t="shared" si="37"/>
        <v>1242495</v>
      </c>
      <c r="M774">
        <f t="shared" si="38"/>
        <v>3033198</v>
      </c>
    </row>
    <row r="775" spans="1:13">
      <c r="A775" s="1" t="s">
        <v>27</v>
      </c>
      <c r="B775">
        <v>18131</v>
      </c>
      <c r="C775" t="s">
        <v>251</v>
      </c>
      <c r="D775">
        <v>4246</v>
      </c>
      <c r="E775">
        <v>1463</v>
      </c>
      <c r="F775">
        <v>5806</v>
      </c>
      <c r="G775">
        <v>2783</v>
      </c>
      <c r="H775">
        <v>0.73131243541164304</v>
      </c>
      <c r="I775">
        <v>0.25198070961074698</v>
      </c>
      <c r="J775">
        <v>0.479331725800895</v>
      </c>
      <c r="K775">
        <f t="shared" si="36"/>
        <v>1729852</v>
      </c>
      <c r="L775">
        <f t="shared" si="37"/>
        <v>1242495</v>
      </c>
      <c r="M775">
        <f t="shared" si="38"/>
        <v>3033198</v>
      </c>
    </row>
    <row r="776" spans="1:13">
      <c r="A776" s="1" t="s">
        <v>27</v>
      </c>
      <c r="B776">
        <v>18133</v>
      </c>
      <c r="C776" t="s">
        <v>425</v>
      </c>
      <c r="D776">
        <v>12278</v>
      </c>
      <c r="E776">
        <v>3946</v>
      </c>
      <c r="F776">
        <v>16597</v>
      </c>
      <c r="G776">
        <v>8332</v>
      </c>
      <c r="H776">
        <v>0.739772247996625</v>
      </c>
      <c r="I776">
        <v>0.237753810929686</v>
      </c>
      <c r="J776">
        <v>0.50201843706693905</v>
      </c>
      <c r="K776">
        <f t="shared" si="36"/>
        <v>1729852</v>
      </c>
      <c r="L776">
        <f t="shared" si="37"/>
        <v>1242495</v>
      </c>
      <c r="M776">
        <f t="shared" si="38"/>
        <v>3033198</v>
      </c>
    </row>
    <row r="777" spans="1:13">
      <c r="A777" s="1" t="s">
        <v>27</v>
      </c>
      <c r="B777">
        <v>18135</v>
      </c>
      <c r="C777" t="s">
        <v>141</v>
      </c>
      <c r="D777">
        <v>8312</v>
      </c>
      <c r="E777">
        <v>2513</v>
      </c>
      <c r="F777">
        <v>11070</v>
      </c>
      <c r="G777">
        <v>5799</v>
      </c>
      <c r="H777">
        <v>0.75085817524841902</v>
      </c>
      <c r="I777">
        <v>0.22700993676603401</v>
      </c>
      <c r="J777">
        <v>0.52384823848238404</v>
      </c>
      <c r="K777">
        <f t="shared" si="36"/>
        <v>1729852</v>
      </c>
      <c r="L777">
        <f t="shared" si="37"/>
        <v>1242495</v>
      </c>
      <c r="M777">
        <f t="shared" si="38"/>
        <v>3033198</v>
      </c>
    </row>
    <row r="778" spans="1:13">
      <c r="A778" s="1" t="s">
        <v>27</v>
      </c>
      <c r="B778">
        <v>18137</v>
      </c>
      <c r="C778" t="s">
        <v>660</v>
      </c>
      <c r="D778">
        <v>11261</v>
      </c>
      <c r="E778">
        <v>2774</v>
      </c>
      <c r="F778">
        <v>14271</v>
      </c>
      <c r="G778">
        <v>8487</v>
      </c>
      <c r="H778">
        <v>0.78908275523789495</v>
      </c>
      <c r="I778">
        <v>0.19438021161796601</v>
      </c>
      <c r="J778">
        <v>0.59470254361992803</v>
      </c>
      <c r="K778">
        <f t="shared" si="36"/>
        <v>1729852</v>
      </c>
      <c r="L778">
        <f t="shared" si="37"/>
        <v>1242495</v>
      </c>
      <c r="M778">
        <f t="shared" si="38"/>
        <v>3033198</v>
      </c>
    </row>
    <row r="779" spans="1:13">
      <c r="A779" s="1" t="s">
        <v>27</v>
      </c>
      <c r="B779">
        <v>18139</v>
      </c>
      <c r="C779" t="s">
        <v>661</v>
      </c>
      <c r="D779">
        <v>6035</v>
      </c>
      <c r="E779">
        <v>1754</v>
      </c>
      <c r="F779">
        <v>7932</v>
      </c>
      <c r="G779">
        <v>4281</v>
      </c>
      <c r="H779">
        <v>0.76084215834594005</v>
      </c>
      <c r="I779">
        <v>0.221129601613716</v>
      </c>
      <c r="J779">
        <v>0.53971255673222296</v>
      </c>
      <c r="K779">
        <f t="shared" si="36"/>
        <v>1729852</v>
      </c>
      <c r="L779">
        <f t="shared" si="37"/>
        <v>1242495</v>
      </c>
      <c r="M779">
        <f t="shared" si="38"/>
        <v>3033198</v>
      </c>
    </row>
    <row r="780" spans="1:13">
      <c r="A780" s="1" t="s">
        <v>27</v>
      </c>
      <c r="B780">
        <v>18141</v>
      </c>
      <c r="C780" t="s">
        <v>662</v>
      </c>
      <c r="D780">
        <v>53164</v>
      </c>
      <c r="E780">
        <v>59896</v>
      </c>
      <c r="F780">
        <v>115238</v>
      </c>
      <c r="G780">
        <v>-6732</v>
      </c>
      <c r="H780">
        <v>0.46134087714122002</v>
      </c>
      <c r="I780">
        <v>0.51975910723893104</v>
      </c>
      <c r="J780">
        <v>-5.8418230097710799E-2</v>
      </c>
      <c r="K780">
        <f t="shared" si="36"/>
        <v>1729852</v>
      </c>
      <c r="L780">
        <f t="shared" si="37"/>
        <v>1242495</v>
      </c>
      <c r="M780">
        <f t="shared" si="38"/>
        <v>3033198</v>
      </c>
    </row>
    <row r="781" spans="1:13">
      <c r="A781" s="1" t="s">
        <v>27</v>
      </c>
      <c r="B781">
        <v>18143</v>
      </c>
      <c r="C781" t="s">
        <v>254</v>
      </c>
      <c r="D781">
        <v>7328</v>
      </c>
      <c r="E781">
        <v>2698</v>
      </c>
      <c r="F781">
        <v>10161</v>
      </c>
      <c r="G781">
        <v>4630</v>
      </c>
      <c r="H781">
        <v>0.72118885936423505</v>
      </c>
      <c r="I781">
        <v>0.26552504674736699</v>
      </c>
      <c r="J781">
        <v>0.455663812616868</v>
      </c>
      <c r="K781">
        <f t="shared" si="36"/>
        <v>1729852</v>
      </c>
      <c r="L781">
        <f t="shared" si="37"/>
        <v>1242495</v>
      </c>
      <c r="M781">
        <f t="shared" si="38"/>
        <v>3033198</v>
      </c>
    </row>
    <row r="782" spans="1:13">
      <c r="A782" s="1" t="s">
        <v>27</v>
      </c>
      <c r="B782">
        <v>18145</v>
      </c>
      <c r="C782" t="s">
        <v>144</v>
      </c>
      <c r="D782">
        <v>14568</v>
      </c>
      <c r="E782">
        <v>5023</v>
      </c>
      <c r="F782">
        <v>19991</v>
      </c>
      <c r="G782">
        <v>9545</v>
      </c>
      <c r="H782">
        <v>0.72872792756740501</v>
      </c>
      <c r="I782">
        <v>0.251263068380771</v>
      </c>
      <c r="J782">
        <v>0.47746485918663401</v>
      </c>
      <c r="K782">
        <f t="shared" si="36"/>
        <v>1729852</v>
      </c>
      <c r="L782">
        <f t="shared" si="37"/>
        <v>1242495</v>
      </c>
      <c r="M782">
        <f t="shared" si="38"/>
        <v>3033198</v>
      </c>
    </row>
    <row r="783" spans="1:13">
      <c r="A783" s="1" t="s">
        <v>27</v>
      </c>
      <c r="B783">
        <v>18147</v>
      </c>
      <c r="C783" t="s">
        <v>663</v>
      </c>
      <c r="D783">
        <v>7357</v>
      </c>
      <c r="E783">
        <v>3213</v>
      </c>
      <c r="F783">
        <v>10769</v>
      </c>
      <c r="G783">
        <v>4144</v>
      </c>
      <c r="H783">
        <v>0.683164639242269</v>
      </c>
      <c r="I783">
        <v>0.298356393351286</v>
      </c>
      <c r="J783">
        <v>0.384808245890983</v>
      </c>
      <c r="K783">
        <f t="shared" si="36"/>
        <v>1729852</v>
      </c>
      <c r="L783">
        <f t="shared" si="37"/>
        <v>1242495</v>
      </c>
      <c r="M783">
        <f t="shared" si="38"/>
        <v>3033198</v>
      </c>
    </row>
    <row r="784" spans="1:13">
      <c r="A784" s="1" t="s">
        <v>27</v>
      </c>
      <c r="B784">
        <v>18149</v>
      </c>
      <c r="C784" t="s">
        <v>664</v>
      </c>
      <c r="D784">
        <v>7466</v>
      </c>
      <c r="E784">
        <v>2650</v>
      </c>
      <c r="F784">
        <v>10290</v>
      </c>
      <c r="G784">
        <v>4816</v>
      </c>
      <c r="H784">
        <v>0.72555879494654996</v>
      </c>
      <c r="I784">
        <v>0.25753158406219601</v>
      </c>
      <c r="J784">
        <v>0.46802721088435301</v>
      </c>
      <c r="K784">
        <f t="shared" si="36"/>
        <v>1729852</v>
      </c>
      <c r="L784">
        <f t="shared" si="37"/>
        <v>1242495</v>
      </c>
      <c r="M784">
        <f t="shared" si="38"/>
        <v>3033198</v>
      </c>
    </row>
    <row r="785" spans="1:13">
      <c r="A785" s="1" t="s">
        <v>27</v>
      </c>
      <c r="B785">
        <v>18151</v>
      </c>
      <c r="C785" t="s">
        <v>665</v>
      </c>
      <c r="D785">
        <v>11327</v>
      </c>
      <c r="E785">
        <v>4513</v>
      </c>
      <c r="F785">
        <v>16162</v>
      </c>
      <c r="G785">
        <v>6814</v>
      </c>
      <c r="H785">
        <v>0.70084148001484903</v>
      </c>
      <c r="I785">
        <v>0.27923524316297399</v>
      </c>
      <c r="J785">
        <v>0.42160623685187398</v>
      </c>
      <c r="K785">
        <f t="shared" si="36"/>
        <v>1729852</v>
      </c>
      <c r="L785">
        <f t="shared" si="37"/>
        <v>1242495</v>
      </c>
      <c r="M785">
        <f t="shared" si="38"/>
        <v>3033198</v>
      </c>
    </row>
    <row r="786" spans="1:13">
      <c r="A786" s="1" t="s">
        <v>27</v>
      </c>
      <c r="B786">
        <v>18153</v>
      </c>
      <c r="C786" t="s">
        <v>666</v>
      </c>
      <c r="D786">
        <v>6691</v>
      </c>
      <c r="E786">
        <v>2153</v>
      </c>
      <c r="F786">
        <v>8994</v>
      </c>
      <c r="G786">
        <v>4538</v>
      </c>
      <c r="H786">
        <v>0.74394040471425305</v>
      </c>
      <c r="I786">
        <v>0.23938181009561901</v>
      </c>
      <c r="J786">
        <v>0.50455859461863395</v>
      </c>
      <c r="K786">
        <f t="shared" si="36"/>
        <v>1729852</v>
      </c>
      <c r="L786">
        <f t="shared" si="37"/>
        <v>1242495</v>
      </c>
      <c r="M786">
        <f t="shared" si="38"/>
        <v>3033198</v>
      </c>
    </row>
    <row r="787" spans="1:13">
      <c r="A787" s="1" t="s">
        <v>27</v>
      </c>
      <c r="B787">
        <v>18155</v>
      </c>
      <c r="C787" t="s">
        <v>667</v>
      </c>
      <c r="D787">
        <v>3133</v>
      </c>
      <c r="E787">
        <v>964</v>
      </c>
      <c r="F787">
        <v>4154</v>
      </c>
      <c r="G787">
        <v>2169</v>
      </c>
      <c r="H787">
        <v>0.75421280693307602</v>
      </c>
      <c r="I787">
        <v>0.23206547905633099</v>
      </c>
      <c r="J787">
        <v>0.522147327876745</v>
      </c>
      <c r="K787">
        <f t="shared" si="36"/>
        <v>1729852</v>
      </c>
      <c r="L787">
        <f t="shared" si="37"/>
        <v>1242495</v>
      </c>
      <c r="M787">
        <f t="shared" si="38"/>
        <v>3033198</v>
      </c>
    </row>
    <row r="788" spans="1:13">
      <c r="A788" s="1" t="s">
        <v>27</v>
      </c>
      <c r="B788">
        <v>18157</v>
      </c>
      <c r="C788" t="s">
        <v>668</v>
      </c>
      <c r="D788">
        <v>34581</v>
      </c>
      <c r="E788">
        <v>35017</v>
      </c>
      <c r="F788">
        <v>71448</v>
      </c>
      <c r="G788">
        <v>-436</v>
      </c>
      <c r="H788">
        <v>0.48400235136042902</v>
      </c>
      <c r="I788">
        <v>0.49010469152390501</v>
      </c>
      <c r="J788">
        <v>-6.1023401634755503E-3</v>
      </c>
      <c r="K788">
        <f t="shared" si="36"/>
        <v>1729852</v>
      </c>
      <c r="L788">
        <f t="shared" si="37"/>
        <v>1242495</v>
      </c>
      <c r="M788">
        <f t="shared" si="38"/>
        <v>3033198</v>
      </c>
    </row>
    <row r="789" spans="1:13">
      <c r="A789" s="1" t="s">
        <v>27</v>
      </c>
      <c r="B789">
        <v>18159</v>
      </c>
      <c r="C789" t="s">
        <v>669</v>
      </c>
      <c r="D789">
        <v>6110</v>
      </c>
      <c r="E789">
        <v>1834</v>
      </c>
      <c r="F789">
        <v>8116</v>
      </c>
      <c r="G789">
        <v>4276</v>
      </c>
      <c r="H789">
        <v>0.75283390832922603</v>
      </c>
      <c r="I789">
        <v>0.22597338590438601</v>
      </c>
      <c r="J789">
        <v>0.52686052242483905</v>
      </c>
      <c r="K789">
        <f t="shared" si="36"/>
        <v>1729852</v>
      </c>
      <c r="L789">
        <f t="shared" si="37"/>
        <v>1242495</v>
      </c>
      <c r="M789">
        <f t="shared" si="38"/>
        <v>3033198</v>
      </c>
    </row>
    <row r="790" spans="1:13">
      <c r="A790" s="1" t="s">
        <v>27</v>
      </c>
      <c r="B790">
        <v>18161</v>
      </c>
      <c r="C790" t="s">
        <v>260</v>
      </c>
      <c r="D790">
        <v>2688</v>
      </c>
      <c r="E790">
        <v>736</v>
      </c>
      <c r="F790">
        <v>3483</v>
      </c>
      <c r="G790">
        <v>1952</v>
      </c>
      <c r="H790">
        <v>0.77174849267872503</v>
      </c>
      <c r="I790">
        <v>0.211312087281079</v>
      </c>
      <c r="J790">
        <v>0.56043640539764505</v>
      </c>
      <c r="K790">
        <f t="shared" si="36"/>
        <v>1729852</v>
      </c>
      <c r="L790">
        <f t="shared" si="37"/>
        <v>1242495</v>
      </c>
      <c r="M790">
        <f t="shared" si="38"/>
        <v>3033198</v>
      </c>
    </row>
    <row r="791" spans="1:13">
      <c r="A791" s="1" t="s">
        <v>27</v>
      </c>
      <c r="B791">
        <v>18163</v>
      </c>
      <c r="C791" t="s">
        <v>670</v>
      </c>
      <c r="D791">
        <v>41844</v>
      </c>
      <c r="E791">
        <v>34415</v>
      </c>
      <c r="F791">
        <v>77662</v>
      </c>
      <c r="G791">
        <v>7429</v>
      </c>
      <c r="H791">
        <v>0.538796322525817</v>
      </c>
      <c r="I791">
        <v>0.44313821431330602</v>
      </c>
      <c r="J791">
        <v>9.5658108212510598E-2</v>
      </c>
      <c r="K791">
        <f t="shared" si="36"/>
        <v>1729852</v>
      </c>
      <c r="L791">
        <f t="shared" si="37"/>
        <v>1242495</v>
      </c>
      <c r="M791">
        <f t="shared" si="38"/>
        <v>3033198</v>
      </c>
    </row>
    <row r="792" spans="1:13">
      <c r="A792" s="1" t="s">
        <v>27</v>
      </c>
      <c r="B792">
        <v>18165</v>
      </c>
      <c r="C792" t="s">
        <v>671</v>
      </c>
      <c r="D792">
        <v>5184</v>
      </c>
      <c r="E792">
        <v>2145</v>
      </c>
      <c r="F792">
        <v>7481</v>
      </c>
      <c r="G792">
        <v>3039</v>
      </c>
      <c r="H792">
        <v>0.69295548723432698</v>
      </c>
      <c r="I792">
        <v>0.28672637347948099</v>
      </c>
      <c r="J792">
        <v>0.40622911375484499</v>
      </c>
      <c r="K792">
        <f t="shared" si="36"/>
        <v>1729852</v>
      </c>
      <c r="L792">
        <f t="shared" si="37"/>
        <v>1242495</v>
      </c>
      <c r="M792">
        <f t="shared" si="38"/>
        <v>3033198</v>
      </c>
    </row>
    <row r="793" spans="1:13">
      <c r="A793" s="1" t="s">
        <v>27</v>
      </c>
      <c r="B793">
        <v>18167</v>
      </c>
      <c r="C793" t="s">
        <v>672</v>
      </c>
      <c r="D793">
        <v>24545</v>
      </c>
      <c r="E793">
        <v>18123</v>
      </c>
      <c r="F793">
        <v>43594</v>
      </c>
      <c r="G793">
        <v>6422</v>
      </c>
      <c r="H793">
        <v>0.56303619764187696</v>
      </c>
      <c r="I793">
        <v>0.41572234711198702</v>
      </c>
      <c r="J793">
        <v>0.14731385052988899</v>
      </c>
      <c r="K793">
        <f t="shared" si="36"/>
        <v>1729852</v>
      </c>
      <c r="L793">
        <f t="shared" si="37"/>
        <v>1242495</v>
      </c>
      <c r="M793">
        <f t="shared" si="38"/>
        <v>3033198</v>
      </c>
    </row>
    <row r="794" spans="1:13">
      <c r="A794" s="1" t="s">
        <v>27</v>
      </c>
      <c r="B794">
        <v>18169</v>
      </c>
      <c r="C794" t="s">
        <v>629</v>
      </c>
      <c r="D794">
        <v>10762</v>
      </c>
      <c r="E794">
        <v>3494</v>
      </c>
      <c r="F794">
        <v>14573</v>
      </c>
      <c r="G794">
        <v>7268</v>
      </c>
      <c r="H794">
        <v>0.73848898648185002</v>
      </c>
      <c r="I794">
        <v>0.23975845742125801</v>
      </c>
      <c r="J794">
        <v>0.49873052906059101</v>
      </c>
      <c r="K794">
        <f t="shared" si="36"/>
        <v>1729852</v>
      </c>
      <c r="L794">
        <f t="shared" si="37"/>
        <v>1242495</v>
      </c>
      <c r="M794">
        <f t="shared" si="38"/>
        <v>3033198</v>
      </c>
    </row>
    <row r="795" spans="1:13">
      <c r="A795" s="1" t="s">
        <v>27</v>
      </c>
      <c r="B795">
        <v>18171</v>
      </c>
      <c r="C795" t="s">
        <v>536</v>
      </c>
      <c r="D795">
        <v>3401</v>
      </c>
      <c r="E795">
        <v>974</v>
      </c>
      <c r="F795">
        <v>4472</v>
      </c>
      <c r="G795">
        <v>2427</v>
      </c>
      <c r="H795">
        <v>0.76050983899821101</v>
      </c>
      <c r="I795">
        <v>0.21779964221824599</v>
      </c>
      <c r="J795">
        <v>0.54271019677996402</v>
      </c>
      <c r="K795">
        <f t="shared" si="36"/>
        <v>1729852</v>
      </c>
      <c r="L795">
        <f t="shared" si="37"/>
        <v>1242495</v>
      </c>
      <c r="M795">
        <f t="shared" si="38"/>
        <v>3033198</v>
      </c>
    </row>
    <row r="796" spans="1:13">
      <c r="A796" s="1" t="s">
        <v>27</v>
      </c>
      <c r="B796">
        <v>18173</v>
      </c>
      <c r="C796" t="s">
        <v>673</v>
      </c>
      <c r="D796">
        <v>21326</v>
      </c>
      <c r="E796">
        <v>11923</v>
      </c>
      <c r="F796">
        <v>33829</v>
      </c>
      <c r="G796">
        <v>9403</v>
      </c>
      <c r="H796">
        <v>0.63040586479056404</v>
      </c>
      <c r="I796">
        <v>0.352449082148452</v>
      </c>
      <c r="J796">
        <v>0.27795678264211099</v>
      </c>
      <c r="K796">
        <f t="shared" si="36"/>
        <v>1729852</v>
      </c>
      <c r="L796">
        <f t="shared" si="37"/>
        <v>1242495</v>
      </c>
      <c r="M796">
        <f t="shared" si="38"/>
        <v>3033198</v>
      </c>
    </row>
    <row r="797" spans="1:13">
      <c r="A797" s="1" t="s">
        <v>27</v>
      </c>
      <c r="B797">
        <v>18175</v>
      </c>
      <c r="C797" t="s">
        <v>150</v>
      </c>
      <c r="D797">
        <v>9114</v>
      </c>
      <c r="E797">
        <v>2784</v>
      </c>
      <c r="F797">
        <v>12139</v>
      </c>
      <c r="G797">
        <v>6330</v>
      </c>
      <c r="H797">
        <v>0.75080319630941506</v>
      </c>
      <c r="I797">
        <v>0.229343438503995</v>
      </c>
      <c r="J797">
        <v>0.52145975780541998</v>
      </c>
      <c r="K797">
        <f t="shared" si="36"/>
        <v>1729852</v>
      </c>
      <c r="L797">
        <f t="shared" si="37"/>
        <v>1242495</v>
      </c>
      <c r="M797">
        <f t="shared" si="38"/>
        <v>3033198</v>
      </c>
    </row>
    <row r="798" spans="1:13">
      <c r="A798" s="1" t="s">
        <v>27</v>
      </c>
      <c r="B798">
        <v>18177</v>
      </c>
      <c r="C798" t="s">
        <v>537</v>
      </c>
      <c r="D798">
        <v>17567</v>
      </c>
      <c r="E798">
        <v>9524</v>
      </c>
      <c r="F798">
        <v>27679</v>
      </c>
      <c r="G798">
        <v>8043</v>
      </c>
      <c r="H798">
        <v>0.63466888254633402</v>
      </c>
      <c r="I798">
        <v>0.34408757541818702</v>
      </c>
      <c r="J798">
        <v>0.290581307128147</v>
      </c>
      <c r="K798">
        <f t="shared" si="36"/>
        <v>1729852</v>
      </c>
      <c r="L798">
        <f t="shared" si="37"/>
        <v>1242495</v>
      </c>
      <c r="M798">
        <f t="shared" si="38"/>
        <v>3033198</v>
      </c>
    </row>
    <row r="799" spans="1:13">
      <c r="A799" s="1" t="s">
        <v>27</v>
      </c>
      <c r="B799">
        <v>18179</v>
      </c>
      <c r="C799" t="s">
        <v>674</v>
      </c>
      <c r="D799">
        <v>10855</v>
      </c>
      <c r="E799">
        <v>2928</v>
      </c>
      <c r="F799">
        <v>14050</v>
      </c>
      <c r="G799">
        <v>7927</v>
      </c>
      <c r="H799">
        <v>0.77259786476868297</v>
      </c>
      <c r="I799">
        <v>0.208398576512455</v>
      </c>
      <c r="J799">
        <v>0.56419928825622701</v>
      </c>
      <c r="K799">
        <f t="shared" si="36"/>
        <v>1729852</v>
      </c>
      <c r="L799">
        <f t="shared" si="37"/>
        <v>1242495</v>
      </c>
      <c r="M799">
        <f t="shared" si="38"/>
        <v>3033198</v>
      </c>
    </row>
    <row r="800" spans="1:13">
      <c r="A800" s="1" t="s">
        <v>27</v>
      </c>
      <c r="B800">
        <v>18181</v>
      </c>
      <c r="C800" t="s">
        <v>262</v>
      </c>
      <c r="D800">
        <v>7957</v>
      </c>
      <c r="E800">
        <v>3032</v>
      </c>
      <c r="F800">
        <v>11166</v>
      </c>
      <c r="G800">
        <v>4925</v>
      </c>
      <c r="H800">
        <v>0.71260970804227097</v>
      </c>
      <c r="I800">
        <v>0.27153859931936197</v>
      </c>
      <c r="J800">
        <v>0.441071108722908</v>
      </c>
      <c r="K800">
        <f t="shared" si="36"/>
        <v>1729852</v>
      </c>
      <c r="L800">
        <f t="shared" si="37"/>
        <v>1242495</v>
      </c>
      <c r="M800">
        <f t="shared" si="38"/>
        <v>3033198</v>
      </c>
    </row>
    <row r="801" spans="1:13">
      <c r="A801" s="1" t="s">
        <v>27</v>
      </c>
      <c r="B801">
        <v>18183</v>
      </c>
      <c r="C801" t="s">
        <v>675</v>
      </c>
      <c r="D801">
        <v>12862</v>
      </c>
      <c r="E801">
        <v>4234</v>
      </c>
      <c r="F801">
        <v>17556</v>
      </c>
      <c r="G801">
        <v>8628</v>
      </c>
      <c r="H801">
        <v>0.73262702210070596</v>
      </c>
      <c r="I801">
        <v>0.24117110959216201</v>
      </c>
      <c r="J801">
        <v>0.49145591250854398</v>
      </c>
      <c r="K801">
        <f t="shared" si="36"/>
        <v>1729852</v>
      </c>
      <c r="L801">
        <f t="shared" si="37"/>
        <v>1242495</v>
      </c>
      <c r="M801">
        <f t="shared" si="38"/>
        <v>3033198</v>
      </c>
    </row>
    <row r="802" spans="1:13">
      <c r="A802" s="1" t="s">
        <v>39</v>
      </c>
      <c r="B802">
        <v>19001</v>
      </c>
      <c r="C802" t="s">
        <v>676</v>
      </c>
      <c r="D802">
        <v>2917</v>
      </c>
      <c r="E802">
        <v>1198</v>
      </c>
      <c r="F802">
        <v>4177</v>
      </c>
      <c r="G802">
        <v>1719</v>
      </c>
      <c r="H802">
        <v>0.69834809672013398</v>
      </c>
      <c r="I802">
        <v>0.28680871438831601</v>
      </c>
      <c r="J802">
        <v>0.41153938233181703</v>
      </c>
      <c r="K802">
        <f t="shared" si="36"/>
        <v>897672</v>
      </c>
      <c r="L802">
        <f t="shared" si="37"/>
        <v>759061</v>
      </c>
      <c r="M802">
        <f t="shared" si="38"/>
        <v>1690871</v>
      </c>
    </row>
    <row r="803" spans="1:13">
      <c r="A803" s="1" t="s">
        <v>39</v>
      </c>
      <c r="B803">
        <v>19003</v>
      </c>
      <c r="C803" t="s">
        <v>321</v>
      </c>
      <c r="D803">
        <v>1530</v>
      </c>
      <c r="E803">
        <v>590</v>
      </c>
      <c r="F803">
        <v>2160</v>
      </c>
      <c r="G803">
        <v>940</v>
      </c>
      <c r="H803">
        <v>0.70833333333333304</v>
      </c>
      <c r="I803">
        <v>0.27314814814814797</v>
      </c>
      <c r="J803">
        <v>0.43518518518518501</v>
      </c>
      <c r="K803">
        <f t="shared" si="36"/>
        <v>897672</v>
      </c>
      <c r="L803">
        <f t="shared" si="37"/>
        <v>759061</v>
      </c>
      <c r="M803">
        <f t="shared" si="38"/>
        <v>1690871</v>
      </c>
    </row>
    <row r="804" spans="1:13">
      <c r="A804" s="1" t="s">
        <v>39</v>
      </c>
      <c r="B804">
        <v>19005</v>
      </c>
      <c r="C804" t="s">
        <v>677</v>
      </c>
      <c r="D804">
        <v>4735</v>
      </c>
      <c r="E804">
        <v>2576</v>
      </c>
      <c r="F804">
        <v>7422</v>
      </c>
      <c r="G804">
        <v>2159</v>
      </c>
      <c r="H804">
        <v>0.63796820264079701</v>
      </c>
      <c r="I804">
        <v>0.34707625976825601</v>
      </c>
      <c r="J804">
        <v>0.290891942872541</v>
      </c>
      <c r="K804">
        <f t="shared" si="36"/>
        <v>897672</v>
      </c>
      <c r="L804">
        <f t="shared" si="37"/>
        <v>759061</v>
      </c>
      <c r="M804">
        <f t="shared" si="38"/>
        <v>1690871</v>
      </c>
    </row>
    <row r="805" spans="1:13">
      <c r="A805" s="1" t="s">
        <v>39</v>
      </c>
      <c r="B805">
        <v>19007</v>
      </c>
      <c r="C805" t="s">
        <v>678</v>
      </c>
      <c r="D805">
        <v>4512</v>
      </c>
      <c r="E805">
        <v>1891</v>
      </c>
      <c r="F805">
        <v>6516</v>
      </c>
      <c r="G805">
        <v>2621</v>
      </c>
      <c r="H805">
        <v>0.69244935543277997</v>
      </c>
      <c r="I805">
        <v>0.29020871700429701</v>
      </c>
      <c r="J805">
        <v>0.40224063842848301</v>
      </c>
      <c r="K805">
        <f t="shared" si="36"/>
        <v>897672</v>
      </c>
      <c r="L805">
        <f t="shared" si="37"/>
        <v>759061</v>
      </c>
      <c r="M805">
        <f t="shared" si="38"/>
        <v>1690871</v>
      </c>
    </row>
    <row r="806" spans="1:13">
      <c r="A806" s="1" t="s">
        <v>39</v>
      </c>
      <c r="B806">
        <v>19009</v>
      </c>
      <c r="C806" t="s">
        <v>679</v>
      </c>
      <c r="D806">
        <v>2295</v>
      </c>
      <c r="E806">
        <v>1071</v>
      </c>
      <c r="F806">
        <v>3420</v>
      </c>
      <c r="G806">
        <v>1224</v>
      </c>
      <c r="H806">
        <v>0.67105263157894701</v>
      </c>
      <c r="I806">
        <v>0.31315789473684202</v>
      </c>
      <c r="J806">
        <v>0.35789473684210499</v>
      </c>
      <c r="K806">
        <f t="shared" si="36"/>
        <v>897672</v>
      </c>
      <c r="L806">
        <f t="shared" si="37"/>
        <v>759061</v>
      </c>
      <c r="M806">
        <f t="shared" si="38"/>
        <v>1690871</v>
      </c>
    </row>
    <row r="807" spans="1:13">
      <c r="A807" s="1" t="s">
        <v>39</v>
      </c>
      <c r="B807">
        <v>19011</v>
      </c>
      <c r="C807" t="s">
        <v>211</v>
      </c>
      <c r="D807">
        <v>9188</v>
      </c>
      <c r="E807">
        <v>5160</v>
      </c>
      <c r="F807">
        <v>14642</v>
      </c>
      <c r="G807">
        <v>4028</v>
      </c>
      <c r="H807">
        <v>0.62750990301871301</v>
      </c>
      <c r="I807">
        <v>0.35241087283158001</v>
      </c>
      <c r="J807">
        <v>0.275099030187132</v>
      </c>
      <c r="K807">
        <f t="shared" si="36"/>
        <v>897672</v>
      </c>
      <c r="L807">
        <f t="shared" si="37"/>
        <v>759061</v>
      </c>
      <c r="M807">
        <f t="shared" si="38"/>
        <v>1690871</v>
      </c>
    </row>
    <row r="808" spans="1:13">
      <c r="A808" s="1" t="s">
        <v>39</v>
      </c>
      <c r="B808">
        <v>19013</v>
      </c>
      <c r="C808" t="s">
        <v>680</v>
      </c>
      <c r="D808">
        <v>29640</v>
      </c>
      <c r="E808">
        <v>35647</v>
      </c>
      <c r="F808">
        <v>66593</v>
      </c>
      <c r="G808">
        <v>-6007</v>
      </c>
      <c r="H808">
        <v>0.44509182646824702</v>
      </c>
      <c r="I808">
        <v>0.53529650263541195</v>
      </c>
      <c r="J808">
        <v>-9.0204676167164696E-2</v>
      </c>
      <c r="K808">
        <f t="shared" si="36"/>
        <v>897672</v>
      </c>
      <c r="L808">
        <f t="shared" si="37"/>
        <v>759061</v>
      </c>
      <c r="M808">
        <f t="shared" si="38"/>
        <v>1690871</v>
      </c>
    </row>
    <row r="809" spans="1:13">
      <c r="A809" s="1" t="s">
        <v>39</v>
      </c>
      <c r="B809">
        <v>19015</v>
      </c>
      <c r="C809" t="s">
        <v>212</v>
      </c>
      <c r="D809">
        <v>8695</v>
      </c>
      <c r="E809">
        <v>6303</v>
      </c>
      <c r="F809">
        <v>15340</v>
      </c>
      <c r="G809">
        <v>2392</v>
      </c>
      <c r="H809">
        <v>0.56681877444589301</v>
      </c>
      <c r="I809">
        <v>0.41088657105606202</v>
      </c>
      <c r="J809">
        <v>0.15593220338982999</v>
      </c>
      <c r="K809">
        <f t="shared" si="36"/>
        <v>897672</v>
      </c>
      <c r="L809">
        <f t="shared" si="37"/>
        <v>759061</v>
      </c>
      <c r="M809">
        <f t="shared" si="38"/>
        <v>1690871</v>
      </c>
    </row>
    <row r="810" spans="1:13">
      <c r="A810" s="1" t="s">
        <v>39</v>
      </c>
      <c r="B810">
        <v>19017</v>
      </c>
      <c r="C810" t="s">
        <v>681</v>
      </c>
      <c r="D810">
        <v>8294</v>
      </c>
      <c r="E810">
        <v>5958</v>
      </c>
      <c r="F810">
        <v>14546</v>
      </c>
      <c r="G810">
        <v>2336</v>
      </c>
      <c r="H810">
        <v>0.57019111783308096</v>
      </c>
      <c r="I810">
        <v>0.40959714010724502</v>
      </c>
      <c r="J810">
        <v>0.160593977725835</v>
      </c>
      <c r="K810">
        <f t="shared" si="36"/>
        <v>897672</v>
      </c>
      <c r="L810">
        <f t="shared" si="37"/>
        <v>759061</v>
      </c>
      <c r="M810">
        <f t="shared" si="38"/>
        <v>1690871</v>
      </c>
    </row>
    <row r="811" spans="1:13">
      <c r="A811" s="1" t="s">
        <v>39</v>
      </c>
      <c r="B811">
        <v>19019</v>
      </c>
      <c r="C811" t="s">
        <v>682</v>
      </c>
      <c r="D811">
        <v>6420</v>
      </c>
      <c r="E811">
        <v>4169</v>
      </c>
      <c r="F811">
        <v>10774</v>
      </c>
      <c r="G811">
        <v>2251</v>
      </c>
      <c r="H811">
        <v>0.59587896788564998</v>
      </c>
      <c r="I811">
        <v>0.38695006497122703</v>
      </c>
      <c r="J811">
        <v>0.20892890291442301</v>
      </c>
      <c r="K811">
        <f t="shared" si="36"/>
        <v>897672</v>
      </c>
      <c r="L811">
        <f t="shared" si="37"/>
        <v>759061</v>
      </c>
      <c r="M811">
        <f t="shared" si="38"/>
        <v>1690871</v>
      </c>
    </row>
    <row r="812" spans="1:13">
      <c r="A812" s="1" t="s">
        <v>39</v>
      </c>
      <c r="B812">
        <v>19021</v>
      </c>
      <c r="C812" t="s">
        <v>683</v>
      </c>
      <c r="D812">
        <v>5056</v>
      </c>
      <c r="E812">
        <v>2961</v>
      </c>
      <c r="F812">
        <v>8167</v>
      </c>
      <c r="G812">
        <v>2095</v>
      </c>
      <c r="H812">
        <v>0.61907677237663705</v>
      </c>
      <c r="I812">
        <v>0.362556630341618</v>
      </c>
      <c r="J812">
        <v>0.25652014203501899</v>
      </c>
      <c r="K812">
        <f t="shared" si="36"/>
        <v>897672</v>
      </c>
      <c r="L812">
        <f t="shared" si="37"/>
        <v>759061</v>
      </c>
      <c r="M812">
        <f t="shared" si="38"/>
        <v>1690871</v>
      </c>
    </row>
    <row r="813" spans="1:13">
      <c r="A813" s="1" t="s">
        <v>39</v>
      </c>
      <c r="B813">
        <v>19023</v>
      </c>
      <c r="C813" t="s">
        <v>92</v>
      </c>
      <c r="D813">
        <v>5542</v>
      </c>
      <c r="E813">
        <v>2424</v>
      </c>
      <c r="F813">
        <v>8098</v>
      </c>
      <c r="G813">
        <v>3118</v>
      </c>
      <c r="H813">
        <v>0.68436651024944395</v>
      </c>
      <c r="I813">
        <v>0.29933316868362497</v>
      </c>
      <c r="J813">
        <v>0.38503334156581798</v>
      </c>
      <c r="K813">
        <f t="shared" si="36"/>
        <v>897672</v>
      </c>
      <c r="L813">
        <f t="shared" si="37"/>
        <v>759061</v>
      </c>
      <c r="M813">
        <f t="shared" si="38"/>
        <v>1690871</v>
      </c>
    </row>
    <row r="814" spans="1:13">
      <c r="A814" s="1" t="s">
        <v>39</v>
      </c>
      <c r="B814">
        <v>19025</v>
      </c>
      <c r="C814" t="s">
        <v>93</v>
      </c>
      <c r="D814">
        <v>3689</v>
      </c>
      <c r="E814">
        <v>1470</v>
      </c>
      <c r="F814">
        <v>5258</v>
      </c>
      <c r="G814">
        <v>2219</v>
      </c>
      <c r="H814">
        <v>0.70159756561430198</v>
      </c>
      <c r="I814">
        <v>0.27957398250285198</v>
      </c>
      <c r="J814">
        <v>0.422023583111449</v>
      </c>
      <c r="K814">
        <f t="shared" si="36"/>
        <v>897672</v>
      </c>
      <c r="L814">
        <f t="shared" si="37"/>
        <v>759061</v>
      </c>
      <c r="M814">
        <f t="shared" si="38"/>
        <v>1690871</v>
      </c>
    </row>
    <row r="815" spans="1:13">
      <c r="A815" s="1" t="s">
        <v>39</v>
      </c>
      <c r="B815">
        <v>19027</v>
      </c>
      <c r="C815" t="s">
        <v>214</v>
      </c>
      <c r="D815">
        <v>7737</v>
      </c>
      <c r="E815">
        <v>3454</v>
      </c>
      <c r="F815">
        <v>11335</v>
      </c>
      <c r="G815">
        <v>4283</v>
      </c>
      <c r="H815">
        <v>0.68257609175121303</v>
      </c>
      <c r="I815">
        <v>0.30471989413321499</v>
      </c>
      <c r="J815">
        <v>0.37785619761799699</v>
      </c>
      <c r="K815">
        <f t="shared" si="36"/>
        <v>897672</v>
      </c>
      <c r="L815">
        <f t="shared" si="37"/>
        <v>759061</v>
      </c>
      <c r="M815">
        <f t="shared" si="38"/>
        <v>1690871</v>
      </c>
    </row>
    <row r="816" spans="1:13">
      <c r="A816" s="1" t="s">
        <v>39</v>
      </c>
      <c r="B816">
        <v>19029</v>
      </c>
      <c r="C816" t="s">
        <v>585</v>
      </c>
      <c r="D816">
        <v>4969</v>
      </c>
      <c r="E816">
        <v>2201</v>
      </c>
      <c r="F816">
        <v>7276</v>
      </c>
      <c r="G816">
        <v>2768</v>
      </c>
      <c r="H816">
        <v>0.68293018141836104</v>
      </c>
      <c r="I816">
        <v>0.30250137438152802</v>
      </c>
      <c r="J816">
        <v>0.38042880703683302</v>
      </c>
      <c r="K816">
        <f t="shared" si="36"/>
        <v>897672</v>
      </c>
      <c r="L816">
        <f t="shared" si="37"/>
        <v>759061</v>
      </c>
      <c r="M816">
        <f t="shared" si="38"/>
        <v>1690871</v>
      </c>
    </row>
    <row r="817" spans="1:13">
      <c r="A817" s="1" t="s">
        <v>39</v>
      </c>
      <c r="B817">
        <v>19031</v>
      </c>
      <c r="C817" t="s">
        <v>684</v>
      </c>
      <c r="D817">
        <v>6161</v>
      </c>
      <c r="E817">
        <v>4337</v>
      </c>
      <c r="F817">
        <v>10703</v>
      </c>
      <c r="G817">
        <v>1824</v>
      </c>
      <c r="H817">
        <v>0.57563300009343099</v>
      </c>
      <c r="I817">
        <v>0.40521349154442599</v>
      </c>
      <c r="J817">
        <v>0.17041950854900401</v>
      </c>
      <c r="K817">
        <f t="shared" si="36"/>
        <v>897672</v>
      </c>
      <c r="L817">
        <f t="shared" si="37"/>
        <v>759061</v>
      </c>
      <c r="M817">
        <f t="shared" si="38"/>
        <v>1690871</v>
      </c>
    </row>
    <row r="818" spans="1:13">
      <c r="A818" s="1" t="s">
        <v>39</v>
      </c>
      <c r="B818">
        <v>19033</v>
      </c>
      <c r="C818" t="s">
        <v>685</v>
      </c>
      <c r="D818">
        <v>12442</v>
      </c>
      <c r="E818">
        <v>10941</v>
      </c>
      <c r="F818">
        <v>23801</v>
      </c>
      <c r="G818">
        <v>1501</v>
      </c>
      <c r="H818">
        <v>0.52275114490987695</v>
      </c>
      <c r="I818">
        <v>0.45968656779126899</v>
      </c>
      <c r="J818">
        <v>6.3064577118608398E-2</v>
      </c>
      <c r="K818">
        <f t="shared" si="36"/>
        <v>897672</v>
      </c>
      <c r="L818">
        <f t="shared" si="37"/>
        <v>759061</v>
      </c>
      <c r="M818">
        <f t="shared" si="38"/>
        <v>1690871</v>
      </c>
    </row>
    <row r="819" spans="1:13">
      <c r="A819" s="1" t="s">
        <v>39</v>
      </c>
      <c r="B819">
        <v>19035</v>
      </c>
      <c r="C819" t="s">
        <v>95</v>
      </c>
      <c r="D819">
        <v>4495</v>
      </c>
      <c r="E819">
        <v>1936</v>
      </c>
      <c r="F819">
        <v>6518</v>
      </c>
      <c r="G819">
        <v>2559</v>
      </c>
      <c r="H819">
        <v>0.6896287204664</v>
      </c>
      <c r="I819">
        <v>0.29702362687940997</v>
      </c>
      <c r="J819">
        <v>0.39260509358698897</v>
      </c>
      <c r="K819">
        <f t="shared" si="36"/>
        <v>897672</v>
      </c>
      <c r="L819">
        <f t="shared" si="37"/>
        <v>759061</v>
      </c>
      <c r="M819">
        <f t="shared" si="38"/>
        <v>1690871</v>
      </c>
    </row>
    <row r="820" spans="1:13">
      <c r="A820" s="1" t="s">
        <v>39</v>
      </c>
      <c r="B820">
        <v>19037</v>
      </c>
      <c r="C820" t="s">
        <v>686</v>
      </c>
      <c r="D820">
        <v>4308</v>
      </c>
      <c r="E820">
        <v>2233</v>
      </c>
      <c r="F820">
        <v>6631</v>
      </c>
      <c r="G820">
        <v>2075</v>
      </c>
      <c r="H820">
        <v>0.64967576534459304</v>
      </c>
      <c r="I820">
        <v>0.336751621173277</v>
      </c>
      <c r="J820">
        <v>0.31292414417131598</v>
      </c>
      <c r="K820">
        <f t="shared" si="36"/>
        <v>897672</v>
      </c>
      <c r="L820">
        <f t="shared" si="37"/>
        <v>759061</v>
      </c>
      <c r="M820">
        <f t="shared" si="38"/>
        <v>1690871</v>
      </c>
    </row>
    <row r="821" spans="1:13">
      <c r="A821" s="1" t="s">
        <v>39</v>
      </c>
      <c r="B821">
        <v>19039</v>
      </c>
      <c r="C821" t="s">
        <v>98</v>
      </c>
      <c r="D821">
        <v>3144</v>
      </c>
      <c r="E821">
        <v>1466</v>
      </c>
      <c r="F821">
        <v>4670</v>
      </c>
      <c r="G821">
        <v>1678</v>
      </c>
      <c r="H821">
        <v>0.67323340471091997</v>
      </c>
      <c r="I821">
        <v>0.31391862955032102</v>
      </c>
      <c r="J821">
        <v>0.35931477516059901</v>
      </c>
      <c r="K821">
        <f t="shared" si="36"/>
        <v>897672</v>
      </c>
      <c r="L821">
        <f t="shared" si="37"/>
        <v>759061</v>
      </c>
      <c r="M821">
        <f t="shared" si="38"/>
        <v>1690871</v>
      </c>
    </row>
    <row r="822" spans="1:13">
      <c r="A822" s="1" t="s">
        <v>39</v>
      </c>
      <c r="B822">
        <v>19041</v>
      </c>
      <c r="C822" t="s">
        <v>99</v>
      </c>
      <c r="D822">
        <v>6137</v>
      </c>
      <c r="E822">
        <v>2662</v>
      </c>
      <c r="F822">
        <v>8969</v>
      </c>
      <c r="G822">
        <v>3475</v>
      </c>
      <c r="H822">
        <v>0.68424573531051402</v>
      </c>
      <c r="I822">
        <v>0.296800089196119</v>
      </c>
      <c r="J822">
        <v>0.38744564611439403</v>
      </c>
      <c r="K822">
        <f t="shared" si="36"/>
        <v>897672</v>
      </c>
      <c r="L822">
        <f t="shared" si="37"/>
        <v>759061</v>
      </c>
      <c r="M822">
        <f t="shared" si="38"/>
        <v>1690871</v>
      </c>
    </row>
    <row r="823" spans="1:13">
      <c r="A823" s="1" t="s">
        <v>39</v>
      </c>
      <c r="B823">
        <v>19043</v>
      </c>
      <c r="C823" t="s">
        <v>458</v>
      </c>
      <c r="D823">
        <v>6106</v>
      </c>
      <c r="E823">
        <v>3340</v>
      </c>
      <c r="F823">
        <v>9594</v>
      </c>
      <c r="G823">
        <v>2766</v>
      </c>
      <c r="H823">
        <v>0.63643944131748997</v>
      </c>
      <c r="I823">
        <v>0.34813425057327402</v>
      </c>
      <c r="J823">
        <v>0.28830519074421501</v>
      </c>
      <c r="K823">
        <f t="shared" si="36"/>
        <v>897672</v>
      </c>
      <c r="L823">
        <f t="shared" si="37"/>
        <v>759061</v>
      </c>
      <c r="M823">
        <f t="shared" si="38"/>
        <v>1690871</v>
      </c>
    </row>
    <row r="824" spans="1:13">
      <c r="A824" s="1" t="s">
        <v>39</v>
      </c>
      <c r="B824">
        <v>19045</v>
      </c>
      <c r="C824" t="s">
        <v>588</v>
      </c>
      <c r="D824">
        <v>13361</v>
      </c>
      <c r="E824">
        <v>10812</v>
      </c>
      <c r="F824">
        <v>24687</v>
      </c>
      <c r="G824">
        <v>2549</v>
      </c>
      <c r="H824">
        <v>0.54121602462834695</v>
      </c>
      <c r="I824">
        <v>0.43796330052254201</v>
      </c>
      <c r="J824">
        <v>0.10325272410580399</v>
      </c>
      <c r="K824">
        <f t="shared" si="36"/>
        <v>897672</v>
      </c>
      <c r="L824">
        <f t="shared" si="37"/>
        <v>759061</v>
      </c>
      <c r="M824">
        <f t="shared" si="38"/>
        <v>1690871</v>
      </c>
    </row>
    <row r="825" spans="1:13">
      <c r="A825" s="1" t="s">
        <v>39</v>
      </c>
      <c r="B825">
        <v>19047</v>
      </c>
      <c r="C825" t="s">
        <v>221</v>
      </c>
      <c r="D825">
        <v>4854</v>
      </c>
      <c r="E825">
        <v>2220</v>
      </c>
      <c r="F825">
        <v>7154</v>
      </c>
      <c r="G825">
        <v>2634</v>
      </c>
      <c r="H825">
        <v>0.67850153760134102</v>
      </c>
      <c r="I825">
        <v>0.31031590718479102</v>
      </c>
      <c r="J825">
        <v>0.36818563041655</v>
      </c>
      <c r="K825">
        <f t="shared" si="36"/>
        <v>897672</v>
      </c>
      <c r="L825">
        <f t="shared" si="37"/>
        <v>759061</v>
      </c>
      <c r="M825">
        <f t="shared" si="38"/>
        <v>1690871</v>
      </c>
    </row>
    <row r="826" spans="1:13">
      <c r="A826" s="1" t="s">
        <v>39</v>
      </c>
      <c r="B826">
        <v>19049</v>
      </c>
      <c r="C826" t="s">
        <v>109</v>
      </c>
      <c r="D826">
        <v>27987</v>
      </c>
      <c r="E826">
        <v>26879</v>
      </c>
      <c r="F826">
        <v>56022</v>
      </c>
      <c r="G826">
        <v>1108</v>
      </c>
      <c r="H826">
        <v>0.49957159687265701</v>
      </c>
      <c r="I826">
        <v>0.47979365249366301</v>
      </c>
      <c r="J826">
        <v>1.9777944378993901E-2</v>
      </c>
      <c r="K826">
        <f t="shared" si="36"/>
        <v>897672</v>
      </c>
      <c r="L826">
        <f t="shared" si="37"/>
        <v>759061</v>
      </c>
      <c r="M826">
        <f t="shared" si="38"/>
        <v>1690871</v>
      </c>
    </row>
    <row r="827" spans="1:13">
      <c r="A827" s="1" t="s">
        <v>39</v>
      </c>
      <c r="B827">
        <v>19051</v>
      </c>
      <c r="C827" t="s">
        <v>687</v>
      </c>
      <c r="D827">
        <v>3032</v>
      </c>
      <c r="E827">
        <v>1013</v>
      </c>
      <c r="F827">
        <v>4102</v>
      </c>
      <c r="G827">
        <v>2019</v>
      </c>
      <c r="H827">
        <v>0.739151633349585</v>
      </c>
      <c r="I827">
        <v>0.246952705997074</v>
      </c>
      <c r="J827">
        <v>0.49219892735251097</v>
      </c>
      <c r="K827">
        <f t="shared" si="36"/>
        <v>897672</v>
      </c>
      <c r="L827">
        <f t="shared" si="37"/>
        <v>759061</v>
      </c>
      <c r="M827">
        <f t="shared" si="38"/>
        <v>1690871</v>
      </c>
    </row>
    <row r="828" spans="1:13">
      <c r="A828" s="1" t="s">
        <v>39</v>
      </c>
      <c r="B828">
        <v>19053</v>
      </c>
      <c r="C828" t="s">
        <v>467</v>
      </c>
      <c r="D828">
        <v>2615</v>
      </c>
      <c r="E828">
        <v>1120</v>
      </c>
      <c r="F828">
        <v>3804</v>
      </c>
      <c r="G828">
        <v>1495</v>
      </c>
      <c r="H828">
        <v>0.68743427970557303</v>
      </c>
      <c r="I828">
        <v>0.29442691903259699</v>
      </c>
      <c r="J828">
        <v>0.39300736067297498</v>
      </c>
      <c r="K828">
        <f t="shared" si="36"/>
        <v>897672</v>
      </c>
      <c r="L828">
        <f t="shared" si="37"/>
        <v>759061</v>
      </c>
      <c r="M828">
        <f t="shared" si="38"/>
        <v>1690871</v>
      </c>
    </row>
    <row r="829" spans="1:13">
      <c r="A829" s="1" t="s">
        <v>39</v>
      </c>
      <c r="B829">
        <v>19055</v>
      </c>
      <c r="C829" t="s">
        <v>640</v>
      </c>
      <c r="D829">
        <v>6666</v>
      </c>
      <c r="E829">
        <v>3157</v>
      </c>
      <c r="F829">
        <v>10003</v>
      </c>
      <c r="G829">
        <v>3509</v>
      </c>
      <c r="H829">
        <v>0.66640007997600703</v>
      </c>
      <c r="I829">
        <v>0.31560531840447797</v>
      </c>
      <c r="J829">
        <v>0.350794761571528</v>
      </c>
      <c r="K829">
        <f t="shared" si="36"/>
        <v>897672</v>
      </c>
      <c r="L829">
        <f t="shared" si="37"/>
        <v>759061</v>
      </c>
      <c r="M829">
        <f t="shared" si="38"/>
        <v>1690871</v>
      </c>
    </row>
    <row r="830" spans="1:13">
      <c r="A830" s="1" t="s">
        <v>39</v>
      </c>
      <c r="B830">
        <v>19057</v>
      </c>
      <c r="C830" t="s">
        <v>688</v>
      </c>
      <c r="D830">
        <v>10592</v>
      </c>
      <c r="E830">
        <v>8893</v>
      </c>
      <c r="F830">
        <v>19956</v>
      </c>
      <c r="G830">
        <v>1699</v>
      </c>
      <c r="H830">
        <v>0.53076768891561399</v>
      </c>
      <c r="I830">
        <v>0.44563038685107198</v>
      </c>
      <c r="J830">
        <v>8.5137302064541898E-2</v>
      </c>
      <c r="K830">
        <f t="shared" si="36"/>
        <v>897672</v>
      </c>
      <c r="L830">
        <f t="shared" si="37"/>
        <v>759061</v>
      </c>
      <c r="M830">
        <f t="shared" si="38"/>
        <v>1690871</v>
      </c>
    </row>
    <row r="831" spans="1:13">
      <c r="A831" s="1" t="s">
        <v>39</v>
      </c>
      <c r="B831">
        <v>19059</v>
      </c>
      <c r="C831" t="s">
        <v>689</v>
      </c>
      <c r="D831">
        <v>7438</v>
      </c>
      <c r="E831">
        <v>3661</v>
      </c>
      <c r="F831">
        <v>11244</v>
      </c>
      <c r="G831">
        <v>3777</v>
      </c>
      <c r="H831">
        <v>0.66150836001422897</v>
      </c>
      <c r="I831">
        <v>0.32559587335467799</v>
      </c>
      <c r="J831">
        <v>0.33591248665955098</v>
      </c>
      <c r="K831">
        <f t="shared" si="36"/>
        <v>897672</v>
      </c>
      <c r="L831">
        <f t="shared" si="37"/>
        <v>759061</v>
      </c>
      <c r="M831">
        <f t="shared" si="38"/>
        <v>1690871</v>
      </c>
    </row>
    <row r="832" spans="1:13">
      <c r="A832" s="1" t="s">
        <v>39</v>
      </c>
      <c r="B832">
        <v>19061</v>
      </c>
      <c r="C832" t="s">
        <v>690</v>
      </c>
      <c r="D832">
        <v>27214</v>
      </c>
      <c r="E832">
        <v>25657</v>
      </c>
      <c r="F832">
        <v>53926</v>
      </c>
      <c r="G832">
        <v>1557</v>
      </c>
      <c r="H832">
        <v>0.504654526573452</v>
      </c>
      <c r="I832">
        <v>0.47578162667358898</v>
      </c>
      <c r="J832">
        <v>2.8872899899862799E-2</v>
      </c>
      <c r="K832">
        <f t="shared" si="36"/>
        <v>897672</v>
      </c>
      <c r="L832">
        <f t="shared" si="37"/>
        <v>759061</v>
      </c>
      <c r="M832">
        <f t="shared" si="38"/>
        <v>1690871</v>
      </c>
    </row>
    <row r="833" spans="1:13">
      <c r="A833" s="1" t="s">
        <v>39</v>
      </c>
      <c r="B833">
        <v>19063</v>
      </c>
      <c r="C833" t="s">
        <v>691</v>
      </c>
      <c r="D833">
        <v>3265</v>
      </c>
      <c r="E833">
        <v>1520</v>
      </c>
      <c r="F833">
        <v>4853</v>
      </c>
      <c r="G833">
        <v>1745</v>
      </c>
      <c r="H833">
        <v>0.67277972388213403</v>
      </c>
      <c r="I833">
        <v>0.31320832474757798</v>
      </c>
      <c r="J833">
        <v>0.35957139913455599</v>
      </c>
      <c r="K833">
        <f t="shared" si="36"/>
        <v>897672</v>
      </c>
      <c r="L833">
        <f t="shared" si="37"/>
        <v>759061</v>
      </c>
      <c r="M833">
        <f t="shared" si="38"/>
        <v>1690871</v>
      </c>
    </row>
    <row r="834" spans="1:13">
      <c r="A834" s="1" t="s">
        <v>39</v>
      </c>
      <c r="B834">
        <v>19065</v>
      </c>
      <c r="C834" t="s">
        <v>114</v>
      </c>
      <c r="D834">
        <v>6145</v>
      </c>
      <c r="E834">
        <v>3835</v>
      </c>
      <c r="F834">
        <v>10186</v>
      </c>
      <c r="G834">
        <v>2310</v>
      </c>
      <c r="H834">
        <v>0.60327901040644005</v>
      </c>
      <c r="I834">
        <v>0.376497152955036</v>
      </c>
      <c r="J834">
        <v>0.226781857451403</v>
      </c>
      <c r="K834">
        <f t="shared" si="36"/>
        <v>897672</v>
      </c>
      <c r="L834">
        <f t="shared" si="37"/>
        <v>759061</v>
      </c>
      <c r="M834">
        <f t="shared" si="38"/>
        <v>1690871</v>
      </c>
    </row>
    <row r="835" spans="1:13">
      <c r="A835" s="1" t="s">
        <v>39</v>
      </c>
      <c r="B835">
        <v>19067</v>
      </c>
      <c r="C835" t="s">
        <v>477</v>
      </c>
      <c r="D835">
        <v>4732</v>
      </c>
      <c r="E835">
        <v>3172</v>
      </c>
      <c r="F835">
        <v>8032</v>
      </c>
      <c r="G835">
        <v>1560</v>
      </c>
      <c r="H835">
        <v>0.58914342629481997</v>
      </c>
      <c r="I835">
        <v>0.39492031872509897</v>
      </c>
      <c r="J835">
        <v>0.194223107569721</v>
      </c>
      <c r="K835">
        <f t="shared" ref="K835:K898" si="39">SUMIF(A:A,A835,D:D)</f>
        <v>897672</v>
      </c>
      <c r="L835">
        <f t="shared" ref="L835:L898" si="40">SUMIF(A:A,A835,E:E)</f>
        <v>759061</v>
      </c>
      <c r="M835">
        <f t="shared" ref="M835:M898" si="41">SUMIF(A:A,A835,F:F)</f>
        <v>1690871</v>
      </c>
    </row>
    <row r="836" spans="1:13">
      <c r="A836" s="1" t="s">
        <v>39</v>
      </c>
      <c r="B836">
        <v>19069</v>
      </c>
      <c r="C836" t="s">
        <v>115</v>
      </c>
      <c r="D836">
        <v>3422</v>
      </c>
      <c r="E836">
        <v>1626</v>
      </c>
      <c r="F836">
        <v>5130</v>
      </c>
      <c r="G836">
        <v>1796</v>
      </c>
      <c r="H836">
        <v>0.66705653021442401</v>
      </c>
      <c r="I836">
        <v>0.316959064327485</v>
      </c>
      <c r="J836">
        <v>0.35009746588693902</v>
      </c>
      <c r="K836">
        <f t="shared" si="39"/>
        <v>897672</v>
      </c>
      <c r="L836">
        <f t="shared" si="40"/>
        <v>759061</v>
      </c>
      <c r="M836">
        <f t="shared" si="41"/>
        <v>1690871</v>
      </c>
    </row>
    <row r="837" spans="1:13">
      <c r="A837" s="1" t="s">
        <v>39</v>
      </c>
      <c r="B837">
        <v>19071</v>
      </c>
      <c r="C837" t="s">
        <v>343</v>
      </c>
      <c r="D837">
        <v>2711</v>
      </c>
      <c r="E837">
        <v>1080</v>
      </c>
      <c r="F837">
        <v>3857</v>
      </c>
      <c r="G837">
        <v>1631</v>
      </c>
      <c r="H837">
        <v>0.702877884366087</v>
      </c>
      <c r="I837">
        <v>0.28001037075447199</v>
      </c>
      <c r="J837">
        <v>0.42286751361161501</v>
      </c>
      <c r="K837">
        <f t="shared" si="39"/>
        <v>897672</v>
      </c>
      <c r="L837">
        <f t="shared" si="40"/>
        <v>759061</v>
      </c>
      <c r="M837">
        <f t="shared" si="41"/>
        <v>1690871</v>
      </c>
    </row>
    <row r="838" spans="1:13">
      <c r="A838" s="1" t="s">
        <v>39</v>
      </c>
      <c r="B838">
        <v>19073</v>
      </c>
      <c r="C838" t="s">
        <v>117</v>
      </c>
      <c r="D838">
        <v>3223</v>
      </c>
      <c r="E838">
        <v>1769</v>
      </c>
      <c r="F838">
        <v>5057</v>
      </c>
      <c r="G838">
        <v>1454</v>
      </c>
      <c r="H838">
        <v>0.63733438797706099</v>
      </c>
      <c r="I838">
        <v>0.34981214158592</v>
      </c>
      <c r="J838">
        <v>0.28752224639114099</v>
      </c>
      <c r="K838">
        <f t="shared" si="39"/>
        <v>897672</v>
      </c>
      <c r="L838">
        <f t="shared" si="40"/>
        <v>759061</v>
      </c>
      <c r="M838">
        <f t="shared" si="41"/>
        <v>1690871</v>
      </c>
    </row>
    <row r="839" spans="1:13">
      <c r="A839" s="1" t="s">
        <v>39</v>
      </c>
      <c r="B839">
        <v>19075</v>
      </c>
      <c r="C839" t="s">
        <v>597</v>
      </c>
      <c r="D839">
        <v>4929</v>
      </c>
      <c r="E839">
        <v>2206</v>
      </c>
      <c r="F839">
        <v>7276</v>
      </c>
      <c r="G839">
        <v>2723</v>
      </c>
      <c r="H839">
        <v>0.67743265530511199</v>
      </c>
      <c r="I839">
        <v>0.30318856514568399</v>
      </c>
      <c r="J839">
        <v>0.374244090159428</v>
      </c>
      <c r="K839">
        <f t="shared" si="39"/>
        <v>897672</v>
      </c>
      <c r="L839">
        <f t="shared" si="40"/>
        <v>759061</v>
      </c>
      <c r="M839">
        <f t="shared" si="41"/>
        <v>1690871</v>
      </c>
    </row>
    <row r="840" spans="1:13">
      <c r="A840" s="1" t="s">
        <v>39</v>
      </c>
      <c r="B840">
        <v>19077</v>
      </c>
      <c r="C840" t="s">
        <v>692</v>
      </c>
      <c r="D840">
        <v>4272</v>
      </c>
      <c r="E840">
        <v>1985</v>
      </c>
      <c r="F840">
        <v>6371</v>
      </c>
      <c r="G840">
        <v>2287</v>
      </c>
      <c r="H840">
        <v>0.67053837702087504</v>
      </c>
      <c r="I840">
        <v>0.31156804269345401</v>
      </c>
      <c r="J840">
        <v>0.35897033432742098</v>
      </c>
      <c r="K840">
        <f t="shared" si="39"/>
        <v>897672</v>
      </c>
      <c r="L840">
        <f t="shared" si="40"/>
        <v>759061</v>
      </c>
      <c r="M840">
        <f t="shared" si="41"/>
        <v>1690871</v>
      </c>
    </row>
    <row r="841" spans="1:13">
      <c r="A841" s="1" t="s">
        <v>39</v>
      </c>
      <c r="B841">
        <v>19079</v>
      </c>
      <c r="C841" t="s">
        <v>404</v>
      </c>
      <c r="D841">
        <v>4956</v>
      </c>
      <c r="E841">
        <v>2843</v>
      </c>
      <c r="F841">
        <v>7943</v>
      </c>
      <c r="G841">
        <v>2113</v>
      </c>
      <c r="H841">
        <v>0.62394561248898395</v>
      </c>
      <c r="I841">
        <v>0.35792521717235298</v>
      </c>
      <c r="J841">
        <v>0.26602039531663102</v>
      </c>
      <c r="K841">
        <f t="shared" si="39"/>
        <v>897672</v>
      </c>
      <c r="L841">
        <f t="shared" si="40"/>
        <v>759061</v>
      </c>
      <c r="M841">
        <f t="shared" si="41"/>
        <v>1690871</v>
      </c>
    </row>
    <row r="842" spans="1:13">
      <c r="A842" s="1" t="s">
        <v>39</v>
      </c>
      <c r="B842">
        <v>19081</v>
      </c>
      <c r="C842" t="s">
        <v>487</v>
      </c>
      <c r="D842">
        <v>4390</v>
      </c>
      <c r="E842">
        <v>1683</v>
      </c>
      <c r="F842">
        <v>6172</v>
      </c>
      <c r="G842">
        <v>2707</v>
      </c>
      <c r="H842">
        <v>0.71127673363577404</v>
      </c>
      <c r="I842">
        <v>0.27268308489954601</v>
      </c>
      <c r="J842">
        <v>0.43859364873622803</v>
      </c>
      <c r="K842">
        <f t="shared" si="39"/>
        <v>897672</v>
      </c>
      <c r="L842">
        <f t="shared" si="40"/>
        <v>759061</v>
      </c>
      <c r="M842">
        <f t="shared" si="41"/>
        <v>1690871</v>
      </c>
    </row>
    <row r="843" spans="1:13">
      <c r="A843" s="1" t="s">
        <v>39</v>
      </c>
      <c r="B843">
        <v>19083</v>
      </c>
      <c r="C843" t="s">
        <v>598</v>
      </c>
      <c r="D843">
        <v>5850</v>
      </c>
      <c r="E843">
        <v>2976</v>
      </c>
      <c r="F843">
        <v>8989</v>
      </c>
      <c r="G843">
        <v>2874</v>
      </c>
      <c r="H843">
        <v>0.65079541662031304</v>
      </c>
      <c r="I843">
        <v>0.33107130937812801</v>
      </c>
      <c r="J843">
        <v>0.31972410724218397</v>
      </c>
      <c r="K843">
        <f t="shared" si="39"/>
        <v>897672</v>
      </c>
      <c r="L843">
        <f t="shared" si="40"/>
        <v>759061</v>
      </c>
      <c r="M843">
        <f t="shared" si="41"/>
        <v>1690871</v>
      </c>
    </row>
    <row r="844" spans="1:13">
      <c r="A844" s="1" t="s">
        <v>39</v>
      </c>
      <c r="B844">
        <v>19085</v>
      </c>
      <c r="C844" t="s">
        <v>645</v>
      </c>
      <c r="D844">
        <v>5569</v>
      </c>
      <c r="E844">
        <v>2440</v>
      </c>
      <c r="F844">
        <v>8155</v>
      </c>
      <c r="G844">
        <v>3129</v>
      </c>
      <c r="H844">
        <v>0.68289393010423005</v>
      </c>
      <c r="I844">
        <v>0.29920294297976702</v>
      </c>
      <c r="J844">
        <v>0.38369098712446298</v>
      </c>
      <c r="K844">
        <f t="shared" si="39"/>
        <v>897672</v>
      </c>
      <c r="L844">
        <f t="shared" si="40"/>
        <v>759061</v>
      </c>
      <c r="M844">
        <f t="shared" si="41"/>
        <v>1690871</v>
      </c>
    </row>
    <row r="845" spans="1:13">
      <c r="A845" s="1" t="s">
        <v>39</v>
      </c>
      <c r="B845">
        <v>19087</v>
      </c>
      <c r="C845" t="s">
        <v>119</v>
      </c>
      <c r="D845">
        <v>6507</v>
      </c>
      <c r="E845">
        <v>3275</v>
      </c>
      <c r="F845">
        <v>9982</v>
      </c>
      <c r="G845">
        <v>3232</v>
      </c>
      <c r="H845">
        <v>0.65187337206972495</v>
      </c>
      <c r="I845">
        <v>0.32809056301342399</v>
      </c>
      <c r="J845">
        <v>0.32378280905630102</v>
      </c>
      <c r="K845">
        <f t="shared" si="39"/>
        <v>897672</v>
      </c>
      <c r="L845">
        <f t="shared" si="40"/>
        <v>759061</v>
      </c>
      <c r="M845">
        <f t="shared" si="41"/>
        <v>1690871</v>
      </c>
    </row>
    <row r="846" spans="1:13">
      <c r="A846" s="1" t="s">
        <v>39</v>
      </c>
      <c r="B846">
        <v>19089</v>
      </c>
      <c r="C846" t="s">
        <v>232</v>
      </c>
      <c r="D846">
        <v>3127</v>
      </c>
      <c r="E846">
        <v>1772</v>
      </c>
      <c r="F846">
        <v>4958</v>
      </c>
      <c r="G846">
        <v>1355</v>
      </c>
      <c r="H846">
        <v>0.63069786204114497</v>
      </c>
      <c r="I846">
        <v>0.35740217829769999</v>
      </c>
      <c r="J846">
        <v>0.27329568374344398</v>
      </c>
      <c r="K846">
        <f t="shared" si="39"/>
        <v>897672</v>
      </c>
      <c r="L846">
        <f t="shared" si="40"/>
        <v>759061</v>
      </c>
      <c r="M846">
        <f t="shared" si="41"/>
        <v>1690871</v>
      </c>
    </row>
    <row r="847" spans="1:13">
      <c r="A847" s="1" t="s">
        <v>39</v>
      </c>
      <c r="B847">
        <v>19091</v>
      </c>
      <c r="C847" t="s">
        <v>276</v>
      </c>
      <c r="D847">
        <v>3819</v>
      </c>
      <c r="E847">
        <v>1442</v>
      </c>
      <c r="F847">
        <v>5327</v>
      </c>
      <c r="G847">
        <v>2377</v>
      </c>
      <c r="H847">
        <v>0.71691383517927498</v>
      </c>
      <c r="I847">
        <v>0.27069645203679299</v>
      </c>
      <c r="J847">
        <v>0.44621738314248099</v>
      </c>
      <c r="K847">
        <f t="shared" si="39"/>
        <v>897672</v>
      </c>
      <c r="L847">
        <f t="shared" si="40"/>
        <v>759061</v>
      </c>
      <c r="M847">
        <f t="shared" si="41"/>
        <v>1690871</v>
      </c>
    </row>
    <row r="848" spans="1:13">
      <c r="A848" s="1" t="s">
        <v>39</v>
      </c>
      <c r="B848">
        <v>19093</v>
      </c>
      <c r="C848" t="s">
        <v>693</v>
      </c>
      <c r="D848">
        <v>2880</v>
      </c>
      <c r="E848">
        <v>917</v>
      </c>
      <c r="F848">
        <v>3849</v>
      </c>
      <c r="G848">
        <v>1963</v>
      </c>
      <c r="H848">
        <v>0.74824629773967199</v>
      </c>
      <c r="I848">
        <v>0.23824369966224901</v>
      </c>
      <c r="J848">
        <v>0.51000259807742199</v>
      </c>
      <c r="K848">
        <f t="shared" si="39"/>
        <v>897672</v>
      </c>
      <c r="L848">
        <f t="shared" si="40"/>
        <v>759061</v>
      </c>
      <c r="M848">
        <f t="shared" si="41"/>
        <v>1690871</v>
      </c>
    </row>
    <row r="849" spans="1:13">
      <c r="A849" s="1" t="s">
        <v>39</v>
      </c>
      <c r="B849">
        <v>19095</v>
      </c>
      <c r="C849" t="s">
        <v>694</v>
      </c>
      <c r="D849">
        <v>6009</v>
      </c>
      <c r="E849">
        <v>3547</v>
      </c>
      <c r="F849">
        <v>9742</v>
      </c>
      <c r="G849">
        <v>2462</v>
      </c>
      <c r="H849">
        <v>0.61681379593512597</v>
      </c>
      <c r="I849">
        <v>0.36409361527407103</v>
      </c>
      <c r="J849">
        <v>0.25272018066105501</v>
      </c>
      <c r="K849">
        <f t="shared" si="39"/>
        <v>897672</v>
      </c>
      <c r="L849">
        <f t="shared" si="40"/>
        <v>759061</v>
      </c>
      <c r="M849">
        <f t="shared" si="41"/>
        <v>1690871</v>
      </c>
    </row>
    <row r="850" spans="1:13">
      <c r="A850" s="1" t="s">
        <v>39</v>
      </c>
      <c r="B850">
        <v>19097</v>
      </c>
      <c r="C850" t="s">
        <v>121</v>
      </c>
      <c r="D850">
        <v>6940</v>
      </c>
      <c r="E850">
        <v>4029</v>
      </c>
      <c r="F850">
        <v>11135</v>
      </c>
      <c r="G850">
        <v>2911</v>
      </c>
      <c r="H850">
        <v>0.62325999101930796</v>
      </c>
      <c r="I850">
        <v>0.36183206106870203</v>
      </c>
      <c r="J850">
        <v>0.26142792995060599</v>
      </c>
      <c r="K850">
        <f t="shared" si="39"/>
        <v>897672</v>
      </c>
      <c r="L850">
        <f t="shared" si="40"/>
        <v>759061</v>
      </c>
      <c r="M850">
        <f t="shared" si="41"/>
        <v>1690871</v>
      </c>
    </row>
    <row r="851" spans="1:13">
      <c r="A851" s="1" t="s">
        <v>39</v>
      </c>
      <c r="B851">
        <v>19099</v>
      </c>
      <c r="C851" t="s">
        <v>493</v>
      </c>
      <c r="D851">
        <v>12084</v>
      </c>
      <c r="E851">
        <v>7737</v>
      </c>
      <c r="F851">
        <v>20184</v>
      </c>
      <c r="G851">
        <v>4347</v>
      </c>
      <c r="H851">
        <v>0.59869203329369802</v>
      </c>
      <c r="I851">
        <v>0.38332342449464901</v>
      </c>
      <c r="J851">
        <v>0.21536860879904801</v>
      </c>
      <c r="K851">
        <f t="shared" si="39"/>
        <v>897672</v>
      </c>
      <c r="L851">
        <f t="shared" si="40"/>
        <v>759061</v>
      </c>
      <c r="M851">
        <f t="shared" si="41"/>
        <v>1690871</v>
      </c>
    </row>
    <row r="852" spans="1:13">
      <c r="A852" s="1" t="s">
        <v>39</v>
      </c>
      <c r="B852">
        <v>19101</v>
      </c>
      <c r="C852" t="s">
        <v>122</v>
      </c>
      <c r="D852">
        <v>4443</v>
      </c>
      <c r="E852">
        <v>4319</v>
      </c>
      <c r="F852">
        <v>8959</v>
      </c>
      <c r="G852">
        <v>124</v>
      </c>
      <c r="H852">
        <v>0.49592588458533299</v>
      </c>
      <c r="I852">
        <v>0.48208505413550601</v>
      </c>
      <c r="J852">
        <v>1.3840830449827E-2</v>
      </c>
      <c r="K852">
        <f t="shared" si="39"/>
        <v>897672</v>
      </c>
      <c r="L852">
        <f t="shared" si="40"/>
        <v>759061</v>
      </c>
      <c r="M852">
        <f t="shared" si="41"/>
        <v>1690871</v>
      </c>
    </row>
    <row r="853" spans="1:13">
      <c r="A853" s="1" t="s">
        <v>39</v>
      </c>
      <c r="B853">
        <v>19103</v>
      </c>
      <c r="C853" t="s">
        <v>235</v>
      </c>
      <c r="D853">
        <v>22925</v>
      </c>
      <c r="E853">
        <v>59177</v>
      </c>
      <c r="F853">
        <v>83851</v>
      </c>
      <c r="G853">
        <v>-36252</v>
      </c>
      <c r="H853">
        <v>0.27340162908015397</v>
      </c>
      <c r="I853">
        <v>0.70573994347115698</v>
      </c>
      <c r="J853">
        <v>-0.43233831439100301</v>
      </c>
      <c r="K853">
        <f t="shared" si="39"/>
        <v>897672</v>
      </c>
      <c r="L853">
        <f t="shared" si="40"/>
        <v>759061</v>
      </c>
      <c r="M853">
        <f t="shared" si="41"/>
        <v>1690871</v>
      </c>
    </row>
    <row r="854" spans="1:13">
      <c r="A854" s="1" t="s">
        <v>39</v>
      </c>
      <c r="B854">
        <v>19105</v>
      </c>
      <c r="C854" t="s">
        <v>496</v>
      </c>
      <c r="D854">
        <v>6572</v>
      </c>
      <c r="E854">
        <v>4213</v>
      </c>
      <c r="F854">
        <v>10989</v>
      </c>
      <c r="G854">
        <v>2359</v>
      </c>
      <c r="H854">
        <v>0.59805259805259803</v>
      </c>
      <c r="I854">
        <v>0.38338338338338301</v>
      </c>
      <c r="J854">
        <v>0.21466921466921399</v>
      </c>
      <c r="K854">
        <f t="shared" si="39"/>
        <v>897672</v>
      </c>
      <c r="L854">
        <f t="shared" si="40"/>
        <v>759061</v>
      </c>
      <c r="M854">
        <f t="shared" si="41"/>
        <v>1690871</v>
      </c>
    </row>
    <row r="855" spans="1:13">
      <c r="A855" s="1" t="s">
        <v>39</v>
      </c>
      <c r="B855">
        <v>19107</v>
      </c>
      <c r="C855" t="s">
        <v>695</v>
      </c>
      <c r="D855">
        <v>3797</v>
      </c>
      <c r="E855">
        <v>1414</v>
      </c>
      <c r="F855">
        <v>5303</v>
      </c>
      <c r="G855">
        <v>2383</v>
      </c>
      <c r="H855">
        <v>0.71600980577031803</v>
      </c>
      <c r="I855">
        <v>0.26664152366584898</v>
      </c>
      <c r="J855">
        <v>0.449368282104469</v>
      </c>
      <c r="K855">
        <f t="shared" si="39"/>
        <v>897672</v>
      </c>
      <c r="L855">
        <f t="shared" si="40"/>
        <v>759061</v>
      </c>
      <c r="M855">
        <f t="shared" si="41"/>
        <v>1690871</v>
      </c>
    </row>
    <row r="856" spans="1:13">
      <c r="A856" s="1" t="s">
        <v>39</v>
      </c>
      <c r="B856">
        <v>19109</v>
      </c>
      <c r="C856" t="s">
        <v>696</v>
      </c>
      <c r="D856">
        <v>6275</v>
      </c>
      <c r="E856">
        <v>2696</v>
      </c>
      <c r="F856">
        <v>9090</v>
      </c>
      <c r="G856">
        <v>3579</v>
      </c>
      <c r="H856">
        <v>0.69031903190318999</v>
      </c>
      <c r="I856">
        <v>0.29658965896589601</v>
      </c>
      <c r="J856">
        <v>0.39372937293729299</v>
      </c>
      <c r="K856">
        <f t="shared" si="39"/>
        <v>897672</v>
      </c>
      <c r="L856">
        <f t="shared" si="40"/>
        <v>759061</v>
      </c>
      <c r="M856">
        <f t="shared" si="41"/>
        <v>1690871</v>
      </c>
    </row>
    <row r="857" spans="1:13">
      <c r="A857" s="1" t="s">
        <v>39</v>
      </c>
      <c r="B857">
        <v>19111</v>
      </c>
      <c r="C857" t="s">
        <v>126</v>
      </c>
      <c r="D857">
        <v>9773</v>
      </c>
      <c r="E857">
        <v>6541</v>
      </c>
      <c r="F857">
        <v>16734</v>
      </c>
      <c r="G857">
        <v>3232</v>
      </c>
      <c r="H857">
        <v>0.58402055694992205</v>
      </c>
      <c r="I857">
        <v>0.39088084140074097</v>
      </c>
      <c r="J857">
        <v>0.193139715549181</v>
      </c>
      <c r="K857">
        <f t="shared" si="39"/>
        <v>897672</v>
      </c>
      <c r="L857">
        <f t="shared" si="40"/>
        <v>759061</v>
      </c>
      <c r="M857">
        <f t="shared" si="41"/>
        <v>1690871</v>
      </c>
    </row>
    <row r="858" spans="1:13">
      <c r="A858" s="1" t="s">
        <v>39</v>
      </c>
      <c r="B858">
        <v>19113</v>
      </c>
      <c r="C858" t="s">
        <v>697</v>
      </c>
      <c r="D858">
        <v>53364</v>
      </c>
      <c r="E858">
        <v>70874</v>
      </c>
      <c r="F858">
        <v>127458</v>
      </c>
      <c r="G858">
        <v>-17510</v>
      </c>
      <c r="H858">
        <v>0.41867909428988298</v>
      </c>
      <c r="I858">
        <v>0.55605768174614301</v>
      </c>
      <c r="J858">
        <v>-0.13737858745626</v>
      </c>
      <c r="K858">
        <f t="shared" si="39"/>
        <v>897672</v>
      </c>
      <c r="L858">
        <f t="shared" si="40"/>
        <v>759061</v>
      </c>
      <c r="M858">
        <f t="shared" si="41"/>
        <v>1690871</v>
      </c>
    </row>
    <row r="859" spans="1:13">
      <c r="A859" s="1" t="s">
        <v>39</v>
      </c>
      <c r="B859">
        <v>19115</v>
      </c>
      <c r="C859" t="s">
        <v>698</v>
      </c>
      <c r="D859">
        <v>3500</v>
      </c>
      <c r="E859">
        <v>1726</v>
      </c>
      <c r="F859">
        <v>5332</v>
      </c>
      <c r="G859">
        <v>1774</v>
      </c>
      <c r="H859">
        <v>0.65641410352588103</v>
      </c>
      <c r="I859">
        <v>0.32370592648162</v>
      </c>
      <c r="J859">
        <v>0.33270817704426098</v>
      </c>
      <c r="K859">
        <f t="shared" si="39"/>
        <v>897672</v>
      </c>
      <c r="L859">
        <f t="shared" si="40"/>
        <v>759061</v>
      </c>
      <c r="M859">
        <f t="shared" si="41"/>
        <v>1690871</v>
      </c>
    </row>
    <row r="860" spans="1:13">
      <c r="A860" s="1" t="s">
        <v>39</v>
      </c>
      <c r="B860">
        <v>19117</v>
      </c>
      <c r="C860" t="s">
        <v>699</v>
      </c>
      <c r="D860">
        <v>3287</v>
      </c>
      <c r="E860">
        <v>1284</v>
      </c>
      <c r="F860">
        <v>4630</v>
      </c>
      <c r="G860">
        <v>2003</v>
      </c>
      <c r="H860">
        <v>0.70993520518358499</v>
      </c>
      <c r="I860">
        <v>0.27732181425485902</v>
      </c>
      <c r="J860">
        <v>0.43261339092872497</v>
      </c>
      <c r="K860">
        <f t="shared" si="39"/>
        <v>897672</v>
      </c>
      <c r="L860">
        <f t="shared" si="40"/>
        <v>759061</v>
      </c>
      <c r="M860">
        <f t="shared" si="41"/>
        <v>1690871</v>
      </c>
    </row>
    <row r="861" spans="1:13">
      <c r="A861" s="1" t="s">
        <v>39</v>
      </c>
      <c r="B861">
        <v>19119</v>
      </c>
      <c r="C861" t="s">
        <v>700</v>
      </c>
      <c r="D861">
        <v>5707</v>
      </c>
      <c r="E861">
        <v>1067</v>
      </c>
      <c r="F861">
        <v>6863</v>
      </c>
      <c r="G861">
        <v>4640</v>
      </c>
      <c r="H861">
        <v>0.83156054203701002</v>
      </c>
      <c r="I861">
        <v>0.15547136820632301</v>
      </c>
      <c r="J861">
        <v>0.67608917383068601</v>
      </c>
      <c r="K861">
        <f t="shared" si="39"/>
        <v>897672</v>
      </c>
      <c r="L861">
        <f t="shared" si="40"/>
        <v>759061</v>
      </c>
      <c r="M861">
        <f t="shared" si="41"/>
        <v>1690871</v>
      </c>
    </row>
    <row r="862" spans="1:13">
      <c r="A862" s="1" t="s">
        <v>39</v>
      </c>
      <c r="B862">
        <v>19121</v>
      </c>
      <c r="C862" t="s">
        <v>130</v>
      </c>
      <c r="D862">
        <v>6507</v>
      </c>
      <c r="E862">
        <v>3134</v>
      </c>
      <c r="F862">
        <v>9824</v>
      </c>
      <c r="G862">
        <v>3373</v>
      </c>
      <c r="H862">
        <v>0.66235749185667703</v>
      </c>
      <c r="I862">
        <v>0.31901465798045597</v>
      </c>
      <c r="J862">
        <v>0.343342833876221</v>
      </c>
      <c r="K862">
        <f t="shared" si="39"/>
        <v>897672</v>
      </c>
      <c r="L862">
        <f t="shared" si="40"/>
        <v>759061</v>
      </c>
      <c r="M862">
        <f t="shared" si="41"/>
        <v>1690871</v>
      </c>
    </row>
    <row r="863" spans="1:13">
      <c r="A863" s="1" t="s">
        <v>39</v>
      </c>
      <c r="B863">
        <v>19123</v>
      </c>
      <c r="C863" t="s">
        <v>701</v>
      </c>
      <c r="D863">
        <v>8297</v>
      </c>
      <c r="E863">
        <v>2894</v>
      </c>
      <c r="F863">
        <v>11404</v>
      </c>
      <c r="G863">
        <v>5403</v>
      </c>
      <c r="H863">
        <v>0.72755173623290004</v>
      </c>
      <c r="I863">
        <v>0.25377060680462898</v>
      </c>
      <c r="J863">
        <v>0.47378112942827</v>
      </c>
      <c r="K863">
        <f t="shared" si="39"/>
        <v>897672</v>
      </c>
      <c r="L863">
        <f t="shared" si="40"/>
        <v>759061</v>
      </c>
      <c r="M863">
        <f t="shared" si="41"/>
        <v>1690871</v>
      </c>
    </row>
    <row r="864" spans="1:13">
      <c r="A864" s="1" t="s">
        <v>39</v>
      </c>
      <c r="B864">
        <v>19125</v>
      </c>
      <c r="C864" t="s">
        <v>132</v>
      </c>
      <c r="D864">
        <v>12663</v>
      </c>
      <c r="E864">
        <v>6178</v>
      </c>
      <c r="F864">
        <v>19232</v>
      </c>
      <c r="G864">
        <v>6485</v>
      </c>
      <c r="H864">
        <v>0.65843386023294503</v>
      </c>
      <c r="I864">
        <v>0.32123544093178003</v>
      </c>
      <c r="J864">
        <v>0.33719841930116401</v>
      </c>
      <c r="K864">
        <f t="shared" si="39"/>
        <v>897672</v>
      </c>
      <c r="L864">
        <f t="shared" si="40"/>
        <v>759061</v>
      </c>
      <c r="M864">
        <f t="shared" si="41"/>
        <v>1690871</v>
      </c>
    </row>
    <row r="865" spans="1:13">
      <c r="A865" s="1" t="s">
        <v>39</v>
      </c>
      <c r="B865">
        <v>19127</v>
      </c>
      <c r="C865" t="s">
        <v>133</v>
      </c>
      <c r="D865">
        <v>9571</v>
      </c>
      <c r="E865">
        <v>8176</v>
      </c>
      <c r="F865">
        <v>18136</v>
      </c>
      <c r="G865">
        <v>1395</v>
      </c>
      <c r="H865">
        <v>0.52773489192765699</v>
      </c>
      <c r="I865">
        <v>0.45081605646228401</v>
      </c>
      <c r="J865">
        <v>7.6918835465372704E-2</v>
      </c>
      <c r="K865">
        <f t="shared" si="39"/>
        <v>897672</v>
      </c>
      <c r="L865">
        <f t="shared" si="40"/>
        <v>759061</v>
      </c>
      <c r="M865">
        <f t="shared" si="41"/>
        <v>1690871</v>
      </c>
    </row>
    <row r="866" spans="1:13">
      <c r="A866" s="1" t="s">
        <v>39</v>
      </c>
      <c r="B866">
        <v>19129</v>
      </c>
      <c r="C866" t="s">
        <v>702</v>
      </c>
      <c r="D866">
        <v>5585</v>
      </c>
      <c r="E866">
        <v>2508</v>
      </c>
      <c r="F866">
        <v>8268</v>
      </c>
      <c r="G866">
        <v>3077</v>
      </c>
      <c r="H866">
        <v>0.67549588776003799</v>
      </c>
      <c r="I866">
        <v>0.30333817126269902</v>
      </c>
      <c r="J866">
        <v>0.37215771649733898</v>
      </c>
      <c r="K866">
        <f t="shared" si="39"/>
        <v>897672</v>
      </c>
      <c r="L866">
        <f t="shared" si="40"/>
        <v>759061</v>
      </c>
      <c r="M866">
        <f t="shared" si="41"/>
        <v>1690871</v>
      </c>
    </row>
    <row r="867" spans="1:13">
      <c r="A867" s="1" t="s">
        <v>39</v>
      </c>
      <c r="B867">
        <v>19131</v>
      </c>
      <c r="C867" t="s">
        <v>504</v>
      </c>
      <c r="D867">
        <v>3677</v>
      </c>
      <c r="E867">
        <v>2053</v>
      </c>
      <c r="F867">
        <v>5822</v>
      </c>
      <c r="G867">
        <v>1624</v>
      </c>
      <c r="H867">
        <v>0.63156990724836803</v>
      </c>
      <c r="I867">
        <v>0.352627962899347</v>
      </c>
      <c r="J867">
        <v>0.27894194434902098</v>
      </c>
      <c r="K867">
        <f t="shared" si="39"/>
        <v>897672</v>
      </c>
      <c r="L867">
        <f t="shared" si="40"/>
        <v>759061</v>
      </c>
      <c r="M867">
        <f t="shared" si="41"/>
        <v>1690871</v>
      </c>
    </row>
    <row r="868" spans="1:13">
      <c r="A868" s="1" t="s">
        <v>39</v>
      </c>
      <c r="B868">
        <v>19133</v>
      </c>
      <c r="C868" t="s">
        <v>703</v>
      </c>
      <c r="D868">
        <v>3248</v>
      </c>
      <c r="E868">
        <v>1407</v>
      </c>
      <c r="F868">
        <v>4728</v>
      </c>
      <c r="G868">
        <v>1841</v>
      </c>
      <c r="H868">
        <v>0.68697123519458503</v>
      </c>
      <c r="I868">
        <v>0.297588832487309</v>
      </c>
      <c r="J868">
        <v>0.38938240270727498</v>
      </c>
      <c r="K868">
        <f t="shared" si="39"/>
        <v>897672</v>
      </c>
      <c r="L868">
        <f t="shared" si="40"/>
        <v>759061</v>
      </c>
      <c r="M868">
        <f t="shared" si="41"/>
        <v>1690871</v>
      </c>
    </row>
    <row r="869" spans="1:13">
      <c r="A869" s="1" t="s">
        <v>39</v>
      </c>
      <c r="B869">
        <v>19135</v>
      </c>
      <c r="C869" t="s">
        <v>135</v>
      </c>
      <c r="D869">
        <v>2975</v>
      </c>
      <c r="E869">
        <v>1078</v>
      </c>
      <c r="F869">
        <v>4088</v>
      </c>
      <c r="G869">
        <v>1897</v>
      </c>
      <c r="H869">
        <v>0.727739726027397</v>
      </c>
      <c r="I869">
        <v>0.26369863013698602</v>
      </c>
      <c r="J869">
        <v>0.46404109589040998</v>
      </c>
      <c r="K869">
        <f t="shared" si="39"/>
        <v>897672</v>
      </c>
      <c r="L869">
        <f t="shared" si="40"/>
        <v>759061</v>
      </c>
      <c r="M869">
        <f t="shared" si="41"/>
        <v>1690871</v>
      </c>
    </row>
    <row r="870" spans="1:13">
      <c r="A870" s="1" t="s">
        <v>39</v>
      </c>
      <c r="B870">
        <v>19137</v>
      </c>
      <c r="C870" t="s">
        <v>136</v>
      </c>
      <c r="D870">
        <v>3659</v>
      </c>
      <c r="E870">
        <v>1583</v>
      </c>
      <c r="F870">
        <v>5327</v>
      </c>
      <c r="G870">
        <v>2076</v>
      </c>
      <c r="H870">
        <v>0.68687816782429101</v>
      </c>
      <c r="I870">
        <v>0.29716538389337299</v>
      </c>
      <c r="J870">
        <v>0.38971278393091702</v>
      </c>
      <c r="K870">
        <f t="shared" si="39"/>
        <v>897672</v>
      </c>
      <c r="L870">
        <f t="shared" si="40"/>
        <v>759061</v>
      </c>
      <c r="M870">
        <f t="shared" si="41"/>
        <v>1690871</v>
      </c>
    </row>
    <row r="871" spans="1:13">
      <c r="A871" s="1" t="s">
        <v>39</v>
      </c>
      <c r="B871">
        <v>19139</v>
      </c>
      <c r="C871" t="s">
        <v>704</v>
      </c>
      <c r="D871">
        <v>10823</v>
      </c>
      <c r="E871">
        <v>9372</v>
      </c>
      <c r="F871">
        <v>20671</v>
      </c>
      <c r="G871">
        <v>1451</v>
      </c>
      <c r="H871">
        <v>0.52358376469449897</v>
      </c>
      <c r="I871">
        <v>0.45338880557302502</v>
      </c>
      <c r="J871">
        <v>7.0194959121474498E-2</v>
      </c>
      <c r="K871">
        <f t="shared" si="39"/>
        <v>897672</v>
      </c>
      <c r="L871">
        <f t="shared" si="40"/>
        <v>759061</v>
      </c>
      <c r="M871">
        <f t="shared" si="41"/>
        <v>1690871</v>
      </c>
    </row>
    <row r="872" spans="1:13">
      <c r="A872" s="1" t="s">
        <v>39</v>
      </c>
      <c r="B872">
        <v>19141</v>
      </c>
      <c r="C872" t="s">
        <v>705</v>
      </c>
      <c r="D872">
        <v>5861</v>
      </c>
      <c r="E872">
        <v>1569</v>
      </c>
      <c r="F872">
        <v>7551</v>
      </c>
      <c r="G872">
        <v>4292</v>
      </c>
      <c r="H872">
        <v>0.77618858429347104</v>
      </c>
      <c r="I872">
        <v>0.207787048073102</v>
      </c>
      <c r="J872">
        <v>0.56840153622036804</v>
      </c>
      <c r="K872">
        <f t="shared" si="39"/>
        <v>897672</v>
      </c>
      <c r="L872">
        <f t="shared" si="40"/>
        <v>759061</v>
      </c>
      <c r="M872">
        <f t="shared" si="41"/>
        <v>1690871</v>
      </c>
    </row>
    <row r="873" spans="1:13">
      <c r="A873" s="1" t="s">
        <v>39</v>
      </c>
      <c r="B873">
        <v>19143</v>
      </c>
      <c r="C873" t="s">
        <v>421</v>
      </c>
      <c r="D873">
        <v>2690</v>
      </c>
      <c r="E873">
        <v>601</v>
      </c>
      <c r="F873">
        <v>3328</v>
      </c>
      <c r="G873">
        <v>2089</v>
      </c>
      <c r="H873">
        <v>0.80829326923076905</v>
      </c>
      <c r="I873">
        <v>0.18058894230769201</v>
      </c>
      <c r="J873">
        <v>0.62770432692307698</v>
      </c>
      <c r="K873">
        <f t="shared" si="39"/>
        <v>897672</v>
      </c>
      <c r="L873">
        <f t="shared" si="40"/>
        <v>759061</v>
      </c>
      <c r="M873">
        <f t="shared" si="41"/>
        <v>1690871</v>
      </c>
    </row>
    <row r="874" spans="1:13">
      <c r="A874" s="1" t="s">
        <v>39</v>
      </c>
      <c r="B874">
        <v>19145</v>
      </c>
      <c r="C874" t="s">
        <v>706</v>
      </c>
      <c r="D874">
        <v>5319</v>
      </c>
      <c r="E874">
        <v>2086</v>
      </c>
      <c r="F874">
        <v>7528</v>
      </c>
      <c r="G874">
        <v>3233</v>
      </c>
      <c r="H874">
        <v>0.70656216790648196</v>
      </c>
      <c r="I874">
        <v>0.277098831030818</v>
      </c>
      <c r="J874">
        <v>0.42946333687566401</v>
      </c>
      <c r="K874">
        <f t="shared" si="39"/>
        <v>897672</v>
      </c>
      <c r="L874">
        <f t="shared" si="40"/>
        <v>759061</v>
      </c>
      <c r="M874">
        <f t="shared" si="41"/>
        <v>1690871</v>
      </c>
    </row>
    <row r="875" spans="1:13">
      <c r="A875" s="1" t="s">
        <v>39</v>
      </c>
      <c r="B875">
        <v>19147</v>
      </c>
      <c r="C875" t="s">
        <v>707</v>
      </c>
      <c r="D875">
        <v>3370</v>
      </c>
      <c r="E875">
        <v>1519</v>
      </c>
      <c r="F875">
        <v>4958</v>
      </c>
      <c r="G875">
        <v>1851</v>
      </c>
      <c r="H875">
        <v>0.67970956030657503</v>
      </c>
      <c r="I875">
        <v>0.30637353771682102</v>
      </c>
      <c r="J875">
        <v>0.37333602258975301</v>
      </c>
      <c r="K875">
        <f t="shared" si="39"/>
        <v>897672</v>
      </c>
      <c r="L875">
        <f t="shared" si="40"/>
        <v>759061</v>
      </c>
      <c r="M875">
        <f t="shared" si="41"/>
        <v>1690871</v>
      </c>
    </row>
    <row r="876" spans="1:13">
      <c r="A876" s="1" t="s">
        <v>39</v>
      </c>
      <c r="B876">
        <v>19149</v>
      </c>
      <c r="C876" t="s">
        <v>708</v>
      </c>
      <c r="D876">
        <v>10492</v>
      </c>
      <c r="E876">
        <v>3494</v>
      </c>
      <c r="F876">
        <v>14188</v>
      </c>
      <c r="G876">
        <v>6998</v>
      </c>
      <c r="H876">
        <v>0.73949816746546304</v>
      </c>
      <c r="I876">
        <v>0.24626444882999701</v>
      </c>
      <c r="J876">
        <v>0.493233718635466</v>
      </c>
      <c r="K876">
        <f t="shared" si="39"/>
        <v>897672</v>
      </c>
      <c r="L876">
        <f t="shared" si="40"/>
        <v>759061</v>
      </c>
      <c r="M876">
        <f t="shared" si="41"/>
        <v>1690871</v>
      </c>
    </row>
    <row r="877" spans="1:13">
      <c r="A877" s="1" t="s">
        <v>39</v>
      </c>
      <c r="B877">
        <v>19151</v>
      </c>
      <c r="C877" t="s">
        <v>709</v>
      </c>
      <c r="D877">
        <v>2826</v>
      </c>
      <c r="E877">
        <v>933</v>
      </c>
      <c r="F877">
        <v>3823</v>
      </c>
      <c r="G877">
        <v>1893</v>
      </c>
      <c r="H877">
        <v>0.739210044467695</v>
      </c>
      <c r="I877">
        <v>0.24404917603975901</v>
      </c>
      <c r="J877">
        <v>0.495160868427936</v>
      </c>
      <c r="K877">
        <f t="shared" si="39"/>
        <v>897672</v>
      </c>
      <c r="L877">
        <f t="shared" si="40"/>
        <v>759061</v>
      </c>
      <c r="M877">
        <f t="shared" si="41"/>
        <v>1690871</v>
      </c>
    </row>
    <row r="878" spans="1:13">
      <c r="A878" s="1" t="s">
        <v>39</v>
      </c>
      <c r="B878">
        <v>19153</v>
      </c>
      <c r="C878" t="s">
        <v>248</v>
      </c>
      <c r="D878">
        <v>106800</v>
      </c>
      <c r="E878">
        <v>146250</v>
      </c>
      <c r="F878">
        <v>258755</v>
      </c>
      <c r="G878">
        <v>-39450</v>
      </c>
      <c r="H878">
        <v>0.41274564742710201</v>
      </c>
      <c r="I878">
        <v>0.56520646944020403</v>
      </c>
      <c r="J878">
        <v>-0.15246082201310099</v>
      </c>
      <c r="K878">
        <f t="shared" si="39"/>
        <v>897672</v>
      </c>
      <c r="L878">
        <f t="shared" si="40"/>
        <v>759061</v>
      </c>
      <c r="M878">
        <f t="shared" si="41"/>
        <v>1690871</v>
      </c>
    </row>
    <row r="879" spans="1:13">
      <c r="A879" s="1" t="s">
        <v>39</v>
      </c>
      <c r="B879">
        <v>19155</v>
      </c>
      <c r="C879" t="s">
        <v>710</v>
      </c>
      <c r="D879">
        <v>26247</v>
      </c>
      <c r="E879">
        <v>18575</v>
      </c>
      <c r="F879">
        <v>45744</v>
      </c>
      <c r="G879">
        <v>7672</v>
      </c>
      <c r="H879">
        <v>0.57378016789087005</v>
      </c>
      <c r="I879">
        <v>0.40606418328086702</v>
      </c>
      <c r="J879">
        <v>0.167715984610003</v>
      </c>
      <c r="K879">
        <f t="shared" si="39"/>
        <v>897672</v>
      </c>
      <c r="L879">
        <f t="shared" si="40"/>
        <v>759061</v>
      </c>
      <c r="M879">
        <f t="shared" si="41"/>
        <v>1690871</v>
      </c>
    </row>
    <row r="880" spans="1:13">
      <c r="A880" s="1" t="s">
        <v>39</v>
      </c>
      <c r="B880">
        <v>19157</v>
      </c>
      <c r="C880" t="s">
        <v>711</v>
      </c>
      <c r="D880">
        <v>5657</v>
      </c>
      <c r="E880">
        <v>4306</v>
      </c>
      <c r="F880">
        <v>10140</v>
      </c>
      <c r="G880">
        <v>1351</v>
      </c>
      <c r="H880">
        <v>0.55788954635108401</v>
      </c>
      <c r="I880">
        <v>0.42465483234714002</v>
      </c>
      <c r="J880">
        <v>0.13323471400394399</v>
      </c>
      <c r="K880">
        <f t="shared" si="39"/>
        <v>897672</v>
      </c>
      <c r="L880">
        <f t="shared" si="40"/>
        <v>759061</v>
      </c>
      <c r="M880">
        <f t="shared" si="41"/>
        <v>1690871</v>
      </c>
    </row>
    <row r="881" spans="1:13">
      <c r="A881" s="1" t="s">
        <v>39</v>
      </c>
      <c r="B881">
        <v>19159</v>
      </c>
      <c r="C881" t="s">
        <v>712</v>
      </c>
      <c r="D881">
        <v>1968</v>
      </c>
      <c r="E881">
        <v>709</v>
      </c>
      <c r="F881">
        <v>2714</v>
      </c>
      <c r="G881">
        <v>1259</v>
      </c>
      <c r="H881">
        <v>0.72512896094325696</v>
      </c>
      <c r="I881">
        <v>0.261238025055269</v>
      </c>
      <c r="J881">
        <v>0.46389093588798802</v>
      </c>
      <c r="K881">
        <f t="shared" si="39"/>
        <v>897672</v>
      </c>
      <c r="L881">
        <f t="shared" si="40"/>
        <v>759061</v>
      </c>
      <c r="M881">
        <f t="shared" si="41"/>
        <v>1690871</v>
      </c>
    </row>
    <row r="882" spans="1:13">
      <c r="A882" s="1" t="s">
        <v>39</v>
      </c>
      <c r="B882">
        <v>19161</v>
      </c>
      <c r="C882" t="s">
        <v>713</v>
      </c>
      <c r="D882">
        <v>4061</v>
      </c>
      <c r="E882">
        <v>1389</v>
      </c>
      <c r="F882">
        <v>5535</v>
      </c>
      <c r="G882">
        <v>2672</v>
      </c>
      <c r="H882">
        <v>0.73369467028003599</v>
      </c>
      <c r="I882">
        <v>0.25094850948509401</v>
      </c>
      <c r="J882">
        <v>0.48274616079494098</v>
      </c>
      <c r="K882">
        <f t="shared" si="39"/>
        <v>897672</v>
      </c>
      <c r="L882">
        <f t="shared" si="40"/>
        <v>759061</v>
      </c>
      <c r="M882">
        <f t="shared" si="41"/>
        <v>1690871</v>
      </c>
    </row>
    <row r="883" spans="1:13">
      <c r="A883" s="1" t="s">
        <v>39</v>
      </c>
      <c r="B883">
        <v>19163</v>
      </c>
      <c r="C883" t="s">
        <v>254</v>
      </c>
      <c r="D883">
        <v>43683</v>
      </c>
      <c r="E883">
        <v>46926</v>
      </c>
      <c r="F883">
        <v>92599</v>
      </c>
      <c r="G883">
        <v>-3243</v>
      </c>
      <c r="H883">
        <v>0.47174375533213098</v>
      </c>
      <c r="I883">
        <v>0.50676573181135798</v>
      </c>
      <c r="J883">
        <v>-3.5021976479227598E-2</v>
      </c>
      <c r="K883">
        <f t="shared" si="39"/>
        <v>897672</v>
      </c>
      <c r="L883">
        <f t="shared" si="40"/>
        <v>759061</v>
      </c>
      <c r="M883">
        <f t="shared" si="41"/>
        <v>1690871</v>
      </c>
    </row>
    <row r="884" spans="1:13">
      <c r="A884" s="1" t="s">
        <v>39</v>
      </c>
      <c r="B884">
        <v>19165</v>
      </c>
      <c r="C884" t="s">
        <v>144</v>
      </c>
      <c r="D884">
        <v>4697</v>
      </c>
      <c r="E884">
        <v>1959</v>
      </c>
      <c r="F884">
        <v>6795</v>
      </c>
      <c r="G884">
        <v>2738</v>
      </c>
      <c r="H884">
        <v>0.69124356144223698</v>
      </c>
      <c r="I884">
        <v>0.28830022075055101</v>
      </c>
      <c r="J884">
        <v>0.40294334069168503</v>
      </c>
      <c r="K884">
        <f t="shared" si="39"/>
        <v>897672</v>
      </c>
      <c r="L884">
        <f t="shared" si="40"/>
        <v>759061</v>
      </c>
      <c r="M884">
        <f t="shared" si="41"/>
        <v>1690871</v>
      </c>
    </row>
    <row r="885" spans="1:13">
      <c r="A885" s="1" t="s">
        <v>39</v>
      </c>
      <c r="B885">
        <v>19167</v>
      </c>
      <c r="C885" t="s">
        <v>714</v>
      </c>
      <c r="D885">
        <v>15680</v>
      </c>
      <c r="E885">
        <v>3019</v>
      </c>
      <c r="F885">
        <v>19051</v>
      </c>
      <c r="G885">
        <v>12661</v>
      </c>
      <c r="H885">
        <v>0.82305390793134203</v>
      </c>
      <c r="I885">
        <v>0.158469371686525</v>
      </c>
      <c r="J885">
        <v>0.66458453624481595</v>
      </c>
      <c r="K885">
        <f t="shared" si="39"/>
        <v>897672</v>
      </c>
      <c r="L885">
        <f t="shared" si="40"/>
        <v>759061</v>
      </c>
      <c r="M885">
        <f t="shared" si="41"/>
        <v>1690871</v>
      </c>
    </row>
    <row r="886" spans="1:13">
      <c r="A886" s="1" t="s">
        <v>39</v>
      </c>
      <c r="B886">
        <v>19169</v>
      </c>
      <c r="C886" t="s">
        <v>715</v>
      </c>
      <c r="D886">
        <v>20340</v>
      </c>
      <c r="E886">
        <v>29175</v>
      </c>
      <c r="F886">
        <v>51038</v>
      </c>
      <c r="G886">
        <v>-8835</v>
      </c>
      <c r="H886">
        <v>0.39852658803244601</v>
      </c>
      <c r="I886">
        <v>0.57163290097574304</v>
      </c>
      <c r="J886">
        <v>-0.17310631294329701</v>
      </c>
      <c r="K886">
        <f t="shared" si="39"/>
        <v>897672</v>
      </c>
      <c r="L886">
        <f t="shared" si="40"/>
        <v>759061</v>
      </c>
      <c r="M886">
        <f t="shared" si="41"/>
        <v>1690871</v>
      </c>
    </row>
    <row r="887" spans="1:13">
      <c r="A887" s="1" t="s">
        <v>39</v>
      </c>
      <c r="B887">
        <v>19171</v>
      </c>
      <c r="C887" t="s">
        <v>716</v>
      </c>
      <c r="D887">
        <v>5303</v>
      </c>
      <c r="E887">
        <v>3577</v>
      </c>
      <c r="F887">
        <v>9048</v>
      </c>
      <c r="G887">
        <v>1726</v>
      </c>
      <c r="H887">
        <v>0.58609637488947797</v>
      </c>
      <c r="I887">
        <v>0.39533598585322699</v>
      </c>
      <c r="J887">
        <v>0.190760389036251</v>
      </c>
      <c r="K887">
        <f t="shared" si="39"/>
        <v>897672</v>
      </c>
      <c r="L887">
        <f t="shared" si="40"/>
        <v>759061</v>
      </c>
      <c r="M887">
        <f t="shared" si="41"/>
        <v>1690871</v>
      </c>
    </row>
    <row r="888" spans="1:13">
      <c r="A888" s="1" t="s">
        <v>39</v>
      </c>
      <c r="B888">
        <v>19173</v>
      </c>
      <c r="C888" t="s">
        <v>432</v>
      </c>
      <c r="D888">
        <v>2463</v>
      </c>
      <c r="E888">
        <v>746</v>
      </c>
      <c r="F888">
        <v>3249</v>
      </c>
      <c r="G888">
        <v>1717</v>
      </c>
      <c r="H888">
        <v>0.758079409048938</v>
      </c>
      <c r="I888">
        <v>0.22960911049553701</v>
      </c>
      <c r="J888">
        <v>0.528470298553401</v>
      </c>
      <c r="K888">
        <f t="shared" si="39"/>
        <v>897672</v>
      </c>
      <c r="L888">
        <f t="shared" si="40"/>
        <v>759061</v>
      </c>
      <c r="M888">
        <f t="shared" si="41"/>
        <v>1690871</v>
      </c>
    </row>
    <row r="889" spans="1:13">
      <c r="A889" s="1" t="s">
        <v>39</v>
      </c>
      <c r="B889">
        <v>19175</v>
      </c>
      <c r="C889" t="s">
        <v>260</v>
      </c>
      <c r="D889">
        <v>4010</v>
      </c>
      <c r="E889">
        <v>2061</v>
      </c>
      <c r="F889">
        <v>6185</v>
      </c>
      <c r="G889">
        <v>1949</v>
      </c>
      <c r="H889">
        <v>0.648342764753435</v>
      </c>
      <c r="I889">
        <v>0.33322554567502</v>
      </c>
      <c r="J889">
        <v>0.315117219078415</v>
      </c>
      <c r="K889">
        <f t="shared" si="39"/>
        <v>897672</v>
      </c>
      <c r="L889">
        <f t="shared" si="40"/>
        <v>759061</v>
      </c>
      <c r="M889">
        <f t="shared" si="41"/>
        <v>1690871</v>
      </c>
    </row>
    <row r="890" spans="1:13">
      <c r="A890" s="1" t="s">
        <v>39</v>
      </c>
      <c r="B890">
        <v>19177</v>
      </c>
      <c r="C890" t="s">
        <v>261</v>
      </c>
      <c r="D890">
        <v>2859</v>
      </c>
      <c r="E890">
        <v>875</v>
      </c>
      <c r="F890">
        <v>3791</v>
      </c>
      <c r="G890">
        <v>1984</v>
      </c>
      <c r="H890">
        <v>0.75415457662885699</v>
      </c>
      <c r="I890">
        <v>0.23080981271432299</v>
      </c>
      <c r="J890">
        <v>0.52334476391453399</v>
      </c>
      <c r="K890">
        <f t="shared" si="39"/>
        <v>897672</v>
      </c>
      <c r="L890">
        <f t="shared" si="40"/>
        <v>759061</v>
      </c>
      <c r="M890">
        <f t="shared" si="41"/>
        <v>1690871</v>
      </c>
    </row>
    <row r="891" spans="1:13">
      <c r="A891" s="1" t="s">
        <v>39</v>
      </c>
      <c r="B891">
        <v>19179</v>
      </c>
      <c r="C891" t="s">
        <v>717</v>
      </c>
      <c r="D891">
        <v>9516</v>
      </c>
      <c r="E891">
        <v>5821</v>
      </c>
      <c r="F891">
        <v>15633</v>
      </c>
      <c r="G891">
        <v>3695</v>
      </c>
      <c r="H891">
        <v>0.60871233928228696</v>
      </c>
      <c r="I891">
        <v>0.37235335508219702</v>
      </c>
      <c r="J891">
        <v>0.236358984200089</v>
      </c>
      <c r="K891">
        <f t="shared" si="39"/>
        <v>897672</v>
      </c>
      <c r="L891">
        <f t="shared" si="40"/>
        <v>759061</v>
      </c>
      <c r="M891">
        <f t="shared" si="41"/>
        <v>1690871</v>
      </c>
    </row>
    <row r="892" spans="1:13">
      <c r="A892" s="1" t="s">
        <v>39</v>
      </c>
      <c r="B892">
        <v>19181</v>
      </c>
      <c r="C892" t="s">
        <v>536</v>
      </c>
      <c r="D892">
        <v>17782</v>
      </c>
      <c r="E892">
        <v>12574</v>
      </c>
      <c r="F892">
        <v>31039</v>
      </c>
      <c r="G892">
        <v>5208</v>
      </c>
      <c r="H892">
        <v>0.57289216791777997</v>
      </c>
      <c r="I892">
        <v>0.40510325719256401</v>
      </c>
      <c r="J892">
        <v>0.16778891072521601</v>
      </c>
      <c r="K892">
        <f t="shared" si="39"/>
        <v>897672</v>
      </c>
      <c r="L892">
        <f t="shared" si="40"/>
        <v>759061</v>
      </c>
      <c r="M892">
        <f t="shared" si="41"/>
        <v>1690871</v>
      </c>
    </row>
    <row r="893" spans="1:13">
      <c r="A893" s="1" t="s">
        <v>39</v>
      </c>
      <c r="B893">
        <v>19183</v>
      </c>
      <c r="C893" t="s">
        <v>150</v>
      </c>
      <c r="D893">
        <v>6971</v>
      </c>
      <c r="E893">
        <v>4561</v>
      </c>
      <c r="F893">
        <v>11765</v>
      </c>
      <c r="G893">
        <v>2410</v>
      </c>
      <c r="H893">
        <v>0.59252018699532505</v>
      </c>
      <c r="I893">
        <v>0.387675308117297</v>
      </c>
      <c r="J893">
        <v>0.20484487887802799</v>
      </c>
      <c r="K893">
        <f t="shared" si="39"/>
        <v>897672</v>
      </c>
      <c r="L893">
        <f t="shared" si="40"/>
        <v>759061</v>
      </c>
      <c r="M893">
        <f t="shared" si="41"/>
        <v>1690871</v>
      </c>
    </row>
    <row r="894" spans="1:13">
      <c r="A894" s="1" t="s">
        <v>39</v>
      </c>
      <c r="B894">
        <v>19185</v>
      </c>
      <c r="C894" t="s">
        <v>537</v>
      </c>
      <c r="D894">
        <v>2338</v>
      </c>
      <c r="E894">
        <v>727</v>
      </c>
      <c r="F894">
        <v>3109</v>
      </c>
      <c r="G894">
        <v>1611</v>
      </c>
      <c r="H894">
        <v>0.75201029269861697</v>
      </c>
      <c r="I894">
        <v>0.23383724670311901</v>
      </c>
      <c r="J894">
        <v>0.51817304599549696</v>
      </c>
      <c r="K894">
        <f t="shared" si="39"/>
        <v>897672</v>
      </c>
      <c r="L894">
        <f t="shared" si="40"/>
        <v>759061</v>
      </c>
      <c r="M894">
        <f t="shared" si="41"/>
        <v>1690871</v>
      </c>
    </row>
    <row r="895" spans="1:13">
      <c r="A895" s="1" t="s">
        <v>39</v>
      </c>
      <c r="B895">
        <v>19187</v>
      </c>
      <c r="C895" t="s">
        <v>538</v>
      </c>
      <c r="D895">
        <v>10938</v>
      </c>
      <c r="E895">
        <v>6613</v>
      </c>
      <c r="F895">
        <v>17822</v>
      </c>
      <c r="G895">
        <v>4325</v>
      </c>
      <c r="H895">
        <v>0.61373583211760696</v>
      </c>
      <c r="I895">
        <v>0.37105824262147902</v>
      </c>
      <c r="J895">
        <v>0.242677589496128</v>
      </c>
      <c r="K895">
        <f t="shared" si="39"/>
        <v>897672</v>
      </c>
      <c r="L895">
        <f t="shared" si="40"/>
        <v>759061</v>
      </c>
      <c r="M895">
        <f t="shared" si="41"/>
        <v>1690871</v>
      </c>
    </row>
    <row r="896" spans="1:13">
      <c r="A896" s="1" t="s">
        <v>39</v>
      </c>
      <c r="B896">
        <v>19189</v>
      </c>
      <c r="C896" t="s">
        <v>633</v>
      </c>
      <c r="D896">
        <v>3707</v>
      </c>
      <c r="E896">
        <v>2135</v>
      </c>
      <c r="F896">
        <v>5970</v>
      </c>
      <c r="G896">
        <v>1572</v>
      </c>
      <c r="H896">
        <v>0.62093802345058602</v>
      </c>
      <c r="I896">
        <v>0.35762144053601302</v>
      </c>
      <c r="J896">
        <v>0.26331658291457199</v>
      </c>
      <c r="K896">
        <f t="shared" si="39"/>
        <v>897672</v>
      </c>
      <c r="L896">
        <f t="shared" si="40"/>
        <v>759061</v>
      </c>
      <c r="M896">
        <f t="shared" si="41"/>
        <v>1690871</v>
      </c>
    </row>
    <row r="897" spans="1:13">
      <c r="A897" s="1" t="s">
        <v>39</v>
      </c>
      <c r="B897">
        <v>19191</v>
      </c>
      <c r="C897" t="s">
        <v>718</v>
      </c>
      <c r="D897">
        <v>6235</v>
      </c>
      <c r="E897">
        <v>5617</v>
      </c>
      <c r="F897">
        <v>12064</v>
      </c>
      <c r="G897">
        <v>618</v>
      </c>
      <c r="H897">
        <v>0.51682692307692302</v>
      </c>
      <c r="I897">
        <v>0.46560013262599398</v>
      </c>
      <c r="J897">
        <v>5.12267904509284E-2</v>
      </c>
      <c r="K897">
        <f t="shared" si="39"/>
        <v>897672</v>
      </c>
      <c r="L897">
        <f t="shared" si="40"/>
        <v>759061</v>
      </c>
      <c r="M897">
        <f t="shared" si="41"/>
        <v>1690871</v>
      </c>
    </row>
    <row r="898" spans="1:13">
      <c r="A898" s="1" t="s">
        <v>39</v>
      </c>
      <c r="B898">
        <v>19193</v>
      </c>
      <c r="C898" t="s">
        <v>719</v>
      </c>
      <c r="D898">
        <v>25736</v>
      </c>
      <c r="E898">
        <v>18704</v>
      </c>
      <c r="F898">
        <v>45362</v>
      </c>
      <c r="G898">
        <v>7032</v>
      </c>
      <c r="H898">
        <v>0.567347118733741</v>
      </c>
      <c r="I898">
        <v>0.412327498787531</v>
      </c>
      <c r="J898">
        <v>0.15501961994621</v>
      </c>
      <c r="K898">
        <f t="shared" si="39"/>
        <v>897672</v>
      </c>
      <c r="L898">
        <f t="shared" si="40"/>
        <v>759061</v>
      </c>
      <c r="M898">
        <f t="shared" si="41"/>
        <v>1690871</v>
      </c>
    </row>
    <row r="899" spans="1:13">
      <c r="A899" s="1" t="s">
        <v>39</v>
      </c>
      <c r="B899">
        <v>19195</v>
      </c>
      <c r="C899" t="s">
        <v>543</v>
      </c>
      <c r="D899">
        <v>2738</v>
      </c>
      <c r="E899">
        <v>1596</v>
      </c>
      <c r="F899">
        <v>4418</v>
      </c>
      <c r="G899">
        <v>1142</v>
      </c>
      <c r="H899">
        <v>0.61973743775463996</v>
      </c>
      <c r="I899">
        <v>0.36124943413309102</v>
      </c>
      <c r="J899">
        <v>0.258488003621548</v>
      </c>
      <c r="K899">
        <f t="shared" ref="K899:K962" si="42">SUMIF(A:A,A899,D:D)</f>
        <v>897672</v>
      </c>
      <c r="L899">
        <f t="shared" ref="L899:L962" si="43">SUMIF(A:A,A899,E:E)</f>
        <v>759061</v>
      </c>
      <c r="M899">
        <f t="shared" ref="M899:M962" si="44">SUMIF(A:A,A899,F:F)</f>
        <v>1690871</v>
      </c>
    </row>
    <row r="900" spans="1:13">
      <c r="A900" s="1" t="s">
        <v>39</v>
      </c>
      <c r="B900">
        <v>19197</v>
      </c>
      <c r="C900" t="s">
        <v>720</v>
      </c>
      <c r="D900">
        <v>4136</v>
      </c>
      <c r="E900">
        <v>1996</v>
      </c>
      <c r="F900">
        <v>6254</v>
      </c>
      <c r="G900">
        <v>2140</v>
      </c>
      <c r="H900">
        <v>0.66133674448352997</v>
      </c>
      <c r="I900">
        <v>0.31915574032619098</v>
      </c>
      <c r="J900">
        <v>0.34218100415733899</v>
      </c>
      <c r="K900">
        <f t="shared" si="42"/>
        <v>897672</v>
      </c>
      <c r="L900">
        <f t="shared" si="43"/>
        <v>759061</v>
      </c>
      <c r="M900">
        <f t="shared" si="44"/>
        <v>1690871</v>
      </c>
    </row>
    <row r="901" spans="1:13">
      <c r="A901" s="1" t="s">
        <v>34</v>
      </c>
      <c r="B901">
        <v>20001</v>
      </c>
      <c r="C901" t="s">
        <v>635</v>
      </c>
      <c r="D901">
        <v>4155</v>
      </c>
      <c r="E901">
        <v>1559</v>
      </c>
      <c r="F901">
        <v>5842</v>
      </c>
      <c r="G901">
        <v>2596</v>
      </c>
      <c r="H901">
        <v>0.71122903115371405</v>
      </c>
      <c r="I901">
        <v>0.26686066415610998</v>
      </c>
      <c r="J901">
        <v>0.44436836699760301</v>
      </c>
      <c r="K901">
        <f t="shared" si="42"/>
        <v>758100</v>
      </c>
      <c r="L901">
        <f t="shared" si="43"/>
        <v>558669</v>
      </c>
      <c r="M901">
        <f t="shared" si="44"/>
        <v>1349567</v>
      </c>
    </row>
    <row r="902" spans="1:13">
      <c r="A902" s="1" t="s">
        <v>34</v>
      </c>
      <c r="B902">
        <v>20003</v>
      </c>
      <c r="C902" t="s">
        <v>721</v>
      </c>
      <c r="D902">
        <v>2874</v>
      </c>
      <c r="E902">
        <v>765</v>
      </c>
      <c r="F902">
        <v>3720</v>
      </c>
      <c r="G902">
        <v>2109</v>
      </c>
      <c r="H902">
        <v>0.77258064516128999</v>
      </c>
      <c r="I902">
        <v>0.20564516129032201</v>
      </c>
      <c r="J902">
        <v>0.56693548387096704</v>
      </c>
      <c r="K902">
        <f t="shared" si="42"/>
        <v>758100</v>
      </c>
      <c r="L902">
        <f t="shared" si="43"/>
        <v>558669</v>
      </c>
      <c r="M902">
        <f t="shared" si="44"/>
        <v>1349567</v>
      </c>
    </row>
    <row r="903" spans="1:13">
      <c r="A903" s="1" t="s">
        <v>34</v>
      </c>
      <c r="B903">
        <v>20005</v>
      </c>
      <c r="C903" t="s">
        <v>722</v>
      </c>
      <c r="D903">
        <v>4826</v>
      </c>
      <c r="E903">
        <v>2314</v>
      </c>
      <c r="F903">
        <v>7312</v>
      </c>
      <c r="G903">
        <v>2512</v>
      </c>
      <c r="H903">
        <v>0.660010940919037</v>
      </c>
      <c r="I903">
        <v>0.31646608315098401</v>
      </c>
      <c r="J903">
        <v>0.34354485776805199</v>
      </c>
      <c r="K903">
        <f t="shared" si="42"/>
        <v>758100</v>
      </c>
      <c r="L903">
        <f t="shared" si="43"/>
        <v>558669</v>
      </c>
      <c r="M903">
        <f t="shared" si="44"/>
        <v>1349567</v>
      </c>
    </row>
    <row r="904" spans="1:13">
      <c r="A904" s="1" t="s">
        <v>34</v>
      </c>
      <c r="B904">
        <v>20007</v>
      </c>
      <c r="C904" t="s">
        <v>723</v>
      </c>
      <c r="D904">
        <v>1992</v>
      </c>
      <c r="E904">
        <v>284</v>
      </c>
      <c r="F904">
        <v>2313</v>
      </c>
      <c r="G904">
        <v>1708</v>
      </c>
      <c r="H904">
        <v>0.86121919584954598</v>
      </c>
      <c r="I904">
        <v>0.12278426286208299</v>
      </c>
      <c r="J904">
        <v>0.73843493298746199</v>
      </c>
      <c r="K904">
        <f t="shared" si="42"/>
        <v>758100</v>
      </c>
      <c r="L904">
        <f t="shared" si="43"/>
        <v>558669</v>
      </c>
      <c r="M904">
        <f t="shared" si="44"/>
        <v>1349567</v>
      </c>
    </row>
    <row r="905" spans="1:13">
      <c r="A905" s="1" t="s">
        <v>34</v>
      </c>
      <c r="B905">
        <v>20009</v>
      </c>
      <c r="C905" t="s">
        <v>724</v>
      </c>
      <c r="D905">
        <v>8480</v>
      </c>
      <c r="E905">
        <v>2302</v>
      </c>
      <c r="F905">
        <v>10961</v>
      </c>
      <c r="G905">
        <v>6178</v>
      </c>
      <c r="H905">
        <v>0.77365203904753199</v>
      </c>
      <c r="I905">
        <v>0.21001733418483701</v>
      </c>
      <c r="J905">
        <v>0.56363470486269496</v>
      </c>
      <c r="K905">
        <f t="shared" si="42"/>
        <v>758100</v>
      </c>
      <c r="L905">
        <f t="shared" si="43"/>
        <v>558669</v>
      </c>
      <c r="M905">
        <f t="shared" si="44"/>
        <v>1349567</v>
      </c>
    </row>
    <row r="906" spans="1:13">
      <c r="A906" s="1" t="s">
        <v>34</v>
      </c>
      <c r="B906">
        <v>20011</v>
      </c>
      <c r="C906" t="s">
        <v>725</v>
      </c>
      <c r="D906">
        <v>4910</v>
      </c>
      <c r="E906">
        <v>1505</v>
      </c>
      <c r="F906">
        <v>6550</v>
      </c>
      <c r="G906">
        <v>3405</v>
      </c>
      <c r="H906">
        <v>0.74961832061068701</v>
      </c>
      <c r="I906">
        <v>0.22977099236641199</v>
      </c>
      <c r="J906">
        <v>0.51984732824427404</v>
      </c>
      <c r="K906">
        <f t="shared" si="42"/>
        <v>758100</v>
      </c>
      <c r="L906">
        <f t="shared" si="43"/>
        <v>558669</v>
      </c>
      <c r="M906">
        <f t="shared" si="44"/>
        <v>1349567</v>
      </c>
    </row>
    <row r="907" spans="1:13">
      <c r="A907" s="1" t="s">
        <v>34</v>
      </c>
      <c r="B907">
        <v>20013</v>
      </c>
      <c r="C907" t="s">
        <v>583</v>
      </c>
      <c r="D907">
        <v>3206</v>
      </c>
      <c r="E907">
        <v>1088</v>
      </c>
      <c r="F907">
        <v>4396</v>
      </c>
      <c r="G907">
        <v>2118</v>
      </c>
      <c r="H907">
        <v>0.72929936305732401</v>
      </c>
      <c r="I907">
        <v>0.24749772520473101</v>
      </c>
      <c r="J907">
        <v>0.481801637852593</v>
      </c>
      <c r="K907">
        <f t="shared" si="42"/>
        <v>758100</v>
      </c>
      <c r="L907">
        <f t="shared" si="43"/>
        <v>558669</v>
      </c>
      <c r="M907">
        <f t="shared" si="44"/>
        <v>1349567</v>
      </c>
    </row>
    <row r="908" spans="1:13">
      <c r="A908" s="1" t="s">
        <v>34</v>
      </c>
      <c r="B908">
        <v>20015</v>
      </c>
      <c r="C908" t="s">
        <v>92</v>
      </c>
      <c r="D908">
        <v>22250</v>
      </c>
      <c r="E908">
        <v>9003</v>
      </c>
      <c r="F908">
        <v>31946</v>
      </c>
      <c r="G908">
        <v>13247</v>
      </c>
      <c r="H908">
        <v>0.69648782320165203</v>
      </c>
      <c r="I908">
        <v>0.28181932010267302</v>
      </c>
      <c r="J908">
        <v>0.41466850309897901</v>
      </c>
      <c r="K908">
        <f t="shared" si="42"/>
        <v>758100</v>
      </c>
      <c r="L908">
        <f t="shared" si="43"/>
        <v>558669</v>
      </c>
      <c r="M908">
        <f t="shared" si="44"/>
        <v>1349567</v>
      </c>
    </row>
    <row r="909" spans="1:13">
      <c r="A909" s="1" t="s">
        <v>34</v>
      </c>
      <c r="B909">
        <v>20017</v>
      </c>
      <c r="C909" t="s">
        <v>726</v>
      </c>
      <c r="D909">
        <v>1114</v>
      </c>
      <c r="E909">
        <v>341</v>
      </c>
      <c r="F909">
        <v>1478</v>
      </c>
      <c r="G909">
        <v>773</v>
      </c>
      <c r="H909">
        <v>0.75372124492557502</v>
      </c>
      <c r="I909">
        <v>0.230717185385656</v>
      </c>
      <c r="J909">
        <v>0.52300405953991802</v>
      </c>
      <c r="K909">
        <f t="shared" si="42"/>
        <v>758100</v>
      </c>
      <c r="L909">
        <f t="shared" si="43"/>
        <v>558669</v>
      </c>
      <c r="M909">
        <f t="shared" si="44"/>
        <v>1349567</v>
      </c>
    </row>
    <row r="910" spans="1:13">
      <c r="A910" s="1" t="s">
        <v>34</v>
      </c>
      <c r="B910">
        <v>20019</v>
      </c>
      <c r="C910" t="s">
        <v>727</v>
      </c>
      <c r="D910">
        <v>1397</v>
      </c>
      <c r="E910">
        <v>212</v>
      </c>
      <c r="F910">
        <v>1634</v>
      </c>
      <c r="G910">
        <v>1185</v>
      </c>
      <c r="H910">
        <v>0.85495716034271696</v>
      </c>
      <c r="I910">
        <v>0.12974296205630301</v>
      </c>
      <c r="J910">
        <v>0.72521419828641298</v>
      </c>
      <c r="K910">
        <f t="shared" si="42"/>
        <v>758100</v>
      </c>
      <c r="L910">
        <f t="shared" si="43"/>
        <v>558669</v>
      </c>
      <c r="M910">
        <f t="shared" si="44"/>
        <v>1349567</v>
      </c>
    </row>
    <row r="911" spans="1:13">
      <c r="A911" s="1" t="s">
        <v>34</v>
      </c>
      <c r="B911">
        <v>20021</v>
      </c>
      <c r="C911" t="s">
        <v>95</v>
      </c>
      <c r="D911">
        <v>6622</v>
      </c>
      <c r="E911">
        <v>2163</v>
      </c>
      <c r="F911">
        <v>8945</v>
      </c>
      <c r="G911">
        <v>4459</v>
      </c>
      <c r="H911">
        <v>0.74030184460592496</v>
      </c>
      <c r="I911">
        <v>0.24181106763554999</v>
      </c>
      <c r="J911">
        <v>0.49849077697037403</v>
      </c>
      <c r="K911">
        <f t="shared" si="42"/>
        <v>758100</v>
      </c>
      <c r="L911">
        <f t="shared" si="43"/>
        <v>558669</v>
      </c>
      <c r="M911">
        <f t="shared" si="44"/>
        <v>1349567</v>
      </c>
    </row>
    <row r="912" spans="1:13">
      <c r="A912" s="1" t="s">
        <v>34</v>
      </c>
      <c r="B912">
        <v>20023</v>
      </c>
      <c r="C912" t="s">
        <v>330</v>
      </c>
      <c r="D912">
        <v>1158</v>
      </c>
      <c r="E912">
        <v>220</v>
      </c>
      <c r="F912">
        <v>1400</v>
      </c>
      <c r="G912">
        <v>938</v>
      </c>
      <c r="H912">
        <v>0.82714285714285696</v>
      </c>
      <c r="I912">
        <v>0.157142857142857</v>
      </c>
      <c r="J912">
        <v>0.67</v>
      </c>
      <c r="K912">
        <f t="shared" si="42"/>
        <v>758100</v>
      </c>
      <c r="L912">
        <f t="shared" si="43"/>
        <v>558669</v>
      </c>
      <c r="M912">
        <f t="shared" si="44"/>
        <v>1349567</v>
      </c>
    </row>
    <row r="913" spans="1:13">
      <c r="A913" s="1" t="s">
        <v>34</v>
      </c>
      <c r="B913">
        <v>20025</v>
      </c>
      <c r="C913" t="s">
        <v>216</v>
      </c>
      <c r="D913">
        <v>885</v>
      </c>
      <c r="E913">
        <v>143</v>
      </c>
      <c r="F913">
        <v>1048</v>
      </c>
      <c r="G913">
        <v>742</v>
      </c>
      <c r="H913">
        <v>0.844465648854961</v>
      </c>
      <c r="I913">
        <v>0.136450381679389</v>
      </c>
      <c r="J913">
        <v>0.70801526717557195</v>
      </c>
      <c r="K913">
        <f t="shared" si="42"/>
        <v>758100</v>
      </c>
      <c r="L913">
        <f t="shared" si="43"/>
        <v>558669</v>
      </c>
      <c r="M913">
        <f t="shared" si="44"/>
        <v>1349567</v>
      </c>
    </row>
    <row r="914" spans="1:13">
      <c r="A914" s="1" t="s">
        <v>34</v>
      </c>
      <c r="B914">
        <v>20027</v>
      </c>
      <c r="C914" t="s">
        <v>99</v>
      </c>
      <c r="D914">
        <v>3129</v>
      </c>
      <c r="E914">
        <v>883</v>
      </c>
      <c r="F914">
        <v>4134</v>
      </c>
      <c r="G914">
        <v>2246</v>
      </c>
      <c r="H914">
        <v>0.75689404934687898</v>
      </c>
      <c r="I914">
        <v>0.21359458151910901</v>
      </c>
      <c r="J914">
        <v>0.54329946782776894</v>
      </c>
      <c r="K914">
        <f t="shared" si="42"/>
        <v>758100</v>
      </c>
      <c r="L914">
        <f t="shared" si="43"/>
        <v>558669</v>
      </c>
      <c r="M914">
        <f t="shared" si="44"/>
        <v>1349567</v>
      </c>
    </row>
    <row r="915" spans="1:13">
      <c r="A915" s="1" t="s">
        <v>34</v>
      </c>
      <c r="B915">
        <v>20029</v>
      </c>
      <c r="C915" t="s">
        <v>728</v>
      </c>
      <c r="D915">
        <v>3182</v>
      </c>
      <c r="E915">
        <v>893</v>
      </c>
      <c r="F915">
        <v>4174</v>
      </c>
      <c r="G915">
        <v>2289</v>
      </c>
      <c r="H915">
        <v>0.76233828461907005</v>
      </c>
      <c r="I915">
        <v>0.21394345951126001</v>
      </c>
      <c r="J915">
        <v>0.54839482510781001</v>
      </c>
      <c r="K915">
        <f t="shared" si="42"/>
        <v>758100</v>
      </c>
      <c r="L915">
        <f t="shared" si="43"/>
        <v>558669</v>
      </c>
      <c r="M915">
        <f t="shared" si="44"/>
        <v>1349567</v>
      </c>
    </row>
    <row r="916" spans="1:13">
      <c r="A916" s="1" t="s">
        <v>34</v>
      </c>
      <c r="B916">
        <v>20031</v>
      </c>
      <c r="C916" t="s">
        <v>729</v>
      </c>
      <c r="D916">
        <v>3407</v>
      </c>
      <c r="E916">
        <v>928</v>
      </c>
      <c r="F916">
        <v>4448</v>
      </c>
      <c r="G916">
        <v>2479</v>
      </c>
      <c r="H916">
        <v>0.76596223021582699</v>
      </c>
      <c r="I916">
        <v>0.208633093525179</v>
      </c>
      <c r="J916">
        <v>0.55732913669064699</v>
      </c>
      <c r="K916">
        <f t="shared" si="42"/>
        <v>758100</v>
      </c>
      <c r="L916">
        <f t="shared" si="43"/>
        <v>558669</v>
      </c>
      <c r="M916">
        <f t="shared" si="44"/>
        <v>1349567</v>
      </c>
    </row>
    <row r="917" spans="1:13">
      <c r="A917" s="1" t="s">
        <v>34</v>
      </c>
      <c r="B917">
        <v>20033</v>
      </c>
      <c r="C917" t="s">
        <v>730</v>
      </c>
      <c r="D917">
        <v>745</v>
      </c>
      <c r="E917">
        <v>126</v>
      </c>
      <c r="F917">
        <v>904</v>
      </c>
      <c r="G917">
        <v>619</v>
      </c>
      <c r="H917">
        <v>0.82411504424778703</v>
      </c>
      <c r="I917">
        <v>0.13938053097345099</v>
      </c>
      <c r="J917">
        <v>0.68473451327433599</v>
      </c>
      <c r="K917">
        <f t="shared" si="42"/>
        <v>758100</v>
      </c>
      <c r="L917">
        <f t="shared" si="43"/>
        <v>558669</v>
      </c>
      <c r="M917">
        <f t="shared" si="44"/>
        <v>1349567</v>
      </c>
    </row>
    <row r="918" spans="1:13">
      <c r="A918" s="1" t="s">
        <v>34</v>
      </c>
      <c r="B918">
        <v>20035</v>
      </c>
      <c r="C918" t="s">
        <v>731</v>
      </c>
      <c r="D918">
        <v>9442</v>
      </c>
      <c r="E918">
        <v>4171</v>
      </c>
      <c r="F918">
        <v>13911</v>
      </c>
      <c r="G918">
        <v>5271</v>
      </c>
      <c r="H918">
        <v>0.67874344044281498</v>
      </c>
      <c r="I918">
        <v>0.29983466321615898</v>
      </c>
      <c r="J918">
        <v>0.378908777226655</v>
      </c>
      <c r="K918">
        <f t="shared" si="42"/>
        <v>758100</v>
      </c>
      <c r="L918">
        <f t="shared" si="43"/>
        <v>558669</v>
      </c>
      <c r="M918">
        <f t="shared" si="44"/>
        <v>1349567</v>
      </c>
    </row>
    <row r="919" spans="1:13">
      <c r="A919" s="1" t="s">
        <v>34</v>
      </c>
      <c r="B919">
        <v>20037</v>
      </c>
      <c r="C919" t="s">
        <v>221</v>
      </c>
      <c r="D919">
        <v>10045</v>
      </c>
      <c r="E919">
        <v>6179</v>
      </c>
      <c r="F919">
        <v>16718</v>
      </c>
      <c r="G919">
        <v>3866</v>
      </c>
      <c r="H919">
        <v>0.60084938389759501</v>
      </c>
      <c r="I919">
        <v>0.369601626988874</v>
      </c>
      <c r="J919">
        <v>0.23124775690872101</v>
      </c>
      <c r="K919">
        <f t="shared" si="42"/>
        <v>758100</v>
      </c>
      <c r="L919">
        <f t="shared" si="43"/>
        <v>558669</v>
      </c>
      <c r="M919">
        <f t="shared" si="44"/>
        <v>1349567</v>
      </c>
    </row>
    <row r="920" spans="1:13">
      <c r="A920" s="1" t="s">
        <v>34</v>
      </c>
      <c r="B920">
        <v>20039</v>
      </c>
      <c r="C920" t="s">
        <v>467</v>
      </c>
      <c r="D920">
        <v>1232</v>
      </c>
      <c r="E920">
        <v>208</v>
      </c>
      <c r="F920">
        <v>1458</v>
      </c>
      <c r="G920">
        <v>1024</v>
      </c>
      <c r="H920">
        <v>0.84499314128943703</v>
      </c>
      <c r="I920">
        <v>0.14266117969821601</v>
      </c>
      <c r="J920">
        <v>0.70233196159122002</v>
      </c>
      <c r="K920">
        <f t="shared" si="42"/>
        <v>758100</v>
      </c>
      <c r="L920">
        <f t="shared" si="43"/>
        <v>558669</v>
      </c>
      <c r="M920">
        <f t="shared" si="44"/>
        <v>1349567</v>
      </c>
    </row>
    <row r="921" spans="1:13">
      <c r="A921" s="1" t="s">
        <v>34</v>
      </c>
      <c r="B921">
        <v>20041</v>
      </c>
      <c r="C921" t="s">
        <v>689</v>
      </c>
      <c r="D921">
        <v>7045</v>
      </c>
      <c r="E921">
        <v>2040</v>
      </c>
      <c r="F921">
        <v>9246</v>
      </c>
      <c r="G921">
        <v>5005</v>
      </c>
      <c r="H921">
        <v>0.76195111399524096</v>
      </c>
      <c r="I921">
        <v>0.22063595068137501</v>
      </c>
      <c r="J921">
        <v>0.54131516331386498</v>
      </c>
      <c r="K921">
        <f t="shared" si="42"/>
        <v>758100</v>
      </c>
      <c r="L921">
        <f t="shared" si="43"/>
        <v>558669</v>
      </c>
      <c r="M921">
        <f t="shared" si="44"/>
        <v>1349567</v>
      </c>
    </row>
    <row r="922" spans="1:13">
      <c r="A922" s="1" t="s">
        <v>34</v>
      </c>
      <c r="B922">
        <v>20043</v>
      </c>
      <c r="C922" t="s">
        <v>732</v>
      </c>
      <c r="D922">
        <v>2949</v>
      </c>
      <c r="E922">
        <v>678</v>
      </c>
      <c r="F922">
        <v>3674</v>
      </c>
      <c r="G922">
        <v>2271</v>
      </c>
      <c r="H922">
        <v>0.80266739248775099</v>
      </c>
      <c r="I922">
        <v>0.184540010887316</v>
      </c>
      <c r="J922">
        <v>0.61812738160043501</v>
      </c>
      <c r="K922">
        <f t="shared" si="42"/>
        <v>758100</v>
      </c>
      <c r="L922">
        <f t="shared" si="43"/>
        <v>558669</v>
      </c>
      <c r="M922">
        <f t="shared" si="44"/>
        <v>1349567</v>
      </c>
    </row>
    <row r="923" spans="1:13">
      <c r="A923" s="1" t="s">
        <v>34</v>
      </c>
      <c r="B923">
        <v>20045</v>
      </c>
      <c r="C923" t="s">
        <v>339</v>
      </c>
      <c r="D923">
        <v>16737</v>
      </c>
      <c r="E923">
        <v>39436</v>
      </c>
      <c r="F923">
        <v>57540</v>
      </c>
      <c r="G923">
        <v>-22699</v>
      </c>
      <c r="H923">
        <v>0.29087591240875899</v>
      </c>
      <c r="I923">
        <v>0.68536670142509504</v>
      </c>
      <c r="J923">
        <v>-0.394490789016336</v>
      </c>
      <c r="K923">
        <f t="shared" si="42"/>
        <v>758100</v>
      </c>
      <c r="L923">
        <f t="shared" si="43"/>
        <v>558669</v>
      </c>
      <c r="M923">
        <f t="shared" si="44"/>
        <v>1349567</v>
      </c>
    </row>
    <row r="924" spans="1:13">
      <c r="A924" s="1" t="s">
        <v>34</v>
      </c>
      <c r="B924">
        <v>20047</v>
      </c>
      <c r="C924" t="s">
        <v>594</v>
      </c>
      <c r="D924">
        <v>1127</v>
      </c>
      <c r="E924">
        <v>267</v>
      </c>
      <c r="F924">
        <v>1413</v>
      </c>
      <c r="G924">
        <v>860</v>
      </c>
      <c r="H924">
        <v>0.79759377211606497</v>
      </c>
      <c r="I924">
        <v>0.18895966029723901</v>
      </c>
      <c r="J924">
        <v>0.60863411181882499</v>
      </c>
      <c r="K924">
        <f t="shared" si="42"/>
        <v>758100</v>
      </c>
      <c r="L924">
        <f t="shared" si="43"/>
        <v>558669</v>
      </c>
      <c r="M924">
        <f t="shared" si="44"/>
        <v>1349567</v>
      </c>
    </row>
    <row r="925" spans="1:13">
      <c r="A925" s="1" t="s">
        <v>34</v>
      </c>
      <c r="B925">
        <v>20049</v>
      </c>
      <c r="C925" t="s">
        <v>733</v>
      </c>
      <c r="D925">
        <v>1130</v>
      </c>
      <c r="E925">
        <v>191</v>
      </c>
      <c r="F925">
        <v>1347</v>
      </c>
      <c r="G925">
        <v>939</v>
      </c>
      <c r="H925">
        <v>0.83890126206384497</v>
      </c>
      <c r="I925">
        <v>0.14179658500371101</v>
      </c>
      <c r="J925">
        <v>0.69710467706013302</v>
      </c>
      <c r="K925">
        <f t="shared" si="42"/>
        <v>758100</v>
      </c>
      <c r="L925">
        <f t="shared" si="43"/>
        <v>558669</v>
      </c>
      <c r="M925">
        <f t="shared" si="44"/>
        <v>1349567</v>
      </c>
    </row>
    <row r="926" spans="1:13">
      <c r="A926" s="1" t="s">
        <v>34</v>
      </c>
      <c r="B926">
        <v>20051</v>
      </c>
      <c r="C926" t="s">
        <v>734</v>
      </c>
      <c r="D926">
        <v>9569</v>
      </c>
      <c r="E926">
        <v>3633</v>
      </c>
      <c r="F926">
        <v>13501</v>
      </c>
      <c r="G926">
        <v>5936</v>
      </c>
      <c r="H926">
        <v>0.70876231390267297</v>
      </c>
      <c r="I926">
        <v>0.26909117843122698</v>
      </c>
      <c r="J926">
        <v>0.43967113547144598</v>
      </c>
      <c r="K926">
        <f t="shared" si="42"/>
        <v>758100</v>
      </c>
      <c r="L926">
        <f t="shared" si="43"/>
        <v>558669</v>
      </c>
      <c r="M926">
        <f t="shared" si="44"/>
        <v>1349567</v>
      </c>
    </row>
    <row r="927" spans="1:13">
      <c r="A927" s="1" t="s">
        <v>34</v>
      </c>
      <c r="B927">
        <v>20053</v>
      </c>
      <c r="C927" t="s">
        <v>735</v>
      </c>
      <c r="D927">
        <v>2106</v>
      </c>
      <c r="E927">
        <v>646</v>
      </c>
      <c r="F927">
        <v>2806</v>
      </c>
      <c r="G927">
        <v>1460</v>
      </c>
      <c r="H927">
        <v>0.75053456878118296</v>
      </c>
      <c r="I927">
        <v>0.23022095509622201</v>
      </c>
      <c r="J927">
        <v>0.52031361368495999</v>
      </c>
      <c r="K927">
        <f t="shared" si="42"/>
        <v>758100</v>
      </c>
      <c r="L927">
        <f t="shared" si="43"/>
        <v>558669</v>
      </c>
      <c r="M927">
        <f t="shared" si="44"/>
        <v>1349567</v>
      </c>
    </row>
    <row r="928" spans="1:13">
      <c r="A928" s="1" t="s">
        <v>34</v>
      </c>
      <c r="B928">
        <v>20055</v>
      </c>
      <c r="C928" t="s">
        <v>736</v>
      </c>
      <c r="D928">
        <v>7079</v>
      </c>
      <c r="E928">
        <v>4155</v>
      </c>
      <c r="F928">
        <v>11466</v>
      </c>
      <c r="G928">
        <v>2924</v>
      </c>
      <c r="H928">
        <v>0.61739054596197396</v>
      </c>
      <c r="I928">
        <v>0.362375719518576</v>
      </c>
      <c r="J928">
        <v>0.25501482644339701</v>
      </c>
      <c r="K928">
        <f t="shared" si="42"/>
        <v>758100</v>
      </c>
      <c r="L928">
        <f t="shared" si="43"/>
        <v>558669</v>
      </c>
      <c r="M928">
        <f t="shared" si="44"/>
        <v>1349567</v>
      </c>
    </row>
    <row r="929" spans="1:13">
      <c r="A929" s="1" t="s">
        <v>34</v>
      </c>
      <c r="B929">
        <v>20057</v>
      </c>
      <c r="C929" t="s">
        <v>595</v>
      </c>
      <c r="D929">
        <v>5763</v>
      </c>
      <c r="E929">
        <v>2926</v>
      </c>
      <c r="F929">
        <v>8850</v>
      </c>
      <c r="G929">
        <v>2837</v>
      </c>
      <c r="H929">
        <v>0.65118644067796605</v>
      </c>
      <c r="I929">
        <v>0.33062146892655297</v>
      </c>
      <c r="J929">
        <v>0.32056497175141202</v>
      </c>
      <c r="K929">
        <f t="shared" si="42"/>
        <v>758100</v>
      </c>
      <c r="L929">
        <f t="shared" si="43"/>
        <v>558669</v>
      </c>
      <c r="M929">
        <f t="shared" si="44"/>
        <v>1349567</v>
      </c>
    </row>
    <row r="930" spans="1:13">
      <c r="A930" s="1" t="s">
        <v>34</v>
      </c>
      <c r="B930">
        <v>20059</v>
      </c>
      <c r="C930" t="s">
        <v>115</v>
      </c>
      <c r="D930">
        <v>8326</v>
      </c>
      <c r="E930">
        <v>3623</v>
      </c>
      <c r="F930">
        <v>12247</v>
      </c>
      <c r="G930">
        <v>4703</v>
      </c>
      <c r="H930">
        <v>0.67983996080672804</v>
      </c>
      <c r="I930">
        <v>0.295827549603984</v>
      </c>
      <c r="J930">
        <v>0.38401241120274299</v>
      </c>
      <c r="K930">
        <f t="shared" si="42"/>
        <v>758100</v>
      </c>
      <c r="L930">
        <f t="shared" si="43"/>
        <v>558669</v>
      </c>
      <c r="M930">
        <f t="shared" si="44"/>
        <v>1349567</v>
      </c>
    </row>
    <row r="931" spans="1:13">
      <c r="A931" s="1" t="s">
        <v>34</v>
      </c>
      <c r="B931">
        <v>20061</v>
      </c>
      <c r="C931" t="s">
        <v>737</v>
      </c>
      <c r="D931">
        <v>5193</v>
      </c>
      <c r="E931">
        <v>3825</v>
      </c>
      <c r="F931">
        <v>9311</v>
      </c>
      <c r="G931">
        <v>1368</v>
      </c>
      <c r="H931">
        <v>0.55772741918161295</v>
      </c>
      <c r="I931">
        <v>0.41080442487380497</v>
      </c>
      <c r="J931">
        <v>0.146922994307807</v>
      </c>
      <c r="K931">
        <f t="shared" si="42"/>
        <v>758100</v>
      </c>
      <c r="L931">
        <f t="shared" si="43"/>
        <v>558669</v>
      </c>
      <c r="M931">
        <f t="shared" si="44"/>
        <v>1349567</v>
      </c>
    </row>
    <row r="932" spans="1:13">
      <c r="A932" s="1" t="s">
        <v>34</v>
      </c>
      <c r="B932">
        <v>20063</v>
      </c>
      <c r="C932" t="s">
        <v>738</v>
      </c>
      <c r="D932">
        <v>1256</v>
      </c>
      <c r="E932">
        <v>163</v>
      </c>
      <c r="F932">
        <v>1433</v>
      </c>
      <c r="G932">
        <v>1093</v>
      </c>
      <c r="H932">
        <v>0.87648290300069698</v>
      </c>
      <c r="I932">
        <v>0.113747383112351</v>
      </c>
      <c r="J932">
        <v>0.76273551988834598</v>
      </c>
      <c r="K932">
        <f t="shared" si="42"/>
        <v>758100</v>
      </c>
      <c r="L932">
        <f t="shared" si="43"/>
        <v>558669</v>
      </c>
      <c r="M932">
        <f t="shared" si="44"/>
        <v>1349567</v>
      </c>
    </row>
    <row r="933" spans="1:13">
      <c r="A933" s="1" t="s">
        <v>34</v>
      </c>
      <c r="B933">
        <v>20065</v>
      </c>
      <c r="C933" t="s">
        <v>197</v>
      </c>
      <c r="D933">
        <v>1052</v>
      </c>
      <c r="E933">
        <v>222</v>
      </c>
      <c r="F933">
        <v>1302</v>
      </c>
      <c r="G933">
        <v>830</v>
      </c>
      <c r="H933">
        <v>0.80798771121351698</v>
      </c>
      <c r="I933">
        <v>0.17050691244239599</v>
      </c>
      <c r="J933">
        <v>0.63748079877112096</v>
      </c>
      <c r="K933">
        <f t="shared" si="42"/>
        <v>758100</v>
      </c>
      <c r="L933">
        <f t="shared" si="43"/>
        <v>558669</v>
      </c>
      <c r="M933">
        <f t="shared" si="44"/>
        <v>1349567</v>
      </c>
    </row>
    <row r="934" spans="1:13">
      <c r="A934" s="1" t="s">
        <v>34</v>
      </c>
      <c r="B934">
        <v>20067</v>
      </c>
      <c r="C934" t="s">
        <v>229</v>
      </c>
      <c r="D934">
        <v>1910</v>
      </c>
      <c r="E934">
        <v>497</v>
      </c>
      <c r="F934">
        <v>2452</v>
      </c>
      <c r="G934">
        <v>1413</v>
      </c>
      <c r="H934">
        <v>0.77895595432300102</v>
      </c>
      <c r="I934">
        <v>0.202691680261011</v>
      </c>
      <c r="J934">
        <v>0.57626427406198999</v>
      </c>
      <c r="K934">
        <f t="shared" si="42"/>
        <v>758100</v>
      </c>
      <c r="L934">
        <f t="shared" si="43"/>
        <v>558669</v>
      </c>
      <c r="M934">
        <f t="shared" si="44"/>
        <v>1349567</v>
      </c>
    </row>
    <row r="935" spans="1:13">
      <c r="A935" s="1" t="s">
        <v>34</v>
      </c>
      <c r="B935">
        <v>20069</v>
      </c>
      <c r="C935" t="s">
        <v>739</v>
      </c>
      <c r="D935">
        <v>1871</v>
      </c>
      <c r="E935">
        <v>337</v>
      </c>
      <c r="F935">
        <v>2240</v>
      </c>
      <c r="G935">
        <v>1534</v>
      </c>
      <c r="H935">
        <v>0.83526785714285701</v>
      </c>
      <c r="I935">
        <v>0.15044642857142801</v>
      </c>
      <c r="J935">
        <v>0.68482142857142803</v>
      </c>
      <c r="K935">
        <f t="shared" si="42"/>
        <v>758100</v>
      </c>
      <c r="L935">
        <f t="shared" si="43"/>
        <v>558669</v>
      </c>
      <c r="M935">
        <f t="shared" si="44"/>
        <v>1349567</v>
      </c>
    </row>
    <row r="936" spans="1:13">
      <c r="A936" s="1" t="s">
        <v>34</v>
      </c>
      <c r="B936">
        <v>20071</v>
      </c>
      <c r="C936" t="s">
        <v>740</v>
      </c>
      <c r="D936">
        <v>537</v>
      </c>
      <c r="E936">
        <v>77</v>
      </c>
      <c r="F936">
        <v>629</v>
      </c>
      <c r="G936">
        <v>460</v>
      </c>
      <c r="H936">
        <v>0.85373608903020604</v>
      </c>
      <c r="I936">
        <v>0.12241653418124</v>
      </c>
      <c r="J936">
        <v>0.73131955484896605</v>
      </c>
      <c r="K936">
        <f t="shared" si="42"/>
        <v>758100</v>
      </c>
      <c r="L936">
        <f t="shared" si="43"/>
        <v>558669</v>
      </c>
      <c r="M936">
        <f t="shared" si="44"/>
        <v>1349567</v>
      </c>
    </row>
    <row r="937" spans="1:13">
      <c r="A937" s="1" t="s">
        <v>34</v>
      </c>
      <c r="B937">
        <v>20073</v>
      </c>
      <c r="C937" t="s">
        <v>741</v>
      </c>
      <c r="D937">
        <v>2404</v>
      </c>
      <c r="E937">
        <v>562</v>
      </c>
      <c r="F937">
        <v>3030</v>
      </c>
      <c r="G937">
        <v>1842</v>
      </c>
      <c r="H937">
        <v>0.79339933993399303</v>
      </c>
      <c r="I937">
        <v>0.18547854785478499</v>
      </c>
      <c r="J937">
        <v>0.60792079207920702</v>
      </c>
      <c r="K937">
        <f t="shared" si="42"/>
        <v>758100</v>
      </c>
      <c r="L937">
        <f t="shared" si="43"/>
        <v>558669</v>
      </c>
      <c r="M937">
        <f t="shared" si="44"/>
        <v>1349567</v>
      </c>
    </row>
    <row r="938" spans="1:13">
      <c r="A938" s="1" t="s">
        <v>34</v>
      </c>
      <c r="B938">
        <v>20075</v>
      </c>
      <c r="C938" t="s">
        <v>404</v>
      </c>
      <c r="D938">
        <v>684</v>
      </c>
      <c r="E938">
        <v>134</v>
      </c>
      <c r="F938">
        <v>837</v>
      </c>
      <c r="G938">
        <v>550</v>
      </c>
      <c r="H938">
        <v>0.81720430107526798</v>
      </c>
      <c r="I938">
        <v>0.160095579450418</v>
      </c>
      <c r="J938">
        <v>0.65710872162485001</v>
      </c>
      <c r="K938">
        <f t="shared" si="42"/>
        <v>758100</v>
      </c>
      <c r="L938">
        <f t="shared" si="43"/>
        <v>558669</v>
      </c>
      <c r="M938">
        <f t="shared" si="44"/>
        <v>1349567</v>
      </c>
    </row>
    <row r="939" spans="1:13">
      <c r="A939" s="1" t="s">
        <v>34</v>
      </c>
      <c r="B939">
        <v>20077</v>
      </c>
      <c r="C939" t="s">
        <v>742</v>
      </c>
      <c r="D939">
        <v>2128</v>
      </c>
      <c r="E939">
        <v>453</v>
      </c>
      <c r="F939">
        <v>2626</v>
      </c>
      <c r="G939">
        <v>1675</v>
      </c>
      <c r="H939">
        <v>0.81035795887281004</v>
      </c>
      <c r="I939">
        <v>0.172505712109672</v>
      </c>
      <c r="J939">
        <v>0.63785224676313701</v>
      </c>
      <c r="K939">
        <f t="shared" si="42"/>
        <v>758100</v>
      </c>
      <c r="L939">
        <f t="shared" si="43"/>
        <v>558669</v>
      </c>
      <c r="M939">
        <f t="shared" si="44"/>
        <v>1349567</v>
      </c>
    </row>
    <row r="940" spans="1:13">
      <c r="A940" s="1" t="s">
        <v>34</v>
      </c>
      <c r="B940">
        <v>20079</v>
      </c>
      <c r="C940" t="s">
        <v>743</v>
      </c>
      <c r="D940">
        <v>10015</v>
      </c>
      <c r="E940">
        <v>6652</v>
      </c>
      <c r="F940">
        <v>17034</v>
      </c>
      <c r="G940">
        <v>3363</v>
      </c>
      <c r="H940">
        <v>0.58794176353175998</v>
      </c>
      <c r="I940">
        <v>0.39051309146412999</v>
      </c>
      <c r="J940">
        <v>0.19742867206762901</v>
      </c>
      <c r="K940">
        <f t="shared" si="42"/>
        <v>758100</v>
      </c>
      <c r="L940">
        <f t="shared" si="43"/>
        <v>558669</v>
      </c>
      <c r="M940">
        <f t="shared" si="44"/>
        <v>1349567</v>
      </c>
    </row>
    <row r="941" spans="1:13">
      <c r="A941" s="1" t="s">
        <v>34</v>
      </c>
      <c r="B941">
        <v>20081</v>
      </c>
      <c r="C941" t="s">
        <v>744</v>
      </c>
      <c r="D941">
        <v>1103</v>
      </c>
      <c r="E941">
        <v>261</v>
      </c>
      <c r="F941">
        <v>1383</v>
      </c>
      <c r="G941">
        <v>842</v>
      </c>
      <c r="H941">
        <v>0.79754157628344102</v>
      </c>
      <c r="I941">
        <v>0.18872017353579101</v>
      </c>
      <c r="J941">
        <v>0.60882140274764995</v>
      </c>
      <c r="K941">
        <f t="shared" si="42"/>
        <v>758100</v>
      </c>
      <c r="L941">
        <f t="shared" si="43"/>
        <v>558669</v>
      </c>
      <c r="M941">
        <f t="shared" si="44"/>
        <v>1349567</v>
      </c>
    </row>
    <row r="942" spans="1:13">
      <c r="A942" s="1" t="s">
        <v>34</v>
      </c>
      <c r="B942">
        <v>20083</v>
      </c>
      <c r="C942" t="s">
        <v>745</v>
      </c>
      <c r="D942">
        <v>866</v>
      </c>
      <c r="E942">
        <v>151</v>
      </c>
      <c r="F942">
        <v>1033</v>
      </c>
      <c r="G942">
        <v>715</v>
      </c>
      <c r="H942">
        <v>0.83833494675701803</v>
      </c>
      <c r="I942">
        <v>0.14617618586640799</v>
      </c>
      <c r="J942">
        <v>0.69215876089060901</v>
      </c>
      <c r="K942">
        <f t="shared" si="42"/>
        <v>758100</v>
      </c>
      <c r="L942">
        <f t="shared" si="43"/>
        <v>558669</v>
      </c>
      <c r="M942">
        <f t="shared" si="44"/>
        <v>1349567</v>
      </c>
    </row>
    <row r="943" spans="1:13">
      <c r="A943" s="1" t="s">
        <v>34</v>
      </c>
      <c r="B943">
        <v>20085</v>
      </c>
      <c r="C943" t="s">
        <v>121</v>
      </c>
      <c r="D943">
        <v>4435</v>
      </c>
      <c r="E943">
        <v>1852</v>
      </c>
      <c r="F943">
        <v>6468</v>
      </c>
      <c r="G943">
        <v>2583</v>
      </c>
      <c r="H943">
        <v>0.68568336425479204</v>
      </c>
      <c r="I943">
        <v>0.28633271490414303</v>
      </c>
      <c r="J943">
        <v>0.39935064935064901</v>
      </c>
      <c r="K943">
        <f t="shared" si="42"/>
        <v>758100</v>
      </c>
      <c r="L943">
        <f t="shared" si="43"/>
        <v>558669</v>
      </c>
      <c r="M943">
        <f t="shared" si="44"/>
        <v>1349567</v>
      </c>
    </row>
    <row r="944" spans="1:13">
      <c r="A944" s="1" t="s">
        <v>34</v>
      </c>
      <c r="B944">
        <v>20087</v>
      </c>
      <c r="C944" t="s">
        <v>122</v>
      </c>
      <c r="D944">
        <v>6193</v>
      </c>
      <c r="E944">
        <v>3106</v>
      </c>
      <c r="F944">
        <v>9581</v>
      </c>
      <c r="G944">
        <v>3087</v>
      </c>
      <c r="H944">
        <v>0.64638346727898899</v>
      </c>
      <c r="I944">
        <v>0.32418327940716002</v>
      </c>
      <c r="J944">
        <v>0.32220018787182902</v>
      </c>
      <c r="K944">
        <f t="shared" si="42"/>
        <v>758100</v>
      </c>
      <c r="L944">
        <f t="shared" si="43"/>
        <v>558669</v>
      </c>
      <c r="M944">
        <f t="shared" si="44"/>
        <v>1349567</v>
      </c>
    </row>
    <row r="945" spans="1:13">
      <c r="A945" s="1" t="s">
        <v>34</v>
      </c>
      <c r="B945">
        <v>20089</v>
      </c>
      <c r="C945" t="s">
        <v>746</v>
      </c>
      <c r="D945">
        <v>1369</v>
      </c>
      <c r="E945">
        <v>211</v>
      </c>
      <c r="F945">
        <v>1608</v>
      </c>
      <c r="G945">
        <v>1158</v>
      </c>
      <c r="H945">
        <v>0.85136815920398001</v>
      </c>
      <c r="I945">
        <v>0.13121890547263601</v>
      </c>
      <c r="J945">
        <v>0.72014925373134298</v>
      </c>
      <c r="K945">
        <f t="shared" si="42"/>
        <v>758100</v>
      </c>
      <c r="L945">
        <f t="shared" si="43"/>
        <v>558669</v>
      </c>
      <c r="M945">
        <f t="shared" si="44"/>
        <v>1349567</v>
      </c>
    </row>
    <row r="946" spans="1:13">
      <c r="A946" s="1" t="s">
        <v>34</v>
      </c>
      <c r="B946">
        <v>20091</v>
      </c>
      <c r="C946" t="s">
        <v>235</v>
      </c>
      <c r="D946">
        <v>155631</v>
      </c>
      <c r="E946">
        <v>184259</v>
      </c>
      <c r="F946">
        <v>349386</v>
      </c>
      <c r="G946">
        <v>-28628</v>
      </c>
      <c r="H946">
        <v>0.44544143153990101</v>
      </c>
      <c r="I946">
        <v>0.52737945996691304</v>
      </c>
      <c r="J946">
        <v>-8.1938028427011894E-2</v>
      </c>
      <c r="K946">
        <f t="shared" si="42"/>
        <v>758100</v>
      </c>
      <c r="L946">
        <f t="shared" si="43"/>
        <v>558669</v>
      </c>
      <c r="M946">
        <f t="shared" si="44"/>
        <v>1349567</v>
      </c>
    </row>
    <row r="947" spans="1:13">
      <c r="A947" s="1" t="s">
        <v>34</v>
      </c>
      <c r="B947">
        <v>20093</v>
      </c>
      <c r="C947" t="s">
        <v>747</v>
      </c>
      <c r="D947">
        <v>1134</v>
      </c>
      <c r="E947">
        <v>255</v>
      </c>
      <c r="F947">
        <v>1413</v>
      </c>
      <c r="G947">
        <v>879</v>
      </c>
      <c r="H947">
        <v>0.80254777070063699</v>
      </c>
      <c r="I947">
        <v>0.18046709129511601</v>
      </c>
      <c r="J947">
        <v>0.62208067940552003</v>
      </c>
      <c r="K947">
        <f t="shared" si="42"/>
        <v>758100</v>
      </c>
      <c r="L947">
        <f t="shared" si="43"/>
        <v>558669</v>
      </c>
      <c r="M947">
        <f t="shared" si="44"/>
        <v>1349567</v>
      </c>
    </row>
    <row r="948" spans="1:13">
      <c r="A948" s="1" t="s">
        <v>34</v>
      </c>
      <c r="B948">
        <v>20095</v>
      </c>
      <c r="C948" t="s">
        <v>748</v>
      </c>
      <c r="D948">
        <v>3102</v>
      </c>
      <c r="E948">
        <v>745</v>
      </c>
      <c r="F948">
        <v>3929</v>
      </c>
      <c r="G948">
        <v>2357</v>
      </c>
      <c r="H948">
        <v>0.78951387121404903</v>
      </c>
      <c r="I948">
        <v>0.18961567828964099</v>
      </c>
      <c r="J948">
        <v>0.59989819292440805</v>
      </c>
      <c r="K948">
        <f t="shared" si="42"/>
        <v>758100</v>
      </c>
      <c r="L948">
        <f t="shared" si="43"/>
        <v>558669</v>
      </c>
      <c r="M948">
        <f t="shared" si="44"/>
        <v>1349567</v>
      </c>
    </row>
    <row r="949" spans="1:13">
      <c r="A949" s="1" t="s">
        <v>34</v>
      </c>
      <c r="B949">
        <v>20097</v>
      </c>
      <c r="C949" t="s">
        <v>350</v>
      </c>
      <c r="D949">
        <v>957</v>
      </c>
      <c r="E949">
        <v>153</v>
      </c>
      <c r="F949">
        <v>1139</v>
      </c>
      <c r="G949">
        <v>804</v>
      </c>
      <c r="H949">
        <v>0.84021071115013102</v>
      </c>
      <c r="I949">
        <v>0.134328358208955</v>
      </c>
      <c r="J949">
        <v>0.70588235294117596</v>
      </c>
      <c r="K949">
        <f t="shared" si="42"/>
        <v>758100</v>
      </c>
      <c r="L949">
        <f t="shared" si="43"/>
        <v>558669</v>
      </c>
      <c r="M949">
        <f t="shared" si="44"/>
        <v>1349567</v>
      </c>
    </row>
    <row r="950" spans="1:13">
      <c r="A950" s="1" t="s">
        <v>34</v>
      </c>
      <c r="B950">
        <v>20099</v>
      </c>
      <c r="C950" t="s">
        <v>749</v>
      </c>
      <c r="D950">
        <v>5639</v>
      </c>
      <c r="E950">
        <v>2607</v>
      </c>
      <c r="F950">
        <v>8414</v>
      </c>
      <c r="G950">
        <v>3032</v>
      </c>
      <c r="H950">
        <v>0.67019253624910802</v>
      </c>
      <c r="I950">
        <v>0.30984074162110697</v>
      </c>
      <c r="J950">
        <v>0.36035179462800099</v>
      </c>
      <c r="K950">
        <f t="shared" si="42"/>
        <v>758100</v>
      </c>
      <c r="L950">
        <f t="shared" si="43"/>
        <v>558669</v>
      </c>
      <c r="M950">
        <f t="shared" si="44"/>
        <v>1349567</v>
      </c>
    </row>
    <row r="951" spans="1:13">
      <c r="A951" s="1" t="s">
        <v>34</v>
      </c>
      <c r="B951">
        <v>20101</v>
      </c>
      <c r="C951" t="s">
        <v>750</v>
      </c>
      <c r="D951">
        <v>757</v>
      </c>
      <c r="E951">
        <v>114</v>
      </c>
      <c r="F951">
        <v>888</v>
      </c>
      <c r="G951">
        <v>643</v>
      </c>
      <c r="H951">
        <v>0.85247747747747704</v>
      </c>
      <c r="I951">
        <v>0.12837837837837801</v>
      </c>
      <c r="J951">
        <v>0.72409909909909898</v>
      </c>
      <c r="K951">
        <f t="shared" si="42"/>
        <v>758100</v>
      </c>
      <c r="L951">
        <f t="shared" si="43"/>
        <v>558669</v>
      </c>
      <c r="M951">
        <f t="shared" si="44"/>
        <v>1349567</v>
      </c>
    </row>
    <row r="952" spans="1:13">
      <c r="A952" s="1" t="s">
        <v>34</v>
      </c>
      <c r="B952">
        <v>20103</v>
      </c>
      <c r="C952" t="s">
        <v>751</v>
      </c>
      <c r="D952">
        <v>21378</v>
      </c>
      <c r="E952">
        <v>13753</v>
      </c>
      <c r="F952">
        <v>36115</v>
      </c>
      <c r="G952">
        <v>7625</v>
      </c>
      <c r="H952">
        <v>0.59194240620240901</v>
      </c>
      <c r="I952">
        <v>0.38081129724491197</v>
      </c>
      <c r="J952">
        <v>0.21113110895749601</v>
      </c>
      <c r="K952">
        <f t="shared" si="42"/>
        <v>758100</v>
      </c>
      <c r="L952">
        <f t="shared" si="43"/>
        <v>558669</v>
      </c>
      <c r="M952">
        <f t="shared" si="44"/>
        <v>1349567</v>
      </c>
    </row>
    <row r="953" spans="1:13">
      <c r="A953" s="1" t="s">
        <v>34</v>
      </c>
      <c r="B953">
        <v>20105</v>
      </c>
      <c r="C953" t="s">
        <v>237</v>
      </c>
      <c r="D953">
        <v>1273</v>
      </c>
      <c r="E953">
        <v>266</v>
      </c>
      <c r="F953">
        <v>1570</v>
      </c>
      <c r="G953">
        <v>1007</v>
      </c>
      <c r="H953">
        <v>0.81082802547770705</v>
      </c>
      <c r="I953">
        <v>0.16942675159235601</v>
      </c>
      <c r="J953">
        <v>0.64140127388534995</v>
      </c>
      <c r="K953">
        <f t="shared" si="42"/>
        <v>758100</v>
      </c>
      <c r="L953">
        <f t="shared" si="43"/>
        <v>558669</v>
      </c>
      <c r="M953">
        <f t="shared" si="44"/>
        <v>1349567</v>
      </c>
    </row>
    <row r="954" spans="1:13">
      <c r="A954" s="1" t="s">
        <v>34</v>
      </c>
      <c r="B954">
        <v>20107</v>
      </c>
      <c r="C954" t="s">
        <v>697</v>
      </c>
      <c r="D954">
        <v>3940</v>
      </c>
      <c r="E954">
        <v>863</v>
      </c>
      <c r="F954">
        <v>4903</v>
      </c>
      <c r="G954">
        <v>3077</v>
      </c>
      <c r="H954">
        <v>0.80358963899653202</v>
      </c>
      <c r="I954">
        <v>0.176014684886804</v>
      </c>
      <c r="J954">
        <v>0.62757495410972797</v>
      </c>
      <c r="K954">
        <f t="shared" si="42"/>
        <v>758100</v>
      </c>
      <c r="L954">
        <f t="shared" si="43"/>
        <v>558669</v>
      </c>
      <c r="M954">
        <f t="shared" si="44"/>
        <v>1349567</v>
      </c>
    </row>
    <row r="955" spans="1:13">
      <c r="A955" s="1" t="s">
        <v>34</v>
      </c>
      <c r="B955">
        <v>20109</v>
      </c>
      <c r="C955" t="s">
        <v>239</v>
      </c>
      <c r="D955">
        <v>1231</v>
      </c>
      <c r="E955">
        <v>185</v>
      </c>
      <c r="F955">
        <v>1437</v>
      </c>
      <c r="G955">
        <v>1046</v>
      </c>
      <c r="H955">
        <v>0.85664578983994399</v>
      </c>
      <c r="I955">
        <v>0.12874043145441799</v>
      </c>
      <c r="J955">
        <v>0.72790535838552495</v>
      </c>
      <c r="K955">
        <f t="shared" si="42"/>
        <v>758100</v>
      </c>
      <c r="L955">
        <f t="shared" si="43"/>
        <v>558669</v>
      </c>
      <c r="M955">
        <f t="shared" si="44"/>
        <v>1349567</v>
      </c>
    </row>
    <row r="956" spans="1:13">
      <c r="A956" s="1" t="s">
        <v>34</v>
      </c>
      <c r="B956">
        <v>20111</v>
      </c>
      <c r="C956" t="s">
        <v>700</v>
      </c>
      <c r="D956">
        <v>7381</v>
      </c>
      <c r="E956">
        <v>5878</v>
      </c>
      <c r="F956">
        <v>13622</v>
      </c>
      <c r="G956">
        <v>1503</v>
      </c>
      <c r="H956">
        <v>0.54184407575979998</v>
      </c>
      <c r="I956">
        <v>0.43150785494053701</v>
      </c>
      <c r="J956">
        <v>0.110336220819262</v>
      </c>
      <c r="K956">
        <f t="shared" si="42"/>
        <v>758100</v>
      </c>
      <c r="L956">
        <f t="shared" si="43"/>
        <v>558669</v>
      </c>
      <c r="M956">
        <f t="shared" si="44"/>
        <v>1349567</v>
      </c>
    </row>
    <row r="957" spans="1:13">
      <c r="A957" s="1" t="s">
        <v>34</v>
      </c>
      <c r="B957">
        <v>20113</v>
      </c>
      <c r="C957" t="s">
        <v>752</v>
      </c>
      <c r="D957">
        <v>9562</v>
      </c>
      <c r="E957">
        <v>3977</v>
      </c>
      <c r="F957">
        <v>13868</v>
      </c>
      <c r="G957">
        <v>5585</v>
      </c>
      <c r="H957">
        <v>0.68950100951831494</v>
      </c>
      <c r="I957">
        <v>0.286775310066339</v>
      </c>
      <c r="J957">
        <v>0.40272569945197501</v>
      </c>
      <c r="K957">
        <f t="shared" si="42"/>
        <v>758100</v>
      </c>
      <c r="L957">
        <f t="shared" si="43"/>
        <v>558669</v>
      </c>
      <c r="M957">
        <f t="shared" si="44"/>
        <v>1349567</v>
      </c>
    </row>
    <row r="958" spans="1:13">
      <c r="A958" s="1" t="s">
        <v>34</v>
      </c>
      <c r="B958">
        <v>20115</v>
      </c>
      <c r="C958" t="s">
        <v>132</v>
      </c>
      <c r="D958">
        <v>4377</v>
      </c>
      <c r="E958">
        <v>1463</v>
      </c>
      <c r="F958">
        <v>5969</v>
      </c>
      <c r="G958">
        <v>2914</v>
      </c>
      <c r="H958">
        <v>0.73328865806667698</v>
      </c>
      <c r="I958">
        <v>0.24509968168872501</v>
      </c>
      <c r="J958">
        <v>0.488188976377952</v>
      </c>
      <c r="K958">
        <f t="shared" si="42"/>
        <v>758100</v>
      </c>
      <c r="L958">
        <f t="shared" si="43"/>
        <v>558669</v>
      </c>
      <c r="M958">
        <f t="shared" si="44"/>
        <v>1349567</v>
      </c>
    </row>
    <row r="959" spans="1:13">
      <c r="A959" s="1" t="s">
        <v>34</v>
      </c>
      <c r="B959">
        <v>20117</v>
      </c>
      <c r="C959" t="s">
        <v>133</v>
      </c>
      <c r="D959">
        <v>3662</v>
      </c>
      <c r="E959">
        <v>1239</v>
      </c>
      <c r="F959">
        <v>5023</v>
      </c>
      <c r="G959">
        <v>2423</v>
      </c>
      <c r="H959">
        <v>0.72904638662153998</v>
      </c>
      <c r="I959">
        <v>0.24666533943858199</v>
      </c>
      <c r="J959">
        <v>0.48238104718295799</v>
      </c>
      <c r="K959">
        <f t="shared" si="42"/>
        <v>758100</v>
      </c>
      <c r="L959">
        <f t="shared" si="43"/>
        <v>558669</v>
      </c>
      <c r="M959">
        <f t="shared" si="44"/>
        <v>1349567</v>
      </c>
    </row>
    <row r="960" spans="1:13">
      <c r="A960" s="1" t="s">
        <v>34</v>
      </c>
      <c r="B960">
        <v>20119</v>
      </c>
      <c r="C960" t="s">
        <v>753</v>
      </c>
      <c r="D960">
        <v>1508</v>
      </c>
      <c r="E960">
        <v>261</v>
      </c>
      <c r="F960">
        <v>1807</v>
      </c>
      <c r="G960">
        <v>1247</v>
      </c>
      <c r="H960">
        <v>0.83453237410071901</v>
      </c>
      <c r="I960">
        <v>0.14443829551743201</v>
      </c>
      <c r="J960">
        <v>0.69009407858328697</v>
      </c>
      <c r="K960">
        <f t="shared" si="42"/>
        <v>758100</v>
      </c>
      <c r="L960">
        <f t="shared" si="43"/>
        <v>558669</v>
      </c>
      <c r="M960">
        <f t="shared" si="44"/>
        <v>1349567</v>
      </c>
    </row>
    <row r="961" spans="1:13">
      <c r="A961" s="1" t="s">
        <v>34</v>
      </c>
      <c r="B961">
        <v>20121</v>
      </c>
      <c r="C961" t="s">
        <v>653</v>
      </c>
      <c r="D961">
        <v>12116</v>
      </c>
      <c r="E961">
        <v>5133</v>
      </c>
      <c r="F961">
        <v>17624</v>
      </c>
      <c r="G961">
        <v>6983</v>
      </c>
      <c r="H961">
        <v>0.68747162959600505</v>
      </c>
      <c r="I961">
        <v>0.29125056740807898</v>
      </c>
      <c r="J961">
        <v>0.39622106218792502</v>
      </c>
      <c r="K961">
        <f t="shared" si="42"/>
        <v>758100</v>
      </c>
      <c r="L961">
        <f t="shared" si="43"/>
        <v>558669</v>
      </c>
      <c r="M961">
        <f t="shared" si="44"/>
        <v>1349567</v>
      </c>
    </row>
    <row r="962" spans="1:13">
      <c r="A962" s="1" t="s">
        <v>34</v>
      </c>
      <c r="B962">
        <v>20123</v>
      </c>
      <c r="C962" t="s">
        <v>504</v>
      </c>
      <c r="D962">
        <v>2454</v>
      </c>
      <c r="E962">
        <v>547</v>
      </c>
      <c r="F962">
        <v>3039</v>
      </c>
      <c r="G962">
        <v>1907</v>
      </c>
      <c r="H962">
        <v>0.80750246791707803</v>
      </c>
      <c r="I962">
        <v>0.17999341888779199</v>
      </c>
      <c r="J962">
        <v>0.62750904902928595</v>
      </c>
      <c r="K962">
        <f t="shared" si="42"/>
        <v>758100</v>
      </c>
      <c r="L962">
        <f t="shared" si="43"/>
        <v>558669</v>
      </c>
      <c r="M962">
        <f t="shared" si="44"/>
        <v>1349567</v>
      </c>
    </row>
    <row r="963" spans="1:13">
      <c r="A963" s="1" t="s">
        <v>34</v>
      </c>
      <c r="B963">
        <v>20125</v>
      </c>
      <c r="C963" t="s">
        <v>136</v>
      </c>
      <c r="D963">
        <v>9768</v>
      </c>
      <c r="E963">
        <v>3147</v>
      </c>
      <c r="F963">
        <v>13177</v>
      </c>
      <c r="G963">
        <v>6621</v>
      </c>
      <c r="H963">
        <v>0.74129164453213903</v>
      </c>
      <c r="I963">
        <v>0.23882522577217799</v>
      </c>
      <c r="J963">
        <v>0.50246641875996001</v>
      </c>
      <c r="K963">
        <f t="shared" ref="K963:K1026" si="45">SUMIF(A:A,A963,D:D)</f>
        <v>758100</v>
      </c>
      <c r="L963">
        <f t="shared" ref="L963:L1026" si="46">SUMIF(A:A,A963,E:E)</f>
        <v>558669</v>
      </c>
      <c r="M963">
        <f t="shared" ref="M963:M1026" si="47">SUMIF(A:A,A963,F:F)</f>
        <v>1349567</v>
      </c>
    </row>
    <row r="964" spans="1:13">
      <c r="A964" s="1" t="s">
        <v>34</v>
      </c>
      <c r="B964">
        <v>20127</v>
      </c>
      <c r="C964" t="s">
        <v>754</v>
      </c>
      <c r="D964">
        <v>2085</v>
      </c>
      <c r="E964">
        <v>721</v>
      </c>
      <c r="F964">
        <v>2849</v>
      </c>
      <c r="G964">
        <v>1364</v>
      </c>
      <c r="H964">
        <v>0.73183573183573103</v>
      </c>
      <c r="I964">
        <v>0.253071253071253</v>
      </c>
      <c r="J964">
        <v>0.47876447876447797</v>
      </c>
      <c r="K964">
        <f t="shared" si="45"/>
        <v>758100</v>
      </c>
      <c r="L964">
        <f t="shared" si="46"/>
        <v>558669</v>
      </c>
      <c r="M964">
        <f t="shared" si="47"/>
        <v>1349567</v>
      </c>
    </row>
    <row r="965" spans="1:13">
      <c r="A965" s="1" t="s">
        <v>34</v>
      </c>
      <c r="B965">
        <v>20129</v>
      </c>
      <c r="C965" t="s">
        <v>755</v>
      </c>
      <c r="D965">
        <v>1004</v>
      </c>
      <c r="E965">
        <v>147</v>
      </c>
      <c r="F965">
        <v>1163</v>
      </c>
      <c r="G965">
        <v>857</v>
      </c>
      <c r="H965">
        <v>0.86328460877042101</v>
      </c>
      <c r="I965">
        <v>0.12639724849527001</v>
      </c>
      <c r="J965">
        <v>0.73688736027515001</v>
      </c>
      <c r="K965">
        <f t="shared" si="45"/>
        <v>758100</v>
      </c>
      <c r="L965">
        <f t="shared" si="46"/>
        <v>558669</v>
      </c>
      <c r="M965">
        <f t="shared" si="47"/>
        <v>1349567</v>
      </c>
    </row>
    <row r="966" spans="1:13">
      <c r="A966" s="1" t="s">
        <v>34</v>
      </c>
      <c r="B966">
        <v>20131</v>
      </c>
      <c r="C966" t="s">
        <v>756</v>
      </c>
      <c r="D966">
        <v>4612</v>
      </c>
      <c r="E966">
        <v>920</v>
      </c>
      <c r="F966">
        <v>5625</v>
      </c>
      <c r="G966">
        <v>3692</v>
      </c>
      <c r="H966">
        <v>0.81991111111111104</v>
      </c>
      <c r="I966">
        <v>0.16355555555555501</v>
      </c>
      <c r="J966">
        <v>0.65635555555555503</v>
      </c>
      <c r="K966">
        <f t="shared" si="45"/>
        <v>758100</v>
      </c>
      <c r="L966">
        <f t="shared" si="46"/>
        <v>558669</v>
      </c>
      <c r="M966">
        <f t="shared" si="47"/>
        <v>1349567</v>
      </c>
    </row>
    <row r="967" spans="1:13">
      <c r="A967" s="1" t="s">
        <v>34</v>
      </c>
      <c r="B967">
        <v>20133</v>
      </c>
      <c r="C967" t="s">
        <v>757</v>
      </c>
      <c r="D967">
        <v>4795</v>
      </c>
      <c r="E967">
        <v>1727</v>
      </c>
      <c r="F967">
        <v>6629</v>
      </c>
      <c r="G967">
        <v>3068</v>
      </c>
      <c r="H967">
        <v>0.72333685322069696</v>
      </c>
      <c r="I967">
        <v>0.260521949011917</v>
      </c>
      <c r="J967">
        <v>0.46281490420877902</v>
      </c>
      <c r="K967">
        <f t="shared" si="45"/>
        <v>758100</v>
      </c>
      <c r="L967">
        <f t="shared" si="46"/>
        <v>558669</v>
      </c>
      <c r="M967">
        <f t="shared" si="47"/>
        <v>1349567</v>
      </c>
    </row>
    <row r="968" spans="1:13">
      <c r="A968" s="1" t="s">
        <v>34</v>
      </c>
      <c r="B968">
        <v>20135</v>
      </c>
      <c r="C968" t="s">
        <v>758</v>
      </c>
      <c r="D968">
        <v>1315</v>
      </c>
      <c r="E968">
        <v>147</v>
      </c>
      <c r="F968">
        <v>1487</v>
      </c>
      <c r="G968">
        <v>1168</v>
      </c>
      <c r="H968">
        <v>0.88433086751849299</v>
      </c>
      <c r="I968">
        <v>9.8856758574310699E-2</v>
      </c>
      <c r="J968">
        <v>0.78547410894418301</v>
      </c>
      <c r="K968">
        <f t="shared" si="45"/>
        <v>758100</v>
      </c>
      <c r="L968">
        <f t="shared" si="46"/>
        <v>558669</v>
      </c>
      <c r="M968">
        <f t="shared" si="47"/>
        <v>1349567</v>
      </c>
    </row>
    <row r="969" spans="1:13">
      <c r="A969" s="1" t="s">
        <v>34</v>
      </c>
      <c r="B969">
        <v>20137</v>
      </c>
      <c r="C969" t="s">
        <v>759</v>
      </c>
      <c r="D969">
        <v>1977</v>
      </c>
      <c r="E969">
        <v>361</v>
      </c>
      <c r="F969">
        <v>2390</v>
      </c>
      <c r="G969">
        <v>1616</v>
      </c>
      <c r="H969">
        <v>0.82719665271966503</v>
      </c>
      <c r="I969">
        <v>0.15104602510460199</v>
      </c>
      <c r="J969">
        <v>0.67615062761506195</v>
      </c>
      <c r="K969">
        <f t="shared" si="45"/>
        <v>758100</v>
      </c>
      <c r="L969">
        <f t="shared" si="46"/>
        <v>558669</v>
      </c>
      <c r="M969">
        <f t="shared" si="47"/>
        <v>1349567</v>
      </c>
    </row>
    <row r="970" spans="1:13">
      <c r="A970" s="1" t="s">
        <v>34</v>
      </c>
      <c r="B970">
        <v>20139</v>
      </c>
      <c r="C970" t="s">
        <v>760</v>
      </c>
      <c r="D970">
        <v>5591</v>
      </c>
      <c r="E970">
        <v>2099</v>
      </c>
      <c r="F970">
        <v>7893</v>
      </c>
      <c r="G970">
        <v>3492</v>
      </c>
      <c r="H970">
        <v>0.70834917015076604</v>
      </c>
      <c r="I970">
        <v>0.26593183833776701</v>
      </c>
      <c r="J970">
        <v>0.44241733181299803</v>
      </c>
      <c r="K970">
        <f t="shared" si="45"/>
        <v>758100</v>
      </c>
      <c r="L970">
        <f t="shared" si="46"/>
        <v>558669</v>
      </c>
      <c r="M970">
        <f t="shared" si="47"/>
        <v>1349567</v>
      </c>
    </row>
    <row r="971" spans="1:13">
      <c r="A971" s="1" t="s">
        <v>34</v>
      </c>
      <c r="B971">
        <v>20141</v>
      </c>
      <c r="C971" t="s">
        <v>761</v>
      </c>
      <c r="D971">
        <v>1590</v>
      </c>
      <c r="E971">
        <v>275</v>
      </c>
      <c r="F971">
        <v>1899</v>
      </c>
      <c r="G971">
        <v>1315</v>
      </c>
      <c r="H971">
        <v>0.837282780410742</v>
      </c>
      <c r="I971">
        <v>0.14481305950500201</v>
      </c>
      <c r="J971">
        <v>0.69246972090573899</v>
      </c>
      <c r="K971">
        <f t="shared" si="45"/>
        <v>758100</v>
      </c>
      <c r="L971">
        <f t="shared" si="46"/>
        <v>558669</v>
      </c>
      <c r="M971">
        <f t="shared" si="47"/>
        <v>1349567</v>
      </c>
    </row>
    <row r="972" spans="1:13">
      <c r="A972" s="1" t="s">
        <v>34</v>
      </c>
      <c r="B972">
        <v>20143</v>
      </c>
      <c r="C972" t="s">
        <v>762</v>
      </c>
      <c r="D972">
        <v>2581</v>
      </c>
      <c r="E972">
        <v>504</v>
      </c>
      <c r="F972">
        <v>3159</v>
      </c>
      <c r="G972">
        <v>2077</v>
      </c>
      <c r="H972">
        <v>0.81703070591959404</v>
      </c>
      <c r="I972">
        <v>0.15954415954415899</v>
      </c>
      <c r="J972">
        <v>0.65748654637543502</v>
      </c>
      <c r="K972">
        <f t="shared" si="45"/>
        <v>758100</v>
      </c>
      <c r="L972">
        <f t="shared" si="46"/>
        <v>558669</v>
      </c>
      <c r="M972">
        <f t="shared" si="47"/>
        <v>1349567</v>
      </c>
    </row>
    <row r="973" spans="1:13">
      <c r="A973" s="1" t="s">
        <v>34</v>
      </c>
      <c r="B973">
        <v>20145</v>
      </c>
      <c r="C973" t="s">
        <v>763</v>
      </c>
      <c r="D973">
        <v>2028</v>
      </c>
      <c r="E973">
        <v>635</v>
      </c>
      <c r="F973">
        <v>2712</v>
      </c>
      <c r="G973">
        <v>1393</v>
      </c>
      <c r="H973">
        <v>0.74778761061946897</v>
      </c>
      <c r="I973">
        <v>0.23414454277286101</v>
      </c>
      <c r="J973">
        <v>0.51364306784660696</v>
      </c>
      <c r="K973">
        <f t="shared" si="45"/>
        <v>758100</v>
      </c>
      <c r="L973">
        <f t="shared" si="46"/>
        <v>558669</v>
      </c>
      <c r="M973">
        <f t="shared" si="47"/>
        <v>1349567</v>
      </c>
    </row>
    <row r="974" spans="1:13">
      <c r="A974" s="1" t="s">
        <v>34</v>
      </c>
      <c r="B974">
        <v>20147</v>
      </c>
      <c r="C974" t="s">
        <v>246</v>
      </c>
      <c r="D974">
        <v>2388</v>
      </c>
      <c r="E974">
        <v>318</v>
      </c>
      <c r="F974">
        <v>2752</v>
      </c>
      <c r="G974">
        <v>2070</v>
      </c>
      <c r="H974">
        <v>0.86773255813953398</v>
      </c>
      <c r="I974">
        <v>0.115552325581395</v>
      </c>
      <c r="J974">
        <v>0.75218023255813904</v>
      </c>
      <c r="K974">
        <f t="shared" si="45"/>
        <v>758100</v>
      </c>
      <c r="L974">
        <f t="shared" si="46"/>
        <v>558669</v>
      </c>
      <c r="M974">
        <f t="shared" si="47"/>
        <v>1349567</v>
      </c>
    </row>
    <row r="975" spans="1:13">
      <c r="A975" s="1" t="s">
        <v>34</v>
      </c>
      <c r="B975">
        <v>20149</v>
      </c>
      <c r="C975" t="s">
        <v>764</v>
      </c>
      <c r="D975">
        <v>9247</v>
      </c>
      <c r="E975">
        <v>3257</v>
      </c>
      <c r="F975">
        <v>12815</v>
      </c>
      <c r="G975">
        <v>5990</v>
      </c>
      <c r="H975">
        <v>0.72157627779945299</v>
      </c>
      <c r="I975">
        <v>0.25415528677331201</v>
      </c>
      <c r="J975">
        <v>0.46742099102614099</v>
      </c>
      <c r="K975">
        <f t="shared" si="45"/>
        <v>758100</v>
      </c>
      <c r="L975">
        <f t="shared" si="46"/>
        <v>558669</v>
      </c>
      <c r="M975">
        <f t="shared" si="47"/>
        <v>1349567</v>
      </c>
    </row>
    <row r="976" spans="1:13">
      <c r="A976" s="1" t="s">
        <v>34</v>
      </c>
      <c r="B976">
        <v>20151</v>
      </c>
      <c r="C976" t="s">
        <v>765</v>
      </c>
      <c r="D976">
        <v>3087</v>
      </c>
      <c r="E976">
        <v>924</v>
      </c>
      <c r="F976">
        <v>4107</v>
      </c>
      <c r="G976">
        <v>2163</v>
      </c>
      <c r="H976">
        <v>0.75164353542731899</v>
      </c>
      <c r="I976">
        <v>0.22498173849525199</v>
      </c>
      <c r="J976">
        <v>0.52666179693206705</v>
      </c>
      <c r="K976">
        <f t="shared" si="45"/>
        <v>758100</v>
      </c>
      <c r="L976">
        <f t="shared" si="46"/>
        <v>558669</v>
      </c>
      <c r="M976">
        <f t="shared" si="47"/>
        <v>1349567</v>
      </c>
    </row>
    <row r="977" spans="1:13">
      <c r="A977" s="1" t="s">
        <v>34</v>
      </c>
      <c r="B977">
        <v>20153</v>
      </c>
      <c r="C977" t="s">
        <v>766</v>
      </c>
      <c r="D977">
        <v>1253</v>
      </c>
      <c r="E977">
        <v>214</v>
      </c>
      <c r="F977">
        <v>1496</v>
      </c>
      <c r="G977">
        <v>1039</v>
      </c>
      <c r="H977">
        <v>0.83756684491978595</v>
      </c>
      <c r="I977">
        <v>0.14304812834224501</v>
      </c>
      <c r="J977">
        <v>0.69451871657754005</v>
      </c>
      <c r="K977">
        <f t="shared" si="45"/>
        <v>758100</v>
      </c>
      <c r="L977">
        <f t="shared" si="46"/>
        <v>558669</v>
      </c>
      <c r="M977">
        <f t="shared" si="47"/>
        <v>1349567</v>
      </c>
    </row>
    <row r="978" spans="1:13">
      <c r="A978" s="1" t="s">
        <v>34</v>
      </c>
      <c r="B978">
        <v>20155</v>
      </c>
      <c r="C978" t="s">
        <v>767</v>
      </c>
      <c r="D978">
        <v>17948</v>
      </c>
      <c r="E978">
        <v>8602</v>
      </c>
      <c r="F978">
        <v>27245</v>
      </c>
      <c r="G978">
        <v>9346</v>
      </c>
      <c r="H978">
        <v>0.65876307579372295</v>
      </c>
      <c r="I978">
        <v>0.31572765645072398</v>
      </c>
      <c r="J978">
        <v>0.34303541934299803</v>
      </c>
      <c r="K978">
        <f t="shared" si="45"/>
        <v>758100</v>
      </c>
      <c r="L978">
        <f t="shared" si="46"/>
        <v>558669</v>
      </c>
      <c r="M978">
        <f t="shared" si="47"/>
        <v>1349567</v>
      </c>
    </row>
    <row r="979" spans="1:13">
      <c r="A979" s="1" t="s">
        <v>34</v>
      </c>
      <c r="B979">
        <v>20157</v>
      </c>
      <c r="C979" t="s">
        <v>768</v>
      </c>
      <c r="D979">
        <v>2172</v>
      </c>
      <c r="E979">
        <v>420</v>
      </c>
      <c r="F979">
        <v>2643</v>
      </c>
      <c r="G979">
        <v>1752</v>
      </c>
      <c r="H979">
        <v>0.82179341657207705</v>
      </c>
      <c r="I979">
        <v>0.158910329171396</v>
      </c>
      <c r="J979">
        <v>0.66288308740068103</v>
      </c>
      <c r="K979">
        <f t="shared" si="45"/>
        <v>758100</v>
      </c>
      <c r="L979">
        <f t="shared" si="46"/>
        <v>558669</v>
      </c>
      <c r="M979">
        <f t="shared" si="47"/>
        <v>1349567</v>
      </c>
    </row>
    <row r="980" spans="1:13">
      <c r="A980" s="1" t="s">
        <v>34</v>
      </c>
      <c r="B980">
        <v>20159</v>
      </c>
      <c r="C980" t="s">
        <v>769</v>
      </c>
      <c r="D980">
        <v>3187</v>
      </c>
      <c r="E980">
        <v>953</v>
      </c>
      <c r="F980">
        <v>4230</v>
      </c>
      <c r="G980">
        <v>2234</v>
      </c>
      <c r="H980">
        <v>0.75342789598108695</v>
      </c>
      <c r="I980">
        <v>0.225295508274231</v>
      </c>
      <c r="J980">
        <v>0.528132387706855</v>
      </c>
      <c r="K980">
        <f t="shared" si="45"/>
        <v>758100</v>
      </c>
      <c r="L980">
        <f t="shared" si="46"/>
        <v>558669</v>
      </c>
      <c r="M980">
        <f t="shared" si="47"/>
        <v>1349567</v>
      </c>
    </row>
    <row r="981" spans="1:13">
      <c r="A981" s="1" t="s">
        <v>34</v>
      </c>
      <c r="B981">
        <v>20161</v>
      </c>
      <c r="C981" t="s">
        <v>770</v>
      </c>
      <c r="D981">
        <v>11174</v>
      </c>
      <c r="E981">
        <v>11940</v>
      </c>
      <c r="F981">
        <v>23855</v>
      </c>
      <c r="G981">
        <v>-766</v>
      </c>
      <c r="H981">
        <v>0.46841333053867101</v>
      </c>
      <c r="I981">
        <v>0.50052399916160095</v>
      </c>
      <c r="J981">
        <v>-3.2110668622930202E-2</v>
      </c>
      <c r="K981">
        <f t="shared" si="45"/>
        <v>758100</v>
      </c>
      <c r="L981">
        <f t="shared" si="46"/>
        <v>558669</v>
      </c>
      <c r="M981">
        <f t="shared" si="47"/>
        <v>1349567</v>
      </c>
    </row>
    <row r="982" spans="1:13">
      <c r="A982" s="1" t="s">
        <v>34</v>
      </c>
      <c r="B982">
        <v>20163</v>
      </c>
      <c r="C982" t="s">
        <v>771</v>
      </c>
      <c r="D982">
        <v>2294</v>
      </c>
      <c r="E982">
        <v>332</v>
      </c>
      <c r="F982">
        <v>2661</v>
      </c>
      <c r="G982">
        <v>1962</v>
      </c>
      <c r="H982">
        <v>0.862081924088688</v>
      </c>
      <c r="I982">
        <v>0.12476512589252101</v>
      </c>
      <c r="J982">
        <v>0.73731679819616602</v>
      </c>
      <c r="K982">
        <f t="shared" si="45"/>
        <v>758100</v>
      </c>
      <c r="L982">
        <f t="shared" si="46"/>
        <v>558669</v>
      </c>
      <c r="M982">
        <f t="shared" si="47"/>
        <v>1349567</v>
      </c>
    </row>
    <row r="983" spans="1:13">
      <c r="A983" s="1" t="s">
        <v>34</v>
      </c>
      <c r="B983">
        <v>20165</v>
      </c>
      <c r="C983" t="s">
        <v>661</v>
      </c>
      <c r="D983">
        <v>1425</v>
      </c>
      <c r="E983">
        <v>291</v>
      </c>
      <c r="F983">
        <v>1748</v>
      </c>
      <c r="G983">
        <v>1134</v>
      </c>
      <c r="H983">
        <v>0.81521739130434701</v>
      </c>
      <c r="I983">
        <v>0.16647597254004501</v>
      </c>
      <c r="J983">
        <v>0.64874141876430202</v>
      </c>
      <c r="K983">
        <f t="shared" si="45"/>
        <v>758100</v>
      </c>
      <c r="L983">
        <f t="shared" si="46"/>
        <v>558669</v>
      </c>
      <c r="M983">
        <f t="shared" si="47"/>
        <v>1349567</v>
      </c>
    </row>
    <row r="984" spans="1:13">
      <c r="A984" s="1" t="s">
        <v>34</v>
      </c>
      <c r="B984">
        <v>20167</v>
      </c>
      <c r="C984" t="s">
        <v>142</v>
      </c>
      <c r="D984">
        <v>2765</v>
      </c>
      <c r="E984">
        <v>591</v>
      </c>
      <c r="F984">
        <v>3429</v>
      </c>
      <c r="G984">
        <v>2174</v>
      </c>
      <c r="H984">
        <v>0.80635753864100301</v>
      </c>
      <c r="I984">
        <v>0.172353455818022</v>
      </c>
      <c r="J984">
        <v>0.63400408282298004</v>
      </c>
      <c r="K984">
        <f t="shared" si="45"/>
        <v>758100</v>
      </c>
      <c r="L984">
        <f t="shared" si="46"/>
        <v>558669</v>
      </c>
      <c r="M984">
        <f t="shared" si="47"/>
        <v>1349567</v>
      </c>
    </row>
    <row r="985" spans="1:13">
      <c r="A985" s="1" t="s">
        <v>34</v>
      </c>
      <c r="B985">
        <v>20169</v>
      </c>
      <c r="C985" t="s">
        <v>253</v>
      </c>
      <c r="D985">
        <v>15313</v>
      </c>
      <c r="E985">
        <v>8022</v>
      </c>
      <c r="F985">
        <v>23911</v>
      </c>
      <c r="G985">
        <v>7291</v>
      </c>
      <c r="H985">
        <v>0.64041654468654596</v>
      </c>
      <c r="I985">
        <v>0.33549412404332701</v>
      </c>
      <c r="J985">
        <v>0.30492242064321801</v>
      </c>
      <c r="K985">
        <f t="shared" si="45"/>
        <v>758100</v>
      </c>
      <c r="L985">
        <f t="shared" si="46"/>
        <v>558669</v>
      </c>
      <c r="M985">
        <f t="shared" si="47"/>
        <v>1349567</v>
      </c>
    </row>
    <row r="986" spans="1:13">
      <c r="A986" s="1" t="s">
        <v>34</v>
      </c>
      <c r="B986">
        <v>20171</v>
      </c>
      <c r="C986" t="s">
        <v>254</v>
      </c>
      <c r="D986">
        <v>1991</v>
      </c>
      <c r="E986">
        <v>290</v>
      </c>
      <c r="F986">
        <v>2322</v>
      </c>
      <c r="G986">
        <v>1701</v>
      </c>
      <c r="H986">
        <v>0.85745047372954297</v>
      </c>
      <c r="I986">
        <v>0.124892334194659</v>
      </c>
      <c r="J986">
        <v>0.73255813953488302</v>
      </c>
      <c r="K986">
        <f t="shared" si="45"/>
        <v>758100</v>
      </c>
      <c r="L986">
        <f t="shared" si="46"/>
        <v>558669</v>
      </c>
      <c r="M986">
        <f t="shared" si="47"/>
        <v>1349567</v>
      </c>
    </row>
    <row r="987" spans="1:13">
      <c r="A987" s="1" t="s">
        <v>34</v>
      </c>
      <c r="B987">
        <v>20173</v>
      </c>
      <c r="C987" t="s">
        <v>372</v>
      </c>
      <c r="D987">
        <v>117653</v>
      </c>
      <c r="E987">
        <v>90820</v>
      </c>
      <c r="F987">
        <v>213552</v>
      </c>
      <c r="G987">
        <v>26833</v>
      </c>
      <c r="H987">
        <v>0.550933730426313</v>
      </c>
      <c r="I987">
        <v>0.42528283509402798</v>
      </c>
      <c r="J987">
        <v>0.12565089533228399</v>
      </c>
      <c r="K987">
        <f t="shared" si="45"/>
        <v>758100</v>
      </c>
      <c r="L987">
        <f t="shared" si="46"/>
        <v>558669</v>
      </c>
      <c r="M987">
        <f t="shared" si="47"/>
        <v>1349567</v>
      </c>
    </row>
    <row r="988" spans="1:13">
      <c r="A988" s="1" t="s">
        <v>34</v>
      </c>
      <c r="B988">
        <v>20175</v>
      </c>
      <c r="C988" t="s">
        <v>772</v>
      </c>
      <c r="D988">
        <v>3285</v>
      </c>
      <c r="E988">
        <v>1736</v>
      </c>
      <c r="F988">
        <v>5099</v>
      </c>
      <c r="G988">
        <v>1549</v>
      </c>
      <c r="H988">
        <v>0.644243969405765</v>
      </c>
      <c r="I988">
        <v>0.340458913512453</v>
      </c>
      <c r="J988">
        <v>0.30378505589331201</v>
      </c>
      <c r="K988">
        <f t="shared" si="45"/>
        <v>758100</v>
      </c>
      <c r="L988">
        <f t="shared" si="46"/>
        <v>558669</v>
      </c>
      <c r="M988">
        <f t="shared" si="47"/>
        <v>1349567</v>
      </c>
    </row>
    <row r="989" spans="1:13">
      <c r="A989" s="1" t="s">
        <v>34</v>
      </c>
      <c r="B989">
        <v>20177</v>
      </c>
      <c r="C989" t="s">
        <v>773</v>
      </c>
      <c r="D989">
        <v>40443</v>
      </c>
      <c r="E989">
        <v>43015</v>
      </c>
      <c r="F989">
        <v>86122</v>
      </c>
      <c r="G989">
        <v>-2572</v>
      </c>
      <c r="H989">
        <v>0.469601263324121</v>
      </c>
      <c r="I989">
        <v>0.49946587399270798</v>
      </c>
      <c r="J989">
        <v>-2.9864610668586401E-2</v>
      </c>
      <c r="K989">
        <f t="shared" si="45"/>
        <v>758100</v>
      </c>
      <c r="L989">
        <f t="shared" si="46"/>
        <v>558669</v>
      </c>
      <c r="M989">
        <f t="shared" si="47"/>
        <v>1349567</v>
      </c>
    </row>
    <row r="990" spans="1:13">
      <c r="A990" s="1" t="s">
        <v>34</v>
      </c>
      <c r="B990">
        <v>20179</v>
      </c>
      <c r="C990" t="s">
        <v>774</v>
      </c>
      <c r="D990">
        <v>1237</v>
      </c>
      <c r="E990">
        <v>144</v>
      </c>
      <c r="F990">
        <v>1397</v>
      </c>
      <c r="G990">
        <v>1093</v>
      </c>
      <c r="H990">
        <v>0.88546886184681395</v>
      </c>
      <c r="I990">
        <v>0.103078024337866</v>
      </c>
      <c r="J990">
        <v>0.782390837508947</v>
      </c>
      <c r="K990">
        <f t="shared" si="45"/>
        <v>758100</v>
      </c>
      <c r="L990">
        <f t="shared" si="46"/>
        <v>558669</v>
      </c>
      <c r="M990">
        <f t="shared" si="47"/>
        <v>1349567</v>
      </c>
    </row>
    <row r="991" spans="1:13">
      <c r="A991" s="1" t="s">
        <v>34</v>
      </c>
      <c r="B991">
        <v>20181</v>
      </c>
      <c r="C991" t="s">
        <v>775</v>
      </c>
      <c r="D991">
        <v>2222</v>
      </c>
      <c r="E991">
        <v>386</v>
      </c>
      <c r="F991">
        <v>2673</v>
      </c>
      <c r="G991">
        <v>1836</v>
      </c>
      <c r="H991">
        <v>0.83127572016460904</v>
      </c>
      <c r="I991">
        <v>0.144407033295922</v>
      </c>
      <c r="J991">
        <v>0.68686868686868596</v>
      </c>
      <c r="K991">
        <f t="shared" si="45"/>
        <v>758100</v>
      </c>
      <c r="L991">
        <f t="shared" si="46"/>
        <v>558669</v>
      </c>
      <c r="M991">
        <f t="shared" si="47"/>
        <v>1349567</v>
      </c>
    </row>
    <row r="992" spans="1:13">
      <c r="A992" s="1" t="s">
        <v>34</v>
      </c>
      <c r="B992">
        <v>20183</v>
      </c>
      <c r="C992" t="s">
        <v>776</v>
      </c>
      <c r="D992">
        <v>1734</v>
      </c>
      <c r="E992">
        <v>328</v>
      </c>
      <c r="F992">
        <v>2092</v>
      </c>
      <c r="G992">
        <v>1406</v>
      </c>
      <c r="H992">
        <v>0.82887189292542995</v>
      </c>
      <c r="I992">
        <v>0.156787762906309</v>
      </c>
      <c r="J992">
        <v>0.67208413001912004</v>
      </c>
      <c r="K992">
        <f t="shared" si="45"/>
        <v>758100</v>
      </c>
      <c r="L992">
        <f t="shared" si="46"/>
        <v>558669</v>
      </c>
      <c r="M992">
        <f t="shared" si="47"/>
        <v>1349567</v>
      </c>
    </row>
    <row r="993" spans="1:13">
      <c r="A993" s="1" t="s">
        <v>34</v>
      </c>
      <c r="B993">
        <v>20185</v>
      </c>
      <c r="C993" t="s">
        <v>777</v>
      </c>
      <c r="D993">
        <v>1631</v>
      </c>
      <c r="E993">
        <v>355</v>
      </c>
      <c r="F993">
        <v>2017</v>
      </c>
      <c r="G993">
        <v>1276</v>
      </c>
      <c r="H993">
        <v>0.80862667327714399</v>
      </c>
      <c r="I993">
        <v>0.17600396628656401</v>
      </c>
      <c r="J993">
        <v>0.63262270699057999</v>
      </c>
      <c r="K993">
        <f t="shared" si="45"/>
        <v>758100</v>
      </c>
      <c r="L993">
        <f t="shared" si="46"/>
        <v>558669</v>
      </c>
      <c r="M993">
        <f t="shared" si="47"/>
        <v>1349567</v>
      </c>
    </row>
    <row r="994" spans="1:13">
      <c r="A994" s="1" t="s">
        <v>34</v>
      </c>
      <c r="B994">
        <v>20187</v>
      </c>
      <c r="C994" t="s">
        <v>778</v>
      </c>
      <c r="D994">
        <v>607</v>
      </c>
      <c r="E994">
        <v>147</v>
      </c>
      <c r="F994">
        <v>767</v>
      </c>
      <c r="G994">
        <v>460</v>
      </c>
      <c r="H994">
        <v>0.79139504563233298</v>
      </c>
      <c r="I994">
        <v>0.19165580182529299</v>
      </c>
      <c r="J994">
        <v>0.59973924380704002</v>
      </c>
      <c r="K994">
        <f t="shared" si="45"/>
        <v>758100</v>
      </c>
      <c r="L994">
        <f t="shared" si="46"/>
        <v>558669</v>
      </c>
      <c r="M994">
        <f t="shared" si="47"/>
        <v>1349567</v>
      </c>
    </row>
    <row r="995" spans="1:13">
      <c r="A995" s="1" t="s">
        <v>34</v>
      </c>
      <c r="B995">
        <v>20189</v>
      </c>
      <c r="C995" t="s">
        <v>779</v>
      </c>
      <c r="D995">
        <v>1731</v>
      </c>
      <c r="E995">
        <v>233</v>
      </c>
      <c r="F995">
        <v>1997</v>
      </c>
      <c r="G995">
        <v>1498</v>
      </c>
      <c r="H995">
        <v>0.86680020030045002</v>
      </c>
      <c r="I995">
        <v>0.116675012518778</v>
      </c>
      <c r="J995">
        <v>0.75012518778167203</v>
      </c>
      <c r="K995">
        <f t="shared" si="45"/>
        <v>758100</v>
      </c>
      <c r="L995">
        <f t="shared" si="46"/>
        <v>558669</v>
      </c>
      <c r="M995">
        <f t="shared" si="47"/>
        <v>1349567</v>
      </c>
    </row>
    <row r="996" spans="1:13">
      <c r="A996" s="1" t="s">
        <v>34</v>
      </c>
      <c r="B996">
        <v>20191</v>
      </c>
      <c r="C996" t="s">
        <v>780</v>
      </c>
      <c r="D996">
        <v>7998</v>
      </c>
      <c r="E996">
        <v>2551</v>
      </c>
      <c r="F996">
        <v>10779</v>
      </c>
      <c r="G996">
        <v>5447</v>
      </c>
      <c r="H996">
        <v>0.74199833008627802</v>
      </c>
      <c r="I996">
        <v>0.23666388347713099</v>
      </c>
      <c r="J996">
        <v>0.50533444660914695</v>
      </c>
      <c r="K996">
        <f t="shared" si="45"/>
        <v>758100</v>
      </c>
      <c r="L996">
        <f t="shared" si="46"/>
        <v>558669</v>
      </c>
      <c r="M996">
        <f t="shared" si="47"/>
        <v>1349567</v>
      </c>
    </row>
    <row r="997" spans="1:13">
      <c r="A997" s="1" t="s">
        <v>34</v>
      </c>
      <c r="B997">
        <v>20193</v>
      </c>
      <c r="C997" t="s">
        <v>526</v>
      </c>
      <c r="D997">
        <v>3106</v>
      </c>
      <c r="E997">
        <v>622</v>
      </c>
      <c r="F997">
        <v>3794</v>
      </c>
      <c r="G997">
        <v>2484</v>
      </c>
      <c r="H997">
        <v>0.81866104375329396</v>
      </c>
      <c r="I997">
        <v>0.16394306800210801</v>
      </c>
      <c r="J997">
        <v>0.65471797575118595</v>
      </c>
      <c r="K997">
        <f t="shared" si="45"/>
        <v>758100</v>
      </c>
      <c r="L997">
        <f t="shared" si="46"/>
        <v>558669</v>
      </c>
      <c r="M997">
        <f t="shared" si="47"/>
        <v>1349567</v>
      </c>
    </row>
    <row r="998" spans="1:13">
      <c r="A998" s="1" t="s">
        <v>34</v>
      </c>
      <c r="B998">
        <v>20195</v>
      </c>
      <c r="C998" t="s">
        <v>781</v>
      </c>
      <c r="D998">
        <v>1341</v>
      </c>
      <c r="E998">
        <v>238</v>
      </c>
      <c r="F998">
        <v>1603</v>
      </c>
      <c r="G998">
        <v>1103</v>
      </c>
      <c r="H998">
        <v>0.83655645664379197</v>
      </c>
      <c r="I998">
        <v>0.148471615720524</v>
      </c>
      <c r="J998">
        <v>0.68808484092326805</v>
      </c>
      <c r="K998">
        <f t="shared" si="45"/>
        <v>758100</v>
      </c>
      <c r="L998">
        <f t="shared" si="46"/>
        <v>558669</v>
      </c>
      <c r="M998">
        <f t="shared" si="47"/>
        <v>1349567</v>
      </c>
    </row>
    <row r="999" spans="1:13">
      <c r="A999" s="1" t="s">
        <v>34</v>
      </c>
      <c r="B999">
        <v>20197</v>
      </c>
      <c r="C999" t="s">
        <v>782</v>
      </c>
      <c r="D999">
        <v>2813</v>
      </c>
      <c r="E999">
        <v>956</v>
      </c>
      <c r="F999">
        <v>3861</v>
      </c>
      <c r="G999">
        <v>1857</v>
      </c>
      <c r="H999">
        <v>0.728567728567728</v>
      </c>
      <c r="I999">
        <v>0.24760424760424701</v>
      </c>
      <c r="J999">
        <v>0.48096348096348002</v>
      </c>
      <c r="K999">
        <f t="shared" si="45"/>
        <v>758100</v>
      </c>
      <c r="L999">
        <f t="shared" si="46"/>
        <v>558669</v>
      </c>
      <c r="M999">
        <f t="shared" si="47"/>
        <v>1349567</v>
      </c>
    </row>
    <row r="1000" spans="1:13">
      <c r="A1000" s="1" t="s">
        <v>34</v>
      </c>
      <c r="B1000">
        <v>20199</v>
      </c>
      <c r="C1000" t="s">
        <v>783</v>
      </c>
      <c r="D1000">
        <v>762</v>
      </c>
      <c r="E1000">
        <v>44</v>
      </c>
      <c r="F1000">
        <v>817</v>
      </c>
      <c r="G1000">
        <v>718</v>
      </c>
      <c r="H1000">
        <v>0.932680538555691</v>
      </c>
      <c r="I1000">
        <v>5.3855569155446703E-2</v>
      </c>
      <c r="J1000">
        <v>0.87882496940024402</v>
      </c>
      <c r="K1000">
        <f t="shared" si="45"/>
        <v>758100</v>
      </c>
      <c r="L1000">
        <f t="shared" si="46"/>
        <v>558669</v>
      </c>
      <c r="M1000">
        <f t="shared" si="47"/>
        <v>1349567</v>
      </c>
    </row>
    <row r="1001" spans="1:13">
      <c r="A1001" s="1" t="s">
        <v>34</v>
      </c>
      <c r="B1001">
        <v>20201</v>
      </c>
      <c r="C1001" t="s">
        <v>150</v>
      </c>
      <c r="D1001">
        <v>2332</v>
      </c>
      <c r="E1001">
        <v>467</v>
      </c>
      <c r="F1001">
        <v>2843</v>
      </c>
      <c r="G1001">
        <v>1865</v>
      </c>
      <c r="H1001">
        <v>0.82026028842771703</v>
      </c>
      <c r="I1001">
        <v>0.164263102356665</v>
      </c>
      <c r="J1001">
        <v>0.65599718607105095</v>
      </c>
      <c r="K1001">
        <f t="shared" si="45"/>
        <v>758100</v>
      </c>
      <c r="L1001">
        <f t="shared" si="46"/>
        <v>558669</v>
      </c>
      <c r="M1001">
        <f t="shared" si="47"/>
        <v>1349567</v>
      </c>
    </row>
    <row r="1002" spans="1:13">
      <c r="A1002" s="1" t="s">
        <v>34</v>
      </c>
      <c r="B1002">
        <v>20203</v>
      </c>
      <c r="C1002" t="s">
        <v>784</v>
      </c>
      <c r="D1002">
        <v>803</v>
      </c>
      <c r="E1002">
        <v>147</v>
      </c>
      <c r="F1002">
        <v>961</v>
      </c>
      <c r="G1002">
        <v>656</v>
      </c>
      <c r="H1002">
        <v>0.83558792924037395</v>
      </c>
      <c r="I1002">
        <v>0.15296566077003099</v>
      </c>
      <c r="J1002">
        <v>0.68262226847034302</v>
      </c>
      <c r="K1002">
        <f t="shared" si="45"/>
        <v>758100</v>
      </c>
      <c r="L1002">
        <f t="shared" si="46"/>
        <v>558669</v>
      </c>
      <c r="M1002">
        <f t="shared" si="47"/>
        <v>1349567</v>
      </c>
    </row>
    <row r="1003" spans="1:13">
      <c r="A1003" s="1" t="s">
        <v>34</v>
      </c>
      <c r="B1003">
        <v>20205</v>
      </c>
      <c r="C1003" t="s">
        <v>785</v>
      </c>
      <c r="D1003">
        <v>3111</v>
      </c>
      <c r="E1003">
        <v>711</v>
      </c>
      <c r="F1003">
        <v>3899</v>
      </c>
      <c r="G1003">
        <v>2400</v>
      </c>
      <c r="H1003">
        <v>0.79789689664016406</v>
      </c>
      <c r="I1003">
        <v>0.18235444985893801</v>
      </c>
      <c r="J1003">
        <v>0.61554244678122505</v>
      </c>
      <c r="K1003">
        <f t="shared" si="45"/>
        <v>758100</v>
      </c>
      <c r="L1003">
        <f t="shared" si="46"/>
        <v>558669</v>
      </c>
      <c r="M1003">
        <f t="shared" si="47"/>
        <v>1349567</v>
      </c>
    </row>
    <row r="1004" spans="1:13">
      <c r="A1004" s="1" t="s">
        <v>34</v>
      </c>
      <c r="B1004">
        <v>20207</v>
      </c>
      <c r="C1004" t="s">
        <v>786</v>
      </c>
      <c r="D1004">
        <v>1189</v>
      </c>
      <c r="E1004">
        <v>283</v>
      </c>
      <c r="F1004">
        <v>1495</v>
      </c>
      <c r="G1004">
        <v>906</v>
      </c>
      <c r="H1004">
        <v>0.79531772575250803</v>
      </c>
      <c r="I1004">
        <v>0.189297658862876</v>
      </c>
      <c r="J1004">
        <v>0.60602006688963195</v>
      </c>
      <c r="K1004">
        <f t="shared" si="45"/>
        <v>758100</v>
      </c>
      <c r="L1004">
        <f t="shared" si="46"/>
        <v>558669</v>
      </c>
      <c r="M1004">
        <f t="shared" si="47"/>
        <v>1349567</v>
      </c>
    </row>
    <row r="1005" spans="1:13">
      <c r="A1005" s="1" t="s">
        <v>34</v>
      </c>
      <c r="B1005">
        <v>20209</v>
      </c>
      <c r="C1005" t="s">
        <v>787</v>
      </c>
      <c r="D1005">
        <v>18512</v>
      </c>
      <c r="E1005">
        <v>35566</v>
      </c>
      <c r="F1005">
        <v>55107</v>
      </c>
      <c r="G1005">
        <v>-17054</v>
      </c>
      <c r="H1005">
        <v>0.33592828497286997</v>
      </c>
      <c r="I1005">
        <v>0.64539895113143497</v>
      </c>
      <c r="J1005">
        <v>-0.309470666158564</v>
      </c>
      <c r="K1005">
        <f t="shared" si="45"/>
        <v>758100</v>
      </c>
      <c r="L1005">
        <f t="shared" si="46"/>
        <v>558669</v>
      </c>
      <c r="M1005">
        <f t="shared" si="47"/>
        <v>1349567</v>
      </c>
    </row>
    <row r="1006" spans="1:13">
      <c r="A1006" s="1" t="s">
        <v>28</v>
      </c>
      <c r="B1006">
        <v>21001</v>
      </c>
      <c r="C1006" t="s">
        <v>676</v>
      </c>
      <c r="D1006">
        <v>7276</v>
      </c>
      <c r="E1006">
        <v>1392</v>
      </c>
      <c r="F1006">
        <v>8768</v>
      </c>
      <c r="G1006">
        <v>5884</v>
      </c>
      <c r="H1006">
        <v>0.82983576642335699</v>
      </c>
      <c r="I1006">
        <v>0.15875912408759099</v>
      </c>
      <c r="J1006">
        <v>0.67107664233576603</v>
      </c>
      <c r="K1006">
        <f t="shared" si="45"/>
        <v>1326646</v>
      </c>
      <c r="L1006">
        <f t="shared" si="46"/>
        <v>772474</v>
      </c>
      <c r="M1006">
        <f t="shared" si="47"/>
        <v>2136768</v>
      </c>
    </row>
    <row r="1007" spans="1:13">
      <c r="A1007" s="1" t="s">
        <v>28</v>
      </c>
      <c r="B1007">
        <v>21003</v>
      </c>
      <c r="C1007" t="s">
        <v>635</v>
      </c>
      <c r="D1007">
        <v>7587</v>
      </c>
      <c r="E1007">
        <v>1642</v>
      </c>
      <c r="F1007">
        <v>9364</v>
      </c>
      <c r="G1007">
        <v>5945</v>
      </c>
      <c r="H1007">
        <v>0.81023067065356602</v>
      </c>
      <c r="I1007">
        <v>0.175352413498504</v>
      </c>
      <c r="J1007">
        <v>0.63487825715506097</v>
      </c>
      <c r="K1007">
        <f t="shared" si="45"/>
        <v>1326646</v>
      </c>
      <c r="L1007">
        <f t="shared" si="46"/>
        <v>772474</v>
      </c>
      <c r="M1007">
        <f t="shared" si="47"/>
        <v>2136768</v>
      </c>
    </row>
    <row r="1008" spans="1:13">
      <c r="A1008" s="1" t="s">
        <v>28</v>
      </c>
      <c r="B1008">
        <v>21005</v>
      </c>
      <c r="C1008" t="s">
        <v>721</v>
      </c>
      <c r="D1008">
        <v>9661</v>
      </c>
      <c r="E1008">
        <v>3348</v>
      </c>
      <c r="F1008">
        <v>13254</v>
      </c>
      <c r="G1008">
        <v>6313</v>
      </c>
      <c r="H1008">
        <v>0.72891202655802001</v>
      </c>
      <c r="I1008">
        <v>0.25260298777727402</v>
      </c>
      <c r="J1008">
        <v>0.47630903878074499</v>
      </c>
      <c r="K1008">
        <f t="shared" si="45"/>
        <v>1326646</v>
      </c>
      <c r="L1008">
        <f t="shared" si="46"/>
        <v>772474</v>
      </c>
      <c r="M1008">
        <f t="shared" si="47"/>
        <v>2136768</v>
      </c>
    </row>
    <row r="1009" spans="1:13">
      <c r="A1009" s="1" t="s">
        <v>28</v>
      </c>
      <c r="B1009">
        <v>21007</v>
      </c>
      <c r="C1009" t="s">
        <v>788</v>
      </c>
      <c r="D1009">
        <v>3356</v>
      </c>
      <c r="E1009">
        <v>825</v>
      </c>
      <c r="F1009">
        <v>4225</v>
      </c>
      <c r="G1009">
        <v>2531</v>
      </c>
      <c r="H1009">
        <v>0.79431952662721805</v>
      </c>
      <c r="I1009">
        <v>0.195266272189349</v>
      </c>
      <c r="J1009">
        <v>0.59905325443786905</v>
      </c>
      <c r="K1009">
        <f t="shared" si="45"/>
        <v>1326646</v>
      </c>
      <c r="L1009">
        <f t="shared" si="46"/>
        <v>772474</v>
      </c>
      <c r="M1009">
        <f t="shared" si="47"/>
        <v>2136768</v>
      </c>
    </row>
    <row r="1010" spans="1:13">
      <c r="A1010" s="1" t="s">
        <v>28</v>
      </c>
      <c r="B1010">
        <v>21009</v>
      </c>
      <c r="C1010" t="s">
        <v>789</v>
      </c>
      <c r="D1010">
        <v>14654</v>
      </c>
      <c r="E1010">
        <v>5127</v>
      </c>
      <c r="F1010">
        <v>20064</v>
      </c>
      <c r="G1010">
        <v>9527</v>
      </c>
      <c r="H1010">
        <v>0.73036283891547005</v>
      </c>
      <c r="I1010">
        <v>0.25553229665071697</v>
      </c>
      <c r="J1010">
        <v>0.47483054226475202</v>
      </c>
      <c r="K1010">
        <f t="shared" si="45"/>
        <v>1326646</v>
      </c>
      <c r="L1010">
        <f t="shared" si="46"/>
        <v>772474</v>
      </c>
      <c r="M1010">
        <f t="shared" si="47"/>
        <v>2136768</v>
      </c>
    </row>
    <row r="1011" spans="1:13">
      <c r="A1011" s="1" t="s">
        <v>28</v>
      </c>
      <c r="B1011">
        <v>21011</v>
      </c>
      <c r="C1011" t="s">
        <v>790</v>
      </c>
      <c r="D1011">
        <v>3986</v>
      </c>
      <c r="E1011">
        <v>1573</v>
      </c>
      <c r="F1011">
        <v>5627</v>
      </c>
      <c r="G1011">
        <v>2413</v>
      </c>
      <c r="H1011">
        <v>0.70837035720632602</v>
      </c>
      <c r="I1011">
        <v>0.27954505064865798</v>
      </c>
      <c r="J1011">
        <v>0.42882530655766798</v>
      </c>
      <c r="K1011">
        <f t="shared" si="45"/>
        <v>1326646</v>
      </c>
      <c r="L1011">
        <f t="shared" si="46"/>
        <v>772474</v>
      </c>
      <c r="M1011">
        <f t="shared" si="47"/>
        <v>2136768</v>
      </c>
    </row>
    <row r="1012" spans="1:13">
      <c r="A1012" s="1" t="s">
        <v>28</v>
      </c>
      <c r="B1012">
        <v>21013</v>
      </c>
      <c r="C1012" t="s">
        <v>791</v>
      </c>
      <c r="D1012">
        <v>8140</v>
      </c>
      <c r="E1012">
        <v>1789</v>
      </c>
      <c r="F1012">
        <v>10044</v>
      </c>
      <c r="G1012">
        <v>6351</v>
      </c>
      <c r="H1012">
        <v>0.81043409000398203</v>
      </c>
      <c r="I1012">
        <v>0.17811628833134199</v>
      </c>
      <c r="J1012">
        <v>0.63231780167263996</v>
      </c>
      <c r="K1012">
        <f t="shared" si="45"/>
        <v>1326646</v>
      </c>
      <c r="L1012">
        <f t="shared" si="46"/>
        <v>772474</v>
      </c>
      <c r="M1012">
        <f t="shared" si="47"/>
        <v>2136768</v>
      </c>
    </row>
    <row r="1013" spans="1:13">
      <c r="A1013" s="1" t="s">
        <v>28</v>
      </c>
      <c r="B1013">
        <v>21015</v>
      </c>
      <c r="C1013" t="s">
        <v>212</v>
      </c>
      <c r="D1013">
        <v>44814</v>
      </c>
      <c r="E1013">
        <v>20901</v>
      </c>
      <c r="F1013">
        <v>66998</v>
      </c>
      <c r="G1013">
        <v>23913</v>
      </c>
      <c r="H1013">
        <v>0.668885638377265</v>
      </c>
      <c r="I1013">
        <v>0.31196453625481302</v>
      </c>
      <c r="J1013">
        <v>0.35692110212245098</v>
      </c>
      <c r="K1013">
        <f t="shared" si="45"/>
        <v>1326646</v>
      </c>
      <c r="L1013">
        <f t="shared" si="46"/>
        <v>772474</v>
      </c>
      <c r="M1013">
        <f t="shared" si="47"/>
        <v>2136768</v>
      </c>
    </row>
    <row r="1014" spans="1:13">
      <c r="A1014" s="1" t="s">
        <v>28</v>
      </c>
      <c r="B1014">
        <v>21017</v>
      </c>
      <c r="C1014" t="s">
        <v>725</v>
      </c>
      <c r="D1014">
        <v>6190</v>
      </c>
      <c r="E1014">
        <v>3296</v>
      </c>
      <c r="F1014">
        <v>9648</v>
      </c>
      <c r="G1014">
        <v>2894</v>
      </c>
      <c r="H1014">
        <v>0.64158374792703099</v>
      </c>
      <c r="I1014">
        <v>0.34162520729684898</v>
      </c>
      <c r="J1014">
        <v>0.29995854063018201</v>
      </c>
      <c r="K1014">
        <f t="shared" si="45"/>
        <v>1326646</v>
      </c>
      <c r="L1014">
        <f t="shared" si="46"/>
        <v>772474</v>
      </c>
      <c r="M1014">
        <f t="shared" si="47"/>
        <v>2136768</v>
      </c>
    </row>
    <row r="1015" spans="1:13">
      <c r="A1015" s="1" t="s">
        <v>28</v>
      </c>
      <c r="B1015">
        <v>21019</v>
      </c>
      <c r="C1015" t="s">
        <v>792</v>
      </c>
      <c r="D1015">
        <v>14295</v>
      </c>
      <c r="E1015">
        <v>7083</v>
      </c>
      <c r="F1015">
        <v>21751</v>
      </c>
      <c r="G1015">
        <v>7212</v>
      </c>
      <c r="H1015">
        <v>0.657211162705163</v>
      </c>
      <c r="I1015">
        <v>0.32564020045055397</v>
      </c>
      <c r="J1015">
        <v>0.33157096225460903</v>
      </c>
      <c r="K1015">
        <f t="shared" si="45"/>
        <v>1326646</v>
      </c>
      <c r="L1015">
        <f t="shared" si="46"/>
        <v>772474</v>
      </c>
      <c r="M1015">
        <f t="shared" si="47"/>
        <v>2136768</v>
      </c>
    </row>
    <row r="1016" spans="1:13">
      <c r="A1016" s="1" t="s">
        <v>28</v>
      </c>
      <c r="B1016">
        <v>21021</v>
      </c>
      <c r="C1016" t="s">
        <v>793</v>
      </c>
      <c r="D1016">
        <v>8872</v>
      </c>
      <c r="E1016">
        <v>5298</v>
      </c>
      <c r="F1016">
        <v>14478</v>
      </c>
      <c r="G1016">
        <v>3574</v>
      </c>
      <c r="H1016">
        <v>0.61279182207487204</v>
      </c>
      <c r="I1016">
        <v>0.36593452134272603</v>
      </c>
      <c r="J1016">
        <v>0.24685730073214501</v>
      </c>
      <c r="K1016">
        <f t="shared" si="45"/>
        <v>1326646</v>
      </c>
      <c r="L1016">
        <f t="shared" si="46"/>
        <v>772474</v>
      </c>
      <c r="M1016">
        <f t="shared" si="47"/>
        <v>2136768</v>
      </c>
    </row>
    <row r="1017" spans="1:13">
      <c r="A1017" s="1" t="s">
        <v>28</v>
      </c>
      <c r="B1017">
        <v>21023</v>
      </c>
      <c r="C1017" t="s">
        <v>794</v>
      </c>
      <c r="D1017">
        <v>3398</v>
      </c>
      <c r="E1017">
        <v>800</v>
      </c>
      <c r="F1017">
        <v>4246</v>
      </c>
      <c r="G1017">
        <v>2598</v>
      </c>
      <c r="H1017">
        <v>0.80028261893546804</v>
      </c>
      <c r="I1017">
        <v>0.18841262364578401</v>
      </c>
      <c r="J1017">
        <v>0.611869995289684</v>
      </c>
      <c r="K1017">
        <f t="shared" si="45"/>
        <v>1326646</v>
      </c>
      <c r="L1017">
        <f t="shared" si="46"/>
        <v>772474</v>
      </c>
      <c r="M1017">
        <f t="shared" si="47"/>
        <v>2136768</v>
      </c>
    </row>
    <row r="1018" spans="1:13">
      <c r="A1018" s="1" t="s">
        <v>28</v>
      </c>
      <c r="B1018">
        <v>21025</v>
      </c>
      <c r="C1018" t="s">
        <v>795</v>
      </c>
      <c r="D1018">
        <v>4265</v>
      </c>
      <c r="E1018">
        <v>1301</v>
      </c>
      <c r="F1018">
        <v>5661</v>
      </c>
      <c r="G1018">
        <v>2964</v>
      </c>
      <c r="H1018">
        <v>0.75340045928281196</v>
      </c>
      <c r="I1018">
        <v>0.229818053347465</v>
      </c>
      <c r="J1018">
        <v>0.523582405935347</v>
      </c>
      <c r="K1018">
        <f t="shared" si="45"/>
        <v>1326646</v>
      </c>
      <c r="L1018">
        <f t="shared" si="46"/>
        <v>772474</v>
      </c>
      <c r="M1018">
        <f t="shared" si="47"/>
        <v>2136768</v>
      </c>
    </row>
    <row r="1019" spans="1:13">
      <c r="A1019" s="1" t="s">
        <v>28</v>
      </c>
      <c r="B1019">
        <v>21027</v>
      </c>
      <c r="C1019" t="s">
        <v>796</v>
      </c>
      <c r="D1019">
        <v>7701</v>
      </c>
      <c r="E1019">
        <v>2350</v>
      </c>
      <c r="F1019">
        <v>10201</v>
      </c>
      <c r="G1019">
        <v>5351</v>
      </c>
      <c r="H1019">
        <v>0.75492598764826901</v>
      </c>
      <c r="I1019">
        <v>0.23036957161062599</v>
      </c>
      <c r="J1019">
        <v>0.52455641603764303</v>
      </c>
      <c r="K1019">
        <f t="shared" si="45"/>
        <v>1326646</v>
      </c>
      <c r="L1019">
        <f t="shared" si="46"/>
        <v>772474</v>
      </c>
      <c r="M1019">
        <f t="shared" si="47"/>
        <v>2136768</v>
      </c>
    </row>
    <row r="1020" spans="1:13">
      <c r="A1020" s="1" t="s">
        <v>28</v>
      </c>
      <c r="B1020">
        <v>21029</v>
      </c>
      <c r="C1020" t="s">
        <v>797</v>
      </c>
      <c r="D1020">
        <v>30708</v>
      </c>
      <c r="E1020">
        <v>10552</v>
      </c>
      <c r="F1020">
        <v>41998</v>
      </c>
      <c r="G1020">
        <v>20156</v>
      </c>
      <c r="H1020">
        <v>0.73117767512738696</v>
      </c>
      <c r="I1020">
        <v>0.25125005952664398</v>
      </c>
      <c r="J1020">
        <v>0.47992761560074199</v>
      </c>
      <c r="K1020">
        <f t="shared" si="45"/>
        <v>1326646</v>
      </c>
      <c r="L1020">
        <f t="shared" si="46"/>
        <v>772474</v>
      </c>
      <c r="M1020">
        <f t="shared" si="47"/>
        <v>2136768</v>
      </c>
    </row>
    <row r="1021" spans="1:13">
      <c r="A1021" s="1" t="s">
        <v>28</v>
      </c>
      <c r="B1021">
        <v>21031</v>
      </c>
      <c r="C1021" t="s">
        <v>92</v>
      </c>
      <c r="D1021">
        <v>4960</v>
      </c>
      <c r="E1021">
        <v>1079</v>
      </c>
      <c r="F1021">
        <v>6125</v>
      </c>
      <c r="G1021">
        <v>3881</v>
      </c>
      <c r="H1021">
        <v>0.80979591836734699</v>
      </c>
      <c r="I1021">
        <v>0.176163265306122</v>
      </c>
      <c r="J1021">
        <v>0.63363265306122396</v>
      </c>
      <c r="K1021">
        <f t="shared" si="45"/>
        <v>1326646</v>
      </c>
      <c r="L1021">
        <f t="shared" si="46"/>
        <v>772474</v>
      </c>
      <c r="M1021">
        <f t="shared" si="47"/>
        <v>2136768</v>
      </c>
    </row>
    <row r="1022" spans="1:13">
      <c r="A1022" s="1" t="s">
        <v>28</v>
      </c>
      <c r="B1022">
        <v>21033</v>
      </c>
      <c r="C1022" t="s">
        <v>798</v>
      </c>
      <c r="D1022">
        <v>4906</v>
      </c>
      <c r="E1022">
        <v>1433</v>
      </c>
      <c r="F1022">
        <v>6434</v>
      </c>
      <c r="G1022">
        <v>3473</v>
      </c>
      <c r="H1022">
        <v>0.76251165682312705</v>
      </c>
      <c r="I1022">
        <v>0.22272303388249901</v>
      </c>
      <c r="J1022">
        <v>0.53978862294062702</v>
      </c>
      <c r="K1022">
        <f t="shared" si="45"/>
        <v>1326646</v>
      </c>
      <c r="L1022">
        <f t="shared" si="46"/>
        <v>772474</v>
      </c>
      <c r="M1022">
        <f t="shared" si="47"/>
        <v>2136768</v>
      </c>
    </row>
    <row r="1023" spans="1:13">
      <c r="A1023" s="1" t="s">
        <v>28</v>
      </c>
      <c r="B1023">
        <v>21035</v>
      </c>
      <c r="C1023" t="s">
        <v>799</v>
      </c>
      <c r="D1023">
        <v>11352</v>
      </c>
      <c r="E1023">
        <v>5797</v>
      </c>
      <c r="F1023">
        <v>17457</v>
      </c>
      <c r="G1023">
        <v>5555</v>
      </c>
      <c r="H1023">
        <v>0.65028355387523595</v>
      </c>
      <c r="I1023">
        <v>0.33207309388783801</v>
      </c>
      <c r="J1023">
        <v>0.318210459987397</v>
      </c>
      <c r="K1023">
        <f t="shared" si="45"/>
        <v>1326646</v>
      </c>
      <c r="L1023">
        <f t="shared" si="46"/>
        <v>772474</v>
      </c>
      <c r="M1023">
        <f t="shared" si="47"/>
        <v>2136768</v>
      </c>
    </row>
    <row r="1024" spans="1:13">
      <c r="A1024" s="1" t="s">
        <v>28</v>
      </c>
      <c r="B1024">
        <v>21037</v>
      </c>
      <c r="C1024" t="s">
        <v>800</v>
      </c>
      <c r="D1024">
        <v>28482</v>
      </c>
      <c r="E1024">
        <v>19374</v>
      </c>
      <c r="F1024">
        <v>48878</v>
      </c>
      <c r="G1024">
        <v>9108</v>
      </c>
      <c r="H1024">
        <v>0.58271615041531899</v>
      </c>
      <c r="I1024">
        <v>0.39637464708048598</v>
      </c>
      <c r="J1024">
        <v>0.18634150333483299</v>
      </c>
      <c r="K1024">
        <f t="shared" si="45"/>
        <v>1326646</v>
      </c>
      <c r="L1024">
        <f t="shared" si="46"/>
        <v>772474</v>
      </c>
      <c r="M1024">
        <f t="shared" si="47"/>
        <v>2136768</v>
      </c>
    </row>
    <row r="1025" spans="1:13">
      <c r="A1025" s="1" t="s">
        <v>28</v>
      </c>
      <c r="B1025">
        <v>21039</v>
      </c>
      <c r="C1025" t="s">
        <v>801</v>
      </c>
      <c r="D1025">
        <v>2159</v>
      </c>
      <c r="E1025">
        <v>463</v>
      </c>
      <c r="F1025">
        <v>2638</v>
      </c>
      <c r="G1025">
        <v>1696</v>
      </c>
      <c r="H1025">
        <v>0.81842304776345698</v>
      </c>
      <c r="I1025">
        <v>0.175511751326762</v>
      </c>
      <c r="J1025">
        <v>0.64291129643669398</v>
      </c>
      <c r="K1025">
        <f t="shared" si="45"/>
        <v>1326646</v>
      </c>
      <c r="L1025">
        <f t="shared" si="46"/>
        <v>772474</v>
      </c>
      <c r="M1025">
        <f t="shared" si="47"/>
        <v>2136768</v>
      </c>
    </row>
    <row r="1026" spans="1:13">
      <c r="A1026" s="1" t="s">
        <v>28</v>
      </c>
      <c r="B1026">
        <v>21041</v>
      </c>
      <c r="C1026" t="s">
        <v>214</v>
      </c>
      <c r="D1026">
        <v>2954</v>
      </c>
      <c r="E1026">
        <v>1116</v>
      </c>
      <c r="F1026">
        <v>4136</v>
      </c>
      <c r="G1026">
        <v>1838</v>
      </c>
      <c r="H1026">
        <v>0.71421663442939998</v>
      </c>
      <c r="I1026">
        <v>0.269825918762089</v>
      </c>
      <c r="J1026">
        <v>0.44439071566731098</v>
      </c>
      <c r="K1026">
        <f t="shared" si="45"/>
        <v>1326646</v>
      </c>
      <c r="L1026">
        <f t="shared" si="46"/>
        <v>772474</v>
      </c>
      <c r="M1026">
        <f t="shared" si="47"/>
        <v>2136768</v>
      </c>
    </row>
    <row r="1027" spans="1:13">
      <c r="A1027" s="1" t="s">
        <v>28</v>
      </c>
      <c r="B1027">
        <v>21043</v>
      </c>
      <c r="C1027" t="s">
        <v>802</v>
      </c>
      <c r="D1027">
        <v>8775</v>
      </c>
      <c r="E1027">
        <v>2642</v>
      </c>
      <c r="F1027">
        <v>11586</v>
      </c>
      <c r="G1027">
        <v>6133</v>
      </c>
      <c r="H1027">
        <v>0.75737959606421501</v>
      </c>
      <c r="I1027">
        <v>0.22803383393751001</v>
      </c>
      <c r="J1027">
        <v>0.52934576212670403</v>
      </c>
      <c r="K1027">
        <f t="shared" ref="K1027:K1090" si="48">SUMIF(A:A,A1027,D:D)</f>
        <v>1326646</v>
      </c>
      <c r="L1027">
        <f t="shared" ref="L1027:L1090" si="49">SUMIF(A:A,A1027,E:E)</f>
        <v>772474</v>
      </c>
      <c r="M1027">
        <f t="shared" ref="M1027:M1090" si="50">SUMIF(A:A,A1027,F:F)</f>
        <v>2136768</v>
      </c>
    </row>
    <row r="1028" spans="1:13">
      <c r="A1028" s="1" t="s">
        <v>28</v>
      </c>
      <c r="B1028">
        <v>21045</v>
      </c>
      <c r="C1028" t="s">
        <v>803</v>
      </c>
      <c r="D1028">
        <v>6179</v>
      </c>
      <c r="E1028">
        <v>918</v>
      </c>
      <c r="F1028">
        <v>7171</v>
      </c>
      <c r="G1028">
        <v>5261</v>
      </c>
      <c r="H1028">
        <v>0.86166503974341002</v>
      </c>
      <c r="I1028">
        <v>0.12801561846325399</v>
      </c>
      <c r="J1028">
        <v>0.73364942128015598</v>
      </c>
      <c r="K1028">
        <f t="shared" si="48"/>
        <v>1326646</v>
      </c>
      <c r="L1028">
        <f t="shared" si="49"/>
        <v>772474</v>
      </c>
      <c r="M1028">
        <f t="shared" si="50"/>
        <v>2136768</v>
      </c>
    </row>
    <row r="1029" spans="1:13">
      <c r="A1029" s="1" t="s">
        <v>28</v>
      </c>
      <c r="B1029">
        <v>21047</v>
      </c>
      <c r="C1029" t="s">
        <v>587</v>
      </c>
      <c r="D1029">
        <v>15080</v>
      </c>
      <c r="E1029">
        <v>8296</v>
      </c>
      <c r="F1029">
        <v>23863</v>
      </c>
      <c r="G1029">
        <v>6784</v>
      </c>
      <c r="H1029">
        <v>0.63194066127477599</v>
      </c>
      <c r="I1029">
        <v>0.34765117545991697</v>
      </c>
      <c r="J1029">
        <v>0.28428948581485902</v>
      </c>
      <c r="K1029">
        <f t="shared" si="48"/>
        <v>1326646</v>
      </c>
      <c r="L1029">
        <f t="shared" si="49"/>
        <v>772474</v>
      </c>
      <c r="M1029">
        <f t="shared" si="50"/>
        <v>2136768</v>
      </c>
    </row>
    <row r="1030" spans="1:13">
      <c r="A1030" s="1" t="s">
        <v>28</v>
      </c>
      <c r="B1030">
        <v>21049</v>
      </c>
      <c r="C1030" t="s">
        <v>216</v>
      </c>
      <c r="D1030">
        <v>11811</v>
      </c>
      <c r="E1030">
        <v>6004</v>
      </c>
      <c r="F1030">
        <v>18139</v>
      </c>
      <c r="G1030">
        <v>5807</v>
      </c>
      <c r="H1030">
        <v>0.65113843100501601</v>
      </c>
      <c r="I1030">
        <v>0.33099950383152299</v>
      </c>
      <c r="J1030">
        <v>0.32013892717349302</v>
      </c>
      <c r="K1030">
        <f t="shared" si="48"/>
        <v>1326646</v>
      </c>
      <c r="L1030">
        <f t="shared" si="49"/>
        <v>772474</v>
      </c>
      <c r="M1030">
        <f t="shared" si="50"/>
        <v>2136768</v>
      </c>
    </row>
    <row r="1031" spans="1:13">
      <c r="A1031" s="1" t="s">
        <v>28</v>
      </c>
      <c r="B1031">
        <v>21051</v>
      </c>
      <c r="C1031" t="s">
        <v>99</v>
      </c>
      <c r="D1031">
        <v>6677</v>
      </c>
      <c r="E1031">
        <v>831</v>
      </c>
      <c r="F1031">
        <v>7591</v>
      </c>
      <c r="G1031">
        <v>5846</v>
      </c>
      <c r="H1031">
        <v>0.87959425635621102</v>
      </c>
      <c r="I1031">
        <v>0.109471742853379</v>
      </c>
      <c r="J1031">
        <v>0.77012251350283201</v>
      </c>
      <c r="K1031">
        <f t="shared" si="48"/>
        <v>1326646</v>
      </c>
      <c r="L1031">
        <f t="shared" si="49"/>
        <v>772474</v>
      </c>
      <c r="M1031">
        <f t="shared" si="50"/>
        <v>2136768</v>
      </c>
    </row>
    <row r="1032" spans="1:13">
      <c r="A1032" s="1" t="s">
        <v>28</v>
      </c>
      <c r="B1032">
        <v>21053</v>
      </c>
      <c r="C1032" t="s">
        <v>588</v>
      </c>
      <c r="D1032">
        <v>4280</v>
      </c>
      <c r="E1032">
        <v>603</v>
      </c>
      <c r="F1032">
        <v>4932</v>
      </c>
      <c r="G1032">
        <v>3677</v>
      </c>
      <c r="H1032">
        <v>0.86780210867802099</v>
      </c>
      <c r="I1032">
        <v>0.12226277372262701</v>
      </c>
      <c r="J1032">
        <v>0.74553933495539304</v>
      </c>
      <c r="K1032">
        <f t="shared" si="48"/>
        <v>1326646</v>
      </c>
      <c r="L1032">
        <f t="shared" si="49"/>
        <v>772474</v>
      </c>
      <c r="M1032">
        <f t="shared" si="50"/>
        <v>2136768</v>
      </c>
    </row>
    <row r="1033" spans="1:13">
      <c r="A1033" s="1" t="s">
        <v>28</v>
      </c>
      <c r="B1033">
        <v>21055</v>
      </c>
      <c r="C1033" t="s">
        <v>222</v>
      </c>
      <c r="D1033">
        <v>3451</v>
      </c>
      <c r="E1033">
        <v>731</v>
      </c>
      <c r="F1033">
        <v>4242</v>
      </c>
      <c r="G1033">
        <v>2720</v>
      </c>
      <c r="H1033">
        <v>0.813531353135313</v>
      </c>
      <c r="I1033">
        <v>0.17232437529467201</v>
      </c>
      <c r="J1033">
        <v>0.64120697784064096</v>
      </c>
      <c r="K1033">
        <f t="shared" si="48"/>
        <v>1326646</v>
      </c>
      <c r="L1033">
        <f t="shared" si="49"/>
        <v>772474</v>
      </c>
      <c r="M1033">
        <f t="shared" si="50"/>
        <v>2136768</v>
      </c>
    </row>
    <row r="1034" spans="1:13">
      <c r="A1034" s="1" t="s">
        <v>28</v>
      </c>
      <c r="B1034">
        <v>21057</v>
      </c>
      <c r="C1034" t="s">
        <v>590</v>
      </c>
      <c r="D1034">
        <v>2769</v>
      </c>
      <c r="E1034">
        <v>508</v>
      </c>
      <c r="F1034">
        <v>3309</v>
      </c>
      <c r="G1034">
        <v>2261</v>
      </c>
      <c r="H1034">
        <v>0.83680870353581105</v>
      </c>
      <c r="I1034">
        <v>0.15352070111816199</v>
      </c>
      <c r="J1034">
        <v>0.68328800241764798</v>
      </c>
      <c r="K1034">
        <f t="shared" si="48"/>
        <v>1326646</v>
      </c>
      <c r="L1034">
        <f t="shared" si="49"/>
        <v>772474</v>
      </c>
      <c r="M1034">
        <f t="shared" si="50"/>
        <v>2136768</v>
      </c>
    </row>
    <row r="1035" spans="1:13">
      <c r="A1035" s="1" t="s">
        <v>28</v>
      </c>
      <c r="B1035">
        <v>21059</v>
      </c>
      <c r="C1035" t="s">
        <v>638</v>
      </c>
      <c r="D1035">
        <v>31025</v>
      </c>
      <c r="E1035">
        <v>17286</v>
      </c>
      <c r="F1035">
        <v>49287</v>
      </c>
      <c r="G1035">
        <v>13739</v>
      </c>
      <c r="H1035">
        <v>0.62947633250147095</v>
      </c>
      <c r="I1035">
        <v>0.35072128553168103</v>
      </c>
      <c r="J1035">
        <v>0.27875504696978898</v>
      </c>
      <c r="K1035">
        <f t="shared" si="48"/>
        <v>1326646</v>
      </c>
      <c r="L1035">
        <f t="shared" si="49"/>
        <v>772474</v>
      </c>
      <c r="M1035">
        <f t="shared" si="50"/>
        <v>2136768</v>
      </c>
    </row>
    <row r="1036" spans="1:13">
      <c r="A1036" s="1" t="s">
        <v>28</v>
      </c>
      <c r="B1036">
        <v>21061</v>
      </c>
      <c r="C1036" t="s">
        <v>804</v>
      </c>
      <c r="D1036">
        <v>4828</v>
      </c>
      <c r="E1036">
        <v>1227</v>
      </c>
      <c r="F1036">
        <v>6132</v>
      </c>
      <c r="G1036">
        <v>3601</v>
      </c>
      <c r="H1036">
        <v>0.78734507501630702</v>
      </c>
      <c r="I1036">
        <v>0.200097847358121</v>
      </c>
      <c r="J1036">
        <v>0.58724722765818604</v>
      </c>
      <c r="K1036">
        <f t="shared" si="48"/>
        <v>1326646</v>
      </c>
      <c r="L1036">
        <f t="shared" si="49"/>
        <v>772474</v>
      </c>
      <c r="M1036">
        <f t="shared" si="50"/>
        <v>2136768</v>
      </c>
    </row>
    <row r="1037" spans="1:13">
      <c r="A1037" s="1" t="s">
        <v>28</v>
      </c>
      <c r="B1037">
        <v>21063</v>
      </c>
      <c r="C1037" t="s">
        <v>805</v>
      </c>
      <c r="D1037">
        <v>2246</v>
      </c>
      <c r="E1037">
        <v>712</v>
      </c>
      <c r="F1037">
        <v>2995</v>
      </c>
      <c r="G1037">
        <v>1534</v>
      </c>
      <c r="H1037">
        <v>0.74991652754590898</v>
      </c>
      <c r="I1037">
        <v>0.23772954924874701</v>
      </c>
      <c r="J1037">
        <v>0.51218697829716198</v>
      </c>
      <c r="K1037">
        <f t="shared" si="48"/>
        <v>1326646</v>
      </c>
      <c r="L1037">
        <f t="shared" si="49"/>
        <v>772474</v>
      </c>
      <c r="M1037">
        <f t="shared" si="50"/>
        <v>2136768</v>
      </c>
    </row>
    <row r="1038" spans="1:13">
      <c r="A1038" s="1" t="s">
        <v>28</v>
      </c>
      <c r="B1038">
        <v>21065</v>
      </c>
      <c r="C1038" t="s">
        <v>806</v>
      </c>
      <c r="D1038">
        <v>5100</v>
      </c>
      <c r="E1038">
        <v>1355</v>
      </c>
      <c r="F1038">
        <v>6540</v>
      </c>
      <c r="G1038">
        <v>3745</v>
      </c>
      <c r="H1038">
        <v>0.77981651376146699</v>
      </c>
      <c r="I1038">
        <v>0.207186544342507</v>
      </c>
      <c r="J1038">
        <v>0.57262996941896005</v>
      </c>
      <c r="K1038">
        <f t="shared" si="48"/>
        <v>1326646</v>
      </c>
      <c r="L1038">
        <f t="shared" si="49"/>
        <v>772474</v>
      </c>
      <c r="M1038">
        <f t="shared" si="50"/>
        <v>2136768</v>
      </c>
    </row>
    <row r="1039" spans="1:13">
      <c r="A1039" s="1" t="s">
        <v>28</v>
      </c>
      <c r="B1039">
        <v>21067</v>
      </c>
      <c r="C1039" t="s">
        <v>114</v>
      </c>
      <c r="D1039">
        <v>58860</v>
      </c>
      <c r="E1039">
        <v>90600</v>
      </c>
      <c r="F1039">
        <v>152912</v>
      </c>
      <c r="G1039">
        <v>-31740</v>
      </c>
      <c r="H1039">
        <v>0.38492727843465502</v>
      </c>
      <c r="I1039">
        <v>0.59249764570471897</v>
      </c>
      <c r="J1039">
        <v>-0.20757036727006301</v>
      </c>
      <c r="K1039">
        <f t="shared" si="48"/>
        <v>1326646</v>
      </c>
      <c r="L1039">
        <f t="shared" si="49"/>
        <v>772474</v>
      </c>
      <c r="M1039">
        <f t="shared" si="50"/>
        <v>2136768</v>
      </c>
    </row>
    <row r="1040" spans="1:13">
      <c r="A1040" s="1" t="s">
        <v>28</v>
      </c>
      <c r="B1040">
        <v>21069</v>
      </c>
      <c r="C1040" t="s">
        <v>807</v>
      </c>
      <c r="D1040">
        <v>5534</v>
      </c>
      <c r="E1040">
        <v>1474</v>
      </c>
      <c r="F1040">
        <v>7068</v>
      </c>
      <c r="G1040">
        <v>4060</v>
      </c>
      <c r="H1040">
        <v>0.78296547821165796</v>
      </c>
      <c r="I1040">
        <v>0.20854555744199199</v>
      </c>
      <c r="J1040">
        <v>0.57441992076966597</v>
      </c>
      <c r="K1040">
        <f t="shared" si="48"/>
        <v>1326646</v>
      </c>
      <c r="L1040">
        <f t="shared" si="49"/>
        <v>772474</v>
      </c>
      <c r="M1040">
        <f t="shared" si="50"/>
        <v>2136768</v>
      </c>
    </row>
    <row r="1041" spans="1:13">
      <c r="A1041" s="1" t="s">
        <v>28</v>
      </c>
      <c r="B1041">
        <v>21071</v>
      </c>
      <c r="C1041" t="s">
        <v>477</v>
      </c>
      <c r="D1041">
        <v>12250</v>
      </c>
      <c r="E1041">
        <v>3884</v>
      </c>
      <c r="F1041">
        <v>16353</v>
      </c>
      <c r="G1041">
        <v>8366</v>
      </c>
      <c r="H1041">
        <v>0.74909802482724797</v>
      </c>
      <c r="I1041">
        <v>0.23750993701461501</v>
      </c>
      <c r="J1041">
        <v>0.51158808781263299</v>
      </c>
      <c r="K1041">
        <f t="shared" si="48"/>
        <v>1326646</v>
      </c>
      <c r="L1041">
        <f t="shared" si="49"/>
        <v>772474</v>
      </c>
      <c r="M1041">
        <f t="shared" si="50"/>
        <v>2136768</v>
      </c>
    </row>
    <row r="1042" spans="1:13">
      <c r="A1042" s="1" t="s">
        <v>28</v>
      </c>
      <c r="B1042">
        <v>21073</v>
      </c>
      <c r="C1042" t="s">
        <v>115</v>
      </c>
      <c r="D1042">
        <v>12900</v>
      </c>
      <c r="E1042">
        <v>12652</v>
      </c>
      <c r="F1042">
        <v>26072</v>
      </c>
      <c r="G1042">
        <v>248</v>
      </c>
      <c r="H1042">
        <v>0.49478367597422501</v>
      </c>
      <c r="I1042">
        <v>0.48527155569192998</v>
      </c>
      <c r="J1042">
        <v>9.5121202822952E-3</v>
      </c>
      <c r="K1042">
        <f t="shared" si="48"/>
        <v>1326646</v>
      </c>
      <c r="L1042">
        <f t="shared" si="49"/>
        <v>772474</v>
      </c>
      <c r="M1042">
        <f t="shared" si="50"/>
        <v>2136768</v>
      </c>
    </row>
    <row r="1043" spans="1:13">
      <c r="A1043" s="1" t="s">
        <v>28</v>
      </c>
      <c r="B1043">
        <v>21075</v>
      </c>
      <c r="C1043" t="s">
        <v>227</v>
      </c>
      <c r="D1043">
        <v>1606</v>
      </c>
      <c r="E1043">
        <v>794</v>
      </c>
      <c r="F1043">
        <v>2426</v>
      </c>
      <c r="G1043">
        <v>812</v>
      </c>
      <c r="H1043">
        <v>0.66199505358614996</v>
      </c>
      <c r="I1043">
        <v>0.327287716405605</v>
      </c>
      <c r="J1043">
        <v>0.33470733718054402</v>
      </c>
      <c r="K1043">
        <f t="shared" si="48"/>
        <v>1326646</v>
      </c>
      <c r="L1043">
        <f t="shared" si="49"/>
        <v>772474</v>
      </c>
      <c r="M1043">
        <f t="shared" si="50"/>
        <v>2136768</v>
      </c>
    </row>
    <row r="1044" spans="1:13">
      <c r="A1044" s="1" t="s">
        <v>28</v>
      </c>
      <c r="B1044">
        <v>21077</v>
      </c>
      <c r="C1044" t="s">
        <v>596</v>
      </c>
      <c r="D1044">
        <v>2955</v>
      </c>
      <c r="E1044">
        <v>822</v>
      </c>
      <c r="F1044">
        <v>3849</v>
      </c>
      <c r="G1044">
        <v>2133</v>
      </c>
      <c r="H1044">
        <v>0.76773187840997603</v>
      </c>
      <c r="I1044">
        <v>0.213561964146531</v>
      </c>
      <c r="J1044">
        <v>0.55416991426344497</v>
      </c>
      <c r="K1044">
        <f t="shared" si="48"/>
        <v>1326646</v>
      </c>
      <c r="L1044">
        <f t="shared" si="49"/>
        <v>772474</v>
      </c>
      <c r="M1044">
        <f t="shared" si="50"/>
        <v>2136768</v>
      </c>
    </row>
    <row r="1045" spans="1:13">
      <c r="A1045" s="1" t="s">
        <v>28</v>
      </c>
      <c r="B1045">
        <v>21079</v>
      </c>
      <c r="C1045" t="s">
        <v>808</v>
      </c>
      <c r="D1045">
        <v>6754</v>
      </c>
      <c r="E1045">
        <v>1830</v>
      </c>
      <c r="F1045">
        <v>8706</v>
      </c>
      <c r="G1045">
        <v>4924</v>
      </c>
      <c r="H1045">
        <v>0.77578681369170599</v>
      </c>
      <c r="I1045">
        <v>0.210199862164024</v>
      </c>
      <c r="J1045">
        <v>0.56558695152768201</v>
      </c>
      <c r="K1045">
        <f t="shared" si="48"/>
        <v>1326646</v>
      </c>
      <c r="L1045">
        <f t="shared" si="49"/>
        <v>772474</v>
      </c>
      <c r="M1045">
        <f t="shared" si="50"/>
        <v>2136768</v>
      </c>
    </row>
    <row r="1046" spans="1:13">
      <c r="A1046" s="1" t="s">
        <v>28</v>
      </c>
      <c r="B1046">
        <v>21081</v>
      </c>
      <c r="C1046" t="s">
        <v>229</v>
      </c>
      <c r="D1046">
        <v>8725</v>
      </c>
      <c r="E1046">
        <v>2205</v>
      </c>
      <c r="F1046">
        <v>11108</v>
      </c>
      <c r="G1046">
        <v>6520</v>
      </c>
      <c r="H1046">
        <v>0.785469931580842</v>
      </c>
      <c r="I1046">
        <v>0.19850558156283701</v>
      </c>
      <c r="J1046">
        <v>0.58696435001800495</v>
      </c>
      <c r="K1046">
        <f t="shared" si="48"/>
        <v>1326646</v>
      </c>
      <c r="L1046">
        <f t="shared" si="49"/>
        <v>772474</v>
      </c>
      <c r="M1046">
        <f t="shared" si="50"/>
        <v>2136768</v>
      </c>
    </row>
    <row r="1047" spans="1:13">
      <c r="A1047" s="1" t="s">
        <v>28</v>
      </c>
      <c r="B1047">
        <v>21083</v>
      </c>
      <c r="C1047" t="s">
        <v>809</v>
      </c>
      <c r="D1047">
        <v>13206</v>
      </c>
      <c r="E1047">
        <v>3560</v>
      </c>
      <c r="F1047">
        <v>17019</v>
      </c>
      <c r="G1047">
        <v>9646</v>
      </c>
      <c r="H1047">
        <v>0.77595628415300499</v>
      </c>
      <c r="I1047">
        <v>0.20917797755449699</v>
      </c>
      <c r="J1047">
        <v>0.56677830659850703</v>
      </c>
      <c r="K1047">
        <f t="shared" si="48"/>
        <v>1326646</v>
      </c>
      <c r="L1047">
        <f t="shared" si="49"/>
        <v>772474</v>
      </c>
      <c r="M1047">
        <f t="shared" si="50"/>
        <v>2136768</v>
      </c>
    </row>
    <row r="1048" spans="1:13">
      <c r="A1048" s="1" t="s">
        <v>28</v>
      </c>
      <c r="B1048">
        <v>21085</v>
      </c>
      <c r="C1048" t="s">
        <v>810</v>
      </c>
      <c r="D1048">
        <v>9453</v>
      </c>
      <c r="E1048">
        <v>2400</v>
      </c>
      <c r="F1048">
        <v>11985</v>
      </c>
      <c r="G1048">
        <v>7053</v>
      </c>
      <c r="H1048">
        <v>0.78873591989987402</v>
      </c>
      <c r="I1048">
        <v>0.200250312891113</v>
      </c>
      <c r="J1048">
        <v>0.58848560700876096</v>
      </c>
      <c r="K1048">
        <f t="shared" si="48"/>
        <v>1326646</v>
      </c>
      <c r="L1048">
        <f t="shared" si="49"/>
        <v>772474</v>
      </c>
      <c r="M1048">
        <f t="shared" si="50"/>
        <v>2136768</v>
      </c>
    </row>
    <row r="1049" spans="1:13">
      <c r="A1049" s="1" t="s">
        <v>28</v>
      </c>
      <c r="B1049">
        <v>21087</v>
      </c>
      <c r="C1049" t="s">
        <v>811</v>
      </c>
      <c r="D1049">
        <v>4838</v>
      </c>
      <c r="E1049">
        <v>920</v>
      </c>
      <c r="F1049">
        <v>5812</v>
      </c>
      <c r="G1049">
        <v>3918</v>
      </c>
      <c r="H1049">
        <v>0.83241569167240104</v>
      </c>
      <c r="I1049">
        <v>0.15829318651066701</v>
      </c>
      <c r="J1049">
        <v>0.674122505161734</v>
      </c>
      <c r="K1049">
        <f t="shared" si="48"/>
        <v>1326646</v>
      </c>
      <c r="L1049">
        <f t="shared" si="49"/>
        <v>772474</v>
      </c>
      <c r="M1049">
        <f t="shared" si="50"/>
        <v>2136768</v>
      </c>
    </row>
    <row r="1050" spans="1:13">
      <c r="A1050" s="1" t="s">
        <v>28</v>
      </c>
      <c r="B1050">
        <v>21089</v>
      </c>
      <c r="C1050" t="s">
        <v>812</v>
      </c>
      <c r="D1050">
        <v>13064</v>
      </c>
      <c r="E1050">
        <v>4873</v>
      </c>
      <c r="F1050">
        <v>18176</v>
      </c>
      <c r="G1050">
        <v>8191</v>
      </c>
      <c r="H1050">
        <v>0.71875</v>
      </c>
      <c r="I1050">
        <v>0.26810079225352101</v>
      </c>
      <c r="J1050">
        <v>0.45064920774647799</v>
      </c>
      <c r="K1050">
        <f t="shared" si="48"/>
        <v>1326646</v>
      </c>
      <c r="L1050">
        <f t="shared" si="49"/>
        <v>772474</v>
      </c>
      <c r="M1050">
        <f t="shared" si="50"/>
        <v>2136768</v>
      </c>
    </row>
    <row r="1051" spans="1:13">
      <c r="A1051" s="1" t="s">
        <v>28</v>
      </c>
      <c r="B1051">
        <v>21091</v>
      </c>
      <c r="C1051" t="s">
        <v>487</v>
      </c>
      <c r="D1051">
        <v>3145</v>
      </c>
      <c r="E1051">
        <v>1351</v>
      </c>
      <c r="F1051">
        <v>4587</v>
      </c>
      <c r="G1051">
        <v>1794</v>
      </c>
      <c r="H1051">
        <v>0.68563331153259199</v>
      </c>
      <c r="I1051">
        <v>0.29452801395247402</v>
      </c>
      <c r="J1051">
        <v>0.39110529758011697</v>
      </c>
      <c r="K1051">
        <f t="shared" si="48"/>
        <v>1326646</v>
      </c>
      <c r="L1051">
        <f t="shared" si="49"/>
        <v>772474</v>
      </c>
      <c r="M1051">
        <f t="shared" si="50"/>
        <v>2136768</v>
      </c>
    </row>
    <row r="1052" spans="1:13">
      <c r="A1052" s="1" t="s">
        <v>28</v>
      </c>
      <c r="B1052">
        <v>21093</v>
      </c>
      <c r="C1052" t="s">
        <v>598</v>
      </c>
      <c r="D1052">
        <v>29832</v>
      </c>
      <c r="E1052">
        <v>18101</v>
      </c>
      <c r="F1052">
        <v>48941</v>
      </c>
      <c r="G1052">
        <v>11731</v>
      </c>
      <c r="H1052">
        <v>0.60955027482070201</v>
      </c>
      <c r="I1052">
        <v>0.369853497067898</v>
      </c>
      <c r="J1052">
        <v>0.23969677775280401</v>
      </c>
      <c r="K1052">
        <f t="shared" si="48"/>
        <v>1326646</v>
      </c>
      <c r="L1052">
        <f t="shared" si="49"/>
        <v>772474</v>
      </c>
      <c r="M1052">
        <f t="shared" si="50"/>
        <v>2136768</v>
      </c>
    </row>
    <row r="1053" spans="1:13">
      <c r="A1053" s="1" t="s">
        <v>28</v>
      </c>
      <c r="B1053">
        <v>21095</v>
      </c>
      <c r="C1053" t="s">
        <v>813</v>
      </c>
      <c r="D1053">
        <v>9367</v>
      </c>
      <c r="E1053">
        <v>1494</v>
      </c>
      <c r="F1053">
        <v>10971</v>
      </c>
      <c r="G1053">
        <v>7873</v>
      </c>
      <c r="H1053">
        <v>0.85379637225412397</v>
      </c>
      <c r="I1053">
        <v>0.13617719442165699</v>
      </c>
      <c r="J1053">
        <v>0.71761917783246698</v>
      </c>
      <c r="K1053">
        <f t="shared" si="48"/>
        <v>1326646</v>
      </c>
      <c r="L1053">
        <f t="shared" si="49"/>
        <v>772474</v>
      </c>
      <c r="M1053">
        <f t="shared" si="50"/>
        <v>2136768</v>
      </c>
    </row>
    <row r="1054" spans="1:13">
      <c r="A1054" s="1" t="s">
        <v>28</v>
      </c>
      <c r="B1054">
        <v>21097</v>
      </c>
      <c r="C1054" t="s">
        <v>645</v>
      </c>
      <c r="D1054">
        <v>6334</v>
      </c>
      <c r="E1054">
        <v>2400</v>
      </c>
      <c r="F1054">
        <v>8859</v>
      </c>
      <c r="G1054">
        <v>3934</v>
      </c>
      <c r="H1054">
        <v>0.71497911728186003</v>
      </c>
      <c r="I1054">
        <v>0.27091093802912197</v>
      </c>
      <c r="J1054">
        <v>0.44406817925273701</v>
      </c>
      <c r="K1054">
        <f t="shared" si="48"/>
        <v>1326646</v>
      </c>
      <c r="L1054">
        <f t="shared" si="49"/>
        <v>772474</v>
      </c>
      <c r="M1054">
        <f t="shared" si="50"/>
        <v>2136768</v>
      </c>
    </row>
    <row r="1055" spans="1:13">
      <c r="A1055" s="1" t="s">
        <v>28</v>
      </c>
      <c r="B1055">
        <v>21099</v>
      </c>
      <c r="C1055" t="s">
        <v>490</v>
      </c>
      <c r="D1055">
        <v>6345</v>
      </c>
      <c r="E1055">
        <v>1908</v>
      </c>
      <c r="F1055">
        <v>8370</v>
      </c>
      <c r="G1055">
        <v>4437</v>
      </c>
      <c r="H1055">
        <v>0.75806451612903203</v>
      </c>
      <c r="I1055">
        <v>0.227956989247311</v>
      </c>
      <c r="J1055">
        <v>0.53010752688172003</v>
      </c>
      <c r="K1055">
        <f t="shared" si="48"/>
        <v>1326646</v>
      </c>
      <c r="L1055">
        <f t="shared" si="49"/>
        <v>772474</v>
      </c>
      <c r="M1055">
        <f t="shared" si="50"/>
        <v>2136768</v>
      </c>
    </row>
    <row r="1056" spans="1:13">
      <c r="A1056" s="1" t="s">
        <v>28</v>
      </c>
      <c r="B1056">
        <v>21101</v>
      </c>
      <c r="C1056" t="s">
        <v>599</v>
      </c>
      <c r="D1056">
        <v>12730</v>
      </c>
      <c r="E1056">
        <v>7639</v>
      </c>
      <c r="F1056">
        <v>20697</v>
      </c>
      <c r="G1056">
        <v>5091</v>
      </c>
      <c r="H1056">
        <v>0.61506498526356401</v>
      </c>
      <c r="I1056">
        <v>0.36908730733922701</v>
      </c>
      <c r="J1056">
        <v>0.245977677924336</v>
      </c>
      <c r="K1056">
        <f t="shared" si="48"/>
        <v>1326646</v>
      </c>
      <c r="L1056">
        <f t="shared" si="49"/>
        <v>772474</v>
      </c>
      <c r="M1056">
        <f t="shared" si="50"/>
        <v>2136768</v>
      </c>
    </row>
    <row r="1057" spans="1:13">
      <c r="A1057" s="1" t="s">
        <v>28</v>
      </c>
      <c r="B1057">
        <v>21103</v>
      </c>
      <c r="C1057" t="s">
        <v>119</v>
      </c>
      <c r="D1057">
        <v>5843</v>
      </c>
      <c r="E1057">
        <v>2142</v>
      </c>
      <c r="F1057">
        <v>8110</v>
      </c>
      <c r="G1057">
        <v>3701</v>
      </c>
      <c r="H1057">
        <v>0.72046855733662096</v>
      </c>
      <c r="I1057">
        <v>0.26411837237977798</v>
      </c>
      <c r="J1057">
        <v>0.45635018495684299</v>
      </c>
      <c r="K1057">
        <f t="shared" si="48"/>
        <v>1326646</v>
      </c>
      <c r="L1057">
        <f t="shared" si="49"/>
        <v>772474</v>
      </c>
      <c r="M1057">
        <f t="shared" si="50"/>
        <v>2136768</v>
      </c>
    </row>
    <row r="1058" spans="1:13">
      <c r="A1058" s="1" t="s">
        <v>28</v>
      </c>
      <c r="B1058">
        <v>21105</v>
      </c>
      <c r="C1058" t="s">
        <v>814</v>
      </c>
      <c r="D1058">
        <v>1714</v>
      </c>
      <c r="E1058">
        <v>458</v>
      </c>
      <c r="F1058">
        <v>2199</v>
      </c>
      <c r="G1058">
        <v>1256</v>
      </c>
      <c r="H1058">
        <v>0.77944520236471104</v>
      </c>
      <c r="I1058">
        <v>0.20827648931332399</v>
      </c>
      <c r="J1058">
        <v>0.57116871305138694</v>
      </c>
      <c r="K1058">
        <f t="shared" si="48"/>
        <v>1326646</v>
      </c>
      <c r="L1058">
        <f t="shared" si="49"/>
        <v>772474</v>
      </c>
      <c r="M1058">
        <f t="shared" si="50"/>
        <v>2136768</v>
      </c>
    </row>
    <row r="1059" spans="1:13">
      <c r="A1059" s="1" t="s">
        <v>28</v>
      </c>
      <c r="B1059">
        <v>21107</v>
      </c>
      <c r="C1059" t="s">
        <v>815</v>
      </c>
      <c r="D1059">
        <v>15757</v>
      </c>
      <c r="E1059">
        <v>5439</v>
      </c>
      <c r="F1059">
        <v>21512</v>
      </c>
      <c r="G1059">
        <v>10318</v>
      </c>
      <c r="H1059">
        <v>0.73247489773149799</v>
      </c>
      <c r="I1059">
        <v>0.25283562662699799</v>
      </c>
      <c r="J1059">
        <v>0.479639271104499</v>
      </c>
      <c r="K1059">
        <f t="shared" si="48"/>
        <v>1326646</v>
      </c>
      <c r="L1059">
        <f t="shared" si="49"/>
        <v>772474</v>
      </c>
      <c r="M1059">
        <f t="shared" si="50"/>
        <v>2136768</v>
      </c>
    </row>
    <row r="1060" spans="1:13">
      <c r="A1060" s="1" t="s">
        <v>28</v>
      </c>
      <c r="B1060">
        <v>21109</v>
      </c>
      <c r="C1060" t="s">
        <v>121</v>
      </c>
      <c r="D1060">
        <v>5453</v>
      </c>
      <c r="E1060">
        <v>605</v>
      </c>
      <c r="F1060">
        <v>6113</v>
      </c>
      <c r="G1060">
        <v>4848</v>
      </c>
      <c r="H1060">
        <v>0.89203337150335305</v>
      </c>
      <c r="I1060">
        <v>9.89694094552592E-2</v>
      </c>
      <c r="J1060">
        <v>0.79306396204809404</v>
      </c>
      <c r="K1060">
        <f t="shared" si="48"/>
        <v>1326646</v>
      </c>
      <c r="L1060">
        <f t="shared" si="49"/>
        <v>772474</v>
      </c>
      <c r="M1060">
        <f t="shared" si="50"/>
        <v>2136768</v>
      </c>
    </row>
    <row r="1061" spans="1:13">
      <c r="A1061" s="1" t="s">
        <v>28</v>
      </c>
      <c r="B1061">
        <v>21111</v>
      </c>
      <c r="C1061" t="s">
        <v>122</v>
      </c>
      <c r="D1061">
        <v>150646</v>
      </c>
      <c r="E1061">
        <v>228358</v>
      </c>
      <c r="F1061">
        <v>386629</v>
      </c>
      <c r="G1061">
        <v>-77712</v>
      </c>
      <c r="H1061">
        <v>0.38963968041714397</v>
      </c>
      <c r="I1061">
        <v>0.59063857082629601</v>
      </c>
      <c r="J1061">
        <v>-0.200998890409151</v>
      </c>
      <c r="K1061">
        <f t="shared" si="48"/>
        <v>1326646</v>
      </c>
      <c r="L1061">
        <f t="shared" si="49"/>
        <v>772474</v>
      </c>
      <c r="M1061">
        <f t="shared" si="50"/>
        <v>2136768</v>
      </c>
    </row>
    <row r="1062" spans="1:13">
      <c r="A1062" s="1" t="s">
        <v>28</v>
      </c>
      <c r="B1062">
        <v>21113</v>
      </c>
      <c r="C1062" t="s">
        <v>816</v>
      </c>
      <c r="D1062">
        <v>17096</v>
      </c>
      <c r="E1062">
        <v>8567</v>
      </c>
      <c r="F1062">
        <v>26280</v>
      </c>
      <c r="G1062">
        <v>8529</v>
      </c>
      <c r="H1062">
        <v>0.65053272450532695</v>
      </c>
      <c r="I1062">
        <v>0.325989345509893</v>
      </c>
      <c r="J1062">
        <v>0.32454337899543301</v>
      </c>
      <c r="K1062">
        <f t="shared" si="48"/>
        <v>1326646</v>
      </c>
      <c r="L1062">
        <f t="shared" si="49"/>
        <v>772474</v>
      </c>
      <c r="M1062">
        <f t="shared" si="50"/>
        <v>2136768</v>
      </c>
    </row>
    <row r="1063" spans="1:13">
      <c r="A1063" s="1" t="s">
        <v>28</v>
      </c>
      <c r="B1063">
        <v>21115</v>
      </c>
      <c r="C1063" t="s">
        <v>235</v>
      </c>
      <c r="D1063">
        <v>8450</v>
      </c>
      <c r="E1063">
        <v>1608</v>
      </c>
      <c r="F1063">
        <v>10192</v>
      </c>
      <c r="G1063">
        <v>6842</v>
      </c>
      <c r="H1063">
        <v>0.82908163265306101</v>
      </c>
      <c r="I1063">
        <v>0.15777080062794299</v>
      </c>
      <c r="J1063">
        <v>0.67131083202511699</v>
      </c>
      <c r="K1063">
        <f t="shared" si="48"/>
        <v>1326646</v>
      </c>
      <c r="L1063">
        <f t="shared" si="49"/>
        <v>772474</v>
      </c>
      <c r="M1063">
        <f t="shared" si="50"/>
        <v>2136768</v>
      </c>
    </row>
    <row r="1064" spans="1:13">
      <c r="A1064" s="1" t="s">
        <v>28</v>
      </c>
      <c r="B1064">
        <v>21117</v>
      </c>
      <c r="C1064" t="s">
        <v>817</v>
      </c>
      <c r="D1064">
        <v>48129</v>
      </c>
      <c r="E1064">
        <v>32271</v>
      </c>
      <c r="F1064">
        <v>82198</v>
      </c>
      <c r="G1064">
        <v>15858</v>
      </c>
      <c r="H1064">
        <v>0.58552519526022495</v>
      </c>
      <c r="I1064">
        <v>0.39260079320664698</v>
      </c>
      <c r="J1064">
        <v>0.192924402053577</v>
      </c>
      <c r="K1064">
        <f t="shared" si="48"/>
        <v>1326646</v>
      </c>
      <c r="L1064">
        <f t="shared" si="49"/>
        <v>772474</v>
      </c>
      <c r="M1064">
        <f t="shared" si="50"/>
        <v>2136768</v>
      </c>
    </row>
    <row r="1065" spans="1:13">
      <c r="A1065" s="1" t="s">
        <v>28</v>
      </c>
      <c r="B1065">
        <v>21119</v>
      </c>
      <c r="C1065" t="s">
        <v>818</v>
      </c>
      <c r="D1065">
        <v>4780</v>
      </c>
      <c r="E1065">
        <v>1412</v>
      </c>
      <c r="F1065">
        <v>6252</v>
      </c>
      <c r="G1065">
        <v>3368</v>
      </c>
      <c r="H1065">
        <v>0.76455534229046695</v>
      </c>
      <c r="I1065">
        <v>0.225847728726807</v>
      </c>
      <c r="J1065">
        <v>0.53870761356365904</v>
      </c>
      <c r="K1065">
        <f t="shared" si="48"/>
        <v>1326646</v>
      </c>
      <c r="L1065">
        <f t="shared" si="49"/>
        <v>772474</v>
      </c>
      <c r="M1065">
        <f t="shared" si="50"/>
        <v>2136768</v>
      </c>
    </row>
    <row r="1066" spans="1:13">
      <c r="A1066" s="1" t="s">
        <v>28</v>
      </c>
      <c r="B1066">
        <v>21121</v>
      </c>
      <c r="C1066" t="s">
        <v>606</v>
      </c>
      <c r="D1066">
        <v>11012</v>
      </c>
      <c r="E1066">
        <v>2114</v>
      </c>
      <c r="F1066">
        <v>13273</v>
      </c>
      <c r="G1066">
        <v>8898</v>
      </c>
      <c r="H1066">
        <v>0.82965418518797496</v>
      </c>
      <c r="I1066">
        <v>0.159270699917125</v>
      </c>
      <c r="J1066">
        <v>0.67038348527085001</v>
      </c>
      <c r="K1066">
        <f t="shared" si="48"/>
        <v>1326646</v>
      </c>
      <c r="L1066">
        <f t="shared" si="49"/>
        <v>772474</v>
      </c>
      <c r="M1066">
        <f t="shared" si="50"/>
        <v>2136768</v>
      </c>
    </row>
    <row r="1067" spans="1:13">
      <c r="A1067" s="1" t="s">
        <v>28</v>
      </c>
      <c r="B1067">
        <v>21123</v>
      </c>
      <c r="C1067" t="s">
        <v>819</v>
      </c>
      <c r="D1067">
        <v>5685</v>
      </c>
      <c r="E1067">
        <v>1504</v>
      </c>
      <c r="F1067">
        <v>7301</v>
      </c>
      <c r="G1067">
        <v>4181</v>
      </c>
      <c r="H1067">
        <v>0.77866045747157897</v>
      </c>
      <c r="I1067">
        <v>0.20599917819476701</v>
      </c>
      <c r="J1067">
        <v>0.57266127927681099</v>
      </c>
      <c r="K1067">
        <f t="shared" si="48"/>
        <v>1326646</v>
      </c>
      <c r="L1067">
        <f t="shared" si="49"/>
        <v>772474</v>
      </c>
      <c r="M1067">
        <f t="shared" si="50"/>
        <v>2136768</v>
      </c>
    </row>
    <row r="1068" spans="1:13">
      <c r="A1068" s="1" t="s">
        <v>28</v>
      </c>
      <c r="B1068">
        <v>21125</v>
      </c>
      <c r="C1068" t="s">
        <v>820</v>
      </c>
      <c r="D1068">
        <v>23237</v>
      </c>
      <c r="E1068">
        <v>4475</v>
      </c>
      <c r="F1068">
        <v>28111</v>
      </c>
      <c r="G1068">
        <v>18762</v>
      </c>
      <c r="H1068">
        <v>0.82661591547792601</v>
      </c>
      <c r="I1068">
        <v>0.159190352531037</v>
      </c>
      <c r="J1068">
        <v>0.66742556294688904</v>
      </c>
      <c r="K1068">
        <f t="shared" si="48"/>
        <v>1326646</v>
      </c>
      <c r="L1068">
        <f t="shared" si="49"/>
        <v>772474</v>
      </c>
      <c r="M1068">
        <f t="shared" si="50"/>
        <v>2136768</v>
      </c>
    </row>
    <row r="1069" spans="1:13">
      <c r="A1069" s="1" t="s">
        <v>28</v>
      </c>
      <c r="B1069">
        <v>21127</v>
      </c>
      <c r="C1069" t="s">
        <v>125</v>
      </c>
      <c r="D1069">
        <v>5633</v>
      </c>
      <c r="E1069">
        <v>1238</v>
      </c>
      <c r="F1069">
        <v>6955</v>
      </c>
      <c r="G1069">
        <v>4395</v>
      </c>
      <c r="H1069">
        <v>0.80992092020129403</v>
      </c>
      <c r="I1069">
        <v>0.17800143781452099</v>
      </c>
      <c r="J1069">
        <v>0.63191948238677198</v>
      </c>
      <c r="K1069">
        <f t="shared" si="48"/>
        <v>1326646</v>
      </c>
      <c r="L1069">
        <f t="shared" si="49"/>
        <v>772474</v>
      </c>
      <c r="M1069">
        <f t="shared" si="50"/>
        <v>2136768</v>
      </c>
    </row>
    <row r="1070" spans="1:13">
      <c r="A1070" s="1" t="s">
        <v>28</v>
      </c>
      <c r="B1070">
        <v>21129</v>
      </c>
      <c r="C1070" t="s">
        <v>126</v>
      </c>
      <c r="D1070">
        <v>2273</v>
      </c>
      <c r="E1070">
        <v>481</v>
      </c>
      <c r="F1070">
        <v>2801</v>
      </c>
      <c r="G1070">
        <v>1792</v>
      </c>
      <c r="H1070">
        <v>0.81149589432345504</v>
      </c>
      <c r="I1070">
        <v>0.17172438414851801</v>
      </c>
      <c r="J1070">
        <v>0.63977151017493705</v>
      </c>
      <c r="K1070">
        <f t="shared" si="48"/>
        <v>1326646</v>
      </c>
      <c r="L1070">
        <f t="shared" si="49"/>
        <v>772474</v>
      </c>
      <c r="M1070">
        <f t="shared" si="50"/>
        <v>2136768</v>
      </c>
    </row>
    <row r="1071" spans="1:13">
      <c r="A1071" s="1" t="s">
        <v>28</v>
      </c>
      <c r="B1071">
        <v>21131</v>
      </c>
      <c r="C1071" t="s">
        <v>821</v>
      </c>
      <c r="D1071">
        <v>4321</v>
      </c>
      <c r="E1071">
        <v>446</v>
      </c>
      <c r="F1071">
        <v>4813</v>
      </c>
      <c r="G1071">
        <v>3875</v>
      </c>
      <c r="H1071">
        <v>0.89777685435279397</v>
      </c>
      <c r="I1071">
        <v>9.2665697070434205E-2</v>
      </c>
      <c r="J1071">
        <v>0.80511115728236005</v>
      </c>
      <c r="K1071">
        <f t="shared" si="48"/>
        <v>1326646</v>
      </c>
      <c r="L1071">
        <f t="shared" si="49"/>
        <v>772474</v>
      </c>
      <c r="M1071">
        <f t="shared" si="50"/>
        <v>2136768</v>
      </c>
    </row>
    <row r="1072" spans="1:13">
      <c r="A1072" s="1" t="s">
        <v>28</v>
      </c>
      <c r="B1072">
        <v>21133</v>
      </c>
      <c r="C1072" t="s">
        <v>822</v>
      </c>
      <c r="D1072">
        <v>7226</v>
      </c>
      <c r="E1072">
        <v>1799</v>
      </c>
      <c r="F1072">
        <v>9135</v>
      </c>
      <c r="G1072">
        <v>5427</v>
      </c>
      <c r="H1072">
        <v>0.79102353585112195</v>
      </c>
      <c r="I1072">
        <v>0.196934865900383</v>
      </c>
      <c r="J1072">
        <v>0.59408866995073895</v>
      </c>
      <c r="K1072">
        <f t="shared" si="48"/>
        <v>1326646</v>
      </c>
      <c r="L1072">
        <f t="shared" si="49"/>
        <v>772474</v>
      </c>
      <c r="M1072">
        <f t="shared" si="50"/>
        <v>2136768</v>
      </c>
    </row>
    <row r="1073" spans="1:13">
      <c r="A1073" s="1" t="s">
        <v>28</v>
      </c>
      <c r="B1073">
        <v>21135</v>
      </c>
      <c r="C1073" t="s">
        <v>570</v>
      </c>
      <c r="D1073">
        <v>4986</v>
      </c>
      <c r="E1073">
        <v>823</v>
      </c>
      <c r="F1073">
        <v>5883</v>
      </c>
      <c r="G1073">
        <v>4163</v>
      </c>
      <c r="H1073">
        <v>0.84752677205507398</v>
      </c>
      <c r="I1073">
        <v>0.13989461159272401</v>
      </c>
      <c r="J1073">
        <v>0.707632160462349</v>
      </c>
      <c r="K1073">
        <f t="shared" si="48"/>
        <v>1326646</v>
      </c>
      <c r="L1073">
        <f t="shared" si="49"/>
        <v>772474</v>
      </c>
      <c r="M1073">
        <f t="shared" si="50"/>
        <v>2136768</v>
      </c>
    </row>
    <row r="1074" spans="1:13">
      <c r="A1074" s="1" t="s">
        <v>28</v>
      </c>
      <c r="B1074">
        <v>21137</v>
      </c>
      <c r="C1074" t="s">
        <v>237</v>
      </c>
      <c r="D1074">
        <v>8489</v>
      </c>
      <c r="E1074">
        <v>2254</v>
      </c>
      <c r="F1074">
        <v>10914</v>
      </c>
      <c r="G1074">
        <v>6235</v>
      </c>
      <c r="H1074">
        <v>0.77780831958951802</v>
      </c>
      <c r="I1074">
        <v>0.206523730987722</v>
      </c>
      <c r="J1074">
        <v>0.57128458860179498</v>
      </c>
      <c r="K1074">
        <f t="shared" si="48"/>
        <v>1326646</v>
      </c>
      <c r="L1074">
        <f t="shared" si="49"/>
        <v>772474</v>
      </c>
      <c r="M1074">
        <f t="shared" si="50"/>
        <v>2136768</v>
      </c>
    </row>
    <row r="1075" spans="1:13">
      <c r="A1075" s="1" t="s">
        <v>28</v>
      </c>
      <c r="B1075">
        <v>21139</v>
      </c>
      <c r="C1075" t="s">
        <v>608</v>
      </c>
      <c r="D1075">
        <v>4010</v>
      </c>
      <c r="E1075">
        <v>939</v>
      </c>
      <c r="F1075">
        <v>5004</v>
      </c>
      <c r="G1075">
        <v>3071</v>
      </c>
      <c r="H1075">
        <v>0.80135891286970395</v>
      </c>
      <c r="I1075">
        <v>0.18764988009592301</v>
      </c>
      <c r="J1075">
        <v>0.61370903277378097</v>
      </c>
      <c r="K1075">
        <f t="shared" si="48"/>
        <v>1326646</v>
      </c>
      <c r="L1075">
        <f t="shared" si="49"/>
        <v>772474</v>
      </c>
      <c r="M1075">
        <f t="shared" si="50"/>
        <v>2136768</v>
      </c>
    </row>
    <row r="1076" spans="1:13">
      <c r="A1076" s="1" t="s">
        <v>28</v>
      </c>
      <c r="B1076">
        <v>21141</v>
      </c>
      <c r="C1076" t="s">
        <v>239</v>
      </c>
      <c r="D1076">
        <v>9067</v>
      </c>
      <c r="E1076">
        <v>3094</v>
      </c>
      <c r="F1076">
        <v>12350</v>
      </c>
      <c r="G1076">
        <v>5973</v>
      </c>
      <c r="H1076">
        <v>0.73417004048583001</v>
      </c>
      <c r="I1076">
        <v>0.25052631578947299</v>
      </c>
      <c r="J1076">
        <v>0.48364372469635603</v>
      </c>
      <c r="K1076">
        <f t="shared" si="48"/>
        <v>1326646</v>
      </c>
      <c r="L1076">
        <f t="shared" si="49"/>
        <v>772474</v>
      </c>
      <c r="M1076">
        <f t="shared" si="50"/>
        <v>2136768</v>
      </c>
    </row>
    <row r="1077" spans="1:13">
      <c r="A1077" s="1" t="s">
        <v>28</v>
      </c>
      <c r="B1077">
        <v>21143</v>
      </c>
      <c r="C1077" t="s">
        <v>700</v>
      </c>
      <c r="D1077">
        <v>3100</v>
      </c>
      <c r="E1077">
        <v>1092</v>
      </c>
      <c r="F1077">
        <v>4228</v>
      </c>
      <c r="G1077">
        <v>2008</v>
      </c>
      <c r="H1077">
        <v>0.73320719016083202</v>
      </c>
      <c r="I1077">
        <v>0.258278145695364</v>
      </c>
      <c r="J1077">
        <v>0.47492904446546802</v>
      </c>
      <c r="K1077">
        <f t="shared" si="48"/>
        <v>1326646</v>
      </c>
      <c r="L1077">
        <f t="shared" si="49"/>
        <v>772474</v>
      </c>
      <c r="M1077">
        <f t="shared" si="50"/>
        <v>2136768</v>
      </c>
    </row>
    <row r="1078" spans="1:13">
      <c r="A1078" s="1" t="s">
        <v>28</v>
      </c>
      <c r="B1078">
        <v>21145</v>
      </c>
      <c r="C1078" t="s">
        <v>823</v>
      </c>
      <c r="D1078">
        <v>21820</v>
      </c>
      <c r="E1078">
        <v>11195</v>
      </c>
      <c r="F1078">
        <v>33549</v>
      </c>
      <c r="G1078">
        <v>10625</v>
      </c>
      <c r="H1078">
        <v>0.65039196399296495</v>
      </c>
      <c r="I1078">
        <v>0.33369101910638099</v>
      </c>
      <c r="J1078">
        <v>0.31670094488658301</v>
      </c>
      <c r="K1078">
        <f t="shared" si="48"/>
        <v>1326646</v>
      </c>
      <c r="L1078">
        <f t="shared" si="49"/>
        <v>772474</v>
      </c>
      <c r="M1078">
        <f t="shared" si="50"/>
        <v>2136768</v>
      </c>
    </row>
    <row r="1079" spans="1:13">
      <c r="A1079" s="1" t="s">
        <v>28</v>
      </c>
      <c r="B1079">
        <v>21147</v>
      </c>
      <c r="C1079" t="s">
        <v>824</v>
      </c>
      <c r="D1079">
        <v>5664</v>
      </c>
      <c r="E1079">
        <v>725</v>
      </c>
      <c r="F1079">
        <v>6438</v>
      </c>
      <c r="G1079">
        <v>4939</v>
      </c>
      <c r="H1079">
        <v>0.87977632805218997</v>
      </c>
      <c r="I1079">
        <v>0.112612612612612</v>
      </c>
      <c r="J1079">
        <v>0.76716371543957695</v>
      </c>
      <c r="K1079">
        <f t="shared" si="48"/>
        <v>1326646</v>
      </c>
      <c r="L1079">
        <f t="shared" si="49"/>
        <v>772474</v>
      </c>
      <c r="M1079">
        <f t="shared" si="50"/>
        <v>2136768</v>
      </c>
    </row>
    <row r="1080" spans="1:13">
      <c r="A1080" s="1" t="s">
        <v>28</v>
      </c>
      <c r="B1080">
        <v>21149</v>
      </c>
      <c r="C1080" t="s">
        <v>611</v>
      </c>
      <c r="D1080">
        <v>3633</v>
      </c>
      <c r="E1080">
        <v>1074</v>
      </c>
      <c r="F1080">
        <v>4782</v>
      </c>
      <c r="G1080">
        <v>2559</v>
      </c>
      <c r="H1080">
        <v>0.759723964868256</v>
      </c>
      <c r="I1080">
        <v>0.22459222082810501</v>
      </c>
      <c r="J1080">
        <v>0.53513174404014996</v>
      </c>
      <c r="K1080">
        <f t="shared" si="48"/>
        <v>1326646</v>
      </c>
      <c r="L1080">
        <f t="shared" si="49"/>
        <v>772474</v>
      </c>
      <c r="M1080">
        <f t="shared" si="50"/>
        <v>2136768</v>
      </c>
    </row>
    <row r="1081" spans="1:13">
      <c r="A1081" s="1" t="s">
        <v>28</v>
      </c>
      <c r="B1081">
        <v>21151</v>
      </c>
      <c r="C1081" t="s">
        <v>130</v>
      </c>
      <c r="D1081">
        <v>27356</v>
      </c>
      <c r="E1081">
        <v>15581</v>
      </c>
      <c r="F1081">
        <v>43957</v>
      </c>
      <c r="G1081">
        <v>11775</v>
      </c>
      <c r="H1081">
        <v>0.62233546420365304</v>
      </c>
      <c r="I1081">
        <v>0.354460040494119</v>
      </c>
      <c r="J1081">
        <v>0.26787542370953399</v>
      </c>
      <c r="K1081">
        <f t="shared" si="48"/>
        <v>1326646</v>
      </c>
      <c r="L1081">
        <f t="shared" si="49"/>
        <v>772474</v>
      </c>
      <c r="M1081">
        <f t="shared" si="50"/>
        <v>2136768</v>
      </c>
    </row>
    <row r="1082" spans="1:13">
      <c r="A1082" s="1" t="s">
        <v>28</v>
      </c>
      <c r="B1082">
        <v>21153</v>
      </c>
      <c r="C1082" t="s">
        <v>825</v>
      </c>
      <c r="D1082">
        <v>4174</v>
      </c>
      <c r="E1082">
        <v>1214</v>
      </c>
      <c r="F1082">
        <v>5447</v>
      </c>
      <c r="G1082">
        <v>2960</v>
      </c>
      <c r="H1082">
        <v>0.76629337249862295</v>
      </c>
      <c r="I1082">
        <v>0.22287497705158801</v>
      </c>
      <c r="J1082">
        <v>0.54341839544703496</v>
      </c>
      <c r="K1082">
        <f t="shared" si="48"/>
        <v>1326646</v>
      </c>
      <c r="L1082">
        <f t="shared" si="49"/>
        <v>772474</v>
      </c>
      <c r="M1082">
        <f t="shared" si="50"/>
        <v>2136768</v>
      </c>
    </row>
    <row r="1083" spans="1:13">
      <c r="A1083" s="1" t="s">
        <v>28</v>
      </c>
      <c r="B1083">
        <v>21155</v>
      </c>
      <c r="C1083" t="s">
        <v>132</v>
      </c>
      <c r="D1083">
        <v>6113</v>
      </c>
      <c r="E1083">
        <v>2722</v>
      </c>
      <c r="F1083">
        <v>8928</v>
      </c>
      <c r="G1083">
        <v>3391</v>
      </c>
      <c r="H1083">
        <v>0.68469982078852998</v>
      </c>
      <c r="I1083">
        <v>0.304883512544802</v>
      </c>
      <c r="J1083">
        <v>0.37981630824372697</v>
      </c>
      <c r="K1083">
        <f t="shared" si="48"/>
        <v>1326646</v>
      </c>
      <c r="L1083">
        <f t="shared" si="49"/>
        <v>772474</v>
      </c>
      <c r="M1083">
        <f t="shared" si="50"/>
        <v>2136768</v>
      </c>
    </row>
    <row r="1084" spans="1:13">
      <c r="A1084" s="1" t="s">
        <v>28</v>
      </c>
      <c r="B1084">
        <v>21157</v>
      </c>
      <c r="C1084" t="s">
        <v>133</v>
      </c>
      <c r="D1084">
        <v>13297</v>
      </c>
      <c r="E1084">
        <v>4071</v>
      </c>
      <c r="F1084">
        <v>17603</v>
      </c>
      <c r="G1084">
        <v>9226</v>
      </c>
      <c r="H1084">
        <v>0.75538260523774303</v>
      </c>
      <c r="I1084">
        <v>0.231267397602681</v>
      </c>
      <c r="J1084">
        <v>0.52411520763506203</v>
      </c>
      <c r="K1084">
        <f t="shared" si="48"/>
        <v>1326646</v>
      </c>
      <c r="L1084">
        <f t="shared" si="49"/>
        <v>772474</v>
      </c>
      <c r="M1084">
        <f t="shared" si="50"/>
        <v>2136768</v>
      </c>
    </row>
    <row r="1085" spans="1:13">
      <c r="A1085" s="1" t="s">
        <v>28</v>
      </c>
      <c r="B1085">
        <v>21159</v>
      </c>
      <c r="C1085" t="s">
        <v>416</v>
      </c>
      <c r="D1085">
        <v>3496</v>
      </c>
      <c r="E1085">
        <v>403</v>
      </c>
      <c r="F1085">
        <v>3936</v>
      </c>
      <c r="G1085">
        <v>3093</v>
      </c>
      <c r="H1085">
        <v>0.888211382113821</v>
      </c>
      <c r="I1085">
        <v>0.102388211382113</v>
      </c>
      <c r="J1085">
        <v>0.78582317073170704</v>
      </c>
      <c r="K1085">
        <f t="shared" si="48"/>
        <v>1326646</v>
      </c>
      <c r="L1085">
        <f t="shared" si="49"/>
        <v>772474</v>
      </c>
      <c r="M1085">
        <f t="shared" si="50"/>
        <v>2136768</v>
      </c>
    </row>
    <row r="1086" spans="1:13">
      <c r="A1086" s="1" t="s">
        <v>28</v>
      </c>
      <c r="B1086">
        <v>21161</v>
      </c>
      <c r="C1086" t="s">
        <v>613</v>
      </c>
      <c r="D1086">
        <v>5477</v>
      </c>
      <c r="E1086">
        <v>2362</v>
      </c>
      <c r="F1086">
        <v>7958</v>
      </c>
      <c r="G1086">
        <v>3115</v>
      </c>
      <c r="H1086">
        <v>0.68823825081678802</v>
      </c>
      <c r="I1086">
        <v>0.29680824327720501</v>
      </c>
      <c r="J1086">
        <v>0.39143000753958201</v>
      </c>
      <c r="K1086">
        <f t="shared" si="48"/>
        <v>1326646</v>
      </c>
      <c r="L1086">
        <f t="shared" si="49"/>
        <v>772474</v>
      </c>
      <c r="M1086">
        <f t="shared" si="50"/>
        <v>2136768</v>
      </c>
    </row>
    <row r="1087" spans="1:13">
      <c r="A1087" s="1" t="s">
        <v>28</v>
      </c>
      <c r="B1087">
        <v>21163</v>
      </c>
      <c r="C1087" t="s">
        <v>753</v>
      </c>
      <c r="D1087">
        <v>10185</v>
      </c>
      <c r="E1087">
        <v>3632</v>
      </c>
      <c r="F1087">
        <v>14113</v>
      </c>
      <c r="G1087">
        <v>6553</v>
      </c>
      <c r="H1087">
        <v>0.72167505137107602</v>
      </c>
      <c r="I1087">
        <v>0.25735137816197801</v>
      </c>
      <c r="J1087">
        <v>0.46432367320909801</v>
      </c>
      <c r="K1087">
        <f t="shared" si="48"/>
        <v>1326646</v>
      </c>
      <c r="L1087">
        <f t="shared" si="49"/>
        <v>772474</v>
      </c>
      <c r="M1087">
        <f t="shared" si="50"/>
        <v>2136768</v>
      </c>
    </row>
    <row r="1088" spans="1:13">
      <c r="A1088" s="1" t="s">
        <v>28</v>
      </c>
      <c r="B1088">
        <v>21165</v>
      </c>
      <c r="C1088" t="s">
        <v>826</v>
      </c>
      <c r="D1088">
        <v>2311</v>
      </c>
      <c r="E1088">
        <v>750</v>
      </c>
      <c r="F1088">
        <v>3102</v>
      </c>
      <c r="G1088">
        <v>1561</v>
      </c>
      <c r="H1088">
        <v>0.74500322372662797</v>
      </c>
      <c r="I1088">
        <v>0.24177949709864599</v>
      </c>
      <c r="J1088">
        <v>0.50322372662798198</v>
      </c>
      <c r="K1088">
        <f t="shared" si="48"/>
        <v>1326646</v>
      </c>
      <c r="L1088">
        <f t="shared" si="49"/>
        <v>772474</v>
      </c>
      <c r="M1088">
        <f t="shared" si="50"/>
        <v>2136768</v>
      </c>
    </row>
    <row r="1089" spans="1:13">
      <c r="A1089" s="1" t="s">
        <v>28</v>
      </c>
      <c r="B1089">
        <v>21167</v>
      </c>
      <c r="C1089" t="s">
        <v>616</v>
      </c>
      <c r="D1089">
        <v>8506</v>
      </c>
      <c r="E1089">
        <v>3033</v>
      </c>
      <c r="F1089">
        <v>11735</v>
      </c>
      <c r="G1089">
        <v>5473</v>
      </c>
      <c r="H1089">
        <v>0.72484022155943695</v>
      </c>
      <c r="I1089">
        <v>0.25845760545377</v>
      </c>
      <c r="J1089">
        <v>0.466382616105666</v>
      </c>
      <c r="K1089">
        <f t="shared" si="48"/>
        <v>1326646</v>
      </c>
      <c r="L1089">
        <f t="shared" si="49"/>
        <v>772474</v>
      </c>
      <c r="M1089">
        <f t="shared" si="50"/>
        <v>2136768</v>
      </c>
    </row>
    <row r="1090" spans="1:13">
      <c r="A1090" s="1" t="s">
        <v>28</v>
      </c>
      <c r="B1090">
        <v>21169</v>
      </c>
      <c r="C1090" t="s">
        <v>827</v>
      </c>
      <c r="D1090">
        <v>3959</v>
      </c>
      <c r="E1090">
        <v>975</v>
      </c>
      <c r="F1090">
        <v>5012</v>
      </c>
      <c r="G1090">
        <v>2984</v>
      </c>
      <c r="H1090">
        <v>0.78990422984836395</v>
      </c>
      <c r="I1090">
        <v>0.19453312051077401</v>
      </c>
      <c r="J1090">
        <v>0.59537110933758897</v>
      </c>
      <c r="K1090">
        <f t="shared" si="48"/>
        <v>1326646</v>
      </c>
      <c r="L1090">
        <f t="shared" si="49"/>
        <v>772474</v>
      </c>
      <c r="M1090">
        <f t="shared" si="50"/>
        <v>2136768</v>
      </c>
    </row>
    <row r="1091" spans="1:13">
      <c r="A1091" s="1" t="s">
        <v>28</v>
      </c>
      <c r="B1091">
        <v>21171</v>
      </c>
      <c r="C1091" t="s">
        <v>135</v>
      </c>
      <c r="D1091">
        <v>4628</v>
      </c>
      <c r="E1091">
        <v>657</v>
      </c>
      <c r="F1091">
        <v>5330</v>
      </c>
      <c r="G1091">
        <v>3971</v>
      </c>
      <c r="H1091">
        <v>0.86829268292682904</v>
      </c>
      <c r="I1091">
        <v>0.123264540337711</v>
      </c>
      <c r="J1091">
        <v>0.74502814258911798</v>
      </c>
      <c r="K1091">
        <f t="shared" ref="K1091:K1154" si="51">SUMIF(A:A,A1091,D:D)</f>
        <v>1326646</v>
      </c>
      <c r="L1091">
        <f t="shared" ref="L1091:L1154" si="52">SUMIF(A:A,A1091,E:E)</f>
        <v>772474</v>
      </c>
      <c r="M1091">
        <f t="shared" ref="M1091:M1154" si="53">SUMIF(A:A,A1091,F:F)</f>
        <v>2136768</v>
      </c>
    </row>
    <row r="1092" spans="1:13">
      <c r="A1092" s="1" t="s">
        <v>28</v>
      </c>
      <c r="B1092">
        <v>21173</v>
      </c>
      <c r="C1092" t="s">
        <v>136</v>
      </c>
      <c r="D1092">
        <v>8993</v>
      </c>
      <c r="E1092">
        <v>3630</v>
      </c>
      <c r="F1092">
        <v>12842</v>
      </c>
      <c r="G1092">
        <v>5363</v>
      </c>
      <c r="H1092">
        <v>0.70028033016664004</v>
      </c>
      <c r="I1092">
        <v>0.282666251362716</v>
      </c>
      <c r="J1092">
        <v>0.41761407880392398</v>
      </c>
      <c r="K1092">
        <f t="shared" si="51"/>
        <v>1326646</v>
      </c>
      <c r="L1092">
        <f t="shared" si="52"/>
        <v>772474</v>
      </c>
      <c r="M1092">
        <f t="shared" si="53"/>
        <v>2136768</v>
      </c>
    </row>
    <row r="1093" spans="1:13">
      <c r="A1093" s="1" t="s">
        <v>28</v>
      </c>
      <c r="B1093">
        <v>21175</v>
      </c>
      <c r="C1093" t="s">
        <v>137</v>
      </c>
      <c r="D1093">
        <v>4301</v>
      </c>
      <c r="E1093">
        <v>1175</v>
      </c>
      <c r="F1093">
        <v>5544</v>
      </c>
      <c r="G1093">
        <v>3126</v>
      </c>
      <c r="H1093">
        <v>0.77579365079365004</v>
      </c>
      <c r="I1093">
        <v>0.21194083694083601</v>
      </c>
      <c r="J1093">
        <v>0.56385281385281305</v>
      </c>
      <c r="K1093">
        <f t="shared" si="51"/>
        <v>1326646</v>
      </c>
      <c r="L1093">
        <f t="shared" si="52"/>
        <v>772474</v>
      </c>
      <c r="M1093">
        <f t="shared" si="53"/>
        <v>2136768</v>
      </c>
    </row>
    <row r="1094" spans="1:13">
      <c r="A1094" s="1" t="s">
        <v>28</v>
      </c>
      <c r="B1094">
        <v>21177</v>
      </c>
      <c r="C1094" t="s">
        <v>828</v>
      </c>
      <c r="D1094">
        <v>10497</v>
      </c>
      <c r="E1094">
        <v>3545</v>
      </c>
      <c r="F1094">
        <v>14235</v>
      </c>
      <c r="G1094">
        <v>6952</v>
      </c>
      <c r="H1094">
        <v>0.73740779768177001</v>
      </c>
      <c r="I1094">
        <v>0.24903407095187899</v>
      </c>
      <c r="J1094">
        <v>0.48837372672989099</v>
      </c>
      <c r="K1094">
        <f t="shared" si="51"/>
        <v>1326646</v>
      </c>
      <c r="L1094">
        <f t="shared" si="52"/>
        <v>772474</v>
      </c>
      <c r="M1094">
        <f t="shared" si="53"/>
        <v>2136768</v>
      </c>
    </row>
    <row r="1095" spans="1:13">
      <c r="A1095" s="1" t="s">
        <v>28</v>
      </c>
      <c r="B1095">
        <v>21179</v>
      </c>
      <c r="C1095" t="s">
        <v>829</v>
      </c>
      <c r="D1095">
        <v>15703</v>
      </c>
      <c r="E1095">
        <v>7188</v>
      </c>
      <c r="F1095">
        <v>23256</v>
      </c>
      <c r="G1095">
        <v>8515</v>
      </c>
      <c r="H1095">
        <v>0.67522359821121403</v>
      </c>
      <c r="I1095">
        <v>0.30908152734778099</v>
      </c>
      <c r="J1095">
        <v>0.36614207086343298</v>
      </c>
      <c r="K1095">
        <f t="shared" si="51"/>
        <v>1326646</v>
      </c>
      <c r="L1095">
        <f t="shared" si="52"/>
        <v>772474</v>
      </c>
      <c r="M1095">
        <f t="shared" si="53"/>
        <v>2136768</v>
      </c>
    </row>
    <row r="1096" spans="1:13">
      <c r="A1096" s="1" t="s">
        <v>28</v>
      </c>
      <c r="B1096">
        <v>21181</v>
      </c>
      <c r="C1096" t="s">
        <v>830</v>
      </c>
      <c r="D1096">
        <v>2408</v>
      </c>
      <c r="E1096">
        <v>955</v>
      </c>
      <c r="F1096">
        <v>3396</v>
      </c>
      <c r="G1096">
        <v>1453</v>
      </c>
      <c r="H1096">
        <v>0.70906949352179005</v>
      </c>
      <c r="I1096">
        <v>0.28121319199057698</v>
      </c>
      <c r="J1096">
        <v>0.42785630153121301</v>
      </c>
      <c r="K1096">
        <f t="shared" si="51"/>
        <v>1326646</v>
      </c>
      <c r="L1096">
        <f t="shared" si="52"/>
        <v>772474</v>
      </c>
      <c r="M1096">
        <f t="shared" si="53"/>
        <v>2136768</v>
      </c>
    </row>
    <row r="1097" spans="1:13">
      <c r="A1097" s="1" t="s">
        <v>28</v>
      </c>
      <c r="B1097">
        <v>21183</v>
      </c>
      <c r="C1097" t="s">
        <v>655</v>
      </c>
      <c r="D1097">
        <v>8582</v>
      </c>
      <c r="E1097">
        <v>2404</v>
      </c>
      <c r="F1097">
        <v>11129</v>
      </c>
      <c r="G1097">
        <v>6178</v>
      </c>
      <c r="H1097">
        <v>0.77113846706802003</v>
      </c>
      <c r="I1097">
        <v>0.21601222032527601</v>
      </c>
      <c r="J1097">
        <v>0.55512624674274402</v>
      </c>
      <c r="K1097">
        <f t="shared" si="51"/>
        <v>1326646</v>
      </c>
      <c r="L1097">
        <f t="shared" si="52"/>
        <v>772474</v>
      </c>
      <c r="M1097">
        <f t="shared" si="53"/>
        <v>2136768</v>
      </c>
    </row>
    <row r="1098" spans="1:13">
      <c r="A1098" s="1" t="s">
        <v>28</v>
      </c>
      <c r="B1098">
        <v>21185</v>
      </c>
      <c r="C1098" t="s">
        <v>831</v>
      </c>
      <c r="D1098">
        <v>22654</v>
      </c>
      <c r="E1098">
        <v>14505</v>
      </c>
      <c r="F1098">
        <v>37976</v>
      </c>
      <c r="G1098">
        <v>8149</v>
      </c>
      <c r="H1098">
        <v>0.59653465346534595</v>
      </c>
      <c r="I1098">
        <v>0.38195175900568701</v>
      </c>
      <c r="J1098">
        <v>0.214582894459658</v>
      </c>
      <c r="K1098">
        <f t="shared" si="51"/>
        <v>1326646</v>
      </c>
      <c r="L1098">
        <f t="shared" si="52"/>
        <v>772474</v>
      </c>
      <c r="M1098">
        <f t="shared" si="53"/>
        <v>2136768</v>
      </c>
    </row>
    <row r="1099" spans="1:13">
      <c r="A1099" s="1" t="s">
        <v>28</v>
      </c>
      <c r="B1099">
        <v>21187</v>
      </c>
      <c r="C1099" t="s">
        <v>656</v>
      </c>
      <c r="D1099">
        <v>4292</v>
      </c>
      <c r="E1099">
        <v>1098</v>
      </c>
      <c r="F1099">
        <v>5458</v>
      </c>
      <c r="G1099">
        <v>3194</v>
      </c>
      <c r="H1099">
        <v>0.78636863319897399</v>
      </c>
      <c r="I1099">
        <v>0.20117259069256099</v>
      </c>
      <c r="J1099">
        <v>0.585196042506412</v>
      </c>
      <c r="K1099">
        <f t="shared" si="51"/>
        <v>1326646</v>
      </c>
      <c r="L1099">
        <f t="shared" si="52"/>
        <v>772474</v>
      </c>
      <c r="M1099">
        <f t="shared" si="53"/>
        <v>2136768</v>
      </c>
    </row>
    <row r="1100" spans="1:13">
      <c r="A1100" s="1" t="s">
        <v>28</v>
      </c>
      <c r="B1100">
        <v>21189</v>
      </c>
      <c r="C1100" t="s">
        <v>832</v>
      </c>
      <c r="D1100">
        <v>1671</v>
      </c>
      <c r="E1100">
        <v>216</v>
      </c>
      <c r="F1100">
        <v>1896</v>
      </c>
      <c r="G1100">
        <v>1455</v>
      </c>
      <c r="H1100">
        <v>0.88132911392405</v>
      </c>
      <c r="I1100">
        <v>0.113924050632911</v>
      </c>
      <c r="J1100">
        <v>0.767405063291139</v>
      </c>
      <c r="K1100">
        <f t="shared" si="51"/>
        <v>1326646</v>
      </c>
      <c r="L1100">
        <f t="shared" si="52"/>
        <v>772474</v>
      </c>
      <c r="M1100">
        <f t="shared" si="53"/>
        <v>2136768</v>
      </c>
    </row>
    <row r="1101" spans="1:13">
      <c r="A1101" s="1" t="s">
        <v>28</v>
      </c>
      <c r="B1101">
        <v>21191</v>
      </c>
      <c r="C1101" t="s">
        <v>833</v>
      </c>
      <c r="D1101">
        <v>5515</v>
      </c>
      <c r="E1101">
        <v>1322</v>
      </c>
      <c r="F1101">
        <v>6925</v>
      </c>
      <c r="G1101">
        <v>4193</v>
      </c>
      <c r="H1101">
        <v>0.79638989169675001</v>
      </c>
      <c r="I1101">
        <v>0.19090252707581201</v>
      </c>
      <c r="J1101">
        <v>0.605487364620938</v>
      </c>
      <c r="K1101">
        <f t="shared" si="51"/>
        <v>1326646</v>
      </c>
      <c r="L1101">
        <f t="shared" si="52"/>
        <v>772474</v>
      </c>
      <c r="M1101">
        <f t="shared" si="53"/>
        <v>2136768</v>
      </c>
    </row>
    <row r="1102" spans="1:13">
      <c r="A1102" s="1" t="s">
        <v>28</v>
      </c>
      <c r="B1102">
        <v>21193</v>
      </c>
      <c r="C1102" t="s">
        <v>138</v>
      </c>
      <c r="D1102">
        <v>8129</v>
      </c>
      <c r="E1102">
        <v>2356</v>
      </c>
      <c r="F1102">
        <v>10626</v>
      </c>
      <c r="G1102">
        <v>5773</v>
      </c>
      <c r="H1102">
        <v>0.76501035196687295</v>
      </c>
      <c r="I1102">
        <v>0.22172030867683001</v>
      </c>
      <c r="J1102">
        <v>0.54329004329004305</v>
      </c>
      <c r="K1102">
        <f t="shared" si="51"/>
        <v>1326646</v>
      </c>
      <c r="L1102">
        <f t="shared" si="52"/>
        <v>772474</v>
      </c>
      <c r="M1102">
        <f t="shared" si="53"/>
        <v>2136768</v>
      </c>
    </row>
    <row r="1103" spans="1:13">
      <c r="A1103" s="1" t="s">
        <v>28</v>
      </c>
      <c r="B1103">
        <v>21195</v>
      </c>
      <c r="C1103" t="s">
        <v>140</v>
      </c>
      <c r="D1103">
        <v>20284</v>
      </c>
      <c r="E1103">
        <v>4866</v>
      </c>
      <c r="F1103">
        <v>25395</v>
      </c>
      <c r="G1103">
        <v>15418</v>
      </c>
      <c r="H1103">
        <v>0.79873990943099005</v>
      </c>
      <c r="I1103">
        <v>0.191612522150029</v>
      </c>
      <c r="J1103">
        <v>0.60712738728096005</v>
      </c>
      <c r="K1103">
        <f t="shared" si="51"/>
        <v>1326646</v>
      </c>
      <c r="L1103">
        <f t="shared" si="52"/>
        <v>772474</v>
      </c>
      <c r="M1103">
        <f t="shared" si="53"/>
        <v>2136768</v>
      </c>
    </row>
    <row r="1104" spans="1:13">
      <c r="A1104" s="1" t="s">
        <v>28</v>
      </c>
      <c r="B1104">
        <v>21197</v>
      </c>
      <c r="C1104" t="s">
        <v>834</v>
      </c>
      <c r="D1104">
        <v>4041</v>
      </c>
      <c r="E1104">
        <v>1367</v>
      </c>
      <c r="F1104">
        <v>5505</v>
      </c>
      <c r="G1104">
        <v>2674</v>
      </c>
      <c r="H1104">
        <v>0.73405994550408704</v>
      </c>
      <c r="I1104">
        <v>0.24831970935513101</v>
      </c>
      <c r="J1104">
        <v>0.48574023614895501</v>
      </c>
      <c r="K1104">
        <f t="shared" si="51"/>
        <v>1326646</v>
      </c>
      <c r="L1104">
        <f t="shared" si="52"/>
        <v>772474</v>
      </c>
      <c r="M1104">
        <f t="shared" si="53"/>
        <v>2136768</v>
      </c>
    </row>
    <row r="1105" spans="1:13">
      <c r="A1105" s="1" t="s">
        <v>28</v>
      </c>
      <c r="B1105">
        <v>21199</v>
      </c>
      <c r="C1105" t="s">
        <v>251</v>
      </c>
      <c r="D1105">
        <v>25442</v>
      </c>
      <c r="E1105">
        <v>5666</v>
      </c>
      <c r="F1105">
        <v>31557</v>
      </c>
      <c r="G1105">
        <v>19776</v>
      </c>
      <c r="H1105">
        <v>0.80622365877618196</v>
      </c>
      <c r="I1105">
        <v>0.17954811927622999</v>
      </c>
      <c r="J1105">
        <v>0.62667553949995203</v>
      </c>
      <c r="K1105">
        <f t="shared" si="51"/>
        <v>1326646</v>
      </c>
      <c r="L1105">
        <f t="shared" si="52"/>
        <v>772474</v>
      </c>
      <c r="M1105">
        <f t="shared" si="53"/>
        <v>2136768</v>
      </c>
    </row>
    <row r="1106" spans="1:13">
      <c r="A1106" s="1" t="s">
        <v>28</v>
      </c>
      <c r="B1106">
        <v>21201</v>
      </c>
      <c r="C1106" t="s">
        <v>835</v>
      </c>
      <c r="D1106">
        <v>884</v>
      </c>
      <c r="E1106">
        <v>253</v>
      </c>
      <c r="F1106">
        <v>1146</v>
      </c>
      <c r="G1106">
        <v>631</v>
      </c>
      <c r="H1106">
        <v>0.77137870855148305</v>
      </c>
      <c r="I1106">
        <v>0.22076788830715499</v>
      </c>
      <c r="J1106">
        <v>0.55061082024432795</v>
      </c>
      <c r="K1106">
        <f t="shared" si="51"/>
        <v>1326646</v>
      </c>
      <c r="L1106">
        <f t="shared" si="52"/>
        <v>772474</v>
      </c>
      <c r="M1106">
        <f t="shared" si="53"/>
        <v>2136768</v>
      </c>
    </row>
    <row r="1107" spans="1:13">
      <c r="A1107" s="1" t="s">
        <v>28</v>
      </c>
      <c r="B1107">
        <v>21203</v>
      </c>
      <c r="C1107" t="s">
        <v>836</v>
      </c>
      <c r="D1107">
        <v>6577</v>
      </c>
      <c r="E1107">
        <v>1134</v>
      </c>
      <c r="F1107">
        <v>7784</v>
      </c>
      <c r="G1107">
        <v>5443</v>
      </c>
      <c r="H1107">
        <v>0.84493833504624805</v>
      </c>
      <c r="I1107">
        <v>0.14568345323741</v>
      </c>
      <c r="J1107">
        <v>0.69925488180883799</v>
      </c>
      <c r="K1107">
        <f t="shared" si="51"/>
        <v>1326646</v>
      </c>
      <c r="L1107">
        <f t="shared" si="52"/>
        <v>772474</v>
      </c>
      <c r="M1107">
        <f t="shared" si="53"/>
        <v>2136768</v>
      </c>
    </row>
    <row r="1108" spans="1:13">
      <c r="A1108" s="1" t="s">
        <v>28</v>
      </c>
      <c r="B1108">
        <v>21205</v>
      </c>
      <c r="C1108" t="s">
        <v>837</v>
      </c>
      <c r="D1108">
        <v>5994</v>
      </c>
      <c r="E1108">
        <v>3880</v>
      </c>
      <c r="F1108">
        <v>10065</v>
      </c>
      <c r="G1108">
        <v>2114</v>
      </c>
      <c r="H1108">
        <v>0.59552906110283099</v>
      </c>
      <c r="I1108">
        <v>0.38549428713363099</v>
      </c>
      <c r="J1108">
        <v>0.21003477396920001</v>
      </c>
      <c r="K1108">
        <f t="shared" si="51"/>
        <v>1326646</v>
      </c>
      <c r="L1108">
        <f t="shared" si="52"/>
        <v>772474</v>
      </c>
      <c r="M1108">
        <f t="shared" si="53"/>
        <v>2136768</v>
      </c>
    </row>
    <row r="1109" spans="1:13">
      <c r="A1109" s="1" t="s">
        <v>28</v>
      </c>
      <c r="B1109">
        <v>21207</v>
      </c>
      <c r="C1109" t="s">
        <v>142</v>
      </c>
      <c r="D1109">
        <v>7519</v>
      </c>
      <c r="E1109">
        <v>1331</v>
      </c>
      <c r="F1109">
        <v>8955</v>
      </c>
      <c r="G1109">
        <v>6188</v>
      </c>
      <c r="H1109">
        <v>0.83964265773310998</v>
      </c>
      <c r="I1109">
        <v>0.14863204913456099</v>
      </c>
      <c r="J1109">
        <v>0.69101060859854802</v>
      </c>
      <c r="K1109">
        <f t="shared" si="51"/>
        <v>1326646</v>
      </c>
      <c r="L1109">
        <f t="shared" si="52"/>
        <v>772474</v>
      </c>
      <c r="M1109">
        <f t="shared" si="53"/>
        <v>2136768</v>
      </c>
    </row>
    <row r="1110" spans="1:13">
      <c r="A1110" s="1" t="s">
        <v>28</v>
      </c>
      <c r="B1110">
        <v>21209</v>
      </c>
      <c r="C1110" t="s">
        <v>254</v>
      </c>
      <c r="D1110">
        <v>17767</v>
      </c>
      <c r="E1110">
        <v>10567</v>
      </c>
      <c r="F1110">
        <v>28969</v>
      </c>
      <c r="G1110">
        <v>7200</v>
      </c>
      <c r="H1110">
        <v>0.61331078048948795</v>
      </c>
      <c r="I1110">
        <v>0.36476923607994699</v>
      </c>
      <c r="J1110">
        <v>0.24854154440954099</v>
      </c>
      <c r="K1110">
        <f t="shared" si="51"/>
        <v>1326646</v>
      </c>
      <c r="L1110">
        <f t="shared" si="52"/>
        <v>772474</v>
      </c>
      <c r="M1110">
        <f t="shared" si="53"/>
        <v>2136768</v>
      </c>
    </row>
    <row r="1111" spans="1:13">
      <c r="A1111" s="1" t="s">
        <v>28</v>
      </c>
      <c r="B1111">
        <v>21211</v>
      </c>
      <c r="C1111" t="s">
        <v>144</v>
      </c>
      <c r="D1111">
        <v>15055</v>
      </c>
      <c r="E1111">
        <v>8077</v>
      </c>
      <c r="F1111">
        <v>23550</v>
      </c>
      <c r="G1111">
        <v>6978</v>
      </c>
      <c r="H1111">
        <v>0.63927813163481895</v>
      </c>
      <c r="I1111">
        <v>0.34297239915074301</v>
      </c>
      <c r="J1111">
        <v>0.29630573248407599</v>
      </c>
      <c r="K1111">
        <f t="shared" si="51"/>
        <v>1326646</v>
      </c>
      <c r="L1111">
        <f t="shared" si="52"/>
        <v>772474</v>
      </c>
      <c r="M1111">
        <f t="shared" si="53"/>
        <v>2136768</v>
      </c>
    </row>
    <row r="1112" spans="1:13">
      <c r="A1112" s="1" t="s">
        <v>28</v>
      </c>
      <c r="B1112">
        <v>21213</v>
      </c>
      <c r="C1112" t="s">
        <v>838</v>
      </c>
      <c r="D1112">
        <v>5888</v>
      </c>
      <c r="E1112">
        <v>2681</v>
      </c>
      <c r="F1112">
        <v>8732</v>
      </c>
      <c r="G1112">
        <v>3207</v>
      </c>
      <c r="H1112">
        <v>0.67430142006413196</v>
      </c>
      <c r="I1112">
        <v>0.30703160787906503</v>
      </c>
      <c r="J1112">
        <v>0.36726981218506599</v>
      </c>
      <c r="K1112">
        <f t="shared" si="51"/>
        <v>1326646</v>
      </c>
      <c r="L1112">
        <f t="shared" si="52"/>
        <v>772474</v>
      </c>
      <c r="M1112">
        <f t="shared" si="53"/>
        <v>2136768</v>
      </c>
    </row>
    <row r="1113" spans="1:13">
      <c r="A1113" s="1" t="s">
        <v>28</v>
      </c>
      <c r="B1113">
        <v>21215</v>
      </c>
      <c r="C1113" t="s">
        <v>663</v>
      </c>
      <c r="D1113">
        <v>8737</v>
      </c>
      <c r="E1113">
        <v>2530</v>
      </c>
      <c r="F1113">
        <v>11433</v>
      </c>
      <c r="G1113">
        <v>6207</v>
      </c>
      <c r="H1113">
        <v>0.76419137584186103</v>
      </c>
      <c r="I1113">
        <v>0.22128925041546399</v>
      </c>
      <c r="J1113">
        <v>0.54290212542639704</v>
      </c>
      <c r="K1113">
        <f t="shared" si="51"/>
        <v>1326646</v>
      </c>
      <c r="L1113">
        <f t="shared" si="52"/>
        <v>772474</v>
      </c>
      <c r="M1113">
        <f t="shared" si="53"/>
        <v>2136768</v>
      </c>
    </row>
    <row r="1114" spans="1:13">
      <c r="A1114" s="1" t="s">
        <v>28</v>
      </c>
      <c r="B1114">
        <v>21217</v>
      </c>
      <c r="C1114" t="s">
        <v>432</v>
      </c>
      <c r="D1114">
        <v>9376</v>
      </c>
      <c r="E1114">
        <v>2963</v>
      </c>
      <c r="F1114">
        <v>12517</v>
      </c>
      <c r="G1114">
        <v>6413</v>
      </c>
      <c r="H1114">
        <v>0.74906127666373701</v>
      </c>
      <c r="I1114">
        <v>0.23671806343373</v>
      </c>
      <c r="J1114">
        <v>0.51234321323000698</v>
      </c>
      <c r="K1114">
        <f t="shared" si="51"/>
        <v>1326646</v>
      </c>
      <c r="L1114">
        <f t="shared" si="52"/>
        <v>772474</v>
      </c>
      <c r="M1114">
        <f t="shared" si="53"/>
        <v>2136768</v>
      </c>
    </row>
    <row r="1115" spans="1:13">
      <c r="A1115" s="1" t="s">
        <v>28</v>
      </c>
      <c r="B1115">
        <v>21219</v>
      </c>
      <c r="C1115" t="s">
        <v>839</v>
      </c>
      <c r="D1115">
        <v>4062</v>
      </c>
      <c r="E1115">
        <v>1205</v>
      </c>
      <c r="F1115">
        <v>5363</v>
      </c>
      <c r="G1115">
        <v>2857</v>
      </c>
      <c r="H1115">
        <v>0.75741189632668204</v>
      </c>
      <c r="I1115">
        <v>0.224687674808875</v>
      </c>
      <c r="J1115">
        <v>0.53272422151780696</v>
      </c>
      <c r="K1115">
        <f t="shared" si="51"/>
        <v>1326646</v>
      </c>
      <c r="L1115">
        <f t="shared" si="52"/>
        <v>772474</v>
      </c>
      <c r="M1115">
        <f t="shared" si="53"/>
        <v>2136768</v>
      </c>
    </row>
    <row r="1116" spans="1:13">
      <c r="A1116" s="1" t="s">
        <v>28</v>
      </c>
      <c r="B1116">
        <v>21221</v>
      </c>
      <c r="C1116" t="s">
        <v>840</v>
      </c>
      <c r="D1116">
        <v>5487</v>
      </c>
      <c r="E1116">
        <v>1791</v>
      </c>
      <c r="F1116">
        <v>7376</v>
      </c>
      <c r="G1116">
        <v>3696</v>
      </c>
      <c r="H1116">
        <v>0.74389913232104099</v>
      </c>
      <c r="I1116">
        <v>0.242814533622559</v>
      </c>
      <c r="J1116">
        <v>0.50108459869848099</v>
      </c>
      <c r="K1116">
        <f t="shared" si="51"/>
        <v>1326646</v>
      </c>
      <c r="L1116">
        <f t="shared" si="52"/>
        <v>772474</v>
      </c>
      <c r="M1116">
        <f t="shared" si="53"/>
        <v>2136768</v>
      </c>
    </row>
    <row r="1117" spans="1:13">
      <c r="A1117" s="1" t="s">
        <v>28</v>
      </c>
      <c r="B1117">
        <v>21223</v>
      </c>
      <c r="C1117" t="s">
        <v>841</v>
      </c>
      <c r="D1117">
        <v>3227</v>
      </c>
      <c r="E1117">
        <v>1012</v>
      </c>
      <c r="F1117">
        <v>4320</v>
      </c>
      <c r="G1117">
        <v>2215</v>
      </c>
      <c r="H1117">
        <v>0.74699074074074001</v>
      </c>
      <c r="I1117">
        <v>0.234259259259259</v>
      </c>
      <c r="J1117">
        <v>0.51273148148148096</v>
      </c>
      <c r="K1117">
        <f t="shared" si="51"/>
        <v>1326646</v>
      </c>
      <c r="L1117">
        <f t="shared" si="52"/>
        <v>772474</v>
      </c>
      <c r="M1117">
        <f t="shared" si="53"/>
        <v>2136768</v>
      </c>
    </row>
    <row r="1118" spans="1:13">
      <c r="A1118" s="1" t="s">
        <v>28</v>
      </c>
      <c r="B1118">
        <v>21225</v>
      </c>
      <c r="C1118" t="s">
        <v>260</v>
      </c>
      <c r="D1118">
        <v>4965</v>
      </c>
      <c r="E1118">
        <v>1529</v>
      </c>
      <c r="F1118">
        <v>6577</v>
      </c>
      <c r="G1118">
        <v>3436</v>
      </c>
      <c r="H1118">
        <v>0.75490345142161996</v>
      </c>
      <c r="I1118">
        <v>0.232476813136688</v>
      </c>
      <c r="J1118">
        <v>0.52242663828493197</v>
      </c>
      <c r="K1118">
        <f t="shared" si="51"/>
        <v>1326646</v>
      </c>
      <c r="L1118">
        <f t="shared" si="52"/>
        <v>772474</v>
      </c>
      <c r="M1118">
        <f t="shared" si="53"/>
        <v>2136768</v>
      </c>
    </row>
    <row r="1119" spans="1:13">
      <c r="A1119" s="1" t="s">
        <v>28</v>
      </c>
      <c r="B1119">
        <v>21227</v>
      </c>
      <c r="C1119" t="s">
        <v>536</v>
      </c>
      <c r="D1119">
        <v>31791</v>
      </c>
      <c r="E1119">
        <v>22479</v>
      </c>
      <c r="F1119">
        <v>55401</v>
      </c>
      <c r="G1119">
        <v>9312</v>
      </c>
      <c r="H1119">
        <v>0.57383440732116697</v>
      </c>
      <c r="I1119">
        <v>0.405750798722044</v>
      </c>
      <c r="J1119">
        <v>0.168083608599122</v>
      </c>
      <c r="K1119">
        <f t="shared" si="51"/>
        <v>1326646</v>
      </c>
      <c r="L1119">
        <f t="shared" si="52"/>
        <v>772474</v>
      </c>
      <c r="M1119">
        <f t="shared" si="53"/>
        <v>2136768</v>
      </c>
    </row>
    <row r="1120" spans="1:13">
      <c r="A1120" s="1" t="s">
        <v>28</v>
      </c>
      <c r="B1120">
        <v>21229</v>
      </c>
      <c r="C1120" t="s">
        <v>150</v>
      </c>
      <c r="D1120">
        <v>4482</v>
      </c>
      <c r="E1120">
        <v>1644</v>
      </c>
      <c r="F1120">
        <v>6225</v>
      </c>
      <c r="G1120">
        <v>2838</v>
      </c>
      <c r="H1120">
        <v>0.72</v>
      </c>
      <c r="I1120">
        <v>0.26409638554216802</v>
      </c>
      <c r="J1120">
        <v>0.45590361445783101</v>
      </c>
      <c r="K1120">
        <f t="shared" si="51"/>
        <v>1326646</v>
      </c>
      <c r="L1120">
        <f t="shared" si="52"/>
        <v>772474</v>
      </c>
      <c r="M1120">
        <f t="shared" si="53"/>
        <v>2136768</v>
      </c>
    </row>
    <row r="1121" spans="1:13">
      <c r="A1121" s="1" t="s">
        <v>28</v>
      </c>
      <c r="B1121">
        <v>21231</v>
      </c>
      <c r="C1121" t="s">
        <v>537</v>
      </c>
      <c r="D1121">
        <v>7430</v>
      </c>
      <c r="E1121">
        <v>1700</v>
      </c>
      <c r="F1121">
        <v>9240</v>
      </c>
      <c r="G1121">
        <v>5730</v>
      </c>
      <c r="H1121">
        <v>0.804112554112554</v>
      </c>
      <c r="I1121">
        <v>0.183982683982683</v>
      </c>
      <c r="J1121">
        <v>0.62012987012986998</v>
      </c>
      <c r="K1121">
        <f t="shared" si="51"/>
        <v>1326646</v>
      </c>
      <c r="L1121">
        <f t="shared" si="52"/>
        <v>772474</v>
      </c>
      <c r="M1121">
        <f t="shared" si="53"/>
        <v>2136768</v>
      </c>
    </row>
    <row r="1122" spans="1:13">
      <c r="A1122" s="1" t="s">
        <v>28</v>
      </c>
      <c r="B1122">
        <v>21233</v>
      </c>
      <c r="C1122" t="s">
        <v>538</v>
      </c>
      <c r="D1122">
        <v>4506</v>
      </c>
      <c r="E1122">
        <v>1412</v>
      </c>
      <c r="F1122">
        <v>5993</v>
      </c>
      <c r="G1122">
        <v>3094</v>
      </c>
      <c r="H1122">
        <v>0.75187719005506404</v>
      </c>
      <c r="I1122">
        <v>0.23560820957784001</v>
      </c>
      <c r="J1122">
        <v>0.51626898047722303</v>
      </c>
      <c r="K1122">
        <f t="shared" si="51"/>
        <v>1326646</v>
      </c>
      <c r="L1122">
        <f t="shared" si="52"/>
        <v>772474</v>
      </c>
      <c r="M1122">
        <f t="shared" si="53"/>
        <v>2136768</v>
      </c>
    </row>
    <row r="1123" spans="1:13">
      <c r="A1123" s="1" t="s">
        <v>28</v>
      </c>
      <c r="B1123">
        <v>21235</v>
      </c>
      <c r="C1123" t="s">
        <v>675</v>
      </c>
      <c r="D1123">
        <v>12567</v>
      </c>
      <c r="E1123">
        <v>2552</v>
      </c>
      <c r="F1123">
        <v>15356</v>
      </c>
      <c r="G1123">
        <v>10015</v>
      </c>
      <c r="H1123">
        <v>0.81837718155769701</v>
      </c>
      <c r="I1123">
        <v>0.166189111747851</v>
      </c>
      <c r="J1123">
        <v>0.652188069809846</v>
      </c>
      <c r="K1123">
        <f t="shared" si="51"/>
        <v>1326646</v>
      </c>
      <c r="L1123">
        <f t="shared" si="52"/>
        <v>772474</v>
      </c>
      <c r="M1123">
        <f t="shared" si="53"/>
        <v>2136768</v>
      </c>
    </row>
    <row r="1124" spans="1:13">
      <c r="A1124" s="1" t="s">
        <v>28</v>
      </c>
      <c r="B1124">
        <v>21237</v>
      </c>
      <c r="C1124" t="s">
        <v>842</v>
      </c>
      <c r="D1124">
        <v>2097</v>
      </c>
      <c r="E1124">
        <v>839</v>
      </c>
      <c r="F1124">
        <v>2979</v>
      </c>
      <c r="G1124">
        <v>1258</v>
      </c>
      <c r="H1124">
        <v>0.70392749244712904</v>
      </c>
      <c r="I1124">
        <v>0.281638133601879</v>
      </c>
      <c r="J1124">
        <v>0.42228935884524998</v>
      </c>
      <c r="K1124">
        <f t="shared" si="51"/>
        <v>1326646</v>
      </c>
      <c r="L1124">
        <f t="shared" si="52"/>
        <v>772474</v>
      </c>
      <c r="M1124">
        <f t="shared" si="53"/>
        <v>2136768</v>
      </c>
    </row>
    <row r="1125" spans="1:13">
      <c r="A1125" s="1" t="s">
        <v>28</v>
      </c>
      <c r="B1125">
        <v>21239</v>
      </c>
      <c r="C1125" t="s">
        <v>634</v>
      </c>
      <c r="D1125">
        <v>8362</v>
      </c>
      <c r="E1125">
        <v>6530</v>
      </c>
      <c r="F1125">
        <v>15211</v>
      </c>
      <c r="G1125">
        <v>1832</v>
      </c>
      <c r="H1125">
        <v>0.54973374531588903</v>
      </c>
      <c r="I1125">
        <v>0.429294589441851</v>
      </c>
      <c r="J1125">
        <v>0.120439155874038</v>
      </c>
      <c r="K1125">
        <f t="shared" si="51"/>
        <v>1326646</v>
      </c>
      <c r="L1125">
        <f t="shared" si="52"/>
        <v>772474</v>
      </c>
      <c r="M1125">
        <f t="shared" si="53"/>
        <v>2136768</v>
      </c>
    </row>
    <row r="1126" spans="1:13">
      <c r="A1126" s="1" t="s">
        <v>40</v>
      </c>
      <c r="B1126">
        <v>22001</v>
      </c>
      <c r="C1126" t="s">
        <v>843</v>
      </c>
      <c r="D1126">
        <v>22596</v>
      </c>
      <c r="E1126">
        <v>5443</v>
      </c>
      <c r="F1126">
        <v>28425</v>
      </c>
      <c r="G1126">
        <v>17153</v>
      </c>
      <c r="H1126">
        <v>0.79493403693931397</v>
      </c>
      <c r="I1126">
        <v>0.19148636763412399</v>
      </c>
      <c r="J1126">
        <v>0.60344766930518901</v>
      </c>
      <c r="K1126">
        <f t="shared" si="51"/>
        <v>1255776</v>
      </c>
      <c r="L1126">
        <f t="shared" si="52"/>
        <v>856034</v>
      </c>
      <c r="M1126">
        <f t="shared" si="53"/>
        <v>2148062</v>
      </c>
    </row>
    <row r="1127" spans="1:13">
      <c r="A1127" s="1" t="s">
        <v>40</v>
      </c>
      <c r="B1127">
        <v>22003</v>
      </c>
      <c r="C1127" t="s">
        <v>844</v>
      </c>
      <c r="D1127">
        <v>7574</v>
      </c>
      <c r="E1127">
        <v>2108</v>
      </c>
      <c r="F1127">
        <v>9810</v>
      </c>
      <c r="G1127">
        <v>5466</v>
      </c>
      <c r="H1127">
        <v>0.77206931702344495</v>
      </c>
      <c r="I1127">
        <v>0.214882772680937</v>
      </c>
      <c r="J1127">
        <v>0.55718654434250703</v>
      </c>
      <c r="K1127">
        <f t="shared" si="51"/>
        <v>1255776</v>
      </c>
      <c r="L1127">
        <f t="shared" si="52"/>
        <v>856034</v>
      </c>
      <c r="M1127">
        <f t="shared" si="53"/>
        <v>2148062</v>
      </c>
    </row>
    <row r="1128" spans="1:13">
      <c r="A1128" s="1" t="s">
        <v>40</v>
      </c>
      <c r="B1128">
        <v>22005</v>
      </c>
      <c r="C1128" t="s">
        <v>845</v>
      </c>
      <c r="D1128">
        <v>40687</v>
      </c>
      <c r="E1128">
        <v>20399</v>
      </c>
      <c r="F1128">
        <v>62325</v>
      </c>
      <c r="G1128">
        <v>20288</v>
      </c>
      <c r="H1128">
        <v>0.65281989570798205</v>
      </c>
      <c r="I1128">
        <v>0.32730044123545898</v>
      </c>
      <c r="J1128">
        <v>0.32551945447252301</v>
      </c>
      <c r="K1128">
        <f t="shared" si="51"/>
        <v>1255776</v>
      </c>
      <c r="L1128">
        <f t="shared" si="52"/>
        <v>856034</v>
      </c>
      <c r="M1128">
        <f t="shared" si="53"/>
        <v>2148062</v>
      </c>
    </row>
    <row r="1129" spans="1:13">
      <c r="A1129" s="1" t="s">
        <v>40</v>
      </c>
      <c r="B1129">
        <v>22007</v>
      </c>
      <c r="C1129" t="s">
        <v>846</v>
      </c>
      <c r="D1129">
        <v>7271</v>
      </c>
      <c r="E1129">
        <v>3833</v>
      </c>
      <c r="F1129">
        <v>11235</v>
      </c>
      <c r="G1129">
        <v>3438</v>
      </c>
      <c r="H1129">
        <v>0.64717400979083195</v>
      </c>
      <c r="I1129">
        <v>0.34116599910992401</v>
      </c>
      <c r="J1129">
        <v>0.30600801068090699</v>
      </c>
      <c r="K1129">
        <f t="shared" si="51"/>
        <v>1255776</v>
      </c>
      <c r="L1129">
        <f t="shared" si="52"/>
        <v>856034</v>
      </c>
      <c r="M1129">
        <f t="shared" si="53"/>
        <v>2148062</v>
      </c>
    </row>
    <row r="1130" spans="1:13">
      <c r="A1130" s="1" t="s">
        <v>40</v>
      </c>
      <c r="B1130">
        <v>22009</v>
      </c>
      <c r="C1130" t="s">
        <v>847</v>
      </c>
      <c r="D1130">
        <v>12028</v>
      </c>
      <c r="E1130">
        <v>4979</v>
      </c>
      <c r="F1130">
        <v>17292</v>
      </c>
      <c r="G1130">
        <v>7049</v>
      </c>
      <c r="H1130">
        <v>0.69558177191764903</v>
      </c>
      <c r="I1130">
        <v>0.287936618089289</v>
      </c>
      <c r="J1130">
        <v>0.40764515382835997</v>
      </c>
      <c r="K1130">
        <f t="shared" si="51"/>
        <v>1255776</v>
      </c>
      <c r="L1130">
        <f t="shared" si="52"/>
        <v>856034</v>
      </c>
      <c r="M1130">
        <f t="shared" si="53"/>
        <v>2148062</v>
      </c>
    </row>
    <row r="1131" spans="1:13">
      <c r="A1131" s="1" t="s">
        <v>40</v>
      </c>
      <c r="B1131">
        <v>22011</v>
      </c>
      <c r="C1131" t="s">
        <v>848</v>
      </c>
      <c r="D1131">
        <v>13575</v>
      </c>
      <c r="E1131">
        <v>2542</v>
      </c>
      <c r="F1131">
        <v>16357</v>
      </c>
      <c r="G1131">
        <v>11033</v>
      </c>
      <c r="H1131">
        <v>0.82991991196429604</v>
      </c>
      <c r="I1131">
        <v>0.155407470807605</v>
      </c>
      <c r="J1131">
        <v>0.67451244115669096</v>
      </c>
      <c r="K1131">
        <f t="shared" si="51"/>
        <v>1255776</v>
      </c>
      <c r="L1131">
        <f t="shared" si="52"/>
        <v>856034</v>
      </c>
      <c r="M1131">
        <f t="shared" si="53"/>
        <v>2148062</v>
      </c>
    </row>
    <row r="1132" spans="1:13">
      <c r="A1132" s="1" t="s">
        <v>40</v>
      </c>
      <c r="B1132">
        <v>22013</v>
      </c>
      <c r="C1132" t="s">
        <v>849</v>
      </c>
      <c r="D1132">
        <v>3891</v>
      </c>
      <c r="E1132">
        <v>3067</v>
      </c>
      <c r="F1132">
        <v>7050</v>
      </c>
      <c r="G1132">
        <v>824</v>
      </c>
      <c r="H1132">
        <v>0.55191489361702095</v>
      </c>
      <c r="I1132">
        <v>0.43503546099290702</v>
      </c>
      <c r="J1132">
        <v>0.116879432624113</v>
      </c>
      <c r="K1132">
        <f t="shared" si="51"/>
        <v>1255776</v>
      </c>
      <c r="L1132">
        <f t="shared" si="52"/>
        <v>856034</v>
      </c>
      <c r="M1132">
        <f t="shared" si="53"/>
        <v>2148062</v>
      </c>
    </row>
    <row r="1133" spans="1:13">
      <c r="A1133" s="1" t="s">
        <v>40</v>
      </c>
      <c r="B1133">
        <v>22015</v>
      </c>
      <c r="C1133" t="s">
        <v>850</v>
      </c>
      <c r="D1133">
        <v>38074</v>
      </c>
      <c r="E1133">
        <v>15662</v>
      </c>
      <c r="F1133">
        <v>54655</v>
      </c>
      <c r="G1133">
        <v>22412</v>
      </c>
      <c r="H1133">
        <v>0.69662427957185902</v>
      </c>
      <c r="I1133">
        <v>0.28656115634434098</v>
      </c>
      <c r="J1133">
        <v>0.41006312322751798</v>
      </c>
      <c r="K1133">
        <f t="shared" si="51"/>
        <v>1255776</v>
      </c>
      <c r="L1133">
        <f t="shared" si="52"/>
        <v>856034</v>
      </c>
      <c r="M1133">
        <f t="shared" si="53"/>
        <v>2148062</v>
      </c>
    </row>
    <row r="1134" spans="1:13">
      <c r="A1134" s="1" t="s">
        <v>40</v>
      </c>
      <c r="B1134">
        <v>22017</v>
      </c>
      <c r="C1134" t="s">
        <v>851</v>
      </c>
      <c r="D1134">
        <v>48021</v>
      </c>
      <c r="E1134">
        <v>55110</v>
      </c>
      <c r="F1134">
        <v>104912</v>
      </c>
      <c r="G1134">
        <v>-7089</v>
      </c>
      <c r="H1134">
        <v>0.45772647552234202</v>
      </c>
      <c r="I1134">
        <v>0.525297392100045</v>
      </c>
      <c r="J1134">
        <v>-6.7570916577703199E-2</v>
      </c>
      <c r="K1134">
        <f t="shared" si="51"/>
        <v>1255776</v>
      </c>
      <c r="L1134">
        <f t="shared" si="52"/>
        <v>856034</v>
      </c>
      <c r="M1134">
        <f t="shared" si="53"/>
        <v>2148062</v>
      </c>
    </row>
    <row r="1135" spans="1:13">
      <c r="A1135" s="1" t="s">
        <v>40</v>
      </c>
      <c r="B1135">
        <v>22019</v>
      </c>
      <c r="C1135" t="s">
        <v>852</v>
      </c>
      <c r="D1135">
        <v>55066</v>
      </c>
      <c r="E1135">
        <v>25982</v>
      </c>
      <c r="F1135">
        <v>82663</v>
      </c>
      <c r="G1135">
        <v>29084</v>
      </c>
      <c r="H1135">
        <v>0.66615051474057296</v>
      </c>
      <c r="I1135">
        <v>0.31431232836940298</v>
      </c>
      <c r="J1135">
        <v>0.35183818637116898</v>
      </c>
      <c r="K1135">
        <f t="shared" si="51"/>
        <v>1255776</v>
      </c>
      <c r="L1135">
        <f t="shared" si="52"/>
        <v>856034</v>
      </c>
      <c r="M1135">
        <f t="shared" si="53"/>
        <v>2148062</v>
      </c>
    </row>
    <row r="1136" spans="1:13">
      <c r="A1136" s="1" t="s">
        <v>40</v>
      </c>
      <c r="B1136">
        <v>22021</v>
      </c>
      <c r="C1136" t="s">
        <v>853</v>
      </c>
      <c r="D1136">
        <v>3976</v>
      </c>
      <c r="E1136">
        <v>745</v>
      </c>
      <c r="F1136">
        <v>4762</v>
      </c>
      <c r="G1136">
        <v>3231</v>
      </c>
      <c r="H1136">
        <v>0.83494330113397697</v>
      </c>
      <c r="I1136">
        <v>0.15644687106257801</v>
      </c>
      <c r="J1136">
        <v>0.67849643007139804</v>
      </c>
      <c r="K1136">
        <f t="shared" si="51"/>
        <v>1255776</v>
      </c>
      <c r="L1136">
        <f t="shared" si="52"/>
        <v>856034</v>
      </c>
      <c r="M1136">
        <f t="shared" si="53"/>
        <v>2148062</v>
      </c>
    </row>
    <row r="1137" spans="1:13">
      <c r="A1137" s="1" t="s">
        <v>40</v>
      </c>
      <c r="B1137">
        <v>22023</v>
      </c>
      <c r="C1137" t="s">
        <v>854</v>
      </c>
      <c r="D1137">
        <v>3671</v>
      </c>
      <c r="E1137">
        <v>324</v>
      </c>
      <c r="F1137">
        <v>4039</v>
      </c>
      <c r="G1137">
        <v>3347</v>
      </c>
      <c r="H1137">
        <v>0.90888833869769703</v>
      </c>
      <c r="I1137">
        <v>8.02178757118098E-2</v>
      </c>
      <c r="J1137">
        <v>0.82867046298588698</v>
      </c>
      <c r="K1137">
        <f t="shared" si="51"/>
        <v>1255776</v>
      </c>
      <c r="L1137">
        <f t="shared" si="52"/>
        <v>856034</v>
      </c>
      <c r="M1137">
        <f t="shared" si="53"/>
        <v>2148062</v>
      </c>
    </row>
    <row r="1138" spans="1:13">
      <c r="A1138" s="1" t="s">
        <v>40</v>
      </c>
      <c r="B1138">
        <v>22025</v>
      </c>
      <c r="C1138" t="s">
        <v>855</v>
      </c>
      <c r="D1138">
        <v>3541</v>
      </c>
      <c r="E1138">
        <v>1269</v>
      </c>
      <c r="F1138">
        <v>4858</v>
      </c>
      <c r="G1138">
        <v>2272</v>
      </c>
      <c r="H1138">
        <v>0.72890078221490295</v>
      </c>
      <c r="I1138">
        <v>0.26121860848085598</v>
      </c>
      <c r="J1138">
        <v>0.46768217373404602</v>
      </c>
      <c r="K1138">
        <f t="shared" si="51"/>
        <v>1255776</v>
      </c>
      <c r="L1138">
        <f t="shared" si="52"/>
        <v>856034</v>
      </c>
      <c r="M1138">
        <f t="shared" si="53"/>
        <v>2148062</v>
      </c>
    </row>
    <row r="1139" spans="1:13">
      <c r="A1139" s="1" t="s">
        <v>40</v>
      </c>
      <c r="B1139">
        <v>22027</v>
      </c>
      <c r="C1139" t="s">
        <v>856</v>
      </c>
      <c r="D1139">
        <v>3770</v>
      </c>
      <c r="E1139">
        <v>2731</v>
      </c>
      <c r="F1139">
        <v>6580</v>
      </c>
      <c r="G1139">
        <v>1039</v>
      </c>
      <c r="H1139">
        <v>0.57294832826747699</v>
      </c>
      <c r="I1139">
        <v>0.415045592705167</v>
      </c>
      <c r="J1139">
        <v>0.15790273556230999</v>
      </c>
      <c r="K1139">
        <f t="shared" si="51"/>
        <v>1255776</v>
      </c>
      <c r="L1139">
        <f t="shared" si="52"/>
        <v>856034</v>
      </c>
      <c r="M1139">
        <f t="shared" si="53"/>
        <v>2148062</v>
      </c>
    </row>
    <row r="1140" spans="1:13">
      <c r="A1140" s="1" t="s">
        <v>40</v>
      </c>
      <c r="B1140">
        <v>22029</v>
      </c>
      <c r="C1140" t="s">
        <v>857</v>
      </c>
      <c r="D1140">
        <v>5550</v>
      </c>
      <c r="E1140">
        <v>3177</v>
      </c>
      <c r="F1140">
        <v>8828</v>
      </c>
      <c r="G1140">
        <v>2373</v>
      </c>
      <c r="H1140">
        <v>0.62868146805618397</v>
      </c>
      <c r="I1140">
        <v>0.35987766198459398</v>
      </c>
      <c r="J1140">
        <v>0.26880380607158999</v>
      </c>
      <c r="K1140">
        <f t="shared" si="51"/>
        <v>1255776</v>
      </c>
      <c r="L1140">
        <f t="shared" si="52"/>
        <v>856034</v>
      </c>
      <c r="M1140">
        <f t="shared" si="53"/>
        <v>2148062</v>
      </c>
    </row>
    <row r="1141" spans="1:13">
      <c r="A1141" s="1" t="s">
        <v>40</v>
      </c>
      <c r="B1141">
        <v>22031</v>
      </c>
      <c r="C1141" t="s">
        <v>858</v>
      </c>
      <c r="D1141">
        <v>9112</v>
      </c>
      <c r="E1141">
        <v>5457</v>
      </c>
      <c r="F1141">
        <v>14736</v>
      </c>
      <c r="G1141">
        <v>3655</v>
      </c>
      <c r="H1141">
        <v>0.61834961997828397</v>
      </c>
      <c r="I1141">
        <v>0.37031758957654698</v>
      </c>
      <c r="J1141">
        <v>0.24803203040173699</v>
      </c>
      <c r="K1141">
        <f t="shared" si="51"/>
        <v>1255776</v>
      </c>
      <c r="L1141">
        <f t="shared" si="52"/>
        <v>856034</v>
      </c>
      <c r="M1141">
        <f t="shared" si="53"/>
        <v>2148062</v>
      </c>
    </row>
    <row r="1142" spans="1:13">
      <c r="A1142" s="1" t="s">
        <v>40</v>
      </c>
      <c r="B1142">
        <v>22033</v>
      </c>
      <c r="C1142" t="s">
        <v>859</v>
      </c>
      <c r="D1142">
        <v>88420</v>
      </c>
      <c r="E1142">
        <v>115577</v>
      </c>
      <c r="F1142">
        <v>208182</v>
      </c>
      <c r="G1142">
        <v>-27157</v>
      </c>
      <c r="H1142">
        <v>0.42472451989124899</v>
      </c>
      <c r="I1142">
        <v>0.55517287757827205</v>
      </c>
      <c r="J1142">
        <v>-0.13044835768702301</v>
      </c>
      <c r="K1142">
        <f t="shared" si="51"/>
        <v>1255776</v>
      </c>
      <c r="L1142">
        <f t="shared" si="52"/>
        <v>856034</v>
      </c>
      <c r="M1142">
        <f t="shared" si="53"/>
        <v>2148062</v>
      </c>
    </row>
    <row r="1143" spans="1:13">
      <c r="A1143" s="1" t="s">
        <v>40</v>
      </c>
      <c r="B1143">
        <v>22035</v>
      </c>
      <c r="C1143" t="s">
        <v>860</v>
      </c>
      <c r="D1143">
        <v>1080</v>
      </c>
      <c r="E1143">
        <v>1900</v>
      </c>
      <c r="F1143">
        <v>3036</v>
      </c>
      <c r="G1143">
        <v>-820</v>
      </c>
      <c r="H1143">
        <v>0.35573122529644202</v>
      </c>
      <c r="I1143">
        <v>0.625823451910408</v>
      </c>
      <c r="J1143">
        <v>-0.27009222661396498</v>
      </c>
      <c r="K1143">
        <f t="shared" si="51"/>
        <v>1255776</v>
      </c>
      <c r="L1143">
        <f t="shared" si="52"/>
        <v>856034</v>
      </c>
      <c r="M1143">
        <f t="shared" si="53"/>
        <v>2148062</v>
      </c>
    </row>
    <row r="1144" spans="1:13">
      <c r="A1144" s="1" t="s">
        <v>40</v>
      </c>
      <c r="B1144">
        <v>22037</v>
      </c>
      <c r="C1144" t="s">
        <v>861</v>
      </c>
      <c r="D1144">
        <v>6064</v>
      </c>
      <c r="E1144">
        <v>4280</v>
      </c>
      <c r="F1144">
        <v>10509</v>
      </c>
      <c r="G1144">
        <v>1784</v>
      </c>
      <c r="H1144">
        <v>0.57702921305547605</v>
      </c>
      <c r="I1144">
        <v>0.40726995908269098</v>
      </c>
      <c r="J1144">
        <v>0.16975925397278499</v>
      </c>
      <c r="K1144">
        <f t="shared" si="51"/>
        <v>1255776</v>
      </c>
      <c r="L1144">
        <f t="shared" si="52"/>
        <v>856034</v>
      </c>
      <c r="M1144">
        <f t="shared" si="53"/>
        <v>2148062</v>
      </c>
    </row>
    <row r="1145" spans="1:13">
      <c r="A1145" s="1" t="s">
        <v>40</v>
      </c>
      <c r="B1145">
        <v>22039</v>
      </c>
      <c r="C1145" t="s">
        <v>862</v>
      </c>
      <c r="D1145">
        <v>11053</v>
      </c>
      <c r="E1145">
        <v>4158</v>
      </c>
      <c r="F1145">
        <v>15412</v>
      </c>
      <c r="G1145">
        <v>6895</v>
      </c>
      <c r="H1145">
        <v>0.71716844017648496</v>
      </c>
      <c r="I1145">
        <v>0.26978977420192002</v>
      </c>
      <c r="J1145">
        <v>0.44737866597456499</v>
      </c>
      <c r="K1145">
        <f t="shared" si="51"/>
        <v>1255776</v>
      </c>
      <c r="L1145">
        <f t="shared" si="52"/>
        <v>856034</v>
      </c>
      <c r="M1145">
        <f t="shared" si="53"/>
        <v>2148062</v>
      </c>
    </row>
    <row r="1146" spans="1:13">
      <c r="A1146" s="1" t="s">
        <v>40</v>
      </c>
      <c r="B1146">
        <v>22041</v>
      </c>
      <c r="C1146" t="s">
        <v>863</v>
      </c>
      <c r="D1146">
        <v>6970</v>
      </c>
      <c r="E1146">
        <v>2658</v>
      </c>
      <c r="F1146">
        <v>9720</v>
      </c>
      <c r="G1146">
        <v>4312</v>
      </c>
      <c r="H1146">
        <v>0.71707818930041101</v>
      </c>
      <c r="I1146">
        <v>0.27345679012345597</v>
      </c>
      <c r="J1146">
        <v>0.44362139917695398</v>
      </c>
      <c r="K1146">
        <f t="shared" si="51"/>
        <v>1255776</v>
      </c>
      <c r="L1146">
        <f t="shared" si="52"/>
        <v>856034</v>
      </c>
      <c r="M1146">
        <f t="shared" si="53"/>
        <v>2148062</v>
      </c>
    </row>
    <row r="1147" spans="1:13">
      <c r="A1147" s="1" t="s">
        <v>40</v>
      </c>
      <c r="B1147">
        <v>22043</v>
      </c>
      <c r="C1147" t="s">
        <v>864</v>
      </c>
      <c r="D1147">
        <v>8117</v>
      </c>
      <c r="E1147">
        <v>1157</v>
      </c>
      <c r="F1147">
        <v>9392</v>
      </c>
      <c r="G1147">
        <v>6960</v>
      </c>
      <c r="H1147">
        <v>0.86424616695059597</v>
      </c>
      <c r="I1147">
        <v>0.123189948892674</v>
      </c>
      <c r="J1147">
        <v>0.74105621805792099</v>
      </c>
      <c r="K1147">
        <f t="shared" si="51"/>
        <v>1255776</v>
      </c>
      <c r="L1147">
        <f t="shared" si="52"/>
        <v>856034</v>
      </c>
      <c r="M1147">
        <f t="shared" si="53"/>
        <v>2148062</v>
      </c>
    </row>
    <row r="1148" spans="1:13">
      <c r="A1148" s="1" t="s">
        <v>40</v>
      </c>
      <c r="B1148">
        <v>22045</v>
      </c>
      <c r="C1148" t="s">
        <v>865</v>
      </c>
      <c r="D1148">
        <v>21251</v>
      </c>
      <c r="E1148">
        <v>11027</v>
      </c>
      <c r="F1148">
        <v>32713</v>
      </c>
      <c r="G1148">
        <v>10224</v>
      </c>
      <c r="H1148">
        <v>0.64961941735701401</v>
      </c>
      <c r="I1148">
        <v>0.337083116803717</v>
      </c>
      <c r="J1148">
        <v>0.31253630055329601</v>
      </c>
      <c r="K1148">
        <f t="shared" si="51"/>
        <v>1255776</v>
      </c>
      <c r="L1148">
        <f t="shared" si="52"/>
        <v>856034</v>
      </c>
      <c r="M1148">
        <f t="shared" si="53"/>
        <v>2148062</v>
      </c>
    </row>
    <row r="1149" spans="1:13">
      <c r="A1149" s="1" t="s">
        <v>40</v>
      </c>
      <c r="B1149">
        <v>22047</v>
      </c>
      <c r="C1149" t="s">
        <v>866</v>
      </c>
      <c r="D1149">
        <v>7893</v>
      </c>
      <c r="E1149">
        <v>8514</v>
      </c>
      <c r="F1149">
        <v>16719</v>
      </c>
      <c r="G1149">
        <v>-621</v>
      </c>
      <c r="H1149">
        <v>0.47209761349363</v>
      </c>
      <c r="I1149">
        <v>0.50924098331239898</v>
      </c>
      <c r="J1149">
        <v>-3.7143369818769E-2</v>
      </c>
      <c r="K1149">
        <f t="shared" si="51"/>
        <v>1255776</v>
      </c>
      <c r="L1149">
        <f t="shared" si="52"/>
        <v>856034</v>
      </c>
      <c r="M1149">
        <f t="shared" si="53"/>
        <v>2148062</v>
      </c>
    </row>
    <row r="1150" spans="1:13">
      <c r="A1150" s="1" t="s">
        <v>40</v>
      </c>
      <c r="B1150">
        <v>22049</v>
      </c>
      <c r="C1150" t="s">
        <v>867</v>
      </c>
      <c r="D1150">
        <v>5394</v>
      </c>
      <c r="E1150">
        <v>2143</v>
      </c>
      <c r="F1150">
        <v>7632</v>
      </c>
      <c r="G1150">
        <v>3251</v>
      </c>
      <c r="H1150">
        <v>0.70676100628930805</v>
      </c>
      <c r="I1150">
        <v>0.28079140461215901</v>
      </c>
      <c r="J1150">
        <v>0.42596960167714798</v>
      </c>
      <c r="K1150">
        <f t="shared" si="51"/>
        <v>1255776</v>
      </c>
      <c r="L1150">
        <f t="shared" si="52"/>
        <v>856034</v>
      </c>
      <c r="M1150">
        <f t="shared" si="53"/>
        <v>2148062</v>
      </c>
    </row>
    <row r="1151" spans="1:13">
      <c r="A1151" s="1" t="s">
        <v>40</v>
      </c>
      <c r="B1151">
        <v>22051</v>
      </c>
      <c r="C1151" t="s">
        <v>868</v>
      </c>
      <c r="D1151">
        <v>105949</v>
      </c>
      <c r="E1151">
        <v>84477</v>
      </c>
      <c r="F1151">
        <v>193733</v>
      </c>
      <c r="G1151">
        <v>21472</v>
      </c>
      <c r="H1151">
        <v>0.54688153283126695</v>
      </c>
      <c r="I1151">
        <v>0.43604858232722299</v>
      </c>
      <c r="J1151">
        <v>0.110832950504044</v>
      </c>
      <c r="K1151">
        <f t="shared" si="51"/>
        <v>1255776</v>
      </c>
      <c r="L1151">
        <f t="shared" si="52"/>
        <v>856034</v>
      </c>
      <c r="M1151">
        <f t="shared" si="53"/>
        <v>2148062</v>
      </c>
    </row>
    <row r="1152" spans="1:13">
      <c r="A1152" s="1" t="s">
        <v>40</v>
      </c>
      <c r="B1152">
        <v>22053</v>
      </c>
      <c r="C1152" t="s">
        <v>869</v>
      </c>
      <c r="D1152">
        <v>11423</v>
      </c>
      <c r="E1152">
        <v>3208</v>
      </c>
      <c r="F1152">
        <v>14841</v>
      </c>
      <c r="G1152">
        <v>8215</v>
      </c>
      <c r="H1152">
        <v>0.76969206926756895</v>
      </c>
      <c r="I1152">
        <v>0.21615794083956599</v>
      </c>
      <c r="J1152">
        <v>0.55353412842800298</v>
      </c>
      <c r="K1152">
        <f t="shared" si="51"/>
        <v>1255776</v>
      </c>
      <c r="L1152">
        <f t="shared" si="52"/>
        <v>856034</v>
      </c>
      <c r="M1152">
        <f t="shared" si="53"/>
        <v>2148062</v>
      </c>
    </row>
    <row r="1153" spans="1:13">
      <c r="A1153" s="1" t="s">
        <v>40</v>
      </c>
      <c r="B1153">
        <v>22055</v>
      </c>
      <c r="C1153" t="s">
        <v>870</v>
      </c>
      <c r="D1153">
        <v>72519</v>
      </c>
      <c r="E1153">
        <v>39685</v>
      </c>
      <c r="F1153">
        <v>114521</v>
      </c>
      <c r="G1153">
        <v>32834</v>
      </c>
      <c r="H1153">
        <v>0.63323757214833898</v>
      </c>
      <c r="I1153">
        <v>0.34653033068170902</v>
      </c>
      <c r="J1153">
        <v>0.28670724146663001</v>
      </c>
      <c r="K1153">
        <f t="shared" si="51"/>
        <v>1255776</v>
      </c>
      <c r="L1153">
        <f t="shared" si="52"/>
        <v>856034</v>
      </c>
      <c r="M1153">
        <f t="shared" si="53"/>
        <v>2148062</v>
      </c>
    </row>
    <row r="1154" spans="1:13">
      <c r="A1154" s="1" t="s">
        <v>40</v>
      </c>
      <c r="B1154">
        <v>22057</v>
      </c>
      <c r="C1154" t="s">
        <v>871</v>
      </c>
      <c r="D1154">
        <v>36024</v>
      </c>
      <c r="E1154">
        <v>8672</v>
      </c>
      <c r="F1154">
        <v>45388</v>
      </c>
      <c r="G1154">
        <v>27352</v>
      </c>
      <c r="H1154">
        <v>0.79368996210452103</v>
      </c>
      <c r="I1154">
        <v>0.191063717282101</v>
      </c>
      <c r="J1154">
        <v>0.60262624482242</v>
      </c>
      <c r="K1154">
        <f t="shared" si="51"/>
        <v>1255776</v>
      </c>
      <c r="L1154">
        <f t="shared" si="52"/>
        <v>856034</v>
      </c>
      <c r="M1154">
        <f t="shared" si="53"/>
        <v>2148062</v>
      </c>
    </row>
    <row r="1155" spans="1:13">
      <c r="A1155" s="1" t="s">
        <v>40</v>
      </c>
      <c r="B1155">
        <v>22059</v>
      </c>
      <c r="C1155" t="s">
        <v>872</v>
      </c>
      <c r="D1155">
        <v>6378</v>
      </c>
      <c r="E1155">
        <v>638</v>
      </c>
      <c r="F1155">
        <v>7077</v>
      </c>
      <c r="G1155">
        <v>5740</v>
      </c>
      <c r="H1155">
        <v>0.90122933446375497</v>
      </c>
      <c r="I1155">
        <v>9.0151194008760704E-2</v>
      </c>
      <c r="J1155">
        <v>0.81107814045499504</v>
      </c>
      <c r="K1155">
        <f t="shared" ref="K1155:K1218" si="54">SUMIF(A:A,A1155,D:D)</f>
        <v>1255776</v>
      </c>
      <c r="L1155">
        <f t="shared" ref="L1155:L1218" si="55">SUMIF(A:A,A1155,E:E)</f>
        <v>856034</v>
      </c>
      <c r="M1155">
        <f t="shared" ref="M1155:M1218" si="56">SUMIF(A:A,A1155,F:F)</f>
        <v>2148062</v>
      </c>
    </row>
    <row r="1156" spans="1:13">
      <c r="A1156" s="1" t="s">
        <v>40</v>
      </c>
      <c r="B1156">
        <v>22061</v>
      </c>
      <c r="C1156" t="s">
        <v>873</v>
      </c>
      <c r="D1156">
        <v>11311</v>
      </c>
      <c r="E1156">
        <v>7559</v>
      </c>
      <c r="F1156">
        <v>19275</v>
      </c>
      <c r="G1156">
        <v>3752</v>
      </c>
      <c r="H1156">
        <v>0.58682230869001295</v>
      </c>
      <c r="I1156">
        <v>0.39216601815823598</v>
      </c>
      <c r="J1156">
        <v>0.19465629053177599</v>
      </c>
      <c r="K1156">
        <f t="shared" si="54"/>
        <v>1255776</v>
      </c>
      <c r="L1156">
        <f t="shared" si="55"/>
        <v>856034</v>
      </c>
      <c r="M1156">
        <f t="shared" si="56"/>
        <v>2148062</v>
      </c>
    </row>
    <row r="1157" spans="1:13">
      <c r="A1157" s="1" t="s">
        <v>40</v>
      </c>
      <c r="B1157">
        <v>22063</v>
      </c>
      <c r="C1157" t="s">
        <v>874</v>
      </c>
      <c r="D1157">
        <v>54877</v>
      </c>
      <c r="E1157">
        <v>9249</v>
      </c>
      <c r="F1157">
        <v>65230</v>
      </c>
      <c r="G1157">
        <v>45628</v>
      </c>
      <c r="H1157">
        <v>0.84128468496090703</v>
      </c>
      <c r="I1157">
        <v>0.14179058715314999</v>
      </c>
      <c r="J1157">
        <v>0.69949409780775695</v>
      </c>
      <c r="K1157">
        <f t="shared" si="54"/>
        <v>1255776</v>
      </c>
      <c r="L1157">
        <f t="shared" si="55"/>
        <v>856034</v>
      </c>
      <c r="M1157">
        <f t="shared" si="56"/>
        <v>2148062</v>
      </c>
    </row>
    <row r="1158" spans="1:13">
      <c r="A1158" s="1" t="s">
        <v>40</v>
      </c>
      <c r="B1158">
        <v>22065</v>
      </c>
      <c r="C1158" t="s">
        <v>875</v>
      </c>
      <c r="D1158">
        <v>1930</v>
      </c>
      <c r="E1158">
        <v>2654</v>
      </c>
      <c r="F1158">
        <v>4670</v>
      </c>
      <c r="G1158">
        <v>-724</v>
      </c>
      <c r="H1158">
        <v>0.41327623126338298</v>
      </c>
      <c r="I1158">
        <v>0.56830835117773004</v>
      </c>
      <c r="J1158">
        <v>-0.15503211991434601</v>
      </c>
      <c r="K1158">
        <f t="shared" si="54"/>
        <v>1255776</v>
      </c>
      <c r="L1158">
        <f t="shared" si="55"/>
        <v>856034</v>
      </c>
      <c r="M1158">
        <f t="shared" si="56"/>
        <v>2148062</v>
      </c>
    </row>
    <row r="1159" spans="1:13">
      <c r="A1159" s="1" t="s">
        <v>40</v>
      </c>
      <c r="B1159">
        <v>22067</v>
      </c>
      <c r="C1159" t="s">
        <v>876</v>
      </c>
      <c r="D1159">
        <v>6510</v>
      </c>
      <c r="E1159">
        <v>4946</v>
      </c>
      <c r="F1159">
        <v>11574</v>
      </c>
      <c r="G1159">
        <v>1564</v>
      </c>
      <c r="H1159">
        <v>0.56246759979263805</v>
      </c>
      <c r="I1159">
        <v>0.42733713495766301</v>
      </c>
      <c r="J1159">
        <v>0.13513046483497401</v>
      </c>
      <c r="K1159">
        <f t="shared" si="54"/>
        <v>1255776</v>
      </c>
      <c r="L1159">
        <f t="shared" si="55"/>
        <v>856034</v>
      </c>
      <c r="M1159">
        <f t="shared" si="56"/>
        <v>2148062</v>
      </c>
    </row>
    <row r="1160" spans="1:13">
      <c r="A1160" s="1" t="s">
        <v>40</v>
      </c>
      <c r="B1160">
        <v>22069</v>
      </c>
      <c r="C1160" t="s">
        <v>877</v>
      </c>
      <c r="D1160">
        <v>9358</v>
      </c>
      <c r="E1160">
        <v>6896</v>
      </c>
      <c r="F1160">
        <v>16554</v>
      </c>
      <c r="G1160">
        <v>2462</v>
      </c>
      <c r="H1160">
        <v>0.56530143771898</v>
      </c>
      <c r="I1160">
        <v>0.41657605412589099</v>
      </c>
      <c r="J1160">
        <v>0.14872538359308901</v>
      </c>
      <c r="K1160">
        <f t="shared" si="54"/>
        <v>1255776</v>
      </c>
      <c r="L1160">
        <f t="shared" si="55"/>
        <v>856034</v>
      </c>
      <c r="M1160">
        <f t="shared" si="56"/>
        <v>2148062</v>
      </c>
    </row>
    <row r="1161" spans="1:13">
      <c r="A1161" s="1" t="s">
        <v>40</v>
      </c>
      <c r="B1161">
        <v>22071</v>
      </c>
      <c r="C1161" t="s">
        <v>878</v>
      </c>
      <c r="D1161">
        <v>26664</v>
      </c>
      <c r="E1161">
        <v>147854</v>
      </c>
      <c r="F1161">
        <v>177819</v>
      </c>
      <c r="G1161">
        <v>-121190</v>
      </c>
      <c r="H1161">
        <v>0.14995023029035101</v>
      </c>
      <c r="I1161">
        <v>0.83148594919552998</v>
      </c>
      <c r="J1161">
        <v>-0.68153571890517795</v>
      </c>
      <c r="K1161">
        <f t="shared" si="54"/>
        <v>1255776</v>
      </c>
      <c r="L1161">
        <f t="shared" si="55"/>
        <v>856034</v>
      </c>
      <c r="M1161">
        <f t="shared" si="56"/>
        <v>2148062</v>
      </c>
    </row>
    <row r="1162" spans="1:13">
      <c r="A1162" s="1" t="s">
        <v>40</v>
      </c>
      <c r="B1162">
        <v>22073</v>
      </c>
      <c r="C1162" t="s">
        <v>879</v>
      </c>
      <c r="D1162">
        <v>42255</v>
      </c>
      <c r="E1162">
        <v>25913</v>
      </c>
      <c r="F1162">
        <v>69166</v>
      </c>
      <c r="G1162">
        <v>16342</v>
      </c>
      <c r="H1162">
        <v>0.61092155105109403</v>
      </c>
      <c r="I1162">
        <v>0.374649394211028</v>
      </c>
      <c r="J1162">
        <v>0.236272156840065</v>
      </c>
      <c r="K1162">
        <f t="shared" si="54"/>
        <v>1255776</v>
      </c>
      <c r="L1162">
        <f t="shared" si="55"/>
        <v>856034</v>
      </c>
      <c r="M1162">
        <f t="shared" si="56"/>
        <v>2148062</v>
      </c>
    </row>
    <row r="1163" spans="1:13">
      <c r="A1163" s="1" t="s">
        <v>40</v>
      </c>
      <c r="B1163">
        <v>22075</v>
      </c>
      <c r="C1163" t="s">
        <v>880</v>
      </c>
      <c r="D1163">
        <v>7412</v>
      </c>
      <c r="E1163">
        <v>3414</v>
      </c>
      <c r="F1163">
        <v>11014</v>
      </c>
      <c r="G1163">
        <v>3998</v>
      </c>
      <c r="H1163">
        <v>0.67296168512801802</v>
      </c>
      <c r="I1163">
        <v>0.30996913019792899</v>
      </c>
      <c r="J1163">
        <v>0.36299255493008897</v>
      </c>
      <c r="K1163">
        <f t="shared" si="54"/>
        <v>1255776</v>
      </c>
      <c r="L1163">
        <f t="shared" si="55"/>
        <v>856034</v>
      </c>
      <c r="M1163">
        <f t="shared" si="56"/>
        <v>2148062</v>
      </c>
    </row>
    <row r="1164" spans="1:13">
      <c r="A1164" s="1" t="s">
        <v>40</v>
      </c>
      <c r="B1164">
        <v>22077</v>
      </c>
      <c r="C1164" t="s">
        <v>881</v>
      </c>
      <c r="D1164">
        <v>7503</v>
      </c>
      <c r="E1164">
        <v>4683</v>
      </c>
      <c r="F1164">
        <v>12371</v>
      </c>
      <c r="G1164">
        <v>2820</v>
      </c>
      <c r="H1164">
        <v>0.60649907040659601</v>
      </c>
      <c r="I1164">
        <v>0.37854660092150999</v>
      </c>
      <c r="J1164">
        <v>0.22795246948508599</v>
      </c>
      <c r="K1164">
        <f t="shared" si="54"/>
        <v>1255776</v>
      </c>
      <c r="L1164">
        <f t="shared" si="55"/>
        <v>856034</v>
      </c>
      <c r="M1164">
        <f t="shared" si="56"/>
        <v>2148062</v>
      </c>
    </row>
    <row r="1165" spans="1:13">
      <c r="A1165" s="1" t="s">
        <v>40</v>
      </c>
      <c r="B1165">
        <v>22079</v>
      </c>
      <c r="C1165" t="s">
        <v>882</v>
      </c>
      <c r="D1165">
        <v>38347</v>
      </c>
      <c r="E1165">
        <v>19475</v>
      </c>
      <c r="F1165">
        <v>58865</v>
      </c>
      <c r="G1165">
        <v>18872</v>
      </c>
      <c r="H1165">
        <v>0.65143973498683405</v>
      </c>
      <c r="I1165">
        <v>0.33084175656162401</v>
      </c>
      <c r="J1165">
        <v>0.32059797842520998</v>
      </c>
      <c r="K1165">
        <f t="shared" si="54"/>
        <v>1255776</v>
      </c>
      <c r="L1165">
        <f t="shared" si="55"/>
        <v>856034</v>
      </c>
      <c r="M1165">
        <f t="shared" si="56"/>
        <v>2148062</v>
      </c>
    </row>
    <row r="1166" spans="1:13">
      <c r="A1166" s="1" t="s">
        <v>40</v>
      </c>
      <c r="B1166">
        <v>22081</v>
      </c>
      <c r="C1166" t="s">
        <v>883</v>
      </c>
      <c r="D1166">
        <v>2413</v>
      </c>
      <c r="E1166">
        <v>1644</v>
      </c>
      <c r="F1166">
        <v>4132</v>
      </c>
      <c r="G1166">
        <v>769</v>
      </c>
      <c r="H1166">
        <v>0.58397870280735698</v>
      </c>
      <c r="I1166">
        <v>0.397870280735721</v>
      </c>
      <c r="J1166">
        <v>0.186108422071635</v>
      </c>
      <c r="K1166">
        <f t="shared" si="54"/>
        <v>1255776</v>
      </c>
      <c r="L1166">
        <f t="shared" si="55"/>
        <v>856034</v>
      </c>
      <c r="M1166">
        <f t="shared" si="56"/>
        <v>2148062</v>
      </c>
    </row>
    <row r="1167" spans="1:13">
      <c r="A1167" s="1" t="s">
        <v>40</v>
      </c>
      <c r="B1167">
        <v>22083</v>
      </c>
      <c r="C1167" t="s">
        <v>884</v>
      </c>
      <c r="D1167">
        <v>6607</v>
      </c>
      <c r="E1167">
        <v>3225</v>
      </c>
      <c r="F1167">
        <v>9940</v>
      </c>
      <c r="G1167">
        <v>3382</v>
      </c>
      <c r="H1167">
        <v>0.66468812877263495</v>
      </c>
      <c r="I1167">
        <v>0.324446680080482</v>
      </c>
      <c r="J1167">
        <v>0.340241448692152</v>
      </c>
      <c r="K1167">
        <f t="shared" si="54"/>
        <v>1255776</v>
      </c>
      <c r="L1167">
        <f t="shared" si="55"/>
        <v>856034</v>
      </c>
      <c r="M1167">
        <f t="shared" si="56"/>
        <v>2148062</v>
      </c>
    </row>
    <row r="1168" spans="1:13">
      <c r="A1168" s="1" t="s">
        <v>40</v>
      </c>
      <c r="B1168">
        <v>22085</v>
      </c>
      <c r="C1168" t="s">
        <v>885</v>
      </c>
      <c r="D1168">
        <v>8776</v>
      </c>
      <c r="E1168">
        <v>1731</v>
      </c>
      <c r="F1168">
        <v>10596</v>
      </c>
      <c r="G1168">
        <v>7045</v>
      </c>
      <c r="H1168">
        <v>0.82823707059267604</v>
      </c>
      <c r="I1168">
        <v>0.163363533408833</v>
      </c>
      <c r="J1168">
        <v>0.66487353718384301</v>
      </c>
      <c r="K1168">
        <f t="shared" si="54"/>
        <v>1255776</v>
      </c>
      <c r="L1168">
        <f t="shared" si="55"/>
        <v>856034</v>
      </c>
      <c r="M1168">
        <f t="shared" si="56"/>
        <v>2148062</v>
      </c>
    </row>
    <row r="1169" spans="1:13">
      <c r="A1169" s="1" t="s">
        <v>40</v>
      </c>
      <c r="B1169">
        <v>22087</v>
      </c>
      <c r="C1169" t="s">
        <v>886</v>
      </c>
      <c r="D1169">
        <v>11179</v>
      </c>
      <c r="E1169">
        <v>6151</v>
      </c>
      <c r="F1169">
        <v>17650</v>
      </c>
      <c r="G1169">
        <v>5028</v>
      </c>
      <c r="H1169">
        <v>0.63337110481586401</v>
      </c>
      <c r="I1169">
        <v>0.348498583569405</v>
      </c>
      <c r="J1169">
        <v>0.28487252124645801</v>
      </c>
      <c r="K1169">
        <f t="shared" si="54"/>
        <v>1255776</v>
      </c>
      <c r="L1169">
        <f t="shared" si="55"/>
        <v>856034</v>
      </c>
      <c r="M1169">
        <f t="shared" si="56"/>
        <v>2148062</v>
      </c>
    </row>
    <row r="1170" spans="1:13">
      <c r="A1170" s="1" t="s">
        <v>40</v>
      </c>
      <c r="B1170">
        <v>22089</v>
      </c>
      <c r="C1170" t="s">
        <v>887</v>
      </c>
      <c r="D1170">
        <v>18233</v>
      </c>
      <c r="E1170">
        <v>9800</v>
      </c>
      <c r="F1170">
        <v>28517</v>
      </c>
      <c r="G1170">
        <v>8433</v>
      </c>
      <c r="H1170">
        <v>0.63937300557562105</v>
      </c>
      <c r="I1170">
        <v>0.34365466213135998</v>
      </c>
      <c r="J1170">
        <v>0.29571834344426101</v>
      </c>
      <c r="K1170">
        <f t="shared" si="54"/>
        <v>1255776</v>
      </c>
      <c r="L1170">
        <f t="shared" si="55"/>
        <v>856034</v>
      </c>
      <c r="M1170">
        <f t="shared" si="56"/>
        <v>2148062</v>
      </c>
    </row>
    <row r="1171" spans="1:13">
      <c r="A1171" s="1" t="s">
        <v>40</v>
      </c>
      <c r="B1171">
        <v>22091</v>
      </c>
      <c r="C1171" t="s">
        <v>888</v>
      </c>
      <c r="D1171">
        <v>2714</v>
      </c>
      <c r="E1171">
        <v>3346</v>
      </c>
      <c r="F1171">
        <v>6158</v>
      </c>
      <c r="G1171">
        <v>-632</v>
      </c>
      <c r="H1171">
        <v>0.440727508931471</v>
      </c>
      <c r="I1171">
        <v>0.54335823319259502</v>
      </c>
      <c r="J1171">
        <v>-0.102630724261123</v>
      </c>
      <c r="K1171">
        <f t="shared" si="54"/>
        <v>1255776</v>
      </c>
      <c r="L1171">
        <f t="shared" si="55"/>
        <v>856034</v>
      </c>
      <c r="M1171">
        <f t="shared" si="56"/>
        <v>2148062</v>
      </c>
    </row>
    <row r="1172" spans="1:13">
      <c r="A1172" s="1" t="s">
        <v>40</v>
      </c>
      <c r="B1172">
        <v>22093</v>
      </c>
      <c r="C1172" t="s">
        <v>889</v>
      </c>
      <c r="D1172">
        <v>5954</v>
      </c>
      <c r="E1172">
        <v>6510</v>
      </c>
      <c r="F1172">
        <v>12590</v>
      </c>
      <c r="G1172">
        <v>-556</v>
      </c>
      <c r="H1172">
        <v>0.47291501191421698</v>
      </c>
      <c r="I1172">
        <v>0.51707704527402698</v>
      </c>
      <c r="J1172">
        <v>-4.4162033359809297E-2</v>
      </c>
      <c r="K1172">
        <f t="shared" si="54"/>
        <v>1255776</v>
      </c>
      <c r="L1172">
        <f t="shared" si="55"/>
        <v>856034</v>
      </c>
      <c r="M1172">
        <f t="shared" si="56"/>
        <v>2148062</v>
      </c>
    </row>
    <row r="1173" spans="1:13">
      <c r="A1173" s="1" t="s">
        <v>40</v>
      </c>
      <c r="B1173">
        <v>22095</v>
      </c>
      <c r="C1173" t="s">
        <v>890</v>
      </c>
      <c r="D1173">
        <v>7538</v>
      </c>
      <c r="E1173">
        <v>13582</v>
      </c>
      <c r="F1173">
        <v>21432</v>
      </c>
      <c r="G1173">
        <v>-6044</v>
      </c>
      <c r="H1173">
        <v>0.35171705860395602</v>
      </c>
      <c r="I1173">
        <v>0.63372527062336603</v>
      </c>
      <c r="J1173">
        <v>-0.28200821201941001</v>
      </c>
      <c r="K1173">
        <f t="shared" si="54"/>
        <v>1255776</v>
      </c>
      <c r="L1173">
        <f t="shared" si="55"/>
        <v>856034</v>
      </c>
      <c r="M1173">
        <f t="shared" si="56"/>
        <v>2148062</v>
      </c>
    </row>
    <row r="1174" spans="1:13">
      <c r="A1174" s="1" t="s">
        <v>40</v>
      </c>
      <c r="B1174">
        <v>22097</v>
      </c>
      <c r="C1174" t="s">
        <v>891</v>
      </c>
      <c r="D1174">
        <v>23171</v>
      </c>
      <c r="E1174">
        <v>17372</v>
      </c>
      <c r="F1174">
        <v>41154</v>
      </c>
      <c r="G1174">
        <v>5799</v>
      </c>
      <c r="H1174">
        <v>0.56303154006900902</v>
      </c>
      <c r="I1174">
        <v>0.42212178646061099</v>
      </c>
      <c r="J1174">
        <v>0.140909753608397</v>
      </c>
      <c r="K1174">
        <f t="shared" si="54"/>
        <v>1255776</v>
      </c>
      <c r="L1174">
        <f t="shared" si="55"/>
        <v>856034</v>
      </c>
      <c r="M1174">
        <f t="shared" si="56"/>
        <v>2148062</v>
      </c>
    </row>
    <row r="1175" spans="1:13">
      <c r="A1175" s="1" t="s">
        <v>40</v>
      </c>
      <c r="B1175">
        <v>22099</v>
      </c>
      <c r="C1175" t="s">
        <v>892</v>
      </c>
      <c r="D1175">
        <v>18203</v>
      </c>
      <c r="E1175">
        <v>8439</v>
      </c>
      <c r="F1175">
        <v>27038</v>
      </c>
      <c r="G1175">
        <v>9764</v>
      </c>
      <c r="H1175">
        <v>0.67323766550780295</v>
      </c>
      <c r="I1175">
        <v>0.31211628078999898</v>
      </c>
      <c r="J1175">
        <v>0.36112138471780397</v>
      </c>
      <c r="K1175">
        <f t="shared" si="54"/>
        <v>1255776</v>
      </c>
      <c r="L1175">
        <f t="shared" si="55"/>
        <v>856034</v>
      </c>
      <c r="M1175">
        <f t="shared" si="56"/>
        <v>2148062</v>
      </c>
    </row>
    <row r="1176" spans="1:13">
      <c r="A1176" s="1" t="s">
        <v>40</v>
      </c>
      <c r="B1176">
        <v>22101</v>
      </c>
      <c r="C1176" t="s">
        <v>893</v>
      </c>
      <c r="D1176">
        <v>14811</v>
      </c>
      <c r="E1176">
        <v>8055</v>
      </c>
      <c r="F1176">
        <v>23186</v>
      </c>
      <c r="G1176">
        <v>6756</v>
      </c>
      <c r="H1176">
        <v>0.63879064952988796</v>
      </c>
      <c r="I1176">
        <v>0.34740791857155101</v>
      </c>
      <c r="J1176">
        <v>0.291382730958336</v>
      </c>
      <c r="K1176">
        <f t="shared" si="54"/>
        <v>1255776</v>
      </c>
      <c r="L1176">
        <f t="shared" si="55"/>
        <v>856034</v>
      </c>
      <c r="M1176">
        <f t="shared" si="56"/>
        <v>2148062</v>
      </c>
    </row>
    <row r="1177" spans="1:13">
      <c r="A1177" s="1" t="s">
        <v>40</v>
      </c>
      <c r="B1177">
        <v>22103</v>
      </c>
      <c r="C1177" t="s">
        <v>894</v>
      </c>
      <c r="D1177">
        <v>99666</v>
      </c>
      <c r="E1177">
        <v>37746</v>
      </c>
      <c r="F1177">
        <v>140110</v>
      </c>
      <c r="G1177">
        <v>61920</v>
      </c>
      <c r="H1177">
        <v>0.71134108914424299</v>
      </c>
      <c r="I1177">
        <v>0.26940261223324502</v>
      </c>
      <c r="J1177">
        <v>0.44193847691099802</v>
      </c>
      <c r="K1177">
        <f t="shared" si="54"/>
        <v>1255776</v>
      </c>
      <c r="L1177">
        <f t="shared" si="55"/>
        <v>856034</v>
      </c>
      <c r="M1177">
        <f t="shared" si="56"/>
        <v>2148062</v>
      </c>
    </row>
    <row r="1178" spans="1:13">
      <c r="A1178" s="1" t="s">
        <v>40</v>
      </c>
      <c r="B1178">
        <v>22105</v>
      </c>
      <c r="C1178" t="s">
        <v>895</v>
      </c>
      <c r="D1178">
        <v>37806</v>
      </c>
      <c r="E1178">
        <v>18887</v>
      </c>
      <c r="F1178">
        <v>57661</v>
      </c>
      <c r="G1178">
        <v>18919</v>
      </c>
      <c r="H1178">
        <v>0.65565980472069496</v>
      </c>
      <c r="I1178">
        <v>0.32755241844574301</v>
      </c>
      <c r="J1178">
        <v>0.32810738627495101</v>
      </c>
      <c r="K1178">
        <f t="shared" si="54"/>
        <v>1255776</v>
      </c>
      <c r="L1178">
        <f t="shared" si="55"/>
        <v>856034</v>
      </c>
      <c r="M1178">
        <f t="shared" si="56"/>
        <v>2148062</v>
      </c>
    </row>
    <row r="1179" spans="1:13">
      <c r="A1179" s="1" t="s">
        <v>40</v>
      </c>
      <c r="B1179">
        <v>22107</v>
      </c>
      <c r="C1179" t="s">
        <v>896</v>
      </c>
      <c r="D1179">
        <v>1197</v>
      </c>
      <c r="E1179">
        <v>1329</v>
      </c>
      <c r="F1179">
        <v>2554</v>
      </c>
      <c r="G1179">
        <v>-132</v>
      </c>
      <c r="H1179">
        <v>0.46867658574784599</v>
      </c>
      <c r="I1179">
        <v>0.52036021926389897</v>
      </c>
      <c r="J1179">
        <v>-5.16836335160532E-2</v>
      </c>
      <c r="K1179">
        <f t="shared" si="54"/>
        <v>1255776</v>
      </c>
      <c r="L1179">
        <f t="shared" si="55"/>
        <v>856034</v>
      </c>
      <c r="M1179">
        <f t="shared" si="56"/>
        <v>2148062</v>
      </c>
    </row>
    <row r="1180" spans="1:13">
      <c r="A1180" s="1" t="s">
        <v>40</v>
      </c>
      <c r="B1180">
        <v>22109</v>
      </c>
      <c r="C1180" t="s">
        <v>897</v>
      </c>
      <c r="D1180">
        <v>34339</v>
      </c>
      <c r="E1180">
        <v>11198</v>
      </c>
      <c r="F1180">
        <v>46240</v>
      </c>
      <c r="G1180">
        <v>23141</v>
      </c>
      <c r="H1180">
        <v>0.74262543252595103</v>
      </c>
      <c r="I1180">
        <v>0.242171280276816</v>
      </c>
      <c r="J1180">
        <v>0.50045415224913503</v>
      </c>
      <c r="K1180">
        <f t="shared" si="54"/>
        <v>1255776</v>
      </c>
      <c r="L1180">
        <f t="shared" si="55"/>
        <v>856034</v>
      </c>
      <c r="M1180">
        <f t="shared" si="56"/>
        <v>2148062</v>
      </c>
    </row>
    <row r="1181" spans="1:13">
      <c r="A1181" s="1" t="s">
        <v>40</v>
      </c>
      <c r="B1181">
        <v>22111</v>
      </c>
      <c r="C1181" t="s">
        <v>898</v>
      </c>
      <c r="D1181">
        <v>8407</v>
      </c>
      <c r="E1181">
        <v>2654</v>
      </c>
      <c r="F1181">
        <v>11201</v>
      </c>
      <c r="G1181">
        <v>5753</v>
      </c>
      <c r="H1181">
        <v>0.75055798589411604</v>
      </c>
      <c r="I1181">
        <v>0.23694313007767101</v>
      </c>
      <c r="J1181">
        <v>0.51361485581644495</v>
      </c>
      <c r="K1181">
        <f t="shared" si="54"/>
        <v>1255776</v>
      </c>
      <c r="L1181">
        <f t="shared" si="55"/>
        <v>856034</v>
      </c>
      <c r="M1181">
        <f t="shared" si="56"/>
        <v>2148062</v>
      </c>
    </row>
    <row r="1182" spans="1:13">
      <c r="A1182" s="1" t="s">
        <v>40</v>
      </c>
      <c r="B1182">
        <v>22113</v>
      </c>
      <c r="C1182" t="s">
        <v>899</v>
      </c>
      <c r="D1182">
        <v>21930</v>
      </c>
      <c r="E1182">
        <v>5009</v>
      </c>
      <c r="F1182">
        <v>27324</v>
      </c>
      <c r="G1182">
        <v>16921</v>
      </c>
      <c r="H1182">
        <v>0.80259112867808502</v>
      </c>
      <c r="I1182">
        <v>0.183318694188259</v>
      </c>
      <c r="J1182">
        <v>0.61927243448982505</v>
      </c>
      <c r="K1182">
        <f t="shared" si="54"/>
        <v>1255776</v>
      </c>
      <c r="L1182">
        <f t="shared" si="55"/>
        <v>856034</v>
      </c>
      <c r="M1182">
        <f t="shared" si="56"/>
        <v>2148062</v>
      </c>
    </row>
    <row r="1183" spans="1:13">
      <c r="A1183" s="1" t="s">
        <v>40</v>
      </c>
      <c r="B1183">
        <v>22115</v>
      </c>
      <c r="C1183" t="s">
        <v>900</v>
      </c>
      <c r="D1183">
        <v>14107</v>
      </c>
      <c r="E1183">
        <v>2898</v>
      </c>
      <c r="F1183">
        <v>17268</v>
      </c>
      <c r="G1183">
        <v>11209</v>
      </c>
      <c r="H1183">
        <v>0.81694463747973101</v>
      </c>
      <c r="I1183">
        <v>0.16782487838776899</v>
      </c>
      <c r="J1183">
        <v>0.64911975909196196</v>
      </c>
      <c r="K1183">
        <f t="shared" si="54"/>
        <v>1255776</v>
      </c>
      <c r="L1183">
        <f t="shared" si="55"/>
        <v>856034</v>
      </c>
      <c r="M1183">
        <f t="shared" si="56"/>
        <v>2148062</v>
      </c>
    </row>
    <row r="1184" spans="1:13">
      <c r="A1184" s="1" t="s">
        <v>40</v>
      </c>
      <c r="B1184">
        <v>22117</v>
      </c>
      <c r="C1184" t="s">
        <v>901</v>
      </c>
      <c r="D1184">
        <v>13307</v>
      </c>
      <c r="E1184">
        <v>5970</v>
      </c>
      <c r="F1184">
        <v>19513</v>
      </c>
      <c r="G1184">
        <v>7337</v>
      </c>
      <c r="H1184">
        <v>0.68195561933070203</v>
      </c>
      <c r="I1184">
        <v>0.305949879567467</v>
      </c>
      <c r="J1184">
        <v>0.37600573976323398</v>
      </c>
      <c r="K1184">
        <f t="shared" si="54"/>
        <v>1255776</v>
      </c>
      <c r="L1184">
        <f t="shared" si="55"/>
        <v>856034</v>
      </c>
      <c r="M1184">
        <f t="shared" si="56"/>
        <v>2148062</v>
      </c>
    </row>
    <row r="1185" spans="1:13">
      <c r="A1185" s="1" t="s">
        <v>40</v>
      </c>
      <c r="B1185">
        <v>22119</v>
      </c>
      <c r="C1185" t="s">
        <v>902</v>
      </c>
      <c r="D1185">
        <v>11830</v>
      </c>
      <c r="E1185">
        <v>6172</v>
      </c>
      <c r="F1185">
        <v>18216</v>
      </c>
      <c r="G1185">
        <v>5658</v>
      </c>
      <c r="H1185">
        <v>0.64942907334211597</v>
      </c>
      <c r="I1185">
        <v>0.33882301273605597</v>
      </c>
      <c r="J1185">
        <v>0.31060606060606</v>
      </c>
      <c r="K1185">
        <f t="shared" si="54"/>
        <v>1255776</v>
      </c>
      <c r="L1185">
        <f t="shared" si="55"/>
        <v>856034</v>
      </c>
      <c r="M1185">
        <f t="shared" si="56"/>
        <v>2148062</v>
      </c>
    </row>
    <row r="1186" spans="1:13">
      <c r="A1186" s="1" t="s">
        <v>40</v>
      </c>
      <c r="B1186">
        <v>22121</v>
      </c>
      <c r="C1186" t="s">
        <v>903</v>
      </c>
      <c r="D1186">
        <v>7684</v>
      </c>
      <c r="E1186">
        <v>6200</v>
      </c>
      <c r="F1186">
        <v>14097</v>
      </c>
      <c r="G1186">
        <v>1484</v>
      </c>
      <c r="H1186">
        <v>0.54508051358444998</v>
      </c>
      <c r="I1186">
        <v>0.43980988862878601</v>
      </c>
      <c r="J1186">
        <v>0.105270624955664</v>
      </c>
      <c r="K1186">
        <f t="shared" si="54"/>
        <v>1255776</v>
      </c>
      <c r="L1186">
        <f t="shared" si="55"/>
        <v>856034</v>
      </c>
      <c r="M1186">
        <f t="shared" si="56"/>
        <v>2148062</v>
      </c>
    </row>
    <row r="1187" spans="1:13">
      <c r="A1187" s="1" t="s">
        <v>40</v>
      </c>
      <c r="B1187">
        <v>22123</v>
      </c>
      <c r="C1187" t="s">
        <v>904</v>
      </c>
      <c r="D1187">
        <v>4317</v>
      </c>
      <c r="E1187">
        <v>710</v>
      </c>
      <c r="F1187">
        <v>5052</v>
      </c>
      <c r="G1187">
        <v>3607</v>
      </c>
      <c r="H1187">
        <v>0.85451306413301598</v>
      </c>
      <c r="I1187">
        <v>0.140538400633412</v>
      </c>
      <c r="J1187">
        <v>0.71397466349960403</v>
      </c>
      <c r="K1187">
        <f t="shared" si="54"/>
        <v>1255776</v>
      </c>
      <c r="L1187">
        <f t="shared" si="55"/>
        <v>856034</v>
      </c>
      <c r="M1187">
        <f t="shared" si="56"/>
        <v>2148062</v>
      </c>
    </row>
    <row r="1188" spans="1:13">
      <c r="A1188" s="1" t="s">
        <v>40</v>
      </c>
      <c r="B1188">
        <v>22125</v>
      </c>
      <c r="C1188" t="s">
        <v>905</v>
      </c>
      <c r="D1188">
        <v>3863</v>
      </c>
      <c r="E1188">
        <v>2298</v>
      </c>
      <c r="F1188">
        <v>6268</v>
      </c>
      <c r="G1188">
        <v>1565</v>
      </c>
      <c r="H1188">
        <v>0.616305041480536</v>
      </c>
      <c r="I1188">
        <v>0.36662412252712101</v>
      </c>
      <c r="J1188">
        <v>0.24968091895341399</v>
      </c>
      <c r="K1188">
        <f t="shared" si="54"/>
        <v>1255776</v>
      </c>
      <c r="L1188">
        <f t="shared" si="55"/>
        <v>856034</v>
      </c>
      <c r="M1188">
        <f t="shared" si="56"/>
        <v>2148062</v>
      </c>
    </row>
    <row r="1189" spans="1:13">
      <c r="A1189" s="1" t="s">
        <v>40</v>
      </c>
      <c r="B1189">
        <v>22127</v>
      </c>
      <c r="C1189" t="s">
        <v>906</v>
      </c>
      <c r="D1189">
        <v>4619</v>
      </c>
      <c r="E1189">
        <v>1543</v>
      </c>
      <c r="F1189">
        <v>6225</v>
      </c>
      <c r="G1189">
        <v>3076</v>
      </c>
      <c r="H1189">
        <v>0.74200803212851396</v>
      </c>
      <c r="I1189">
        <v>0.24787148594377501</v>
      </c>
      <c r="J1189">
        <v>0.49413654618473901</v>
      </c>
      <c r="K1189">
        <f t="shared" si="54"/>
        <v>1255776</v>
      </c>
      <c r="L1189">
        <f t="shared" si="55"/>
        <v>856034</v>
      </c>
      <c r="M1189">
        <f t="shared" si="56"/>
        <v>2148062</v>
      </c>
    </row>
    <row r="1190" spans="1:13">
      <c r="A1190" s="1" t="s">
        <v>51</v>
      </c>
      <c r="B1190">
        <v>23001</v>
      </c>
      <c r="C1190" t="s">
        <v>907</v>
      </c>
      <c r="D1190">
        <v>29268</v>
      </c>
      <c r="E1190">
        <v>27617</v>
      </c>
      <c r="F1190">
        <v>58707</v>
      </c>
      <c r="G1190">
        <v>1651</v>
      </c>
      <c r="H1190">
        <v>0.49854361490111898</v>
      </c>
      <c r="I1190">
        <v>0.47042090381044799</v>
      </c>
      <c r="J1190">
        <v>2.8122711090670601E-2</v>
      </c>
      <c r="K1190">
        <f t="shared" si="54"/>
        <v>359899</v>
      </c>
      <c r="L1190">
        <f t="shared" si="55"/>
        <v>430473</v>
      </c>
      <c r="M1190">
        <f t="shared" si="56"/>
        <v>813740</v>
      </c>
    </row>
    <row r="1191" spans="1:13">
      <c r="A1191" s="1" t="s">
        <v>51</v>
      </c>
      <c r="B1191">
        <v>23003</v>
      </c>
      <c r="C1191" t="s">
        <v>908</v>
      </c>
      <c r="D1191">
        <v>21080</v>
      </c>
      <c r="E1191">
        <v>13956</v>
      </c>
      <c r="F1191">
        <v>35746</v>
      </c>
      <c r="G1191">
        <v>7124</v>
      </c>
      <c r="H1191">
        <v>0.58971633189727501</v>
      </c>
      <c r="I1191">
        <v>0.39042130588037799</v>
      </c>
      <c r="J1191">
        <v>0.199295026016897</v>
      </c>
      <c r="K1191">
        <f t="shared" si="54"/>
        <v>359899</v>
      </c>
      <c r="L1191">
        <f t="shared" si="55"/>
        <v>430473</v>
      </c>
      <c r="M1191">
        <f t="shared" si="56"/>
        <v>813740</v>
      </c>
    </row>
    <row r="1192" spans="1:13">
      <c r="A1192" s="1" t="s">
        <v>51</v>
      </c>
      <c r="B1192">
        <v>23005</v>
      </c>
      <c r="C1192" t="s">
        <v>590</v>
      </c>
      <c r="D1192">
        <v>59584</v>
      </c>
      <c r="E1192">
        <v>128759</v>
      </c>
      <c r="F1192">
        <v>193765</v>
      </c>
      <c r="G1192">
        <v>-69175</v>
      </c>
      <c r="H1192">
        <v>0.30750651562459602</v>
      </c>
      <c r="I1192">
        <v>0.66451113462183498</v>
      </c>
      <c r="J1192">
        <v>-0.35700461899723801</v>
      </c>
      <c r="K1192">
        <f t="shared" si="54"/>
        <v>359899</v>
      </c>
      <c r="L1192">
        <f t="shared" si="55"/>
        <v>430473</v>
      </c>
      <c r="M1192">
        <f t="shared" si="56"/>
        <v>813740</v>
      </c>
    </row>
    <row r="1193" spans="1:13">
      <c r="A1193" s="1" t="s">
        <v>51</v>
      </c>
      <c r="B1193">
        <v>23007</v>
      </c>
      <c r="C1193" t="s">
        <v>115</v>
      </c>
      <c r="D1193">
        <v>8754</v>
      </c>
      <c r="E1193">
        <v>8069</v>
      </c>
      <c r="F1193">
        <v>17390</v>
      </c>
      <c r="G1193">
        <v>685</v>
      </c>
      <c r="H1193">
        <v>0.50339275445658405</v>
      </c>
      <c r="I1193">
        <v>0.46400230017251198</v>
      </c>
      <c r="J1193">
        <v>3.93904542840713E-2</v>
      </c>
      <c r="K1193">
        <f t="shared" si="54"/>
        <v>359899</v>
      </c>
      <c r="L1193">
        <f t="shared" si="55"/>
        <v>430473</v>
      </c>
      <c r="M1193">
        <f t="shared" si="56"/>
        <v>813740</v>
      </c>
    </row>
    <row r="1194" spans="1:13">
      <c r="A1194" s="1" t="s">
        <v>51</v>
      </c>
      <c r="B1194">
        <v>23009</v>
      </c>
      <c r="C1194" t="s">
        <v>487</v>
      </c>
      <c r="D1194">
        <v>14982</v>
      </c>
      <c r="E1194">
        <v>19369</v>
      </c>
      <c r="F1194">
        <v>35325</v>
      </c>
      <c r="G1194">
        <v>-4387</v>
      </c>
      <c r="H1194">
        <v>0.42411889596602897</v>
      </c>
      <c r="I1194">
        <v>0.54830856334041</v>
      </c>
      <c r="J1194">
        <v>-0.12418966737438</v>
      </c>
      <c r="K1194">
        <f t="shared" si="54"/>
        <v>359899</v>
      </c>
      <c r="L1194">
        <f t="shared" si="55"/>
        <v>430473</v>
      </c>
      <c r="M1194">
        <f t="shared" si="56"/>
        <v>813740</v>
      </c>
    </row>
    <row r="1195" spans="1:13">
      <c r="A1195" s="1" t="s">
        <v>51</v>
      </c>
      <c r="B1195">
        <v>23011</v>
      </c>
      <c r="C1195" t="s">
        <v>909</v>
      </c>
      <c r="D1195">
        <v>34721</v>
      </c>
      <c r="E1195">
        <v>34902</v>
      </c>
      <c r="F1195">
        <v>71858</v>
      </c>
      <c r="G1195">
        <v>-181</v>
      </c>
      <c r="H1195">
        <v>0.48318906732722799</v>
      </c>
      <c r="I1195">
        <v>0.48570792396114498</v>
      </c>
      <c r="J1195">
        <v>-2.5188566339168698E-3</v>
      </c>
      <c r="K1195">
        <f t="shared" si="54"/>
        <v>359899</v>
      </c>
      <c r="L1195">
        <f t="shared" si="55"/>
        <v>430473</v>
      </c>
      <c r="M1195">
        <f t="shared" si="56"/>
        <v>813740</v>
      </c>
    </row>
    <row r="1196" spans="1:13">
      <c r="A1196" s="1" t="s">
        <v>51</v>
      </c>
      <c r="B1196">
        <v>23013</v>
      </c>
      <c r="C1196" t="s">
        <v>606</v>
      </c>
      <c r="D1196">
        <v>9982</v>
      </c>
      <c r="E1196">
        <v>15110</v>
      </c>
      <c r="F1196">
        <v>25734</v>
      </c>
      <c r="G1196">
        <v>-5128</v>
      </c>
      <c r="H1196">
        <v>0.38789150540141398</v>
      </c>
      <c r="I1196">
        <v>0.58716095437941995</v>
      </c>
      <c r="J1196">
        <v>-0.199269448978005</v>
      </c>
      <c r="K1196">
        <f t="shared" si="54"/>
        <v>359899</v>
      </c>
      <c r="L1196">
        <f t="shared" si="55"/>
        <v>430473</v>
      </c>
      <c r="M1196">
        <f t="shared" si="56"/>
        <v>813740</v>
      </c>
    </row>
    <row r="1197" spans="1:13">
      <c r="A1197" s="1" t="s">
        <v>51</v>
      </c>
      <c r="B1197">
        <v>23015</v>
      </c>
      <c r="C1197" t="s">
        <v>237</v>
      </c>
      <c r="D1197">
        <v>10256</v>
      </c>
      <c r="E1197">
        <v>12684</v>
      </c>
      <c r="F1197">
        <v>23594</v>
      </c>
      <c r="G1197">
        <v>-2428</v>
      </c>
      <c r="H1197">
        <v>0.43468678477578998</v>
      </c>
      <c r="I1197">
        <v>0.53759430363651695</v>
      </c>
      <c r="J1197">
        <v>-0.10290751886072699</v>
      </c>
      <c r="K1197">
        <f t="shared" si="54"/>
        <v>359899</v>
      </c>
      <c r="L1197">
        <f t="shared" si="55"/>
        <v>430473</v>
      </c>
      <c r="M1197">
        <f t="shared" si="56"/>
        <v>813740</v>
      </c>
    </row>
    <row r="1198" spans="1:13">
      <c r="A1198" s="1" t="s">
        <v>51</v>
      </c>
      <c r="B1198">
        <v>23017</v>
      </c>
      <c r="C1198" t="s">
        <v>910</v>
      </c>
      <c r="D1198">
        <v>17698</v>
      </c>
      <c r="E1198">
        <v>14755</v>
      </c>
      <c r="F1198">
        <v>33492</v>
      </c>
      <c r="G1198">
        <v>2943</v>
      </c>
      <c r="H1198">
        <v>0.52842469843544704</v>
      </c>
      <c r="I1198">
        <v>0.44055296787292397</v>
      </c>
      <c r="J1198">
        <v>8.7871730562522399E-2</v>
      </c>
      <c r="K1198">
        <f t="shared" si="54"/>
        <v>359899</v>
      </c>
      <c r="L1198">
        <f t="shared" si="55"/>
        <v>430473</v>
      </c>
      <c r="M1198">
        <f t="shared" si="56"/>
        <v>813740</v>
      </c>
    </row>
    <row r="1199" spans="1:13">
      <c r="A1199" s="1" t="s">
        <v>51</v>
      </c>
      <c r="B1199">
        <v>23019</v>
      </c>
      <c r="C1199" t="s">
        <v>911</v>
      </c>
      <c r="D1199">
        <v>44825</v>
      </c>
      <c r="E1199">
        <v>37713</v>
      </c>
      <c r="F1199">
        <v>85269</v>
      </c>
      <c r="G1199">
        <v>7112</v>
      </c>
      <c r="H1199">
        <v>0.52568928919067803</v>
      </c>
      <c r="I1199">
        <v>0.44228265841044201</v>
      </c>
      <c r="J1199">
        <v>8.3406630780236607E-2</v>
      </c>
      <c r="K1199">
        <f t="shared" si="54"/>
        <v>359899</v>
      </c>
      <c r="L1199">
        <f t="shared" si="55"/>
        <v>430473</v>
      </c>
      <c r="M1199">
        <f t="shared" si="56"/>
        <v>813740</v>
      </c>
    </row>
    <row r="1200" spans="1:13">
      <c r="A1200" s="1" t="s">
        <v>51</v>
      </c>
      <c r="B1200">
        <v>23021</v>
      </c>
      <c r="C1200" t="s">
        <v>912</v>
      </c>
      <c r="D1200">
        <v>6143</v>
      </c>
      <c r="E1200">
        <v>3517</v>
      </c>
      <c r="F1200">
        <v>9908</v>
      </c>
      <c r="G1200">
        <v>2626</v>
      </c>
      <c r="H1200">
        <v>0.62000403714170305</v>
      </c>
      <c r="I1200">
        <v>0.354965684295518</v>
      </c>
      <c r="J1200">
        <v>0.26503835284618399</v>
      </c>
      <c r="K1200">
        <f t="shared" si="54"/>
        <v>359899</v>
      </c>
      <c r="L1200">
        <f t="shared" si="55"/>
        <v>430473</v>
      </c>
      <c r="M1200">
        <f t="shared" si="56"/>
        <v>813740</v>
      </c>
    </row>
    <row r="1201" spans="1:13">
      <c r="A1201" s="1" t="s">
        <v>51</v>
      </c>
      <c r="B1201">
        <v>23023</v>
      </c>
      <c r="C1201" t="s">
        <v>913</v>
      </c>
      <c r="D1201">
        <v>9755</v>
      </c>
      <c r="E1201">
        <v>13528</v>
      </c>
      <c r="F1201">
        <v>24038</v>
      </c>
      <c r="G1201">
        <v>-3773</v>
      </c>
      <c r="H1201">
        <v>0.40581579166319898</v>
      </c>
      <c r="I1201">
        <v>0.56277560529162096</v>
      </c>
      <c r="J1201">
        <v>-0.15695981362842101</v>
      </c>
      <c r="K1201">
        <f t="shared" si="54"/>
        <v>359899</v>
      </c>
      <c r="L1201">
        <f t="shared" si="55"/>
        <v>430473</v>
      </c>
      <c r="M1201">
        <f t="shared" si="56"/>
        <v>813740</v>
      </c>
    </row>
    <row r="1202" spans="1:13">
      <c r="A1202" s="1" t="s">
        <v>51</v>
      </c>
      <c r="B1202">
        <v>23025</v>
      </c>
      <c r="C1202" t="s">
        <v>914</v>
      </c>
      <c r="D1202">
        <v>16644</v>
      </c>
      <c r="E1202">
        <v>10199</v>
      </c>
      <c r="F1202">
        <v>27578</v>
      </c>
      <c r="G1202">
        <v>6445</v>
      </c>
      <c r="H1202">
        <v>0.60352454855319404</v>
      </c>
      <c r="I1202">
        <v>0.36982377257234</v>
      </c>
      <c r="J1202">
        <v>0.23370077598085401</v>
      </c>
      <c r="K1202">
        <f t="shared" si="54"/>
        <v>359899</v>
      </c>
      <c r="L1202">
        <f t="shared" si="55"/>
        <v>430473</v>
      </c>
      <c r="M1202">
        <f t="shared" si="56"/>
        <v>813740</v>
      </c>
    </row>
    <row r="1203" spans="1:13">
      <c r="A1203" s="1" t="s">
        <v>51</v>
      </c>
      <c r="B1203">
        <v>23027</v>
      </c>
      <c r="C1203" t="s">
        <v>915</v>
      </c>
      <c r="D1203">
        <v>11196</v>
      </c>
      <c r="E1203">
        <v>12345</v>
      </c>
      <c r="F1203">
        <v>24320</v>
      </c>
      <c r="G1203">
        <v>-1149</v>
      </c>
      <c r="H1203">
        <v>0.46036184210526299</v>
      </c>
      <c r="I1203">
        <v>0.50760690789473595</v>
      </c>
      <c r="J1203">
        <v>-4.72450657894736E-2</v>
      </c>
      <c r="K1203">
        <f t="shared" si="54"/>
        <v>359899</v>
      </c>
      <c r="L1203">
        <f t="shared" si="55"/>
        <v>430473</v>
      </c>
      <c r="M1203">
        <f t="shared" si="56"/>
        <v>813740</v>
      </c>
    </row>
    <row r="1204" spans="1:13">
      <c r="A1204" s="1" t="s">
        <v>51</v>
      </c>
      <c r="B1204">
        <v>23029</v>
      </c>
      <c r="C1204" t="s">
        <v>150</v>
      </c>
      <c r="D1204">
        <v>10194</v>
      </c>
      <c r="E1204">
        <v>6761</v>
      </c>
      <c r="F1204">
        <v>17357</v>
      </c>
      <c r="G1204">
        <v>3433</v>
      </c>
      <c r="H1204">
        <v>0.58731347583107596</v>
      </c>
      <c r="I1204">
        <v>0.38952583971884502</v>
      </c>
      <c r="J1204">
        <v>0.19778763611223099</v>
      </c>
      <c r="K1204">
        <f t="shared" si="54"/>
        <v>359899</v>
      </c>
      <c r="L1204">
        <f t="shared" si="55"/>
        <v>430473</v>
      </c>
      <c r="M1204">
        <f t="shared" si="56"/>
        <v>813740</v>
      </c>
    </row>
    <row r="1205" spans="1:13">
      <c r="A1205" s="1" t="s">
        <v>51</v>
      </c>
      <c r="B1205">
        <v>23031</v>
      </c>
      <c r="C1205" t="s">
        <v>916</v>
      </c>
      <c r="D1205">
        <v>54817</v>
      </c>
      <c r="E1205">
        <v>71189</v>
      </c>
      <c r="F1205">
        <v>129659</v>
      </c>
      <c r="G1205">
        <v>-16372</v>
      </c>
      <c r="H1205">
        <v>0.42277821053686898</v>
      </c>
      <c r="I1205">
        <v>0.54904788715013997</v>
      </c>
      <c r="J1205">
        <v>-0.12626967661326999</v>
      </c>
      <c r="K1205">
        <f t="shared" si="54"/>
        <v>359899</v>
      </c>
      <c r="L1205">
        <f t="shared" si="55"/>
        <v>430473</v>
      </c>
      <c r="M1205">
        <f t="shared" si="56"/>
        <v>813740</v>
      </c>
    </row>
    <row r="1206" spans="1:13">
      <c r="A1206" s="1" t="s">
        <v>23</v>
      </c>
      <c r="B1206">
        <v>24001</v>
      </c>
      <c r="C1206" t="s">
        <v>917</v>
      </c>
      <c r="D1206">
        <v>20886</v>
      </c>
      <c r="E1206">
        <v>9158</v>
      </c>
      <c r="F1206">
        <v>30641</v>
      </c>
      <c r="G1206">
        <v>11728</v>
      </c>
      <c r="H1206">
        <v>0.68163571684997204</v>
      </c>
      <c r="I1206">
        <v>0.298880584837309</v>
      </c>
      <c r="J1206">
        <v>0.38275513201266198</v>
      </c>
      <c r="K1206">
        <f t="shared" si="54"/>
        <v>976414</v>
      </c>
      <c r="L1206">
        <f t="shared" si="55"/>
        <v>1985023</v>
      </c>
      <c r="M1206">
        <f t="shared" si="56"/>
        <v>3037030</v>
      </c>
    </row>
    <row r="1207" spans="1:13">
      <c r="A1207" s="1" t="s">
        <v>23</v>
      </c>
      <c r="B1207">
        <v>24003</v>
      </c>
      <c r="C1207" t="s">
        <v>918</v>
      </c>
      <c r="D1207">
        <v>127821</v>
      </c>
      <c r="E1207">
        <v>172823</v>
      </c>
      <c r="F1207">
        <v>309617</v>
      </c>
      <c r="G1207">
        <v>-45002</v>
      </c>
      <c r="H1207">
        <v>0.41283585849614202</v>
      </c>
      <c r="I1207">
        <v>0.55818317469647905</v>
      </c>
      <c r="J1207">
        <v>-0.145347316200337</v>
      </c>
      <c r="K1207">
        <f t="shared" si="54"/>
        <v>976414</v>
      </c>
      <c r="L1207">
        <f t="shared" si="55"/>
        <v>1985023</v>
      </c>
      <c r="M1207">
        <f t="shared" si="56"/>
        <v>3037030</v>
      </c>
    </row>
    <row r="1208" spans="1:13">
      <c r="A1208" s="1" t="s">
        <v>23</v>
      </c>
      <c r="B1208">
        <v>24005</v>
      </c>
      <c r="C1208" t="s">
        <v>919</v>
      </c>
      <c r="D1208">
        <v>146202</v>
      </c>
      <c r="E1208">
        <v>258409</v>
      </c>
      <c r="F1208">
        <v>414932</v>
      </c>
      <c r="G1208">
        <v>-112207</v>
      </c>
      <c r="H1208">
        <v>0.35235171064174298</v>
      </c>
      <c r="I1208">
        <v>0.62277433410775695</v>
      </c>
      <c r="J1208">
        <v>-0.27042262346601298</v>
      </c>
      <c r="K1208">
        <f t="shared" si="54"/>
        <v>976414</v>
      </c>
      <c r="L1208">
        <f t="shared" si="55"/>
        <v>1985023</v>
      </c>
      <c r="M1208">
        <f t="shared" si="56"/>
        <v>3037030</v>
      </c>
    </row>
    <row r="1209" spans="1:13">
      <c r="A1209" s="1" t="s">
        <v>23</v>
      </c>
      <c r="B1209">
        <v>24009</v>
      </c>
      <c r="C1209" t="s">
        <v>920</v>
      </c>
      <c r="D1209">
        <v>25346</v>
      </c>
      <c r="E1209">
        <v>22587</v>
      </c>
      <c r="F1209">
        <v>49112</v>
      </c>
      <c r="G1209">
        <v>2759</v>
      </c>
      <c r="H1209">
        <v>0.51608568170711799</v>
      </c>
      <c r="I1209">
        <v>0.459907965466688</v>
      </c>
      <c r="J1209">
        <v>5.6177716240429998E-2</v>
      </c>
      <c r="K1209">
        <f t="shared" si="54"/>
        <v>976414</v>
      </c>
      <c r="L1209">
        <f t="shared" si="55"/>
        <v>1985023</v>
      </c>
      <c r="M1209">
        <f t="shared" si="56"/>
        <v>3037030</v>
      </c>
    </row>
    <row r="1210" spans="1:13">
      <c r="A1210" s="1" t="s">
        <v>23</v>
      </c>
      <c r="B1210">
        <v>24011</v>
      </c>
      <c r="C1210" t="s">
        <v>921</v>
      </c>
      <c r="D1210">
        <v>10283</v>
      </c>
      <c r="E1210">
        <v>5095</v>
      </c>
      <c r="F1210">
        <v>15794</v>
      </c>
      <c r="G1210">
        <v>5188</v>
      </c>
      <c r="H1210">
        <v>0.65107002659237601</v>
      </c>
      <c r="I1210">
        <v>0.32259085728757703</v>
      </c>
      <c r="J1210">
        <v>0.32847916930479898</v>
      </c>
      <c r="K1210">
        <f t="shared" si="54"/>
        <v>976414</v>
      </c>
      <c r="L1210">
        <f t="shared" si="55"/>
        <v>1985023</v>
      </c>
      <c r="M1210">
        <f t="shared" si="56"/>
        <v>3037030</v>
      </c>
    </row>
    <row r="1211" spans="1:13">
      <c r="A1211" s="1" t="s">
        <v>23</v>
      </c>
      <c r="B1211">
        <v>24013</v>
      </c>
      <c r="C1211" t="s">
        <v>214</v>
      </c>
      <c r="D1211">
        <v>60218</v>
      </c>
      <c r="E1211">
        <v>36456</v>
      </c>
      <c r="F1211">
        <v>100327</v>
      </c>
      <c r="G1211">
        <v>23762</v>
      </c>
      <c r="H1211">
        <v>0.60021728946345398</v>
      </c>
      <c r="I1211">
        <v>0.36337177429804501</v>
      </c>
      <c r="J1211">
        <v>0.236845515165409</v>
      </c>
      <c r="K1211">
        <f t="shared" si="54"/>
        <v>976414</v>
      </c>
      <c r="L1211">
        <f t="shared" si="55"/>
        <v>1985023</v>
      </c>
      <c r="M1211">
        <f t="shared" si="56"/>
        <v>3037030</v>
      </c>
    </row>
    <row r="1212" spans="1:13">
      <c r="A1212" s="1" t="s">
        <v>23</v>
      </c>
      <c r="B1212">
        <v>24015</v>
      </c>
      <c r="C1212" t="s">
        <v>922</v>
      </c>
      <c r="D1212">
        <v>29439</v>
      </c>
      <c r="E1212">
        <v>16809</v>
      </c>
      <c r="F1212">
        <v>47462</v>
      </c>
      <c r="G1212">
        <v>12630</v>
      </c>
      <c r="H1212">
        <v>0.62026463275883803</v>
      </c>
      <c r="I1212">
        <v>0.354157009818381</v>
      </c>
      <c r="J1212">
        <v>0.26610762294045698</v>
      </c>
      <c r="K1212">
        <f t="shared" si="54"/>
        <v>976414</v>
      </c>
      <c r="L1212">
        <f t="shared" si="55"/>
        <v>1985023</v>
      </c>
      <c r="M1212">
        <f t="shared" si="56"/>
        <v>3037030</v>
      </c>
    </row>
    <row r="1213" spans="1:13">
      <c r="A1213" s="1" t="s">
        <v>23</v>
      </c>
      <c r="B1213">
        <v>24017</v>
      </c>
      <c r="C1213" t="s">
        <v>923</v>
      </c>
      <c r="D1213">
        <v>25579</v>
      </c>
      <c r="E1213">
        <v>62171</v>
      </c>
      <c r="F1213">
        <v>89498</v>
      </c>
      <c r="G1213">
        <v>-36592</v>
      </c>
      <c r="H1213">
        <v>0.28580526939149398</v>
      </c>
      <c r="I1213">
        <v>0.69466356790095796</v>
      </c>
      <c r="J1213">
        <v>-0.40885829850946298</v>
      </c>
      <c r="K1213">
        <f t="shared" si="54"/>
        <v>976414</v>
      </c>
      <c r="L1213">
        <f t="shared" si="55"/>
        <v>1985023</v>
      </c>
      <c r="M1213">
        <f t="shared" si="56"/>
        <v>3037030</v>
      </c>
    </row>
    <row r="1214" spans="1:13">
      <c r="A1214" s="1" t="s">
        <v>23</v>
      </c>
      <c r="B1214">
        <v>24019</v>
      </c>
      <c r="C1214" t="s">
        <v>924</v>
      </c>
      <c r="D1214">
        <v>8764</v>
      </c>
      <c r="E1214">
        <v>6857</v>
      </c>
      <c r="F1214">
        <v>15977</v>
      </c>
      <c r="G1214">
        <v>1907</v>
      </c>
      <c r="H1214">
        <v>0.54853852412843396</v>
      </c>
      <c r="I1214">
        <v>0.42917944545283798</v>
      </c>
      <c r="J1214">
        <v>0.119359078675596</v>
      </c>
      <c r="K1214">
        <f t="shared" si="54"/>
        <v>976414</v>
      </c>
      <c r="L1214">
        <f t="shared" si="55"/>
        <v>1985023</v>
      </c>
      <c r="M1214">
        <f t="shared" si="56"/>
        <v>3037030</v>
      </c>
    </row>
    <row r="1215" spans="1:13">
      <c r="A1215" s="1" t="s">
        <v>23</v>
      </c>
      <c r="B1215">
        <v>24021</v>
      </c>
      <c r="C1215" t="s">
        <v>925</v>
      </c>
      <c r="D1215">
        <v>63682</v>
      </c>
      <c r="E1215">
        <v>77675</v>
      </c>
      <c r="F1215">
        <v>145615</v>
      </c>
      <c r="G1215">
        <v>-13993</v>
      </c>
      <c r="H1215">
        <v>0.43733131888885002</v>
      </c>
      <c r="I1215">
        <v>0.53342718813308998</v>
      </c>
      <c r="J1215">
        <v>-9.6095869244239907E-2</v>
      </c>
      <c r="K1215">
        <f t="shared" si="54"/>
        <v>976414</v>
      </c>
      <c r="L1215">
        <f t="shared" si="55"/>
        <v>1985023</v>
      </c>
      <c r="M1215">
        <f t="shared" si="56"/>
        <v>3037030</v>
      </c>
    </row>
    <row r="1216" spans="1:13">
      <c r="A1216" s="1" t="s">
        <v>23</v>
      </c>
      <c r="B1216">
        <v>24023</v>
      </c>
      <c r="C1216" t="s">
        <v>926</v>
      </c>
      <c r="D1216">
        <v>12002</v>
      </c>
      <c r="E1216">
        <v>3281</v>
      </c>
      <c r="F1216">
        <v>15611</v>
      </c>
      <c r="G1216">
        <v>8721</v>
      </c>
      <c r="H1216">
        <v>0.76881685990647597</v>
      </c>
      <c r="I1216">
        <v>0.21017231439369599</v>
      </c>
      <c r="J1216">
        <v>0.55864454551277898</v>
      </c>
      <c r="K1216">
        <f t="shared" si="54"/>
        <v>976414</v>
      </c>
      <c r="L1216">
        <f t="shared" si="55"/>
        <v>1985023</v>
      </c>
      <c r="M1216">
        <f t="shared" si="56"/>
        <v>3037030</v>
      </c>
    </row>
    <row r="1217" spans="1:13">
      <c r="A1217" s="1" t="s">
        <v>23</v>
      </c>
      <c r="B1217">
        <v>24025</v>
      </c>
      <c r="C1217" t="s">
        <v>927</v>
      </c>
      <c r="D1217">
        <v>80930</v>
      </c>
      <c r="E1217">
        <v>63095</v>
      </c>
      <c r="F1217">
        <v>148186</v>
      </c>
      <c r="G1217">
        <v>17835</v>
      </c>
      <c r="H1217">
        <v>0.54613796175077201</v>
      </c>
      <c r="I1217">
        <v>0.42578246258080998</v>
      </c>
      <c r="J1217">
        <v>0.12035549916996199</v>
      </c>
      <c r="K1217">
        <f t="shared" si="54"/>
        <v>976414</v>
      </c>
      <c r="L1217">
        <f t="shared" si="55"/>
        <v>1985023</v>
      </c>
      <c r="M1217">
        <f t="shared" si="56"/>
        <v>3037030</v>
      </c>
    </row>
    <row r="1218" spans="1:13">
      <c r="A1218" s="1" t="s">
        <v>23</v>
      </c>
      <c r="B1218">
        <v>24027</v>
      </c>
      <c r="C1218" t="s">
        <v>232</v>
      </c>
      <c r="D1218">
        <v>48390</v>
      </c>
      <c r="E1218">
        <v>129433</v>
      </c>
      <c r="F1218">
        <v>183062</v>
      </c>
      <c r="G1218">
        <v>-81043</v>
      </c>
      <c r="H1218">
        <v>0.26433667282122902</v>
      </c>
      <c r="I1218">
        <v>0.707044607837781</v>
      </c>
      <c r="J1218">
        <v>-0.44270793501655098</v>
      </c>
      <c r="K1218">
        <f t="shared" si="54"/>
        <v>976414</v>
      </c>
      <c r="L1218">
        <f t="shared" si="55"/>
        <v>1985023</v>
      </c>
      <c r="M1218">
        <f t="shared" si="56"/>
        <v>3037030</v>
      </c>
    </row>
    <row r="1219" spans="1:13">
      <c r="A1219" s="1" t="s">
        <v>23</v>
      </c>
      <c r="B1219">
        <v>24029</v>
      </c>
      <c r="C1219" t="s">
        <v>384</v>
      </c>
      <c r="D1219">
        <v>5195</v>
      </c>
      <c r="E1219">
        <v>5329</v>
      </c>
      <c r="F1219">
        <v>10794</v>
      </c>
      <c r="G1219">
        <v>-134</v>
      </c>
      <c r="H1219">
        <v>0.48128589957383699</v>
      </c>
      <c r="I1219">
        <v>0.49370020381693502</v>
      </c>
      <c r="J1219">
        <v>-1.2414304243097999E-2</v>
      </c>
      <c r="K1219">
        <f t="shared" ref="K1219:K1282" si="57">SUMIF(A:A,A1219,D:D)</f>
        <v>976414</v>
      </c>
      <c r="L1219">
        <f t="shared" ref="L1219:L1282" si="58">SUMIF(A:A,A1219,E:E)</f>
        <v>1985023</v>
      </c>
      <c r="M1219">
        <f t="shared" ref="M1219:M1282" si="59">SUMIF(A:A,A1219,F:F)</f>
        <v>3037030</v>
      </c>
    </row>
    <row r="1220" spans="1:13">
      <c r="A1220" s="1" t="s">
        <v>23</v>
      </c>
      <c r="B1220">
        <v>24031</v>
      </c>
      <c r="C1220" t="s">
        <v>136</v>
      </c>
      <c r="D1220">
        <v>101222</v>
      </c>
      <c r="E1220">
        <v>419569</v>
      </c>
      <c r="F1220">
        <v>533743</v>
      </c>
      <c r="G1220">
        <v>-318347</v>
      </c>
      <c r="H1220">
        <v>0.189645578490022</v>
      </c>
      <c r="I1220">
        <v>0.78608806110806095</v>
      </c>
      <c r="J1220">
        <v>-0.596442482618039</v>
      </c>
      <c r="K1220">
        <f t="shared" si="57"/>
        <v>976414</v>
      </c>
      <c r="L1220">
        <f t="shared" si="58"/>
        <v>1985023</v>
      </c>
      <c r="M1220">
        <f t="shared" si="59"/>
        <v>3037030</v>
      </c>
    </row>
    <row r="1221" spans="1:13">
      <c r="A1221" s="1" t="s">
        <v>23</v>
      </c>
      <c r="B1221">
        <v>24033</v>
      </c>
      <c r="C1221" t="s">
        <v>928</v>
      </c>
      <c r="D1221">
        <v>37090</v>
      </c>
      <c r="E1221">
        <v>379208</v>
      </c>
      <c r="F1221">
        <v>424855</v>
      </c>
      <c r="G1221">
        <v>-342118</v>
      </c>
      <c r="H1221">
        <v>8.73003730684586E-2</v>
      </c>
      <c r="I1221">
        <v>0.89255863765284604</v>
      </c>
      <c r="J1221">
        <v>-0.80525826458438698</v>
      </c>
      <c r="K1221">
        <f t="shared" si="57"/>
        <v>976414</v>
      </c>
      <c r="L1221">
        <f t="shared" si="58"/>
        <v>1985023</v>
      </c>
      <c r="M1221">
        <f t="shared" si="59"/>
        <v>3037030</v>
      </c>
    </row>
    <row r="1222" spans="1:13">
      <c r="A1222" s="1" t="s">
        <v>23</v>
      </c>
      <c r="B1222">
        <v>24035</v>
      </c>
      <c r="C1222" t="s">
        <v>929</v>
      </c>
      <c r="D1222">
        <v>18741</v>
      </c>
      <c r="E1222">
        <v>10709</v>
      </c>
      <c r="F1222">
        <v>30290</v>
      </c>
      <c r="G1222">
        <v>8032</v>
      </c>
      <c r="H1222">
        <v>0.61871904919115195</v>
      </c>
      <c r="I1222">
        <v>0.35354902608121402</v>
      </c>
      <c r="J1222">
        <v>0.26517002310993698</v>
      </c>
      <c r="K1222">
        <f t="shared" si="57"/>
        <v>976414</v>
      </c>
      <c r="L1222">
        <f t="shared" si="58"/>
        <v>1985023</v>
      </c>
      <c r="M1222">
        <f t="shared" si="59"/>
        <v>3037030</v>
      </c>
    </row>
    <row r="1223" spans="1:13">
      <c r="A1223" s="1" t="s">
        <v>23</v>
      </c>
      <c r="B1223">
        <v>24037</v>
      </c>
      <c r="C1223" t="s">
        <v>930</v>
      </c>
      <c r="D1223">
        <v>30826</v>
      </c>
      <c r="E1223">
        <v>23138</v>
      </c>
      <c r="F1223">
        <v>55665</v>
      </c>
      <c r="G1223">
        <v>7688</v>
      </c>
      <c r="H1223">
        <v>0.55377705919338904</v>
      </c>
      <c r="I1223">
        <v>0.41566513967483998</v>
      </c>
      <c r="J1223">
        <v>0.13811191951854801</v>
      </c>
      <c r="K1223">
        <f t="shared" si="57"/>
        <v>976414</v>
      </c>
      <c r="L1223">
        <f t="shared" si="58"/>
        <v>1985023</v>
      </c>
      <c r="M1223">
        <f t="shared" si="59"/>
        <v>3037030</v>
      </c>
    </row>
    <row r="1224" spans="1:13">
      <c r="A1224" s="1" t="s">
        <v>23</v>
      </c>
      <c r="B1224">
        <v>24039</v>
      </c>
      <c r="C1224" t="s">
        <v>914</v>
      </c>
      <c r="D1224">
        <v>5739</v>
      </c>
      <c r="E1224">
        <v>4241</v>
      </c>
      <c r="F1224">
        <v>10147</v>
      </c>
      <c r="G1224">
        <v>1498</v>
      </c>
      <c r="H1224">
        <v>0.56558588745441996</v>
      </c>
      <c r="I1224">
        <v>0.41795604612200599</v>
      </c>
      <c r="J1224">
        <v>0.147629841332413</v>
      </c>
      <c r="K1224">
        <f t="shared" si="57"/>
        <v>976414</v>
      </c>
      <c r="L1224">
        <f t="shared" si="58"/>
        <v>1985023</v>
      </c>
      <c r="M1224">
        <f t="shared" si="59"/>
        <v>3037030</v>
      </c>
    </row>
    <row r="1225" spans="1:13">
      <c r="A1225" s="1" t="s">
        <v>23</v>
      </c>
      <c r="B1225">
        <v>24041</v>
      </c>
      <c r="C1225" t="s">
        <v>521</v>
      </c>
      <c r="D1225">
        <v>10946</v>
      </c>
      <c r="E1225">
        <v>11062</v>
      </c>
      <c r="F1225">
        <v>22555</v>
      </c>
      <c r="G1225">
        <v>-116</v>
      </c>
      <c r="H1225">
        <v>0.48530259365994199</v>
      </c>
      <c r="I1225">
        <v>0.49044557747727702</v>
      </c>
      <c r="J1225">
        <v>-5.1429838173353499E-3</v>
      </c>
      <c r="K1225">
        <f t="shared" si="57"/>
        <v>976414</v>
      </c>
      <c r="L1225">
        <f t="shared" si="58"/>
        <v>1985023</v>
      </c>
      <c r="M1225">
        <f t="shared" si="59"/>
        <v>3037030</v>
      </c>
    </row>
    <row r="1226" spans="1:13">
      <c r="A1226" s="1" t="s">
        <v>23</v>
      </c>
      <c r="B1226">
        <v>24043</v>
      </c>
      <c r="C1226" t="s">
        <v>150</v>
      </c>
      <c r="D1226">
        <v>40224</v>
      </c>
      <c r="E1226">
        <v>26044</v>
      </c>
      <c r="F1226">
        <v>67779</v>
      </c>
      <c r="G1226">
        <v>14180</v>
      </c>
      <c r="H1226">
        <v>0.59345815075465802</v>
      </c>
      <c r="I1226">
        <v>0.38424880862804101</v>
      </c>
      <c r="J1226">
        <v>0.20920934212661699</v>
      </c>
      <c r="K1226">
        <f t="shared" si="57"/>
        <v>976414</v>
      </c>
      <c r="L1226">
        <f t="shared" si="58"/>
        <v>1985023</v>
      </c>
      <c r="M1226">
        <f t="shared" si="59"/>
        <v>3037030</v>
      </c>
    </row>
    <row r="1227" spans="1:13">
      <c r="A1227" s="1" t="s">
        <v>23</v>
      </c>
      <c r="B1227">
        <v>24045</v>
      </c>
      <c r="C1227" t="s">
        <v>931</v>
      </c>
      <c r="D1227">
        <v>22944</v>
      </c>
      <c r="E1227">
        <v>22054</v>
      </c>
      <c r="F1227">
        <v>46216</v>
      </c>
      <c r="G1227">
        <v>890</v>
      </c>
      <c r="H1227">
        <v>0.49645144538687902</v>
      </c>
      <c r="I1227">
        <v>0.47719404535225801</v>
      </c>
      <c r="J1227">
        <v>1.9257400034619999E-2</v>
      </c>
      <c r="K1227">
        <f t="shared" si="57"/>
        <v>976414</v>
      </c>
      <c r="L1227">
        <f t="shared" si="58"/>
        <v>1985023</v>
      </c>
      <c r="M1227">
        <f t="shared" si="59"/>
        <v>3037030</v>
      </c>
    </row>
    <row r="1228" spans="1:13">
      <c r="A1228" s="1" t="s">
        <v>23</v>
      </c>
      <c r="B1228">
        <v>24047</v>
      </c>
      <c r="C1228" t="s">
        <v>932</v>
      </c>
      <c r="D1228">
        <v>18571</v>
      </c>
      <c r="E1228">
        <v>12560</v>
      </c>
      <c r="F1228">
        <v>31691</v>
      </c>
      <c r="G1228">
        <v>6011</v>
      </c>
      <c r="H1228">
        <v>0.58600233504780497</v>
      </c>
      <c r="I1228">
        <v>0.39632703291155202</v>
      </c>
      <c r="J1228">
        <v>0.189675302136253</v>
      </c>
      <c r="K1228">
        <f t="shared" si="57"/>
        <v>976414</v>
      </c>
      <c r="L1228">
        <f t="shared" si="58"/>
        <v>1985023</v>
      </c>
      <c r="M1228">
        <f t="shared" si="59"/>
        <v>3037030</v>
      </c>
    </row>
    <row r="1229" spans="1:13">
      <c r="A1229" s="1" t="s">
        <v>23</v>
      </c>
      <c r="B1229">
        <v>24510</v>
      </c>
      <c r="C1229" t="s">
        <v>933</v>
      </c>
      <c r="D1229">
        <v>25374</v>
      </c>
      <c r="E1229">
        <v>207260</v>
      </c>
      <c r="F1229">
        <v>237461</v>
      </c>
      <c r="G1229">
        <v>-181886</v>
      </c>
      <c r="H1229">
        <v>0.106855441525134</v>
      </c>
      <c r="I1229">
        <v>0.872817009951107</v>
      </c>
      <c r="J1229">
        <v>-0.76596156842597296</v>
      </c>
      <c r="K1229">
        <f t="shared" si="57"/>
        <v>976414</v>
      </c>
      <c r="L1229">
        <f t="shared" si="58"/>
        <v>1985023</v>
      </c>
      <c r="M1229">
        <f t="shared" si="59"/>
        <v>3037030</v>
      </c>
    </row>
    <row r="1230" spans="1:13">
      <c r="A1230" s="1" t="s">
        <v>9</v>
      </c>
      <c r="B1230">
        <v>25001</v>
      </c>
      <c r="C1230" t="s">
        <v>934</v>
      </c>
      <c r="D1230">
        <v>55311</v>
      </c>
      <c r="E1230">
        <v>91994</v>
      </c>
      <c r="F1230">
        <v>150325</v>
      </c>
      <c r="G1230">
        <v>-36683</v>
      </c>
      <c r="H1230">
        <v>0.36794279062032198</v>
      </c>
      <c r="I1230">
        <v>0.61196740395809002</v>
      </c>
      <c r="J1230">
        <v>-0.24402461333776801</v>
      </c>
      <c r="K1230">
        <f t="shared" si="57"/>
        <v>1167202</v>
      </c>
      <c r="L1230">
        <f t="shared" si="58"/>
        <v>2382202</v>
      </c>
      <c r="M1230">
        <f t="shared" si="59"/>
        <v>3631402</v>
      </c>
    </row>
    <row r="1231" spans="1:13">
      <c r="A1231" s="1" t="s">
        <v>9</v>
      </c>
      <c r="B1231">
        <v>25003</v>
      </c>
      <c r="C1231" t="s">
        <v>935</v>
      </c>
      <c r="D1231">
        <v>18064</v>
      </c>
      <c r="E1231">
        <v>51705</v>
      </c>
      <c r="F1231">
        <v>71375</v>
      </c>
      <c r="G1231">
        <v>-33641</v>
      </c>
      <c r="H1231">
        <v>0.25308581436076999</v>
      </c>
      <c r="I1231">
        <v>0.72441330998248599</v>
      </c>
      <c r="J1231">
        <v>-0.471327495621716</v>
      </c>
      <c r="K1231">
        <f t="shared" si="57"/>
        <v>1167202</v>
      </c>
      <c r="L1231">
        <f t="shared" si="58"/>
        <v>2382202</v>
      </c>
      <c r="M1231">
        <f t="shared" si="59"/>
        <v>3631402</v>
      </c>
    </row>
    <row r="1232" spans="1:13">
      <c r="A1232" s="1" t="s">
        <v>9</v>
      </c>
      <c r="B1232">
        <v>25005</v>
      </c>
      <c r="C1232" t="s">
        <v>936</v>
      </c>
      <c r="D1232">
        <v>119872</v>
      </c>
      <c r="E1232">
        <v>153377</v>
      </c>
      <c r="F1232">
        <v>279279</v>
      </c>
      <c r="G1232">
        <v>-33505</v>
      </c>
      <c r="H1232">
        <v>0.42921952599371899</v>
      </c>
      <c r="I1232">
        <v>0.549189162092387</v>
      </c>
      <c r="J1232">
        <v>-0.11996963609866799</v>
      </c>
      <c r="K1232">
        <f t="shared" si="57"/>
        <v>1167202</v>
      </c>
      <c r="L1232">
        <f t="shared" si="58"/>
        <v>2382202</v>
      </c>
      <c r="M1232">
        <f t="shared" si="59"/>
        <v>3631402</v>
      </c>
    </row>
    <row r="1233" spans="1:13">
      <c r="A1233" s="1" t="s">
        <v>9</v>
      </c>
      <c r="B1233">
        <v>25007</v>
      </c>
      <c r="C1233" t="s">
        <v>937</v>
      </c>
      <c r="D1233">
        <v>2631</v>
      </c>
      <c r="E1233">
        <v>9914</v>
      </c>
      <c r="F1233">
        <v>12798</v>
      </c>
      <c r="G1233">
        <v>-7283</v>
      </c>
      <c r="H1233">
        <v>0.20557899671823701</v>
      </c>
      <c r="I1233">
        <v>0.77465228942022102</v>
      </c>
      <c r="J1233">
        <v>-0.56907329270198403</v>
      </c>
      <c r="K1233">
        <f t="shared" si="57"/>
        <v>1167202</v>
      </c>
      <c r="L1233">
        <f t="shared" si="58"/>
        <v>2382202</v>
      </c>
      <c r="M1233">
        <f t="shared" si="59"/>
        <v>3631402</v>
      </c>
    </row>
    <row r="1234" spans="1:13">
      <c r="A1234" s="1" t="s">
        <v>9</v>
      </c>
      <c r="B1234">
        <v>25009</v>
      </c>
      <c r="C1234" t="s">
        <v>938</v>
      </c>
      <c r="D1234">
        <v>144837</v>
      </c>
      <c r="E1234">
        <v>267198</v>
      </c>
      <c r="F1234">
        <v>421210</v>
      </c>
      <c r="G1234">
        <v>-122361</v>
      </c>
      <c r="H1234">
        <v>0.34385935756510999</v>
      </c>
      <c r="I1234">
        <v>0.63435815863820899</v>
      </c>
      <c r="J1234">
        <v>-0.290498801073098</v>
      </c>
      <c r="K1234">
        <f t="shared" si="57"/>
        <v>1167202</v>
      </c>
      <c r="L1234">
        <f t="shared" si="58"/>
        <v>2382202</v>
      </c>
      <c r="M1234">
        <f t="shared" si="59"/>
        <v>3631402</v>
      </c>
    </row>
    <row r="1235" spans="1:13">
      <c r="A1235" s="1" t="s">
        <v>9</v>
      </c>
      <c r="B1235">
        <v>25011</v>
      </c>
      <c r="C1235" t="s">
        <v>115</v>
      </c>
      <c r="D1235">
        <v>11201</v>
      </c>
      <c r="E1235">
        <v>30030</v>
      </c>
      <c r="F1235">
        <v>42458</v>
      </c>
      <c r="G1235">
        <v>-18829</v>
      </c>
      <c r="H1235">
        <v>0.26381365113759397</v>
      </c>
      <c r="I1235">
        <v>0.70728720146968704</v>
      </c>
      <c r="J1235">
        <v>-0.44347355033209201</v>
      </c>
      <c r="K1235">
        <f t="shared" si="57"/>
        <v>1167202</v>
      </c>
      <c r="L1235">
        <f t="shared" si="58"/>
        <v>2382202</v>
      </c>
      <c r="M1235">
        <f t="shared" si="59"/>
        <v>3631402</v>
      </c>
    </row>
    <row r="1236" spans="1:13">
      <c r="A1236" s="1" t="s">
        <v>9</v>
      </c>
      <c r="B1236">
        <v>25013</v>
      </c>
      <c r="C1236" t="s">
        <v>939</v>
      </c>
      <c r="D1236">
        <v>87318</v>
      </c>
      <c r="E1236">
        <v>125948</v>
      </c>
      <c r="F1236">
        <v>218177</v>
      </c>
      <c r="G1236">
        <v>-38630</v>
      </c>
      <c r="H1236">
        <v>0.40021633811079899</v>
      </c>
      <c r="I1236">
        <v>0.57727441480999298</v>
      </c>
      <c r="J1236">
        <v>-0.17705807669919299</v>
      </c>
      <c r="K1236">
        <f t="shared" si="57"/>
        <v>1167202</v>
      </c>
      <c r="L1236">
        <f t="shared" si="58"/>
        <v>2382202</v>
      </c>
      <c r="M1236">
        <f t="shared" si="59"/>
        <v>3631402</v>
      </c>
    </row>
    <row r="1237" spans="1:13">
      <c r="A1237" s="1" t="s">
        <v>9</v>
      </c>
      <c r="B1237">
        <v>25015</v>
      </c>
      <c r="C1237" t="s">
        <v>940</v>
      </c>
      <c r="D1237">
        <v>22281</v>
      </c>
      <c r="E1237">
        <v>63362</v>
      </c>
      <c r="F1237">
        <v>87854</v>
      </c>
      <c r="G1237">
        <v>-41081</v>
      </c>
      <c r="H1237">
        <v>0.25361395041773799</v>
      </c>
      <c r="I1237">
        <v>0.72121929564959997</v>
      </c>
      <c r="J1237">
        <v>-0.46760534523186198</v>
      </c>
      <c r="K1237">
        <f t="shared" si="57"/>
        <v>1167202</v>
      </c>
      <c r="L1237">
        <f t="shared" si="58"/>
        <v>2382202</v>
      </c>
      <c r="M1237">
        <f t="shared" si="59"/>
        <v>3631402</v>
      </c>
    </row>
    <row r="1238" spans="1:13">
      <c r="A1238" s="1" t="s">
        <v>9</v>
      </c>
      <c r="B1238">
        <v>25017</v>
      </c>
      <c r="C1238" t="s">
        <v>379</v>
      </c>
      <c r="D1238">
        <v>226956</v>
      </c>
      <c r="E1238">
        <v>617196</v>
      </c>
      <c r="F1238">
        <v>863577</v>
      </c>
      <c r="G1238">
        <v>-390240</v>
      </c>
      <c r="H1238">
        <v>0.26280922257077199</v>
      </c>
      <c r="I1238">
        <v>0.71469712602350399</v>
      </c>
      <c r="J1238">
        <v>-0.451887903452732</v>
      </c>
      <c r="K1238">
        <f t="shared" si="57"/>
        <v>1167202</v>
      </c>
      <c r="L1238">
        <f t="shared" si="58"/>
        <v>2382202</v>
      </c>
      <c r="M1238">
        <f t="shared" si="59"/>
        <v>3631402</v>
      </c>
    </row>
    <row r="1239" spans="1:13">
      <c r="A1239" s="1" t="s">
        <v>9</v>
      </c>
      <c r="B1239">
        <v>25019</v>
      </c>
      <c r="C1239" t="s">
        <v>941</v>
      </c>
      <c r="D1239">
        <v>1914</v>
      </c>
      <c r="E1239">
        <v>5241</v>
      </c>
      <c r="F1239">
        <v>7306</v>
      </c>
      <c r="G1239">
        <v>-3327</v>
      </c>
      <c r="H1239">
        <v>0.26197645770599498</v>
      </c>
      <c r="I1239">
        <v>0.71735559813851602</v>
      </c>
      <c r="J1239">
        <v>-0.45537914043252098</v>
      </c>
      <c r="K1239">
        <f t="shared" si="57"/>
        <v>1167202</v>
      </c>
      <c r="L1239">
        <f t="shared" si="58"/>
        <v>2382202</v>
      </c>
      <c r="M1239">
        <f t="shared" si="59"/>
        <v>3631402</v>
      </c>
    </row>
    <row r="1240" spans="1:13">
      <c r="A1240" s="1" t="s">
        <v>9</v>
      </c>
      <c r="B1240">
        <v>25021</v>
      </c>
      <c r="C1240" t="s">
        <v>942</v>
      </c>
      <c r="D1240">
        <v>125294</v>
      </c>
      <c r="E1240">
        <v>273312</v>
      </c>
      <c r="F1240">
        <v>407751</v>
      </c>
      <c r="G1240">
        <v>-148018</v>
      </c>
      <c r="H1240">
        <v>0.30728066883956101</v>
      </c>
      <c r="I1240">
        <v>0.67029142785670603</v>
      </c>
      <c r="J1240">
        <v>-0.36301075901714502</v>
      </c>
      <c r="K1240">
        <f t="shared" si="57"/>
        <v>1167202</v>
      </c>
      <c r="L1240">
        <f t="shared" si="58"/>
        <v>2382202</v>
      </c>
      <c r="M1240">
        <f t="shared" si="59"/>
        <v>3631402</v>
      </c>
    </row>
    <row r="1241" spans="1:13">
      <c r="A1241" s="1" t="s">
        <v>9</v>
      </c>
      <c r="B1241">
        <v>25023</v>
      </c>
      <c r="C1241" t="s">
        <v>708</v>
      </c>
      <c r="D1241">
        <v>121227</v>
      </c>
      <c r="E1241">
        <v>173630</v>
      </c>
      <c r="F1241">
        <v>301816</v>
      </c>
      <c r="G1241">
        <v>-52403</v>
      </c>
      <c r="H1241">
        <v>0.40165862644790201</v>
      </c>
      <c r="I1241">
        <v>0.57528427916346303</v>
      </c>
      <c r="J1241">
        <v>-0.17362565271556099</v>
      </c>
      <c r="K1241">
        <f t="shared" si="57"/>
        <v>1167202</v>
      </c>
      <c r="L1241">
        <f t="shared" si="58"/>
        <v>2382202</v>
      </c>
      <c r="M1241">
        <f t="shared" si="59"/>
        <v>3631402</v>
      </c>
    </row>
    <row r="1242" spans="1:13">
      <c r="A1242" s="1" t="s">
        <v>9</v>
      </c>
      <c r="B1242">
        <v>25025</v>
      </c>
      <c r="C1242" t="s">
        <v>943</v>
      </c>
      <c r="D1242">
        <v>58613</v>
      </c>
      <c r="E1242">
        <v>270522</v>
      </c>
      <c r="F1242">
        <v>335462</v>
      </c>
      <c r="G1242">
        <v>-211909</v>
      </c>
      <c r="H1242">
        <v>0.17472321753283501</v>
      </c>
      <c r="I1242">
        <v>0.80641622598088603</v>
      </c>
      <c r="J1242">
        <v>-0.63169300844804999</v>
      </c>
      <c r="K1242">
        <f t="shared" si="57"/>
        <v>1167202</v>
      </c>
      <c r="L1242">
        <f t="shared" si="58"/>
        <v>2382202</v>
      </c>
      <c r="M1242">
        <f t="shared" si="59"/>
        <v>3631402</v>
      </c>
    </row>
    <row r="1243" spans="1:13">
      <c r="A1243" s="1" t="s">
        <v>9</v>
      </c>
      <c r="B1243">
        <v>25027</v>
      </c>
      <c r="C1243" t="s">
        <v>932</v>
      </c>
      <c r="D1243">
        <v>171683</v>
      </c>
      <c r="E1243">
        <v>248773</v>
      </c>
      <c r="F1243">
        <v>432014</v>
      </c>
      <c r="G1243">
        <v>-77090</v>
      </c>
      <c r="H1243">
        <v>0.39740147310040802</v>
      </c>
      <c r="I1243">
        <v>0.57584476429004605</v>
      </c>
      <c r="J1243">
        <v>-0.178443291189637</v>
      </c>
      <c r="K1243">
        <f t="shared" si="57"/>
        <v>1167202</v>
      </c>
      <c r="L1243">
        <f t="shared" si="58"/>
        <v>2382202</v>
      </c>
      <c r="M1243">
        <f t="shared" si="59"/>
        <v>3631402</v>
      </c>
    </row>
    <row r="1244" spans="1:13">
      <c r="A1244" s="1" t="s">
        <v>42</v>
      </c>
      <c r="B1244">
        <v>26001</v>
      </c>
      <c r="C1244" t="s">
        <v>944</v>
      </c>
      <c r="D1244">
        <v>4848</v>
      </c>
      <c r="E1244">
        <v>2142</v>
      </c>
      <c r="F1244">
        <v>7064</v>
      </c>
      <c r="G1244">
        <v>2706</v>
      </c>
      <c r="H1244">
        <v>0.68629671574178897</v>
      </c>
      <c r="I1244">
        <v>0.30322763306908201</v>
      </c>
      <c r="J1244">
        <v>0.38306908267270601</v>
      </c>
      <c r="K1244">
        <f t="shared" si="57"/>
        <v>2649852</v>
      </c>
      <c r="L1244">
        <f t="shared" si="58"/>
        <v>2804040</v>
      </c>
      <c r="M1244">
        <f t="shared" si="59"/>
        <v>5539302</v>
      </c>
    </row>
    <row r="1245" spans="1:13">
      <c r="A1245" s="1" t="s">
        <v>42</v>
      </c>
      <c r="B1245">
        <v>26003</v>
      </c>
      <c r="C1245" t="s">
        <v>945</v>
      </c>
      <c r="D1245">
        <v>3014</v>
      </c>
      <c r="E1245">
        <v>2053</v>
      </c>
      <c r="F1245">
        <v>5128</v>
      </c>
      <c r="G1245">
        <v>961</v>
      </c>
      <c r="H1245">
        <v>0.587753510140405</v>
      </c>
      <c r="I1245">
        <v>0.400351014040561</v>
      </c>
      <c r="J1245">
        <v>0.187402496099844</v>
      </c>
      <c r="K1245">
        <f t="shared" si="57"/>
        <v>2649852</v>
      </c>
      <c r="L1245">
        <f t="shared" si="58"/>
        <v>2804040</v>
      </c>
      <c r="M1245">
        <f t="shared" si="59"/>
        <v>5539302</v>
      </c>
    </row>
    <row r="1246" spans="1:13">
      <c r="A1246" s="1" t="s">
        <v>42</v>
      </c>
      <c r="B1246">
        <v>26005</v>
      </c>
      <c r="C1246" t="s">
        <v>946</v>
      </c>
      <c r="D1246">
        <v>41392</v>
      </c>
      <c r="E1246">
        <v>24449</v>
      </c>
      <c r="F1246">
        <v>67094</v>
      </c>
      <c r="G1246">
        <v>16943</v>
      </c>
      <c r="H1246">
        <v>0.61692550749694397</v>
      </c>
      <c r="I1246">
        <v>0.36439920112081498</v>
      </c>
      <c r="J1246">
        <v>0.252526306376129</v>
      </c>
      <c r="K1246">
        <f t="shared" si="57"/>
        <v>2649852</v>
      </c>
      <c r="L1246">
        <f t="shared" si="58"/>
        <v>2804040</v>
      </c>
      <c r="M1246">
        <f t="shared" si="59"/>
        <v>5539302</v>
      </c>
    </row>
    <row r="1247" spans="1:13">
      <c r="A1247" s="1" t="s">
        <v>42</v>
      </c>
      <c r="B1247">
        <v>26007</v>
      </c>
      <c r="C1247" t="s">
        <v>947</v>
      </c>
      <c r="D1247">
        <v>10686</v>
      </c>
      <c r="E1247">
        <v>6000</v>
      </c>
      <c r="F1247">
        <v>16969</v>
      </c>
      <c r="G1247">
        <v>4686</v>
      </c>
      <c r="H1247">
        <v>0.62973657846661502</v>
      </c>
      <c r="I1247">
        <v>0.35358595085155198</v>
      </c>
      <c r="J1247">
        <v>0.27615062761506198</v>
      </c>
      <c r="K1247">
        <f t="shared" si="57"/>
        <v>2649852</v>
      </c>
      <c r="L1247">
        <f t="shared" si="58"/>
        <v>2804040</v>
      </c>
      <c r="M1247">
        <f t="shared" si="59"/>
        <v>5539302</v>
      </c>
    </row>
    <row r="1248" spans="1:13">
      <c r="A1248" s="1" t="s">
        <v>42</v>
      </c>
      <c r="B1248">
        <v>26009</v>
      </c>
      <c r="C1248" t="s">
        <v>948</v>
      </c>
      <c r="D1248">
        <v>9748</v>
      </c>
      <c r="E1248">
        <v>5960</v>
      </c>
      <c r="F1248">
        <v>15949</v>
      </c>
      <c r="G1248">
        <v>3788</v>
      </c>
      <c r="H1248">
        <v>0.611198194244153</v>
      </c>
      <c r="I1248">
        <v>0.373691140510376</v>
      </c>
      <c r="J1248">
        <v>0.23750705373377601</v>
      </c>
      <c r="K1248">
        <f t="shared" si="57"/>
        <v>2649852</v>
      </c>
      <c r="L1248">
        <f t="shared" si="58"/>
        <v>2804040</v>
      </c>
      <c r="M1248">
        <f t="shared" si="59"/>
        <v>5539302</v>
      </c>
    </row>
    <row r="1249" spans="1:13">
      <c r="A1249" s="1" t="s">
        <v>42</v>
      </c>
      <c r="B1249">
        <v>26011</v>
      </c>
      <c r="C1249" t="s">
        <v>949</v>
      </c>
      <c r="D1249">
        <v>5928</v>
      </c>
      <c r="E1249">
        <v>2774</v>
      </c>
      <c r="F1249">
        <v>8831</v>
      </c>
      <c r="G1249">
        <v>3154</v>
      </c>
      <c r="H1249">
        <v>0.671271656664024</v>
      </c>
      <c r="I1249">
        <v>0.31412071113124201</v>
      </c>
      <c r="J1249">
        <v>0.35715094553278198</v>
      </c>
      <c r="K1249">
        <f t="shared" si="57"/>
        <v>2649852</v>
      </c>
      <c r="L1249">
        <f t="shared" si="58"/>
        <v>2804040</v>
      </c>
      <c r="M1249">
        <f t="shared" si="59"/>
        <v>5539302</v>
      </c>
    </row>
    <row r="1250" spans="1:13">
      <c r="A1250" s="1" t="s">
        <v>42</v>
      </c>
      <c r="B1250">
        <v>26013</v>
      </c>
      <c r="C1250" t="s">
        <v>950</v>
      </c>
      <c r="D1250">
        <v>2512</v>
      </c>
      <c r="E1250">
        <v>1478</v>
      </c>
      <c r="F1250">
        <v>4038</v>
      </c>
      <c r="G1250">
        <v>1034</v>
      </c>
      <c r="H1250">
        <v>0.622090143635463</v>
      </c>
      <c r="I1250">
        <v>0.36602278355621498</v>
      </c>
      <c r="J1250">
        <v>0.25606736007924702</v>
      </c>
      <c r="K1250">
        <f t="shared" si="57"/>
        <v>2649852</v>
      </c>
      <c r="L1250">
        <f t="shared" si="58"/>
        <v>2804040</v>
      </c>
      <c r="M1250">
        <f t="shared" si="59"/>
        <v>5539302</v>
      </c>
    </row>
    <row r="1251" spans="1:13">
      <c r="A1251" s="1" t="s">
        <v>42</v>
      </c>
      <c r="B1251">
        <v>26015</v>
      </c>
      <c r="C1251" t="s">
        <v>951</v>
      </c>
      <c r="D1251">
        <v>23471</v>
      </c>
      <c r="E1251">
        <v>11797</v>
      </c>
      <c r="F1251">
        <v>35905</v>
      </c>
      <c r="G1251">
        <v>11674</v>
      </c>
      <c r="H1251">
        <v>0.65369725664949097</v>
      </c>
      <c r="I1251">
        <v>0.32856148168778698</v>
      </c>
      <c r="J1251">
        <v>0.32513577496170398</v>
      </c>
      <c r="K1251">
        <f t="shared" si="57"/>
        <v>2649852</v>
      </c>
      <c r="L1251">
        <f t="shared" si="58"/>
        <v>2804040</v>
      </c>
      <c r="M1251">
        <f t="shared" si="59"/>
        <v>5539302</v>
      </c>
    </row>
    <row r="1252" spans="1:13">
      <c r="A1252" s="1" t="s">
        <v>42</v>
      </c>
      <c r="B1252">
        <v>26017</v>
      </c>
      <c r="C1252" t="s">
        <v>389</v>
      </c>
      <c r="D1252">
        <v>33125</v>
      </c>
      <c r="E1252">
        <v>26151</v>
      </c>
      <c r="F1252">
        <v>60255</v>
      </c>
      <c r="G1252">
        <v>6974</v>
      </c>
      <c r="H1252">
        <v>0.54974690897020995</v>
      </c>
      <c r="I1252">
        <v>0.43400547672392298</v>
      </c>
      <c r="J1252">
        <v>0.115741432246286</v>
      </c>
      <c r="K1252">
        <f t="shared" si="57"/>
        <v>2649852</v>
      </c>
      <c r="L1252">
        <f t="shared" si="58"/>
        <v>2804040</v>
      </c>
      <c r="M1252">
        <f t="shared" si="59"/>
        <v>5539302</v>
      </c>
    </row>
    <row r="1253" spans="1:13">
      <c r="A1253" s="1" t="s">
        <v>42</v>
      </c>
      <c r="B1253">
        <v>26019</v>
      </c>
      <c r="C1253" t="s">
        <v>952</v>
      </c>
      <c r="D1253">
        <v>6601</v>
      </c>
      <c r="E1253">
        <v>5480</v>
      </c>
      <c r="F1253">
        <v>12262</v>
      </c>
      <c r="G1253">
        <v>1121</v>
      </c>
      <c r="H1253">
        <v>0.53832979938019898</v>
      </c>
      <c r="I1253">
        <v>0.44690915022019201</v>
      </c>
      <c r="J1253">
        <v>9.1420649160006501E-2</v>
      </c>
      <c r="K1253">
        <f t="shared" si="57"/>
        <v>2649852</v>
      </c>
      <c r="L1253">
        <f t="shared" si="58"/>
        <v>2804040</v>
      </c>
      <c r="M1253">
        <f t="shared" si="59"/>
        <v>5539302</v>
      </c>
    </row>
    <row r="1254" spans="1:13">
      <c r="A1254" s="1" t="s">
        <v>42</v>
      </c>
      <c r="B1254">
        <v>26021</v>
      </c>
      <c r="C1254" t="s">
        <v>443</v>
      </c>
      <c r="D1254">
        <v>43519</v>
      </c>
      <c r="E1254">
        <v>37438</v>
      </c>
      <c r="F1254">
        <v>82391</v>
      </c>
      <c r="G1254">
        <v>6081</v>
      </c>
      <c r="H1254">
        <v>0.52820089572890205</v>
      </c>
      <c r="I1254">
        <v>0.45439429063853998</v>
      </c>
      <c r="J1254">
        <v>7.3806605090361702E-2</v>
      </c>
      <c r="K1254">
        <f t="shared" si="57"/>
        <v>2649852</v>
      </c>
      <c r="L1254">
        <f t="shared" si="58"/>
        <v>2804040</v>
      </c>
      <c r="M1254">
        <f t="shared" si="59"/>
        <v>5539302</v>
      </c>
    </row>
    <row r="1255" spans="1:13">
      <c r="A1255" s="1" t="s">
        <v>42</v>
      </c>
      <c r="B1255">
        <v>26023</v>
      </c>
      <c r="C1255" t="s">
        <v>953</v>
      </c>
      <c r="D1255">
        <v>14064</v>
      </c>
      <c r="E1255">
        <v>6159</v>
      </c>
      <c r="F1255">
        <v>20536</v>
      </c>
      <c r="G1255">
        <v>7905</v>
      </c>
      <c r="H1255">
        <v>0.68484612388001498</v>
      </c>
      <c r="I1255">
        <v>0.29991234904557801</v>
      </c>
      <c r="J1255">
        <v>0.38493377483443703</v>
      </c>
      <c r="K1255">
        <f t="shared" si="57"/>
        <v>2649852</v>
      </c>
      <c r="L1255">
        <f t="shared" si="58"/>
        <v>2804040</v>
      </c>
      <c r="M1255">
        <f t="shared" si="59"/>
        <v>5539302</v>
      </c>
    </row>
    <row r="1256" spans="1:13">
      <c r="A1256" s="1" t="s">
        <v>42</v>
      </c>
      <c r="B1256">
        <v>26025</v>
      </c>
      <c r="C1256" t="s">
        <v>93</v>
      </c>
      <c r="D1256">
        <v>36221</v>
      </c>
      <c r="E1256">
        <v>28877</v>
      </c>
      <c r="F1256">
        <v>66281</v>
      </c>
      <c r="G1256">
        <v>7344</v>
      </c>
      <c r="H1256">
        <v>0.54647636577601399</v>
      </c>
      <c r="I1256">
        <v>0.43567538208536299</v>
      </c>
      <c r="J1256">
        <v>0.11080098369065</v>
      </c>
      <c r="K1256">
        <f t="shared" si="57"/>
        <v>2649852</v>
      </c>
      <c r="L1256">
        <f t="shared" si="58"/>
        <v>2804040</v>
      </c>
      <c r="M1256">
        <f t="shared" si="59"/>
        <v>5539302</v>
      </c>
    </row>
    <row r="1257" spans="1:13">
      <c r="A1257" s="1" t="s">
        <v>42</v>
      </c>
      <c r="B1257">
        <v>26027</v>
      </c>
      <c r="C1257" t="s">
        <v>585</v>
      </c>
      <c r="D1257">
        <v>16699</v>
      </c>
      <c r="E1257">
        <v>9130</v>
      </c>
      <c r="F1257">
        <v>26216</v>
      </c>
      <c r="G1257">
        <v>7569</v>
      </c>
      <c r="H1257">
        <v>0.63697741837045996</v>
      </c>
      <c r="I1257">
        <v>0.348260604211168</v>
      </c>
      <c r="J1257">
        <v>0.28871681415929101</v>
      </c>
      <c r="K1257">
        <f t="shared" si="57"/>
        <v>2649852</v>
      </c>
      <c r="L1257">
        <f t="shared" si="58"/>
        <v>2804040</v>
      </c>
      <c r="M1257">
        <f t="shared" si="59"/>
        <v>5539302</v>
      </c>
    </row>
    <row r="1258" spans="1:13">
      <c r="A1258" s="1" t="s">
        <v>42</v>
      </c>
      <c r="B1258">
        <v>26029</v>
      </c>
      <c r="C1258" t="s">
        <v>954</v>
      </c>
      <c r="D1258">
        <v>9841</v>
      </c>
      <c r="E1258">
        <v>6939</v>
      </c>
      <c r="F1258">
        <v>17000</v>
      </c>
      <c r="G1258">
        <v>2902</v>
      </c>
      <c r="H1258">
        <v>0.57888235294117596</v>
      </c>
      <c r="I1258">
        <v>0.40817647058823497</v>
      </c>
      <c r="J1258">
        <v>0.17070588235294101</v>
      </c>
      <c r="K1258">
        <f t="shared" si="57"/>
        <v>2649852</v>
      </c>
      <c r="L1258">
        <f t="shared" si="58"/>
        <v>2804040</v>
      </c>
      <c r="M1258">
        <f t="shared" si="59"/>
        <v>5539302</v>
      </c>
    </row>
    <row r="1259" spans="1:13">
      <c r="A1259" s="1" t="s">
        <v>42</v>
      </c>
      <c r="B1259">
        <v>26031</v>
      </c>
      <c r="C1259" t="s">
        <v>955</v>
      </c>
      <c r="D1259">
        <v>10186</v>
      </c>
      <c r="E1259">
        <v>5437</v>
      </c>
      <c r="F1259">
        <v>15868</v>
      </c>
      <c r="G1259">
        <v>4749</v>
      </c>
      <c r="H1259">
        <v>0.64192084698764795</v>
      </c>
      <c r="I1259">
        <v>0.34263927401058702</v>
      </c>
      <c r="J1259">
        <v>0.29928157297705998</v>
      </c>
      <c r="K1259">
        <f t="shared" si="57"/>
        <v>2649852</v>
      </c>
      <c r="L1259">
        <f t="shared" si="58"/>
        <v>2804040</v>
      </c>
      <c r="M1259">
        <f t="shared" si="59"/>
        <v>5539302</v>
      </c>
    </row>
    <row r="1260" spans="1:13">
      <c r="A1260" s="1" t="s">
        <v>42</v>
      </c>
      <c r="B1260">
        <v>26033</v>
      </c>
      <c r="C1260" t="s">
        <v>956</v>
      </c>
      <c r="D1260">
        <v>10681</v>
      </c>
      <c r="E1260">
        <v>6648</v>
      </c>
      <c r="F1260">
        <v>17642</v>
      </c>
      <c r="G1260">
        <v>4033</v>
      </c>
      <c r="H1260">
        <v>0.60543022333068797</v>
      </c>
      <c r="I1260">
        <v>0.37682802403355597</v>
      </c>
      <c r="J1260">
        <v>0.22860219929713099</v>
      </c>
      <c r="K1260">
        <f t="shared" si="57"/>
        <v>2649852</v>
      </c>
      <c r="L1260">
        <f t="shared" si="58"/>
        <v>2804040</v>
      </c>
      <c r="M1260">
        <f t="shared" si="59"/>
        <v>5539302</v>
      </c>
    </row>
    <row r="1261" spans="1:13">
      <c r="A1261" s="1" t="s">
        <v>42</v>
      </c>
      <c r="B1261">
        <v>26035</v>
      </c>
      <c r="C1261" t="s">
        <v>957</v>
      </c>
      <c r="D1261">
        <v>10861</v>
      </c>
      <c r="E1261">
        <v>5199</v>
      </c>
      <c r="F1261">
        <v>16281</v>
      </c>
      <c r="G1261">
        <v>5662</v>
      </c>
      <c r="H1261">
        <v>0.66709661568699696</v>
      </c>
      <c r="I1261">
        <v>0.31932927952828399</v>
      </c>
      <c r="J1261">
        <v>0.34776733615871203</v>
      </c>
      <c r="K1261">
        <f t="shared" si="57"/>
        <v>2649852</v>
      </c>
      <c r="L1261">
        <f t="shared" si="58"/>
        <v>2804040</v>
      </c>
      <c r="M1261">
        <f t="shared" si="59"/>
        <v>5539302</v>
      </c>
    </row>
    <row r="1262" spans="1:13">
      <c r="A1262" s="1" t="s">
        <v>42</v>
      </c>
      <c r="B1262">
        <v>26037</v>
      </c>
      <c r="C1262" t="s">
        <v>588</v>
      </c>
      <c r="D1262">
        <v>25098</v>
      </c>
      <c r="E1262">
        <v>21968</v>
      </c>
      <c r="F1262">
        <v>47927</v>
      </c>
      <c r="G1262">
        <v>3130</v>
      </c>
      <c r="H1262">
        <v>0.52367141694660602</v>
      </c>
      <c r="I1262">
        <v>0.45836376155403002</v>
      </c>
      <c r="J1262">
        <v>6.53076553925762E-2</v>
      </c>
      <c r="K1262">
        <f t="shared" si="57"/>
        <v>2649852</v>
      </c>
      <c r="L1262">
        <f t="shared" si="58"/>
        <v>2804040</v>
      </c>
      <c r="M1262">
        <f t="shared" si="59"/>
        <v>5539302</v>
      </c>
    </row>
    <row r="1263" spans="1:13">
      <c r="A1263" s="1" t="s">
        <v>42</v>
      </c>
      <c r="B1263">
        <v>26039</v>
      </c>
      <c r="C1263" t="s">
        <v>221</v>
      </c>
      <c r="D1263">
        <v>5087</v>
      </c>
      <c r="E1263">
        <v>2672</v>
      </c>
      <c r="F1263">
        <v>7861</v>
      </c>
      <c r="G1263">
        <v>2415</v>
      </c>
      <c r="H1263">
        <v>0.64711868718992405</v>
      </c>
      <c r="I1263">
        <v>0.33990586439384302</v>
      </c>
      <c r="J1263">
        <v>0.30721282279608098</v>
      </c>
      <c r="K1263">
        <f t="shared" si="57"/>
        <v>2649852</v>
      </c>
      <c r="L1263">
        <f t="shared" si="58"/>
        <v>2804040</v>
      </c>
      <c r="M1263">
        <f t="shared" si="59"/>
        <v>5539302</v>
      </c>
    </row>
    <row r="1264" spans="1:13">
      <c r="A1264" s="1" t="s">
        <v>42</v>
      </c>
      <c r="B1264">
        <v>26041</v>
      </c>
      <c r="C1264" t="s">
        <v>336</v>
      </c>
      <c r="D1264">
        <v>13207</v>
      </c>
      <c r="E1264">
        <v>7606</v>
      </c>
      <c r="F1264">
        <v>21151</v>
      </c>
      <c r="G1264">
        <v>5601</v>
      </c>
      <c r="H1264">
        <v>0.62441492128031695</v>
      </c>
      <c r="I1264">
        <v>0.35960474682048099</v>
      </c>
      <c r="J1264">
        <v>0.26481017445983601</v>
      </c>
      <c r="K1264">
        <f t="shared" si="57"/>
        <v>2649852</v>
      </c>
      <c r="L1264">
        <f t="shared" si="58"/>
        <v>2804040</v>
      </c>
      <c r="M1264">
        <f t="shared" si="59"/>
        <v>5539302</v>
      </c>
    </row>
    <row r="1265" spans="1:13">
      <c r="A1265" s="1" t="s">
        <v>42</v>
      </c>
      <c r="B1265">
        <v>26043</v>
      </c>
      <c r="C1265" t="s">
        <v>689</v>
      </c>
      <c r="D1265">
        <v>9617</v>
      </c>
      <c r="E1265">
        <v>4744</v>
      </c>
      <c r="F1265">
        <v>14589</v>
      </c>
      <c r="G1265">
        <v>4873</v>
      </c>
      <c r="H1265">
        <v>0.65919528411817097</v>
      </c>
      <c r="I1265">
        <v>0.32517650284460897</v>
      </c>
      <c r="J1265">
        <v>0.33401878127356199</v>
      </c>
      <c r="K1265">
        <f t="shared" si="57"/>
        <v>2649852</v>
      </c>
      <c r="L1265">
        <f t="shared" si="58"/>
        <v>2804040</v>
      </c>
      <c r="M1265">
        <f t="shared" si="59"/>
        <v>5539302</v>
      </c>
    </row>
    <row r="1266" spans="1:13">
      <c r="A1266" s="1" t="s">
        <v>42</v>
      </c>
      <c r="B1266">
        <v>26045</v>
      </c>
      <c r="C1266" t="s">
        <v>958</v>
      </c>
      <c r="D1266">
        <v>31798</v>
      </c>
      <c r="E1266">
        <v>31299</v>
      </c>
      <c r="F1266">
        <v>64327</v>
      </c>
      <c r="G1266">
        <v>499</v>
      </c>
      <c r="H1266">
        <v>0.49431809349106898</v>
      </c>
      <c r="I1266">
        <v>0.48656085314098202</v>
      </c>
      <c r="J1266">
        <v>7.7572403500862901E-3</v>
      </c>
      <c r="K1266">
        <f t="shared" si="57"/>
        <v>2649852</v>
      </c>
      <c r="L1266">
        <f t="shared" si="58"/>
        <v>2804040</v>
      </c>
      <c r="M1266">
        <f t="shared" si="59"/>
        <v>5539302</v>
      </c>
    </row>
    <row r="1267" spans="1:13">
      <c r="A1267" s="1" t="s">
        <v>42</v>
      </c>
      <c r="B1267">
        <v>26047</v>
      </c>
      <c r="C1267" t="s">
        <v>691</v>
      </c>
      <c r="D1267">
        <v>12135</v>
      </c>
      <c r="E1267">
        <v>9662</v>
      </c>
      <c r="F1267">
        <v>22177</v>
      </c>
      <c r="G1267">
        <v>2473</v>
      </c>
      <c r="H1267">
        <v>0.54718852865581402</v>
      </c>
      <c r="I1267">
        <v>0.43567660188483498</v>
      </c>
      <c r="J1267">
        <v>0.111511926770978</v>
      </c>
      <c r="K1267">
        <f t="shared" si="57"/>
        <v>2649852</v>
      </c>
      <c r="L1267">
        <f t="shared" si="58"/>
        <v>2804040</v>
      </c>
      <c r="M1267">
        <f t="shared" si="59"/>
        <v>5539302</v>
      </c>
    </row>
    <row r="1268" spans="1:13">
      <c r="A1268" s="1" t="s">
        <v>42</v>
      </c>
      <c r="B1268">
        <v>26049</v>
      </c>
      <c r="C1268" t="s">
        <v>959</v>
      </c>
      <c r="D1268">
        <v>98714</v>
      </c>
      <c r="E1268">
        <v>119390</v>
      </c>
      <c r="F1268">
        <v>221360</v>
      </c>
      <c r="G1268">
        <v>-20676</v>
      </c>
      <c r="H1268">
        <v>0.44594325984821098</v>
      </c>
      <c r="I1268">
        <v>0.53934766895554698</v>
      </c>
      <c r="J1268">
        <v>-9.3404409107336495E-2</v>
      </c>
      <c r="K1268">
        <f t="shared" si="57"/>
        <v>2649852</v>
      </c>
      <c r="L1268">
        <f t="shared" si="58"/>
        <v>2804040</v>
      </c>
      <c r="M1268">
        <f t="shared" si="59"/>
        <v>5539302</v>
      </c>
    </row>
    <row r="1269" spans="1:13">
      <c r="A1269" s="1" t="s">
        <v>42</v>
      </c>
      <c r="B1269">
        <v>26051</v>
      </c>
      <c r="C1269" t="s">
        <v>960</v>
      </c>
      <c r="D1269">
        <v>9893</v>
      </c>
      <c r="E1269">
        <v>4524</v>
      </c>
      <c r="F1269">
        <v>14603</v>
      </c>
      <c r="G1269">
        <v>5369</v>
      </c>
      <c r="H1269">
        <v>0.67746353489009103</v>
      </c>
      <c r="I1269">
        <v>0.30979935629665101</v>
      </c>
      <c r="J1269">
        <v>0.36766417859343897</v>
      </c>
      <c r="K1269">
        <f t="shared" si="57"/>
        <v>2649852</v>
      </c>
      <c r="L1269">
        <f t="shared" si="58"/>
        <v>2804040</v>
      </c>
      <c r="M1269">
        <f t="shared" si="59"/>
        <v>5539302</v>
      </c>
    </row>
    <row r="1270" spans="1:13">
      <c r="A1270" s="1" t="s">
        <v>42</v>
      </c>
      <c r="B1270">
        <v>26053</v>
      </c>
      <c r="C1270" t="s">
        <v>961</v>
      </c>
      <c r="D1270">
        <v>4600</v>
      </c>
      <c r="E1270">
        <v>3570</v>
      </c>
      <c r="F1270">
        <v>8266</v>
      </c>
      <c r="G1270">
        <v>1030</v>
      </c>
      <c r="H1270">
        <v>0.55649649165255199</v>
      </c>
      <c r="I1270">
        <v>0.431889668521654</v>
      </c>
      <c r="J1270">
        <v>0.12460682313089699</v>
      </c>
      <c r="K1270">
        <f t="shared" si="57"/>
        <v>2649852</v>
      </c>
      <c r="L1270">
        <f t="shared" si="58"/>
        <v>2804040</v>
      </c>
      <c r="M1270">
        <f t="shared" si="59"/>
        <v>5539302</v>
      </c>
    </row>
    <row r="1271" spans="1:13">
      <c r="A1271" s="1" t="s">
        <v>42</v>
      </c>
      <c r="B1271">
        <v>26055</v>
      </c>
      <c r="C1271" t="s">
        <v>962</v>
      </c>
      <c r="D1271">
        <v>30502</v>
      </c>
      <c r="E1271">
        <v>28683</v>
      </c>
      <c r="F1271">
        <v>60236</v>
      </c>
      <c r="G1271">
        <v>1819</v>
      </c>
      <c r="H1271">
        <v>0.50637492529384398</v>
      </c>
      <c r="I1271">
        <v>0.47617703698784702</v>
      </c>
      <c r="J1271">
        <v>3.0197888305996401E-2</v>
      </c>
      <c r="K1271">
        <f t="shared" si="57"/>
        <v>2649852</v>
      </c>
      <c r="L1271">
        <f t="shared" si="58"/>
        <v>2804040</v>
      </c>
      <c r="M1271">
        <f t="shared" si="59"/>
        <v>5539302</v>
      </c>
    </row>
    <row r="1272" spans="1:13">
      <c r="A1272" s="1" t="s">
        <v>42</v>
      </c>
      <c r="B1272">
        <v>26057</v>
      </c>
      <c r="C1272" t="s">
        <v>963</v>
      </c>
      <c r="D1272">
        <v>12102</v>
      </c>
      <c r="E1272">
        <v>6693</v>
      </c>
      <c r="F1272">
        <v>19127</v>
      </c>
      <c r="G1272">
        <v>5409</v>
      </c>
      <c r="H1272">
        <v>0.63271814712186902</v>
      </c>
      <c r="I1272">
        <v>0.34992419093428101</v>
      </c>
      <c r="J1272">
        <v>0.28279395618758801</v>
      </c>
      <c r="K1272">
        <f t="shared" si="57"/>
        <v>2649852</v>
      </c>
      <c r="L1272">
        <f t="shared" si="58"/>
        <v>2804040</v>
      </c>
      <c r="M1272">
        <f t="shared" si="59"/>
        <v>5539302</v>
      </c>
    </row>
    <row r="1273" spans="1:13">
      <c r="A1273" s="1" t="s">
        <v>42</v>
      </c>
      <c r="B1273">
        <v>26059</v>
      </c>
      <c r="C1273" t="s">
        <v>964</v>
      </c>
      <c r="D1273">
        <v>17037</v>
      </c>
      <c r="E1273">
        <v>5883</v>
      </c>
      <c r="F1273">
        <v>23302</v>
      </c>
      <c r="G1273">
        <v>11154</v>
      </c>
      <c r="H1273">
        <v>0.73113895802935303</v>
      </c>
      <c r="I1273">
        <v>0.25246759934769503</v>
      </c>
      <c r="J1273">
        <v>0.478671358681658</v>
      </c>
      <c r="K1273">
        <f t="shared" si="57"/>
        <v>2649852</v>
      </c>
      <c r="L1273">
        <f t="shared" si="58"/>
        <v>2804040</v>
      </c>
      <c r="M1273">
        <f t="shared" si="59"/>
        <v>5539302</v>
      </c>
    </row>
    <row r="1274" spans="1:13">
      <c r="A1274" s="1" t="s">
        <v>42</v>
      </c>
      <c r="B1274">
        <v>26061</v>
      </c>
      <c r="C1274" t="s">
        <v>965</v>
      </c>
      <c r="D1274">
        <v>10378</v>
      </c>
      <c r="E1274">
        <v>7750</v>
      </c>
      <c r="F1274">
        <v>18501</v>
      </c>
      <c r="G1274">
        <v>2628</v>
      </c>
      <c r="H1274">
        <v>0.56094265174855396</v>
      </c>
      <c r="I1274">
        <v>0.41889627587697897</v>
      </c>
      <c r="J1274">
        <v>0.14204637587157401</v>
      </c>
      <c r="K1274">
        <f t="shared" si="57"/>
        <v>2649852</v>
      </c>
      <c r="L1274">
        <f t="shared" si="58"/>
        <v>2804040</v>
      </c>
      <c r="M1274">
        <f t="shared" si="59"/>
        <v>5539302</v>
      </c>
    </row>
    <row r="1275" spans="1:13">
      <c r="A1275" s="1" t="s">
        <v>42</v>
      </c>
      <c r="B1275">
        <v>26063</v>
      </c>
      <c r="C1275" t="s">
        <v>966</v>
      </c>
      <c r="D1275">
        <v>12731</v>
      </c>
      <c r="E1275">
        <v>5490</v>
      </c>
      <c r="F1275">
        <v>18437</v>
      </c>
      <c r="G1275">
        <v>7241</v>
      </c>
      <c r="H1275">
        <v>0.69051364104789204</v>
      </c>
      <c r="I1275">
        <v>0.29777078700439302</v>
      </c>
      <c r="J1275">
        <v>0.39274285404349901</v>
      </c>
      <c r="K1275">
        <f t="shared" si="57"/>
        <v>2649852</v>
      </c>
      <c r="L1275">
        <f t="shared" si="58"/>
        <v>2804040</v>
      </c>
      <c r="M1275">
        <f t="shared" si="59"/>
        <v>5539302</v>
      </c>
    </row>
    <row r="1276" spans="1:13">
      <c r="A1276" s="1" t="s">
        <v>42</v>
      </c>
      <c r="B1276">
        <v>26065</v>
      </c>
      <c r="C1276" t="s">
        <v>967</v>
      </c>
      <c r="D1276">
        <v>47639</v>
      </c>
      <c r="E1276">
        <v>94212</v>
      </c>
      <c r="F1276">
        <v>144550</v>
      </c>
      <c r="G1276">
        <v>-46573</v>
      </c>
      <c r="H1276">
        <v>0.32956762365963299</v>
      </c>
      <c r="I1276">
        <v>0.651760636457973</v>
      </c>
      <c r="J1276">
        <v>-0.32219301279833901</v>
      </c>
      <c r="K1276">
        <f t="shared" si="57"/>
        <v>2649852</v>
      </c>
      <c r="L1276">
        <f t="shared" si="58"/>
        <v>2804040</v>
      </c>
      <c r="M1276">
        <f t="shared" si="59"/>
        <v>5539302</v>
      </c>
    </row>
    <row r="1277" spans="1:13">
      <c r="A1277" s="1" t="s">
        <v>42</v>
      </c>
      <c r="B1277">
        <v>26067</v>
      </c>
      <c r="C1277" t="s">
        <v>968</v>
      </c>
      <c r="D1277">
        <v>20657</v>
      </c>
      <c r="E1277">
        <v>10901</v>
      </c>
      <c r="F1277">
        <v>32209</v>
      </c>
      <c r="G1277">
        <v>9756</v>
      </c>
      <c r="H1277">
        <v>0.64134248191499199</v>
      </c>
      <c r="I1277">
        <v>0.33844577602533399</v>
      </c>
      <c r="J1277">
        <v>0.302896705889658</v>
      </c>
      <c r="K1277">
        <f t="shared" si="57"/>
        <v>2649852</v>
      </c>
      <c r="L1277">
        <f t="shared" si="58"/>
        <v>2804040</v>
      </c>
      <c r="M1277">
        <f t="shared" si="59"/>
        <v>5539302</v>
      </c>
    </row>
    <row r="1278" spans="1:13">
      <c r="A1278" s="1" t="s">
        <v>42</v>
      </c>
      <c r="B1278">
        <v>26069</v>
      </c>
      <c r="C1278" t="s">
        <v>969</v>
      </c>
      <c r="D1278">
        <v>9759</v>
      </c>
      <c r="E1278">
        <v>5373</v>
      </c>
      <c r="F1278">
        <v>15363</v>
      </c>
      <c r="G1278">
        <v>4386</v>
      </c>
      <c r="H1278">
        <v>0.63522749462995498</v>
      </c>
      <c r="I1278">
        <v>0.34973637961335602</v>
      </c>
      <c r="J1278">
        <v>0.28549111501659802</v>
      </c>
      <c r="K1278">
        <f t="shared" si="57"/>
        <v>2649852</v>
      </c>
      <c r="L1278">
        <f t="shared" si="58"/>
        <v>2804040</v>
      </c>
      <c r="M1278">
        <f t="shared" si="59"/>
        <v>5539302</v>
      </c>
    </row>
    <row r="1279" spans="1:13">
      <c r="A1279" s="1" t="s">
        <v>42</v>
      </c>
      <c r="B1279">
        <v>26071</v>
      </c>
      <c r="C1279" t="s">
        <v>970</v>
      </c>
      <c r="D1279">
        <v>4216</v>
      </c>
      <c r="E1279">
        <v>2493</v>
      </c>
      <c r="F1279">
        <v>6789</v>
      </c>
      <c r="G1279">
        <v>1723</v>
      </c>
      <c r="H1279">
        <v>0.62100456621004496</v>
      </c>
      <c r="I1279">
        <v>0.36721166593018101</v>
      </c>
      <c r="J1279">
        <v>0.25379290027986401</v>
      </c>
      <c r="K1279">
        <f t="shared" si="57"/>
        <v>2649852</v>
      </c>
      <c r="L1279">
        <f t="shared" si="58"/>
        <v>2804040</v>
      </c>
      <c r="M1279">
        <f t="shared" si="59"/>
        <v>5539302</v>
      </c>
    </row>
    <row r="1280" spans="1:13">
      <c r="A1280" s="1" t="s">
        <v>42</v>
      </c>
      <c r="B1280">
        <v>26073</v>
      </c>
      <c r="C1280" t="s">
        <v>971</v>
      </c>
      <c r="D1280">
        <v>14815</v>
      </c>
      <c r="E1280">
        <v>14072</v>
      </c>
      <c r="F1280">
        <v>29421</v>
      </c>
      <c r="G1280">
        <v>743</v>
      </c>
      <c r="H1280">
        <v>0.503551884708201</v>
      </c>
      <c r="I1280">
        <v>0.47829781448625103</v>
      </c>
      <c r="J1280">
        <v>2.5254070221950298E-2</v>
      </c>
      <c r="K1280">
        <f t="shared" si="57"/>
        <v>2649852</v>
      </c>
      <c r="L1280">
        <f t="shared" si="58"/>
        <v>2804040</v>
      </c>
      <c r="M1280">
        <f t="shared" si="59"/>
        <v>5539302</v>
      </c>
    </row>
    <row r="1281" spans="1:13">
      <c r="A1281" s="1" t="s">
        <v>42</v>
      </c>
      <c r="B1281">
        <v>26075</v>
      </c>
      <c r="C1281" t="s">
        <v>121</v>
      </c>
      <c r="D1281">
        <v>47372</v>
      </c>
      <c r="E1281">
        <v>31995</v>
      </c>
      <c r="F1281">
        <v>80861</v>
      </c>
      <c r="G1281">
        <v>15377</v>
      </c>
      <c r="H1281">
        <v>0.58584484485722399</v>
      </c>
      <c r="I1281">
        <v>0.39567900471178902</v>
      </c>
      <c r="J1281">
        <v>0.190165840145434</v>
      </c>
      <c r="K1281">
        <f t="shared" si="57"/>
        <v>2649852</v>
      </c>
      <c r="L1281">
        <f t="shared" si="58"/>
        <v>2804040</v>
      </c>
      <c r="M1281">
        <f t="shared" si="59"/>
        <v>5539302</v>
      </c>
    </row>
    <row r="1282" spans="1:13">
      <c r="A1282" s="1" t="s">
        <v>42</v>
      </c>
      <c r="B1282">
        <v>26077</v>
      </c>
      <c r="C1282" t="s">
        <v>972</v>
      </c>
      <c r="D1282">
        <v>56823</v>
      </c>
      <c r="E1282">
        <v>83686</v>
      </c>
      <c r="F1282">
        <v>143414</v>
      </c>
      <c r="G1282">
        <v>-26863</v>
      </c>
      <c r="H1282">
        <v>0.39621654789630001</v>
      </c>
      <c r="I1282">
        <v>0.58352741015521403</v>
      </c>
      <c r="J1282">
        <v>-0.187310862258914</v>
      </c>
      <c r="K1282">
        <f t="shared" si="57"/>
        <v>2649852</v>
      </c>
      <c r="L1282">
        <f t="shared" si="58"/>
        <v>2804040</v>
      </c>
      <c r="M1282">
        <f t="shared" si="59"/>
        <v>5539302</v>
      </c>
    </row>
    <row r="1283" spans="1:13">
      <c r="A1283" s="1" t="s">
        <v>42</v>
      </c>
      <c r="B1283">
        <v>26079</v>
      </c>
      <c r="C1283" t="s">
        <v>973</v>
      </c>
      <c r="D1283">
        <v>7436</v>
      </c>
      <c r="E1283">
        <v>3002</v>
      </c>
      <c r="F1283">
        <v>10631</v>
      </c>
      <c r="G1283">
        <v>4434</v>
      </c>
      <c r="H1283">
        <v>0.69946383218888097</v>
      </c>
      <c r="I1283">
        <v>0.28238171385570499</v>
      </c>
      <c r="J1283">
        <v>0.41708211833317599</v>
      </c>
      <c r="K1283">
        <f t="shared" ref="K1283:K1346" si="60">SUMIF(A:A,A1283,D:D)</f>
        <v>2649852</v>
      </c>
      <c r="L1283">
        <f t="shared" ref="L1283:L1346" si="61">SUMIF(A:A,A1283,E:E)</f>
        <v>2804040</v>
      </c>
      <c r="M1283">
        <f t="shared" ref="M1283:M1346" si="62">SUMIF(A:A,A1283,F:F)</f>
        <v>5539302</v>
      </c>
    </row>
    <row r="1284" spans="1:13">
      <c r="A1284" s="1" t="s">
        <v>42</v>
      </c>
      <c r="B1284">
        <v>26081</v>
      </c>
      <c r="C1284" t="s">
        <v>384</v>
      </c>
      <c r="D1284">
        <v>165741</v>
      </c>
      <c r="E1284">
        <v>187915</v>
      </c>
      <c r="F1284">
        <v>361048</v>
      </c>
      <c r="G1284">
        <v>-22174</v>
      </c>
      <c r="H1284">
        <v>0.459055305665728</v>
      </c>
      <c r="I1284">
        <v>0.52047096230972001</v>
      </c>
      <c r="J1284">
        <v>-6.14156566439919E-2</v>
      </c>
      <c r="K1284">
        <f t="shared" si="60"/>
        <v>2649852</v>
      </c>
      <c r="L1284">
        <f t="shared" si="61"/>
        <v>2804040</v>
      </c>
      <c r="M1284">
        <f t="shared" si="62"/>
        <v>5539302</v>
      </c>
    </row>
    <row r="1285" spans="1:13">
      <c r="A1285" s="1" t="s">
        <v>42</v>
      </c>
      <c r="B1285">
        <v>26083</v>
      </c>
      <c r="C1285" t="s">
        <v>974</v>
      </c>
      <c r="D1285">
        <v>862</v>
      </c>
      <c r="E1285">
        <v>672</v>
      </c>
      <c r="F1285">
        <v>1557</v>
      </c>
      <c r="G1285">
        <v>190</v>
      </c>
      <c r="H1285">
        <v>0.55362877328195204</v>
      </c>
      <c r="I1285">
        <v>0.43159922928708999</v>
      </c>
      <c r="J1285">
        <v>0.122029543994861</v>
      </c>
      <c r="K1285">
        <f t="shared" si="60"/>
        <v>2649852</v>
      </c>
      <c r="L1285">
        <f t="shared" si="61"/>
        <v>2804040</v>
      </c>
      <c r="M1285">
        <f t="shared" si="62"/>
        <v>5539302</v>
      </c>
    </row>
    <row r="1286" spans="1:13">
      <c r="A1286" s="1" t="s">
        <v>42</v>
      </c>
      <c r="B1286">
        <v>26085</v>
      </c>
      <c r="C1286" t="s">
        <v>281</v>
      </c>
      <c r="D1286">
        <v>3946</v>
      </c>
      <c r="E1286">
        <v>2288</v>
      </c>
      <c r="F1286">
        <v>6323</v>
      </c>
      <c r="G1286">
        <v>1658</v>
      </c>
      <c r="H1286">
        <v>0.62407085244345994</v>
      </c>
      <c r="I1286">
        <v>0.361853550529811</v>
      </c>
      <c r="J1286">
        <v>0.262217301913648</v>
      </c>
      <c r="K1286">
        <f t="shared" si="60"/>
        <v>2649852</v>
      </c>
      <c r="L1286">
        <f t="shared" si="61"/>
        <v>2804040</v>
      </c>
      <c r="M1286">
        <f t="shared" si="62"/>
        <v>5539302</v>
      </c>
    </row>
    <row r="1287" spans="1:13">
      <c r="A1287" s="1" t="s">
        <v>42</v>
      </c>
      <c r="B1287">
        <v>26087</v>
      </c>
      <c r="C1287" t="s">
        <v>975</v>
      </c>
      <c r="D1287">
        <v>35482</v>
      </c>
      <c r="E1287">
        <v>16367</v>
      </c>
      <c r="F1287">
        <v>52650</v>
      </c>
      <c r="G1287">
        <v>19115</v>
      </c>
      <c r="H1287">
        <v>0.67392212725545997</v>
      </c>
      <c r="I1287">
        <v>0.31086419753086397</v>
      </c>
      <c r="J1287">
        <v>0.363057929724596</v>
      </c>
      <c r="K1287">
        <f t="shared" si="60"/>
        <v>2649852</v>
      </c>
      <c r="L1287">
        <f t="shared" si="61"/>
        <v>2804040</v>
      </c>
      <c r="M1287">
        <f t="shared" si="62"/>
        <v>5539302</v>
      </c>
    </row>
    <row r="1288" spans="1:13">
      <c r="A1288" s="1" t="s">
        <v>42</v>
      </c>
      <c r="B1288">
        <v>26089</v>
      </c>
      <c r="C1288" t="s">
        <v>976</v>
      </c>
      <c r="D1288">
        <v>7916</v>
      </c>
      <c r="E1288">
        <v>8795</v>
      </c>
      <c r="F1288">
        <v>16900</v>
      </c>
      <c r="G1288">
        <v>-879</v>
      </c>
      <c r="H1288">
        <v>0.46840236686390502</v>
      </c>
      <c r="I1288">
        <v>0.52041420118343196</v>
      </c>
      <c r="J1288">
        <v>-5.2011834319526599E-2</v>
      </c>
      <c r="K1288">
        <f t="shared" si="60"/>
        <v>2649852</v>
      </c>
      <c r="L1288">
        <f t="shared" si="61"/>
        <v>2804040</v>
      </c>
      <c r="M1288">
        <f t="shared" si="62"/>
        <v>5539302</v>
      </c>
    </row>
    <row r="1289" spans="1:13">
      <c r="A1289" s="1" t="s">
        <v>42</v>
      </c>
      <c r="B1289">
        <v>26091</v>
      </c>
      <c r="C1289" t="s">
        <v>977</v>
      </c>
      <c r="D1289">
        <v>31541</v>
      </c>
      <c r="E1289">
        <v>20918</v>
      </c>
      <c r="F1289">
        <v>53375</v>
      </c>
      <c r="G1289">
        <v>10623</v>
      </c>
      <c r="H1289">
        <v>0.59093208430913302</v>
      </c>
      <c r="I1289">
        <v>0.39190632318501101</v>
      </c>
      <c r="J1289">
        <v>0.19902576112412099</v>
      </c>
      <c r="K1289">
        <f t="shared" si="60"/>
        <v>2649852</v>
      </c>
      <c r="L1289">
        <f t="shared" si="61"/>
        <v>2804040</v>
      </c>
      <c r="M1289">
        <f t="shared" si="62"/>
        <v>5539302</v>
      </c>
    </row>
    <row r="1290" spans="1:13">
      <c r="A1290" s="1" t="s">
        <v>42</v>
      </c>
      <c r="B1290">
        <v>26093</v>
      </c>
      <c r="C1290" t="s">
        <v>608</v>
      </c>
      <c r="D1290">
        <v>76982</v>
      </c>
      <c r="E1290">
        <v>48220</v>
      </c>
      <c r="F1290">
        <v>127197</v>
      </c>
      <c r="G1290">
        <v>28762</v>
      </c>
      <c r="H1290">
        <v>0.60521867654111305</v>
      </c>
      <c r="I1290">
        <v>0.37909699128124003</v>
      </c>
      <c r="J1290">
        <v>0.226121685259872</v>
      </c>
      <c r="K1290">
        <f t="shared" si="60"/>
        <v>2649852</v>
      </c>
      <c r="L1290">
        <f t="shared" si="61"/>
        <v>2804040</v>
      </c>
      <c r="M1290">
        <f t="shared" si="62"/>
        <v>5539302</v>
      </c>
    </row>
    <row r="1291" spans="1:13">
      <c r="A1291" s="1" t="s">
        <v>42</v>
      </c>
      <c r="B1291">
        <v>26095</v>
      </c>
      <c r="C1291" t="s">
        <v>978</v>
      </c>
      <c r="D1291">
        <v>2109</v>
      </c>
      <c r="E1291">
        <v>842</v>
      </c>
      <c r="F1291">
        <v>3001</v>
      </c>
      <c r="G1291">
        <v>1267</v>
      </c>
      <c r="H1291">
        <v>0.70276574475174902</v>
      </c>
      <c r="I1291">
        <v>0.28057314228590402</v>
      </c>
      <c r="J1291">
        <v>0.422192602465844</v>
      </c>
      <c r="K1291">
        <f t="shared" si="60"/>
        <v>2649852</v>
      </c>
      <c r="L1291">
        <f t="shared" si="61"/>
        <v>2804040</v>
      </c>
      <c r="M1291">
        <f t="shared" si="62"/>
        <v>5539302</v>
      </c>
    </row>
    <row r="1292" spans="1:13">
      <c r="A1292" s="1" t="s">
        <v>42</v>
      </c>
      <c r="B1292">
        <v>26097</v>
      </c>
      <c r="C1292" t="s">
        <v>979</v>
      </c>
      <c r="D1292">
        <v>4304</v>
      </c>
      <c r="E1292">
        <v>2632</v>
      </c>
      <c r="F1292">
        <v>7015</v>
      </c>
      <c r="G1292">
        <v>1672</v>
      </c>
      <c r="H1292">
        <v>0.61354240912330704</v>
      </c>
      <c r="I1292">
        <v>0.37519600855309998</v>
      </c>
      <c r="J1292">
        <v>0.23834640057020601</v>
      </c>
      <c r="K1292">
        <f t="shared" si="60"/>
        <v>2649852</v>
      </c>
      <c r="L1292">
        <f t="shared" si="61"/>
        <v>2804040</v>
      </c>
      <c r="M1292">
        <f t="shared" si="62"/>
        <v>5539302</v>
      </c>
    </row>
    <row r="1293" spans="1:13">
      <c r="A1293" s="1" t="s">
        <v>42</v>
      </c>
      <c r="B1293">
        <v>26099</v>
      </c>
      <c r="C1293" t="s">
        <v>980</v>
      </c>
      <c r="D1293">
        <v>263863</v>
      </c>
      <c r="E1293">
        <v>223952</v>
      </c>
      <c r="F1293">
        <v>494256</v>
      </c>
      <c r="G1293">
        <v>39911</v>
      </c>
      <c r="H1293">
        <v>0.53385897186882902</v>
      </c>
      <c r="I1293">
        <v>0.453109319866627</v>
      </c>
      <c r="J1293">
        <v>8.07496520022013E-2</v>
      </c>
      <c r="K1293">
        <f t="shared" si="60"/>
        <v>2649852</v>
      </c>
      <c r="L1293">
        <f t="shared" si="61"/>
        <v>2804040</v>
      </c>
      <c r="M1293">
        <f t="shared" si="62"/>
        <v>5539302</v>
      </c>
    </row>
    <row r="1294" spans="1:13">
      <c r="A1294" s="1" t="s">
        <v>42</v>
      </c>
      <c r="B1294">
        <v>26101</v>
      </c>
      <c r="C1294" t="s">
        <v>981</v>
      </c>
      <c r="D1294">
        <v>8321</v>
      </c>
      <c r="E1294">
        <v>6107</v>
      </c>
      <c r="F1294">
        <v>14655</v>
      </c>
      <c r="G1294">
        <v>2214</v>
      </c>
      <c r="H1294">
        <v>0.56779256226543795</v>
      </c>
      <c r="I1294">
        <v>0.41671784373933801</v>
      </c>
      <c r="J1294">
        <v>0.15107471852609999</v>
      </c>
      <c r="K1294">
        <f t="shared" si="60"/>
        <v>2649852</v>
      </c>
      <c r="L1294">
        <f t="shared" si="61"/>
        <v>2804040</v>
      </c>
      <c r="M1294">
        <f t="shared" si="62"/>
        <v>5539302</v>
      </c>
    </row>
    <row r="1295" spans="1:13">
      <c r="A1295" s="1" t="s">
        <v>42</v>
      </c>
      <c r="B1295">
        <v>26103</v>
      </c>
      <c r="C1295" t="s">
        <v>982</v>
      </c>
      <c r="D1295">
        <v>16286</v>
      </c>
      <c r="E1295">
        <v>20465</v>
      </c>
      <c r="F1295">
        <v>37462</v>
      </c>
      <c r="G1295">
        <v>-4179</v>
      </c>
      <c r="H1295">
        <v>0.43473386364849698</v>
      </c>
      <c r="I1295">
        <v>0.54628690406278302</v>
      </c>
      <c r="J1295">
        <v>-0.111553040414286</v>
      </c>
      <c r="K1295">
        <f t="shared" si="60"/>
        <v>2649852</v>
      </c>
      <c r="L1295">
        <f t="shared" si="61"/>
        <v>2804040</v>
      </c>
      <c r="M1295">
        <f t="shared" si="62"/>
        <v>5539302</v>
      </c>
    </row>
    <row r="1296" spans="1:13">
      <c r="A1296" s="1" t="s">
        <v>42</v>
      </c>
      <c r="B1296">
        <v>26105</v>
      </c>
      <c r="C1296" t="s">
        <v>613</v>
      </c>
      <c r="D1296">
        <v>10207</v>
      </c>
      <c r="E1296">
        <v>6802</v>
      </c>
      <c r="F1296">
        <v>17254</v>
      </c>
      <c r="G1296">
        <v>3405</v>
      </c>
      <c r="H1296">
        <v>0.59157296858699404</v>
      </c>
      <c r="I1296">
        <v>0.39422742552451601</v>
      </c>
      <c r="J1296">
        <v>0.19734554306247801</v>
      </c>
      <c r="K1296">
        <f t="shared" si="60"/>
        <v>2649852</v>
      </c>
      <c r="L1296">
        <f t="shared" si="61"/>
        <v>2804040</v>
      </c>
      <c r="M1296">
        <f t="shared" si="62"/>
        <v>5539302</v>
      </c>
    </row>
    <row r="1297" spans="1:13">
      <c r="A1297" s="1" t="s">
        <v>42</v>
      </c>
      <c r="B1297">
        <v>26107</v>
      </c>
      <c r="C1297" t="s">
        <v>983</v>
      </c>
      <c r="D1297">
        <v>13267</v>
      </c>
      <c r="E1297">
        <v>7375</v>
      </c>
      <c r="F1297">
        <v>21049</v>
      </c>
      <c r="G1297">
        <v>5892</v>
      </c>
      <c r="H1297">
        <v>0.63029122523635295</v>
      </c>
      <c r="I1297">
        <v>0.35037293933203401</v>
      </c>
      <c r="J1297">
        <v>0.279918285904318</v>
      </c>
      <c r="K1297">
        <f t="shared" si="60"/>
        <v>2649852</v>
      </c>
      <c r="L1297">
        <f t="shared" si="61"/>
        <v>2804040</v>
      </c>
      <c r="M1297">
        <f t="shared" si="62"/>
        <v>5539302</v>
      </c>
    </row>
    <row r="1298" spans="1:13">
      <c r="A1298" s="1" t="s">
        <v>42</v>
      </c>
      <c r="B1298">
        <v>26109</v>
      </c>
      <c r="C1298" t="s">
        <v>984</v>
      </c>
      <c r="D1298">
        <v>8117</v>
      </c>
      <c r="E1298">
        <v>4316</v>
      </c>
      <c r="F1298">
        <v>12607</v>
      </c>
      <c r="G1298">
        <v>3801</v>
      </c>
      <c r="H1298">
        <v>0.64384865550884396</v>
      </c>
      <c r="I1298">
        <v>0.34234948837947099</v>
      </c>
      <c r="J1298">
        <v>0.30149916712937203</v>
      </c>
      <c r="K1298">
        <f t="shared" si="60"/>
        <v>2649852</v>
      </c>
      <c r="L1298">
        <f t="shared" si="61"/>
        <v>2804040</v>
      </c>
      <c r="M1298">
        <f t="shared" si="62"/>
        <v>5539302</v>
      </c>
    </row>
    <row r="1299" spans="1:13">
      <c r="A1299" s="1" t="s">
        <v>42</v>
      </c>
      <c r="B1299">
        <v>26111</v>
      </c>
      <c r="C1299" t="s">
        <v>985</v>
      </c>
      <c r="D1299">
        <v>27675</v>
      </c>
      <c r="E1299">
        <v>20493</v>
      </c>
      <c r="F1299">
        <v>49088</v>
      </c>
      <c r="G1299">
        <v>7182</v>
      </c>
      <c r="H1299">
        <v>0.56378340938722205</v>
      </c>
      <c r="I1299">
        <v>0.41747473924380701</v>
      </c>
      <c r="J1299">
        <v>0.146308670143415</v>
      </c>
      <c r="K1299">
        <f t="shared" si="60"/>
        <v>2649852</v>
      </c>
      <c r="L1299">
        <f t="shared" si="61"/>
        <v>2804040</v>
      </c>
      <c r="M1299">
        <f t="shared" si="62"/>
        <v>5539302</v>
      </c>
    </row>
    <row r="1300" spans="1:13">
      <c r="A1300" s="1" t="s">
        <v>42</v>
      </c>
      <c r="B1300">
        <v>26113</v>
      </c>
      <c r="C1300" t="s">
        <v>986</v>
      </c>
      <c r="D1300">
        <v>6648</v>
      </c>
      <c r="E1300">
        <v>1967</v>
      </c>
      <c r="F1300">
        <v>8755</v>
      </c>
      <c r="G1300">
        <v>4681</v>
      </c>
      <c r="H1300">
        <v>0.75933752141633304</v>
      </c>
      <c r="I1300">
        <v>0.22467161621930301</v>
      </c>
      <c r="J1300">
        <v>0.53466590519702994</v>
      </c>
      <c r="K1300">
        <f t="shared" si="60"/>
        <v>2649852</v>
      </c>
      <c r="L1300">
        <f t="shared" si="61"/>
        <v>2804040</v>
      </c>
      <c r="M1300">
        <f t="shared" si="62"/>
        <v>5539302</v>
      </c>
    </row>
    <row r="1301" spans="1:13">
      <c r="A1301" s="1" t="s">
        <v>42</v>
      </c>
      <c r="B1301">
        <v>26115</v>
      </c>
      <c r="C1301" t="s">
        <v>135</v>
      </c>
      <c r="D1301">
        <v>52710</v>
      </c>
      <c r="E1301">
        <v>32975</v>
      </c>
      <c r="F1301">
        <v>87148</v>
      </c>
      <c r="G1301">
        <v>19735</v>
      </c>
      <c r="H1301">
        <v>0.60483315738743204</v>
      </c>
      <c r="I1301">
        <v>0.37837930876210502</v>
      </c>
      <c r="J1301">
        <v>0.226453848625326</v>
      </c>
      <c r="K1301">
        <f t="shared" si="60"/>
        <v>2649852</v>
      </c>
      <c r="L1301">
        <f t="shared" si="61"/>
        <v>2804040</v>
      </c>
      <c r="M1301">
        <f t="shared" si="62"/>
        <v>5539302</v>
      </c>
    </row>
    <row r="1302" spans="1:13">
      <c r="A1302" s="1" t="s">
        <v>42</v>
      </c>
      <c r="B1302">
        <v>26117</v>
      </c>
      <c r="C1302" t="s">
        <v>987</v>
      </c>
      <c r="D1302">
        <v>21815</v>
      </c>
      <c r="E1302">
        <v>9703</v>
      </c>
      <c r="F1302">
        <v>32100</v>
      </c>
      <c r="G1302">
        <v>12112</v>
      </c>
      <c r="H1302">
        <v>0.67959501557632396</v>
      </c>
      <c r="I1302">
        <v>0.30227414330218</v>
      </c>
      <c r="J1302">
        <v>0.37732087227414302</v>
      </c>
      <c r="K1302">
        <f t="shared" si="60"/>
        <v>2649852</v>
      </c>
      <c r="L1302">
        <f t="shared" si="61"/>
        <v>2804040</v>
      </c>
      <c r="M1302">
        <f t="shared" si="62"/>
        <v>5539302</v>
      </c>
    </row>
    <row r="1303" spans="1:13">
      <c r="A1303" s="1" t="s">
        <v>42</v>
      </c>
      <c r="B1303">
        <v>26119</v>
      </c>
      <c r="C1303" t="s">
        <v>988</v>
      </c>
      <c r="D1303">
        <v>4171</v>
      </c>
      <c r="E1303">
        <v>1628</v>
      </c>
      <c r="F1303">
        <v>5859</v>
      </c>
      <c r="G1303">
        <v>2543</v>
      </c>
      <c r="H1303">
        <v>0.71189622802525998</v>
      </c>
      <c r="I1303">
        <v>0.277863116572794</v>
      </c>
      <c r="J1303">
        <v>0.43403311145246598</v>
      </c>
      <c r="K1303">
        <f t="shared" si="60"/>
        <v>2649852</v>
      </c>
      <c r="L1303">
        <f t="shared" si="61"/>
        <v>2804040</v>
      </c>
      <c r="M1303">
        <f t="shared" si="62"/>
        <v>5539302</v>
      </c>
    </row>
    <row r="1304" spans="1:13">
      <c r="A1304" s="1" t="s">
        <v>42</v>
      </c>
      <c r="B1304">
        <v>26121</v>
      </c>
      <c r="C1304" t="s">
        <v>989</v>
      </c>
      <c r="D1304">
        <v>45133</v>
      </c>
      <c r="E1304">
        <v>45643</v>
      </c>
      <c r="F1304">
        <v>92444</v>
      </c>
      <c r="G1304">
        <v>-510</v>
      </c>
      <c r="H1304">
        <v>0.48821989528795801</v>
      </c>
      <c r="I1304">
        <v>0.49373674873436801</v>
      </c>
      <c r="J1304">
        <v>-5.5168534464107803E-3</v>
      </c>
      <c r="K1304">
        <f t="shared" si="60"/>
        <v>2649852</v>
      </c>
      <c r="L1304">
        <f t="shared" si="61"/>
        <v>2804040</v>
      </c>
      <c r="M1304">
        <f t="shared" si="62"/>
        <v>5539302</v>
      </c>
    </row>
    <row r="1305" spans="1:13">
      <c r="A1305" s="1" t="s">
        <v>42</v>
      </c>
      <c r="B1305">
        <v>26123</v>
      </c>
      <c r="C1305" t="s">
        <v>990</v>
      </c>
      <c r="D1305">
        <v>18857</v>
      </c>
      <c r="E1305">
        <v>7873</v>
      </c>
      <c r="F1305">
        <v>27161</v>
      </c>
      <c r="G1305">
        <v>10984</v>
      </c>
      <c r="H1305">
        <v>0.69426751592356595</v>
      </c>
      <c r="I1305">
        <v>0.28986414344096301</v>
      </c>
      <c r="J1305">
        <v>0.404403372482603</v>
      </c>
      <c r="K1305">
        <f t="shared" si="60"/>
        <v>2649852</v>
      </c>
      <c r="L1305">
        <f t="shared" si="61"/>
        <v>2804040</v>
      </c>
      <c r="M1305">
        <f t="shared" si="62"/>
        <v>5539302</v>
      </c>
    </row>
    <row r="1306" spans="1:13">
      <c r="A1306" s="1" t="s">
        <v>42</v>
      </c>
      <c r="B1306">
        <v>26125</v>
      </c>
      <c r="C1306" t="s">
        <v>991</v>
      </c>
      <c r="D1306">
        <v>325971</v>
      </c>
      <c r="E1306">
        <v>434148</v>
      </c>
      <c r="F1306">
        <v>770351</v>
      </c>
      <c r="G1306">
        <v>-108177</v>
      </c>
      <c r="H1306">
        <v>0.42314607237480001</v>
      </c>
      <c r="I1306">
        <v>0.56357167057613999</v>
      </c>
      <c r="J1306">
        <v>-0.14042559820133901</v>
      </c>
      <c r="K1306">
        <f t="shared" si="60"/>
        <v>2649852</v>
      </c>
      <c r="L1306">
        <f t="shared" si="61"/>
        <v>2804040</v>
      </c>
      <c r="M1306">
        <f t="shared" si="62"/>
        <v>5539302</v>
      </c>
    </row>
    <row r="1307" spans="1:13">
      <c r="A1307" s="1" t="s">
        <v>42</v>
      </c>
      <c r="B1307">
        <v>26127</v>
      </c>
      <c r="C1307" t="s">
        <v>992</v>
      </c>
      <c r="D1307">
        <v>8892</v>
      </c>
      <c r="E1307">
        <v>4944</v>
      </c>
      <c r="F1307">
        <v>14062</v>
      </c>
      <c r="G1307">
        <v>3948</v>
      </c>
      <c r="H1307">
        <v>0.63234248328829401</v>
      </c>
      <c r="I1307">
        <v>0.35158583416299199</v>
      </c>
      <c r="J1307">
        <v>0.28075664912530202</v>
      </c>
      <c r="K1307">
        <f t="shared" si="60"/>
        <v>2649852</v>
      </c>
      <c r="L1307">
        <f t="shared" si="61"/>
        <v>2804040</v>
      </c>
      <c r="M1307">
        <f t="shared" si="62"/>
        <v>5539302</v>
      </c>
    </row>
    <row r="1308" spans="1:13">
      <c r="A1308" s="1" t="s">
        <v>42</v>
      </c>
      <c r="B1308">
        <v>26129</v>
      </c>
      <c r="C1308" t="s">
        <v>993</v>
      </c>
      <c r="D1308">
        <v>8253</v>
      </c>
      <c r="E1308">
        <v>3475</v>
      </c>
      <c r="F1308">
        <v>11907</v>
      </c>
      <c r="G1308">
        <v>4778</v>
      </c>
      <c r="H1308">
        <v>0.69312169312169303</v>
      </c>
      <c r="I1308">
        <v>0.29184513311497401</v>
      </c>
      <c r="J1308">
        <v>0.40127656000671802</v>
      </c>
      <c r="K1308">
        <f t="shared" si="60"/>
        <v>2649852</v>
      </c>
      <c r="L1308">
        <f t="shared" si="61"/>
        <v>2804040</v>
      </c>
      <c r="M1308">
        <f t="shared" si="62"/>
        <v>5539302</v>
      </c>
    </row>
    <row r="1309" spans="1:13">
      <c r="A1309" s="1" t="s">
        <v>42</v>
      </c>
      <c r="B1309">
        <v>26131</v>
      </c>
      <c r="C1309" t="s">
        <v>994</v>
      </c>
      <c r="D1309">
        <v>2358</v>
      </c>
      <c r="E1309">
        <v>1391</v>
      </c>
      <c r="F1309">
        <v>3804</v>
      </c>
      <c r="G1309">
        <v>967</v>
      </c>
      <c r="H1309">
        <v>0.61987381703470001</v>
      </c>
      <c r="I1309">
        <v>0.365667718191377</v>
      </c>
      <c r="J1309">
        <v>0.25420609884332201</v>
      </c>
      <c r="K1309">
        <f t="shared" si="60"/>
        <v>2649852</v>
      </c>
      <c r="L1309">
        <f t="shared" si="61"/>
        <v>2804040</v>
      </c>
      <c r="M1309">
        <f t="shared" si="62"/>
        <v>5539302</v>
      </c>
    </row>
    <row r="1310" spans="1:13">
      <c r="A1310" s="1" t="s">
        <v>42</v>
      </c>
      <c r="B1310">
        <v>26133</v>
      </c>
      <c r="C1310" t="s">
        <v>421</v>
      </c>
      <c r="D1310">
        <v>8928</v>
      </c>
      <c r="E1310">
        <v>3214</v>
      </c>
      <c r="F1310">
        <v>12329</v>
      </c>
      <c r="G1310">
        <v>5714</v>
      </c>
      <c r="H1310">
        <v>0.72414632168059001</v>
      </c>
      <c r="I1310">
        <v>0.26068618703868901</v>
      </c>
      <c r="J1310">
        <v>0.463460134641901</v>
      </c>
      <c r="K1310">
        <f t="shared" si="60"/>
        <v>2649852</v>
      </c>
      <c r="L1310">
        <f t="shared" si="61"/>
        <v>2804040</v>
      </c>
      <c r="M1310">
        <f t="shared" si="62"/>
        <v>5539302</v>
      </c>
    </row>
    <row r="1311" spans="1:13">
      <c r="A1311" s="1" t="s">
        <v>42</v>
      </c>
      <c r="B1311">
        <v>26135</v>
      </c>
      <c r="C1311" t="s">
        <v>995</v>
      </c>
      <c r="D1311">
        <v>3466</v>
      </c>
      <c r="E1311">
        <v>1342</v>
      </c>
      <c r="F1311">
        <v>4874</v>
      </c>
      <c r="G1311">
        <v>2124</v>
      </c>
      <c r="H1311">
        <v>0.71112022979072598</v>
      </c>
      <c r="I1311">
        <v>0.27533853098071398</v>
      </c>
      <c r="J1311">
        <v>0.435781698810012</v>
      </c>
      <c r="K1311">
        <f t="shared" si="60"/>
        <v>2649852</v>
      </c>
      <c r="L1311">
        <f t="shared" si="61"/>
        <v>2804040</v>
      </c>
      <c r="M1311">
        <f t="shared" si="62"/>
        <v>5539302</v>
      </c>
    </row>
    <row r="1312" spans="1:13">
      <c r="A1312" s="1" t="s">
        <v>42</v>
      </c>
      <c r="B1312">
        <v>26137</v>
      </c>
      <c r="C1312" t="s">
        <v>996</v>
      </c>
      <c r="D1312">
        <v>9779</v>
      </c>
      <c r="E1312">
        <v>4743</v>
      </c>
      <c r="F1312">
        <v>14757</v>
      </c>
      <c r="G1312">
        <v>5036</v>
      </c>
      <c r="H1312">
        <v>0.66266856407128805</v>
      </c>
      <c r="I1312">
        <v>0.32140678999796701</v>
      </c>
      <c r="J1312">
        <v>0.34126177407332098</v>
      </c>
      <c r="K1312">
        <f t="shared" si="60"/>
        <v>2649852</v>
      </c>
      <c r="L1312">
        <f t="shared" si="61"/>
        <v>2804040</v>
      </c>
      <c r="M1312">
        <f t="shared" si="62"/>
        <v>5539302</v>
      </c>
    </row>
    <row r="1313" spans="1:13">
      <c r="A1313" s="1" t="s">
        <v>42</v>
      </c>
      <c r="B1313">
        <v>26139</v>
      </c>
      <c r="C1313" t="s">
        <v>762</v>
      </c>
      <c r="D1313">
        <v>100913</v>
      </c>
      <c r="E1313">
        <v>64705</v>
      </c>
      <c r="F1313">
        <v>168713</v>
      </c>
      <c r="G1313">
        <v>36208</v>
      </c>
      <c r="H1313">
        <v>0.598134109404728</v>
      </c>
      <c r="I1313">
        <v>0.38352112759538298</v>
      </c>
      <c r="J1313">
        <v>0.21461298180934399</v>
      </c>
      <c r="K1313">
        <f t="shared" si="60"/>
        <v>2649852</v>
      </c>
      <c r="L1313">
        <f t="shared" si="61"/>
        <v>2804040</v>
      </c>
      <c r="M1313">
        <f t="shared" si="62"/>
        <v>5539302</v>
      </c>
    </row>
    <row r="1314" spans="1:13">
      <c r="A1314" s="1" t="s">
        <v>42</v>
      </c>
      <c r="B1314">
        <v>26141</v>
      </c>
      <c r="C1314" t="s">
        <v>997</v>
      </c>
      <c r="D1314">
        <v>5342</v>
      </c>
      <c r="E1314">
        <v>2911</v>
      </c>
      <c r="F1314">
        <v>8344</v>
      </c>
      <c r="G1314">
        <v>2431</v>
      </c>
      <c r="H1314">
        <v>0.64022051773729605</v>
      </c>
      <c r="I1314">
        <v>0.34887344199424702</v>
      </c>
      <c r="J1314">
        <v>0.29134707574304802</v>
      </c>
      <c r="K1314">
        <f t="shared" si="60"/>
        <v>2649852</v>
      </c>
      <c r="L1314">
        <f t="shared" si="61"/>
        <v>2804040</v>
      </c>
      <c r="M1314">
        <f t="shared" si="62"/>
        <v>5539302</v>
      </c>
    </row>
    <row r="1315" spans="1:13">
      <c r="A1315" s="1" t="s">
        <v>42</v>
      </c>
      <c r="B1315">
        <v>26143</v>
      </c>
      <c r="C1315" t="s">
        <v>998</v>
      </c>
      <c r="D1315">
        <v>9670</v>
      </c>
      <c r="E1315">
        <v>5166</v>
      </c>
      <c r="F1315">
        <v>15018</v>
      </c>
      <c r="G1315">
        <v>4504</v>
      </c>
      <c r="H1315">
        <v>0.64389399387401702</v>
      </c>
      <c r="I1315">
        <v>0.34398721534158999</v>
      </c>
      <c r="J1315">
        <v>0.29990677853242698</v>
      </c>
      <c r="K1315">
        <f t="shared" si="60"/>
        <v>2649852</v>
      </c>
      <c r="L1315">
        <f t="shared" si="61"/>
        <v>2804040</v>
      </c>
      <c r="M1315">
        <f t="shared" si="62"/>
        <v>5539302</v>
      </c>
    </row>
    <row r="1316" spans="1:13">
      <c r="A1316" s="1" t="s">
        <v>42</v>
      </c>
      <c r="B1316">
        <v>26145</v>
      </c>
      <c r="C1316" t="s">
        <v>999</v>
      </c>
      <c r="D1316">
        <v>50785</v>
      </c>
      <c r="E1316">
        <v>51088</v>
      </c>
      <c r="F1316">
        <v>103349</v>
      </c>
      <c r="G1316">
        <v>-303</v>
      </c>
      <c r="H1316">
        <v>0.49139324037968402</v>
      </c>
      <c r="I1316">
        <v>0.49432505394343401</v>
      </c>
      <c r="J1316">
        <v>-2.9318135637500498E-3</v>
      </c>
      <c r="K1316">
        <f t="shared" si="60"/>
        <v>2649852</v>
      </c>
      <c r="L1316">
        <f t="shared" si="61"/>
        <v>2804040</v>
      </c>
      <c r="M1316">
        <f t="shared" si="62"/>
        <v>5539302</v>
      </c>
    </row>
    <row r="1317" spans="1:13">
      <c r="A1317" s="1" t="s">
        <v>42</v>
      </c>
      <c r="B1317">
        <v>26147</v>
      </c>
      <c r="C1317" t="s">
        <v>143</v>
      </c>
      <c r="D1317">
        <v>59185</v>
      </c>
      <c r="E1317">
        <v>31363</v>
      </c>
      <c r="F1317">
        <v>92064</v>
      </c>
      <c r="G1317">
        <v>27822</v>
      </c>
      <c r="H1317">
        <v>0.64286800486618001</v>
      </c>
      <c r="I1317">
        <v>0.34066518943343699</v>
      </c>
      <c r="J1317">
        <v>0.30220281543274202</v>
      </c>
      <c r="K1317">
        <f t="shared" si="60"/>
        <v>2649852</v>
      </c>
      <c r="L1317">
        <f t="shared" si="61"/>
        <v>2804040</v>
      </c>
      <c r="M1317">
        <f t="shared" si="62"/>
        <v>5539302</v>
      </c>
    </row>
    <row r="1318" spans="1:13">
      <c r="A1318" s="1" t="s">
        <v>42</v>
      </c>
      <c r="B1318">
        <v>26149</v>
      </c>
      <c r="C1318" t="s">
        <v>662</v>
      </c>
      <c r="D1318">
        <v>18127</v>
      </c>
      <c r="E1318">
        <v>9262</v>
      </c>
      <c r="F1318">
        <v>27936</v>
      </c>
      <c r="G1318">
        <v>8865</v>
      </c>
      <c r="H1318">
        <v>0.64887600229094999</v>
      </c>
      <c r="I1318">
        <v>0.331543528064146</v>
      </c>
      <c r="J1318">
        <v>0.317332474226804</v>
      </c>
      <c r="K1318">
        <f t="shared" si="60"/>
        <v>2649852</v>
      </c>
      <c r="L1318">
        <f t="shared" si="61"/>
        <v>2804040</v>
      </c>
      <c r="M1318">
        <f t="shared" si="62"/>
        <v>5539302</v>
      </c>
    </row>
    <row r="1319" spans="1:13">
      <c r="A1319" s="1" t="s">
        <v>42</v>
      </c>
      <c r="B1319">
        <v>26151</v>
      </c>
      <c r="C1319" t="s">
        <v>1000</v>
      </c>
      <c r="D1319">
        <v>16194</v>
      </c>
      <c r="E1319">
        <v>5966</v>
      </c>
      <c r="F1319">
        <v>22446</v>
      </c>
      <c r="G1319">
        <v>10228</v>
      </c>
      <c r="H1319">
        <v>0.72146484897086305</v>
      </c>
      <c r="I1319">
        <v>0.26579345985921699</v>
      </c>
      <c r="J1319">
        <v>0.45567138911164501</v>
      </c>
      <c r="K1319">
        <f t="shared" si="60"/>
        <v>2649852</v>
      </c>
      <c r="L1319">
        <f t="shared" si="61"/>
        <v>2804040</v>
      </c>
      <c r="M1319">
        <f t="shared" si="62"/>
        <v>5539302</v>
      </c>
    </row>
    <row r="1320" spans="1:13">
      <c r="A1320" s="1" t="s">
        <v>42</v>
      </c>
      <c r="B1320">
        <v>26153</v>
      </c>
      <c r="C1320" t="s">
        <v>1001</v>
      </c>
      <c r="D1320">
        <v>3090</v>
      </c>
      <c r="E1320">
        <v>1589</v>
      </c>
      <c r="F1320">
        <v>4745</v>
      </c>
      <c r="G1320">
        <v>1501</v>
      </c>
      <c r="H1320">
        <v>0.651211801896733</v>
      </c>
      <c r="I1320">
        <v>0.33487881981032602</v>
      </c>
      <c r="J1320">
        <v>0.31633298208640598</v>
      </c>
      <c r="K1320">
        <f t="shared" si="60"/>
        <v>2649852</v>
      </c>
      <c r="L1320">
        <f t="shared" si="61"/>
        <v>2804040</v>
      </c>
      <c r="M1320">
        <f t="shared" si="62"/>
        <v>5539302</v>
      </c>
    </row>
    <row r="1321" spans="1:13">
      <c r="A1321" s="1" t="s">
        <v>42</v>
      </c>
      <c r="B1321">
        <v>26155</v>
      </c>
      <c r="C1321" t="s">
        <v>1002</v>
      </c>
      <c r="D1321">
        <v>23149</v>
      </c>
      <c r="E1321">
        <v>15347</v>
      </c>
      <c r="F1321">
        <v>39224</v>
      </c>
      <c r="G1321">
        <v>7802</v>
      </c>
      <c r="H1321">
        <v>0.59017438303079695</v>
      </c>
      <c r="I1321">
        <v>0.39126555170303801</v>
      </c>
      <c r="J1321">
        <v>0.198908831327758</v>
      </c>
      <c r="K1321">
        <f t="shared" si="60"/>
        <v>2649852</v>
      </c>
      <c r="L1321">
        <f t="shared" si="61"/>
        <v>2804040</v>
      </c>
      <c r="M1321">
        <f t="shared" si="62"/>
        <v>5539302</v>
      </c>
    </row>
    <row r="1322" spans="1:13">
      <c r="A1322" s="1" t="s">
        <v>42</v>
      </c>
      <c r="B1322">
        <v>26157</v>
      </c>
      <c r="C1322" t="s">
        <v>1003</v>
      </c>
      <c r="D1322">
        <v>20297</v>
      </c>
      <c r="E1322">
        <v>8712</v>
      </c>
      <c r="F1322">
        <v>29445</v>
      </c>
      <c r="G1322">
        <v>11585</v>
      </c>
      <c r="H1322">
        <v>0.689319069451519</v>
      </c>
      <c r="I1322">
        <v>0.29587366276107901</v>
      </c>
      <c r="J1322">
        <v>0.39344540669043898</v>
      </c>
      <c r="K1322">
        <f t="shared" si="60"/>
        <v>2649852</v>
      </c>
      <c r="L1322">
        <f t="shared" si="61"/>
        <v>2804040</v>
      </c>
      <c r="M1322">
        <f t="shared" si="62"/>
        <v>5539302</v>
      </c>
    </row>
    <row r="1323" spans="1:13">
      <c r="A1323" s="1" t="s">
        <v>42</v>
      </c>
      <c r="B1323">
        <v>26159</v>
      </c>
      <c r="C1323" t="s">
        <v>261</v>
      </c>
      <c r="D1323">
        <v>21591</v>
      </c>
      <c r="E1323">
        <v>16803</v>
      </c>
      <c r="F1323">
        <v>39066</v>
      </c>
      <c r="G1323">
        <v>4788</v>
      </c>
      <c r="H1323">
        <v>0.55268007986484402</v>
      </c>
      <c r="I1323">
        <v>0.43011826140377801</v>
      </c>
      <c r="J1323">
        <v>0.12256181846106499</v>
      </c>
      <c r="K1323">
        <f t="shared" si="60"/>
        <v>2649852</v>
      </c>
      <c r="L1323">
        <f t="shared" si="61"/>
        <v>2804040</v>
      </c>
      <c r="M1323">
        <f t="shared" si="62"/>
        <v>5539302</v>
      </c>
    </row>
    <row r="1324" spans="1:13">
      <c r="A1324" s="1" t="s">
        <v>42</v>
      </c>
      <c r="B1324">
        <v>26161</v>
      </c>
      <c r="C1324" t="s">
        <v>1004</v>
      </c>
      <c r="D1324">
        <v>56241</v>
      </c>
      <c r="E1324">
        <v>157136</v>
      </c>
      <c r="F1324">
        <v>216418</v>
      </c>
      <c r="G1324">
        <v>-100895</v>
      </c>
      <c r="H1324">
        <v>0.25987209936326899</v>
      </c>
      <c r="I1324">
        <v>0.72607638920977002</v>
      </c>
      <c r="J1324">
        <v>-0.46620428984649998</v>
      </c>
      <c r="K1324">
        <f t="shared" si="60"/>
        <v>2649852</v>
      </c>
      <c r="L1324">
        <f t="shared" si="61"/>
        <v>2804040</v>
      </c>
      <c r="M1324">
        <f t="shared" si="62"/>
        <v>5539302</v>
      </c>
    </row>
    <row r="1325" spans="1:13">
      <c r="A1325" s="1" t="s">
        <v>42</v>
      </c>
      <c r="B1325">
        <v>26163</v>
      </c>
      <c r="C1325" t="s">
        <v>537</v>
      </c>
      <c r="D1325">
        <v>264553</v>
      </c>
      <c r="E1325">
        <v>597170</v>
      </c>
      <c r="F1325">
        <v>872469</v>
      </c>
      <c r="G1325">
        <v>-332617</v>
      </c>
      <c r="H1325">
        <v>0.30322338100264801</v>
      </c>
      <c r="I1325">
        <v>0.68445984900323098</v>
      </c>
      <c r="J1325">
        <v>-0.38123646800058197</v>
      </c>
      <c r="K1325">
        <f t="shared" si="60"/>
        <v>2649852</v>
      </c>
      <c r="L1325">
        <f t="shared" si="61"/>
        <v>2804040</v>
      </c>
      <c r="M1325">
        <f t="shared" si="62"/>
        <v>5539302</v>
      </c>
    </row>
    <row r="1326" spans="1:13">
      <c r="A1326" s="1" t="s">
        <v>42</v>
      </c>
      <c r="B1326">
        <v>26165</v>
      </c>
      <c r="C1326" t="s">
        <v>1005</v>
      </c>
      <c r="D1326">
        <v>12102</v>
      </c>
      <c r="E1326">
        <v>5838</v>
      </c>
      <c r="F1326">
        <v>18265</v>
      </c>
      <c r="G1326">
        <v>6264</v>
      </c>
      <c r="H1326">
        <v>0.66257870243635297</v>
      </c>
      <c r="I1326">
        <v>0.31962770325759599</v>
      </c>
      <c r="J1326">
        <v>0.34295099917875699</v>
      </c>
      <c r="K1326">
        <f t="shared" si="60"/>
        <v>2649852</v>
      </c>
      <c r="L1326">
        <f t="shared" si="61"/>
        <v>2804040</v>
      </c>
      <c r="M1326">
        <f t="shared" si="62"/>
        <v>5539302</v>
      </c>
    </row>
    <row r="1327" spans="1:13">
      <c r="A1327" s="1" t="s">
        <v>29</v>
      </c>
      <c r="B1327">
        <v>27001</v>
      </c>
      <c r="C1327" t="s">
        <v>1006</v>
      </c>
      <c r="D1327">
        <v>6258</v>
      </c>
      <c r="E1327">
        <v>3607</v>
      </c>
      <c r="F1327">
        <v>10025</v>
      </c>
      <c r="G1327">
        <v>2651</v>
      </c>
      <c r="H1327">
        <v>0.62423940149625901</v>
      </c>
      <c r="I1327">
        <v>0.35980049875311698</v>
      </c>
      <c r="J1327">
        <v>0.26443890274314202</v>
      </c>
      <c r="K1327">
        <f t="shared" si="60"/>
        <v>1484065</v>
      </c>
      <c r="L1327">
        <f t="shared" si="61"/>
        <v>1717077</v>
      </c>
      <c r="M1327">
        <f t="shared" si="62"/>
        <v>3277171</v>
      </c>
    </row>
    <row r="1328" spans="1:13">
      <c r="A1328" s="1" t="s">
        <v>29</v>
      </c>
      <c r="B1328">
        <v>27003</v>
      </c>
      <c r="C1328" t="s">
        <v>1007</v>
      </c>
      <c r="D1328">
        <v>104902</v>
      </c>
      <c r="E1328">
        <v>100893</v>
      </c>
      <c r="F1328">
        <v>211132</v>
      </c>
      <c r="G1328">
        <v>4009</v>
      </c>
      <c r="H1328">
        <v>0.49685504802682601</v>
      </c>
      <c r="I1328">
        <v>0.47786692685144799</v>
      </c>
      <c r="J1328">
        <v>1.8988121175378399E-2</v>
      </c>
      <c r="K1328">
        <f t="shared" si="60"/>
        <v>1484065</v>
      </c>
      <c r="L1328">
        <f t="shared" si="61"/>
        <v>1717077</v>
      </c>
      <c r="M1328">
        <f t="shared" si="62"/>
        <v>3277171</v>
      </c>
    </row>
    <row r="1329" spans="1:13">
      <c r="A1329" s="1" t="s">
        <v>29</v>
      </c>
      <c r="B1329">
        <v>27005</v>
      </c>
      <c r="C1329" t="s">
        <v>1008</v>
      </c>
      <c r="D1329">
        <v>12438</v>
      </c>
      <c r="E1329">
        <v>6589</v>
      </c>
      <c r="F1329">
        <v>19401</v>
      </c>
      <c r="G1329">
        <v>5849</v>
      </c>
      <c r="H1329">
        <v>0.64110097417658796</v>
      </c>
      <c r="I1329">
        <v>0.339621668986134</v>
      </c>
      <c r="J1329">
        <v>0.30147930519045402</v>
      </c>
      <c r="K1329">
        <f t="shared" si="60"/>
        <v>1484065</v>
      </c>
      <c r="L1329">
        <f t="shared" si="61"/>
        <v>1717077</v>
      </c>
      <c r="M1329">
        <f t="shared" si="62"/>
        <v>3277171</v>
      </c>
    </row>
    <row r="1330" spans="1:13">
      <c r="A1330" s="1" t="s">
        <v>29</v>
      </c>
      <c r="B1330">
        <v>27007</v>
      </c>
      <c r="C1330" t="s">
        <v>1009</v>
      </c>
      <c r="D1330">
        <v>12188</v>
      </c>
      <c r="E1330">
        <v>11426</v>
      </c>
      <c r="F1330">
        <v>24189</v>
      </c>
      <c r="G1330">
        <v>762</v>
      </c>
      <c r="H1330">
        <v>0.50386539336061797</v>
      </c>
      <c r="I1330">
        <v>0.472363470999214</v>
      </c>
      <c r="J1330">
        <v>3.1501922361403902E-2</v>
      </c>
      <c r="K1330">
        <f t="shared" si="60"/>
        <v>1484065</v>
      </c>
      <c r="L1330">
        <f t="shared" si="61"/>
        <v>1717077</v>
      </c>
      <c r="M1330">
        <f t="shared" si="62"/>
        <v>3277171</v>
      </c>
    </row>
    <row r="1331" spans="1:13">
      <c r="A1331" s="1" t="s">
        <v>29</v>
      </c>
      <c r="B1331">
        <v>27009</v>
      </c>
      <c r="C1331" t="s">
        <v>211</v>
      </c>
      <c r="D1331">
        <v>14382</v>
      </c>
      <c r="E1331">
        <v>7280</v>
      </c>
      <c r="F1331">
        <v>22260</v>
      </c>
      <c r="G1331">
        <v>7102</v>
      </c>
      <c r="H1331">
        <v>0.64609164420485099</v>
      </c>
      <c r="I1331">
        <v>0.32704402515723202</v>
      </c>
      <c r="J1331">
        <v>0.31904761904761902</v>
      </c>
      <c r="K1331">
        <f t="shared" si="60"/>
        <v>1484065</v>
      </c>
      <c r="L1331">
        <f t="shared" si="61"/>
        <v>1717077</v>
      </c>
      <c r="M1331">
        <f t="shared" si="62"/>
        <v>3277171</v>
      </c>
    </row>
    <row r="1332" spans="1:13">
      <c r="A1332" s="1" t="s">
        <v>29</v>
      </c>
      <c r="B1332">
        <v>27011</v>
      </c>
      <c r="C1332" t="s">
        <v>1010</v>
      </c>
      <c r="D1332">
        <v>1863</v>
      </c>
      <c r="E1332">
        <v>1053</v>
      </c>
      <c r="F1332">
        <v>2974</v>
      </c>
      <c r="G1332">
        <v>810</v>
      </c>
      <c r="H1332">
        <v>0.62642905178211095</v>
      </c>
      <c r="I1332">
        <v>0.35406859448554101</v>
      </c>
      <c r="J1332">
        <v>0.27236045729656999</v>
      </c>
      <c r="K1332">
        <f t="shared" si="60"/>
        <v>1484065</v>
      </c>
      <c r="L1332">
        <f t="shared" si="61"/>
        <v>1717077</v>
      </c>
      <c r="M1332">
        <f t="shared" si="62"/>
        <v>3277171</v>
      </c>
    </row>
    <row r="1333" spans="1:13">
      <c r="A1333" s="1" t="s">
        <v>29</v>
      </c>
      <c r="B1333">
        <v>27013</v>
      </c>
      <c r="C1333" t="s">
        <v>1011</v>
      </c>
      <c r="D1333">
        <v>16731</v>
      </c>
      <c r="E1333">
        <v>18330</v>
      </c>
      <c r="F1333">
        <v>36051</v>
      </c>
      <c r="G1333">
        <v>-1599</v>
      </c>
      <c r="H1333">
        <v>0.46409253557460201</v>
      </c>
      <c r="I1333">
        <v>0.50844636764583495</v>
      </c>
      <c r="J1333">
        <v>-4.4353832071232301E-2</v>
      </c>
      <c r="K1333">
        <f t="shared" si="60"/>
        <v>1484065</v>
      </c>
      <c r="L1333">
        <f t="shared" si="61"/>
        <v>1717077</v>
      </c>
      <c r="M1333">
        <f t="shared" si="62"/>
        <v>3277171</v>
      </c>
    </row>
    <row r="1334" spans="1:13">
      <c r="A1334" s="1" t="s">
        <v>29</v>
      </c>
      <c r="B1334">
        <v>27015</v>
      </c>
      <c r="C1334" t="s">
        <v>583</v>
      </c>
      <c r="D1334">
        <v>9552</v>
      </c>
      <c r="E1334">
        <v>4753</v>
      </c>
      <c r="F1334">
        <v>14635</v>
      </c>
      <c r="G1334">
        <v>4799</v>
      </c>
      <c r="H1334">
        <v>0.65268192688759796</v>
      </c>
      <c r="I1334">
        <v>0.32476938845233999</v>
      </c>
      <c r="J1334">
        <v>0.32791253843525697</v>
      </c>
      <c r="K1334">
        <f t="shared" si="60"/>
        <v>1484065</v>
      </c>
      <c r="L1334">
        <f t="shared" si="61"/>
        <v>1717077</v>
      </c>
      <c r="M1334">
        <f t="shared" si="62"/>
        <v>3277171</v>
      </c>
    </row>
    <row r="1335" spans="1:13">
      <c r="A1335" s="1" t="s">
        <v>29</v>
      </c>
      <c r="B1335">
        <v>27017</v>
      </c>
      <c r="C1335" t="s">
        <v>1012</v>
      </c>
      <c r="D1335">
        <v>9791</v>
      </c>
      <c r="E1335">
        <v>10098</v>
      </c>
      <c r="F1335">
        <v>20369</v>
      </c>
      <c r="G1335">
        <v>-307</v>
      </c>
      <c r="H1335">
        <v>0.48068142765967797</v>
      </c>
      <c r="I1335">
        <v>0.49575335067995402</v>
      </c>
      <c r="J1335">
        <v>-1.50719230202759E-2</v>
      </c>
      <c r="K1335">
        <f t="shared" si="60"/>
        <v>1484065</v>
      </c>
      <c r="L1335">
        <f t="shared" si="61"/>
        <v>1717077</v>
      </c>
      <c r="M1335">
        <f t="shared" si="62"/>
        <v>3277171</v>
      </c>
    </row>
    <row r="1336" spans="1:13">
      <c r="A1336" s="1" t="s">
        <v>29</v>
      </c>
      <c r="B1336">
        <v>27019</v>
      </c>
      <c r="C1336" t="s">
        <v>1013</v>
      </c>
      <c r="D1336">
        <v>34009</v>
      </c>
      <c r="E1336">
        <v>30774</v>
      </c>
      <c r="F1336">
        <v>66361</v>
      </c>
      <c r="G1336">
        <v>3235</v>
      </c>
      <c r="H1336">
        <v>0.512484742544566</v>
      </c>
      <c r="I1336">
        <v>0.46373623061738001</v>
      </c>
      <c r="J1336">
        <v>4.8748511927186197E-2</v>
      </c>
      <c r="K1336">
        <f t="shared" si="60"/>
        <v>1484065</v>
      </c>
      <c r="L1336">
        <f t="shared" si="61"/>
        <v>1717077</v>
      </c>
      <c r="M1336">
        <f t="shared" si="62"/>
        <v>3277171</v>
      </c>
    </row>
    <row r="1337" spans="1:13">
      <c r="A1337" s="1" t="s">
        <v>29</v>
      </c>
      <c r="B1337">
        <v>27021</v>
      </c>
      <c r="C1337" t="s">
        <v>585</v>
      </c>
      <c r="D1337">
        <v>11620</v>
      </c>
      <c r="E1337">
        <v>6342</v>
      </c>
      <c r="F1337">
        <v>18289</v>
      </c>
      <c r="G1337">
        <v>5278</v>
      </c>
      <c r="H1337">
        <v>0.63535458472305695</v>
      </c>
      <c r="I1337">
        <v>0.346765815517524</v>
      </c>
      <c r="J1337">
        <v>0.288588769205533</v>
      </c>
      <c r="K1337">
        <f t="shared" si="60"/>
        <v>1484065</v>
      </c>
      <c r="L1337">
        <f t="shared" si="61"/>
        <v>1717077</v>
      </c>
      <c r="M1337">
        <f t="shared" si="62"/>
        <v>3277171</v>
      </c>
    </row>
    <row r="1338" spans="1:13">
      <c r="A1338" s="1" t="s">
        <v>29</v>
      </c>
      <c r="B1338">
        <v>27023</v>
      </c>
      <c r="C1338" t="s">
        <v>956</v>
      </c>
      <c r="D1338">
        <v>4250</v>
      </c>
      <c r="E1338">
        <v>2226</v>
      </c>
      <c r="F1338">
        <v>6611</v>
      </c>
      <c r="G1338">
        <v>2024</v>
      </c>
      <c r="H1338">
        <v>0.64286794736045905</v>
      </c>
      <c r="I1338">
        <v>0.33671154137044301</v>
      </c>
      <c r="J1338">
        <v>0.30615640599001598</v>
      </c>
      <c r="K1338">
        <f t="shared" si="60"/>
        <v>1484065</v>
      </c>
      <c r="L1338">
        <f t="shared" si="61"/>
        <v>1717077</v>
      </c>
      <c r="M1338">
        <f t="shared" si="62"/>
        <v>3277171</v>
      </c>
    </row>
    <row r="1339" spans="1:13">
      <c r="A1339" s="1" t="s">
        <v>29</v>
      </c>
      <c r="B1339">
        <v>27025</v>
      </c>
      <c r="C1339" t="s">
        <v>1014</v>
      </c>
      <c r="D1339">
        <v>21916</v>
      </c>
      <c r="E1339">
        <v>11806</v>
      </c>
      <c r="F1339">
        <v>34570</v>
      </c>
      <c r="G1339">
        <v>10110</v>
      </c>
      <c r="H1339">
        <v>0.63396008099508205</v>
      </c>
      <c r="I1339">
        <v>0.34150997975122899</v>
      </c>
      <c r="J1339">
        <v>0.29245010124385301</v>
      </c>
      <c r="K1339">
        <f t="shared" si="60"/>
        <v>1484065</v>
      </c>
      <c r="L1339">
        <f t="shared" si="61"/>
        <v>1717077</v>
      </c>
      <c r="M1339">
        <f t="shared" si="62"/>
        <v>3277171</v>
      </c>
    </row>
    <row r="1340" spans="1:13">
      <c r="A1340" s="1" t="s">
        <v>29</v>
      </c>
      <c r="B1340">
        <v>27027</v>
      </c>
      <c r="C1340" t="s">
        <v>99</v>
      </c>
      <c r="D1340">
        <v>15043</v>
      </c>
      <c r="E1340">
        <v>16357</v>
      </c>
      <c r="F1340">
        <v>32239</v>
      </c>
      <c r="G1340">
        <v>-1314</v>
      </c>
      <c r="H1340">
        <v>0.46660876578057597</v>
      </c>
      <c r="I1340">
        <v>0.50736685381060198</v>
      </c>
      <c r="J1340">
        <v>-4.0758088030025702E-2</v>
      </c>
      <c r="K1340">
        <f t="shared" si="60"/>
        <v>1484065</v>
      </c>
      <c r="L1340">
        <f t="shared" si="61"/>
        <v>1717077</v>
      </c>
      <c r="M1340">
        <f t="shared" si="62"/>
        <v>3277171</v>
      </c>
    </row>
    <row r="1341" spans="1:13">
      <c r="A1341" s="1" t="s">
        <v>29</v>
      </c>
      <c r="B1341">
        <v>27029</v>
      </c>
      <c r="C1341" t="s">
        <v>562</v>
      </c>
      <c r="D1341">
        <v>3372</v>
      </c>
      <c r="E1341">
        <v>1260</v>
      </c>
      <c r="F1341">
        <v>4708</v>
      </c>
      <c r="G1341">
        <v>2112</v>
      </c>
      <c r="H1341">
        <v>0.71622769753610804</v>
      </c>
      <c r="I1341">
        <v>0.267629566694987</v>
      </c>
      <c r="J1341">
        <v>0.44859813084112099</v>
      </c>
      <c r="K1341">
        <f t="shared" si="60"/>
        <v>1484065</v>
      </c>
      <c r="L1341">
        <f t="shared" si="61"/>
        <v>1717077</v>
      </c>
      <c r="M1341">
        <f t="shared" si="62"/>
        <v>3277171</v>
      </c>
    </row>
    <row r="1342" spans="1:13">
      <c r="A1342" s="1" t="s">
        <v>29</v>
      </c>
      <c r="B1342">
        <v>27031</v>
      </c>
      <c r="C1342" t="s">
        <v>462</v>
      </c>
      <c r="D1342">
        <v>1203</v>
      </c>
      <c r="E1342">
        <v>2496</v>
      </c>
      <c r="F1342">
        <v>3806</v>
      </c>
      <c r="G1342">
        <v>-1293</v>
      </c>
      <c r="H1342">
        <v>0.31607987388334202</v>
      </c>
      <c r="I1342">
        <v>0.65580662112454002</v>
      </c>
      <c r="J1342">
        <v>-0.339726747241198</v>
      </c>
      <c r="K1342">
        <f t="shared" si="60"/>
        <v>1484065</v>
      </c>
      <c r="L1342">
        <f t="shared" si="61"/>
        <v>1717077</v>
      </c>
      <c r="M1342">
        <f t="shared" si="62"/>
        <v>3277171</v>
      </c>
    </row>
    <row r="1343" spans="1:13">
      <c r="A1343" s="1" t="s">
        <v>29</v>
      </c>
      <c r="B1343">
        <v>27033</v>
      </c>
      <c r="C1343" t="s">
        <v>1015</v>
      </c>
      <c r="D1343">
        <v>4165</v>
      </c>
      <c r="E1343">
        <v>1834</v>
      </c>
      <c r="F1343">
        <v>6107</v>
      </c>
      <c r="G1343">
        <v>2331</v>
      </c>
      <c r="H1343">
        <v>0.68200425740952997</v>
      </c>
      <c r="I1343">
        <v>0.30031111838873398</v>
      </c>
      <c r="J1343">
        <v>0.38169313902079499</v>
      </c>
      <c r="K1343">
        <f t="shared" si="60"/>
        <v>1484065</v>
      </c>
      <c r="L1343">
        <f t="shared" si="61"/>
        <v>1717077</v>
      </c>
      <c r="M1343">
        <f t="shared" si="62"/>
        <v>3277171</v>
      </c>
    </row>
    <row r="1344" spans="1:13">
      <c r="A1344" s="1" t="s">
        <v>29</v>
      </c>
      <c r="B1344">
        <v>27035</v>
      </c>
      <c r="C1344" t="s">
        <v>1016</v>
      </c>
      <c r="D1344">
        <v>25676</v>
      </c>
      <c r="E1344">
        <v>13726</v>
      </c>
      <c r="F1344">
        <v>40173</v>
      </c>
      <c r="G1344">
        <v>11950</v>
      </c>
      <c r="H1344">
        <v>0.63913573793343703</v>
      </c>
      <c r="I1344">
        <v>0.34167226744330698</v>
      </c>
      <c r="J1344">
        <v>0.29746347049013</v>
      </c>
      <c r="K1344">
        <f t="shared" si="60"/>
        <v>1484065</v>
      </c>
      <c r="L1344">
        <f t="shared" si="61"/>
        <v>1717077</v>
      </c>
      <c r="M1344">
        <f t="shared" si="62"/>
        <v>3277171</v>
      </c>
    </row>
    <row r="1345" spans="1:13">
      <c r="A1345" s="1" t="s">
        <v>29</v>
      </c>
      <c r="B1345">
        <v>27037</v>
      </c>
      <c r="C1345" t="s">
        <v>1017</v>
      </c>
      <c r="D1345">
        <v>109638</v>
      </c>
      <c r="E1345">
        <v>146155</v>
      </c>
      <c r="F1345">
        <v>262259</v>
      </c>
      <c r="G1345">
        <v>-36517</v>
      </c>
      <c r="H1345">
        <v>0.41805238333098199</v>
      </c>
      <c r="I1345">
        <v>0.55729260006329595</v>
      </c>
      <c r="J1345">
        <v>-0.13924021673231399</v>
      </c>
      <c r="K1345">
        <f t="shared" si="60"/>
        <v>1484065</v>
      </c>
      <c r="L1345">
        <f t="shared" si="61"/>
        <v>1717077</v>
      </c>
      <c r="M1345">
        <f t="shared" si="62"/>
        <v>3277171</v>
      </c>
    </row>
    <row r="1346" spans="1:13">
      <c r="A1346" s="1" t="s">
        <v>29</v>
      </c>
      <c r="B1346">
        <v>27039</v>
      </c>
      <c r="C1346" t="s">
        <v>468</v>
      </c>
      <c r="D1346">
        <v>7783</v>
      </c>
      <c r="E1346">
        <v>4079</v>
      </c>
      <c r="F1346">
        <v>12187</v>
      </c>
      <c r="G1346">
        <v>3704</v>
      </c>
      <c r="H1346">
        <v>0.63863132846475701</v>
      </c>
      <c r="I1346">
        <v>0.33470091080659697</v>
      </c>
      <c r="J1346">
        <v>0.30393041765815998</v>
      </c>
      <c r="K1346">
        <f t="shared" si="60"/>
        <v>1484065</v>
      </c>
      <c r="L1346">
        <f t="shared" si="61"/>
        <v>1717077</v>
      </c>
      <c r="M1346">
        <f t="shared" si="62"/>
        <v>3277171</v>
      </c>
    </row>
    <row r="1347" spans="1:13">
      <c r="A1347" s="1" t="s">
        <v>29</v>
      </c>
      <c r="B1347">
        <v>27041</v>
      </c>
      <c r="C1347" t="s">
        <v>339</v>
      </c>
      <c r="D1347">
        <v>15799</v>
      </c>
      <c r="E1347">
        <v>7868</v>
      </c>
      <c r="F1347">
        <v>24165</v>
      </c>
      <c r="G1347">
        <v>7931</v>
      </c>
      <c r="H1347">
        <v>0.65379681357334896</v>
      </c>
      <c r="I1347">
        <v>0.32559486861162801</v>
      </c>
      <c r="J1347">
        <v>0.328201944961721</v>
      </c>
      <c r="K1347">
        <f t="shared" ref="K1347:K1410" si="63">SUMIF(A:A,A1347,D:D)</f>
        <v>1484065</v>
      </c>
      <c r="L1347">
        <f t="shared" ref="L1347:L1410" si="64">SUMIF(A:A,A1347,E:E)</f>
        <v>1717077</v>
      </c>
      <c r="M1347">
        <f t="shared" ref="M1347:M1410" si="65">SUMIF(A:A,A1347,F:F)</f>
        <v>3277171</v>
      </c>
    </row>
    <row r="1348" spans="1:13">
      <c r="A1348" s="1" t="s">
        <v>29</v>
      </c>
      <c r="B1348">
        <v>27043</v>
      </c>
      <c r="C1348" t="s">
        <v>1018</v>
      </c>
      <c r="D1348">
        <v>5191</v>
      </c>
      <c r="E1348">
        <v>2531</v>
      </c>
      <c r="F1348">
        <v>7914</v>
      </c>
      <c r="G1348">
        <v>2660</v>
      </c>
      <c r="H1348">
        <v>0.65592620672226398</v>
      </c>
      <c r="I1348">
        <v>0.31981298963861499</v>
      </c>
      <c r="J1348">
        <v>0.336113217083649</v>
      </c>
      <c r="K1348">
        <f t="shared" si="63"/>
        <v>1484065</v>
      </c>
      <c r="L1348">
        <f t="shared" si="64"/>
        <v>1717077</v>
      </c>
      <c r="M1348">
        <f t="shared" si="65"/>
        <v>3277171</v>
      </c>
    </row>
    <row r="1349" spans="1:13">
      <c r="A1349" s="1" t="s">
        <v>29</v>
      </c>
      <c r="B1349">
        <v>27045</v>
      </c>
      <c r="C1349" t="s">
        <v>1019</v>
      </c>
      <c r="D1349">
        <v>7301</v>
      </c>
      <c r="E1349">
        <v>4551</v>
      </c>
      <c r="F1349">
        <v>12141</v>
      </c>
      <c r="G1349">
        <v>2750</v>
      </c>
      <c r="H1349">
        <v>0.60135079482744402</v>
      </c>
      <c r="I1349">
        <v>0.37484556461576402</v>
      </c>
      <c r="J1349">
        <v>0.22650523021167901</v>
      </c>
      <c r="K1349">
        <f t="shared" si="63"/>
        <v>1484065</v>
      </c>
      <c r="L1349">
        <f t="shared" si="64"/>
        <v>1717077</v>
      </c>
      <c r="M1349">
        <f t="shared" si="65"/>
        <v>3277171</v>
      </c>
    </row>
    <row r="1350" spans="1:13">
      <c r="A1350" s="1" t="s">
        <v>29</v>
      </c>
      <c r="B1350">
        <v>27047</v>
      </c>
      <c r="C1350" t="s">
        <v>1020</v>
      </c>
      <c r="D1350">
        <v>9578</v>
      </c>
      <c r="E1350">
        <v>6889</v>
      </c>
      <c r="F1350">
        <v>16818</v>
      </c>
      <c r="G1350">
        <v>2689</v>
      </c>
      <c r="H1350">
        <v>0.569508859555238</v>
      </c>
      <c r="I1350">
        <v>0.40962064454750802</v>
      </c>
      <c r="J1350">
        <v>0.15988821500772901</v>
      </c>
      <c r="K1350">
        <f t="shared" si="63"/>
        <v>1484065</v>
      </c>
      <c r="L1350">
        <f t="shared" si="64"/>
        <v>1717077</v>
      </c>
      <c r="M1350">
        <f t="shared" si="65"/>
        <v>3277171</v>
      </c>
    </row>
    <row r="1351" spans="1:13">
      <c r="A1351" s="1" t="s">
        <v>29</v>
      </c>
      <c r="B1351">
        <v>27049</v>
      </c>
      <c r="C1351" t="s">
        <v>1021</v>
      </c>
      <c r="D1351">
        <v>16052</v>
      </c>
      <c r="E1351">
        <v>11806</v>
      </c>
      <c r="F1351">
        <v>28636</v>
      </c>
      <c r="G1351">
        <v>4246</v>
      </c>
      <c r="H1351">
        <v>0.56055314988126803</v>
      </c>
      <c r="I1351">
        <v>0.41227825115239503</v>
      </c>
      <c r="J1351">
        <v>0.14827489872887201</v>
      </c>
      <c r="K1351">
        <f t="shared" si="63"/>
        <v>1484065</v>
      </c>
      <c r="L1351">
        <f t="shared" si="64"/>
        <v>1717077</v>
      </c>
      <c r="M1351">
        <f t="shared" si="65"/>
        <v>3277171</v>
      </c>
    </row>
    <row r="1352" spans="1:13">
      <c r="A1352" s="1" t="s">
        <v>29</v>
      </c>
      <c r="B1352">
        <v>27051</v>
      </c>
      <c r="C1352" t="s">
        <v>229</v>
      </c>
      <c r="D1352">
        <v>2269</v>
      </c>
      <c r="E1352">
        <v>1300</v>
      </c>
      <c r="F1352">
        <v>3654</v>
      </c>
      <c r="G1352">
        <v>969</v>
      </c>
      <c r="H1352">
        <v>0.62096332785987896</v>
      </c>
      <c r="I1352">
        <v>0.35577449370552799</v>
      </c>
      <c r="J1352">
        <v>0.26518883415435102</v>
      </c>
      <c r="K1352">
        <f t="shared" si="63"/>
        <v>1484065</v>
      </c>
      <c r="L1352">
        <f t="shared" si="64"/>
        <v>1717077</v>
      </c>
      <c r="M1352">
        <f t="shared" si="65"/>
        <v>3277171</v>
      </c>
    </row>
    <row r="1353" spans="1:13">
      <c r="A1353" s="1" t="s">
        <v>29</v>
      </c>
      <c r="B1353">
        <v>27053</v>
      </c>
      <c r="C1353" t="s">
        <v>1022</v>
      </c>
      <c r="D1353">
        <v>205973</v>
      </c>
      <c r="E1353">
        <v>532623</v>
      </c>
      <c r="F1353">
        <v>755969</v>
      </c>
      <c r="G1353">
        <v>-326650</v>
      </c>
      <c r="H1353">
        <v>0.27246223059411101</v>
      </c>
      <c r="I1353">
        <v>0.704556668328992</v>
      </c>
      <c r="J1353">
        <v>-0.43209443773487999</v>
      </c>
      <c r="K1353">
        <f t="shared" si="63"/>
        <v>1484065</v>
      </c>
      <c r="L1353">
        <f t="shared" si="64"/>
        <v>1717077</v>
      </c>
      <c r="M1353">
        <f t="shared" si="65"/>
        <v>3277171</v>
      </c>
    </row>
    <row r="1354" spans="1:13">
      <c r="A1354" s="1" t="s">
        <v>29</v>
      </c>
      <c r="B1354">
        <v>27055</v>
      </c>
      <c r="C1354" t="s">
        <v>120</v>
      </c>
      <c r="D1354">
        <v>6334</v>
      </c>
      <c r="E1354">
        <v>4853</v>
      </c>
      <c r="F1354">
        <v>11440</v>
      </c>
      <c r="G1354">
        <v>1481</v>
      </c>
      <c r="H1354">
        <v>0.55367132867132796</v>
      </c>
      <c r="I1354">
        <v>0.42421328671328601</v>
      </c>
      <c r="J1354">
        <v>0.129458041958041</v>
      </c>
      <c r="K1354">
        <f t="shared" si="63"/>
        <v>1484065</v>
      </c>
      <c r="L1354">
        <f t="shared" si="64"/>
        <v>1717077</v>
      </c>
      <c r="M1354">
        <f t="shared" si="65"/>
        <v>3277171</v>
      </c>
    </row>
    <row r="1355" spans="1:13">
      <c r="A1355" s="1" t="s">
        <v>29</v>
      </c>
      <c r="B1355">
        <v>27057</v>
      </c>
      <c r="C1355" t="s">
        <v>1023</v>
      </c>
      <c r="D1355">
        <v>8202</v>
      </c>
      <c r="E1355">
        <v>4462</v>
      </c>
      <c r="F1355">
        <v>12965</v>
      </c>
      <c r="G1355">
        <v>3740</v>
      </c>
      <c r="H1355">
        <v>0.63262630158118005</v>
      </c>
      <c r="I1355">
        <v>0.34415734670266102</v>
      </c>
      <c r="J1355">
        <v>0.28846895487851898</v>
      </c>
      <c r="K1355">
        <f t="shared" si="63"/>
        <v>1484065</v>
      </c>
      <c r="L1355">
        <f t="shared" si="64"/>
        <v>1717077</v>
      </c>
      <c r="M1355">
        <f t="shared" si="65"/>
        <v>3277171</v>
      </c>
    </row>
    <row r="1356" spans="1:13">
      <c r="A1356" s="1" t="s">
        <v>29</v>
      </c>
      <c r="B1356">
        <v>27059</v>
      </c>
      <c r="C1356" t="s">
        <v>1024</v>
      </c>
      <c r="D1356">
        <v>16491</v>
      </c>
      <c r="E1356">
        <v>7138</v>
      </c>
      <c r="F1356">
        <v>24235</v>
      </c>
      <c r="G1356">
        <v>9353</v>
      </c>
      <c r="H1356">
        <v>0.68046214153084295</v>
      </c>
      <c r="I1356">
        <v>0.29453270063956999</v>
      </c>
      <c r="J1356">
        <v>0.38592944089127201</v>
      </c>
      <c r="K1356">
        <f t="shared" si="63"/>
        <v>1484065</v>
      </c>
      <c r="L1356">
        <f t="shared" si="64"/>
        <v>1717077</v>
      </c>
      <c r="M1356">
        <f t="shared" si="65"/>
        <v>3277171</v>
      </c>
    </row>
    <row r="1357" spans="1:13">
      <c r="A1357" s="1" t="s">
        <v>29</v>
      </c>
      <c r="B1357">
        <v>27061</v>
      </c>
      <c r="C1357" t="s">
        <v>1025</v>
      </c>
      <c r="D1357">
        <v>15239</v>
      </c>
      <c r="E1357">
        <v>10786</v>
      </c>
      <c r="F1357">
        <v>26561</v>
      </c>
      <c r="G1357">
        <v>4453</v>
      </c>
      <c r="H1357">
        <v>0.57373592861714495</v>
      </c>
      <c r="I1357">
        <v>0.406084108279055</v>
      </c>
      <c r="J1357">
        <v>0.16765182033808901</v>
      </c>
      <c r="K1357">
        <f t="shared" si="63"/>
        <v>1484065</v>
      </c>
      <c r="L1357">
        <f t="shared" si="64"/>
        <v>1717077</v>
      </c>
      <c r="M1357">
        <f t="shared" si="65"/>
        <v>3277171</v>
      </c>
    </row>
    <row r="1358" spans="1:13">
      <c r="A1358" s="1" t="s">
        <v>29</v>
      </c>
      <c r="B1358">
        <v>27063</v>
      </c>
      <c r="C1358" t="s">
        <v>121</v>
      </c>
      <c r="D1358">
        <v>3948</v>
      </c>
      <c r="E1358">
        <v>1745</v>
      </c>
      <c r="F1358">
        <v>5819</v>
      </c>
      <c r="G1358">
        <v>2203</v>
      </c>
      <c r="H1358">
        <v>0.67846709056538901</v>
      </c>
      <c r="I1358">
        <v>0.29987970441656597</v>
      </c>
      <c r="J1358">
        <v>0.37858738614882198</v>
      </c>
      <c r="K1358">
        <f t="shared" si="63"/>
        <v>1484065</v>
      </c>
      <c r="L1358">
        <f t="shared" si="64"/>
        <v>1717077</v>
      </c>
      <c r="M1358">
        <f t="shared" si="65"/>
        <v>3277171</v>
      </c>
    </row>
    <row r="1359" spans="1:13">
      <c r="A1359" s="1" t="s">
        <v>29</v>
      </c>
      <c r="B1359">
        <v>27065</v>
      </c>
      <c r="C1359" t="s">
        <v>1026</v>
      </c>
      <c r="D1359">
        <v>6278</v>
      </c>
      <c r="E1359">
        <v>2774</v>
      </c>
      <c r="F1359">
        <v>9242</v>
      </c>
      <c r="G1359">
        <v>3504</v>
      </c>
      <c r="H1359">
        <v>0.67929019692707204</v>
      </c>
      <c r="I1359">
        <v>0.300151482363124</v>
      </c>
      <c r="J1359">
        <v>0.37913871456394699</v>
      </c>
      <c r="K1359">
        <f t="shared" si="63"/>
        <v>1484065</v>
      </c>
      <c r="L1359">
        <f t="shared" si="64"/>
        <v>1717077</v>
      </c>
      <c r="M1359">
        <f t="shared" si="65"/>
        <v>3277171</v>
      </c>
    </row>
    <row r="1360" spans="1:13">
      <c r="A1360" s="1" t="s">
        <v>29</v>
      </c>
      <c r="B1360">
        <v>27067</v>
      </c>
      <c r="C1360" t="s">
        <v>1027</v>
      </c>
      <c r="D1360">
        <v>14437</v>
      </c>
      <c r="E1360">
        <v>8440</v>
      </c>
      <c r="F1360">
        <v>23367</v>
      </c>
      <c r="G1360">
        <v>5997</v>
      </c>
      <c r="H1360">
        <v>0.61783712072580899</v>
      </c>
      <c r="I1360">
        <v>0.361193135618607</v>
      </c>
      <c r="J1360">
        <v>0.25664398510720199</v>
      </c>
      <c r="K1360">
        <f t="shared" si="63"/>
        <v>1484065</v>
      </c>
      <c r="L1360">
        <f t="shared" si="64"/>
        <v>1717077</v>
      </c>
      <c r="M1360">
        <f t="shared" si="65"/>
        <v>3277171</v>
      </c>
    </row>
    <row r="1361" spans="1:13">
      <c r="A1361" s="1" t="s">
        <v>29</v>
      </c>
      <c r="B1361">
        <v>27069</v>
      </c>
      <c r="C1361" t="s">
        <v>1028</v>
      </c>
      <c r="D1361">
        <v>1546</v>
      </c>
      <c r="E1361">
        <v>1006</v>
      </c>
      <c r="F1361">
        <v>2639</v>
      </c>
      <c r="G1361">
        <v>540</v>
      </c>
      <c r="H1361">
        <v>0.58582796513830904</v>
      </c>
      <c r="I1361">
        <v>0.381205001894657</v>
      </c>
      <c r="J1361">
        <v>0.20462296324365201</v>
      </c>
      <c r="K1361">
        <f t="shared" si="63"/>
        <v>1484065</v>
      </c>
      <c r="L1361">
        <f t="shared" si="64"/>
        <v>1717077</v>
      </c>
      <c r="M1361">
        <f t="shared" si="65"/>
        <v>3277171</v>
      </c>
    </row>
    <row r="1362" spans="1:13">
      <c r="A1362" s="1" t="s">
        <v>29</v>
      </c>
      <c r="B1362">
        <v>27071</v>
      </c>
      <c r="C1362" t="s">
        <v>1029</v>
      </c>
      <c r="D1362">
        <v>4131</v>
      </c>
      <c r="E1362">
        <v>2659</v>
      </c>
      <c r="F1362">
        <v>6922</v>
      </c>
      <c r="G1362">
        <v>1472</v>
      </c>
      <c r="H1362">
        <v>0.59679283444091302</v>
      </c>
      <c r="I1362">
        <v>0.384137532505056</v>
      </c>
      <c r="J1362">
        <v>0.21265530193585599</v>
      </c>
      <c r="K1362">
        <f t="shared" si="63"/>
        <v>1484065</v>
      </c>
      <c r="L1362">
        <f t="shared" si="64"/>
        <v>1717077</v>
      </c>
      <c r="M1362">
        <f t="shared" si="65"/>
        <v>3277171</v>
      </c>
    </row>
    <row r="1363" spans="1:13">
      <c r="A1363" s="1" t="s">
        <v>29</v>
      </c>
      <c r="B1363">
        <v>27073</v>
      </c>
      <c r="C1363" t="s">
        <v>1030</v>
      </c>
      <c r="D1363">
        <v>2528</v>
      </c>
      <c r="E1363">
        <v>1446</v>
      </c>
      <c r="F1363">
        <v>4040</v>
      </c>
      <c r="G1363">
        <v>1082</v>
      </c>
      <c r="H1363">
        <v>0.62574257425742497</v>
      </c>
      <c r="I1363">
        <v>0.35792079207920702</v>
      </c>
      <c r="J1363">
        <v>0.267821782178217</v>
      </c>
      <c r="K1363">
        <f t="shared" si="63"/>
        <v>1484065</v>
      </c>
      <c r="L1363">
        <f t="shared" si="64"/>
        <v>1717077</v>
      </c>
      <c r="M1363">
        <f t="shared" si="65"/>
        <v>3277171</v>
      </c>
    </row>
    <row r="1364" spans="1:13">
      <c r="A1364" s="1" t="s">
        <v>29</v>
      </c>
      <c r="B1364">
        <v>27075</v>
      </c>
      <c r="C1364" t="s">
        <v>281</v>
      </c>
      <c r="D1364">
        <v>3393</v>
      </c>
      <c r="E1364">
        <v>3647</v>
      </c>
      <c r="F1364">
        <v>7202</v>
      </c>
      <c r="G1364">
        <v>-254</v>
      </c>
      <c r="H1364">
        <v>0.47111913357400698</v>
      </c>
      <c r="I1364">
        <v>0.50638711469036302</v>
      </c>
      <c r="J1364">
        <v>-3.5267981116356498E-2</v>
      </c>
      <c r="K1364">
        <f t="shared" si="63"/>
        <v>1484065</v>
      </c>
      <c r="L1364">
        <f t="shared" si="64"/>
        <v>1717077</v>
      </c>
      <c r="M1364">
        <f t="shared" si="65"/>
        <v>3277171</v>
      </c>
    </row>
    <row r="1365" spans="1:13">
      <c r="A1365" s="1" t="s">
        <v>29</v>
      </c>
      <c r="B1365">
        <v>27077</v>
      </c>
      <c r="C1365" t="s">
        <v>1031</v>
      </c>
      <c r="D1365">
        <v>1704</v>
      </c>
      <c r="E1365">
        <v>671</v>
      </c>
      <c r="F1365">
        <v>2408</v>
      </c>
      <c r="G1365">
        <v>1033</v>
      </c>
      <c r="H1365">
        <v>0.70764119601328901</v>
      </c>
      <c r="I1365">
        <v>0.27865448504983298</v>
      </c>
      <c r="J1365">
        <v>0.42898671096345498</v>
      </c>
      <c r="K1365">
        <f t="shared" si="63"/>
        <v>1484065</v>
      </c>
      <c r="L1365">
        <f t="shared" si="64"/>
        <v>1717077</v>
      </c>
      <c r="M1365">
        <f t="shared" si="65"/>
        <v>3277171</v>
      </c>
    </row>
    <row r="1366" spans="1:13">
      <c r="A1366" s="1" t="s">
        <v>29</v>
      </c>
      <c r="B1366">
        <v>27079</v>
      </c>
      <c r="C1366" t="s">
        <v>1032</v>
      </c>
      <c r="D1366">
        <v>10775</v>
      </c>
      <c r="E1366">
        <v>5672</v>
      </c>
      <c r="F1366">
        <v>16818</v>
      </c>
      <c r="G1366">
        <v>5103</v>
      </c>
      <c r="H1366">
        <v>0.64068260197407501</v>
      </c>
      <c r="I1366">
        <v>0.33725770008324402</v>
      </c>
      <c r="J1366">
        <v>0.30342490189083099</v>
      </c>
      <c r="K1366">
        <f t="shared" si="63"/>
        <v>1484065</v>
      </c>
      <c r="L1366">
        <f t="shared" si="64"/>
        <v>1717077</v>
      </c>
      <c r="M1366">
        <f t="shared" si="65"/>
        <v>3277171</v>
      </c>
    </row>
    <row r="1367" spans="1:13">
      <c r="A1367" s="1" t="s">
        <v>29</v>
      </c>
      <c r="B1367">
        <v>27081</v>
      </c>
      <c r="C1367" t="s">
        <v>237</v>
      </c>
      <c r="D1367">
        <v>2121</v>
      </c>
      <c r="E1367">
        <v>937</v>
      </c>
      <c r="F1367">
        <v>3115</v>
      </c>
      <c r="G1367">
        <v>1184</v>
      </c>
      <c r="H1367">
        <v>0.68089887640449398</v>
      </c>
      <c r="I1367">
        <v>0.30080256821829798</v>
      </c>
      <c r="J1367">
        <v>0.380096308186195</v>
      </c>
      <c r="K1367">
        <f t="shared" si="63"/>
        <v>1484065</v>
      </c>
      <c r="L1367">
        <f t="shared" si="64"/>
        <v>1717077</v>
      </c>
      <c r="M1367">
        <f t="shared" si="65"/>
        <v>3277171</v>
      </c>
    </row>
    <row r="1368" spans="1:13">
      <c r="A1368" s="1" t="s">
        <v>29</v>
      </c>
      <c r="B1368">
        <v>27083</v>
      </c>
      <c r="C1368" t="s">
        <v>700</v>
      </c>
      <c r="D1368">
        <v>7979</v>
      </c>
      <c r="E1368">
        <v>4634</v>
      </c>
      <c r="F1368">
        <v>12893</v>
      </c>
      <c r="G1368">
        <v>3345</v>
      </c>
      <c r="H1368">
        <v>0.618862948886992</v>
      </c>
      <c r="I1368">
        <v>0.35941984022337697</v>
      </c>
      <c r="J1368">
        <v>0.25944310866361497</v>
      </c>
      <c r="K1368">
        <f t="shared" si="63"/>
        <v>1484065</v>
      </c>
      <c r="L1368">
        <f t="shared" si="64"/>
        <v>1717077</v>
      </c>
      <c r="M1368">
        <f t="shared" si="65"/>
        <v>3277171</v>
      </c>
    </row>
    <row r="1369" spans="1:13">
      <c r="A1369" s="1" t="s">
        <v>29</v>
      </c>
      <c r="B1369">
        <v>27085</v>
      </c>
      <c r="C1369" t="s">
        <v>1033</v>
      </c>
      <c r="D1369">
        <v>13986</v>
      </c>
      <c r="E1369">
        <v>6413</v>
      </c>
      <c r="F1369">
        <v>20933</v>
      </c>
      <c r="G1369">
        <v>7573</v>
      </c>
      <c r="H1369">
        <v>0.66813165814742204</v>
      </c>
      <c r="I1369">
        <v>0.30635838150289002</v>
      </c>
      <c r="J1369">
        <v>0.36177327664453202</v>
      </c>
      <c r="K1369">
        <f t="shared" si="63"/>
        <v>1484065</v>
      </c>
      <c r="L1369">
        <f t="shared" si="64"/>
        <v>1717077</v>
      </c>
      <c r="M1369">
        <f t="shared" si="65"/>
        <v>3277171</v>
      </c>
    </row>
    <row r="1370" spans="1:13">
      <c r="A1370" s="1" t="s">
        <v>29</v>
      </c>
      <c r="B1370">
        <v>27087</v>
      </c>
      <c r="C1370" t="s">
        <v>1034</v>
      </c>
      <c r="D1370">
        <v>1142</v>
      </c>
      <c r="E1370">
        <v>1112</v>
      </c>
      <c r="F1370">
        <v>2304</v>
      </c>
      <c r="G1370">
        <v>30</v>
      </c>
      <c r="H1370">
        <v>0.49565972222222199</v>
      </c>
      <c r="I1370">
        <v>0.48263888888888801</v>
      </c>
      <c r="J1370">
        <v>1.3020833333333299E-2</v>
      </c>
      <c r="K1370">
        <f t="shared" si="63"/>
        <v>1484065</v>
      </c>
      <c r="L1370">
        <f t="shared" si="64"/>
        <v>1717077</v>
      </c>
      <c r="M1370">
        <f t="shared" si="65"/>
        <v>3277171</v>
      </c>
    </row>
    <row r="1371" spans="1:13">
      <c r="A1371" s="1" t="s">
        <v>29</v>
      </c>
      <c r="B1371">
        <v>27089</v>
      </c>
      <c r="C1371" t="s">
        <v>133</v>
      </c>
      <c r="D1371">
        <v>3721</v>
      </c>
      <c r="E1371">
        <v>1295</v>
      </c>
      <c r="F1371">
        <v>5113</v>
      </c>
      <c r="G1371">
        <v>2426</v>
      </c>
      <c r="H1371">
        <v>0.72775278701349499</v>
      </c>
      <c r="I1371">
        <v>0.25327596323097901</v>
      </c>
      <c r="J1371">
        <v>0.47447682378251499</v>
      </c>
      <c r="K1371">
        <f t="shared" si="63"/>
        <v>1484065</v>
      </c>
      <c r="L1371">
        <f t="shared" si="64"/>
        <v>1717077</v>
      </c>
      <c r="M1371">
        <f t="shared" si="65"/>
        <v>3277171</v>
      </c>
    </row>
    <row r="1372" spans="1:13">
      <c r="A1372" s="1" t="s">
        <v>29</v>
      </c>
      <c r="B1372">
        <v>27091</v>
      </c>
      <c r="C1372" t="s">
        <v>416</v>
      </c>
      <c r="D1372">
        <v>7480</v>
      </c>
      <c r="E1372">
        <v>3305</v>
      </c>
      <c r="F1372">
        <v>11009</v>
      </c>
      <c r="G1372">
        <v>4175</v>
      </c>
      <c r="H1372">
        <v>0.67944409119811</v>
      </c>
      <c r="I1372">
        <v>0.300208919974566</v>
      </c>
      <c r="J1372">
        <v>0.379235171223544</v>
      </c>
      <c r="K1372">
        <f t="shared" si="63"/>
        <v>1484065</v>
      </c>
      <c r="L1372">
        <f t="shared" si="64"/>
        <v>1717077</v>
      </c>
      <c r="M1372">
        <f t="shared" si="65"/>
        <v>3277171</v>
      </c>
    </row>
    <row r="1373" spans="1:13">
      <c r="A1373" s="1" t="s">
        <v>29</v>
      </c>
      <c r="B1373">
        <v>27093</v>
      </c>
      <c r="C1373" t="s">
        <v>1035</v>
      </c>
      <c r="D1373">
        <v>9359</v>
      </c>
      <c r="E1373">
        <v>3867</v>
      </c>
      <c r="F1373">
        <v>13529</v>
      </c>
      <c r="G1373">
        <v>5492</v>
      </c>
      <c r="H1373">
        <v>0.69177322788084805</v>
      </c>
      <c r="I1373">
        <v>0.28583043831768701</v>
      </c>
      <c r="J1373">
        <v>0.40594278956315999</v>
      </c>
      <c r="K1373">
        <f t="shared" si="63"/>
        <v>1484065</v>
      </c>
      <c r="L1373">
        <f t="shared" si="64"/>
        <v>1717077</v>
      </c>
      <c r="M1373">
        <f t="shared" si="65"/>
        <v>3277171</v>
      </c>
    </row>
    <row r="1374" spans="1:13">
      <c r="A1374" s="1" t="s">
        <v>29</v>
      </c>
      <c r="B1374">
        <v>27095</v>
      </c>
      <c r="C1374" t="s">
        <v>1036</v>
      </c>
      <c r="D1374">
        <v>9952</v>
      </c>
      <c r="E1374">
        <v>4404</v>
      </c>
      <c r="F1374">
        <v>14689</v>
      </c>
      <c r="G1374">
        <v>5548</v>
      </c>
      <c r="H1374">
        <v>0.67751378582612798</v>
      </c>
      <c r="I1374">
        <v>0.29981618898495399</v>
      </c>
      <c r="J1374">
        <v>0.37769759684117299</v>
      </c>
      <c r="K1374">
        <f t="shared" si="63"/>
        <v>1484065</v>
      </c>
      <c r="L1374">
        <f t="shared" si="64"/>
        <v>1717077</v>
      </c>
      <c r="M1374">
        <f t="shared" si="65"/>
        <v>3277171</v>
      </c>
    </row>
    <row r="1375" spans="1:13">
      <c r="A1375" s="1" t="s">
        <v>29</v>
      </c>
      <c r="B1375">
        <v>27097</v>
      </c>
      <c r="C1375" t="s">
        <v>1037</v>
      </c>
      <c r="D1375">
        <v>14821</v>
      </c>
      <c r="E1375">
        <v>4367</v>
      </c>
      <c r="F1375">
        <v>19558</v>
      </c>
      <c r="G1375">
        <v>10454</v>
      </c>
      <c r="H1375">
        <v>0.75779732078944595</v>
      </c>
      <c r="I1375">
        <v>0.22328458942632101</v>
      </c>
      <c r="J1375">
        <v>0.53451273136312505</v>
      </c>
      <c r="K1375">
        <f t="shared" si="63"/>
        <v>1484065</v>
      </c>
      <c r="L1375">
        <f t="shared" si="64"/>
        <v>1717077</v>
      </c>
      <c r="M1375">
        <f t="shared" si="65"/>
        <v>3277171</v>
      </c>
    </row>
    <row r="1376" spans="1:13">
      <c r="A1376" s="1" t="s">
        <v>29</v>
      </c>
      <c r="B1376">
        <v>27099</v>
      </c>
      <c r="C1376" t="s">
        <v>1038</v>
      </c>
      <c r="D1376">
        <v>10025</v>
      </c>
      <c r="E1376">
        <v>8899</v>
      </c>
      <c r="F1376">
        <v>19345</v>
      </c>
      <c r="G1376">
        <v>1126</v>
      </c>
      <c r="H1376">
        <v>0.51822176272938703</v>
      </c>
      <c r="I1376">
        <v>0.46001550788317302</v>
      </c>
      <c r="J1376">
        <v>5.8206254846213501E-2</v>
      </c>
      <c r="K1376">
        <f t="shared" si="63"/>
        <v>1484065</v>
      </c>
      <c r="L1376">
        <f t="shared" si="64"/>
        <v>1717077</v>
      </c>
      <c r="M1376">
        <f t="shared" si="65"/>
        <v>3277171</v>
      </c>
    </row>
    <row r="1377" spans="1:13">
      <c r="A1377" s="1" t="s">
        <v>29</v>
      </c>
      <c r="B1377">
        <v>27101</v>
      </c>
      <c r="C1377" t="s">
        <v>505</v>
      </c>
      <c r="D1377">
        <v>3363</v>
      </c>
      <c r="E1377">
        <v>1449</v>
      </c>
      <c r="F1377">
        <v>4896</v>
      </c>
      <c r="G1377">
        <v>1914</v>
      </c>
      <c r="H1377">
        <v>0.68688725490196001</v>
      </c>
      <c r="I1377">
        <v>0.29595588235294101</v>
      </c>
      <c r="J1377">
        <v>0.390931372549019</v>
      </c>
      <c r="K1377">
        <f t="shared" si="63"/>
        <v>1484065</v>
      </c>
      <c r="L1377">
        <f t="shared" si="64"/>
        <v>1717077</v>
      </c>
      <c r="M1377">
        <f t="shared" si="65"/>
        <v>3277171</v>
      </c>
    </row>
    <row r="1378" spans="1:13">
      <c r="A1378" s="1" t="s">
        <v>29</v>
      </c>
      <c r="B1378">
        <v>27103</v>
      </c>
      <c r="C1378" t="s">
        <v>1039</v>
      </c>
      <c r="D1378">
        <v>9018</v>
      </c>
      <c r="E1378">
        <v>9622</v>
      </c>
      <c r="F1378">
        <v>19125</v>
      </c>
      <c r="G1378">
        <v>-604</v>
      </c>
      <c r="H1378">
        <v>0.47152941176470498</v>
      </c>
      <c r="I1378">
        <v>0.50311111111111095</v>
      </c>
      <c r="J1378">
        <v>-3.1581699346405201E-2</v>
      </c>
      <c r="K1378">
        <f t="shared" si="63"/>
        <v>1484065</v>
      </c>
      <c r="L1378">
        <f t="shared" si="64"/>
        <v>1717077</v>
      </c>
      <c r="M1378">
        <f t="shared" si="65"/>
        <v>3277171</v>
      </c>
    </row>
    <row r="1379" spans="1:13">
      <c r="A1379" s="1" t="s">
        <v>29</v>
      </c>
      <c r="B1379">
        <v>27105</v>
      </c>
      <c r="C1379" t="s">
        <v>1040</v>
      </c>
      <c r="D1379">
        <v>5600</v>
      </c>
      <c r="E1379">
        <v>2933</v>
      </c>
      <c r="F1379">
        <v>8715</v>
      </c>
      <c r="G1379">
        <v>2667</v>
      </c>
      <c r="H1379">
        <v>0.64257028112449799</v>
      </c>
      <c r="I1379">
        <v>0.33654618473895498</v>
      </c>
      <c r="J1379">
        <v>0.30602409638554201</v>
      </c>
      <c r="K1379">
        <f t="shared" si="63"/>
        <v>1484065</v>
      </c>
      <c r="L1379">
        <f t="shared" si="64"/>
        <v>1717077</v>
      </c>
      <c r="M1379">
        <f t="shared" si="65"/>
        <v>3277171</v>
      </c>
    </row>
    <row r="1380" spans="1:13">
      <c r="A1380" s="1" t="s">
        <v>29</v>
      </c>
      <c r="B1380">
        <v>27107</v>
      </c>
      <c r="C1380" t="s">
        <v>1041</v>
      </c>
      <c r="D1380">
        <v>1953</v>
      </c>
      <c r="E1380">
        <v>1404</v>
      </c>
      <c r="F1380">
        <v>3441</v>
      </c>
      <c r="G1380">
        <v>549</v>
      </c>
      <c r="H1380">
        <v>0.56756756756756699</v>
      </c>
      <c r="I1380">
        <v>0.408020924149956</v>
      </c>
      <c r="J1380">
        <v>0.15954664341761099</v>
      </c>
      <c r="K1380">
        <f t="shared" si="63"/>
        <v>1484065</v>
      </c>
      <c r="L1380">
        <f t="shared" si="64"/>
        <v>1717077</v>
      </c>
      <c r="M1380">
        <f t="shared" si="65"/>
        <v>3277171</v>
      </c>
    </row>
    <row r="1381" spans="1:13">
      <c r="A1381" s="1" t="s">
        <v>29</v>
      </c>
      <c r="B1381">
        <v>27109</v>
      </c>
      <c r="C1381" t="s">
        <v>1042</v>
      </c>
      <c r="D1381">
        <v>39692</v>
      </c>
      <c r="E1381">
        <v>49491</v>
      </c>
      <c r="F1381">
        <v>91385</v>
      </c>
      <c r="G1381">
        <v>-9799</v>
      </c>
      <c r="H1381">
        <v>0.43433823931717402</v>
      </c>
      <c r="I1381">
        <v>0.54156590250041003</v>
      </c>
      <c r="J1381">
        <v>-0.107227663183235</v>
      </c>
      <c r="K1381">
        <f t="shared" si="63"/>
        <v>1484065</v>
      </c>
      <c r="L1381">
        <f t="shared" si="64"/>
        <v>1717077</v>
      </c>
      <c r="M1381">
        <f t="shared" si="65"/>
        <v>3277171</v>
      </c>
    </row>
    <row r="1382" spans="1:13">
      <c r="A1382" s="1" t="s">
        <v>29</v>
      </c>
      <c r="B1382">
        <v>27111</v>
      </c>
      <c r="C1382" t="s">
        <v>1043</v>
      </c>
      <c r="D1382">
        <v>23800</v>
      </c>
      <c r="E1382">
        <v>11958</v>
      </c>
      <c r="F1382">
        <v>36399</v>
      </c>
      <c r="G1382">
        <v>11842</v>
      </c>
      <c r="H1382">
        <v>0.65386411714607495</v>
      </c>
      <c r="I1382">
        <v>0.328525508942553</v>
      </c>
      <c r="J1382">
        <v>0.32533860820352201</v>
      </c>
      <c r="K1382">
        <f t="shared" si="63"/>
        <v>1484065</v>
      </c>
      <c r="L1382">
        <f t="shared" si="64"/>
        <v>1717077</v>
      </c>
      <c r="M1382">
        <f t="shared" si="65"/>
        <v>3277171</v>
      </c>
    </row>
    <row r="1383" spans="1:13">
      <c r="A1383" s="1" t="s">
        <v>29</v>
      </c>
      <c r="B1383">
        <v>27113</v>
      </c>
      <c r="C1383" t="s">
        <v>1044</v>
      </c>
      <c r="D1383">
        <v>4532</v>
      </c>
      <c r="E1383">
        <v>2568</v>
      </c>
      <c r="F1383">
        <v>7277</v>
      </c>
      <c r="G1383">
        <v>1964</v>
      </c>
      <c r="H1383">
        <v>0.62278411433282899</v>
      </c>
      <c r="I1383">
        <v>0.35289267555311199</v>
      </c>
      <c r="J1383">
        <v>0.269891438779716</v>
      </c>
      <c r="K1383">
        <f t="shared" si="63"/>
        <v>1484065</v>
      </c>
      <c r="L1383">
        <f t="shared" si="64"/>
        <v>1717077</v>
      </c>
      <c r="M1383">
        <f t="shared" si="65"/>
        <v>3277171</v>
      </c>
    </row>
    <row r="1384" spans="1:13">
      <c r="A1384" s="1" t="s">
        <v>29</v>
      </c>
      <c r="B1384">
        <v>27115</v>
      </c>
      <c r="C1384" t="s">
        <v>1045</v>
      </c>
      <c r="D1384">
        <v>10256</v>
      </c>
      <c r="E1384">
        <v>5419</v>
      </c>
      <c r="F1384">
        <v>16001</v>
      </c>
      <c r="G1384">
        <v>4837</v>
      </c>
      <c r="H1384">
        <v>0.64095994000374901</v>
      </c>
      <c r="I1384">
        <v>0.33866633335416502</v>
      </c>
      <c r="J1384">
        <v>0.30229360664958399</v>
      </c>
      <c r="K1384">
        <f t="shared" si="63"/>
        <v>1484065</v>
      </c>
      <c r="L1384">
        <f t="shared" si="64"/>
        <v>1717077</v>
      </c>
      <c r="M1384">
        <f t="shared" si="65"/>
        <v>3277171</v>
      </c>
    </row>
    <row r="1385" spans="1:13">
      <c r="A1385" s="1" t="s">
        <v>29</v>
      </c>
      <c r="B1385">
        <v>27117</v>
      </c>
      <c r="C1385" t="s">
        <v>1046</v>
      </c>
      <c r="D1385">
        <v>3553</v>
      </c>
      <c r="E1385">
        <v>1306</v>
      </c>
      <c r="F1385">
        <v>4940</v>
      </c>
      <c r="G1385">
        <v>2247</v>
      </c>
      <c r="H1385">
        <v>0.71923076923076901</v>
      </c>
      <c r="I1385">
        <v>0.26437246963562699</v>
      </c>
      <c r="J1385">
        <v>0.45485829959514101</v>
      </c>
      <c r="K1385">
        <f t="shared" si="63"/>
        <v>1484065</v>
      </c>
      <c r="L1385">
        <f t="shared" si="64"/>
        <v>1717077</v>
      </c>
      <c r="M1385">
        <f t="shared" si="65"/>
        <v>3277171</v>
      </c>
    </row>
    <row r="1386" spans="1:13">
      <c r="A1386" s="1" t="s">
        <v>29</v>
      </c>
      <c r="B1386">
        <v>27119</v>
      </c>
      <c r="C1386" t="s">
        <v>248</v>
      </c>
      <c r="D1386">
        <v>9865</v>
      </c>
      <c r="E1386">
        <v>5439</v>
      </c>
      <c r="F1386">
        <v>15594</v>
      </c>
      <c r="G1386">
        <v>4426</v>
      </c>
      <c r="H1386">
        <v>0.632615108375016</v>
      </c>
      <c r="I1386">
        <v>0.348787995382839</v>
      </c>
      <c r="J1386">
        <v>0.283827112992176</v>
      </c>
      <c r="K1386">
        <f t="shared" si="63"/>
        <v>1484065</v>
      </c>
      <c r="L1386">
        <f t="shared" si="64"/>
        <v>1717077</v>
      </c>
      <c r="M1386">
        <f t="shared" si="65"/>
        <v>3277171</v>
      </c>
    </row>
    <row r="1387" spans="1:13">
      <c r="A1387" s="1" t="s">
        <v>29</v>
      </c>
      <c r="B1387">
        <v>27121</v>
      </c>
      <c r="C1387" t="s">
        <v>249</v>
      </c>
      <c r="D1387">
        <v>4417</v>
      </c>
      <c r="E1387">
        <v>2477</v>
      </c>
      <c r="F1387">
        <v>7022</v>
      </c>
      <c r="G1387">
        <v>1940</v>
      </c>
      <c r="H1387">
        <v>0.62902307035032701</v>
      </c>
      <c r="I1387">
        <v>0.35274850469951502</v>
      </c>
      <c r="J1387">
        <v>0.27627456565081099</v>
      </c>
      <c r="K1387">
        <f t="shared" si="63"/>
        <v>1484065</v>
      </c>
      <c r="L1387">
        <f t="shared" si="64"/>
        <v>1717077</v>
      </c>
      <c r="M1387">
        <f t="shared" si="65"/>
        <v>3277171</v>
      </c>
    </row>
    <row r="1388" spans="1:13">
      <c r="A1388" s="1" t="s">
        <v>29</v>
      </c>
      <c r="B1388">
        <v>27123</v>
      </c>
      <c r="C1388" t="s">
        <v>1047</v>
      </c>
      <c r="D1388">
        <v>77376</v>
      </c>
      <c r="E1388">
        <v>211620</v>
      </c>
      <c r="F1388">
        <v>295977</v>
      </c>
      <c r="G1388">
        <v>-134244</v>
      </c>
      <c r="H1388">
        <v>0.26142571889031901</v>
      </c>
      <c r="I1388">
        <v>0.714987988931572</v>
      </c>
      <c r="J1388">
        <v>-0.45356227004125299</v>
      </c>
      <c r="K1388">
        <f t="shared" si="63"/>
        <v>1484065</v>
      </c>
      <c r="L1388">
        <f t="shared" si="64"/>
        <v>1717077</v>
      </c>
      <c r="M1388">
        <f t="shared" si="65"/>
        <v>3277171</v>
      </c>
    </row>
    <row r="1389" spans="1:13">
      <c r="A1389" s="1" t="s">
        <v>29</v>
      </c>
      <c r="B1389">
        <v>27125</v>
      </c>
      <c r="C1389" t="s">
        <v>1048</v>
      </c>
      <c r="D1389">
        <v>1454</v>
      </c>
      <c r="E1389">
        <v>691</v>
      </c>
      <c r="F1389">
        <v>2196</v>
      </c>
      <c r="G1389">
        <v>763</v>
      </c>
      <c r="H1389">
        <v>0.66211293260473503</v>
      </c>
      <c r="I1389">
        <v>0.31466302367941701</v>
      </c>
      <c r="J1389">
        <v>0.34744990892531802</v>
      </c>
      <c r="K1389">
        <f t="shared" si="63"/>
        <v>1484065</v>
      </c>
      <c r="L1389">
        <f t="shared" si="64"/>
        <v>1717077</v>
      </c>
      <c r="M1389">
        <f t="shared" si="65"/>
        <v>3277171</v>
      </c>
    </row>
    <row r="1390" spans="1:13">
      <c r="A1390" s="1" t="s">
        <v>29</v>
      </c>
      <c r="B1390">
        <v>27127</v>
      </c>
      <c r="C1390" t="s">
        <v>1049</v>
      </c>
      <c r="D1390">
        <v>5771</v>
      </c>
      <c r="E1390">
        <v>2355</v>
      </c>
      <c r="F1390">
        <v>8284</v>
      </c>
      <c r="G1390">
        <v>3416</v>
      </c>
      <c r="H1390">
        <v>0.69664413326895203</v>
      </c>
      <c r="I1390">
        <v>0.28428295509415702</v>
      </c>
      <c r="J1390">
        <v>0.41236117817479401</v>
      </c>
      <c r="K1390">
        <f t="shared" si="63"/>
        <v>1484065</v>
      </c>
      <c r="L1390">
        <f t="shared" si="64"/>
        <v>1717077</v>
      </c>
      <c r="M1390">
        <f t="shared" si="65"/>
        <v>3277171</v>
      </c>
    </row>
    <row r="1391" spans="1:13">
      <c r="A1391" s="1" t="s">
        <v>29</v>
      </c>
      <c r="B1391">
        <v>27129</v>
      </c>
      <c r="C1391" t="s">
        <v>1050</v>
      </c>
      <c r="D1391">
        <v>5467</v>
      </c>
      <c r="E1391">
        <v>2496</v>
      </c>
      <c r="F1391">
        <v>8128</v>
      </c>
      <c r="G1391">
        <v>2971</v>
      </c>
      <c r="H1391">
        <v>0.67261318897637801</v>
      </c>
      <c r="I1391">
        <v>0.30708661417322802</v>
      </c>
      <c r="J1391">
        <v>0.36552657480314898</v>
      </c>
      <c r="K1391">
        <f t="shared" si="63"/>
        <v>1484065</v>
      </c>
      <c r="L1391">
        <f t="shared" si="64"/>
        <v>1717077</v>
      </c>
      <c r="M1391">
        <f t="shared" si="65"/>
        <v>3277171</v>
      </c>
    </row>
    <row r="1392" spans="1:13">
      <c r="A1392" s="1" t="s">
        <v>29</v>
      </c>
      <c r="B1392">
        <v>27131</v>
      </c>
      <c r="C1392" t="s">
        <v>769</v>
      </c>
      <c r="D1392">
        <v>17464</v>
      </c>
      <c r="E1392">
        <v>17402</v>
      </c>
      <c r="F1392">
        <v>35686</v>
      </c>
      <c r="G1392">
        <v>62</v>
      </c>
      <c r="H1392">
        <v>0.489379588634198</v>
      </c>
      <c r="I1392">
        <v>0.48764221263240398</v>
      </c>
      <c r="J1392">
        <v>1.7373760017934099E-3</v>
      </c>
      <c r="K1392">
        <f t="shared" si="63"/>
        <v>1484065</v>
      </c>
      <c r="L1392">
        <f t="shared" si="64"/>
        <v>1717077</v>
      </c>
      <c r="M1392">
        <f t="shared" si="65"/>
        <v>3277171</v>
      </c>
    </row>
    <row r="1393" spans="1:13">
      <c r="A1393" s="1" t="s">
        <v>29</v>
      </c>
      <c r="B1393">
        <v>27133</v>
      </c>
      <c r="C1393" t="s">
        <v>1051</v>
      </c>
      <c r="D1393">
        <v>3583</v>
      </c>
      <c r="E1393">
        <v>1556</v>
      </c>
      <c r="F1393">
        <v>5240</v>
      </c>
      <c r="G1393">
        <v>2027</v>
      </c>
      <c r="H1393">
        <v>0.68377862595419803</v>
      </c>
      <c r="I1393">
        <v>0.29694656488549598</v>
      </c>
      <c r="J1393">
        <v>0.38683206106870199</v>
      </c>
      <c r="K1393">
        <f t="shared" si="63"/>
        <v>1484065</v>
      </c>
      <c r="L1393">
        <f t="shared" si="64"/>
        <v>1717077</v>
      </c>
      <c r="M1393">
        <f t="shared" si="65"/>
        <v>3277171</v>
      </c>
    </row>
    <row r="1394" spans="1:13">
      <c r="A1394" s="1" t="s">
        <v>29</v>
      </c>
      <c r="B1394">
        <v>27135</v>
      </c>
      <c r="C1394" t="s">
        <v>1052</v>
      </c>
      <c r="D1394">
        <v>6065</v>
      </c>
      <c r="E1394">
        <v>2188</v>
      </c>
      <c r="F1394">
        <v>8421</v>
      </c>
      <c r="G1394">
        <v>3877</v>
      </c>
      <c r="H1394">
        <v>0.72022325139532095</v>
      </c>
      <c r="I1394">
        <v>0.25982662391639899</v>
      </c>
      <c r="J1394">
        <v>0.46039662747892102</v>
      </c>
      <c r="K1394">
        <f t="shared" si="63"/>
        <v>1484065</v>
      </c>
      <c r="L1394">
        <f t="shared" si="64"/>
        <v>1717077</v>
      </c>
      <c r="M1394">
        <f t="shared" si="65"/>
        <v>3277171</v>
      </c>
    </row>
    <row r="1395" spans="1:13">
      <c r="A1395" s="1" t="s">
        <v>29</v>
      </c>
      <c r="B1395">
        <v>27137</v>
      </c>
      <c r="C1395" t="s">
        <v>1053</v>
      </c>
      <c r="D1395">
        <v>49017</v>
      </c>
      <c r="E1395">
        <v>67704</v>
      </c>
      <c r="F1395">
        <v>119531</v>
      </c>
      <c r="G1395">
        <v>-18687</v>
      </c>
      <c r="H1395">
        <v>0.41007772042398999</v>
      </c>
      <c r="I1395">
        <v>0.56641373367578196</v>
      </c>
      <c r="J1395">
        <v>-0.156336013251792</v>
      </c>
      <c r="K1395">
        <f t="shared" si="63"/>
        <v>1484065</v>
      </c>
      <c r="L1395">
        <f t="shared" si="64"/>
        <v>1717077</v>
      </c>
      <c r="M1395">
        <f t="shared" si="65"/>
        <v>3277171</v>
      </c>
    </row>
    <row r="1396" spans="1:13">
      <c r="A1396" s="1" t="s">
        <v>29</v>
      </c>
      <c r="B1396">
        <v>27139</v>
      </c>
      <c r="C1396" t="s">
        <v>254</v>
      </c>
      <c r="D1396">
        <v>45872</v>
      </c>
      <c r="E1396">
        <v>40040</v>
      </c>
      <c r="F1396">
        <v>87965</v>
      </c>
      <c r="G1396">
        <v>5832</v>
      </c>
      <c r="H1396">
        <v>0.52148013414426198</v>
      </c>
      <c r="I1396">
        <v>0.45518103791280601</v>
      </c>
      <c r="J1396">
        <v>6.6299096231455704E-2</v>
      </c>
      <c r="K1396">
        <f t="shared" si="63"/>
        <v>1484065</v>
      </c>
      <c r="L1396">
        <f t="shared" si="64"/>
        <v>1717077</v>
      </c>
      <c r="M1396">
        <f t="shared" si="65"/>
        <v>3277171</v>
      </c>
    </row>
    <row r="1397" spans="1:13">
      <c r="A1397" s="1" t="s">
        <v>29</v>
      </c>
      <c r="B1397">
        <v>27141</v>
      </c>
      <c r="C1397" t="s">
        <v>1054</v>
      </c>
      <c r="D1397">
        <v>36222</v>
      </c>
      <c r="E1397">
        <v>18065</v>
      </c>
      <c r="F1397">
        <v>55612</v>
      </c>
      <c r="G1397">
        <v>18157</v>
      </c>
      <c r="H1397">
        <v>0.65133424440768095</v>
      </c>
      <c r="I1397">
        <v>0.32483996259800002</v>
      </c>
      <c r="J1397">
        <v>0.32649428180968099</v>
      </c>
      <c r="K1397">
        <f t="shared" si="63"/>
        <v>1484065</v>
      </c>
      <c r="L1397">
        <f t="shared" si="64"/>
        <v>1717077</v>
      </c>
      <c r="M1397">
        <f t="shared" si="65"/>
        <v>3277171</v>
      </c>
    </row>
    <row r="1398" spans="1:13">
      <c r="A1398" s="1" t="s">
        <v>29</v>
      </c>
      <c r="B1398">
        <v>27143</v>
      </c>
      <c r="C1398" t="s">
        <v>1055</v>
      </c>
      <c r="D1398">
        <v>5864</v>
      </c>
      <c r="E1398">
        <v>2417</v>
      </c>
      <c r="F1398">
        <v>8452</v>
      </c>
      <c r="G1398">
        <v>3447</v>
      </c>
      <c r="H1398">
        <v>0.69380028395645998</v>
      </c>
      <c r="I1398">
        <v>0.28596781826786499</v>
      </c>
      <c r="J1398">
        <v>0.40783246568859399</v>
      </c>
      <c r="K1398">
        <f t="shared" si="63"/>
        <v>1484065</v>
      </c>
      <c r="L1398">
        <f t="shared" si="64"/>
        <v>1717077</v>
      </c>
      <c r="M1398">
        <f t="shared" si="65"/>
        <v>3277171</v>
      </c>
    </row>
    <row r="1399" spans="1:13">
      <c r="A1399" s="1" t="s">
        <v>29</v>
      </c>
      <c r="B1399">
        <v>27145</v>
      </c>
      <c r="C1399" t="s">
        <v>1056</v>
      </c>
      <c r="D1399">
        <v>50959</v>
      </c>
      <c r="E1399">
        <v>31879</v>
      </c>
      <c r="F1399">
        <v>84835</v>
      </c>
      <c r="G1399">
        <v>19080</v>
      </c>
      <c r="H1399">
        <v>0.60068368008487005</v>
      </c>
      <c r="I1399">
        <v>0.37577650733777301</v>
      </c>
      <c r="J1399">
        <v>0.22490717274709701</v>
      </c>
      <c r="K1399">
        <f t="shared" si="63"/>
        <v>1484065</v>
      </c>
      <c r="L1399">
        <f t="shared" si="64"/>
        <v>1717077</v>
      </c>
      <c r="M1399">
        <f t="shared" si="65"/>
        <v>3277171</v>
      </c>
    </row>
    <row r="1400" spans="1:13">
      <c r="A1400" s="1" t="s">
        <v>29</v>
      </c>
      <c r="B1400">
        <v>27147</v>
      </c>
      <c r="C1400" t="s">
        <v>1057</v>
      </c>
      <c r="D1400">
        <v>12656</v>
      </c>
      <c r="E1400">
        <v>7917</v>
      </c>
      <c r="F1400">
        <v>21128</v>
      </c>
      <c r="G1400">
        <v>4739</v>
      </c>
      <c r="H1400">
        <v>0.599015524422567</v>
      </c>
      <c r="I1400">
        <v>0.37471601666035498</v>
      </c>
      <c r="J1400">
        <v>0.224299507762211</v>
      </c>
      <c r="K1400">
        <f t="shared" si="63"/>
        <v>1484065</v>
      </c>
      <c r="L1400">
        <f t="shared" si="64"/>
        <v>1717077</v>
      </c>
      <c r="M1400">
        <f t="shared" si="65"/>
        <v>3277171</v>
      </c>
    </row>
    <row r="1401" spans="1:13">
      <c r="A1401" s="1" t="s">
        <v>29</v>
      </c>
      <c r="B1401">
        <v>27149</v>
      </c>
      <c r="C1401" t="s">
        <v>779</v>
      </c>
      <c r="D1401">
        <v>3044</v>
      </c>
      <c r="E1401">
        <v>1922</v>
      </c>
      <c r="F1401">
        <v>5085</v>
      </c>
      <c r="G1401">
        <v>1122</v>
      </c>
      <c r="H1401">
        <v>0.59862340216322496</v>
      </c>
      <c r="I1401">
        <v>0.37797443461160202</v>
      </c>
      <c r="J1401">
        <v>0.220648967551622</v>
      </c>
      <c r="K1401">
        <f t="shared" si="63"/>
        <v>1484065</v>
      </c>
      <c r="L1401">
        <f t="shared" si="64"/>
        <v>1717077</v>
      </c>
      <c r="M1401">
        <f t="shared" si="65"/>
        <v>3277171</v>
      </c>
    </row>
    <row r="1402" spans="1:13">
      <c r="A1402" s="1" t="s">
        <v>29</v>
      </c>
      <c r="B1402">
        <v>27151</v>
      </c>
      <c r="C1402" t="s">
        <v>1058</v>
      </c>
      <c r="D1402">
        <v>3316</v>
      </c>
      <c r="E1402">
        <v>1784</v>
      </c>
      <c r="F1402">
        <v>5193</v>
      </c>
      <c r="G1402">
        <v>1532</v>
      </c>
      <c r="H1402">
        <v>0.63855189678413204</v>
      </c>
      <c r="I1402">
        <v>0.34353937993452699</v>
      </c>
      <c r="J1402">
        <v>0.295012516849605</v>
      </c>
      <c r="K1402">
        <f t="shared" si="63"/>
        <v>1484065</v>
      </c>
      <c r="L1402">
        <f t="shared" si="64"/>
        <v>1717077</v>
      </c>
      <c r="M1402">
        <f t="shared" si="65"/>
        <v>3277171</v>
      </c>
    </row>
    <row r="1403" spans="1:13">
      <c r="A1403" s="1" t="s">
        <v>29</v>
      </c>
      <c r="B1403">
        <v>27153</v>
      </c>
      <c r="C1403" t="s">
        <v>839</v>
      </c>
      <c r="D1403">
        <v>9753</v>
      </c>
      <c r="E1403">
        <v>3286</v>
      </c>
      <c r="F1403">
        <v>13257</v>
      </c>
      <c r="G1403">
        <v>6467</v>
      </c>
      <c r="H1403">
        <v>0.73568680696990196</v>
      </c>
      <c r="I1403">
        <v>0.24786905031304199</v>
      </c>
      <c r="J1403">
        <v>0.48781775665686</v>
      </c>
      <c r="K1403">
        <f t="shared" si="63"/>
        <v>1484065</v>
      </c>
      <c r="L1403">
        <f t="shared" si="64"/>
        <v>1717077</v>
      </c>
      <c r="M1403">
        <f t="shared" si="65"/>
        <v>3277171</v>
      </c>
    </row>
    <row r="1404" spans="1:13">
      <c r="A1404" s="1" t="s">
        <v>29</v>
      </c>
      <c r="B1404">
        <v>27155</v>
      </c>
      <c r="C1404" t="s">
        <v>1059</v>
      </c>
      <c r="D1404">
        <v>1172</v>
      </c>
      <c r="E1404">
        <v>661</v>
      </c>
      <c r="F1404">
        <v>1864</v>
      </c>
      <c r="G1404">
        <v>511</v>
      </c>
      <c r="H1404">
        <v>0.628755364806867</v>
      </c>
      <c r="I1404">
        <v>0.35461373390557899</v>
      </c>
      <c r="J1404">
        <v>0.27414163090128701</v>
      </c>
      <c r="K1404">
        <f t="shared" si="63"/>
        <v>1484065</v>
      </c>
      <c r="L1404">
        <f t="shared" si="64"/>
        <v>1717077</v>
      </c>
      <c r="M1404">
        <f t="shared" si="65"/>
        <v>3277171</v>
      </c>
    </row>
    <row r="1405" spans="1:13">
      <c r="A1405" s="1" t="s">
        <v>29</v>
      </c>
      <c r="B1405">
        <v>27157</v>
      </c>
      <c r="C1405" t="s">
        <v>1060</v>
      </c>
      <c r="D1405">
        <v>8153</v>
      </c>
      <c r="E1405">
        <v>4696</v>
      </c>
      <c r="F1405">
        <v>13123</v>
      </c>
      <c r="G1405">
        <v>3457</v>
      </c>
      <c r="H1405">
        <v>0.62127562295206795</v>
      </c>
      <c r="I1405">
        <v>0.35784500495313498</v>
      </c>
      <c r="J1405">
        <v>0.26343061799893303</v>
      </c>
      <c r="K1405">
        <f t="shared" si="63"/>
        <v>1484065</v>
      </c>
      <c r="L1405">
        <f t="shared" si="64"/>
        <v>1717077</v>
      </c>
      <c r="M1405">
        <f t="shared" si="65"/>
        <v>3277171</v>
      </c>
    </row>
    <row r="1406" spans="1:13">
      <c r="A1406" s="1" t="s">
        <v>29</v>
      </c>
      <c r="B1406">
        <v>27159</v>
      </c>
      <c r="C1406" t="s">
        <v>1061</v>
      </c>
      <c r="D1406">
        <v>5520</v>
      </c>
      <c r="E1406">
        <v>2023</v>
      </c>
      <c r="F1406">
        <v>7677</v>
      </c>
      <c r="G1406">
        <v>3497</v>
      </c>
      <c r="H1406">
        <v>0.71903087143415401</v>
      </c>
      <c r="I1406">
        <v>0.26351439364335</v>
      </c>
      <c r="J1406">
        <v>0.45551647779080301</v>
      </c>
      <c r="K1406">
        <f t="shared" si="63"/>
        <v>1484065</v>
      </c>
      <c r="L1406">
        <f t="shared" si="64"/>
        <v>1717077</v>
      </c>
      <c r="M1406">
        <f t="shared" si="65"/>
        <v>3277171</v>
      </c>
    </row>
    <row r="1407" spans="1:13">
      <c r="A1407" s="1" t="s">
        <v>29</v>
      </c>
      <c r="B1407">
        <v>27161</v>
      </c>
      <c r="C1407" t="s">
        <v>1062</v>
      </c>
      <c r="D1407">
        <v>6624</v>
      </c>
      <c r="E1407">
        <v>3496</v>
      </c>
      <c r="F1407">
        <v>10389</v>
      </c>
      <c r="G1407">
        <v>3128</v>
      </c>
      <c r="H1407">
        <v>0.63759745885070696</v>
      </c>
      <c r="I1407">
        <v>0.33650976994898402</v>
      </c>
      <c r="J1407">
        <v>0.30108768890172299</v>
      </c>
      <c r="K1407">
        <f t="shared" si="63"/>
        <v>1484065</v>
      </c>
      <c r="L1407">
        <f t="shared" si="64"/>
        <v>1717077</v>
      </c>
      <c r="M1407">
        <f t="shared" si="65"/>
        <v>3277171</v>
      </c>
    </row>
    <row r="1408" spans="1:13">
      <c r="A1408" s="1" t="s">
        <v>29</v>
      </c>
      <c r="B1408">
        <v>27163</v>
      </c>
      <c r="C1408" t="s">
        <v>150</v>
      </c>
      <c r="D1408">
        <v>73764</v>
      </c>
      <c r="E1408">
        <v>89165</v>
      </c>
      <c r="F1408">
        <v>166786</v>
      </c>
      <c r="G1408">
        <v>-15401</v>
      </c>
      <c r="H1408">
        <v>0.44226733658700301</v>
      </c>
      <c r="I1408">
        <v>0.53460722122959903</v>
      </c>
      <c r="J1408">
        <v>-9.2339884642595904E-2</v>
      </c>
      <c r="K1408">
        <f t="shared" si="63"/>
        <v>1484065</v>
      </c>
      <c r="L1408">
        <f t="shared" si="64"/>
        <v>1717077</v>
      </c>
      <c r="M1408">
        <f t="shared" si="65"/>
        <v>3277171</v>
      </c>
    </row>
    <row r="1409" spans="1:13">
      <c r="A1409" s="1" t="s">
        <v>29</v>
      </c>
      <c r="B1409">
        <v>27165</v>
      </c>
      <c r="C1409" t="s">
        <v>1063</v>
      </c>
      <c r="D1409">
        <v>3103</v>
      </c>
      <c r="E1409">
        <v>1987</v>
      </c>
      <c r="F1409">
        <v>5201</v>
      </c>
      <c r="G1409">
        <v>1116</v>
      </c>
      <c r="H1409">
        <v>0.59661603537781105</v>
      </c>
      <c r="I1409">
        <v>0.38204191501634299</v>
      </c>
      <c r="J1409">
        <v>0.214574120361468</v>
      </c>
      <c r="K1409">
        <f t="shared" si="63"/>
        <v>1484065</v>
      </c>
      <c r="L1409">
        <f t="shared" si="64"/>
        <v>1717077</v>
      </c>
      <c r="M1409">
        <f t="shared" si="65"/>
        <v>3277171</v>
      </c>
    </row>
    <row r="1410" spans="1:13">
      <c r="A1410" s="1" t="s">
        <v>29</v>
      </c>
      <c r="B1410">
        <v>27167</v>
      </c>
      <c r="C1410" t="s">
        <v>1064</v>
      </c>
      <c r="D1410">
        <v>2328</v>
      </c>
      <c r="E1410">
        <v>1026</v>
      </c>
      <c r="F1410">
        <v>3430</v>
      </c>
      <c r="G1410">
        <v>1302</v>
      </c>
      <c r="H1410">
        <v>0.67871720116617995</v>
      </c>
      <c r="I1410">
        <v>0.29912536443148602</v>
      </c>
      <c r="J1410">
        <v>0.37959183673469299</v>
      </c>
      <c r="K1410">
        <f t="shared" si="63"/>
        <v>1484065</v>
      </c>
      <c r="L1410">
        <f t="shared" si="64"/>
        <v>1717077</v>
      </c>
      <c r="M1410">
        <f t="shared" si="65"/>
        <v>3277171</v>
      </c>
    </row>
    <row r="1411" spans="1:13">
      <c r="A1411" s="1" t="s">
        <v>29</v>
      </c>
      <c r="B1411">
        <v>27169</v>
      </c>
      <c r="C1411" t="s">
        <v>1065</v>
      </c>
      <c r="D1411">
        <v>13227</v>
      </c>
      <c r="E1411">
        <v>13333</v>
      </c>
      <c r="F1411">
        <v>27173</v>
      </c>
      <c r="G1411">
        <v>-106</v>
      </c>
      <c r="H1411">
        <v>0.486769955470503</v>
      </c>
      <c r="I1411">
        <v>0.49067088654178698</v>
      </c>
      <c r="J1411">
        <v>-3.9009310712839699E-3</v>
      </c>
      <c r="K1411">
        <f t="shared" ref="K1411:K1474" si="66">SUMIF(A:A,A1411,D:D)</f>
        <v>1484065</v>
      </c>
      <c r="L1411">
        <f t="shared" ref="L1411:L1474" si="67">SUMIF(A:A,A1411,E:E)</f>
        <v>1717077</v>
      </c>
      <c r="M1411">
        <f t="shared" ref="M1411:M1474" si="68">SUMIF(A:A,A1411,F:F)</f>
        <v>3277171</v>
      </c>
    </row>
    <row r="1412" spans="1:13">
      <c r="A1412" s="1" t="s">
        <v>29</v>
      </c>
      <c r="B1412">
        <v>27171</v>
      </c>
      <c r="C1412" t="s">
        <v>720</v>
      </c>
      <c r="D1412">
        <v>51973</v>
      </c>
      <c r="E1412">
        <v>28430</v>
      </c>
      <c r="F1412">
        <v>82426</v>
      </c>
      <c r="G1412">
        <v>23543</v>
      </c>
      <c r="H1412">
        <v>0.63054133404508195</v>
      </c>
      <c r="I1412">
        <v>0.34491543930313201</v>
      </c>
      <c r="J1412">
        <v>0.28562589474194999</v>
      </c>
      <c r="K1412">
        <f t="shared" si="66"/>
        <v>1484065</v>
      </c>
      <c r="L1412">
        <f t="shared" si="67"/>
        <v>1717077</v>
      </c>
      <c r="M1412">
        <f t="shared" si="68"/>
        <v>3277171</v>
      </c>
    </row>
    <row r="1413" spans="1:13">
      <c r="A1413" s="1" t="s">
        <v>29</v>
      </c>
      <c r="B1413">
        <v>27173</v>
      </c>
      <c r="C1413" t="s">
        <v>1066</v>
      </c>
      <c r="D1413">
        <v>3734</v>
      </c>
      <c r="E1413">
        <v>1688</v>
      </c>
      <c r="F1413">
        <v>5528</v>
      </c>
      <c r="G1413">
        <v>2046</v>
      </c>
      <c r="H1413">
        <v>0.67547033285094005</v>
      </c>
      <c r="I1413">
        <v>0.30535455861070898</v>
      </c>
      <c r="J1413">
        <v>0.37011577424023101</v>
      </c>
      <c r="K1413">
        <f t="shared" si="66"/>
        <v>1484065</v>
      </c>
      <c r="L1413">
        <f t="shared" si="67"/>
        <v>1717077</v>
      </c>
      <c r="M1413">
        <f t="shared" si="68"/>
        <v>3277171</v>
      </c>
    </row>
    <row r="1414" spans="1:13">
      <c r="A1414" s="1" t="s">
        <v>46</v>
      </c>
      <c r="B1414">
        <v>28001</v>
      </c>
      <c r="C1414" t="s">
        <v>321</v>
      </c>
      <c r="D1414">
        <v>5696</v>
      </c>
      <c r="E1414">
        <v>7917</v>
      </c>
      <c r="F1414">
        <v>13759</v>
      </c>
      <c r="G1414">
        <v>-2221</v>
      </c>
      <c r="H1414">
        <v>0.41398357438767303</v>
      </c>
      <c r="I1414">
        <v>0.57540518933061902</v>
      </c>
      <c r="J1414">
        <v>-0.16142161494294599</v>
      </c>
      <c r="K1414">
        <f t="shared" si="66"/>
        <v>756764</v>
      </c>
      <c r="L1414">
        <f t="shared" si="67"/>
        <v>539398</v>
      </c>
      <c r="M1414">
        <f t="shared" si="68"/>
        <v>1315178</v>
      </c>
    </row>
    <row r="1415" spans="1:13">
      <c r="A1415" s="1" t="s">
        <v>46</v>
      </c>
      <c r="B1415">
        <v>28003</v>
      </c>
      <c r="C1415" t="s">
        <v>1067</v>
      </c>
      <c r="D1415">
        <v>12818</v>
      </c>
      <c r="E1415">
        <v>2782</v>
      </c>
      <c r="F1415">
        <v>15811</v>
      </c>
      <c r="G1415">
        <v>10036</v>
      </c>
      <c r="H1415">
        <v>0.81070141041047294</v>
      </c>
      <c r="I1415">
        <v>0.17595345012965599</v>
      </c>
      <c r="J1415">
        <v>0.63474796028081704</v>
      </c>
      <c r="K1415">
        <f t="shared" si="66"/>
        <v>756764</v>
      </c>
      <c r="L1415">
        <f t="shared" si="67"/>
        <v>539398</v>
      </c>
      <c r="M1415">
        <f t="shared" si="68"/>
        <v>1315178</v>
      </c>
    </row>
    <row r="1416" spans="1:13">
      <c r="A1416" s="1" t="s">
        <v>46</v>
      </c>
      <c r="B1416">
        <v>28005</v>
      </c>
      <c r="C1416" t="s">
        <v>1068</v>
      </c>
      <c r="D1416">
        <v>4503</v>
      </c>
      <c r="E1416">
        <v>2620</v>
      </c>
      <c r="F1416">
        <v>7207</v>
      </c>
      <c r="G1416">
        <v>1883</v>
      </c>
      <c r="H1416">
        <v>0.62480921326488104</v>
      </c>
      <c r="I1416">
        <v>0.36353545164423401</v>
      </c>
      <c r="J1416">
        <v>0.26127376162064597</v>
      </c>
      <c r="K1416">
        <f t="shared" si="66"/>
        <v>756764</v>
      </c>
      <c r="L1416">
        <f t="shared" si="67"/>
        <v>539398</v>
      </c>
      <c r="M1416">
        <f t="shared" si="68"/>
        <v>1315178</v>
      </c>
    </row>
    <row r="1417" spans="1:13">
      <c r="A1417" s="1" t="s">
        <v>46</v>
      </c>
      <c r="B1417">
        <v>28007</v>
      </c>
      <c r="C1417" t="s">
        <v>1069</v>
      </c>
      <c r="D1417">
        <v>5178</v>
      </c>
      <c r="E1417">
        <v>3542</v>
      </c>
      <c r="F1417">
        <v>8832</v>
      </c>
      <c r="G1417">
        <v>1636</v>
      </c>
      <c r="H1417">
        <v>0.58627717391304301</v>
      </c>
      <c r="I1417">
        <v>0.40104166666666602</v>
      </c>
      <c r="J1417">
        <v>0.185235507246376</v>
      </c>
      <c r="K1417">
        <f t="shared" si="66"/>
        <v>756764</v>
      </c>
      <c r="L1417">
        <f t="shared" si="67"/>
        <v>539398</v>
      </c>
      <c r="M1417">
        <f t="shared" si="68"/>
        <v>1315178</v>
      </c>
    </row>
    <row r="1418" spans="1:13">
      <c r="A1418" s="1" t="s">
        <v>46</v>
      </c>
      <c r="B1418">
        <v>28009</v>
      </c>
      <c r="C1418" t="s">
        <v>211</v>
      </c>
      <c r="D1418">
        <v>2570</v>
      </c>
      <c r="E1418">
        <v>1679</v>
      </c>
      <c r="F1418">
        <v>4292</v>
      </c>
      <c r="G1418">
        <v>891</v>
      </c>
      <c r="H1418">
        <v>0.59878844361602901</v>
      </c>
      <c r="I1418">
        <v>0.39119291705498599</v>
      </c>
      <c r="J1418">
        <v>0.20759552656104299</v>
      </c>
      <c r="K1418">
        <f t="shared" si="66"/>
        <v>756764</v>
      </c>
      <c r="L1418">
        <f t="shared" si="67"/>
        <v>539398</v>
      </c>
      <c r="M1418">
        <f t="shared" si="68"/>
        <v>1315178</v>
      </c>
    </row>
    <row r="1419" spans="1:13">
      <c r="A1419" s="1" t="s">
        <v>46</v>
      </c>
      <c r="B1419">
        <v>28011</v>
      </c>
      <c r="C1419" t="s">
        <v>1070</v>
      </c>
      <c r="D1419">
        <v>4671</v>
      </c>
      <c r="E1419">
        <v>8904</v>
      </c>
      <c r="F1419">
        <v>13755</v>
      </c>
      <c r="G1419">
        <v>-4233</v>
      </c>
      <c r="H1419">
        <v>0.33958560523446002</v>
      </c>
      <c r="I1419">
        <v>0.64732824427480895</v>
      </c>
      <c r="J1419">
        <v>-0.30774263904034899</v>
      </c>
      <c r="K1419">
        <f t="shared" si="66"/>
        <v>756764</v>
      </c>
      <c r="L1419">
        <f t="shared" si="67"/>
        <v>539398</v>
      </c>
      <c r="M1419">
        <f t="shared" si="68"/>
        <v>1315178</v>
      </c>
    </row>
    <row r="1420" spans="1:13">
      <c r="A1420" s="1" t="s">
        <v>46</v>
      </c>
      <c r="B1420">
        <v>28013</v>
      </c>
      <c r="C1420" t="s">
        <v>93</v>
      </c>
      <c r="D1420">
        <v>4625</v>
      </c>
      <c r="E1420">
        <v>1902</v>
      </c>
      <c r="F1420">
        <v>6595</v>
      </c>
      <c r="G1420">
        <v>2723</v>
      </c>
      <c r="H1420">
        <v>0.70128885519332795</v>
      </c>
      <c r="I1420">
        <v>0.28840030326004501</v>
      </c>
      <c r="J1420">
        <v>0.412888551933282</v>
      </c>
      <c r="K1420">
        <f t="shared" si="66"/>
        <v>756764</v>
      </c>
      <c r="L1420">
        <f t="shared" si="67"/>
        <v>539398</v>
      </c>
      <c r="M1420">
        <f t="shared" si="68"/>
        <v>1315178</v>
      </c>
    </row>
    <row r="1421" spans="1:13">
      <c r="A1421" s="1" t="s">
        <v>46</v>
      </c>
      <c r="B1421">
        <v>28015</v>
      </c>
      <c r="C1421" t="s">
        <v>214</v>
      </c>
      <c r="D1421">
        <v>3924</v>
      </c>
      <c r="E1421">
        <v>1729</v>
      </c>
      <c r="F1421">
        <v>5705</v>
      </c>
      <c r="G1421">
        <v>2195</v>
      </c>
      <c r="H1421">
        <v>0.68781770376862394</v>
      </c>
      <c r="I1421">
        <v>0.30306748466257599</v>
      </c>
      <c r="J1421">
        <v>0.38475021910604701</v>
      </c>
      <c r="K1421">
        <f t="shared" si="66"/>
        <v>756764</v>
      </c>
      <c r="L1421">
        <f t="shared" si="67"/>
        <v>539398</v>
      </c>
      <c r="M1421">
        <f t="shared" si="68"/>
        <v>1315178</v>
      </c>
    </row>
    <row r="1422" spans="1:13">
      <c r="A1422" s="1" t="s">
        <v>46</v>
      </c>
      <c r="B1422">
        <v>28017</v>
      </c>
      <c r="C1422" t="s">
        <v>686</v>
      </c>
      <c r="D1422">
        <v>4175</v>
      </c>
      <c r="E1422">
        <v>3810</v>
      </c>
      <c r="F1422">
        <v>8148</v>
      </c>
      <c r="G1422">
        <v>365</v>
      </c>
      <c r="H1422">
        <v>0.51239567992145296</v>
      </c>
      <c r="I1422">
        <v>0.46759941089837997</v>
      </c>
      <c r="J1422">
        <v>4.4796269023073099E-2</v>
      </c>
      <c r="K1422">
        <f t="shared" si="66"/>
        <v>756764</v>
      </c>
      <c r="L1422">
        <f t="shared" si="67"/>
        <v>539398</v>
      </c>
      <c r="M1422">
        <f t="shared" si="68"/>
        <v>1315178</v>
      </c>
    </row>
    <row r="1423" spans="1:13">
      <c r="A1423" s="1" t="s">
        <v>46</v>
      </c>
      <c r="B1423">
        <v>28019</v>
      </c>
      <c r="C1423" t="s">
        <v>97</v>
      </c>
      <c r="D1423">
        <v>3001</v>
      </c>
      <c r="E1423">
        <v>1185</v>
      </c>
      <c r="F1423">
        <v>4225</v>
      </c>
      <c r="G1423">
        <v>1816</v>
      </c>
      <c r="H1423">
        <v>0.71029585798816497</v>
      </c>
      <c r="I1423">
        <v>0.28047337278106499</v>
      </c>
      <c r="J1423">
        <v>0.42982248520709998</v>
      </c>
      <c r="K1423">
        <f t="shared" si="66"/>
        <v>756764</v>
      </c>
      <c r="L1423">
        <f t="shared" si="67"/>
        <v>539398</v>
      </c>
      <c r="M1423">
        <f t="shared" si="68"/>
        <v>1315178</v>
      </c>
    </row>
    <row r="1424" spans="1:13">
      <c r="A1424" s="1" t="s">
        <v>46</v>
      </c>
      <c r="B1424">
        <v>28021</v>
      </c>
      <c r="C1424" t="s">
        <v>1071</v>
      </c>
      <c r="D1424">
        <v>603</v>
      </c>
      <c r="E1424">
        <v>3772</v>
      </c>
      <c r="F1424">
        <v>4453</v>
      </c>
      <c r="G1424">
        <v>-3169</v>
      </c>
      <c r="H1424">
        <v>0.13541432741971701</v>
      </c>
      <c r="I1424">
        <v>0.84706939142151305</v>
      </c>
      <c r="J1424">
        <v>-0.71165506400179601</v>
      </c>
      <c r="K1424">
        <f t="shared" si="66"/>
        <v>756764</v>
      </c>
      <c r="L1424">
        <f t="shared" si="67"/>
        <v>539398</v>
      </c>
      <c r="M1424">
        <f t="shared" si="68"/>
        <v>1315178</v>
      </c>
    </row>
    <row r="1425" spans="1:13">
      <c r="A1425" s="1" t="s">
        <v>46</v>
      </c>
      <c r="B1425">
        <v>28023</v>
      </c>
      <c r="C1425" t="s">
        <v>98</v>
      </c>
      <c r="D1425">
        <v>5417</v>
      </c>
      <c r="E1425">
        <v>2838</v>
      </c>
      <c r="F1425">
        <v>8347</v>
      </c>
      <c r="G1425">
        <v>2579</v>
      </c>
      <c r="H1425">
        <v>0.64897567988498805</v>
      </c>
      <c r="I1425">
        <v>0.34000239607044402</v>
      </c>
      <c r="J1425">
        <v>0.30897328381454398</v>
      </c>
      <c r="K1425">
        <f t="shared" si="66"/>
        <v>756764</v>
      </c>
      <c r="L1425">
        <f t="shared" si="67"/>
        <v>539398</v>
      </c>
      <c r="M1425">
        <f t="shared" si="68"/>
        <v>1315178</v>
      </c>
    </row>
    <row r="1426" spans="1:13">
      <c r="A1426" s="1" t="s">
        <v>46</v>
      </c>
      <c r="B1426">
        <v>28025</v>
      </c>
      <c r="C1426" t="s">
        <v>99</v>
      </c>
      <c r="D1426">
        <v>4181</v>
      </c>
      <c r="E1426">
        <v>5844</v>
      </c>
      <c r="F1426">
        <v>10206</v>
      </c>
      <c r="G1426">
        <v>-1663</v>
      </c>
      <c r="H1426">
        <v>0.40966098373505699</v>
      </c>
      <c r="I1426">
        <v>0.57260435038212798</v>
      </c>
      <c r="J1426">
        <v>-0.16294336664706999</v>
      </c>
      <c r="K1426">
        <f t="shared" si="66"/>
        <v>756764</v>
      </c>
      <c r="L1426">
        <f t="shared" si="67"/>
        <v>539398</v>
      </c>
      <c r="M1426">
        <f t="shared" si="68"/>
        <v>1315178</v>
      </c>
    </row>
    <row r="1427" spans="1:13">
      <c r="A1427" s="1" t="s">
        <v>46</v>
      </c>
      <c r="B1427">
        <v>28027</v>
      </c>
      <c r="C1427" t="s">
        <v>1072</v>
      </c>
      <c r="D1427">
        <v>2375</v>
      </c>
      <c r="E1427">
        <v>6020</v>
      </c>
      <c r="F1427">
        <v>8507</v>
      </c>
      <c r="G1427">
        <v>-3645</v>
      </c>
      <c r="H1427">
        <v>0.27918185024097802</v>
      </c>
      <c r="I1427">
        <v>0.70765252145292101</v>
      </c>
      <c r="J1427">
        <v>-0.42847067121194299</v>
      </c>
      <c r="K1427">
        <f t="shared" si="66"/>
        <v>756764</v>
      </c>
      <c r="L1427">
        <f t="shared" si="67"/>
        <v>539398</v>
      </c>
      <c r="M1427">
        <f t="shared" si="68"/>
        <v>1315178</v>
      </c>
    </row>
    <row r="1428" spans="1:13">
      <c r="A1428" s="1" t="s">
        <v>46</v>
      </c>
      <c r="B1428">
        <v>28029</v>
      </c>
      <c r="C1428" t="s">
        <v>1073</v>
      </c>
      <c r="D1428">
        <v>6250</v>
      </c>
      <c r="E1428">
        <v>6470</v>
      </c>
      <c r="F1428">
        <v>12897</v>
      </c>
      <c r="G1428">
        <v>-220</v>
      </c>
      <c r="H1428">
        <v>0.484608823757463</v>
      </c>
      <c r="I1428">
        <v>0.50166705435372505</v>
      </c>
      <c r="J1428">
        <v>-1.70582305962627E-2</v>
      </c>
      <c r="K1428">
        <f t="shared" si="66"/>
        <v>756764</v>
      </c>
      <c r="L1428">
        <f t="shared" si="67"/>
        <v>539398</v>
      </c>
      <c r="M1428">
        <f t="shared" si="68"/>
        <v>1315178</v>
      </c>
    </row>
    <row r="1429" spans="1:13">
      <c r="A1429" s="1" t="s">
        <v>46</v>
      </c>
      <c r="B1429">
        <v>28031</v>
      </c>
      <c r="C1429" t="s">
        <v>105</v>
      </c>
      <c r="D1429">
        <v>5854</v>
      </c>
      <c r="E1429">
        <v>3416</v>
      </c>
      <c r="F1429">
        <v>9371</v>
      </c>
      <c r="G1429">
        <v>2438</v>
      </c>
      <c r="H1429">
        <v>0.62469320243303805</v>
      </c>
      <c r="I1429">
        <v>0.364528865649343</v>
      </c>
      <c r="J1429">
        <v>0.26016433678369399</v>
      </c>
      <c r="K1429">
        <f t="shared" si="66"/>
        <v>756764</v>
      </c>
      <c r="L1429">
        <f t="shared" si="67"/>
        <v>539398</v>
      </c>
      <c r="M1429">
        <f t="shared" si="68"/>
        <v>1315178</v>
      </c>
    </row>
    <row r="1430" spans="1:13">
      <c r="A1430" s="1" t="s">
        <v>46</v>
      </c>
      <c r="B1430">
        <v>28033</v>
      </c>
      <c r="C1430" t="s">
        <v>396</v>
      </c>
      <c r="D1430">
        <v>46462</v>
      </c>
      <c r="E1430">
        <v>28265</v>
      </c>
      <c r="F1430">
        <v>76248</v>
      </c>
      <c r="G1430">
        <v>18197</v>
      </c>
      <c r="H1430">
        <v>0.60935368796558598</v>
      </c>
      <c r="I1430">
        <v>0.37069824782289301</v>
      </c>
      <c r="J1430">
        <v>0.23865544014269199</v>
      </c>
      <c r="K1430">
        <f t="shared" si="66"/>
        <v>756764</v>
      </c>
      <c r="L1430">
        <f t="shared" si="67"/>
        <v>539398</v>
      </c>
      <c r="M1430">
        <f t="shared" si="68"/>
        <v>1315178</v>
      </c>
    </row>
    <row r="1431" spans="1:13">
      <c r="A1431" s="1" t="s">
        <v>46</v>
      </c>
      <c r="B1431">
        <v>28035</v>
      </c>
      <c r="C1431" t="s">
        <v>1074</v>
      </c>
      <c r="D1431">
        <v>17290</v>
      </c>
      <c r="E1431">
        <v>13755</v>
      </c>
      <c r="F1431">
        <v>31725</v>
      </c>
      <c r="G1431">
        <v>3535</v>
      </c>
      <c r="H1431">
        <v>0.54499605988967603</v>
      </c>
      <c r="I1431">
        <v>0.43356973995271803</v>
      </c>
      <c r="J1431">
        <v>0.11142631993695799</v>
      </c>
      <c r="K1431">
        <f t="shared" si="66"/>
        <v>756764</v>
      </c>
      <c r="L1431">
        <f t="shared" si="67"/>
        <v>539398</v>
      </c>
      <c r="M1431">
        <f t="shared" si="68"/>
        <v>1315178</v>
      </c>
    </row>
    <row r="1432" spans="1:13">
      <c r="A1432" s="1" t="s">
        <v>46</v>
      </c>
      <c r="B1432">
        <v>28037</v>
      </c>
      <c r="C1432" t="s">
        <v>115</v>
      </c>
      <c r="D1432">
        <v>2923</v>
      </c>
      <c r="E1432">
        <v>1480</v>
      </c>
      <c r="F1432">
        <v>4464</v>
      </c>
      <c r="G1432">
        <v>1443</v>
      </c>
      <c r="H1432">
        <v>0.65479390681003502</v>
      </c>
      <c r="I1432">
        <v>0.33154121863799202</v>
      </c>
      <c r="J1432">
        <v>0.323252688172042</v>
      </c>
      <c r="K1432">
        <f t="shared" si="66"/>
        <v>756764</v>
      </c>
      <c r="L1432">
        <f t="shared" si="67"/>
        <v>539398</v>
      </c>
      <c r="M1432">
        <f t="shared" si="68"/>
        <v>1315178</v>
      </c>
    </row>
    <row r="1433" spans="1:13">
      <c r="A1433" s="1" t="s">
        <v>46</v>
      </c>
      <c r="B1433">
        <v>28039</v>
      </c>
      <c r="C1433" t="s">
        <v>1075</v>
      </c>
      <c r="D1433">
        <v>9713</v>
      </c>
      <c r="E1433">
        <v>1218</v>
      </c>
      <c r="F1433">
        <v>11064</v>
      </c>
      <c r="G1433">
        <v>8495</v>
      </c>
      <c r="H1433">
        <v>0.87789226319595004</v>
      </c>
      <c r="I1433">
        <v>0.110086767895878</v>
      </c>
      <c r="J1433">
        <v>0.76780549530007203</v>
      </c>
      <c r="K1433">
        <f t="shared" si="66"/>
        <v>756764</v>
      </c>
      <c r="L1433">
        <f t="shared" si="67"/>
        <v>539398</v>
      </c>
      <c r="M1433">
        <f t="shared" si="68"/>
        <v>1315178</v>
      </c>
    </row>
    <row r="1434" spans="1:13">
      <c r="A1434" s="1" t="s">
        <v>46</v>
      </c>
      <c r="B1434">
        <v>28041</v>
      </c>
      <c r="C1434" t="s">
        <v>117</v>
      </c>
      <c r="D1434">
        <v>4794</v>
      </c>
      <c r="E1434">
        <v>966</v>
      </c>
      <c r="F1434">
        <v>5816</v>
      </c>
      <c r="G1434">
        <v>3828</v>
      </c>
      <c r="H1434">
        <v>0.82427785419532296</v>
      </c>
      <c r="I1434">
        <v>0.166093535075653</v>
      </c>
      <c r="J1434">
        <v>0.65818431911966901</v>
      </c>
      <c r="K1434">
        <f t="shared" si="66"/>
        <v>756764</v>
      </c>
      <c r="L1434">
        <f t="shared" si="67"/>
        <v>539398</v>
      </c>
      <c r="M1434">
        <f t="shared" si="68"/>
        <v>1315178</v>
      </c>
    </row>
    <row r="1435" spans="1:13">
      <c r="A1435" s="1" t="s">
        <v>46</v>
      </c>
      <c r="B1435">
        <v>28043</v>
      </c>
      <c r="C1435" t="s">
        <v>1076</v>
      </c>
      <c r="D1435">
        <v>6081</v>
      </c>
      <c r="E1435">
        <v>4734</v>
      </c>
      <c r="F1435">
        <v>10919</v>
      </c>
      <c r="G1435">
        <v>1347</v>
      </c>
      <c r="H1435">
        <v>0.55691913178862495</v>
      </c>
      <c r="I1435">
        <v>0.43355618646396099</v>
      </c>
      <c r="J1435">
        <v>0.12336294532466301</v>
      </c>
      <c r="K1435">
        <f t="shared" si="66"/>
        <v>756764</v>
      </c>
      <c r="L1435">
        <f t="shared" si="67"/>
        <v>539398</v>
      </c>
      <c r="M1435">
        <f t="shared" si="68"/>
        <v>1315178</v>
      </c>
    </row>
    <row r="1436" spans="1:13">
      <c r="A1436" s="1" t="s">
        <v>46</v>
      </c>
      <c r="B1436">
        <v>28045</v>
      </c>
      <c r="C1436" t="s">
        <v>487</v>
      </c>
      <c r="D1436">
        <v>16132</v>
      </c>
      <c r="E1436">
        <v>4504</v>
      </c>
      <c r="F1436">
        <v>20957</v>
      </c>
      <c r="G1436">
        <v>11628</v>
      </c>
      <c r="H1436">
        <v>0.76976666507610803</v>
      </c>
      <c r="I1436">
        <v>0.21491625709786699</v>
      </c>
      <c r="J1436">
        <v>0.55485040797824103</v>
      </c>
      <c r="K1436">
        <f t="shared" si="66"/>
        <v>756764</v>
      </c>
      <c r="L1436">
        <f t="shared" si="67"/>
        <v>539398</v>
      </c>
      <c r="M1436">
        <f t="shared" si="68"/>
        <v>1315178</v>
      </c>
    </row>
    <row r="1437" spans="1:13">
      <c r="A1437" s="1" t="s">
        <v>46</v>
      </c>
      <c r="B1437">
        <v>28047</v>
      </c>
      <c r="C1437" t="s">
        <v>645</v>
      </c>
      <c r="D1437">
        <v>46822</v>
      </c>
      <c r="E1437">
        <v>27728</v>
      </c>
      <c r="F1437">
        <v>75865</v>
      </c>
      <c r="G1437">
        <v>19094</v>
      </c>
      <c r="H1437">
        <v>0.61717524550187797</v>
      </c>
      <c r="I1437">
        <v>0.36549133328939498</v>
      </c>
      <c r="J1437">
        <v>0.25168391221248199</v>
      </c>
      <c r="K1437">
        <f t="shared" si="66"/>
        <v>756764</v>
      </c>
      <c r="L1437">
        <f t="shared" si="67"/>
        <v>539398</v>
      </c>
      <c r="M1437">
        <f t="shared" si="68"/>
        <v>1315178</v>
      </c>
    </row>
    <row r="1438" spans="1:13">
      <c r="A1438" s="1" t="s">
        <v>46</v>
      </c>
      <c r="B1438">
        <v>28049</v>
      </c>
      <c r="C1438" t="s">
        <v>1077</v>
      </c>
      <c r="D1438">
        <v>25141</v>
      </c>
      <c r="E1438">
        <v>73550</v>
      </c>
      <c r="F1438">
        <v>100191</v>
      </c>
      <c r="G1438">
        <v>-48409</v>
      </c>
      <c r="H1438">
        <v>0.250930722320368</v>
      </c>
      <c r="I1438">
        <v>0.73409787306245</v>
      </c>
      <c r="J1438">
        <v>-0.483167150742082</v>
      </c>
      <c r="K1438">
        <f t="shared" si="66"/>
        <v>756764</v>
      </c>
      <c r="L1438">
        <f t="shared" si="67"/>
        <v>539398</v>
      </c>
      <c r="M1438">
        <f t="shared" si="68"/>
        <v>1315178</v>
      </c>
    </row>
    <row r="1439" spans="1:13">
      <c r="A1439" s="1" t="s">
        <v>46</v>
      </c>
      <c r="B1439">
        <v>28051</v>
      </c>
      <c r="C1439" t="s">
        <v>410</v>
      </c>
      <c r="D1439">
        <v>1369</v>
      </c>
      <c r="E1439">
        <v>6588</v>
      </c>
      <c r="F1439">
        <v>8115</v>
      </c>
      <c r="G1439">
        <v>-5219</v>
      </c>
      <c r="H1439">
        <v>0.16869993838570499</v>
      </c>
      <c r="I1439">
        <v>0.81182994454713497</v>
      </c>
      <c r="J1439">
        <v>-0.64313000616142901</v>
      </c>
      <c r="K1439">
        <f t="shared" si="66"/>
        <v>756764</v>
      </c>
      <c r="L1439">
        <f t="shared" si="67"/>
        <v>539398</v>
      </c>
      <c r="M1439">
        <f t="shared" si="68"/>
        <v>1315178</v>
      </c>
    </row>
    <row r="1440" spans="1:13">
      <c r="A1440" s="1" t="s">
        <v>46</v>
      </c>
      <c r="B1440">
        <v>28053</v>
      </c>
      <c r="C1440" t="s">
        <v>1078</v>
      </c>
      <c r="D1440">
        <v>1118</v>
      </c>
      <c r="E1440">
        <v>3016</v>
      </c>
      <c r="F1440">
        <v>4189</v>
      </c>
      <c r="G1440">
        <v>-1898</v>
      </c>
      <c r="H1440">
        <v>0.26688947242778699</v>
      </c>
      <c r="I1440">
        <v>0.71998090236333201</v>
      </c>
      <c r="J1440">
        <v>-0.45309142993554502</v>
      </c>
      <c r="K1440">
        <f t="shared" si="66"/>
        <v>756764</v>
      </c>
      <c r="L1440">
        <f t="shared" si="67"/>
        <v>539398</v>
      </c>
      <c r="M1440">
        <f t="shared" si="68"/>
        <v>1315178</v>
      </c>
    </row>
    <row r="1441" spans="1:13">
      <c r="A1441" s="1" t="s">
        <v>46</v>
      </c>
      <c r="B1441">
        <v>28055</v>
      </c>
      <c r="C1441" t="s">
        <v>1079</v>
      </c>
      <c r="D1441">
        <v>308</v>
      </c>
      <c r="E1441">
        <v>355</v>
      </c>
      <c r="F1441">
        <v>676</v>
      </c>
      <c r="G1441">
        <v>-47</v>
      </c>
      <c r="H1441">
        <v>0.45562130177514698</v>
      </c>
      <c r="I1441">
        <v>0.52514792899408202</v>
      </c>
      <c r="J1441">
        <v>-6.9526627218934794E-2</v>
      </c>
      <c r="K1441">
        <f t="shared" si="66"/>
        <v>756764</v>
      </c>
      <c r="L1441">
        <f t="shared" si="67"/>
        <v>539398</v>
      </c>
      <c r="M1441">
        <f t="shared" si="68"/>
        <v>1315178</v>
      </c>
    </row>
    <row r="1442" spans="1:13">
      <c r="A1442" s="1" t="s">
        <v>46</v>
      </c>
      <c r="B1442">
        <v>28057</v>
      </c>
      <c r="C1442" t="s">
        <v>1080</v>
      </c>
      <c r="D1442">
        <v>9438</v>
      </c>
      <c r="E1442">
        <v>1249</v>
      </c>
      <c r="F1442">
        <v>10826</v>
      </c>
      <c r="G1442">
        <v>8189</v>
      </c>
      <c r="H1442">
        <v>0.87179013486052004</v>
      </c>
      <c r="I1442">
        <v>0.115370404581562</v>
      </c>
      <c r="J1442">
        <v>0.75641973027895804</v>
      </c>
      <c r="K1442">
        <f t="shared" si="66"/>
        <v>756764</v>
      </c>
      <c r="L1442">
        <f t="shared" si="67"/>
        <v>539398</v>
      </c>
      <c r="M1442">
        <f t="shared" si="68"/>
        <v>1315178</v>
      </c>
    </row>
    <row r="1443" spans="1:13">
      <c r="A1443" s="1" t="s">
        <v>46</v>
      </c>
      <c r="B1443">
        <v>28059</v>
      </c>
      <c r="C1443" t="s">
        <v>121</v>
      </c>
      <c r="D1443">
        <v>36295</v>
      </c>
      <c r="E1443">
        <v>17375</v>
      </c>
      <c r="F1443">
        <v>54623</v>
      </c>
      <c r="G1443">
        <v>18920</v>
      </c>
      <c r="H1443">
        <v>0.66446368745766404</v>
      </c>
      <c r="I1443">
        <v>0.31808944949929502</v>
      </c>
      <c r="J1443">
        <v>0.34637423795836902</v>
      </c>
      <c r="K1443">
        <f t="shared" si="66"/>
        <v>756764</v>
      </c>
      <c r="L1443">
        <f t="shared" si="67"/>
        <v>539398</v>
      </c>
      <c r="M1443">
        <f t="shared" si="68"/>
        <v>1315178</v>
      </c>
    </row>
    <row r="1444" spans="1:13">
      <c r="A1444" s="1" t="s">
        <v>46</v>
      </c>
      <c r="B1444">
        <v>28061</v>
      </c>
      <c r="C1444" t="s">
        <v>493</v>
      </c>
      <c r="D1444">
        <v>4302</v>
      </c>
      <c r="E1444">
        <v>4341</v>
      </c>
      <c r="F1444">
        <v>8742</v>
      </c>
      <c r="G1444">
        <v>-39</v>
      </c>
      <c r="H1444">
        <v>0.49210706932052101</v>
      </c>
      <c r="I1444">
        <v>0.49656829100892202</v>
      </c>
      <c r="J1444">
        <v>-4.4612216884008498E-3</v>
      </c>
      <c r="K1444">
        <f t="shared" si="66"/>
        <v>756764</v>
      </c>
      <c r="L1444">
        <f t="shared" si="67"/>
        <v>539398</v>
      </c>
      <c r="M1444">
        <f t="shared" si="68"/>
        <v>1315178</v>
      </c>
    </row>
    <row r="1445" spans="1:13">
      <c r="A1445" s="1" t="s">
        <v>46</v>
      </c>
      <c r="B1445">
        <v>28063</v>
      </c>
      <c r="C1445" t="s">
        <v>122</v>
      </c>
      <c r="D1445">
        <v>531</v>
      </c>
      <c r="E1445">
        <v>3327</v>
      </c>
      <c r="F1445">
        <v>3911</v>
      </c>
      <c r="G1445">
        <v>-2796</v>
      </c>
      <c r="H1445">
        <v>0.135770902582459</v>
      </c>
      <c r="I1445">
        <v>0.85067757606750105</v>
      </c>
      <c r="J1445">
        <v>-0.714906673485042</v>
      </c>
      <c r="K1445">
        <f t="shared" si="66"/>
        <v>756764</v>
      </c>
      <c r="L1445">
        <f t="shared" si="67"/>
        <v>539398</v>
      </c>
      <c r="M1445">
        <f t="shared" si="68"/>
        <v>1315178</v>
      </c>
    </row>
    <row r="1446" spans="1:13">
      <c r="A1446" s="1" t="s">
        <v>46</v>
      </c>
      <c r="B1446">
        <v>28065</v>
      </c>
      <c r="C1446" t="s">
        <v>1081</v>
      </c>
      <c r="D1446">
        <v>2534</v>
      </c>
      <c r="E1446">
        <v>3599</v>
      </c>
      <c r="F1446">
        <v>6213</v>
      </c>
      <c r="G1446">
        <v>-1065</v>
      </c>
      <c r="H1446">
        <v>0.40785449863189999</v>
      </c>
      <c r="I1446">
        <v>0.57926927410268703</v>
      </c>
      <c r="J1446">
        <v>-0.17141477547078701</v>
      </c>
      <c r="K1446">
        <f t="shared" si="66"/>
        <v>756764</v>
      </c>
      <c r="L1446">
        <f t="shared" si="67"/>
        <v>539398</v>
      </c>
      <c r="M1446">
        <f t="shared" si="68"/>
        <v>1315178</v>
      </c>
    </row>
    <row r="1447" spans="1:13">
      <c r="A1447" s="1" t="s">
        <v>46</v>
      </c>
      <c r="B1447">
        <v>28067</v>
      </c>
      <c r="C1447" t="s">
        <v>496</v>
      </c>
      <c r="D1447">
        <v>21226</v>
      </c>
      <c r="E1447">
        <v>8517</v>
      </c>
      <c r="F1447">
        <v>30091</v>
      </c>
      <c r="G1447">
        <v>12709</v>
      </c>
      <c r="H1447">
        <v>0.70539363929414101</v>
      </c>
      <c r="I1447">
        <v>0.28304144096241401</v>
      </c>
      <c r="J1447">
        <v>0.42235219833172699</v>
      </c>
      <c r="K1447">
        <f t="shared" si="66"/>
        <v>756764</v>
      </c>
      <c r="L1447">
        <f t="shared" si="67"/>
        <v>539398</v>
      </c>
      <c r="M1447">
        <f t="shared" si="68"/>
        <v>1315178</v>
      </c>
    </row>
    <row r="1448" spans="1:13">
      <c r="A1448" s="1" t="s">
        <v>46</v>
      </c>
      <c r="B1448">
        <v>28069</v>
      </c>
      <c r="C1448" t="s">
        <v>1082</v>
      </c>
      <c r="D1448">
        <v>1787</v>
      </c>
      <c r="E1448">
        <v>2887</v>
      </c>
      <c r="F1448">
        <v>4732</v>
      </c>
      <c r="G1448">
        <v>-1100</v>
      </c>
      <c r="H1448">
        <v>0.37764158918004997</v>
      </c>
      <c r="I1448">
        <v>0.61010143702451303</v>
      </c>
      <c r="J1448">
        <v>-0.232459847844463</v>
      </c>
      <c r="K1448">
        <f t="shared" si="66"/>
        <v>756764</v>
      </c>
      <c r="L1448">
        <f t="shared" si="67"/>
        <v>539398</v>
      </c>
      <c r="M1448">
        <f t="shared" si="68"/>
        <v>1315178</v>
      </c>
    </row>
    <row r="1449" spans="1:13">
      <c r="A1449" s="1" t="s">
        <v>46</v>
      </c>
      <c r="B1449">
        <v>28071</v>
      </c>
      <c r="C1449" t="s">
        <v>236</v>
      </c>
      <c r="D1449">
        <v>12949</v>
      </c>
      <c r="E1449">
        <v>10070</v>
      </c>
      <c r="F1449">
        <v>23481</v>
      </c>
      <c r="G1449">
        <v>2879</v>
      </c>
      <c r="H1449">
        <v>0.55146714364805505</v>
      </c>
      <c r="I1449">
        <v>0.428857374047101</v>
      </c>
      <c r="J1449">
        <v>0.122609769600953</v>
      </c>
      <c r="K1449">
        <f t="shared" si="66"/>
        <v>756764</v>
      </c>
      <c r="L1449">
        <f t="shared" si="67"/>
        <v>539398</v>
      </c>
      <c r="M1449">
        <f t="shared" si="68"/>
        <v>1315178</v>
      </c>
    </row>
    <row r="1450" spans="1:13">
      <c r="A1450" s="1" t="s">
        <v>46</v>
      </c>
      <c r="B1450">
        <v>28073</v>
      </c>
      <c r="C1450" t="s">
        <v>123</v>
      </c>
      <c r="D1450">
        <v>20704</v>
      </c>
      <c r="E1450">
        <v>7340</v>
      </c>
      <c r="F1450">
        <v>28526</v>
      </c>
      <c r="G1450">
        <v>13364</v>
      </c>
      <c r="H1450">
        <v>0.72579401247984299</v>
      </c>
      <c r="I1450">
        <v>0.25730912150319002</v>
      </c>
      <c r="J1450">
        <v>0.46848489097665202</v>
      </c>
      <c r="K1450">
        <f t="shared" si="66"/>
        <v>756764</v>
      </c>
      <c r="L1450">
        <f t="shared" si="67"/>
        <v>539398</v>
      </c>
      <c r="M1450">
        <f t="shared" si="68"/>
        <v>1315178</v>
      </c>
    </row>
    <row r="1451" spans="1:13">
      <c r="A1451" s="1" t="s">
        <v>46</v>
      </c>
      <c r="B1451">
        <v>28075</v>
      </c>
      <c r="C1451" t="s">
        <v>124</v>
      </c>
      <c r="D1451">
        <v>17967</v>
      </c>
      <c r="E1451">
        <v>12960</v>
      </c>
      <c r="F1451">
        <v>31266</v>
      </c>
      <c r="G1451">
        <v>5007</v>
      </c>
      <c r="H1451">
        <v>0.57464977931299099</v>
      </c>
      <c r="I1451">
        <v>0.41450777202072497</v>
      </c>
      <c r="J1451">
        <v>0.16014200729226599</v>
      </c>
      <c r="K1451">
        <f t="shared" si="66"/>
        <v>756764</v>
      </c>
      <c r="L1451">
        <f t="shared" si="67"/>
        <v>539398</v>
      </c>
      <c r="M1451">
        <f t="shared" si="68"/>
        <v>1315178</v>
      </c>
    </row>
    <row r="1452" spans="1:13">
      <c r="A1452" s="1" t="s">
        <v>46</v>
      </c>
      <c r="B1452">
        <v>28077</v>
      </c>
      <c r="C1452" t="s">
        <v>125</v>
      </c>
      <c r="D1452">
        <v>4285</v>
      </c>
      <c r="E1452">
        <v>2260</v>
      </c>
      <c r="F1452">
        <v>6617</v>
      </c>
      <c r="G1452">
        <v>2025</v>
      </c>
      <c r="H1452">
        <v>0.64757442949977295</v>
      </c>
      <c r="I1452">
        <v>0.341544506573976</v>
      </c>
      <c r="J1452">
        <v>0.306029922925797</v>
      </c>
      <c r="K1452">
        <f t="shared" si="66"/>
        <v>756764</v>
      </c>
      <c r="L1452">
        <f t="shared" si="67"/>
        <v>539398</v>
      </c>
      <c r="M1452">
        <f t="shared" si="68"/>
        <v>1315178</v>
      </c>
    </row>
    <row r="1453" spans="1:13">
      <c r="A1453" s="1" t="s">
        <v>46</v>
      </c>
      <c r="B1453">
        <v>28079</v>
      </c>
      <c r="C1453" t="s">
        <v>1083</v>
      </c>
      <c r="D1453">
        <v>5228</v>
      </c>
      <c r="E1453">
        <v>3897</v>
      </c>
      <c r="F1453">
        <v>9204</v>
      </c>
      <c r="G1453">
        <v>1331</v>
      </c>
      <c r="H1453">
        <v>0.56801390699695697</v>
      </c>
      <c r="I1453">
        <v>0.42340286831812202</v>
      </c>
      <c r="J1453">
        <v>0.14461103867883501</v>
      </c>
      <c r="K1453">
        <f t="shared" si="66"/>
        <v>756764</v>
      </c>
      <c r="L1453">
        <f t="shared" si="67"/>
        <v>539398</v>
      </c>
      <c r="M1453">
        <f t="shared" si="68"/>
        <v>1315178</v>
      </c>
    </row>
    <row r="1454" spans="1:13">
      <c r="A1454" s="1" t="s">
        <v>46</v>
      </c>
      <c r="B1454">
        <v>28081</v>
      </c>
      <c r="C1454" t="s">
        <v>126</v>
      </c>
      <c r="D1454">
        <v>24207</v>
      </c>
      <c r="E1454">
        <v>12189</v>
      </c>
      <c r="F1454">
        <v>37003</v>
      </c>
      <c r="G1454">
        <v>12018</v>
      </c>
      <c r="H1454">
        <v>0.65419020079453005</v>
      </c>
      <c r="I1454">
        <v>0.32940572386022698</v>
      </c>
      <c r="J1454">
        <v>0.32478447693430201</v>
      </c>
      <c r="K1454">
        <f t="shared" si="66"/>
        <v>756764</v>
      </c>
      <c r="L1454">
        <f t="shared" si="67"/>
        <v>539398</v>
      </c>
      <c r="M1454">
        <f t="shared" si="68"/>
        <v>1315178</v>
      </c>
    </row>
    <row r="1455" spans="1:13">
      <c r="A1455" s="1" t="s">
        <v>46</v>
      </c>
      <c r="B1455">
        <v>28083</v>
      </c>
      <c r="C1455" t="s">
        <v>1084</v>
      </c>
      <c r="D1455">
        <v>3129</v>
      </c>
      <c r="E1455">
        <v>7648</v>
      </c>
      <c r="F1455">
        <v>10893</v>
      </c>
      <c r="G1455">
        <v>-4519</v>
      </c>
      <c r="H1455">
        <v>0.287248691820435</v>
      </c>
      <c r="I1455">
        <v>0.70210226751124505</v>
      </c>
      <c r="J1455">
        <v>-0.41485357569080999</v>
      </c>
      <c r="K1455">
        <f t="shared" si="66"/>
        <v>756764</v>
      </c>
      <c r="L1455">
        <f t="shared" si="67"/>
        <v>539398</v>
      </c>
      <c r="M1455">
        <f t="shared" si="68"/>
        <v>1315178</v>
      </c>
    </row>
    <row r="1456" spans="1:13">
      <c r="A1456" s="1" t="s">
        <v>46</v>
      </c>
      <c r="B1456">
        <v>28085</v>
      </c>
      <c r="C1456" t="s">
        <v>237</v>
      </c>
      <c r="D1456">
        <v>11596</v>
      </c>
      <c r="E1456">
        <v>5040</v>
      </c>
      <c r="F1456">
        <v>16818</v>
      </c>
      <c r="G1456">
        <v>6556</v>
      </c>
      <c r="H1456">
        <v>0.68949934593887496</v>
      </c>
      <c r="I1456">
        <v>0.29967891544773401</v>
      </c>
      <c r="J1456">
        <v>0.38982043049114001</v>
      </c>
      <c r="K1456">
        <f t="shared" si="66"/>
        <v>756764</v>
      </c>
      <c r="L1456">
        <f t="shared" si="67"/>
        <v>539398</v>
      </c>
      <c r="M1456">
        <f t="shared" si="68"/>
        <v>1315178</v>
      </c>
    </row>
    <row r="1457" spans="1:13">
      <c r="A1457" s="1" t="s">
        <v>46</v>
      </c>
      <c r="B1457">
        <v>28087</v>
      </c>
      <c r="C1457" t="s">
        <v>128</v>
      </c>
      <c r="D1457">
        <v>13800</v>
      </c>
      <c r="E1457">
        <v>13087</v>
      </c>
      <c r="F1457">
        <v>27273</v>
      </c>
      <c r="G1457">
        <v>713</v>
      </c>
      <c r="H1457">
        <v>0.50599494005059897</v>
      </c>
      <c r="I1457">
        <v>0.47985186814798497</v>
      </c>
      <c r="J1457">
        <v>2.61430719026143E-2</v>
      </c>
      <c r="K1457">
        <f t="shared" si="66"/>
        <v>756764</v>
      </c>
      <c r="L1457">
        <f t="shared" si="67"/>
        <v>539398</v>
      </c>
      <c r="M1457">
        <f t="shared" si="68"/>
        <v>1315178</v>
      </c>
    </row>
    <row r="1458" spans="1:13">
      <c r="A1458" s="1" t="s">
        <v>46</v>
      </c>
      <c r="B1458">
        <v>28089</v>
      </c>
      <c r="C1458" t="s">
        <v>130</v>
      </c>
      <c r="D1458">
        <v>31091</v>
      </c>
      <c r="E1458">
        <v>24440</v>
      </c>
      <c r="F1458">
        <v>56335</v>
      </c>
      <c r="G1458">
        <v>6651</v>
      </c>
      <c r="H1458">
        <v>0.55189491435164595</v>
      </c>
      <c r="I1458">
        <v>0.43383331854087098</v>
      </c>
      <c r="J1458">
        <v>0.11806159581077399</v>
      </c>
      <c r="K1458">
        <f t="shared" si="66"/>
        <v>756764</v>
      </c>
      <c r="L1458">
        <f t="shared" si="67"/>
        <v>539398</v>
      </c>
      <c r="M1458">
        <f t="shared" si="68"/>
        <v>1315178</v>
      </c>
    </row>
    <row r="1459" spans="1:13">
      <c r="A1459" s="1" t="s">
        <v>46</v>
      </c>
      <c r="B1459">
        <v>28091</v>
      </c>
      <c r="C1459" t="s">
        <v>132</v>
      </c>
      <c r="D1459">
        <v>8273</v>
      </c>
      <c r="E1459">
        <v>3787</v>
      </c>
      <c r="F1459">
        <v>12194</v>
      </c>
      <c r="G1459">
        <v>4486</v>
      </c>
      <c r="H1459">
        <v>0.67844841725438698</v>
      </c>
      <c r="I1459">
        <v>0.31056257175660101</v>
      </c>
      <c r="J1459">
        <v>0.36788584549778502</v>
      </c>
      <c r="K1459">
        <f t="shared" si="66"/>
        <v>756764</v>
      </c>
      <c r="L1459">
        <f t="shared" si="67"/>
        <v>539398</v>
      </c>
      <c r="M1459">
        <f t="shared" si="68"/>
        <v>1315178</v>
      </c>
    </row>
    <row r="1460" spans="1:13">
      <c r="A1460" s="1" t="s">
        <v>46</v>
      </c>
      <c r="B1460">
        <v>28093</v>
      </c>
      <c r="C1460" t="s">
        <v>133</v>
      </c>
      <c r="D1460">
        <v>7566</v>
      </c>
      <c r="E1460">
        <v>8057</v>
      </c>
      <c r="F1460">
        <v>15830</v>
      </c>
      <c r="G1460">
        <v>-491</v>
      </c>
      <c r="H1460">
        <v>0.47795325331648703</v>
      </c>
      <c r="I1460">
        <v>0.50897030953885003</v>
      </c>
      <c r="J1460">
        <v>-3.1017056222362501E-2</v>
      </c>
      <c r="K1460">
        <f t="shared" si="66"/>
        <v>756764</v>
      </c>
      <c r="L1460">
        <f t="shared" si="67"/>
        <v>539398</v>
      </c>
      <c r="M1460">
        <f t="shared" si="68"/>
        <v>1315178</v>
      </c>
    </row>
    <row r="1461" spans="1:13">
      <c r="A1461" s="1" t="s">
        <v>46</v>
      </c>
      <c r="B1461">
        <v>28095</v>
      </c>
      <c r="C1461" t="s">
        <v>135</v>
      </c>
      <c r="D1461">
        <v>11177</v>
      </c>
      <c r="E1461">
        <v>5874</v>
      </c>
      <c r="F1461">
        <v>17279</v>
      </c>
      <c r="G1461">
        <v>5303</v>
      </c>
      <c r="H1461">
        <v>0.64685456334278602</v>
      </c>
      <c r="I1461">
        <v>0.33995022860119201</v>
      </c>
      <c r="J1461">
        <v>0.30690433474159301</v>
      </c>
      <c r="K1461">
        <f t="shared" si="66"/>
        <v>756764</v>
      </c>
      <c r="L1461">
        <f t="shared" si="67"/>
        <v>539398</v>
      </c>
      <c r="M1461">
        <f t="shared" si="68"/>
        <v>1315178</v>
      </c>
    </row>
    <row r="1462" spans="1:13">
      <c r="A1462" s="1" t="s">
        <v>46</v>
      </c>
      <c r="B1462">
        <v>28097</v>
      </c>
      <c r="C1462" t="s">
        <v>136</v>
      </c>
      <c r="D1462">
        <v>2917</v>
      </c>
      <c r="E1462">
        <v>2121</v>
      </c>
      <c r="F1462">
        <v>5078</v>
      </c>
      <c r="G1462">
        <v>796</v>
      </c>
      <c r="H1462">
        <v>0.57443875541551703</v>
      </c>
      <c r="I1462">
        <v>0.41768412760929502</v>
      </c>
      <c r="J1462">
        <v>0.15675462780622201</v>
      </c>
      <c r="K1462">
        <f t="shared" si="66"/>
        <v>756764</v>
      </c>
      <c r="L1462">
        <f t="shared" si="67"/>
        <v>539398</v>
      </c>
      <c r="M1462">
        <f t="shared" si="68"/>
        <v>1315178</v>
      </c>
    </row>
    <row r="1463" spans="1:13">
      <c r="A1463" s="1" t="s">
        <v>46</v>
      </c>
      <c r="B1463">
        <v>28099</v>
      </c>
      <c r="C1463" t="s">
        <v>1085</v>
      </c>
      <c r="D1463">
        <v>8320</v>
      </c>
      <c r="E1463">
        <v>3260</v>
      </c>
      <c r="F1463">
        <v>11720</v>
      </c>
      <c r="G1463">
        <v>5060</v>
      </c>
      <c r="H1463">
        <v>0.70989761092150105</v>
      </c>
      <c r="I1463">
        <v>0.27815699658703003</v>
      </c>
      <c r="J1463">
        <v>0.43174061433447097</v>
      </c>
      <c r="K1463">
        <f t="shared" si="66"/>
        <v>756764</v>
      </c>
      <c r="L1463">
        <f t="shared" si="67"/>
        <v>539398</v>
      </c>
      <c r="M1463">
        <f t="shared" si="68"/>
        <v>1315178</v>
      </c>
    </row>
    <row r="1464" spans="1:13">
      <c r="A1464" s="1" t="s">
        <v>46</v>
      </c>
      <c r="B1464">
        <v>28101</v>
      </c>
      <c r="C1464" t="s">
        <v>244</v>
      </c>
      <c r="D1464">
        <v>6997</v>
      </c>
      <c r="E1464">
        <v>3075</v>
      </c>
      <c r="F1464">
        <v>10189</v>
      </c>
      <c r="G1464">
        <v>3922</v>
      </c>
      <c r="H1464">
        <v>0.68672097359897899</v>
      </c>
      <c r="I1464">
        <v>0.30179605456865199</v>
      </c>
      <c r="J1464">
        <v>0.384924919030326</v>
      </c>
      <c r="K1464">
        <f t="shared" si="66"/>
        <v>756764</v>
      </c>
      <c r="L1464">
        <f t="shared" si="67"/>
        <v>539398</v>
      </c>
      <c r="M1464">
        <f t="shared" si="68"/>
        <v>1315178</v>
      </c>
    </row>
    <row r="1465" spans="1:13">
      <c r="A1465" s="1" t="s">
        <v>46</v>
      </c>
      <c r="B1465">
        <v>28103</v>
      </c>
      <c r="C1465" t="s">
        <v>1086</v>
      </c>
      <c r="D1465">
        <v>1240</v>
      </c>
      <c r="E1465">
        <v>4040</v>
      </c>
      <c r="F1465">
        <v>5341</v>
      </c>
      <c r="G1465">
        <v>-2800</v>
      </c>
      <c r="H1465">
        <v>0.232166260999812</v>
      </c>
      <c r="I1465">
        <v>0.75641265680584102</v>
      </c>
      <c r="J1465">
        <v>-0.52424639580602805</v>
      </c>
      <c r="K1465">
        <f t="shared" si="66"/>
        <v>756764</v>
      </c>
      <c r="L1465">
        <f t="shared" si="67"/>
        <v>539398</v>
      </c>
      <c r="M1465">
        <f t="shared" si="68"/>
        <v>1315178</v>
      </c>
    </row>
    <row r="1466" spans="1:13">
      <c r="A1466" s="1" t="s">
        <v>46</v>
      </c>
      <c r="B1466">
        <v>28105</v>
      </c>
      <c r="C1466" t="s">
        <v>1087</v>
      </c>
      <c r="D1466">
        <v>9004</v>
      </c>
      <c r="E1466">
        <v>10299</v>
      </c>
      <c r="F1466">
        <v>19812</v>
      </c>
      <c r="G1466">
        <v>-1295</v>
      </c>
      <c r="H1466">
        <v>0.45447203714920198</v>
      </c>
      <c r="I1466">
        <v>0.51983646274984796</v>
      </c>
      <c r="J1466">
        <v>-6.5364425600646106E-2</v>
      </c>
      <c r="K1466">
        <f t="shared" si="66"/>
        <v>756764</v>
      </c>
      <c r="L1466">
        <f t="shared" si="67"/>
        <v>539398</v>
      </c>
      <c r="M1466">
        <f t="shared" si="68"/>
        <v>1315178</v>
      </c>
    </row>
    <row r="1467" spans="1:13">
      <c r="A1467" s="1" t="s">
        <v>46</v>
      </c>
      <c r="B1467">
        <v>28107</v>
      </c>
      <c r="C1467" t="s">
        <v>1088</v>
      </c>
      <c r="D1467">
        <v>8060</v>
      </c>
      <c r="E1467">
        <v>7403</v>
      </c>
      <c r="F1467">
        <v>15635</v>
      </c>
      <c r="G1467">
        <v>657</v>
      </c>
      <c r="H1467">
        <v>0.515510073552926</v>
      </c>
      <c r="I1467">
        <v>0.47348896706108001</v>
      </c>
      <c r="J1467">
        <v>4.2021106491845199E-2</v>
      </c>
      <c r="K1467">
        <f t="shared" si="66"/>
        <v>756764</v>
      </c>
      <c r="L1467">
        <f t="shared" si="67"/>
        <v>539398</v>
      </c>
      <c r="M1467">
        <f t="shared" si="68"/>
        <v>1315178</v>
      </c>
    </row>
    <row r="1468" spans="1:13">
      <c r="A1468" s="1" t="s">
        <v>46</v>
      </c>
      <c r="B1468">
        <v>28109</v>
      </c>
      <c r="C1468" t="s">
        <v>1089</v>
      </c>
      <c r="D1468">
        <v>19595</v>
      </c>
      <c r="E1468">
        <v>4148</v>
      </c>
      <c r="F1468">
        <v>24056</v>
      </c>
      <c r="G1468">
        <v>15447</v>
      </c>
      <c r="H1468">
        <v>0.81455769870302597</v>
      </c>
      <c r="I1468">
        <v>0.17243099434652401</v>
      </c>
      <c r="J1468">
        <v>0.64212670435650099</v>
      </c>
      <c r="K1468">
        <f t="shared" si="66"/>
        <v>756764</v>
      </c>
      <c r="L1468">
        <f t="shared" si="67"/>
        <v>539398</v>
      </c>
      <c r="M1468">
        <f t="shared" si="68"/>
        <v>1315178</v>
      </c>
    </row>
    <row r="1469" spans="1:13">
      <c r="A1469" s="1" t="s">
        <v>46</v>
      </c>
      <c r="B1469">
        <v>28111</v>
      </c>
      <c r="C1469" t="s">
        <v>138</v>
      </c>
      <c r="D1469">
        <v>4500</v>
      </c>
      <c r="E1469">
        <v>1362</v>
      </c>
      <c r="F1469">
        <v>5922</v>
      </c>
      <c r="G1469">
        <v>3138</v>
      </c>
      <c r="H1469">
        <v>0.75987841945288703</v>
      </c>
      <c r="I1469">
        <v>0.22998986828774001</v>
      </c>
      <c r="J1469">
        <v>0.52988855116514699</v>
      </c>
      <c r="K1469">
        <f t="shared" si="66"/>
        <v>756764</v>
      </c>
      <c r="L1469">
        <f t="shared" si="67"/>
        <v>539398</v>
      </c>
      <c r="M1469">
        <f t="shared" si="68"/>
        <v>1315178</v>
      </c>
    </row>
    <row r="1470" spans="1:13">
      <c r="A1470" s="1" t="s">
        <v>46</v>
      </c>
      <c r="B1470">
        <v>28113</v>
      </c>
      <c r="C1470" t="s">
        <v>140</v>
      </c>
      <c r="D1470">
        <v>8479</v>
      </c>
      <c r="E1470">
        <v>8646</v>
      </c>
      <c r="F1470">
        <v>17360</v>
      </c>
      <c r="G1470">
        <v>-167</v>
      </c>
      <c r="H1470">
        <v>0.48842165898617501</v>
      </c>
      <c r="I1470">
        <v>0.49804147465437698</v>
      </c>
      <c r="J1470">
        <v>-9.61981566820274E-3</v>
      </c>
      <c r="K1470">
        <f t="shared" si="66"/>
        <v>756764</v>
      </c>
      <c r="L1470">
        <f t="shared" si="67"/>
        <v>539398</v>
      </c>
      <c r="M1470">
        <f t="shared" si="68"/>
        <v>1315178</v>
      </c>
    </row>
    <row r="1471" spans="1:13">
      <c r="A1471" s="1" t="s">
        <v>46</v>
      </c>
      <c r="B1471">
        <v>28115</v>
      </c>
      <c r="C1471" t="s">
        <v>1090</v>
      </c>
      <c r="D1471">
        <v>11550</v>
      </c>
      <c r="E1471">
        <v>2614</v>
      </c>
      <c r="F1471">
        <v>14377</v>
      </c>
      <c r="G1471">
        <v>8936</v>
      </c>
      <c r="H1471">
        <v>0.80336648814078004</v>
      </c>
      <c r="I1471">
        <v>0.18181818181818099</v>
      </c>
      <c r="J1471">
        <v>0.62154830632259805</v>
      </c>
      <c r="K1471">
        <f t="shared" si="66"/>
        <v>756764</v>
      </c>
      <c r="L1471">
        <f t="shared" si="67"/>
        <v>539398</v>
      </c>
      <c r="M1471">
        <f t="shared" si="68"/>
        <v>1315178</v>
      </c>
    </row>
    <row r="1472" spans="1:13">
      <c r="A1472" s="1" t="s">
        <v>46</v>
      </c>
      <c r="B1472">
        <v>28117</v>
      </c>
      <c r="C1472" t="s">
        <v>1091</v>
      </c>
      <c r="D1472">
        <v>8370</v>
      </c>
      <c r="E1472">
        <v>2153</v>
      </c>
      <c r="F1472">
        <v>10661</v>
      </c>
      <c r="G1472">
        <v>6217</v>
      </c>
      <c r="H1472">
        <v>0.785104586811743</v>
      </c>
      <c r="I1472">
        <v>0.20195103648813401</v>
      </c>
      <c r="J1472">
        <v>0.58315355032360905</v>
      </c>
      <c r="K1472">
        <f t="shared" si="66"/>
        <v>756764</v>
      </c>
      <c r="L1472">
        <f t="shared" si="67"/>
        <v>539398</v>
      </c>
      <c r="M1472">
        <f t="shared" si="68"/>
        <v>1315178</v>
      </c>
    </row>
    <row r="1473" spans="1:13">
      <c r="A1473" s="1" t="s">
        <v>46</v>
      </c>
      <c r="B1473">
        <v>28119</v>
      </c>
      <c r="C1473" t="s">
        <v>512</v>
      </c>
      <c r="D1473">
        <v>1026</v>
      </c>
      <c r="E1473">
        <v>2150</v>
      </c>
      <c r="F1473">
        <v>3229</v>
      </c>
      <c r="G1473">
        <v>-1124</v>
      </c>
      <c r="H1473">
        <v>0.31774543202229699</v>
      </c>
      <c r="I1473">
        <v>0.665840817590585</v>
      </c>
      <c r="J1473">
        <v>-0.34809538556828701</v>
      </c>
      <c r="K1473">
        <f t="shared" si="66"/>
        <v>756764</v>
      </c>
      <c r="L1473">
        <f t="shared" si="67"/>
        <v>539398</v>
      </c>
      <c r="M1473">
        <f t="shared" si="68"/>
        <v>1315178</v>
      </c>
    </row>
    <row r="1474" spans="1:13">
      <c r="A1474" s="1" t="s">
        <v>46</v>
      </c>
      <c r="B1474">
        <v>28121</v>
      </c>
      <c r="C1474" t="s">
        <v>1092</v>
      </c>
      <c r="D1474">
        <v>50895</v>
      </c>
      <c r="E1474">
        <v>18847</v>
      </c>
      <c r="F1474">
        <v>70655</v>
      </c>
      <c r="G1474">
        <v>32048</v>
      </c>
      <c r="H1474">
        <v>0.72033118675252905</v>
      </c>
      <c r="I1474">
        <v>0.26674686858679397</v>
      </c>
      <c r="J1474">
        <v>0.45358431816573402</v>
      </c>
      <c r="K1474">
        <f t="shared" si="66"/>
        <v>756764</v>
      </c>
      <c r="L1474">
        <f t="shared" si="67"/>
        <v>539398</v>
      </c>
      <c r="M1474">
        <f t="shared" si="68"/>
        <v>1315178</v>
      </c>
    </row>
    <row r="1475" spans="1:13">
      <c r="A1475" s="1" t="s">
        <v>46</v>
      </c>
      <c r="B1475">
        <v>28123</v>
      </c>
      <c r="C1475" t="s">
        <v>254</v>
      </c>
      <c r="D1475">
        <v>6285</v>
      </c>
      <c r="E1475">
        <v>4330</v>
      </c>
      <c r="F1475">
        <v>10744</v>
      </c>
      <c r="G1475">
        <v>1955</v>
      </c>
      <c r="H1475">
        <v>0.58497766195085599</v>
      </c>
      <c r="I1475">
        <v>0.40301563663439999</v>
      </c>
      <c r="J1475">
        <v>0.181962025316455</v>
      </c>
      <c r="K1475">
        <f t="shared" ref="K1475:K1538" si="69">SUMIF(A:A,A1475,D:D)</f>
        <v>756764</v>
      </c>
      <c r="L1475">
        <f t="shared" ref="L1475:L1538" si="70">SUMIF(A:A,A1475,E:E)</f>
        <v>539398</v>
      </c>
      <c r="M1475">
        <f t="shared" ref="M1475:M1538" si="71">SUMIF(A:A,A1475,F:F)</f>
        <v>1315178</v>
      </c>
    </row>
    <row r="1476" spans="1:13">
      <c r="A1476" s="1" t="s">
        <v>46</v>
      </c>
      <c r="B1476">
        <v>28125</v>
      </c>
      <c r="C1476" t="s">
        <v>1093</v>
      </c>
      <c r="D1476">
        <v>688</v>
      </c>
      <c r="E1476">
        <v>1465</v>
      </c>
      <c r="F1476">
        <v>2183</v>
      </c>
      <c r="G1476">
        <v>-777</v>
      </c>
      <c r="H1476">
        <v>0.31516262024736602</v>
      </c>
      <c r="I1476">
        <v>0.67109482363719597</v>
      </c>
      <c r="J1476">
        <v>-0.35593220338983</v>
      </c>
      <c r="K1476">
        <f t="shared" si="69"/>
        <v>756764</v>
      </c>
      <c r="L1476">
        <f t="shared" si="70"/>
        <v>539398</v>
      </c>
      <c r="M1476">
        <f t="shared" si="71"/>
        <v>1315178</v>
      </c>
    </row>
    <row r="1477" spans="1:13">
      <c r="A1477" s="1" t="s">
        <v>46</v>
      </c>
      <c r="B1477">
        <v>28127</v>
      </c>
      <c r="C1477" t="s">
        <v>838</v>
      </c>
      <c r="D1477">
        <v>7635</v>
      </c>
      <c r="E1477">
        <v>4037</v>
      </c>
      <c r="F1477">
        <v>11820</v>
      </c>
      <c r="G1477">
        <v>3598</v>
      </c>
      <c r="H1477">
        <v>0.64593908629441599</v>
      </c>
      <c r="I1477">
        <v>0.34153976311336698</v>
      </c>
      <c r="J1477">
        <v>0.30439932318104901</v>
      </c>
      <c r="K1477">
        <f t="shared" si="69"/>
        <v>756764</v>
      </c>
      <c r="L1477">
        <f t="shared" si="70"/>
        <v>539398</v>
      </c>
      <c r="M1477">
        <f t="shared" si="71"/>
        <v>1315178</v>
      </c>
    </row>
    <row r="1478" spans="1:13">
      <c r="A1478" s="1" t="s">
        <v>46</v>
      </c>
      <c r="B1478">
        <v>28129</v>
      </c>
      <c r="C1478" t="s">
        <v>776</v>
      </c>
      <c r="D1478">
        <v>6458</v>
      </c>
      <c r="E1478">
        <v>1791</v>
      </c>
      <c r="F1478">
        <v>8327</v>
      </c>
      <c r="G1478">
        <v>4667</v>
      </c>
      <c r="H1478">
        <v>0.77554941755734297</v>
      </c>
      <c r="I1478">
        <v>0.21508346343220799</v>
      </c>
      <c r="J1478">
        <v>0.560465954125135</v>
      </c>
      <c r="K1478">
        <f t="shared" si="69"/>
        <v>756764</v>
      </c>
      <c r="L1478">
        <f t="shared" si="70"/>
        <v>539398</v>
      </c>
      <c r="M1478">
        <f t="shared" si="71"/>
        <v>1315178</v>
      </c>
    </row>
    <row r="1479" spans="1:13">
      <c r="A1479" s="1" t="s">
        <v>46</v>
      </c>
      <c r="B1479">
        <v>28131</v>
      </c>
      <c r="C1479" t="s">
        <v>259</v>
      </c>
      <c r="D1479">
        <v>5964</v>
      </c>
      <c r="E1479">
        <v>1802</v>
      </c>
      <c r="F1479">
        <v>7878</v>
      </c>
      <c r="G1479">
        <v>4162</v>
      </c>
      <c r="H1479">
        <v>0.75704493526275696</v>
      </c>
      <c r="I1479">
        <v>0.228738258441228</v>
      </c>
      <c r="J1479">
        <v>0.52830667682152799</v>
      </c>
      <c r="K1479">
        <f t="shared" si="69"/>
        <v>756764</v>
      </c>
      <c r="L1479">
        <f t="shared" si="70"/>
        <v>539398</v>
      </c>
      <c r="M1479">
        <f t="shared" si="71"/>
        <v>1315178</v>
      </c>
    </row>
    <row r="1480" spans="1:13">
      <c r="A1480" s="1" t="s">
        <v>46</v>
      </c>
      <c r="B1480">
        <v>28133</v>
      </c>
      <c r="C1480" t="s">
        <v>1094</v>
      </c>
      <c r="D1480">
        <v>2799</v>
      </c>
      <c r="E1480">
        <v>6781</v>
      </c>
      <c r="F1480">
        <v>9683</v>
      </c>
      <c r="G1480">
        <v>-3982</v>
      </c>
      <c r="H1480">
        <v>0.28906330682639603</v>
      </c>
      <c r="I1480">
        <v>0.70029949395848301</v>
      </c>
      <c r="J1480">
        <v>-0.41123618713208698</v>
      </c>
      <c r="K1480">
        <f t="shared" si="69"/>
        <v>756764</v>
      </c>
      <c r="L1480">
        <f t="shared" si="70"/>
        <v>539398</v>
      </c>
      <c r="M1480">
        <f t="shared" si="71"/>
        <v>1315178</v>
      </c>
    </row>
    <row r="1481" spans="1:13">
      <c r="A1481" s="1" t="s">
        <v>46</v>
      </c>
      <c r="B1481">
        <v>28135</v>
      </c>
      <c r="C1481" t="s">
        <v>1095</v>
      </c>
      <c r="D1481">
        <v>2488</v>
      </c>
      <c r="E1481">
        <v>3105</v>
      </c>
      <c r="F1481">
        <v>5691</v>
      </c>
      <c r="G1481">
        <v>-617</v>
      </c>
      <c r="H1481">
        <v>0.437181514672289</v>
      </c>
      <c r="I1481">
        <v>0.54559831312598805</v>
      </c>
      <c r="J1481">
        <v>-0.108416798453698</v>
      </c>
      <c r="K1481">
        <f t="shared" si="69"/>
        <v>756764</v>
      </c>
      <c r="L1481">
        <f t="shared" si="70"/>
        <v>539398</v>
      </c>
      <c r="M1481">
        <f t="shared" si="71"/>
        <v>1315178</v>
      </c>
    </row>
    <row r="1482" spans="1:13">
      <c r="A1482" s="1" t="s">
        <v>46</v>
      </c>
      <c r="B1482">
        <v>28137</v>
      </c>
      <c r="C1482" t="s">
        <v>1096</v>
      </c>
      <c r="D1482">
        <v>8707</v>
      </c>
      <c r="E1482">
        <v>4183</v>
      </c>
      <c r="F1482">
        <v>13101</v>
      </c>
      <c r="G1482">
        <v>4524</v>
      </c>
      <c r="H1482">
        <v>0.66460575528585597</v>
      </c>
      <c r="I1482">
        <v>0.319288603923364</v>
      </c>
      <c r="J1482">
        <v>0.34531715136249103</v>
      </c>
      <c r="K1482">
        <f t="shared" si="69"/>
        <v>756764</v>
      </c>
      <c r="L1482">
        <f t="shared" si="70"/>
        <v>539398</v>
      </c>
      <c r="M1482">
        <f t="shared" si="71"/>
        <v>1315178</v>
      </c>
    </row>
    <row r="1483" spans="1:13">
      <c r="A1483" s="1" t="s">
        <v>46</v>
      </c>
      <c r="B1483">
        <v>28139</v>
      </c>
      <c r="C1483" t="s">
        <v>1097</v>
      </c>
      <c r="D1483">
        <v>8054</v>
      </c>
      <c r="E1483">
        <v>1937</v>
      </c>
      <c r="F1483">
        <v>10102</v>
      </c>
      <c r="G1483">
        <v>6117</v>
      </c>
      <c r="H1483">
        <v>0.79726786774895997</v>
      </c>
      <c r="I1483">
        <v>0.191744209067511</v>
      </c>
      <c r="J1483">
        <v>0.60552365868144897</v>
      </c>
      <c r="K1483">
        <f t="shared" si="69"/>
        <v>756764</v>
      </c>
      <c r="L1483">
        <f t="shared" si="70"/>
        <v>539398</v>
      </c>
      <c r="M1483">
        <f t="shared" si="71"/>
        <v>1315178</v>
      </c>
    </row>
    <row r="1484" spans="1:13">
      <c r="A1484" s="1" t="s">
        <v>46</v>
      </c>
      <c r="B1484">
        <v>28141</v>
      </c>
      <c r="C1484" t="s">
        <v>1098</v>
      </c>
      <c r="D1484">
        <v>7933</v>
      </c>
      <c r="E1484">
        <v>1059</v>
      </c>
      <c r="F1484">
        <v>9147</v>
      </c>
      <c r="G1484">
        <v>6874</v>
      </c>
      <c r="H1484">
        <v>0.86727888925330698</v>
      </c>
      <c r="I1484">
        <v>0.115775664152181</v>
      </c>
      <c r="J1484">
        <v>0.75150322510112599</v>
      </c>
      <c r="K1484">
        <f t="shared" si="69"/>
        <v>756764</v>
      </c>
      <c r="L1484">
        <f t="shared" si="70"/>
        <v>539398</v>
      </c>
      <c r="M1484">
        <f t="shared" si="71"/>
        <v>1315178</v>
      </c>
    </row>
    <row r="1485" spans="1:13">
      <c r="A1485" s="1" t="s">
        <v>46</v>
      </c>
      <c r="B1485">
        <v>28143</v>
      </c>
      <c r="C1485" t="s">
        <v>1099</v>
      </c>
      <c r="D1485">
        <v>926</v>
      </c>
      <c r="E1485">
        <v>2580</v>
      </c>
      <c r="F1485">
        <v>3565</v>
      </c>
      <c r="G1485">
        <v>-1654</v>
      </c>
      <c r="H1485">
        <v>0.25974754558204699</v>
      </c>
      <c r="I1485">
        <v>0.72370266479663303</v>
      </c>
      <c r="J1485">
        <v>-0.46395511921458599</v>
      </c>
      <c r="K1485">
        <f t="shared" si="69"/>
        <v>756764</v>
      </c>
      <c r="L1485">
        <f t="shared" si="70"/>
        <v>539398</v>
      </c>
      <c r="M1485">
        <f t="shared" si="71"/>
        <v>1315178</v>
      </c>
    </row>
    <row r="1486" spans="1:13">
      <c r="A1486" s="1" t="s">
        <v>46</v>
      </c>
      <c r="B1486">
        <v>28145</v>
      </c>
      <c r="C1486" t="s">
        <v>260</v>
      </c>
      <c r="D1486">
        <v>10373</v>
      </c>
      <c r="E1486">
        <v>2160</v>
      </c>
      <c r="F1486">
        <v>12683</v>
      </c>
      <c r="G1486">
        <v>8213</v>
      </c>
      <c r="H1486">
        <v>0.81786643538594905</v>
      </c>
      <c r="I1486">
        <v>0.17030670976898199</v>
      </c>
      <c r="J1486">
        <v>0.64755972561696695</v>
      </c>
      <c r="K1486">
        <f t="shared" si="69"/>
        <v>756764</v>
      </c>
      <c r="L1486">
        <f t="shared" si="70"/>
        <v>539398</v>
      </c>
      <c r="M1486">
        <f t="shared" si="71"/>
        <v>1315178</v>
      </c>
    </row>
    <row r="1487" spans="1:13">
      <c r="A1487" s="1" t="s">
        <v>46</v>
      </c>
      <c r="B1487">
        <v>28147</v>
      </c>
      <c r="C1487" t="s">
        <v>1100</v>
      </c>
      <c r="D1487">
        <v>4220</v>
      </c>
      <c r="E1487">
        <v>2835</v>
      </c>
      <c r="F1487">
        <v>7122</v>
      </c>
      <c r="G1487">
        <v>1385</v>
      </c>
      <c r="H1487">
        <v>0.59253018814939595</v>
      </c>
      <c r="I1487">
        <v>0.39806234203875301</v>
      </c>
      <c r="J1487">
        <v>0.19446784611064299</v>
      </c>
      <c r="K1487">
        <f t="shared" si="69"/>
        <v>756764</v>
      </c>
      <c r="L1487">
        <f t="shared" si="70"/>
        <v>539398</v>
      </c>
      <c r="M1487">
        <f t="shared" si="71"/>
        <v>1315178</v>
      </c>
    </row>
    <row r="1488" spans="1:13">
      <c r="A1488" s="1" t="s">
        <v>46</v>
      </c>
      <c r="B1488">
        <v>28149</v>
      </c>
      <c r="C1488" t="s">
        <v>536</v>
      </c>
      <c r="D1488">
        <v>10365</v>
      </c>
      <c r="E1488">
        <v>10442</v>
      </c>
      <c r="F1488">
        <v>21056</v>
      </c>
      <c r="G1488">
        <v>-77</v>
      </c>
      <c r="H1488">
        <v>0.49225873860182301</v>
      </c>
      <c r="I1488">
        <v>0.49591565349543998</v>
      </c>
      <c r="J1488">
        <v>-3.65691489361702E-3</v>
      </c>
      <c r="K1488">
        <f t="shared" si="69"/>
        <v>756764</v>
      </c>
      <c r="L1488">
        <f t="shared" si="70"/>
        <v>539398</v>
      </c>
      <c r="M1488">
        <f t="shared" si="71"/>
        <v>1315178</v>
      </c>
    </row>
    <row r="1489" spans="1:13">
      <c r="A1489" s="1" t="s">
        <v>46</v>
      </c>
      <c r="B1489">
        <v>28151</v>
      </c>
      <c r="C1489" t="s">
        <v>150</v>
      </c>
      <c r="D1489">
        <v>5300</v>
      </c>
      <c r="E1489">
        <v>12503</v>
      </c>
      <c r="F1489">
        <v>18025</v>
      </c>
      <c r="G1489">
        <v>-7203</v>
      </c>
      <c r="H1489">
        <v>0.29403606102635199</v>
      </c>
      <c r="I1489">
        <v>0.69364771151178894</v>
      </c>
      <c r="J1489">
        <v>-0.39961165048543601</v>
      </c>
      <c r="K1489">
        <f t="shared" si="69"/>
        <v>756764</v>
      </c>
      <c r="L1489">
        <f t="shared" si="70"/>
        <v>539398</v>
      </c>
      <c r="M1489">
        <f t="shared" si="71"/>
        <v>1315178</v>
      </c>
    </row>
    <row r="1490" spans="1:13">
      <c r="A1490" s="1" t="s">
        <v>46</v>
      </c>
      <c r="B1490">
        <v>28153</v>
      </c>
      <c r="C1490" t="s">
        <v>537</v>
      </c>
      <c r="D1490">
        <v>6307</v>
      </c>
      <c r="E1490">
        <v>3624</v>
      </c>
      <c r="F1490">
        <v>10065</v>
      </c>
      <c r="G1490">
        <v>2683</v>
      </c>
      <c r="H1490">
        <v>0.62662692498757999</v>
      </c>
      <c r="I1490">
        <v>0.360059612518628</v>
      </c>
      <c r="J1490">
        <v>0.26656731246895099</v>
      </c>
      <c r="K1490">
        <f t="shared" si="69"/>
        <v>756764</v>
      </c>
      <c r="L1490">
        <f t="shared" si="70"/>
        <v>539398</v>
      </c>
      <c r="M1490">
        <f t="shared" si="71"/>
        <v>1315178</v>
      </c>
    </row>
    <row r="1491" spans="1:13">
      <c r="A1491" s="1" t="s">
        <v>46</v>
      </c>
      <c r="B1491">
        <v>28155</v>
      </c>
      <c r="C1491" t="s">
        <v>538</v>
      </c>
      <c r="D1491">
        <v>4291</v>
      </c>
      <c r="E1491">
        <v>1043</v>
      </c>
      <c r="F1491">
        <v>5402</v>
      </c>
      <c r="G1491">
        <v>3248</v>
      </c>
      <c r="H1491">
        <v>0.79433543132173201</v>
      </c>
      <c r="I1491">
        <v>0.19307663828211699</v>
      </c>
      <c r="J1491">
        <v>0.60125879303961405</v>
      </c>
      <c r="K1491">
        <f t="shared" si="69"/>
        <v>756764</v>
      </c>
      <c r="L1491">
        <f t="shared" si="70"/>
        <v>539398</v>
      </c>
      <c r="M1491">
        <f t="shared" si="71"/>
        <v>1315178</v>
      </c>
    </row>
    <row r="1492" spans="1:13">
      <c r="A1492" s="1" t="s">
        <v>46</v>
      </c>
      <c r="B1492">
        <v>28157</v>
      </c>
      <c r="C1492" t="s">
        <v>542</v>
      </c>
      <c r="D1492">
        <v>1324</v>
      </c>
      <c r="E1492">
        <v>2749</v>
      </c>
      <c r="F1492">
        <v>4130</v>
      </c>
      <c r="G1492">
        <v>-1425</v>
      </c>
      <c r="H1492">
        <v>0.32058111380145199</v>
      </c>
      <c r="I1492">
        <v>0.665617433414043</v>
      </c>
      <c r="J1492">
        <v>-0.34503631961259001</v>
      </c>
      <c r="K1492">
        <f t="shared" si="69"/>
        <v>756764</v>
      </c>
      <c r="L1492">
        <f t="shared" si="70"/>
        <v>539398</v>
      </c>
      <c r="M1492">
        <f t="shared" si="71"/>
        <v>1315178</v>
      </c>
    </row>
    <row r="1493" spans="1:13">
      <c r="A1493" s="1" t="s">
        <v>46</v>
      </c>
      <c r="B1493">
        <v>28159</v>
      </c>
      <c r="C1493" t="s">
        <v>152</v>
      </c>
      <c r="D1493">
        <v>5112</v>
      </c>
      <c r="E1493">
        <v>4040</v>
      </c>
      <c r="F1493">
        <v>9244</v>
      </c>
      <c r="G1493">
        <v>1072</v>
      </c>
      <c r="H1493">
        <v>0.55300735612288998</v>
      </c>
      <c r="I1493">
        <v>0.43704024231934202</v>
      </c>
      <c r="J1493">
        <v>0.115967113803548</v>
      </c>
      <c r="K1493">
        <f t="shared" si="69"/>
        <v>756764</v>
      </c>
      <c r="L1493">
        <f t="shared" si="70"/>
        <v>539398</v>
      </c>
      <c r="M1493">
        <f t="shared" si="71"/>
        <v>1315178</v>
      </c>
    </row>
    <row r="1494" spans="1:13">
      <c r="A1494" s="1" t="s">
        <v>46</v>
      </c>
      <c r="B1494">
        <v>28161</v>
      </c>
      <c r="C1494" t="s">
        <v>1101</v>
      </c>
      <c r="D1494">
        <v>3671</v>
      </c>
      <c r="E1494">
        <v>2785</v>
      </c>
      <c r="F1494">
        <v>6538</v>
      </c>
      <c r="G1494">
        <v>886</v>
      </c>
      <c r="H1494">
        <v>0.56148669317834199</v>
      </c>
      <c r="I1494">
        <v>0.42597124502905998</v>
      </c>
      <c r="J1494">
        <v>0.13551544814928099</v>
      </c>
      <c r="K1494">
        <f t="shared" si="69"/>
        <v>756764</v>
      </c>
      <c r="L1494">
        <f t="shared" si="70"/>
        <v>539398</v>
      </c>
      <c r="M1494">
        <f t="shared" si="71"/>
        <v>1315178</v>
      </c>
    </row>
    <row r="1495" spans="1:13">
      <c r="A1495" s="1" t="s">
        <v>46</v>
      </c>
      <c r="B1495">
        <v>28163</v>
      </c>
      <c r="C1495" t="s">
        <v>1102</v>
      </c>
      <c r="D1495">
        <v>4832</v>
      </c>
      <c r="E1495">
        <v>5496</v>
      </c>
      <c r="F1495">
        <v>10441</v>
      </c>
      <c r="G1495">
        <v>-664</v>
      </c>
      <c r="H1495">
        <v>0.46279092040992198</v>
      </c>
      <c r="I1495">
        <v>0.52638636145963003</v>
      </c>
      <c r="J1495">
        <v>-6.3595441049707893E-2</v>
      </c>
      <c r="K1495">
        <f t="shared" si="69"/>
        <v>756764</v>
      </c>
      <c r="L1495">
        <f t="shared" si="70"/>
        <v>539398</v>
      </c>
      <c r="M1495">
        <f t="shared" si="71"/>
        <v>1315178</v>
      </c>
    </row>
    <row r="1496" spans="1:13">
      <c r="A1496" s="1" t="s">
        <v>35</v>
      </c>
      <c r="B1496">
        <v>29001</v>
      </c>
      <c r="C1496" t="s">
        <v>676</v>
      </c>
      <c r="D1496">
        <v>6413</v>
      </c>
      <c r="E1496">
        <v>3710</v>
      </c>
      <c r="F1496">
        <v>10336</v>
      </c>
      <c r="G1496">
        <v>2703</v>
      </c>
      <c r="H1496">
        <v>0.62045278637770895</v>
      </c>
      <c r="I1496">
        <v>0.35893962848297201</v>
      </c>
      <c r="J1496">
        <v>0.261513157894736</v>
      </c>
      <c r="K1496">
        <f t="shared" si="69"/>
        <v>1718736</v>
      </c>
      <c r="L1496">
        <f t="shared" si="70"/>
        <v>1253014</v>
      </c>
      <c r="M1496">
        <f t="shared" si="71"/>
        <v>3025962</v>
      </c>
    </row>
    <row r="1497" spans="1:13">
      <c r="A1497" s="1" t="s">
        <v>35</v>
      </c>
      <c r="B1497">
        <v>29003</v>
      </c>
      <c r="C1497" t="s">
        <v>1103</v>
      </c>
      <c r="D1497">
        <v>7255</v>
      </c>
      <c r="E1497">
        <v>2351</v>
      </c>
      <c r="F1497">
        <v>9752</v>
      </c>
      <c r="G1497">
        <v>4904</v>
      </c>
      <c r="H1497">
        <v>0.74394995898277205</v>
      </c>
      <c r="I1497">
        <v>0.24107875307629201</v>
      </c>
      <c r="J1497">
        <v>0.50287120590648005</v>
      </c>
      <c r="K1497">
        <f t="shared" si="69"/>
        <v>1718736</v>
      </c>
      <c r="L1497">
        <f t="shared" si="70"/>
        <v>1253014</v>
      </c>
      <c r="M1497">
        <f t="shared" si="71"/>
        <v>3025962</v>
      </c>
    </row>
    <row r="1498" spans="1:13">
      <c r="A1498" s="1" t="s">
        <v>35</v>
      </c>
      <c r="B1498">
        <v>29005</v>
      </c>
      <c r="C1498" t="s">
        <v>722</v>
      </c>
      <c r="D1498">
        <v>2199</v>
      </c>
      <c r="E1498">
        <v>564</v>
      </c>
      <c r="F1498">
        <v>2814</v>
      </c>
      <c r="G1498">
        <v>1635</v>
      </c>
      <c r="H1498">
        <v>0.781449893390191</v>
      </c>
      <c r="I1498">
        <v>0.20042643923240899</v>
      </c>
      <c r="J1498">
        <v>0.581023454157782</v>
      </c>
      <c r="K1498">
        <f t="shared" si="69"/>
        <v>1718736</v>
      </c>
      <c r="L1498">
        <f t="shared" si="70"/>
        <v>1253014</v>
      </c>
      <c r="M1498">
        <f t="shared" si="71"/>
        <v>3025962</v>
      </c>
    </row>
    <row r="1499" spans="1:13">
      <c r="A1499" s="1" t="s">
        <v>35</v>
      </c>
      <c r="B1499">
        <v>29007</v>
      </c>
      <c r="C1499" t="s">
        <v>1104</v>
      </c>
      <c r="D1499">
        <v>7732</v>
      </c>
      <c r="E1499">
        <v>2704</v>
      </c>
      <c r="F1499">
        <v>10656</v>
      </c>
      <c r="G1499">
        <v>5028</v>
      </c>
      <c r="H1499">
        <v>0.72560060060060005</v>
      </c>
      <c r="I1499">
        <v>0.25375375375375298</v>
      </c>
      <c r="J1499">
        <v>0.47184684684684602</v>
      </c>
      <c r="K1499">
        <f t="shared" si="69"/>
        <v>1718736</v>
      </c>
      <c r="L1499">
        <f t="shared" si="70"/>
        <v>1253014</v>
      </c>
      <c r="M1499">
        <f t="shared" si="71"/>
        <v>3025962</v>
      </c>
    </row>
    <row r="1500" spans="1:13">
      <c r="A1500" s="1" t="s">
        <v>35</v>
      </c>
      <c r="B1500">
        <v>29009</v>
      </c>
      <c r="C1500" t="s">
        <v>951</v>
      </c>
      <c r="D1500">
        <v>12425</v>
      </c>
      <c r="E1500">
        <v>2948</v>
      </c>
      <c r="F1500">
        <v>15598</v>
      </c>
      <c r="G1500">
        <v>9477</v>
      </c>
      <c r="H1500">
        <v>0.796576484164636</v>
      </c>
      <c r="I1500">
        <v>0.188998589562764</v>
      </c>
      <c r="J1500">
        <v>0.60757789460187195</v>
      </c>
      <c r="K1500">
        <f t="shared" si="69"/>
        <v>1718736</v>
      </c>
      <c r="L1500">
        <f t="shared" si="70"/>
        <v>1253014</v>
      </c>
      <c r="M1500">
        <f t="shared" si="71"/>
        <v>3025962</v>
      </c>
    </row>
    <row r="1501" spans="1:13">
      <c r="A1501" s="1" t="s">
        <v>35</v>
      </c>
      <c r="B1501">
        <v>29011</v>
      </c>
      <c r="C1501" t="s">
        <v>724</v>
      </c>
      <c r="D1501">
        <v>5168</v>
      </c>
      <c r="E1501">
        <v>844</v>
      </c>
      <c r="F1501">
        <v>6077</v>
      </c>
      <c r="G1501">
        <v>4324</v>
      </c>
      <c r="H1501">
        <v>0.85041961494158302</v>
      </c>
      <c r="I1501">
        <v>0.13888431792002601</v>
      </c>
      <c r="J1501">
        <v>0.71153529702155605</v>
      </c>
      <c r="K1501">
        <f t="shared" si="69"/>
        <v>1718736</v>
      </c>
      <c r="L1501">
        <f t="shared" si="70"/>
        <v>1253014</v>
      </c>
      <c r="M1501">
        <f t="shared" si="71"/>
        <v>3025962</v>
      </c>
    </row>
    <row r="1502" spans="1:13">
      <c r="A1502" s="1" t="s">
        <v>35</v>
      </c>
      <c r="B1502">
        <v>29013</v>
      </c>
      <c r="C1502" t="s">
        <v>1105</v>
      </c>
      <c r="D1502">
        <v>6597</v>
      </c>
      <c r="E1502">
        <v>1672</v>
      </c>
      <c r="F1502">
        <v>8416</v>
      </c>
      <c r="G1502">
        <v>4925</v>
      </c>
      <c r="H1502">
        <v>0.78386406844106404</v>
      </c>
      <c r="I1502">
        <v>0.198669201520912</v>
      </c>
      <c r="J1502">
        <v>0.58519486692015199</v>
      </c>
      <c r="K1502">
        <f t="shared" si="69"/>
        <v>1718736</v>
      </c>
      <c r="L1502">
        <f t="shared" si="70"/>
        <v>1253014</v>
      </c>
      <c r="M1502">
        <f t="shared" si="71"/>
        <v>3025962</v>
      </c>
    </row>
    <row r="1503" spans="1:13">
      <c r="A1503" s="1" t="s">
        <v>35</v>
      </c>
      <c r="B1503">
        <v>29015</v>
      </c>
      <c r="C1503" t="s">
        <v>211</v>
      </c>
      <c r="D1503">
        <v>8109</v>
      </c>
      <c r="E1503">
        <v>2180</v>
      </c>
      <c r="F1503">
        <v>10476</v>
      </c>
      <c r="G1503">
        <v>5929</v>
      </c>
      <c r="H1503">
        <v>0.774054982817869</v>
      </c>
      <c r="I1503">
        <v>0.20809469263077501</v>
      </c>
      <c r="J1503">
        <v>0.56596029018709404</v>
      </c>
      <c r="K1503">
        <f t="shared" si="69"/>
        <v>1718736</v>
      </c>
      <c r="L1503">
        <f t="shared" si="70"/>
        <v>1253014</v>
      </c>
      <c r="M1503">
        <f t="shared" si="71"/>
        <v>3025962</v>
      </c>
    </row>
    <row r="1504" spans="1:13">
      <c r="A1504" s="1" t="s">
        <v>35</v>
      </c>
      <c r="B1504">
        <v>29017</v>
      </c>
      <c r="C1504" t="s">
        <v>1106</v>
      </c>
      <c r="D1504">
        <v>5167</v>
      </c>
      <c r="E1504">
        <v>750</v>
      </c>
      <c r="F1504">
        <v>5983</v>
      </c>
      <c r="G1504">
        <v>4417</v>
      </c>
      <c r="H1504">
        <v>0.86361357178672904</v>
      </c>
      <c r="I1504">
        <v>0.12535517299013799</v>
      </c>
      <c r="J1504">
        <v>0.73825839879659005</v>
      </c>
      <c r="K1504">
        <f t="shared" si="69"/>
        <v>1718736</v>
      </c>
      <c r="L1504">
        <f t="shared" si="70"/>
        <v>1253014</v>
      </c>
      <c r="M1504">
        <f t="shared" si="71"/>
        <v>3025962</v>
      </c>
    </row>
    <row r="1505" spans="1:13">
      <c r="A1505" s="1" t="s">
        <v>35</v>
      </c>
      <c r="B1505">
        <v>29019</v>
      </c>
      <c r="C1505" t="s">
        <v>212</v>
      </c>
      <c r="D1505">
        <v>38646</v>
      </c>
      <c r="E1505">
        <v>50064</v>
      </c>
      <c r="F1505">
        <v>91168</v>
      </c>
      <c r="G1505">
        <v>-11418</v>
      </c>
      <c r="H1505">
        <v>0.42389873639873599</v>
      </c>
      <c r="I1505">
        <v>0.54914004914004899</v>
      </c>
      <c r="J1505">
        <v>-0.12524131274131201</v>
      </c>
      <c r="K1505">
        <f t="shared" si="69"/>
        <v>1718736</v>
      </c>
      <c r="L1505">
        <f t="shared" si="70"/>
        <v>1253014</v>
      </c>
      <c r="M1505">
        <f t="shared" si="71"/>
        <v>3025962</v>
      </c>
    </row>
    <row r="1506" spans="1:13">
      <c r="A1506" s="1" t="s">
        <v>35</v>
      </c>
      <c r="B1506">
        <v>29021</v>
      </c>
      <c r="C1506" t="s">
        <v>682</v>
      </c>
      <c r="D1506">
        <v>22450</v>
      </c>
      <c r="E1506">
        <v>13445</v>
      </c>
      <c r="F1506">
        <v>36598</v>
      </c>
      <c r="G1506">
        <v>9005</v>
      </c>
      <c r="H1506">
        <v>0.61342149844253702</v>
      </c>
      <c r="I1506">
        <v>0.36736980162850402</v>
      </c>
      <c r="J1506">
        <v>0.24605169681403299</v>
      </c>
      <c r="K1506">
        <f t="shared" si="69"/>
        <v>1718736</v>
      </c>
      <c r="L1506">
        <f t="shared" si="70"/>
        <v>1253014</v>
      </c>
      <c r="M1506">
        <f t="shared" si="71"/>
        <v>3025962</v>
      </c>
    </row>
    <row r="1507" spans="1:13">
      <c r="A1507" s="1" t="s">
        <v>35</v>
      </c>
      <c r="B1507">
        <v>29023</v>
      </c>
      <c r="C1507" t="s">
        <v>92</v>
      </c>
      <c r="D1507">
        <v>14602</v>
      </c>
      <c r="E1507">
        <v>3301</v>
      </c>
      <c r="F1507">
        <v>18141</v>
      </c>
      <c r="G1507">
        <v>11301</v>
      </c>
      <c r="H1507">
        <v>0.80491703875199805</v>
      </c>
      <c r="I1507">
        <v>0.181963508075629</v>
      </c>
      <c r="J1507">
        <v>0.62295353067636805</v>
      </c>
      <c r="K1507">
        <f t="shared" si="69"/>
        <v>1718736</v>
      </c>
      <c r="L1507">
        <f t="shared" si="70"/>
        <v>1253014</v>
      </c>
      <c r="M1507">
        <f t="shared" si="71"/>
        <v>3025962</v>
      </c>
    </row>
    <row r="1508" spans="1:13">
      <c r="A1508" s="1" t="s">
        <v>35</v>
      </c>
      <c r="B1508">
        <v>29025</v>
      </c>
      <c r="C1508" t="s">
        <v>798</v>
      </c>
      <c r="D1508">
        <v>3725</v>
      </c>
      <c r="E1508">
        <v>897</v>
      </c>
      <c r="F1508">
        <v>4682</v>
      </c>
      <c r="G1508">
        <v>2828</v>
      </c>
      <c r="H1508">
        <v>0.79560017086714996</v>
      </c>
      <c r="I1508">
        <v>0.19158479282357899</v>
      </c>
      <c r="J1508">
        <v>0.60401537804357097</v>
      </c>
      <c r="K1508">
        <f t="shared" si="69"/>
        <v>1718736</v>
      </c>
      <c r="L1508">
        <f t="shared" si="70"/>
        <v>1253014</v>
      </c>
      <c r="M1508">
        <f t="shared" si="71"/>
        <v>3025962</v>
      </c>
    </row>
    <row r="1509" spans="1:13">
      <c r="A1509" s="1" t="s">
        <v>35</v>
      </c>
      <c r="B1509">
        <v>29027</v>
      </c>
      <c r="C1509" t="s">
        <v>1107</v>
      </c>
      <c r="D1509">
        <v>14815</v>
      </c>
      <c r="E1509">
        <v>5870</v>
      </c>
      <c r="F1509">
        <v>21144</v>
      </c>
      <c r="G1509">
        <v>8945</v>
      </c>
      <c r="H1509">
        <v>0.70067158531971196</v>
      </c>
      <c r="I1509">
        <v>0.277620128641695</v>
      </c>
      <c r="J1509">
        <v>0.42305145667801702</v>
      </c>
      <c r="K1509">
        <f t="shared" si="69"/>
        <v>1718736</v>
      </c>
      <c r="L1509">
        <f t="shared" si="70"/>
        <v>1253014</v>
      </c>
      <c r="M1509">
        <f t="shared" si="71"/>
        <v>3025962</v>
      </c>
    </row>
    <row r="1510" spans="1:13">
      <c r="A1510" s="1" t="s">
        <v>35</v>
      </c>
      <c r="B1510">
        <v>29029</v>
      </c>
      <c r="C1510" t="s">
        <v>451</v>
      </c>
      <c r="D1510">
        <v>18850</v>
      </c>
      <c r="E1510">
        <v>5652</v>
      </c>
      <c r="F1510">
        <v>24812</v>
      </c>
      <c r="G1510">
        <v>13198</v>
      </c>
      <c r="H1510">
        <v>0.75971304207641399</v>
      </c>
      <c r="I1510">
        <v>0.22779300338545799</v>
      </c>
      <c r="J1510">
        <v>0.53192003869095505</v>
      </c>
      <c r="K1510">
        <f t="shared" si="69"/>
        <v>1718736</v>
      </c>
      <c r="L1510">
        <f t="shared" si="70"/>
        <v>1253014</v>
      </c>
      <c r="M1510">
        <f t="shared" si="71"/>
        <v>3025962</v>
      </c>
    </row>
    <row r="1511" spans="1:13">
      <c r="A1511" s="1" t="s">
        <v>35</v>
      </c>
      <c r="B1511">
        <v>29031</v>
      </c>
      <c r="C1511" t="s">
        <v>1108</v>
      </c>
      <c r="D1511">
        <v>28907</v>
      </c>
      <c r="E1511">
        <v>10760</v>
      </c>
      <c r="F1511">
        <v>40328</v>
      </c>
      <c r="G1511">
        <v>18147</v>
      </c>
      <c r="H1511">
        <v>0.71679726244792696</v>
      </c>
      <c r="I1511">
        <v>0.26681214044832302</v>
      </c>
      <c r="J1511">
        <v>0.449985121999603</v>
      </c>
      <c r="K1511">
        <f t="shared" si="69"/>
        <v>1718736</v>
      </c>
      <c r="L1511">
        <f t="shared" si="70"/>
        <v>1253014</v>
      </c>
      <c r="M1511">
        <f t="shared" si="71"/>
        <v>3025962</v>
      </c>
    </row>
    <row r="1512" spans="1:13">
      <c r="A1512" s="1" t="s">
        <v>35</v>
      </c>
      <c r="B1512">
        <v>29033</v>
      </c>
      <c r="C1512" t="s">
        <v>214</v>
      </c>
      <c r="D1512">
        <v>3706</v>
      </c>
      <c r="E1512">
        <v>786</v>
      </c>
      <c r="F1512">
        <v>4532</v>
      </c>
      <c r="G1512">
        <v>2920</v>
      </c>
      <c r="H1512">
        <v>0.81774051191526897</v>
      </c>
      <c r="I1512">
        <v>0.17343336275375101</v>
      </c>
      <c r="J1512">
        <v>0.64430714916151799</v>
      </c>
      <c r="K1512">
        <f t="shared" si="69"/>
        <v>1718736</v>
      </c>
      <c r="L1512">
        <f t="shared" si="70"/>
        <v>1253014</v>
      </c>
      <c r="M1512">
        <f t="shared" si="71"/>
        <v>3025962</v>
      </c>
    </row>
    <row r="1513" spans="1:13">
      <c r="A1513" s="1" t="s">
        <v>35</v>
      </c>
      <c r="B1513">
        <v>29035</v>
      </c>
      <c r="C1513" t="s">
        <v>802</v>
      </c>
      <c r="D1513">
        <v>2451</v>
      </c>
      <c r="E1513">
        <v>418</v>
      </c>
      <c r="F1513">
        <v>2897</v>
      </c>
      <c r="G1513">
        <v>2033</v>
      </c>
      <c r="H1513">
        <v>0.84604763548498396</v>
      </c>
      <c r="I1513">
        <v>0.14428719364860201</v>
      </c>
      <c r="J1513">
        <v>0.70176044183638198</v>
      </c>
      <c r="K1513">
        <f t="shared" si="69"/>
        <v>1718736</v>
      </c>
      <c r="L1513">
        <f t="shared" si="70"/>
        <v>1253014</v>
      </c>
      <c r="M1513">
        <f t="shared" si="71"/>
        <v>3025962</v>
      </c>
    </row>
    <row r="1514" spans="1:13">
      <c r="A1514" s="1" t="s">
        <v>35</v>
      </c>
      <c r="B1514">
        <v>29037</v>
      </c>
      <c r="C1514" t="s">
        <v>585</v>
      </c>
      <c r="D1514">
        <v>37197</v>
      </c>
      <c r="E1514">
        <v>19052</v>
      </c>
      <c r="F1514">
        <v>57408</v>
      </c>
      <c r="G1514">
        <v>18145</v>
      </c>
      <c r="H1514">
        <v>0.64794105351170495</v>
      </c>
      <c r="I1514">
        <v>0.33187012263099203</v>
      </c>
      <c r="J1514">
        <v>0.31607093088071297</v>
      </c>
      <c r="K1514">
        <f t="shared" si="69"/>
        <v>1718736</v>
      </c>
      <c r="L1514">
        <f t="shared" si="70"/>
        <v>1253014</v>
      </c>
      <c r="M1514">
        <f t="shared" si="71"/>
        <v>3025962</v>
      </c>
    </row>
    <row r="1515" spans="1:13">
      <c r="A1515" s="1" t="s">
        <v>35</v>
      </c>
      <c r="B1515">
        <v>29039</v>
      </c>
      <c r="C1515" t="s">
        <v>684</v>
      </c>
      <c r="D1515">
        <v>5788</v>
      </c>
      <c r="E1515">
        <v>1145</v>
      </c>
      <c r="F1515">
        <v>7044</v>
      </c>
      <c r="G1515">
        <v>4643</v>
      </c>
      <c r="H1515">
        <v>0.82169222032935796</v>
      </c>
      <c r="I1515">
        <v>0.16254968767745501</v>
      </c>
      <c r="J1515">
        <v>0.65914253265190204</v>
      </c>
      <c r="K1515">
        <f t="shared" si="69"/>
        <v>1718736</v>
      </c>
      <c r="L1515">
        <f t="shared" si="70"/>
        <v>1253014</v>
      </c>
      <c r="M1515">
        <f t="shared" si="71"/>
        <v>3025962</v>
      </c>
    </row>
    <row r="1516" spans="1:13">
      <c r="A1516" s="1" t="s">
        <v>35</v>
      </c>
      <c r="B1516">
        <v>29041</v>
      </c>
      <c r="C1516" t="s">
        <v>1109</v>
      </c>
      <c r="D1516">
        <v>3111</v>
      </c>
      <c r="E1516">
        <v>916</v>
      </c>
      <c r="F1516">
        <v>4077</v>
      </c>
      <c r="G1516">
        <v>2195</v>
      </c>
      <c r="H1516">
        <v>0.763061074319352</v>
      </c>
      <c r="I1516">
        <v>0.22467500613195901</v>
      </c>
      <c r="J1516">
        <v>0.53838606818739199</v>
      </c>
      <c r="K1516">
        <f t="shared" si="69"/>
        <v>1718736</v>
      </c>
      <c r="L1516">
        <f t="shared" si="70"/>
        <v>1253014</v>
      </c>
      <c r="M1516">
        <f t="shared" si="71"/>
        <v>3025962</v>
      </c>
    </row>
    <row r="1517" spans="1:13">
      <c r="A1517" s="1" t="s">
        <v>35</v>
      </c>
      <c r="B1517">
        <v>29043</v>
      </c>
      <c r="C1517" t="s">
        <v>587</v>
      </c>
      <c r="D1517">
        <v>34920</v>
      </c>
      <c r="E1517">
        <v>11131</v>
      </c>
      <c r="F1517">
        <v>46839</v>
      </c>
      <c r="G1517">
        <v>23789</v>
      </c>
      <c r="H1517">
        <v>0.74553256901300202</v>
      </c>
      <c r="I1517">
        <v>0.23764384380537501</v>
      </c>
      <c r="J1517">
        <v>0.50788872520762596</v>
      </c>
      <c r="K1517">
        <f t="shared" si="69"/>
        <v>1718736</v>
      </c>
      <c r="L1517">
        <f t="shared" si="70"/>
        <v>1253014</v>
      </c>
      <c r="M1517">
        <f t="shared" si="71"/>
        <v>3025962</v>
      </c>
    </row>
    <row r="1518" spans="1:13">
      <c r="A1518" s="1" t="s">
        <v>35</v>
      </c>
      <c r="B1518">
        <v>29045</v>
      </c>
      <c r="C1518" t="s">
        <v>216</v>
      </c>
      <c r="D1518">
        <v>2672</v>
      </c>
      <c r="E1518">
        <v>678</v>
      </c>
      <c r="F1518">
        <v>3394</v>
      </c>
      <c r="G1518">
        <v>1994</v>
      </c>
      <c r="H1518">
        <v>0.78727165586328796</v>
      </c>
      <c r="I1518">
        <v>0.19976428992339401</v>
      </c>
      <c r="J1518">
        <v>0.58750736593989294</v>
      </c>
      <c r="K1518">
        <f t="shared" si="69"/>
        <v>1718736</v>
      </c>
      <c r="L1518">
        <f t="shared" si="70"/>
        <v>1253014</v>
      </c>
      <c r="M1518">
        <f t="shared" si="71"/>
        <v>3025962</v>
      </c>
    </row>
    <row r="1519" spans="1:13">
      <c r="A1519" s="1" t="s">
        <v>35</v>
      </c>
      <c r="B1519">
        <v>29047</v>
      </c>
      <c r="C1519" t="s">
        <v>99</v>
      </c>
      <c r="D1519">
        <v>64605</v>
      </c>
      <c r="E1519">
        <v>59400</v>
      </c>
      <c r="F1519">
        <v>126569</v>
      </c>
      <c r="G1519">
        <v>5205</v>
      </c>
      <c r="H1519">
        <v>0.51043304442635995</v>
      </c>
      <c r="I1519">
        <v>0.469309230538283</v>
      </c>
      <c r="J1519">
        <v>4.1123813888076802E-2</v>
      </c>
      <c r="K1519">
        <f t="shared" si="69"/>
        <v>1718736</v>
      </c>
      <c r="L1519">
        <f t="shared" si="70"/>
        <v>1253014</v>
      </c>
      <c r="M1519">
        <f t="shared" si="71"/>
        <v>3025962</v>
      </c>
    </row>
    <row r="1520" spans="1:13">
      <c r="A1520" s="1" t="s">
        <v>35</v>
      </c>
      <c r="B1520">
        <v>29049</v>
      </c>
      <c r="C1520" t="s">
        <v>588</v>
      </c>
      <c r="D1520">
        <v>7799</v>
      </c>
      <c r="E1520">
        <v>2896</v>
      </c>
      <c r="F1520">
        <v>10888</v>
      </c>
      <c r="G1520">
        <v>4903</v>
      </c>
      <c r="H1520">
        <v>0.71629316678912502</v>
      </c>
      <c r="I1520">
        <v>0.26598089639970601</v>
      </c>
      <c r="J1520">
        <v>0.45031227038941901</v>
      </c>
      <c r="K1520">
        <f t="shared" si="69"/>
        <v>1718736</v>
      </c>
      <c r="L1520">
        <f t="shared" si="70"/>
        <v>1253014</v>
      </c>
      <c r="M1520">
        <f t="shared" si="71"/>
        <v>3025962</v>
      </c>
    </row>
    <row r="1521" spans="1:13">
      <c r="A1521" s="1" t="s">
        <v>35</v>
      </c>
      <c r="B1521">
        <v>29051</v>
      </c>
      <c r="C1521" t="s">
        <v>1110</v>
      </c>
      <c r="D1521">
        <v>26086</v>
      </c>
      <c r="E1521">
        <v>12694</v>
      </c>
      <c r="F1521">
        <v>39529</v>
      </c>
      <c r="G1521">
        <v>13392</v>
      </c>
      <c r="H1521">
        <v>0.65992056464873805</v>
      </c>
      <c r="I1521">
        <v>0.32113132130840599</v>
      </c>
      <c r="J1521">
        <v>0.338789243340332</v>
      </c>
      <c r="K1521">
        <f t="shared" si="69"/>
        <v>1718736</v>
      </c>
      <c r="L1521">
        <f t="shared" si="70"/>
        <v>1253014</v>
      </c>
      <c r="M1521">
        <f t="shared" si="71"/>
        <v>3025962</v>
      </c>
    </row>
    <row r="1522" spans="1:13">
      <c r="A1522" s="1" t="s">
        <v>35</v>
      </c>
      <c r="B1522">
        <v>29053</v>
      </c>
      <c r="C1522" t="s">
        <v>1111</v>
      </c>
      <c r="D1522">
        <v>6272</v>
      </c>
      <c r="E1522">
        <v>2249</v>
      </c>
      <c r="F1522">
        <v>8693</v>
      </c>
      <c r="G1522">
        <v>4023</v>
      </c>
      <c r="H1522">
        <v>0.72150005751754198</v>
      </c>
      <c r="I1522">
        <v>0.25871390774186098</v>
      </c>
      <c r="J1522">
        <v>0.462786149775681</v>
      </c>
      <c r="K1522">
        <f t="shared" si="69"/>
        <v>1718736</v>
      </c>
      <c r="L1522">
        <f t="shared" si="70"/>
        <v>1253014</v>
      </c>
      <c r="M1522">
        <f t="shared" si="71"/>
        <v>3025962</v>
      </c>
    </row>
    <row r="1523" spans="1:13">
      <c r="A1523" s="1" t="s">
        <v>35</v>
      </c>
      <c r="B1523">
        <v>29055</v>
      </c>
      <c r="C1523" t="s">
        <v>221</v>
      </c>
      <c r="D1523">
        <v>8725</v>
      </c>
      <c r="E1523">
        <v>2113</v>
      </c>
      <c r="F1523">
        <v>10973</v>
      </c>
      <c r="G1523">
        <v>6612</v>
      </c>
      <c r="H1523">
        <v>0.79513350952337503</v>
      </c>
      <c r="I1523">
        <v>0.192563565114371</v>
      </c>
      <c r="J1523">
        <v>0.60256994440900302</v>
      </c>
      <c r="K1523">
        <f t="shared" si="69"/>
        <v>1718736</v>
      </c>
      <c r="L1523">
        <f t="shared" si="70"/>
        <v>1253014</v>
      </c>
      <c r="M1523">
        <f t="shared" si="71"/>
        <v>3025962</v>
      </c>
    </row>
    <row r="1524" spans="1:13">
      <c r="A1524" s="1" t="s">
        <v>35</v>
      </c>
      <c r="B1524">
        <v>29057</v>
      </c>
      <c r="C1524" t="s">
        <v>465</v>
      </c>
      <c r="D1524">
        <v>3414</v>
      </c>
      <c r="E1524">
        <v>656</v>
      </c>
      <c r="F1524">
        <v>4119</v>
      </c>
      <c r="G1524">
        <v>2758</v>
      </c>
      <c r="H1524">
        <v>0.82884195193008003</v>
      </c>
      <c r="I1524">
        <v>0.15926195678562699</v>
      </c>
      <c r="J1524">
        <v>0.66957999514445199</v>
      </c>
      <c r="K1524">
        <f t="shared" si="69"/>
        <v>1718736</v>
      </c>
      <c r="L1524">
        <f t="shared" si="70"/>
        <v>1253014</v>
      </c>
      <c r="M1524">
        <f t="shared" si="71"/>
        <v>3025962</v>
      </c>
    </row>
    <row r="1525" spans="1:13">
      <c r="A1525" s="1" t="s">
        <v>35</v>
      </c>
      <c r="B1525">
        <v>29059</v>
      </c>
      <c r="C1525" t="s">
        <v>109</v>
      </c>
      <c r="D1525">
        <v>6619</v>
      </c>
      <c r="E1525">
        <v>1380</v>
      </c>
      <c r="F1525">
        <v>8104</v>
      </c>
      <c r="G1525">
        <v>5239</v>
      </c>
      <c r="H1525">
        <v>0.816757156959526</v>
      </c>
      <c r="I1525">
        <v>0.17028627838104601</v>
      </c>
      <c r="J1525">
        <v>0.64647087857847896</v>
      </c>
      <c r="K1525">
        <f t="shared" si="69"/>
        <v>1718736</v>
      </c>
      <c r="L1525">
        <f t="shared" si="70"/>
        <v>1253014</v>
      </c>
      <c r="M1525">
        <f t="shared" si="71"/>
        <v>3025962</v>
      </c>
    </row>
    <row r="1526" spans="1:13">
      <c r="A1526" s="1" t="s">
        <v>35</v>
      </c>
      <c r="B1526">
        <v>29061</v>
      </c>
      <c r="C1526" t="s">
        <v>638</v>
      </c>
      <c r="D1526">
        <v>3102</v>
      </c>
      <c r="E1526">
        <v>746</v>
      </c>
      <c r="F1526">
        <v>3911</v>
      </c>
      <c r="G1526">
        <v>2356</v>
      </c>
      <c r="H1526">
        <v>0.79314753260035797</v>
      </c>
      <c r="I1526">
        <v>0.190744055228841</v>
      </c>
      <c r="J1526">
        <v>0.60240347737151601</v>
      </c>
      <c r="K1526">
        <f t="shared" si="69"/>
        <v>1718736</v>
      </c>
      <c r="L1526">
        <f t="shared" si="70"/>
        <v>1253014</v>
      </c>
      <c r="M1526">
        <f t="shared" si="71"/>
        <v>3025962</v>
      </c>
    </row>
    <row r="1527" spans="1:13">
      <c r="A1527" s="1" t="s">
        <v>35</v>
      </c>
      <c r="B1527">
        <v>29063</v>
      </c>
      <c r="C1527" t="s">
        <v>110</v>
      </c>
      <c r="D1527">
        <v>3828</v>
      </c>
      <c r="E1527">
        <v>930</v>
      </c>
      <c r="F1527">
        <v>4843</v>
      </c>
      <c r="G1527">
        <v>2898</v>
      </c>
      <c r="H1527">
        <v>0.79041916167664605</v>
      </c>
      <c r="I1527">
        <v>0.19202973363617501</v>
      </c>
      <c r="J1527">
        <v>0.59838942804047002</v>
      </c>
      <c r="K1527">
        <f t="shared" si="69"/>
        <v>1718736</v>
      </c>
      <c r="L1527">
        <f t="shared" si="70"/>
        <v>1253014</v>
      </c>
      <c r="M1527">
        <f t="shared" si="71"/>
        <v>3025962</v>
      </c>
    </row>
    <row r="1528" spans="1:13">
      <c r="A1528" s="1" t="s">
        <v>35</v>
      </c>
      <c r="B1528">
        <v>29065</v>
      </c>
      <c r="C1528" t="s">
        <v>1112</v>
      </c>
      <c r="D1528">
        <v>5987</v>
      </c>
      <c r="E1528">
        <v>1056</v>
      </c>
      <c r="F1528">
        <v>7142</v>
      </c>
      <c r="G1528">
        <v>4931</v>
      </c>
      <c r="H1528">
        <v>0.83828059367123997</v>
      </c>
      <c r="I1528">
        <v>0.14785774292915099</v>
      </c>
      <c r="J1528">
        <v>0.69042285074208898</v>
      </c>
      <c r="K1528">
        <f t="shared" si="69"/>
        <v>1718736</v>
      </c>
      <c r="L1528">
        <f t="shared" si="70"/>
        <v>1253014</v>
      </c>
      <c r="M1528">
        <f t="shared" si="71"/>
        <v>3025962</v>
      </c>
    </row>
    <row r="1529" spans="1:13">
      <c r="A1529" s="1" t="s">
        <v>35</v>
      </c>
      <c r="B1529">
        <v>29067</v>
      </c>
      <c r="C1529" t="s">
        <v>339</v>
      </c>
      <c r="D1529">
        <v>5898</v>
      </c>
      <c r="E1529">
        <v>1016</v>
      </c>
      <c r="F1529">
        <v>7000</v>
      </c>
      <c r="G1529">
        <v>4882</v>
      </c>
      <c r="H1529">
        <v>0.84257142857142797</v>
      </c>
      <c r="I1529">
        <v>0.14514285714285699</v>
      </c>
      <c r="J1529">
        <v>0.69742857142857095</v>
      </c>
      <c r="K1529">
        <f t="shared" si="69"/>
        <v>1718736</v>
      </c>
      <c r="L1529">
        <f t="shared" si="70"/>
        <v>1253014</v>
      </c>
      <c r="M1529">
        <f t="shared" si="71"/>
        <v>3025962</v>
      </c>
    </row>
    <row r="1530" spans="1:13">
      <c r="A1530" s="1" t="s">
        <v>35</v>
      </c>
      <c r="B1530">
        <v>29069</v>
      </c>
      <c r="C1530" t="s">
        <v>1113</v>
      </c>
      <c r="D1530">
        <v>8135</v>
      </c>
      <c r="E1530">
        <v>2200</v>
      </c>
      <c r="F1530">
        <v>10419</v>
      </c>
      <c r="G1530">
        <v>5935</v>
      </c>
      <c r="H1530">
        <v>0.78078510413667301</v>
      </c>
      <c r="I1530">
        <v>0.211152701794797</v>
      </c>
      <c r="J1530">
        <v>0.56963240234187495</v>
      </c>
      <c r="K1530">
        <f t="shared" si="69"/>
        <v>1718736</v>
      </c>
      <c r="L1530">
        <f t="shared" si="70"/>
        <v>1253014</v>
      </c>
      <c r="M1530">
        <f t="shared" si="71"/>
        <v>3025962</v>
      </c>
    </row>
    <row r="1531" spans="1:13">
      <c r="A1531" s="1" t="s">
        <v>35</v>
      </c>
      <c r="B1531">
        <v>29071</v>
      </c>
      <c r="C1531" t="s">
        <v>115</v>
      </c>
      <c r="D1531">
        <v>38058</v>
      </c>
      <c r="E1531">
        <v>14569</v>
      </c>
      <c r="F1531">
        <v>53685</v>
      </c>
      <c r="G1531">
        <v>23489</v>
      </c>
      <c r="H1531">
        <v>0.70891310421905496</v>
      </c>
      <c r="I1531">
        <v>0.27137934246064999</v>
      </c>
      <c r="J1531">
        <v>0.43753376175840503</v>
      </c>
      <c r="K1531">
        <f t="shared" si="69"/>
        <v>1718736</v>
      </c>
      <c r="L1531">
        <f t="shared" si="70"/>
        <v>1253014</v>
      </c>
      <c r="M1531">
        <f t="shared" si="71"/>
        <v>3025962</v>
      </c>
    </row>
    <row r="1532" spans="1:13">
      <c r="A1532" s="1" t="s">
        <v>35</v>
      </c>
      <c r="B1532">
        <v>29073</v>
      </c>
      <c r="C1532" t="s">
        <v>1114</v>
      </c>
      <c r="D1532">
        <v>6222</v>
      </c>
      <c r="E1532">
        <v>1601</v>
      </c>
      <c r="F1532">
        <v>7923</v>
      </c>
      <c r="G1532">
        <v>4621</v>
      </c>
      <c r="H1532">
        <v>0.78530859522907903</v>
      </c>
      <c r="I1532">
        <v>0.20206992300896101</v>
      </c>
      <c r="J1532">
        <v>0.58323867222011805</v>
      </c>
      <c r="K1532">
        <f t="shared" si="69"/>
        <v>1718736</v>
      </c>
      <c r="L1532">
        <f t="shared" si="70"/>
        <v>1253014</v>
      </c>
      <c r="M1532">
        <f t="shared" si="71"/>
        <v>3025962</v>
      </c>
    </row>
    <row r="1533" spans="1:13">
      <c r="A1533" s="1" t="s">
        <v>35</v>
      </c>
      <c r="B1533">
        <v>29075</v>
      </c>
      <c r="C1533" t="s">
        <v>1115</v>
      </c>
      <c r="D1533">
        <v>2581</v>
      </c>
      <c r="E1533">
        <v>613</v>
      </c>
      <c r="F1533">
        <v>3237</v>
      </c>
      <c r="G1533">
        <v>1968</v>
      </c>
      <c r="H1533">
        <v>0.79734321902996597</v>
      </c>
      <c r="I1533">
        <v>0.189372876119864</v>
      </c>
      <c r="J1533">
        <v>0.60797034291010099</v>
      </c>
      <c r="K1533">
        <f t="shared" si="69"/>
        <v>1718736</v>
      </c>
      <c r="L1533">
        <f t="shared" si="70"/>
        <v>1253014</v>
      </c>
      <c r="M1533">
        <f t="shared" si="71"/>
        <v>3025962</v>
      </c>
    </row>
    <row r="1534" spans="1:13">
      <c r="A1534" s="1" t="s">
        <v>35</v>
      </c>
      <c r="B1534">
        <v>29077</v>
      </c>
      <c r="C1534" t="s">
        <v>117</v>
      </c>
      <c r="D1534">
        <v>83630</v>
      </c>
      <c r="E1534">
        <v>55068</v>
      </c>
      <c r="F1534">
        <v>141800</v>
      </c>
      <c r="G1534">
        <v>28562</v>
      </c>
      <c r="H1534">
        <v>0.58977433004231306</v>
      </c>
      <c r="I1534">
        <v>0.38834978843441398</v>
      </c>
      <c r="J1534">
        <v>0.20142454160789799</v>
      </c>
      <c r="K1534">
        <f t="shared" si="69"/>
        <v>1718736</v>
      </c>
      <c r="L1534">
        <f t="shared" si="70"/>
        <v>1253014</v>
      </c>
      <c r="M1534">
        <f t="shared" si="71"/>
        <v>3025962</v>
      </c>
    </row>
    <row r="1535" spans="1:13">
      <c r="A1535" s="1" t="s">
        <v>35</v>
      </c>
      <c r="B1535">
        <v>29079</v>
      </c>
      <c r="C1535" t="s">
        <v>597</v>
      </c>
      <c r="D1535">
        <v>3585</v>
      </c>
      <c r="E1535">
        <v>799</v>
      </c>
      <c r="F1535">
        <v>4437</v>
      </c>
      <c r="G1535">
        <v>2786</v>
      </c>
      <c r="H1535">
        <v>0.80797836375929599</v>
      </c>
      <c r="I1535">
        <v>0.18007662835249</v>
      </c>
      <c r="J1535">
        <v>0.62790173540680605</v>
      </c>
      <c r="K1535">
        <f t="shared" si="69"/>
        <v>1718736</v>
      </c>
      <c r="L1535">
        <f t="shared" si="70"/>
        <v>1253014</v>
      </c>
      <c r="M1535">
        <f t="shared" si="71"/>
        <v>3025962</v>
      </c>
    </row>
    <row r="1536" spans="1:13">
      <c r="A1536" s="1" t="s">
        <v>35</v>
      </c>
      <c r="B1536">
        <v>29081</v>
      </c>
      <c r="C1536" t="s">
        <v>645</v>
      </c>
      <c r="D1536">
        <v>3198</v>
      </c>
      <c r="E1536">
        <v>597</v>
      </c>
      <c r="F1536">
        <v>3826</v>
      </c>
      <c r="G1536">
        <v>2601</v>
      </c>
      <c r="H1536">
        <v>0.83585990590695203</v>
      </c>
      <c r="I1536">
        <v>0.156037637219027</v>
      </c>
      <c r="J1536">
        <v>0.67982226868792395</v>
      </c>
      <c r="K1536">
        <f t="shared" si="69"/>
        <v>1718736</v>
      </c>
      <c r="L1536">
        <f t="shared" si="70"/>
        <v>1253014</v>
      </c>
      <c r="M1536">
        <f t="shared" si="71"/>
        <v>3025962</v>
      </c>
    </row>
    <row r="1537" spans="1:13">
      <c r="A1537" s="1" t="s">
        <v>35</v>
      </c>
      <c r="B1537">
        <v>29083</v>
      </c>
      <c r="C1537" t="s">
        <v>119</v>
      </c>
      <c r="D1537">
        <v>8027</v>
      </c>
      <c r="E1537">
        <v>2619</v>
      </c>
      <c r="F1537">
        <v>10788</v>
      </c>
      <c r="G1537">
        <v>5408</v>
      </c>
      <c r="H1537">
        <v>0.74406748238783804</v>
      </c>
      <c r="I1537">
        <v>0.24276974416017699</v>
      </c>
      <c r="J1537">
        <v>0.50129773822765999</v>
      </c>
      <c r="K1537">
        <f t="shared" si="69"/>
        <v>1718736</v>
      </c>
      <c r="L1537">
        <f t="shared" si="70"/>
        <v>1253014</v>
      </c>
      <c r="M1537">
        <f t="shared" si="71"/>
        <v>3025962</v>
      </c>
    </row>
    <row r="1538" spans="1:13">
      <c r="A1538" s="1" t="s">
        <v>35</v>
      </c>
      <c r="B1538">
        <v>29085</v>
      </c>
      <c r="C1538" t="s">
        <v>1116</v>
      </c>
      <c r="D1538">
        <v>3966</v>
      </c>
      <c r="E1538">
        <v>1056</v>
      </c>
      <c r="F1538">
        <v>5080</v>
      </c>
      <c r="G1538">
        <v>2910</v>
      </c>
      <c r="H1538">
        <v>0.78070866141732198</v>
      </c>
      <c r="I1538">
        <v>0.20787401574803099</v>
      </c>
      <c r="J1538">
        <v>0.57283464566929099</v>
      </c>
      <c r="K1538">
        <f t="shared" si="69"/>
        <v>1718736</v>
      </c>
      <c r="L1538">
        <f t="shared" si="70"/>
        <v>1253014</v>
      </c>
      <c r="M1538">
        <f t="shared" si="71"/>
        <v>3025962</v>
      </c>
    </row>
    <row r="1539" spans="1:13">
      <c r="A1539" s="1" t="s">
        <v>35</v>
      </c>
      <c r="B1539">
        <v>29087</v>
      </c>
      <c r="C1539" t="s">
        <v>1117</v>
      </c>
      <c r="D1539">
        <v>1976</v>
      </c>
      <c r="E1539">
        <v>338</v>
      </c>
      <c r="F1539">
        <v>2343</v>
      </c>
      <c r="G1539">
        <v>1638</v>
      </c>
      <c r="H1539">
        <v>0.84336320956039201</v>
      </c>
      <c r="I1539">
        <v>0.144259496372172</v>
      </c>
      <c r="J1539">
        <v>0.69910371318821996</v>
      </c>
      <c r="K1539">
        <f t="shared" ref="K1539:K1602" si="72">SUMIF(A:A,A1539,D:D)</f>
        <v>1718736</v>
      </c>
      <c r="L1539">
        <f t="shared" ref="L1539:L1602" si="73">SUMIF(A:A,A1539,E:E)</f>
        <v>1253014</v>
      </c>
      <c r="M1539">
        <f t="shared" ref="M1539:M1602" si="74">SUMIF(A:A,A1539,F:F)</f>
        <v>3025962</v>
      </c>
    </row>
    <row r="1540" spans="1:13">
      <c r="A1540" s="1" t="s">
        <v>35</v>
      </c>
      <c r="B1540">
        <v>29089</v>
      </c>
      <c r="C1540" t="s">
        <v>232</v>
      </c>
      <c r="D1540">
        <v>3553</v>
      </c>
      <c r="E1540">
        <v>1413</v>
      </c>
      <c r="F1540">
        <v>5092</v>
      </c>
      <c r="G1540">
        <v>2140</v>
      </c>
      <c r="H1540">
        <v>0.69776119402985004</v>
      </c>
      <c r="I1540">
        <v>0.277494108405341</v>
      </c>
      <c r="J1540">
        <v>0.42026708562450898</v>
      </c>
      <c r="K1540">
        <f t="shared" si="72"/>
        <v>1718736</v>
      </c>
      <c r="L1540">
        <f t="shared" si="73"/>
        <v>1253014</v>
      </c>
      <c r="M1540">
        <f t="shared" si="74"/>
        <v>3025962</v>
      </c>
    </row>
    <row r="1541" spans="1:13">
      <c r="A1541" s="1" t="s">
        <v>35</v>
      </c>
      <c r="B1541">
        <v>29091</v>
      </c>
      <c r="C1541" t="s">
        <v>1118</v>
      </c>
      <c r="D1541">
        <v>15181</v>
      </c>
      <c r="E1541">
        <v>3218</v>
      </c>
      <c r="F1541">
        <v>18650</v>
      </c>
      <c r="G1541">
        <v>11963</v>
      </c>
      <c r="H1541">
        <v>0.81399463806970496</v>
      </c>
      <c r="I1541">
        <v>0.17254691689008</v>
      </c>
      <c r="J1541">
        <v>0.64144772117962401</v>
      </c>
      <c r="K1541">
        <f t="shared" si="72"/>
        <v>1718736</v>
      </c>
      <c r="L1541">
        <f t="shared" si="73"/>
        <v>1253014</v>
      </c>
      <c r="M1541">
        <f t="shared" si="74"/>
        <v>3025962</v>
      </c>
    </row>
    <row r="1542" spans="1:13">
      <c r="A1542" s="1" t="s">
        <v>35</v>
      </c>
      <c r="B1542">
        <v>29093</v>
      </c>
      <c r="C1542" t="s">
        <v>970</v>
      </c>
      <c r="D1542">
        <v>3596</v>
      </c>
      <c r="E1542">
        <v>945</v>
      </c>
      <c r="F1542">
        <v>4592</v>
      </c>
      <c r="G1542">
        <v>2651</v>
      </c>
      <c r="H1542">
        <v>0.78310104529616698</v>
      </c>
      <c r="I1542">
        <v>0.20579268292682901</v>
      </c>
      <c r="J1542">
        <v>0.57730836236933702</v>
      </c>
      <c r="K1542">
        <f t="shared" si="72"/>
        <v>1718736</v>
      </c>
      <c r="L1542">
        <f t="shared" si="73"/>
        <v>1253014</v>
      </c>
      <c r="M1542">
        <f t="shared" si="74"/>
        <v>3025962</v>
      </c>
    </row>
    <row r="1543" spans="1:13">
      <c r="A1543" s="1" t="s">
        <v>35</v>
      </c>
      <c r="B1543">
        <v>29095</v>
      </c>
      <c r="C1543" t="s">
        <v>121</v>
      </c>
      <c r="D1543">
        <v>126535</v>
      </c>
      <c r="E1543">
        <v>199842</v>
      </c>
      <c r="F1543">
        <v>333063</v>
      </c>
      <c r="G1543">
        <v>-73307</v>
      </c>
      <c r="H1543">
        <v>0.37991310953183</v>
      </c>
      <c r="I1543">
        <v>0.60001261022689401</v>
      </c>
      <c r="J1543">
        <v>-0.22009950069506301</v>
      </c>
      <c r="K1543">
        <f t="shared" si="72"/>
        <v>1718736</v>
      </c>
      <c r="L1543">
        <f t="shared" si="73"/>
        <v>1253014</v>
      </c>
      <c r="M1543">
        <f t="shared" si="74"/>
        <v>3025962</v>
      </c>
    </row>
    <row r="1544" spans="1:13">
      <c r="A1544" s="1" t="s">
        <v>35</v>
      </c>
      <c r="B1544">
        <v>29097</v>
      </c>
      <c r="C1544" t="s">
        <v>493</v>
      </c>
      <c r="D1544">
        <v>37728</v>
      </c>
      <c r="E1544">
        <v>13549</v>
      </c>
      <c r="F1544">
        <v>52352</v>
      </c>
      <c r="G1544">
        <v>24179</v>
      </c>
      <c r="H1544">
        <v>0.72066014669926604</v>
      </c>
      <c r="I1544">
        <v>0.25880577628361801</v>
      </c>
      <c r="J1544">
        <v>0.46185437041564698</v>
      </c>
      <c r="K1544">
        <f t="shared" si="72"/>
        <v>1718736</v>
      </c>
      <c r="L1544">
        <f t="shared" si="73"/>
        <v>1253014</v>
      </c>
      <c r="M1544">
        <f t="shared" si="74"/>
        <v>3025962</v>
      </c>
    </row>
    <row r="1545" spans="1:13">
      <c r="A1545" s="1" t="s">
        <v>35</v>
      </c>
      <c r="B1545">
        <v>29099</v>
      </c>
      <c r="C1545" t="s">
        <v>122</v>
      </c>
      <c r="D1545">
        <v>77046</v>
      </c>
      <c r="E1545">
        <v>37523</v>
      </c>
      <c r="F1545">
        <v>116688</v>
      </c>
      <c r="G1545">
        <v>39523</v>
      </c>
      <c r="H1545">
        <v>0.660273549979432</v>
      </c>
      <c r="I1545">
        <v>0.321566913478678</v>
      </c>
      <c r="J1545">
        <v>0.338706636500754</v>
      </c>
      <c r="K1545">
        <f t="shared" si="72"/>
        <v>1718736</v>
      </c>
      <c r="L1545">
        <f t="shared" si="73"/>
        <v>1253014</v>
      </c>
      <c r="M1545">
        <f t="shared" si="74"/>
        <v>3025962</v>
      </c>
    </row>
    <row r="1546" spans="1:13">
      <c r="A1546" s="1" t="s">
        <v>35</v>
      </c>
      <c r="B1546">
        <v>29101</v>
      </c>
      <c r="C1546" t="s">
        <v>235</v>
      </c>
      <c r="D1546">
        <v>15489</v>
      </c>
      <c r="E1546">
        <v>6974</v>
      </c>
      <c r="F1546">
        <v>23123</v>
      </c>
      <c r="G1546">
        <v>8515</v>
      </c>
      <c r="H1546">
        <v>0.66985252778618598</v>
      </c>
      <c r="I1546">
        <v>0.30160446308869898</v>
      </c>
      <c r="J1546">
        <v>0.368248064697487</v>
      </c>
      <c r="K1546">
        <f t="shared" si="72"/>
        <v>1718736</v>
      </c>
      <c r="L1546">
        <f t="shared" si="73"/>
        <v>1253014</v>
      </c>
      <c r="M1546">
        <f t="shared" si="74"/>
        <v>3025962</v>
      </c>
    </row>
    <row r="1547" spans="1:13">
      <c r="A1547" s="1" t="s">
        <v>35</v>
      </c>
      <c r="B1547">
        <v>29103</v>
      </c>
      <c r="C1547" t="s">
        <v>606</v>
      </c>
      <c r="D1547">
        <v>1486</v>
      </c>
      <c r="E1547">
        <v>340</v>
      </c>
      <c r="F1547">
        <v>1854</v>
      </c>
      <c r="G1547">
        <v>1146</v>
      </c>
      <c r="H1547">
        <v>0.80151024811218896</v>
      </c>
      <c r="I1547">
        <v>0.18338727076591099</v>
      </c>
      <c r="J1547">
        <v>0.61812297734627797</v>
      </c>
      <c r="K1547">
        <f t="shared" si="72"/>
        <v>1718736</v>
      </c>
      <c r="L1547">
        <f t="shared" si="73"/>
        <v>1253014</v>
      </c>
      <c r="M1547">
        <f t="shared" si="74"/>
        <v>3025962</v>
      </c>
    </row>
    <row r="1548" spans="1:13">
      <c r="A1548" s="1" t="s">
        <v>35</v>
      </c>
      <c r="B1548">
        <v>29105</v>
      </c>
      <c r="C1548" t="s">
        <v>1119</v>
      </c>
      <c r="D1548">
        <v>13762</v>
      </c>
      <c r="E1548">
        <v>2780</v>
      </c>
      <c r="F1548">
        <v>16793</v>
      </c>
      <c r="G1548">
        <v>10982</v>
      </c>
      <c r="H1548">
        <v>0.81950812838682696</v>
      </c>
      <c r="I1548">
        <v>0.16554516762936899</v>
      </c>
      <c r="J1548">
        <v>0.65396296075745797</v>
      </c>
      <c r="K1548">
        <f t="shared" si="72"/>
        <v>1718736</v>
      </c>
      <c r="L1548">
        <f t="shared" si="73"/>
        <v>1253014</v>
      </c>
      <c r="M1548">
        <f t="shared" si="74"/>
        <v>3025962</v>
      </c>
    </row>
    <row r="1549" spans="1:13">
      <c r="A1549" s="1" t="s">
        <v>35</v>
      </c>
      <c r="B1549">
        <v>29107</v>
      </c>
      <c r="C1549" t="s">
        <v>236</v>
      </c>
      <c r="D1549">
        <v>12273</v>
      </c>
      <c r="E1549">
        <v>4472</v>
      </c>
      <c r="F1549">
        <v>17055</v>
      </c>
      <c r="G1549">
        <v>7801</v>
      </c>
      <c r="H1549">
        <v>0.71961301671064204</v>
      </c>
      <c r="I1549">
        <v>0.26221049545587799</v>
      </c>
      <c r="J1549">
        <v>0.45740252125476399</v>
      </c>
      <c r="K1549">
        <f t="shared" si="72"/>
        <v>1718736</v>
      </c>
      <c r="L1549">
        <f t="shared" si="73"/>
        <v>1253014</v>
      </c>
      <c r="M1549">
        <f t="shared" si="74"/>
        <v>3025962</v>
      </c>
    </row>
    <row r="1550" spans="1:13">
      <c r="A1550" s="1" t="s">
        <v>35</v>
      </c>
      <c r="B1550">
        <v>29109</v>
      </c>
      <c r="C1550" t="s">
        <v>125</v>
      </c>
      <c r="D1550">
        <v>14426</v>
      </c>
      <c r="E1550">
        <v>3214</v>
      </c>
      <c r="F1550">
        <v>17905</v>
      </c>
      <c r="G1550">
        <v>11212</v>
      </c>
      <c r="H1550">
        <v>0.80569673275621301</v>
      </c>
      <c r="I1550">
        <v>0.179502932141859</v>
      </c>
      <c r="J1550">
        <v>0.62619380061435304</v>
      </c>
      <c r="K1550">
        <f t="shared" si="72"/>
        <v>1718736</v>
      </c>
      <c r="L1550">
        <f t="shared" si="73"/>
        <v>1253014</v>
      </c>
      <c r="M1550">
        <f t="shared" si="74"/>
        <v>3025962</v>
      </c>
    </row>
    <row r="1551" spans="1:13">
      <c r="A1551" s="1" t="s">
        <v>35</v>
      </c>
      <c r="B1551">
        <v>29111</v>
      </c>
      <c r="C1551" t="s">
        <v>570</v>
      </c>
      <c r="D1551">
        <v>3553</v>
      </c>
      <c r="E1551">
        <v>984</v>
      </c>
      <c r="F1551">
        <v>4609</v>
      </c>
      <c r="G1551">
        <v>2569</v>
      </c>
      <c r="H1551">
        <v>0.77088305489260101</v>
      </c>
      <c r="I1551">
        <v>0.213495335213712</v>
      </c>
      <c r="J1551">
        <v>0.557387719678889</v>
      </c>
      <c r="K1551">
        <f t="shared" si="72"/>
        <v>1718736</v>
      </c>
      <c r="L1551">
        <f t="shared" si="73"/>
        <v>1253014</v>
      </c>
      <c r="M1551">
        <f t="shared" si="74"/>
        <v>3025962</v>
      </c>
    </row>
    <row r="1552" spans="1:13">
      <c r="A1552" s="1" t="s">
        <v>35</v>
      </c>
      <c r="B1552">
        <v>29113</v>
      </c>
      <c r="C1552" t="s">
        <v>237</v>
      </c>
      <c r="D1552">
        <v>21848</v>
      </c>
      <c r="E1552">
        <v>6607</v>
      </c>
      <c r="F1552">
        <v>29018</v>
      </c>
      <c r="G1552">
        <v>15241</v>
      </c>
      <c r="H1552">
        <v>0.75291198566407003</v>
      </c>
      <c r="I1552">
        <v>0.22768626369839401</v>
      </c>
      <c r="J1552">
        <v>0.52522572196567596</v>
      </c>
      <c r="K1552">
        <f t="shared" si="72"/>
        <v>1718736</v>
      </c>
      <c r="L1552">
        <f t="shared" si="73"/>
        <v>1253014</v>
      </c>
      <c r="M1552">
        <f t="shared" si="74"/>
        <v>3025962</v>
      </c>
    </row>
    <row r="1553" spans="1:13">
      <c r="A1553" s="1" t="s">
        <v>35</v>
      </c>
      <c r="B1553">
        <v>29115</v>
      </c>
      <c r="C1553" t="s">
        <v>697</v>
      </c>
      <c r="D1553">
        <v>4363</v>
      </c>
      <c r="E1553">
        <v>1275</v>
      </c>
      <c r="F1553">
        <v>5726</v>
      </c>
      <c r="G1553">
        <v>3088</v>
      </c>
      <c r="H1553">
        <v>0.76196297589940598</v>
      </c>
      <c r="I1553">
        <v>0.22266852951449501</v>
      </c>
      <c r="J1553">
        <v>0.53929444638491097</v>
      </c>
      <c r="K1553">
        <f t="shared" si="72"/>
        <v>1718736</v>
      </c>
      <c r="L1553">
        <f t="shared" si="73"/>
        <v>1253014</v>
      </c>
      <c r="M1553">
        <f t="shared" si="74"/>
        <v>3025962</v>
      </c>
    </row>
    <row r="1554" spans="1:13">
      <c r="A1554" s="1" t="s">
        <v>35</v>
      </c>
      <c r="B1554">
        <v>29117</v>
      </c>
      <c r="C1554" t="s">
        <v>608</v>
      </c>
      <c r="D1554">
        <v>5267</v>
      </c>
      <c r="E1554">
        <v>1410</v>
      </c>
      <c r="F1554">
        <v>6758</v>
      </c>
      <c r="G1554">
        <v>3857</v>
      </c>
      <c r="H1554">
        <v>0.77937259544243798</v>
      </c>
      <c r="I1554">
        <v>0.20864160994377001</v>
      </c>
      <c r="J1554">
        <v>0.57073098549866796</v>
      </c>
      <c r="K1554">
        <f t="shared" si="72"/>
        <v>1718736</v>
      </c>
      <c r="L1554">
        <f t="shared" si="73"/>
        <v>1253014</v>
      </c>
      <c r="M1554">
        <f t="shared" si="74"/>
        <v>3025962</v>
      </c>
    </row>
    <row r="1555" spans="1:13">
      <c r="A1555" s="1" t="s">
        <v>35</v>
      </c>
      <c r="B1555">
        <v>29119</v>
      </c>
      <c r="C1555" t="s">
        <v>1120</v>
      </c>
      <c r="D1555">
        <v>7465</v>
      </c>
      <c r="E1555">
        <v>1439</v>
      </c>
      <c r="F1555">
        <v>9053</v>
      </c>
      <c r="G1555">
        <v>6026</v>
      </c>
      <c r="H1555">
        <v>0.82458853418756195</v>
      </c>
      <c r="I1555">
        <v>0.15895283331492299</v>
      </c>
      <c r="J1555">
        <v>0.66563570087263801</v>
      </c>
      <c r="K1555">
        <f t="shared" si="72"/>
        <v>1718736</v>
      </c>
      <c r="L1555">
        <f t="shared" si="73"/>
        <v>1253014</v>
      </c>
      <c r="M1555">
        <f t="shared" si="74"/>
        <v>3025962</v>
      </c>
    </row>
    <row r="1556" spans="1:13">
      <c r="A1556" s="1" t="s">
        <v>35</v>
      </c>
      <c r="B1556">
        <v>29121</v>
      </c>
      <c r="C1556" t="s">
        <v>129</v>
      </c>
      <c r="D1556">
        <v>6076</v>
      </c>
      <c r="E1556">
        <v>1662</v>
      </c>
      <c r="F1556">
        <v>7836</v>
      </c>
      <c r="G1556">
        <v>4414</v>
      </c>
      <c r="H1556">
        <v>0.77539561000510404</v>
      </c>
      <c r="I1556">
        <v>0.212098009188361</v>
      </c>
      <c r="J1556">
        <v>0.56329760081674296</v>
      </c>
      <c r="K1556">
        <f t="shared" si="72"/>
        <v>1718736</v>
      </c>
      <c r="L1556">
        <f t="shared" si="73"/>
        <v>1253014</v>
      </c>
      <c r="M1556">
        <f t="shared" si="74"/>
        <v>3025962</v>
      </c>
    </row>
    <row r="1557" spans="1:13">
      <c r="A1557" s="1" t="s">
        <v>35</v>
      </c>
      <c r="B1557">
        <v>29123</v>
      </c>
      <c r="C1557" t="s">
        <v>130</v>
      </c>
      <c r="D1557">
        <v>4584</v>
      </c>
      <c r="E1557">
        <v>1019</v>
      </c>
      <c r="F1557">
        <v>5676</v>
      </c>
      <c r="G1557">
        <v>3565</v>
      </c>
      <c r="H1557">
        <v>0.80761099365750499</v>
      </c>
      <c r="I1557">
        <v>0.17952783650458001</v>
      </c>
      <c r="J1557">
        <v>0.62808315715292395</v>
      </c>
      <c r="K1557">
        <f t="shared" si="72"/>
        <v>1718736</v>
      </c>
      <c r="L1557">
        <f t="shared" si="73"/>
        <v>1253014</v>
      </c>
      <c r="M1557">
        <f t="shared" si="74"/>
        <v>3025962</v>
      </c>
    </row>
    <row r="1558" spans="1:13">
      <c r="A1558" s="1" t="s">
        <v>35</v>
      </c>
      <c r="B1558">
        <v>29125</v>
      </c>
      <c r="C1558" t="s">
        <v>1121</v>
      </c>
      <c r="D1558">
        <v>3892</v>
      </c>
      <c r="E1558">
        <v>814</v>
      </c>
      <c r="F1558">
        <v>4771</v>
      </c>
      <c r="G1558">
        <v>3078</v>
      </c>
      <c r="H1558">
        <v>0.81576189478096806</v>
      </c>
      <c r="I1558">
        <v>0.17061412701739601</v>
      </c>
      <c r="J1558">
        <v>0.64514776776357097</v>
      </c>
      <c r="K1558">
        <f t="shared" si="72"/>
        <v>1718736</v>
      </c>
      <c r="L1558">
        <f t="shared" si="73"/>
        <v>1253014</v>
      </c>
      <c r="M1558">
        <f t="shared" si="74"/>
        <v>3025962</v>
      </c>
    </row>
    <row r="1559" spans="1:13">
      <c r="A1559" s="1" t="s">
        <v>35</v>
      </c>
      <c r="B1559">
        <v>29127</v>
      </c>
      <c r="C1559" t="s">
        <v>132</v>
      </c>
      <c r="D1559">
        <v>9915</v>
      </c>
      <c r="E1559">
        <v>3202</v>
      </c>
      <c r="F1559">
        <v>13348</v>
      </c>
      <c r="G1559">
        <v>6713</v>
      </c>
      <c r="H1559">
        <v>0.74280791129757195</v>
      </c>
      <c r="I1559">
        <v>0.23988612526221101</v>
      </c>
      <c r="J1559">
        <v>0.50292178603536097</v>
      </c>
      <c r="K1559">
        <f t="shared" si="72"/>
        <v>1718736</v>
      </c>
      <c r="L1559">
        <f t="shared" si="73"/>
        <v>1253014</v>
      </c>
      <c r="M1559">
        <f t="shared" si="74"/>
        <v>3025962</v>
      </c>
    </row>
    <row r="1560" spans="1:13">
      <c r="A1560" s="1" t="s">
        <v>35</v>
      </c>
      <c r="B1560">
        <v>29129</v>
      </c>
      <c r="C1560" t="s">
        <v>616</v>
      </c>
      <c r="D1560">
        <v>1541</v>
      </c>
      <c r="E1560">
        <v>222</v>
      </c>
      <c r="F1560">
        <v>1779</v>
      </c>
      <c r="G1560">
        <v>1319</v>
      </c>
      <c r="H1560">
        <v>0.86621697582911705</v>
      </c>
      <c r="I1560">
        <v>0.124789207419898</v>
      </c>
      <c r="J1560">
        <v>0.74142776840921798</v>
      </c>
      <c r="K1560">
        <f t="shared" si="72"/>
        <v>1718736</v>
      </c>
      <c r="L1560">
        <f t="shared" si="73"/>
        <v>1253014</v>
      </c>
      <c r="M1560">
        <f t="shared" si="74"/>
        <v>3025962</v>
      </c>
    </row>
    <row r="1561" spans="1:13">
      <c r="A1561" s="1" t="s">
        <v>35</v>
      </c>
      <c r="B1561">
        <v>29131</v>
      </c>
      <c r="C1561" t="s">
        <v>241</v>
      </c>
      <c r="D1561">
        <v>10176</v>
      </c>
      <c r="E1561">
        <v>2038</v>
      </c>
      <c r="F1561">
        <v>12382</v>
      </c>
      <c r="G1561">
        <v>8138</v>
      </c>
      <c r="H1561">
        <v>0.82183815215635603</v>
      </c>
      <c r="I1561">
        <v>0.16459376514294899</v>
      </c>
      <c r="J1561">
        <v>0.65724438701340604</v>
      </c>
      <c r="K1561">
        <f t="shared" si="72"/>
        <v>1718736</v>
      </c>
      <c r="L1561">
        <f t="shared" si="73"/>
        <v>1253014</v>
      </c>
      <c r="M1561">
        <f t="shared" si="74"/>
        <v>3025962</v>
      </c>
    </row>
    <row r="1562" spans="1:13">
      <c r="A1562" s="1" t="s">
        <v>35</v>
      </c>
      <c r="B1562">
        <v>29133</v>
      </c>
      <c r="C1562" t="s">
        <v>242</v>
      </c>
      <c r="D1562">
        <v>3537</v>
      </c>
      <c r="E1562">
        <v>1178</v>
      </c>
      <c r="F1562">
        <v>4756</v>
      </c>
      <c r="G1562">
        <v>2359</v>
      </c>
      <c r="H1562">
        <v>0.74369217830109302</v>
      </c>
      <c r="I1562">
        <v>0.24768713204373399</v>
      </c>
      <c r="J1562">
        <v>0.49600504625735897</v>
      </c>
      <c r="K1562">
        <f t="shared" si="72"/>
        <v>1718736</v>
      </c>
      <c r="L1562">
        <f t="shared" si="73"/>
        <v>1253014</v>
      </c>
      <c r="M1562">
        <f t="shared" si="74"/>
        <v>3025962</v>
      </c>
    </row>
    <row r="1563" spans="1:13">
      <c r="A1563" s="1" t="s">
        <v>35</v>
      </c>
      <c r="B1563">
        <v>29135</v>
      </c>
      <c r="C1563" t="s">
        <v>1122</v>
      </c>
      <c r="D1563">
        <v>5744</v>
      </c>
      <c r="E1563">
        <v>1308</v>
      </c>
      <c r="F1563">
        <v>7157</v>
      </c>
      <c r="G1563">
        <v>4436</v>
      </c>
      <c r="H1563">
        <v>0.80257090959899402</v>
      </c>
      <c r="I1563">
        <v>0.182758138885007</v>
      </c>
      <c r="J1563">
        <v>0.61981277071398599</v>
      </c>
      <c r="K1563">
        <f t="shared" si="72"/>
        <v>1718736</v>
      </c>
      <c r="L1563">
        <f t="shared" si="73"/>
        <v>1253014</v>
      </c>
      <c r="M1563">
        <f t="shared" si="74"/>
        <v>3025962</v>
      </c>
    </row>
    <row r="1564" spans="1:13">
      <c r="A1564" s="1" t="s">
        <v>35</v>
      </c>
      <c r="B1564">
        <v>29137</v>
      </c>
      <c r="C1564" t="s">
        <v>135</v>
      </c>
      <c r="D1564">
        <v>3477</v>
      </c>
      <c r="E1564">
        <v>936</v>
      </c>
      <c r="F1564">
        <v>4483</v>
      </c>
      <c r="G1564">
        <v>2541</v>
      </c>
      <c r="H1564">
        <v>0.77559669863930403</v>
      </c>
      <c r="I1564">
        <v>0.20878875752844001</v>
      </c>
      <c r="J1564">
        <v>0.56680794111086297</v>
      </c>
      <c r="K1564">
        <f t="shared" si="72"/>
        <v>1718736</v>
      </c>
      <c r="L1564">
        <f t="shared" si="73"/>
        <v>1253014</v>
      </c>
      <c r="M1564">
        <f t="shared" si="74"/>
        <v>3025962</v>
      </c>
    </row>
    <row r="1565" spans="1:13">
      <c r="A1565" s="1" t="s">
        <v>35</v>
      </c>
      <c r="B1565">
        <v>29139</v>
      </c>
      <c r="C1565" t="s">
        <v>136</v>
      </c>
      <c r="D1565">
        <v>4465</v>
      </c>
      <c r="E1565">
        <v>1208</v>
      </c>
      <c r="F1565">
        <v>5772</v>
      </c>
      <c r="G1565">
        <v>3257</v>
      </c>
      <c r="H1565">
        <v>0.77356202356202297</v>
      </c>
      <c r="I1565">
        <v>0.209286209286209</v>
      </c>
      <c r="J1565">
        <v>0.56427581427581397</v>
      </c>
      <c r="K1565">
        <f t="shared" si="72"/>
        <v>1718736</v>
      </c>
      <c r="L1565">
        <f t="shared" si="73"/>
        <v>1253014</v>
      </c>
      <c r="M1565">
        <f t="shared" si="74"/>
        <v>3025962</v>
      </c>
    </row>
    <row r="1566" spans="1:13">
      <c r="A1566" s="1" t="s">
        <v>35</v>
      </c>
      <c r="B1566">
        <v>29141</v>
      </c>
      <c r="C1566" t="s">
        <v>137</v>
      </c>
      <c r="D1566">
        <v>7442</v>
      </c>
      <c r="E1566">
        <v>1924</v>
      </c>
      <c r="F1566">
        <v>9487</v>
      </c>
      <c r="G1566">
        <v>5518</v>
      </c>
      <c r="H1566">
        <v>0.78444186781912095</v>
      </c>
      <c r="I1566">
        <v>0.202803836829345</v>
      </c>
      <c r="J1566">
        <v>0.58163803098977496</v>
      </c>
      <c r="K1566">
        <f t="shared" si="72"/>
        <v>1718736</v>
      </c>
      <c r="L1566">
        <f t="shared" si="73"/>
        <v>1253014</v>
      </c>
      <c r="M1566">
        <f t="shared" si="74"/>
        <v>3025962</v>
      </c>
    </row>
    <row r="1567" spans="1:13">
      <c r="A1567" s="1" t="s">
        <v>35</v>
      </c>
      <c r="B1567">
        <v>29143</v>
      </c>
      <c r="C1567" t="s">
        <v>1123</v>
      </c>
      <c r="D1567">
        <v>5447</v>
      </c>
      <c r="E1567">
        <v>1748</v>
      </c>
      <c r="F1567">
        <v>7250</v>
      </c>
      <c r="G1567">
        <v>3699</v>
      </c>
      <c r="H1567">
        <v>0.75131034482758596</v>
      </c>
      <c r="I1567">
        <v>0.241103448275862</v>
      </c>
      <c r="J1567">
        <v>0.51020689655172402</v>
      </c>
      <c r="K1567">
        <f t="shared" si="72"/>
        <v>1718736</v>
      </c>
      <c r="L1567">
        <f t="shared" si="73"/>
        <v>1253014</v>
      </c>
      <c r="M1567">
        <f t="shared" si="74"/>
        <v>3025962</v>
      </c>
    </row>
    <row r="1568" spans="1:13">
      <c r="A1568" s="1" t="s">
        <v>35</v>
      </c>
      <c r="B1568">
        <v>29145</v>
      </c>
      <c r="C1568" t="s">
        <v>244</v>
      </c>
      <c r="D1568">
        <v>22120</v>
      </c>
      <c r="E1568">
        <v>5818</v>
      </c>
      <c r="F1568">
        <v>28405</v>
      </c>
      <c r="G1568">
        <v>16302</v>
      </c>
      <c r="H1568">
        <v>0.77873613800387198</v>
      </c>
      <c r="I1568">
        <v>0.20482309452561101</v>
      </c>
      <c r="J1568">
        <v>0.57391304347826</v>
      </c>
      <c r="K1568">
        <f t="shared" si="72"/>
        <v>1718736</v>
      </c>
      <c r="L1568">
        <f t="shared" si="73"/>
        <v>1253014</v>
      </c>
      <c r="M1568">
        <f t="shared" si="74"/>
        <v>3025962</v>
      </c>
    </row>
    <row r="1569" spans="1:13">
      <c r="A1569" s="1" t="s">
        <v>35</v>
      </c>
      <c r="B1569">
        <v>29147</v>
      </c>
      <c r="C1569" t="s">
        <v>1124</v>
      </c>
      <c r="D1569">
        <v>6865</v>
      </c>
      <c r="E1569">
        <v>2853</v>
      </c>
      <c r="F1569">
        <v>9893</v>
      </c>
      <c r="G1569">
        <v>4012</v>
      </c>
      <c r="H1569">
        <v>0.69392499747295999</v>
      </c>
      <c r="I1569">
        <v>0.28838572728191603</v>
      </c>
      <c r="J1569">
        <v>0.40553927019104402</v>
      </c>
      <c r="K1569">
        <f t="shared" si="72"/>
        <v>1718736</v>
      </c>
      <c r="L1569">
        <f t="shared" si="73"/>
        <v>1253014</v>
      </c>
      <c r="M1569">
        <f t="shared" si="74"/>
        <v>3025962</v>
      </c>
    </row>
    <row r="1570" spans="1:13">
      <c r="A1570" s="1" t="s">
        <v>35</v>
      </c>
      <c r="B1570">
        <v>29149</v>
      </c>
      <c r="C1570" t="s">
        <v>1125</v>
      </c>
      <c r="D1570">
        <v>3847</v>
      </c>
      <c r="E1570">
        <v>823</v>
      </c>
      <c r="F1570">
        <v>4739</v>
      </c>
      <c r="G1570">
        <v>3024</v>
      </c>
      <c r="H1570">
        <v>0.811774635999155</v>
      </c>
      <c r="I1570">
        <v>0.17366533023844599</v>
      </c>
      <c r="J1570">
        <v>0.63810930576070901</v>
      </c>
      <c r="K1570">
        <f t="shared" si="72"/>
        <v>1718736</v>
      </c>
      <c r="L1570">
        <f t="shared" si="73"/>
        <v>1253014</v>
      </c>
      <c r="M1570">
        <f t="shared" si="74"/>
        <v>3025962</v>
      </c>
    </row>
    <row r="1571" spans="1:13">
      <c r="A1571" s="1" t="s">
        <v>35</v>
      </c>
      <c r="B1571">
        <v>29151</v>
      </c>
      <c r="C1571" t="s">
        <v>760</v>
      </c>
      <c r="D1571">
        <v>6425</v>
      </c>
      <c r="E1571">
        <v>1037</v>
      </c>
      <c r="F1571">
        <v>7539</v>
      </c>
      <c r="G1571">
        <v>5388</v>
      </c>
      <c r="H1571">
        <v>0.85223504443560105</v>
      </c>
      <c r="I1571">
        <v>0.13755139938983901</v>
      </c>
      <c r="J1571">
        <v>0.71468364504576198</v>
      </c>
      <c r="K1571">
        <f t="shared" si="72"/>
        <v>1718736</v>
      </c>
      <c r="L1571">
        <f t="shared" si="73"/>
        <v>1253014</v>
      </c>
      <c r="M1571">
        <f t="shared" si="74"/>
        <v>3025962</v>
      </c>
    </row>
    <row r="1572" spans="1:13">
      <c r="A1572" s="1" t="s">
        <v>35</v>
      </c>
      <c r="B1572">
        <v>29153</v>
      </c>
      <c r="C1572" t="s">
        <v>1126</v>
      </c>
      <c r="D1572">
        <v>4064</v>
      </c>
      <c r="E1572">
        <v>752</v>
      </c>
      <c r="F1572">
        <v>4864</v>
      </c>
      <c r="G1572">
        <v>3312</v>
      </c>
      <c r="H1572">
        <v>0.83552631578947301</v>
      </c>
      <c r="I1572">
        <v>0.154605263157894</v>
      </c>
      <c r="J1572">
        <v>0.68092105263157898</v>
      </c>
      <c r="K1572">
        <f t="shared" si="72"/>
        <v>1718736</v>
      </c>
      <c r="L1572">
        <f t="shared" si="73"/>
        <v>1253014</v>
      </c>
      <c r="M1572">
        <f t="shared" si="74"/>
        <v>3025962</v>
      </c>
    </row>
    <row r="1573" spans="1:13">
      <c r="A1573" s="1" t="s">
        <v>35</v>
      </c>
      <c r="B1573">
        <v>29155</v>
      </c>
      <c r="C1573" t="s">
        <v>1127</v>
      </c>
      <c r="D1573">
        <v>4120</v>
      </c>
      <c r="E1573">
        <v>1560</v>
      </c>
      <c r="F1573">
        <v>5735</v>
      </c>
      <c r="G1573">
        <v>2560</v>
      </c>
      <c r="H1573">
        <v>0.71839581517000795</v>
      </c>
      <c r="I1573">
        <v>0.27201394943330398</v>
      </c>
      <c r="J1573">
        <v>0.44638186573670402</v>
      </c>
      <c r="K1573">
        <f t="shared" si="72"/>
        <v>1718736</v>
      </c>
      <c r="L1573">
        <f t="shared" si="73"/>
        <v>1253014</v>
      </c>
      <c r="M1573">
        <f t="shared" si="74"/>
        <v>3025962</v>
      </c>
    </row>
    <row r="1574" spans="1:13">
      <c r="A1574" s="1" t="s">
        <v>35</v>
      </c>
      <c r="B1574">
        <v>29157</v>
      </c>
      <c r="C1574" t="s">
        <v>138</v>
      </c>
      <c r="D1574">
        <v>7657</v>
      </c>
      <c r="E1574">
        <v>1664</v>
      </c>
      <c r="F1574">
        <v>9447</v>
      </c>
      <c r="G1574">
        <v>5993</v>
      </c>
      <c r="H1574">
        <v>0.81052185879115002</v>
      </c>
      <c r="I1574">
        <v>0.17614057372710901</v>
      </c>
      <c r="J1574">
        <v>0.63438128506404101</v>
      </c>
      <c r="K1574">
        <f t="shared" si="72"/>
        <v>1718736</v>
      </c>
      <c r="L1574">
        <f t="shared" si="73"/>
        <v>1253014</v>
      </c>
      <c r="M1574">
        <f t="shared" si="74"/>
        <v>3025962</v>
      </c>
    </row>
    <row r="1575" spans="1:13">
      <c r="A1575" s="1" t="s">
        <v>35</v>
      </c>
      <c r="B1575">
        <v>29159</v>
      </c>
      <c r="C1575" t="s">
        <v>1128</v>
      </c>
      <c r="D1575">
        <v>13854</v>
      </c>
      <c r="E1575">
        <v>4783</v>
      </c>
      <c r="F1575">
        <v>19097</v>
      </c>
      <c r="G1575">
        <v>9071</v>
      </c>
      <c r="H1575">
        <v>0.725454259831387</v>
      </c>
      <c r="I1575">
        <v>0.25045818714981399</v>
      </c>
      <c r="J1575">
        <v>0.47499607268157301</v>
      </c>
      <c r="K1575">
        <f t="shared" si="72"/>
        <v>1718736</v>
      </c>
      <c r="L1575">
        <f t="shared" si="73"/>
        <v>1253014</v>
      </c>
      <c r="M1575">
        <f t="shared" si="74"/>
        <v>3025962</v>
      </c>
    </row>
    <row r="1576" spans="1:13">
      <c r="A1576" s="1" t="s">
        <v>35</v>
      </c>
      <c r="B1576">
        <v>29161</v>
      </c>
      <c r="C1576" t="s">
        <v>1129</v>
      </c>
      <c r="D1576">
        <v>13480</v>
      </c>
      <c r="E1576">
        <v>5637</v>
      </c>
      <c r="F1576">
        <v>19568</v>
      </c>
      <c r="G1576">
        <v>7843</v>
      </c>
      <c r="H1576">
        <v>0.68887980376124203</v>
      </c>
      <c r="I1576">
        <v>0.28807236304169997</v>
      </c>
      <c r="J1576">
        <v>0.400807440719542</v>
      </c>
      <c r="K1576">
        <f t="shared" si="72"/>
        <v>1718736</v>
      </c>
      <c r="L1576">
        <f t="shared" si="73"/>
        <v>1253014</v>
      </c>
      <c r="M1576">
        <f t="shared" si="74"/>
        <v>3025962</v>
      </c>
    </row>
    <row r="1577" spans="1:13">
      <c r="A1577" s="1" t="s">
        <v>35</v>
      </c>
      <c r="B1577">
        <v>29163</v>
      </c>
      <c r="C1577" t="s">
        <v>140</v>
      </c>
      <c r="D1577">
        <v>5863</v>
      </c>
      <c r="E1577">
        <v>1717</v>
      </c>
      <c r="F1577">
        <v>7695</v>
      </c>
      <c r="G1577">
        <v>4146</v>
      </c>
      <c r="H1577">
        <v>0.76192332683560704</v>
      </c>
      <c r="I1577">
        <v>0.223131903833658</v>
      </c>
      <c r="J1577">
        <v>0.53879142300194904</v>
      </c>
      <c r="K1577">
        <f t="shared" si="72"/>
        <v>1718736</v>
      </c>
      <c r="L1577">
        <f t="shared" si="73"/>
        <v>1253014</v>
      </c>
      <c r="M1577">
        <f t="shared" si="74"/>
        <v>3025962</v>
      </c>
    </row>
    <row r="1578" spans="1:13">
      <c r="A1578" s="1" t="s">
        <v>35</v>
      </c>
      <c r="B1578">
        <v>29165</v>
      </c>
      <c r="C1578" t="s">
        <v>1130</v>
      </c>
      <c r="D1578">
        <v>28917</v>
      </c>
      <c r="E1578">
        <v>27179</v>
      </c>
      <c r="F1578">
        <v>57270</v>
      </c>
      <c r="G1578">
        <v>1738</v>
      </c>
      <c r="H1578">
        <v>0.50492404400209501</v>
      </c>
      <c r="I1578">
        <v>0.47457656713811702</v>
      </c>
      <c r="J1578">
        <v>3.0347476863977599E-2</v>
      </c>
      <c r="K1578">
        <f t="shared" si="72"/>
        <v>1718736</v>
      </c>
      <c r="L1578">
        <f t="shared" si="73"/>
        <v>1253014</v>
      </c>
      <c r="M1578">
        <f t="shared" si="74"/>
        <v>3025962</v>
      </c>
    </row>
    <row r="1579" spans="1:13">
      <c r="A1579" s="1" t="s">
        <v>35</v>
      </c>
      <c r="B1579">
        <v>29167</v>
      </c>
      <c r="C1579" t="s">
        <v>248</v>
      </c>
      <c r="D1579">
        <v>11850</v>
      </c>
      <c r="E1579">
        <v>2885</v>
      </c>
      <c r="F1579">
        <v>15064</v>
      </c>
      <c r="G1579">
        <v>8965</v>
      </c>
      <c r="H1579">
        <v>0.78664365374402501</v>
      </c>
      <c r="I1579">
        <v>0.19151619755708901</v>
      </c>
      <c r="J1579">
        <v>0.59512745618693497</v>
      </c>
      <c r="K1579">
        <f t="shared" si="72"/>
        <v>1718736</v>
      </c>
      <c r="L1579">
        <f t="shared" si="73"/>
        <v>1253014</v>
      </c>
      <c r="M1579">
        <f t="shared" si="74"/>
        <v>3025962</v>
      </c>
    </row>
    <row r="1580" spans="1:13">
      <c r="A1580" s="1" t="s">
        <v>35</v>
      </c>
      <c r="B1580">
        <v>29169</v>
      </c>
      <c r="C1580" t="s">
        <v>251</v>
      </c>
      <c r="D1580">
        <v>10329</v>
      </c>
      <c r="E1580">
        <v>3740</v>
      </c>
      <c r="F1580">
        <v>14414</v>
      </c>
      <c r="G1580">
        <v>6589</v>
      </c>
      <c r="H1580">
        <v>0.71659497710559095</v>
      </c>
      <c r="I1580">
        <v>0.25946995976134302</v>
      </c>
      <c r="J1580">
        <v>0.45712501734424799</v>
      </c>
      <c r="K1580">
        <f t="shared" si="72"/>
        <v>1718736</v>
      </c>
      <c r="L1580">
        <f t="shared" si="73"/>
        <v>1253014</v>
      </c>
      <c r="M1580">
        <f t="shared" si="74"/>
        <v>3025962</v>
      </c>
    </row>
    <row r="1581" spans="1:13">
      <c r="A1581" s="1" t="s">
        <v>35</v>
      </c>
      <c r="B1581">
        <v>29171</v>
      </c>
      <c r="C1581" t="s">
        <v>425</v>
      </c>
      <c r="D1581">
        <v>1984</v>
      </c>
      <c r="E1581">
        <v>361</v>
      </c>
      <c r="F1581">
        <v>2361</v>
      </c>
      <c r="G1581">
        <v>1623</v>
      </c>
      <c r="H1581">
        <v>0.84032189750105801</v>
      </c>
      <c r="I1581">
        <v>0.152901313002964</v>
      </c>
      <c r="J1581">
        <v>0.68742058449809396</v>
      </c>
      <c r="K1581">
        <f t="shared" si="72"/>
        <v>1718736</v>
      </c>
      <c r="L1581">
        <f t="shared" si="73"/>
        <v>1253014</v>
      </c>
      <c r="M1581">
        <f t="shared" si="74"/>
        <v>3025962</v>
      </c>
    </row>
    <row r="1582" spans="1:13">
      <c r="A1582" s="1" t="s">
        <v>35</v>
      </c>
      <c r="B1582">
        <v>29173</v>
      </c>
      <c r="C1582" t="s">
        <v>1131</v>
      </c>
      <c r="D1582">
        <v>4396</v>
      </c>
      <c r="E1582">
        <v>1205</v>
      </c>
      <c r="F1582">
        <v>5662</v>
      </c>
      <c r="G1582">
        <v>3191</v>
      </c>
      <c r="H1582">
        <v>0.77640409749205197</v>
      </c>
      <c r="I1582">
        <v>0.21282232426704301</v>
      </c>
      <c r="J1582">
        <v>0.56358177322500802</v>
      </c>
      <c r="K1582">
        <f t="shared" si="72"/>
        <v>1718736</v>
      </c>
      <c r="L1582">
        <f t="shared" si="73"/>
        <v>1253014</v>
      </c>
      <c r="M1582">
        <f t="shared" si="74"/>
        <v>3025962</v>
      </c>
    </row>
    <row r="1583" spans="1:13">
      <c r="A1583" s="1" t="s">
        <v>35</v>
      </c>
      <c r="B1583">
        <v>29175</v>
      </c>
      <c r="C1583" t="s">
        <v>141</v>
      </c>
      <c r="D1583">
        <v>8018</v>
      </c>
      <c r="E1583">
        <v>2485</v>
      </c>
      <c r="F1583">
        <v>10744</v>
      </c>
      <c r="G1583">
        <v>5533</v>
      </c>
      <c r="H1583">
        <v>0.74627699180938201</v>
      </c>
      <c r="I1583">
        <v>0.231291883842144</v>
      </c>
      <c r="J1583">
        <v>0.51498510796723695</v>
      </c>
      <c r="K1583">
        <f t="shared" si="72"/>
        <v>1718736</v>
      </c>
      <c r="L1583">
        <f t="shared" si="73"/>
        <v>1253014</v>
      </c>
      <c r="M1583">
        <f t="shared" si="74"/>
        <v>3025962</v>
      </c>
    </row>
    <row r="1584" spans="1:13">
      <c r="A1584" s="1" t="s">
        <v>35</v>
      </c>
      <c r="B1584">
        <v>29177</v>
      </c>
      <c r="C1584" t="s">
        <v>1132</v>
      </c>
      <c r="D1584">
        <v>8345</v>
      </c>
      <c r="E1584">
        <v>3109</v>
      </c>
      <c r="F1584">
        <v>11649</v>
      </c>
      <c r="G1584">
        <v>5236</v>
      </c>
      <c r="H1584">
        <v>0.71637050390591395</v>
      </c>
      <c r="I1584">
        <v>0.266889861790711</v>
      </c>
      <c r="J1584">
        <v>0.449480642115203</v>
      </c>
      <c r="K1584">
        <f t="shared" si="72"/>
        <v>1718736</v>
      </c>
      <c r="L1584">
        <f t="shared" si="73"/>
        <v>1253014</v>
      </c>
      <c r="M1584">
        <f t="shared" si="74"/>
        <v>3025962</v>
      </c>
    </row>
    <row r="1585" spans="1:13">
      <c r="A1585" s="1" t="s">
        <v>35</v>
      </c>
      <c r="B1585">
        <v>29179</v>
      </c>
      <c r="C1585" t="s">
        <v>1133</v>
      </c>
      <c r="D1585">
        <v>2733</v>
      </c>
      <c r="E1585">
        <v>529</v>
      </c>
      <c r="F1585">
        <v>3298</v>
      </c>
      <c r="G1585">
        <v>2204</v>
      </c>
      <c r="H1585">
        <v>0.828684050939963</v>
      </c>
      <c r="I1585">
        <v>0.16040024257125499</v>
      </c>
      <c r="J1585">
        <v>0.66828380836870804</v>
      </c>
      <c r="K1585">
        <f t="shared" si="72"/>
        <v>1718736</v>
      </c>
      <c r="L1585">
        <f t="shared" si="73"/>
        <v>1253014</v>
      </c>
      <c r="M1585">
        <f t="shared" si="74"/>
        <v>3025962</v>
      </c>
    </row>
    <row r="1586" spans="1:13">
      <c r="A1586" s="1" t="s">
        <v>35</v>
      </c>
      <c r="B1586">
        <v>29181</v>
      </c>
      <c r="C1586" t="s">
        <v>660</v>
      </c>
      <c r="D1586">
        <v>4839</v>
      </c>
      <c r="E1586">
        <v>833</v>
      </c>
      <c r="F1586">
        <v>5717</v>
      </c>
      <c r="G1586">
        <v>4006</v>
      </c>
      <c r="H1586">
        <v>0.84642294909917704</v>
      </c>
      <c r="I1586">
        <v>0.145705789749868</v>
      </c>
      <c r="J1586">
        <v>0.700717159349309</v>
      </c>
      <c r="K1586">
        <f t="shared" si="72"/>
        <v>1718736</v>
      </c>
      <c r="L1586">
        <f t="shared" si="73"/>
        <v>1253014</v>
      </c>
      <c r="M1586">
        <f t="shared" si="74"/>
        <v>3025962</v>
      </c>
    </row>
    <row r="1587" spans="1:13">
      <c r="A1587" s="1" t="s">
        <v>35</v>
      </c>
      <c r="B1587">
        <v>29183</v>
      </c>
      <c r="C1587" t="s">
        <v>1134</v>
      </c>
      <c r="D1587">
        <v>128389</v>
      </c>
      <c r="E1587">
        <v>89530</v>
      </c>
      <c r="F1587">
        <v>222017</v>
      </c>
      <c r="G1587">
        <v>38859</v>
      </c>
      <c r="H1587">
        <v>0.57828454577802602</v>
      </c>
      <c r="I1587">
        <v>0.40325740821648698</v>
      </c>
      <c r="J1587">
        <v>0.17502713756153801</v>
      </c>
      <c r="K1587">
        <f t="shared" si="72"/>
        <v>1718736</v>
      </c>
      <c r="L1587">
        <f t="shared" si="73"/>
        <v>1253014</v>
      </c>
      <c r="M1587">
        <f t="shared" si="74"/>
        <v>3025962</v>
      </c>
    </row>
    <row r="1588" spans="1:13">
      <c r="A1588" s="1" t="s">
        <v>35</v>
      </c>
      <c r="B1588">
        <v>29185</v>
      </c>
      <c r="C1588" t="s">
        <v>143</v>
      </c>
      <c r="D1588">
        <v>3932</v>
      </c>
      <c r="E1588">
        <v>988</v>
      </c>
      <c r="F1588">
        <v>4974</v>
      </c>
      <c r="G1588">
        <v>2944</v>
      </c>
      <c r="H1588">
        <v>0.79051065540812204</v>
      </c>
      <c r="I1588">
        <v>0.198632891033373</v>
      </c>
      <c r="J1588">
        <v>0.59187776437474804</v>
      </c>
      <c r="K1588">
        <f t="shared" si="72"/>
        <v>1718736</v>
      </c>
      <c r="L1588">
        <f t="shared" si="73"/>
        <v>1253014</v>
      </c>
      <c r="M1588">
        <f t="shared" si="74"/>
        <v>3025962</v>
      </c>
    </row>
    <row r="1589" spans="1:13">
      <c r="A1589" s="1" t="s">
        <v>35</v>
      </c>
      <c r="B1589">
        <v>29186</v>
      </c>
      <c r="C1589" t="s">
        <v>1135</v>
      </c>
      <c r="D1589">
        <v>6630</v>
      </c>
      <c r="E1589">
        <v>2713</v>
      </c>
      <c r="F1589">
        <v>9484</v>
      </c>
      <c r="G1589">
        <v>3917</v>
      </c>
      <c r="H1589">
        <v>0.69907212146773501</v>
      </c>
      <c r="I1589">
        <v>0.28606073386756597</v>
      </c>
      <c r="J1589">
        <v>0.41301138760016798</v>
      </c>
      <c r="K1589">
        <f t="shared" si="72"/>
        <v>1718736</v>
      </c>
      <c r="L1589">
        <f t="shared" si="73"/>
        <v>1253014</v>
      </c>
      <c r="M1589">
        <f t="shared" si="74"/>
        <v>3025962</v>
      </c>
    </row>
    <row r="1590" spans="1:13">
      <c r="A1590" s="1" t="s">
        <v>35</v>
      </c>
      <c r="B1590">
        <v>29187</v>
      </c>
      <c r="C1590" t="s">
        <v>1136</v>
      </c>
      <c r="D1590">
        <v>20511</v>
      </c>
      <c r="E1590">
        <v>7044</v>
      </c>
      <c r="F1590">
        <v>28001</v>
      </c>
      <c r="G1590">
        <v>13467</v>
      </c>
      <c r="H1590">
        <v>0.73250955323024103</v>
      </c>
      <c r="I1590">
        <v>0.251562444198421</v>
      </c>
      <c r="J1590">
        <v>0.48094710903181997</v>
      </c>
      <c r="K1590">
        <f t="shared" si="72"/>
        <v>1718736</v>
      </c>
      <c r="L1590">
        <f t="shared" si="73"/>
        <v>1253014</v>
      </c>
      <c r="M1590">
        <f t="shared" si="74"/>
        <v>3025962</v>
      </c>
    </row>
    <row r="1591" spans="1:13">
      <c r="A1591" s="1" t="s">
        <v>35</v>
      </c>
      <c r="B1591">
        <v>29189</v>
      </c>
      <c r="C1591" t="s">
        <v>1053</v>
      </c>
      <c r="D1591">
        <v>199493</v>
      </c>
      <c r="E1591">
        <v>328151</v>
      </c>
      <c r="F1591">
        <v>536446</v>
      </c>
      <c r="G1591">
        <v>-128658</v>
      </c>
      <c r="H1591">
        <v>0.371878996208378</v>
      </c>
      <c r="I1591">
        <v>0.61171301491669205</v>
      </c>
      <c r="J1591">
        <v>-0.239834018708313</v>
      </c>
      <c r="K1591">
        <f t="shared" si="72"/>
        <v>1718736</v>
      </c>
      <c r="L1591">
        <f t="shared" si="73"/>
        <v>1253014</v>
      </c>
      <c r="M1591">
        <f t="shared" si="74"/>
        <v>3025962</v>
      </c>
    </row>
    <row r="1592" spans="1:13">
      <c r="A1592" s="1" t="s">
        <v>35</v>
      </c>
      <c r="B1592">
        <v>29195</v>
      </c>
      <c r="C1592" t="s">
        <v>253</v>
      </c>
      <c r="D1592">
        <v>6451</v>
      </c>
      <c r="E1592">
        <v>2904</v>
      </c>
      <c r="F1592">
        <v>9519</v>
      </c>
      <c r="G1592">
        <v>3547</v>
      </c>
      <c r="H1592">
        <v>0.67769723710473695</v>
      </c>
      <c r="I1592">
        <v>0.30507406240151203</v>
      </c>
      <c r="J1592">
        <v>0.37262317470322498</v>
      </c>
      <c r="K1592">
        <f t="shared" si="72"/>
        <v>1718736</v>
      </c>
      <c r="L1592">
        <f t="shared" si="73"/>
        <v>1253014</v>
      </c>
      <c r="M1592">
        <f t="shared" si="74"/>
        <v>3025962</v>
      </c>
    </row>
    <row r="1593" spans="1:13">
      <c r="A1593" s="1" t="s">
        <v>35</v>
      </c>
      <c r="B1593">
        <v>29197</v>
      </c>
      <c r="C1593" t="s">
        <v>624</v>
      </c>
      <c r="D1593">
        <v>1606</v>
      </c>
      <c r="E1593">
        <v>373</v>
      </c>
      <c r="F1593">
        <v>2003</v>
      </c>
      <c r="G1593">
        <v>1233</v>
      </c>
      <c r="H1593">
        <v>0.80179730404393401</v>
      </c>
      <c r="I1593">
        <v>0.186220668996505</v>
      </c>
      <c r="J1593">
        <v>0.61557663504742799</v>
      </c>
      <c r="K1593">
        <f t="shared" si="72"/>
        <v>1718736</v>
      </c>
      <c r="L1593">
        <f t="shared" si="73"/>
        <v>1253014</v>
      </c>
      <c r="M1593">
        <f t="shared" si="74"/>
        <v>3025962</v>
      </c>
    </row>
    <row r="1594" spans="1:13">
      <c r="A1594" s="1" t="s">
        <v>35</v>
      </c>
      <c r="B1594">
        <v>29199</v>
      </c>
      <c r="C1594" t="s">
        <v>1137</v>
      </c>
      <c r="D1594">
        <v>1560</v>
      </c>
      <c r="E1594">
        <v>388</v>
      </c>
      <c r="F1594">
        <v>1984</v>
      </c>
      <c r="G1594">
        <v>1172</v>
      </c>
      <c r="H1594">
        <v>0.78629032258064502</v>
      </c>
      <c r="I1594">
        <v>0.195564516129032</v>
      </c>
      <c r="J1594">
        <v>0.59072580645161199</v>
      </c>
      <c r="K1594">
        <f t="shared" si="72"/>
        <v>1718736</v>
      </c>
      <c r="L1594">
        <f t="shared" si="73"/>
        <v>1253014</v>
      </c>
      <c r="M1594">
        <f t="shared" si="74"/>
        <v>3025962</v>
      </c>
    </row>
    <row r="1595" spans="1:13">
      <c r="A1595" s="1" t="s">
        <v>35</v>
      </c>
      <c r="B1595">
        <v>29201</v>
      </c>
      <c r="C1595" t="s">
        <v>254</v>
      </c>
      <c r="D1595">
        <v>13769</v>
      </c>
      <c r="E1595">
        <v>3753</v>
      </c>
      <c r="F1595">
        <v>17719</v>
      </c>
      <c r="G1595">
        <v>10016</v>
      </c>
      <c r="H1595">
        <v>0.77707545572549197</v>
      </c>
      <c r="I1595">
        <v>0.211806535357525</v>
      </c>
      <c r="J1595">
        <v>0.56526892036796605</v>
      </c>
      <c r="K1595">
        <f t="shared" si="72"/>
        <v>1718736</v>
      </c>
      <c r="L1595">
        <f t="shared" si="73"/>
        <v>1253014</v>
      </c>
      <c r="M1595">
        <f t="shared" si="74"/>
        <v>3025962</v>
      </c>
    </row>
    <row r="1596" spans="1:13">
      <c r="A1596" s="1" t="s">
        <v>35</v>
      </c>
      <c r="B1596">
        <v>29203</v>
      </c>
      <c r="C1596" t="s">
        <v>1138</v>
      </c>
      <c r="D1596">
        <v>3165</v>
      </c>
      <c r="E1596">
        <v>706</v>
      </c>
      <c r="F1596">
        <v>3906</v>
      </c>
      <c r="G1596">
        <v>2459</v>
      </c>
      <c r="H1596">
        <v>0.81029185867895503</v>
      </c>
      <c r="I1596">
        <v>0.18074756784434201</v>
      </c>
      <c r="J1596">
        <v>0.62954429083461305</v>
      </c>
      <c r="K1596">
        <f t="shared" si="72"/>
        <v>1718736</v>
      </c>
      <c r="L1596">
        <f t="shared" si="73"/>
        <v>1253014</v>
      </c>
      <c r="M1596">
        <f t="shared" si="74"/>
        <v>3025962</v>
      </c>
    </row>
    <row r="1597" spans="1:13">
      <c r="A1597" s="1" t="s">
        <v>35</v>
      </c>
      <c r="B1597">
        <v>29205</v>
      </c>
      <c r="C1597" t="s">
        <v>144</v>
      </c>
      <c r="D1597">
        <v>2700</v>
      </c>
      <c r="E1597">
        <v>592</v>
      </c>
      <c r="F1597">
        <v>3350</v>
      </c>
      <c r="G1597">
        <v>2108</v>
      </c>
      <c r="H1597">
        <v>0.80597014925373101</v>
      </c>
      <c r="I1597">
        <v>0.17671641791044701</v>
      </c>
      <c r="J1597">
        <v>0.629253731343283</v>
      </c>
      <c r="K1597">
        <f t="shared" si="72"/>
        <v>1718736</v>
      </c>
      <c r="L1597">
        <f t="shared" si="73"/>
        <v>1253014</v>
      </c>
      <c r="M1597">
        <f t="shared" si="74"/>
        <v>3025962</v>
      </c>
    </row>
    <row r="1598" spans="1:13">
      <c r="A1598" s="1" t="s">
        <v>35</v>
      </c>
      <c r="B1598">
        <v>29207</v>
      </c>
      <c r="C1598" t="s">
        <v>1139</v>
      </c>
      <c r="D1598">
        <v>11484</v>
      </c>
      <c r="E1598">
        <v>1819</v>
      </c>
      <c r="F1598">
        <v>13426</v>
      </c>
      <c r="G1598">
        <v>9665</v>
      </c>
      <c r="H1598">
        <v>0.85535528079845002</v>
      </c>
      <c r="I1598">
        <v>0.13548339043646601</v>
      </c>
      <c r="J1598">
        <v>0.71987189036198396</v>
      </c>
      <c r="K1598">
        <f t="shared" si="72"/>
        <v>1718736</v>
      </c>
      <c r="L1598">
        <f t="shared" si="73"/>
        <v>1253014</v>
      </c>
      <c r="M1598">
        <f t="shared" si="74"/>
        <v>3025962</v>
      </c>
    </row>
    <row r="1599" spans="1:13">
      <c r="A1599" s="1" t="s">
        <v>35</v>
      </c>
      <c r="B1599">
        <v>29209</v>
      </c>
      <c r="C1599" t="s">
        <v>259</v>
      </c>
      <c r="D1599">
        <v>14800</v>
      </c>
      <c r="E1599">
        <v>3506</v>
      </c>
      <c r="F1599">
        <v>18483</v>
      </c>
      <c r="G1599">
        <v>11294</v>
      </c>
      <c r="H1599">
        <v>0.80073581128604598</v>
      </c>
      <c r="I1599">
        <v>0.18968782124114</v>
      </c>
      <c r="J1599">
        <v>0.61104799004490595</v>
      </c>
      <c r="K1599">
        <f t="shared" si="72"/>
        <v>1718736</v>
      </c>
      <c r="L1599">
        <f t="shared" si="73"/>
        <v>1253014</v>
      </c>
      <c r="M1599">
        <f t="shared" si="74"/>
        <v>3025962</v>
      </c>
    </row>
    <row r="1600" spans="1:13">
      <c r="A1600" s="1" t="s">
        <v>35</v>
      </c>
      <c r="B1600">
        <v>29211</v>
      </c>
      <c r="C1600" t="s">
        <v>666</v>
      </c>
      <c r="D1600">
        <v>1974</v>
      </c>
      <c r="E1600">
        <v>478</v>
      </c>
      <c r="F1600">
        <v>2471</v>
      </c>
      <c r="G1600">
        <v>1496</v>
      </c>
      <c r="H1600">
        <v>0.79886685552407899</v>
      </c>
      <c r="I1600">
        <v>0.19344394981788701</v>
      </c>
      <c r="J1600">
        <v>0.60542290570619095</v>
      </c>
      <c r="K1600">
        <f t="shared" si="72"/>
        <v>1718736</v>
      </c>
      <c r="L1600">
        <f t="shared" si="73"/>
        <v>1253014</v>
      </c>
      <c r="M1600">
        <f t="shared" si="74"/>
        <v>3025962</v>
      </c>
    </row>
    <row r="1601" spans="1:13">
      <c r="A1601" s="1" t="s">
        <v>35</v>
      </c>
      <c r="B1601">
        <v>29213</v>
      </c>
      <c r="C1601" t="s">
        <v>1140</v>
      </c>
      <c r="D1601">
        <v>20508</v>
      </c>
      <c r="E1601">
        <v>5339</v>
      </c>
      <c r="F1601">
        <v>26288</v>
      </c>
      <c r="G1601">
        <v>15169</v>
      </c>
      <c r="H1601">
        <v>0.78012781497261097</v>
      </c>
      <c r="I1601">
        <v>0.20309646987218499</v>
      </c>
      <c r="J1601">
        <v>0.57703134510042597</v>
      </c>
      <c r="K1601">
        <f t="shared" si="72"/>
        <v>1718736</v>
      </c>
      <c r="L1601">
        <f t="shared" si="73"/>
        <v>1253014</v>
      </c>
      <c r="M1601">
        <f t="shared" si="74"/>
        <v>3025962</v>
      </c>
    </row>
    <row r="1602" spans="1:13">
      <c r="A1602" s="1" t="s">
        <v>35</v>
      </c>
      <c r="B1602">
        <v>29215</v>
      </c>
      <c r="C1602" t="s">
        <v>1141</v>
      </c>
      <c r="D1602">
        <v>9478</v>
      </c>
      <c r="E1602">
        <v>1716</v>
      </c>
      <c r="F1602">
        <v>11315</v>
      </c>
      <c r="G1602">
        <v>7762</v>
      </c>
      <c r="H1602">
        <v>0.83764913831197496</v>
      </c>
      <c r="I1602">
        <v>0.15165709235527999</v>
      </c>
      <c r="J1602">
        <v>0.68599204595669405</v>
      </c>
      <c r="K1602">
        <f t="shared" si="72"/>
        <v>1718736</v>
      </c>
      <c r="L1602">
        <f t="shared" si="73"/>
        <v>1253014</v>
      </c>
      <c r="M1602">
        <f t="shared" si="74"/>
        <v>3025962</v>
      </c>
    </row>
    <row r="1603" spans="1:13">
      <c r="A1603" s="1" t="s">
        <v>35</v>
      </c>
      <c r="B1603">
        <v>29217</v>
      </c>
      <c r="C1603" t="s">
        <v>1142</v>
      </c>
      <c r="D1603">
        <v>7155</v>
      </c>
      <c r="E1603">
        <v>1903</v>
      </c>
      <c r="F1603">
        <v>9185</v>
      </c>
      <c r="G1603">
        <v>5252</v>
      </c>
      <c r="H1603">
        <v>0.77898747958628201</v>
      </c>
      <c r="I1603">
        <v>0.20718562874251401</v>
      </c>
      <c r="J1603">
        <v>0.571801850843767</v>
      </c>
      <c r="K1603">
        <f t="shared" ref="K1603:K1666" si="75">SUMIF(A:A,A1603,D:D)</f>
        <v>1718736</v>
      </c>
      <c r="L1603">
        <f t="shared" ref="L1603:L1666" si="76">SUMIF(A:A,A1603,E:E)</f>
        <v>1253014</v>
      </c>
      <c r="M1603">
        <f t="shared" ref="M1603:M1666" si="77">SUMIF(A:A,A1603,F:F)</f>
        <v>3025962</v>
      </c>
    </row>
    <row r="1604" spans="1:13">
      <c r="A1604" s="1" t="s">
        <v>35</v>
      </c>
      <c r="B1604">
        <v>29219</v>
      </c>
      <c r="C1604" t="s">
        <v>536</v>
      </c>
      <c r="D1604">
        <v>13222</v>
      </c>
      <c r="E1604">
        <v>4769</v>
      </c>
      <c r="F1604">
        <v>18375</v>
      </c>
      <c r="G1604">
        <v>8453</v>
      </c>
      <c r="H1604">
        <v>0.71956462585033998</v>
      </c>
      <c r="I1604">
        <v>0.25953741496598598</v>
      </c>
      <c r="J1604">
        <v>0.460027210884353</v>
      </c>
      <c r="K1604">
        <f t="shared" si="75"/>
        <v>1718736</v>
      </c>
      <c r="L1604">
        <f t="shared" si="76"/>
        <v>1253014</v>
      </c>
      <c r="M1604">
        <f t="shared" si="77"/>
        <v>3025962</v>
      </c>
    </row>
    <row r="1605" spans="1:13">
      <c r="A1605" s="1" t="s">
        <v>35</v>
      </c>
      <c r="B1605">
        <v>29221</v>
      </c>
      <c r="C1605" t="s">
        <v>150</v>
      </c>
      <c r="D1605">
        <v>8047</v>
      </c>
      <c r="E1605">
        <v>1804</v>
      </c>
      <c r="F1605">
        <v>9976</v>
      </c>
      <c r="G1605">
        <v>6243</v>
      </c>
      <c r="H1605">
        <v>0.80663592622293501</v>
      </c>
      <c r="I1605">
        <v>0.18083400160384899</v>
      </c>
      <c r="J1605">
        <v>0.62580192461908501</v>
      </c>
      <c r="K1605">
        <f t="shared" si="75"/>
        <v>1718736</v>
      </c>
      <c r="L1605">
        <f t="shared" si="76"/>
        <v>1253014</v>
      </c>
      <c r="M1605">
        <f t="shared" si="77"/>
        <v>3025962</v>
      </c>
    </row>
    <row r="1606" spans="1:13">
      <c r="A1606" s="1" t="s">
        <v>35</v>
      </c>
      <c r="B1606">
        <v>29223</v>
      </c>
      <c r="C1606" t="s">
        <v>537</v>
      </c>
      <c r="D1606">
        <v>4987</v>
      </c>
      <c r="E1606">
        <v>845</v>
      </c>
      <c r="F1606">
        <v>5878</v>
      </c>
      <c r="G1606">
        <v>4142</v>
      </c>
      <c r="H1606">
        <v>0.84841782919360298</v>
      </c>
      <c r="I1606">
        <v>0.143756379720993</v>
      </c>
      <c r="J1606">
        <v>0.704661449472609</v>
      </c>
      <c r="K1606">
        <f t="shared" si="75"/>
        <v>1718736</v>
      </c>
      <c r="L1606">
        <f t="shared" si="76"/>
        <v>1253014</v>
      </c>
      <c r="M1606">
        <f t="shared" si="77"/>
        <v>3025962</v>
      </c>
    </row>
    <row r="1607" spans="1:13">
      <c r="A1607" s="1" t="s">
        <v>35</v>
      </c>
      <c r="B1607">
        <v>29225</v>
      </c>
      <c r="C1607" t="s">
        <v>538</v>
      </c>
      <c r="D1607">
        <v>14880</v>
      </c>
      <c r="E1607">
        <v>3573</v>
      </c>
      <c r="F1607">
        <v>18779</v>
      </c>
      <c r="G1607">
        <v>11307</v>
      </c>
      <c r="H1607">
        <v>0.79237446083391005</v>
      </c>
      <c r="I1607">
        <v>0.19026572234943201</v>
      </c>
      <c r="J1607">
        <v>0.60210873848447699</v>
      </c>
      <c r="K1607">
        <f t="shared" si="75"/>
        <v>1718736</v>
      </c>
      <c r="L1607">
        <f t="shared" si="76"/>
        <v>1253014</v>
      </c>
      <c r="M1607">
        <f t="shared" si="77"/>
        <v>3025962</v>
      </c>
    </row>
    <row r="1608" spans="1:13">
      <c r="A1608" s="1" t="s">
        <v>35</v>
      </c>
      <c r="B1608">
        <v>29227</v>
      </c>
      <c r="C1608" t="s">
        <v>543</v>
      </c>
      <c r="D1608">
        <v>877</v>
      </c>
      <c r="E1608">
        <v>215</v>
      </c>
      <c r="F1608">
        <v>1107</v>
      </c>
      <c r="G1608">
        <v>662</v>
      </c>
      <c r="H1608">
        <v>0.79223125564588903</v>
      </c>
      <c r="I1608">
        <v>0.19421860885275499</v>
      </c>
      <c r="J1608">
        <v>0.59801264679313404</v>
      </c>
      <c r="K1608">
        <f t="shared" si="75"/>
        <v>1718736</v>
      </c>
      <c r="L1608">
        <f t="shared" si="76"/>
        <v>1253014</v>
      </c>
      <c r="M1608">
        <f t="shared" si="77"/>
        <v>3025962</v>
      </c>
    </row>
    <row r="1609" spans="1:13">
      <c r="A1609" s="1" t="s">
        <v>35</v>
      </c>
      <c r="B1609">
        <v>29229</v>
      </c>
      <c r="C1609" t="s">
        <v>720</v>
      </c>
      <c r="D1609">
        <v>7453</v>
      </c>
      <c r="E1609">
        <v>1168</v>
      </c>
      <c r="F1609">
        <v>8739</v>
      </c>
      <c r="G1609">
        <v>6285</v>
      </c>
      <c r="H1609">
        <v>0.85284357477972295</v>
      </c>
      <c r="I1609">
        <v>0.13365373612541401</v>
      </c>
      <c r="J1609">
        <v>0.71918983865430797</v>
      </c>
      <c r="K1609">
        <f t="shared" si="75"/>
        <v>1718736</v>
      </c>
      <c r="L1609">
        <f t="shared" si="76"/>
        <v>1253014</v>
      </c>
      <c r="M1609">
        <f t="shared" si="77"/>
        <v>3025962</v>
      </c>
    </row>
    <row r="1610" spans="1:13">
      <c r="A1610" s="1" t="s">
        <v>35</v>
      </c>
      <c r="B1610">
        <v>29510</v>
      </c>
      <c r="C1610" t="s">
        <v>1143</v>
      </c>
      <c r="D1610">
        <v>21474</v>
      </c>
      <c r="E1610">
        <v>110089</v>
      </c>
      <c r="F1610">
        <v>133867</v>
      </c>
      <c r="G1610">
        <v>-88615</v>
      </c>
      <c r="H1610">
        <v>0.16041294717891599</v>
      </c>
      <c r="I1610">
        <v>0.822375940298953</v>
      </c>
      <c r="J1610">
        <v>-0.66196299312003704</v>
      </c>
      <c r="K1610">
        <f t="shared" si="75"/>
        <v>1718736</v>
      </c>
      <c r="L1610">
        <f t="shared" si="76"/>
        <v>1253014</v>
      </c>
      <c r="M1610">
        <f t="shared" si="77"/>
        <v>3025962</v>
      </c>
    </row>
    <row r="1611" spans="1:13">
      <c r="A1611" s="1" t="s">
        <v>54</v>
      </c>
      <c r="B1611">
        <v>30001</v>
      </c>
      <c r="C1611" t="s">
        <v>1144</v>
      </c>
      <c r="D1611">
        <v>3923</v>
      </c>
      <c r="E1611">
        <v>1608</v>
      </c>
      <c r="F1611">
        <v>5661</v>
      </c>
      <c r="G1611">
        <v>2315</v>
      </c>
      <c r="H1611">
        <v>0.69298710475181002</v>
      </c>
      <c r="I1611">
        <v>0.28404875463698898</v>
      </c>
      <c r="J1611">
        <v>0.40893835011481999</v>
      </c>
      <c r="K1611">
        <f t="shared" si="75"/>
        <v>343602</v>
      </c>
      <c r="L1611">
        <f t="shared" si="76"/>
        <v>244786</v>
      </c>
      <c r="M1611">
        <f t="shared" si="77"/>
        <v>605750</v>
      </c>
    </row>
    <row r="1612" spans="1:13">
      <c r="A1612" s="1" t="s">
        <v>54</v>
      </c>
      <c r="B1612">
        <v>30003</v>
      </c>
      <c r="C1612" t="s">
        <v>1145</v>
      </c>
      <c r="D1612">
        <v>2207</v>
      </c>
      <c r="E1612">
        <v>2491</v>
      </c>
      <c r="F1612">
        <v>4784</v>
      </c>
      <c r="G1612">
        <v>-284</v>
      </c>
      <c r="H1612">
        <v>0.46132943143812699</v>
      </c>
      <c r="I1612">
        <v>0.52069397993310995</v>
      </c>
      <c r="J1612">
        <v>-5.9364548494983203E-2</v>
      </c>
      <c r="K1612">
        <f t="shared" si="75"/>
        <v>343602</v>
      </c>
      <c r="L1612">
        <f t="shared" si="76"/>
        <v>244786</v>
      </c>
      <c r="M1612">
        <f t="shared" si="77"/>
        <v>605750</v>
      </c>
    </row>
    <row r="1613" spans="1:13">
      <c r="A1613" s="1" t="s">
        <v>54</v>
      </c>
      <c r="B1613">
        <v>30005</v>
      </c>
      <c r="C1613" t="s">
        <v>553</v>
      </c>
      <c r="D1613">
        <v>1469</v>
      </c>
      <c r="E1613">
        <v>1589</v>
      </c>
      <c r="F1613">
        <v>3117</v>
      </c>
      <c r="G1613">
        <v>-120</v>
      </c>
      <c r="H1613">
        <v>0.47128649342316298</v>
      </c>
      <c r="I1613">
        <v>0.50978504972730099</v>
      </c>
      <c r="J1613">
        <v>-3.8498556304138502E-2</v>
      </c>
      <c r="K1613">
        <f t="shared" si="75"/>
        <v>343602</v>
      </c>
      <c r="L1613">
        <f t="shared" si="76"/>
        <v>244786</v>
      </c>
      <c r="M1613">
        <f t="shared" si="77"/>
        <v>605750</v>
      </c>
    </row>
    <row r="1614" spans="1:13">
      <c r="A1614" s="1" t="s">
        <v>54</v>
      </c>
      <c r="B1614">
        <v>30007</v>
      </c>
      <c r="C1614" t="s">
        <v>1146</v>
      </c>
      <c r="D1614">
        <v>3173</v>
      </c>
      <c r="E1614">
        <v>835</v>
      </c>
      <c r="F1614">
        <v>4097</v>
      </c>
      <c r="G1614">
        <v>2338</v>
      </c>
      <c r="H1614">
        <v>0.77446912374908405</v>
      </c>
      <c r="I1614">
        <v>0.203807664144495</v>
      </c>
      <c r="J1614">
        <v>0.57066145960458803</v>
      </c>
      <c r="K1614">
        <f t="shared" si="75"/>
        <v>343602</v>
      </c>
      <c r="L1614">
        <f t="shared" si="76"/>
        <v>244786</v>
      </c>
      <c r="M1614">
        <f t="shared" si="77"/>
        <v>605750</v>
      </c>
    </row>
    <row r="1615" spans="1:13">
      <c r="A1615" s="1" t="s">
        <v>54</v>
      </c>
      <c r="B1615">
        <v>30009</v>
      </c>
      <c r="C1615" t="s">
        <v>1147</v>
      </c>
      <c r="D1615">
        <v>4468</v>
      </c>
      <c r="E1615">
        <v>2421</v>
      </c>
      <c r="F1615">
        <v>7101</v>
      </c>
      <c r="G1615">
        <v>2047</v>
      </c>
      <c r="H1615">
        <v>0.62920715392198201</v>
      </c>
      <c r="I1615">
        <v>0.34093789607097502</v>
      </c>
      <c r="J1615">
        <v>0.28826925785100599</v>
      </c>
      <c r="K1615">
        <f t="shared" si="75"/>
        <v>343602</v>
      </c>
      <c r="L1615">
        <f t="shared" si="76"/>
        <v>244786</v>
      </c>
      <c r="M1615">
        <f t="shared" si="77"/>
        <v>605750</v>
      </c>
    </row>
    <row r="1616" spans="1:13">
      <c r="A1616" s="1" t="s">
        <v>54</v>
      </c>
      <c r="B1616">
        <v>30011</v>
      </c>
      <c r="C1616" t="s">
        <v>802</v>
      </c>
      <c r="D1616">
        <v>775</v>
      </c>
      <c r="E1616">
        <v>74</v>
      </c>
      <c r="F1616">
        <v>864</v>
      </c>
      <c r="G1616">
        <v>701</v>
      </c>
      <c r="H1616">
        <v>0.89699074074074003</v>
      </c>
      <c r="I1616">
        <v>8.5648148148148098E-2</v>
      </c>
      <c r="J1616">
        <v>0.811342592592592</v>
      </c>
      <c r="K1616">
        <f t="shared" si="75"/>
        <v>343602</v>
      </c>
      <c r="L1616">
        <f t="shared" si="76"/>
        <v>244786</v>
      </c>
      <c r="M1616">
        <f t="shared" si="77"/>
        <v>605750</v>
      </c>
    </row>
    <row r="1617" spans="1:13">
      <c r="A1617" s="1" t="s">
        <v>54</v>
      </c>
      <c r="B1617">
        <v>30013</v>
      </c>
      <c r="C1617" t="s">
        <v>1148</v>
      </c>
      <c r="D1617">
        <v>23315</v>
      </c>
      <c r="E1617">
        <v>15456</v>
      </c>
      <c r="F1617">
        <v>39885</v>
      </c>
      <c r="G1617">
        <v>7859</v>
      </c>
      <c r="H1617">
        <v>0.58455559734235896</v>
      </c>
      <c r="I1617">
        <v>0.387514103046258</v>
      </c>
      <c r="J1617">
        <v>0.19704149429610099</v>
      </c>
      <c r="K1617">
        <f t="shared" si="75"/>
        <v>343602</v>
      </c>
      <c r="L1617">
        <f t="shared" si="76"/>
        <v>244786</v>
      </c>
      <c r="M1617">
        <f t="shared" si="77"/>
        <v>605750</v>
      </c>
    </row>
    <row r="1618" spans="1:13">
      <c r="A1618" s="1" t="s">
        <v>54</v>
      </c>
      <c r="B1618">
        <v>30015</v>
      </c>
      <c r="C1618" t="s">
        <v>1149</v>
      </c>
      <c r="D1618">
        <v>1891</v>
      </c>
      <c r="E1618">
        <v>991</v>
      </c>
      <c r="F1618">
        <v>2974</v>
      </c>
      <c r="G1618">
        <v>900</v>
      </c>
      <c r="H1618">
        <v>0.63584398117014096</v>
      </c>
      <c r="I1618">
        <v>0.33322125084061799</v>
      </c>
      <c r="J1618">
        <v>0.30262273032952203</v>
      </c>
      <c r="K1618">
        <f t="shared" si="75"/>
        <v>343602</v>
      </c>
      <c r="L1618">
        <f t="shared" si="76"/>
        <v>244786</v>
      </c>
      <c r="M1618">
        <f t="shared" si="77"/>
        <v>605750</v>
      </c>
    </row>
    <row r="1619" spans="1:13">
      <c r="A1619" s="1" t="s">
        <v>54</v>
      </c>
      <c r="B1619">
        <v>30017</v>
      </c>
      <c r="C1619" t="s">
        <v>335</v>
      </c>
      <c r="D1619">
        <v>4205</v>
      </c>
      <c r="E1619">
        <v>1514</v>
      </c>
      <c r="F1619">
        <v>5883</v>
      </c>
      <c r="G1619">
        <v>2691</v>
      </c>
      <c r="H1619">
        <v>0.71477137514873301</v>
      </c>
      <c r="I1619">
        <v>0.25735169131395502</v>
      </c>
      <c r="J1619">
        <v>0.45741968383477799</v>
      </c>
      <c r="K1619">
        <f t="shared" si="75"/>
        <v>343602</v>
      </c>
      <c r="L1619">
        <f t="shared" si="76"/>
        <v>244786</v>
      </c>
      <c r="M1619">
        <f t="shared" si="77"/>
        <v>605750</v>
      </c>
    </row>
    <row r="1620" spans="1:13">
      <c r="A1620" s="1" t="s">
        <v>54</v>
      </c>
      <c r="B1620">
        <v>30019</v>
      </c>
      <c r="C1620" t="s">
        <v>1150</v>
      </c>
      <c r="D1620">
        <v>799</v>
      </c>
      <c r="E1620">
        <v>195</v>
      </c>
      <c r="F1620">
        <v>1014</v>
      </c>
      <c r="G1620">
        <v>604</v>
      </c>
      <c r="H1620">
        <v>0.78796844181459502</v>
      </c>
      <c r="I1620">
        <v>0.19230769230769201</v>
      </c>
      <c r="J1620">
        <v>0.59566074950690295</v>
      </c>
      <c r="K1620">
        <f t="shared" si="75"/>
        <v>343602</v>
      </c>
      <c r="L1620">
        <f t="shared" si="76"/>
        <v>244786</v>
      </c>
      <c r="M1620">
        <f t="shared" si="77"/>
        <v>605750</v>
      </c>
    </row>
    <row r="1621" spans="1:13">
      <c r="A1621" s="1" t="s">
        <v>54</v>
      </c>
      <c r="B1621">
        <v>30021</v>
      </c>
      <c r="C1621" t="s">
        <v>466</v>
      </c>
      <c r="D1621">
        <v>3758</v>
      </c>
      <c r="E1621">
        <v>962</v>
      </c>
      <c r="F1621">
        <v>4837</v>
      </c>
      <c r="G1621">
        <v>2796</v>
      </c>
      <c r="H1621">
        <v>0.77692784783957003</v>
      </c>
      <c r="I1621">
        <v>0.19888360554062401</v>
      </c>
      <c r="J1621">
        <v>0.57804424229894502</v>
      </c>
      <c r="K1621">
        <f t="shared" si="75"/>
        <v>343602</v>
      </c>
      <c r="L1621">
        <f t="shared" si="76"/>
        <v>244786</v>
      </c>
      <c r="M1621">
        <f t="shared" si="77"/>
        <v>605750</v>
      </c>
    </row>
    <row r="1622" spans="1:13">
      <c r="A1622" s="1" t="s">
        <v>54</v>
      </c>
      <c r="B1622">
        <v>30023</v>
      </c>
      <c r="C1622" t="s">
        <v>1151</v>
      </c>
      <c r="D1622">
        <v>2186</v>
      </c>
      <c r="E1622">
        <v>2562</v>
      </c>
      <c r="F1622">
        <v>4891</v>
      </c>
      <c r="G1622">
        <v>-376</v>
      </c>
      <c r="H1622">
        <v>0.44694336536495599</v>
      </c>
      <c r="I1622">
        <v>0.52381925986505795</v>
      </c>
      <c r="J1622">
        <v>-7.6875894500102196E-2</v>
      </c>
      <c r="K1622">
        <f t="shared" si="75"/>
        <v>343602</v>
      </c>
      <c r="L1622">
        <f t="shared" si="76"/>
        <v>244786</v>
      </c>
      <c r="M1622">
        <f t="shared" si="77"/>
        <v>605750</v>
      </c>
    </row>
    <row r="1623" spans="1:13">
      <c r="A1623" s="1" t="s">
        <v>54</v>
      </c>
      <c r="B1623">
        <v>30025</v>
      </c>
      <c r="C1623" t="s">
        <v>1152</v>
      </c>
      <c r="D1623">
        <v>1375</v>
      </c>
      <c r="E1623">
        <v>172</v>
      </c>
      <c r="F1623">
        <v>1575</v>
      </c>
      <c r="G1623">
        <v>1203</v>
      </c>
      <c r="H1623">
        <v>0.87301587301587302</v>
      </c>
      <c r="I1623">
        <v>0.109206349206349</v>
      </c>
      <c r="J1623">
        <v>0.76380952380952305</v>
      </c>
      <c r="K1623">
        <f t="shared" si="75"/>
        <v>343602</v>
      </c>
      <c r="L1623">
        <f t="shared" si="76"/>
        <v>244786</v>
      </c>
      <c r="M1623">
        <f t="shared" si="77"/>
        <v>605750</v>
      </c>
    </row>
    <row r="1624" spans="1:13">
      <c r="A1624" s="1" t="s">
        <v>54</v>
      </c>
      <c r="B1624">
        <v>30027</v>
      </c>
      <c r="C1624" t="s">
        <v>1153</v>
      </c>
      <c r="D1624">
        <v>4869</v>
      </c>
      <c r="E1624">
        <v>1496</v>
      </c>
      <c r="F1624">
        <v>6531</v>
      </c>
      <c r="G1624">
        <v>3373</v>
      </c>
      <c r="H1624">
        <v>0.74552135966926902</v>
      </c>
      <c r="I1624">
        <v>0.22906139947940499</v>
      </c>
      <c r="J1624">
        <v>0.51645996018986295</v>
      </c>
      <c r="K1624">
        <f t="shared" si="75"/>
        <v>343602</v>
      </c>
      <c r="L1624">
        <f t="shared" si="76"/>
        <v>244786</v>
      </c>
      <c r="M1624">
        <f t="shared" si="77"/>
        <v>605750</v>
      </c>
    </row>
    <row r="1625" spans="1:13">
      <c r="A1625" s="1" t="s">
        <v>54</v>
      </c>
      <c r="B1625">
        <v>30029</v>
      </c>
      <c r="C1625" t="s">
        <v>1154</v>
      </c>
      <c r="D1625">
        <v>38321</v>
      </c>
      <c r="E1625">
        <v>20274</v>
      </c>
      <c r="F1625">
        <v>60258</v>
      </c>
      <c r="G1625">
        <v>18047</v>
      </c>
      <c r="H1625">
        <v>0.63594875369245496</v>
      </c>
      <c r="I1625">
        <v>0.33645325102061102</v>
      </c>
      <c r="J1625">
        <v>0.29949550267184399</v>
      </c>
      <c r="K1625">
        <f t="shared" si="75"/>
        <v>343602</v>
      </c>
      <c r="L1625">
        <f t="shared" si="76"/>
        <v>244786</v>
      </c>
      <c r="M1625">
        <f t="shared" si="77"/>
        <v>605750</v>
      </c>
    </row>
    <row r="1626" spans="1:13">
      <c r="A1626" s="1" t="s">
        <v>54</v>
      </c>
      <c r="B1626">
        <v>30031</v>
      </c>
      <c r="C1626" t="s">
        <v>596</v>
      </c>
      <c r="D1626">
        <v>31696</v>
      </c>
      <c r="E1626">
        <v>37044</v>
      </c>
      <c r="F1626">
        <v>71507</v>
      </c>
      <c r="G1626">
        <v>-5348</v>
      </c>
      <c r="H1626">
        <v>0.44325730348077802</v>
      </c>
      <c r="I1626">
        <v>0.51804718419175699</v>
      </c>
      <c r="J1626">
        <v>-7.4789880710979306E-2</v>
      </c>
      <c r="K1626">
        <f t="shared" si="75"/>
        <v>343602</v>
      </c>
      <c r="L1626">
        <f t="shared" si="76"/>
        <v>244786</v>
      </c>
      <c r="M1626">
        <f t="shared" si="77"/>
        <v>605750</v>
      </c>
    </row>
    <row r="1627" spans="1:13">
      <c r="A1627" s="1" t="s">
        <v>54</v>
      </c>
      <c r="B1627">
        <v>30033</v>
      </c>
      <c r="C1627" t="s">
        <v>344</v>
      </c>
      <c r="D1627">
        <v>764</v>
      </c>
      <c r="E1627">
        <v>41</v>
      </c>
      <c r="F1627">
        <v>813</v>
      </c>
      <c r="G1627">
        <v>723</v>
      </c>
      <c r="H1627">
        <v>0.93972939729397298</v>
      </c>
      <c r="I1627">
        <v>5.0430504305042999E-2</v>
      </c>
      <c r="J1627">
        <v>0.88929889298892995</v>
      </c>
      <c r="K1627">
        <f t="shared" si="75"/>
        <v>343602</v>
      </c>
      <c r="L1627">
        <f t="shared" si="76"/>
        <v>244786</v>
      </c>
      <c r="M1627">
        <f t="shared" si="77"/>
        <v>605750</v>
      </c>
    </row>
    <row r="1628" spans="1:13">
      <c r="A1628" s="1" t="s">
        <v>54</v>
      </c>
      <c r="B1628">
        <v>30035</v>
      </c>
      <c r="C1628" t="s">
        <v>1155</v>
      </c>
      <c r="D1628">
        <v>1884</v>
      </c>
      <c r="E1628">
        <v>3610</v>
      </c>
      <c r="F1628">
        <v>5639</v>
      </c>
      <c r="G1628">
        <v>-1726</v>
      </c>
      <c r="H1628">
        <v>0.33410179109771199</v>
      </c>
      <c r="I1628">
        <v>0.64018442986345003</v>
      </c>
      <c r="J1628">
        <v>-0.30608263876573799</v>
      </c>
      <c r="K1628">
        <f t="shared" si="75"/>
        <v>343602</v>
      </c>
      <c r="L1628">
        <f t="shared" si="76"/>
        <v>244786</v>
      </c>
      <c r="M1628">
        <f t="shared" si="77"/>
        <v>605750</v>
      </c>
    </row>
    <row r="1629" spans="1:13">
      <c r="A1629" s="1" t="s">
        <v>54</v>
      </c>
      <c r="B1629">
        <v>30037</v>
      </c>
      <c r="C1629" t="s">
        <v>1156</v>
      </c>
      <c r="D1629">
        <v>414</v>
      </c>
      <c r="E1629">
        <v>78</v>
      </c>
      <c r="F1629">
        <v>503</v>
      </c>
      <c r="G1629">
        <v>336</v>
      </c>
      <c r="H1629">
        <v>0.82306163021868695</v>
      </c>
      <c r="I1629">
        <v>0.15506958250496999</v>
      </c>
      <c r="J1629">
        <v>0.66799204771371701</v>
      </c>
      <c r="K1629">
        <f t="shared" si="75"/>
        <v>343602</v>
      </c>
      <c r="L1629">
        <f t="shared" si="76"/>
        <v>244786</v>
      </c>
      <c r="M1629">
        <f t="shared" si="77"/>
        <v>605750</v>
      </c>
    </row>
    <row r="1630" spans="1:13">
      <c r="A1630" s="1" t="s">
        <v>54</v>
      </c>
      <c r="B1630">
        <v>30039</v>
      </c>
      <c r="C1630" t="s">
        <v>1157</v>
      </c>
      <c r="D1630">
        <v>1419</v>
      </c>
      <c r="E1630">
        <v>638</v>
      </c>
      <c r="F1630">
        <v>2102</v>
      </c>
      <c r="G1630">
        <v>781</v>
      </c>
      <c r="H1630">
        <v>0.67507136060894302</v>
      </c>
      <c r="I1630">
        <v>0.30352045670789701</v>
      </c>
      <c r="J1630">
        <v>0.371550903901046</v>
      </c>
      <c r="K1630">
        <f t="shared" si="75"/>
        <v>343602</v>
      </c>
      <c r="L1630">
        <f t="shared" si="76"/>
        <v>244786</v>
      </c>
      <c r="M1630">
        <f t="shared" si="77"/>
        <v>605750</v>
      </c>
    </row>
    <row r="1631" spans="1:13">
      <c r="A1631" s="1" t="s">
        <v>54</v>
      </c>
      <c r="B1631">
        <v>30041</v>
      </c>
      <c r="C1631" t="s">
        <v>1158</v>
      </c>
      <c r="D1631">
        <v>3957</v>
      </c>
      <c r="E1631">
        <v>2981</v>
      </c>
      <c r="F1631">
        <v>7182</v>
      </c>
      <c r="G1631">
        <v>976</v>
      </c>
      <c r="H1631">
        <v>0.55096073517126098</v>
      </c>
      <c r="I1631">
        <v>0.41506544138123003</v>
      </c>
      <c r="J1631">
        <v>0.13589529379002999</v>
      </c>
      <c r="K1631">
        <f t="shared" si="75"/>
        <v>343602</v>
      </c>
      <c r="L1631">
        <f t="shared" si="76"/>
        <v>244786</v>
      </c>
      <c r="M1631">
        <f t="shared" si="77"/>
        <v>605750</v>
      </c>
    </row>
    <row r="1632" spans="1:13">
      <c r="A1632" s="1" t="s">
        <v>54</v>
      </c>
      <c r="B1632">
        <v>30043</v>
      </c>
      <c r="C1632" t="s">
        <v>122</v>
      </c>
      <c r="D1632">
        <v>5345</v>
      </c>
      <c r="E1632">
        <v>2625</v>
      </c>
      <c r="F1632">
        <v>8191</v>
      </c>
      <c r="G1632">
        <v>2720</v>
      </c>
      <c r="H1632">
        <v>0.65254547674276597</v>
      </c>
      <c r="I1632">
        <v>0.32047369063606301</v>
      </c>
      <c r="J1632">
        <v>0.33207178610670202</v>
      </c>
      <c r="K1632">
        <f t="shared" si="75"/>
        <v>343602</v>
      </c>
      <c r="L1632">
        <f t="shared" si="76"/>
        <v>244786</v>
      </c>
      <c r="M1632">
        <f t="shared" si="77"/>
        <v>605750</v>
      </c>
    </row>
    <row r="1633" spans="1:13">
      <c r="A1633" s="1" t="s">
        <v>54</v>
      </c>
      <c r="B1633">
        <v>30045</v>
      </c>
      <c r="C1633" t="s">
        <v>1159</v>
      </c>
      <c r="D1633">
        <v>1040</v>
      </c>
      <c r="E1633">
        <v>275</v>
      </c>
      <c r="F1633">
        <v>1344</v>
      </c>
      <c r="G1633">
        <v>765</v>
      </c>
      <c r="H1633">
        <v>0.77380952380952295</v>
      </c>
      <c r="I1633">
        <v>0.20461309523809501</v>
      </c>
      <c r="J1633">
        <v>0.56919642857142805</v>
      </c>
      <c r="K1633">
        <f t="shared" si="75"/>
        <v>343602</v>
      </c>
      <c r="L1633">
        <f t="shared" si="76"/>
        <v>244786</v>
      </c>
      <c r="M1633">
        <f t="shared" si="77"/>
        <v>605750</v>
      </c>
    </row>
    <row r="1634" spans="1:13">
      <c r="A1634" s="1" t="s">
        <v>54</v>
      </c>
      <c r="B1634">
        <v>30047</v>
      </c>
      <c r="C1634" t="s">
        <v>281</v>
      </c>
      <c r="D1634">
        <v>9322</v>
      </c>
      <c r="E1634">
        <v>6916</v>
      </c>
      <c r="F1634">
        <v>16626</v>
      </c>
      <c r="G1634">
        <v>2406</v>
      </c>
      <c r="H1634">
        <v>0.56068807891254602</v>
      </c>
      <c r="I1634">
        <v>0.415974978948634</v>
      </c>
      <c r="J1634">
        <v>0.14471309996391099</v>
      </c>
      <c r="K1634">
        <f t="shared" si="75"/>
        <v>343602</v>
      </c>
      <c r="L1634">
        <f t="shared" si="76"/>
        <v>244786</v>
      </c>
      <c r="M1634">
        <f t="shared" si="77"/>
        <v>605750</v>
      </c>
    </row>
    <row r="1635" spans="1:13">
      <c r="A1635" s="1" t="s">
        <v>54</v>
      </c>
      <c r="B1635">
        <v>30049</v>
      </c>
      <c r="C1635" t="s">
        <v>1160</v>
      </c>
      <c r="D1635">
        <v>21409</v>
      </c>
      <c r="E1635">
        <v>19743</v>
      </c>
      <c r="F1635">
        <v>42485</v>
      </c>
      <c r="G1635">
        <v>1666</v>
      </c>
      <c r="H1635">
        <v>0.50391903024596896</v>
      </c>
      <c r="I1635">
        <v>0.464705190067082</v>
      </c>
      <c r="J1635">
        <v>3.92138401788866E-2</v>
      </c>
      <c r="K1635">
        <f t="shared" si="75"/>
        <v>343602</v>
      </c>
      <c r="L1635">
        <f t="shared" si="76"/>
        <v>244786</v>
      </c>
      <c r="M1635">
        <f t="shared" si="77"/>
        <v>605750</v>
      </c>
    </row>
    <row r="1636" spans="1:13">
      <c r="A1636" s="1" t="s">
        <v>54</v>
      </c>
      <c r="B1636">
        <v>30051</v>
      </c>
      <c r="C1636" t="s">
        <v>414</v>
      </c>
      <c r="D1636">
        <v>821</v>
      </c>
      <c r="E1636">
        <v>249</v>
      </c>
      <c r="F1636">
        <v>1083</v>
      </c>
      <c r="G1636">
        <v>572</v>
      </c>
      <c r="H1636">
        <v>0.758079409048938</v>
      </c>
      <c r="I1636">
        <v>0.22991689750692501</v>
      </c>
      <c r="J1636">
        <v>0.52816251154201199</v>
      </c>
      <c r="K1636">
        <f t="shared" si="75"/>
        <v>343602</v>
      </c>
      <c r="L1636">
        <f t="shared" si="76"/>
        <v>244786</v>
      </c>
      <c r="M1636">
        <f t="shared" si="77"/>
        <v>605750</v>
      </c>
    </row>
    <row r="1637" spans="1:13">
      <c r="A1637" s="1" t="s">
        <v>54</v>
      </c>
      <c r="B1637">
        <v>30053</v>
      </c>
      <c r="C1637" t="s">
        <v>237</v>
      </c>
      <c r="D1637">
        <v>8672</v>
      </c>
      <c r="E1637">
        <v>2835</v>
      </c>
      <c r="F1637">
        <v>11747</v>
      </c>
      <c r="G1637">
        <v>5837</v>
      </c>
      <c r="H1637">
        <v>0.73823103771175602</v>
      </c>
      <c r="I1637">
        <v>0.24133821401208799</v>
      </c>
      <c r="J1637">
        <v>0.49689282369966797</v>
      </c>
      <c r="K1637">
        <f t="shared" si="75"/>
        <v>343602</v>
      </c>
      <c r="L1637">
        <f t="shared" si="76"/>
        <v>244786</v>
      </c>
      <c r="M1637">
        <f t="shared" si="77"/>
        <v>605750</v>
      </c>
    </row>
    <row r="1638" spans="1:13">
      <c r="A1638" s="1" t="s">
        <v>54</v>
      </c>
      <c r="B1638">
        <v>30055</v>
      </c>
      <c r="C1638" t="s">
        <v>1161</v>
      </c>
      <c r="D1638">
        <v>956</v>
      </c>
      <c r="E1638">
        <v>155</v>
      </c>
      <c r="F1638">
        <v>1128</v>
      </c>
      <c r="G1638">
        <v>801</v>
      </c>
      <c r="H1638">
        <v>0.84751773049645296</v>
      </c>
      <c r="I1638">
        <v>0.13741134751772999</v>
      </c>
      <c r="J1638">
        <v>0.71010638297872297</v>
      </c>
      <c r="K1638">
        <f t="shared" si="75"/>
        <v>343602</v>
      </c>
      <c r="L1638">
        <f t="shared" si="76"/>
        <v>244786</v>
      </c>
      <c r="M1638">
        <f t="shared" si="77"/>
        <v>605750</v>
      </c>
    </row>
    <row r="1639" spans="1:13">
      <c r="A1639" s="1" t="s">
        <v>54</v>
      </c>
      <c r="B1639">
        <v>30057</v>
      </c>
      <c r="C1639" t="s">
        <v>130</v>
      </c>
      <c r="D1639">
        <v>4191</v>
      </c>
      <c r="E1639">
        <v>1771</v>
      </c>
      <c r="F1639">
        <v>6113</v>
      </c>
      <c r="G1639">
        <v>2420</v>
      </c>
      <c r="H1639">
        <v>0.68558809095370499</v>
      </c>
      <c r="I1639">
        <v>0.28971045313266802</v>
      </c>
      <c r="J1639">
        <v>0.39587763782103702</v>
      </c>
      <c r="K1639">
        <f t="shared" si="75"/>
        <v>343602</v>
      </c>
      <c r="L1639">
        <f t="shared" si="76"/>
        <v>244786</v>
      </c>
      <c r="M1639">
        <f t="shared" si="77"/>
        <v>605750</v>
      </c>
    </row>
    <row r="1640" spans="1:13">
      <c r="A1640" s="1" t="s">
        <v>54</v>
      </c>
      <c r="B1640">
        <v>30059</v>
      </c>
      <c r="C1640" t="s">
        <v>1162</v>
      </c>
      <c r="D1640">
        <v>833</v>
      </c>
      <c r="E1640">
        <v>258</v>
      </c>
      <c r="F1640">
        <v>1110</v>
      </c>
      <c r="G1640">
        <v>575</v>
      </c>
      <c r="H1640">
        <v>0.75045045045045</v>
      </c>
      <c r="I1640">
        <v>0.232432432432432</v>
      </c>
      <c r="J1640">
        <v>0.51801801801801795</v>
      </c>
      <c r="K1640">
        <f t="shared" si="75"/>
        <v>343602</v>
      </c>
      <c r="L1640">
        <f t="shared" si="76"/>
        <v>244786</v>
      </c>
      <c r="M1640">
        <f t="shared" si="77"/>
        <v>605750</v>
      </c>
    </row>
    <row r="1641" spans="1:13">
      <c r="A1641" s="1" t="s">
        <v>54</v>
      </c>
      <c r="B1641">
        <v>30061</v>
      </c>
      <c r="C1641" t="s">
        <v>356</v>
      </c>
      <c r="D1641">
        <v>1828</v>
      </c>
      <c r="E1641">
        <v>686</v>
      </c>
      <c r="F1641">
        <v>2563</v>
      </c>
      <c r="G1641">
        <v>1142</v>
      </c>
      <c r="H1641">
        <v>0.71322668747561402</v>
      </c>
      <c r="I1641">
        <v>0.26765509168942597</v>
      </c>
      <c r="J1641">
        <v>0.44557159578618799</v>
      </c>
      <c r="K1641">
        <f t="shared" si="75"/>
        <v>343602</v>
      </c>
      <c r="L1641">
        <f t="shared" si="76"/>
        <v>244786</v>
      </c>
      <c r="M1641">
        <f t="shared" si="77"/>
        <v>605750</v>
      </c>
    </row>
    <row r="1642" spans="1:13">
      <c r="A1642" s="1" t="s">
        <v>54</v>
      </c>
      <c r="B1642">
        <v>30063</v>
      </c>
      <c r="C1642" t="s">
        <v>1163</v>
      </c>
      <c r="D1642">
        <v>26347</v>
      </c>
      <c r="E1642">
        <v>43357</v>
      </c>
      <c r="F1642">
        <v>71986</v>
      </c>
      <c r="G1642">
        <v>-17010</v>
      </c>
      <c r="H1642">
        <v>0.36600172255716301</v>
      </c>
      <c r="I1642">
        <v>0.60229766899119197</v>
      </c>
      <c r="J1642">
        <v>-0.23629594643402799</v>
      </c>
      <c r="K1642">
        <f t="shared" si="75"/>
        <v>343602</v>
      </c>
      <c r="L1642">
        <f t="shared" si="76"/>
        <v>244786</v>
      </c>
      <c r="M1642">
        <f t="shared" si="77"/>
        <v>605750</v>
      </c>
    </row>
    <row r="1643" spans="1:13">
      <c r="A1643" s="1" t="s">
        <v>54</v>
      </c>
      <c r="B1643">
        <v>30065</v>
      </c>
      <c r="C1643" t="s">
        <v>1164</v>
      </c>
      <c r="D1643">
        <v>2423</v>
      </c>
      <c r="E1643">
        <v>413</v>
      </c>
      <c r="F1643">
        <v>2881</v>
      </c>
      <c r="G1643">
        <v>2010</v>
      </c>
      <c r="H1643">
        <v>0.84102742103436301</v>
      </c>
      <c r="I1643">
        <v>0.143353002429711</v>
      </c>
      <c r="J1643">
        <v>0.69767441860465096</v>
      </c>
      <c r="K1643">
        <f t="shared" si="75"/>
        <v>343602</v>
      </c>
      <c r="L1643">
        <f t="shared" si="76"/>
        <v>244786</v>
      </c>
      <c r="M1643">
        <f t="shared" si="77"/>
        <v>605750</v>
      </c>
    </row>
    <row r="1644" spans="1:13">
      <c r="A1644" s="1" t="s">
        <v>54</v>
      </c>
      <c r="B1644">
        <v>30067</v>
      </c>
      <c r="C1644" t="s">
        <v>362</v>
      </c>
      <c r="D1644">
        <v>6025</v>
      </c>
      <c r="E1644">
        <v>5280</v>
      </c>
      <c r="F1644">
        <v>11618</v>
      </c>
      <c r="G1644">
        <v>745</v>
      </c>
      <c r="H1644">
        <v>0.51859184024789096</v>
      </c>
      <c r="I1644">
        <v>0.45446720605956198</v>
      </c>
      <c r="J1644">
        <v>6.4124634188328394E-2</v>
      </c>
      <c r="K1644">
        <f t="shared" si="75"/>
        <v>343602</v>
      </c>
      <c r="L1644">
        <f t="shared" si="76"/>
        <v>244786</v>
      </c>
      <c r="M1644">
        <f t="shared" si="77"/>
        <v>605750</v>
      </c>
    </row>
    <row r="1645" spans="1:13">
      <c r="A1645" s="1" t="s">
        <v>54</v>
      </c>
      <c r="B1645">
        <v>30069</v>
      </c>
      <c r="C1645" t="s">
        <v>1165</v>
      </c>
      <c r="D1645">
        <v>298</v>
      </c>
      <c r="E1645">
        <v>39</v>
      </c>
      <c r="F1645">
        <v>351</v>
      </c>
      <c r="G1645">
        <v>259</v>
      </c>
      <c r="H1645">
        <v>0.84900284900284895</v>
      </c>
      <c r="I1645">
        <v>0.11111111111111099</v>
      </c>
      <c r="J1645">
        <v>0.73789173789173801</v>
      </c>
      <c r="K1645">
        <f t="shared" si="75"/>
        <v>343602</v>
      </c>
      <c r="L1645">
        <f t="shared" si="76"/>
        <v>244786</v>
      </c>
      <c r="M1645">
        <f t="shared" si="77"/>
        <v>605750</v>
      </c>
    </row>
    <row r="1646" spans="1:13">
      <c r="A1646" s="1" t="s">
        <v>54</v>
      </c>
      <c r="B1646">
        <v>30071</v>
      </c>
      <c r="C1646" t="s">
        <v>246</v>
      </c>
      <c r="D1646">
        <v>1936</v>
      </c>
      <c r="E1646">
        <v>416</v>
      </c>
      <c r="F1646">
        <v>2386</v>
      </c>
      <c r="G1646">
        <v>1520</v>
      </c>
      <c r="H1646">
        <v>0.81139983235540603</v>
      </c>
      <c r="I1646">
        <v>0.174350377200335</v>
      </c>
      <c r="J1646">
        <v>0.63704945515507105</v>
      </c>
      <c r="K1646">
        <f t="shared" si="75"/>
        <v>343602</v>
      </c>
      <c r="L1646">
        <f t="shared" si="76"/>
        <v>244786</v>
      </c>
      <c r="M1646">
        <f t="shared" si="77"/>
        <v>605750</v>
      </c>
    </row>
    <row r="1647" spans="1:13">
      <c r="A1647" s="1" t="s">
        <v>54</v>
      </c>
      <c r="B1647">
        <v>30073</v>
      </c>
      <c r="C1647" t="s">
        <v>1166</v>
      </c>
      <c r="D1647">
        <v>2031</v>
      </c>
      <c r="E1647">
        <v>903</v>
      </c>
      <c r="F1647">
        <v>2995</v>
      </c>
      <c r="G1647">
        <v>1128</v>
      </c>
      <c r="H1647">
        <v>0.67813021702837994</v>
      </c>
      <c r="I1647">
        <v>0.30150250417362201</v>
      </c>
      <c r="J1647">
        <v>0.37662771285475699</v>
      </c>
      <c r="K1647">
        <f t="shared" si="75"/>
        <v>343602</v>
      </c>
      <c r="L1647">
        <f t="shared" si="76"/>
        <v>244786</v>
      </c>
      <c r="M1647">
        <f t="shared" si="77"/>
        <v>605750</v>
      </c>
    </row>
    <row r="1648" spans="1:13">
      <c r="A1648" s="1" t="s">
        <v>54</v>
      </c>
      <c r="B1648">
        <v>30075</v>
      </c>
      <c r="C1648" t="s">
        <v>1167</v>
      </c>
      <c r="D1648">
        <v>970</v>
      </c>
      <c r="E1648">
        <v>154</v>
      </c>
      <c r="F1648">
        <v>1136</v>
      </c>
      <c r="G1648">
        <v>816</v>
      </c>
      <c r="H1648">
        <v>0.85387323943661897</v>
      </c>
      <c r="I1648">
        <v>0.13556338028168999</v>
      </c>
      <c r="J1648">
        <v>0.71830985915492895</v>
      </c>
      <c r="K1648">
        <f t="shared" si="75"/>
        <v>343602</v>
      </c>
      <c r="L1648">
        <f t="shared" si="76"/>
        <v>244786</v>
      </c>
      <c r="M1648">
        <f t="shared" si="77"/>
        <v>605750</v>
      </c>
    </row>
    <row r="1649" spans="1:13">
      <c r="A1649" s="1" t="s">
        <v>54</v>
      </c>
      <c r="B1649">
        <v>30077</v>
      </c>
      <c r="C1649" t="s">
        <v>834</v>
      </c>
      <c r="D1649">
        <v>2355</v>
      </c>
      <c r="E1649">
        <v>752</v>
      </c>
      <c r="F1649">
        <v>3195</v>
      </c>
      <c r="G1649">
        <v>1603</v>
      </c>
      <c r="H1649">
        <v>0.73708920187793403</v>
      </c>
      <c r="I1649">
        <v>0.235367762128325</v>
      </c>
      <c r="J1649">
        <v>0.50172143974960803</v>
      </c>
      <c r="K1649">
        <f t="shared" si="75"/>
        <v>343602</v>
      </c>
      <c r="L1649">
        <f t="shared" si="76"/>
        <v>244786</v>
      </c>
      <c r="M1649">
        <f t="shared" si="77"/>
        <v>605750</v>
      </c>
    </row>
    <row r="1650" spans="1:13">
      <c r="A1650" s="1" t="s">
        <v>54</v>
      </c>
      <c r="B1650">
        <v>30079</v>
      </c>
      <c r="C1650" t="s">
        <v>250</v>
      </c>
      <c r="D1650">
        <v>603</v>
      </c>
      <c r="E1650">
        <v>126</v>
      </c>
      <c r="F1650">
        <v>744</v>
      </c>
      <c r="G1650">
        <v>477</v>
      </c>
      <c r="H1650">
        <v>0.81048387096774099</v>
      </c>
      <c r="I1650">
        <v>0.16935483870967699</v>
      </c>
      <c r="J1650">
        <v>0.64112903225806395</v>
      </c>
      <c r="K1650">
        <f t="shared" si="75"/>
        <v>343602</v>
      </c>
      <c r="L1650">
        <f t="shared" si="76"/>
        <v>244786</v>
      </c>
      <c r="M1650">
        <f t="shared" si="77"/>
        <v>605750</v>
      </c>
    </row>
    <row r="1651" spans="1:13">
      <c r="A1651" s="1" t="s">
        <v>54</v>
      </c>
      <c r="B1651">
        <v>30081</v>
      </c>
      <c r="C1651" t="s">
        <v>1168</v>
      </c>
      <c r="D1651">
        <v>19114</v>
      </c>
      <c r="E1651">
        <v>8763</v>
      </c>
      <c r="F1651">
        <v>28507</v>
      </c>
      <c r="G1651">
        <v>10351</v>
      </c>
      <c r="H1651">
        <v>0.67050198196933997</v>
      </c>
      <c r="I1651">
        <v>0.30739818290244503</v>
      </c>
      <c r="J1651">
        <v>0.36310379906689499</v>
      </c>
      <c r="K1651">
        <f t="shared" si="75"/>
        <v>343602</v>
      </c>
      <c r="L1651">
        <f t="shared" si="76"/>
        <v>244786</v>
      </c>
      <c r="M1651">
        <f t="shared" si="77"/>
        <v>605750</v>
      </c>
    </row>
    <row r="1652" spans="1:13">
      <c r="A1652" s="1" t="s">
        <v>54</v>
      </c>
      <c r="B1652">
        <v>30083</v>
      </c>
      <c r="C1652" t="s">
        <v>621</v>
      </c>
      <c r="D1652">
        <v>4800</v>
      </c>
      <c r="E1652">
        <v>875</v>
      </c>
      <c r="F1652">
        <v>5798</v>
      </c>
      <c r="G1652">
        <v>3925</v>
      </c>
      <c r="H1652">
        <v>0.82787167988961696</v>
      </c>
      <c r="I1652">
        <v>0.150914108313211</v>
      </c>
      <c r="J1652">
        <v>0.67695757157640502</v>
      </c>
      <c r="K1652">
        <f t="shared" si="75"/>
        <v>343602</v>
      </c>
      <c r="L1652">
        <f t="shared" si="76"/>
        <v>244786</v>
      </c>
      <c r="M1652">
        <f t="shared" si="77"/>
        <v>605750</v>
      </c>
    </row>
    <row r="1653" spans="1:13">
      <c r="A1653" s="1" t="s">
        <v>54</v>
      </c>
      <c r="B1653">
        <v>30085</v>
      </c>
      <c r="C1653" t="s">
        <v>1169</v>
      </c>
      <c r="D1653">
        <v>1996</v>
      </c>
      <c r="E1653">
        <v>1910</v>
      </c>
      <c r="F1653">
        <v>4028</v>
      </c>
      <c r="G1653">
        <v>86</v>
      </c>
      <c r="H1653">
        <v>0.49553128103277</v>
      </c>
      <c r="I1653">
        <v>0.47418073485600698</v>
      </c>
      <c r="J1653">
        <v>2.1350546176762599E-2</v>
      </c>
      <c r="K1653">
        <f t="shared" si="75"/>
        <v>343602</v>
      </c>
      <c r="L1653">
        <f t="shared" si="76"/>
        <v>244786</v>
      </c>
      <c r="M1653">
        <f t="shared" si="77"/>
        <v>605750</v>
      </c>
    </row>
    <row r="1654" spans="1:13">
      <c r="A1654" s="1" t="s">
        <v>54</v>
      </c>
      <c r="B1654">
        <v>30087</v>
      </c>
      <c r="C1654" t="s">
        <v>1170</v>
      </c>
      <c r="D1654">
        <v>2486</v>
      </c>
      <c r="E1654">
        <v>1199</v>
      </c>
      <c r="F1654">
        <v>3784</v>
      </c>
      <c r="G1654">
        <v>1287</v>
      </c>
      <c r="H1654">
        <v>0.65697674418604601</v>
      </c>
      <c r="I1654">
        <v>0.31686046511627902</v>
      </c>
      <c r="J1654">
        <v>0.34011627906976699</v>
      </c>
      <c r="K1654">
        <f t="shared" si="75"/>
        <v>343602</v>
      </c>
      <c r="L1654">
        <f t="shared" si="76"/>
        <v>244786</v>
      </c>
      <c r="M1654">
        <f t="shared" si="77"/>
        <v>605750</v>
      </c>
    </row>
    <row r="1655" spans="1:13">
      <c r="A1655" s="1" t="s">
        <v>54</v>
      </c>
      <c r="B1655">
        <v>30089</v>
      </c>
      <c r="C1655" t="s">
        <v>1171</v>
      </c>
      <c r="D1655">
        <v>5660</v>
      </c>
      <c r="E1655">
        <v>1820</v>
      </c>
      <c r="F1655">
        <v>7652</v>
      </c>
      <c r="G1655">
        <v>3840</v>
      </c>
      <c r="H1655">
        <v>0.73967590172503905</v>
      </c>
      <c r="I1655">
        <v>0.23784631468897</v>
      </c>
      <c r="J1655">
        <v>0.50182958703606895</v>
      </c>
      <c r="K1655">
        <f t="shared" si="75"/>
        <v>343602</v>
      </c>
      <c r="L1655">
        <f t="shared" si="76"/>
        <v>244786</v>
      </c>
      <c r="M1655">
        <f t="shared" si="77"/>
        <v>605750</v>
      </c>
    </row>
    <row r="1656" spans="1:13">
      <c r="A1656" s="1" t="s">
        <v>54</v>
      </c>
      <c r="B1656">
        <v>30091</v>
      </c>
      <c r="C1656" t="s">
        <v>774</v>
      </c>
      <c r="D1656">
        <v>1403</v>
      </c>
      <c r="E1656">
        <v>574</v>
      </c>
      <c r="F1656">
        <v>2030</v>
      </c>
      <c r="G1656">
        <v>829</v>
      </c>
      <c r="H1656">
        <v>0.69113300492610796</v>
      </c>
      <c r="I1656">
        <v>0.28275862068965502</v>
      </c>
      <c r="J1656">
        <v>0.408374384236453</v>
      </c>
      <c r="K1656">
        <f t="shared" si="75"/>
        <v>343602</v>
      </c>
      <c r="L1656">
        <f t="shared" si="76"/>
        <v>244786</v>
      </c>
      <c r="M1656">
        <f t="shared" si="77"/>
        <v>605750</v>
      </c>
    </row>
    <row r="1657" spans="1:13">
      <c r="A1657" s="1" t="s">
        <v>54</v>
      </c>
      <c r="B1657">
        <v>30093</v>
      </c>
      <c r="C1657" t="s">
        <v>1172</v>
      </c>
      <c r="D1657">
        <v>7745</v>
      </c>
      <c r="E1657">
        <v>10392</v>
      </c>
      <c r="F1657">
        <v>18827</v>
      </c>
      <c r="G1657">
        <v>-2647</v>
      </c>
      <c r="H1657">
        <v>0.41137727731449503</v>
      </c>
      <c r="I1657">
        <v>0.55197322993572995</v>
      </c>
      <c r="J1657">
        <v>-0.140595952621235</v>
      </c>
      <c r="K1657">
        <f t="shared" si="75"/>
        <v>343602</v>
      </c>
      <c r="L1657">
        <f t="shared" si="76"/>
        <v>244786</v>
      </c>
      <c r="M1657">
        <f t="shared" si="77"/>
        <v>605750</v>
      </c>
    </row>
    <row r="1658" spans="1:13">
      <c r="A1658" s="1" t="s">
        <v>54</v>
      </c>
      <c r="B1658">
        <v>30095</v>
      </c>
      <c r="C1658" t="s">
        <v>1173</v>
      </c>
      <c r="D1658">
        <v>4462</v>
      </c>
      <c r="E1658">
        <v>1156</v>
      </c>
      <c r="F1658">
        <v>5741</v>
      </c>
      <c r="G1658">
        <v>3306</v>
      </c>
      <c r="H1658">
        <v>0.77721651280264703</v>
      </c>
      <c r="I1658">
        <v>0.20135864831910799</v>
      </c>
      <c r="J1658">
        <v>0.57585786448353904</v>
      </c>
      <c r="K1658">
        <f t="shared" si="75"/>
        <v>343602</v>
      </c>
      <c r="L1658">
        <f t="shared" si="76"/>
        <v>244786</v>
      </c>
      <c r="M1658">
        <f t="shared" si="77"/>
        <v>605750</v>
      </c>
    </row>
    <row r="1659" spans="1:13">
      <c r="A1659" s="1" t="s">
        <v>54</v>
      </c>
      <c r="B1659">
        <v>30097</v>
      </c>
      <c r="C1659" t="s">
        <v>1174</v>
      </c>
      <c r="D1659">
        <v>1840</v>
      </c>
      <c r="E1659">
        <v>549</v>
      </c>
      <c r="F1659">
        <v>2446</v>
      </c>
      <c r="G1659">
        <v>1291</v>
      </c>
      <c r="H1659">
        <v>0.75224856909239501</v>
      </c>
      <c r="I1659">
        <v>0.224448078495502</v>
      </c>
      <c r="J1659">
        <v>0.52780049059689205</v>
      </c>
      <c r="K1659">
        <f t="shared" si="75"/>
        <v>343602</v>
      </c>
      <c r="L1659">
        <f t="shared" si="76"/>
        <v>244786</v>
      </c>
      <c r="M1659">
        <f t="shared" si="77"/>
        <v>605750</v>
      </c>
    </row>
    <row r="1660" spans="1:13">
      <c r="A1660" s="1" t="s">
        <v>54</v>
      </c>
      <c r="B1660">
        <v>30099</v>
      </c>
      <c r="C1660" t="s">
        <v>578</v>
      </c>
      <c r="D1660">
        <v>2608</v>
      </c>
      <c r="E1660">
        <v>1007</v>
      </c>
      <c r="F1660">
        <v>3695</v>
      </c>
      <c r="G1660">
        <v>1601</v>
      </c>
      <c r="H1660">
        <v>0.70581867388362596</v>
      </c>
      <c r="I1660">
        <v>0.27253044654939101</v>
      </c>
      <c r="J1660">
        <v>0.433288227334235</v>
      </c>
      <c r="K1660">
        <f t="shared" si="75"/>
        <v>343602</v>
      </c>
      <c r="L1660">
        <f t="shared" si="76"/>
        <v>244786</v>
      </c>
      <c r="M1660">
        <f t="shared" si="77"/>
        <v>605750</v>
      </c>
    </row>
    <row r="1661" spans="1:13">
      <c r="A1661" s="1" t="s">
        <v>54</v>
      </c>
      <c r="B1661">
        <v>30101</v>
      </c>
      <c r="C1661" t="s">
        <v>1175</v>
      </c>
      <c r="D1661">
        <v>1596</v>
      </c>
      <c r="E1661">
        <v>467</v>
      </c>
      <c r="F1661">
        <v>2123</v>
      </c>
      <c r="G1661">
        <v>1129</v>
      </c>
      <c r="H1661">
        <v>0.75176636834667898</v>
      </c>
      <c r="I1661">
        <v>0.21997173810645301</v>
      </c>
      <c r="J1661">
        <v>0.531794630240226</v>
      </c>
      <c r="K1661">
        <f t="shared" si="75"/>
        <v>343602</v>
      </c>
      <c r="L1661">
        <f t="shared" si="76"/>
        <v>244786</v>
      </c>
      <c r="M1661">
        <f t="shared" si="77"/>
        <v>605750</v>
      </c>
    </row>
    <row r="1662" spans="1:13">
      <c r="A1662" s="1" t="s">
        <v>54</v>
      </c>
      <c r="B1662">
        <v>30103</v>
      </c>
      <c r="C1662" t="s">
        <v>1176</v>
      </c>
      <c r="D1662">
        <v>373</v>
      </c>
      <c r="E1662">
        <v>78</v>
      </c>
      <c r="F1662">
        <v>460</v>
      </c>
      <c r="G1662">
        <v>295</v>
      </c>
      <c r="H1662">
        <v>0.81086956521739095</v>
      </c>
      <c r="I1662">
        <v>0.16956521739130401</v>
      </c>
      <c r="J1662">
        <v>0.64130434782608603</v>
      </c>
      <c r="K1662">
        <f t="shared" si="75"/>
        <v>343602</v>
      </c>
      <c r="L1662">
        <f t="shared" si="76"/>
        <v>244786</v>
      </c>
      <c r="M1662">
        <f t="shared" si="77"/>
        <v>605750</v>
      </c>
    </row>
    <row r="1663" spans="1:13">
      <c r="A1663" s="1" t="s">
        <v>54</v>
      </c>
      <c r="B1663">
        <v>30105</v>
      </c>
      <c r="C1663" t="s">
        <v>580</v>
      </c>
      <c r="D1663">
        <v>3135</v>
      </c>
      <c r="E1663">
        <v>1030</v>
      </c>
      <c r="F1663">
        <v>4272</v>
      </c>
      <c r="G1663">
        <v>2105</v>
      </c>
      <c r="H1663">
        <v>0.73384831460674105</v>
      </c>
      <c r="I1663">
        <v>0.24110486891385699</v>
      </c>
      <c r="J1663">
        <v>0.49274344569288298</v>
      </c>
      <c r="K1663">
        <f t="shared" si="75"/>
        <v>343602</v>
      </c>
      <c r="L1663">
        <f t="shared" si="76"/>
        <v>244786</v>
      </c>
      <c r="M1663">
        <f t="shared" si="77"/>
        <v>605750</v>
      </c>
    </row>
    <row r="1664" spans="1:13">
      <c r="A1664" s="1" t="s">
        <v>54</v>
      </c>
      <c r="B1664">
        <v>30107</v>
      </c>
      <c r="C1664" t="s">
        <v>1177</v>
      </c>
      <c r="D1664">
        <v>823</v>
      </c>
      <c r="E1664">
        <v>225</v>
      </c>
      <c r="F1664">
        <v>1068</v>
      </c>
      <c r="G1664">
        <v>598</v>
      </c>
      <c r="H1664">
        <v>0.77059925093632897</v>
      </c>
      <c r="I1664">
        <v>0.21067415730337</v>
      </c>
      <c r="J1664">
        <v>0.55992509363295795</v>
      </c>
      <c r="K1664">
        <f t="shared" si="75"/>
        <v>343602</v>
      </c>
      <c r="L1664">
        <f t="shared" si="76"/>
        <v>244786</v>
      </c>
      <c r="M1664">
        <f t="shared" si="77"/>
        <v>605750</v>
      </c>
    </row>
    <row r="1665" spans="1:13">
      <c r="A1665" s="1" t="s">
        <v>54</v>
      </c>
      <c r="B1665">
        <v>30109</v>
      </c>
      <c r="C1665" t="s">
        <v>1178</v>
      </c>
      <c r="D1665">
        <v>516</v>
      </c>
      <c r="E1665">
        <v>77</v>
      </c>
      <c r="F1665">
        <v>598</v>
      </c>
      <c r="G1665">
        <v>439</v>
      </c>
      <c r="H1665">
        <v>0.86287625418060199</v>
      </c>
      <c r="I1665">
        <v>0.12876254180602001</v>
      </c>
      <c r="J1665">
        <v>0.73411371237458101</v>
      </c>
      <c r="K1665">
        <f t="shared" si="75"/>
        <v>343602</v>
      </c>
      <c r="L1665">
        <f t="shared" si="76"/>
        <v>244786</v>
      </c>
      <c r="M1665">
        <f t="shared" si="77"/>
        <v>605750</v>
      </c>
    </row>
    <row r="1666" spans="1:13">
      <c r="A1666" s="1" t="s">
        <v>54</v>
      </c>
      <c r="B1666">
        <v>30111</v>
      </c>
      <c r="C1666" t="s">
        <v>1179</v>
      </c>
      <c r="D1666">
        <v>50772</v>
      </c>
      <c r="E1666">
        <v>30679</v>
      </c>
      <c r="F1666">
        <v>83821</v>
      </c>
      <c r="G1666">
        <v>20093</v>
      </c>
      <c r="H1666">
        <v>0.60571933047804205</v>
      </c>
      <c r="I1666">
        <v>0.36600613211486299</v>
      </c>
      <c r="J1666">
        <v>0.239713198363178</v>
      </c>
      <c r="K1666">
        <f t="shared" si="75"/>
        <v>343602</v>
      </c>
      <c r="L1666">
        <f t="shared" si="76"/>
        <v>244786</v>
      </c>
      <c r="M1666">
        <f t="shared" si="77"/>
        <v>605750</v>
      </c>
    </row>
    <row r="1667" spans="1:13">
      <c r="A1667" s="1" t="s">
        <v>12</v>
      </c>
      <c r="B1667">
        <v>31001</v>
      </c>
      <c r="C1667" t="s">
        <v>321</v>
      </c>
      <c r="D1667">
        <v>10085</v>
      </c>
      <c r="E1667">
        <v>4213</v>
      </c>
      <c r="F1667">
        <v>14653</v>
      </c>
      <c r="G1667">
        <v>5872</v>
      </c>
      <c r="H1667">
        <v>0.68825496485361304</v>
      </c>
      <c r="I1667">
        <v>0.28751791442025498</v>
      </c>
      <c r="J1667">
        <v>0.400737050433358</v>
      </c>
      <c r="K1667">
        <f t="shared" ref="K1667:K1730" si="78">SUMIF(A:A,A1667,D:D)</f>
        <v>556846</v>
      </c>
      <c r="L1667">
        <f t="shared" ref="L1667:L1730" si="79">SUMIF(A:A,A1667,E:E)</f>
        <v>374583</v>
      </c>
      <c r="M1667">
        <f t="shared" ref="M1667:M1730" si="80">SUMIF(A:A,A1667,F:F)</f>
        <v>956379</v>
      </c>
    </row>
    <row r="1668" spans="1:13">
      <c r="A1668" s="1" t="s">
        <v>12</v>
      </c>
      <c r="B1668">
        <v>31003</v>
      </c>
      <c r="C1668" t="s">
        <v>1180</v>
      </c>
      <c r="D1668">
        <v>3093</v>
      </c>
      <c r="E1668">
        <v>452</v>
      </c>
      <c r="F1668">
        <v>3583</v>
      </c>
      <c r="G1668">
        <v>2641</v>
      </c>
      <c r="H1668">
        <v>0.86324309238068597</v>
      </c>
      <c r="I1668">
        <v>0.12615126988556999</v>
      </c>
      <c r="J1668">
        <v>0.73709182249511496</v>
      </c>
      <c r="K1668">
        <f t="shared" si="78"/>
        <v>556846</v>
      </c>
      <c r="L1668">
        <f t="shared" si="79"/>
        <v>374583</v>
      </c>
      <c r="M1668">
        <f t="shared" si="80"/>
        <v>956379</v>
      </c>
    </row>
    <row r="1669" spans="1:13">
      <c r="A1669" s="1" t="s">
        <v>12</v>
      </c>
      <c r="B1669">
        <v>31005</v>
      </c>
      <c r="C1669" t="s">
        <v>1181</v>
      </c>
      <c r="D1669">
        <v>260</v>
      </c>
      <c r="E1669">
        <v>21</v>
      </c>
      <c r="F1669">
        <v>285</v>
      </c>
      <c r="G1669">
        <v>239</v>
      </c>
      <c r="H1669">
        <v>0.91228070175438503</v>
      </c>
      <c r="I1669">
        <v>7.3684210526315699E-2</v>
      </c>
      <c r="J1669">
        <v>0.83859649122807001</v>
      </c>
      <c r="K1669">
        <f t="shared" si="78"/>
        <v>556846</v>
      </c>
      <c r="L1669">
        <f t="shared" si="79"/>
        <v>374583</v>
      </c>
      <c r="M1669">
        <f t="shared" si="80"/>
        <v>956379</v>
      </c>
    </row>
    <row r="1670" spans="1:13">
      <c r="A1670" s="1" t="s">
        <v>12</v>
      </c>
      <c r="B1670">
        <v>31007</v>
      </c>
      <c r="C1670" t="s">
        <v>1182</v>
      </c>
      <c r="D1670">
        <v>362</v>
      </c>
      <c r="E1670">
        <v>43</v>
      </c>
      <c r="F1670">
        <v>411</v>
      </c>
      <c r="G1670">
        <v>319</v>
      </c>
      <c r="H1670">
        <v>0.88077858880778503</v>
      </c>
      <c r="I1670">
        <v>0.104622871046228</v>
      </c>
      <c r="J1670">
        <v>0.77615571776155701</v>
      </c>
      <c r="K1670">
        <f t="shared" si="78"/>
        <v>556846</v>
      </c>
      <c r="L1670">
        <f t="shared" si="79"/>
        <v>374583</v>
      </c>
      <c r="M1670">
        <f t="shared" si="80"/>
        <v>956379</v>
      </c>
    </row>
    <row r="1671" spans="1:13">
      <c r="A1671" s="1" t="s">
        <v>12</v>
      </c>
      <c r="B1671">
        <v>31009</v>
      </c>
      <c r="C1671" t="s">
        <v>553</v>
      </c>
      <c r="D1671">
        <v>280</v>
      </c>
      <c r="E1671">
        <v>35</v>
      </c>
      <c r="F1671">
        <v>317</v>
      </c>
      <c r="G1671">
        <v>245</v>
      </c>
      <c r="H1671">
        <v>0.88328075709779097</v>
      </c>
      <c r="I1671">
        <v>0.110410094637223</v>
      </c>
      <c r="J1671">
        <v>0.77287066246056702</v>
      </c>
      <c r="K1671">
        <f t="shared" si="78"/>
        <v>556846</v>
      </c>
      <c r="L1671">
        <f t="shared" si="79"/>
        <v>374583</v>
      </c>
      <c r="M1671">
        <f t="shared" si="80"/>
        <v>956379</v>
      </c>
    </row>
    <row r="1672" spans="1:13">
      <c r="A1672" s="1" t="s">
        <v>12</v>
      </c>
      <c r="B1672">
        <v>31011</v>
      </c>
      <c r="C1672" t="s">
        <v>212</v>
      </c>
      <c r="D1672">
        <v>2653</v>
      </c>
      <c r="E1672">
        <v>499</v>
      </c>
      <c r="F1672">
        <v>3226</v>
      </c>
      <c r="G1672">
        <v>2154</v>
      </c>
      <c r="H1672">
        <v>0.82238065716056996</v>
      </c>
      <c r="I1672">
        <v>0.15468071915685</v>
      </c>
      <c r="J1672">
        <v>0.66769993800371896</v>
      </c>
      <c r="K1672">
        <f t="shared" si="78"/>
        <v>556846</v>
      </c>
      <c r="L1672">
        <f t="shared" si="79"/>
        <v>374583</v>
      </c>
      <c r="M1672">
        <f t="shared" si="80"/>
        <v>956379</v>
      </c>
    </row>
    <row r="1673" spans="1:13">
      <c r="A1673" s="1" t="s">
        <v>12</v>
      </c>
      <c r="B1673">
        <v>31013</v>
      </c>
      <c r="C1673" t="s">
        <v>1183</v>
      </c>
      <c r="D1673">
        <v>4002</v>
      </c>
      <c r="E1673">
        <v>1051</v>
      </c>
      <c r="F1673">
        <v>5200</v>
      </c>
      <c r="G1673">
        <v>2951</v>
      </c>
      <c r="H1673">
        <v>0.76961538461538403</v>
      </c>
      <c r="I1673">
        <v>0.202115384615384</v>
      </c>
      <c r="J1673">
        <v>0.5675</v>
      </c>
      <c r="K1673">
        <f t="shared" si="78"/>
        <v>556846</v>
      </c>
      <c r="L1673">
        <f t="shared" si="79"/>
        <v>374583</v>
      </c>
      <c r="M1673">
        <f t="shared" si="80"/>
        <v>956379</v>
      </c>
    </row>
    <row r="1674" spans="1:13">
      <c r="A1674" s="1" t="s">
        <v>12</v>
      </c>
      <c r="B1674">
        <v>31015</v>
      </c>
      <c r="C1674" t="s">
        <v>792</v>
      </c>
      <c r="D1674">
        <v>1010</v>
      </c>
      <c r="E1674">
        <v>135</v>
      </c>
      <c r="F1674">
        <v>1155</v>
      </c>
      <c r="G1674">
        <v>875</v>
      </c>
      <c r="H1674">
        <v>0.87445887445887405</v>
      </c>
      <c r="I1674">
        <v>0.11688311688311601</v>
      </c>
      <c r="J1674">
        <v>0.75757575757575701</v>
      </c>
      <c r="K1674">
        <f t="shared" si="78"/>
        <v>556846</v>
      </c>
      <c r="L1674">
        <f t="shared" si="79"/>
        <v>374583</v>
      </c>
      <c r="M1674">
        <f t="shared" si="80"/>
        <v>956379</v>
      </c>
    </row>
    <row r="1675" spans="1:13">
      <c r="A1675" s="1" t="s">
        <v>12</v>
      </c>
      <c r="B1675">
        <v>31017</v>
      </c>
      <c r="C1675" t="s">
        <v>583</v>
      </c>
      <c r="D1675">
        <v>1470</v>
      </c>
      <c r="E1675">
        <v>191</v>
      </c>
      <c r="F1675">
        <v>1684</v>
      </c>
      <c r="G1675">
        <v>1279</v>
      </c>
      <c r="H1675">
        <v>0.87292161520190004</v>
      </c>
      <c r="I1675">
        <v>0.113420427553444</v>
      </c>
      <c r="J1675">
        <v>0.75950118764845598</v>
      </c>
      <c r="K1675">
        <f t="shared" si="78"/>
        <v>556846</v>
      </c>
      <c r="L1675">
        <f t="shared" si="79"/>
        <v>374583</v>
      </c>
      <c r="M1675">
        <f t="shared" si="80"/>
        <v>956379</v>
      </c>
    </row>
    <row r="1676" spans="1:13">
      <c r="A1676" s="1" t="s">
        <v>12</v>
      </c>
      <c r="B1676">
        <v>31019</v>
      </c>
      <c r="C1676" t="s">
        <v>1184</v>
      </c>
      <c r="D1676">
        <v>16640</v>
      </c>
      <c r="E1676">
        <v>6350</v>
      </c>
      <c r="F1676">
        <v>23711</v>
      </c>
      <c r="G1676">
        <v>10290</v>
      </c>
      <c r="H1676">
        <v>0.70178398211800397</v>
      </c>
      <c r="I1676">
        <v>0.267808190291425</v>
      </c>
      <c r="J1676">
        <v>0.43397579182657797</v>
      </c>
      <c r="K1676">
        <f t="shared" si="78"/>
        <v>556846</v>
      </c>
      <c r="L1676">
        <f t="shared" si="79"/>
        <v>374583</v>
      </c>
      <c r="M1676">
        <f t="shared" si="80"/>
        <v>956379</v>
      </c>
    </row>
    <row r="1677" spans="1:13">
      <c r="A1677" s="1" t="s">
        <v>12</v>
      </c>
      <c r="B1677">
        <v>31021</v>
      </c>
      <c r="C1677" t="s">
        <v>1185</v>
      </c>
      <c r="D1677">
        <v>2580</v>
      </c>
      <c r="E1677">
        <v>1063</v>
      </c>
      <c r="F1677">
        <v>3739</v>
      </c>
      <c r="G1677">
        <v>1517</v>
      </c>
      <c r="H1677">
        <v>0.69002407060711402</v>
      </c>
      <c r="I1677">
        <v>0.28430061513773702</v>
      </c>
      <c r="J1677">
        <v>0.40572345546937599</v>
      </c>
      <c r="K1677">
        <f t="shared" si="78"/>
        <v>556846</v>
      </c>
      <c r="L1677">
        <f t="shared" si="79"/>
        <v>374583</v>
      </c>
      <c r="M1677">
        <f t="shared" si="80"/>
        <v>956379</v>
      </c>
    </row>
    <row r="1678" spans="1:13">
      <c r="A1678" s="1" t="s">
        <v>12</v>
      </c>
      <c r="B1678">
        <v>31023</v>
      </c>
      <c r="C1678" t="s">
        <v>92</v>
      </c>
      <c r="D1678">
        <v>3542</v>
      </c>
      <c r="E1678">
        <v>873</v>
      </c>
      <c r="F1678">
        <v>4518</v>
      </c>
      <c r="G1678">
        <v>2669</v>
      </c>
      <c r="H1678">
        <v>0.78397521027003103</v>
      </c>
      <c r="I1678">
        <v>0.19322709163346599</v>
      </c>
      <c r="J1678">
        <v>0.59074811863656396</v>
      </c>
      <c r="K1678">
        <f t="shared" si="78"/>
        <v>556846</v>
      </c>
      <c r="L1678">
        <f t="shared" si="79"/>
        <v>374583</v>
      </c>
      <c r="M1678">
        <f t="shared" si="80"/>
        <v>956379</v>
      </c>
    </row>
    <row r="1679" spans="1:13">
      <c r="A1679" s="1" t="s">
        <v>12</v>
      </c>
      <c r="B1679">
        <v>31025</v>
      </c>
      <c r="C1679" t="s">
        <v>585</v>
      </c>
      <c r="D1679">
        <v>10121</v>
      </c>
      <c r="E1679">
        <v>4737</v>
      </c>
      <c r="F1679">
        <v>15326</v>
      </c>
      <c r="G1679">
        <v>5384</v>
      </c>
      <c r="H1679">
        <v>0.66038105180738604</v>
      </c>
      <c r="I1679">
        <v>0.30908260472399801</v>
      </c>
      <c r="J1679">
        <v>0.35129844708338698</v>
      </c>
      <c r="K1679">
        <f t="shared" si="78"/>
        <v>556846</v>
      </c>
      <c r="L1679">
        <f t="shared" si="79"/>
        <v>374583</v>
      </c>
      <c r="M1679">
        <f t="shared" si="80"/>
        <v>956379</v>
      </c>
    </row>
    <row r="1680" spans="1:13">
      <c r="A1680" s="1" t="s">
        <v>12</v>
      </c>
      <c r="B1680">
        <v>31027</v>
      </c>
      <c r="C1680" t="s">
        <v>684</v>
      </c>
      <c r="D1680">
        <v>4174</v>
      </c>
      <c r="E1680">
        <v>725</v>
      </c>
      <c r="F1680">
        <v>5015</v>
      </c>
      <c r="G1680">
        <v>3449</v>
      </c>
      <c r="H1680">
        <v>0.83230309072781605</v>
      </c>
      <c r="I1680">
        <v>0.14456630109670901</v>
      </c>
      <c r="J1680">
        <v>0.68773678963110596</v>
      </c>
      <c r="K1680">
        <f t="shared" si="78"/>
        <v>556846</v>
      </c>
      <c r="L1680">
        <f t="shared" si="79"/>
        <v>374583</v>
      </c>
      <c r="M1680">
        <f t="shared" si="80"/>
        <v>956379</v>
      </c>
    </row>
    <row r="1681" spans="1:13">
      <c r="A1681" s="1" t="s">
        <v>12</v>
      </c>
      <c r="B1681">
        <v>31029</v>
      </c>
      <c r="C1681" t="s">
        <v>726</v>
      </c>
      <c r="D1681">
        <v>1740</v>
      </c>
      <c r="E1681">
        <v>226</v>
      </c>
      <c r="F1681">
        <v>2000</v>
      </c>
      <c r="G1681">
        <v>1514</v>
      </c>
      <c r="H1681">
        <v>0.87</v>
      </c>
      <c r="I1681">
        <v>0.113</v>
      </c>
      <c r="J1681">
        <v>0.75700000000000001</v>
      </c>
      <c r="K1681">
        <f t="shared" si="78"/>
        <v>556846</v>
      </c>
      <c r="L1681">
        <f t="shared" si="79"/>
        <v>374583</v>
      </c>
      <c r="M1681">
        <f t="shared" si="80"/>
        <v>956379</v>
      </c>
    </row>
    <row r="1682" spans="1:13">
      <c r="A1682" s="1" t="s">
        <v>12</v>
      </c>
      <c r="B1682">
        <v>31031</v>
      </c>
      <c r="C1682" t="s">
        <v>1186</v>
      </c>
      <c r="D1682">
        <v>2844</v>
      </c>
      <c r="E1682">
        <v>373</v>
      </c>
      <c r="F1682">
        <v>3269</v>
      </c>
      <c r="G1682">
        <v>2471</v>
      </c>
      <c r="H1682">
        <v>0.869990822881615</v>
      </c>
      <c r="I1682">
        <v>0.114102171918017</v>
      </c>
      <c r="J1682">
        <v>0.75588865096359703</v>
      </c>
      <c r="K1682">
        <f t="shared" si="78"/>
        <v>556846</v>
      </c>
      <c r="L1682">
        <f t="shared" si="79"/>
        <v>374583</v>
      </c>
      <c r="M1682">
        <f t="shared" si="80"/>
        <v>956379</v>
      </c>
    </row>
    <row r="1683" spans="1:13">
      <c r="A1683" s="1" t="s">
        <v>12</v>
      </c>
      <c r="B1683">
        <v>31033</v>
      </c>
      <c r="C1683" t="s">
        <v>330</v>
      </c>
      <c r="D1683">
        <v>3813</v>
      </c>
      <c r="E1683">
        <v>855</v>
      </c>
      <c r="F1683">
        <v>4776</v>
      </c>
      <c r="G1683">
        <v>2958</v>
      </c>
      <c r="H1683">
        <v>0.79836683417085397</v>
      </c>
      <c r="I1683">
        <v>0.17902010050251199</v>
      </c>
      <c r="J1683">
        <v>0.61934673366834103</v>
      </c>
      <c r="K1683">
        <f t="shared" si="78"/>
        <v>556846</v>
      </c>
      <c r="L1683">
        <f t="shared" si="79"/>
        <v>374583</v>
      </c>
      <c r="M1683">
        <f t="shared" si="80"/>
        <v>956379</v>
      </c>
    </row>
    <row r="1684" spans="1:13">
      <c r="A1684" s="1" t="s">
        <v>12</v>
      </c>
      <c r="B1684">
        <v>31035</v>
      </c>
      <c r="C1684" t="s">
        <v>99</v>
      </c>
      <c r="D1684">
        <v>2848</v>
      </c>
      <c r="E1684">
        <v>632</v>
      </c>
      <c r="F1684">
        <v>3570</v>
      </c>
      <c r="G1684">
        <v>2216</v>
      </c>
      <c r="H1684">
        <v>0.79775910364145597</v>
      </c>
      <c r="I1684">
        <v>0.17703081232492901</v>
      </c>
      <c r="J1684">
        <v>0.62072829131652596</v>
      </c>
      <c r="K1684">
        <f t="shared" si="78"/>
        <v>556846</v>
      </c>
      <c r="L1684">
        <f t="shared" si="79"/>
        <v>374583</v>
      </c>
      <c r="M1684">
        <f t="shared" si="80"/>
        <v>956379</v>
      </c>
    </row>
    <row r="1685" spans="1:13">
      <c r="A1685" s="1" t="s">
        <v>12</v>
      </c>
      <c r="B1685">
        <v>31037</v>
      </c>
      <c r="C1685" t="s">
        <v>1187</v>
      </c>
      <c r="D1685">
        <v>2636</v>
      </c>
      <c r="E1685">
        <v>1025</v>
      </c>
      <c r="F1685">
        <v>3726</v>
      </c>
      <c r="G1685">
        <v>1611</v>
      </c>
      <c r="H1685">
        <v>0.70746108427267795</v>
      </c>
      <c r="I1685">
        <v>0.27509393451422398</v>
      </c>
      <c r="J1685">
        <v>0.43236714975845397</v>
      </c>
      <c r="K1685">
        <f t="shared" si="78"/>
        <v>556846</v>
      </c>
      <c r="L1685">
        <f t="shared" si="79"/>
        <v>374583</v>
      </c>
      <c r="M1685">
        <f t="shared" si="80"/>
        <v>956379</v>
      </c>
    </row>
    <row r="1686" spans="1:13">
      <c r="A1686" s="1" t="s">
        <v>12</v>
      </c>
      <c r="B1686">
        <v>31039</v>
      </c>
      <c r="C1686" t="s">
        <v>1188</v>
      </c>
      <c r="D1686">
        <v>3507</v>
      </c>
      <c r="E1686">
        <v>870</v>
      </c>
      <c r="F1686">
        <v>4459</v>
      </c>
      <c r="G1686">
        <v>2637</v>
      </c>
      <c r="H1686">
        <v>0.78649921507064302</v>
      </c>
      <c r="I1686">
        <v>0.195111011437542</v>
      </c>
      <c r="J1686">
        <v>0.59138820363310096</v>
      </c>
      <c r="K1686">
        <f t="shared" si="78"/>
        <v>556846</v>
      </c>
      <c r="L1686">
        <f t="shared" si="79"/>
        <v>374583</v>
      </c>
      <c r="M1686">
        <f t="shared" si="80"/>
        <v>956379</v>
      </c>
    </row>
    <row r="1687" spans="1:13">
      <c r="A1687" s="1" t="s">
        <v>12</v>
      </c>
      <c r="B1687">
        <v>31041</v>
      </c>
      <c r="C1687" t="s">
        <v>335</v>
      </c>
      <c r="D1687">
        <v>5090</v>
      </c>
      <c r="E1687">
        <v>786</v>
      </c>
      <c r="F1687">
        <v>6010</v>
      </c>
      <c r="G1687">
        <v>4304</v>
      </c>
      <c r="H1687">
        <v>0.84692179700499104</v>
      </c>
      <c r="I1687">
        <v>0.13078202995008301</v>
      </c>
      <c r="J1687">
        <v>0.71613976705490801</v>
      </c>
      <c r="K1687">
        <f t="shared" si="78"/>
        <v>556846</v>
      </c>
      <c r="L1687">
        <f t="shared" si="79"/>
        <v>374583</v>
      </c>
      <c r="M1687">
        <f t="shared" si="80"/>
        <v>956379</v>
      </c>
    </row>
    <row r="1688" spans="1:13">
      <c r="A1688" s="1" t="s">
        <v>12</v>
      </c>
      <c r="B1688">
        <v>31043</v>
      </c>
      <c r="C1688" t="s">
        <v>1017</v>
      </c>
      <c r="D1688">
        <v>3926</v>
      </c>
      <c r="E1688">
        <v>2744</v>
      </c>
      <c r="F1688">
        <v>6817</v>
      </c>
      <c r="G1688">
        <v>1182</v>
      </c>
      <c r="H1688">
        <v>0.57591315828076795</v>
      </c>
      <c r="I1688">
        <v>0.40252310400469399</v>
      </c>
      <c r="J1688">
        <v>0.17339005427607401</v>
      </c>
      <c r="K1688">
        <f t="shared" si="78"/>
        <v>556846</v>
      </c>
      <c r="L1688">
        <f t="shared" si="79"/>
        <v>374583</v>
      </c>
      <c r="M1688">
        <f t="shared" si="80"/>
        <v>956379</v>
      </c>
    </row>
    <row r="1689" spans="1:13">
      <c r="A1689" s="1" t="s">
        <v>12</v>
      </c>
      <c r="B1689">
        <v>31045</v>
      </c>
      <c r="C1689" t="s">
        <v>1189</v>
      </c>
      <c r="D1689">
        <v>2931</v>
      </c>
      <c r="E1689">
        <v>1082</v>
      </c>
      <c r="F1689">
        <v>4151</v>
      </c>
      <c r="G1689">
        <v>1849</v>
      </c>
      <c r="H1689">
        <v>0.70609491688749704</v>
      </c>
      <c r="I1689">
        <v>0.26066008190797302</v>
      </c>
      <c r="J1689">
        <v>0.44543483497952302</v>
      </c>
      <c r="K1689">
        <f t="shared" si="78"/>
        <v>556846</v>
      </c>
      <c r="L1689">
        <f t="shared" si="79"/>
        <v>374583</v>
      </c>
      <c r="M1689">
        <f t="shared" si="80"/>
        <v>956379</v>
      </c>
    </row>
    <row r="1690" spans="1:13">
      <c r="A1690" s="1" t="s">
        <v>12</v>
      </c>
      <c r="B1690">
        <v>31047</v>
      </c>
      <c r="C1690" t="s">
        <v>466</v>
      </c>
      <c r="D1690">
        <v>6524</v>
      </c>
      <c r="E1690">
        <v>2497</v>
      </c>
      <c r="F1690">
        <v>9191</v>
      </c>
      <c r="G1690">
        <v>4027</v>
      </c>
      <c r="H1690">
        <v>0.70982482863670904</v>
      </c>
      <c r="I1690">
        <v>0.271678816233271</v>
      </c>
      <c r="J1690">
        <v>0.43814601240343798</v>
      </c>
      <c r="K1690">
        <f t="shared" si="78"/>
        <v>556846</v>
      </c>
      <c r="L1690">
        <f t="shared" si="79"/>
        <v>374583</v>
      </c>
      <c r="M1690">
        <f t="shared" si="80"/>
        <v>956379</v>
      </c>
    </row>
    <row r="1691" spans="1:13">
      <c r="A1691" s="1" t="s">
        <v>12</v>
      </c>
      <c r="B1691">
        <v>31049</v>
      </c>
      <c r="C1691" t="s">
        <v>1190</v>
      </c>
      <c r="D1691">
        <v>871</v>
      </c>
      <c r="E1691">
        <v>141</v>
      </c>
      <c r="F1691">
        <v>1034</v>
      </c>
      <c r="G1691">
        <v>730</v>
      </c>
      <c r="H1691">
        <v>0.84235976789168199</v>
      </c>
      <c r="I1691">
        <v>0.13636363636363599</v>
      </c>
      <c r="J1691">
        <v>0.70599613152804597</v>
      </c>
      <c r="K1691">
        <f t="shared" si="78"/>
        <v>556846</v>
      </c>
      <c r="L1691">
        <f t="shared" si="79"/>
        <v>374583</v>
      </c>
      <c r="M1691">
        <f t="shared" si="80"/>
        <v>956379</v>
      </c>
    </row>
    <row r="1692" spans="1:13">
      <c r="A1692" s="1" t="s">
        <v>12</v>
      </c>
      <c r="B1692">
        <v>31051</v>
      </c>
      <c r="C1692" t="s">
        <v>1191</v>
      </c>
      <c r="D1692">
        <v>2335</v>
      </c>
      <c r="E1692">
        <v>651</v>
      </c>
      <c r="F1692">
        <v>3094</v>
      </c>
      <c r="G1692">
        <v>1684</v>
      </c>
      <c r="H1692">
        <v>0.75468648998060694</v>
      </c>
      <c r="I1692">
        <v>0.210407239819004</v>
      </c>
      <c r="J1692">
        <v>0.54427925016160295</v>
      </c>
      <c r="K1692">
        <f t="shared" si="78"/>
        <v>556846</v>
      </c>
      <c r="L1692">
        <f t="shared" si="79"/>
        <v>374583</v>
      </c>
      <c r="M1692">
        <f t="shared" si="80"/>
        <v>956379</v>
      </c>
    </row>
    <row r="1693" spans="1:13">
      <c r="A1693" s="1" t="s">
        <v>12</v>
      </c>
      <c r="B1693">
        <v>31053</v>
      </c>
      <c r="C1693" t="s">
        <v>468</v>
      </c>
      <c r="D1693">
        <v>10984</v>
      </c>
      <c r="E1693">
        <v>5544</v>
      </c>
      <c r="F1693">
        <v>16938</v>
      </c>
      <c r="G1693">
        <v>5440</v>
      </c>
      <c r="H1693">
        <v>0.64848270161766397</v>
      </c>
      <c r="I1693">
        <v>0.32731137088203999</v>
      </c>
      <c r="J1693">
        <v>0.32117133073562398</v>
      </c>
      <c r="K1693">
        <f t="shared" si="78"/>
        <v>556846</v>
      </c>
      <c r="L1693">
        <f t="shared" si="79"/>
        <v>374583</v>
      </c>
      <c r="M1693">
        <f t="shared" si="80"/>
        <v>956379</v>
      </c>
    </row>
    <row r="1694" spans="1:13">
      <c r="A1694" s="1" t="s">
        <v>12</v>
      </c>
      <c r="B1694">
        <v>31055</v>
      </c>
      <c r="C1694" t="s">
        <v>339</v>
      </c>
      <c r="D1694">
        <v>119159</v>
      </c>
      <c r="E1694">
        <v>150350</v>
      </c>
      <c r="F1694">
        <v>276540</v>
      </c>
      <c r="G1694">
        <v>-31191</v>
      </c>
      <c r="H1694">
        <v>0.43089245678744398</v>
      </c>
      <c r="I1694">
        <v>0.54368264988790005</v>
      </c>
      <c r="J1694">
        <v>-0.112790193100455</v>
      </c>
      <c r="K1694">
        <f t="shared" si="78"/>
        <v>556846</v>
      </c>
      <c r="L1694">
        <f t="shared" si="79"/>
        <v>374583</v>
      </c>
      <c r="M1694">
        <f t="shared" si="80"/>
        <v>956379</v>
      </c>
    </row>
    <row r="1695" spans="1:13">
      <c r="A1695" s="1" t="s">
        <v>12</v>
      </c>
      <c r="B1695">
        <v>31057</v>
      </c>
      <c r="C1695" t="s">
        <v>1192</v>
      </c>
      <c r="D1695">
        <v>883</v>
      </c>
      <c r="E1695">
        <v>105</v>
      </c>
      <c r="F1695">
        <v>1003</v>
      </c>
      <c r="G1695">
        <v>778</v>
      </c>
      <c r="H1695">
        <v>0.88035892323030895</v>
      </c>
      <c r="I1695">
        <v>0.104685942173479</v>
      </c>
      <c r="J1695">
        <v>0.77567298105682903</v>
      </c>
      <c r="K1695">
        <f t="shared" si="78"/>
        <v>556846</v>
      </c>
      <c r="L1695">
        <f t="shared" si="79"/>
        <v>374583</v>
      </c>
      <c r="M1695">
        <f t="shared" si="80"/>
        <v>956379</v>
      </c>
    </row>
    <row r="1696" spans="1:13">
      <c r="A1696" s="1" t="s">
        <v>12</v>
      </c>
      <c r="B1696">
        <v>31059</v>
      </c>
      <c r="C1696" t="s">
        <v>1019</v>
      </c>
      <c r="D1696">
        <v>2359</v>
      </c>
      <c r="E1696">
        <v>693</v>
      </c>
      <c r="F1696">
        <v>3148</v>
      </c>
      <c r="G1696">
        <v>1666</v>
      </c>
      <c r="H1696">
        <v>0.74936467598475198</v>
      </c>
      <c r="I1696">
        <v>0.22013977128335399</v>
      </c>
      <c r="J1696">
        <v>0.52922490470139705</v>
      </c>
      <c r="K1696">
        <f t="shared" si="78"/>
        <v>556846</v>
      </c>
      <c r="L1696">
        <f t="shared" si="79"/>
        <v>374583</v>
      </c>
      <c r="M1696">
        <f t="shared" si="80"/>
        <v>956379</v>
      </c>
    </row>
    <row r="1697" spans="1:13">
      <c r="A1697" s="1" t="s">
        <v>12</v>
      </c>
      <c r="B1697">
        <v>31061</v>
      </c>
      <c r="C1697" t="s">
        <v>115</v>
      </c>
      <c r="D1697">
        <v>1437</v>
      </c>
      <c r="E1697">
        <v>276</v>
      </c>
      <c r="F1697">
        <v>1728</v>
      </c>
      <c r="G1697">
        <v>1161</v>
      </c>
      <c r="H1697">
        <v>0.83159722222222199</v>
      </c>
      <c r="I1697">
        <v>0.15972222222222199</v>
      </c>
      <c r="J1697">
        <v>0.671875</v>
      </c>
      <c r="K1697">
        <f t="shared" si="78"/>
        <v>556846</v>
      </c>
      <c r="L1697">
        <f t="shared" si="79"/>
        <v>374583</v>
      </c>
      <c r="M1697">
        <f t="shared" si="80"/>
        <v>956379</v>
      </c>
    </row>
    <row r="1698" spans="1:13">
      <c r="A1698" s="1" t="s">
        <v>12</v>
      </c>
      <c r="B1698">
        <v>31063</v>
      </c>
      <c r="C1698" t="s">
        <v>1193</v>
      </c>
      <c r="D1698">
        <v>1229</v>
      </c>
      <c r="E1698">
        <v>189</v>
      </c>
      <c r="F1698">
        <v>1446</v>
      </c>
      <c r="G1698">
        <v>1040</v>
      </c>
      <c r="H1698">
        <v>0.84993084370677696</v>
      </c>
      <c r="I1698">
        <v>0.13070539419087099</v>
      </c>
      <c r="J1698">
        <v>0.71922544951590595</v>
      </c>
      <c r="K1698">
        <f t="shared" si="78"/>
        <v>556846</v>
      </c>
      <c r="L1698">
        <f t="shared" si="79"/>
        <v>374583</v>
      </c>
      <c r="M1698">
        <f t="shared" si="80"/>
        <v>956379</v>
      </c>
    </row>
    <row r="1699" spans="1:13">
      <c r="A1699" s="1" t="s">
        <v>12</v>
      </c>
      <c r="B1699">
        <v>31065</v>
      </c>
      <c r="C1699" t="s">
        <v>1194</v>
      </c>
      <c r="D1699">
        <v>2163</v>
      </c>
      <c r="E1699">
        <v>399</v>
      </c>
      <c r="F1699">
        <v>2602</v>
      </c>
      <c r="G1699">
        <v>1764</v>
      </c>
      <c r="H1699">
        <v>0.83128362797847799</v>
      </c>
      <c r="I1699">
        <v>0.15334358186010699</v>
      </c>
      <c r="J1699">
        <v>0.67794004611837</v>
      </c>
      <c r="K1699">
        <f t="shared" si="78"/>
        <v>556846</v>
      </c>
      <c r="L1699">
        <f t="shared" si="79"/>
        <v>374583</v>
      </c>
      <c r="M1699">
        <f t="shared" si="80"/>
        <v>956379</v>
      </c>
    </row>
    <row r="1700" spans="1:13">
      <c r="A1700" s="1" t="s">
        <v>12</v>
      </c>
      <c r="B1700">
        <v>31067</v>
      </c>
      <c r="C1700" t="s">
        <v>1195</v>
      </c>
      <c r="D1700">
        <v>7445</v>
      </c>
      <c r="E1700">
        <v>3385</v>
      </c>
      <c r="F1700">
        <v>11119</v>
      </c>
      <c r="G1700">
        <v>4060</v>
      </c>
      <c r="H1700">
        <v>0.66957460203255603</v>
      </c>
      <c r="I1700">
        <v>0.30443385196510397</v>
      </c>
      <c r="J1700">
        <v>0.365140750067452</v>
      </c>
      <c r="K1700">
        <f t="shared" si="78"/>
        <v>556846</v>
      </c>
      <c r="L1700">
        <f t="shared" si="79"/>
        <v>374583</v>
      </c>
      <c r="M1700">
        <f t="shared" si="80"/>
        <v>956379</v>
      </c>
    </row>
    <row r="1701" spans="1:13">
      <c r="A1701" s="1" t="s">
        <v>12</v>
      </c>
      <c r="B1701">
        <v>31069</v>
      </c>
      <c r="C1701" t="s">
        <v>1196</v>
      </c>
      <c r="D1701">
        <v>1016</v>
      </c>
      <c r="E1701">
        <v>161</v>
      </c>
      <c r="F1701">
        <v>1200</v>
      </c>
      <c r="G1701">
        <v>855</v>
      </c>
      <c r="H1701">
        <v>0.84666666666666601</v>
      </c>
      <c r="I1701">
        <v>0.13416666666666599</v>
      </c>
      <c r="J1701">
        <v>0.71250000000000002</v>
      </c>
      <c r="K1701">
        <f t="shared" si="78"/>
        <v>556846</v>
      </c>
      <c r="L1701">
        <f t="shared" si="79"/>
        <v>374583</v>
      </c>
      <c r="M1701">
        <f t="shared" si="80"/>
        <v>956379</v>
      </c>
    </row>
    <row r="1702" spans="1:13">
      <c r="A1702" s="1" t="s">
        <v>12</v>
      </c>
      <c r="B1702">
        <v>31071</v>
      </c>
      <c r="C1702" t="s">
        <v>344</v>
      </c>
      <c r="D1702">
        <v>933</v>
      </c>
      <c r="E1702">
        <v>133</v>
      </c>
      <c r="F1702">
        <v>1076</v>
      </c>
      <c r="G1702">
        <v>800</v>
      </c>
      <c r="H1702">
        <v>0.867100371747211</v>
      </c>
      <c r="I1702">
        <v>0.12360594795539</v>
      </c>
      <c r="J1702">
        <v>0.74349442379182096</v>
      </c>
      <c r="K1702">
        <f t="shared" si="78"/>
        <v>556846</v>
      </c>
      <c r="L1702">
        <f t="shared" si="79"/>
        <v>374583</v>
      </c>
      <c r="M1702">
        <f t="shared" si="80"/>
        <v>956379</v>
      </c>
    </row>
    <row r="1703" spans="1:13">
      <c r="A1703" s="1" t="s">
        <v>12</v>
      </c>
      <c r="B1703">
        <v>31073</v>
      </c>
      <c r="C1703" t="s">
        <v>1197</v>
      </c>
      <c r="D1703">
        <v>893</v>
      </c>
      <c r="E1703">
        <v>215</v>
      </c>
      <c r="F1703">
        <v>1121</v>
      </c>
      <c r="G1703">
        <v>678</v>
      </c>
      <c r="H1703">
        <v>0.79661016949152497</v>
      </c>
      <c r="I1703">
        <v>0.19179304192685101</v>
      </c>
      <c r="J1703">
        <v>0.60481712756467398</v>
      </c>
      <c r="K1703">
        <f t="shared" si="78"/>
        <v>556846</v>
      </c>
      <c r="L1703">
        <f t="shared" si="79"/>
        <v>374583</v>
      </c>
      <c r="M1703">
        <f t="shared" si="80"/>
        <v>956379</v>
      </c>
    </row>
    <row r="1704" spans="1:13">
      <c r="A1704" s="1" t="s">
        <v>12</v>
      </c>
      <c r="B1704">
        <v>31075</v>
      </c>
      <c r="C1704" t="s">
        <v>229</v>
      </c>
      <c r="D1704">
        <v>375</v>
      </c>
      <c r="E1704">
        <v>20</v>
      </c>
      <c r="F1704">
        <v>402</v>
      </c>
      <c r="G1704">
        <v>355</v>
      </c>
      <c r="H1704">
        <v>0.93283582089552197</v>
      </c>
      <c r="I1704">
        <v>4.9751243781094502E-2</v>
      </c>
      <c r="J1704">
        <v>0.88308457711442701</v>
      </c>
      <c r="K1704">
        <f t="shared" si="78"/>
        <v>556846</v>
      </c>
      <c r="L1704">
        <f t="shared" si="79"/>
        <v>374583</v>
      </c>
      <c r="M1704">
        <f t="shared" si="80"/>
        <v>956379</v>
      </c>
    </row>
    <row r="1705" spans="1:13">
      <c r="A1705" s="1" t="s">
        <v>12</v>
      </c>
      <c r="B1705">
        <v>31077</v>
      </c>
      <c r="C1705" t="s">
        <v>740</v>
      </c>
      <c r="D1705">
        <v>1016</v>
      </c>
      <c r="E1705">
        <v>229</v>
      </c>
      <c r="F1705">
        <v>1259</v>
      </c>
      <c r="G1705">
        <v>787</v>
      </c>
      <c r="H1705">
        <v>0.80698967434471802</v>
      </c>
      <c r="I1705">
        <v>0.181890389197776</v>
      </c>
      <c r="J1705">
        <v>0.62509928514694202</v>
      </c>
      <c r="K1705">
        <f t="shared" si="78"/>
        <v>556846</v>
      </c>
      <c r="L1705">
        <f t="shared" si="79"/>
        <v>374583</v>
      </c>
      <c r="M1705">
        <f t="shared" si="80"/>
        <v>956379</v>
      </c>
    </row>
    <row r="1706" spans="1:13">
      <c r="A1706" s="1" t="s">
        <v>12</v>
      </c>
      <c r="B1706">
        <v>31079</v>
      </c>
      <c r="C1706" t="s">
        <v>486</v>
      </c>
      <c r="D1706">
        <v>16189</v>
      </c>
      <c r="E1706">
        <v>7681</v>
      </c>
      <c r="F1706">
        <v>24450</v>
      </c>
      <c r="G1706">
        <v>8508</v>
      </c>
      <c r="H1706">
        <v>0.66212678936605296</v>
      </c>
      <c r="I1706">
        <v>0.31415132924335298</v>
      </c>
      <c r="J1706">
        <v>0.34797546012269898</v>
      </c>
      <c r="K1706">
        <f t="shared" si="78"/>
        <v>556846</v>
      </c>
      <c r="L1706">
        <f t="shared" si="79"/>
        <v>374583</v>
      </c>
      <c r="M1706">
        <f t="shared" si="80"/>
        <v>956379</v>
      </c>
    </row>
    <row r="1707" spans="1:13">
      <c r="A1707" s="1" t="s">
        <v>12</v>
      </c>
      <c r="B1707">
        <v>31081</v>
      </c>
      <c r="C1707" t="s">
        <v>404</v>
      </c>
      <c r="D1707">
        <v>4309</v>
      </c>
      <c r="E1707">
        <v>1118</v>
      </c>
      <c r="F1707">
        <v>5566</v>
      </c>
      <c r="G1707">
        <v>3191</v>
      </c>
      <c r="H1707">
        <v>0.77416457060725796</v>
      </c>
      <c r="I1707">
        <v>0.20086237872799101</v>
      </c>
      <c r="J1707">
        <v>0.57330219187926701</v>
      </c>
      <c r="K1707">
        <f t="shared" si="78"/>
        <v>556846</v>
      </c>
      <c r="L1707">
        <f t="shared" si="79"/>
        <v>374583</v>
      </c>
      <c r="M1707">
        <f t="shared" si="80"/>
        <v>956379</v>
      </c>
    </row>
    <row r="1708" spans="1:13">
      <c r="A1708" s="1" t="s">
        <v>12</v>
      </c>
      <c r="B1708">
        <v>31083</v>
      </c>
      <c r="C1708" t="s">
        <v>813</v>
      </c>
      <c r="D1708">
        <v>1615</v>
      </c>
      <c r="E1708">
        <v>282</v>
      </c>
      <c r="F1708">
        <v>1934</v>
      </c>
      <c r="G1708">
        <v>1333</v>
      </c>
      <c r="H1708">
        <v>0.835056876938986</v>
      </c>
      <c r="I1708">
        <v>0.145811789038262</v>
      </c>
      <c r="J1708">
        <v>0.68924508790072303</v>
      </c>
      <c r="K1708">
        <f t="shared" si="78"/>
        <v>556846</v>
      </c>
      <c r="L1708">
        <f t="shared" si="79"/>
        <v>374583</v>
      </c>
      <c r="M1708">
        <f t="shared" si="80"/>
        <v>956379</v>
      </c>
    </row>
    <row r="1709" spans="1:13">
      <c r="A1709" s="1" t="s">
        <v>12</v>
      </c>
      <c r="B1709">
        <v>31085</v>
      </c>
      <c r="C1709" t="s">
        <v>1198</v>
      </c>
      <c r="D1709">
        <v>494</v>
      </c>
      <c r="E1709">
        <v>34</v>
      </c>
      <c r="F1709">
        <v>536</v>
      </c>
      <c r="G1709">
        <v>460</v>
      </c>
      <c r="H1709">
        <v>0.92164179104477595</v>
      </c>
      <c r="I1709">
        <v>6.3432835820895497E-2</v>
      </c>
      <c r="J1709">
        <v>0.85820895522387997</v>
      </c>
      <c r="K1709">
        <f t="shared" si="78"/>
        <v>556846</v>
      </c>
      <c r="L1709">
        <f t="shared" si="79"/>
        <v>374583</v>
      </c>
      <c r="M1709">
        <f t="shared" si="80"/>
        <v>956379</v>
      </c>
    </row>
    <row r="1710" spans="1:13">
      <c r="A1710" s="1" t="s">
        <v>12</v>
      </c>
      <c r="B1710">
        <v>31087</v>
      </c>
      <c r="C1710" t="s">
        <v>1199</v>
      </c>
      <c r="D1710">
        <v>1264</v>
      </c>
      <c r="E1710">
        <v>175</v>
      </c>
      <c r="F1710">
        <v>1470</v>
      </c>
      <c r="G1710">
        <v>1089</v>
      </c>
      <c r="H1710">
        <v>0.85986394557823098</v>
      </c>
      <c r="I1710">
        <v>0.119047619047619</v>
      </c>
      <c r="J1710">
        <v>0.74081632653061202</v>
      </c>
      <c r="K1710">
        <f t="shared" si="78"/>
        <v>556846</v>
      </c>
      <c r="L1710">
        <f t="shared" si="79"/>
        <v>374583</v>
      </c>
      <c r="M1710">
        <f t="shared" si="80"/>
        <v>956379</v>
      </c>
    </row>
    <row r="1711" spans="1:13">
      <c r="A1711" s="1" t="s">
        <v>12</v>
      </c>
      <c r="B1711">
        <v>31089</v>
      </c>
      <c r="C1711" t="s">
        <v>1117</v>
      </c>
      <c r="D1711">
        <v>4769</v>
      </c>
      <c r="E1711">
        <v>686</v>
      </c>
      <c r="F1711">
        <v>5550</v>
      </c>
      <c r="G1711">
        <v>4083</v>
      </c>
      <c r="H1711">
        <v>0.85927927927927905</v>
      </c>
      <c r="I1711">
        <v>0.12360360360360299</v>
      </c>
      <c r="J1711">
        <v>0.73567567567567504</v>
      </c>
      <c r="K1711">
        <f t="shared" si="78"/>
        <v>556846</v>
      </c>
      <c r="L1711">
        <f t="shared" si="79"/>
        <v>374583</v>
      </c>
      <c r="M1711">
        <f t="shared" si="80"/>
        <v>956379</v>
      </c>
    </row>
    <row r="1712" spans="1:13">
      <c r="A1712" s="1" t="s">
        <v>12</v>
      </c>
      <c r="B1712">
        <v>31091</v>
      </c>
      <c r="C1712" t="s">
        <v>1200</v>
      </c>
      <c r="D1712">
        <v>376</v>
      </c>
      <c r="E1712">
        <v>59</v>
      </c>
      <c r="F1712">
        <v>442</v>
      </c>
      <c r="G1712">
        <v>317</v>
      </c>
      <c r="H1712">
        <v>0.85067873303167396</v>
      </c>
      <c r="I1712">
        <v>0.13348416289592699</v>
      </c>
      <c r="J1712">
        <v>0.71719457013574595</v>
      </c>
      <c r="K1712">
        <f t="shared" si="78"/>
        <v>556846</v>
      </c>
      <c r="L1712">
        <f t="shared" si="79"/>
        <v>374583</v>
      </c>
      <c r="M1712">
        <f t="shared" si="80"/>
        <v>956379</v>
      </c>
    </row>
    <row r="1713" spans="1:13">
      <c r="A1713" s="1" t="s">
        <v>12</v>
      </c>
      <c r="B1713">
        <v>31093</v>
      </c>
      <c r="C1713" t="s">
        <v>232</v>
      </c>
      <c r="D1713">
        <v>2786</v>
      </c>
      <c r="E1713">
        <v>648</v>
      </c>
      <c r="F1713">
        <v>3511</v>
      </c>
      <c r="G1713">
        <v>2138</v>
      </c>
      <c r="H1713">
        <v>0.79350612361150596</v>
      </c>
      <c r="I1713">
        <v>0.184562802620336</v>
      </c>
      <c r="J1713">
        <v>0.60894332099116999</v>
      </c>
      <c r="K1713">
        <f t="shared" si="78"/>
        <v>556846</v>
      </c>
      <c r="L1713">
        <f t="shared" si="79"/>
        <v>374583</v>
      </c>
      <c r="M1713">
        <f t="shared" si="80"/>
        <v>956379</v>
      </c>
    </row>
    <row r="1714" spans="1:13">
      <c r="A1714" s="1" t="s">
        <v>12</v>
      </c>
      <c r="B1714">
        <v>31095</v>
      </c>
      <c r="C1714" t="s">
        <v>122</v>
      </c>
      <c r="D1714">
        <v>2616</v>
      </c>
      <c r="E1714">
        <v>1016</v>
      </c>
      <c r="F1714">
        <v>3730</v>
      </c>
      <c r="G1714">
        <v>1600</v>
      </c>
      <c r="H1714">
        <v>0.70134048257372605</v>
      </c>
      <c r="I1714">
        <v>0.27238605898123303</v>
      </c>
      <c r="J1714">
        <v>0.42895442359249297</v>
      </c>
      <c r="K1714">
        <f t="shared" si="78"/>
        <v>556846</v>
      </c>
      <c r="L1714">
        <f t="shared" si="79"/>
        <v>374583</v>
      </c>
      <c r="M1714">
        <f t="shared" si="80"/>
        <v>956379</v>
      </c>
    </row>
    <row r="1715" spans="1:13">
      <c r="A1715" s="1" t="s">
        <v>12</v>
      </c>
      <c r="B1715">
        <v>31097</v>
      </c>
      <c r="C1715" t="s">
        <v>235</v>
      </c>
      <c r="D1715">
        <v>1518</v>
      </c>
      <c r="E1715">
        <v>647</v>
      </c>
      <c r="F1715">
        <v>2233</v>
      </c>
      <c r="G1715">
        <v>871</v>
      </c>
      <c r="H1715">
        <v>0.67980295566502402</v>
      </c>
      <c r="I1715">
        <v>0.28974473802060002</v>
      </c>
      <c r="J1715">
        <v>0.390058217644424</v>
      </c>
      <c r="K1715">
        <f t="shared" si="78"/>
        <v>556846</v>
      </c>
      <c r="L1715">
        <f t="shared" si="79"/>
        <v>374583</v>
      </c>
      <c r="M1715">
        <f t="shared" si="80"/>
        <v>956379</v>
      </c>
    </row>
    <row r="1716" spans="1:13">
      <c r="A1716" s="1" t="s">
        <v>12</v>
      </c>
      <c r="B1716">
        <v>31099</v>
      </c>
      <c r="C1716" t="s">
        <v>1201</v>
      </c>
      <c r="D1716">
        <v>2822</v>
      </c>
      <c r="E1716">
        <v>701</v>
      </c>
      <c r="F1716">
        <v>3617</v>
      </c>
      <c r="G1716">
        <v>2121</v>
      </c>
      <c r="H1716">
        <v>0.78020458943876103</v>
      </c>
      <c r="I1716">
        <v>0.19380702239424899</v>
      </c>
      <c r="J1716">
        <v>0.58639756704451196</v>
      </c>
      <c r="K1716">
        <f t="shared" si="78"/>
        <v>556846</v>
      </c>
      <c r="L1716">
        <f t="shared" si="79"/>
        <v>374583</v>
      </c>
      <c r="M1716">
        <f t="shared" si="80"/>
        <v>956379</v>
      </c>
    </row>
    <row r="1717" spans="1:13">
      <c r="A1717" s="1" t="s">
        <v>12</v>
      </c>
      <c r="B1717">
        <v>31101</v>
      </c>
      <c r="C1717" t="s">
        <v>1202</v>
      </c>
      <c r="D1717">
        <v>3544</v>
      </c>
      <c r="E1717">
        <v>763</v>
      </c>
      <c r="F1717">
        <v>4369</v>
      </c>
      <c r="G1717">
        <v>2781</v>
      </c>
      <c r="H1717">
        <v>0.81116960402838101</v>
      </c>
      <c r="I1717">
        <v>0.17463950560769001</v>
      </c>
      <c r="J1717">
        <v>0.63653009842069097</v>
      </c>
      <c r="K1717">
        <f t="shared" si="78"/>
        <v>556846</v>
      </c>
      <c r="L1717">
        <f t="shared" si="79"/>
        <v>374583</v>
      </c>
      <c r="M1717">
        <f t="shared" si="80"/>
        <v>956379</v>
      </c>
    </row>
    <row r="1718" spans="1:13">
      <c r="A1718" s="1" t="s">
        <v>12</v>
      </c>
      <c r="B1718">
        <v>31103</v>
      </c>
      <c r="C1718" t="s">
        <v>1203</v>
      </c>
      <c r="D1718">
        <v>476</v>
      </c>
      <c r="E1718">
        <v>49</v>
      </c>
      <c r="F1718">
        <v>530</v>
      </c>
      <c r="G1718">
        <v>427</v>
      </c>
      <c r="H1718">
        <v>0.89811320754716895</v>
      </c>
      <c r="I1718">
        <v>9.2452830188679197E-2</v>
      </c>
      <c r="J1718">
        <v>0.80566037735849005</v>
      </c>
      <c r="K1718">
        <f t="shared" si="78"/>
        <v>556846</v>
      </c>
      <c r="L1718">
        <f t="shared" si="79"/>
        <v>374583</v>
      </c>
      <c r="M1718">
        <f t="shared" si="80"/>
        <v>956379</v>
      </c>
    </row>
    <row r="1719" spans="1:13">
      <c r="A1719" s="1" t="s">
        <v>12</v>
      </c>
      <c r="B1719">
        <v>31105</v>
      </c>
      <c r="C1719" t="s">
        <v>1204</v>
      </c>
      <c r="D1719">
        <v>1563</v>
      </c>
      <c r="E1719">
        <v>268</v>
      </c>
      <c r="F1719">
        <v>1877</v>
      </c>
      <c r="G1719">
        <v>1295</v>
      </c>
      <c r="H1719">
        <v>0.83271177410761799</v>
      </c>
      <c r="I1719">
        <v>0.142781033564198</v>
      </c>
      <c r="J1719">
        <v>0.68993074054341996</v>
      </c>
      <c r="K1719">
        <f t="shared" si="78"/>
        <v>556846</v>
      </c>
      <c r="L1719">
        <f t="shared" si="79"/>
        <v>374583</v>
      </c>
      <c r="M1719">
        <f t="shared" si="80"/>
        <v>956379</v>
      </c>
    </row>
    <row r="1720" spans="1:13">
      <c r="A1720" s="1" t="s">
        <v>12</v>
      </c>
      <c r="B1720">
        <v>31107</v>
      </c>
      <c r="C1720" t="s">
        <v>606</v>
      </c>
      <c r="D1720">
        <v>3721</v>
      </c>
      <c r="E1720">
        <v>905</v>
      </c>
      <c r="F1720">
        <v>4708</v>
      </c>
      <c r="G1720">
        <v>2816</v>
      </c>
      <c r="H1720">
        <v>0.79035683942225998</v>
      </c>
      <c r="I1720">
        <v>0.19222599830076401</v>
      </c>
      <c r="J1720">
        <v>0.59813084112149495</v>
      </c>
      <c r="K1720">
        <f t="shared" si="78"/>
        <v>556846</v>
      </c>
      <c r="L1720">
        <f t="shared" si="79"/>
        <v>374583</v>
      </c>
      <c r="M1720">
        <f t="shared" si="80"/>
        <v>956379</v>
      </c>
    </row>
    <row r="1721" spans="1:13">
      <c r="A1721" s="1" t="s">
        <v>12</v>
      </c>
      <c r="B1721">
        <v>31109</v>
      </c>
      <c r="C1721" t="s">
        <v>1205</v>
      </c>
      <c r="D1721">
        <v>70092</v>
      </c>
      <c r="E1721">
        <v>82293</v>
      </c>
      <c r="F1721">
        <v>157215</v>
      </c>
      <c r="G1721">
        <v>-12201</v>
      </c>
      <c r="H1721">
        <v>0.44583532105715101</v>
      </c>
      <c r="I1721">
        <v>0.523442419616448</v>
      </c>
      <c r="J1721">
        <v>-7.7607098559297705E-2</v>
      </c>
      <c r="K1721">
        <f t="shared" si="78"/>
        <v>556846</v>
      </c>
      <c r="L1721">
        <f t="shared" si="79"/>
        <v>374583</v>
      </c>
      <c r="M1721">
        <f t="shared" si="80"/>
        <v>956379</v>
      </c>
    </row>
    <row r="1722" spans="1:13">
      <c r="A1722" s="1" t="s">
        <v>12</v>
      </c>
      <c r="B1722">
        <v>31111</v>
      </c>
      <c r="C1722" t="s">
        <v>237</v>
      </c>
      <c r="D1722">
        <v>13071</v>
      </c>
      <c r="E1722">
        <v>3692</v>
      </c>
      <c r="F1722">
        <v>17163</v>
      </c>
      <c r="G1722">
        <v>9379</v>
      </c>
      <c r="H1722">
        <v>0.76158014333158497</v>
      </c>
      <c r="I1722">
        <v>0.215113907824972</v>
      </c>
      <c r="J1722">
        <v>0.546466235506613</v>
      </c>
      <c r="K1722">
        <f t="shared" si="78"/>
        <v>556846</v>
      </c>
      <c r="L1722">
        <f t="shared" si="79"/>
        <v>374583</v>
      </c>
      <c r="M1722">
        <f t="shared" si="80"/>
        <v>956379</v>
      </c>
    </row>
    <row r="1723" spans="1:13">
      <c r="A1723" s="1" t="s">
        <v>12</v>
      </c>
      <c r="B1723">
        <v>31113</v>
      </c>
      <c r="C1723" t="s">
        <v>239</v>
      </c>
      <c r="D1723">
        <v>407</v>
      </c>
      <c r="E1723">
        <v>38</v>
      </c>
      <c r="F1723">
        <v>450</v>
      </c>
      <c r="G1723">
        <v>369</v>
      </c>
      <c r="H1723">
        <v>0.90444444444444405</v>
      </c>
      <c r="I1723">
        <v>8.4444444444444405E-2</v>
      </c>
      <c r="J1723">
        <v>0.82</v>
      </c>
      <c r="K1723">
        <f t="shared" si="78"/>
        <v>556846</v>
      </c>
      <c r="L1723">
        <f t="shared" si="79"/>
        <v>374583</v>
      </c>
      <c r="M1723">
        <f t="shared" si="80"/>
        <v>956379</v>
      </c>
    </row>
    <row r="1724" spans="1:13">
      <c r="A1724" s="1" t="s">
        <v>12</v>
      </c>
      <c r="B1724">
        <v>31115</v>
      </c>
      <c r="C1724" t="s">
        <v>1206</v>
      </c>
      <c r="D1724">
        <v>370</v>
      </c>
      <c r="E1724">
        <v>75</v>
      </c>
      <c r="F1724">
        <v>454</v>
      </c>
      <c r="G1724">
        <v>295</v>
      </c>
      <c r="H1724">
        <v>0.81497797356828094</v>
      </c>
      <c r="I1724">
        <v>0.16519823788546201</v>
      </c>
      <c r="J1724">
        <v>0.64977973568281899</v>
      </c>
      <c r="K1724">
        <f t="shared" si="78"/>
        <v>556846</v>
      </c>
      <c r="L1724">
        <f t="shared" si="79"/>
        <v>374583</v>
      </c>
      <c r="M1724">
        <f t="shared" si="80"/>
        <v>956379</v>
      </c>
    </row>
    <row r="1725" spans="1:13">
      <c r="A1725" s="1" t="s">
        <v>12</v>
      </c>
      <c r="B1725">
        <v>31117</v>
      </c>
      <c r="C1725" t="s">
        <v>752</v>
      </c>
      <c r="D1725">
        <v>275</v>
      </c>
      <c r="E1725">
        <v>17</v>
      </c>
      <c r="F1725">
        <v>302</v>
      </c>
      <c r="G1725">
        <v>258</v>
      </c>
      <c r="H1725">
        <v>0.91059602649006599</v>
      </c>
      <c r="I1725">
        <v>5.6291390728476803E-2</v>
      </c>
      <c r="J1725">
        <v>0.85430463576158899</v>
      </c>
      <c r="K1725">
        <f t="shared" si="78"/>
        <v>556846</v>
      </c>
      <c r="L1725">
        <f t="shared" si="79"/>
        <v>374583</v>
      </c>
      <c r="M1725">
        <f t="shared" si="80"/>
        <v>956379</v>
      </c>
    </row>
    <row r="1726" spans="1:13">
      <c r="A1726" s="1" t="s">
        <v>12</v>
      </c>
      <c r="B1726">
        <v>31119</v>
      </c>
      <c r="C1726" t="s">
        <v>130</v>
      </c>
      <c r="D1726">
        <v>11940</v>
      </c>
      <c r="E1726">
        <v>3478</v>
      </c>
      <c r="F1726">
        <v>15819</v>
      </c>
      <c r="G1726">
        <v>8462</v>
      </c>
      <c r="H1726">
        <v>0.75478854542006402</v>
      </c>
      <c r="I1726">
        <v>0.219862191036095</v>
      </c>
      <c r="J1726">
        <v>0.53492635438396796</v>
      </c>
      <c r="K1726">
        <f t="shared" si="78"/>
        <v>556846</v>
      </c>
      <c r="L1726">
        <f t="shared" si="79"/>
        <v>374583</v>
      </c>
      <c r="M1726">
        <f t="shared" si="80"/>
        <v>956379</v>
      </c>
    </row>
    <row r="1727" spans="1:13">
      <c r="A1727" s="1" t="s">
        <v>12</v>
      </c>
      <c r="B1727">
        <v>31121</v>
      </c>
      <c r="C1727" t="s">
        <v>1207</v>
      </c>
      <c r="D1727">
        <v>3419</v>
      </c>
      <c r="E1727">
        <v>743</v>
      </c>
      <c r="F1727">
        <v>4282</v>
      </c>
      <c r="G1727">
        <v>2676</v>
      </c>
      <c r="H1727">
        <v>0.79845866417561795</v>
      </c>
      <c r="I1727">
        <v>0.17351704810835999</v>
      </c>
      <c r="J1727">
        <v>0.62494161606725795</v>
      </c>
      <c r="K1727">
        <f t="shared" si="78"/>
        <v>556846</v>
      </c>
      <c r="L1727">
        <f t="shared" si="79"/>
        <v>374583</v>
      </c>
      <c r="M1727">
        <f t="shared" si="80"/>
        <v>956379</v>
      </c>
    </row>
    <row r="1728" spans="1:13">
      <c r="A1728" s="1" t="s">
        <v>12</v>
      </c>
      <c r="B1728">
        <v>31123</v>
      </c>
      <c r="C1728" t="s">
        <v>1208</v>
      </c>
      <c r="D1728">
        <v>2113</v>
      </c>
      <c r="E1728">
        <v>386</v>
      </c>
      <c r="F1728">
        <v>2558</v>
      </c>
      <c r="G1728">
        <v>1727</v>
      </c>
      <c r="H1728">
        <v>0.82603596559812298</v>
      </c>
      <c r="I1728">
        <v>0.15089913995308801</v>
      </c>
      <c r="J1728">
        <v>0.67513682564503497</v>
      </c>
      <c r="K1728">
        <f t="shared" si="78"/>
        <v>556846</v>
      </c>
      <c r="L1728">
        <f t="shared" si="79"/>
        <v>374583</v>
      </c>
      <c r="M1728">
        <f t="shared" si="80"/>
        <v>956379</v>
      </c>
    </row>
    <row r="1729" spans="1:13">
      <c r="A1729" s="1" t="s">
        <v>12</v>
      </c>
      <c r="B1729">
        <v>31125</v>
      </c>
      <c r="C1729" t="s">
        <v>1209</v>
      </c>
      <c r="D1729">
        <v>1437</v>
      </c>
      <c r="E1729">
        <v>359</v>
      </c>
      <c r="F1729">
        <v>1832</v>
      </c>
      <c r="G1729">
        <v>1078</v>
      </c>
      <c r="H1729">
        <v>0.78438864628820903</v>
      </c>
      <c r="I1729">
        <v>0.195960698689956</v>
      </c>
      <c r="J1729">
        <v>0.58842794759825301</v>
      </c>
      <c r="K1729">
        <f t="shared" si="78"/>
        <v>556846</v>
      </c>
      <c r="L1729">
        <f t="shared" si="79"/>
        <v>374583</v>
      </c>
      <c r="M1729">
        <f t="shared" si="80"/>
        <v>956379</v>
      </c>
    </row>
    <row r="1730" spans="1:13">
      <c r="A1730" s="1" t="s">
        <v>12</v>
      </c>
      <c r="B1730">
        <v>31127</v>
      </c>
      <c r="C1730" t="s">
        <v>756</v>
      </c>
      <c r="D1730">
        <v>2428</v>
      </c>
      <c r="E1730">
        <v>921</v>
      </c>
      <c r="F1730">
        <v>3432</v>
      </c>
      <c r="G1730">
        <v>1507</v>
      </c>
      <c r="H1730">
        <v>0.70745920745920698</v>
      </c>
      <c r="I1730">
        <v>0.268356643356643</v>
      </c>
      <c r="J1730">
        <v>0.43910256410256399</v>
      </c>
      <c r="K1730">
        <f t="shared" si="78"/>
        <v>556846</v>
      </c>
      <c r="L1730">
        <f t="shared" si="79"/>
        <v>374583</v>
      </c>
      <c r="M1730">
        <f t="shared" si="80"/>
        <v>956379</v>
      </c>
    </row>
    <row r="1731" spans="1:13">
      <c r="A1731" s="1" t="s">
        <v>12</v>
      </c>
      <c r="B1731">
        <v>31129</v>
      </c>
      <c r="C1731" t="s">
        <v>1210</v>
      </c>
      <c r="D1731">
        <v>1857</v>
      </c>
      <c r="E1731">
        <v>409</v>
      </c>
      <c r="F1731">
        <v>2305</v>
      </c>
      <c r="G1731">
        <v>1448</v>
      </c>
      <c r="H1731">
        <v>0.80563991323210404</v>
      </c>
      <c r="I1731">
        <v>0.17744034707158299</v>
      </c>
      <c r="J1731">
        <v>0.62819956616051997</v>
      </c>
      <c r="K1731">
        <f t="shared" ref="K1731:K1794" si="81">SUMIF(A:A,A1731,D:D)</f>
        <v>556846</v>
      </c>
      <c r="L1731">
        <f t="shared" ref="L1731:L1794" si="82">SUMIF(A:A,A1731,E:E)</f>
        <v>374583</v>
      </c>
      <c r="M1731">
        <f t="shared" ref="M1731:M1794" si="83">SUMIF(A:A,A1731,F:F)</f>
        <v>956379</v>
      </c>
    </row>
    <row r="1732" spans="1:13">
      <c r="A1732" s="1" t="s">
        <v>12</v>
      </c>
      <c r="B1732">
        <v>31131</v>
      </c>
      <c r="C1732" t="s">
        <v>1211</v>
      </c>
      <c r="D1732">
        <v>5649</v>
      </c>
      <c r="E1732">
        <v>2490</v>
      </c>
      <c r="F1732">
        <v>8355</v>
      </c>
      <c r="G1732">
        <v>3159</v>
      </c>
      <c r="H1732">
        <v>0.67612208258527795</v>
      </c>
      <c r="I1732">
        <v>0.29802513464990998</v>
      </c>
      <c r="J1732">
        <v>0.37809694793536802</v>
      </c>
      <c r="K1732">
        <f t="shared" si="81"/>
        <v>556846</v>
      </c>
      <c r="L1732">
        <f t="shared" si="82"/>
        <v>374583</v>
      </c>
      <c r="M1732">
        <f t="shared" si="83"/>
        <v>956379</v>
      </c>
    </row>
    <row r="1733" spans="1:13">
      <c r="A1733" s="1" t="s">
        <v>12</v>
      </c>
      <c r="B1733">
        <v>31133</v>
      </c>
      <c r="C1733" t="s">
        <v>763</v>
      </c>
      <c r="D1733">
        <v>1071</v>
      </c>
      <c r="E1733">
        <v>322</v>
      </c>
      <c r="F1733">
        <v>1429</v>
      </c>
      <c r="G1733">
        <v>749</v>
      </c>
      <c r="H1733">
        <v>0.74947515745276405</v>
      </c>
      <c r="I1733">
        <v>0.225332400279916</v>
      </c>
      <c r="J1733">
        <v>0.52414275717284797</v>
      </c>
      <c r="K1733">
        <f t="shared" si="81"/>
        <v>556846</v>
      </c>
      <c r="L1733">
        <f t="shared" si="82"/>
        <v>374583</v>
      </c>
      <c r="M1733">
        <f t="shared" si="83"/>
        <v>956379</v>
      </c>
    </row>
    <row r="1734" spans="1:13">
      <c r="A1734" s="1" t="s">
        <v>12</v>
      </c>
      <c r="B1734">
        <v>31135</v>
      </c>
      <c r="C1734" t="s">
        <v>1212</v>
      </c>
      <c r="D1734">
        <v>1321</v>
      </c>
      <c r="E1734">
        <v>199</v>
      </c>
      <c r="F1734">
        <v>1545</v>
      </c>
      <c r="G1734">
        <v>1122</v>
      </c>
      <c r="H1734">
        <v>0.85501618122977296</v>
      </c>
      <c r="I1734">
        <v>0.128802588996763</v>
      </c>
      <c r="J1734">
        <v>0.72621359223300896</v>
      </c>
      <c r="K1734">
        <f t="shared" si="81"/>
        <v>556846</v>
      </c>
      <c r="L1734">
        <f t="shared" si="82"/>
        <v>374583</v>
      </c>
      <c r="M1734">
        <f t="shared" si="83"/>
        <v>956379</v>
      </c>
    </row>
    <row r="1735" spans="1:13">
      <c r="A1735" s="1" t="s">
        <v>12</v>
      </c>
      <c r="B1735">
        <v>31137</v>
      </c>
      <c r="C1735" t="s">
        <v>1129</v>
      </c>
      <c r="D1735">
        <v>4157</v>
      </c>
      <c r="E1735">
        <v>752</v>
      </c>
      <c r="F1735">
        <v>5021</v>
      </c>
      <c r="G1735">
        <v>3405</v>
      </c>
      <c r="H1735">
        <v>0.827922724556861</v>
      </c>
      <c r="I1735">
        <v>0.149770961959768</v>
      </c>
      <c r="J1735">
        <v>0.67815176259709198</v>
      </c>
      <c r="K1735">
        <f t="shared" si="81"/>
        <v>556846</v>
      </c>
      <c r="L1735">
        <f t="shared" si="82"/>
        <v>374583</v>
      </c>
      <c r="M1735">
        <f t="shared" si="83"/>
        <v>956379</v>
      </c>
    </row>
    <row r="1736" spans="1:13">
      <c r="A1736" s="1" t="s">
        <v>12</v>
      </c>
      <c r="B1736">
        <v>31139</v>
      </c>
      <c r="C1736" t="s">
        <v>511</v>
      </c>
      <c r="D1736">
        <v>3462</v>
      </c>
      <c r="E1736">
        <v>480</v>
      </c>
      <c r="F1736">
        <v>4012</v>
      </c>
      <c r="G1736">
        <v>2982</v>
      </c>
      <c r="H1736">
        <v>0.86291126620139502</v>
      </c>
      <c r="I1736">
        <v>0.11964107676969001</v>
      </c>
      <c r="J1736">
        <v>0.74327018943170398</v>
      </c>
      <c r="K1736">
        <f t="shared" si="81"/>
        <v>556846</v>
      </c>
      <c r="L1736">
        <f t="shared" si="82"/>
        <v>374583</v>
      </c>
      <c r="M1736">
        <f t="shared" si="83"/>
        <v>956379</v>
      </c>
    </row>
    <row r="1737" spans="1:13">
      <c r="A1737" s="1" t="s">
        <v>12</v>
      </c>
      <c r="B1737">
        <v>31141</v>
      </c>
      <c r="C1737" t="s">
        <v>1130</v>
      </c>
      <c r="D1737">
        <v>12186</v>
      </c>
      <c r="E1737">
        <v>3260</v>
      </c>
      <c r="F1737">
        <v>15721</v>
      </c>
      <c r="G1737">
        <v>8926</v>
      </c>
      <c r="H1737">
        <v>0.77514153043699496</v>
      </c>
      <c r="I1737">
        <v>0.20736594364226099</v>
      </c>
      <c r="J1737">
        <v>0.56777558679473294</v>
      </c>
      <c r="K1737">
        <f t="shared" si="81"/>
        <v>556846</v>
      </c>
      <c r="L1737">
        <f t="shared" si="82"/>
        <v>374583</v>
      </c>
      <c r="M1737">
        <f t="shared" si="83"/>
        <v>956379</v>
      </c>
    </row>
    <row r="1738" spans="1:13">
      <c r="A1738" s="1" t="s">
        <v>12</v>
      </c>
      <c r="B1738">
        <v>31143</v>
      </c>
      <c r="C1738" t="s">
        <v>248</v>
      </c>
      <c r="D1738">
        <v>2291</v>
      </c>
      <c r="E1738">
        <v>530</v>
      </c>
      <c r="F1738">
        <v>2887</v>
      </c>
      <c r="G1738">
        <v>1761</v>
      </c>
      <c r="H1738">
        <v>0.79355732594388595</v>
      </c>
      <c r="I1738">
        <v>0.18358157256667801</v>
      </c>
      <c r="J1738">
        <v>0.609975753377208</v>
      </c>
      <c r="K1738">
        <f t="shared" si="81"/>
        <v>556846</v>
      </c>
      <c r="L1738">
        <f t="shared" si="82"/>
        <v>374583</v>
      </c>
      <c r="M1738">
        <f t="shared" si="83"/>
        <v>956379</v>
      </c>
    </row>
    <row r="1739" spans="1:13">
      <c r="A1739" s="1" t="s">
        <v>12</v>
      </c>
      <c r="B1739">
        <v>31145</v>
      </c>
      <c r="C1739" t="s">
        <v>1213</v>
      </c>
      <c r="D1739">
        <v>4525</v>
      </c>
      <c r="E1739">
        <v>811</v>
      </c>
      <c r="F1739">
        <v>5470</v>
      </c>
      <c r="G1739">
        <v>3714</v>
      </c>
      <c r="H1739">
        <v>0.82723948811700099</v>
      </c>
      <c r="I1739">
        <v>0.14826325411334501</v>
      </c>
      <c r="J1739">
        <v>0.67897623400365603</v>
      </c>
      <c r="K1739">
        <f t="shared" si="81"/>
        <v>556846</v>
      </c>
      <c r="L1739">
        <f t="shared" si="82"/>
        <v>374583</v>
      </c>
      <c r="M1739">
        <f t="shared" si="83"/>
        <v>956379</v>
      </c>
    </row>
    <row r="1740" spans="1:13">
      <c r="A1740" s="1" t="s">
        <v>12</v>
      </c>
      <c r="B1740">
        <v>31147</v>
      </c>
      <c r="C1740" t="s">
        <v>1214</v>
      </c>
      <c r="D1740">
        <v>3073</v>
      </c>
      <c r="E1740">
        <v>996</v>
      </c>
      <c r="F1740">
        <v>4134</v>
      </c>
      <c r="G1740">
        <v>2077</v>
      </c>
      <c r="H1740">
        <v>0.74334784712143198</v>
      </c>
      <c r="I1740">
        <v>0.24092888243831601</v>
      </c>
      <c r="J1740">
        <v>0.50241896468311498</v>
      </c>
      <c r="K1740">
        <f t="shared" si="81"/>
        <v>556846</v>
      </c>
      <c r="L1740">
        <f t="shared" si="82"/>
        <v>374583</v>
      </c>
      <c r="M1740">
        <f t="shared" si="83"/>
        <v>956379</v>
      </c>
    </row>
    <row r="1741" spans="1:13">
      <c r="A1741" s="1" t="s">
        <v>12</v>
      </c>
      <c r="B1741">
        <v>31149</v>
      </c>
      <c r="C1741" t="s">
        <v>1051</v>
      </c>
      <c r="D1741">
        <v>744</v>
      </c>
      <c r="E1741">
        <v>84</v>
      </c>
      <c r="F1741">
        <v>842</v>
      </c>
      <c r="G1741">
        <v>660</v>
      </c>
      <c r="H1741">
        <v>0.88361045130641303</v>
      </c>
      <c r="I1741">
        <v>9.9762470308788598E-2</v>
      </c>
      <c r="J1741">
        <v>0.78384798099762398</v>
      </c>
      <c r="K1741">
        <f t="shared" si="81"/>
        <v>556846</v>
      </c>
      <c r="L1741">
        <f t="shared" si="82"/>
        <v>374583</v>
      </c>
      <c r="M1741">
        <f t="shared" si="83"/>
        <v>956379</v>
      </c>
    </row>
    <row r="1742" spans="1:13">
      <c r="A1742" s="1" t="s">
        <v>12</v>
      </c>
      <c r="B1742">
        <v>31151</v>
      </c>
      <c r="C1742" t="s">
        <v>253</v>
      </c>
      <c r="D1742">
        <v>3631</v>
      </c>
      <c r="E1742">
        <v>1986</v>
      </c>
      <c r="F1742">
        <v>5780</v>
      </c>
      <c r="G1742">
        <v>1645</v>
      </c>
      <c r="H1742">
        <v>0.62820069204152196</v>
      </c>
      <c r="I1742">
        <v>0.34359861591695501</v>
      </c>
      <c r="J1742">
        <v>0.284602076124567</v>
      </c>
      <c r="K1742">
        <f t="shared" si="81"/>
        <v>556846</v>
      </c>
      <c r="L1742">
        <f t="shared" si="82"/>
        <v>374583</v>
      </c>
      <c r="M1742">
        <f t="shared" si="83"/>
        <v>956379</v>
      </c>
    </row>
    <row r="1743" spans="1:13">
      <c r="A1743" s="1" t="s">
        <v>12</v>
      </c>
      <c r="B1743">
        <v>31153</v>
      </c>
      <c r="C1743" t="s">
        <v>1215</v>
      </c>
      <c r="D1743">
        <v>51979</v>
      </c>
      <c r="E1743">
        <v>41206</v>
      </c>
      <c r="F1743">
        <v>96193</v>
      </c>
      <c r="G1743">
        <v>10773</v>
      </c>
      <c r="H1743">
        <v>0.54036156477082498</v>
      </c>
      <c r="I1743">
        <v>0.42836796856320097</v>
      </c>
      <c r="J1743">
        <v>0.111993596207624</v>
      </c>
      <c r="K1743">
        <f t="shared" si="81"/>
        <v>556846</v>
      </c>
      <c r="L1743">
        <f t="shared" si="82"/>
        <v>374583</v>
      </c>
      <c r="M1743">
        <f t="shared" si="83"/>
        <v>956379</v>
      </c>
    </row>
    <row r="1744" spans="1:13">
      <c r="A1744" s="1" t="s">
        <v>12</v>
      </c>
      <c r="B1744">
        <v>31155</v>
      </c>
      <c r="C1744" t="s">
        <v>1216</v>
      </c>
      <c r="D1744">
        <v>9108</v>
      </c>
      <c r="E1744">
        <v>3331</v>
      </c>
      <c r="F1744">
        <v>12786</v>
      </c>
      <c r="G1744">
        <v>5777</v>
      </c>
      <c r="H1744">
        <v>0.71234162365086795</v>
      </c>
      <c r="I1744">
        <v>0.26051931800406603</v>
      </c>
      <c r="J1744">
        <v>0.45182230564680098</v>
      </c>
      <c r="K1744">
        <f t="shared" si="81"/>
        <v>556846</v>
      </c>
      <c r="L1744">
        <f t="shared" si="82"/>
        <v>374583</v>
      </c>
      <c r="M1744">
        <f t="shared" si="83"/>
        <v>956379</v>
      </c>
    </row>
    <row r="1745" spans="1:13">
      <c r="A1745" s="1" t="s">
        <v>12</v>
      </c>
      <c r="B1745">
        <v>31157</v>
      </c>
      <c r="C1745" t="s">
        <v>1217</v>
      </c>
      <c r="D1745">
        <v>10952</v>
      </c>
      <c r="E1745">
        <v>4196</v>
      </c>
      <c r="F1745">
        <v>15524</v>
      </c>
      <c r="G1745">
        <v>6756</v>
      </c>
      <c r="H1745">
        <v>0.70548827621746901</v>
      </c>
      <c r="I1745">
        <v>0.27029116207163101</v>
      </c>
      <c r="J1745">
        <v>0.435197114145838</v>
      </c>
      <c r="K1745">
        <f t="shared" si="81"/>
        <v>556846</v>
      </c>
      <c r="L1745">
        <f t="shared" si="82"/>
        <v>374583</v>
      </c>
      <c r="M1745">
        <f t="shared" si="83"/>
        <v>956379</v>
      </c>
    </row>
    <row r="1746" spans="1:13">
      <c r="A1746" s="1" t="s">
        <v>12</v>
      </c>
      <c r="B1746">
        <v>31159</v>
      </c>
      <c r="C1746" t="s">
        <v>772</v>
      </c>
      <c r="D1746">
        <v>6490</v>
      </c>
      <c r="E1746">
        <v>2438</v>
      </c>
      <c r="F1746">
        <v>9199</v>
      </c>
      <c r="G1746">
        <v>4052</v>
      </c>
      <c r="H1746">
        <v>0.70551146863789505</v>
      </c>
      <c r="I1746">
        <v>0.26502880747907298</v>
      </c>
      <c r="J1746">
        <v>0.44048266115882101</v>
      </c>
      <c r="K1746">
        <f t="shared" si="81"/>
        <v>556846</v>
      </c>
      <c r="L1746">
        <f t="shared" si="82"/>
        <v>374583</v>
      </c>
      <c r="M1746">
        <f t="shared" si="83"/>
        <v>956379</v>
      </c>
    </row>
    <row r="1747" spans="1:13">
      <c r="A1747" s="1" t="s">
        <v>12</v>
      </c>
      <c r="B1747">
        <v>31161</v>
      </c>
      <c r="C1747" t="s">
        <v>774</v>
      </c>
      <c r="D1747">
        <v>2292</v>
      </c>
      <c r="E1747">
        <v>340</v>
      </c>
      <c r="F1747">
        <v>2684</v>
      </c>
      <c r="G1747">
        <v>1952</v>
      </c>
      <c r="H1747">
        <v>0.85394932935916501</v>
      </c>
      <c r="I1747">
        <v>0.12667660208643799</v>
      </c>
      <c r="J1747">
        <v>0.72727272727272696</v>
      </c>
      <c r="K1747">
        <f t="shared" si="81"/>
        <v>556846</v>
      </c>
      <c r="L1747">
        <f t="shared" si="82"/>
        <v>374583</v>
      </c>
      <c r="M1747">
        <f t="shared" si="83"/>
        <v>956379</v>
      </c>
    </row>
    <row r="1748" spans="1:13">
      <c r="A1748" s="1" t="s">
        <v>12</v>
      </c>
      <c r="B1748">
        <v>31163</v>
      </c>
      <c r="C1748" t="s">
        <v>775</v>
      </c>
      <c r="D1748">
        <v>1322</v>
      </c>
      <c r="E1748">
        <v>343</v>
      </c>
      <c r="F1748">
        <v>1700</v>
      </c>
      <c r="G1748">
        <v>979</v>
      </c>
      <c r="H1748">
        <v>0.77764705882352902</v>
      </c>
      <c r="I1748">
        <v>0.20176470588235201</v>
      </c>
      <c r="J1748">
        <v>0.57588235294117596</v>
      </c>
      <c r="K1748">
        <f t="shared" si="81"/>
        <v>556846</v>
      </c>
      <c r="L1748">
        <f t="shared" si="82"/>
        <v>374583</v>
      </c>
      <c r="M1748">
        <f t="shared" si="83"/>
        <v>956379</v>
      </c>
    </row>
    <row r="1749" spans="1:13">
      <c r="A1749" s="1" t="s">
        <v>12</v>
      </c>
      <c r="B1749">
        <v>31165</v>
      </c>
      <c r="C1749" t="s">
        <v>714</v>
      </c>
      <c r="D1749">
        <v>642</v>
      </c>
      <c r="E1749">
        <v>72</v>
      </c>
      <c r="F1749">
        <v>731</v>
      </c>
      <c r="G1749">
        <v>570</v>
      </c>
      <c r="H1749">
        <v>0.87824897400820701</v>
      </c>
      <c r="I1749">
        <v>9.8495212038303595E-2</v>
      </c>
      <c r="J1749">
        <v>0.77975376196990398</v>
      </c>
      <c r="K1749">
        <f t="shared" si="81"/>
        <v>556846</v>
      </c>
      <c r="L1749">
        <f t="shared" si="82"/>
        <v>374583</v>
      </c>
      <c r="M1749">
        <f t="shared" si="83"/>
        <v>956379</v>
      </c>
    </row>
    <row r="1750" spans="1:13">
      <c r="A1750" s="1" t="s">
        <v>12</v>
      </c>
      <c r="B1750">
        <v>31167</v>
      </c>
      <c r="C1750" t="s">
        <v>778</v>
      </c>
      <c r="D1750">
        <v>2561</v>
      </c>
      <c r="E1750">
        <v>532</v>
      </c>
      <c r="F1750">
        <v>3165</v>
      </c>
      <c r="G1750">
        <v>2029</v>
      </c>
      <c r="H1750">
        <v>0.80916271721958899</v>
      </c>
      <c r="I1750">
        <v>0.168088467614533</v>
      </c>
      <c r="J1750">
        <v>0.64107424960505499</v>
      </c>
      <c r="K1750">
        <f t="shared" si="81"/>
        <v>556846</v>
      </c>
      <c r="L1750">
        <f t="shared" si="82"/>
        <v>374583</v>
      </c>
      <c r="M1750">
        <f t="shared" si="83"/>
        <v>956379</v>
      </c>
    </row>
    <row r="1751" spans="1:13">
      <c r="A1751" s="1" t="s">
        <v>12</v>
      </c>
      <c r="B1751">
        <v>31169</v>
      </c>
      <c r="C1751" t="s">
        <v>1218</v>
      </c>
      <c r="D1751">
        <v>2308</v>
      </c>
      <c r="E1751">
        <v>624</v>
      </c>
      <c r="F1751">
        <v>2989</v>
      </c>
      <c r="G1751">
        <v>1684</v>
      </c>
      <c r="H1751">
        <v>0.77216460354633598</v>
      </c>
      <c r="I1751">
        <v>0.208765473402475</v>
      </c>
      <c r="J1751">
        <v>0.56339913014386001</v>
      </c>
      <c r="K1751">
        <f t="shared" si="81"/>
        <v>556846</v>
      </c>
      <c r="L1751">
        <f t="shared" si="82"/>
        <v>374583</v>
      </c>
      <c r="M1751">
        <f t="shared" si="83"/>
        <v>956379</v>
      </c>
    </row>
    <row r="1752" spans="1:13">
      <c r="A1752" s="1" t="s">
        <v>12</v>
      </c>
      <c r="B1752">
        <v>31171</v>
      </c>
      <c r="C1752" t="s">
        <v>526</v>
      </c>
      <c r="D1752">
        <v>377</v>
      </c>
      <c r="E1752">
        <v>45</v>
      </c>
      <c r="F1752">
        <v>427</v>
      </c>
      <c r="G1752">
        <v>332</v>
      </c>
      <c r="H1752">
        <v>0.88290398126463698</v>
      </c>
      <c r="I1752">
        <v>0.105386416861826</v>
      </c>
      <c r="J1752">
        <v>0.77751756440280995</v>
      </c>
      <c r="K1752">
        <f t="shared" si="81"/>
        <v>556846</v>
      </c>
      <c r="L1752">
        <f t="shared" si="82"/>
        <v>374583</v>
      </c>
      <c r="M1752">
        <f t="shared" si="83"/>
        <v>956379</v>
      </c>
    </row>
    <row r="1753" spans="1:13">
      <c r="A1753" s="1" t="s">
        <v>12</v>
      </c>
      <c r="B1753">
        <v>31173</v>
      </c>
      <c r="C1753" t="s">
        <v>1219</v>
      </c>
      <c r="D1753">
        <v>1180</v>
      </c>
      <c r="E1753">
        <v>1122</v>
      </c>
      <c r="F1753">
        <v>2379</v>
      </c>
      <c r="G1753">
        <v>58</v>
      </c>
      <c r="H1753">
        <v>0.49600672551492198</v>
      </c>
      <c r="I1753">
        <v>0.47162673392181498</v>
      </c>
      <c r="J1753">
        <v>2.43799915931063E-2</v>
      </c>
      <c r="K1753">
        <f t="shared" si="81"/>
        <v>556846</v>
      </c>
      <c r="L1753">
        <f t="shared" si="82"/>
        <v>374583</v>
      </c>
      <c r="M1753">
        <f t="shared" si="83"/>
        <v>956379</v>
      </c>
    </row>
    <row r="1754" spans="1:13">
      <c r="A1754" s="1" t="s">
        <v>12</v>
      </c>
      <c r="B1754">
        <v>31175</v>
      </c>
      <c r="C1754" t="s">
        <v>580</v>
      </c>
      <c r="D1754">
        <v>1901</v>
      </c>
      <c r="E1754">
        <v>412</v>
      </c>
      <c r="F1754">
        <v>2344</v>
      </c>
      <c r="G1754">
        <v>1489</v>
      </c>
      <c r="H1754">
        <v>0.81100682593856599</v>
      </c>
      <c r="I1754">
        <v>0.17576791808873701</v>
      </c>
      <c r="J1754">
        <v>0.63523890784982895</v>
      </c>
      <c r="K1754">
        <f t="shared" si="81"/>
        <v>556846</v>
      </c>
      <c r="L1754">
        <f t="shared" si="82"/>
        <v>374583</v>
      </c>
      <c r="M1754">
        <f t="shared" si="83"/>
        <v>956379</v>
      </c>
    </row>
    <row r="1755" spans="1:13">
      <c r="A1755" s="1" t="s">
        <v>12</v>
      </c>
      <c r="B1755">
        <v>31177</v>
      </c>
      <c r="C1755" t="s">
        <v>150</v>
      </c>
      <c r="D1755">
        <v>8583</v>
      </c>
      <c r="E1755">
        <v>3554</v>
      </c>
      <c r="F1755">
        <v>12467</v>
      </c>
      <c r="G1755">
        <v>5029</v>
      </c>
      <c r="H1755">
        <v>0.68845752787358605</v>
      </c>
      <c r="I1755">
        <v>0.28507259164193399</v>
      </c>
      <c r="J1755">
        <v>0.403384936231651</v>
      </c>
      <c r="K1755">
        <f t="shared" si="81"/>
        <v>556846</v>
      </c>
      <c r="L1755">
        <f t="shared" si="82"/>
        <v>374583</v>
      </c>
      <c r="M1755">
        <f t="shared" si="83"/>
        <v>956379</v>
      </c>
    </row>
    <row r="1756" spans="1:13">
      <c r="A1756" s="1" t="s">
        <v>12</v>
      </c>
      <c r="B1756">
        <v>31179</v>
      </c>
      <c r="C1756" t="s">
        <v>537</v>
      </c>
      <c r="D1756">
        <v>3055</v>
      </c>
      <c r="E1756">
        <v>1022</v>
      </c>
      <c r="F1756">
        <v>4218</v>
      </c>
      <c r="G1756">
        <v>2033</v>
      </c>
      <c r="H1756">
        <v>0.72427690848743398</v>
      </c>
      <c r="I1756">
        <v>0.24229492650545201</v>
      </c>
      <c r="J1756">
        <v>0.481981981981981</v>
      </c>
      <c r="K1756">
        <f t="shared" si="81"/>
        <v>556846</v>
      </c>
      <c r="L1756">
        <f t="shared" si="82"/>
        <v>374583</v>
      </c>
      <c r="M1756">
        <f t="shared" si="83"/>
        <v>956379</v>
      </c>
    </row>
    <row r="1757" spans="1:13">
      <c r="A1757" s="1" t="s">
        <v>12</v>
      </c>
      <c r="B1757">
        <v>31181</v>
      </c>
      <c r="C1757" t="s">
        <v>538</v>
      </c>
      <c r="D1757">
        <v>1511</v>
      </c>
      <c r="E1757">
        <v>335</v>
      </c>
      <c r="F1757">
        <v>1876</v>
      </c>
      <c r="G1757">
        <v>1176</v>
      </c>
      <c r="H1757">
        <v>0.80543710021321901</v>
      </c>
      <c r="I1757">
        <v>0.17857142857142799</v>
      </c>
      <c r="J1757">
        <v>0.62686567164179097</v>
      </c>
      <c r="K1757">
        <f t="shared" si="81"/>
        <v>556846</v>
      </c>
      <c r="L1757">
        <f t="shared" si="82"/>
        <v>374583</v>
      </c>
      <c r="M1757">
        <f t="shared" si="83"/>
        <v>956379</v>
      </c>
    </row>
    <row r="1758" spans="1:13">
      <c r="A1758" s="1" t="s">
        <v>12</v>
      </c>
      <c r="B1758">
        <v>31183</v>
      </c>
      <c r="C1758" t="s">
        <v>539</v>
      </c>
      <c r="D1758">
        <v>438</v>
      </c>
      <c r="E1758">
        <v>59</v>
      </c>
      <c r="F1758">
        <v>503</v>
      </c>
      <c r="G1758">
        <v>379</v>
      </c>
      <c r="H1758">
        <v>0.87077534791252398</v>
      </c>
      <c r="I1758">
        <v>0.117296222664015</v>
      </c>
      <c r="J1758">
        <v>0.75347912524850802</v>
      </c>
      <c r="K1758">
        <f t="shared" si="81"/>
        <v>556846</v>
      </c>
      <c r="L1758">
        <f t="shared" si="82"/>
        <v>374583</v>
      </c>
      <c r="M1758">
        <f t="shared" si="83"/>
        <v>956379</v>
      </c>
    </row>
    <row r="1759" spans="1:13">
      <c r="A1759" s="1" t="s">
        <v>12</v>
      </c>
      <c r="B1759">
        <v>31185</v>
      </c>
      <c r="C1759" t="s">
        <v>916</v>
      </c>
      <c r="D1759">
        <v>5337</v>
      </c>
      <c r="E1759">
        <v>1630</v>
      </c>
      <c r="F1759">
        <v>7161</v>
      </c>
      <c r="G1759">
        <v>3707</v>
      </c>
      <c r="H1759">
        <v>0.74528697109342201</v>
      </c>
      <c r="I1759">
        <v>0.22762184052506601</v>
      </c>
      <c r="J1759">
        <v>0.51766513056835595</v>
      </c>
      <c r="K1759">
        <f t="shared" si="81"/>
        <v>556846</v>
      </c>
      <c r="L1759">
        <f t="shared" si="82"/>
        <v>374583</v>
      </c>
      <c r="M1759">
        <f t="shared" si="83"/>
        <v>956379</v>
      </c>
    </row>
    <row r="1760" spans="1:13">
      <c r="A1760" s="1" t="s">
        <v>24</v>
      </c>
      <c r="B1760">
        <v>32001</v>
      </c>
      <c r="C1760" t="s">
        <v>1220</v>
      </c>
      <c r="D1760">
        <v>9372</v>
      </c>
      <c r="E1760">
        <v>3051</v>
      </c>
      <c r="F1760">
        <v>12890</v>
      </c>
      <c r="G1760">
        <v>6321</v>
      </c>
      <c r="H1760">
        <v>0.72707525213343605</v>
      </c>
      <c r="I1760">
        <v>0.23669511249030201</v>
      </c>
      <c r="J1760">
        <v>0.49038013964313398</v>
      </c>
      <c r="K1760">
        <f t="shared" si="81"/>
        <v>669890</v>
      </c>
      <c r="L1760">
        <f t="shared" si="82"/>
        <v>703486</v>
      </c>
      <c r="M1760">
        <f t="shared" si="83"/>
        <v>1405376</v>
      </c>
    </row>
    <row r="1761" spans="1:13">
      <c r="A1761" s="1" t="s">
        <v>24</v>
      </c>
      <c r="B1761">
        <v>32003</v>
      </c>
      <c r="C1761" t="s">
        <v>216</v>
      </c>
      <c r="D1761">
        <v>430930</v>
      </c>
      <c r="E1761">
        <v>521852</v>
      </c>
      <c r="F1761">
        <v>972510</v>
      </c>
      <c r="G1761">
        <v>-90922</v>
      </c>
      <c r="H1761">
        <v>0.44311112482133802</v>
      </c>
      <c r="I1761">
        <v>0.53660322258896997</v>
      </c>
      <c r="J1761">
        <v>-9.3492097767632204E-2</v>
      </c>
      <c r="K1761">
        <f t="shared" si="81"/>
        <v>669890</v>
      </c>
      <c r="L1761">
        <f t="shared" si="82"/>
        <v>703486</v>
      </c>
      <c r="M1761">
        <f t="shared" si="83"/>
        <v>1405376</v>
      </c>
    </row>
    <row r="1762" spans="1:13">
      <c r="A1762" s="1" t="s">
        <v>24</v>
      </c>
      <c r="B1762">
        <v>32005</v>
      </c>
      <c r="C1762" t="s">
        <v>339</v>
      </c>
      <c r="D1762">
        <v>21630</v>
      </c>
      <c r="E1762">
        <v>11571</v>
      </c>
      <c r="F1762">
        <v>34125</v>
      </c>
      <c r="G1762">
        <v>10059</v>
      </c>
      <c r="H1762">
        <v>0.63384615384615295</v>
      </c>
      <c r="I1762">
        <v>0.339076923076923</v>
      </c>
      <c r="J1762">
        <v>0.29476923076923001</v>
      </c>
      <c r="K1762">
        <f t="shared" si="81"/>
        <v>669890</v>
      </c>
      <c r="L1762">
        <f t="shared" si="82"/>
        <v>703486</v>
      </c>
      <c r="M1762">
        <f t="shared" si="83"/>
        <v>1405376</v>
      </c>
    </row>
    <row r="1763" spans="1:13">
      <c r="A1763" s="1" t="s">
        <v>24</v>
      </c>
      <c r="B1763">
        <v>32007</v>
      </c>
      <c r="C1763" t="s">
        <v>1221</v>
      </c>
      <c r="D1763">
        <v>16741</v>
      </c>
      <c r="E1763">
        <v>4557</v>
      </c>
      <c r="F1763">
        <v>21967</v>
      </c>
      <c r="G1763">
        <v>12184</v>
      </c>
      <c r="H1763">
        <v>0.76209769199253397</v>
      </c>
      <c r="I1763">
        <v>0.20744753493877099</v>
      </c>
      <c r="J1763">
        <v>0.55465015705376197</v>
      </c>
      <c r="K1763">
        <f t="shared" si="81"/>
        <v>669890</v>
      </c>
      <c r="L1763">
        <f t="shared" si="82"/>
        <v>703486</v>
      </c>
      <c r="M1763">
        <f t="shared" si="83"/>
        <v>1405376</v>
      </c>
    </row>
    <row r="1764" spans="1:13">
      <c r="A1764" s="1" t="s">
        <v>24</v>
      </c>
      <c r="B1764">
        <v>32009</v>
      </c>
      <c r="C1764" t="s">
        <v>1222</v>
      </c>
      <c r="D1764">
        <v>400</v>
      </c>
      <c r="E1764">
        <v>74</v>
      </c>
      <c r="F1764">
        <v>487</v>
      </c>
      <c r="G1764">
        <v>326</v>
      </c>
      <c r="H1764">
        <v>0.82135523613963002</v>
      </c>
      <c r="I1764">
        <v>0.15195071868583099</v>
      </c>
      <c r="J1764">
        <v>0.66940451745379803</v>
      </c>
      <c r="K1764">
        <f t="shared" si="81"/>
        <v>669890</v>
      </c>
      <c r="L1764">
        <f t="shared" si="82"/>
        <v>703486</v>
      </c>
      <c r="M1764">
        <f t="shared" si="83"/>
        <v>1405376</v>
      </c>
    </row>
    <row r="1765" spans="1:13">
      <c r="A1765" s="1" t="s">
        <v>24</v>
      </c>
      <c r="B1765">
        <v>32011</v>
      </c>
      <c r="C1765" t="s">
        <v>1223</v>
      </c>
      <c r="D1765">
        <v>895</v>
      </c>
      <c r="E1765">
        <v>105</v>
      </c>
      <c r="F1765">
        <v>1017</v>
      </c>
      <c r="G1765">
        <v>790</v>
      </c>
      <c r="H1765">
        <v>0.88003933136676504</v>
      </c>
      <c r="I1765">
        <v>0.103244837758112</v>
      </c>
      <c r="J1765">
        <v>0.77679449360865205</v>
      </c>
      <c r="K1765">
        <f t="shared" si="81"/>
        <v>669890</v>
      </c>
      <c r="L1765">
        <f t="shared" si="82"/>
        <v>703486</v>
      </c>
      <c r="M1765">
        <f t="shared" si="83"/>
        <v>1405376</v>
      </c>
    </row>
    <row r="1766" spans="1:13">
      <c r="A1766" s="1" t="s">
        <v>24</v>
      </c>
      <c r="B1766">
        <v>32013</v>
      </c>
      <c r="C1766" t="s">
        <v>276</v>
      </c>
      <c r="D1766">
        <v>5877</v>
      </c>
      <c r="E1766">
        <v>1689</v>
      </c>
      <c r="F1766">
        <v>7771</v>
      </c>
      <c r="G1766">
        <v>4188</v>
      </c>
      <c r="H1766">
        <v>0.75627332389653801</v>
      </c>
      <c r="I1766">
        <v>0.21734654484622301</v>
      </c>
      <c r="J1766">
        <v>0.53892677905031505</v>
      </c>
      <c r="K1766">
        <f t="shared" si="81"/>
        <v>669890</v>
      </c>
      <c r="L1766">
        <f t="shared" si="82"/>
        <v>703486</v>
      </c>
      <c r="M1766">
        <f t="shared" si="83"/>
        <v>1405376</v>
      </c>
    </row>
    <row r="1767" spans="1:13">
      <c r="A1767" s="1" t="s">
        <v>24</v>
      </c>
      <c r="B1767">
        <v>32015</v>
      </c>
      <c r="C1767" t="s">
        <v>1224</v>
      </c>
      <c r="D1767">
        <v>2198</v>
      </c>
      <c r="E1767">
        <v>496</v>
      </c>
      <c r="F1767">
        <v>2765</v>
      </c>
      <c r="G1767">
        <v>1702</v>
      </c>
      <c r="H1767">
        <v>0.79493670886075896</v>
      </c>
      <c r="I1767">
        <v>0.179385171790235</v>
      </c>
      <c r="J1767">
        <v>0.61555153707052401</v>
      </c>
      <c r="K1767">
        <f t="shared" si="81"/>
        <v>669890</v>
      </c>
      <c r="L1767">
        <f t="shared" si="82"/>
        <v>703486</v>
      </c>
      <c r="M1767">
        <f t="shared" si="83"/>
        <v>1405376</v>
      </c>
    </row>
    <row r="1768" spans="1:13">
      <c r="A1768" s="1" t="s">
        <v>24</v>
      </c>
      <c r="B1768">
        <v>32017</v>
      </c>
      <c r="C1768" t="s">
        <v>237</v>
      </c>
      <c r="D1768">
        <v>2067</v>
      </c>
      <c r="E1768">
        <v>330</v>
      </c>
      <c r="F1768">
        <v>2446</v>
      </c>
      <c r="G1768">
        <v>1737</v>
      </c>
      <c r="H1768">
        <v>0.84505314799672904</v>
      </c>
      <c r="I1768">
        <v>0.13491414554374401</v>
      </c>
      <c r="J1768">
        <v>0.710139002452984</v>
      </c>
      <c r="K1768">
        <f t="shared" si="81"/>
        <v>669890</v>
      </c>
      <c r="L1768">
        <f t="shared" si="82"/>
        <v>703486</v>
      </c>
      <c r="M1768">
        <f t="shared" si="83"/>
        <v>1405376</v>
      </c>
    </row>
    <row r="1769" spans="1:13">
      <c r="A1769" s="1" t="s">
        <v>24</v>
      </c>
      <c r="B1769">
        <v>32019</v>
      </c>
      <c r="C1769" t="s">
        <v>700</v>
      </c>
      <c r="D1769">
        <v>20914</v>
      </c>
      <c r="E1769">
        <v>8473</v>
      </c>
      <c r="F1769">
        <v>30238</v>
      </c>
      <c r="G1769">
        <v>12441</v>
      </c>
      <c r="H1769">
        <v>0.69164627290164604</v>
      </c>
      <c r="I1769">
        <v>0.280210331371122</v>
      </c>
      <c r="J1769">
        <v>0.41143594153052399</v>
      </c>
      <c r="K1769">
        <f t="shared" si="81"/>
        <v>669890</v>
      </c>
      <c r="L1769">
        <f t="shared" si="82"/>
        <v>703486</v>
      </c>
      <c r="M1769">
        <f t="shared" si="83"/>
        <v>1405376</v>
      </c>
    </row>
    <row r="1770" spans="1:13">
      <c r="A1770" s="1" t="s">
        <v>24</v>
      </c>
      <c r="B1770">
        <v>32021</v>
      </c>
      <c r="C1770" t="s">
        <v>356</v>
      </c>
      <c r="D1770">
        <v>1423</v>
      </c>
      <c r="E1770">
        <v>829</v>
      </c>
      <c r="F1770">
        <v>2335</v>
      </c>
      <c r="G1770">
        <v>594</v>
      </c>
      <c r="H1770">
        <v>0.60942184154175505</v>
      </c>
      <c r="I1770">
        <v>0.35503211991434602</v>
      </c>
      <c r="J1770">
        <v>0.25438972162740903</v>
      </c>
      <c r="K1770">
        <f t="shared" si="81"/>
        <v>669890</v>
      </c>
      <c r="L1770">
        <f t="shared" si="82"/>
        <v>703486</v>
      </c>
      <c r="M1770">
        <f t="shared" si="83"/>
        <v>1405376</v>
      </c>
    </row>
    <row r="1771" spans="1:13">
      <c r="A1771" s="1" t="s">
        <v>24</v>
      </c>
      <c r="B1771">
        <v>32023</v>
      </c>
      <c r="C1771" t="s">
        <v>1225</v>
      </c>
      <c r="D1771">
        <v>17528</v>
      </c>
      <c r="E1771">
        <v>7288</v>
      </c>
      <c r="F1771">
        <v>25378</v>
      </c>
      <c r="G1771">
        <v>10240</v>
      </c>
      <c r="H1771">
        <v>0.69067696429978698</v>
      </c>
      <c r="I1771">
        <v>0.28717787059657901</v>
      </c>
      <c r="J1771">
        <v>0.40349909370320702</v>
      </c>
      <c r="K1771">
        <f t="shared" si="81"/>
        <v>669890</v>
      </c>
      <c r="L1771">
        <f t="shared" si="82"/>
        <v>703486</v>
      </c>
      <c r="M1771">
        <f t="shared" si="83"/>
        <v>1405376</v>
      </c>
    </row>
    <row r="1772" spans="1:13">
      <c r="A1772" s="1" t="s">
        <v>24</v>
      </c>
      <c r="B1772">
        <v>32027</v>
      </c>
      <c r="C1772" t="s">
        <v>1226</v>
      </c>
      <c r="D1772">
        <v>1731</v>
      </c>
      <c r="E1772">
        <v>547</v>
      </c>
      <c r="F1772">
        <v>2320</v>
      </c>
      <c r="G1772">
        <v>1184</v>
      </c>
      <c r="H1772">
        <v>0.74612068965517198</v>
      </c>
      <c r="I1772">
        <v>0.235775862068965</v>
      </c>
      <c r="J1772">
        <v>0.51034482758620603</v>
      </c>
      <c r="K1772">
        <f t="shared" si="81"/>
        <v>669890</v>
      </c>
      <c r="L1772">
        <f t="shared" si="82"/>
        <v>703486</v>
      </c>
      <c r="M1772">
        <f t="shared" si="83"/>
        <v>1405376</v>
      </c>
    </row>
    <row r="1773" spans="1:13">
      <c r="A1773" s="1" t="s">
        <v>24</v>
      </c>
      <c r="B1773">
        <v>32029</v>
      </c>
      <c r="C1773" t="s">
        <v>1227</v>
      </c>
      <c r="D1773">
        <v>1908</v>
      </c>
      <c r="E1773">
        <v>902</v>
      </c>
      <c r="F1773">
        <v>2877</v>
      </c>
      <c r="G1773">
        <v>1006</v>
      </c>
      <c r="H1773">
        <v>0.66319082377476501</v>
      </c>
      <c r="I1773">
        <v>0.31352102884949601</v>
      </c>
      <c r="J1773">
        <v>0.34966979492526901</v>
      </c>
      <c r="K1773">
        <f t="shared" si="81"/>
        <v>669890</v>
      </c>
      <c r="L1773">
        <f t="shared" si="82"/>
        <v>703486</v>
      </c>
      <c r="M1773">
        <f t="shared" si="83"/>
        <v>1405376</v>
      </c>
    </row>
    <row r="1774" spans="1:13">
      <c r="A1774" s="1" t="s">
        <v>24</v>
      </c>
      <c r="B1774">
        <v>32031</v>
      </c>
      <c r="C1774" t="s">
        <v>1228</v>
      </c>
      <c r="D1774">
        <v>116760</v>
      </c>
      <c r="E1774">
        <v>128128</v>
      </c>
      <c r="F1774">
        <v>252142</v>
      </c>
      <c r="G1774">
        <v>-11368</v>
      </c>
      <c r="H1774">
        <v>0.46307239571352599</v>
      </c>
      <c r="I1774">
        <v>0.50815810138731299</v>
      </c>
      <c r="J1774">
        <v>-4.5085705673787002E-2</v>
      </c>
      <c r="K1774">
        <f t="shared" si="81"/>
        <v>669890</v>
      </c>
      <c r="L1774">
        <f t="shared" si="82"/>
        <v>703486</v>
      </c>
      <c r="M1774">
        <f t="shared" si="83"/>
        <v>1405376</v>
      </c>
    </row>
    <row r="1775" spans="1:13">
      <c r="A1775" s="1" t="s">
        <v>24</v>
      </c>
      <c r="B1775">
        <v>32033</v>
      </c>
      <c r="C1775" t="s">
        <v>1229</v>
      </c>
      <c r="D1775">
        <v>3403</v>
      </c>
      <c r="E1775">
        <v>859</v>
      </c>
      <c r="F1775">
        <v>4369</v>
      </c>
      <c r="G1775">
        <v>2544</v>
      </c>
      <c r="H1775">
        <v>0.77889677271686797</v>
      </c>
      <c r="I1775">
        <v>0.196612497138933</v>
      </c>
      <c r="J1775">
        <v>0.58228427557793505</v>
      </c>
      <c r="K1775">
        <f t="shared" si="81"/>
        <v>669890</v>
      </c>
      <c r="L1775">
        <f t="shared" si="82"/>
        <v>703486</v>
      </c>
      <c r="M1775">
        <f t="shared" si="83"/>
        <v>1405376</v>
      </c>
    </row>
    <row r="1776" spans="1:13">
      <c r="A1776" s="1" t="s">
        <v>24</v>
      </c>
      <c r="B1776">
        <v>32510</v>
      </c>
      <c r="C1776" t="s">
        <v>1230</v>
      </c>
      <c r="D1776">
        <v>16113</v>
      </c>
      <c r="E1776">
        <v>12735</v>
      </c>
      <c r="F1776">
        <v>29739</v>
      </c>
      <c r="G1776">
        <v>3378</v>
      </c>
      <c r="H1776">
        <v>0.54181377988499901</v>
      </c>
      <c r="I1776">
        <v>0.42822556239281701</v>
      </c>
      <c r="J1776">
        <v>0.113588217492181</v>
      </c>
      <c r="K1776">
        <f t="shared" si="81"/>
        <v>669890</v>
      </c>
      <c r="L1776">
        <f t="shared" si="82"/>
        <v>703486</v>
      </c>
      <c r="M1776">
        <f t="shared" si="83"/>
        <v>1405376</v>
      </c>
    </row>
    <row r="1777" spans="1:13">
      <c r="A1777" s="1" t="s">
        <v>19</v>
      </c>
      <c r="B1777">
        <v>33001</v>
      </c>
      <c r="C1777" t="s">
        <v>1231</v>
      </c>
      <c r="D1777">
        <v>20899</v>
      </c>
      <c r="E1777">
        <v>16894</v>
      </c>
      <c r="F1777">
        <v>38453</v>
      </c>
      <c r="G1777">
        <v>4005</v>
      </c>
      <c r="H1777">
        <v>0.54349465581359002</v>
      </c>
      <c r="I1777">
        <v>0.439341533820508</v>
      </c>
      <c r="J1777">
        <v>0.10415312199308201</v>
      </c>
      <c r="K1777">
        <f t="shared" si="81"/>
        <v>365654</v>
      </c>
      <c r="L1777">
        <f t="shared" si="82"/>
        <v>424921</v>
      </c>
      <c r="M1777">
        <f t="shared" si="83"/>
        <v>804430</v>
      </c>
    </row>
    <row r="1778" spans="1:13">
      <c r="A1778" s="1" t="s">
        <v>19</v>
      </c>
      <c r="B1778">
        <v>33003</v>
      </c>
      <c r="C1778" t="s">
        <v>214</v>
      </c>
      <c r="D1778">
        <v>16150</v>
      </c>
      <c r="E1778">
        <v>16649</v>
      </c>
      <c r="F1778">
        <v>33272</v>
      </c>
      <c r="G1778">
        <v>-499</v>
      </c>
      <c r="H1778">
        <v>0.485393123346958</v>
      </c>
      <c r="I1778">
        <v>0.50039071892281795</v>
      </c>
      <c r="J1778">
        <v>-1.49975955758595E-2</v>
      </c>
      <c r="K1778">
        <f t="shared" si="81"/>
        <v>365654</v>
      </c>
      <c r="L1778">
        <f t="shared" si="82"/>
        <v>424921</v>
      </c>
      <c r="M1778">
        <f t="shared" si="83"/>
        <v>804430</v>
      </c>
    </row>
    <row r="1779" spans="1:13">
      <c r="A1779" s="1" t="s">
        <v>19</v>
      </c>
      <c r="B1779">
        <v>33005</v>
      </c>
      <c r="C1779" t="s">
        <v>1232</v>
      </c>
      <c r="D1779">
        <v>17892</v>
      </c>
      <c r="E1779">
        <v>25506</v>
      </c>
      <c r="F1779">
        <v>44206</v>
      </c>
      <c r="G1779">
        <v>-7614</v>
      </c>
      <c r="H1779">
        <v>0.40474143781387101</v>
      </c>
      <c r="I1779">
        <v>0.57698050038456306</v>
      </c>
      <c r="J1779">
        <v>-0.17223906257069099</v>
      </c>
      <c r="K1779">
        <f t="shared" si="81"/>
        <v>365654</v>
      </c>
      <c r="L1779">
        <f t="shared" si="82"/>
        <v>424921</v>
      </c>
      <c r="M1779">
        <f t="shared" si="83"/>
        <v>804430</v>
      </c>
    </row>
    <row r="1780" spans="1:13">
      <c r="A1780" s="1" t="s">
        <v>19</v>
      </c>
      <c r="B1780">
        <v>33007</v>
      </c>
      <c r="C1780" t="s">
        <v>1233</v>
      </c>
      <c r="D1780">
        <v>8617</v>
      </c>
      <c r="E1780">
        <v>7640</v>
      </c>
      <c r="F1780">
        <v>16528</v>
      </c>
      <c r="G1780">
        <v>977</v>
      </c>
      <c r="H1780">
        <v>0.52135769603097704</v>
      </c>
      <c r="I1780">
        <v>0.46224588576960302</v>
      </c>
      <c r="J1780">
        <v>5.9111810261374603E-2</v>
      </c>
      <c r="K1780">
        <f t="shared" si="81"/>
        <v>365654</v>
      </c>
      <c r="L1780">
        <f t="shared" si="82"/>
        <v>424921</v>
      </c>
      <c r="M1780">
        <f t="shared" si="83"/>
        <v>804430</v>
      </c>
    </row>
    <row r="1781" spans="1:13">
      <c r="A1781" s="1" t="s">
        <v>19</v>
      </c>
      <c r="B1781">
        <v>33009</v>
      </c>
      <c r="C1781" t="s">
        <v>1234</v>
      </c>
      <c r="D1781">
        <v>19905</v>
      </c>
      <c r="E1781">
        <v>33180</v>
      </c>
      <c r="F1781">
        <v>53989</v>
      </c>
      <c r="G1781">
        <v>-13275</v>
      </c>
      <c r="H1781">
        <v>0.36868621385837802</v>
      </c>
      <c r="I1781">
        <v>0.61456963455518698</v>
      </c>
      <c r="J1781">
        <v>-0.24588342069680799</v>
      </c>
      <c r="K1781">
        <f t="shared" si="81"/>
        <v>365654</v>
      </c>
      <c r="L1781">
        <f t="shared" si="82"/>
        <v>424921</v>
      </c>
      <c r="M1781">
        <f t="shared" si="83"/>
        <v>804430</v>
      </c>
    </row>
    <row r="1782" spans="1:13">
      <c r="A1782" s="1" t="s">
        <v>19</v>
      </c>
      <c r="B1782">
        <v>33011</v>
      </c>
      <c r="C1782" t="s">
        <v>409</v>
      </c>
      <c r="D1782">
        <v>104625</v>
      </c>
      <c r="E1782">
        <v>122344</v>
      </c>
      <c r="F1782">
        <v>231040</v>
      </c>
      <c r="G1782">
        <v>-17719</v>
      </c>
      <c r="H1782">
        <v>0.45284366343490301</v>
      </c>
      <c r="I1782">
        <v>0.52953601108033199</v>
      </c>
      <c r="J1782">
        <v>-7.6692347645429301E-2</v>
      </c>
      <c r="K1782">
        <f t="shared" si="81"/>
        <v>365654</v>
      </c>
      <c r="L1782">
        <f t="shared" si="82"/>
        <v>424921</v>
      </c>
      <c r="M1782">
        <f t="shared" si="83"/>
        <v>804430</v>
      </c>
    </row>
    <row r="1783" spans="1:13">
      <c r="A1783" s="1" t="s">
        <v>19</v>
      </c>
      <c r="B1783">
        <v>33013</v>
      </c>
      <c r="C1783" t="s">
        <v>1235</v>
      </c>
      <c r="D1783">
        <v>39711</v>
      </c>
      <c r="E1783">
        <v>48533</v>
      </c>
      <c r="F1783">
        <v>89887</v>
      </c>
      <c r="G1783">
        <v>-8822</v>
      </c>
      <c r="H1783">
        <v>0.441788022739662</v>
      </c>
      <c r="I1783">
        <v>0.53993347202598796</v>
      </c>
      <c r="J1783">
        <v>-9.8145449286326097E-2</v>
      </c>
      <c r="K1783">
        <f t="shared" si="81"/>
        <v>365654</v>
      </c>
      <c r="L1783">
        <f t="shared" si="82"/>
        <v>424921</v>
      </c>
      <c r="M1783">
        <f t="shared" si="83"/>
        <v>804430</v>
      </c>
    </row>
    <row r="1784" spans="1:13">
      <c r="A1784" s="1" t="s">
        <v>19</v>
      </c>
      <c r="B1784">
        <v>33015</v>
      </c>
      <c r="C1784" t="s">
        <v>1236</v>
      </c>
      <c r="D1784">
        <v>95858</v>
      </c>
      <c r="E1784">
        <v>100064</v>
      </c>
      <c r="F1784">
        <v>198943</v>
      </c>
      <c r="G1784">
        <v>-4206</v>
      </c>
      <c r="H1784">
        <v>0.48183650593386002</v>
      </c>
      <c r="I1784">
        <v>0.50297823999839097</v>
      </c>
      <c r="J1784">
        <v>-2.1141734064531001E-2</v>
      </c>
      <c r="K1784">
        <f t="shared" si="81"/>
        <v>365654</v>
      </c>
      <c r="L1784">
        <f t="shared" si="82"/>
        <v>424921</v>
      </c>
      <c r="M1784">
        <f t="shared" si="83"/>
        <v>804430</v>
      </c>
    </row>
    <row r="1785" spans="1:13">
      <c r="A1785" s="1" t="s">
        <v>19</v>
      </c>
      <c r="B1785">
        <v>33017</v>
      </c>
      <c r="C1785" t="s">
        <v>1237</v>
      </c>
      <c r="D1785">
        <v>30489</v>
      </c>
      <c r="E1785">
        <v>41721</v>
      </c>
      <c r="F1785">
        <v>73729</v>
      </c>
      <c r="G1785">
        <v>-11232</v>
      </c>
      <c r="H1785">
        <v>0.41352791981445503</v>
      </c>
      <c r="I1785">
        <v>0.56586960354812899</v>
      </c>
      <c r="J1785">
        <v>-0.15234168373367299</v>
      </c>
      <c r="K1785">
        <f t="shared" si="81"/>
        <v>365654</v>
      </c>
      <c r="L1785">
        <f t="shared" si="82"/>
        <v>424921</v>
      </c>
      <c r="M1785">
        <f t="shared" si="83"/>
        <v>804430</v>
      </c>
    </row>
    <row r="1786" spans="1:13">
      <c r="A1786" s="1" t="s">
        <v>19</v>
      </c>
      <c r="B1786">
        <v>33019</v>
      </c>
      <c r="C1786" t="s">
        <v>666</v>
      </c>
      <c r="D1786">
        <v>11508</v>
      </c>
      <c r="E1786">
        <v>12390</v>
      </c>
      <c r="F1786">
        <v>24383</v>
      </c>
      <c r="G1786">
        <v>-882</v>
      </c>
      <c r="H1786">
        <v>0.47196817454784001</v>
      </c>
      <c r="I1786">
        <v>0.50814091785260196</v>
      </c>
      <c r="J1786">
        <v>-3.6172743304761397E-2</v>
      </c>
      <c r="K1786">
        <f t="shared" si="81"/>
        <v>365654</v>
      </c>
      <c r="L1786">
        <f t="shared" si="82"/>
        <v>424921</v>
      </c>
      <c r="M1786">
        <f t="shared" si="83"/>
        <v>804430</v>
      </c>
    </row>
    <row r="1787" spans="1:13">
      <c r="A1787" s="1" t="s">
        <v>21</v>
      </c>
      <c r="B1787">
        <v>34001</v>
      </c>
      <c r="C1787" t="s">
        <v>1238</v>
      </c>
      <c r="D1787">
        <v>64438</v>
      </c>
      <c r="E1787">
        <v>73808</v>
      </c>
      <c r="F1787">
        <v>140441</v>
      </c>
      <c r="G1787">
        <v>-9370</v>
      </c>
      <c r="H1787">
        <v>0.45882612627366598</v>
      </c>
      <c r="I1787">
        <v>0.525544534715645</v>
      </c>
      <c r="J1787">
        <v>-6.6718408441979099E-2</v>
      </c>
      <c r="K1787">
        <f t="shared" si="81"/>
        <v>1883274</v>
      </c>
      <c r="L1787">
        <f t="shared" si="82"/>
        <v>2608335</v>
      </c>
      <c r="M1787">
        <f t="shared" si="83"/>
        <v>4564234</v>
      </c>
    </row>
    <row r="1788" spans="1:13">
      <c r="A1788" s="1" t="s">
        <v>21</v>
      </c>
      <c r="B1788">
        <v>34003</v>
      </c>
      <c r="C1788" t="s">
        <v>1239</v>
      </c>
      <c r="D1788">
        <v>204417</v>
      </c>
      <c r="E1788">
        <v>285967</v>
      </c>
      <c r="F1788">
        <v>497460</v>
      </c>
      <c r="G1788">
        <v>-81550</v>
      </c>
      <c r="H1788">
        <v>0.41092148112410998</v>
      </c>
      <c r="I1788">
        <v>0.57485425963896597</v>
      </c>
      <c r="J1788">
        <v>-0.16393277851485499</v>
      </c>
      <c r="K1788">
        <f t="shared" si="81"/>
        <v>1883274</v>
      </c>
      <c r="L1788">
        <f t="shared" si="82"/>
        <v>2608335</v>
      </c>
      <c r="M1788">
        <f t="shared" si="83"/>
        <v>4564234</v>
      </c>
    </row>
    <row r="1789" spans="1:13">
      <c r="A1789" s="1" t="s">
        <v>21</v>
      </c>
      <c r="B1789">
        <v>34005</v>
      </c>
      <c r="C1789" t="s">
        <v>1240</v>
      </c>
      <c r="D1789">
        <v>103345</v>
      </c>
      <c r="E1789">
        <v>154595</v>
      </c>
      <c r="F1789">
        <v>262650</v>
      </c>
      <c r="G1789">
        <v>-51250</v>
      </c>
      <c r="H1789">
        <v>0.39347039786788501</v>
      </c>
      <c r="I1789">
        <v>0.588596992194936</v>
      </c>
      <c r="J1789">
        <v>-0.19512659432705101</v>
      </c>
      <c r="K1789">
        <f t="shared" si="81"/>
        <v>1883274</v>
      </c>
      <c r="L1789">
        <f t="shared" si="82"/>
        <v>2608335</v>
      </c>
      <c r="M1789">
        <f t="shared" si="83"/>
        <v>4564234</v>
      </c>
    </row>
    <row r="1790" spans="1:13">
      <c r="A1790" s="1" t="s">
        <v>21</v>
      </c>
      <c r="B1790">
        <v>34007</v>
      </c>
      <c r="C1790" t="s">
        <v>451</v>
      </c>
      <c r="D1790">
        <v>86207</v>
      </c>
      <c r="E1790">
        <v>175065</v>
      </c>
      <c r="F1790">
        <v>265599</v>
      </c>
      <c r="G1790">
        <v>-88858</v>
      </c>
      <c r="H1790">
        <v>0.32457577024009798</v>
      </c>
      <c r="I1790">
        <v>0.65913275275885796</v>
      </c>
      <c r="J1790">
        <v>-0.33455698251875898</v>
      </c>
      <c r="K1790">
        <f t="shared" si="81"/>
        <v>1883274</v>
      </c>
      <c r="L1790">
        <f t="shared" si="82"/>
        <v>2608335</v>
      </c>
      <c r="M1790">
        <f t="shared" si="83"/>
        <v>4564234</v>
      </c>
    </row>
    <row r="1791" spans="1:13">
      <c r="A1791" s="1" t="s">
        <v>21</v>
      </c>
      <c r="B1791">
        <v>34009</v>
      </c>
      <c r="C1791" t="s">
        <v>1241</v>
      </c>
      <c r="D1791">
        <v>33158</v>
      </c>
      <c r="E1791">
        <v>23941</v>
      </c>
      <c r="F1791">
        <v>57933</v>
      </c>
      <c r="G1791">
        <v>9217</v>
      </c>
      <c r="H1791">
        <v>0.57235081904959095</v>
      </c>
      <c r="I1791">
        <v>0.41325324081266201</v>
      </c>
      <c r="J1791">
        <v>0.15909757823692799</v>
      </c>
      <c r="K1791">
        <f t="shared" si="81"/>
        <v>1883274</v>
      </c>
      <c r="L1791">
        <f t="shared" si="82"/>
        <v>2608335</v>
      </c>
      <c r="M1791">
        <f t="shared" si="83"/>
        <v>4564234</v>
      </c>
    </row>
    <row r="1792" spans="1:13">
      <c r="A1792" s="1" t="s">
        <v>21</v>
      </c>
      <c r="B1792">
        <v>34011</v>
      </c>
      <c r="C1792" t="s">
        <v>590</v>
      </c>
      <c r="D1792">
        <v>28952</v>
      </c>
      <c r="E1792">
        <v>32742</v>
      </c>
      <c r="F1792">
        <v>62575</v>
      </c>
      <c r="G1792">
        <v>-3790</v>
      </c>
      <c r="H1792">
        <v>0.462676787854574</v>
      </c>
      <c r="I1792">
        <v>0.52324410707151403</v>
      </c>
      <c r="J1792">
        <v>-6.05673192169396E-2</v>
      </c>
      <c r="K1792">
        <f t="shared" si="81"/>
        <v>1883274</v>
      </c>
      <c r="L1792">
        <f t="shared" si="82"/>
        <v>2608335</v>
      </c>
      <c r="M1792">
        <f t="shared" si="83"/>
        <v>4564234</v>
      </c>
    </row>
    <row r="1793" spans="1:13">
      <c r="A1793" s="1" t="s">
        <v>21</v>
      </c>
      <c r="B1793">
        <v>34013</v>
      </c>
      <c r="C1793" t="s">
        <v>938</v>
      </c>
      <c r="D1793">
        <v>75475</v>
      </c>
      <c r="E1793">
        <v>266820</v>
      </c>
      <c r="F1793">
        <v>345311</v>
      </c>
      <c r="G1793">
        <v>-191345</v>
      </c>
      <c r="H1793">
        <v>0.21857108519566401</v>
      </c>
      <c r="I1793">
        <v>0.772694759217053</v>
      </c>
      <c r="J1793">
        <v>-0.55412367402138896</v>
      </c>
      <c r="K1793">
        <f t="shared" si="81"/>
        <v>1883274</v>
      </c>
      <c r="L1793">
        <f t="shared" si="82"/>
        <v>2608335</v>
      </c>
      <c r="M1793">
        <f t="shared" si="83"/>
        <v>4564234</v>
      </c>
    </row>
    <row r="1794" spans="1:13">
      <c r="A1794" s="1" t="s">
        <v>21</v>
      </c>
      <c r="B1794">
        <v>34015</v>
      </c>
      <c r="C1794" t="s">
        <v>1242</v>
      </c>
      <c r="D1794">
        <v>83340</v>
      </c>
      <c r="E1794">
        <v>86702</v>
      </c>
      <c r="F1794">
        <v>173453</v>
      </c>
      <c r="G1794">
        <v>-3362</v>
      </c>
      <c r="H1794">
        <v>0.48047597908367101</v>
      </c>
      <c r="I1794">
        <v>0.49985875136204</v>
      </c>
      <c r="J1794">
        <v>-1.9382772278369299E-2</v>
      </c>
      <c r="K1794">
        <f t="shared" si="81"/>
        <v>1883274</v>
      </c>
      <c r="L1794">
        <f t="shared" si="82"/>
        <v>2608335</v>
      </c>
      <c r="M1794">
        <f t="shared" si="83"/>
        <v>4564234</v>
      </c>
    </row>
    <row r="1795" spans="1:13">
      <c r="A1795" s="1" t="s">
        <v>21</v>
      </c>
      <c r="B1795">
        <v>34017</v>
      </c>
      <c r="C1795" t="s">
        <v>1243</v>
      </c>
      <c r="D1795">
        <v>65698</v>
      </c>
      <c r="E1795">
        <v>181452</v>
      </c>
      <c r="F1795">
        <v>250458</v>
      </c>
      <c r="G1795">
        <v>-115754</v>
      </c>
      <c r="H1795">
        <v>0.26231144543196799</v>
      </c>
      <c r="I1795">
        <v>0.72448075126368405</v>
      </c>
      <c r="J1795">
        <v>-0.462169305831716</v>
      </c>
      <c r="K1795">
        <f t="shared" ref="K1795:K1858" si="84">SUMIF(A:A,A1795,D:D)</f>
        <v>1883274</v>
      </c>
      <c r="L1795">
        <f t="shared" ref="L1795:L1858" si="85">SUMIF(A:A,A1795,E:E)</f>
        <v>2608335</v>
      </c>
      <c r="M1795">
        <f t="shared" ref="M1795:M1858" si="86">SUMIF(A:A,A1795,F:F)</f>
        <v>4564234</v>
      </c>
    </row>
    <row r="1796" spans="1:13">
      <c r="A1796" s="1" t="s">
        <v>21</v>
      </c>
      <c r="B1796">
        <v>34019</v>
      </c>
      <c r="C1796" t="s">
        <v>1244</v>
      </c>
      <c r="D1796">
        <v>43153</v>
      </c>
      <c r="E1796">
        <v>39457</v>
      </c>
      <c r="F1796">
        <v>84673</v>
      </c>
      <c r="G1796">
        <v>3696</v>
      </c>
      <c r="H1796">
        <v>0.50964297946216597</v>
      </c>
      <c r="I1796">
        <v>0.46599270133336401</v>
      </c>
      <c r="J1796">
        <v>4.3650278128801297E-2</v>
      </c>
      <c r="K1796">
        <f t="shared" si="84"/>
        <v>1883274</v>
      </c>
      <c r="L1796">
        <f t="shared" si="85"/>
        <v>2608335</v>
      </c>
      <c r="M1796">
        <f t="shared" si="86"/>
        <v>4564234</v>
      </c>
    </row>
    <row r="1797" spans="1:13">
      <c r="A1797" s="1" t="s">
        <v>21</v>
      </c>
      <c r="B1797">
        <v>34021</v>
      </c>
      <c r="C1797" t="s">
        <v>616</v>
      </c>
      <c r="D1797">
        <v>51641</v>
      </c>
      <c r="E1797">
        <v>122532</v>
      </c>
      <c r="F1797">
        <v>177223</v>
      </c>
      <c r="G1797">
        <v>-70891</v>
      </c>
      <c r="H1797">
        <v>0.29138994374319299</v>
      </c>
      <c r="I1797">
        <v>0.69140010043843003</v>
      </c>
      <c r="J1797">
        <v>-0.40001015669523698</v>
      </c>
      <c r="K1797">
        <f t="shared" si="84"/>
        <v>1883274</v>
      </c>
      <c r="L1797">
        <f t="shared" si="85"/>
        <v>2608335</v>
      </c>
      <c r="M1797">
        <f t="shared" si="86"/>
        <v>4564234</v>
      </c>
    </row>
    <row r="1798" spans="1:13">
      <c r="A1798" s="1" t="s">
        <v>21</v>
      </c>
      <c r="B1798">
        <v>34023</v>
      </c>
      <c r="C1798" t="s">
        <v>379</v>
      </c>
      <c r="D1798">
        <v>143467</v>
      </c>
      <c r="E1798">
        <v>226250</v>
      </c>
      <c r="F1798">
        <v>375692</v>
      </c>
      <c r="G1798">
        <v>-82783</v>
      </c>
      <c r="H1798">
        <v>0.38187398187877297</v>
      </c>
      <c r="I1798">
        <v>0.60222203294187704</v>
      </c>
      <c r="J1798">
        <v>-0.22034805106310401</v>
      </c>
      <c r="K1798">
        <f t="shared" si="84"/>
        <v>1883274</v>
      </c>
      <c r="L1798">
        <f t="shared" si="85"/>
        <v>2608335</v>
      </c>
      <c r="M1798">
        <f t="shared" si="86"/>
        <v>4564234</v>
      </c>
    </row>
    <row r="1799" spans="1:13">
      <c r="A1799" s="1" t="s">
        <v>21</v>
      </c>
      <c r="B1799">
        <v>34025</v>
      </c>
      <c r="C1799" t="s">
        <v>1245</v>
      </c>
      <c r="D1799">
        <v>191808</v>
      </c>
      <c r="E1799">
        <v>181291</v>
      </c>
      <c r="F1799">
        <v>378390</v>
      </c>
      <c r="G1799">
        <v>10517</v>
      </c>
      <c r="H1799">
        <v>0.50690557361452404</v>
      </c>
      <c r="I1799">
        <v>0.47911149871825298</v>
      </c>
      <c r="J1799">
        <v>2.7794074896271E-2</v>
      </c>
      <c r="K1799">
        <f t="shared" si="84"/>
        <v>1883274</v>
      </c>
      <c r="L1799">
        <f t="shared" si="85"/>
        <v>2608335</v>
      </c>
      <c r="M1799">
        <f t="shared" si="86"/>
        <v>4564234</v>
      </c>
    </row>
    <row r="1800" spans="1:13">
      <c r="A1800" s="1" t="s">
        <v>21</v>
      </c>
      <c r="B1800">
        <v>34027</v>
      </c>
      <c r="C1800" t="s">
        <v>754</v>
      </c>
      <c r="D1800">
        <v>141134</v>
      </c>
      <c r="E1800">
        <v>153881</v>
      </c>
      <c r="F1800">
        <v>300917</v>
      </c>
      <c r="G1800">
        <v>-12747</v>
      </c>
      <c r="H1800">
        <v>0.46901305011016298</v>
      </c>
      <c r="I1800">
        <v>0.51137356812675905</v>
      </c>
      <c r="J1800">
        <v>-4.2360518016595898E-2</v>
      </c>
      <c r="K1800">
        <f t="shared" si="84"/>
        <v>1883274</v>
      </c>
      <c r="L1800">
        <f t="shared" si="85"/>
        <v>2608335</v>
      </c>
      <c r="M1800">
        <f t="shared" si="86"/>
        <v>4564234</v>
      </c>
    </row>
    <row r="1801" spans="1:13">
      <c r="A1801" s="1" t="s">
        <v>21</v>
      </c>
      <c r="B1801">
        <v>34029</v>
      </c>
      <c r="C1801" t="s">
        <v>1246</v>
      </c>
      <c r="D1801">
        <v>217740</v>
      </c>
      <c r="E1801">
        <v>119456</v>
      </c>
      <c r="F1801">
        <v>342746</v>
      </c>
      <c r="G1801">
        <v>98284</v>
      </c>
      <c r="H1801">
        <v>0.63528093690371201</v>
      </c>
      <c r="I1801">
        <v>0.34852631394677103</v>
      </c>
      <c r="J1801">
        <v>0.28675462295694099</v>
      </c>
      <c r="K1801">
        <f t="shared" si="84"/>
        <v>1883274</v>
      </c>
      <c r="L1801">
        <f t="shared" si="85"/>
        <v>2608335</v>
      </c>
      <c r="M1801">
        <f t="shared" si="86"/>
        <v>4564234</v>
      </c>
    </row>
    <row r="1802" spans="1:13">
      <c r="A1802" s="1" t="s">
        <v>21</v>
      </c>
      <c r="B1802">
        <v>34031</v>
      </c>
      <c r="C1802" t="s">
        <v>1247</v>
      </c>
      <c r="D1802">
        <v>92009</v>
      </c>
      <c r="E1802">
        <v>129097</v>
      </c>
      <c r="F1802">
        <v>224330</v>
      </c>
      <c r="G1802">
        <v>-37088</v>
      </c>
      <c r="H1802">
        <v>0.41015022511478599</v>
      </c>
      <c r="I1802">
        <v>0.57547809031337704</v>
      </c>
      <c r="J1802">
        <v>-0.165327865198591</v>
      </c>
      <c r="K1802">
        <f t="shared" si="84"/>
        <v>1883274</v>
      </c>
      <c r="L1802">
        <f t="shared" si="85"/>
        <v>2608335</v>
      </c>
      <c r="M1802">
        <f t="shared" si="86"/>
        <v>4564234</v>
      </c>
    </row>
    <row r="1803" spans="1:13">
      <c r="A1803" s="1" t="s">
        <v>21</v>
      </c>
      <c r="B1803">
        <v>34033</v>
      </c>
      <c r="C1803" t="s">
        <v>1248</v>
      </c>
      <c r="D1803">
        <v>18827</v>
      </c>
      <c r="E1803">
        <v>14479</v>
      </c>
      <c r="F1803">
        <v>34042</v>
      </c>
      <c r="G1803">
        <v>4348</v>
      </c>
      <c r="H1803">
        <v>0.55305211209682104</v>
      </c>
      <c r="I1803">
        <v>0.42532753657246902</v>
      </c>
      <c r="J1803">
        <v>0.12772457552435201</v>
      </c>
      <c r="K1803">
        <f t="shared" si="84"/>
        <v>1883274</v>
      </c>
      <c r="L1803">
        <f t="shared" si="85"/>
        <v>2608335</v>
      </c>
      <c r="M1803">
        <f t="shared" si="86"/>
        <v>4564234</v>
      </c>
    </row>
    <row r="1804" spans="1:13">
      <c r="A1804" s="1" t="s">
        <v>21</v>
      </c>
      <c r="B1804">
        <v>34035</v>
      </c>
      <c r="C1804" t="s">
        <v>914</v>
      </c>
      <c r="D1804">
        <v>71996</v>
      </c>
      <c r="E1804">
        <v>111173</v>
      </c>
      <c r="F1804">
        <v>186891</v>
      </c>
      <c r="G1804">
        <v>-39177</v>
      </c>
      <c r="H1804">
        <v>0.3852298933603</v>
      </c>
      <c r="I1804">
        <v>0.59485475491061601</v>
      </c>
      <c r="J1804">
        <v>-0.20962486155031501</v>
      </c>
      <c r="K1804">
        <f t="shared" si="84"/>
        <v>1883274</v>
      </c>
      <c r="L1804">
        <f t="shared" si="85"/>
        <v>2608335</v>
      </c>
      <c r="M1804">
        <f t="shared" si="86"/>
        <v>4564234</v>
      </c>
    </row>
    <row r="1805" spans="1:13">
      <c r="A1805" s="1" t="s">
        <v>21</v>
      </c>
      <c r="B1805">
        <v>34037</v>
      </c>
      <c r="C1805" t="s">
        <v>386</v>
      </c>
      <c r="D1805">
        <v>51698</v>
      </c>
      <c r="E1805">
        <v>34481</v>
      </c>
      <c r="F1805">
        <v>88352</v>
      </c>
      <c r="G1805">
        <v>17217</v>
      </c>
      <c r="H1805">
        <v>0.58513672582397602</v>
      </c>
      <c r="I1805">
        <v>0.39026847156827199</v>
      </c>
      <c r="J1805">
        <v>0.194868254255704</v>
      </c>
      <c r="K1805">
        <f t="shared" si="84"/>
        <v>1883274</v>
      </c>
      <c r="L1805">
        <f t="shared" si="85"/>
        <v>2608335</v>
      </c>
      <c r="M1805">
        <f t="shared" si="86"/>
        <v>4564234</v>
      </c>
    </row>
    <row r="1806" spans="1:13">
      <c r="A1806" s="1" t="s">
        <v>21</v>
      </c>
      <c r="B1806">
        <v>34039</v>
      </c>
      <c r="C1806" t="s">
        <v>260</v>
      </c>
      <c r="D1806">
        <v>80002</v>
      </c>
      <c r="E1806">
        <v>170245</v>
      </c>
      <c r="F1806">
        <v>254041</v>
      </c>
      <c r="G1806">
        <v>-90243</v>
      </c>
      <c r="H1806">
        <v>0.31491767076967803</v>
      </c>
      <c r="I1806">
        <v>0.67014773205899802</v>
      </c>
      <c r="J1806">
        <v>-0.355230061289319</v>
      </c>
      <c r="K1806">
        <f t="shared" si="84"/>
        <v>1883274</v>
      </c>
      <c r="L1806">
        <f t="shared" si="85"/>
        <v>2608335</v>
      </c>
      <c r="M1806">
        <f t="shared" si="86"/>
        <v>4564234</v>
      </c>
    </row>
    <row r="1807" spans="1:13">
      <c r="A1807" s="1" t="s">
        <v>21</v>
      </c>
      <c r="B1807">
        <v>34041</v>
      </c>
      <c r="C1807" t="s">
        <v>536</v>
      </c>
      <c r="D1807">
        <v>34769</v>
      </c>
      <c r="E1807">
        <v>24901</v>
      </c>
      <c r="F1807">
        <v>61057</v>
      </c>
      <c r="G1807">
        <v>9868</v>
      </c>
      <c r="H1807">
        <v>0.56945149614294799</v>
      </c>
      <c r="I1807">
        <v>0.407832025811946</v>
      </c>
      <c r="J1807">
        <v>0.16161947033100199</v>
      </c>
      <c r="K1807">
        <f t="shared" si="84"/>
        <v>1883274</v>
      </c>
      <c r="L1807">
        <f t="shared" si="85"/>
        <v>2608335</v>
      </c>
      <c r="M1807">
        <f t="shared" si="86"/>
        <v>4564234</v>
      </c>
    </row>
    <row r="1808" spans="1:13">
      <c r="A1808" s="1" t="s">
        <v>47</v>
      </c>
      <c r="B1808">
        <v>35001</v>
      </c>
      <c r="C1808" t="s">
        <v>1249</v>
      </c>
      <c r="D1808">
        <v>116135</v>
      </c>
      <c r="E1808">
        <v>193757</v>
      </c>
      <c r="F1808">
        <v>317590</v>
      </c>
      <c r="G1808">
        <v>-77622</v>
      </c>
      <c r="H1808">
        <v>0.36567587140653002</v>
      </c>
      <c r="I1808">
        <v>0.610085330142636</v>
      </c>
      <c r="J1808">
        <v>-0.24440945873610601</v>
      </c>
      <c r="K1808">
        <f t="shared" si="84"/>
        <v>401894</v>
      </c>
      <c r="L1808">
        <f t="shared" si="85"/>
        <v>501614</v>
      </c>
      <c r="M1808">
        <f t="shared" si="86"/>
        <v>923965</v>
      </c>
    </row>
    <row r="1809" spans="1:13">
      <c r="A1809" s="1" t="s">
        <v>47</v>
      </c>
      <c r="B1809">
        <v>35003</v>
      </c>
      <c r="C1809" t="s">
        <v>1250</v>
      </c>
      <c r="D1809">
        <v>1698</v>
      </c>
      <c r="E1809">
        <v>595</v>
      </c>
      <c r="F1809">
        <v>2326</v>
      </c>
      <c r="G1809">
        <v>1103</v>
      </c>
      <c r="H1809">
        <v>0.73000859845227795</v>
      </c>
      <c r="I1809">
        <v>0.255803955288048</v>
      </c>
      <c r="J1809">
        <v>0.47420464316423</v>
      </c>
      <c r="K1809">
        <f t="shared" si="84"/>
        <v>401894</v>
      </c>
      <c r="L1809">
        <f t="shared" si="85"/>
        <v>501614</v>
      </c>
      <c r="M1809">
        <f t="shared" si="86"/>
        <v>923965</v>
      </c>
    </row>
    <row r="1810" spans="1:13">
      <c r="A1810" s="1" t="s">
        <v>47</v>
      </c>
      <c r="B1810">
        <v>35005</v>
      </c>
      <c r="C1810" t="s">
        <v>1251</v>
      </c>
      <c r="D1810">
        <v>15656</v>
      </c>
      <c r="E1810">
        <v>6381</v>
      </c>
      <c r="F1810">
        <v>22443</v>
      </c>
      <c r="G1810">
        <v>9275</v>
      </c>
      <c r="H1810">
        <v>0.697589448825914</v>
      </c>
      <c r="I1810">
        <v>0.284320278037695</v>
      </c>
      <c r="J1810">
        <v>0.41326917078821901</v>
      </c>
      <c r="K1810">
        <f t="shared" si="84"/>
        <v>401894</v>
      </c>
      <c r="L1810">
        <f t="shared" si="85"/>
        <v>501614</v>
      </c>
      <c r="M1810">
        <f t="shared" si="86"/>
        <v>923965</v>
      </c>
    </row>
    <row r="1811" spans="1:13">
      <c r="A1811" s="1" t="s">
        <v>47</v>
      </c>
      <c r="B1811">
        <v>35006</v>
      </c>
      <c r="C1811" t="s">
        <v>1252</v>
      </c>
      <c r="D1811">
        <v>3975</v>
      </c>
      <c r="E1811">
        <v>4745</v>
      </c>
      <c r="F1811">
        <v>8903</v>
      </c>
      <c r="G1811">
        <v>-770</v>
      </c>
      <c r="H1811">
        <v>0.44647871503987402</v>
      </c>
      <c r="I1811">
        <v>0.53296641581489301</v>
      </c>
      <c r="J1811">
        <v>-8.6487700775019702E-2</v>
      </c>
      <c r="K1811">
        <f t="shared" si="84"/>
        <v>401894</v>
      </c>
      <c r="L1811">
        <f t="shared" si="85"/>
        <v>501614</v>
      </c>
      <c r="M1811">
        <f t="shared" si="86"/>
        <v>923965</v>
      </c>
    </row>
    <row r="1812" spans="1:13">
      <c r="A1812" s="1" t="s">
        <v>47</v>
      </c>
      <c r="B1812">
        <v>35007</v>
      </c>
      <c r="C1812" t="s">
        <v>1187</v>
      </c>
      <c r="D1812">
        <v>3271</v>
      </c>
      <c r="E1812">
        <v>2611</v>
      </c>
      <c r="F1812">
        <v>6016</v>
      </c>
      <c r="G1812">
        <v>660</v>
      </c>
      <c r="H1812">
        <v>0.54371675531914898</v>
      </c>
      <c r="I1812">
        <v>0.43400930851063801</v>
      </c>
      <c r="J1812">
        <v>0.10970744680851</v>
      </c>
      <c r="K1812">
        <f t="shared" si="84"/>
        <v>401894</v>
      </c>
      <c r="L1812">
        <f t="shared" si="85"/>
        <v>501614</v>
      </c>
      <c r="M1812">
        <f t="shared" si="86"/>
        <v>923965</v>
      </c>
    </row>
    <row r="1813" spans="1:13">
      <c r="A1813" s="1" t="s">
        <v>47</v>
      </c>
      <c r="B1813">
        <v>35009</v>
      </c>
      <c r="C1813" t="s">
        <v>1253</v>
      </c>
      <c r="D1813">
        <v>10444</v>
      </c>
      <c r="E1813">
        <v>4307</v>
      </c>
      <c r="F1813">
        <v>15101</v>
      </c>
      <c r="G1813">
        <v>6137</v>
      </c>
      <c r="H1813">
        <v>0.69160982716376396</v>
      </c>
      <c r="I1813">
        <v>0.285212899807959</v>
      </c>
      <c r="J1813">
        <v>0.40639692735580402</v>
      </c>
      <c r="K1813">
        <f t="shared" si="84"/>
        <v>401894</v>
      </c>
      <c r="L1813">
        <f t="shared" si="85"/>
        <v>501614</v>
      </c>
      <c r="M1813">
        <f t="shared" si="86"/>
        <v>923965</v>
      </c>
    </row>
    <row r="1814" spans="1:13">
      <c r="A1814" s="1" t="s">
        <v>47</v>
      </c>
      <c r="B1814">
        <v>35011</v>
      </c>
      <c r="C1814" t="s">
        <v>1254</v>
      </c>
      <c r="D1814">
        <v>656</v>
      </c>
      <c r="E1814">
        <v>231</v>
      </c>
      <c r="F1814">
        <v>901</v>
      </c>
      <c r="G1814">
        <v>425</v>
      </c>
      <c r="H1814">
        <v>0.72807991120976601</v>
      </c>
      <c r="I1814">
        <v>0.256381798002219</v>
      </c>
      <c r="J1814">
        <v>0.47169811320754701</v>
      </c>
      <c r="K1814">
        <f t="shared" si="84"/>
        <v>401894</v>
      </c>
      <c r="L1814">
        <f t="shared" si="85"/>
        <v>501614</v>
      </c>
      <c r="M1814">
        <f t="shared" si="86"/>
        <v>923965</v>
      </c>
    </row>
    <row r="1815" spans="1:13">
      <c r="A1815" s="1" t="s">
        <v>47</v>
      </c>
      <c r="B1815">
        <v>35013</v>
      </c>
      <c r="C1815" t="s">
        <v>1255</v>
      </c>
      <c r="D1815">
        <v>32802</v>
      </c>
      <c r="E1815">
        <v>47957</v>
      </c>
      <c r="F1815">
        <v>82641</v>
      </c>
      <c r="G1815">
        <v>-15155</v>
      </c>
      <c r="H1815">
        <v>0.39692162485933102</v>
      </c>
      <c r="I1815">
        <v>0.58030517539719995</v>
      </c>
      <c r="J1815">
        <v>-0.18338355053786801</v>
      </c>
      <c r="K1815">
        <f t="shared" si="84"/>
        <v>401894</v>
      </c>
      <c r="L1815">
        <f t="shared" si="85"/>
        <v>501614</v>
      </c>
      <c r="M1815">
        <f t="shared" si="86"/>
        <v>923965</v>
      </c>
    </row>
    <row r="1816" spans="1:13">
      <c r="A1816" s="1" t="s">
        <v>47</v>
      </c>
      <c r="B1816">
        <v>35015</v>
      </c>
      <c r="C1816" t="s">
        <v>1256</v>
      </c>
      <c r="D1816">
        <v>17454</v>
      </c>
      <c r="E1816">
        <v>5424</v>
      </c>
      <c r="F1816">
        <v>23222</v>
      </c>
      <c r="G1816">
        <v>12030</v>
      </c>
      <c r="H1816">
        <v>0.75161484798897504</v>
      </c>
      <c r="I1816">
        <v>0.233571613125484</v>
      </c>
      <c r="J1816">
        <v>0.51804323486349102</v>
      </c>
      <c r="K1816">
        <f t="shared" si="84"/>
        <v>401894</v>
      </c>
      <c r="L1816">
        <f t="shared" si="85"/>
        <v>501614</v>
      </c>
      <c r="M1816">
        <f t="shared" si="86"/>
        <v>923965</v>
      </c>
    </row>
    <row r="1817" spans="1:13">
      <c r="A1817" s="1" t="s">
        <v>47</v>
      </c>
      <c r="B1817">
        <v>35017</v>
      </c>
      <c r="C1817" t="s">
        <v>229</v>
      </c>
      <c r="D1817">
        <v>6553</v>
      </c>
      <c r="E1817">
        <v>7590</v>
      </c>
      <c r="F1817">
        <v>14435</v>
      </c>
      <c r="G1817">
        <v>-1037</v>
      </c>
      <c r="H1817">
        <v>0.45396605472809098</v>
      </c>
      <c r="I1817">
        <v>0.52580533425701403</v>
      </c>
      <c r="J1817">
        <v>-7.18392795289228E-2</v>
      </c>
      <c r="K1817">
        <f t="shared" si="84"/>
        <v>401894</v>
      </c>
      <c r="L1817">
        <f t="shared" si="85"/>
        <v>501614</v>
      </c>
      <c r="M1817">
        <f t="shared" si="86"/>
        <v>923965</v>
      </c>
    </row>
    <row r="1818" spans="1:13">
      <c r="A1818" s="1" t="s">
        <v>47</v>
      </c>
      <c r="B1818">
        <v>35019</v>
      </c>
      <c r="C1818" t="s">
        <v>1257</v>
      </c>
      <c r="D1818">
        <v>917</v>
      </c>
      <c r="E1818">
        <v>1234</v>
      </c>
      <c r="F1818">
        <v>2189</v>
      </c>
      <c r="G1818">
        <v>-317</v>
      </c>
      <c r="H1818">
        <v>0.41891274554591101</v>
      </c>
      <c r="I1818">
        <v>0.563727729556875</v>
      </c>
      <c r="J1818">
        <v>-0.14481498401096299</v>
      </c>
      <c r="K1818">
        <f t="shared" si="84"/>
        <v>401894</v>
      </c>
      <c r="L1818">
        <f t="shared" si="85"/>
        <v>501614</v>
      </c>
      <c r="M1818">
        <f t="shared" si="86"/>
        <v>923965</v>
      </c>
    </row>
    <row r="1819" spans="1:13">
      <c r="A1819" s="1" t="s">
        <v>47</v>
      </c>
      <c r="B1819">
        <v>35021</v>
      </c>
      <c r="C1819" t="s">
        <v>1258</v>
      </c>
      <c r="D1819">
        <v>319</v>
      </c>
      <c r="E1819">
        <v>179</v>
      </c>
      <c r="F1819">
        <v>505</v>
      </c>
      <c r="G1819">
        <v>140</v>
      </c>
      <c r="H1819">
        <v>0.63168316831683102</v>
      </c>
      <c r="I1819">
        <v>0.35445544554455399</v>
      </c>
      <c r="J1819">
        <v>0.27722772277227697</v>
      </c>
      <c r="K1819">
        <f t="shared" si="84"/>
        <v>401894</v>
      </c>
      <c r="L1819">
        <f t="shared" si="85"/>
        <v>501614</v>
      </c>
      <c r="M1819">
        <f t="shared" si="86"/>
        <v>923965</v>
      </c>
    </row>
    <row r="1820" spans="1:13">
      <c r="A1820" s="1" t="s">
        <v>47</v>
      </c>
      <c r="B1820">
        <v>35023</v>
      </c>
      <c r="C1820" t="s">
        <v>1259</v>
      </c>
      <c r="D1820">
        <v>1120</v>
      </c>
      <c r="E1820">
        <v>823</v>
      </c>
      <c r="F1820">
        <v>1974</v>
      </c>
      <c r="G1820">
        <v>297</v>
      </c>
      <c r="H1820">
        <v>0.56737588652482196</v>
      </c>
      <c r="I1820">
        <v>0.41691995947315003</v>
      </c>
      <c r="J1820">
        <v>0.15045592705167099</v>
      </c>
      <c r="K1820">
        <f t="shared" si="84"/>
        <v>401894</v>
      </c>
      <c r="L1820">
        <f t="shared" si="85"/>
        <v>501614</v>
      </c>
      <c r="M1820">
        <f t="shared" si="86"/>
        <v>923965</v>
      </c>
    </row>
    <row r="1821" spans="1:13">
      <c r="A1821" s="1" t="s">
        <v>47</v>
      </c>
      <c r="B1821">
        <v>35025</v>
      </c>
      <c r="C1821" t="s">
        <v>1260</v>
      </c>
      <c r="D1821">
        <v>16531</v>
      </c>
      <c r="E1821">
        <v>4061</v>
      </c>
      <c r="F1821">
        <v>20918</v>
      </c>
      <c r="G1821">
        <v>12470</v>
      </c>
      <c r="H1821">
        <v>0.790276317047518</v>
      </c>
      <c r="I1821">
        <v>0.19413901902667499</v>
      </c>
      <c r="J1821">
        <v>0.59613729802084303</v>
      </c>
      <c r="K1821">
        <f t="shared" si="84"/>
        <v>401894</v>
      </c>
      <c r="L1821">
        <f t="shared" si="85"/>
        <v>501614</v>
      </c>
      <c r="M1821">
        <f t="shared" si="86"/>
        <v>923965</v>
      </c>
    </row>
    <row r="1822" spans="1:13">
      <c r="A1822" s="1" t="s">
        <v>47</v>
      </c>
      <c r="B1822">
        <v>35027</v>
      </c>
      <c r="C1822" t="s">
        <v>237</v>
      </c>
      <c r="D1822">
        <v>6942</v>
      </c>
      <c r="E1822">
        <v>3194</v>
      </c>
      <c r="F1822">
        <v>10306</v>
      </c>
      <c r="G1822">
        <v>3748</v>
      </c>
      <c r="H1822">
        <v>0.67358820104793304</v>
      </c>
      <c r="I1822">
        <v>0.30991655346400099</v>
      </c>
      <c r="J1822">
        <v>0.363671647583931</v>
      </c>
      <c r="K1822">
        <f t="shared" si="84"/>
        <v>401894</v>
      </c>
      <c r="L1822">
        <f t="shared" si="85"/>
        <v>501614</v>
      </c>
      <c r="M1822">
        <f t="shared" si="86"/>
        <v>923965</v>
      </c>
    </row>
    <row r="1823" spans="1:13">
      <c r="A1823" s="1" t="s">
        <v>47</v>
      </c>
      <c r="B1823">
        <v>35028</v>
      </c>
      <c r="C1823" t="s">
        <v>1261</v>
      </c>
      <c r="D1823">
        <v>4278</v>
      </c>
      <c r="E1823">
        <v>7554</v>
      </c>
      <c r="F1823">
        <v>12293</v>
      </c>
      <c r="G1823">
        <v>-3276</v>
      </c>
      <c r="H1823">
        <v>0.34800292849589198</v>
      </c>
      <c r="I1823">
        <v>0.61449605466525603</v>
      </c>
      <c r="J1823">
        <v>-0.26649312616936399</v>
      </c>
      <c r="K1823">
        <f t="shared" si="84"/>
        <v>401894</v>
      </c>
      <c r="L1823">
        <f t="shared" si="85"/>
        <v>501614</v>
      </c>
      <c r="M1823">
        <f t="shared" si="86"/>
        <v>923965</v>
      </c>
    </row>
    <row r="1824" spans="1:13">
      <c r="A1824" s="1" t="s">
        <v>47</v>
      </c>
      <c r="B1824">
        <v>35029</v>
      </c>
      <c r="C1824" t="s">
        <v>1262</v>
      </c>
      <c r="D1824">
        <v>4408</v>
      </c>
      <c r="E1824">
        <v>3563</v>
      </c>
      <c r="F1824">
        <v>8103</v>
      </c>
      <c r="G1824">
        <v>845</v>
      </c>
      <c r="H1824">
        <v>0.54399605084536595</v>
      </c>
      <c r="I1824">
        <v>0.43971368628902802</v>
      </c>
      <c r="J1824">
        <v>0.10428236455633701</v>
      </c>
      <c r="K1824">
        <f t="shared" si="84"/>
        <v>401894</v>
      </c>
      <c r="L1824">
        <f t="shared" si="85"/>
        <v>501614</v>
      </c>
      <c r="M1824">
        <f t="shared" si="86"/>
        <v>923965</v>
      </c>
    </row>
    <row r="1825" spans="1:13">
      <c r="A1825" s="1" t="s">
        <v>47</v>
      </c>
      <c r="B1825">
        <v>35031</v>
      </c>
      <c r="C1825" t="s">
        <v>1263</v>
      </c>
      <c r="D1825">
        <v>7801</v>
      </c>
      <c r="E1825">
        <v>18029</v>
      </c>
      <c r="F1825">
        <v>26486</v>
      </c>
      <c r="G1825">
        <v>-10228</v>
      </c>
      <c r="H1825">
        <v>0.29453296080948399</v>
      </c>
      <c r="I1825">
        <v>0.68069923733293003</v>
      </c>
      <c r="J1825">
        <v>-0.38616627652344598</v>
      </c>
      <c r="K1825">
        <f t="shared" si="84"/>
        <v>401894</v>
      </c>
      <c r="L1825">
        <f t="shared" si="85"/>
        <v>501614</v>
      </c>
      <c r="M1825">
        <f t="shared" si="86"/>
        <v>923965</v>
      </c>
    </row>
    <row r="1826" spans="1:13">
      <c r="A1826" s="1" t="s">
        <v>47</v>
      </c>
      <c r="B1826">
        <v>35033</v>
      </c>
      <c r="C1826" t="s">
        <v>1264</v>
      </c>
      <c r="D1826">
        <v>903</v>
      </c>
      <c r="E1826">
        <v>1745</v>
      </c>
      <c r="F1826">
        <v>2686</v>
      </c>
      <c r="G1826">
        <v>-842</v>
      </c>
      <c r="H1826">
        <v>0.33618763961280701</v>
      </c>
      <c r="I1826">
        <v>0.64966492926284403</v>
      </c>
      <c r="J1826">
        <v>-0.31347728965003702</v>
      </c>
      <c r="K1826">
        <f t="shared" si="84"/>
        <v>401894</v>
      </c>
      <c r="L1826">
        <f t="shared" si="85"/>
        <v>501614</v>
      </c>
      <c r="M1826">
        <f t="shared" si="86"/>
        <v>923965</v>
      </c>
    </row>
    <row r="1827" spans="1:13">
      <c r="A1827" s="1" t="s">
        <v>47</v>
      </c>
      <c r="B1827">
        <v>35035</v>
      </c>
      <c r="C1827" t="s">
        <v>360</v>
      </c>
      <c r="D1827">
        <v>14521</v>
      </c>
      <c r="E1827">
        <v>8485</v>
      </c>
      <c r="F1827">
        <v>23571</v>
      </c>
      <c r="G1827">
        <v>6036</v>
      </c>
      <c r="H1827">
        <v>0.61605362521742801</v>
      </c>
      <c r="I1827">
        <v>0.35997624199227801</v>
      </c>
      <c r="J1827">
        <v>0.256077383225149</v>
      </c>
      <c r="K1827">
        <f t="shared" si="84"/>
        <v>401894</v>
      </c>
      <c r="L1827">
        <f t="shared" si="85"/>
        <v>501614</v>
      </c>
      <c r="M1827">
        <f t="shared" si="86"/>
        <v>923965</v>
      </c>
    </row>
    <row r="1828" spans="1:13">
      <c r="A1828" s="1" t="s">
        <v>47</v>
      </c>
      <c r="B1828">
        <v>35037</v>
      </c>
      <c r="C1828" t="s">
        <v>1265</v>
      </c>
      <c r="D1828">
        <v>2634</v>
      </c>
      <c r="E1828">
        <v>1170</v>
      </c>
      <c r="F1828">
        <v>3873</v>
      </c>
      <c r="G1828">
        <v>1464</v>
      </c>
      <c r="H1828">
        <v>0.68009295120061897</v>
      </c>
      <c r="I1828">
        <v>0.30209140201394202</v>
      </c>
      <c r="J1828">
        <v>0.378001549186676</v>
      </c>
      <c r="K1828">
        <f t="shared" si="84"/>
        <v>401894</v>
      </c>
      <c r="L1828">
        <f t="shared" si="85"/>
        <v>501614</v>
      </c>
      <c r="M1828">
        <f t="shared" si="86"/>
        <v>923965</v>
      </c>
    </row>
    <row r="1829" spans="1:13">
      <c r="A1829" s="1" t="s">
        <v>47</v>
      </c>
      <c r="B1829">
        <v>35039</v>
      </c>
      <c r="C1829" t="s">
        <v>1266</v>
      </c>
      <c r="D1829">
        <v>5408</v>
      </c>
      <c r="E1829">
        <v>10990</v>
      </c>
      <c r="F1829">
        <v>16628</v>
      </c>
      <c r="G1829">
        <v>-5582</v>
      </c>
      <c r="H1829">
        <v>0.32523454414240999</v>
      </c>
      <c r="I1829">
        <v>0.66093336540774505</v>
      </c>
      <c r="J1829">
        <v>-0.33569882126533501</v>
      </c>
      <c r="K1829">
        <f t="shared" si="84"/>
        <v>401894</v>
      </c>
      <c r="L1829">
        <f t="shared" si="85"/>
        <v>501614</v>
      </c>
      <c r="M1829">
        <f t="shared" si="86"/>
        <v>923965</v>
      </c>
    </row>
    <row r="1830" spans="1:13">
      <c r="A1830" s="1" t="s">
        <v>47</v>
      </c>
      <c r="B1830">
        <v>35041</v>
      </c>
      <c r="C1830" t="s">
        <v>1169</v>
      </c>
      <c r="D1830">
        <v>4634</v>
      </c>
      <c r="E1830">
        <v>1802</v>
      </c>
      <c r="F1830">
        <v>6608</v>
      </c>
      <c r="G1830">
        <v>2832</v>
      </c>
      <c r="H1830">
        <v>0.70127118644067798</v>
      </c>
      <c r="I1830">
        <v>0.27269975786924899</v>
      </c>
      <c r="J1830">
        <v>0.42857142857142799</v>
      </c>
      <c r="K1830">
        <f t="shared" si="84"/>
        <v>401894</v>
      </c>
      <c r="L1830">
        <f t="shared" si="85"/>
        <v>501614</v>
      </c>
      <c r="M1830">
        <f t="shared" si="86"/>
        <v>923965</v>
      </c>
    </row>
    <row r="1831" spans="1:13">
      <c r="A1831" s="1" t="s">
        <v>47</v>
      </c>
      <c r="B1831">
        <v>35043</v>
      </c>
      <c r="C1831" t="s">
        <v>1267</v>
      </c>
      <c r="D1831">
        <v>34174</v>
      </c>
      <c r="E1831">
        <v>40588</v>
      </c>
      <c r="F1831">
        <v>76562</v>
      </c>
      <c r="G1831">
        <v>-6414</v>
      </c>
      <c r="H1831">
        <v>0.446357200700086</v>
      </c>
      <c r="I1831">
        <v>0.53013244168125095</v>
      </c>
      <c r="J1831">
        <v>-8.3775240981165594E-2</v>
      </c>
      <c r="K1831">
        <f t="shared" si="84"/>
        <v>401894</v>
      </c>
      <c r="L1831">
        <f t="shared" si="85"/>
        <v>501614</v>
      </c>
      <c r="M1831">
        <f t="shared" si="86"/>
        <v>923965</v>
      </c>
    </row>
    <row r="1832" spans="1:13">
      <c r="A1832" s="1" t="s">
        <v>47</v>
      </c>
      <c r="B1832">
        <v>35045</v>
      </c>
      <c r="C1832" t="s">
        <v>370</v>
      </c>
      <c r="D1832">
        <v>32874</v>
      </c>
      <c r="E1832">
        <v>18083</v>
      </c>
      <c r="F1832">
        <v>52294</v>
      </c>
      <c r="G1832">
        <v>14791</v>
      </c>
      <c r="H1832">
        <v>0.62863808467510596</v>
      </c>
      <c r="I1832">
        <v>0.345794928672505</v>
      </c>
      <c r="J1832">
        <v>0.28284315600260002</v>
      </c>
      <c r="K1832">
        <f t="shared" si="84"/>
        <v>401894</v>
      </c>
      <c r="L1832">
        <f t="shared" si="85"/>
        <v>501614</v>
      </c>
      <c r="M1832">
        <f t="shared" si="86"/>
        <v>923965</v>
      </c>
    </row>
    <row r="1833" spans="1:13">
      <c r="A1833" s="1" t="s">
        <v>47</v>
      </c>
      <c r="B1833">
        <v>35047</v>
      </c>
      <c r="C1833" t="s">
        <v>371</v>
      </c>
      <c r="D1833">
        <v>3421</v>
      </c>
      <c r="E1833">
        <v>7888</v>
      </c>
      <c r="F1833">
        <v>11531</v>
      </c>
      <c r="G1833">
        <v>-4467</v>
      </c>
      <c r="H1833">
        <v>0.29667851877547402</v>
      </c>
      <c r="I1833">
        <v>0.68406903130691099</v>
      </c>
      <c r="J1833">
        <v>-0.38739051253143603</v>
      </c>
      <c r="K1833">
        <f t="shared" si="84"/>
        <v>401894</v>
      </c>
      <c r="L1833">
        <f t="shared" si="85"/>
        <v>501614</v>
      </c>
      <c r="M1833">
        <f t="shared" si="86"/>
        <v>923965</v>
      </c>
    </row>
    <row r="1834" spans="1:13">
      <c r="A1834" s="1" t="s">
        <v>47</v>
      </c>
      <c r="B1834">
        <v>35049</v>
      </c>
      <c r="C1834" t="s">
        <v>1268</v>
      </c>
      <c r="D1834">
        <v>18329</v>
      </c>
      <c r="E1834">
        <v>62530</v>
      </c>
      <c r="F1834">
        <v>82227</v>
      </c>
      <c r="G1834">
        <v>-44201</v>
      </c>
      <c r="H1834">
        <v>0.22290731754776399</v>
      </c>
      <c r="I1834">
        <v>0.76045581135150198</v>
      </c>
      <c r="J1834">
        <v>-0.53754849380373804</v>
      </c>
      <c r="K1834">
        <f t="shared" si="84"/>
        <v>401894</v>
      </c>
      <c r="L1834">
        <f t="shared" si="85"/>
        <v>501614</v>
      </c>
      <c r="M1834">
        <f t="shared" si="86"/>
        <v>923965</v>
      </c>
    </row>
    <row r="1835" spans="1:13">
      <c r="A1835" s="1" t="s">
        <v>47</v>
      </c>
      <c r="B1835">
        <v>35051</v>
      </c>
      <c r="C1835" t="s">
        <v>308</v>
      </c>
      <c r="D1835">
        <v>3542</v>
      </c>
      <c r="E1835">
        <v>2265</v>
      </c>
      <c r="F1835">
        <v>5945</v>
      </c>
      <c r="G1835">
        <v>1277</v>
      </c>
      <c r="H1835">
        <v>0.59579478553406195</v>
      </c>
      <c r="I1835">
        <v>0.38099243061396099</v>
      </c>
      <c r="J1835">
        <v>0.2148023549201</v>
      </c>
      <c r="K1835">
        <f t="shared" si="84"/>
        <v>401894</v>
      </c>
      <c r="L1835">
        <f t="shared" si="85"/>
        <v>501614</v>
      </c>
      <c r="M1835">
        <f t="shared" si="86"/>
        <v>923965</v>
      </c>
    </row>
    <row r="1836" spans="1:13">
      <c r="A1836" s="1" t="s">
        <v>47</v>
      </c>
      <c r="B1836">
        <v>35053</v>
      </c>
      <c r="C1836" t="s">
        <v>1269</v>
      </c>
      <c r="D1836">
        <v>3255</v>
      </c>
      <c r="E1836">
        <v>3722</v>
      </c>
      <c r="F1836">
        <v>7160</v>
      </c>
      <c r="G1836">
        <v>-467</v>
      </c>
      <c r="H1836">
        <v>0.45460893854748602</v>
      </c>
      <c r="I1836">
        <v>0.519832402234636</v>
      </c>
      <c r="J1836">
        <v>-6.5223463687150804E-2</v>
      </c>
      <c r="K1836">
        <f t="shared" si="84"/>
        <v>401894</v>
      </c>
      <c r="L1836">
        <f t="shared" si="85"/>
        <v>501614</v>
      </c>
      <c r="M1836">
        <f t="shared" si="86"/>
        <v>923965</v>
      </c>
    </row>
    <row r="1837" spans="1:13">
      <c r="A1837" s="1" t="s">
        <v>47</v>
      </c>
      <c r="B1837">
        <v>35055</v>
      </c>
      <c r="C1837" t="s">
        <v>1270</v>
      </c>
      <c r="D1837">
        <v>3715</v>
      </c>
      <c r="E1837">
        <v>13121</v>
      </c>
      <c r="F1837">
        <v>17181</v>
      </c>
      <c r="G1837">
        <v>-9406</v>
      </c>
      <c r="H1837">
        <v>0.21622722775158601</v>
      </c>
      <c r="I1837">
        <v>0.76369245096327298</v>
      </c>
      <c r="J1837">
        <v>-0.547465223211687</v>
      </c>
      <c r="K1837">
        <f t="shared" si="84"/>
        <v>401894</v>
      </c>
      <c r="L1837">
        <f t="shared" si="85"/>
        <v>501614</v>
      </c>
      <c r="M1837">
        <f t="shared" si="86"/>
        <v>923965</v>
      </c>
    </row>
    <row r="1838" spans="1:13">
      <c r="A1838" s="1" t="s">
        <v>47</v>
      </c>
      <c r="B1838">
        <v>35057</v>
      </c>
      <c r="C1838" t="s">
        <v>1271</v>
      </c>
      <c r="D1838">
        <v>4772</v>
      </c>
      <c r="E1838">
        <v>2344</v>
      </c>
      <c r="F1838">
        <v>7281</v>
      </c>
      <c r="G1838">
        <v>2428</v>
      </c>
      <c r="H1838">
        <v>0.65540447740694896</v>
      </c>
      <c r="I1838">
        <v>0.32193380030215601</v>
      </c>
      <c r="J1838">
        <v>0.333470677104793</v>
      </c>
      <c r="K1838">
        <f t="shared" si="84"/>
        <v>401894</v>
      </c>
      <c r="L1838">
        <f t="shared" si="85"/>
        <v>501614</v>
      </c>
      <c r="M1838">
        <f t="shared" si="86"/>
        <v>923965</v>
      </c>
    </row>
    <row r="1839" spans="1:13">
      <c r="A1839" s="1" t="s">
        <v>47</v>
      </c>
      <c r="B1839">
        <v>35059</v>
      </c>
      <c r="C1839" t="s">
        <v>260</v>
      </c>
      <c r="D1839">
        <v>1388</v>
      </c>
      <c r="E1839">
        <v>383</v>
      </c>
      <c r="F1839">
        <v>1789</v>
      </c>
      <c r="G1839">
        <v>1005</v>
      </c>
      <c r="H1839">
        <v>0.77585243152599204</v>
      </c>
      <c r="I1839">
        <v>0.214086081609837</v>
      </c>
      <c r="J1839">
        <v>0.56176634991615404</v>
      </c>
      <c r="K1839">
        <f t="shared" si="84"/>
        <v>401894</v>
      </c>
      <c r="L1839">
        <f t="shared" si="85"/>
        <v>501614</v>
      </c>
      <c r="M1839">
        <f t="shared" si="86"/>
        <v>923965</v>
      </c>
    </row>
    <row r="1840" spans="1:13">
      <c r="A1840" s="1" t="s">
        <v>47</v>
      </c>
      <c r="B1840">
        <v>35061</v>
      </c>
      <c r="C1840" t="s">
        <v>1272</v>
      </c>
      <c r="D1840">
        <v>17364</v>
      </c>
      <c r="E1840">
        <v>14263</v>
      </c>
      <c r="F1840">
        <v>32277</v>
      </c>
      <c r="G1840">
        <v>3101</v>
      </c>
      <c r="H1840">
        <v>0.53796821265916905</v>
      </c>
      <c r="I1840">
        <v>0.441893608451838</v>
      </c>
      <c r="J1840">
        <v>9.6074604207330203E-2</v>
      </c>
      <c r="K1840">
        <f t="shared" si="84"/>
        <v>401894</v>
      </c>
      <c r="L1840">
        <f t="shared" si="85"/>
        <v>501614</v>
      </c>
      <c r="M1840">
        <f t="shared" si="86"/>
        <v>923965</v>
      </c>
    </row>
    <row r="1841" spans="1:13">
      <c r="A1841" s="1" t="s">
        <v>16</v>
      </c>
      <c r="B1841">
        <v>36001</v>
      </c>
      <c r="C1841" t="s">
        <v>1273</v>
      </c>
      <c r="D1841">
        <v>51081</v>
      </c>
      <c r="E1841">
        <v>99474</v>
      </c>
      <c r="F1841">
        <v>154101</v>
      </c>
      <c r="G1841">
        <v>-48393</v>
      </c>
      <c r="H1841">
        <v>0.33147740767418699</v>
      </c>
      <c r="I1841">
        <v>0.64551170985262896</v>
      </c>
      <c r="J1841">
        <v>-0.31403430217844103</v>
      </c>
      <c r="K1841">
        <f t="shared" si="84"/>
        <v>3250230</v>
      </c>
      <c r="L1841">
        <f t="shared" si="85"/>
        <v>5244006</v>
      </c>
      <c r="M1841">
        <f t="shared" si="86"/>
        <v>8616205</v>
      </c>
    </row>
    <row r="1842" spans="1:13">
      <c r="A1842" s="1" t="s">
        <v>16</v>
      </c>
      <c r="B1842">
        <v>36003</v>
      </c>
      <c r="C1842" t="s">
        <v>917</v>
      </c>
      <c r="D1842">
        <v>14135</v>
      </c>
      <c r="E1842">
        <v>6048</v>
      </c>
      <c r="F1842">
        <v>20782</v>
      </c>
      <c r="G1842">
        <v>8087</v>
      </c>
      <c r="H1842">
        <v>0.68015590414782001</v>
      </c>
      <c r="I1842">
        <v>0.291021075931094</v>
      </c>
      <c r="J1842">
        <v>0.38913482821672601</v>
      </c>
      <c r="K1842">
        <f t="shared" si="84"/>
        <v>3250230</v>
      </c>
      <c r="L1842">
        <f t="shared" si="85"/>
        <v>5244006</v>
      </c>
      <c r="M1842">
        <f t="shared" si="86"/>
        <v>8616205</v>
      </c>
    </row>
    <row r="1843" spans="1:13">
      <c r="A1843" s="1" t="s">
        <v>16</v>
      </c>
      <c r="B1843">
        <v>36005</v>
      </c>
      <c r="C1843" t="s">
        <v>1274</v>
      </c>
      <c r="D1843">
        <v>67740</v>
      </c>
      <c r="E1843">
        <v>355374</v>
      </c>
      <c r="F1843">
        <v>425715</v>
      </c>
      <c r="G1843">
        <v>-287634</v>
      </c>
      <c r="H1843">
        <v>0.15912053838835799</v>
      </c>
      <c r="I1843">
        <v>0.83476974031922702</v>
      </c>
      <c r="J1843">
        <v>-0.67564920193086897</v>
      </c>
      <c r="K1843">
        <f t="shared" si="84"/>
        <v>3250230</v>
      </c>
      <c r="L1843">
        <f t="shared" si="85"/>
        <v>5244006</v>
      </c>
      <c r="M1843">
        <f t="shared" si="86"/>
        <v>8616205</v>
      </c>
    </row>
    <row r="1844" spans="1:13">
      <c r="A1844" s="1" t="s">
        <v>16</v>
      </c>
      <c r="B1844">
        <v>36007</v>
      </c>
      <c r="C1844" t="s">
        <v>1275</v>
      </c>
      <c r="D1844">
        <v>43800</v>
      </c>
      <c r="E1844">
        <v>47010</v>
      </c>
      <c r="F1844">
        <v>92794</v>
      </c>
      <c r="G1844">
        <v>-3210</v>
      </c>
      <c r="H1844">
        <v>0.47201327672047699</v>
      </c>
      <c r="I1844">
        <v>0.50660603056232001</v>
      </c>
      <c r="J1844">
        <v>-3.4592753841843099E-2</v>
      </c>
      <c r="K1844">
        <f t="shared" si="84"/>
        <v>3250230</v>
      </c>
      <c r="L1844">
        <f t="shared" si="85"/>
        <v>5244006</v>
      </c>
      <c r="M1844">
        <f t="shared" si="86"/>
        <v>8616205</v>
      </c>
    </row>
    <row r="1845" spans="1:13">
      <c r="A1845" s="1" t="s">
        <v>16</v>
      </c>
      <c r="B1845">
        <v>36009</v>
      </c>
      <c r="C1845" t="s">
        <v>1276</v>
      </c>
      <c r="D1845">
        <v>22155</v>
      </c>
      <c r="E1845">
        <v>11879</v>
      </c>
      <c r="F1845">
        <v>34845</v>
      </c>
      <c r="G1845">
        <v>10276</v>
      </c>
      <c r="H1845">
        <v>0.63581575548859204</v>
      </c>
      <c r="I1845">
        <v>0.34090974314822697</v>
      </c>
      <c r="J1845">
        <v>0.29490601234036401</v>
      </c>
      <c r="K1845">
        <f t="shared" si="84"/>
        <v>3250230</v>
      </c>
      <c r="L1845">
        <f t="shared" si="85"/>
        <v>5244006</v>
      </c>
      <c r="M1845">
        <f t="shared" si="86"/>
        <v>8616205</v>
      </c>
    </row>
    <row r="1846" spans="1:13">
      <c r="A1846" s="1" t="s">
        <v>16</v>
      </c>
      <c r="B1846">
        <v>36011</v>
      </c>
      <c r="C1846" t="s">
        <v>1277</v>
      </c>
      <c r="D1846">
        <v>19512</v>
      </c>
      <c r="E1846">
        <v>16149</v>
      </c>
      <c r="F1846">
        <v>36421</v>
      </c>
      <c r="G1846">
        <v>3363</v>
      </c>
      <c r="H1846">
        <v>0.53573487822959198</v>
      </c>
      <c r="I1846">
        <v>0.44339803959254198</v>
      </c>
      <c r="J1846">
        <v>9.2336838637050098E-2</v>
      </c>
      <c r="K1846">
        <f t="shared" si="84"/>
        <v>3250230</v>
      </c>
      <c r="L1846">
        <f t="shared" si="85"/>
        <v>5244006</v>
      </c>
      <c r="M1846">
        <f t="shared" si="86"/>
        <v>8616205</v>
      </c>
    </row>
    <row r="1847" spans="1:13">
      <c r="A1847" s="1" t="s">
        <v>16</v>
      </c>
      <c r="B1847">
        <v>36013</v>
      </c>
      <c r="C1847" t="s">
        <v>727</v>
      </c>
      <c r="D1847">
        <v>34853</v>
      </c>
      <c r="E1847">
        <v>23087</v>
      </c>
      <c r="F1847">
        <v>59304</v>
      </c>
      <c r="G1847">
        <v>11766</v>
      </c>
      <c r="H1847">
        <v>0.58770066100094398</v>
      </c>
      <c r="I1847">
        <v>0.38929920410090302</v>
      </c>
      <c r="J1847">
        <v>0.19840145690003999</v>
      </c>
      <c r="K1847">
        <f t="shared" si="84"/>
        <v>3250230</v>
      </c>
      <c r="L1847">
        <f t="shared" si="85"/>
        <v>5244006</v>
      </c>
      <c r="M1847">
        <f t="shared" si="86"/>
        <v>8616205</v>
      </c>
    </row>
    <row r="1848" spans="1:13">
      <c r="A1848" s="1" t="s">
        <v>16</v>
      </c>
      <c r="B1848">
        <v>36015</v>
      </c>
      <c r="C1848" t="s">
        <v>1278</v>
      </c>
      <c r="D1848">
        <v>21922</v>
      </c>
      <c r="E1848">
        <v>16636</v>
      </c>
      <c r="F1848">
        <v>39410</v>
      </c>
      <c r="G1848">
        <v>5286</v>
      </c>
      <c r="H1848">
        <v>0.55625475767571597</v>
      </c>
      <c r="I1848">
        <v>0.422126363867038</v>
      </c>
      <c r="J1848">
        <v>0.134128393808678</v>
      </c>
      <c r="K1848">
        <f t="shared" si="84"/>
        <v>3250230</v>
      </c>
      <c r="L1848">
        <f t="shared" si="85"/>
        <v>5244006</v>
      </c>
      <c r="M1848">
        <f t="shared" si="86"/>
        <v>8616205</v>
      </c>
    </row>
    <row r="1849" spans="1:13">
      <c r="A1849" s="1" t="s">
        <v>16</v>
      </c>
      <c r="B1849">
        <v>36017</v>
      </c>
      <c r="C1849" t="s">
        <v>1279</v>
      </c>
      <c r="D1849">
        <v>13482</v>
      </c>
      <c r="E1849">
        <v>8290</v>
      </c>
      <c r="F1849">
        <v>22282</v>
      </c>
      <c r="G1849">
        <v>5192</v>
      </c>
      <c r="H1849">
        <v>0.605062382191903</v>
      </c>
      <c r="I1849">
        <v>0.37204918768512701</v>
      </c>
      <c r="J1849">
        <v>0.23301319450677599</v>
      </c>
      <c r="K1849">
        <f t="shared" si="84"/>
        <v>3250230</v>
      </c>
      <c r="L1849">
        <f t="shared" si="85"/>
        <v>5244006</v>
      </c>
      <c r="M1849">
        <f t="shared" si="86"/>
        <v>8616205</v>
      </c>
    </row>
    <row r="1850" spans="1:13">
      <c r="A1850" s="1" t="s">
        <v>16</v>
      </c>
      <c r="B1850">
        <v>36019</v>
      </c>
      <c r="C1850" t="s">
        <v>588</v>
      </c>
      <c r="D1850">
        <v>16514</v>
      </c>
      <c r="E1850">
        <v>18364</v>
      </c>
      <c r="F1850">
        <v>35437</v>
      </c>
      <c r="G1850">
        <v>-1850</v>
      </c>
      <c r="H1850">
        <v>0.46601010243530699</v>
      </c>
      <c r="I1850">
        <v>0.51821542455625402</v>
      </c>
      <c r="J1850">
        <v>-5.2205322120947001E-2</v>
      </c>
      <c r="K1850">
        <f t="shared" si="84"/>
        <v>3250230</v>
      </c>
      <c r="L1850">
        <f t="shared" si="85"/>
        <v>5244006</v>
      </c>
      <c r="M1850">
        <f t="shared" si="86"/>
        <v>8616205</v>
      </c>
    </row>
    <row r="1851" spans="1:13">
      <c r="A1851" s="1" t="s">
        <v>16</v>
      </c>
      <c r="B1851">
        <v>36021</v>
      </c>
      <c r="C1851" t="s">
        <v>218</v>
      </c>
      <c r="D1851">
        <v>14464</v>
      </c>
      <c r="E1851">
        <v>20386</v>
      </c>
      <c r="F1851">
        <v>35522</v>
      </c>
      <c r="G1851">
        <v>-5922</v>
      </c>
      <c r="H1851">
        <v>0.407184280164405</v>
      </c>
      <c r="I1851">
        <v>0.57389786611114202</v>
      </c>
      <c r="J1851">
        <v>-0.16671358594673699</v>
      </c>
      <c r="K1851">
        <f t="shared" si="84"/>
        <v>3250230</v>
      </c>
      <c r="L1851">
        <f t="shared" si="85"/>
        <v>5244006</v>
      </c>
      <c r="M1851">
        <f t="shared" si="86"/>
        <v>8616205</v>
      </c>
    </row>
    <row r="1852" spans="1:13">
      <c r="A1852" s="1" t="s">
        <v>16</v>
      </c>
      <c r="B1852">
        <v>36023</v>
      </c>
      <c r="C1852" t="s">
        <v>1280</v>
      </c>
      <c r="D1852">
        <v>10789</v>
      </c>
      <c r="E1852">
        <v>10369</v>
      </c>
      <c r="F1852">
        <v>21678</v>
      </c>
      <c r="G1852">
        <v>420</v>
      </c>
      <c r="H1852">
        <v>0.497693514161823</v>
      </c>
      <c r="I1852">
        <v>0.47831903312113599</v>
      </c>
      <c r="J1852">
        <v>1.9374481040686301E-2</v>
      </c>
      <c r="K1852">
        <f t="shared" si="84"/>
        <v>3250230</v>
      </c>
      <c r="L1852">
        <f t="shared" si="85"/>
        <v>5244006</v>
      </c>
      <c r="M1852">
        <f t="shared" si="86"/>
        <v>8616205</v>
      </c>
    </row>
    <row r="1853" spans="1:13">
      <c r="A1853" s="1" t="s">
        <v>16</v>
      </c>
      <c r="B1853">
        <v>36025</v>
      </c>
      <c r="C1853" t="s">
        <v>640</v>
      </c>
      <c r="D1853">
        <v>13387</v>
      </c>
      <c r="E1853">
        <v>9143</v>
      </c>
      <c r="F1853">
        <v>23025</v>
      </c>
      <c r="G1853">
        <v>4244</v>
      </c>
      <c r="H1853">
        <v>0.58141150922909801</v>
      </c>
      <c r="I1853">
        <v>0.39709011943539602</v>
      </c>
      <c r="J1853">
        <v>0.184321389793702</v>
      </c>
      <c r="K1853">
        <f t="shared" si="84"/>
        <v>3250230</v>
      </c>
      <c r="L1853">
        <f t="shared" si="85"/>
        <v>5244006</v>
      </c>
      <c r="M1853">
        <f t="shared" si="86"/>
        <v>8616205</v>
      </c>
    </row>
    <row r="1854" spans="1:13">
      <c r="A1854" s="1" t="s">
        <v>16</v>
      </c>
      <c r="B1854">
        <v>36027</v>
      </c>
      <c r="C1854" t="s">
        <v>1281</v>
      </c>
      <c r="D1854">
        <v>66872</v>
      </c>
      <c r="E1854">
        <v>81443</v>
      </c>
      <c r="F1854">
        <v>151122</v>
      </c>
      <c r="G1854">
        <v>-14571</v>
      </c>
      <c r="H1854">
        <v>0.44250340784267</v>
      </c>
      <c r="I1854">
        <v>0.53892219531239605</v>
      </c>
      <c r="J1854">
        <v>-9.6418787469726402E-2</v>
      </c>
      <c r="K1854">
        <f t="shared" si="84"/>
        <v>3250230</v>
      </c>
      <c r="L1854">
        <f t="shared" si="85"/>
        <v>5244006</v>
      </c>
      <c r="M1854">
        <f t="shared" si="86"/>
        <v>8616205</v>
      </c>
    </row>
    <row r="1855" spans="1:13">
      <c r="A1855" s="1" t="s">
        <v>16</v>
      </c>
      <c r="B1855">
        <v>36029</v>
      </c>
      <c r="C1855" t="s">
        <v>1282</v>
      </c>
      <c r="D1855">
        <v>197527</v>
      </c>
      <c r="E1855">
        <v>267174</v>
      </c>
      <c r="F1855">
        <v>473021</v>
      </c>
      <c r="G1855">
        <v>-69647</v>
      </c>
      <c r="H1855">
        <v>0.41758611139885898</v>
      </c>
      <c r="I1855">
        <v>0.56482481750281699</v>
      </c>
      <c r="J1855">
        <v>-0.14723870610395701</v>
      </c>
      <c r="K1855">
        <f t="shared" si="84"/>
        <v>3250230</v>
      </c>
      <c r="L1855">
        <f t="shared" si="85"/>
        <v>5244006</v>
      </c>
      <c r="M1855">
        <f t="shared" si="86"/>
        <v>8616205</v>
      </c>
    </row>
    <row r="1856" spans="1:13">
      <c r="A1856" s="1" t="s">
        <v>16</v>
      </c>
      <c r="B1856">
        <v>36031</v>
      </c>
      <c r="C1856" t="s">
        <v>938</v>
      </c>
      <c r="D1856">
        <v>8976</v>
      </c>
      <c r="E1856">
        <v>9947</v>
      </c>
      <c r="F1856">
        <v>19259</v>
      </c>
      <c r="G1856">
        <v>-971</v>
      </c>
      <c r="H1856">
        <v>0.46606781245132101</v>
      </c>
      <c r="I1856">
        <v>0.51648579884729195</v>
      </c>
      <c r="J1856">
        <v>-5.0417986395970699E-2</v>
      </c>
      <c r="K1856">
        <f t="shared" si="84"/>
        <v>3250230</v>
      </c>
      <c r="L1856">
        <f t="shared" si="85"/>
        <v>5244006</v>
      </c>
      <c r="M1856">
        <f t="shared" si="86"/>
        <v>8616205</v>
      </c>
    </row>
    <row r="1857" spans="1:13">
      <c r="A1857" s="1" t="s">
        <v>16</v>
      </c>
      <c r="B1857">
        <v>36033</v>
      </c>
      <c r="C1857" t="s">
        <v>115</v>
      </c>
      <c r="D1857">
        <v>9668</v>
      </c>
      <c r="E1857">
        <v>9253</v>
      </c>
      <c r="F1857">
        <v>19268</v>
      </c>
      <c r="G1857">
        <v>415</v>
      </c>
      <c r="H1857">
        <v>0.501764583765829</v>
      </c>
      <c r="I1857">
        <v>0.48022628191820599</v>
      </c>
      <c r="J1857">
        <v>2.1538301847622902E-2</v>
      </c>
      <c r="K1857">
        <f t="shared" si="84"/>
        <v>3250230</v>
      </c>
      <c r="L1857">
        <f t="shared" si="85"/>
        <v>5244006</v>
      </c>
      <c r="M1857">
        <f t="shared" si="86"/>
        <v>8616205</v>
      </c>
    </row>
    <row r="1858" spans="1:13">
      <c r="A1858" s="1" t="s">
        <v>16</v>
      </c>
      <c r="B1858">
        <v>36035</v>
      </c>
      <c r="C1858" t="s">
        <v>227</v>
      </c>
      <c r="D1858">
        <v>15378</v>
      </c>
      <c r="E1858">
        <v>7931</v>
      </c>
      <c r="F1858">
        <v>23744</v>
      </c>
      <c r="G1858">
        <v>7447</v>
      </c>
      <c r="H1858">
        <v>0.64765835579514797</v>
      </c>
      <c r="I1858">
        <v>0.33402122641509402</v>
      </c>
      <c r="J1858">
        <v>0.313637129380053</v>
      </c>
      <c r="K1858">
        <f t="shared" si="84"/>
        <v>3250230</v>
      </c>
      <c r="L1858">
        <f t="shared" si="85"/>
        <v>5244006</v>
      </c>
      <c r="M1858">
        <f t="shared" si="86"/>
        <v>8616205</v>
      </c>
    </row>
    <row r="1859" spans="1:13">
      <c r="A1859" s="1" t="s">
        <v>16</v>
      </c>
      <c r="B1859">
        <v>36037</v>
      </c>
      <c r="C1859" t="s">
        <v>959</v>
      </c>
      <c r="D1859">
        <v>18876</v>
      </c>
      <c r="E1859">
        <v>9625</v>
      </c>
      <c r="F1859">
        <v>29217</v>
      </c>
      <c r="G1859">
        <v>9251</v>
      </c>
      <c r="H1859">
        <v>0.64606222404764302</v>
      </c>
      <c r="I1859">
        <v>0.329431495362289</v>
      </c>
      <c r="J1859">
        <v>0.31663072868535402</v>
      </c>
      <c r="K1859">
        <f t="shared" ref="K1859:K1922" si="87">SUMIF(A:A,A1859,D:D)</f>
        <v>3250230</v>
      </c>
      <c r="L1859">
        <f t="shared" ref="L1859:L1922" si="88">SUMIF(A:A,A1859,E:E)</f>
        <v>5244006</v>
      </c>
      <c r="M1859">
        <f t="shared" ref="M1859:M1922" si="89">SUMIF(A:A,A1859,F:F)</f>
        <v>8616205</v>
      </c>
    </row>
    <row r="1860" spans="1:13">
      <c r="A1860" s="1" t="s">
        <v>16</v>
      </c>
      <c r="B1860">
        <v>36039</v>
      </c>
      <c r="C1860" t="s">
        <v>117</v>
      </c>
      <c r="D1860">
        <v>14271</v>
      </c>
      <c r="E1860">
        <v>10346</v>
      </c>
      <c r="F1860">
        <v>25194</v>
      </c>
      <c r="G1860">
        <v>3925</v>
      </c>
      <c r="H1860">
        <v>0.56644439152179005</v>
      </c>
      <c r="I1860">
        <v>0.41065333015797401</v>
      </c>
      <c r="J1860">
        <v>0.15579106136381601</v>
      </c>
      <c r="K1860">
        <f t="shared" si="87"/>
        <v>3250230</v>
      </c>
      <c r="L1860">
        <f t="shared" si="88"/>
        <v>5244006</v>
      </c>
      <c r="M1860">
        <f t="shared" si="89"/>
        <v>8616205</v>
      </c>
    </row>
    <row r="1861" spans="1:13">
      <c r="A1861" s="1" t="s">
        <v>16</v>
      </c>
      <c r="B1861">
        <v>36041</v>
      </c>
      <c r="C1861" t="s">
        <v>404</v>
      </c>
      <c r="D1861">
        <v>2225</v>
      </c>
      <c r="E1861">
        <v>1178</v>
      </c>
      <c r="F1861">
        <v>3460</v>
      </c>
      <c r="G1861">
        <v>1047</v>
      </c>
      <c r="H1861">
        <v>0.64306358381502804</v>
      </c>
      <c r="I1861">
        <v>0.34046242774566399</v>
      </c>
      <c r="J1861">
        <v>0.302601156069364</v>
      </c>
      <c r="K1861">
        <f t="shared" si="87"/>
        <v>3250230</v>
      </c>
      <c r="L1861">
        <f t="shared" si="88"/>
        <v>5244006</v>
      </c>
      <c r="M1861">
        <f t="shared" si="89"/>
        <v>8616205</v>
      </c>
    </row>
    <row r="1862" spans="1:13">
      <c r="A1862" s="1" t="s">
        <v>16</v>
      </c>
      <c r="B1862">
        <v>36043</v>
      </c>
      <c r="C1862" t="s">
        <v>1283</v>
      </c>
      <c r="D1862">
        <v>18870</v>
      </c>
      <c r="E1862">
        <v>9937</v>
      </c>
      <c r="F1862">
        <v>29319</v>
      </c>
      <c r="G1862">
        <v>8933</v>
      </c>
      <c r="H1862">
        <v>0.64360994576895503</v>
      </c>
      <c r="I1862">
        <v>0.33892697568129798</v>
      </c>
      <c r="J1862">
        <v>0.30468297008765599</v>
      </c>
      <c r="K1862">
        <f t="shared" si="87"/>
        <v>3250230</v>
      </c>
      <c r="L1862">
        <f t="shared" si="88"/>
        <v>5244006</v>
      </c>
      <c r="M1862">
        <f t="shared" si="89"/>
        <v>8616205</v>
      </c>
    </row>
    <row r="1863" spans="1:13">
      <c r="A1863" s="1" t="s">
        <v>16</v>
      </c>
      <c r="B1863">
        <v>36045</v>
      </c>
      <c r="C1863" t="s">
        <v>122</v>
      </c>
      <c r="D1863">
        <v>25629</v>
      </c>
      <c r="E1863">
        <v>17307</v>
      </c>
      <c r="F1863">
        <v>43848</v>
      </c>
      <c r="G1863">
        <v>8322</v>
      </c>
      <c r="H1863">
        <v>0.58449644225506203</v>
      </c>
      <c r="I1863">
        <v>0.39470443349753598</v>
      </c>
      <c r="J1863">
        <v>0.189792008757526</v>
      </c>
      <c r="K1863">
        <f t="shared" si="87"/>
        <v>3250230</v>
      </c>
      <c r="L1863">
        <f t="shared" si="88"/>
        <v>5244006</v>
      </c>
      <c r="M1863">
        <f t="shared" si="89"/>
        <v>8616205</v>
      </c>
    </row>
    <row r="1864" spans="1:13">
      <c r="A1864" s="1" t="s">
        <v>16</v>
      </c>
      <c r="B1864">
        <v>36047</v>
      </c>
      <c r="C1864" t="s">
        <v>280</v>
      </c>
      <c r="D1864">
        <v>202772</v>
      </c>
      <c r="E1864">
        <v>703310</v>
      </c>
      <c r="F1864">
        <v>913246</v>
      </c>
      <c r="G1864">
        <v>-500538</v>
      </c>
      <c r="H1864">
        <v>0.222034369709804</v>
      </c>
      <c r="I1864">
        <v>0.77012108457086004</v>
      </c>
      <c r="J1864">
        <v>-0.54808671486105598</v>
      </c>
      <c r="K1864">
        <f t="shared" si="87"/>
        <v>3250230</v>
      </c>
      <c r="L1864">
        <f t="shared" si="88"/>
        <v>5244006</v>
      </c>
      <c r="M1864">
        <f t="shared" si="89"/>
        <v>8616205</v>
      </c>
    </row>
    <row r="1865" spans="1:13">
      <c r="A1865" s="1" t="s">
        <v>16</v>
      </c>
      <c r="B1865">
        <v>36049</v>
      </c>
      <c r="C1865" t="s">
        <v>570</v>
      </c>
      <c r="D1865">
        <v>8894</v>
      </c>
      <c r="E1865">
        <v>3824</v>
      </c>
      <c r="F1865">
        <v>12944</v>
      </c>
      <c r="G1865">
        <v>5070</v>
      </c>
      <c r="H1865">
        <v>0.68711372064276799</v>
      </c>
      <c r="I1865">
        <v>0.29542645241038301</v>
      </c>
      <c r="J1865">
        <v>0.39168726823238498</v>
      </c>
      <c r="K1865">
        <f t="shared" si="87"/>
        <v>3250230</v>
      </c>
      <c r="L1865">
        <f t="shared" si="88"/>
        <v>5244006</v>
      </c>
      <c r="M1865">
        <f t="shared" si="89"/>
        <v>8616205</v>
      </c>
    </row>
    <row r="1866" spans="1:13">
      <c r="A1866" s="1" t="s">
        <v>16</v>
      </c>
      <c r="B1866">
        <v>36051</v>
      </c>
      <c r="C1866" t="s">
        <v>608</v>
      </c>
      <c r="D1866">
        <v>18182</v>
      </c>
      <c r="E1866">
        <v>12477</v>
      </c>
      <c r="F1866">
        <v>31401</v>
      </c>
      <c r="G1866">
        <v>5705</v>
      </c>
      <c r="H1866">
        <v>0.57902614566415</v>
      </c>
      <c r="I1866">
        <v>0.39734403362950199</v>
      </c>
      <c r="J1866">
        <v>0.18168211203464801</v>
      </c>
      <c r="K1866">
        <f t="shared" si="87"/>
        <v>3250230</v>
      </c>
      <c r="L1866">
        <f t="shared" si="88"/>
        <v>5244006</v>
      </c>
      <c r="M1866">
        <f t="shared" si="89"/>
        <v>8616205</v>
      </c>
    </row>
    <row r="1867" spans="1:13">
      <c r="A1867" s="1" t="s">
        <v>16</v>
      </c>
      <c r="B1867">
        <v>36053</v>
      </c>
      <c r="C1867" t="s">
        <v>130</v>
      </c>
      <c r="D1867">
        <v>18408</v>
      </c>
      <c r="E1867">
        <v>14807</v>
      </c>
      <c r="F1867">
        <v>34038</v>
      </c>
      <c r="G1867">
        <v>3601</v>
      </c>
      <c r="H1867">
        <v>0.54080733298078598</v>
      </c>
      <c r="I1867">
        <v>0.43501380809683199</v>
      </c>
      <c r="J1867">
        <v>0.10579352488395299</v>
      </c>
      <c r="K1867">
        <f t="shared" si="87"/>
        <v>3250230</v>
      </c>
      <c r="L1867">
        <f t="shared" si="88"/>
        <v>5244006</v>
      </c>
      <c r="M1867">
        <f t="shared" si="89"/>
        <v>8616205</v>
      </c>
    </row>
    <row r="1868" spans="1:13">
      <c r="A1868" s="1" t="s">
        <v>16</v>
      </c>
      <c r="B1868">
        <v>36055</v>
      </c>
      <c r="C1868" t="s">
        <v>135</v>
      </c>
      <c r="D1868">
        <v>145661</v>
      </c>
      <c r="E1868">
        <v>225746</v>
      </c>
      <c r="F1868">
        <v>380983</v>
      </c>
      <c r="G1868">
        <v>-80085</v>
      </c>
      <c r="H1868">
        <v>0.38232939527485399</v>
      </c>
      <c r="I1868">
        <v>0.59253562494914402</v>
      </c>
      <c r="J1868">
        <v>-0.21020622967428901</v>
      </c>
      <c r="K1868">
        <f t="shared" si="87"/>
        <v>3250230</v>
      </c>
      <c r="L1868">
        <f t="shared" si="88"/>
        <v>5244006</v>
      </c>
      <c r="M1868">
        <f t="shared" si="89"/>
        <v>8616205</v>
      </c>
    </row>
    <row r="1869" spans="1:13">
      <c r="A1869" s="1" t="s">
        <v>16</v>
      </c>
      <c r="B1869">
        <v>36057</v>
      </c>
      <c r="C1869" t="s">
        <v>136</v>
      </c>
      <c r="D1869">
        <v>12745</v>
      </c>
      <c r="E1869">
        <v>7977</v>
      </c>
      <c r="F1869">
        <v>21134</v>
      </c>
      <c r="G1869">
        <v>4768</v>
      </c>
      <c r="H1869">
        <v>0.603056685908961</v>
      </c>
      <c r="I1869">
        <v>0.37744866092552198</v>
      </c>
      <c r="J1869">
        <v>0.22560802498343899</v>
      </c>
      <c r="K1869">
        <f t="shared" si="87"/>
        <v>3250230</v>
      </c>
      <c r="L1869">
        <f t="shared" si="88"/>
        <v>5244006</v>
      </c>
      <c r="M1869">
        <f t="shared" si="89"/>
        <v>8616205</v>
      </c>
    </row>
    <row r="1870" spans="1:13">
      <c r="A1870" s="1" t="s">
        <v>16</v>
      </c>
      <c r="B1870">
        <v>36059</v>
      </c>
      <c r="C1870" t="s">
        <v>418</v>
      </c>
      <c r="D1870">
        <v>326716</v>
      </c>
      <c r="E1870">
        <v>396504</v>
      </c>
      <c r="F1870">
        <v>732756</v>
      </c>
      <c r="G1870">
        <v>-69788</v>
      </c>
      <c r="H1870">
        <v>0.44587284170992803</v>
      </c>
      <c r="I1870">
        <v>0.54111327645218799</v>
      </c>
      <c r="J1870">
        <v>-9.5240434742260696E-2</v>
      </c>
      <c r="K1870">
        <f t="shared" si="87"/>
        <v>3250230</v>
      </c>
      <c r="L1870">
        <f t="shared" si="88"/>
        <v>5244006</v>
      </c>
      <c r="M1870">
        <f t="shared" si="89"/>
        <v>8616205</v>
      </c>
    </row>
    <row r="1871" spans="1:13">
      <c r="A1871" s="1" t="s">
        <v>16</v>
      </c>
      <c r="B1871">
        <v>36061</v>
      </c>
      <c r="C1871" t="s">
        <v>1284</v>
      </c>
      <c r="D1871">
        <v>85185</v>
      </c>
      <c r="E1871">
        <v>603040</v>
      </c>
      <c r="F1871">
        <v>694904</v>
      </c>
      <c r="G1871">
        <v>-517855</v>
      </c>
      <c r="H1871">
        <v>0.12258527796645199</v>
      </c>
      <c r="I1871">
        <v>0.86780332247332004</v>
      </c>
      <c r="J1871">
        <v>-0.74521804450686702</v>
      </c>
      <c r="K1871">
        <f t="shared" si="87"/>
        <v>3250230</v>
      </c>
      <c r="L1871">
        <f t="shared" si="88"/>
        <v>5244006</v>
      </c>
      <c r="M1871">
        <f t="shared" si="89"/>
        <v>8616205</v>
      </c>
    </row>
    <row r="1872" spans="1:13">
      <c r="A1872" s="1" t="s">
        <v>16</v>
      </c>
      <c r="B1872">
        <v>36063</v>
      </c>
      <c r="C1872" t="s">
        <v>1285</v>
      </c>
      <c r="D1872">
        <v>56068</v>
      </c>
      <c r="E1872">
        <v>46029</v>
      </c>
      <c r="F1872">
        <v>104080</v>
      </c>
      <c r="G1872">
        <v>10039</v>
      </c>
      <c r="H1872">
        <v>0.53870099923135994</v>
      </c>
      <c r="I1872">
        <v>0.442246348962336</v>
      </c>
      <c r="J1872">
        <v>9.6454650269023806E-2</v>
      </c>
      <c r="K1872">
        <f t="shared" si="87"/>
        <v>3250230</v>
      </c>
      <c r="L1872">
        <f t="shared" si="88"/>
        <v>5244006</v>
      </c>
      <c r="M1872">
        <f t="shared" si="89"/>
        <v>8616205</v>
      </c>
    </row>
    <row r="1873" spans="1:13">
      <c r="A1873" s="1" t="s">
        <v>16</v>
      </c>
      <c r="B1873">
        <v>36065</v>
      </c>
      <c r="C1873" t="s">
        <v>573</v>
      </c>
      <c r="D1873">
        <v>57180</v>
      </c>
      <c r="E1873">
        <v>41567</v>
      </c>
      <c r="F1873">
        <v>100746</v>
      </c>
      <c r="G1873">
        <v>15613</v>
      </c>
      <c r="H1873">
        <v>0.56756595795366505</v>
      </c>
      <c r="I1873">
        <v>0.41259206320846398</v>
      </c>
      <c r="J1873">
        <v>0.15497389474520001</v>
      </c>
      <c r="K1873">
        <f t="shared" si="87"/>
        <v>3250230</v>
      </c>
      <c r="L1873">
        <f t="shared" si="88"/>
        <v>5244006</v>
      </c>
      <c r="M1873">
        <f t="shared" si="89"/>
        <v>8616205</v>
      </c>
    </row>
    <row r="1874" spans="1:13">
      <c r="A1874" s="1" t="s">
        <v>16</v>
      </c>
      <c r="B1874">
        <v>36067</v>
      </c>
      <c r="C1874" t="s">
        <v>1286</v>
      </c>
      <c r="D1874">
        <v>90619</v>
      </c>
      <c r="E1874">
        <v>138894</v>
      </c>
      <c r="F1874">
        <v>234735</v>
      </c>
      <c r="G1874">
        <v>-48275</v>
      </c>
      <c r="H1874">
        <v>0.38604809678999702</v>
      </c>
      <c r="I1874">
        <v>0.59170554029011402</v>
      </c>
      <c r="J1874">
        <v>-0.205657443500117</v>
      </c>
      <c r="K1874">
        <f t="shared" si="87"/>
        <v>3250230</v>
      </c>
      <c r="L1874">
        <f t="shared" si="88"/>
        <v>5244006</v>
      </c>
      <c r="M1874">
        <f t="shared" si="89"/>
        <v>8616205</v>
      </c>
    </row>
    <row r="1875" spans="1:13">
      <c r="A1875" s="1" t="s">
        <v>16</v>
      </c>
      <c r="B1875">
        <v>36069</v>
      </c>
      <c r="C1875" t="s">
        <v>1287</v>
      </c>
      <c r="D1875">
        <v>29039</v>
      </c>
      <c r="E1875">
        <v>29025</v>
      </c>
      <c r="F1875">
        <v>59674</v>
      </c>
      <c r="G1875">
        <v>14</v>
      </c>
      <c r="H1875">
        <v>0.48662734189093998</v>
      </c>
      <c r="I1875">
        <v>0.486392733853939</v>
      </c>
      <c r="J1875">
        <v>2.34608037001038E-4</v>
      </c>
      <c r="K1875">
        <f t="shared" si="87"/>
        <v>3250230</v>
      </c>
      <c r="L1875">
        <f t="shared" si="88"/>
        <v>5244006</v>
      </c>
      <c r="M1875">
        <f t="shared" si="89"/>
        <v>8616205</v>
      </c>
    </row>
    <row r="1876" spans="1:13">
      <c r="A1876" s="1" t="s">
        <v>16</v>
      </c>
      <c r="B1876">
        <v>36071</v>
      </c>
      <c r="C1876" t="s">
        <v>293</v>
      </c>
      <c r="D1876">
        <v>84996</v>
      </c>
      <c r="E1876">
        <v>84684</v>
      </c>
      <c r="F1876">
        <v>172099</v>
      </c>
      <c r="G1876">
        <v>312</v>
      </c>
      <c r="H1876">
        <v>0.49387852340803801</v>
      </c>
      <c r="I1876">
        <v>0.49206561339693999</v>
      </c>
      <c r="J1876">
        <v>1.81291001109823E-3</v>
      </c>
      <c r="K1876">
        <f t="shared" si="87"/>
        <v>3250230</v>
      </c>
      <c r="L1876">
        <f t="shared" si="88"/>
        <v>5244006</v>
      </c>
      <c r="M1876">
        <f t="shared" si="89"/>
        <v>8616205</v>
      </c>
    </row>
    <row r="1877" spans="1:13">
      <c r="A1877" s="1" t="s">
        <v>16</v>
      </c>
      <c r="B1877">
        <v>36073</v>
      </c>
      <c r="C1877" t="s">
        <v>1288</v>
      </c>
      <c r="D1877">
        <v>12126</v>
      </c>
      <c r="E1877">
        <v>5587</v>
      </c>
      <c r="F1877">
        <v>18154</v>
      </c>
      <c r="G1877">
        <v>6539</v>
      </c>
      <c r="H1877">
        <v>0.66795196650875799</v>
      </c>
      <c r="I1877">
        <v>0.30775586647570702</v>
      </c>
      <c r="J1877">
        <v>0.36019610003305003</v>
      </c>
      <c r="K1877">
        <f t="shared" si="87"/>
        <v>3250230</v>
      </c>
      <c r="L1877">
        <f t="shared" si="88"/>
        <v>5244006</v>
      </c>
      <c r="M1877">
        <f t="shared" si="89"/>
        <v>8616205</v>
      </c>
    </row>
    <row r="1878" spans="1:13">
      <c r="A1878" s="1" t="s">
        <v>16</v>
      </c>
      <c r="B1878">
        <v>36075</v>
      </c>
      <c r="C1878" t="s">
        <v>1289</v>
      </c>
      <c r="D1878">
        <v>32138</v>
      </c>
      <c r="E1878">
        <v>21143</v>
      </c>
      <c r="F1878">
        <v>54491</v>
      </c>
      <c r="G1878">
        <v>10995</v>
      </c>
      <c r="H1878">
        <v>0.58978546916004404</v>
      </c>
      <c r="I1878">
        <v>0.388009029013965</v>
      </c>
      <c r="J1878">
        <v>0.20177644014607901</v>
      </c>
      <c r="K1878">
        <f t="shared" si="87"/>
        <v>3250230</v>
      </c>
      <c r="L1878">
        <f t="shared" si="88"/>
        <v>5244006</v>
      </c>
      <c r="M1878">
        <f t="shared" si="89"/>
        <v>8616205</v>
      </c>
    </row>
    <row r="1879" spans="1:13">
      <c r="A1879" s="1" t="s">
        <v>16</v>
      </c>
      <c r="B1879">
        <v>36077</v>
      </c>
      <c r="C1879" t="s">
        <v>996</v>
      </c>
      <c r="D1879">
        <v>14382</v>
      </c>
      <c r="E1879">
        <v>12975</v>
      </c>
      <c r="F1879">
        <v>28008</v>
      </c>
      <c r="G1879">
        <v>1407</v>
      </c>
      <c r="H1879">
        <v>0.513496143958868</v>
      </c>
      <c r="I1879">
        <v>0.46326049700085598</v>
      </c>
      <c r="J1879">
        <v>5.0235646958011901E-2</v>
      </c>
      <c r="K1879">
        <f t="shared" si="87"/>
        <v>3250230</v>
      </c>
      <c r="L1879">
        <f t="shared" si="88"/>
        <v>5244006</v>
      </c>
      <c r="M1879">
        <f t="shared" si="89"/>
        <v>8616205</v>
      </c>
    </row>
    <row r="1880" spans="1:13">
      <c r="A1880" s="1" t="s">
        <v>16</v>
      </c>
      <c r="B1880">
        <v>36079</v>
      </c>
      <c r="C1880" t="s">
        <v>425</v>
      </c>
      <c r="D1880">
        <v>29283</v>
      </c>
      <c r="E1880">
        <v>24953</v>
      </c>
      <c r="F1880">
        <v>54989</v>
      </c>
      <c r="G1880">
        <v>4330</v>
      </c>
      <c r="H1880">
        <v>0.532524686755532</v>
      </c>
      <c r="I1880">
        <v>0.45378166542399301</v>
      </c>
      <c r="J1880">
        <v>7.8743021331538904E-2</v>
      </c>
      <c r="K1880">
        <f t="shared" si="87"/>
        <v>3250230</v>
      </c>
      <c r="L1880">
        <f t="shared" si="88"/>
        <v>5244006</v>
      </c>
      <c r="M1880">
        <f t="shared" si="89"/>
        <v>8616205</v>
      </c>
    </row>
    <row r="1881" spans="1:13">
      <c r="A1881" s="1" t="s">
        <v>16</v>
      </c>
      <c r="B1881">
        <v>36081</v>
      </c>
      <c r="C1881" t="s">
        <v>1290</v>
      </c>
      <c r="D1881">
        <v>212665</v>
      </c>
      <c r="E1881">
        <v>569038</v>
      </c>
      <c r="F1881">
        <v>787860</v>
      </c>
      <c r="G1881">
        <v>-356373</v>
      </c>
      <c r="H1881">
        <v>0.26992739826872703</v>
      </c>
      <c r="I1881">
        <v>0.722257761531236</v>
      </c>
      <c r="J1881">
        <v>-0.45233036326250797</v>
      </c>
      <c r="K1881">
        <f t="shared" si="87"/>
        <v>3250230</v>
      </c>
      <c r="L1881">
        <f t="shared" si="88"/>
        <v>5244006</v>
      </c>
      <c r="M1881">
        <f t="shared" si="89"/>
        <v>8616205</v>
      </c>
    </row>
    <row r="1882" spans="1:13">
      <c r="A1882" s="1" t="s">
        <v>16</v>
      </c>
      <c r="B1882">
        <v>36083</v>
      </c>
      <c r="C1882" t="s">
        <v>1291</v>
      </c>
      <c r="D1882">
        <v>36500</v>
      </c>
      <c r="E1882">
        <v>40969</v>
      </c>
      <c r="F1882">
        <v>79409</v>
      </c>
      <c r="G1882">
        <v>-4469</v>
      </c>
      <c r="H1882">
        <v>0.459645632107191</v>
      </c>
      <c r="I1882">
        <v>0.51592388772053499</v>
      </c>
      <c r="J1882">
        <v>-5.62782556133435E-2</v>
      </c>
      <c r="K1882">
        <f t="shared" si="87"/>
        <v>3250230</v>
      </c>
      <c r="L1882">
        <f t="shared" si="88"/>
        <v>5244006</v>
      </c>
      <c r="M1882">
        <f t="shared" si="89"/>
        <v>8616205</v>
      </c>
    </row>
    <row r="1883" spans="1:13">
      <c r="A1883" s="1" t="s">
        <v>16</v>
      </c>
      <c r="B1883">
        <v>36085</v>
      </c>
      <c r="C1883" t="s">
        <v>514</v>
      </c>
      <c r="D1883">
        <v>123320</v>
      </c>
      <c r="E1883">
        <v>90997</v>
      </c>
      <c r="F1883">
        <v>216153</v>
      </c>
      <c r="G1883">
        <v>32323</v>
      </c>
      <c r="H1883">
        <v>0.57052180631311999</v>
      </c>
      <c r="I1883">
        <v>0.42098421025847399</v>
      </c>
      <c r="J1883">
        <v>0.149537596054646</v>
      </c>
      <c r="K1883">
        <f t="shared" si="87"/>
        <v>3250230</v>
      </c>
      <c r="L1883">
        <f t="shared" si="88"/>
        <v>5244006</v>
      </c>
      <c r="M1883">
        <f t="shared" si="89"/>
        <v>8616205</v>
      </c>
    </row>
    <row r="1884" spans="1:13">
      <c r="A1884" s="1" t="s">
        <v>16</v>
      </c>
      <c r="B1884">
        <v>36087</v>
      </c>
      <c r="C1884" t="s">
        <v>1292</v>
      </c>
      <c r="D1884">
        <v>73186</v>
      </c>
      <c r="E1884">
        <v>75802</v>
      </c>
      <c r="F1884">
        <v>150369</v>
      </c>
      <c r="G1884">
        <v>-2616</v>
      </c>
      <c r="H1884">
        <v>0.48670936163703898</v>
      </c>
      <c r="I1884">
        <v>0.50410656451795199</v>
      </c>
      <c r="J1884">
        <v>-1.7397202880912999E-2</v>
      </c>
      <c r="K1884">
        <f t="shared" si="87"/>
        <v>3250230</v>
      </c>
      <c r="L1884">
        <f t="shared" si="88"/>
        <v>5244006</v>
      </c>
      <c r="M1884">
        <f t="shared" si="89"/>
        <v>8616205</v>
      </c>
    </row>
    <row r="1885" spans="1:13">
      <c r="A1885" s="1" t="s">
        <v>16</v>
      </c>
      <c r="B1885">
        <v>36089</v>
      </c>
      <c r="C1885" t="s">
        <v>1293</v>
      </c>
      <c r="D1885">
        <v>24608</v>
      </c>
      <c r="E1885">
        <v>19361</v>
      </c>
      <c r="F1885">
        <v>44907</v>
      </c>
      <c r="G1885">
        <v>5247</v>
      </c>
      <c r="H1885">
        <v>0.54797693009998405</v>
      </c>
      <c r="I1885">
        <v>0.43113545772374001</v>
      </c>
      <c r="J1885">
        <v>0.116841472376244</v>
      </c>
      <c r="K1885">
        <f t="shared" si="87"/>
        <v>3250230</v>
      </c>
      <c r="L1885">
        <f t="shared" si="88"/>
        <v>5244006</v>
      </c>
      <c r="M1885">
        <f t="shared" si="89"/>
        <v>8616205</v>
      </c>
    </row>
    <row r="1886" spans="1:13">
      <c r="A1886" s="1" t="s">
        <v>16</v>
      </c>
      <c r="B1886">
        <v>36091</v>
      </c>
      <c r="C1886" t="s">
        <v>1294</v>
      </c>
      <c r="D1886">
        <v>61305</v>
      </c>
      <c r="E1886">
        <v>68471</v>
      </c>
      <c r="F1886">
        <v>132655</v>
      </c>
      <c r="G1886">
        <v>-7166</v>
      </c>
      <c r="H1886">
        <v>0.46213863028155699</v>
      </c>
      <c r="I1886">
        <v>0.51615845614564004</v>
      </c>
      <c r="J1886">
        <v>-5.4019825864083403E-2</v>
      </c>
      <c r="K1886">
        <f t="shared" si="87"/>
        <v>3250230</v>
      </c>
      <c r="L1886">
        <f t="shared" si="88"/>
        <v>5244006</v>
      </c>
      <c r="M1886">
        <f t="shared" si="89"/>
        <v>8616205</v>
      </c>
    </row>
    <row r="1887" spans="1:13">
      <c r="A1887" s="1" t="s">
        <v>16</v>
      </c>
      <c r="B1887">
        <v>36093</v>
      </c>
      <c r="C1887" t="s">
        <v>1295</v>
      </c>
      <c r="D1887">
        <v>30741</v>
      </c>
      <c r="E1887">
        <v>42465</v>
      </c>
      <c r="F1887">
        <v>74826</v>
      </c>
      <c r="G1887">
        <v>-11724</v>
      </c>
      <c r="H1887">
        <v>0.41083313286825401</v>
      </c>
      <c r="I1887">
        <v>0.56751663860155499</v>
      </c>
      <c r="J1887">
        <v>-0.156683505733301</v>
      </c>
      <c r="K1887">
        <f t="shared" si="87"/>
        <v>3250230</v>
      </c>
      <c r="L1887">
        <f t="shared" si="88"/>
        <v>5244006</v>
      </c>
      <c r="M1887">
        <f t="shared" si="89"/>
        <v>8616205</v>
      </c>
    </row>
    <row r="1888" spans="1:13">
      <c r="A1888" s="1" t="s">
        <v>16</v>
      </c>
      <c r="B1888">
        <v>36095</v>
      </c>
      <c r="C1888" t="s">
        <v>1296</v>
      </c>
      <c r="D1888">
        <v>9903</v>
      </c>
      <c r="E1888">
        <v>5345</v>
      </c>
      <c r="F1888">
        <v>15710</v>
      </c>
      <c r="G1888">
        <v>4558</v>
      </c>
      <c r="H1888">
        <v>0.63036282622533402</v>
      </c>
      <c r="I1888">
        <v>0.34022915340547399</v>
      </c>
      <c r="J1888">
        <v>0.29013367281985902</v>
      </c>
      <c r="K1888">
        <f t="shared" si="87"/>
        <v>3250230</v>
      </c>
      <c r="L1888">
        <f t="shared" si="88"/>
        <v>5244006</v>
      </c>
      <c r="M1888">
        <f t="shared" si="89"/>
        <v>8616205</v>
      </c>
    </row>
    <row r="1889" spans="1:13">
      <c r="A1889" s="1" t="s">
        <v>16</v>
      </c>
      <c r="B1889">
        <v>36097</v>
      </c>
      <c r="C1889" t="s">
        <v>624</v>
      </c>
      <c r="D1889">
        <v>5621</v>
      </c>
      <c r="E1889">
        <v>3903</v>
      </c>
      <c r="F1889">
        <v>9766</v>
      </c>
      <c r="G1889">
        <v>1718</v>
      </c>
      <c r="H1889">
        <v>0.57556829817735</v>
      </c>
      <c r="I1889">
        <v>0.39965185336883002</v>
      </c>
      <c r="J1889">
        <v>0.17591644480851901</v>
      </c>
      <c r="K1889">
        <f t="shared" si="87"/>
        <v>3250230</v>
      </c>
      <c r="L1889">
        <f t="shared" si="88"/>
        <v>5244006</v>
      </c>
      <c r="M1889">
        <f t="shared" si="89"/>
        <v>8616205</v>
      </c>
    </row>
    <row r="1890" spans="1:13">
      <c r="A1890" s="1" t="s">
        <v>16</v>
      </c>
      <c r="B1890">
        <v>36099</v>
      </c>
      <c r="C1890" t="s">
        <v>1297</v>
      </c>
      <c r="D1890">
        <v>8329</v>
      </c>
      <c r="E1890">
        <v>6914</v>
      </c>
      <c r="F1890">
        <v>15630</v>
      </c>
      <c r="G1890">
        <v>1415</v>
      </c>
      <c r="H1890">
        <v>0.53288547664747199</v>
      </c>
      <c r="I1890">
        <v>0.442354446577095</v>
      </c>
      <c r="J1890">
        <v>9.0531030070377397E-2</v>
      </c>
      <c r="K1890">
        <f t="shared" si="87"/>
        <v>3250230</v>
      </c>
      <c r="L1890">
        <f t="shared" si="88"/>
        <v>5244006</v>
      </c>
      <c r="M1890">
        <f t="shared" si="89"/>
        <v>8616205</v>
      </c>
    </row>
    <row r="1891" spans="1:13">
      <c r="A1891" s="1" t="s">
        <v>16</v>
      </c>
      <c r="B1891">
        <v>36101</v>
      </c>
      <c r="C1891" t="s">
        <v>665</v>
      </c>
      <c r="D1891">
        <v>29474</v>
      </c>
      <c r="E1891">
        <v>15790</v>
      </c>
      <c r="F1891">
        <v>46178</v>
      </c>
      <c r="G1891">
        <v>13684</v>
      </c>
      <c r="H1891">
        <v>0.63826930573000096</v>
      </c>
      <c r="I1891">
        <v>0.34193771926025301</v>
      </c>
      <c r="J1891">
        <v>0.296331586469747</v>
      </c>
      <c r="K1891">
        <f t="shared" si="87"/>
        <v>3250230</v>
      </c>
      <c r="L1891">
        <f t="shared" si="88"/>
        <v>5244006</v>
      </c>
      <c r="M1891">
        <f t="shared" si="89"/>
        <v>8616205</v>
      </c>
    </row>
    <row r="1892" spans="1:13">
      <c r="A1892" s="1" t="s">
        <v>16</v>
      </c>
      <c r="B1892">
        <v>36103</v>
      </c>
      <c r="C1892" t="s">
        <v>943</v>
      </c>
      <c r="D1892">
        <v>381253</v>
      </c>
      <c r="E1892">
        <v>381021</v>
      </c>
      <c r="F1892">
        <v>771541</v>
      </c>
      <c r="G1892">
        <v>232</v>
      </c>
      <c r="H1892">
        <v>0.49414483481759203</v>
      </c>
      <c r="I1892">
        <v>0.49384413790064302</v>
      </c>
      <c r="J1892">
        <v>3.0069691694928298E-4</v>
      </c>
      <c r="K1892">
        <f t="shared" si="87"/>
        <v>3250230</v>
      </c>
      <c r="L1892">
        <f t="shared" si="88"/>
        <v>5244006</v>
      </c>
      <c r="M1892">
        <f t="shared" si="89"/>
        <v>8616205</v>
      </c>
    </row>
    <row r="1893" spans="1:13">
      <c r="A1893" s="1" t="s">
        <v>16</v>
      </c>
      <c r="B1893">
        <v>36105</v>
      </c>
      <c r="C1893" t="s">
        <v>666</v>
      </c>
      <c r="D1893">
        <v>18665</v>
      </c>
      <c r="E1893">
        <v>15489</v>
      </c>
      <c r="F1893">
        <v>34647</v>
      </c>
      <c r="G1893">
        <v>3176</v>
      </c>
      <c r="H1893">
        <v>0.53871908101711496</v>
      </c>
      <c r="I1893">
        <v>0.44705169278725398</v>
      </c>
      <c r="J1893">
        <v>9.1667388229861202E-2</v>
      </c>
      <c r="K1893">
        <f t="shared" si="87"/>
        <v>3250230</v>
      </c>
      <c r="L1893">
        <f t="shared" si="88"/>
        <v>5244006</v>
      </c>
      <c r="M1893">
        <f t="shared" si="89"/>
        <v>8616205</v>
      </c>
    </row>
    <row r="1894" spans="1:13">
      <c r="A1894" s="1" t="s">
        <v>16</v>
      </c>
      <c r="B1894">
        <v>36107</v>
      </c>
      <c r="C1894" t="s">
        <v>1298</v>
      </c>
      <c r="D1894">
        <v>14791</v>
      </c>
      <c r="E1894">
        <v>9634</v>
      </c>
      <c r="F1894">
        <v>25044</v>
      </c>
      <c r="G1894">
        <v>5157</v>
      </c>
      <c r="H1894">
        <v>0.59060054304424203</v>
      </c>
      <c r="I1894">
        <v>0.38468295799392999</v>
      </c>
      <c r="J1894">
        <v>0.20591758505031099</v>
      </c>
      <c r="K1894">
        <f t="shared" si="87"/>
        <v>3250230</v>
      </c>
      <c r="L1894">
        <f t="shared" si="88"/>
        <v>5244006</v>
      </c>
      <c r="M1894">
        <f t="shared" si="89"/>
        <v>8616205</v>
      </c>
    </row>
    <row r="1895" spans="1:13">
      <c r="A1895" s="1" t="s">
        <v>16</v>
      </c>
      <c r="B1895">
        <v>36109</v>
      </c>
      <c r="C1895" t="s">
        <v>1299</v>
      </c>
      <c r="D1895">
        <v>11096</v>
      </c>
      <c r="E1895">
        <v>33619</v>
      </c>
      <c r="F1895">
        <v>45735</v>
      </c>
      <c r="G1895">
        <v>-22523</v>
      </c>
      <c r="H1895">
        <v>0.24261506504864899</v>
      </c>
      <c r="I1895">
        <v>0.73508254072373402</v>
      </c>
      <c r="J1895">
        <v>-0.49246747567508398</v>
      </c>
      <c r="K1895">
        <f t="shared" si="87"/>
        <v>3250230</v>
      </c>
      <c r="L1895">
        <f t="shared" si="88"/>
        <v>5244006</v>
      </c>
      <c r="M1895">
        <f t="shared" si="89"/>
        <v>8616205</v>
      </c>
    </row>
    <row r="1896" spans="1:13">
      <c r="A1896" s="1" t="s">
        <v>16</v>
      </c>
      <c r="B1896">
        <v>36111</v>
      </c>
      <c r="C1896" t="s">
        <v>1300</v>
      </c>
      <c r="D1896">
        <v>37590</v>
      </c>
      <c r="E1896">
        <v>57970</v>
      </c>
      <c r="F1896">
        <v>97420</v>
      </c>
      <c r="G1896">
        <v>-20380</v>
      </c>
      <c r="H1896">
        <v>0.38585506056251201</v>
      </c>
      <c r="I1896">
        <v>0.59505235064668405</v>
      </c>
      <c r="J1896">
        <v>-0.20919729008417101</v>
      </c>
      <c r="K1896">
        <f t="shared" si="87"/>
        <v>3250230</v>
      </c>
      <c r="L1896">
        <f t="shared" si="88"/>
        <v>5244006</v>
      </c>
      <c r="M1896">
        <f t="shared" si="89"/>
        <v>8616205</v>
      </c>
    </row>
    <row r="1897" spans="1:13">
      <c r="A1897" s="1" t="s">
        <v>16</v>
      </c>
      <c r="B1897">
        <v>36113</v>
      </c>
      <c r="C1897" t="s">
        <v>536</v>
      </c>
      <c r="D1897">
        <v>17699</v>
      </c>
      <c r="E1897">
        <v>17642</v>
      </c>
      <c r="F1897">
        <v>36131</v>
      </c>
      <c r="G1897">
        <v>57</v>
      </c>
      <c r="H1897">
        <v>0.48985635603775102</v>
      </c>
      <c r="I1897">
        <v>0.48827876338877901</v>
      </c>
      <c r="J1897">
        <v>1.57759264897178E-3</v>
      </c>
      <c r="K1897">
        <f t="shared" si="87"/>
        <v>3250230</v>
      </c>
      <c r="L1897">
        <f t="shared" si="88"/>
        <v>5244006</v>
      </c>
      <c r="M1897">
        <f t="shared" si="89"/>
        <v>8616205</v>
      </c>
    </row>
    <row r="1898" spans="1:13">
      <c r="A1898" s="1" t="s">
        <v>16</v>
      </c>
      <c r="B1898">
        <v>36115</v>
      </c>
      <c r="C1898" t="s">
        <v>150</v>
      </c>
      <c r="D1898">
        <v>15941</v>
      </c>
      <c r="E1898">
        <v>11565</v>
      </c>
      <c r="F1898">
        <v>28138</v>
      </c>
      <c r="G1898">
        <v>4376</v>
      </c>
      <c r="H1898">
        <v>0.56652924870282095</v>
      </c>
      <c r="I1898">
        <v>0.41101002203425901</v>
      </c>
      <c r="J1898">
        <v>0.15551922666856199</v>
      </c>
      <c r="K1898">
        <f t="shared" si="87"/>
        <v>3250230</v>
      </c>
      <c r="L1898">
        <f t="shared" si="88"/>
        <v>5244006</v>
      </c>
      <c r="M1898">
        <f t="shared" si="89"/>
        <v>8616205</v>
      </c>
    </row>
    <row r="1899" spans="1:13">
      <c r="A1899" s="1" t="s">
        <v>16</v>
      </c>
      <c r="B1899">
        <v>36117</v>
      </c>
      <c r="C1899" t="s">
        <v>537</v>
      </c>
      <c r="D1899">
        <v>26204</v>
      </c>
      <c r="E1899">
        <v>17456</v>
      </c>
      <c r="F1899">
        <v>44714</v>
      </c>
      <c r="G1899">
        <v>8748</v>
      </c>
      <c r="H1899">
        <v>0.58603569351880802</v>
      </c>
      <c r="I1899">
        <v>0.39039227087713002</v>
      </c>
      <c r="J1899">
        <v>0.195643422641678</v>
      </c>
      <c r="K1899">
        <f t="shared" si="87"/>
        <v>3250230</v>
      </c>
      <c r="L1899">
        <f t="shared" si="88"/>
        <v>5244006</v>
      </c>
      <c r="M1899">
        <f t="shared" si="89"/>
        <v>8616205</v>
      </c>
    </row>
    <row r="1900" spans="1:13">
      <c r="A1900" s="1" t="s">
        <v>16</v>
      </c>
      <c r="B1900">
        <v>36119</v>
      </c>
      <c r="C1900" t="s">
        <v>1301</v>
      </c>
      <c r="D1900">
        <v>144713</v>
      </c>
      <c r="E1900">
        <v>312371</v>
      </c>
      <c r="F1900">
        <v>462122</v>
      </c>
      <c r="G1900">
        <v>-167658</v>
      </c>
      <c r="H1900">
        <v>0.313148908729729</v>
      </c>
      <c r="I1900">
        <v>0.67594920821774296</v>
      </c>
      <c r="J1900">
        <v>-0.36280029948801401</v>
      </c>
      <c r="K1900">
        <f t="shared" si="87"/>
        <v>3250230</v>
      </c>
      <c r="L1900">
        <f t="shared" si="88"/>
        <v>5244006</v>
      </c>
      <c r="M1900">
        <f t="shared" si="89"/>
        <v>8616205</v>
      </c>
    </row>
    <row r="1901" spans="1:13">
      <c r="A1901" s="1" t="s">
        <v>16</v>
      </c>
      <c r="B1901">
        <v>36121</v>
      </c>
      <c r="C1901" t="s">
        <v>1302</v>
      </c>
      <c r="D1901">
        <v>13898</v>
      </c>
      <c r="E1901">
        <v>5073</v>
      </c>
      <c r="F1901">
        <v>19399</v>
      </c>
      <c r="G1901">
        <v>8825</v>
      </c>
      <c r="H1901">
        <v>0.71642868189081899</v>
      </c>
      <c r="I1901">
        <v>0.26150832517139999</v>
      </c>
      <c r="J1901">
        <v>0.454920356719418</v>
      </c>
      <c r="K1901">
        <f t="shared" si="87"/>
        <v>3250230</v>
      </c>
      <c r="L1901">
        <f t="shared" si="88"/>
        <v>5244006</v>
      </c>
      <c r="M1901">
        <f t="shared" si="89"/>
        <v>8616205</v>
      </c>
    </row>
    <row r="1902" spans="1:13">
      <c r="A1902" s="1" t="s">
        <v>16</v>
      </c>
      <c r="B1902">
        <v>36123</v>
      </c>
      <c r="C1902" t="s">
        <v>1303</v>
      </c>
      <c r="D1902">
        <v>6208</v>
      </c>
      <c r="E1902">
        <v>4219</v>
      </c>
      <c r="F1902">
        <v>10701</v>
      </c>
      <c r="G1902">
        <v>1989</v>
      </c>
      <c r="H1902">
        <v>0.58013269787870203</v>
      </c>
      <c r="I1902">
        <v>0.39426221848425302</v>
      </c>
      <c r="J1902">
        <v>0.18587047939444901</v>
      </c>
      <c r="K1902">
        <f t="shared" si="87"/>
        <v>3250230</v>
      </c>
      <c r="L1902">
        <f t="shared" si="88"/>
        <v>5244006</v>
      </c>
      <c r="M1902">
        <f t="shared" si="89"/>
        <v>8616205</v>
      </c>
    </row>
    <row r="1903" spans="1:13">
      <c r="A1903" s="1" t="s">
        <v>20</v>
      </c>
      <c r="B1903">
        <v>37001</v>
      </c>
      <c r="C1903" t="s">
        <v>1304</v>
      </c>
      <c r="D1903">
        <v>46056</v>
      </c>
      <c r="E1903">
        <v>38825</v>
      </c>
      <c r="F1903">
        <v>86091</v>
      </c>
      <c r="G1903">
        <v>7231</v>
      </c>
      <c r="H1903">
        <v>0.53496881207094804</v>
      </c>
      <c r="I1903">
        <v>0.45097629252767402</v>
      </c>
      <c r="J1903">
        <v>8.39925195432739E-2</v>
      </c>
      <c r="K1903">
        <f t="shared" si="87"/>
        <v>2758773</v>
      </c>
      <c r="L1903">
        <f t="shared" si="88"/>
        <v>2684292</v>
      </c>
      <c r="M1903">
        <f t="shared" si="89"/>
        <v>5524801</v>
      </c>
    </row>
    <row r="1904" spans="1:13">
      <c r="A1904" s="1" t="s">
        <v>20</v>
      </c>
      <c r="B1904">
        <v>37003</v>
      </c>
      <c r="C1904" t="s">
        <v>581</v>
      </c>
      <c r="D1904">
        <v>15888</v>
      </c>
      <c r="E1904">
        <v>4145</v>
      </c>
      <c r="F1904">
        <v>20236</v>
      </c>
      <c r="G1904">
        <v>11743</v>
      </c>
      <c r="H1904">
        <v>0.78513540225340905</v>
      </c>
      <c r="I1904">
        <v>0.204832970942874</v>
      </c>
      <c r="J1904">
        <v>0.58030243131053505</v>
      </c>
      <c r="K1904">
        <f t="shared" si="87"/>
        <v>2758773</v>
      </c>
      <c r="L1904">
        <f t="shared" si="88"/>
        <v>2684292</v>
      </c>
      <c r="M1904">
        <f t="shared" si="89"/>
        <v>5524801</v>
      </c>
    </row>
    <row r="1905" spans="1:13">
      <c r="A1905" s="1" t="s">
        <v>20</v>
      </c>
      <c r="B1905">
        <v>37005</v>
      </c>
      <c r="C1905" t="s">
        <v>1305</v>
      </c>
      <c r="D1905">
        <v>4527</v>
      </c>
      <c r="E1905">
        <v>1486</v>
      </c>
      <c r="F1905">
        <v>6076</v>
      </c>
      <c r="G1905">
        <v>3041</v>
      </c>
      <c r="H1905">
        <v>0.74506254114548998</v>
      </c>
      <c r="I1905">
        <v>0.244568795260039</v>
      </c>
      <c r="J1905">
        <v>0.50049374588545004</v>
      </c>
      <c r="K1905">
        <f t="shared" si="87"/>
        <v>2758773</v>
      </c>
      <c r="L1905">
        <f t="shared" si="88"/>
        <v>2684292</v>
      </c>
      <c r="M1905">
        <f t="shared" si="89"/>
        <v>5524801</v>
      </c>
    </row>
    <row r="1906" spans="1:13">
      <c r="A1906" s="1" t="s">
        <v>20</v>
      </c>
      <c r="B1906">
        <v>37007</v>
      </c>
      <c r="C1906" t="s">
        <v>1306</v>
      </c>
      <c r="D1906">
        <v>5321</v>
      </c>
      <c r="E1906">
        <v>5789</v>
      </c>
      <c r="F1906">
        <v>11194</v>
      </c>
      <c r="G1906">
        <v>-468</v>
      </c>
      <c r="H1906">
        <v>0.47534393425049098</v>
      </c>
      <c r="I1906">
        <v>0.51715204573878804</v>
      </c>
      <c r="J1906">
        <v>-4.1808111488297203E-2</v>
      </c>
      <c r="K1906">
        <f t="shared" si="87"/>
        <v>2758773</v>
      </c>
      <c r="L1906">
        <f t="shared" si="88"/>
        <v>2684292</v>
      </c>
      <c r="M1906">
        <f t="shared" si="89"/>
        <v>5524801</v>
      </c>
    </row>
    <row r="1907" spans="1:13">
      <c r="A1907" s="1" t="s">
        <v>20</v>
      </c>
      <c r="B1907">
        <v>37009</v>
      </c>
      <c r="C1907" t="s">
        <v>1307</v>
      </c>
      <c r="D1907">
        <v>11451</v>
      </c>
      <c r="E1907">
        <v>4164</v>
      </c>
      <c r="F1907">
        <v>15814</v>
      </c>
      <c r="G1907">
        <v>7287</v>
      </c>
      <c r="H1907">
        <v>0.72410522321993098</v>
      </c>
      <c r="I1907">
        <v>0.263310990261793</v>
      </c>
      <c r="J1907">
        <v>0.46079423295813798</v>
      </c>
      <c r="K1907">
        <f t="shared" si="87"/>
        <v>2758773</v>
      </c>
      <c r="L1907">
        <f t="shared" si="88"/>
        <v>2684292</v>
      </c>
      <c r="M1907">
        <f t="shared" si="89"/>
        <v>5524801</v>
      </c>
    </row>
    <row r="1908" spans="1:13">
      <c r="A1908" s="1" t="s">
        <v>20</v>
      </c>
      <c r="B1908">
        <v>37011</v>
      </c>
      <c r="C1908" t="s">
        <v>1308</v>
      </c>
      <c r="D1908">
        <v>7172</v>
      </c>
      <c r="E1908">
        <v>2191</v>
      </c>
      <c r="F1908">
        <v>9458</v>
      </c>
      <c r="G1908">
        <v>4981</v>
      </c>
      <c r="H1908">
        <v>0.75829985197716199</v>
      </c>
      <c r="I1908">
        <v>0.23165574117149501</v>
      </c>
      <c r="J1908">
        <v>0.52664411080566698</v>
      </c>
      <c r="K1908">
        <f t="shared" si="87"/>
        <v>2758773</v>
      </c>
      <c r="L1908">
        <f t="shared" si="88"/>
        <v>2684292</v>
      </c>
      <c r="M1908">
        <f t="shared" si="89"/>
        <v>5524801</v>
      </c>
    </row>
    <row r="1909" spans="1:13">
      <c r="A1909" s="1" t="s">
        <v>20</v>
      </c>
      <c r="B1909">
        <v>37013</v>
      </c>
      <c r="C1909" t="s">
        <v>1309</v>
      </c>
      <c r="D1909">
        <v>16437</v>
      </c>
      <c r="E1909">
        <v>9633</v>
      </c>
      <c r="F1909">
        <v>26315</v>
      </c>
      <c r="G1909">
        <v>6804</v>
      </c>
      <c r="H1909">
        <v>0.62462473874216196</v>
      </c>
      <c r="I1909">
        <v>0.36606498194945802</v>
      </c>
      <c r="J1909">
        <v>0.25855975679270299</v>
      </c>
      <c r="K1909">
        <f t="shared" si="87"/>
        <v>2758773</v>
      </c>
      <c r="L1909">
        <f t="shared" si="88"/>
        <v>2684292</v>
      </c>
      <c r="M1909">
        <f t="shared" si="89"/>
        <v>5524801</v>
      </c>
    </row>
    <row r="1910" spans="1:13">
      <c r="A1910" s="1" t="s">
        <v>20</v>
      </c>
      <c r="B1910">
        <v>37015</v>
      </c>
      <c r="C1910" t="s">
        <v>1310</v>
      </c>
      <c r="D1910">
        <v>3817</v>
      </c>
      <c r="E1910">
        <v>5939</v>
      </c>
      <c r="F1910">
        <v>9815</v>
      </c>
      <c r="G1910">
        <v>-2122</v>
      </c>
      <c r="H1910">
        <v>0.38889454915944899</v>
      </c>
      <c r="I1910">
        <v>0.60509424350483898</v>
      </c>
      <c r="J1910">
        <v>-0.21619969434538899</v>
      </c>
      <c r="K1910">
        <f t="shared" si="87"/>
        <v>2758773</v>
      </c>
      <c r="L1910">
        <f t="shared" si="88"/>
        <v>2684292</v>
      </c>
      <c r="M1910">
        <f t="shared" si="89"/>
        <v>5524801</v>
      </c>
    </row>
    <row r="1911" spans="1:13">
      <c r="A1911" s="1" t="s">
        <v>20</v>
      </c>
      <c r="B1911">
        <v>37017</v>
      </c>
      <c r="C1911" t="s">
        <v>1311</v>
      </c>
      <c r="D1911">
        <v>9676</v>
      </c>
      <c r="E1911">
        <v>7326</v>
      </c>
      <c r="F1911">
        <v>17125</v>
      </c>
      <c r="G1911">
        <v>2350</v>
      </c>
      <c r="H1911">
        <v>0.56502189781021805</v>
      </c>
      <c r="I1911">
        <v>0.42779562043795599</v>
      </c>
      <c r="J1911">
        <v>0.13722627737226201</v>
      </c>
      <c r="K1911">
        <f t="shared" si="87"/>
        <v>2758773</v>
      </c>
      <c r="L1911">
        <f t="shared" si="88"/>
        <v>2684292</v>
      </c>
      <c r="M1911">
        <f t="shared" si="89"/>
        <v>5524801</v>
      </c>
    </row>
    <row r="1912" spans="1:13">
      <c r="A1912" s="1" t="s">
        <v>20</v>
      </c>
      <c r="B1912">
        <v>37019</v>
      </c>
      <c r="C1912" t="s">
        <v>1312</v>
      </c>
      <c r="D1912">
        <v>55850</v>
      </c>
      <c r="E1912">
        <v>33310</v>
      </c>
      <c r="F1912">
        <v>90175</v>
      </c>
      <c r="G1912">
        <v>22540</v>
      </c>
      <c r="H1912">
        <v>0.61935126143609598</v>
      </c>
      <c r="I1912">
        <v>0.36939284724147398</v>
      </c>
      <c r="J1912">
        <v>0.249958414194621</v>
      </c>
      <c r="K1912">
        <f t="shared" si="87"/>
        <v>2758773</v>
      </c>
      <c r="L1912">
        <f t="shared" si="88"/>
        <v>2684292</v>
      </c>
      <c r="M1912">
        <f t="shared" si="89"/>
        <v>5524801</v>
      </c>
    </row>
    <row r="1913" spans="1:13">
      <c r="A1913" s="1" t="s">
        <v>20</v>
      </c>
      <c r="B1913">
        <v>37021</v>
      </c>
      <c r="C1913" t="s">
        <v>1313</v>
      </c>
      <c r="D1913">
        <v>62412</v>
      </c>
      <c r="E1913">
        <v>96515</v>
      </c>
      <c r="F1913">
        <v>161569</v>
      </c>
      <c r="G1913">
        <v>-34103</v>
      </c>
      <c r="H1913">
        <v>0.38628697336741502</v>
      </c>
      <c r="I1913">
        <v>0.59736087987175701</v>
      </c>
      <c r="J1913">
        <v>-0.21107390650434099</v>
      </c>
      <c r="K1913">
        <f t="shared" si="87"/>
        <v>2758773</v>
      </c>
      <c r="L1913">
        <f t="shared" si="88"/>
        <v>2684292</v>
      </c>
      <c r="M1913">
        <f t="shared" si="89"/>
        <v>5524801</v>
      </c>
    </row>
    <row r="1914" spans="1:13">
      <c r="A1914" s="1" t="s">
        <v>20</v>
      </c>
      <c r="B1914">
        <v>37023</v>
      </c>
      <c r="C1914" t="s">
        <v>449</v>
      </c>
      <c r="D1914">
        <v>31019</v>
      </c>
      <c r="E1914">
        <v>13118</v>
      </c>
      <c r="F1914">
        <v>44602</v>
      </c>
      <c r="G1914">
        <v>17901</v>
      </c>
      <c r="H1914">
        <v>0.69546208690193201</v>
      </c>
      <c r="I1914">
        <v>0.29411237164252702</v>
      </c>
      <c r="J1914">
        <v>0.40134971525940499</v>
      </c>
      <c r="K1914">
        <f t="shared" si="87"/>
        <v>2758773</v>
      </c>
      <c r="L1914">
        <f t="shared" si="88"/>
        <v>2684292</v>
      </c>
      <c r="M1914">
        <f t="shared" si="89"/>
        <v>5524801</v>
      </c>
    </row>
    <row r="1915" spans="1:13">
      <c r="A1915" s="1" t="s">
        <v>20</v>
      </c>
      <c r="B1915">
        <v>37025</v>
      </c>
      <c r="C1915" t="s">
        <v>1314</v>
      </c>
      <c r="D1915">
        <v>63237</v>
      </c>
      <c r="E1915">
        <v>52162</v>
      </c>
      <c r="F1915">
        <v>117227</v>
      </c>
      <c r="G1915">
        <v>11075</v>
      </c>
      <c r="H1915">
        <v>0.53944057256434097</v>
      </c>
      <c r="I1915">
        <v>0.444965750211128</v>
      </c>
      <c r="J1915">
        <v>9.4474822353212098E-2</v>
      </c>
      <c r="K1915">
        <f t="shared" si="87"/>
        <v>2758773</v>
      </c>
      <c r="L1915">
        <f t="shared" si="88"/>
        <v>2684292</v>
      </c>
      <c r="M1915">
        <f t="shared" si="89"/>
        <v>5524801</v>
      </c>
    </row>
    <row r="1916" spans="1:13">
      <c r="A1916" s="1" t="s">
        <v>20</v>
      </c>
      <c r="B1916">
        <v>37027</v>
      </c>
      <c r="C1916" t="s">
        <v>798</v>
      </c>
      <c r="D1916">
        <v>32119</v>
      </c>
      <c r="E1916">
        <v>10245</v>
      </c>
      <c r="F1916">
        <v>42829</v>
      </c>
      <c r="G1916">
        <v>21874</v>
      </c>
      <c r="H1916">
        <v>0.74993579116953402</v>
      </c>
      <c r="I1916">
        <v>0.23920707931541699</v>
      </c>
      <c r="J1916">
        <v>0.51072871185411695</v>
      </c>
      <c r="K1916">
        <f t="shared" si="87"/>
        <v>2758773</v>
      </c>
      <c r="L1916">
        <f t="shared" si="88"/>
        <v>2684292</v>
      </c>
      <c r="M1916">
        <f t="shared" si="89"/>
        <v>5524801</v>
      </c>
    </row>
    <row r="1917" spans="1:13">
      <c r="A1917" s="1" t="s">
        <v>20</v>
      </c>
      <c r="B1917">
        <v>37029</v>
      </c>
      <c r="C1917" t="s">
        <v>451</v>
      </c>
      <c r="D1917">
        <v>4312</v>
      </c>
      <c r="E1917">
        <v>1537</v>
      </c>
      <c r="F1917">
        <v>5953</v>
      </c>
      <c r="G1917">
        <v>2775</v>
      </c>
      <c r="H1917">
        <v>0.72434066857046797</v>
      </c>
      <c r="I1917">
        <v>0.25818914832857298</v>
      </c>
      <c r="J1917">
        <v>0.46615152024189399</v>
      </c>
      <c r="K1917">
        <f t="shared" si="87"/>
        <v>2758773</v>
      </c>
      <c r="L1917">
        <f t="shared" si="88"/>
        <v>2684292</v>
      </c>
      <c r="M1917">
        <f t="shared" si="89"/>
        <v>5524801</v>
      </c>
    </row>
    <row r="1918" spans="1:13">
      <c r="A1918" s="1" t="s">
        <v>20</v>
      </c>
      <c r="B1918">
        <v>37031</v>
      </c>
      <c r="C1918" t="s">
        <v>1315</v>
      </c>
      <c r="D1918">
        <v>30028</v>
      </c>
      <c r="E1918">
        <v>12093</v>
      </c>
      <c r="F1918">
        <v>42695</v>
      </c>
      <c r="G1918">
        <v>17935</v>
      </c>
      <c r="H1918">
        <v>0.70331420541046896</v>
      </c>
      <c r="I1918">
        <v>0.28324159737674198</v>
      </c>
      <c r="J1918">
        <v>0.42007260803372698</v>
      </c>
      <c r="K1918">
        <f t="shared" si="87"/>
        <v>2758773</v>
      </c>
      <c r="L1918">
        <f t="shared" si="88"/>
        <v>2684292</v>
      </c>
      <c r="M1918">
        <f t="shared" si="89"/>
        <v>5524801</v>
      </c>
    </row>
    <row r="1919" spans="1:13">
      <c r="A1919" s="1" t="s">
        <v>20</v>
      </c>
      <c r="B1919">
        <v>37033</v>
      </c>
      <c r="C1919" t="s">
        <v>1316</v>
      </c>
      <c r="D1919">
        <v>7089</v>
      </c>
      <c r="E1919">
        <v>4860</v>
      </c>
      <c r="F1919">
        <v>12051</v>
      </c>
      <c r="G1919">
        <v>2229</v>
      </c>
      <c r="H1919">
        <v>0.58824993776449996</v>
      </c>
      <c r="I1919">
        <v>0.40328603435399502</v>
      </c>
      <c r="J1919">
        <v>0.184963903410505</v>
      </c>
      <c r="K1919">
        <f t="shared" si="87"/>
        <v>2758773</v>
      </c>
      <c r="L1919">
        <f t="shared" si="88"/>
        <v>2684292</v>
      </c>
      <c r="M1919">
        <f t="shared" si="89"/>
        <v>5524801</v>
      </c>
    </row>
    <row r="1920" spans="1:13">
      <c r="A1920" s="1" t="s">
        <v>20</v>
      </c>
      <c r="B1920">
        <v>37035</v>
      </c>
      <c r="C1920" t="s">
        <v>1317</v>
      </c>
      <c r="D1920">
        <v>56588</v>
      </c>
      <c r="E1920">
        <v>25689</v>
      </c>
      <c r="F1920">
        <v>83425</v>
      </c>
      <c r="G1920">
        <v>30899</v>
      </c>
      <c r="H1920">
        <v>0.67830985915492903</v>
      </c>
      <c r="I1920">
        <v>0.30792927779442603</v>
      </c>
      <c r="J1920">
        <v>0.370380581360503</v>
      </c>
      <c r="K1920">
        <f t="shared" si="87"/>
        <v>2758773</v>
      </c>
      <c r="L1920">
        <f t="shared" si="88"/>
        <v>2684292</v>
      </c>
      <c r="M1920">
        <f t="shared" si="89"/>
        <v>5524801</v>
      </c>
    </row>
    <row r="1921" spans="1:13">
      <c r="A1921" s="1" t="s">
        <v>20</v>
      </c>
      <c r="B1921">
        <v>37037</v>
      </c>
      <c r="C1921" t="s">
        <v>455</v>
      </c>
      <c r="D1921">
        <v>21186</v>
      </c>
      <c r="E1921">
        <v>26787</v>
      </c>
      <c r="F1921">
        <v>48599</v>
      </c>
      <c r="G1921">
        <v>-5601</v>
      </c>
      <c r="H1921">
        <v>0.43593489577974798</v>
      </c>
      <c r="I1921">
        <v>0.55118418074445896</v>
      </c>
      <c r="J1921">
        <v>-0.115249284964711</v>
      </c>
      <c r="K1921">
        <f t="shared" si="87"/>
        <v>2758773</v>
      </c>
      <c r="L1921">
        <f t="shared" si="88"/>
        <v>2684292</v>
      </c>
      <c r="M1921">
        <f t="shared" si="89"/>
        <v>5524801</v>
      </c>
    </row>
    <row r="1922" spans="1:13">
      <c r="A1922" s="1" t="s">
        <v>20</v>
      </c>
      <c r="B1922">
        <v>37039</v>
      </c>
      <c r="C1922" t="s">
        <v>95</v>
      </c>
      <c r="D1922">
        <v>12628</v>
      </c>
      <c r="E1922">
        <v>3583</v>
      </c>
      <c r="F1922">
        <v>16423</v>
      </c>
      <c r="G1922">
        <v>9045</v>
      </c>
      <c r="H1922">
        <v>0.76892163429336902</v>
      </c>
      <c r="I1922">
        <v>0.218169640138829</v>
      </c>
      <c r="J1922">
        <v>0.55075199415453902</v>
      </c>
      <c r="K1922">
        <f t="shared" si="87"/>
        <v>2758773</v>
      </c>
      <c r="L1922">
        <f t="shared" si="88"/>
        <v>2684292</v>
      </c>
      <c r="M1922">
        <f t="shared" si="89"/>
        <v>5524801</v>
      </c>
    </row>
    <row r="1923" spans="1:13">
      <c r="A1923" s="1" t="s">
        <v>20</v>
      </c>
      <c r="B1923">
        <v>37041</v>
      </c>
      <c r="C1923" t="s">
        <v>1318</v>
      </c>
      <c r="D1923">
        <v>4471</v>
      </c>
      <c r="E1923">
        <v>3247</v>
      </c>
      <c r="F1923">
        <v>7784</v>
      </c>
      <c r="G1923">
        <v>1224</v>
      </c>
      <c r="H1923">
        <v>0.57438335046248701</v>
      </c>
      <c r="I1923">
        <v>0.41713771839671099</v>
      </c>
      <c r="J1923">
        <v>0.15724563206577499</v>
      </c>
      <c r="K1923">
        <f t="shared" ref="K1923:K1986" si="90">SUMIF(A:A,A1923,D:D)</f>
        <v>2758773</v>
      </c>
      <c r="L1923">
        <f t="shared" ref="L1923:L1986" si="91">SUMIF(A:A,A1923,E:E)</f>
        <v>2684292</v>
      </c>
      <c r="M1923">
        <f t="shared" ref="M1923:M1986" si="92">SUMIF(A:A,A1923,F:F)</f>
        <v>5524801</v>
      </c>
    </row>
    <row r="1924" spans="1:13">
      <c r="A1924" s="1" t="s">
        <v>20</v>
      </c>
      <c r="B1924">
        <v>37043</v>
      </c>
      <c r="C1924" t="s">
        <v>99</v>
      </c>
      <c r="D1924">
        <v>5112</v>
      </c>
      <c r="E1924">
        <v>1699</v>
      </c>
      <c r="F1924">
        <v>6893</v>
      </c>
      <c r="G1924">
        <v>3413</v>
      </c>
      <c r="H1924">
        <v>0.74162193529667697</v>
      </c>
      <c r="I1924">
        <v>0.24648193819817199</v>
      </c>
      <c r="J1924">
        <v>0.49513999709850498</v>
      </c>
      <c r="K1924">
        <f t="shared" si="90"/>
        <v>2758773</v>
      </c>
      <c r="L1924">
        <f t="shared" si="91"/>
        <v>2684292</v>
      </c>
      <c r="M1924">
        <f t="shared" si="92"/>
        <v>5524801</v>
      </c>
    </row>
    <row r="1925" spans="1:13">
      <c r="A1925" s="1" t="s">
        <v>20</v>
      </c>
      <c r="B1925">
        <v>37045</v>
      </c>
      <c r="C1925" t="s">
        <v>217</v>
      </c>
      <c r="D1925">
        <v>33798</v>
      </c>
      <c r="E1925">
        <v>16955</v>
      </c>
      <c r="F1925">
        <v>51308</v>
      </c>
      <c r="G1925">
        <v>16843</v>
      </c>
      <c r="H1925">
        <v>0.65872768379200097</v>
      </c>
      <c r="I1925">
        <v>0.33045528962345</v>
      </c>
      <c r="J1925">
        <v>0.32827239416854997</v>
      </c>
      <c r="K1925">
        <f t="shared" si="90"/>
        <v>2758773</v>
      </c>
      <c r="L1925">
        <f t="shared" si="91"/>
        <v>2684292</v>
      </c>
      <c r="M1925">
        <f t="shared" si="92"/>
        <v>5524801</v>
      </c>
    </row>
    <row r="1926" spans="1:13">
      <c r="A1926" s="1" t="s">
        <v>20</v>
      </c>
      <c r="B1926">
        <v>37047</v>
      </c>
      <c r="C1926" t="s">
        <v>1319</v>
      </c>
      <c r="D1926">
        <v>16832</v>
      </c>
      <c r="E1926">
        <v>9446</v>
      </c>
      <c r="F1926">
        <v>26446</v>
      </c>
      <c r="G1926">
        <v>7386</v>
      </c>
      <c r="H1926">
        <v>0.63646676245935097</v>
      </c>
      <c r="I1926">
        <v>0.35718067004461901</v>
      </c>
      <c r="J1926">
        <v>0.27928609241473101</v>
      </c>
      <c r="K1926">
        <f t="shared" si="90"/>
        <v>2758773</v>
      </c>
      <c r="L1926">
        <f t="shared" si="91"/>
        <v>2684292</v>
      </c>
      <c r="M1926">
        <f t="shared" si="92"/>
        <v>5524801</v>
      </c>
    </row>
    <row r="1927" spans="1:13">
      <c r="A1927" s="1" t="s">
        <v>20</v>
      </c>
      <c r="B1927">
        <v>37049</v>
      </c>
      <c r="C1927" t="s">
        <v>1320</v>
      </c>
      <c r="D1927">
        <v>31032</v>
      </c>
      <c r="E1927">
        <v>21148</v>
      </c>
      <c r="F1927">
        <v>53065</v>
      </c>
      <c r="G1927">
        <v>9884</v>
      </c>
      <c r="H1927">
        <v>0.58479223593705798</v>
      </c>
      <c r="I1927">
        <v>0.39853010458871102</v>
      </c>
      <c r="J1927">
        <v>0.18626213134834599</v>
      </c>
      <c r="K1927">
        <f t="shared" si="90"/>
        <v>2758773</v>
      </c>
      <c r="L1927">
        <f t="shared" si="91"/>
        <v>2684292</v>
      </c>
      <c r="M1927">
        <f t="shared" si="92"/>
        <v>5524801</v>
      </c>
    </row>
    <row r="1928" spans="1:13">
      <c r="A1928" s="1" t="s">
        <v>20</v>
      </c>
      <c r="B1928">
        <v>37051</v>
      </c>
      <c r="C1928" t="s">
        <v>590</v>
      </c>
      <c r="D1928">
        <v>60032</v>
      </c>
      <c r="E1928">
        <v>84469</v>
      </c>
      <c r="F1928">
        <v>147150</v>
      </c>
      <c r="G1928">
        <v>-24437</v>
      </c>
      <c r="H1928">
        <v>0.407964661909616</v>
      </c>
      <c r="I1928">
        <v>0.57403329935439995</v>
      </c>
      <c r="J1928">
        <v>-0.16606863744478401</v>
      </c>
      <c r="K1928">
        <f t="shared" si="90"/>
        <v>2758773</v>
      </c>
      <c r="L1928">
        <f t="shared" si="91"/>
        <v>2684292</v>
      </c>
      <c r="M1928">
        <f t="shared" si="92"/>
        <v>5524801</v>
      </c>
    </row>
    <row r="1929" spans="1:13">
      <c r="A1929" s="1" t="s">
        <v>20</v>
      </c>
      <c r="B1929">
        <v>37053</v>
      </c>
      <c r="C1929" t="s">
        <v>1321</v>
      </c>
      <c r="D1929">
        <v>11657</v>
      </c>
      <c r="E1929">
        <v>4195</v>
      </c>
      <c r="F1929">
        <v>16147</v>
      </c>
      <c r="G1929">
        <v>7462</v>
      </c>
      <c r="H1929">
        <v>0.72192977023595695</v>
      </c>
      <c r="I1929">
        <v>0.25980058215148299</v>
      </c>
      <c r="J1929">
        <v>0.46212918808447301</v>
      </c>
      <c r="K1929">
        <f t="shared" si="90"/>
        <v>2758773</v>
      </c>
      <c r="L1929">
        <f t="shared" si="91"/>
        <v>2684292</v>
      </c>
      <c r="M1929">
        <f t="shared" si="92"/>
        <v>5524801</v>
      </c>
    </row>
    <row r="1930" spans="1:13">
      <c r="A1930" s="1" t="s">
        <v>20</v>
      </c>
      <c r="B1930">
        <v>37055</v>
      </c>
      <c r="C1930" t="s">
        <v>1322</v>
      </c>
      <c r="D1930">
        <v>13938</v>
      </c>
      <c r="E1930">
        <v>9936</v>
      </c>
      <c r="F1930">
        <v>24232</v>
      </c>
      <c r="G1930">
        <v>4002</v>
      </c>
      <c r="H1930">
        <v>0.57518983162759896</v>
      </c>
      <c r="I1930">
        <v>0.41003631561571402</v>
      </c>
      <c r="J1930">
        <v>0.16515351601188499</v>
      </c>
      <c r="K1930">
        <f t="shared" si="90"/>
        <v>2758773</v>
      </c>
      <c r="L1930">
        <f t="shared" si="91"/>
        <v>2684292</v>
      </c>
      <c r="M1930">
        <f t="shared" si="92"/>
        <v>5524801</v>
      </c>
    </row>
    <row r="1931" spans="1:13">
      <c r="A1931" s="1" t="s">
        <v>20</v>
      </c>
      <c r="B1931">
        <v>37057</v>
      </c>
      <c r="C1931" t="s">
        <v>1323</v>
      </c>
      <c r="D1931">
        <v>64658</v>
      </c>
      <c r="E1931">
        <v>22636</v>
      </c>
      <c r="F1931">
        <v>88514</v>
      </c>
      <c r="G1931">
        <v>42022</v>
      </c>
      <c r="H1931">
        <v>0.73048331337415495</v>
      </c>
      <c r="I1931">
        <v>0.25573355627358302</v>
      </c>
      <c r="J1931">
        <v>0.47474975710057099</v>
      </c>
      <c r="K1931">
        <f t="shared" si="90"/>
        <v>2758773</v>
      </c>
      <c r="L1931">
        <f t="shared" si="91"/>
        <v>2684292</v>
      </c>
      <c r="M1931">
        <f t="shared" si="92"/>
        <v>5524801</v>
      </c>
    </row>
    <row r="1932" spans="1:13">
      <c r="A1932" s="1" t="s">
        <v>20</v>
      </c>
      <c r="B1932">
        <v>37059</v>
      </c>
      <c r="C1932" t="s">
        <v>1324</v>
      </c>
      <c r="D1932">
        <v>18228</v>
      </c>
      <c r="E1932">
        <v>6713</v>
      </c>
      <c r="F1932">
        <v>25311</v>
      </c>
      <c r="G1932">
        <v>11515</v>
      </c>
      <c r="H1932">
        <v>0.72016119473746498</v>
      </c>
      <c r="I1932">
        <v>0.26522065505116299</v>
      </c>
      <c r="J1932">
        <v>0.45494053968630199</v>
      </c>
      <c r="K1932">
        <f t="shared" si="90"/>
        <v>2758773</v>
      </c>
      <c r="L1932">
        <f t="shared" si="91"/>
        <v>2684292</v>
      </c>
      <c r="M1932">
        <f t="shared" si="92"/>
        <v>5524801</v>
      </c>
    </row>
    <row r="1933" spans="1:13">
      <c r="A1933" s="1" t="s">
        <v>20</v>
      </c>
      <c r="B1933">
        <v>37061</v>
      </c>
      <c r="C1933" t="s">
        <v>1325</v>
      </c>
      <c r="D1933">
        <v>13793</v>
      </c>
      <c r="E1933">
        <v>8767</v>
      </c>
      <c r="F1933">
        <v>22715</v>
      </c>
      <c r="G1933">
        <v>5026</v>
      </c>
      <c r="H1933">
        <v>0.60721989874532201</v>
      </c>
      <c r="I1933">
        <v>0.38595641646489098</v>
      </c>
      <c r="J1933">
        <v>0.221263482280431</v>
      </c>
      <c r="K1933">
        <f t="shared" si="90"/>
        <v>2758773</v>
      </c>
      <c r="L1933">
        <f t="shared" si="91"/>
        <v>2684292</v>
      </c>
      <c r="M1933">
        <f t="shared" si="92"/>
        <v>5524801</v>
      </c>
    </row>
    <row r="1934" spans="1:13">
      <c r="A1934" s="1" t="s">
        <v>20</v>
      </c>
      <c r="B1934">
        <v>37063</v>
      </c>
      <c r="C1934" t="s">
        <v>1326</v>
      </c>
      <c r="D1934">
        <v>32459</v>
      </c>
      <c r="E1934">
        <v>144688</v>
      </c>
      <c r="F1934">
        <v>179914</v>
      </c>
      <c r="G1934">
        <v>-112229</v>
      </c>
      <c r="H1934">
        <v>0.180413975566103</v>
      </c>
      <c r="I1934">
        <v>0.80420645419478198</v>
      </c>
      <c r="J1934">
        <v>-0.62379247862867804</v>
      </c>
      <c r="K1934">
        <f t="shared" si="90"/>
        <v>2758773</v>
      </c>
      <c r="L1934">
        <f t="shared" si="91"/>
        <v>2684292</v>
      </c>
      <c r="M1934">
        <f t="shared" si="92"/>
        <v>5524801</v>
      </c>
    </row>
    <row r="1935" spans="1:13">
      <c r="A1935" s="1" t="s">
        <v>20</v>
      </c>
      <c r="B1935">
        <v>37065</v>
      </c>
      <c r="C1935" t="s">
        <v>1327</v>
      </c>
      <c r="D1935">
        <v>9206</v>
      </c>
      <c r="E1935">
        <v>16089</v>
      </c>
      <c r="F1935">
        <v>25477</v>
      </c>
      <c r="G1935">
        <v>-6883</v>
      </c>
      <c r="H1935">
        <v>0.36134552733838299</v>
      </c>
      <c r="I1935">
        <v>0.63151077442398995</v>
      </c>
      <c r="J1935">
        <v>-0.27016524708560602</v>
      </c>
      <c r="K1935">
        <f t="shared" si="90"/>
        <v>2758773</v>
      </c>
      <c r="L1935">
        <f t="shared" si="91"/>
        <v>2684292</v>
      </c>
      <c r="M1935">
        <f t="shared" si="92"/>
        <v>5524801</v>
      </c>
    </row>
    <row r="1936" spans="1:13">
      <c r="A1936" s="1" t="s">
        <v>20</v>
      </c>
      <c r="B1936">
        <v>37067</v>
      </c>
      <c r="C1936" t="s">
        <v>478</v>
      </c>
      <c r="D1936">
        <v>85064</v>
      </c>
      <c r="E1936">
        <v>113033</v>
      </c>
      <c r="F1936">
        <v>201270</v>
      </c>
      <c r="G1936">
        <v>-27969</v>
      </c>
      <c r="H1936">
        <v>0.422636259750583</v>
      </c>
      <c r="I1936">
        <v>0.56159884731952103</v>
      </c>
      <c r="J1936">
        <v>-0.13896258756893701</v>
      </c>
      <c r="K1936">
        <f t="shared" si="90"/>
        <v>2758773</v>
      </c>
      <c r="L1936">
        <f t="shared" si="91"/>
        <v>2684292</v>
      </c>
      <c r="M1936">
        <f t="shared" si="92"/>
        <v>5524801</v>
      </c>
    </row>
    <row r="1937" spans="1:13">
      <c r="A1937" s="1" t="s">
        <v>20</v>
      </c>
      <c r="B1937">
        <v>37069</v>
      </c>
      <c r="C1937" t="s">
        <v>115</v>
      </c>
      <c r="D1937">
        <v>20901</v>
      </c>
      <c r="E1937">
        <v>15879</v>
      </c>
      <c r="F1937">
        <v>37351</v>
      </c>
      <c r="G1937">
        <v>5022</v>
      </c>
      <c r="H1937">
        <v>0.55958341142138002</v>
      </c>
      <c r="I1937">
        <v>0.42512917994163402</v>
      </c>
      <c r="J1937">
        <v>0.134454231479746</v>
      </c>
      <c r="K1937">
        <f t="shared" si="90"/>
        <v>2758773</v>
      </c>
      <c r="L1937">
        <f t="shared" si="91"/>
        <v>2684292</v>
      </c>
      <c r="M1937">
        <f t="shared" si="92"/>
        <v>5524801</v>
      </c>
    </row>
    <row r="1938" spans="1:13">
      <c r="A1938" s="1" t="s">
        <v>20</v>
      </c>
      <c r="B1938">
        <v>37071</v>
      </c>
      <c r="C1938" t="s">
        <v>1328</v>
      </c>
      <c r="D1938">
        <v>73033</v>
      </c>
      <c r="E1938">
        <v>40959</v>
      </c>
      <c r="F1938">
        <v>115498</v>
      </c>
      <c r="G1938">
        <v>32074</v>
      </c>
      <c r="H1938">
        <v>0.63233129578001301</v>
      </c>
      <c r="I1938">
        <v>0.35462951739423998</v>
      </c>
      <c r="J1938">
        <v>0.27770177838577198</v>
      </c>
      <c r="K1938">
        <f t="shared" si="90"/>
        <v>2758773</v>
      </c>
      <c r="L1938">
        <f t="shared" si="91"/>
        <v>2684292</v>
      </c>
      <c r="M1938">
        <f t="shared" si="92"/>
        <v>5524801</v>
      </c>
    </row>
    <row r="1939" spans="1:13">
      <c r="A1939" s="1" t="s">
        <v>20</v>
      </c>
      <c r="B1939">
        <v>37073</v>
      </c>
      <c r="C1939" t="s">
        <v>1329</v>
      </c>
      <c r="D1939">
        <v>3367</v>
      </c>
      <c r="E1939">
        <v>2546</v>
      </c>
      <c r="F1939">
        <v>5971</v>
      </c>
      <c r="G1939">
        <v>821</v>
      </c>
      <c r="H1939">
        <v>0.563892145369284</v>
      </c>
      <c r="I1939">
        <v>0.426394238820968</v>
      </c>
      <c r="J1939">
        <v>0.13749790654831601</v>
      </c>
      <c r="K1939">
        <f t="shared" si="90"/>
        <v>2758773</v>
      </c>
      <c r="L1939">
        <f t="shared" si="91"/>
        <v>2684292</v>
      </c>
      <c r="M1939">
        <f t="shared" si="92"/>
        <v>5524801</v>
      </c>
    </row>
    <row r="1940" spans="1:13">
      <c r="A1940" s="1" t="s">
        <v>20</v>
      </c>
      <c r="B1940">
        <v>37075</v>
      </c>
      <c r="C1940" t="s">
        <v>197</v>
      </c>
      <c r="D1940">
        <v>3710</v>
      </c>
      <c r="E1940">
        <v>905</v>
      </c>
      <c r="F1940">
        <v>4665</v>
      </c>
      <c r="G1940">
        <v>2805</v>
      </c>
      <c r="H1940">
        <v>0.79528403001071801</v>
      </c>
      <c r="I1940">
        <v>0.19399785637727701</v>
      </c>
      <c r="J1940">
        <v>0.60128617363343995</v>
      </c>
      <c r="K1940">
        <f t="shared" si="90"/>
        <v>2758773</v>
      </c>
      <c r="L1940">
        <f t="shared" si="91"/>
        <v>2684292</v>
      </c>
      <c r="M1940">
        <f t="shared" si="92"/>
        <v>5524801</v>
      </c>
    </row>
    <row r="1941" spans="1:13">
      <c r="A1941" s="1" t="s">
        <v>20</v>
      </c>
      <c r="B1941">
        <v>37077</v>
      </c>
      <c r="C1941" t="s">
        <v>1330</v>
      </c>
      <c r="D1941">
        <v>16647</v>
      </c>
      <c r="E1941">
        <v>14565</v>
      </c>
      <c r="F1941">
        <v>31598</v>
      </c>
      <c r="G1941">
        <v>2082</v>
      </c>
      <c r="H1941">
        <v>0.52683714159123995</v>
      </c>
      <c r="I1941">
        <v>0.460946895373124</v>
      </c>
      <c r="J1941">
        <v>6.5890246218114998E-2</v>
      </c>
      <c r="K1941">
        <f t="shared" si="90"/>
        <v>2758773</v>
      </c>
      <c r="L1941">
        <f t="shared" si="91"/>
        <v>2684292</v>
      </c>
      <c r="M1941">
        <f t="shared" si="92"/>
        <v>5524801</v>
      </c>
    </row>
    <row r="1942" spans="1:13">
      <c r="A1942" s="1" t="s">
        <v>20</v>
      </c>
      <c r="B1942">
        <v>37079</v>
      </c>
      <c r="C1942" t="s">
        <v>117</v>
      </c>
      <c r="D1942">
        <v>4874</v>
      </c>
      <c r="E1942">
        <v>3832</v>
      </c>
      <c r="F1942">
        <v>8753</v>
      </c>
      <c r="G1942">
        <v>1042</v>
      </c>
      <c r="H1942">
        <v>0.55683765566091603</v>
      </c>
      <c r="I1942">
        <v>0.43779275676910701</v>
      </c>
      <c r="J1942">
        <v>0.119044898891808</v>
      </c>
      <c r="K1942">
        <f t="shared" si="90"/>
        <v>2758773</v>
      </c>
      <c r="L1942">
        <f t="shared" si="91"/>
        <v>2684292</v>
      </c>
      <c r="M1942">
        <f t="shared" si="92"/>
        <v>5524801</v>
      </c>
    </row>
    <row r="1943" spans="1:13">
      <c r="A1943" s="1" t="s">
        <v>20</v>
      </c>
      <c r="B1943">
        <v>37081</v>
      </c>
      <c r="C1943" t="s">
        <v>1331</v>
      </c>
      <c r="D1943">
        <v>107294</v>
      </c>
      <c r="E1943">
        <v>173086</v>
      </c>
      <c r="F1943">
        <v>284486</v>
      </c>
      <c r="G1943">
        <v>-65792</v>
      </c>
      <c r="H1943">
        <v>0.37715036943821401</v>
      </c>
      <c r="I1943">
        <v>0.60841658288984302</v>
      </c>
      <c r="J1943">
        <v>-0.23126621345162801</v>
      </c>
      <c r="K1943">
        <f t="shared" si="90"/>
        <v>2758773</v>
      </c>
      <c r="L1943">
        <f t="shared" si="91"/>
        <v>2684292</v>
      </c>
      <c r="M1943">
        <f t="shared" si="92"/>
        <v>5524801</v>
      </c>
    </row>
    <row r="1944" spans="1:13">
      <c r="A1944" s="1" t="s">
        <v>20</v>
      </c>
      <c r="B1944">
        <v>37083</v>
      </c>
      <c r="C1944" t="s">
        <v>1332</v>
      </c>
      <c r="D1944">
        <v>10080</v>
      </c>
      <c r="E1944">
        <v>15545</v>
      </c>
      <c r="F1944">
        <v>25759</v>
      </c>
      <c r="G1944">
        <v>-5465</v>
      </c>
      <c r="H1944">
        <v>0.39131953880197201</v>
      </c>
      <c r="I1944">
        <v>0.60347839590046104</v>
      </c>
      <c r="J1944">
        <v>-0.212158857098489</v>
      </c>
      <c r="K1944">
        <f t="shared" si="90"/>
        <v>2758773</v>
      </c>
      <c r="L1944">
        <f t="shared" si="91"/>
        <v>2684292</v>
      </c>
      <c r="M1944">
        <f t="shared" si="92"/>
        <v>5524801</v>
      </c>
    </row>
    <row r="1945" spans="1:13">
      <c r="A1945" s="1" t="s">
        <v>20</v>
      </c>
      <c r="B1945">
        <v>37085</v>
      </c>
      <c r="C1945" t="s">
        <v>1333</v>
      </c>
      <c r="D1945">
        <v>35177</v>
      </c>
      <c r="E1945">
        <v>22093</v>
      </c>
      <c r="F1945">
        <v>58293</v>
      </c>
      <c r="G1945">
        <v>13084</v>
      </c>
      <c r="H1945">
        <v>0.60345152934314505</v>
      </c>
      <c r="I1945">
        <v>0.37899919372823399</v>
      </c>
      <c r="J1945">
        <v>0.22445233561490999</v>
      </c>
      <c r="K1945">
        <f t="shared" si="90"/>
        <v>2758773</v>
      </c>
      <c r="L1945">
        <f t="shared" si="91"/>
        <v>2684292</v>
      </c>
      <c r="M1945">
        <f t="shared" si="92"/>
        <v>5524801</v>
      </c>
    </row>
    <row r="1946" spans="1:13">
      <c r="A1946" s="1" t="s">
        <v>20</v>
      </c>
      <c r="B1946">
        <v>37087</v>
      </c>
      <c r="C1946" t="s">
        <v>1334</v>
      </c>
      <c r="D1946">
        <v>22834</v>
      </c>
      <c r="E1946">
        <v>13144</v>
      </c>
      <c r="F1946">
        <v>36542</v>
      </c>
      <c r="G1946">
        <v>9690</v>
      </c>
      <c r="H1946">
        <v>0.62487001258825403</v>
      </c>
      <c r="I1946">
        <v>0.35969569262766099</v>
      </c>
      <c r="J1946">
        <v>0.26517431996059299</v>
      </c>
      <c r="K1946">
        <f t="shared" si="90"/>
        <v>2758773</v>
      </c>
      <c r="L1946">
        <f t="shared" si="91"/>
        <v>2684292</v>
      </c>
      <c r="M1946">
        <f t="shared" si="92"/>
        <v>5524801</v>
      </c>
    </row>
    <row r="1947" spans="1:13">
      <c r="A1947" s="1" t="s">
        <v>20</v>
      </c>
      <c r="B1947">
        <v>37089</v>
      </c>
      <c r="C1947" t="s">
        <v>599</v>
      </c>
      <c r="D1947">
        <v>40032</v>
      </c>
      <c r="E1947">
        <v>27211</v>
      </c>
      <c r="F1947">
        <v>68371</v>
      </c>
      <c r="G1947">
        <v>12821</v>
      </c>
      <c r="H1947">
        <v>0.58551140103260102</v>
      </c>
      <c r="I1947">
        <v>0.39799037603662302</v>
      </c>
      <c r="J1947">
        <v>0.187521024995977</v>
      </c>
      <c r="K1947">
        <f t="shared" si="90"/>
        <v>2758773</v>
      </c>
      <c r="L1947">
        <f t="shared" si="91"/>
        <v>2684292</v>
      </c>
      <c r="M1947">
        <f t="shared" si="92"/>
        <v>5524801</v>
      </c>
    </row>
    <row r="1948" spans="1:13">
      <c r="A1948" s="1" t="s">
        <v>20</v>
      </c>
      <c r="B1948">
        <v>37091</v>
      </c>
      <c r="C1948" t="s">
        <v>1335</v>
      </c>
      <c r="D1948">
        <v>3479</v>
      </c>
      <c r="E1948">
        <v>7097</v>
      </c>
      <c r="F1948">
        <v>10634</v>
      </c>
      <c r="G1948">
        <v>-3618</v>
      </c>
      <c r="H1948">
        <v>0.32715817190144802</v>
      </c>
      <c r="I1948">
        <v>0.66738762460033796</v>
      </c>
      <c r="J1948">
        <v>-0.34022945269888999</v>
      </c>
      <c r="K1948">
        <f t="shared" si="90"/>
        <v>2758773</v>
      </c>
      <c r="L1948">
        <f t="shared" si="91"/>
        <v>2684292</v>
      </c>
      <c r="M1948">
        <f t="shared" si="92"/>
        <v>5524801</v>
      </c>
    </row>
    <row r="1949" spans="1:13">
      <c r="A1949" s="1" t="s">
        <v>20</v>
      </c>
      <c r="B1949">
        <v>37093</v>
      </c>
      <c r="C1949" t="s">
        <v>1336</v>
      </c>
      <c r="D1949">
        <v>9453</v>
      </c>
      <c r="E1949">
        <v>11804</v>
      </c>
      <c r="F1949">
        <v>21639</v>
      </c>
      <c r="G1949">
        <v>-2351</v>
      </c>
      <c r="H1949">
        <v>0.43685013170664</v>
      </c>
      <c r="I1949">
        <v>0.54549655714219603</v>
      </c>
      <c r="J1949">
        <v>-0.108646425435556</v>
      </c>
      <c r="K1949">
        <f t="shared" si="90"/>
        <v>2758773</v>
      </c>
      <c r="L1949">
        <f t="shared" si="91"/>
        <v>2684292</v>
      </c>
      <c r="M1949">
        <f t="shared" si="92"/>
        <v>5524801</v>
      </c>
    </row>
    <row r="1950" spans="1:13">
      <c r="A1950" s="1" t="s">
        <v>20</v>
      </c>
      <c r="B1950">
        <v>37095</v>
      </c>
      <c r="C1950" t="s">
        <v>1337</v>
      </c>
      <c r="D1950">
        <v>1418</v>
      </c>
      <c r="E1950">
        <v>1046</v>
      </c>
      <c r="F1950">
        <v>2492</v>
      </c>
      <c r="G1950">
        <v>372</v>
      </c>
      <c r="H1950">
        <v>0.56902086677367503</v>
      </c>
      <c r="I1950">
        <v>0.419743178170144</v>
      </c>
      <c r="J1950">
        <v>0.14927768860353099</v>
      </c>
      <c r="K1950">
        <f t="shared" si="90"/>
        <v>2758773</v>
      </c>
      <c r="L1950">
        <f t="shared" si="91"/>
        <v>2684292</v>
      </c>
      <c r="M1950">
        <f t="shared" si="92"/>
        <v>5524801</v>
      </c>
    </row>
    <row r="1951" spans="1:13">
      <c r="A1951" s="1" t="s">
        <v>20</v>
      </c>
      <c r="B1951">
        <v>37097</v>
      </c>
      <c r="C1951" t="s">
        <v>1338</v>
      </c>
      <c r="D1951">
        <v>67010</v>
      </c>
      <c r="E1951">
        <v>33888</v>
      </c>
      <c r="F1951">
        <v>102371</v>
      </c>
      <c r="G1951">
        <v>33122</v>
      </c>
      <c r="H1951">
        <v>0.65457991032616603</v>
      </c>
      <c r="I1951">
        <v>0.331031249084213</v>
      </c>
      <c r="J1951">
        <v>0.32354866124195297</v>
      </c>
      <c r="K1951">
        <f t="shared" si="90"/>
        <v>2758773</v>
      </c>
      <c r="L1951">
        <f t="shared" si="91"/>
        <v>2684292</v>
      </c>
      <c r="M1951">
        <f t="shared" si="92"/>
        <v>5524801</v>
      </c>
    </row>
    <row r="1952" spans="1:13">
      <c r="A1952" s="1" t="s">
        <v>20</v>
      </c>
      <c r="B1952">
        <v>37099</v>
      </c>
      <c r="C1952" t="s">
        <v>121</v>
      </c>
      <c r="D1952">
        <v>11356</v>
      </c>
      <c r="E1952">
        <v>9591</v>
      </c>
      <c r="F1952">
        <v>21428</v>
      </c>
      <c r="G1952">
        <v>1765</v>
      </c>
      <c r="H1952">
        <v>0.52996079895463799</v>
      </c>
      <c r="I1952">
        <v>0.44759193578495399</v>
      </c>
      <c r="J1952">
        <v>8.2368863169684503E-2</v>
      </c>
      <c r="K1952">
        <f t="shared" si="90"/>
        <v>2758773</v>
      </c>
      <c r="L1952">
        <f t="shared" si="91"/>
        <v>2684292</v>
      </c>
      <c r="M1952">
        <f t="shared" si="92"/>
        <v>5524801</v>
      </c>
    </row>
    <row r="1953" spans="1:13">
      <c r="A1953" s="1" t="s">
        <v>20</v>
      </c>
      <c r="B1953">
        <v>37101</v>
      </c>
      <c r="C1953" t="s">
        <v>1339</v>
      </c>
      <c r="D1953">
        <v>68353</v>
      </c>
      <c r="E1953">
        <v>41257</v>
      </c>
      <c r="F1953">
        <v>111357</v>
      </c>
      <c r="G1953">
        <v>27096</v>
      </c>
      <c r="H1953">
        <v>0.61381861939527804</v>
      </c>
      <c r="I1953">
        <v>0.37049309877241599</v>
      </c>
      <c r="J1953">
        <v>0.243325520622861</v>
      </c>
      <c r="K1953">
        <f t="shared" si="90"/>
        <v>2758773</v>
      </c>
      <c r="L1953">
        <f t="shared" si="91"/>
        <v>2684292</v>
      </c>
      <c r="M1953">
        <f t="shared" si="92"/>
        <v>5524801</v>
      </c>
    </row>
    <row r="1954" spans="1:13">
      <c r="A1954" s="1" t="s">
        <v>20</v>
      </c>
      <c r="B1954">
        <v>37103</v>
      </c>
      <c r="C1954" t="s">
        <v>496</v>
      </c>
      <c r="D1954">
        <v>3280</v>
      </c>
      <c r="E1954">
        <v>2197</v>
      </c>
      <c r="F1954">
        <v>5525</v>
      </c>
      <c r="G1954">
        <v>1083</v>
      </c>
      <c r="H1954">
        <v>0.59366515837103995</v>
      </c>
      <c r="I1954">
        <v>0.39764705882352902</v>
      </c>
      <c r="J1954">
        <v>0.19601809954751101</v>
      </c>
      <c r="K1954">
        <f t="shared" si="90"/>
        <v>2758773</v>
      </c>
      <c r="L1954">
        <f t="shared" si="91"/>
        <v>2684292</v>
      </c>
      <c r="M1954">
        <f t="shared" si="92"/>
        <v>5524801</v>
      </c>
    </row>
    <row r="1955" spans="1:13">
      <c r="A1955" s="1" t="s">
        <v>20</v>
      </c>
      <c r="B1955">
        <v>37105</v>
      </c>
      <c r="C1955" t="s">
        <v>126</v>
      </c>
      <c r="D1955">
        <v>16469</v>
      </c>
      <c r="E1955">
        <v>12143</v>
      </c>
      <c r="F1955">
        <v>29008</v>
      </c>
      <c r="G1955">
        <v>4326</v>
      </c>
      <c r="H1955">
        <v>0.56773993381136201</v>
      </c>
      <c r="I1955">
        <v>0.41860865968008798</v>
      </c>
      <c r="J1955">
        <v>0.149131274131274</v>
      </c>
      <c r="K1955">
        <f t="shared" si="90"/>
        <v>2758773</v>
      </c>
      <c r="L1955">
        <f t="shared" si="91"/>
        <v>2684292</v>
      </c>
      <c r="M1955">
        <f t="shared" si="92"/>
        <v>5524801</v>
      </c>
    </row>
    <row r="1956" spans="1:13">
      <c r="A1956" s="1" t="s">
        <v>20</v>
      </c>
      <c r="B1956">
        <v>37107</v>
      </c>
      <c r="C1956" t="s">
        <v>1340</v>
      </c>
      <c r="D1956">
        <v>14590</v>
      </c>
      <c r="E1956">
        <v>13605</v>
      </c>
      <c r="F1956">
        <v>28409</v>
      </c>
      <c r="G1956">
        <v>985</v>
      </c>
      <c r="H1956">
        <v>0.51356964342285805</v>
      </c>
      <c r="I1956">
        <v>0.47889753247210298</v>
      </c>
      <c r="J1956">
        <v>3.4672110950755002E-2</v>
      </c>
      <c r="K1956">
        <f t="shared" si="90"/>
        <v>2758773</v>
      </c>
      <c r="L1956">
        <f t="shared" si="91"/>
        <v>2684292</v>
      </c>
      <c r="M1956">
        <f t="shared" si="92"/>
        <v>5524801</v>
      </c>
    </row>
    <row r="1957" spans="1:13">
      <c r="A1957" s="1" t="s">
        <v>20</v>
      </c>
      <c r="B1957">
        <v>37109</v>
      </c>
      <c r="C1957" t="s">
        <v>237</v>
      </c>
      <c r="D1957">
        <v>36341</v>
      </c>
      <c r="E1957">
        <v>13274</v>
      </c>
      <c r="F1957">
        <v>50217</v>
      </c>
      <c r="G1957">
        <v>23067</v>
      </c>
      <c r="H1957">
        <v>0.72367923213254404</v>
      </c>
      <c r="I1957">
        <v>0.26433279566680601</v>
      </c>
      <c r="J1957">
        <v>0.45934643646573797</v>
      </c>
      <c r="K1957">
        <f t="shared" si="90"/>
        <v>2758773</v>
      </c>
      <c r="L1957">
        <f t="shared" si="91"/>
        <v>2684292</v>
      </c>
      <c r="M1957">
        <f t="shared" si="92"/>
        <v>5524801</v>
      </c>
    </row>
    <row r="1958" spans="1:13">
      <c r="A1958" s="1" t="s">
        <v>20</v>
      </c>
      <c r="B1958">
        <v>37111</v>
      </c>
      <c r="C1958" t="s">
        <v>1341</v>
      </c>
      <c r="D1958">
        <v>16883</v>
      </c>
      <c r="E1958">
        <v>5832</v>
      </c>
      <c r="F1958">
        <v>23003</v>
      </c>
      <c r="G1958">
        <v>11051</v>
      </c>
      <c r="H1958">
        <v>0.73394774594618095</v>
      </c>
      <c r="I1958">
        <v>0.25353214798069801</v>
      </c>
      <c r="J1958">
        <v>0.480415597965482</v>
      </c>
      <c r="K1958">
        <f t="shared" si="90"/>
        <v>2758773</v>
      </c>
      <c r="L1958">
        <f t="shared" si="91"/>
        <v>2684292</v>
      </c>
      <c r="M1958">
        <f t="shared" si="92"/>
        <v>5524801</v>
      </c>
    </row>
    <row r="1959" spans="1:13">
      <c r="A1959" s="1" t="s">
        <v>20</v>
      </c>
      <c r="B1959">
        <v>37113</v>
      </c>
      <c r="C1959" t="s">
        <v>129</v>
      </c>
      <c r="D1959">
        <v>14211</v>
      </c>
      <c r="E1959">
        <v>6230</v>
      </c>
      <c r="F1959">
        <v>20743</v>
      </c>
      <c r="G1959">
        <v>7981</v>
      </c>
      <c r="H1959">
        <v>0.68509858747529195</v>
      </c>
      <c r="I1959">
        <v>0.30034228414404801</v>
      </c>
      <c r="J1959">
        <v>0.384756303331244</v>
      </c>
      <c r="K1959">
        <f t="shared" si="90"/>
        <v>2758773</v>
      </c>
      <c r="L1959">
        <f t="shared" si="91"/>
        <v>2684292</v>
      </c>
      <c r="M1959">
        <f t="shared" si="92"/>
        <v>5524801</v>
      </c>
    </row>
    <row r="1960" spans="1:13">
      <c r="A1960" s="1" t="s">
        <v>20</v>
      </c>
      <c r="B1960">
        <v>37115</v>
      </c>
      <c r="C1960" t="s">
        <v>130</v>
      </c>
      <c r="D1960">
        <v>7979</v>
      </c>
      <c r="E1960">
        <v>4901</v>
      </c>
      <c r="F1960">
        <v>13076</v>
      </c>
      <c r="G1960">
        <v>3078</v>
      </c>
      <c r="H1960">
        <v>0.610201896604466</v>
      </c>
      <c r="I1960">
        <v>0.37480881003364902</v>
      </c>
      <c r="J1960">
        <v>0.23539308657081601</v>
      </c>
      <c r="K1960">
        <f t="shared" si="90"/>
        <v>2758773</v>
      </c>
      <c r="L1960">
        <f t="shared" si="91"/>
        <v>2684292</v>
      </c>
      <c r="M1960">
        <f t="shared" si="92"/>
        <v>5524801</v>
      </c>
    </row>
    <row r="1961" spans="1:13">
      <c r="A1961" s="1" t="s">
        <v>20</v>
      </c>
      <c r="B1961">
        <v>37117</v>
      </c>
      <c r="C1961" t="s">
        <v>416</v>
      </c>
      <c r="D1961">
        <v>6532</v>
      </c>
      <c r="E1961">
        <v>5911</v>
      </c>
      <c r="F1961">
        <v>12540</v>
      </c>
      <c r="G1961">
        <v>621</v>
      </c>
      <c r="H1961">
        <v>0.52089314194577296</v>
      </c>
      <c r="I1961">
        <v>0.471371610845295</v>
      </c>
      <c r="J1961">
        <v>4.9521531100478397E-2</v>
      </c>
      <c r="K1961">
        <f t="shared" si="90"/>
        <v>2758773</v>
      </c>
      <c r="L1961">
        <f t="shared" si="91"/>
        <v>2684292</v>
      </c>
      <c r="M1961">
        <f t="shared" si="92"/>
        <v>5524801</v>
      </c>
    </row>
    <row r="1962" spans="1:13">
      <c r="A1962" s="1" t="s">
        <v>20</v>
      </c>
      <c r="B1962">
        <v>37119</v>
      </c>
      <c r="C1962" t="s">
        <v>1342</v>
      </c>
      <c r="D1962">
        <v>179211</v>
      </c>
      <c r="E1962">
        <v>378107</v>
      </c>
      <c r="F1962">
        <v>567053</v>
      </c>
      <c r="G1962">
        <v>-198896</v>
      </c>
      <c r="H1962">
        <v>0.31603924148183599</v>
      </c>
      <c r="I1962">
        <v>0.66679305109046205</v>
      </c>
      <c r="J1962">
        <v>-0.35075380960862501</v>
      </c>
      <c r="K1962">
        <f t="shared" si="90"/>
        <v>2758773</v>
      </c>
      <c r="L1962">
        <f t="shared" si="91"/>
        <v>2684292</v>
      </c>
      <c r="M1962">
        <f t="shared" si="92"/>
        <v>5524801</v>
      </c>
    </row>
    <row r="1963" spans="1:13">
      <c r="A1963" s="1" t="s">
        <v>20</v>
      </c>
      <c r="B1963">
        <v>37121</v>
      </c>
      <c r="C1963" t="s">
        <v>504</v>
      </c>
      <c r="D1963">
        <v>7090</v>
      </c>
      <c r="E1963">
        <v>1867</v>
      </c>
      <c r="F1963">
        <v>9041</v>
      </c>
      <c r="G1963">
        <v>5223</v>
      </c>
      <c r="H1963">
        <v>0.78420528702577097</v>
      </c>
      <c r="I1963">
        <v>0.20650370534232901</v>
      </c>
      <c r="J1963">
        <v>0.57770158168344199</v>
      </c>
      <c r="K1963">
        <f t="shared" si="90"/>
        <v>2758773</v>
      </c>
      <c r="L1963">
        <f t="shared" si="91"/>
        <v>2684292</v>
      </c>
      <c r="M1963">
        <f t="shared" si="92"/>
        <v>5524801</v>
      </c>
    </row>
    <row r="1964" spans="1:13">
      <c r="A1964" s="1" t="s">
        <v>20</v>
      </c>
      <c r="B1964">
        <v>37123</v>
      </c>
      <c r="C1964" t="s">
        <v>136</v>
      </c>
      <c r="D1964">
        <v>8411</v>
      </c>
      <c r="E1964">
        <v>4327</v>
      </c>
      <c r="F1964">
        <v>12849</v>
      </c>
      <c r="G1964">
        <v>4084</v>
      </c>
      <c r="H1964">
        <v>0.65460347108724404</v>
      </c>
      <c r="I1964">
        <v>0.33675772433652401</v>
      </c>
      <c r="J1964">
        <v>0.31784574675071903</v>
      </c>
      <c r="K1964">
        <f t="shared" si="90"/>
        <v>2758773</v>
      </c>
      <c r="L1964">
        <f t="shared" si="91"/>
        <v>2684292</v>
      </c>
      <c r="M1964">
        <f t="shared" si="92"/>
        <v>5524801</v>
      </c>
    </row>
    <row r="1965" spans="1:13">
      <c r="A1965" s="1" t="s">
        <v>20</v>
      </c>
      <c r="B1965">
        <v>37125</v>
      </c>
      <c r="C1965" t="s">
        <v>1343</v>
      </c>
      <c r="D1965">
        <v>36764</v>
      </c>
      <c r="E1965">
        <v>20779</v>
      </c>
      <c r="F1965">
        <v>58339</v>
      </c>
      <c r="G1965">
        <v>15985</v>
      </c>
      <c r="H1965">
        <v>0.63017878263254401</v>
      </c>
      <c r="I1965">
        <v>0.356176828536656</v>
      </c>
      <c r="J1965">
        <v>0.27400195409588701</v>
      </c>
      <c r="K1965">
        <f t="shared" si="90"/>
        <v>2758773</v>
      </c>
      <c r="L1965">
        <f t="shared" si="91"/>
        <v>2684292</v>
      </c>
      <c r="M1965">
        <f t="shared" si="92"/>
        <v>5524801</v>
      </c>
    </row>
    <row r="1966" spans="1:13">
      <c r="A1966" s="1" t="s">
        <v>20</v>
      </c>
      <c r="B1966">
        <v>37127</v>
      </c>
      <c r="C1966" t="s">
        <v>1344</v>
      </c>
      <c r="D1966">
        <v>25827</v>
      </c>
      <c r="E1966">
        <v>25947</v>
      </c>
      <c r="F1966">
        <v>52271</v>
      </c>
      <c r="G1966">
        <v>-120</v>
      </c>
      <c r="H1966">
        <v>0.49409806584913202</v>
      </c>
      <c r="I1966">
        <v>0.49639379388188398</v>
      </c>
      <c r="J1966">
        <v>-2.2957280327524001E-3</v>
      </c>
      <c r="K1966">
        <f t="shared" si="90"/>
        <v>2758773</v>
      </c>
      <c r="L1966">
        <f t="shared" si="91"/>
        <v>2684292</v>
      </c>
      <c r="M1966">
        <f t="shared" si="92"/>
        <v>5524801</v>
      </c>
    </row>
    <row r="1967" spans="1:13">
      <c r="A1967" s="1" t="s">
        <v>20</v>
      </c>
      <c r="B1967">
        <v>37129</v>
      </c>
      <c r="C1967" t="s">
        <v>1345</v>
      </c>
      <c r="D1967">
        <v>63331</v>
      </c>
      <c r="E1967">
        <v>66138</v>
      </c>
      <c r="F1967">
        <v>131830</v>
      </c>
      <c r="G1967">
        <v>-2807</v>
      </c>
      <c r="H1967">
        <v>0.48039899871045999</v>
      </c>
      <c r="I1967">
        <v>0.50169157247970797</v>
      </c>
      <c r="J1967">
        <v>-2.1292573769248299E-2</v>
      </c>
      <c r="K1967">
        <f t="shared" si="90"/>
        <v>2758773</v>
      </c>
      <c r="L1967">
        <f t="shared" si="91"/>
        <v>2684292</v>
      </c>
      <c r="M1967">
        <f t="shared" si="92"/>
        <v>5524801</v>
      </c>
    </row>
    <row r="1968" spans="1:13">
      <c r="A1968" s="1" t="s">
        <v>20</v>
      </c>
      <c r="B1968">
        <v>37131</v>
      </c>
      <c r="C1968" t="s">
        <v>1346</v>
      </c>
      <c r="D1968">
        <v>3989</v>
      </c>
      <c r="E1968">
        <v>6069</v>
      </c>
      <c r="F1968">
        <v>10109</v>
      </c>
      <c r="G1968">
        <v>-2080</v>
      </c>
      <c r="H1968">
        <v>0.39459887229201701</v>
      </c>
      <c r="I1968">
        <v>0.60035611831041602</v>
      </c>
      <c r="J1968">
        <v>-0.20575724601839901</v>
      </c>
      <c r="K1968">
        <f t="shared" si="90"/>
        <v>2758773</v>
      </c>
      <c r="L1968">
        <f t="shared" si="91"/>
        <v>2684292</v>
      </c>
      <c r="M1968">
        <f t="shared" si="92"/>
        <v>5524801</v>
      </c>
    </row>
    <row r="1969" spans="1:13">
      <c r="A1969" s="1" t="s">
        <v>20</v>
      </c>
      <c r="B1969">
        <v>37133</v>
      </c>
      <c r="C1969" t="s">
        <v>1347</v>
      </c>
      <c r="D1969">
        <v>46078</v>
      </c>
      <c r="E1969">
        <v>24266</v>
      </c>
      <c r="F1969">
        <v>72235</v>
      </c>
      <c r="G1969">
        <v>21812</v>
      </c>
      <c r="H1969">
        <v>0.63789021942271695</v>
      </c>
      <c r="I1969">
        <v>0.33593133522530599</v>
      </c>
      <c r="J1969">
        <v>0.30195888419741101</v>
      </c>
      <c r="K1969">
        <f t="shared" si="90"/>
        <v>2758773</v>
      </c>
      <c r="L1969">
        <f t="shared" si="91"/>
        <v>2684292</v>
      </c>
      <c r="M1969">
        <f t="shared" si="92"/>
        <v>5524801</v>
      </c>
    </row>
    <row r="1970" spans="1:13">
      <c r="A1970" s="1" t="s">
        <v>20</v>
      </c>
      <c r="B1970">
        <v>37135</v>
      </c>
      <c r="C1970" t="s">
        <v>293</v>
      </c>
      <c r="D1970">
        <v>20176</v>
      </c>
      <c r="E1970">
        <v>63594</v>
      </c>
      <c r="F1970">
        <v>84997</v>
      </c>
      <c r="G1970">
        <v>-43418</v>
      </c>
      <c r="H1970">
        <v>0.237373083755897</v>
      </c>
      <c r="I1970">
        <v>0.74819111262750404</v>
      </c>
      <c r="J1970">
        <v>-0.51081802887160699</v>
      </c>
      <c r="K1970">
        <f t="shared" si="90"/>
        <v>2758773</v>
      </c>
      <c r="L1970">
        <f t="shared" si="91"/>
        <v>2684292</v>
      </c>
      <c r="M1970">
        <f t="shared" si="92"/>
        <v>5524801</v>
      </c>
    </row>
    <row r="1971" spans="1:13">
      <c r="A1971" s="1" t="s">
        <v>20</v>
      </c>
      <c r="B1971">
        <v>37137</v>
      </c>
      <c r="C1971" t="s">
        <v>1348</v>
      </c>
      <c r="D1971">
        <v>4849</v>
      </c>
      <c r="E1971">
        <v>2713</v>
      </c>
      <c r="F1971">
        <v>7631</v>
      </c>
      <c r="G1971">
        <v>2136</v>
      </c>
      <c r="H1971">
        <v>0.63543441226575803</v>
      </c>
      <c r="I1971">
        <v>0.355523522474118</v>
      </c>
      <c r="J1971">
        <v>0.27991088979163897</v>
      </c>
      <c r="K1971">
        <f t="shared" si="90"/>
        <v>2758773</v>
      </c>
      <c r="L1971">
        <f t="shared" si="91"/>
        <v>2684292</v>
      </c>
      <c r="M1971">
        <f t="shared" si="92"/>
        <v>5524801</v>
      </c>
    </row>
    <row r="1972" spans="1:13">
      <c r="A1972" s="1" t="s">
        <v>20</v>
      </c>
      <c r="B1972">
        <v>37139</v>
      </c>
      <c r="C1972" t="s">
        <v>1349</v>
      </c>
      <c r="D1972">
        <v>9770</v>
      </c>
      <c r="E1972">
        <v>9832</v>
      </c>
      <c r="F1972">
        <v>19897</v>
      </c>
      <c r="G1972">
        <v>-62</v>
      </c>
      <c r="H1972">
        <v>0.49102879831130303</v>
      </c>
      <c r="I1972">
        <v>0.49414484595667602</v>
      </c>
      <c r="J1972">
        <v>-3.1160476453737001E-3</v>
      </c>
      <c r="K1972">
        <f t="shared" si="90"/>
        <v>2758773</v>
      </c>
      <c r="L1972">
        <f t="shared" si="91"/>
        <v>2684292</v>
      </c>
      <c r="M1972">
        <f t="shared" si="92"/>
        <v>5524801</v>
      </c>
    </row>
    <row r="1973" spans="1:13">
      <c r="A1973" s="1" t="s">
        <v>20</v>
      </c>
      <c r="B1973">
        <v>37141</v>
      </c>
      <c r="C1973" t="s">
        <v>1350</v>
      </c>
      <c r="D1973">
        <v>21956</v>
      </c>
      <c r="E1973">
        <v>11723</v>
      </c>
      <c r="F1973">
        <v>34169</v>
      </c>
      <c r="G1973">
        <v>10233</v>
      </c>
      <c r="H1973">
        <v>0.64257075126576702</v>
      </c>
      <c r="I1973">
        <v>0.34308876466972899</v>
      </c>
      <c r="J1973">
        <v>0.29948198659603698</v>
      </c>
      <c r="K1973">
        <f t="shared" si="90"/>
        <v>2758773</v>
      </c>
      <c r="L1973">
        <f t="shared" si="91"/>
        <v>2684292</v>
      </c>
      <c r="M1973">
        <f t="shared" si="92"/>
        <v>5524801</v>
      </c>
    </row>
    <row r="1974" spans="1:13">
      <c r="A1974" s="1" t="s">
        <v>20</v>
      </c>
      <c r="B1974">
        <v>37143</v>
      </c>
      <c r="C1974" t="s">
        <v>1351</v>
      </c>
      <c r="D1974">
        <v>4903</v>
      </c>
      <c r="E1974">
        <v>2492</v>
      </c>
      <c r="F1974">
        <v>7484</v>
      </c>
      <c r="G1974">
        <v>2411</v>
      </c>
      <c r="H1974">
        <v>0.65513094601817201</v>
      </c>
      <c r="I1974">
        <v>0.33297701763762599</v>
      </c>
      <c r="J1974">
        <v>0.32215392838054502</v>
      </c>
      <c r="K1974">
        <f t="shared" si="90"/>
        <v>2758773</v>
      </c>
      <c r="L1974">
        <f t="shared" si="91"/>
        <v>2684292</v>
      </c>
      <c r="M1974">
        <f t="shared" si="92"/>
        <v>5524801</v>
      </c>
    </row>
    <row r="1975" spans="1:13">
      <c r="A1975" s="1" t="s">
        <v>20</v>
      </c>
      <c r="B1975">
        <v>37145</v>
      </c>
      <c r="C1975" t="s">
        <v>1352</v>
      </c>
      <c r="D1975">
        <v>13184</v>
      </c>
      <c r="E1975">
        <v>8465</v>
      </c>
      <c r="F1975">
        <v>21894</v>
      </c>
      <c r="G1975">
        <v>4719</v>
      </c>
      <c r="H1975">
        <v>0.602174111628756</v>
      </c>
      <c r="I1975">
        <v>0.386635607929113</v>
      </c>
      <c r="J1975">
        <v>0.215538503699643</v>
      </c>
      <c r="K1975">
        <f t="shared" si="90"/>
        <v>2758773</v>
      </c>
      <c r="L1975">
        <f t="shared" si="91"/>
        <v>2684292</v>
      </c>
      <c r="M1975">
        <f t="shared" si="92"/>
        <v>5524801</v>
      </c>
    </row>
    <row r="1976" spans="1:13">
      <c r="A1976" s="1" t="s">
        <v>20</v>
      </c>
      <c r="B1976">
        <v>37147</v>
      </c>
      <c r="C1976" t="s">
        <v>1353</v>
      </c>
      <c r="D1976">
        <v>38982</v>
      </c>
      <c r="E1976">
        <v>47252</v>
      </c>
      <c r="F1976">
        <v>87573</v>
      </c>
      <c r="G1976">
        <v>-8270</v>
      </c>
      <c r="H1976">
        <v>0.44513719982186201</v>
      </c>
      <c r="I1976">
        <v>0.53957269934797203</v>
      </c>
      <c r="J1976">
        <v>-9.4435499526109606E-2</v>
      </c>
      <c r="K1976">
        <f t="shared" si="90"/>
        <v>2758773</v>
      </c>
      <c r="L1976">
        <f t="shared" si="91"/>
        <v>2684292</v>
      </c>
      <c r="M1976">
        <f t="shared" si="92"/>
        <v>5524801</v>
      </c>
    </row>
    <row r="1977" spans="1:13">
      <c r="A1977" s="1" t="s">
        <v>20</v>
      </c>
      <c r="B1977">
        <v>37149</v>
      </c>
      <c r="C1977" t="s">
        <v>248</v>
      </c>
      <c r="D1977">
        <v>7689</v>
      </c>
      <c r="E1977">
        <v>4518</v>
      </c>
      <c r="F1977">
        <v>12358</v>
      </c>
      <c r="G1977">
        <v>3171</v>
      </c>
      <c r="H1977">
        <v>0.62218805631979202</v>
      </c>
      <c r="I1977">
        <v>0.36559313804822702</v>
      </c>
      <c r="J1977">
        <v>0.256594918271564</v>
      </c>
      <c r="K1977">
        <f t="shared" si="90"/>
        <v>2758773</v>
      </c>
      <c r="L1977">
        <f t="shared" si="91"/>
        <v>2684292</v>
      </c>
      <c r="M1977">
        <f t="shared" si="92"/>
        <v>5524801</v>
      </c>
    </row>
    <row r="1978" spans="1:13">
      <c r="A1978" s="1" t="s">
        <v>20</v>
      </c>
      <c r="B1978">
        <v>37151</v>
      </c>
      <c r="C1978" t="s">
        <v>141</v>
      </c>
      <c r="D1978">
        <v>56894</v>
      </c>
      <c r="E1978">
        <v>15618</v>
      </c>
      <c r="F1978">
        <v>73316</v>
      </c>
      <c r="G1978">
        <v>41276</v>
      </c>
      <c r="H1978">
        <v>0.77601069343662998</v>
      </c>
      <c r="I1978">
        <v>0.21302307818211499</v>
      </c>
      <c r="J1978">
        <v>0.56298761525451402</v>
      </c>
      <c r="K1978">
        <f t="shared" si="90"/>
        <v>2758773</v>
      </c>
      <c r="L1978">
        <f t="shared" si="91"/>
        <v>2684292</v>
      </c>
      <c r="M1978">
        <f t="shared" si="92"/>
        <v>5524801</v>
      </c>
    </row>
    <row r="1979" spans="1:13">
      <c r="A1979" s="1" t="s">
        <v>20</v>
      </c>
      <c r="B1979">
        <v>37153</v>
      </c>
      <c r="C1979" t="s">
        <v>514</v>
      </c>
      <c r="D1979">
        <v>11830</v>
      </c>
      <c r="E1979">
        <v>8754</v>
      </c>
      <c r="F1979">
        <v>20763</v>
      </c>
      <c r="G1979">
        <v>3076</v>
      </c>
      <c r="H1979">
        <v>0.56976352164908695</v>
      </c>
      <c r="I1979">
        <v>0.42161537350093897</v>
      </c>
      <c r="J1979">
        <v>0.148148148148148</v>
      </c>
      <c r="K1979">
        <f t="shared" si="90"/>
        <v>2758773</v>
      </c>
      <c r="L1979">
        <f t="shared" si="91"/>
        <v>2684292</v>
      </c>
      <c r="M1979">
        <f t="shared" si="92"/>
        <v>5524801</v>
      </c>
    </row>
    <row r="1980" spans="1:13">
      <c r="A1980" s="1" t="s">
        <v>20</v>
      </c>
      <c r="B1980">
        <v>37155</v>
      </c>
      <c r="C1980" t="s">
        <v>1354</v>
      </c>
      <c r="D1980">
        <v>27806</v>
      </c>
      <c r="E1980">
        <v>19020</v>
      </c>
      <c r="F1980">
        <v>47188</v>
      </c>
      <c r="G1980">
        <v>8786</v>
      </c>
      <c r="H1980">
        <v>0.58925998135119095</v>
      </c>
      <c r="I1980">
        <v>0.40306857675680202</v>
      </c>
      <c r="J1980">
        <v>0.18619140459438799</v>
      </c>
      <c r="K1980">
        <f t="shared" si="90"/>
        <v>2758773</v>
      </c>
      <c r="L1980">
        <f t="shared" si="91"/>
        <v>2684292</v>
      </c>
      <c r="M1980">
        <f t="shared" si="92"/>
        <v>5524801</v>
      </c>
    </row>
    <row r="1981" spans="1:13">
      <c r="A1981" s="1" t="s">
        <v>20</v>
      </c>
      <c r="B1981">
        <v>37157</v>
      </c>
      <c r="C1981" t="s">
        <v>1236</v>
      </c>
      <c r="D1981">
        <v>31301</v>
      </c>
      <c r="E1981">
        <v>15992</v>
      </c>
      <c r="F1981">
        <v>47809</v>
      </c>
      <c r="G1981">
        <v>15309</v>
      </c>
      <c r="H1981">
        <v>0.65470936434562499</v>
      </c>
      <c r="I1981">
        <v>0.33449768871969698</v>
      </c>
      <c r="J1981">
        <v>0.32021167562592801</v>
      </c>
      <c r="K1981">
        <f t="shared" si="90"/>
        <v>2758773</v>
      </c>
      <c r="L1981">
        <f t="shared" si="91"/>
        <v>2684292</v>
      </c>
      <c r="M1981">
        <f t="shared" si="92"/>
        <v>5524801</v>
      </c>
    </row>
    <row r="1982" spans="1:13">
      <c r="A1982" s="1" t="s">
        <v>20</v>
      </c>
      <c r="B1982">
        <v>37159</v>
      </c>
      <c r="C1982" t="s">
        <v>837</v>
      </c>
      <c r="D1982">
        <v>49297</v>
      </c>
      <c r="E1982">
        <v>23114</v>
      </c>
      <c r="F1982">
        <v>73408</v>
      </c>
      <c r="G1982">
        <v>26183</v>
      </c>
      <c r="H1982">
        <v>0.67154806015693103</v>
      </c>
      <c r="I1982">
        <v>0.31487031386224901</v>
      </c>
      <c r="J1982">
        <v>0.35667774629468102</v>
      </c>
      <c r="K1982">
        <f t="shared" si="90"/>
        <v>2758773</v>
      </c>
      <c r="L1982">
        <f t="shared" si="91"/>
        <v>2684292</v>
      </c>
      <c r="M1982">
        <f t="shared" si="92"/>
        <v>5524801</v>
      </c>
    </row>
    <row r="1983" spans="1:13">
      <c r="A1983" s="1" t="s">
        <v>20</v>
      </c>
      <c r="B1983">
        <v>37161</v>
      </c>
      <c r="C1983" t="s">
        <v>1355</v>
      </c>
      <c r="D1983">
        <v>24891</v>
      </c>
      <c r="E1983">
        <v>9135</v>
      </c>
      <c r="F1983">
        <v>34429</v>
      </c>
      <c r="G1983">
        <v>15756</v>
      </c>
      <c r="H1983">
        <v>0.72296610415637896</v>
      </c>
      <c r="I1983">
        <v>0.26532864736123601</v>
      </c>
      <c r="J1983">
        <v>0.45763745679514301</v>
      </c>
      <c r="K1983">
        <f t="shared" si="90"/>
        <v>2758773</v>
      </c>
      <c r="L1983">
        <f t="shared" si="91"/>
        <v>2684292</v>
      </c>
      <c r="M1983">
        <f t="shared" si="92"/>
        <v>5524801</v>
      </c>
    </row>
    <row r="1984" spans="1:13">
      <c r="A1984" s="1" t="s">
        <v>20</v>
      </c>
      <c r="B1984">
        <v>37163</v>
      </c>
      <c r="C1984" t="s">
        <v>1356</v>
      </c>
      <c r="D1984">
        <v>17411</v>
      </c>
      <c r="E1984">
        <v>10966</v>
      </c>
      <c r="F1984">
        <v>28618</v>
      </c>
      <c r="G1984">
        <v>6445</v>
      </c>
      <c r="H1984">
        <v>0.60839331889020898</v>
      </c>
      <c r="I1984">
        <v>0.38318540778530902</v>
      </c>
      <c r="J1984">
        <v>0.22520791110489899</v>
      </c>
      <c r="K1984">
        <f t="shared" si="90"/>
        <v>2758773</v>
      </c>
      <c r="L1984">
        <f t="shared" si="91"/>
        <v>2684292</v>
      </c>
      <c r="M1984">
        <f t="shared" si="92"/>
        <v>5524801</v>
      </c>
    </row>
    <row r="1985" spans="1:13">
      <c r="A1985" s="1" t="s">
        <v>20</v>
      </c>
      <c r="B1985">
        <v>37165</v>
      </c>
      <c r="C1985" t="s">
        <v>1137</v>
      </c>
      <c r="D1985">
        <v>7473</v>
      </c>
      <c r="E1985">
        <v>7186</v>
      </c>
      <c r="F1985">
        <v>14775</v>
      </c>
      <c r="G1985">
        <v>287</v>
      </c>
      <c r="H1985">
        <v>0.50578680203045601</v>
      </c>
      <c r="I1985">
        <v>0.48636209813874698</v>
      </c>
      <c r="J1985">
        <v>1.9424703891709E-2</v>
      </c>
      <c r="K1985">
        <f t="shared" si="90"/>
        <v>2758773</v>
      </c>
      <c r="L1985">
        <f t="shared" si="91"/>
        <v>2684292</v>
      </c>
      <c r="M1985">
        <f t="shared" si="92"/>
        <v>5524801</v>
      </c>
    </row>
    <row r="1986" spans="1:13">
      <c r="A1986" s="1" t="s">
        <v>20</v>
      </c>
      <c r="B1986">
        <v>37167</v>
      </c>
      <c r="C1986" t="s">
        <v>1357</v>
      </c>
      <c r="D1986">
        <v>25458</v>
      </c>
      <c r="E1986">
        <v>8129</v>
      </c>
      <c r="F1986">
        <v>33939</v>
      </c>
      <c r="G1986">
        <v>17329</v>
      </c>
      <c r="H1986">
        <v>0.75011049235392901</v>
      </c>
      <c r="I1986">
        <v>0.239517958690591</v>
      </c>
      <c r="J1986">
        <v>0.51059253366333701</v>
      </c>
      <c r="K1986">
        <f t="shared" si="90"/>
        <v>2758773</v>
      </c>
      <c r="L1986">
        <f t="shared" si="91"/>
        <v>2684292</v>
      </c>
      <c r="M1986">
        <f t="shared" si="92"/>
        <v>5524801</v>
      </c>
    </row>
    <row r="1987" spans="1:13">
      <c r="A1987" s="1" t="s">
        <v>20</v>
      </c>
      <c r="B1987">
        <v>37169</v>
      </c>
      <c r="C1987" t="s">
        <v>1358</v>
      </c>
      <c r="D1987">
        <v>20142</v>
      </c>
      <c r="E1987">
        <v>5286</v>
      </c>
      <c r="F1987">
        <v>25701</v>
      </c>
      <c r="G1987">
        <v>14856</v>
      </c>
      <c r="H1987">
        <v>0.78370491420567201</v>
      </c>
      <c r="I1987">
        <v>0.20567293101435699</v>
      </c>
      <c r="J1987">
        <v>0.57803198319131499</v>
      </c>
      <c r="K1987">
        <f t="shared" ref="K1987:K2050" si="93">SUMIF(A:A,A1987,D:D)</f>
        <v>2758773</v>
      </c>
      <c r="L1987">
        <f t="shared" ref="L1987:L2050" si="94">SUMIF(A:A,A1987,E:E)</f>
        <v>2684292</v>
      </c>
      <c r="M1987">
        <f t="shared" ref="M1987:M2050" si="95">SUMIF(A:A,A1987,F:F)</f>
        <v>5524801</v>
      </c>
    </row>
    <row r="1988" spans="1:13">
      <c r="A1988" s="1" t="s">
        <v>20</v>
      </c>
      <c r="B1988">
        <v>37171</v>
      </c>
      <c r="C1988" t="s">
        <v>1359</v>
      </c>
      <c r="D1988">
        <v>27538</v>
      </c>
      <c r="E1988">
        <v>8721</v>
      </c>
      <c r="F1988">
        <v>36638</v>
      </c>
      <c r="G1988">
        <v>18817</v>
      </c>
      <c r="H1988">
        <v>0.75162399694306403</v>
      </c>
      <c r="I1988">
        <v>0.23803155194060799</v>
      </c>
      <c r="J1988">
        <v>0.51359244500245604</v>
      </c>
      <c r="K1988">
        <f t="shared" si="93"/>
        <v>2758773</v>
      </c>
      <c r="L1988">
        <f t="shared" si="94"/>
        <v>2684292</v>
      </c>
      <c r="M1988">
        <f t="shared" si="95"/>
        <v>5524801</v>
      </c>
    </row>
    <row r="1989" spans="1:13">
      <c r="A1989" s="1" t="s">
        <v>20</v>
      </c>
      <c r="B1989">
        <v>37173</v>
      </c>
      <c r="C1989" t="s">
        <v>1360</v>
      </c>
      <c r="D1989">
        <v>4161</v>
      </c>
      <c r="E1989">
        <v>2780</v>
      </c>
      <c r="F1989">
        <v>7068</v>
      </c>
      <c r="G1989">
        <v>1381</v>
      </c>
      <c r="H1989">
        <v>0.58870967741935398</v>
      </c>
      <c r="I1989">
        <v>0.39332201471420403</v>
      </c>
      <c r="J1989">
        <v>0.19538766270515001</v>
      </c>
      <c r="K1989">
        <f t="shared" si="93"/>
        <v>2758773</v>
      </c>
      <c r="L1989">
        <f t="shared" si="94"/>
        <v>2684292</v>
      </c>
      <c r="M1989">
        <f t="shared" si="95"/>
        <v>5524801</v>
      </c>
    </row>
    <row r="1990" spans="1:13">
      <c r="A1990" s="1" t="s">
        <v>20</v>
      </c>
      <c r="B1990">
        <v>37175</v>
      </c>
      <c r="C1990" t="s">
        <v>1361</v>
      </c>
      <c r="D1990">
        <v>11636</v>
      </c>
      <c r="E1990">
        <v>8444</v>
      </c>
      <c r="F1990">
        <v>20404</v>
      </c>
      <c r="G1990">
        <v>3192</v>
      </c>
      <c r="H1990">
        <v>0.57028033718878601</v>
      </c>
      <c r="I1990">
        <v>0.413840423446383</v>
      </c>
      <c r="J1990">
        <v>0.15643991374240299</v>
      </c>
      <c r="K1990">
        <f t="shared" si="93"/>
        <v>2758773</v>
      </c>
      <c r="L1990">
        <f t="shared" si="94"/>
        <v>2684292</v>
      </c>
      <c r="M1990">
        <f t="shared" si="95"/>
        <v>5524801</v>
      </c>
    </row>
    <row r="1991" spans="1:13">
      <c r="A1991" s="1" t="s">
        <v>20</v>
      </c>
      <c r="B1991">
        <v>37177</v>
      </c>
      <c r="C1991" t="s">
        <v>1362</v>
      </c>
      <c r="D1991">
        <v>1044</v>
      </c>
      <c r="E1991">
        <v>758</v>
      </c>
      <c r="F1991">
        <v>1817</v>
      </c>
      <c r="G1991">
        <v>286</v>
      </c>
      <c r="H1991">
        <v>0.57457347275729198</v>
      </c>
      <c r="I1991">
        <v>0.41717116125481501</v>
      </c>
      <c r="J1991">
        <v>0.15740231150247599</v>
      </c>
      <c r="K1991">
        <f t="shared" si="93"/>
        <v>2758773</v>
      </c>
      <c r="L1991">
        <f t="shared" si="94"/>
        <v>2684292</v>
      </c>
      <c r="M1991">
        <f t="shared" si="95"/>
        <v>5524801</v>
      </c>
    </row>
    <row r="1992" spans="1:13">
      <c r="A1992" s="1" t="s">
        <v>20</v>
      </c>
      <c r="B1992">
        <v>37179</v>
      </c>
      <c r="C1992" t="s">
        <v>260</v>
      </c>
      <c r="D1992">
        <v>80382</v>
      </c>
      <c r="E1992">
        <v>48725</v>
      </c>
      <c r="F1992">
        <v>131011</v>
      </c>
      <c r="G1992">
        <v>31657</v>
      </c>
      <c r="H1992">
        <v>0.61355153384066896</v>
      </c>
      <c r="I1992">
        <v>0.37191533535351901</v>
      </c>
      <c r="J1992">
        <v>0.24163619848714901</v>
      </c>
      <c r="K1992">
        <f t="shared" si="93"/>
        <v>2758773</v>
      </c>
      <c r="L1992">
        <f t="shared" si="94"/>
        <v>2684292</v>
      </c>
      <c r="M1992">
        <f t="shared" si="95"/>
        <v>5524801</v>
      </c>
    </row>
    <row r="1993" spans="1:13">
      <c r="A1993" s="1" t="s">
        <v>20</v>
      </c>
      <c r="B1993">
        <v>37181</v>
      </c>
      <c r="C1993" t="s">
        <v>1363</v>
      </c>
      <c r="D1993">
        <v>8391</v>
      </c>
      <c r="E1993">
        <v>12431</v>
      </c>
      <c r="F1993">
        <v>20999</v>
      </c>
      <c r="G1993">
        <v>-4040</v>
      </c>
      <c r="H1993">
        <v>0.39959045668841298</v>
      </c>
      <c r="I1993">
        <v>0.59198057050335695</v>
      </c>
      <c r="J1993">
        <v>-0.192390113814943</v>
      </c>
      <c r="K1993">
        <f t="shared" si="93"/>
        <v>2758773</v>
      </c>
      <c r="L1993">
        <f t="shared" si="94"/>
        <v>2684292</v>
      </c>
      <c r="M1993">
        <f t="shared" si="95"/>
        <v>5524801</v>
      </c>
    </row>
    <row r="1994" spans="1:13">
      <c r="A1994" s="1" t="s">
        <v>20</v>
      </c>
      <c r="B1994">
        <v>37183</v>
      </c>
      <c r="C1994" t="s">
        <v>1364</v>
      </c>
      <c r="D1994">
        <v>226197</v>
      </c>
      <c r="E1994">
        <v>393336</v>
      </c>
      <c r="F1994">
        <v>631830</v>
      </c>
      <c r="G1994">
        <v>-167139</v>
      </c>
      <c r="H1994">
        <v>0.358002943829827</v>
      </c>
      <c r="I1994">
        <v>0.62253454251934803</v>
      </c>
      <c r="J1994">
        <v>-0.26453159868951998</v>
      </c>
      <c r="K1994">
        <f t="shared" si="93"/>
        <v>2758773</v>
      </c>
      <c r="L1994">
        <f t="shared" si="94"/>
        <v>2684292</v>
      </c>
      <c r="M1994">
        <f t="shared" si="95"/>
        <v>5524801</v>
      </c>
    </row>
    <row r="1995" spans="1:13">
      <c r="A1995" s="1" t="s">
        <v>20</v>
      </c>
      <c r="B1995">
        <v>37185</v>
      </c>
      <c r="C1995" t="s">
        <v>536</v>
      </c>
      <c r="D1995">
        <v>3752</v>
      </c>
      <c r="E1995">
        <v>6400</v>
      </c>
      <c r="F1995">
        <v>10293</v>
      </c>
      <c r="G1995">
        <v>-2648</v>
      </c>
      <c r="H1995">
        <v>0.36451957641115301</v>
      </c>
      <c r="I1995">
        <v>0.62178179345186002</v>
      </c>
      <c r="J1995">
        <v>-0.25726221704070701</v>
      </c>
      <c r="K1995">
        <f t="shared" si="93"/>
        <v>2758773</v>
      </c>
      <c r="L1995">
        <f t="shared" si="94"/>
        <v>2684292</v>
      </c>
      <c r="M1995">
        <f t="shared" si="95"/>
        <v>5524801</v>
      </c>
    </row>
    <row r="1996" spans="1:13">
      <c r="A1996" s="1" t="s">
        <v>20</v>
      </c>
      <c r="B1996">
        <v>37187</v>
      </c>
      <c r="C1996" t="s">
        <v>150</v>
      </c>
      <c r="D1996">
        <v>2781</v>
      </c>
      <c r="E1996">
        <v>3396</v>
      </c>
      <c r="F1996">
        <v>6205</v>
      </c>
      <c r="G1996">
        <v>-615</v>
      </c>
      <c r="H1996">
        <v>0.44818694601128101</v>
      </c>
      <c r="I1996">
        <v>0.54730056406124095</v>
      </c>
      <c r="J1996">
        <v>-9.9113618049959704E-2</v>
      </c>
      <c r="K1996">
        <f t="shared" si="93"/>
        <v>2758773</v>
      </c>
      <c r="L1996">
        <f t="shared" si="94"/>
        <v>2684292</v>
      </c>
      <c r="M1996">
        <f t="shared" si="95"/>
        <v>5524801</v>
      </c>
    </row>
    <row r="1997" spans="1:13">
      <c r="A1997" s="1" t="s">
        <v>20</v>
      </c>
      <c r="B1997">
        <v>37189</v>
      </c>
      <c r="C1997" t="s">
        <v>1365</v>
      </c>
      <c r="D1997">
        <v>14451</v>
      </c>
      <c r="E1997">
        <v>17122</v>
      </c>
      <c r="F1997">
        <v>32220</v>
      </c>
      <c r="G1997">
        <v>-2671</v>
      </c>
      <c r="H1997">
        <v>0.44851024208566098</v>
      </c>
      <c r="I1997">
        <v>0.53140906269397803</v>
      </c>
      <c r="J1997">
        <v>-8.2898820608317797E-2</v>
      </c>
      <c r="K1997">
        <f t="shared" si="93"/>
        <v>2758773</v>
      </c>
      <c r="L1997">
        <f t="shared" si="94"/>
        <v>2684292</v>
      </c>
      <c r="M1997">
        <f t="shared" si="95"/>
        <v>5524801</v>
      </c>
    </row>
    <row r="1998" spans="1:13">
      <c r="A1998" s="1" t="s">
        <v>20</v>
      </c>
      <c r="B1998">
        <v>37191</v>
      </c>
      <c r="C1998" t="s">
        <v>537</v>
      </c>
      <c r="D1998">
        <v>30709</v>
      </c>
      <c r="E1998">
        <v>24215</v>
      </c>
      <c r="F1998">
        <v>55537</v>
      </c>
      <c r="G1998">
        <v>6494</v>
      </c>
      <c r="H1998">
        <v>0.55294668419252002</v>
      </c>
      <c r="I1998">
        <v>0.43601562922015902</v>
      </c>
      <c r="J1998">
        <v>0.11693105497236</v>
      </c>
      <c r="K1998">
        <f t="shared" si="93"/>
        <v>2758773</v>
      </c>
      <c r="L1998">
        <f t="shared" si="94"/>
        <v>2684292</v>
      </c>
      <c r="M1998">
        <f t="shared" si="95"/>
        <v>5524801</v>
      </c>
    </row>
    <row r="1999" spans="1:13">
      <c r="A1999" s="1" t="s">
        <v>20</v>
      </c>
      <c r="B1999">
        <v>37193</v>
      </c>
      <c r="C1999" t="s">
        <v>541</v>
      </c>
      <c r="D1999">
        <v>27592</v>
      </c>
      <c r="E1999">
        <v>7511</v>
      </c>
      <c r="F1999">
        <v>35466</v>
      </c>
      <c r="G1999">
        <v>20081</v>
      </c>
      <c r="H1999">
        <v>0.77798454858174004</v>
      </c>
      <c r="I1999">
        <v>0.211780296622116</v>
      </c>
      <c r="J1999">
        <v>0.56620425195962298</v>
      </c>
      <c r="K1999">
        <f t="shared" si="93"/>
        <v>2758773</v>
      </c>
      <c r="L1999">
        <f t="shared" si="94"/>
        <v>2684292</v>
      </c>
      <c r="M1999">
        <f t="shared" si="95"/>
        <v>5524801</v>
      </c>
    </row>
    <row r="2000" spans="1:13">
      <c r="A2000" s="1" t="s">
        <v>20</v>
      </c>
      <c r="B2000">
        <v>37195</v>
      </c>
      <c r="C2000" t="s">
        <v>785</v>
      </c>
      <c r="D2000">
        <v>19581</v>
      </c>
      <c r="E2000">
        <v>20754</v>
      </c>
      <c r="F2000">
        <v>40735</v>
      </c>
      <c r="G2000">
        <v>-1173</v>
      </c>
      <c r="H2000">
        <v>0.480692279366638</v>
      </c>
      <c r="I2000">
        <v>0.50948815514913404</v>
      </c>
      <c r="J2000">
        <v>-2.8795875782496601E-2</v>
      </c>
      <c r="K2000">
        <f t="shared" si="93"/>
        <v>2758773</v>
      </c>
      <c r="L2000">
        <f t="shared" si="94"/>
        <v>2684292</v>
      </c>
      <c r="M2000">
        <f t="shared" si="95"/>
        <v>5524801</v>
      </c>
    </row>
    <row r="2001" spans="1:13">
      <c r="A2001" s="1" t="s">
        <v>20</v>
      </c>
      <c r="B2001">
        <v>37197</v>
      </c>
      <c r="C2001" t="s">
        <v>1366</v>
      </c>
      <c r="D2001">
        <v>15933</v>
      </c>
      <c r="E2001">
        <v>3763</v>
      </c>
      <c r="F2001">
        <v>19923</v>
      </c>
      <c r="G2001">
        <v>12170</v>
      </c>
      <c r="H2001">
        <v>0.79972895648245701</v>
      </c>
      <c r="I2001">
        <v>0.18887717713195801</v>
      </c>
      <c r="J2001">
        <v>0.61085177935049895</v>
      </c>
      <c r="K2001">
        <f t="shared" si="93"/>
        <v>2758773</v>
      </c>
      <c r="L2001">
        <f t="shared" si="94"/>
        <v>2684292</v>
      </c>
      <c r="M2001">
        <f t="shared" si="95"/>
        <v>5524801</v>
      </c>
    </row>
    <row r="2002" spans="1:13">
      <c r="A2002" s="1" t="s">
        <v>20</v>
      </c>
      <c r="B2002">
        <v>37199</v>
      </c>
      <c r="C2002" t="s">
        <v>1367</v>
      </c>
      <c r="D2002">
        <v>7516</v>
      </c>
      <c r="E2002">
        <v>3688</v>
      </c>
      <c r="F2002">
        <v>11352</v>
      </c>
      <c r="G2002">
        <v>3828</v>
      </c>
      <c r="H2002">
        <v>0.66208597603946395</v>
      </c>
      <c r="I2002">
        <v>0.32487667371388301</v>
      </c>
      <c r="J2002">
        <v>0.337209302325581</v>
      </c>
      <c r="K2002">
        <f t="shared" si="93"/>
        <v>2758773</v>
      </c>
      <c r="L2002">
        <f t="shared" si="94"/>
        <v>2684292</v>
      </c>
      <c r="M2002">
        <f t="shared" si="95"/>
        <v>5524801</v>
      </c>
    </row>
    <row r="2003" spans="1:13">
      <c r="A2003" s="1" t="s">
        <v>48</v>
      </c>
      <c r="B2003">
        <v>38001</v>
      </c>
      <c r="C2003" t="s">
        <v>321</v>
      </c>
      <c r="D2003">
        <v>981</v>
      </c>
      <c r="E2003">
        <v>258</v>
      </c>
      <c r="F2003">
        <v>1269</v>
      </c>
      <c r="G2003">
        <v>723</v>
      </c>
      <c r="H2003">
        <v>0.77304964539007004</v>
      </c>
      <c r="I2003">
        <v>0.20330969267139401</v>
      </c>
      <c r="J2003">
        <v>0.56973995271867595</v>
      </c>
      <c r="K2003">
        <f t="shared" si="93"/>
        <v>235595</v>
      </c>
      <c r="L2003">
        <f t="shared" si="94"/>
        <v>114902</v>
      </c>
      <c r="M2003">
        <f t="shared" si="95"/>
        <v>361819</v>
      </c>
    </row>
    <row r="2004" spans="1:13">
      <c r="A2004" s="1" t="s">
        <v>48</v>
      </c>
      <c r="B2004">
        <v>38003</v>
      </c>
      <c r="C2004" t="s">
        <v>1368</v>
      </c>
      <c r="D2004">
        <v>3568</v>
      </c>
      <c r="E2004">
        <v>1820</v>
      </c>
      <c r="F2004">
        <v>5565</v>
      </c>
      <c r="G2004">
        <v>1748</v>
      </c>
      <c r="H2004">
        <v>0.64115004492362904</v>
      </c>
      <c r="I2004">
        <v>0.32704402515723202</v>
      </c>
      <c r="J2004">
        <v>0.31410601976639702</v>
      </c>
      <c r="K2004">
        <f t="shared" si="93"/>
        <v>235595</v>
      </c>
      <c r="L2004">
        <f t="shared" si="94"/>
        <v>114902</v>
      </c>
      <c r="M2004">
        <f t="shared" si="95"/>
        <v>361819</v>
      </c>
    </row>
    <row r="2005" spans="1:13">
      <c r="A2005" s="1" t="s">
        <v>48</v>
      </c>
      <c r="B2005">
        <v>38005</v>
      </c>
      <c r="C2005" t="s">
        <v>1369</v>
      </c>
      <c r="D2005">
        <v>1094</v>
      </c>
      <c r="E2005">
        <v>822</v>
      </c>
      <c r="F2005">
        <v>1961</v>
      </c>
      <c r="G2005">
        <v>272</v>
      </c>
      <c r="H2005">
        <v>0.55787863335033105</v>
      </c>
      <c r="I2005">
        <v>0.41917389087200402</v>
      </c>
      <c r="J2005">
        <v>0.13870474247832701</v>
      </c>
      <c r="K2005">
        <f t="shared" si="93"/>
        <v>235595</v>
      </c>
      <c r="L2005">
        <f t="shared" si="94"/>
        <v>114902</v>
      </c>
      <c r="M2005">
        <f t="shared" si="95"/>
        <v>361819</v>
      </c>
    </row>
    <row r="2006" spans="1:13">
      <c r="A2006" s="1" t="s">
        <v>48</v>
      </c>
      <c r="B2006">
        <v>38007</v>
      </c>
      <c r="C2006" t="s">
        <v>1370</v>
      </c>
      <c r="D2006">
        <v>541</v>
      </c>
      <c r="E2006">
        <v>72</v>
      </c>
      <c r="F2006">
        <v>635</v>
      </c>
      <c r="G2006">
        <v>469</v>
      </c>
      <c r="H2006">
        <v>0.85196850393700696</v>
      </c>
      <c r="I2006">
        <v>0.113385826771653</v>
      </c>
      <c r="J2006">
        <v>0.73858267716535397</v>
      </c>
      <c r="K2006">
        <f t="shared" si="93"/>
        <v>235595</v>
      </c>
      <c r="L2006">
        <f t="shared" si="94"/>
        <v>114902</v>
      </c>
      <c r="M2006">
        <f t="shared" si="95"/>
        <v>361819</v>
      </c>
    </row>
    <row r="2007" spans="1:13">
      <c r="A2007" s="1" t="s">
        <v>48</v>
      </c>
      <c r="B2007">
        <v>38009</v>
      </c>
      <c r="C2007" t="s">
        <v>1371</v>
      </c>
      <c r="D2007">
        <v>2575</v>
      </c>
      <c r="E2007">
        <v>821</v>
      </c>
      <c r="F2007">
        <v>3471</v>
      </c>
      <c r="G2007">
        <v>1754</v>
      </c>
      <c r="H2007">
        <v>0.74186113511956198</v>
      </c>
      <c r="I2007">
        <v>0.23653125900316899</v>
      </c>
      <c r="J2007">
        <v>0.50532987611639202</v>
      </c>
      <c r="K2007">
        <f t="shared" si="93"/>
        <v>235595</v>
      </c>
      <c r="L2007">
        <f t="shared" si="94"/>
        <v>114902</v>
      </c>
      <c r="M2007">
        <f t="shared" si="95"/>
        <v>361819</v>
      </c>
    </row>
    <row r="2008" spans="1:13">
      <c r="A2008" s="1" t="s">
        <v>48</v>
      </c>
      <c r="B2008">
        <v>38011</v>
      </c>
      <c r="C2008" t="s">
        <v>1372</v>
      </c>
      <c r="D2008">
        <v>1395</v>
      </c>
      <c r="E2008">
        <v>228</v>
      </c>
      <c r="F2008">
        <v>1657</v>
      </c>
      <c r="G2008">
        <v>1167</v>
      </c>
      <c r="H2008">
        <v>0.84188292094146</v>
      </c>
      <c r="I2008">
        <v>0.137598068799034</v>
      </c>
      <c r="J2008">
        <v>0.70428485214242598</v>
      </c>
      <c r="K2008">
        <f t="shared" si="93"/>
        <v>235595</v>
      </c>
      <c r="L2008">
        <f t="shared" si="94"/>
        <v>114902</v>
      </c>
      <c r="M2008">
        <f t="shared" si="95"/>
        <v>361819</v>
      </c>
    </row>
    <row r="2009" spans="1:13">
      <c r="A2009" s="1" t="s">
        <v>48</v>
      </c>
      <c r="B2009">
        <v>38013</v>
      </c>
      <c r="C2009" t="s">
        <v>449</v>
      </c>
      <c r="D2009">
        <v>994</v>
      </c>
      <c r="E2009">
        <v>137</v>
      </c>
      <c r="F2009">
        <v>1155</v>
      </c>
      <c r="G2009">
        <v>857</v>
      </c>
      <c r="H2009">
        <v>0.86060606060606004</v>
      </c>
      <c r="I2009">
        <v>0.11861471861471801</v>
      </c>
      <c r="J2009">
        <v>0.74199134199134198</v>
      </c>
      <c r="K2009">
        <f t="shared" si="93"/>
        <v>235595</v>
      </c>
      <c r="L2009">
        <f t="shared" si="94"/>
        <v>114902</v>
      </c>
      <c r="M2009">
        <f t="shared" si="95"/>
        <v>361819</v>
      </c>
    </row>
    <row r="2010" spans="1:13">
      <c r="A2010" s="1" t="s">
        <v>48</v>
      </c>
      <c r="B2010">
        <v>38015</v>
      </c>
      <c r="C2010" t="s">
        <v>1373</v>
      </c>
      <c r="D2010">
        <v>34744</v>
      </c>
      <c r="E2010">
        <v>14348</v>
      </c>
      <c r="F2010">
        <v>50753</v>
      </c>
      <c r="G2010">
        <v>20396</v>
      </c>
      <c r="H2010">
        <v>0.68457037022442002</v>
      </c>
      <c r="I2010">
        <v>0.28270250034480698</v>
      </c>
      <c r="J2010">
        <v>0.40186786987961298</v>
      </c>
      <c r="K2010">
        <f t="shared" si="93"/>
        <v>235595</v>
      </c>
      <c r="L2010">
        <f t="shared" si="94"/>
        <v>114902</v>
      </c>
      <c r="M2010">
        <f t="shared" si="95"/>
        <v>361819</v>
      </c>
    </row>
    <row r="2011" spans="1:13">
      <c r="A2011" s="1" t="s">
        <v>48</v>
      </c>
      <c r="B2011">
        <v>38017</v>
      </c>
      <c r="C2011" t="s">
        <v>585</v>
      </c>
      <c r="D2011">
        <v>42619</v>
      </c>
      <c r="E2011">
        <v>40311</v>
      </c>
      <c r="F2011">
        <v>86053</v>
      </c>
      <c r="G2011">
        <v>2308</v>
      </c>
      <c r="H2011">
        <v>0.49526454626799699</v>
      </c>
      <c r="I2011">
        <v>0.468443865989564</v>
      </c>
      <c r="J2011">
        <v>2.6820680278432998E-2</v>
      </c>
      <c r="K2011">
        <f t="shared" si="93"/>
        <v>235595</v>
      </c>
      <c r="L2011">
        <f t="shared" si="94"/>
        <v>114902</v>
      </c>
      <c r="M2011">
        <f t="shared" si="95"/>
        <v>361819</v>
      </c>
    </row>
    <row r="2012" spans="1:13">
      <c r="A2012" s="1" t="s">
        <v>48</v>
      </c>
      <c r="B2012">
        <v>38019</v>
      </c>
      <c r="C2012" t="s">
        <v>1374</v>
      </c>
      <c r="D2012">
        <v>1499</v>
      </c>
      <c r="E2012">
        <v>474</v>
      </c>
      <c r="F2012">
        <v>2020</v>
      </c>
      <c r="G2012">
        <v>1025</v>
      </c>
      <c r="H2012">
        <v>0.74207920792079196</v>
      </c>
      <c r="I2012">
        <v>0.234653465346534</v>
      </c>
      <c r="J2012">
        <v>0.50742574257425699</v>
      </c>
      <c r="K2012">
        <f t="shared" si="93"/>
        <v>235595</v>
      </c>
      <c r="L2012">
        <f t="shared" si="94"/>
        <v>114902</v>
      </c>
      <c r="M2012">
        <f t="shared" si="95"/>
        <v>361819</v>
      </c>
    </row>
    <row r="2013" spans="1:13">
      <c r="A2013" s="1" t="s">
        <v>48</v>
      </c>
      <c r="B2013">
        <v>38021</v>
      </c>
      <c r="C2013" t="s">
        <v>1375</v>
      </c>
      <c r="D2013">
        <v>1742</v>
      </c>
      <c r="E2013">
        <v>608</v>
      </c>
      <c r="F2013">
        <v>2424</v>
      </c>
      <c r="G2013">
        <v>1134</v>
      </c>
      <c r="H2013">
        <v>0.71864686468646799</v>
      </c>
      <c r="I2013">
        <v>0.25082508250824997</v>
      </c>
      <c r="J2013">
        <v>0.46782178217821702</v>
      </c>
      <c r="K2013">
        <f t="shared" si="93"/>
        <v>235595</v>
      </c>
      <c r="L2013">
        <f t="shared" si="94"/>
        <v>114902</v>
      </c>
      <c r="M2013">
        <f t="shared" si="95"/>
        <v>361819</v>
      </c>
    </row>
    <row r="2014" spans="1:13">
      <c r="A2014" s="1" t="s">
        <v>48</v>
      </c>
      <c r="B2014">
        <v>38023</v>
      </c>
      <c r="C2014" t="s">
        <v>1376</v>
      </c>
      <c r="D2014">
        <v>904</v>
      </c>
      <c r="E2014">
        <v>265</v>
      </c>
      <c r="F2014">
        <v>1202</v>
      </c>
      <c r="G2014">
        <v>639</v>
      </c>
      <c r="H2014">
        <v>0.75207986688851902</v>
      </c>
      <c r="I2014">
        <v>0.22046589018302801</v>
      </c>
      <c r="J2014">
        <v>0.53161397670549004</v>
      </c>
      <c r="K2014">
        <f t="shared" si="93"/>
        <v>235595</v>
      </c>
      <c r="L2014">
        <f t="shared" si="94"/>
        <v>114902</v>
      </c>
      <c r="M2014">
        <f t="shared" si="95"/>
        <v>361819</v>
      </c>
    </row>
    <row r="2015" spans="1:13">
      <c r="A2015" s="1" t="s">
        <v>48</v>
      </c>
      <c r="B2015">
        <v>38025</v>
      </c>
      <c r="C2015" t="s">
        <v>1377</v>
      </c>
      <c r="D2015">
        <v>1951</v>
      </c>
      <c r="E2015">
        <v>342</v>
      </c>
      <c r="F2015">
        <v>2338</v>
      </c>
      <c r="G2015">
        <v>1609</v>
      </c>
      <c r="H2015">
        <v>0.83447390932420795</v>
      </c>
      <c r="I2015">
        <v>0.14627887082976901</v>
      </c>
      <c r="J2015">
        <v>0.68819503849443897</v>
      </c>
      <c r="K2015">
        <f t="shared" si="93"/>
        <v>235595</v>
      </c>
      <c r="L2015">
        <f t="shared" si="94"/>
        <v>114902</v>
      </c>
      <c r="M2015">
        <f t="shared" si="95"/>
        <v>361819</v>
      </c>
    </row>
    <row r="2016" spans="1:13">
      <c r="A2016" s="1" t="s">
        <v>48</v>
      </c>
      <c r="B2016">
        <v>38027</v>
      </c>
      <c r="C2016" t="s">
        <v>1256</v>
      </c>
      <c r="D2016">
        <v>854</v>
      </c>
      <c r="E2016">
        <v>383</v>
      </c>
      <c r="F2016">
        <v>1261</v>
      </c>
      <c r="G2016">
        <v>471</v>
      </c>
      <c r="H2016">
        <v>0.67724028548770798</v>
      </c>
      <c r="I2016">
        <v>0.30372720063441699</v>
      </c>
      <c r="J2016">
        <v>0.37351308485329099</v>
      </c>
      <c r="K2016">
        <f t="shared" si="93"/>
        <v>235595</v>
      </c>
      <c r="L2016">
        <f t="shared" si="94"/>
        <v>114902</v>
      </c>
      <c r="M2016">
        <f t="shared" si="95"/>
        <v>361819</v>
      </c>
    </row>
    <row r="2017" spans="1:13">
      <c r="A2017" s="1" t="s">
        <v>48</v>
      </c>
      <c r="B2017">
        <v>38029</v>
      </c>
      <c r="C2017" t="s">
        <v>1378</v>
      </c>
      <c r="D2017">
        <v>1738</v>
      </c>
      <c r="E2017">
        <v>237</v>
      </c>
      <c r="F2017">
        <v>2009</v>
      </c>
      <c r="G2017">
        <v>1501</v>
      </c>
      <c r="H2017">
        <v>0.86510701841712201</v>
      </c>
      <c r="I2017">
        <v>0.117969138875062</v>
      </c>
      <c r="J2017">
        <v>0.74713787954206001</v>
      </c>
      <c r="K2017">
        <f t="shared" si="93"/>
        <v>235595</v>
      </c>
      <c r="L2017">
        <f t="shared" si="94"/>
        <v>114902</v>
      </c>
      <c r="M2017">
        <f t="shared" si="95"/>
        <v>361819</v>
      </c>
    </row>
    <row r="2018" spans="1:13">
      <c r="A2018" s="1" t="s">
        <v>48</v>
      </c>
      <c r="B2018">
        <v>38031</v>
      </c>
      <c r="C2018" t="s">
        <v>1379</v>
      </c>
      <c r="D2018">
        <v>1362</v>
      </c>
      <c r="E2018">
        <v>373</v>
      </c>
      <c r="F2018">
        <v>1778</v>
      </c>
      <c r="G2018">
        <v>989</v>
      </c>
      <c r="H2018">
        <v>0.76602924634420699</v>
      </c>
      <c r="I2018">
        <v>0.20978627671541</v>
      </c>
      <c r="J2018">
        <v>0.55624296962879605</v>
      </c>
      <c r="K2018">
        <f t="shared" si="93"/>
        <v>235595</v>
      </c>
      <c r="L2018">
        <f t="shared" si="94"/>
        <v>114902</v>
      </c>
      <c r="M2018">
        <f t="shared" si="95"/>
        <v>361819</v>
      </c>
    </row>
    <row r="2019" spans="1:13">
      <c r="A2019" s="1" t="s">
        <v>48</v>
      </c>
      <c r="B2019">
        <v>38033</v>
      </c>
      <c r="C2019" t="s">
        <v>1156</v>
      </c>
      <c r="D2019">
        <v>871</v>
      </c>
      <c r="E2019">
        <v>137</v>
      </c>
      <c r="F2019">
        <v>1026</v>
      </c>
      <c r="G2019">
        <v>734</v>
      </c>
      <c r="H2019">
        <v>0.84892787524366398</v>
      </c>
      <c r="I2019">
        <v>0.133528265107212</v>
      </c>
      <c r="J2019">
        <v>0.71539961013645204</v>
      </c>
      <c r="K2019">
        <f t="shared" si="93"/>
        <v>235595</v>
      </c>
      <c r="L2019">
        <f t="shared" si="94"/>
        <v>114902</v>
      </c>
      <c r="M2019">
        <f t="shared" si="95"/>
        <v>361819</v>
      </c>
    </row>
    <row r="2020" spans="1:13">
      <c r="A2020" s="1" t="s">
        <v>48</v>
      </c>
      <c r="B2020">
        <v>38035</v>
      </c>
      <c r="C2020" t="s">
        <v>1380</v>
      </c>
      <c r="D2020">
        <v>16987</v>
      </c>
      <c r="E2020">
        <v>12880</v>
      </c>
      <c r="F2020">
        <v>30970</v>
      </c>
      <c r="G2020">
        <v>4107</v>
      </c>
      <c r="H2020">
        <v>0.54849854698094902</v>
      </c>
      <c r="I2020">
        <v>0.41588634162092297</v>
      </c>
      <c r="J2020">
        <v>0.13261220536002499</v>
      </c>
      <c r="K2020">
        <f t="shared" si="93"/>
        <v>235595</v>
      </c>
      <c r="L2020">
        <f t="shared" si="94"/>
        <v>114902</v>
      </c>
      <c r="M2020">
        <f t="shared" si="95"/>
        <v>361819</v>
      </c>
    </row>
    <row r="2021" spans="1:13">
      <c r="A2021" s="1" t="s">
        <v>48</v>
      </c>
      <c r="B2021">
        <v>38037</v>
      </c>
      <c r="C2021" t="s">
        <v>229</v>
      </c>
      <c r="D2021">
        <v>1145</v>
      </c>
      <c r="E2021">
        <v>207</v>
      </c>
      <c r="F2021">
        <v>1381</v>
      </c>
      <c r="G2021">
        <v>938</v>
      </c>
      <c r="H2021">
        <v>0.82910934105720402</v>
      </c>
      <c r="I2021">
        <v>0.149891383055756</v>
      </c>
      <c r="J2021">
        <v>0.67921795800144802</v>
      </c>
      <c r="K2021">
        <f t="shared" si="93"/>
        <v>235595</v>
      </c>
      <c r="L2021">
        <f t="shared" si="94"/>
        <v>114902</v>
      </c>
      <c r="M2021">
        <f t="shared" si="95"/>
        <v>361819</v>
      </c>
    </row>
    <row r="2022" spans="1:13">
      <c r="A2022" s="1" t="s">
        <v>48</v>
      </c>
      <c r="B2022">
        <v>38039</v>
      </c>
      <c r="C2022" t="s">
        <v>1381</v>
      </c>
      <c r="D2022">
        <v>907</v>
      </c>
      <c r="E2022">
        <v>308</v>
      </c>
      <c r="F2022">
        <v>1250</v>
      </c>
      <c r="G2022">
        <v>599</v>
      </c>
      <c r="H2022">
        <v>0.72560000000000002</v>
      </c>
      <c r="I2022">
        <v>0.24640000000000001</v>
      </c>
      <c r="J2022">
        <v>0.47920000000000001</v>
      </c>
      <c r="K2022">
        <f t="shared" si="93"/>
        <v>235595</v>
      </c>
      <c r="L2022">
        <f t="shared" si="94"/>
        <v>114902</v>
      </c>
      <c r="M2022">
        <f t="shared" si="95"/>
        <v>361819</v>
      </c>
    </row>
    <row r="2023" spans="1:13">
      <c r="A2023" s="1" t="s">
        <v>48</v>
      </c>
      <c r="B2023">
        <v>38041</v>
      </c>
      <c r="C2023" t="s">
        <v>1382</v>
      </c>
      <c r="D2023">
        <v>1091</v>
      </c>
      <c r="E2023">
        <v>196</v>
      </c>
      <c r="F2023">
        <v>1312</v>
      </c>
      <c r="G2023">
        <v>895</v>
      </c>
      <c r="H2023">
        <v>0.83155487804878003</v>
      </c>
      <c r="I2023">
        <v>0.14939024390243899</v>
      </c>
      <c r="J2023">
        <v>0.68216463414634099</v>
      </c>
      <c r="K2023">
        <f t="shared" si="93"/>
        <v>235595</v>
      </c>
      <c r="L2023">
        <f t="shared" si="94"/>
        <v>114902</v>
      </c>
      <c r="M2023">
        <f t="shared" si="95"/>
        <v>361819</v>
      </c>
    </row>
    <row r="2024" spans="1:13">
      <c r="A2024" s="1" t="s">
        <v>48</v>
      </c>
      <c r="B2024">
        <v>38043</v>
      </c>
      <c r="C2024" t="s">
        <v>1383</v>
      </c>
      <c r="D2024">
        <v>1215</v>
      </c>
      <c r="E2024">
        <v>221</v>
      </c>
      <c r="F2024">
        <v>1460</v>
      </c>
      <c r="G2024">
        <v>994</v>
      </c>
      <c r="H2024">
        <v>0.83219178082191703</v>
      </c>
      <c r="I2024">
        <v>0.15136986301369801</v>
      </c>
      <c r="J2024">
        <v>0.68082191780821899</v>
      </c>
      <c r="K2024">
        <f t="shared" si="93"/>
        <v>235595</v>
      </c>
      <c r="L2024">
        <f t="shared" si="94"/>
        <v>114902</v>
      </c>
      <c r="M2024">
        <f t="shared" si="95"/>
        <v>361819</v>
      </c>
    </row>
    <row r="2025" spans="1:13">
      <c r="A2025" s="1" t="s">
        <v>48</v>
      </c>
      <c r="B2025">
        <v>38045</v>
      </c>
      <c r="C2025" t="s">
        <v>1384</v>
      </c>
      <c r="D2025">
        <v>1645</v>
      </c>
      <c r="E2025">
        <v>527</v>
      </c>
      <c r="F2025">
        <v>2219</v>
      </c>
      <c r="G2025">
        <v>1118</v>
      </c>
      <c r="H2025">
        <v>0.74132492113564596</v>
      </c>
      <c r="I2025">
        <v>0.237494366831906</v>
      </c>
      <c r="J2025">
        <v>0.50383055430374002</v>
      </c>
      <c r="K2025">
        <f t="shared" si="93"/>
        <v>235595</v>
      </c>
      <c r="L2025">
        <f t="shared" si="94"/>
        <v>114902</v>
      </c>
      <c r="M2025">
        <f t="shared" si="95"/>
        <v>361819</v>
      </c>
    </row>
    <row r="2026" spans="1:13">
      <c r="A2026" s="1" t="s">
        <v>48</v>
      </c>
      <c r="B2026">
        <v>38047</v>
      </c>
      <c r="C2026" t="s">
        <v>239</v>
      </c>
      <c r="D2026">
        <v>930</v>
      </c>
      <c r="E2026">
        <v>128</v>
      </c>
      <c r="F2026">
        <v>1076</v>
      </c>
      <c r="G2026">
        <v>802</v>
      </c>
      <c r="H2026">
        <v>0.86431226765799196</v>
      </c>
      <c r="I2026">
        <v>0.118959107806691</v>
      </c>
      <c r="J2026">
        <v>0.74535315985130102</v>
      </c>
      <c r="K2026">
        <f t="shared" si="93"/>
        <v>235595</v>
      </c>
      <c r="L2026">
        <f t="shared" si="94"/>
        <v>114902</v>
      </c>
      <c r="M2026">
        <f t="shared" si="95"/>
        <v>361819</v>
      </c>
    </row>
    <row r="2027" spans="1:13">
      <c r="A2027" s="1" t="s">
        <v>48</v>
      </c>
      <c r="B2027">
        <v>38049</v>
      </c>
      <c r="C2027" t="s">
        <v>610</v>
      </c>
      <c r="D2027">
        <v>2364</v>
      </c>
      <c r="E2027">
        <v>564</v>
      </c>
      <c r="F2027">
        <v>3003</v>
      </c>
      <c r="G2027">
        <v>1800</v>
      </c>
      <c r="H2027">
        <v>0.78721278721278698</v>
      </c>
      <c r="I2027">
        <v>0.187812187812187</v>
      </c>
      <c r="J2027">
        <v>0.59940059940059898</v>
      </c>
      <c r="K2027">
        <f t="shared" si="93"/>
        <v>235595</v>
      </c>
      <c r="L2027">
        <f t="shared" si="94"/>
        <v>114902</v>
      </c>
      <c r="M2027">
        <f t="shared" si="95"/>
        <v>361819</v>
      </c>
    </row>
    <row r="2028" spans="1:13">
      <c r="A2028" s="1" t="s">
        <v>48</v>
      </c>
      <c r="B2028">
        <v>38051</v>
      </c>
      <c r="C2028" t="s">
        <v>502</v>
      </c>
      <c r="D2028">
        <v>1153</v>
      </c>
      <c r="E2028">
        <v>261</v>
      </c>
      <c r="F2028">
        <v>1455</v>
      </c>
      <c r="G2028">
        <v>892</v>
      </c>
      <c r="H2028">
        <v>0.79243986254295495</v>
      </c>
      <c r="I2028">
        <v>0.17938144329896899</v>
      </c>
      <c r="J2028">
        <v>0.61305841924398596</v>
      </c>
      <c r="K2028">
        <f t="shared" si="93"/>
        <v>235595</v>
      </c>
      <c r="L2028">
        <f t="shared" si="94"/>
        <v>114902</v>
      </c>
      <c r="M2028">
        <f t="shared" si="95"/>
        <v>361819</v>
      </c>
    </row>
    <row r="2029" spans="1:13">
      <c r="A2029" s="1" t="s">
        <v>48</v>
      </c>
      <c r="B2029">
        <v>38053</v>
      </c>
      <c r="C2029" t="s">
        <v>1385</v>
      </c>
      <c r="D2029">
        <v>4482</v>
      </c>
      <c r="E2029">
        <v>814</v>
      </c>
      <c r="F2029">
        <v>5419</v>
      </c>
      <c r="G2029">
        <v>3668</v>
      </c>
      <c r="H2029">
        <v>0.82708986897951597</v>
      </c>
      <c r="I2029">
        <v>0.15021221627606501</v>
      </c>
      <c r="J2029">
        <v>0.67687765270345002</v>
      </c>
      <c r="K2029">
        <f t="shared" si="93"/>
        <v>235595</v>
      </c>
      <c r="L2029">
        <f t="shared" si="94"/>
        <v>114902</v>
      </c>
      <c r="M2029">
        <f t="shared" si="95"/>
        <v>361819</v>
      </c>
    </row>
    <row r="2030" spans="1:13">
      <c r="A2030" s="1" t="s">
        <v>48</v>
      </c>
      <c r="B2030">
        <v>38055</v>
      </c>
      <c r="C2030" t="s">
        <v>611</v>
      </c>
      <c r="D2030">
        <v>4198</v>
      </c>
      <c r="E2030">
        <v>1230</v>
      </c>
      <c r="F2030">
        <v>5536</v>
      </c>
      <c r="G2030">
        <v>2968</v>
      </c>
      <c r="H2030">
        <v>0.758309248554913</v>
      </c>
      <c r="I2030">
        <v>0.222182080924855</v>
      </c>
      <c r="J2030">
        <v>0.53612716763005697</v>
      </c>
      <c r="K2030">
        <f t="shared" si="93"/>
        <v>235595</v>
      </c>
      <c r="L2030">
        <f t="shared" si="94"/>
        <v>114902</v>
      </c>
      <c r="M2030">
        <f t="shared" si="95"/>
        <v>361819</v>
      </c>
    </row>
    <row r="2031" spans="1:13">
      <c r="A2031" s="1" t="s">
        <v>48</v>
      </c>
      <c r="B2031">
        <v>38057</v>
      </c>
      <c r="C2031" t="s">
        <v>616</v>
      </c>
      <c r="D2031">
        <v>3856</v>
      </c>
      <c r="E2031">
        <v>704</v>
      </c>
      <c r="F2031">
        <v>4675</v>
      </c>
      <c r="G2031">
        <v>3152</v>
      </c>
      <c r="H2031">
        <v>0.82481283422459895</v>
      </c>
      <c r="I2031">
        <v>0.150588235294117</v>
      </c>
      <c r="J2031">
        <v>0.67422459893048103</v>
      </c>
      <c r="K2031">
        <f t="shared" si="93"/>
        <v>235595</v>
      </c>
      <c r="L2031">
        <f t="shared" si="94"/>
        <v>114902</v>
      </c>
      <c r="M2031">
        <f t="shared" si="95"/>
        <v>361819</v>
      </c>
    </row>
    <row r="2032" spans="1:13">
      <c r="A2032" s="1" t="s">
        <v>48</v>
      </c>
      <c r="B2032">
        <v>38059</v>
      </c>
      <c r="C2032" t="s">
        <v>755</v>
      </c>
      <c r="D2032">
        <v>12243</v>
      </c>
      <c r="E2032">
        <v>3872</v>
      </c>
      <c r="F2032">
        <v>16619</v>
      </c>
      <c r="G2032">
        <v>8371</v>
      </c>
      <c r="H2032">
        <v>0.73668692460436802</v>
      </c>
      <c r="I2032">
        <v>0.232986340935074</v>
      </c>
      <c r="J2032">
        <v>0.50370058366929404</v>
      </c>
      <c r="K2032">
        <f t="shared" si="93"/>
        <v>235595</v>
      </c>
      <c r="L2032">
        <f t="shared" si="94"/>
        <v>114902</v>
      </c>
      <c r="M2032">
        <f t="shared" si="95"/>
        <v>361819</v>
      </c>
    </row>
    <row r="2033" spans="1:13">
      <c r="A2033" s="1" t="s">
        <v>48</v>
      </c>
      <c r="B2033">
        <v>38061</v>
      </c>
      <c r="C2033" t="s">
        <v>1386</v>
      </c>
      <c r="D2033">
        <v>2824</v>
      </c>
      <c r="E2033">
        <v>1256</v>
      </c>
      <c r="F2033">
        <v>4165</v>
      </c>
      <c r="G2033">
        <v>1568</v>
      </c>
      <c r="H2033">
        <v>0.67803121248499398</v>
      </c>
      <c r="I2033">
        <v>0.30156062424969898</v>
      </c>
      <c r="J2033">
        <v>0.376470588235294</v>
      </c>
      <c r="K2033">
        <f t="shared" si="93"/>
        <v>235595</v>
      </c>
      <c r="L2033">
        <f t="shared" si="94"/>
        <v>114902</v>
      </c>
      <c r="M2033">
        <f t="shared" si="95"/>
        <v>361819</v>
      </c>
    </row>
    <row r="2034" spans="1:13">
      <c r="A2034" s="1" t="s">
        <v>48</v>
      </c>
      <c r="B2034">
        <v>38063</v>
      </c>
      <c r="C2034" t="s">
        <v>829</v>
      </c>
      <c r="D2034">
        <v>1141</v>
      </c>
      <c r="E2034">
        <v>586</v>
      </c>
      <c r="F2034">
        <v>1777</v>
      </c>
      <c r="G2034">
        <v>555</v>
      </c>
      <c r="H2034">
        <v>0.64209341586944202</v>
      </c>
      <c r="I2034">
        <v>0.32976927405739997</v>
      </c>
      <c r="J2034">
        <v>0.31232414181204199</v>
      </c>
      <c r="K2034">
        <f t="shared" si="93"/>
        <v>235595</v>
      </c>
      <c r="L2034">
        <f t="shared" si="94"/>
        <v>114902</v>
      </c>
      <c r="M2034">
        <f t="shared" si="95"/>
        <v>361819</v>
      </c>
    </row>
    <row r="2035" spans="1:13">
      <c r="A2035" s="1" t="s">
        <v>48</v>
      </c>
      <c r="B2035">
        <v>38065</v>
      </c>
      <c r="C2035" t="s">
        <v>1387</v>
      </c>
      <c r="D2035">
        <v>918</v>
      </c>
      <c r="E2035">
        <v>129</v>
      </c>
      <c r="F2035">
        <v>1066</v>
      </c>
      <c r="G2035">
        <v>789</v>
      </c>
      <c r="H2035">
        <v>0.86116322701688497</v>
      </c>
      <c r="I2035">
        <v>0.12101313320825501</v>
      </c>
      <c r="J2035">
        <v>0.74015009380862995</v>
      </c>
      <c r="K2035">
        <f t="shared" si="93"/>
        <v>235595</v>
      </c>
      <c r="L2035">
        <f t="shared" si="94"/>
        <v>114902</v>
      </c>
      <c r="M2035">
        <f t="shared" si="95"/>
        <v>361819</v>
      </c>
    </row>
    <row r="2036" spans="1:13">
      <c r="A2036" s="1" t="s">
        <v>48</v>
      </c>
      <c r="B2036">
        <v>38067</v>
      </c>
      <c r="C2036" t="s">
        <v>1388</v>
      </c>
      <c r="D2036">
        <v>2460</v>
      </c>
      <c r="E2036">
        <v>786</v>
      </c>
      <c r="F2036">
        <v>3331</v>
      </c>
      <c r="G2036">
        <v>1674</v>
      </c>
      <c r="H2036">
        <v>0.73851696187331095</v>
      </c>
      <c r="I2036">
        <v>0.23596517562293601</v>
      </c>
      <c r="J2036">
        <v>0.502551786250375</v>
      </c>
      <c r="K2036">
        <f t="shared" si="93"/>
        <v>235595</v>
      </c>
      <c r="L2036">
        <f t="shared" si="94"/>
        <v>114902</v>
      </c>
      <c r="M2036">
        <f t="shared" si="95"/>
        <v>361819</v>
      </c>
    </row>
    <row r="2037" spans="1:13">
      <c r="A2037" s="1" t="s">
        <v>48</v>
      </c>
      <c r="B2037">
        <v>38069</v>
      </c>
      <c r="C2037" t="s">
        <v>511</v>
      </c>
      <c r="D2037">
        <v>1585</v>
      </c>
      <c r="E2037">
        <v>497</v>
      </c>
      <c r="F2037">
        <v>2128</v>
      </c>
      <c r="G2037">
        <v>1088</v>
      </c>
      <c r="H2037">
        <v>0.74483082706766901</v>
      </c>
      <c r="I2037">
        <v>0.23355263157894701</v>
      </c>
      <c r="J2037">
        <v>0.511278195488721</v>
      </c>
      <c r="K2037">
        <f t="shared" si="93"/>
        <v>235595</v>
      </c>
      <c r="L2037">
        <f t="shared" si="94"/>
        <v>114902</v>
      </c>
      <c r="M2037">
        <f t="shared" si="95"/>
        <v>361819</v>
      </c>
    </row>
    <row r="2038" spans="1:13">
      <c r="A2038" s="1" t="s">
        <v>48</v>
      </c>
      <c r="B2038">
        <v>38071</v>
      </c>
      <c r="C2038" t="s">
        <v>1047</v>
      </c>
      <c r="D2038">
        <v>3577</v>
      </c>
      <c r="E2038">
        <v>1639</v>
      </c>
      <c r="F2038">
        <v>5372</v>
      </c>
      <c r="G2038">
        <v>1938</v>
      </c>
      <c r="H2038">
        <v>0.66586001489203195</v>
      </c>
      <c r="I2038">
        <v>0.305100521221146</v>
      </c>
      <c r="J2038">
        <v>0.360759493670886</v>
      </c>
      <c r="K2038">
        <f t="shared" si="93"/>
        <v>235595</v>
      </c>
      <c r="L2038">
        <f t="shared" si="94"/>
        <v>114902</v>
      </c>
      <c r="M2038">
        <f t="shared" si="95"/>
        <v>361819</v>
      </c>
    </row>
    <row r="2039" spans="1:13">
      <c r="A2039" s="1" t="s">
        <v>48</v>
      </c>
      <c r="B2039">
        <v>38073</v>
      </c>
      <c r="C2039" t="s">
        <v>1389</v>
      </c>
      <c r="D2039">
        <v>1418</v>
      </c>
      <c r="E2039">
        <v>945</v>
      </c>
      <c r="F2039">
        <v>2454</v>
      </c>
      <c r="G2039">
        <v>473</v>
      </c>
      <c r="H2039">
        <v>0.57783211083944497</v>
      </c>
      <c r="I2039">
        <v>0.385085574572127</v>
      </c>
      <c r="J2039">
        <v>0.192746536267318</v>
      </c>
      <c r="K2039">
        <f t="shared" si="93"/>
        <v>235595</v>
      </c>
      <c r="L2039">
        <f t="shared" si="94"/>
        <v>114902</v>
      </c>
      <c r="M2039">
        <f t="shared" si="95"/>
        <v>361819</v>
      </c>
    </row>
    <row r="2040" spans="1:13">
      <c r="A2040" s="1" t="s">
        <v>48</v>
      </c>
      <c r="B2040">
        <v>38075</v>
      </c>
      <c r="C2040" t="s">
        <v>1050</v>
      </c>
      <c r="D2040">
        <v>1065</v>
      </c>
      <c r="E2040">
        <v>220</v>
      </c>
      <c r="F2040">
        <v>1319</v>
      </c>
      <c r="G2040">
        <v>845</v>
      </c>
      <c r="H2040">
        <v>0.80742987111447995</v>
      </c>
      <c r="I2040">
        <v>0.16679302501895299</v>
      </c>
      <c r="J2040">
        <v>0.64063684609552596</v>
      </c>
      <c r="K2040">
        <f t="shared" si="93"/>
        <v>235595</v>
      </c>
      <c r="L2040">
        <f t="shared" si="94"/>
        <v>114902</v>
      </c>
      <c r="M2040">
        <f t="shared" si="95"/>
        <v>361819</v>
      </c>
    </row>
    <row r="2041" spans="1:13">
      <c r="A2041" s="1" t="s">
        <v>48</v>
      </c>
      <c r="B2041">
        <v>38077</v>
      </c>
      <c r="C2041" t="s">
        <v>621</v>
      </c>
      <c r="D2041">
        <v>5072</v>
      </c>
      <c r="E2041">
        <v>2510</v>
      </c>
      <c r="F2041">
        <v>7812</v>
      </c>
      <c r="G2041">
        <v>2562</v>
      </c>
      <c r="H2041">
        <v>0.64925755248335804</v>
      </c>
      <c r="I2041">
        <v>0.321300563236047</v>
      </c>
      <c r="J2041">
        <v>0.32795698924731098</v>
      </c>
      <c r="K2041">
        <f t="shared" si="93"/>
        <v>235595</v>
      </c>
      <c r="L2041">
        <f t="shared" si="94"/>
        <v>114902</v>
      </c>
      <c r="M2041">
        <f t="shared" si="95"/>
        <v>361819</v>
      </c>
    </row>
    <row r="2042" spans="1:13">
      <c r="A2042" s="1" t="s">
        <v>48</v>
      </c>
      <c r="B2042">
        <v>38079</v>
      </c>
      <c r="C2042" t="s">
        <v>1390</v>
      </c>
      <c r="D2042">
        <v>1257</v>
      </c>
      <c r="E2042">
        <v>2482</v>
      </c>
      <c r="F2042">
        <v>3804</v>
      </c>
      <c r="G2042">
        <v>-1225</v>
      </c>
      <c r="H2042">
        <v>0.33044164037854801</v>
      </c>
      <c r="I2042">
        <v>0.65247108307045198</v>
      </c>
      <c r="J2042">
        <v>-0.32202944269190298</v>
      </c>
      <c r="K2042">
        <f t="shared" si="93"/>
        <v>235595</v>
      </c>
      <c r="L2042">
        <f t="shared" si="94"/>
        <v>114902</v>
      </c>
      <c r="M2042">
        <f t="shared" si="95"/>
        <v>361819</v>
      </c>
    </row>
    <row r="2043" spans="1:13">
      <c r="A2043" s="1" t="s">
        <v>48</v>
      </c>
      <c r="B2043">
        <v>38081</v>
      </c>
      <c r="C2043" t="s">
        <v>1391</v>
      </c>
      <c r="D2043">
        <v>1266</v>
      </c>
      <c r="E2043">
        <v>738</v>
      </c>
      <c r="F2043">
        <v>2070</v>
      </c>
      <c r="G2043">
        <v>528</v>
      </c>
      <c r="H2043">
        <v>0.61159420289855004</v>
      </c>
      <c r="I2043">
        <v>0.356521739130434</v>
      </c>
      <c r="J2043">
        <v>0.25507246376811499</v>
      </c>
      <c r="K2043">
        <f t="shared" si="93"/>
        <v>235595</v>
      </c>
      <c r="L2043">
        <f t="shared" si="94"/>
        <v>114902</v>
      </c>
      <c r="M2043">
        <f t="shared" si="95"/>
        <v>361819</v>
      </c>
    </row>
    <row r="2044" spans="1:13">
      <c r="A2044" s="1" t="s">
        <v>48</v>
      </c>
      <c r="B2044">
        <v>38083</v>
      </c>
      <c r="C2044" t="s">
        <v>774</v>
      </c>
      <c r="D2044">
        <v>688</v>
      </c>
      <c r="E2044">
        <v>104</v>
      </c>
      <c r="F2044">
        <v>812</v>
      </c>
      <c r="G2044">
        <v>584</v>
      </c>
      <c r="H2044">
        <v>0.84729064039408797</v>
      </c>
      <c r="I2044">
        <v>0.12807881773398999</v>
      </c>
      <c r="J2044">
        <v>0.71921182266009798</v>
      </c>
      <c r="K2044">
        <f t="shared" si="93"/>
        <v>235595</v>
      </c>
      <c r="L2044">
        <f t="shared" si="94"/>
        <v>114902</v>
      </c>
      <c r="M2044">
        <f t="shared" si="95"/>
        <v>361819</v>
      </c>
    </row>
    <row r="2045" spans="1:13">
      <c r="A2045" s="1" t="s">
        <v>48</v>
      </c>
      <c r="B2045">
        <v>38085</v>
      </c>
      <c r="C2045" t="s">
        <v>714</v>
      </c>
      <c r="D2045">
        <v>258</v>
      </c>
      <c r="E2045">
        <v>804</v>
      </c>
      <c r="F2045">
        <v>1186</v>
      </c>
      <c r="G2045">
        <v>-546</v>
      </c>
      <c r="H2045">
        <v>0.217537942664418</v>
      </c>
      <c r="I2045">
        <v>0.67790893760539594</v>
      </c>
      <c r="J2045">
        <v>-0.460370994940978</v>
      </c>
      <c r="K2045">
        <f t="shared" si="93"/>
        <v>235595</v>
      </c>
      <c r="L2045">
        <f t="shared" si="94"/>
        <v>114902</v>
      </c>
      <c r="M2045">
        <f t="shared" si="95"/>
        <v>361819</v>
      </c>
    </row>
    <row r="2046" spans="1:13">
      <c r="A2046" s="1" t="s">
        <v>48</v>
      </c>
      <c r="B2046">
        <v>38087</v>
      </c>
      <c r="C2046" t="s">
        <v>1392</v>
      </c>
      <c r="D2046">
        <v>380</v>
      </c>
      <c r="E2046">
        <v>44</v>
      </c>
      <c r="F2046">
        <v>427</v>
      </c>
      <c r="G2046">
        <v>336</v>
      </c>
      <c r="H2046">
        <v>0.88992974238875799</v>
      </c>
      <c r="I2046">
        <v>0.103044496487119</v>
      </c>
      <c r="J2046">
        <v>0.786885245901639</v>
      </c>
      <c r="K2046">
        <f t="shared" si="93"/>
        <v>235595</v>
      </c>
      <c r="L2046">
        <f t="shared" si="94"/>
        <v>114902</v>
      </c>
      <c r="M2046">
        <f t="shared" si="95"/>
        <v>361819</v>
      </c>
    </row>
    <row r="2047" spans="1:13">
      <c r="A2047" s="1" t="s">
        <v>48</v>
      </c>
      <c r="B2047">
        <v>38089</v>
      </c>
      <c r="C2047" t="s">
        <v>625</v>
      </c>
      <c r="D2047">
        <v>12110</v>
      </c>
      <c r="E2047">
        <v>2499</v>
      </c>
      <c r="F2047">
        <v>15050</v>
      </c>
      <c r="G2047">
        <v>9611</v>
      </c>
      <c r="H2047">
        <v>0.80465116279069704</v>
      </c>
      <c r="I2047">
        <v>0.16604651162790601</v>
      </c>
      <c r="J2047">
        <v>0.63860465116278997</v>
      </c>
      <c r="K2047">
        <f t="shared" si="93"/>
        <v>235595</v>
      </c>
      <c r="L2047">
        <f t="shared" si="94"/>
        <v>114902</v>
      </c>
      <c r="M2047">
        <f t="shared" si="95"/>
        <v>361819</v>
      </c>
    </row>
    <row r="2048" spans="1:13">
      <c r="A2048" s="1" t="s">
        <v>48</v>
      </c>
      <c r="B2048">
        <v>38091</v>
      </c>
      <c r="C2048" t="s">
        <v>1057</v>
      </c>
      <c r="D2048">
        <v>652</v>
      </c>
      <c r="E2048">
        <v>392</v>
      </c>
      <c r="F2048">
        <v>1088</v>
      </c>
      <c r="G2048">
        <v>260</v>
      </c>
      <c r="H2048">
        <v>0.59926470588235203</v>
      </c>
      <c r="I2048">
        <v>0.36029411764705799</v>
      </c>
      <c r="J2048">
        <v>0.23897058823529399</v>
      </c>
      <c r="K2048">
        <f t="shared" si="93"/>
        <v>235595</v>
      </c>
      <c r="L2048">
        <f t="shared" si="94"/>
        <v>114902</v>
      </c>
      <c r="M2048">
        <f t="shared" si="95"/>
        <v>361819</v>
      </c>
    </row>
    <row r="2049" spans="1:13">
      <c r="A2049" s="1" t="s">
        <v>48</v>
      </c>
      <c r="B2049">
        <v>38093</v>
      </c>
      <c r="C2049" t="s">
        <v>1393</v>
      </c>
      <c r="D2049">
        <v>6994</v>
      </c>
      <c r="E2049">
        <v>2676</v>
      </c>
      <c r="F2049">
        <v>9959</v>
      </c>
      <c r="G2049">
        <v>4318</v>
      </c>
      <c r="H2049">
        <v>0.70227934531579395</v>
      </c>
      <c r="I2049">
        <v>0.26870167687518798</v>
      </c>
      <c r="J2049">
        <v>0.43357766844060602</v>
      </c>
      <c r="K2049">
        <f t="shared" si="93"/>
        <v>235595</v>
      </c>
      <c r="L2049">
        <f t="shared" si="94"/>
        <v>114902</v>
      </c>
      <c r="M2049">
        <f t="shared" si="95"/>
        <v>361819</v>
      </c>
    </row>
    <row r="2050" spans="1:13">
      <c r="A2050" s="1" t="s">
        <v>48</v>
      </c>
      <c r="B2050">
        <v>38095</v>
      </c>
      <c r="C2050" t="s">
        <v>1394</v>
      </c>
      <c r="D2050">
        <v>830</v>
      </c>
      <c r="E2050">
        <v>317</v>
      </c>
      <c r="F2050">
        <v>1174</v>
      </c>
      <c r="G2050">
        <v>513</v>
      </c>
      <c r="H2050">
        <v>0.706984667802385</v>
      </c>
      <c r="I2050">
        <v>0.27001703577512698</v>
      </c>
      <c r="J2050">
        <v>0.43696763202725702</v>
      </c>
      <c r="K2050">
        <f t="shared" si="93"/>
        <v>235595</v>
      </c>
      <c r="L2050">
        <f t="shared" si="94"/>
        <v>114902</v>
      </c>
      <c r="M2050">
        <f t="shared" si="95"/>
        <v>361819</v>
      </c>
    </row>
    <row r="2051" spans="1:13">
      <c r="A2051" s="1" t="s">
        <v>48</v>
      </c>
      <c r="B2051">
        <v>38097</v>
      </c>
      <c r="C2051" t="s">
        <v>1395</v>
      </c>
      <c r="D2051">
        <v>2522</v>
      </c>
      <c r="E2051">
        <v>1493</v>
      </c>
      <c r="F2051">
        <v>4136</v>
      </c>
      <c r="G2051">
        <v>1029</v>
      </c>
      <c r="H2051">
        <v>0.609767891682785</v>
      </c>
      <c r="I2051">
        <v>0.36097678916827802</v>
      </c>
      <c r="J2051">
        <v>0.24879110251450601</v>
      </c>
      <c r="K2051">
        <f t="shared" ref="K2051:K2114" si="96">SUMIF(A:A,A2051,D:D)</f>
        <v>235595</v>
      </c>
      <c r="L2051">
        <f t="shared" ref="L2051:L2114" si="97">SUMIF(A:A,A2051,E:E)</f>
        <v>114902</v>
      </c>
      <c r="M2051">
        <f t="shared" ref="M2051:M2114" si="98">SUMIF(A:A,A2051,F:F)</f>
        <v>361819</v>
      </c>
    </row>
    <row r="2052" spans="1:13">
      <c r="A2052" s="1" t="s">
        <v>48</v>
      </c>
      <c r="B2052">
        <v>38099</v>
      </c>
      <c r="C2052" t="s">
        <v>1396</v>
      </c>
      <c r="D2052">
        <v>3324</v>
      </c>
      <c r="E2052">
        <v>1333</v>
      </c>
      <c r="F2052">
        <v>4783</v>
      </c>
      <c r="G2052">
        <v>1991</v>
      </c>
      <c r="H2052">
        <v>0.69496132134643496</v>
      </c>
      <c r="I2052">
        <v>0.27869537946895201</v>
      </c>
      <c r="J2052">
        <v>0.416265941877482</v>
      </c>
      <c r="K2052">
        <f t="shared" si="96"/>
        <v>235595</v>
      </c>
      <c r="L2052">
        <f t="shared" si="97"/>
        <v>114902</v>
      </c>
      <c r="M2052">
        <f t="shared" si="98"/>
        <v>361819</v>
      </c>
    </row>
    <row r="2053" spans="1:13">
      <c r="A2053" s="1" t="s">
        <v>48</v>
      </c>
      <c r="B2053">
        <v>38101</v>
      </c>
      <c r="C2053" t="s">
        <v>1397</v>
      </c>
      <c r="D2053">
        <v>19974</v>
      </c>
      <c r="E2053">
        <v>7293</v>
      </c>
      <c r="F2053">
        <v>28246</v>
      </c>
      <c r="G2053">
        <v>12681</v>
      </c>
      <c r="H2053">
        <v>0.70714437442469702</v>
      </c>
      <c r="I2053">
        <v>0.25819585073992701</v>
      </c>
      <c r="J2053">
        <v>0.44894852368476901</v>
      </c>
      <c r="K2053">
        <f t="shared" si="96"/>
        <v>235595</v>
      </c>
      <c r="L2053">
        <f t="shared" si="97"/>
        <v>114902</v>
      </c>
      <c r="M2053">
        <f t="shared" si="98"/>
        <v>361819</v>
      </c>
    </row>
    <row r="2054" spans="1:13">
      <c r="A2054" s="1" t="s">
        <v>48</v>
      </c>
      <c r="B2054">
        <v>38103</v>
      </c>
      <c r="C2054" t="s">
        <v>674</v>
      </c>
      <c r="D2054">
        <v>1893</v>
      </c>
      <c r="E2054">
        <v>442</v>
      </c>
      <c r="F2054">
        <v>2374</v>
      </c>
      <c r="G2054">
        <v>1451</v>
      </c>
      <c r="H2054">
        <v>0.79738837405223195</v>
      </c>
      <c r="I2054">
        <v>0.18618365627632599</v>
      </c>
      <c r="J2054">
        <v>0.61120471777590502</v>
      </c>
      <c r="K2054">
        <f t="shared" si="96"/>
        <v>235595</v>
      </c>
      <c r="L2054">
        <f t="shared" si="97"/>
        <v>114902</v>
      </c>
      <c r="M2054">
        <f t="shared" si="98"/>
        <v>361819</v>
      </c>
    </row>
    <row r="2055" spans="1:13">
      <c r="A2055" s="1" t="s">
        <v>48</v>
      </c>
      <c r="B2055">
        <v>38105</v>
      </c>
      <c r="C2055" t="s">
        <v>1398</v>
      </c>
      <c r="D2055">
        <v>11739</v>
      </c>
      <c r="E2055">
        <v>2169</v>
      </c>
      <c r="F2055">
        <v>14334</v>
      </c>
      <c r="G2055">
        <v>9570</v>
      </c>
      <c r="H2055">
        <v>0.81896190874843</v>
      </c>
      <c r="I2055">
        <v>0.15131854332356601</v>
      </c>
      <c r="J2055">
        <v>0.66764336542486402</v>
      </c>
      <c r="K2055">
        <f t="shared" si="96"/>
        <v>235595</v>
      </c>
      <c r="L2055">
        <f t="shared" si="97"/>
        <v>114902</v>
      </c>
      <c r="M2055">
        <f t="shared" si="98"/>
        <v>361819</v>
      </c>
    </row>
    <row r="2056" spans="1:13">
      <c r="A2056" s="1" t="s">
        <v>41</v>
      </c>
      <c r="B2056">
        <v>39001</v>
      </c>
      <c r="C2056" t="s">
        <v>321</v>
      </c>
      <c r="D2056">
        <v>9870</v>
      </c>
      <c r="E2056">
        <v>2156</v>
      </c>
      <c r="F2056">
        <v>12145</v>
      </c>
      <c r="G2056">
        <v>7714</v>
      </c>
      <c r="H2056">
        <v>0.81268011527377504</v>
      </c>
      <c r="I2056">
        <v>0.177521613832853</v>
      </c>
      <c r="J2056">
        <v>0.63515850144092201</v>
      </c>
      <c r="K2056">
        <f t="shared" si="96"/>
        <v>3154834</v>
      </c>
      <c r="L2056">
        <f t="shared" si="97"/>
        <v>2679165</v>
      </c>
      <c r="M2056">
        <f t="shared" si="98"/>
        <v>5922202</v>
      </c>
    </row>
    <row r="2057" spans="1:13">
      <c r="A2057" s="1" t="s">
        <v>41</v>
      </c>
      <c r="B2057">
        <v>39003</v>
      </c>
      <c r="C2057" t="s">
        <v>635</v>
      </c>
      <c r="D2057">
        <v>33116</v>
      </c>
      <c r="E2057">
        <v>14149</v>
      </c>
      <c r="F2057">
        <v>48006</v>
      </c>
      <c r="G2057">
        <v>18967</v>
      </c>
      <c r="H2057">
        <v>0.68983043786193299</v>
      </c>
      <c r="I2057">
        <v>0.29473399158438501</v>
      </c>
      <c r="J2057">
        <v>0.39509644627754797</v>
      </c>
      <c r="K2057">
        <f t="shared" si="96"/>
        <v>3154834</v>
      </c>
      <c r="L2057">
        <f t="shared" si="97"/>
        <v>2679165</v>
      </c>
      <c r="M2057">
        <f t="shared" si="98"/>
        <v>5922202</v>
      </c>
    </row>
    <row r="2058" spans="1:13">
      <c r="A2058" s="1" t="s">
        <v>41</v>
      </c>
      <c r="B2058">
        <v>39005</v>
      </c>
      <c r="C2058" t="s">
        <v>1399</v>
      </c>
      <c r="D2058">
        <v>19407</v>
      </c>
      <c r="E2058">
        <v>6541</v>
      </c>
      <c r="F2058">
        <v>26405</v>
      </c>
      <c r="G2058">
        <v>12866</v>
      </c>
      <c r="H2058">
        <v>0.73497443665972295</v>
      </c>
      <c r="I2058">
        <v>0.24771823518273001</v>
      </c>
      <c r="J2058">
        <v>0.487256201476993</v>
      </c>
      <c r="K2058">
        <f t="shared" si="96"/>
        <v>3154834</v>
      </c>
      <c r="L2058">
        <f t="shared" si="97"/>
        <v>2679165</v>
      </c>
      <c r="M2058">
        <f t="shared" si="98"/>
        <v>5922202</v>
      </c>
    </row>
    <row r="2059" spans="1:13">
      <c r="A2059" s="1" t="s">
        <v>41</v>
      </c>
      <c r="B2059">
        <v>39007</v>
      </c>
      <c r="C2059" t="s">
        <v>1400</v>
      </c>
      <c r="D2059">
        <v>26890</v>
      </c>
      <c r="E2059">
        <v>16497</v>
      </c>
      <c r="F2059">
        <v>44147</v>
      </c>
      <c r="G2059">
        <v>10393</v>
      </c>
      <c r="H2059">
        <v>0.60910141119441796</v>
      </c>
      <c r="I2059">
        <v>0.373683375993838</v>
      </c>
      <c r="J2059">
        <v>0.235418035200579</v>
      </c>
      <c r="K2059">
        <f t="shared" si="96"/>
        <v>3154834</v>
      </c>
      <c r="L2059">
        <f t="shared" si="97"/>
        <v>2679165</v>
      </c>
      <c r="M2059">
        <f t="shared" si="98"/>
        <v>5922202</v>
      </c>
    </row>
    <row r="2060" spans="1:13">
      <c r="A2060" s="1" t="s">
        <v>41</v>
      </c>
      <c r="B2060">
        <v>39009</v>
      </c>
      <c r="C2060" t="s">
        <v>1401</v>
      </c>
      <c r="D2060">
        <v>10862</v>
      </c>
      <c r="E2060">
        <v>14772</v>
      </c>
      <c r="F2060">
        <v>26059</v>
      </c>
      <c r="G2060">
        <v>-3910</v>
      </c>
      <c r="H2060">
        <v>0.416823362370006</v>
      </c>
      <c r="I2060">
        <v>0.56686749299666095</v>
      </c>
      <c r="J2060">
        <v>-0.150044130626654</v>
      </c>
      <c r="K2060">
        <f t="shared" si="96"/>
        <v>3154834</v>
      </c>
      <c r="L2060">
        <f t="shared" si="97"/>
        <v>2679165</v>
      </c>
      <c r="M2060">
        <f t="shared" si="98"/>
        <v>5922202</v>
      </c>
    </row>
    <row r="2061" spans="1:13">
      <c r="A2061" s="1" t="s">
        <v>41</v>
      </c>
      <c r="B2061">
        <v>39011</v>
      </c>
      <c r="C2061" t="s">
        <v>1402</v>
      </c>
      <c r="D2061">
        <v>20798</v>
      </c>
      <c r="E2061">
        <v>4651</v>
      </c>
      <c r="F2061">
        <v>25777</v>
      </c>
      <c r="G2061">
        <v>16147</v>
      </c>
      <c r="H2061">
        <v>0.80684330992745401</v>
      </c>
      <c r="I2061">
        <v>0.180432168211971</v>
      </c>
      <c r="J2061">
        <v>0.62641114171548196</v>
      </c>
      <c r="K2061">
        <f t="shared" si="96"/>
        <v>3154834</v>
      </c>
      <c r="L2061">
        <f t="shared" si="97"/>
        <v>2679165</v>
      </c>
      <c r="M2061">
        <f t="shared" si="98"/>
        <v>5922202</v>
      </c>
    </row>
    <row r="2062" spans="1:13">
      <c r="A2062" s="1" t="s">
        <v>41</v>
      </c>
      <c r="B2062">
        <v>39013</v>
      </c>
      <c r="C2062" t="s">
        <v>1403</v>
      </c>
      <c r="D2062">
        <v>23560</v>
      </c>
      <c r="E2062">
        <v>9138</v>
      </c>
      <c r="F2062">
        <v>33088</v>
      </c>
      <c r="G2062">
        <v>14422</v>
      </c>
      <c r="H2062">
        <v>0.71204061895551196</v>
      </c>
      <c r="I2062">
        <v>0.276172630560928</v>
      </c>
      <c r="J2062">
        <v>0.43586798839458402</v>
      </c>
      <c r="K2062">
        <f t="shared" si="96"/>
        <v>3154834</v>
      </c>
      <c r="L2062">
        <f t="shared" si="97"/>
        <v>2679165</v>
      </c>
      <c r="M2062">
        <f t="shared" si="98"/>
        <v>5922202</v>
      </c>
    </row>
    <row r="2063" spans="1:13">
      <c r="A2063" s="1" t="s">
        <v>41</v>
      </c>
      <c r="B2063">
        <v>39015</v>
      </c>
      <c r="C2063" t="s">
        <v>583</v>
      </c>
      <c r="D2063">
        <v>16480</v>
      </c>
      <c r="E2063">
        <v>4380</v>
      </c>
      <c r="F2063">
        <v>21096</v>
      </c>
      <c r="G2063">
        <v>12100</v>
      </c>
      <c r="H2063">
        <v>0.78119074706105396</v>
      </c>
      <c r="I2063">
        <v>0.20762229806598401</v>
      </c>
      <c r="J2063">
        <v>0.57356844899506998</v>
      </c>
      <c r="K2063">
        <f t="shared" si="96"/>
        <v>3154834</v>
      </c>
      <c r="L2063">
        <f t="shared" si="97"/>
        <v>2679165</v>
      </c>
      <c r="M2063">
        <f t="shared" si="98"/>
        <v>5922202</v>
      </c>
    </row>
    <row r="2064" spans="1:13">
      <c r="A2064" s="1" t="s">
        <v>41</v>
      </c>
      <c r="B2064">
        <v>39017</v>
      </c>
      <c r="C2064" t="s">
        <v>92</v>
      </c>
      <c r="D2064">
        <v>114392</v>
      </c>
      <c r="E2064">
        <v>69613</v>
      </c>
      <c r="F2064">
        <v>186737</v>
      </c>
      <c r="G2064">
        <v>44779</v>
      </c>
      <c r="H2064">
        <v>0.61258347301284699</v>
      </c>
      <c r="I2064">
        <v>0.372786325152487</v>
      </c>
      <c r="J2064">
        <v>0.23979714786035899</v>
      </c>
      <c r="K2064">
        <f t="shared" si="96"/>
        <v>3154834</v>
      </c>
      <c r="L2064">
        <f t="shared" si="97"/>
        <v>2679165</v>
      </c>
      <c r="M2064">
        <f t="shared" si="98"/>
        <v>5922202</v>
      </c>
    </row>
    <row r="2065" spans="1:13">
      <c r="A2065" s="1" t="s">
        <v>41</v>
      </c>
      <c r="B2065">
        <v>39019</v>
      </c>
      <c r="C2065" t="s">
        <v>214</v>
      </c>
      <c r="D2065">
        <v>10745</v>
      </c>
      <c r="E2065">
        <v>3251</v>
      </c>
      <c r="F2065">
        <v>14212</v>
      </c>
      <c r="G2065">
        <v>7494</v>
      </c>
      <c r="H2065">
        <v>0.75605122431747795</v>
      </c>
      <c r="I2065">
        <v>0.22875035181536699</v>
      </c>
      <c r="J2065">
        <v>0.52730087250211</v>
      </c>
      <c r="K2065">
        <f t="shared" si="96"/>
        <v>3154834</v>
      </c>
      <c r="L2065">
        <f t="shared" si="97"/>
        <v>2679165</v>
      </c>
      <c r="M2065">
        <f t="shared" si="98"/>
        <v>5922202</v>
      </c>
    </row>
    <row r="2066" spans="1:13">
      <c r="A2066" s="1" t="s">
        <v>41</v>
      </c>
      <c r="B2066">
        <v>39021</v>
      </c>
      <c r="C2066" t="s">
        <v>586</v>
      </c>
      <c r="D2066">
        <v>14589</v>
      </c>
      <c r="E2066">
        <v>5062</v>
      </c>
      <c r="F2066">
        <v>19972</v>
      </c>
      <c r="G2066">
        <v>9527</v>
      </c>
      <c r="H2066">
        <v>0.73047266172641701</v>
      </c>
      <c r="I2066">
        <v>0.25345483677148001</v>
      </c>
      <c r="J2066">
        <v>0.477017824954936</v>
      </c>
      <c r="K2066">
        <f t="shared" si="96"/>
        <v>3154834</v>
      </c>
      <c r="L2066">
        <f t="shared" si="97"/>
        <v>2679165</v>
      </c>
      <c r="M2066">
        <f t="shared" si="98"/>
        <v>5922202</v>
      </c>
    </row>
    <row r="2067" spans="1:13">
      <c r="A2067" s="1" t="s">
        <v>41</v>
      </c>
      <c r="B2067">
        <v>39023</v>
      </c>
      <c r="C2067" t="s">
        <v>216</v>
      </c>
      <c r="D2067">
        <v>39032</v>
      </c>
      <c r="E2067">
        <v>24076</v>
      </c>
      <c r="F2067">
        <v>64212</v>
      </c>
      <c r="G2067">
        <v>14956</v>
      </c>
      <c r="H2067">
        <v>0.60786145891733601</v>
      </c>
      <c r="I2067">
        <v>0.37494549305425701</v>
      </c>
      <c r="J2067">
        <v>0.232915965863078</v>
      </c>
      <c r="K2067">
        <f t="shared" si="96"/>
        <v>3154834</v>
      </c>
      <c r="L2067">
        <f t="shared" si="97"/>
        <v>2679165</v>
      </c>
      <c r="M2067">
        <f t="shared" si="98"/>
        <v>5922202</v>
      </c>
    </row>
    <row r="2068" spans="1:13">
      <c r="A2068" s="1" t="s">
        <v>41</v>
      </c>
      <c r="B2068">
        <v>39025</v>
      </c>
      <c r="C2068" t="s">
        <v>1404</v>
      </c>
      <c r="D2068">
        <v>74570</v>
      </c>
      <c r="E2068">
        <v>34092</v>
      </c>
      <c r="F2068">
        <v>110480</v>
      </c>
      <c r="G2068">
        <v>40478</v>
      </c>
      <c r="H2068">
        <v>0.674963794351918</v>
      </c>
      <c r="I2068">
        <v>0.30858073859522001</v>
      </c>
      <c r="J2068">
        <v>0.366383055756698</v>
      </c>
      <c r="K2068">
        <f t="shared" si="96"/>
        <v>3154834</v>
      </c>
      <c r="L2068">
        <f t="shared" si="97"/>
        <v>2679165</v>
      </c>
      <c r="M2068">
        <f t="shared" si="98"/>
        <v>5922202</v>
      </c>
    </row>
    <row r="2069" spans="1:13">
      <c r="A2069" s="1" t="s">
        <v>41</v>
      </c>
      <c r="B2069">
        <v>39027</v>
      </c>
      <c r="C2069" t="s">
        <v>588</v>
      </c>
      <c r="D2069">
        <v>15488</v>
      </c>
      <c r="E2069">
        <v>4697</v>
      </c>
      <c r="F2069">
        <v>20527</v>
      </c>
      <c r="G2069">
        <v>10791</v>
      </c>
      <c r="H2069">
        <v>0.754518439128952</v>
      </c>
      <c r="I2069">
        <v>0.22882057777561199</v>
      </c>
      <c r="J2069">
        <v>0.52569786135333896</v>
      </c>
      <c r="K2069">
        <f t="shared" si="96"/>
        <v>3154834</v>
      </c>
      <c r="L2069">
        <f t="shared" si="97"/>
        <v>2679165</v>
      </c>
      <c r="M2069">
        <f t="shared" si="98"/>
        <v>5922202</v>
      </c>
    </row>
    <row r="2070" spans="1:13">
      <c r="A2070" s="1" t="s">
        <v>41</v>
      </c>
      <c r="B2070">
        <v>39029</v>
      </c>
      <c r="C2070" t="s">
        <v>1405</v>
      </c>
      <c r="D2070">
        <v>35726</v>
      </c>
      <c r="E2070">
        <v>13359</v>
      </c>
      <c r="F2070">
        <v>49860</v>
      </c>
      <c r="G2070">
        <v>22367</v>
      </c>
      <c r="H2070">
        <v>0.71652627356598397</v>
      </c>
      <c r="I2070">
        <v>0.26793020457280298</v>
      </c>
      <c r="J2070">
        <v>0.44859606899318</v>
      </c>
      <c r="K2070">
        <f t="shared" si="96"/>
        <v>3154834</v>
      </c>
      <c r="L2070">
        <f t="shared" si="97"/>
        <v>2679165</v>
      </c>
      <c r="M2070">
        <f t="shared" si="98"/>
        <v>5922202</v>
      </c>
    </row>
    <row r="2071" spans="1:13">
      <c r="A2071" s="1" t="s">
        <v>41</v>
      </c>
      <c r="B2071">
        <v>39031</v>
      </c>
      <c r="C2071" t="s">
        <v>1406</v>
      </c>
      <c r="D2071">
        <v>12325</v>
      </c>
      <c r="E2071">
        <v>4125</v>
      </c>
      <c r="F2071">
        <v>16739</v>
      </c>
      <c r="G2071">
        <v>8200</v>
      </c>
      <c r="H2071">
        <v>0.73630443873588602</v>
      </c>
      <c r="I2071">
        <v>0.24643049166616801</v>
      </c>
      <c r="J2071">
        <v>0.48987394706971699</v>
      </c>
      <c r="K2071">
        <f t="shared" si="96"/>
        <v>3154834</v>
      </c>
      <c r="L2071">
        <f t="shared" si="97"/>
        <v>2679165</v>
      </c>
      <c r="M2071">
        <f t="shared" si="98"/>
        <v>5922202</v>
      </c>
    </row>
    <row r="2072" spans="1:13">
      <c r="A2072" s="1" t="s">
        <v>41</v>
      </c>
      <c r="B2072">
        <v>39033</v>
      </c>
      <c r="C2072" t="s">
        <v>221</v>
      </c>
      <c r="D2072">
        <v>15436</v>
      </c>
      <c r="E2072">
        <v>4916</v>
      </c>
      <c r="F2072">
        <v>20686</v>
      </c>
      <c r="G2072">
        <v>10520</v>
      </c>
      <c r="H2072">
        <v>0.74620516291211403</v>
      </c>
      <c r="I2072">
        <v>0.23764865126172199</v>
      </c>
      <c r="J2072">
        <v>0.50855651165039095</v>
      </c>
      <c r="K2072">
        <f t="shared" si="96"/>
        <v>3154834</v>
      </c>
      <c r="L2072">
        <f t="shared" si="97"/>
        <v>2679165</v>
      </c>
      <c r="M2072">
        <f t="shared" si="98"/>
        <v>5922202</v>
      </c>
    </row>
    <row r="2073" spans="1:13">
      <c r="A2073" s="1" t="s">
        <v>41</v>
      </c>
      <c r="B2073">
        <v>39035</v>
      </c>
      <c r="C2073" t="s">
        <v>1407</v>
      </c>
      <c r="D2073">
        <v>202699</v>
      </c>
      <c r="E2073">
        <v>416176</v>
      </c>
      <c r="F2073">
        <v>625670</v>
      </c>
      <c r="G2073">
        <v>-213477</v>
      </c>
      <c r="H2073">
        <v>0.32397110297760801</v>
      </c>
      <c r="I2073">
        <v>0.66516853932584197</v>
      </c>
      <c r="J2073">
        <v>-0.34119743634823402</v>
      </c>
      <c r="K2073">
        <f t="shared" si="96"/>
        <v>3154834</v>
      </c>
      <c r="L2073">
        <f t="shared" si="97"/>
        <v>2679165</v>
      </c>
      <c r="M2073">
        <f t="shared" si="98"/>
        <v>5922202</v>
      </c>
    </row>
    <row r="2074" spans="1:13">
      <c r="A2074" s="1" t="s">
        <v>41</v>
      </c>
      <c r="B2074">
        <v>39037</v>
      </c>
      <c r="C2074" t="s">
        <v>1408</v>
      </c>
      <c r="D2074">
        <v>22004</v>
      </c>
      <c r="E2074">
        <v>4731</v>
      </c>
      <c r="F2074">
        <v>27134</v>
      </c>
      <c r="G2074">
        <v>17273</v>
      </c>
      <c r="H2074">
        <v>0.81093830618412299</v>
      </c>
      <c r="I2074">
        <v>0.174356895407975</v>
      </c>
      <c r="J2074">
        <v>0.63658141077614805</v>
      </c>
      <c r="K2074">
        <f t="shared" si="96"/>
        <v>3154834</v>
      </c>
      <c r="L2074">
        <f t="shared" si="97"/>
        <v>2679165</v>
      </c>
      <c r="M2074">
        <f t="shared" si="98"/>
        <v>5922202</v>
      </c>
    </row>
    <row r="2075" spans="1:13">
      <c r="A2075" s="1" t="s">
        <v>41</v>
      </c>
      <c r="B2075">
        <v>39039</v>
      </c>
      <c r="C2075" t="s">
        <v>1409</v>
      </c>
      <c r="D2075">
        <v>13038</v>
      </c>
      <c r="E2075">
        <v>5981</v>
      </c>
      <c r="F2075">
        <v>19381</v>
      </c>
      <c r="G2075">
        <v>7057</v>
      </c>
      <c r="H2075">
        <v>0.67272070584593102</v>
      </c>
      <c r="I2075">
        <v>0.30860120736803998</v>
      </c>
      <c r="J2075">
        <v>0.36411949847788999</v>
      </c>
      <c r="K2075">
        <f t="shared" si="96"/>
        <v>3154834</v>
      </c>
      <c r="L2075">
        <f t="shared" si="97"/>
        <v>2679165</v>
      </c>
      <c r="M2075">
        <f t="shared" si="98"/>
        <v>5922202</v>
      </c>
    </row>
    <row r="2076" spans="1:13">
      <c r="A2076" s="1" t="s">
        <v>41</v>
      </c>
      <c r="B2076">
        <v>39041</v>
      </c>
      <c r="C2076" t="s">
        <v>640</v>
      </c>
      <c r="D2076">
        <v>66356</v>
      </c>
      <c r="E2076">
        <v>57735</v>
      </c>
      <c r="F2076">
        <v>126070</v>
      </c>
      <c r="G2076">
        <v>8621</v>
      </c>
      <c r="H2076">
        <v>0.52634250813040295</v>
      </c>
      <c r="I2076">
        <v>0.457959863567859</v>
      </c>
      <c r="J2076">
        <v>6.8382644562544601E-2</v>
      </c>
      <c r="K2076">
        <f t="shared" si="96"/>
        <v>3154834</v>
      </c>
      <c r="L2076">
        <f t="shared" si="97"/>
        <v>2679165</v>
      </c>
      <c r="M2076">
        <f t="shared" si="98"/>
        <v>5922202</v>
      </c>
    </row>
    <row r="2077" spans="1:13">
      <c r="A2077" s="1" t="s">
        <v>41</v>
      </c>
      <c r="B2077">
        <v>39043</v>
      </c>
      <c r="C2077" t="s">
        <v>1282</v>
      </c>
      <c r="D2077">
        <v>22160</v>
      </c>
      <c r="E2077">
        <v>17493</v>
      </c>
      <c r="F2077">
        <v>40335</v>
      </c>
      <c r="G2077">
        <v>4667</v>
      </c>
      <c r="H2077">
        <v>0.54939878517416596</v>
      </c>
      <c r="I2077">
        <v>0.43369282261063502</v>
      </c>
      <c r="J2077">
        <v>0.11570596256353</v>
      </c>
      <c r="K2077">
        <f t="shared" si="96"/>
        <v>3154834</v>
      </c>
      <c r="L2077">
        <f t="shared" si="97"/>
        <v>2679165</v>
      </c>
      <c r="M2077">
        <f t="shared" si="98"/>
        <v>5922202</v>
      </c>
    </row>
    <row r="2078" spans="1:13">
      <c r="A2078" s="1" t="s">
        <v>41</v>
      </c>
      <c r="B2078">
        <v>39045</v>
      </c>
      <c r="C2078" t="s">
        <v>376</v>
      </c>
      <c r="D2078">
        <v>50797</v>
      </c>
      <c r="E2078">
        <v>31224</v>
      </c>
      <c r="F2078">
        <v>83311</v>
      </c>
      <c r="G2078">
        <v>19573</v>
      </c>
      <c r="H2078">
        <v>0.609727406945061</v>
      </c>
      <c r="I2078">
        <v>0.37478844330280497</v>
      </c>
      <c r="J2078">
        <v>0.234938963642256</v>
      </c>
      <c r="K2078">
        <f t="shared" si="96"/>
        <v>3154834</v>
      </c>
      <c r="L2078">
        <f t="shared" si="97"/>
        <v>2679165</v>
      </c>
      <c r="M2078">
        <f t="shared" si="98"/>
        <v>5922202</v>
      </c>
    </row>
    <row r="2079" spans="1:13">
      <c r="A2079" s="1" t="s">
        <v>41</v>
      </c>
      <c r="B2079">
        <v>39047</v>
      </c>
      <c r="C2079" t="s">
        <v>114</v>
      </c>
      <c r="D2079">
        <v>9473</v>
      </c>
      <c r="E2079">
        <v>2975</v>
      </c>
      <c r="F2079">
        <v>12612</v>
      </c>
      <c r="G2079">
        <v>6498</v>
      </c>
      <c r="H2079">
        <v>0.751110053916904</v>
      </c>
      <c r="I2079">
        <v>0.235886457342213</v>
      </c>
      <c r="J2079">
        <v>0.51522359657468997</v>
      </c>
      <c r="K2079">
        <f t="shared" si="96"/>
        <v>3154834</v>
      </c>
      <c r="L2079">
        <f t="shared" si="97"/>
        <v>2679165</v>
      </c>
      <c r="M2079">
        <f t="shared" si="98"/>
        <v>5922202</v>
      </c>
    </row>
    <row r="2080" spans="1:13">
      <c r="A2080" s="1" t="s">
        <v>41</v>
      </c>
      <c r="B2080">
        <v>39049</v>
      </c>
      <c r="C2080" t="s">
        <v>115</v>
      </c>
      <c r="D2080">
        <v>211237</v>
      </c>
      <c r="E2080">
        <v>409144</v>
      </c>
      <c r="F2080">
        <v>630577</v>
      </c>
      <c r="G2080">
        <v>-197907</v>
      </c>
      <c r="H2080">
        <v>0.33499001707959503</v>
      </c>
      <c r="I2080">
        <v>0.64884066497826598</v>
      </c>
      <c r="J2080">
        <v>-0.31385064789867001</v>
      </c>
      <c r="K2080">
        <f t="shared" si="96"/>
        <v>3154834</v>
      </c>
      <c r="L2080">
        <f t="shared" si="97"/>
        <v>2679165</v>
      </c>
      <c r="M2080">
        <f t="shared" si="98"/>
        <v>5922202</v>
      </c>
    </row>
    <row r="2081" spans="1:13">
      <c r="A2081" s="1" t="s">
        <v>41</v>
      </c>
      <c r="B2081">
        <v>39051</v>
      </c>
      <c r="C2081" t="s">
        <v>227</v>
      </c>
      <c r="D2081">
        <v>15731</v>
      </c>
      <c r="E2081">
        <v>6664</v>
      </c>
      <c r="F2081">
        <v>22770</v>
      </c>
      <c r="G2081">
        <v>9067</v>
      </c>
      <c r="H2081">
        <v>0.690865173473869</v>
      </c>
      <c r="I2081">
        <v>0.29266578831796197</v>
      </c>
      <c r="J2081">
        <v>0.39819938515590603</v>
      </c>
      <c r="K2081">
        <f t="shared" si="96"/>
        <v>3154834</v>
      </c>
      <c r="L2081">
        <f t="shared" si="97"/>
        <v>2679165</v>
      </c>
      <c r="M2081">
        <f t="shared" si="98"/>
        <v>5922202</v>
      </c>
    </row>
    <row r="2082" spans="1:13">
      <c r="A2082" s="1" t="s">
        <v>41</v>
      </c>
      <c r="B2082">
        <v>39053</v>
      </c>
      <c r="C2082" t="s">
        <v>1410</v>
      </c>
      <c r="D2082">
        <v>10645</v>
      </c>
      <c r="E2082">
        <v>2990</v>
      </c>
      <c r="F2082">
        <v>13799</v>
      </c>
      <c r="G2082">
        <v>7655</v>
      </c>
      <c r="H2082">
        <v>0.77143271251539902</v>
      </c>
      <c r="I2082">
        <v>0.21668236828755699</v>
      </c>
      <c r="J2082">
        <v>0.55475034422784197</v>
      </c>
      <c r="K2082">
        <f t="shared" si="96"/>
        <v>3154834</v>
      </c>
      <c r="L2082">
        <f t="shared" si="97"/>
        <v>2679165</v>
      </c>
      <c r="M2082">
        <f t="shared" si="98"/>
        <v>5922202</v>
      </c>
    </row>
    <row r="2083" spans="1:13">
      <c r="A2083" s="1" t="s">
        <v>41</v>
      </c>
      <c r="B2083">
        <v>39055</v>
      </c>
      <c r="C2083" t="s">
        <v>1411</v>
      </c>
      <c r="D2083">
        <v>34143</v>
      </c>
      <c r="E2083">
        <v>21201</v>
      </c>
      <c r="F2083">
        <v>56021</v>
      </c>
      <c r="G2083">
        <v>12942</v>
      </c>
      <c r="H2083">
        <v>0.60946787811713399</v>
      </c>
      <c r="I2083">
        <v>0.37844736795130302</v>
      </c>
      <c r="J2083">
        <v>0.23102051016583</v>
      </c>
      <c r="K2083">
        <f t="shared" si="96"/>
        <v>3154834</v>
      </c>
      <c r="L2083">
        <f t="shared" si="97"/>
        <v>2679165</v>
      </c>
      <c r="M2083">
        <f t="shared" si="98"/>
        <v>5922202</v>
      </c>
    </row>
    <row r="2084" spans="1:13">
      <c r="A2084" s="1" t="s">
        <v>41</v>
      </c>
      <c r="B2084">
        <v>39057</v>
      </c>
      <c r="C2084" t="s">
        <v>117</v>
      </c>
      <c r="D2084">
        <v>52072</v>
      </c>
      <c r="E2084">
        <v>34798</v>
      </c>
      <c r="F2084">
        <v>88643</v>
      </c>
      <c r="G2084">
        <v>17274</v>
      </c>
      <c r="H2084">
        <v>0.58743499204674898</v>
      </c>
      <c r="I2084">
        <v>0.39256342858432097</v>
      </c>
      <c r="J2084">
        <v>0.19487156346242701</v>
      </c>
      <c r="K2084">
        <f t="shared" si="96"/>
        <v>3154834</v>
      </c>
      <c r="L2084">
        <f t="shared" si="97"/>
        <v>2679165</v>
      </c>
      <c r="M2084">
        <f t="shared" si="98"/>
        <v>5922202</v>
      </c>
    </row>
    <row r="2085" spans="1:13">
      <c r="A2085" s="1" t="s">
        <v>41</v>
      </c>
      <c r="B2085">
        <v>39059</v>
      </c>
      <c r="C2085" t="s">
        <v>1412</v>
      </c>
      <c r="D2085">
        <v>13407</v>
      </c>
      <c r="E2085">
        <v>4577</v>
      </c>
      <c r="F2085">
        <v>18230</v>
      </c>
      <c r="G2085">
        <v>8830</v>
      </c>
      <c r="H2085">
        <v>0.73543609434997204</v>
      </c>
      <c r="I2085">
        <v>0.25106966538672498</v>
      </c>
      <c r="J2085">
        <v>0.484366428963247</v>
      </c>
      <c r="K2085">
        <f t="shared" si="96"/>
        <v>3154834</v>
      </c>
      <c r="L2085">
        <f t="shared" si="97"/>
        <v>2679165</v>
      </c>
      <c r="M2085">
        <f t="shared" si="98"/>
        <v>5922202</v>
      </c>
    </row>
    <row r="2086" spans="1:13">
      <c r="A2086" s="1" t="s">
        <v>41</v>
      </c>
      <c r="B2086">
        <v>39061</v>
      </c>
      <c r="C2086" t="s">
        <v>404</v>
      </c>
      <c r="D2086">
        <v>177886</v>
      </c>
      <c r="E2086">
        <v>246266</v>
      </c>
      <c r="F2086">
        <v>430929</v>
      </c>
      <c r="G2086">
        <v>-68380</v>
      </c>
      <c r="H2086">
        <v>0.41279653956916301</v>
      </c>
      <c r="I2086">
        <v>0.57147697184454904</v>
      </c>
      <c r="J2086">
        <v>-0.158680432275386</v>
      </c>
      <c r="K2086">
        <f t="shared" si="96"/>
        <v>3154834</v>
      </c>
      <c r="L2086">
        <f t="shared" si="97"/>
        <v>2679165</v>
      </c>
      <c r="M2086">
        <f t="shared" si="98"/>
        <v>5922202</v>
      </c>
    </row>
    <row r="2087" spans="1:13">
      <c r="A2087" s="1" t="s">
        <v>41</v>
      </c>
      <c r="B2087">
        <v>39063</v>
      </c>
      <c r="C2087" t="s">
        <v>487</v>
      </c>
      <c r="D2087">
        <v>26310</v>
      </c>
      <c r="E2087">
        <v>11757</v>
      </c>
      <c r="F2087">
        <v>38771</v>
      </c>
      <c r="G2087">
        <v>14553</v>
      </c>
      <c r="H2087">
        <v>0.67859998452451498</v>
      </c>
      <c r="I2087">
        <v>0.30324211395114897</v>
      </c>
      <c r="J2087">
        <v>0.375357870573366</v>
      </c>
      <c r="K2087">
        <f t="shared" si="96"/>
        <v>3154834</v>
      </c>
      <c r="L2087">
        <f t="shared" si="97"/>
        <v>2679165</v>
      </c>
      <c r="M2087">
        <f t="shared" si="98"/>
        <v>5922202</v>
      </c>
    </row>
    <row r="2088" spans="1:13">
      <c r="A2088" s="1" t="s">
        <v>41</v>
      </c>
      <c r="B2088">
        <v>39065</v>
      </c>
      <c r="C2088" t="s">
        <v>598</v>
      </c>
      <c r="D2088">
        <v>9949</v>
      </c>
      <c r="E2088">
        <v>3062</v>
      </c>
      <c r="F2088">
        <v>13247</v>
      </c>
      <c r="G2088">
        <v>6887</v>
      </c>
      <c r="H2088">
        <v>0.75103797086132695</v>
      </c>
      <c r="I2088">
        <v>0.23114667471880401</v>
      </c>
      <c r="J2088">
        <v>0.51989129614252205</v>
      </c>
      <c r="K2088">
        <f t="shared" si="96"/>
        <v>3154834</v>
      </c>
      <c r="L2088">
        <f t="shared" si="97"/>
        <v>2679165</v>
      </c>
      <c r="M2088">
        <f t="shared" si="98"/>
        <v>5922202</v>
      </c>
    </row>
    <row r="2089" spans="1:13">
      <c r="A2089" s="1" t="s">
        <v>41</v>
      </c>
      <c r="B2089">
        <v>39067</v>
      </c>
      <c r="C2089" t="s">
        <v>645</v>
      </c>
      <c r="D2089">
        <v>5792</v>
      </c>
      <c r="E2089">
        <v>1768</v>
      </c>
      <c r="F2089">
        <v>7655</v>
      </c>
      <c r="G2089">
        <v>4024</v>
      </c>
      <c r="H2089">
        <v>0.75662965382103198</v>
      </c>
      <c r="I2089">
        <v>0.230960156760287</v>
      </c>
      <c r="J2089">
        <v>0.52566949706074395</v>
      </c>
      <c r="K2089">
        <f t="shared" si="96"/>
        <v>3154834</v>
      </c>
      <c r="L2089">
        <f t="shared" si="97"/>
        <v>2679165</v>
      </c>
      <c r="M2089">
        <f t="shared" si="98"/>
        <v>5922202</v>
      </c>
    </row>
    <row r="2090" spans="1:13">
      <c r="A2090" s="1" t="s">
        <v>41</v>
      </c>
      <c r="B2090">
        <v>39069</v>
      </c>
      <c r="C2090" t="s">
        <v>119</v>
      </c>
      <c r="D2090">
        <v>10479</v>
      </c>
      <c r="E2090">
        <v>4062</v>
      </c>
      <c r="F2090">
        <v>14764</v>
      </c>
      <c r="G2090">
        <v>6417</v>
      </c>
      <c r="H2090">
        <v>0.70976700081278699</v>
      </c>
      <c r="I2090">
        <v>0.275128691411541</v>
      </c>
      <c r="J2090">
        <v>0.43463830940124598</v>
      </c>
      <c r="K2090">
        <f t="shared" si="96"/>
        <v>3154834</v>
      </c>
      <c r="L2090">
        <f t="shared" si="97"/>
        <v>2679165</v>
      </c>
      <c r="M2090">
        <f t="shared" si="98"/>
        <v>5922202</v>
      </c>
    </row>
    <row r="2091" spans="1:13">
      <c r="A2091" s="1" t="s">
        <v>41</v>
      </c>
      <c r="B2091">
        <v>39071</v>
      </c>
      <c r="C2091" t="s">
        <v>1413</v>
      </c>
      <c r="D2091">
        <v>15678</v>
      </c>
      <c r="E2091">
        <v>3799</v>
      </c>
      <c r="F2091">
        <v>19676</v>
      </c>
      <c r="G2091">
        <v>11879</v>
      </c>
      <c r="H2091">
        <v>0.79680829436877398</v>
      </c>
      <c r="I2091">
        <v>0.19307786135393301</v>
      </c>
      <c r="J2091">
        <v>0.60373043301483997</v>
      </c>
      <c r="K2091">
        <f t="shared" si="96"/>
        <v>3154834</v>
      </c>
      <c r="L2091">
        <f t="shared" si="97"/>
        <v>2679165</v>
      </c>
      <c r="M2091">
        <f t="shared" si="98"/>
        <v>5922202</v>
      </c>
    </row>
    <row r="2092" spans="1:13">
      <c r="A2092" s="1" t="s">
        <v>41</v>
      </c>
      <c r="B2092">
        <v>39073</v>
      </c>
      <c r="C2092" t="s">
        <v>1414</v>
      </c>
      <c r="D2092">
        <v>9737</v>
      </c>
      <c r="E2092">
        <v>3880</v>
      </c>
      <c r="F2092">
        <v>13824</v>
      </c>
      <c r="G2092">
        <v>5857</v>
      </c>
      <c r="H2092">
        <v>0.70435474537037002</v>
      </c>
      <c r="I2092">
        <v>0.280671296296296</v>
      </c>
      <c r="J2092">
        <v>0.42368344907407401</v>
      </c>
      <c r="K2092">
        <f t="shared" si="96"/>
        <v>3154834</v>
      </c>
      <c r="L2092">
        <f t="shared" si="97"/>
        <v>2679165</v>
      </c>
      <c r="M2092">
        <f t="shared" si="98"/>
        <v>5922202</v>
      </c>
    </row>
    <row r="2093" spans="1:13">
      <c r="A2093" s="1" t="s">
        <v>41</v>
      </c>
      <c r="B2093">
        <v>39075</v>
      </c>
      <c r="C2093" t="s">
        <v>410</v>
      </c>
      <c r="D2093">
        <v>10796</v>
      </c>
      <c r="E2093">
        <v>1994</v>
      </c>
      <c r="F2093">
        <v>12947</v>
      </c>
      <c r="G2093">
        <v>8802</v>
      </c>
      <c r="H2093">
        <v>0.83386112612960495</v>
      </c>
      <c r="I2093">
        <v>0.15401251255116999</v>
      </c>
      <c r="J2093">
        <v>0.67984861357843496</v>
      </c>
      <c r="K2093">
        <f t="shared" si="96"/>
        <v>3154834</v>
      </c>
      <c r="L2093">
        <f t="shared" si="97"/>
        <v>2679165</v>
      </c>
      <c r="M2093">
        <f t="shared" si="98"/>
        <v>5922202</v>
      </c>
    </row>
    <row r="2094" spans="1:13">
      <c r="A2094" s="1" t="s">
        <v>41</v>
      </c>
      <c r="B2094">
        <v>39077</v>
      </c>
      <c r="C2094" t="s">
        <v>966</v>
      </c>
      <c r="D2094">
        <v>18956</v>
      </c>
      <c r="E2094">
        <v>7759</v>
      </c>
      <c r="F2094">
        <v>27190</v>
      </c>
      <c r="G2094">
        <v>11197</v>
      </c>
      <c r="H2094">
        <v>0.69716807649871204</v>
      </c>
      <c r="I2094">
        <v>0.28536226553880101</v>
      </c>
      <c r="J2094">
        <v>0.41180581095991098</v>
      </c>
      <c r="K2094">
        <f t="shared" si="96"/>
        <v>3154834</v>
      </c>
      <c r="L2094">
        <f t="shared" si="97"/>
        <v>2679165</v>
      </c>
      <c r="M2094">
        <f t="shared" si="98"/>
        <v>5922202</v>
      </c>
    </row>
    <row r="2095" spans="1:13">
      <c r="A2095" s="1" t="s">
        <v>41</v>
      </c>
      <c r="B2095">
        <v>39079</v>
      </c>
      <c r="C2095" t="s">
        <v>121</v>
      </c>
      <c r="D2095">
        <v>11309</v>
      </c>
      <c r="E2095">
        <v>3311</v>
      </c>
      <c r="F2095">
        <v>14794</v>
      </c>
      <c r="G2095">
        <v>7998</v>
      </c>
      <c r="H2095">
        <v>0.764431526294443</v>
      </c>
      <c r="I2095">
        <v>0.22380694876301199</v>
      </c>
      <c r="J2095">
        <v>0.54062457753143101</v>
      </c>
      <c r="K2095">
        <f t="shared" si="96"/>
        <v>3154834</v>
      </c>
      <c r="L2095">
        <f t="shared" si="97"/>
        <v>2679165</v>
      </c>
      <c r="M2095">
        <f t="shared" si="98"/>
        <v>5922202</v>
      </c>
    </row>
    <row r="2096" spans="1:13">
      <c r="A2096" s="1" t="s">
        <v>41</v>
      </c>
      <c r="B2096">
        <v>39081</v>
      </c>
      <c r="C2096" t="s">
        <v>122</v>
      </c>
      <c r="D2096">
        <v>22828</v>
      </c>
      <c r="E2096">
        <v>10018</v>
      </c>
      <c r="F2096">
        <v>33362</v>
      </c>
      <c r="G2096">
        <v>12810</v>
      </c>
      <c r="H2096">
        <v>0.68425154367244101</v>
      </c>
      <c r="I2096">
        <v>0.300281757688388</v>
      </c>
      <c r="J2096">
        <v>0.38396978598405301</v>
      </c>
      <c r="K2096">
        <f t="shared" si="96"/>
        <v>3154834</v>
      </c>
      <c r="L2096">
        <f t="shared" si="97"/>
        <v>2679165</v>
      </c>
      <c r="M2096">
        <f t="shared" si="98"/>
        <v>5922202</v>
      </c>
    </row>
    <row r="2097" spans="1:13">
      <c r="A2097" s="1" t="s">
        <v>41</v>
      </c>
      <c r="B2097">
        <v>39083</v>
      </c>
      <c r="C2097" t="s">
        <v>606</v>
      </c>
      <c r="D2097">
        <v>22340</v>
      </c>
      <c r="E2097">
        <v>8589</v>
      </c>
      <c r="F2097">
        <v>31398</v>
      </c>
      <c r="G2097">
        <v>13751</v>
      </c>
      <c r="H2097">
        <v>0.71151028727944399</v>
      </c>
      <c r="I2097">
        <v>0.27355245557041802</v>
      </c>
      <c r="J2097">
        <v>0.43795783170902602</v>
      </c>
      <c r="K2097">
        <f t="shared" si="96"/>
        <v>3154834</v>
      </c>
      <c r="L2097">
        <f t="shared" si="97"/>
        <v>2679165</v>
      </c>
      <c r="M2097">
        <f t="shared" si="98"/>
        <v>5922202</v>
      </c>
    </row>
    <row r="2098" spans="1:13">
      <c r="A2098" s="1" t="s">
        <v>41</v>
      </c>
      <c r="B2098">
        <v>39085</v>
      </c>
      <c r="C2098" t="s">
        <v>281</v>
      </c>
      <c r="D2098">
        <v>73278</v>
      </c>
      <c r="E2098">
        <v>55514</v>
      </c>
      <c r="F2098">
        <v>130509</v>
      </c>
      <c r="G2098">
        <v>17764</v>
      </c>
      <c r="H2098">
        <v>0.56147851872284604</v>
      </c>
      <c r="I2098">
        <v>0.42536530047736099</v>
      </c>
      <c r="J2098">
        <v>0.136113218245485</v>
      </c>
      <c r="K2098">
        <f t="shared" si="96"/>
        <v>3154834</v>
      </c>
      <c r="L2098">
        <f t="shared" si="97"/>
        <v>2679165</v>
      </c>
      <c r="M2098">
        <f t="shared" si="98"/>
        <v>5922202</v>
      </c>
    </row>
    <row r="2099" spans="1:13">
      <c r="A2099" s="1" t="s">
        <v>41</v>
      </c>
      <c r="B2099">
        <v>39087</v>
      </c>
      <c r="C2099" t="s">
        <v>125</v>
      </c>
      <c r="D2099">
        <v>20306</v>
      </c>
      <c r="E2099">
        <v>7489</v>
      </c>
      <c r="F2099">
        <v>28127</v>
      </c>
      <c r="G2099">
        <v>12817</v>
      </c>
      <c r="H2099">
        <v>0.72193977317168501</v>
      </c>
      <c r="I2099">
        <v>0.26625662175134202</v>
      </c>
      <c r="J2099">
        <v>0.45568315142034299</v>
      </c>
      <c r="K2099">
        <f t="shared" si="96"/>
        <v>3154834</v>
      </c>
      <c r="L2099">
        <f t="shared" si="97"/>
        <v>2679165</v>
      </c>
      <c r="M2099">
        <f t="shared" si="98"/>
        <v>5922202</v>
      </c>
    </row>
    <row r="2100" spans="1:13">
      <c r="A2100" s="1" t="s">
        <v>41</v>
      </c>
      <c r="B2100">
        <v>39089</v>
      </c>
      <c r="C2100" t="s">
        <v>1415</v>
      </c>
      <c r="D2100">
        <v>59514</v>
      </c>
      <c r="E2100">
        <v>33055</v>
      </c>
      <c r="F2100">
        <v>94210</v>
      </c>
      <c r="G2100">
        <v>26459</v>
      </c>
      <c r="H2100">
        <v>0.63171637830378902</v>
      </c>
      <c r="I2100">
        <v>0.35086508863178001</v>
      </c>
      <c r="J2100">
        <v>0.28085128967200901</v>
      </c>
      <c r="K2100">
        <f t="shared" si="96"/>
        <v>3154834</v>
      </c>
      <c r="L2100">
        <f t="shared" si="97"/>
        <v>2679165</v>
      </c>
      <c r="M2100">
        <f t="shared" si="98"/>
        <v>5922202</v>
      </c>
    </row>
    <row r="2101" spans="1:13">
      <c r="A2101" s="1" t="s">
        <v>41</v>
      </c>
      <c r="B2101">
        <v>39091</v>
      </c>
      <c r="C2101" t="s">
        <v>239</v>
      </c>
      <c r="D2101">
        <v>17964</v>
      </c>
      <c r="E2101">
        <v>5055</v>
      </c>
      <c r="F2101">
        <v>23368</v>
      </c>
      <c r="G2101">
        <v>12909</v>
      </c>
      <c r="H2101">
        <v>0.76874358096542195</v>
      </c>
      <c r="I2101">
        <v>0.21632146525162599</v>
      </c>
      <c r="J2101">
        <v>0.55242211571379596</v>
      </c>
      <c r="K2101">
        <f t="shared" si="96"/>
        <v>3154834</v>
      </c>
      <c r="L2101">
        <f t="shared" si="97"/>
        <v>2679165</v>
      </c>
      <c r="M2101">
        <f t="shared" si="98"/>
        <v>5922202</v>
      </c>
    </row>
    <row r="2102" spans="1:13">
      <c r="A2102" s="1" t="s">
        <v>41</v>
      </c>
      <c r="B2102">
        <v>39093</v>
      </c>
      <c r="C2102" t="s">
        <v>1416</v>
      </c>
      <c r="D2102">
        <v>79520</v>
      </c>
      <c r="E2102">
        <v>75667</v>
      </c>
      <c r="F2102">
        <v>157437</v>
      </c>
      <c r="G2102">
        <v>3853</v>
      </c>
      <c r="H2102">
        <v>0.50509092525899202</v>
      </c>
      <c r="I2102">
        <v>0.48061764388294997</v>
      </c>
      <c r="J2102">
        <v>2.4473281376042402E-2</v>
      </c>
      <c r="K2102">
        <f t="shared" si="96"/>
        <v>3154834</v>
      </c>
      <c r="L2102">
        <f t="shared" si="97"/>
        <v>2679165</v>
      </c>
      <c r="M2102">
        <f t="shared" si="98"/>
        <v>5922202</v>
      </c>
    </row>
    <row r="2103" spans="1:13">
      <c r="A2103" s="1" t="s">
        <v>41</v>
      </c>
      <c r="B2103">
        <v>39095</v>
      </c>
      <c r="C2103" t="s">
        <v>699</v>
      </c>
      <c r="D2103">
        <v>81763</v>
      </c>
      <c r="E2103">
        <v>115411</v>
      </c>
      <c r="F2103">
        <v>200623</v>
      </c>
      <c r="G2103">
        <v>-33648</v>
      </c>
      <c r="H2103">
        <v>0.40754549578064297</v>
      </c>
      <c r="I2103">
        <v>0.57526305558186197</v>
      </c>
      <c r="J2103">
        <v>-0.167717559801219</v>
      </c>
      <c r="K2103">
        <f t="shared" si="96"/>
        <v>3154834</v>
      </c>
      <c r="L2103">
        <f t="shared" si="97"/>
        <v>2679165</v>
      </c>
      <c r="M2103">
        <f t="shared" si="98"/>
        <v>5922202</v>
      </c>
    </row>
    <row r="2104" spans="1:13">
      <c r="A2104" s="1" t="s">
        <v>41</v>
      </c>
      <c r="B2104">
        <v>39097</v>
      </c>
      <c r="C2104" t="s">
        <v>130</v>
      </c>
      <c r="D2104">
        <v>13835</v>
      </c>
      <c r="E2104">
        <v>5698</v>
      </c>
      <c r="F2104">
        <v>19855</v>
      </c>
      <c r="G2104">
        <v>8137</v>
      </c>
      <c r="H2104">
        <v>0.69680181314530298</v>
      </c>
      <c r="I2104">
        <v>0.28698060941828202</v>
      </c>
      <c r="J2104">
        <v>0.40982120372702002</v>
      </c>
      <c r="K2104">
        <f t="shared" si="96"/>
        <v>3154834</v>
      </c>
      <c r="L2104">
        <f t="shared" si="97"/>
        <v>2679165</v>
      </c>
      <c r="M2104">
        <f t="shared" si="98"/>
        <v>5922202</v>
      </c>
    </row>
    <row r="2105" spans="1:13">
      <c r="A2105" s="1" t="s">
        <v>41</v>
      </c>
      <c r="B2105">
        <v>39099</v>
      </c>
      <c r="C2105" t="s">
        <v>1417</v>
      </c>
      <c r="D2105">
        <v>59903</v>
      </c>
      <c r="E2105">
        <v>57641</v>
      </c>
      <c r="F2105">
        <v>118966</v>
      </c>
      <c r="G2105">
        <v>2262</v>
      </c>
      <c r="H2105">
        <v>0.50353042045626395</v>
      </c>
      <c r="I2105">
        <v>0.48451658457038099</v>
      </c>
      <c r="J2105">
        <v>1.9013835885883401E-2</v>
      </c>
      <c r="K2105">
        <f t="shared" si="96"/>
        <v>3154834</v>
      </c>
      <c r="L2105">
        <f t="shared" si="97"/>
        <v>2679165</v>
      </c>
      <c r="M2105">
        <f t="shared" si="98"/>
        <v>5922202</v>
      </c>
    </row>
    <row r="2106" spans="1:13">
      <c r="A2106" s="1" t="s">
        <v>41</v>
      </c>
      <c r="B2106">
        <v>39101</v>
      </c>
      <c r="C2106" t="s">
        <v>132</v>
      </c>
      <c r="D2106">
        <v>19023</v>
      </c>
      <c r="E2106">
        <v>8269</v>
      </c>
      <c r="F2106">
        <v>27818</v>
      </c>
      <c r="G2106">
        <v>10754</v>
      </c>
      <c r="H2106">
        <v>0.68383780286145601</v>
      </c>
      <c r="I2106">
        <v>0.29725357682076298</v>
      </c>
      <c r="J2106">
        <v>0.38658422604069298</v>
      </c>
      <c r="K2106">
        <f t="shared" si="96"/>
        <v>3154834</v>
      </c>
      <c r="L2106">
        <f t="shared" si="97"/>
        <v>2679165</v>
      </c>
      <c r="M2106">
        <f t="shared" si="98"/>
        <v>5922202</v>
      </c>
    </row>
    <row r="2107" spans="1:13">
      <c r="A2107" s="1" t="s">
        <v>41</v>
      </c>
      <c r="B2107">
        <v>39103</v>
      </c>
      <c r="C2107" t="s">
        <v>1418</v>
      </c>
      <c r="D2107">
        <v>64598</v>
      </c>
      <c r="E2107">
        <v>39800</v>
      </c>
      <c r="F2107">
        <v>105825</v>
      </c>
      <c r="G2107">
        <v>24798</v>
      </c>
      <c r="H2107">
        <v>0.61042286794235701</v>
      </c>
      <c r="I2107">
        <v>0.376092605716985</v>
      </c>
      <c r="J2107">
        <v>0.23433026222537201</v>
      </c>
      <c r="K2107">
        <f t="shared" si="96"/>
        <v>3154834</v>
      </c>
      <c r="L2107">
        <f t="shared" si="97"/>
        <v>2679165</v>
      </c>
      <c r="M2107">
        <f t="shared" si="98"/>
        <v>5922202</v>
      </c>
    </row>
    <row r="2108" spans="1:13">
      <c r="A2108" s="1" t="s">
        <v>41</v>
      </c>
      <c r="B2108">
        <v>39105</v>
      </c>
      <c r="C2108" t="s">
        <v>1419</v>
      </c>
      <c r="D2108">
        <v>8316</v>
      </c>
      <c r="E2108">
        <v>2492</v>
      </c>
      <c r="F2108">
        <v>10951</v>
      </c>
      <c r="G2108">
        <v>5824</v>
      </c>
      <c r="H2108">
        <v>0.75938270477581904</v>
      </c>
      <c r="I2108">
        <v>0.22755912702036299</v>
      </c>
      <c r="J2108">
        <v>0.53182357775545597</v>
      </c>
      <c r="K2108">
        <f t="shared" si="96"/>
        <v>3154834</v>
      </c>
      <c r="L2108">
        <f t="shared" si="97"/>
        <v>2679165</v>
      </c>
      <c r="M2108">
        <f t="shared" si="98"/>
        <v>5922202</v>
      </c>
    </row>
    <row r="2109" spans="1:13">
      <c r="A2109" s="1" t="s">
        <v>41</v>
      </c>
      <c r="B2109">
        <v>39107</v>
      </c>
      <c r="C2109" t="s">
        <v>616</v>
      </c>
      <c r="D2109">
        <v>19452</v>
      </c>
      <c r="E2109">
        <v>4030</v>
      </c>
      <c r="F2109">
        <v>23761</v>
      </c>
      <c r="G2109">
        <v>15422</v>
      </c>
      <c r="H2109">
        <v>0.81865241361895502</v>
      </c>
      <c r="I2109">
        <v>0.169605656327595</v>
      </c>
      <c r="J2109">
        <v>0.64904675729135897</v>
      </c>
      <c r="K2109">
        <f t="shared" si="96"/>
        <v>3154834</v>
      </c>
      <c r="L2109">
        <f t="shared" si="97"/>
        <v>2679165</v>
      </c>
      <c r="M2109">
        <f t="shared" si="98"/>
        <v>5922202</v>
      </c>
    </row>
    <row r="2110" spans="1:13">
      <c r="A2110" s="1" t="s">
        <v>41</v>
      </c>
      <c r="B2110">
        <v>39109</v>
      </c>
      <c r="C2110" t="s">
        <v>653</v>
      </c>
      <c r="D2110">
        <v>41371</v>
      </c>
      <c r="E2110">
        <v>15663</v>
      </c>
      <c r="F2110">
        <v>57972</v>
      </c>
      <c r="G2110">
        <v>25708</v>
      </c>
      <c r="H2110">
        <v>0.71363761816049098</v>
      </c>
      <c r="I2110">
        <v>0.27018215690333203</v>
      </c>
      <c r="J2110">
        <v>0.44345546125715801</v>
      </c>
      <c r="K2110">
        <f t="shared" si="96"/>
        <v>3154834</v>
      </c>
      <c r="L2110">
        <f t="shared" si="97"/>
        <v>2679165</v>
      </c>
      <c r="M2110">
        <f t="shared" si="98"/>
        <v>5922202</v>
      </c>
    </row>
    <row r="2111" spans="1:13">
      <c r="A2111" s="1" t="s">
        <v>41</v>
      </c>
      <c r="B2111">
        <v>39111</v>
      </c>
      <c r="C2111" t="s">
        <v>135</v>
      </c>
      <c r="D2111">
        <v>5463</v>
      </c>
      <c r="E2111">
        <v>1605</v>
      </c>
      <c r="F2111">
        <v>7148</v>
      </c>
      <c r="G2111">
        <v>3858</v>
      </c>
      <c r="H2111">
        <v>0.76426972579742503</v>
      </c>
      <c r="I2111">
        <v>0.224538332400671</v>
      </c>
      <c r="J2111">
        <v>0.53973139339675402</v>
      </c>
      <c r="K2111">
        <f t="shared" si="96"/>
        <v>3154834</v>
      </c>
      <c r="L2111">
        <f t="shared" si="97"/>
        <v>2679165</v>
      </c>
      <c r="M2111">
        <f t="shared" si="98"/>
        <v>5922202</v>
      </c>
    </row>
    <row r="2112" spans="1:13">
      <c r="A2112" s="1" t="s">
        <v>41</v>
      </c>
      <c r="B2112">
        <v>39113</v>
      </c>
      <c r="C2112" t="s">
        <v>136</v>
      </c>
      <c r="D2112">
        <v>129034</v>
      </c>
      <c r="E2112">
        <v>135064</v>
      </c>
      <c r="F2112">
        <v>268505</v>
      </c>
      <c r="G2112">
        <v>-6030</v>
      </c>
      <c r="H2112">
        <v>0.48056460773542298</v>
      </c>
      <c r="I2112">
        <v>0.50302229008770705</v>
      </c>
      <c r="J2112">
        <v>-2.24576823522839E-2</v>
      </c>
      <c r="K2112">
        <f t="shared" si="96"/>
        <v>3154834</v>
      </c>
      <c r="L2112">
        <f t="shared" si="97"/>
        <v>2679165</v>
      </c>
      <c r="M2112">
        <f t="shared" si="98"/>
        <v>5922202</v>
      </c>
    </row>
    <row r="2113" spans="1:13">
      <c r="A2113" s="1" t="s">
        <v>41</v>
      </c>
      <c r="B2113">
        <v>39115</v>
      </c>
      <c r="C2113" t="s">
        <v>137</v>
      </c>
      <c r="D2113">
        <v>5041</v>
      </c>
      <c r="E2113">
        <v>1725</v>
      </c>
      <c r="F2113">
        <v>6847</v>
      </c>
      <c r="G2113">
        <v>3316</v>
      </c>
      <c r="H2113">
        <v>0.73623484737841305</v>
      </c>
      <c r="I2113">
        <v>0.251935154082079</v>
      </c>
      <c r="J2113">
        <v>0.48429969329633399</v>
      </c>
      <c r="K2113">
        <f t="shared" si="96"/>
        <v>3154834</v>
      </c>
      <c r="L2113">
        <f t="shared" si="97"/>
        <v>2679165</v>
      </c>
      <c r="M2113">
        <f t="shared" si="98"/>
        <v>5922202</v>
      </c>
    </row>
    <row r="2114" spans="1:13">
      <c r="A2114" s="1" t="s">
        <v>41</v>
      </c>
      <c r="B2114">
        <v>39117</v>
      </c>
      <c r="C2114" t="s">
        <v>1420</v>
      </c>
      <c r="D2114">
        <v>14077</v>
      </c>
      <c r="E2114">
        <v>4048</v>
      </c>
      <c r="F2114">
        <v>18457</v>
      </c>
      <c r="G2114">
        <v>10029</v>
      </c>
      <c r="H2114">
        <v>0.762691661700168</v>
      </c>
      <c r="I2114">
        <v>0.219320582976648</v>
      </c>
      <c r="J2114">
        <v>0.54337107872351897</v>
      </c>
      <c r="K2114">
        <f t="shared" si="96"/>
        <v>3154834</v>
      </c>
      <c r="L2114">
        <f t="shared" si="97"/>
        <v>2679165</v>
      </c>
      <c r="M2114">
        <f t="shared" si="98"/>
        <v>5922202</v>
      </c>
    </row>
    <row r="2115" spans="1:13">
      <c r="A2115" s="1" t="s">
        <v>41</v>
      </c>
      <c r="B2115">
        <v>39119</v>
      </c>
      <c r="C2115" t="s">
        <v>1421</v>
      </c>
      <c r="D2115">
        <v>27867</v>
      </c>
      <c r="E2115">
        <v>11971</v>
      </c>
      <c r="F2115">
        <v>40465</v>
      </c>
      <c r="G2115">
        <v>15896</v>
      </c>
      <c r="H2115">
        <v>0.68866922031385103</v>
      </c>
      <c r="I2115">
        <v>0.295835907574447</v>
      </c>
      <c r="J2115">
        <v>0.39283331273940397</v>
      </c>
      <c r="K2115">
        <f t="shared" ref="K2115:K2178" si="99">SUMIF(A:A,A2115,D:D)</f>
        <v>3154834</v>
      </c>
      <c r="L2115">
        <f t="shared" ref="L2115:L2178" si="100">SUMIF(A:A,A2115,E:E)</f>
        <v>2679165</v>
      </c>
      <c r="M2115">
        <f t="shared" ref="M2115:M2178" si="101">SUMIF(A:A,A2115,F:F)</f>
        <v>5922202</v>
      </c>
    </row>
    <row r="2116" spans="1:13">
      <c r="A2116" s="1" t="s">
        <v>41</v>
      </c>
      <c r="B2116">
        <v>39121</v>
      </c>
      <c r="C2116" t="s">
        <v>654</v>
      </c>
      <c r="D2116">
        <v>5135</v>
      </c>
      <c r="E2116">
        <v>1170</v>
      </c>
      <c r="F2116">
        <v>6343</v>
      </c>
      <c r="G2116">
        <v>3965</v>
      </c>
      <c r="H2116">
        <v>0.80955383887750199</v>
      </c>
      <c r="I2116">
        <v>0.18445530506069599</v>
      </c>
      <c r="J2116">
        <v>0.62509853381680502</v>
      </c>
      <c r="K2116">
        <f t="shared" si="99"/>
        <v>3154834</v>
      </c>
      <c r="L2116">
        <f t="shared" si="100"/>
        <v>2679165</v>
      </c>
      <c r="M2116">
        <f t="shared" si="101"/>
        <v>5922202</v>
      </c>
    </row>
    <row r="2117" spans="1:13">
      <c r="A2117" s="1" t="s">
        <v>41</v>
      </c>
      <c r="B2117">
        <v>39123</v>
      </c>
      <c r="C2117" t="s">
        <v>762</v>
      </c>
      <c r="D2117">
        <v>14628</v>
      </c>
      <c r="E2117">
        <v>9008</v>
      </c>
      <c r="F2117">
        <v>24007</v>
      </c>
      <c r="G2117">
        <v>5620</v>
      </c>
      <c r="H2117">
        <v>0.60932228100137398</v>
      </c>
      <c r="I2117">
        <v>0.37522389303119902</v>
      </c>
      <c r="J2117">
        <v>0.23409838797017499</v>
      </c>
      <c r="K2117">
        <f t="shared" si="99"/>
        <v>3154834</v>
      </c>
      <c r="L2117">
        <f t="shared" si="100"/>
        <v>2679165</v>
      </c>
      <c r="M2117">
        <f t="shared" si="101"/>
        <v>5922202</v>
      </c>
    </row>
    <row r="2118" spans="1:13">
      <c r="A2118" s="1" t="s">
        <v>41</v>
      </c>
      <c r="B2118">
        <v>39125</v>
      </c>
      <c r="C2118" t="s">
        <v>509</v>
      </c>
      <c r="D2118">
        <v>7086</v>
      </c>
      <c r="E2118">
        <v>2213</v>
      </c>
      <c r="F2118">
        <v>9467</v>
      </c>
      <c r="G2118">
        <v>4873</v>
      </c>
      <c r="H2118">
        <v>0.74849477131086894</v>
      </c>
      <c r="I2118">
        <v>0.23375937466990501</v>
      </c>
      <c r="J2118">
        <v>0.51473539664096302</v>
      </c>
      <c r="K2118">
        <f t="shared" si="99"/>
        <v>3154834</v>
      </c>
      <c r="L2118">
        <f t="shared" si="100"/>
        <v>2679165</v>
      </c>
      <c r="M2118">
        <f t="shared" si="101"/>
        <v>5922202</v>
      </c>
    </row>
    <row r="2119" spans="1:13">
      <c r="A2119" s="1" t="s">
        <v>41</v>
      </c>
      <c r="B2119">
        <v>39127</v>
      </c>
      <c r="C2119" t="s">
        <v>138</v>
      </c>
      <c r="D2119">
        <v>12357</v>
      </c>
      <c r="E2119">
        <v>4098</v>
      </c>
      <c r="F2119">
        <v>16675</v>
      </c>
      <c r="G2119">
        <v>8259</v>
      </c>
      <c r="H2119">
        <v>0.74104947526236797</v>
      </c>
      <c r="I2119">
        <v>0.24575712143928</v>
      </c>
      <c r="J2119">
        <v>0.49529235382308801</v>
      </c>
      <c r="K2119">
        <f t="shared" si="99"/>
        <v>3154834</v>
      </c>
      <c r="L2119">
        <f t="shared" si="100"/>
        <v>2679165</v>
      </c>
      <c r="M2119">
        <f t="shared" si="101"/>
        <v>5922202</v>
      </c>
    </row>
    <row r="2120" spans="1:13">
      <c r="A2120" s="1" t="s">
        <v>41</v>
      </c>
      <c r="B2120">
        <v>39129</v>
      </c>
      <c r="C2120" t="s">
        <v>1422</v>
      </c>
      <c r="D2120">
        <v>20593</v>
      </c>
      <c r="E2120">
        <v>7304</v>
      </c>
      <c r="F2120">
        <v>28271</v>
      </c>
      <c r="G2120">
        <v>13289</v>
      </c>
      <c r="H2120">
        <v>0.72841427611333098</v>
      </c>
      <c r="I2120">
        <v>0.258356619857804</v>
      </c>
      <c r="J2120">
        <v>0.47005765625552598</v>
      </c>
      <c r="K2120">
        <f t="shared" si="99"/>
        <v>3154834</v>
      </c>
      <c r="L2120">
        <f t="shared" si="100"/>
        <v>2679165</v>
      </c>
      <c r="M2120">
        <f t="shared" si="101"/>
        <v>5922202</v>
      </c>
    </row>
    <row r="2121" spans="1:13">
      <c r="A2121" s="1" t="s">
        <v>41</v>
      </c>
      <c r="B2121">
        <v>39131</v>
      </c>
      <c r="C2121" t="s">
        <v>140</v>
      </c>
      <c r="D2121">
        <v>9157</v>
      </c>
      <c r="E2121">
        <v>3110</v>
      </c>
      <c r="F2121">
        <v>12412</v>
      </c>
      <c r="G2121">
        <v>6047</v>
      </c>
      <c r="H2121">
        <v>0.73775378665807201</v>
      </c>
      <c r="I2121">
        <v>0.25056397035127298</v>
      </c>
      <c r="J2121">
        <v>0.48718981630679897</v>
      </c>
      <c r="K2121">
        <f t="shared" si="99"/>
        <v>3154834</v>
      </c>
      <c r="L2121">
        <f t="shared" si="100"/>
        <v>2679165</v>
      </c>
      <c r="M2121">
        <f t="shared" si="101"/>
        <v>5922202</v>
      </c>
    </row>
    <row r="2122" spans="1:13">
      <c r="A2122" s="1" t="s">
        <v>41</v>
      </c>
      <c r="B2122">
        <v>39133</v>
      </c>
      <c r="C2122" t="s">
        <v>1423</v>
      </c>
      <c r="D2122">
        <v>45990</v>
      </c>
      <c r="E2122">
        <v>35661</v>
      </c>
      <c r="F2122">
        <v>82872</v>
      </c>
      <c r="G2122">
        <v>10329</v>
      </c>
      <c r="H2122">
        <v>0.55495221546481299</v>
      </c>
      <c r="I2122">
        <v>0.43031421951925802</v>
      </c>
      <c r="J2122">
        <v>0.124637995945554</v>
      </c>
      <c r="K2122">
        <f t="shared" si="99"/>
        <v>3154834</v>
      </c>
      <c r="L2122">
        <f t="shared" si="100"/>
        <v>2679165</v>
      </c>
      <c r="M2122">
        <f t="shared" si="101"/>
        <v>5922202</v>
      </c>
    </row>
    <row r="2123" spans="1:13">
      <c r="A2123" s="1" t="s">
        <v>41</v>
      </c>
      <c r="B2123">
        <v>39135</v>
      </c>
      <c r="C2123" t="s">
        <v>1424</v>
      </c>
      <c r="D2123">
        <v>17022</v>
      </c>
      <c r="E2123">
        <v>4493</v>
      </c>
      <c r="F2123">
        <v>21809</v>
      </c>
      <c r="G2123">
        <v>12529</v>
      </c>
      <c r="H2123">
        <v>0.78050346187353803</v>
      </c>
      <c r="I2123">
        <v>0.206015865009858</v>
      </c>
      <c r="J2123">
        <v>0.57448759686368001</v>
      </c>
      <c r="K2123">
        <f t="shared" si="99"/>
        <v>3154834</v>
      </c>
      <c r="L2123">
        <f t="shared" si="100"/>
        <v>2679165</v>
      </c>
      <c r="M2123">
        <f t="shared" si="101"/>
        <v>5922202</v>
      </c>
    </row>
    <row r="2124" spans="1:13">
      <c r="A2124" s="1" t="s">
        <v>41</v>
      </c>
      <c r="B2124">
        <v>39137</v>
      </c>
      <c r="C2124" t="s">
        <v>425</v>
      </c>
      <c r="D2124">
        <v>16412</v>
      </c>
      <c r="E2124">
        <v>3195</v>
      </c>
      <c r="F2124">
        <v>19921</v>
      </c>
      <c r="G2124">
        <v>13217</v>
      </c>
      <c r="H2124">
        <v>0.823854224185532</v>
      </c>
      <c r="I2124">
        <v>0.16038351488378999</v>
      </c>
      <c r="J2124">
        <v>0.66347070930174101</v>
      </c>
      <c r="K2124">
        <f t="shared" si="99"/>
        <v>3154834</v>
      </c>
      <c r="L2124">
        <f t="shared" si="100"/>
        <v>2679165</v>
      </c>
      <c r="M2124">
        <f t="shared" si="101"/>
        <v>5922202</v>
      </c>
    </row>
    <row r="2125" spans="1:13">
      <c r="A2125" s="1" t="s">
        <v>41</v>
      </c>
      <c r="B2125">
        <v>39139</v>
      </c>
      <c r="C2125" t="s">
        <v>621</v>
      </c>
      <c r="D2125">
        <v>41472</v>
      </c>
      <c r="E2125">
        <v>17640</v>
      </c>
      <c r="F2125">
        <v>59975</v>
      </c>
      <c r="G2125">
        <v>23832</v>
      </c>
      <c r="H2125">
        <v>0.69148812005002003</v>
      </c>
      <c r="I2125">
        <v>0.29412255106294199</v>
      </c>
      <c r="J2125">
        <v>0.39736556898707698</v>
      </c>
      <c r="K2125">
        <f t="shared" si="99"/>
        <v>3154834</v>
      </c>
      <c r="L2125">
        <f t="shared" si="100"/>
        <v>2679165</v>
      </c>
      <c r="M2125">
        <f t="shared" si="101"/>
        <v>5922202</v>
      </c>
    </row>
    <row r="2126" spans="1:13">
      <c r="A2126" s="1" t="s">
        <v>41</v>
      </c>
      <c r="B2126">
        <v>39141</v>
      </c>
      <c r="C2126" t="s">
        <v>1425</v>
      </c>
      <c r="D2126">
        <v>22278</v>
      </c>
      <c r="E2126">
        <v>10557</v>
      </c>
      <c r="F2126">
        <v>33299</v>
      </c>
      <c r="G2126">
        <v>11721</v>
      </c>
      <c r="H2126">
        <v>0.669029099972972</v>
      </c>
      <c r="I2126">
        <v>0.31703654764407302</v>
      </c>
      <c r="J2126">
        <v>0.35199255232889798</v>
      </c>
      <c r="K2126">
        <f t="shared" si="99"/>
        <v>3154834</v>
      </c>
      <c r="L2126">
        <f t="shared" si="100"/>
        <v>2679165</v>
      </c>
      <c r="M2126">
        <f t="shared" si="101"/>
        <v>5922202</v>
      </c>
    </row>
    <row r="2127" spans="1:13">
      <c r="A2127" s="1" t="s">
        <v>41</v>
      </c>
      <c r="B2127">
        <v>39143</v>
      </c>
      <c r="C2127" t="s">
        <v>1426</v>
      </c>
      <c r="D2127">
        <v>18896</v>
      </c>
      <c r="E2127">
        <v>10596</v>
      </c>
      <c r="F2127">
        <v>30074</v>
      </c>
      <c r="G2127">
        <v>8300</v>
      </c>
      <c r="H2127">
        <v>0.62831681851433097</v>
      </c>
      <c r="I2127">
        <v>0.35233091707122399</v>
      </c>
      <c r="J2127">
        <v>0.27598590144310697</v>
      </c>
      <c r="K2127">
        <f t="shared" si="99"/>
        <v>3154834</v>
      </c>
      <c r="L2127">
        <f t="shared" si="100"/>
        <v>2679165</v>
      </c>
      <c r="M2127">
        <f t="shared" si="101"/>
        <v>5922202</v>
      </c>
    </row>
    <row r="2128" spans="1:13">
      <c r="A2128" s="1" t="s">
        <v>41</v>
      </c>
      <c r="B2128">
        <v>39145</v>
      </c>
      <c r="C2128" t="s">
        <v>1427</v>
      </c>
      <c r="D2128">
        <v>22609</v>
      </c>
      <c r="E2128">
        <v>9080</v>
      </c>
      <c r="F2128">
        <v>32047</v>
      </c>
      <c r="G2128">
        <v>13529</v>
      </c>
      <c r="H2128">
        <v>0.70549505413923297</v>
      </c>
      <c r="I2128">
        <v>0.28333385340281397</v>
      </c>
      <c r="J2128">
        <v>0.422161200736418</v>
      </c>
      <c r="K2128">
        <f t="shared" si="99"/>
        <v>3154834</v>
      </c>
      <c r="L2128">
        <f t="shared" si="100"/>
        <v>2679165</v>
      </c>
      <c r="M2128">
        <f t="shared" si="101"/>
        <v>5922202</v>
      </c>
    </row>
    <row r="2129" spans="1:13">
      <c r="A2129" s="1" t="s">
        <v>41</v>
      </c>
      <c r="B2129">
        <v>39147</v>
      </c>
      <c r="C2129" t="s">
        <v>1297</v>
      </c>
      <c r="D2129">
        <v>17086</v>
      </c>
      <c r="E2129">
        <v>8266</v>
      </c>
      <c r="F2129">
        <v>25810</v>
      </c>
      <c r="G2129">
        <v>8820</v>
      </c>
      <c r="H2129">
        <v>0.66199147617202603</v>
      </c>
      <c r="I2129">
        <v>0.32026346377373099</v>
      </c>
      <c r="J2129">
        <v>0.34172801239829498</v>
      </c>
      <c r="K2129">
        <f t="shared" si="99"/>
        <v>3154834</v>
      </c>
      <c r="L2129">
        <f t="shared" si="100"/>
        <v>2679165</v>
      </c>
      <c r="M2129">
        <f t="shared" si="101"/>
        <v>5922202</v>
      </c>
    </row>
    <row r="2130" spans="1:13">
      <c r="A2130" s="1" t="s">
        <v>41</v>
      </c>
      <c r="B2130">
        <v>39149</v>
      </c>
      <c r="C2130" t="s">
        <v>144</v>
      </c>
      <c r="D2130">
        <v>20422</v>
      </c>
      <c r="E2130">
        <v>4465</v>
      </c>
      <c r="F2130">
        <v>25258</v>
      </c>
      <c r="G2130">
        <v>15957</v>
      </c>
      <c r="H2130">
        <v>0.80853590941483799</v>
      </c>
      <c r="I2130">
        <v>0.17677567503365199</v>
      </c>
      <c r="J2130">
        <v>0.631760234381186</v>
      </c>
      <c r="K2130">
        <f t="shared" si="99"/>
        <v>3154834</v>
      </c>
      <c r="L2130">
        <f t="shared" si="100"/>
        <v>2679165</v>
      </c>
      <c r="M2130">
        <f t="shared" si="101"/>
        <v>5922202</v>
      </c>
    </row>
    <row r="2131" spans="1:13">
      <c r="A2131" s="1" t="s">
        <v>41</v>
      </c>
      <c r="B2131">
        <v>39151</v>
      </c>
      <c r="C2131" t="s">
        <v>625</v>
      </c>
      <c r="D2131">
        <v>111097</v>
      </c>
      <c r="E2131">
        <v>75904</v>
      </c>
      <c r="F2131">
        <v>189879</v>
      </c>
      <c r="G2131">
        <v>35193</v>
      </c>
      <c r="H2131">
        <v>0.58509366491291803</v>
      </c>
      <c r="I2131">
        <v>0.399749314036834</v>
      </c>
      <c r="J2131">
        <v>0.185344350876084</v>
      </c>
      <c r="K2131">
        <f t="shared" si="99"/>
        <v>3154834</v>
      </c>
      <c r="L2131">
        <f t="shared" si="100"/>
        <v>2679165</v>
      </c>
      <c r="M2131">
        <f t="shared" si="101"/>
        <v>5922202</v>
      </c>
    </row>
    <row r="2132" spans="1:13">
      <c r="A2132" s="1" t="s">
        <v>41</v>
      </c>
      <c r="B2132">
        <v>39153</v>
      </c>
      <c r="C2132" t="s">
        <v>373</v>
      </c>
      <c r="D2132">
        <v>124833</v>
      </c>
      <c r="E2132">
        <v>151668</v>
      </c>
      <c r="F2132">
        <v>280473</v>
      </c>
      <c r="G2132">
        <v>-26835</v>
      </c>
      <c r="H2132">
        <v>0.44508027510669401</v>
      </c>
      <c r="I2132">
        <v>0.54075793391877203</v>
      </c>
      <c r="J2132">
        <v>-9.5677658812078098E-2</v>
      </c>
      <c r="K2132">
        <f t="shared" si="99"/>
        <v>3154834</v>
      </c>
      <c r="L2132">
        <f t="shared" si="100"/>
        <v>2679165</v>
      </c>
      <c r="M2132">
        <f t="shared" si="101"/>
        <v>5922202</v>
      </c>
    </row>
    <row r="2133" spans="1:13">
      <c r="A2133" s="1" t="s">
        <v>41</v>
      </c>
      <c r="B2133">
        <v>39155</v>
      </c>
      <c r="C2133" t="s">
        <v>1428</v>
      </c>
      <c r="D2133">
        <v>55194</v>
      </c>
      <c r="E2133">
        <v>44519</v>
      </c>
      <c r="F2133">
        <v>101001</v>
      </c>
      <c r="G2133">
        <v>10675</v>
      </c>
      <c r="H2133">
        <v>0.546469836932307</v>
      </c>
      <c r="I2133">
        <v>0.44077781408104799</v>
      </c>
      <c r="J2133">
        <v>0.10569202285125801</v>
      </c>
      <c r="K2133">
        <f t="shared" si="99"/>
        <v>3154834</v>
      </c>
      <c r="L2133">
        <f t="shared" si="100"/>
        <v>2679165</v>
      </c>
      <c r="M2133">
        <f t="shared" si="101"/>
        <v>5922202</v>
      </c>
    </row>
    <row r="2134" spans="1:13">
      <c r="A2134" s="1" t="s">
        <v>41</v>
      </c>
      <c r="B2134">
        <v>39157</v>
      </c>
      <c r="C2134" t="s">
        <v>1429</v>
      </c>
      <c r="D2134">
        <v>30458</v>
      </c>
      <c r="E2134">
        <v>12889</v>
      </c>
      <c r="F2134">
        <v>44015</v>
      </c>
      <c r="G2134">
        <v>17569</v>
      </c>
      <c r="H2134">
        <v>0.69199136657957505</v>
      </c>
      <c r="I2134">
        <v>0.29283198909462599</v>
      </c>
      <c r="J2134">
        <v>0.39915937748494801</v>
      </c>
      <c r="K2134">
        <f t="shared" si="99"/>
        <v>3154834</v>
      </c>
      <c r="L2134">
        <f t="shared" si="100"/>
        <v>2679165</v>
      </c>
      <c r="M2134">
        <f t="shared" si="101"/>
        <v>5922202</v>
      </c>
    </row>
    <row r="2135" spans="1:13">
      <c r="A2135" s="1" t="s">
        <v>41</v>
      </c>
      <c r="B2135">
        <v>39159</v>
      </c>
      <c r="C2135" t="s">
        <v>260</v>
      </c>
      <c r="D2135">
        <v>21669</v>
      </c>
      <c r="E2135">
        <v>11141</v>
      </c>
      <c r="F2135">
        <v>33445</v>
      </c>
      <c r="G2135">
        <v>10528</v>
      </c>
      <c r="H2135">
        <v>0.64789953655254895</v>
      </c>
      <c r="I2135">
        <v>0.33311406787262599</v>
      </c>
      <c r="J2135">
        <v>0.31478546867992202</v>
      </c>
      <c r="K2135">
        <f t="shared" si="99"/>
        <v>3154834</v>
      </c>
      <c r="L2135">
        <f t="shared" si="100"/>
        <v>2679165</v>
      </c>
      <c r="M2135">
        <f t="shared" si="101"/>
        <v>5922202</v>
      </c>
    </row>
    <row r="2136" spans="1:13">
      <c r="A2136" s="1" t="s">
        <v>41</v>
      </c>
      <c r="B2136">
        <v>39161</v>
      </c>
      <c r="C2136" t="s">
        <v>1430</v>
      </c>
      <c r="D2136">
        <v>11650</v>
      </c>
      <c r="E2136">
        <v>3067</v>
      </c>
      <c r="F2136">
        <v>14965</v>
      </c>
      <c r="G2136">
        <v>8583</v>
      </c>
      <c r="H2136">
        <v>0.77848312729702596</v>
      </c>
      <c r="I2136">
        <v>0.20494487136652101</v>
      </c>
      <c r="J2136">
        <v>0.573538255930504</v>
      </c>
      <c r="K2136">
        <f t="shared" si="99"/>
        <v>3154834</v>
      </c>
      <c r="L2136">
        <f t="shared" si="100"/>
        <v>2679165</v>
      </c>
      <c r="M2136">
        <f t="shared" si="101"/>
        <v>5922202</v>
      </c>
    </row>
    <row r="2137" spans="1:13">
      <c r="A2137" s="1" t="s">
        <v>41</v>
      </c>
      <c r="B2137">
        <v>39163</v>
      </c>
      <c r="C2137" t="s">
        <v>1431</v>
      </c>
      <c r="D2137">
        <v>4632</v>
      </c>
      <c r="E2137">
        <v>1331</v>
      </c>
      <c r="F2137">
        <v>6030</v>
      </c>
      <c r="G2137">
        <v>3301</v>
      </c>
      <c r="H2137">
        <v>0.76815920398009896</v>
      </c>
      <c r="I2137">
        <v>0.220729684908789</v>
      </c>
      <c r="J2137">
        <v>0.54742951907130999</v>
      </c>
      <c r="K2137">
        <f t="shared" si="99"/>
        <v>3154834</v>
      </c>
      <c r="L2137">
        <f t="shared" si="100"/>
        <v>2679165</v>
      </c>
      <c r="M2137">
        <f t="shared" si="101"/>
        <v>5922202</v>
      </c>
    </row>
    <row r="2138" spans="1:13">
      <c r="A2138" s="1" t="s">
        <v>41</v>
      </c>
      <c r="B2138">
        <v>39165</v>
      </c>
      <c r="C2138" t="s">
        <v>536</v>
      </c>
      <c r="D2138">
        <v>87988</v>
      </c>
      <c r="E2138">
        <v>46069</v>
      </c>
      <c r="F2138">
        <v>136100</v>
      </c>
      <c r="G2138">
        <v>41919</v>
      </c>
      <c r="H2138">
        <v>0.64649522409992599</v>
      </c>
      <c r="I2138">
        <v>0.33849375459221098</v>
      </c>
      <c r="J2138">
        <v>0.30800146950771401</v>
      </c>
      <c r="K2138">
        <f t="shared" si="99"/>
        <v>3154834</v>
      </c>
      <c r="L2138">
        <f t="shared" si="100"/>
        <v>2679165</v>
      </c>
      <c r="M2138">
        <f t="shared" si="101"/>
        <v>5922202</v>
      </c>
    </row>
    <row r="2139" spans="1:13">
      <c r="A2139" s="1" t="s">
        <v>41</v>
      </c>
      <c r="B2139">
        <v>39167</v>
      </c>
      <c r="C2139" t="s">
        <v>150</v>
      </c>
      <c r="D2139">
        <v>22307</v>
      </c>
      <c r="E2139">
        <v>9243</v>
      </c>
      <c r="F2139">
        <v>32031</v>
      </c>
      <c r="G2139">
        <v>13064</v>
      </c>
      <c r="H2139">
        <v>0.69641909400268398</v>
      </c>
      <c r="I2139">
        <v>0.28856420342792899</v>
      </c>
      <c r="J2139">
        <v>0.40785489057475499</v>
      </c>
      <c r="K2139">
        <f t="shared" si="99"/>
        <v>3154834</v>
      </c>
      <c r="L2139">
        <f t="shared" si="100"/>
        <v>2679165</v>
      </c>
      <c r="M2139">
        <f t="shared" si="101"/>
        <v>5922202</v>
      </c>
    </row>
    <row r="2140" spans="1:13">
      <c r="A2140" s="1" t="s">
        <v>41</v>
      </c>
      <c r="B2140">
        <v>39169</v>
      </c>
      <c r="C2140" t="s">
        <v>537</v>
      </c>
      <c r="D2140">
        <v>36759</v>
      </c>
      <c r="E2140">
        <v>16660</v>
      </c>
      <c r="F2140">
        <v>54283</v>
      </c>
      <c r="G2140">
        <v>20099</v>
      </c>
      <c r="H2140">
        <v>0.67717333235082799</v>
      </c>
      <c r="I2140">
        <v>0.30691008234622202</v>
      </c>
      <c r="J2140">
        <v>0.37026325000460503</v>
      </c>
      <c r="K2140">
        <f t="shared" si="99"/>
        <v>3154834</v>
      </c>
      <c r="L2140">
        <f t="shared" si="100"/>
        <v>2679165</v>
      </c>
      <c r="M2140">
        <f t="shared" si="101"/>
        <v>5922202</v>
      </c>
    </row>
    <row r="2141" spans="1:13">
      <c r="A2141" s="1" t="s">
        <v>41</v>
      </c>
      <c r="B2141">
        <v>39171</v>
      </c>
      <c r="C2141" t="s">
        <v>1398</v>
      </c>
      <c r="D2141">
        <v>13452</v>
      </c>
      <c r="E2141">
        <v>4842</v>
      </c>
      <c r="F2141">
        <v>18651</v>
      </c>
      <c r="G2141">
        <v>8610</v>
      </c>
      <c r="H2141">
        <v>0.721248190445552</v>
      </c>
      <c r="I2141">
        <v>0.25961074473218498</v>
      </c>
      <c r="J2141">
        <v>0.46163744571336601</v>
      </c>
      <c r="K2141">
        <f t="shared" si="99"/>
        <v>3154834</v>
      </c>
      <c r="L2141">
        <f t="shared" si="100"/>
        <v>2679165</v>
      </c>
      <c r="M2141">
        <f t="shared" si="101"/>
        <v>5922202</v>
      </c>
    </row>
    <row r="2142" spans="1:13">
      <c r="A2142" s="1" t="s">
        <v>41</v>
      </c>
      <c r="B2142">
        <v>39173</v>
      </c>
      <c r="C2142" t="s">
        <v>1432</v>
      </c>
      <c r="D2142">
        <v>35757</v>
      </c>
      <c r="E2142">
        <v>30617</v>
      </c>
      <c r="F2142">
        <v>67597</v>
      </c>
      <c r="G2142">
        <v>5140</v>
      </c>
      <c r="H2142">
        <v>0.52897317928310394</v>
      </c>
      <c r="I2142">
        <v>0.45293430181812799</v>
      </c>
      <c r="J2142">
        <v>7.6038877464976201E-2</v>
      </c>
      <c r="K2142">
        <f t="shared" si="99"/>
        <v>3154834</v>
      </c>
      <c r="L2142">
        <f t="shared" si="100"/>
        <v>2679165</v>
      </c>
      <c r="M2142">
        <f t="shared" si="101"/>
        <v>5922202</v>
      </c>
    </row>
    <row r="2143" spans="1:13">
      <c r="A2143" s="1" t="s">
        <v>41</v>
      </c>
      <c r="B2143">
        <v>39175</v>
      </c>
      <c r="C2143" t="s">
        <v>1433</v>
      </c>
      <c r="D2143">
        <v>8462</v>
      </c>
      <c r="E2143">
        <v>2733</v>
      </c>
      <c r="F2143">
        <v>11390</v>
      </c>
      <c r="G2143">
        <v>5729</v>
      </c>
      <c r="H2143">
        <v>0.74293239683933199</v>
      </c>
      <c r="I2143">
        <v>0.23994732221246701</v>
      </c>
      <c r="J2143">
        <v>0.50298507462686504</v>
      </c>
      <c r="K2143">
        <f t="shared" si="99"/>
        <v>3154834</v>
      </c>
      <c r="L2143">
        <f t="shared" si="100"/>
        <v>2679165</v>
      </c>
      <c r="M2143">
        <f t="shared" si="101"/>
        <v>5922202</v>
      </c>
    </row>
    <row r="2144" spans="1:13">
      <c r="A2144" s="1" t="s">
        <v>30</v>
      </c>
      <c r="B2144">
        <v>40001</v>
      </c>
      <c r="C2144" t="s">
        <v>676</v>
      </c>
      <c r="D2144">
        <v>5585</v>
      </c>
      <c r="E2144">
        <v>1387</v>
      </c>
      <c r="F2144">
        <v>7108</v>
      </c>
      <c r="G2144">
        <v>4198</v>
      </c>
      <c r="H2144">
        <v>0.78573438379290905</v>
      </c>
      <c r="I2144">
        <v>0.195132245357343</v>
      </c>
      <c r="J2144">
        <v>0.59060213843556497</v>
      </c>
      <c r="K2144">
        <f t="shared" si="99"/>
        <v>1020280</v>
      </c>
      <c r="L2144">
        <f t="shared" si="100"/>
        <v>503890</v>
      </c>
      <c r="M2144">
        <f t="shared" si="101"/>
        <v>1560699</v>
      </c>
    </row>
    <row r="2145" spans="1:13">
      <c r="A2145" s="1" t="s">
        <v>30</v>
      </c>
      <c r="B2145">
        <v>40003</v>
      </c>
      <c r="C2145" t="s">
        <v>1434</v>
      </c>
      <c r="D2145">
        <v>1978</v>
      </c>
      <c r="E2145">
        <v>232</v>
      </c>
      <c r="F2145">
        <v>2262</v>
      </c>
      <c r="G2145">
        <v>1746</v>
      </c>
      <c r="H2145">
        <v>0.87444739168877095</v>
      </c>
      <c r="I2145">
        <v>0.10256410256410201</v>
      </c>
      <c r="J2145">
        <v>0.77188328912466797</v>
      </c>
      <c r="K2145">
        <f t="shared" si="99"/>
        <v>1020280</v>
      </c>
      <c r="L2145">
        <f t="shared" si="100"/>
        <v>503890</v>
      </c>
      <c r="M2145">
        <f t="shared" si="101"/>
        <v>1560699</v>
      </c>
    </row>
    <row r="2146" spans="1:13">
      <c r="A2146" s="1" t="s">
        <v>30</v>
      </c>
      <c r="B2146">
        <v>40005</v>
      </c>
      <c r="C2146" t="s">
        <v>1435</v>
      </c>
      <c r="D2146">
        <v>4557</v>
      </c>
      <c r="E2146">
        <v>765</v>
      </c>
      <c r="F2146">
        <v>5389</v>
      </c>
      <c r="G2146">
        <v>3792</v>
      </c>
      <c r="H2146">
        <v>0.84561143069214995</v>
      </c>
      <c r="I2146">
        <v>0.141955835962145</v>
      </c>
      <c r="J2146">
        <v>0.70365559473000505</v>
      </c>
      <c r="K2146">
        <f t="shared" si="99"/>
        <v>1020280</v>
      </c>
      <c r="L2146">
        <f t="shared" si="100"/>
        <v>503890</v>
      </c>
      <c r="M2146">
        <f t="shared" si="101"/>
        <v>1560699</v>
      </c>
    </row>
    <row r="2147" spans="1:13">
      <c r="A2147" s="1" t="s">
        <v>30</v>
      </c>
      <c r="B2147">
        <v>40007</v>
      </c>
      <c r="C2147" t="s">
        <v>1436</v>
      </c>
      <c r="D2147">
        <v>1968</v>
      </c>
      <c r="E2147">
        <v>190</v>
      </c>
      <c r="F2147">
        <v>2178</v>
      </c>
      <c r="G2147">
        <v>1778</v>
      </c>
      <c r="H2147">
        <v>0.90358126721762999</v>
      </c>
      <c r="I2147">
        <v>8.7235996326905402E-2</v>
      </c>
      <c r="J2147">
        <v>0.81634527089072495</v>
      </c>
      <c r="K2147">
        <f t="shared" si="99"/>
        <v>1020280</v>
      </c>
      <c r="L2147">
        <f t="shared" si="100"/>
        <v>503890</v>
      </c>
      <c r="M2147">
        <f t="shared" si="101"/>
        <v>1560699</v>
      </c>
    </row>
    <row r="2148" spans="1:13">
      <c r="A2148" s="1" t="s">
        <v>30</v>
      </c>
      <c r="B2148">
        <v>40009</v>
      </c>
      <c r="C2148" t="s">
        <v>1437</v>
      </c>
      <c r="D2148">
        <v>6767</v>
      </c>
      <c r="E2148">
        <v>1048</v>
      </c>
      <c r="F2148">
        <v>7948</v>
      </c>
      <c r="G2148">
        <v>5719</v>
      </c>
      <c r="H2148">
        <v>0.85140915953699003</v>
      </c>
      <c r="I2148">
        <v>0.13185707096124799</v>
      </c>
      <c r="J2148">
        <v>0.71955208857574204</v>
      </c>
      <c r="K2148">
        <f t="shared" si="99"/>
        <v>1020280</v>
      </c>
      <c r="L2148">
        <f t="shared" si="100"/>
        <v>503890</v>
      </c>
      <c r="M2148">
        <f t="shared" si="101"/>
        <v>1560699</v>
      </c>
    </row>
    <row r="2149" spans="1:13">
      <c r="A2149" s="1" t="s">
        <v>30</v>
      </c>
      <c r="B2149">
        <v>40011</v>
      </c>
      <c r="C2149" t="s">
        <v>553</v>
      </c>
      <c r="D2149">
        <v>3136</v>
      </c>
      <c r="E2149">
        <v>688</v>
      </c>
      <c r="F2149">
        <v>3901</v>
      </c>
      <c r="G2149">
        <v>2448</v>
      </c>
      <c r="H2149">
        <v>0.80389643681107403</v>
      </c>
      <c r="I2149">
        <v>0.17636503460651101</v>
      </c>
      <c r="J2149">
        <v>0.62753140220456205</v>
      </c>
      <c r="K2149">
        <f t="shared" si="99"/>
        <v>1020280</v>
      </c>
      <c r="L2149">
        <f t="shared" si="100"/>
        <v>503890</v>
      </c>
      <c r="M2149">
        <f t="shared" si="101"/>
        <v>1560699</v>
      </c>
    </row>
    <row r="2150" spans="1:13">
      <c r="A2150" s="1" t="s">
        <v>30</v>
      </c>
      <c r="B2150">
        <v>40013</v>
      </c>
      <c r="C2150" t="s">
        <v>447</v>
      </c>
      <c r="D2150">
        <v>12344</v>
      </c>
      <c r="E2150">
        <v>3323</v>
      </c>
      <c r="F2150">
        <v>15976</v>
      </c>
      <c r="G2150">
        <v>9021</v>
      </c>
      <c r="H2150">
        <v>0.77265898848272396</v>
      </c>
      <c r="I2150">
        <v>0.20799949924887301</v>
      </c>
      <c r="J2150">
        <v>0.56465948923385001</v>
      </c>
      <c r="K2150">
        <f t="shared" si="99"/>
        <v>1020280</v>
      </c>
      <c r="L2150">
        <f t="shared" si="100"/>
        <v>503890</v>
      </c>
      <c r="M2150">
        <f t="shared" si="101"/>
        <v>1560699</v>
      </c>
    </row>
    <row r="2151" spans="1:13">
      <c r="A2151" s="1" t="s">
        <v>30</v>
      </c>
      <c r="B2151">
        <v>40015</v>
      </c>
      <c r="C2151" t="s">
        <v>1438</v>
      </c>
      <c r="D2151">
        <v>7013</v>
      </c>
      <c r="E2151">
        <v>2670</v>
      </c>
      <c r="F2151">
        <v>9859</v>
      </c>
      <c r="G2151">
        <v>4343</v>
      </c>
      <c r="H2151">
        <v>0.71132974946749095</v>
      </c>
      <c r="I2151">
        <v>0.27081854143422202</v>
      </c>
      <c r="J2151">
        <v>0.44051120803326899</v>
      </c>
      <c r="K2151">
        <f t="shared" si="99"/>
        <v>1020280</v>
      </c>
      <c r="L2151">
        <f t="shared" si="100"/>
        <v>503890</v>
      </c>
      <c r="M2151">
        <f t="shared" si="101"/>
        <v>1560699</v>
      </c>
    </row>
    <row r="2152" spans="1:13">
      <c r="A2152" s="1" t="s">
        <v>30</v>
      </c>
      <c r="B2152">
        <v>40017</v>
      </c>
      <c r="C2152" t="s">
        <v>1439</v>
      </c>
      <c r="D2152">
        <v>43550</v>
      </c>
      <c r="E2152">
        <v>16742</v>
      </c>
      <c r="F2152">
        <v>61940</v>
      </c>
      <c r="G2152">
        <v>26808</v>
      </c>
      <c r="H2152">
        <v>0.70309977397481405</v>
      </c>
      <c r="I2152">
        <v>0.27029383274136198</v>
      </c>
      <c r="J2152">
        <v>0.43280594123345101</v>
      </c>
      <c r="K2152">
        <f t="shared" si="99"/>
        <v>1020280</v>
      </c>
      <c r="L2152">
        <f t="shared" si="100"/>
        <v>503890</v>
      </c>
      <c r="M2152">
        <f t="shared" si="101"/>
        <v>1560699</v>
      </c>
    </row>
    <row r="2153" spans="1:13">
      <c r="A2153" s="1" t="s">
        <v>30</v>
      </c>
      <c r="B2153">
        <v>40019</v>
      </c>
      <c r="C2153" t="s">
        <v>802</v>
      </c>
      <c r="D2153">
        <v>14699</v>
      </c>
      <c r="E2153">
        <v>4470</v>
      </c>
      <c r="F2153">
        <v>19479</v>
      </c>
      <c r="G2153">
        <v>10229</v>
      </c>
      <c r="H2153">
        <v>0.75460752605369796</v>
      </c>
      <c r="I2153">
        <v>0.22947789927614301</v>
      </c>
      <c r="J2153">
        <v>0.52512962677755504</v>
      </c>
      <c r="K2153">
        <f t="shared" si="99"/>
        <v>1020280</v>
      </c>
      <c r="L2153">
        <f t="shared" si="100"/>
        <v>503890</v>
      </c>
      <c r="M2153">
        <f t="shared" si="101"/>
        <v>1560699</v>
      </c>
    </row>
    <row r="2154" spans="1:13">
      <c r="A2154" s="1" t="s">
        <v>30</v>
      </c>
      <c r="B2154">
        <v>40021</v>
      </c>
      <c r="C2154" t="s">
        <v>95</v>
      </c>
      <c r="D2154">
        <v>11223</v>
      </c>
      <c r="E2154">
        <v>6027</v>
      </c>
      <c r="F2154">
        <v>17714</v>
      </c>
      <c r="G2154">
        <v>5196</v>
      </c>
      <c r="H2154">
        <v>0.63356667043016801</v>
      </c>
      <c r="I2154">
        <v>0.34023935869933303</v>
      </c>
      <c r="J2154">
        <v>0.29332731173083398</v>
      </c>
      <c r="K2154">
        <f t="shared" si="99"/>
        <v>1020280</v>
      </c>
      <c r="L2154">
        <f t="shared" si="100"/>
        <v>503890</v>
      </c>
      <c r="M2154">
        <f t="shared" si="101"/>
        <v>1560699</v>
      </c>
    </row>
    <row r="2155" spans="1:13">
      <c r="A2155" s="1" t="s">
        <v>30</v>
      </c>
      <c r="B2155">
        <v>40023</v>
      </c>
      <c r="C2155" t="s">
        <v>97</v>
      </c>
      <c r="D2155">
        <v>4698</v>
      </c>
      <c r="E2155">
        <v>1082</v>
      </c>
      <c r="F2155">
        <v>5832</v>
      </c>
      <c r="G2155">
        <v>3616</v>
      </c>
      <c r="H2155">
        <v>0.80555555555555503</v>
      </c>
      <c r="I2155">
        <v>0.18552812071330499</v>
      </c>
      <c r="J2155">
        <v>0.62002743484224898</v>
      </c>
      <c r="K2155">
        <f t="shared" si="99"/>
        <v>1020280</v>
      </c>
      <c r="L2155">
        <f t="shared" si="100"/>
        <v>503890</v>
      </c>
      <c r="M2155">
        <f t="shared" si="101"/>
        <v>1560699</v>
      </c>
    </row>
    <row r="2156" spans="1:13">
      <c r="A2156" s="1" t="s">
        <v>30</v>
      </c>
      <c r="B2156">
        <v>40025</v>
      </c>
      <c r="C2156" t="s">
        <v>1440</v>
      </c>
      <c r="D2156">
        <v>970</v>
      </c>
      <c r="E2156">
        <v>70</v>
      </c>
      <c r="F2156">
        <v>1054</v>
      </c>
      <c r="G2156">
        <v>900</v>
      </c>
      <c r="H2156">
        <v>0.92030360531309297</v>
      </c>
      <c r="I2156">
        <v>6.6413662239089094E-2</v>
      </c>
      <c r="J2156">
        <v>0.85388994307400301</v>
      </c>
      <c r="K2156">
        <f t="shared" si="99"/>
        <v>1020280</v>
      </c>
      <c r="L2156">
        <f t="shared" si="100"/>
        <v>503890</v>
      </c>
      <c r="M2156">
        <f t="shared" si="101"/>
        <v>1560699</v>
      </c>
    </row>
    <row r="2157" spans="1:13">
      <c r="A2157" s="1" t="s">
        <v>30</v>
      </c>
      <c r="B2157">
        <v>40027</v>
      </c>
      <c r="C2157" t="s">
        <v>217</v>
      </c>
      <c r="D2157">
        <v>66677</v>
      </c>
      <c r="E2157">
        <v>49827</v>
      </c>
      <c r="F2157">
        <v>119778</v>
      </c>
      <c r="G2157">
        <v>16850</v>
      </c>
      <c r="H2157">
        <v>0.55667150895823903</v>
      </c>
      <c r="I2157">
        <v>0.41599458999148398</v>
      </c>
      <c r="J2157">
        <v>0.14067691896675499</v>
      </c>
      <c r="K2157">
        <f t="shared" si="99"/>
        <v>1020280</v>
      </c>
      <c r="L2157">
        <f t="shared" si="100"/>
        <v>503890</v>
      </c>
      <c r="M2157">
        <f t="shared" si="101"/>
        <v>1560699</v>
      </c>
    </row>
    <row r="2158" spans="1:13">
      <c r="A2158" s="1" t="s">
        <v>30</v>
      </c>
      <c r="B2158">
        <v>40029</v>
      </c>
      <c r="C2158" t="s">
        <v>1441</v>
      </c>
      <c r="D2158">
        <v>2091</v>
      </c>
      <c r="E2158">
        <v>374</v>
      </c>
      <c r="F2158">
        <v>2524</v>
      </c>
      <c r="G2158">
        <v>1717</v>
      </c>
      <c r="H2158">
        <v>0.82844690966719403</v>
      </c>
      <c r="I2158">
        <v>0.14817749603803401</v>
      </c>
      <c r="J2158">
        <v>0.68026941362916005</v>
      </c>
      <c r="K2158">
        <f t="shared" si="99"/>
        <v>1020280</v>
      </c>
      <c r="L2158">
        <f t="shared" si="100"/>
        <v>503890</v>
      </c>
      <c r="M2158">
        <f t="shared" si="101"/>
        <v>1560699</v>
      </c>
    </row>
    <row r="2159" spans="1:13">
      <c r="A2159" s="1" t="s">
        <v>30</v>
      </c>
      <c r="B2159">
        <v>40031</v>
      </c>
      <c r="C2159" t="s">
        <v>730</v>
      </c>
      <c r="D2159">
        <v>20905</v>
      </c>
      <c r="E2159">
        <v>13747</v>
      </c>
      <c r="F2159">
        <v>35631</v>
      </c>
      <c r="G2159">
        <v>7158</v>
      </c>
      <c r="H2159">
        <v>0.58670820353063302</v>
      </c>
      <c r="I2159">
        <v>0.38581572226431998</v>
      </c>
      <c r="J2159">
        <v>0.20089248126631301</v>
      </c>
      <c r="K2159">
        <f t="shared" si="99"/>
        <v>1020280</v>
      </c>
      <c r="L2159">
        <f t="shared" si="100"/>
        <v>503890</v>
      </c>
      <c r="M2159">
        <f t="shared" si="101"/>
        <v>1560699</v>
      </c>
    </row>
    <row r="2160" spans="1:13">
      <c r="A2160" s="1" t="s">
        <v>30</v>
      </c>
      <c r="B2160">
        <v>40033</v>
      </c>
      <c r="C2160" t="s">
        <v>1442</v>
      </c>
      <c r="D2160">
        <v>2117</v>
      </c>
      <c r="E2160">
        <v>393</v>
      </c>
      <c r="F2160">
        <v>2572</v>
      </c>
      <c r="G2160">
        <v>1724</v>
      </c>
      <c r="H2160">
        <v>0.82309486780715402</v>
      </c>
      <c r="I2160">
        <v>0.152799377916018</v>
      </c>
      <c r="J2160">
        <v>0.67029548989113497</v>
      </c>
      <c r="K2160">
        <f t="shared" si="99"/>
        <v>1020280</v>
      </c>
      <c r="L2160">
        <f t="shared" si="100"/>
        <v>503890</v>
      </c>
      <c r="M2160">
        <f t="shared" si="101"/>
        <v>1560699</v>
      </c>
    </row>
    <row r="2161" spans="1:13">
      <c r="A2161" s="1" t="s">
        <v>30</v>
      </c>
      <c r="B2161">
        <v>40035</v>
      </c>
      <c r="C2161" t="s">
        <v>1443</v>
      </c>
      <c r="D2161">
        <v>4686</v>
      </c>
      <c r="E2161">
        <v>1217</v>
      </c>
      <c r="F2161">
        <v>6032</v>
      </c>
      <c r="G2161">
        <v>3469</v>
      </c>
      <c r="H2161">
        <v>0.776856763925729</v>
      </c>
      <c r="I2161">
        <v>0.201757294429708</v>
      </c>
      <c r="J2161">
        <v>0.57509946949602098</v>
      </c>
      <c r="K2161">
        <f t="shared" si="99"/>
        <v>1020280</v>
      </c>
      <c r="L2161">
        <f t="shared" si="100"/>
        <v>503890</v>
      </c>
      <c r="M2161">
        <f t="shared" si="101"/>
        <v>1560699</v>
      </c>
    </row>
    <row r="2162" spans="1:13">
      <c r="A2162" s="1" t="s">
        <v>30</v>
      </c>
      <c r="B2162">
        <v>40037</v>
      </c>
      <c r="C2162" t="s">
        <v>1444</v>
      </c>
      <c r="D2162">
        <v>23294</v>
      </c>
      <c r="E2162">
        <v>6577</v>
      </c>
      <c r="F2162">
        <v>30505</v>
      </c>
      <c r="G2162">
        <v>16717</v>
      </c>
      <c r="H2162">
        <v>0.76361252253728895</v>
      </c>
      <c r="I2162">
        <v>0.215603999344369</v>
      </c>
      <c r="J2162">
        <v>0.54800852319291904</v>
      </c>
      <c r="K2162">
        <f t="shared" si="99"/>
        <v>1020280</v>
      </c>
      <c r="L2162">
        <f t="shared" si="100"/>
        <v>503890</v>
      </c>
      <c r="M2162">
        <f t="shared" si="101"/>
        <v>1560699</v>
      </c>
    </row>
    <row r="2163" spans="1:13">
      <c r="A2163" s="1" t="s">
        <v>30</v>
      </c>
      <c r="B2163">
        <v>40039</v>
      </c>
      <c r="C2163" t="s">
        <v>335</v>
      </c>
      <c r="D2163">
        <v>8060</v>
      </c>
      <c r="E2163">
        <v>2369</v>
      </c>
      <c r="F2163">
        <v>10691</v>
      </c>
      <c r="G2163">
        <v>5691</v>
      </c>
      <c r="H2163">
        <v>0.75390515386773904</v>
      </c>
      <c r="I2163">
        <v>0.22158825180057901</v>
      </c>
      <c r="J2163">
        <v>0.53231690206715898</v>
      </c>
      <c r="K2163">
        <f t="shared" si="99"/>
        <v>1020280</v>
      </c>
      <c r="L2163">
        <f t="shared" si="100"/>
        <v>503890</v>
      </c>
      <c r="M2163">
        <f t="shared" si="101"/>
        <v>1560699</v>
      </c>
    </row>
    <row r="2164" spans="1:13">
      <c r="A2164" s="1" t="s">
        <v>30</v>
      </c>
      <c r="B2164">
        <v>40041</v>
      </c>
      <c r="C2164" t="s">
        <v>640</v>
      </c>
      <c r="D2164">
        <v>13557</v>
      </c>
      <c r="E2164">
        <v>3472</v>
      </c>
      <c r="F2164">
        <v>17245</v>
      </c>
      <c r="G2164">
        <v>10085</v>
      </c>
      <c r="H2164">
        <v>0.78614091040881395</v>
      </c>
      <c r="I2164">
        <v>0.20133371991881699</v>
      </c>
      <c r="J2164">
        <v>0.58480719048999696</v>
      </c>
      <c r="K2164">
        <f t="shared" si="99"/>
        <v>1020280</v>
      </c>
      <c r="L2164">
        <f t="shared" si="100"/>
        <v>503890</v>
      </c>
      <c r="M2164">
        <f t="shared" si="101"/>
        <v>1560699</v>
      </c>
    </row>
    <row r="2165" spans="1:13">
      <c r="A2165" s="1" t="s">
        <v>30</v>
      </c>
      <c r="B2165">
        <v>40043</v>
      </c>
      <c r="C2165" t="s">
        <v>1445</v>
      </c>
      <c r="D2165">
        <v>2124</v>
      </c>
      <c r="E2165">
        <v>214</v>
      </c>
      <c r="F2165">
        <v>2359</v>
      </c>
      <c r="G2165">
        <v>1910</v>
      </c>
      <c r="H2165">
        <v>0.90038151759219998</v>
      </c>
      <c r="I2165">
        <v>9.07164052564646E-2</v>
      </c>
      <c r="J2165">
        <v>0.80966511233573502</v>
      </c>
      <c r="K2165">
        <f t="shared" si="99"/>
        <v>1020280</v>
      </c>
      <c r="L2165">
        <f t="shared" si="100"/>
        <v>503890</v>
      </c>
      <c r="M2165">
        <f t="shared" si="101"/>
        <v>1560699</v>
      </c>
    </row>
    <row r="2166" spans="1:13">
      <c r="A2166" s="1" t="s">
        <v>30</v>
      </c>
      <c r="B2166">
        <v>40045</v>
      </c>
      <c r="C2166" t="s">
        <v>734</v>
      </c>
      <c r="D2166">
        <v>1688</v>
      </c>
      <c r="E2166">
        <v>162</v>
      </c>
      <c r="F2166">
        <v>1873</v>
      </c>
      <c r="G2166">
        <v>1526</v>
      </c>
      <c r="H2166">
        <v>0.90122797650827502</v>
      </c>
      <c r="I2166">
        <v>8.64922584089695E-2</v>
      </c>
      <c r="J2166">
        <v>0.81473571809930501</v>
      </c>
      <c r="K2166">
        <f t="shared" si="99"/>
        <v>1020280</v>
      </c>
      <c r="L2166">
        <f t="shared" si="100"/>
        <v>503890</v>
      </c>
      <c r="M2166">
        <f t="shared" si="101"/>
        <v>1560699</v>
      </c>
    </row>
    <row r="2167" spans="1:13">
      <c r="A2167" s="1" t="s">
        <v>30</v>
      </c>
      <c r="B2167">
        <v>40047</v>
      </c>
      <c r="C2167" t="s">
        <v>344</v>
      </c>
      <c r="D2167">
        <v>16970</v>
      </c>
      <c r="E2167">
        <v>4919</v>
      </c>
      <c r="F2167">
        <v>22430</v>
      </c>
      <c r="G2167">
        <v>12051</v>
      </c>
      <c r="H2167">
        <v>0.75657601426660703</v>
      </c>
      <c r="I2167">
        <v>0.21930450289790401</v>
      </c>
      <c r="J2167">
        <v>0.53727151136870199</v>
      </c>
      <c r="K2167">
        <f t="shared" si="99"/>
        <v>1020280</v>
      </c>
      <c r="L2167">
        <f t="shared" si="100"/>
        <v>503890</v>
      </c>
      <c r="M2167">
        <f t="shared" si="101"/>
        <v>1560699</v>
      </c>
    </row>
    <row r="2168" spans="1:13">
      <c r="A2168" s="1" t="s">
        <v>30</v>
      </c>
      <c r="B2168">
        <v>40049</v>
      </c>
      <c r="C2168" t="s">
        <v>1446</v>
      </c>
      <c r="D2168">
        <v>8878</v>
      </c>
      <c r="E2168">
        <v>1865</v>
      </c>
      <c r="F2168">
        <v>10922</v>
      </c>
      <c r="G2168">
        <v>7013</v>
      </c>
      <c r="H2168">
        <v>0.81285478850027404</v>
      </c>
      <c r="I2168">
        <v>0.170756271745101</v>
      </c>
      <c r="J2168">
        <v>0.64209851675517304</v>
      </c>
      <c r="K2168">
        <f t="shared" si="99"/>
        <v>1020280</v>
      </c>
      <c r="L2168">
        <f t="shared" si="100"/>
        <v>503890</v>
      </c>
      <c r="M2168">
        <f t="shared" si="101"/>
        <v>1560699</v>
      </c>
    </row>
    <row r="2169" spans="1:13">
      <c r="A2169" s="1" t="s">
        <v>30</v>
      </c>
      <c r="B2169">
        <v>40051</v>
      </c>
      <c r="C2169" t="s">
        <v>483</v>
      </c>
      <c r="D2169">
        <v>18538</v>
      </c>
      <c r="E2169">
        <v>4144</v>
      </c>
      <c r="F2169">
        <v>23101</v>
      </c>
      <c r="G2169">
        <v>14394</v>
      </c>
      <c r="H2169">
        <v>0.80247608328643705</v>
      </c>
      <c r="I2169">
        <v>0.17938617375871099</v>
      </c>
      <c r="J2169">
        <v>0.62308990952772603</v>
      </c>
      <c r="K2169">
        <f t="shared" si="99"/>
        <v>1020280</v>
      </c>
      <c r="L2169">
        <f t="shared" si="100"/>
        <v>503890</v>
      </c>
      <c r="M2169">
        <f t="shared" si="101"/>
        <v>1560699</v>
      </c>
    </row>
    <row r="2170" spans="1:13">
      <c r="A2170" s="1" t="s">
        <v>30</v>
      </c>
      <c r="B2170">
        <v>40053</v>
      </c>
      <c r="C2170" t="s">
        <v>229</v>
      </c>
      <c r="D2170">
        <v>1916</v>
      </c>
      <c r="E2170">
        <v>280</v>
      </c>
      <c r="F2170">
        <v>2226</v>
      </c>
      <c r="G2170">
        <v>1636</v>
      </c>
      <c r="H2170">
        <v>0.86073674752920004</v>
      </c>
      <c r="I2170">
        <v>0.125786163522012</v>
      </c>
      <c r="J2170">
        <v>0.73495058400718705</v>
      </c>
      <c r="K2170">
        <f t="shared" si="99"/>
        <v>1020280</v>
      </c>
      <c r="L2170">
        <f t="shared" si="100"/>
        <v>503890</v>
      </c>
      <c r="M2170">
        <f t="shared" si="101"/>
        <v>1560699</v>
      </c>
    </row>
    <row r="2171" spans="1:13">
      <c r="A2171" s="1" t="s">
        <v>30</v>
      </c>
      <c r="B2171">
        <v>40055</v>
      </c>
      <c r="C2171" t="s">
        <v>1447</v>
      </c>
      <c r="D2171">
        <v>1605</v>
      </c>
      <c r="E2171">
        <v>328</v>
      </c>
      <c r="F2171">
        <v>1973</v>
      </c>
      <c r="G2171">
        <v>1277</v>
      </c>
      <c r="H2171">
        <v>0.81348200709579299</v>
      </c>
      <c r="I2171">
        <v>0.166244298023314</v>
      </c>
      <c r="J2171">
        <v>0.64723770907247802</v>
      </c>
      <c r="K2171">
        <f t="shared" si="99"/>
        <v>1020280</v>
      </c>
      <c r="L2171">
        <f t="shared" si="100"/>
        <v>503890</v>
      </c>
      <c r="M2171">
        <f t="shared" si="101"/>
        <v>1560699</v>
      </c>
    </row>
    <row r="2172" spans="1:13">
      <c r="A2172" s="1" t="s">
        <v>30</v>
      </c>
      <c r="B2172">
        <v>40057</v>
      </c>
      <c r="C2172" t="s">
        <v>1448</v>
      </c>
      <c r="D2172">
        <v>747</v>
      </c>
      <c r="E2172">
        <v>177</v>
      </c>
      <c r="F2172">
        <v>933</v>
      </c>
      <c r="G2172">
        <v>570</v>
      </c>
      <c r="H2172">
        <v>0.80064308681672003</v>
      </c>
      <c r="I2172">
        <v>0.18971061093247499</v>
      </c>
      <c r="J2172">
        <v>0.61093247588424404</v>
      </c>
      <c r="K2172">
        <f t="shared" si="99"/>
        <v>1020280</v>
      </c>
      <c r="L2172">
        <f t="shared" si="100"/>
        <v>503890</v>
      </c>
      <c r="M2172">
        <f t="shared" si="101"/>
        <v>1560699</v>
      </c>
    </row>
    <row r="2173" spans="1:13">
      <c r="A2173" s="1" t="s">
        <v>30</v>
      </c>
      <c r="B2173">
        <v>40059</v>
      </c>
      <c r="C2173" t="s">
        <v>742</v>
      </c>
      <c r="D2173">
        <v>1327</v>
      </c>
      <c r="E2173">
        <v>136</v>
      </c>
      <c r="F2173">
        <v>1487</v>
      </c>
      <c r="G2173">
        <v>1191</v>
      </c>
      <c r="H2173">
        <v>0.89240080699394697</v>
      </c>
      <c r="I2173">
        <v>9.14593140551445E-2</v>
      </c>
      <c r="J2173">
        <v>0.80094149293880201</v>
      </c>
      <c r="K2173">
        <f t="shared" si="99"/>
        <v>1020280</v>
      </c>
      <c r="L2173">
        <f t="shared" si="100"/>
        <v>503890</v>
      </c>
      <c r="M2173">
        <f t="shared" si="101"/>
        <v>1560699</v>
      </c>
    </row>
    <row r="2174" spans="1:13">
      <c r="A2174" s="1" t="s">
        <v>30</v>
      </c>
      <c r="B2174">
        <v>40061</v>
      </c>
      <c r="C2174" t="s">
        <v>744</v>
      </c>
      <c r="D2174">
        <v>4165</v>
      </c>
      <c r="E2174">
        <v>783</v>
      </c>
      <c r="F2174">
        <v>5014</v>
      </c>
      <c r="G2174">
        <v>3382</v>
      </c>
      <c r="H2174">
        <v>0.83067411248504097</v>
      </c>
      <c r="I2174">
        <v>0.15616274431591501</v>
      </c>
      <c r="J2174">
        <v>0.67451136816912605</v>
      </c>
      <c r="K2174">
        <f t="shared" si="99"/>
        <v>1020280</v>
      </c>
      <c r="L2174">
        <f t="shared" si="100"/>
        <v>503890</v>
      </c>
      <c r="M2174">
        <f t="shared" si="101"/>
        <v>1560699</v>
      </c>
    </row>
    <row r="2175" spans="1:13">
      <c r="A2175" s="1" t="s">
        <v>30</v>
      </c>
      <c r="B2175">
        <v>40063</v>
      </c>
      <c r="C2175" t="s">
        <v>1449</v>
      </c>
      <c r="D2175">
        <v>3875</v>
      </c>
      <c r="E2175">
        <v>919</v>
      </c>
      <c r="F2175">
        <v>4857</v>
      </c>
      <c r="G2175">
        <v>2956</v>
      </c>
      <c r="H2175">
        <v>0.79781758287008397</v>
      </c>
      <c r="I2175">
        <v>0.18921144739551099</v>
      </c>
      <c r="J2175">
        <v>0.60860613547457199</v>
      </c>
      <c r="K2175">
        <f t="shared" si="99"/>
        <v>1020280</v>
      </c>
      <c r="L2175">
        <f t="shared" si="100"/>
        <v>503890</v>
      </c>
      <c r="M2175">
        <f t="shared" si="101"/>
        <v>1560699</v>
      </c>
    </row>
    <row r="2176" spans="1:13">
      <c r="A2176" s="1" t="s">
        <v>30</v>
      </c>
      <c r="B2176">
        <v>40065</v>
      </c>
      <c r="C2176" t="s">
        <v>121</v>
      </c>
      <c r="D2176">
        <v>6392</v>
      </c>
      <c r="E2176">
        <v>1646</v>
      </c>
      <c r="F2176">
        <v>8221</v>
      </c>
      <c r="G2176">
        <v>4746</v>
      </c>
      <c r="H2176">
        <v>0.777520982848801</v>
      </c>
      <c r="I2176">
        <v>0.20021895146575799</v>
      </c>
      <c r="J2176">
        <v>0.57730203138304304</v>
      </c>
      <c r="K2176">
        <f t="shared" si="99"/>
        <v>1020280</v>
      </c>
      <c r="L2176">
        <f t="shared" si="100"/>
        <v>503890</v>
      </c>
      <c r="M2176">
        <f t="shared" si="101"/>
        <v>1560699</v>
      </c>
    </row>
    <row r="2177" spans="1:13">
      <c r="A2177" s="1" t="s">
        <v>30</v>
      </c>
      <c r="B2177">
        <v>40067</v>
      </c>
      <c r="C2177" t="s">
        <v>122</v>
      </c>
      <c r="D2177">
        <v>2026</v>
      </c>
      <c r="E2177">
        <v>319</v>
      </c>
      <c r="F2177">
        <v>2385</v>
      </c>
      <c r="G2177">
        <v>1707</v>
      </c>
      <c r="H2177">
        <v>0.84947589098532394</v>
      </c>
      <c r="I2177">
        <v>0.133752620545073</v>
      </c>
      <c r="J2177">
        <v>0.71572327044025097</v>
      </c>
      <c r="K2177">
        <f t="shared" si="99"/>
        <v>1020280</v>
      </c>
      <c r="L2177">
        <f t="shared" si="100"/>
        <v>503890</v>
      </c>
      <c r="M2177">
        <f t="shared" si="101"/>
        <v>1560699</v>
      </c>
    </row>
    <row r="2178" spans="1:13">
      <c r="A2178" s="1" t="s">
        <v>30</v>
      </c>
      <c r="B2178">
        <v>40069</v>
      </c>
      <c r="C2178" t="s">
        <v>1339</v>
      </c>
      <c r="D2178">
        <v>3441</v>
      </c>
      <c r="E2178">
        <v>738</v>
      </c>
      <c r="F2178">
        <v>4251</v>
      </c>
      <c r="G2178">
        <v>2703</v>
      </c>
      <c r="H2178">
        <v>0.80945659844742401</v>
      </c>
      <c r="I2178">
        <v>0.17360621030345799</v>
      </c>
      <c r="J2178">
        <v>0.63585038814396599</v>
      </c>
      <c r="K2178">
        <f t="shared" si="99"/>
        <v>1020280</v>
      </c>
      <c r="L2178">
        <f t="shared" si="100"/>
        <v>503890</v>
      </c>
      <c r="M2178">
        <f t="shared" si="101"/>
        <v>1560699</v>
      </c>
    </row>
    <row r="2179" spans="1:13">
      <c r="A2179" s="1" t="s">
        <v>30</v>
      </c>
      <c r="B2179">
        <v>40071</v>
      </c>
      <c r="C2179" t="s">
        <v>1450</v>
      </c>
      <c r="D2179">
        <v>12834</v>
      </c>
      <c r="E2179">
        <v>4040</v>
      </c>
      <c r="F2179">
        <v>17249</v>
      </c>
      <c r="G2179">
        <v>8794</v>
      </c>
      <c r="H2179">
        <v>0.74404313293524205</v>
      </c>
      <c r="I2179">
        <v>0.234216476317467</v>
      </c>
      <c r="J2179">
        <v>0.50982665661777404</v>
      </c>
      <c r="K2179">
        <f t="shared" ref="K2179:K2242" si="102">SUMIF(A:A,A2179,D:D)</f>
        <v>1020280</v>
      </c>
      <c r="L2179">
        <f t="shared" ref="L2179:L2242" si="103">SUMIF(A:A,A2179,E:E)</f>
        <v>503890</v>
      </c>
      <c r="M2179">
        <f t="shared" ref="M2179:M2242" si="104">SUMIF(A:A,A2179,F:F)</f>
        <v>1560699</v>
      </c>
    </row>
    <row r="2180" spans="1:13">
      <c r="A2180" s="1" t="s">
        <v>30</v>
      </c>
      <c r="B2180">
        <v>40073</v>
      </c>
      <c r="C2180" t="s">
        <v>1451</v>
      </c>
      <c r="D2180">
        <v>5521</v>
      </c>
      <c r="E2180">
        <v>854</v>
      </c>
      <c r="F2180">
        <v>6465</v>
      </c>
      <c r="G2180">
        <v>4667</v>
      </c>
      <c r="H2180">
        <v>0.85398298530549099</v>
      </c>
      <c r="I2180">
        <v>0.13209590100541299</v>
      </c>
      <c r="J2180">
        <v>0.72188708430007698</v>
      </c>
      <c r="K2180">
        <f t="shared" si="102"/>
        <v>1020280</v>
      </c>
      <c r="L2180">
        <f t="shared" si="103"/>
        <v>503890</v>
      </c>
      <c r="M2180">
        <f t="shared" si="104"/>
        <v>1560699</v>
      </c>
    </row>
    <row r="2181" spans="1:13">
      <c r="A2181" s="1" t="s">
        <v>30</v>
      </c>
      <c r="B2181">
        <v>40075</v>
      </c>
      <c r="C2181" t="s">
        <v>350</v>
      </c>
      <c r="D2181">
        <v>2673</v>
      </c>
      <c r="E2181">
        <v>699</v>
      </c>
      <c r="F2181">
        <v>3427</v>
      </c>
      <c r="G2181">
        <v>1974</v>
      </c>
      <c r="H2181">
        <v>0.77998249197548797</v>
      </c>
      <c r="I2181">
        <v>0.20396848555587899</v>
      </c>
      <c r="J2181">
        <v>0.57601400641960898</v>
      </c>
      <c r="K2181">
        <f t="shared" si="102"/>
        <v>1020280</v>
      </c>
      <c r="L2181">
        <f t="shared" si="103"/>
        <v>503890</v>
      </c>
      <c r="M2181">
        <f t="shared" si="104"/>
        <v>1560699</v>
      </c>
    </row>
    <row r="2182" spans="1:13">
      <c r="A2182" s="1" t="s">
        <v>30</v>
      </c>
      <c r="B2182">
        <v>40077</v>
      </c>
      <c r="C2182" t="s">
        <v>1452</v>
      </c>
      <c r="D2182">
        <v>3437</v>
      </c>
      <c r="E2182">
        <v>762</v>
      </c>
      <c r="F2182">
        <v>4249</v>
      </c>
      <c r="G2182">
        <v>2675</v>
      </c>
      <c r="H2182">
        <v>0.808896210873146</v>
      </c>
      <c r="I2182">
        <v>0.17933631442692399</v>
      </c>
      <c r="J2182">
        <v>0.62955989644622201</v>
      </c>
      <c r="K2182">
        <f t="shared" si="102"/>
        <v>1020280</v>
      </c>
      <c r="L2182">
        <f t="shared" si="103"/>
        <v>503890</v>
      </c>
      <c r="M2182">
        <f t="shared" si="104"/>
        <v>1560699</v>
      </c>
    </row>
    <row r="2183" spans="1:13">
      <c r="A2183" s="1" t="s">
        <v>30</v>
      </c>
      <c r="B2183">
        <v>40079</v>
      </c>
      <c r="C2183" t="s">
        <v>1453</v>
      </c>
      <c r="D2183">
        <v>15213</v>
      </c>
      <c r="E2183">
        <v>3299</v>
      </c>
      <c r="F2183">
        <v>18805</v>
      </c>
      <c r="G2183">
        <v>11914</v>
      </c>
      <c r="H2183">
        <v>0.80898697155011901</v>
      </c>
      <c r="I2183">
        <v>0.17543206593990901</v>
      </c>
      <c r="J2183">
        <v>0.63355490561021</v>
      </c>
      <c r="K2183">
        <f t="shared" si="102"/>
        <v>1020280</v>
      </c>
      <c r="L2183">
        <f t="shared" si="103"/>
        <v>503890</v>
      </c>
      <c r="M2183">
        <f t="shared" si="104"/>
        <v>1560699</v>
      </c>
    </row>
    <row r="2184" spans="1:13">
      <c r="A2184" s="1" t="s">
        <v>30</v>
      </c>
      <c r="B2184">
        <v>40081</v>
      </c>
      <c r="C2184" t="s">
        <v>237</v>
      </c>
      <c r="D2184">
        <v>12013</v>
      </c>
      <c r="E2184">
        <v>2609</v>
      </c>
      <c r="F2184">
        <v>14888</v>
      </c>
      <c r="G2184">
        <v>9404</v>
      </c>
      <c r="H2184">
        <v>0.80689145620633995</v>
      </c>
      <c r="I2184">
        <v>0.175241805480924</v>
      </c>
      <c r="J2184">
        <v>0.63164965072541601</v>
      </c>
      <c r="K2184">
        <f t="shared" si="102"/>
        <v>1020280</v>
      </c>
      <c r="L2184">
        <f t="shared" si="103"/>
        <v>503890</v>
      </c>
      <c r="M2184">
        <f t="shared" si="104"/>
        <v>1560699</v>
      </c>
    </row>
    <row r="2185" spans="1:13">
      <c r="A2185" s="1" t="s">
        <v>30</v>
      </c>
      <c r="B2185">
        <v>40083</v>
      </c>
      <c r="C2185" t="s">
        <v>239</v>
      </c>
      <c r="D2185">
        <v>15608</v>
      </c>
      <c r="E2185">
        <v>5455</v>
      </c>
      <c r="F2185">
        <v>21574</v>
      </c>
      <c r="G2185">
        <v>10153</v>
      </c>
      <c r="H2185">
        <v>0.72346342820061105</v>
      </c>
      <c r="I2185">
        <v>0.252850653564475</v>
      </c>
      <c r="J2185">
        <v>0.47061277463613599</v>
      </c>
      <c r="K2185">
        <f t="shared" si="102"/>
        <v>1020280</v>
      </c>
      <c r="L2185">
        <f t="shared" si="103"/>
        <v>503890</v>
      </c>
      <c r="M2185">
        <f t="shared" si="104"/>
        <v>1560699</v>
      </c>
    </row>
    <row r="2186" spans="1:13">
      <c r="A2186" s="1" t="s">
        <v>30</v>
      </c>
      <c r="B2186">
        <v>40085</v>
      </c>
      <c r="C2186" t="s">
        <v>1454</v>
      </c>
      <c r="D2186">
        <v>3305</v>
      </c>
      <c r="E2186">
        <v>711</v>
      </c>
      <c r="F2186">
        <v>4076</v>
      </c>
      <c r="G2186">
        <v>2594</v>
      </c>
      <c r="H2186">
        <v>0.81084396467124598</v>
      </c>
      <c r="I2186">
        <v>0.17443572129538701</v>
      </c>
      <c r="J2186">
        <v>0.636408243375858</v>
      </c>
      <c r="K2186">
        <f t="shared" si="102"/>
        <v>1020280</v>
      </c>
      <c r="L2186">
        <f t="shared" si="103"/>
        <v>503890</v>
      </c>
      <c r="M2186">
        <f t="shared" si="104"/>
        <v>1560699</v>
      </c>
    </row>
    <row r="2187" spans="1:13">
      <c r="A2187" s="1" t="s">
        <v>30</v>
      </c>
      <c r="B2187">
        <v>40087</v>
      </c>
      <c r="C2187" t="s">
        <v>1455</v>
      </c>
      <c r="D2187">
        <v>15295</v>
      </c>
      <c r="E2187">
        <v>3582</v>
      </c>
      <c r="F2187">
        <v>19236</v>
      </c>
      <c r="G2187">
        <v>11713</v>
      </c>
      <c r="H2187">
        <v>0.79512372634643302</v>
      </c>
      <c r="I2187">
        <v>0.18621334996880801</v>
      </c>
      <c r="J2187">
        <v>0.60891037637762502</v>
      </c>
      <c r="K2187">
        <f t="shared" si="102"/>
        <v>1020280</v>
      </c>
      <c r="L2187">
        <f t="shared" si="103"/>
        <v>503890</v>
      </c>
      <c r="M2187">
        <f t="shared" si="104"/>
        <v>1560699</v>
      </c>
    </row>
    <row r="2188" spans="1:13">
      <c r="A2188" s="1" t="s">
        <v>30</v>
      </c>
      <c r="B2188">
        <v>40089</v>
      </c>
      <c r="C2188" t="s">
        <v>1456</v>
      </c>
      <c r="D2188">
        <v>9485</v>
      </c>
      <c r="E2188">
        <v>1858</v>
      </c>
      <c r="F2188">
        <v>11467</v>
      </c>
      <c r="G2188">
        <v>7627</v>
      </c>
      <c r="H2188">
        <v>0.82715618732013596</v>
      </c>
      <c r="I2188">
        <v>0.16203017354146601</v>
      </c>
      <c r="J2188">
        <v>0.66512601377866898</v>
      </c>
      <c r="K2188">
        <f t="shared" si="102"/>
        <v>1020280</v>
      </c>
      <c r="L2188">
        <f t="shared" si="103"/>
        <v>503890</v>
      </c>
      <c r="M2188">
        <f t="shared" si="104"/>
        <v>1560699</v>
      </c>
    </row>
    <row r="2189" spans="1:13">
      <c r="A2189" s="1" t="s">
        <v>30</v>
      </c>
      <c r="B2189">
        <v>40091</v>
      </c>
      <c r="C2189" t="s">
        <v>502</v>
      </c>
      <c r="D2189">
        <v>6172</v>
      </c>
      <c r="E2189">
        <v>2031</v>
      </c>
      <c r="F2189">
        <v>8335</v>
      </c>
      <c r="G2189">
        <v>4141</v>
      </c>
      <c r="H2189">
        <v>0.74049190161967604</v>
      </c>
      <c r="I2189">
        <v>0.24367126574685</v>
      </c>
      <c r="J2189">
        <v>0.49682063587282499</v>
      </c>
      <c r="K2189">
        <f t="shared" si="102"/>
        <v>1020280</v>
      </c>
      <c r="L2189">
        <f t="shared" si="103"/>
        <v>503890</v>
      </c>
      <c r="M2189">
        <f t="shared" si="104"/>
        <v>1560699</v>
      </c>
    </row>
    <row r="2190" spans="1:13">
      <c r="A2190" s="1" t="s">
        <v>30</v>
      </c>
      <c r="B2190">
        <v>40093</v>
      </c>
      <c r="C2190" t="s">
        <v>1457</v>
      </c>
      <c r="D2190">
        <v>3084</v>
      </c>
      <c r="E2190">
        <v>320</v>
      </c>
      <c r="F2190">
        <v>3467</v>
      </c>
      <c r="G2190">
        <v>2764</v>
      </c>
      <c r="H2190">
        <v>0.88952985289875897</v>
      </c>
      <c r="I2190">
        <v>9.2298817421401794E-2</v>
      </c>
      <c r="J2190">
        <v>0.79723103547735796</v>
      </c>
      <c r="K2190">
        <f t="shared" si="102"/>
        <v>1020280</v>
      </c>
      <c r="L2190">
        <f t="shared" si="103"/>
        <v>503890</v>
      </c>
      <c r="M2190">
        <f t="shared" si="104"/>
        <v>1560699</v>
      </c>
    </row>
    <row r="2191" spans="1:13">
      <c r="A2191" s="1" t="s">
        <v>30</v>
      </c>
      <c r="B2191">
        <v>40095</v>
      </c>
      <c r="C2191" t="s">
        <v>133</v>
      </c>
      <c r="D2191">
        <v>4891</v>
      </c>
      <c r="E2191">
        <v>1100</v>
      </c>
      <c r="F2191">
        <v>6064</v>
      </c>
      <c r="G2191">
        <v>3791</v>
      </c>
      <c r="H2191">
        <v>0.80656332453825796</v>
      </c>
      <c r="I2191">
        <v>0.18139841688654301</v>
      </c>
      <c r="J2191">
        <v>0.62516490765171495</v>
      </c>
      <c r="K2191">
        <f t="shared" si="102"/>
        <v>1020280</v>
      </c>
      <c r="L2191">
        <f t="shared" si="103"/>
        <v>503890</v>
      </c>
      <c r="M2191">
        <f t="shared" si="104"/>
        <v>1560699</v>
      </c>
    </row>
    <row r="2192" spans="1:13">
      <c r="A2192" s="1" t="s">
        <v>30</v>
      </c>
      <c r="B2192">
        <v>40097</v>
      </c>
      <c r="C2192" t="s">
        <v>1458</v>
      </c>
      <c r="D2192">
        <v>12749</v>
      </c>
      <c r="E2192">
        <v>3581</v>
      </c>
      <c r="F2192">
        <v>16626</v>
      </c>
      <c r="G2192">
        <v>9168</v>
      </c>
      <c r="H2192">
        <v>0.76681101888608205</v>
      </c>
      <c r="I2192">
        <v>0.21538554071935501</v>
      </c>
      <c r="J2192">
        <v>0.55142547816672605</v>
      </c>
      <c r="K2192">
        <f t="shared" si="102"/>
        <v>1020280</v>
      </c>
      <c r="L2192">
        <f t="shared" si="103"/>
        <v>503890</v>
      </c>
      <c r="M2192">
        <f t="shared" si="104"/>
        <v>1560699</v>
      </c>
    </row>
    <row r="2193" spans="1:13">
      <c r="A2193" s="1" t="s">
        <v>30</v>
      </c>
      <c r="B2193">
        <v>40099</v>
      </c>
      <c r="C2193" t="s">
        <v>505</v>
      </c>
      <c r="D2193">
        <v>4612</v>
      </c>
      <c r="E2193">
        <v>1156</v>
      </c>
      <c r="F2193">
        <v>5894</v>
      </c>
      <c r="G2193">
        <v>3456</v>
      </c>
      <c r="H2193">
        <v>0.78249066847641602</v>
      </c>
      <c r="I2193">
        <v>0.19613165931455701</v>
      </c>
      <c r="J2193">
        <v>0.58635900916185901</v>
      </c>
      <c r="K2193">
        <f t="shared" si="102"/>
        <v>1020280</v>
      </c>
      <c r="L2193">
        <f t="shared" si="103"/>
        <v>503890</v>
      </c>
      <c r="M2193">
        <f t="shared" si="104"/>
        <v>1560699</v>
      </c>
    </row>
    <row r="2194" spans="1:13">
      <c r="A2194" s="1" t="s">
        <v>30</v>
      </c>
      <c r="B2194">
        <v>40101</v>
      </c>
      <c r="C2194" t="s">
        <v>1459</v>
      </c>
      <c r="D2194">
        <v>16526</v>
      </c>
      <c r="E2194">
        <v>8027</v>
      </c>
      <c r="F2194">
        <v>25081</v>
      </c>
      <c r="G2194">
        <v>8499</v>
      </c>
      <c r="H2194">
        <v>0.65890514732267402</v>
      </c>
      <c r="I2194">
        <v>0.32004306048403097</v>
      </c>
      <c r="J2194">
        <v>0.338862086838642</v>
      </c>
      <c r="K2194">
        <f t="shared" si="102"/>
        <v>1020280</v>
      </c>
      <c r="L2194">
        <f t="shared" si="103"/>
        <v>503890</v>
      </c>
      <c r="M2194">
        <f t="shared" si="104"/>
        <v>1560699</v>
      </c>
    </row>
    <row r="2195" spans="1:13">
      <c r="A2195" s="1" t="s">
        <v>30</v>
      </c>
      <c r="B2195">
        <v>40103</v>
      </c>
      <c r="C2195" t="s">
        <v>654</v>
      </c>
      <c r="D2195">
        <v>3821</v>
      </c>
      <c r="E2195">
        <v>1003</v>
      </c>
      <c r="F2195">
        <v>4938</v>
      </c>
      <c r="G2195">
        <v>2818</v>
      </c>
      <c r="H2195">
        <v>0.77379505872822996</v>
      </c>
      <c r="I2195">
        <v>0.203118671526933</v>
      </c>
      <c r="J2195">
        <v>0.57067638720129599</v>
      </c>
      <c r="K2195">
        <f t="shared" si="102"/>
        <v>1020280</v>
      </c>
      <c r="L2195">
        <f t="shared" si="103"/>
        <v>503890</v>
      </c>
      <c r="M2195">
        <f t="shared" si="104"/>
        <v>1560699</v>
      </c>
    </row>
    <row r="2196" spans="1:13">
      <c r="A2196" s="1" t="s">
        <v>30</v>
      </c>
      <c r="B2196">
        <v>40105</v>
      </c>
      <c r="C2196" t="s">
        <v>1460</v>
      </c>
      <c r="D2196">
        <v>3610</v>
      </c>
      <c r="E2196">
        <v>712</v>
      </c>
      <c r="F2196">
        <v>4391</v>
      </c>
      <c r="G2196">
        <v>2898</v>
      </c>
      <c r="H2196">
        <v>0.82213618765657004</v>
      </c>
      <c r="I2196">
        <v>0.162149851969938</v>
      </c>
      <c r="J2196">
        <v>0.65998633568663101</v>
      </c>
      <c r="K2196">
        <f t="shared" si="102"/>
        <v>1020280</v>
      </c>
      <c r="L2196">
        <f t="shared" si="103"/>
        <v>503890</v>
      </c>
      <c r="M2196">
        <f t="shared" si="104"/>
        <v>1560699</v>
      </c>
    </row>
    <row r="2197" spans="1:13">
      <c r="A2197" s="1" t="s">
        <v>30</v>
      </c>
      <c r="B2197">
        <v>40107</v>
      </c>
      <c r="C2197" t="s">
        <v>1461</v>
      </c>
      <c r="D2197">
        <v>3058</v>
      </c>
      <c r="E2197">
        <v>896</v>
      </c>
      <c r="F2197">
        <v>4038</v>
      </c>
      <c r="G2197">
        <v>2162</v>
      </c>
      <c r="H2197">
        <v>0.757305596830113</v>
      </c>
      <c r="I2197">
        <v>0.22189202575532399</v>
      </c>
      <c r="J2197">
        <v>0.53541357107478904</v>
      </c>
      <c r="K2197">
        <f t="shared" si="102"/>
        <v>1020280</v>
      </c>
      <c r="L2197">
        <f t="shared" si="103"/>
        <v>503890</v>
      </c>
      <c r="M2197">
        <f t="shared" si="104"/>
        <v>1560699</v>
      </c>
    </row>
    <row r="2198" spans="1:13">
      <c r="A2198" s="1" t="s">
        <v>30</v>
      </c>
      <c r="B2198">
        <v>40109</v>
      </c>
      <c r="C2198" t="s">
        <v>1462</v>
      </c>
      <c r="D2198">
        <v>145050</v>
      </c>
      <c r="E2198">
        <v>141724</v>
      </c>
      <c r="F2198">
        <v>294740</v>
      </c>
      <c r="G2198">
        <v>3326</v>
      </c>
      <c r="H2198">
        <v>0.49212865576440201</v>
      </c>
      <c r="I2198">
        <v>0.48084413381285201</v>
      </c>
      <c r="J2198">
        <v>1.12845219515504E-2</v>
      </c>
      <c r="K2198">
        <f t="shared" si="102"/>
        <v>1020280</v>
      </c>
      <c r="L2198">
        <f t="shared" si="103"/>
        <v>503890</v>
      </c>
      <c r="M2198">
        <f t="shared" si="104"/>
        <v>1560699</v>
      </c>
    </row>
    <row r="2199" spans="1:13">
      <c r="A2199" s="1" t="s">
        <v>30</v>
      </c>
      <c r="B2199">
        <v>40111</v>
      </c>
      <c r="C2199" t="s">
        <v>1463</v>
      </c>
      <c r="D2199">
        <v>9668</v>
      </c>
      <c r="E2199">
        <v>4357</v>
      </c>
      <c r="F2199">
        <v>14313</v>
      </c>
      <c r="G2199">
        <v>5311</v>
      </c>
      <c r="H2199">
        <v>0.675469852581569</v>
      </c>
      <c r="I2199">
        <v>0.30440857961293899</v>
      </c>
      <c r="J2199">
        <v>0.37106127296862901</v>
      </c>
      <c r="K2199">
        <f t="shared" si="102"/>
        <v>1020280</v>
      </c>
      <c r="L2199">
        <f t="shared" si="103"/>
        <v>503890</v>
      </c>
      <c r="M2199">
        <f t="shared" si="104"/>
        <v>1560699</v>
      </c>
    </row>
    <row r="2200" spans="1:13">
      <c r="A2200" s="1" t="s">
        <v>30</v>
      </c>
      <c r="B2200">
        <v>40113</v>
      </c>
      <c r="C2200" t="s">
        <v>760</v>
      </c>
      <c r="D2200">
        <v>14121</v>
      </c>
      <c r="E2200">
        <v>6002</v>
      </c>
      <c r="F2200">
        <v>20538</v>
      </c>
      <c r="G2200">
        <v>8119</v>
      </c>
      <c r="H2200">
        <v>0.68755477651183095</v>
      </c>
      <c r="I2200">
        <v>0.29223877690135303</v>
      </c>
      <c r="J2200">
        <v>0.39531599961047797</v>
      </c>
      <c r="K2200">
        <f t="shared" si="102"/>
        <v>1020280</v>
      </c>
      <c r="L2200">
        <f t="shared" si="103"/>
        <v>503890</v>
      </c>
      <c r="M2200">
        <f t="shared" si="104"/>
        <v>1560699</v>
      </c>
    </row>
    <row r="2201" spans="1:13">
      <c r="A2201" s="1" t="s">
        <v>30</v>
      </c>
      <c r="B2201">
        <v>40115</v>
      </c>
      <c r="C2201" t="s">
        <v>762</v>
      </c>
      <c r="D2201">
        <v>8545</v>
      </c>
      <c r="E2201">
        <v>2686</v>
      </c>
      <c r="F2201">
        <v>11438</v>
      </c>
      <c r="G2201">
        <v>5859</v>
      </c>
      <c r="H2201">
        <v>0.74707116628781201</v>
      </c>
      <c r="I2201">
        <v>0.23483126420702899</v>
      </c>
      <c r="J2201">
        <v>0.51223990208078296</v>
      </c>
      <c r="K2201">
        <f t="shared" si="102"/>
        <v>1020280</v>
      </c>
      <c r="L2201">
        <f t="shared" si="103"/>
        <v>503890</v>
      </c>
      <c r="M2201">
        <f t="shared" si="104"/>
        <v>1560699</v>
      </c>
    </row>
    <row r="2202" spans="1:13">
      <c r="A2202" s="1" t="s">
        <v>30</v>
      </c>
      <c r="B2202">
        <v>40117</v>
      </c>
      <c r="C2202" t="s">
        <v>763</v>
      </c>
      <c r="D2202">
        <v>5267</v>
      </c>
      <c r="E2202">
        <v>1363</v>
      </c>
      <c r="F2202">
        <v>6786</v>
      </c>
      <c r="G2202">
        <v>3904</v>
      </c>
      <c r="H2202">
        <v>0.77615679339817201</v>
      </c>
      <c r="I2202">
        <v>0.2008547008547</v>
      </c>
      <c r="J2202">
        <v>0.57530209254347098</v>
      </c>
      <c r="K2202">
        <f t="shared" si="102"/>
        <v>1020280</v>
      </c>
      <c r="L2202">
        <f t="shared" si="103"/>
        <v>503890</v>
      </c>
      <c r="M2202">
        <f t="shared" si="104"/>
        <v>1560699</v>
      </c>
    </row>
    <row r="2203" spans="1:13">
      <c r="A2203" s="1" t="s">
        <v>30</v>
      </c>
      <c r="B2203">
        <v>40119</v>
      </c>
      <c r="C2203" t="s">
        <v>1464</v>
      </c>
      <c r="D2203">
        <v>17813</v>
      </c>
      <c r="E2203">
        <v>10904</v>
      </c>
      <c r="F2203">
        <v>29643</v>
      </c>
      <c r="G2203">
        <v>6909</v>
      </c>
      <c r="H2203">
        <v>0.60091758593934397</v>
      </c>
      <c r="I2203">
        <v>0.367844010390311</v>
      </c>
      <c r="J2203">
        <v>0.23307357554903299</v>
      </c>
      <c r="K2203">
        <f t="shared" si="102"/>
        <v>1020280</v>
      </c>
      <c r="L2203">
        <f t="shared" si="103"/>
        <v>503890</v>
      </c>
      <c r="M2203">
        <f t="shared" si="104"/>
        <v>1560699</v>
      </c>
    </row>
    <row r="2204" spans="1:13">
      <c r="A2204" s="1" t="s">
        <v>30</v>
      </c>
      <c r="B2204">
        <v>40121</v>
      </c>
      <c r="C2204" t="s">
        <v>1465</v>
      </c>
      <c r="D2204">
        <v>13851</v>
      </c>
      <c r="E2204">
        <v>3768</v>
      </c>
      <c r="F2204">
        <v>17924</v>
      </c>
      <c r="G2204">
        <v>10083</v>
      </c>
      <c r="H2204">
        <v>0.77276277616603395</v>
      </c>
      <c r="I2204">
        <v>0.21022093282749299</v>
      </c>
      <c r="J2204">
        <v>0.56254184333853996</v>
      </c>
      <c r="K2204">
        <f t="shared" si="102"/>
        <v>1020280</v>
      </c>
      <c r="L2204">
        <f t="shared" si="103"/>
        <v>503890</v>
      </c>
      <c r="M2204">
        <f t="shared" si="104"/>
        <v>1560699</v>
      </c>
    </row>
    <row r="2205" spans="1:13">
      <c r="A2205" s="1" t="s">
        <v>30</v>
      </c>
      <c r="B2205">
        <v>40123</v>
      </c>
      <c r="C2205" t="s">
        <v>1090</v>
      </c>
      <c r="D2205">
        <v>10805</v>
      </c>
      <c r="E2205">
        <v>4117</v>
      </c>
      <c r="F2205">
        <v>15320</v>
      </c>
      <c r="G2205">
        <v>6688</v>
      </c>
      <c r="H2205">
        <v>0.70528720626631802</v>
      </c>
      <c r="I2205">
        <v>0.26873368146214099</v>
      </c>
      <c r="J2205">
        <v>0.43655352480417697</v>
      </c>
      <c r="K2205">
        <f t="shared" si="102"/>
        <v>1020280</v>
      </c>
      <c r="L2205">
        <f t="shared" si="103"/>
        <v>503890</v>
      </c>
      <c r="M2205">
        <f t="shared" si="104"/>
        <v>1560699</v>
      </c>
    </row>
    <row r="2206" spans="1:13">
      <c r="A2206" s="1" t="s">
        <v>30</v>
      </c>
      <c r="B2206">
        <v>40125</v>
      </c>
      <c r="C2206" t="s">
        <v>764</v>
      </c>
      <c r="D2206">
        <v>20240</v>
      </c>
      <c r="E2206">
        <v>7275</v>
      </c>
      <c r="F2206">
        <v>28185</v>
      </c>
      <c r="G2206">
        <v>12965</v>
      </c>
      <c r="H2206">
        <v>0.71811247117260901</v>
      </c>
      <c r="I2206">
        <v>0.25811601915912702</v>
      </c>
      <c r="J2206">
        <v>0.45999645201348199</v>
      </c>
      <c r="K2206">
        <f t="shared" si="102"/>
        <v>1020280</v>
      </c>
      <c r="L2206">
        <f t="shared" si="103"/>
        <v>503890</v>
      </c>
      <c r="M2206">
        <f t="shared" si="104"/>
        <v>1560699</v>
      </c>
    </row>
    <row r="2207" spans="1:13">
      <c r="A2207" s="1" t="s">
        <v>30</v>
      </c>
      <c r="B2207">
        <v>40127</v>
      </c>
      <c r="C2207" t="s">
        <v>1466</v>
      </c>
      <c r="D2207">
        <v>4016</v>
      </c>
      <c r="E2207">
        <v>668</v>
      </c>
      <c r="F2207">
        <v>4739</v>
      </c>
      <c r="G2207">
        <v>3348</v>
      </c>
      <c r="H2207">
        <v>0.84743616796792498</v>
      </c>
      <c r="I2207">
        <v>0.140958008018569</v>
      </c>
      <c r="J2207">
        <v>0.70647815994935603</v>
      </c>
      <c r="K2207">
        <f t="shared" si="102"/>
        <v>1020280</v>
      </c>
      <c r="L2207">
        <f t="shared" si="103"/>
        <v>503890</v>
      </c>
      <c r="M2207">
        <f t="shared" si="104"/>
        <v>1560699</v>
      </c>
    </row>
    <row r="2208" spans="1:13">
      <c r="A2208" s="1" t="s">
        <v>30</v>
      </c>
      <c r="B2208">
        <v>40129</v>
      </c>
      <c r="C2208" t="s">
        <v>1467</v>
      </c>
      <c r="D2208">
        <v>1629</v>
      </c>
      <c r="E2208">
        <v>168</v>
      </c>
      <c r="F2208">
        <v>1834</v>
      </c>
      <c r="G2208">
        <v>1461</v>
      </c>
      <c r="H2208">
        <v>0.88822246455834197</v>
      </c>
      <c r="I2208">
        <v>9.1603053435114504E-2</v>
      </c>
      <c r="J2208">
        <v>0.79661941112322698</v>
      </c>
      <c r="K2208">
        <f t="shared" si="102"/>
        <v>1020280</v>
      </c>
      <c r="L2208">
        <f t="shared" si="103"/>
        <v>503890</v>
      </c>
      <c r="M2208">
        <f t="shared" si="104"/>
        <v>1560699</v>
      </c>
    </row>
    <row r="2209" spans="1:13">
      <c r="A2209" s="1" t="s">
        <v>30</v>
      </c>
      <c r="B2209">
        <v>40131</v>
      </c>
      <c r="C2209" t="s">
        <v>1468</v>
      </c>
      <c r="D2209">
        <v>34031</v>
      </c>
      <c r="E2209">
        <v>9589</v>
      </c>
      <c r="F2209">
        <v>44553</v>
      </c>
      <c r="G2209">
        <v>24442</v>
      </c>
      <c r="H2209">
        <v>0.763831840729019</v>
      </c>
      <c r="I2209">
        <v>0.21522680852018899</v>
      </c>
      <c r="J2209">
        <v>0.54860503220882895</v>
      </c>
      <c r="K2209">
        <f t="shared" si="102"/>
        <v>1020280</v>
      </c>
      <c r="L2209">
        <f t="shared" si="103"/>
        <v>503890</v>
      </c>
      <c r="M2209">
        <f t="shared" si="104"/>
        <v>1560699</v>
      </c>
    </row>
    <row r="2210" spans="1:13">
      <c r="A2210" s="1" t="s">
        <v>30</v>
      </c>
      <c r="B2210">
        <v>40133</v>
      </c>
      <c r="C2210" t="s">
        <v>430</v>
      </c>
      <c r="D2210">
        <v>6011</v>
      </c>
      <c r="E2210">
        <v>2150</v>
      </c>
      <c r="F2210">
        <v>8337</v>
      </c>
      <c r="G2210">
        <v>3861</v>
      </c>
      <c r="H2210">
        <v>0.72100275878613396</v>
      </c>
      <c r="I2210">
        <v>0.25788652992683198</v>
      </c>
      <c r="J2210">
        <v>0.46311622885930098</v>
      </c>
      <c r="K2210">
        <f t="shared" si="102"/>
        <v>1020280</v>
      </c>
      <c r="L2210">
        <f t="shared" si="103"/>
        <v>503890</v>
      </c>
      <c r="M2210">
        <f t="shared" si="104"/>
        <v>1560699</v>
      </c>
    </row>
    <row r="2211" spans="1:13">
      <c r="A2211" s="1" t="s">
        <v>30</v>
      </c>
      <c r="B2211">
        <v>40135</v>
      </c>
      <c r="C2211" t="s">
        <v>1469</v>
      </c>
      <c r="D2211">
        <v>12113</v>
      </c>
      <c r="E2211">
        <v>3035</v>
      </c>
      <c r="F2211">
        <v>15386</v>
      </c>
      <c r="G2211">
        <v>9078</v>
      </c>
      <c r="H2211">
        <v>0.78727414532691997</v>
      </c>
      <c r="I2211">
        <v>0.19725724684778301</v>
      </c>
      <c r="J2211">
        <v>0.59001689847913596</v>
      </c>
      <c r="K2211">
        <f t="shared" si="102"/>
        <v>1020280</v>
      </c>
      <c r="L2211">
        <f t="shared" si="103"/>
        <v>503890</v>
      </c>
      <c r="M2211">
        <f t="shared" si="104"/>
        <v>1560699</v>
      </c>
    </row>
    <row r="2212" spans="1:13">
      <c r="A2212" s="1" t="s">
        <v>30</v>
      </c>
      <c r="B2212">
        <v>40137</v>
      </c>
      <c r="C2212" t="s">
        <v>519</v>
      </c>
      <c r="D2212">
        <v>15560</v>
      </c>
      <c r="E2212">
        <v>3154</v>
      </c>
      <c r="F2212">
        <v>19057</v>
      </c>
      <c r="G2212">
        <v>12406</v>
      </c>
      <c r="H2212">
        <v>0.81649787479666203</v>
      </c>
      <c r="I2212">
        <v>0.16550348953140501</v>
      </c>
      <c r="J2212">
        <v>0.65099438526525599</v>
      </c>
      <c r="K2212">
        <f t="shared" si="102"/>
        <v>1020280</v>
      </c>
      <c r="L2212">
        <f t="shared" si="103"/>
        <v>503890</v>
      </c>
      <c r="M2212">
        <f t="shared" si="104"/>
        <v>1560699</v>
      </c>
    </row>
    <row r="2213" spans="1:13">
      <c r="A2213" s="1" t="s">
        <v>30</v>
      </c>
      <c r="B2213">
        <v>40139</v>
      </c>
      <c r="C2213" t="s">
        <v>1141</v>
      </c>
      <c r="D2213">
        <v>4505</v>
      </c>
      <c r="E2213">
        <v>894</v>
      </c>
      <c r="F2213">
        <v>5521</v>
      </c>
      <c r="G2213">
        <v>3611</v>
      </c>
      <c r="H2213">
        <v>0.81597536678138005</v>
      </c>
      <c r="I2213">
        <v>0.16192718710378501</v>
      </c>
      <c r="J2213">
        <v>0.65404817967759399</v>
      </c>
      <c r="K2213">
        <f t="shared" si="102"/>
        <v>1020280</v>
      </c>
      <c r="L2213">
        <f t="shared" si="103"/>
        <v>503890</v>
      </c>
      <c r="M2213">
        <f t="shared" si="104"/>
        <v>1560699</v>
      </c>
    </row>
    <row r="2214" spans="1:13">
      <c r="A2214" s="1" t="s">
        <v>30</v>
      </c>
      <c r="B2214">
        <v>40141</v>
      </c>
      <c r="C2214" t="s">
        <v>1470</v>
      </c>
      <c r="D2214">
        <v>2076</v>
      </c>
      <c r="E2214">
        <v>597</v>
      </c>
      <c r="F2214">
        <v>2708</v>
      </c>
      <c r="G2214">
        <v>1479</v>
      </c>
      <c r="H2214">
        <v>0.76661742983751802</v>
      </c>
      <c r="I2214">
        <v>0.220457902511078</v>
      </c>
      <c r="J2214">
        <v>0.54615952732644002</v>
      </c>
      <c r="K2214">
        <f t="shared" si="102"/>
        <v>1020280</v>
      </c>
      <c r="L2214">
        <f t="shared" si="103"/>
        <v>503890</v>
      </c>
      <c r="M2214">
        <f t="shared" si="104"/>
        <v>1560699</v>
      </c>
    </row>
    <row r="2215" spans="1:13">
      <c r="A2215" s="1" t="s">
        <v>30</v>
      </c>
      <c r="B2215">
        <v>40143</v>
      </c>
      <c r="C2215" t="s">
        <v>1471</v>
      </c>
      <c r="D2215">
        <v>150574</v>
      </c>
      <c r="E2215">
        <v>108996</v>
      </c>
      <c r="F2215">
        <v>266678</v>
      </c>
      <c r="G2215">
        <v>41578</v>
      </c>
      <c r="H2215">
        <v>0.56462850328861003</v>
      </c>
      <c r="I2215">
        <v>0.40871762950074603</v>
      </c>
      <c r="J2215">
        <v>0.155910873787864</v>
      </c>
      <c r="K2215">
        <f t="shared" si="102"/>
        <v>1020280</v>
      </c>
      <c r="L2215">
        <f t="shared" si="103"/>
        <v>503890</v>
      </c>
      <c r="M2215">
        <f t="shared" si="104"/>
        <v>1560699</v>
      </c>
    </row>
    <row r="2216" spans="1:13">
      <c r="A2216" s="1" t="s">
        <v>30</v>
      </c>
      <c r="B2216">
        <v>40145</v>
      </c>
      <c r="C2216" t="s">
        <v>1472</v>
      </c>
      <c r="D2216">
        <v>26165</v>
      </c>
      <c r="E2216">
        <v>8464</v>
      </c>
      <c r="F2216">
        <v>35338</v>
      </c>
      <c r="G2216">
        <v>17701</v>
      </c>
      <c r="H2216">
        <v>0.74042107646159905</v>
      </c>
      <c r="I2216">
        <v>0.239515535683966</v>
      </c>
      <c r="J2216">
        <v>0.50090554077763305</v>
      </c>
      <c r="K2216">
        <f t="shared" si="102"/>
        <v>1020280</v>
      </c>
      <c r="L2216">
        <f t="shared" si="103"/>
        <v>503890</v>
      </c>
      <c r="M2216">
        <f t="shared" si="104"/>
        <v>1560699</v>
      </c>
    </row>
    <row r="2217" spans="1:13">
      <c r="A2217" s="1" t="s">
        <v>30</v>
      </c>
      <c r="B2217">
        <v>40147</v>
      </c>
      <c r="C2217" t="s">
        <v>150</v>
      </c>
      <c r="D2217">
        <v>17076</v>
      </c>
      <c r="E2217">
        <v>5790</v>
      </c>
      <c r="F2217">
        <v>23501</v>
      </c>
      <c r="G2217">
        <v>11286</v>
      </c>
      <c r="H2217">
        <v>0.72660737840942902</v>
      </c>
      <c r="I2217">
        <v>0.24637249478745499</v>
      </c>
      <c r="J2217">
        <v>0.48023488362197297</v>
      </c>
      <c r="K2217">
        <f t="shared" si="102"/>
        <v>1020280</v>
      </c>
      <c r="L2217">
        <f t="shared" si="103"/>
        <v>503890</v>
      </c>
      <c r="M2217">
        <f t="shared" si="104"/>
        <v>1560699</v>
      </c>
    </row>
    <row r="2218" spans="1:13">
      <c r="A2218" s="1" t="s">
        <v>30</v>
      </c>
      <c r="B2218">
        <v>40149</v>
      </c>
      <c r="C2218" t="s">
        <v>1473</v>
      </c>
      <c r="D2218">
        <v>4086</v>
      </c>
      <c r="E2218">
        <v>598</v>
      </c>
      <c r="F2218">
        <v>4777</v>
      </c>
      <c r="G2218">
        <v>3488</v>
      </c>
      <c r="H2218">
        <v>0.85534854511199498</v>
      </c>
      <c r="I2218">
        <v>0.12518316935314999</v>
      </c>
      <c r="J2218">
        <v>0.73016537575884399</v>
      </c>
      <c r="K2218">
        <f t="shared" si="102"/>
        <v>1020280</v>
      </c>
      <c r="L2218">
        <f t="shared" si="103"/>
        <v>503890</v>
      </c>
      <c r="M2218">
        <f t="shared" si="104"/>
        <v>1560699</v>
      </c>
    </row>
    <row r="2219" spans="1:13">
      <c r="A2219" s="1" t="s">
        <v>30</v>
      </c>
      <c r="B2219">
        <v>40151</v>
      </c>
      <c r="C2219" t="s">
        <v>1474</v>
      </c>
      <c r="D2219">
        <v>2993</v>
      </c>
      <c r="E2219">
        <v>591</v>
      </c>
      <c r="F2219">
        <v>3678</v>
      </c>
      <c r="G2219">
        <v>2402</v>
      </c>
      <c r="H2219">
        <v>0.81375747688961397</v>
      </c>
      <c r="I2219">
        <v>0.16068515497552999</v>
      </c>
      <c r="J2219">
        <v>0.65307232191408304</v>
      </c>
      <c r="K2219">
        <f t="shared" si="102"/>
        <v>1020280</v>
      </c>
      <c r="L2219">
        <f t="shared" si="103"/>
        <v>503890</v>
      </c>
      <c r="M2219">
        <f t="shared" si="104"/>
        <v>1560699</v>
      </c>
    </row>
    <row r="2220" spans="1:13">
      <c r="A2220" s="1" t="s">
        <v>30</v>
      </c>
      <c r="B2220">
        <v>40153</v>
      </c>
      <c r="C2220" t="s">
        <v>1475</v>
      </c>
      <c r="D2220">
        <v>6611</v>
      </c>
      <c r="E2220">
        <v>1005</v>
      </c>
      <c r="F2220">
        <v>7785</v>
      </c>
      <c r="G2220">
        <v>5606</v>
      </c>
      <c r="H2220">
        <v>0.84919717405266504</v>
      </c>
      <c r="I2220">
        <v>0.12909441233140601</v>
      </c>
      <c r="J2220">
        <v>0.72010276172125798</v>
      </c>
      <c r="K2220">
        <f t="shared" si="102"/>
        <v>1020280</v>
      </c>
      <c r="L2220">
        <f t="shared" si="103"/>
        <v>503890</v>
      </c>
      <c r="M2220">
        <f t="shared" si="104"/>
        <v>1560699</v>
      </c>
    </row>
    <row r="2221" spans="1:13">
      <c r="A2221" s="1" t="s">
        <v>14</v>
      </c>
      <c r="B2221">
        <v>41001</v>
      </c>
      <c r="C2221" t="s">
        <v>388</v>
      </c>
      <c r="D2221">
        <v>7352</v>
      </c>
      <c r="E2221">
        <v>2346</v>
      </c>
      <c r="F2221">
        <v>9932</v>
      </c>
      <c r="G2221">
        <v>5006</v>
      </c>
      <c r="H2221">
        <v>0.74023358840112696</v>
      </c>
      <c r="I2221">
        <v>0.23620620217478799</v>
      </c>
      <c r="J2221">
        <v>0.50402738622633902</v>
      </c>
      <c r="K2221">
        <f t="shared" si="102"/>
        <v>958448</v>
      </c>
      <c r="L2221">
        <f t="shared" si="103"/>
        <v>1340383</v>
      </c>
      <c r="M2221">
        <f t="shared" si="104"/>
        <v>2374321</v>
      </c>
    </row>
    <row r="2222" spans="1:13">
      <c r="A2222" s="1" t="s">
        <v>14</v>
      </c>
      <c r="B2222">
        <v>41003</v>
      </c>
      <c r="C2222" t="s">
        <v>211</v>
      </c>
      <c r="D2222">
        <v>14878</v>
      </c>
      <c r="E2222">
        <v>35827</v>
      </c>
      <c r="F2222">
        <v>52799</v>
      </c>
      <c r="G2222">
        <v>-20949</v>
      </c>
      <c r="H2222">
        <v>0.28178563987954303</v>
      </c>
      <c r="I2222">
        <v>0.67855451807799305</v>
      </c>
      <c r="J2222">
        <v>-0.39676887819845003</v>
      </c>
      <c r="K2222">
        <f t="shared" si="102"/>
        <v>958448</v>
      </c>
      <c r="L2222">
        <f t="shared" si="103"/>
        <v>1340383</v>
      </c>
      <c r="M2222">
        <f t="shared" si="104"/>
        <v>2374321</v>
      </c>
    </row>
    <row r="2223" spans="1:13">
      <c r="A2223" s="1" t="s">
        <v>14</v>
      </c>
      <c r="B2223">
        <v>41005</v>
      </c>
      <c r="C2223" t="s">
        <v>1476</v>
      </c>
      <c r="D2223">
        <v>110509</v>
      </c>
      <c r="E2223">
        <v>139043</v>
      </c>
      <c r="F2223">
        <v>257679</v>
      </c>
      <c r="G2223">
        <v>-28534</v>
      </c>
      <c r="H2223">
        <v>0.42886304277803</v>
      </c>
      <c r="I2223">
        <v>0.53959771653879396</v>
      </c>
      <c r="J2223">
        <v>-0.110734673760764</v>
      </c>
      <c r="K2223">
        <f t="shared" si="102"/>
        <v>958448</v>
      </c>
      <c r="L2223">
        <f t="shared" si="103"/>
        <v>1340383</v>
      </c>
      <c r="M2223">
        <f t="shared" si="104"/>
        <v>2374321</v>
      </c>
    </row>
    <row r="2224" spans="1:13">
      <c r="A2224" s="1" t="s">
        <v>14</v>
      </c>
      <c r="B2224">
        <v>41007</v>
      </c>
      <c r="C2224" t="s">
        <v>1477</v>
      </c>
      <c r="D2224">
        <v>10218</v>
      </c>
      <c r="E2224">
        <v>12916</v>
      </c>
      <c r="F2224">
        <v>23910</v>
      </c>
      <c r="G2224">
        <v>-2698</v>
      </c>
      <c r="H2224">
        <v>0.42735257214554501</v>
      </c>
      <c r="I2224">
        <v>0.540192388122124</v>
      </c>
      <c r="J2224">
        <v>-0.112839815976578</v>
      </c>
      <c r="K2224">
        <f t="shared" si="102"/>
        <v>958448</v>
      </c>
      <c r="L2224">
        <f t="shared" si="103"/>
        <v>1340383</v>
      </c>
      <c r="M2224">
        <f t="shared" si="104"/>
        <v>2374321</v>
      </c>
    </row>
    <row r="2225" spans="1:13">
      <c r="A2225" s="1" t="s">
        <v>14</v>
      </c>
      <c r="B2225">
        <v>41009</v>
      </c>
      <c r="C2225" t="s">
        <v>218</v>
      </c>
      <c r="D2225">
        <v>17150</v>
      </c>
      <c r="E2225">
        <v>13835</v>
      </c>
      <c r="F2225">
        <v>32221</v>
      </c>
      <c r="G2225">
        <v>3315</v>
      </c>
      <c r="H2225">
        <v>0.53226156854225504</v>
      </c>
      <c r="I2225">
        <v>0.42937835573073402</v>
      </c>
      <c r="J2225">
        <v>0.10288321281152001</v>
      </c>
      <c r="K2225">
        <f t="shared" si="102"/>
        <v>958448</v>
      </c>
      <c r="L2225">
        <f t="shared" si="103"/>
        <v>1340383</v>
      </c>
      <c r="M2225">
        <f t="shared" si="104"/>
        <v>2374321</v>
      </c>
    </row>
    <row r="2226" spans="1:13">
      <c r="A2226" s="1" t="s">
        <v>14</v>
      </c>
      <c r="B2226">
        <v>41011</v>
      </c>
      <c r="C2226" t="s">
        <v>1233</v>
      </c>
      <c r="D2226">
        <v>21829</v>
      </c>
      <c r="E2226">
        <v>14243</v>
      </c>
      <c r="F2226">
        <v>37075</v>
      </c>
      <c r="G2226">
        <v>7586</v>
      </c>
      <c r="H2226">
        <v>0.58877950101146304</v>
      </c>
      <c r="I2226">
        <v>0.38416722859069402</v>
      </c>
      <c r="J2226">
        <v>0.20461227242076799</v>
      </c>
      <c r="K2226">
        <f t="shared" si="102"/>
        <v>958448</v>
      </c>
      <c r="L2226">
        <f t="shared" si="103"/>
        <v>1340383</v>
      </c>
      <c r="M2226">
        <f t="shared" si="104"/>
        <v>2374321</v>
      </c>
    </row>
    <row r="2227" spans="1:13">
      <c r="A2227" s="1" t="s">
        <v>14</v>
      </c>
      <c r="B2227">
        <v>41013</v>
      </c>
      <c r="C2227" t="s">
        <v>1478</v>
      </c>
      <c r="D2227">
        <v>11287</v>
      </c>
      <c r="E2227">
        <v>3801</v>
      </c>
      <c r="F2227">
        <v>15448</v>
      </c>
      <c r="G2227">
        <v>7486</v>
      </c>
      <c r="H2227">
        <v>0.73064474365613596</v>
      </c>
      <c r="I2227">
        <v>0.24605126877265601</v>
      </c>
      <c r="J2227">
        <v>0.48459347488347998</v>
      </c>
      <c r="K2227">
        <f t="shared" si="102"/>
        <v>958448</v>
      </c>
      <c r="L2227">
        <f t="shared" si="103"/>
        <v>1340383</v>
      </c>
      <c r="M2227">
        <f t="shared" si="104"/>
        <v>2374321</v>
      </c>
    </row>
    <row r="2228" spans="1:13">
      <c r="A2228" s="1" t="s">
        <v>14</v>
      </c>
      <c r="B2228">
        <v>41015</v>
      </c>
      <c r="C2228" t="s">
        <v>1253</v>
      </c>
      <c r="D2228">
        <v>8484</v>
      </c>
      <c r="E2228">
        <v>6058</v>
      </c>
      <c r="F2228">
        <v>14925</v>
      </c>
      <c r="G2228">
        <v>2426</v>
      </c>
      <c r="H2228">
        <v>0.56844221105527604</v>
      </c>
      <c r="I2228">
        <v>0.40589614740368501</v>
      </c>
      <c r="J2228">
        <v>0.16254606365159099</v>
      </c>
      <c r="K2228">
        <f t="shared" si="102"/>
        <v>958448</v>
      </c>
      <c r="L2228">
        <f t="shared" si="103"/>
        <v>1340383</v>
      </c>
      <c r="M2228">
        <f t="shared" si="104"/>
        <v>2374321</v>
      </c>
    </row>
    <row r="2229" spans="1:13">
      <c r="A2229" s="1" t="s">
        <v>14</v>
      </c>
      <c r="B2229">
        <v>41017</v>
      </c>
      <c r="C2229" t="s">
        <v>1479</v>
      </c>
      <c r="D2229">
        <v>55646</v>
      </c>
      <c r="E2229">
        <v>65962</v>
      </c>
      <c r="F2229">
        <v>125234</v>
      </c>
      <c r="G2229">
        <v>-10316</v>
      </c>
      <c r="H2229">
        <v>0.44433620262867901</v>
      </c>
      <c r="I2229">
        <v>0.52670999888209202</v>
      </c>
      <c r="J2229">
        <v>-8.2373796253413498E-2</v>
      </c>
      <c r="K2229">
        <f t="shared" si="102"/>
        <v>958448</v>
      </c>
      <c r="L2229">
        <f t="shared" si="103"/>
        <v>1340383</v>
      </c>
      <c r="M2229">
        <f t="shared" si="104"/>
        <v>2374321</v>
      </c>
    </row>
    <row r="2230" spans="1:13">
      <c r="A2230" s="1" t="s">
        <v>14</v>
      </c>
      <c r="B2230">
        <v>41019</v>
      </c>
      <c r="C2230" t="s">
        <v>339</v>
      </c>
      <c r="D2230">
        <v>43298</v>
      </c>
      <c r="E2230">
        <v>19160</v>
      </c>
      <c r="F2230">
        <v>64349</v>
      </c>
      <c r="G2230">
        <v>24138</v>
      </c>
      <c r="H2230">
        <v>0.67286204913829195</v>
      </c>
      <c r="I2230">
        <v>0.29775132480691202</v>
      </c>
      <c r="J2230">
        <v>0.37511072433137999</v>
      </c>
      <c r="K2230">
        <f t="shared" si="102"/>
        <v>958448</v>
      </c>
      <c r="L2230">
        <f t="shared" si="103"/>
        <v>1340383</v>
      </c>
      <c r="M2230">
        <f t="shared" si="104"/>
        <v>2374321</v>
      </c>
    </row>
    <row r="2231" spans="1:13">
      <c r="A2231" s="1" t="s">
        <v>14</v>
      </c>
      <c r="B2231">
        <v>41021</v>
      </c>
      <c r="C2231" t="s">
        <v>1480</v>
      </c>
      <c r="D2231">
        <v>834</v>
      </c>
      <c r="E2231">
        <v>324</v>
      </c>
      <c r="F2231">
        <v>1178</v>
      </c>
      <c r="G2231">
        <v>510</v>
      </c>
      <c r="H2231">
        <v>0.707979626485568</v>
      </c>
      <c r="I2231">
        <v>0.27504244482173101</v>
      </c>
      <c r="J2231">
        <v>0.43293718166383699</v>
      </c>
      <c r="K2231">
        <f t="shared" si="102"/>
        <v>958448</v>
      </c>
      <c r="L2231">
        <f t="shared" si="103"/>
        <v>1340383</v>
      </c>
      <c r="M2231">
        <f t="shared" si="104"/>
        <v>2374321</v>
      </c>
    </row>
    <row r="2232" spans="1:13">
      <c r="A2232" s="1" t="s">
        <v>14</v>
      </c>
      <c r="B2232">
        <v>41023</v>
      </c>
      <c r="C2232" t="s">
        <v>229</v>
      </c>
      <c r="D2232">
        <v>3545</v>
      </c>
      <c r="E2232">
        <v>929</v>
      </c>
      <c r="F2232">
        <v>4596</v>
      </c>
      <c r="G2232">
        <v>2616</v>
      </c>
      <c r="H2232">
        <v>0.77132288946910299</v>
      </c>
      <c r="I2232">
        <v>0.20213228894690999</v>
      </c>
      <c r="J2232">
        <v>0.56919060052219295</v>
      </c>
      <c r="K2232">
        <f t="shared" si="102"/>
        <v>958448</v>
      </c>
      <c r="L2232">
        <f t="shared" si="103"/>
        <v>1340383</v>
      </c>
      <c r="M2232">
        <f t="shared" si="104"/>
        <v>2374321</v>
      </c>
    </row>
    <row r="2233" spans="1:13">
      <c r="A2233" s="1" t="s">
        <v>14</v>
      </c>
      <c r="B2233">
        <v>41025</v>
      </c>
      <c r="C2233" t="s">
        <v>1481</v>
      </c>
      <c r="D2233">
        <v>3475</v>
      </c>
      <c r="E2233">
        <v>894</v>
      </c>
      <c r="F2233">
        <v>4481</v>
      </c>
      <c r="G2233">
        <v>2581</v>
      </c>
      <c r="H2233">
        <v>0.77549654095067999</v>
      </c>
      <c r="I2233">
        <v>0.199509038161124</v>
      </c>
      <c r="J2233">
        <v>0.57598750278955502</v>
      </c>
      <c r="K2233">
        <f t="shared" si="102"/>
        <v>958448</v>
      </c>
      <c r="L2233">
        <f t="shared" si="103"/>
        <v>1340383</v>
      </c>
      <c r="M2233">
        <f t="shared" si="104"/>
        <v>2374321</v>
      </c>
    </row>
    <row r="2234" spans="1:13">
      <c r="A2234" s="1" t="s">
        <v>14</v>
      </c>
      <c r="B2234">
        <v>41027</v>
      </c>
      <c r="C2234" t="s">
        <v>1482</v>
      </c>
      <c r="D2234">
        <v>3955</v>
      </c>
      <c r="E2234">
        <v>8764</v>
      </c>
      <c r="F2234">
        <v>13090</v>
      </c>
      <c r="G2234">
        <v>-4809</v>
      </c>
      <c r="H2234">
        <v>0.30213903743315501</v>
      </c>
      <c r="I2234">
        <v>0.66951871657754003</v>
      </c>
      <c r="J2234">
        <v>-0.36737967914438502</v>
      </c>
      <c r="K2234">
        <f t="shared" si="102"/>
        <v>958448</v>
      </c>
      <c r="L2234">
        <f t="shared" si="103"/>
        <v>1340383</v>
      </c>
      <c r="M2234">
        <f t="shared" si="104"/>
        <v>2374321</v>
      </c>
    </row>
    <row r="2235" spans="1:13">
      <c r="A2235" s="1" t="s">
        <v>14</v>
      </c>
      <c r="B2235">
        <v>41029</v>
      </c>
      <c r="C2235" t="s">
        <v>121</v>
      </c>
      <c r="D2235">
        <v>63869</v>
      </c>
      <c r="E2235">
        <v>59478</v>
      </c>
      <c r="F2235">
        <v>127165</v>
      </c>
      <c r="G2235">
        <v>4391</v>
      </c>
      <c r="H2235">
        <v>0.50225297841387095</v>
      </c>
      <c r="I2235">
        <v>0.467723036999174</v>
      </c>
      <c r="J2235">
        <v>3.4529941414697403E-2</v>
      </c>
      <c r="K2235">
        <f t="shared" si="102"/>
        <v>958448</v>
      </c>
      <c r="L2235">
        <f t="shared" si="103"/>
        <v>1340383</v>
      </c>
      <c r="M2235">
        <f t="shared" si="104"/>
        <v>2374321</v>
      </c>
    </row>
    <row r="2236" spans="1:13">
      <c r="A2236" s="1" t="s">
        <v>14</v>
      </c>
      <c r="B2236">
        <v>41031</v>
      </c>
      <c r="C2236" t="s">
        <v>122</v>
      </c>
      <c r="D2236">
        <v>7189</v>
      </c>
      <c r="E2236">
        <v>4393</v>
      </c>
      <c r="F2236">
        <v>11913</v>
      </c>
      <c r="G2236">
        <v>2796</v>
      </c>
      <c r="H2236">
        <v>0.60345840678250595</v>
      </c>
      <c r="I2236">
        <v>0.36875682028036599</v>
      </c>
      <c r="J2236">
        <v>0.23470158650214001</v>
      </c>
      <c r="K2236">
        <f t="shared" si="102"/>
        <v>958448</v>
      </c>
      <c r="L2236">
        <f t="shared" si="103"/>
        <v>1340383</v>
      </c>
      <c r="M2236">
        <f t="shared" si="104"/>
        <v>2374321</v>
      </c>
    </row>
    <row r="2237" spans="1:13">
      <c r="A2237" s="1" t="s">
        <v>14</v>
      </c>
      <c r="B2237">
        <v>41033</v>
      </c>
      <c r="C2237" t="s">
        <v>1483</v>
      </c>
      <c r="D2237">
        <v>31751</v>
      </c>
      <c r="E2237">
        <v>18451</v>
      </c>
      <c r="F2237">
        <v>51641</v>
      </c>
      <c r="G2237">
        <v>13300</v>
      </c>
      <c r="H2237">
        <v>0.61484092097364496</v>
      </c>
      <c r="I2237">
        <v>0.35729362328382402</v>
      </c>
      <c r="J2237">
        <v>0.25754729768981999</v>
      </c>
      <c r="K2237">
        <f t="shared" si="102"/>
        <v>958448</v>
      </c>
      <c r="L2237">
        <f t="shared" si="103"/>
        <v>1340383</v>
      </c>
      <c r="M2237">
        <f t="shared" si="104"/>
        <v>2374321</v>
      </c>
    </row>
    <row r="2238" spans="1:13">
      <c r="A2238" s="1" t="s">
        <v>14</v>
      </c>
      <c r="B2238">
        <v>41035</v>
      </c>
      <c r="C2238" t="s">
        <v>1484</v>
      </c>
      <c r="D2238">
        <v>25308</v>
      </c>
      <c r="E2238">
        <v>10388</v>
      </c>
      <c r="F2238">
        <v>36726</v>
      </c>
      <c r="G2238">
        <v>14920</v>
      </c>
      <c r="H2238">
        <v>0.68910308773076201</v>
      </c>
      <c r="I2238">
        <v>0.28285138593911602</v>
      </c>
      <c r="J2238">
        <v>0.40625170179164599</v>
      </c>
      <c r="K2238">
        <f t="shared" si="102"/>
        <v>958448</v>
      </c>
      <c r="L2238">
        <f t="shared" si="103"/>
        <v>1340383</v>
      </c>
      <c r="M2238">
        <f t="shared" si="104"/>
        <v>2374321</v>
      </c>
    </row>
    <row r="2239" spans="1:13">
      <c r="A2239" s="1" t="s">
        <v>14</v>
      </c>
      <c r="B2239">
        <v>41037</v>
      </c>
      <c r="C2239" t="s">
        <v>281</v>
      </c>
      <c r="D2239">
        <v>3470</v>
      </c>
      <c r="E2239">
        <v>792</v>
      </c>
      <c r="F2239">
        <v>4363</v>
      </c>
      <c r="G2239">
        <v>2678</v>
      </c>
      <c r="H2239">
        <v>0.79532431812972704</v>
      </c>
      <c r="I2239">
        <v>0.18152647261058899</v>
      </c>
      <c r="J2239">
        <v>0.61379784551913796</v>
      </c>
      <c r="K2239">
        <f t="shared" si="102"/>
        <v>958448</v>
      </c>
      <c r="L2239">
        <f t="shared" si="103"/>
        <v>1340383</v>
      </c>
      <c r="M2239">
        <f t="shared" si="104"/>
        <v>2374321</v>
      </c>
    </row>
    <row r="2240" spans="1:13">
      <c r="A2240" s="1" t="s">
        <v>14</v>
      </c>
      <c r="B2240">
        <v>41039</v>
      </c>
      <c r="C2240" t="s">
        <v>750</v>
      </c>
      <c r="D2240">
        <v>80336</v>
      </c>
      <c r="E2240">
        <v>134366</v>
      </c>
      <c r="F2240">
        <v>222253</v>
      </c>
      <c r="G2240">
        <v>-54030</v>
      </c>
      <c r="H2240">
        <v>0.36146193752165301</v>
      </c>
      <c r="I2240">
        <v>0.60456326798738302</v>
      </c>
      <c r="J2240">
        <v>-0.24310133046572999</v>
      </c>
      <c r="K2240">
        <f t="shared" si="102"/>
        <v>958448</v>
      </c>
      <c r="L2240">
        <f t="shared" si="103"/>
        <v>1340383</v>
      </c>
      <c r="M2240">
        <f t="shared" si="104"/>
        <v>2374321</v>
      </c>
    </row>
    <row r="2241" spans="1:13">
      <c r="A2241" s="1" t="s">
        <v>14</v>
      </c>
      <c r="B2241">
        <v>41041</v>
      </c>
      <c r="C2241" t="s">
        <v>237</v>
      </c>
      <c r="D2241">
        <v>12460</v>
      </c>
      <c r="E2241">
        <v>17385</v>
      </c>
      <c r="F2241">
        <v>30726</v>
      </c>
      <c r="G2241">
        <v>-4925</v>
      </c>
      <c r="H2241">
        <v>0.40551975525613398</v>
      </c>
      <c r="I2241">
        <v>0.56580745948056999</v>
      </c>
      <c r="J2241">
        <v>-0.160287704224435</v>
      </c>
      <c r="K2241">
        <f t="shared" si="102"/>
        <v>958448</v>
      </c>
      <c r="L2241">
        <f t="shared" si="103"/>
        <v>1340383</v>
      </c>
      <c r="M2241">
        <f t="shared" si="104"/>
        <v>2374321</v>
      </c>
    </row>
    <row r="2242" spans="1:13">
      <c r="A2242" s="1" t="s">
        <v>14</v>
      </c>
      <c r="B2242">
        <v>41043</v>
      </c>
      <c r="C2242" t="s">
        <v>697</v>
      </c>
      <c r="D2242">
        <v>43486</v>
      </c>
      <c r="E2242">
        <v>26512</v>
      </c>
      <c r="F2242">
        <v>72640</v>
      </c>
      <c r="G2242">
        <v>16974</v>
      </c>
      <c r="H2242">
        <v>0.59865088105726805</v>
      </c>
      <c r="I2242">
        <v>0.36497797356828099</v>
      </c>
      <c r="J2242">
        <v>0.233672907488986</v>
      </c>
      <c r="K2242">
        <f t="shared" si="102"/>
        <v>958448</v>
      </c>
      <c r="L2242">
        <f t="shared" si="103"/>
        <v>1340383</v>
      </c>
      <c r="M2242">
        <f t="shared" si="104"/>
        <v>2374321</v>
      </c>
    </row>
    <row r="2243" spans="1:13">
      <c r="A2243" s="1" t="s">
        <v>14</v>
      </c>
      <c r="B2243">
        <v>41045</v>
      </c>
      <c r="C2243" t="s">
        <v>1485</v>
      </c>
      <c r="D2243">
        <v>8187</v>
      </c>
      <c r="E2243">
        <v>3260</v>
      </c>
      <c r="F2243">
        <v>11804</v>
      </c>
      <c r="G2243">
        <v>4927</v>
      </c>
      <c r="H2243">
        <v>0.69357844798373403</v>
      </c>
      <c r="I2243">
        <v>0.276177566926465</v>
      </c>
      <c r="J2243">
        <v>0.41740088105726803</v>
      </c>
      <c r="K2243">
        <f t="shared" ref="K2243:K2306" si="105">SUMIF(A:A,A2243,D:D)</f>
        <v>958448</v>
      </c>
      <c r="L2243">
        <f t="shared" ref="L2243:L2306" si="106">SUMIF(A:A,A2243,E:E)</f>
        <v>1340383</v>
      </c>
      <c r="M2243">
        <f t="shared" ref="M2243:M2306" si="107">SUMIF(A:A,A2243,F:F)</f>
        <v>2374321</v>
      </c>
    </row>
    <row r="2244" spans="1:13">
      <c r="A2244" s="1" t="s">
        <v>14</v>
      </c>
      <c r="B2244">
        <v>41047</v>
      </c>
      <c r="C2244" t="s">
        <v>132</v>
      </c>
      <c r="D2244">
        <v>79002</v>
      </c>
      <c r="E2244">
        <v>80872</v>
      </c>
      <c r="F2244">
        <v>165534</v>
      </c>
      <c r="G2244">
        <v>-1870</v>
      </c>
      <c r="H2244">
        <v>0.47725542788792602</v>
      </c>
      <c r="I2244">
        <v>0.48855220075633998</v>
      </c>
      <c r="J2244">
        <v>-1.12967728684137E-2</v>
      </c>
      <c r="K2244">
        <f t="shared" si="105"/>
        <v>958448</v>
      </c>
      <c r="L2244">
        <f t="shared" si="106"/>
        <v>1340383</v>
      </c>
      <c r="M2244">
        <f t="shared" si="107"/>
        <v>2374321</v>
      </c>
    </row>
    <row r="2245" spans="1:13">
      <c r="A2245" s="1" t="s">
        <v>14</v>
      </c>
      <c r="B2245">
        <v>41049</v>
      </c>
      <c r="C2245" t="s">
        <v>1420</v>
      </c>
      <c r="D2245">
        <v>3586</v>
      </c>
      <c r="E2245">
        <v>1371</v>
      </c>
      <c r="F2245">
        <v>5118</v>
      </c>
      <c r="G2245">
        <v>2215</v>
      </c>
      <c r="H2245">
        <v>0.70066432200078099</v>
      </c>
      <c r="I2245">
        <v>0.26787807737397401</v>
      </c>
      <c r="J2245">
        <v>0.43278624462680698</v>
      </c>
      <c r="K2245">
        <f t="shared" si="105"/>
        <v>958448</v>
      </c>
      <c r="L2245">
        <f t="shared" si="106"/>
        <v>1340383</v>
      </c>
      <c r="M2245">
        <f t="shared" si="107"/>
        <v>2374321</v>
      </c>
    </row>
    <row r="2246" spans="1:13">
      <c r="A2246" s="1" t="s">
        <v>14</v>
      </c>
      <c r="B2246">
        <v>41051</v>
      </c>
      <c r="C2246" t="s">
        <v>1486</v>
      </c>
      <c r="D2246">
        <v>82995</v>
      </c>
      <c r="E2246">
        <v>367249</v>
      </c>
      <c r="F2246">
        <v>463659</v>
      </c>
      <c r="G2246">
        <v>-284254</v>
      </c>
      <c r="H2246">
        <v>0.17900008411353999</v>
      </c>
      <c r="I2246">
        <v>0.792067014767318</v>
      </c>
      <c r="J2246">
        <v>-0.61306693065377704</v>
      </c>
      <c r="K2246">
        <f t="shared" si="105"/>
        <v>958448</v>
      </c>
      <c r="L2246">
        <f t="shared" si="106"/>
        <v>1340383</v>
      </c>
      <c r="M2246">
        <f t="shared" si="107"/>
        <v>2374321</v>
      </c>
    </row>
    <row r="2247" spans="1:13">
      <c r="A2247" s="1" t="s">
        <v>14</v>
      </c>
      <c r="B2247">
        <v>41053</v>
      </c>
      <c r="C2247" t="s">
        <v>248</v>
      </c>
      <c r="D2247">
        <v>23732</v>
      </c>
      <c r="E2247">
        <v>22917</v>
      </c>
      <c r="F2247">
        <v>48291</v>
      </c>
      <c r="G2247">
        <v>815</v>
      </c>
      <c r="H2247">
        <v>0.49143732786647598</v>
      </c>
      <c r="I2247">
        <v>0.47456047710753502</v>
      </c>
      <c r="J2247">
        <v>1.68768507589405E-2</v>
      </c>
      <c r="K2247">
        <f t="shared" si="105"/>
        <v>958448</v>
      </c>
      <c r="L2247">
        <f t="shared" si="106"/>
        <v>1340383</v>
      </c>
      <c r="M2247">
        <f t="shared" si="107"/>
        <v>2374321</v>
      </c>
    </row>
    <row r="2248" spans="1:13">
      <c r="A2248" s="1" t="s">
        <v>14</v>
      </c>
      <c r="B2248">
        <v>41055</v>
      </c>
      <c r="C2248" t="s">
        <v>775</v>
      </c>
      <c r="D2248">
        <v>921</v>
      </c>
      <c r="E2248">
        <v>260</v>
      </c>
      <c r="F2248">
        <v>1208</v>
      </c>
      <c r="G2248">
        <v>661</v>
      </c>
      <c r="H2248">
        <v>0.762417218543046</v>
      </c>
      <c r="I2248">
        <v>0.21523178807946999</v>
      </c>
      <c r="J2248">
        <v>0.54718543046357604</v>
      </c>
      <c r="K2248">
        <f t="shared" si="105"/>
        <v>958448</v>
      </c>
      <c r="L2248">
        <f t="shared" si="106"/>
        <v>1340383</v>
      </c>
      <c r="M2248">
        <f t="shared" si="107"/>
        <v>2374321</v>
      </c>
    </row>
    <row r="2249" spans="1:13">
      <c r="A2249" s="1" t="s">
        <v>14</v>
      </c>
      <c r="B2249">
        <v>41057</v>
      </c>
      <c r="C2249" t="s">
        <v>1487</v>
      </c>
      <c r="D2249">
        <v>8354</v>
      </c>
      <c r="E2249">
        <v>8066</v>
      </c>
      <c r="F2249">
        <v>16888</v>
      </c>
      <c r="G2249">
        <v>288</v>
      </c>
      <c r="H2249">
        <v>0.49467077214590199</v>
      </c>
      <c r="I2249">
        <v>0.47761724301279002</v>
      </c>
      <c r="J2249">
        <v>1.70535291331123E-2</v>
      </c>
      <c r="K2249">
        <f t="shared" si="105"/>
        <v>958448</v>
      </c>
      <c r="L2249">
        <f t="shared" si="106"/>
        <v>1340383</v>
      </c>
      <c r="M2249">
        <f t="shared" si="107"/>
        <v>2374321</v>
      </c>
    </row>
    <row r="2250" spans="1:13">
      <c r="A2250" s="1" t="s">
        <v>14</v>
      </c>
      <c r="B2250">
        <v>41059</v>
      </c>
      <c r="C2250" t="s">
        <v>1488</v>
      </c>
      <c r="D2250">
        <v>21270</v>
      </c>
      <c r="E2250">
        <v>10707</v>
      </c>
      <c r="F2250">
        <v>33038</v>
      </c>
      <c r="G2250">
        <v>10563</v>
      </c>
      <c r="H2250">
        <v>0.64380410436467095</v>
      </c>
      <c r="I2250">
        <v>0.32408136085719402</v>
      </c>
      <c r="J2250">
        <v>0.31972274350747598</v>
      </c>
      <c r="K2250">
        <f t="shared" si="105"/>
        <v>958448</v>
      </c>
      <c r="L2250">
        <f t="shared" si="106"/>
        <v>1340383</v>
      </c>
      <c r="M2250">
        <f t="shared" si="107"/>
        <v>2374321</v>
      </c>
    </row>
    <row r="2251" spans="1:13">
      <c r="A2251" s="1" t="s">
        <v>14</v>
      </c>
      <c r="B2251">
        <v>41061</v>
      </c>
      <c r="C2251" t="s">
        <v>260</v>
      </c>
      <c r="D2251">
        <v>10298</v>
      </c>
      <c r="E2251">
        <v>4254</v>
      </c>
      <c r="F2251">
        <v>14944</v>
      </c>
      <c r="G2251">
        <v>6044</v>
      </c>
      <c r="H2251">
        <v>0.68910599571734399</v>
      </c>
      <c r="I2251">
        <v>0.284662740899357</v>
      </c>
      <c r="J2251">
        <v>0.40444325481798699</v>
      </c>
      <c r="K2251">
        <f t="shared" si="105"/>
        <v>958448</v>
      </c>
      <c r="L2251">
        <f t="shared" si="106"/>
        <v>1340383</v>
      </c>
      <c r="M2251">
        <f t="shared" si="107"/>
        <v>2374321</v>
      </c>
    </row>
    <row r="2252" spans="1:13">
      <c r="A2252" s="1" t="s">
        <v>14</v>
      </c>
      <c r="B2252">
        <v>41063</v>
      </c>
      <c r="C2252" t="s">
        <v>1489</v>
      </c>
      <c r="D2252">
        <v>3404</v>
      </c>
      <c r="E2252">
        <v>1625</v>
      </c>
      <c r="F2252">
        <v>5149</v>
      </c>
      <c r="G2252">
        <v>1779</v>
      </c>
      <c r="H2252">
        <v>0.66109924257137298</v>
      </c>
      <c r="I2252">
        <v>0.31559526121576997</v>
      </c>
      <c r="J2252">
        <v>0.34550398135560301</v>
      </c>
      <c r="K2252">
        <f t="shared" si="105"/>
        <v>958448</v>
      </c>
      <c r="L2252">
        <f t="shared" si="106"/>
        <v>1340383</v>
      </c>
      <c r="M2252">
        <f t="shared" si="107"/>
        <v>2374321</v>
      </c>
    </row>
    <row r="2253" spans="1:13">
      <c r="A2253" s="1" t="s">
        <v>14</v>
      </c>
      <c r="B2253">
        <v>41065</v>
      </c>
      <c r="C2253" t="s">
        <v>1490</v>
      </c>
      <c r="D2253">
        <v>7035</v>
      </c>
      <c r="E2253">
        <v>6604</v>
      </c>
      <c r="F2253">
        <v>14130</v>
      </c>
      <c r="G2253">
        <v>431</v>
      </c>
      <c r="H2253">
        <v>0.49787685774946899</v>
      </c>
      <c r="I2253">
        <v>0.46737438075017601</v>
      </c>
      <c r="J2253">
        <v>3.0502476999292202E-2</v>
      </c>
      <c r="K2253">
        <f t="shared" si="105"/>
        <v>958448</v>
      </c>
      <c r="L2253">
        <f t="shared" si="106"/>
        <v>1340383</v>
      </c>
      <c r="M2253">
        <f t="shared" si="107"/>
        <v>2374321</v>
      </c>
    </row>
    <row r="2254" spans="1:13">
      <c r="A2254" s="1" t="s">
        <v>14</v>
      </c>
      <c r="B2254">
        <v>41067</v>
      </c>
      <c r="C2254" t="s">
        <v>150</v>
      </c>
      <c r="D2254">
        <v>99073</v>
      </c>
      <c r="E2254">
        <v>209940</v>
      </c>
      <c r="F2254">
        <v>320326</v>
      </c>
      <c r="G2254">
        <v>-110867</v>
      </c>
      <c r="H2254">
        <v>0.30928803781147901</v>
      </c>
      <c r="I2254">
        <v>0.65539481653065901</v>
      </c>
      <c r="J2254">
        <v>-0.346106778719179</v>
      </c>
      <c r="K2254">
        <f t="shared" si="105"/>
        <v>958448</v>
      </c>
      <c r="L2254">
        <f t="shared" si="106"/>
        <v>1340383</v>
      </c>
      <c r="M2254">
        <f t="shared" si="107"/>
        <v>2374321</v>
      </c>
    </row>
    <row r="2255" spans="1:13">
      <c r="A2255" s="1" t="s">
        <v>14</v>
      </c>
      <c r="B2255">
        <v>41069</v>
      </c>
      <c r="C2255" t="s">
        <v>539</v>
      </c>
      <c r="D2255">
        <v>711</v>
      </c>
      <c r="E2255">
        <v>217</v>
      </c>
      <c r="F2255">
        <v>965</v>
      </c>
      <c r="G2255">
        <v>494</v>
      </c>
      <c r="H2255">
        <v>0.73678756476683904</v>
      </c>
      <c r="I2255">
        <v>0.224870466321243</v>
      </c>
      <c r="J2255">
        <v>0.51191709844559496</v>
      </c>
      <c r="K2255">
        <f t="shared" si="105"/>
        <v>958448</v>
      </c>
      <c r="L2255">
        <f t="shared" si="106"/>
        <v>1340383</v>
      </c>
      <c r="M2255">
        <f t="shared" si="107"/>
        <v>2374321</v>
      </c>
    </row>
    <row r="2256" spans="1:13">
      <c r="A2256" s="1" t="s">
        <v>14</v>
      </c>
      <c r="B2256">
        <v>41071</v>
      </c>
      <c r="C2256" t="s">
        <v>1491</v>
      </c>
      <c r="D2256">
        <v>29551</v>
      </c>
      <c r="E2256">
        <v>27174</v>
      </c>
      <c r="F2256">
        <v>58923</v>
      </c>
      <c r="G2256">
        <v>2377</v>
      </c>
      <c r="H2256">
        <v>0.501518931486855</v>
      </c>
      <c r="I2256">
        <v>0.46117814775215099</v>
      </c>
      <c r="J2256">
        <v>4.0340783734704601E-2</v>
      </c>
      <c r="K2256">
        <f t="shared" si="105"/>
        <v>958448</v>
      </c>
      <c r="L2256">
        <f t="shared" si="106"/>
        <v>1340383</v>
      </c>
      <c r="M2256">
        <f t="shared" si="107"/>
        <v>2374321</v>
      </c>
    </row>
    <row r="2257" spans="1:13">
      <c r="A2257" s="1" t="s">
        <v>31</v>
      </c>
      <c r="B2257">
        <v>42001</v>
      </c>
      <c r="C2257" t="s">
        <v>321</v>
      </c>
      <c r="D2257">
        <v>37523</v>
      </c>
      <c r="E2257">
        <v>18207</v>
      </c>
      <c r="F2257">
        <v>56714</v>
      </c>
      <c r="G2257">
        <v>19316</v>
      </c>
      <c r="H2257">
        <v>0.66161794265966001</v>
      </c>
      <c r="I2257">
        <v>0.32103184398913798</v>
      </c>
      <c r="J2257">
        <v>0.34058609867052198</v>
      </c>
      <c r="K2257">
        <f t="shared" si="105"/>
        <v>3378263</v>
      </c>
      <c r="L2257">
        <f t="shared" si="106"/>
        <v>3459923</v>
      </c>
      <c r="M2257">
        <f t="shared" si="107"/>
        <v>6925255</v>
      </c>
    </row>
    <row r="2258" spans="1:13">
      <c r="A2258" s="1" t="s">
        <v>31</v>
      </c>
      <c r="B2258">
        <v>42003</v>
      </c>
      <c r="C2258" t="s">
        <v>1492</v>
      </c>
      <c r="D2258">
        <v>282913</v>
      </c>
      <c r="E2258">
        <v>430759</v>
      </c>
      <c r="F2258">
        <v>724800</v>
      </c>
      <c r="G2258">
        <v>-147846</v>
      </c>
      <c r="H2258">
        <v>0.39033250551876297</v>
      </c>
      <c r="I2258">
        <v>0.59431429359823396</v>
      </c>
      <c r="J2258">
        <v>-0.20398178807947001</v>
      </c>
      <c r="K2258">
        <f t="shared" si="105"/>
        <v>3378263</v>
      </c>
      <c r="L2258">
        <f t="shared" si="106"/>
        <v>3459923</v>
      </c>
      <c r="M2258">
        <f t="shared" si="107"/>
        <v>6925255</v>
      </c>
    </row>
    <row r="2259" spans="1:13">
      <c r="A2259" s="1" t="s">
        <v>31</v>
      </c>
      <c r="B2259">
        <v>42005</v>
      </c>
      <c r="C2259" t="s">
        <v>1493</v>
      </c>
      <c r="D2259">
        <v>27489</v>
      </c>
      <c r="E2259">
        <v>8457</v>
      </c>
      <c r="F2259">
        <v>36370</v>
      </c>
      <c r="G2259">
        <v>19032</v>
      </c>
      <c r="H2259">
        <v>0.755815232334341</v>
      </c>
      <c r="I2259">
        <v>0.232526807808633</v>
      </c>
      <c r="J2259">
        <v>0.52328842452570701</v>
      </c>
      <c r="K2259">
        <f t="shared" si="105"/>
        <v>3378263</v>
      </c>
      <c r="L2259">
        <f t="shared" si="106"/>
        <v>3459923</v>
      </c>
      <c r="M2259">
        <f t="shared" si="107"/>
        <v>6925255</v>
      </c>
    </row>
    <row r="2260" spans="1:13">
      <c r="A2260" s="1" t="s">
        <v>31</v>
      </c>
      <c r="B2260">
        <v>42007</v>
      </c>
      <c r="C2260" t="s">
        <v>1436</v>
      </c>
      <c r="D2260">
        <v>54759</v>
      </c>
      <c r="E2260">
        <v>38122</v>
      </c>
      <c r="F2260">
        <v>94122</v>
      </c>
      <c r="G2260">
        <v>16637</v>
      </c>
      <c r="H2260">
        <v>0.58178746732963604</v>
      </c>
      <c r="I2260">
        <v>0.40502751747731602</v>
      </c>
      <c r="J2260">
        <v>0.17675994985231899</v>
      </c>
      <c r="K2260">
        <f t="shared" si="105"/>
        <v>3378263</v>
      </c>
      <c r="L2260">
        <f t="shared" si="106"/>
        <v>3459923</v>
      </c>
      <c r="M2260">
        <f t="shared" si="107"/>
        <v>6925255</v>
      </c>
    </row>
    <row r="2261" spans="1:13">
      <c r="A2261" s="1" t="s">
        <v>31</v>
      </c>
      <c r="B2261">
        <v>42009</v>
      </c>
      <c r="C2261" t="s">
        <v>1494</v>
      </c>
      <c r="D2261">
        <v>23025</v>
      </c>
      <c r="E2261">
        <v>4367</v>
      </c>
      <c r="F2261">
        <v>27574</v>
      </c>
      <c r="G2261">
        <v>18658</v>
      </c>
      <c r="H2261">
        <v>0.83502574889388503</v>
      </c>
      <c r="I2261">
        <v>0.15837383041996</v>
      </c>
      <c r="J2261">
        <v>0.67665191847392403</v>
      </c>
      <c r="K2261">
        <f t="shared" si="105"/>
        <v>3378263</v>
      </c>
      <c r="L2261">
        <f t="shared" si="106"/>
        <v>3459923</v>
      </c>
      <c r="M2261">
        <f t="shared" si="107"/>
        <v>6925255</v>
      </c>
    </row>
    <row r="2262" spans="1:13">
      <c r="A2262" s="1" t="s">
        <v>31</v>
      </c>
      <c r="B2262">
        <v>42011</v>
      </c>
      <c r="C2262" t="s">
        <v>1495</v>
      </c>
      <c r="D2262">
        <v>109736</v>
      </c>
      <c r="E2262">
        <v>92895</v>
      </c>
      <c r="F2262">
        <v>205540</v>
      </c>
      <c r="G2262">
        <v>16841</v>
      </c>
      <c r="H2262">
        <v>0.53389121338912104</v>
      </c>
      <c r="I2262">
        <v>0.45195582368395398</v>
      </c>
      <c r="J2262">
        <v>8.1935389705166894E-2</v>
      </c>
      <c r="K2262">
        <f t="shared" si="105"/>
        <v>3378263</v>
      </c>
      <c r="L2262">
        <f t="shared" si="106"/>
        <v>3459923</v>
      </c>
      <c r="M2262">
        <f t="shared" si="107"/>
        <v>6925255</v>
      </c>
    </row>
    <row r="2263" spans="1:13">
      <c r="A2263" s="1" t="s">
        <v>31</v>
      </c>
      <c r="B2263">
        <v>42013</v>
      </c>
      <c r="C2263" t="s">
        <v>1496</v>
      </c>
      <c r="D2263">
        <v>45306</v>
      </c>
      <c r="E2263">
        <v>17636</v>
      </c>
      <c r="F2263">
        <v>63595</v>
      </c>
      <c r="G2263">
        <v>27670</v>
      </c>
      <c r="H2263">
        <v>0.71241449799512502</v>
      </c>
      <c r="I2263">
        <v>0.27731739916660098</v>
      </c>
      <c r="J2263">
        <v>0.43509709882852399</v>
      </c>
      <c r="K2263">
        <f t="shared" si="105"/>
        <v>3378263</v>
      </c>
      <c r="L2263">
        <f t="shared" si="106"/>
        <v>3459923</v>
      </c>
      <c r="M2263">
        <f t="shared" si="107"/>
        <v>6925255</v>
      </c>
    </row>
    <row r="2264" spans="1:13">
      <c r="A2264" s="1" t="s">
        <v>31</v>
      </c>
      <c r="B2264">
        <v>42015</v>
      </c>
      <c r="C2264" t="s">
        <v>390</v>
      </c>
      <c r="D2264">
        <v>21600</v>
      </c>
      <c r="E2264">
        <v>8046</v>
      </c>
      <c r="F2264">
        <v>30159</v>
      </c>
      <c r="G2264">
        <v>13554</v>
      </c>
      <c r="H2264">
        <v>0.71620411817367902</v>
      </c>
      <c r="I2264">
        <v>0.26678603401969497</v>
      </c>
      <c r="J2264">
        <v>0.44941808415398299</v>
      </c>
      <c r="K2264">
        <f t="shared" si="105"/>
        <v>3378263</v>
      </c>
      <c r="L2264">
        <f t="shared" si="106"/>
        <v>3459923</v>
      </c>
      <c r="M2264">
        <f t="shared" si="107"/>
        <v>6925255</v>
      </c>
    </row>
    <row r="2265" spans="1:13">
      <c r="A2265" s="1" t="s">
        <v>31</v>
      </c>
      <c r="B2265">
        <v>42017</v>
      </c>
      <c r="C2265" t="s">
        <v>1497</v>
      </c>
      <c r="D2265">
        <v>187367</v>
      </c>
      <c r="E2265">
        <v>204712</v>
      </c>
      <c r="F2265">
        <v>396234</v>
      </c>
      <c r="G2265">
        <v>-17345</v>
      </c>
      <c r="H2265">
        <v>0.47286956697305099</v>
      </c>
      <c r="I2265">
        <v>0.51664420519188103</v>
      </c>
      <c r="J2265">
        <v>-4.3774638218830299E-2</v>
      </c>
      <c r="K2265">
        <f t="shared" si="105"/>
        <v>3378263</v>
      </c>
      <c r="L2265">
        <f t="shared" si="106"/>
        <v>3459923</v>
      </c>
      <c r="M2265">
        <f t="shared" si="107"/>
        <v>6925255</v>
      </c>
    </row>
    <row r="2266" spans="1:13">
      <c r="A2266" s="1" t="s">
        <v>31</v>
      </c>
      <c r="B2266">
        <v>42019</v>
      </c>
      <c r="C2266" t="s">
        <v>92</v>
      </c>
      <c r="D2266">
        <v>74359</v>
      </c>
      <c r="E2266">
        <v>37508</v>
      </c>
      <c r="F2266">
        <v>113305</v>
      </c>
      <c r="G2266">
        <v>36851</v>
      </c>
      <c r="H2266">
        <v>0.65627289175234904</v>
      </c>
      <c r="I2266">
        <v>0.33103570010149502</v>
      </c>
      <c r="J2266">
        <v>0.32523719165085302</v>
      </c>
      <c r="K2266">
        <f t="shared" si="105"/>
        <v>3378263</v>
      </c>
      <c r="L2266">
        <f t="shared" si="106"/>
        <v>3459923</v>
      </c>
      <c r="M2266">
        <f t="shared" si="107"/>
        <v>6925255</v>
      </c>
    </row>
    <row r="2267" spans="1:13">
      <c r="A2267" s="1" t="s">
        <v>31</v>
      </c>
      <c r="B2267">
        <v>42021</v>
      </c>
      <c r="C2267" t="s">
        <v>1498</v>
      </c>
      <c r="D2267">
        <v>48085</v>
      </c>
      <c r="E2267">
        <v>21730</v>
      </c>
      <c r="F2267">
        <v>70574</v>
      </c>
      <c r="G2267">
        <v>26355</v>
      </c>
      <c r="H2267">
        <v>0.68134157055006095</v>
      </c>
      <c r="I2267">
        <v>0.30790376059171898</v>
      </c>
      <c r="J2267">
        <v>0.37343780995834103</v>
      </c>
      <c r="K2267">
        <f t="shared" si="105"/>
        <v>3378263</v>
      </c>
      <c r="L2267">
        <f t="shared" si="106"/>
        <v>3459923</v>
      </c>
      <c r="M2267">
        <f t="shared" si="107"/>
        <v>6925255</v>
      </c>
    </row>
    <row r="2268" spans="1:13">
      <c r="A2268" s="1" t="s">
        <v>31</v>
      </c>
      <c r="B2268">
        <v>42023</v>
      </c>
      <c r="C2268" t="s">
        <v>1499</v>
      </c>
      <c r="D2268">
        <v>1771</v>
      </c>
      <c r="E2268">
        <v>634</v>
      </c>
      <c r="F2268">
        <v>2434</v>
      </c>
      <c r="G2268">
        <v>1137</v>
      </c>
      <c r="H2268">
        <v>0.72760887428101895</v>
      </c>
      <c r="I2268">
        <v>0.26047658175842198</v>
      </c>
      <c r="J2268">
        <v>0.46713229252259603</v>
      </c>
      <c r="K2268">
        <f t="shared" si="105"/>
        <v>3378263</v>
      </c>
      <c r="L2268">
        <f t="shared" si="106"/>
        <v>3459923</v>
      </c>
      <c r="M2268">
        <f t="shared" si="107"/>
        <v>6925255</v>
      </c>
    </row>
    <row r="2269" spans="1:13">
      <c r="A2269" s="1" t="s">
        <v>31</v>
      </c>
      <c r="B2269">
        <v>42025</v>
      </c>
      <c r="C2269" t="s">
        <v>1147</v>
      </c>
      <c r="D2269">
        <v>21984</v>
      </c>
      <c r="E2269">
        <v>11212</v>
      </c>
      <c r="F2269">
        <v>33629</v>
      </c>
      <c r="G2269">
        <v>10772</v>
      </c>
      <c r="H2269">
        <v>0.65372149038032601</v>
      </c>
      <c r="I2269">
        <v>0.33340271789229498</v>
      </c>
      <c r="J2269">
        <v>0.32031877248803098</v>
      </c>
      <c r="K2269">
        <f t="shared" si="105"/>
        <v>3378263</v>
      </c>
      <c r="L2269">
        <f t="shared" si="106"/>
        <v>3459923</v>
      </c>
      <c r="M2269">
        <f t="shared" si="107"/>
        <v>6925255</v>
      </c>
    </row>
    <row r="2270" spans="1:13">
      <c r="A2270" s="1" t="s">
        <v>31</v>
      </c>
      <c r="B2270">
        <v>42027</v>
      </c>
      <c r="C2270" t="s">
        <v>1500</v>
      </c>
      <c r="D2270">
        <v>36372</v>
      </c>
      <c r="E2270">
        <v>40055</v>
      </c>
      <c r="F2270">
        <v>77493</v>
      </c>
      <c r="G2270">
        <v>-3683</v>
      </c>
      <c r="H2270">
        <v>0.469358522705276</v>
      </c>
      <c r="I2270">
        <v>0.51688539610029205</v>
      </c>
      <c r="J2270">
        <v>-4.7526873395016302E-2</v>
      </c>
      <c r="K2270">
        <f t="shared" si="105"/>
        <v>3378263</v>
      </c>
      <c r="L2270">
        <f t="shared" si="106"/>
        <v>3459923</v>
      </c>
      <c r="M2270">
        <f t="shared" si="107"/>
        <v>6925255</v>
      </c>
    </row>
    <row r="2271" spans="1:13">
      <c r="A2271" s="1" t="s">
        <v>31</v>
      </c>
      <c r="B2271">
        <v>42029</v>
      </c>
      <c r="C2271" t="s">
        <v>1501</v>
      </c>
      <c r="D2271">
        <v>128565</v>
      </c>
      <c r="E2271">
        <v>182372</v>
      </c>
      <c r="F2271">
        <v>315753</v>
      </c>
      <c r="G2271">
        <v>-53807</v>
      </c>
      <c r="H2271">
        <v>0.407169528080493</v>
      </c>
      <c r="I2271">
        <v>0.57757804359736797</v>
      </c>
      <c r="J2271">
        <v>-0.170408515516875</v>
      </c>
      <c r="K2271">
        <f t="shared" si="105"/>
        <v>3378263</v>
      </c>
      <c r="L2271">
        <f t="shared" si="106"/>
        <v>3459923</v>
      </c>
      <c r="M2271">
        <f t="shared" si="107"/>
        <v>6925255</v>
      </c>
    </row>
    <row r="2272" spans="1:13">
      <c r="A2272" s="1" t="s">
        <v>31</v>
      </c>
      <c r="B2272">
        <v>42031</v>
      </c>
      <c r="C2272" t="s">
        <v>1502</v>
      </c>
      <c r="D2272">
        <v>14578</v>
      </c>
      <c r="E2272">
        <v>4678</v>
      </c>
      <c r="F2272">
        <v>19493</v>
      </c>
      <c r="G2272">
        <v>9900</v>
      </c>
      <c r="H2272">
        <v>0.74785820550966997</v>
      </c>
      <c r="I2272">
        <v>0.239983583850613</v>
      </c>
      <c r="J2272">
        <v>0.50787462165905695</v>
      </c>
      <c r="K2272">
        <f t="shared" si="105"/>
        <v>3378263</v>
      </c>
      <c r="L2272">
        <f t="shared" si="106"/>
        <v>3459923</v>
      </c>
      <c r="M2272">
        <f t="shared" si="107"/>
        <v>6925255</v>
      </c>
    </row>
    <row r="2273" spans="1:13">
      <c r="A2273" s="1" t="s">
        <v>31</v>
      </c>
      <c r="B2273">
        <v>42033</v>
      </c>
      <c r="C2273" t="s">
        <v>1503</v>
      </c>
      <c r="D2273">
        <v>29203</v>
      </c>
      <c r="E2273">
        <v>9673</v>
      </c>
      <c r="F2273">
        <v>39496</v>
      </c>
      <c r="G2273">
        <v>19530</v>
      </c>
      <c r="H2273">
        <v>0.73939133076767205</v>
      </c>
      <c r="I2273">
        <v>0.24491087705084</v>
      </c>
      <c r="J2273">
        <v>0.49448045371683202</v>
      </c>
      <c r="K2273">
        <f t="shared" si="105"/>
        <v>3378263</v>
      </c>
      <c r="L2273">
        <f t="shared" si="106"/>
        <v>3459923</v>
      </c>
      <c r="M2273">
        <f t="shared" si="107"/>
        <v>6925255</v>
      </c>
    </row>
    <row r="2274" spans="1:13">
      <c r="A2274" s="1" t="s">
        <v>31</v>
      </c>
      <c r="B2274">
        <v>42035</v>
      </c>
      <c r="C2274" t="s">
        <v>588</v>
      </c>
      <c r="D2274">
        <v>11902</v>
      </c>
      <c r="E2274">
        <v>5502</v>
      </c>
      <c r="F2274">
        <v>17625</v>
      </c>
      <c r="G2274">
        <v>6400</v>
      </c>
      <c r="H2274">
        <v>0.67529078014184396</v>
      </c>
      <c r="I2274">
        <v>0.31217021276595702</v>
      </c>
      <c r="J2274">
        <v>0.36312056737588599</v>
      </c>
      <c r="K2274">
        <f t="shared" si="105"/>
        <v>3378263</v>
      </c>
      <c r="L2274">
        <f t="shared" si="106"/>
        <v>3459923</v>
      </c>
      <c r="M2274">
        <f t="shared" si="107"/>
        <v>6925255</v>
      </c>
    </row>
    <row r="2275" spans="1:13">
      <c r="A2275" s="1" t="s">
        <v>31</v>
      </c>
      <c r="B2275">
        <v>42037</v>
      </c>
      <c r="C2275" t="s">
        <v>218</v>
      </c>
      <c r="D2275">
        <v>20098</v>
      </c>
      <c r="E2275">
        <v>10532</v>
      </c>
      <c r="F2275">
        <v>31171</v>
      </c>
      <c r="G2275">
        <v>9566</v>
      </c>
      <c r="H2275">
        <v>0.64476596836803401</v>
      </c>
      <c r="I2275">
        <v>0.337878155978313</v>
      </c>
      <c r="J2275">
        <v>0.30688781238972102</v>
      </c>
      <c r="K2275">
        <f t="shared" si="105"/>
        <v>3378263</v>
      </c>
      <c r="L2275">
        <f t="shared" si="106"/>
        <v>3459923</v>
      </c>
      <c r="M2275">
        <f t="shared" si="107"/>
        <v>6925255</v>
      </c>
    </row>
    <row r="2276" spans="1:13">
      <c r="A2276" s="1" t="s">
        <v>31</v>
      </c>
      <c r="B2276">
        <v>42039</v>
      </c>
      <c r="C2276" t="s">
        <v>221</v>
      </c>
      <c r="D2276">
        <v>28559</v>
      </c>
      <c r="E2276">
        <v>12924</v>
      </c>
      <c r="F2276">
        <v>42004</v>
      </c>
      <c r="G2276">
        <v>15635</v>
      </c>
      <c r="H2276">
        <v>0.67991143700599899</v>
      </c>
      <c r="I2276">
        <v>0.30768498238262998</v>
      </c>
      <c r="J2276">
        <v>0.37222645462336901</v>
      </c>
      <c r="K2276">
        <f t="shared" si="105"/>
        <v>3378263</v>
      </c>
      <c r="L2276">
        <f t="shared" si="106"/>
        <v>3459923</v>
      </c>
      <c r="M2276">
        <f t="shared" si="107"/>
        <v>6925255</v>
      </c>
    </row>
    <row r="2277" spans="1:13">
      <c r="A2277" s="1" t="s">
        <v>31</v>
      </c>
      <c r="B2277">
        <v>42041</v>
      </c>
      <c r="C2277" t="s">
        <v>590</v>
      </c>
      <c r="D2277">
        <v>77212</v>
      </c>
      <c r="E2277">
        <v>62245</v>
      </c>
      <c r="F2277">
        <v>141595</v>
      </c>
      <c r="G2277">
        <v>14967</v>
      </c>
      <c r="H2277">
        <v>0.54530174088067995</v>
      </c>
      <c r="I2277">
        <v>0.43959885589180397</v>
      </c>
      <c r="J2277">
        <v>0.10570288498887601</v>
      </c>
      <c r="K2277">
        <f t="shared" si="105"/>
        <v>3378263</v>
      </c>
      <c r="L2277">
        <f t="shared" si="106"/>
        <v>3459923</v>
      </c>
      <c r="M2277">
        <f t="shared" si="107"/>
        <v>6925255</v>
      </c>
    </row>
    <row r="2278" spans="1:13">
      <c r="A2278" s="1" t="s">
        <v>31</v>
      </c>
      <c r="B2278">
        <v>42043</v>
      </c>
      <c r="C2278" t="s">
        <v>1504</v>
      </c>
      <c r="D2278">
        <v>66408</v>
      </c>
      <c r="E2278">
        <v>78983</v>
      </c>
      <c r="F2278">
        <v>147368</v>
      </c>
      <c r="G2278">
        <v>-12575</v>
      </c>
      <c r="H2278">
        <v>0.450627001791433</v>
      </c>
      <c r="I2278">
        <v>0.53595760273600701</v>
      </c>
      <c r="J2278">
        <v>-8.5330600944574106E-2</v>
      </c>
      <c r="K2278">
        <f t="shared" si="105"/>
        <v>3378263</v>
      </c>
      <c r="L2278">
        <f t="shared" si="106"/>
        <v>3459923</v>
      </c>
      <c r="M2278">
        <f t="shared" si="107"/>
        <v>6925255</v>
      </c>
    </row>
    <row r="2279" spans="1:13">
      <c r="A2279" s="1" t="s">
        <v>31</v>
      </c>
      <c r="B2279">
        <v>42045</v>
      </c>
      <c r="C2279" t="s">
        <v>640</v>
      </c>
      <c r="D2279">
        <v>118532</v>
      </c>
      <c r="E2279">
        <v>206423</v>
      </c>
      <c r="F2279">
        <v>329006</v>
      </c>
      <c r="G2279">
        <v>-87891</v>
      </c>
      <c r="H2279">
        <v>0.36027306492890698</v>
      </c>
      <c r="I2279">
        <v>0.627414089712649</v>
      </c>
      <c r="J2279">
        <v>-0.26714102478374202</v>
      </c>
      <c r="K2279">
        <f t="shared" si="105"/>
        <v>3378263</v>
      </c>
      <c r="L2279">
        <f t="shared" si="106"/>
        <v>3459923</v>
      </c>
      <c r="M2279">
        <f t="shared" si="107"/>
        <v>6925255</v>
      </c>
    </row>
    <row r="2280" spans="1:13">
      <c r="A2280" s="1" t="s">
        <v>31</v>
      </c>
      <c r="B2280">
        <v>42047</v>
      </c>
      <c r="C2280" t="s">
        <v>733</v>
      </c>
      <c r="D2280">
        <v>12140</v>
      </c>
      <c r="E2280">
        <v>4522</v>
      </c>
      <c r="F2280">
        <v>16906</v>
      </c>
      <c r="G2280">
        <v>7618</v>
      </c>
      <c r="H2280">
        <v>0.71808825269135201</v>
      </c>
      <c r="I2280">
        <v>0.26747900153791498</v>
      </c>
      <c r="J2280">
        <v>0.45060925115343597</v>
      </c>
      <c r="K2280">
        <f t="shared" si="105"/>
        <v>3378263</v>
      </c>
      <c r="L2280">
        <f t="shared" si="106"/>
        <v>3459923</v>
      </c>
      <c r="M2280">
        <f t="shared" si="107"/>
        <v>6925255</v>
      </c>
    </row>
    <row r="2281" spans="1:13">
      <c r="A2281" s="1" t="s">
        <v>31</v>
      </c>
      <c r="B2281">
        <v>42049</v>
      </c>
      <c r="C2281" t="s">
        <v>1282</v>
      </c>
      <c r="D2281">
        <v>66869</v>
      </c>
      <c r="E2281">
        <v>68286</v>
      </c>
      <c r="F2281">
        <v>137083</v>
      </c>
      <c r="G2281">
        <v>-1417</v>
      </c>
      <c r="H2281">
        <v>0.48779936243006</v>
      </c>
      <c r="I2281">
        <v>0.498136165680646</v>
      </c>
      <c r="J2281">
        <v>-1.03368032505854E-2</v>
      </c>
      <c r="K2281">
        <f t="shared" si="105"/>
        <v>3378263</v>
      </c>
      <c r="L2281">
        <f t="shared" si="106"/>
        <v>3459923</v>
      </c>
      <c r="M2281">
        <f t="shared" si="107"/>
        <v>6925255</v>
      </c>
    </row>
    <row r="2282" spans="1:13">
      <c r="A2282" s="1" t="s">
        <v>31</v>
      </c>
      <c r="B2282">
        <v>42051</v>
      </c>
      <c r="C2282" t="s">
        <v>114</v>
      </c>
      <c r="D2282">
        <v>41227</v>
      </c>
      <c r="E2282">
        <v>20444</v>
      </c>
      <c r="F2282">
        <v>62139</v>
      </c>
      <c r="G2282">
        <v>20783</v>
      </c>
      <c r="H2282">
        <v>0.66346416904037697</v>
      </c>
      <c r="I2282">
        <v>0.32900432900432902</v>
      </c>
      <c r="J2282">
        <v>0.33445984003604801</v>
      </c>
      <c r="K2282">
        <f t="shared" si="105"/>
        <v>3378263</v>
      </c>
      <c r="L2282">
        <f t="shared" si="106"/>
        <v>3459923</v>
      </c>
      <c r="M2282">
        <f t="shared" si="107"/>
        <v>6925255</v>
      </c>
    </row>
    <row r="2283" spans="1:13">
      <c r="A2283" s="1" t="s">
        <v>31</v>
      </c>
      <c r="B2283">
        <v>42053</v>
      </c>
      <c r="C2283" t="s">
        <v>1505</v>
      </c>
      <c r="D2283">
        <v>1882</v>
      </c>
      <c r="E2283">
        <v>728</v>
      </c>
      <c r="F2283">
        <v>2646</v>
      </c>
      <c r="G2283">
        <v>1154</v>
      </c>
      <c r="H2283">
        <v>0.71126228269085401</v>
      </c>
      <c r="I2283">
        <v>0.27513227513227501</v>
      </c>
      <c r="J2283">
        <v>0.436130007558579</v>
      </c>
      <c r="K2283">
        <f t="shared" si="105"/>
        <v>3378263</v>
      </c>
      <c r="L2283">
        <f t="shared" si="106"/>
        <v>3459923</v>
      </c>
      <c r="M2283">
        <f t="shared" si="107"/>
        <v>6925255</v>
      </c>
    </row>
    <row r="2284" spans="1:13">
      <c r="A2284" s="1" t="s">
        <v>31</v>
      </c>
      <c r="B2284">
        <v>42055</v>
      </c>
      <c r="C2284" t="s">
        <v>115</v>
      </c>
      <c r="D2284">
        <v>57245</v>
      </c>
      <c r="E2284">
        <v>22422</v>
      </c>
      <c r="F2284">
        <v>80783</v>
      </c>
      <c r="G2284">
        <v>34823</v>
      </c>
      <c r="H2284">
        <v>0.70862681504771996</v>
      </c>
      <c r="I2284">
        <v>0.27755839718752701</v>
      </c>
      <c r="J2284">
        <v>0.43106841786019301</v>
      </c>
      <c r="K2284">
        <f t="shared" si="105"/>
        <v>3378263</v>
      </c>
      <c r="L2284">
        <f t="shared" si="106"/>
        <v>3459923</v>
      </c>
      <c r="M2284">
        <f t="shared" si="107"/>
        <v>6925255</v>
      </c>
    </row>
    <row r="2285" spans="1:13">
      <c r="A2285" s="1" t="s">
        <v>31</v>
      </c>
      <c r="B2285">
        <v>42057</v>
      </c>
      <c r="C2285" t="s">
        <v>227</v>
      </c>
      <c r="D2285">
        <v>6824</v>
      </c>
      <c r="E2285">
        <v>1085</v>
      </c>
      <c r="F2285">
        <v>7977</v>
      </c>
      <c r="G2285">
        <v>5739</v>
      </c>
      <c r="H2285">
        <v>0.85545944590698197</v>
      </c>
      <c r="I2285">
        <v>0.13601604613263099</v>
      </c>
      <c r="J2285">
        <v>0.71944339977435101</v>
      </c>
      <c r="K2285">
        <f t="shared" si="105"/>
        <v>3378263</v>
      </c>
      <c r="L2285">
        <f t="shared" si="106"/>
        <v>3459923</v>
      </c>
      <c r="M2285">
        <f t="shared" si="107"/>
        <v>6925255</v>
      </c>
    </row>
    <row r="2286" spans="1:13">
      <c r="A2286" s="1" t="s">
        <v>31</v>
      </c>
      <c r="B2286">
        <v>42059</v>
      </c>
      <c r="C2286" t="s">
        <v>117</v>
      </c>
      <c r="D2286">
        <v>12579</v>
      </c>
      <c r="E2286">
        <v>4911</v>
      </c>
      <c r="F2286">
        <v>17669</v>
      </c>
      <c r="G2286">
        <v>7668</v>
      </c>
      <c r="H2286">
        <v>0.71192484011545598</v>
      </c>
      <c r="I2286">
        <v>0.27794442243477202</v>
      </c>
      <c r="J2286">
        <v>0.43398041768068302</v>
      </c>
      <c r="K2286">
        <f t="shared" si="105"/>
        <v>3378263</v>
      </c>
      <c r="L2286">
        <f t="shared" si="106"/>
        <v>3459923</v>
      </c>
      <c r="M2286">
        <f t="shared" si="107"/>
        <v>6925255</v>
      </c>
    </row>
    <row r="2287" spans="1:13">
      <c r="A2287" s="1" t="s">
        <v>31</v>
      </c>
      <c r="B2287">
        <v>42061</v>
      </c>
      <c r="C2287" t="s">
        <v>1506</v>
      </c>
      <c r="D2287">
        <v>17061</v>
      </c>
      <c r="E2287">
        <v>5445</v>
      </c>
      <c r="F2287">
        <v>22792</v>
      </c>
      <c r="G2287">
        <v>11616</v>
      </c>
      <c r="H2287">
        <v>0.74855212355212297</v>
      </c>
      <c r="I2287">
        <v>0.23889961389961301</v>
      </c>
      <c r="J2287">
        <v>0.50965250965250897</v>
      </c>
      <c r="K2287">
        <f t="shared" si="105"/>
        <v>3378263</v>
      </c>
      <c r="L2287">
        <f t="shared" si="106"/>
        <v>3459923</v>
      </c>
      <c r="M2287">
        <f t="shared" si="107"/>
        <v>6925255</v>
      </c>
    </row>
    <row r="2288" spans="1:13">
      <c r="A2288" s="1" t="s">
        <v>31</v>
      </c>
      <c r="B2288">
        <v>42063</v>
      </c>
      <c r="C2288" t="s">
        <v>1507</v>
      </c>
      <c r="D2288">
        <v>28089</v>
      </c>
      <c r="E2288">
        <v>12634</v>
      </c>
      <c r="F2288">
        <v>41198</v>
      </c>
      <c r="G2288">
        <v>15455</v>
      </c>
      <c r="H2288">
        <v>0.68180494198747499</v>
      </c>
      <c r="I2288">
        <v>0.30666537210544198</v>
      </c>
      <c r="J2288">
        <v>0.37513956988203301</v>
      </c>
      <c r="K2288">
        <f t="shared" si="105"/>
        <v>3378263</v>
      </c>
      <c r="L2288">
        <f t="shared" si="106"/>
        <v>3459923</v>
      </c>
      <c r="M2288">
        <f t="shared" si="107"/>
        <v>6925255</v>
      </c>
    </row>
    <row r="2289" spans="1:13">
      <c r="A2289" s="1" t="s">
        <v>31</v>
      </c>
      <c r="B2289">
        <v>42065</v>
      </c>
      <c r="C2289" t="s">
        <v>122</v>
      </c>
      <c r="D2289">
        <v>17960</v>
      </c>
      <c r="E2289">
        <v>4527</v>
      </c>
      <c r="F2289">
        <v>22824</v>
      </c>
      <c r="G2289">
        <v>13433</v>
      </c>
      <c r="H2289">
        <v>0.78689099193831002</v>
      </c>
      <c r="I2289">
        <v>0.19834384858044099</v>
      </c>
      <c r="J2289">
        <v>0.58854714335786895</v>
      </c>
      <c r="K2289">
        <f t="shared" si="105"/>
        <v>3378263</v>
      </c>
      <c r="L2289">
        <f t="shared" si="106"/>
        <v>3459923</v>
      </c>
      <c r="M2289">
        <f t="shared" si="107"/>
        <v>6925255</v>
      </c>
    </row>
    <row r="2290" spans="1:13">
      <c r="A2290" s="1" t="s">
        <v>31</v>
      </c>
      <c r="B2290">
        <v>42067</v>
      </c>
      <c r="C2290" t="s">
        <v>1508</v>
      </c>
      <c r="D2290">
        <v>9649</v>
      </c>
      <c r="E2290">
        <v>2253</v>
      </c>
      <c r="F2290">
        <v>12043</v>
      </c>
      <c r="G2290">
        <v>7396</v>
      </c>
      <c r="H2290">
        <v>0.80121232251100205</v>
      </c>
      <c r="I2290">
        <v>0.187079631321099</v>
      </c>
      <c r="J2290">
        <v>0.61413269118990199</v>
      </c>
      <c r="K2290">
        <f t="shared" si="105"/>
        <v>3378263</v>
      </c>
      <c r="L2290">
        <f t="shared" si="106"/>
        <v>3459923</v>
      </c>
      <c r="M2290">
        <f t="shared" si="107"/>
        <v>6925255</v>
      </c>
    </row>
    <row r="2291" spans="1:13">
      <c r="A2291" s="1" t="s">
        <v>31</v>
      </c>
      <c r="B2291">
        <v>42069</v>
      </c>
      <c r="C2291" t="s">
        <v>1509</v>
      </c>
      <c r="D2291">
        <v>52334</v>
      </c>
      <c r="E2291">
        <v>61991</v>
      </c>
      <c r="F2291">
        <v>115410</v>
      </c>
      <c r="G2291">
        <v>-9657</v>
      </c>
      <c r="H2291">
        <v>0.45346157178753999</v>
      </c>
      <c r="I2291">
        <v>0.53713716315743798</v>
      </c>
      <c r="J2291">
        <v>-8.3675591369898494E-2</v>
      </c>
      <c r="K2291">
        <f t="shared" si="105"/>
        <v>3378263</v>
      </c>
      <c r="L2291">
        <f t="shared" si="106"/>
        <v>3459923</v>
      </c>
      <c r="M2291">
        <f t="shared" si="107"/>
        <v>6925255</v>
      </c>
    </row>
    <row r="2292" spans="1:13">
      <c r="A2292" s="1" t="s">
        <v>31</v>
      </c>
      <c r="B2292">
        <v>42071</v>
      </c>
      <c r="C2292" t="s">
        <v>1205</v>
      </c>
      <c r="D2292">
        <v>160209</v>
      </c>
      <c r="E2292">
        <v>115847</v>
      </c>
      <c r="F2292">
        <v>281375</v>
      </c>
      <c r="G2292">
        <v>44362</v>
      </c>
      <c r="H2292">
        <v>0.56937894269213596</v>
      </c>
      <c r="I2292">
        <v>0.411717458907152</v>
      </c>
      <c r="J2292">
        <v>0.15766148378498401</v>
      </c>
      <c r="K2292">
        <f t="shared" si="105"/>
        <v>3378263</v>
      </c>
      <c r="L2292">
        <f t="shared" si="106"/>
        <v>3459923</v>
      </c>
      <c r="M2292">
        <f t="shared" si="107"/>
        <v>6925255</v>
      </c>
    </row>
    <row r="2293" spans="1:13">
      <c r="A2293" s="1" t="s">
        <v>31</v>
      </c>
      <c r="B2293">
        <v>42073</v>
      </c>
      <c r="C2293" t="s">
        <v>125</v>
      </c>
      <c r="D2293">
        <v>29597</v>
      </c>
      <c r="E2293">
        <v>15978</v>
      </c>
      <c r="F2293">
        <v>46076</v>
      </c>
      <c r="G2293">
        <v>13619</v>
      </c>
      <c r="H2293">
        <v>0.64235176664641003</v>
      </c>
      <c r="I2293">
        <v>0.34677489365396302</v>
      </c>
      <c r="J2293">
        <v>0.295576872992447</v>
      </c>
      <c r="K2293">
        <f t="shared" si="105"/>
        <v>3378263</v>
      </c>
      <c r="L2293">
        <f t="shared" si="106"/>
        <v>3459923</v>
      </c>
      <c r="M2293">
        <f t="shared" si="107"/>
        <v>6925255</v>
      </c>
    </row>
    <row r="2294" spans="1:13">
      <c r="A2294" s="1" t="s">
        <v>31</v>
      </c>
      <c r="B2294">
        <v>42075</v>
      </c>
      <c r="C2294" t="s">
        <v>1510</v>
      </c>
      <c r="D2294">
        <v>46731</v>
      </c>
      <c r="E2294">
        <v>23932</v>
      </c>
      <c r="F2294">
        <v>71858</v>
      </c>
      <c r="G2294">
        <v>22799</v>
      </c>
      <c r="H2294">
        <v>0.65032425060536003</v>
      </c>
      <c r="I2294">
        <v>0.33304572907678998</v>
      </c>
      <c r="J2294">
        <v>0.31727852152857</v>
      </c>
      <c r="K2294">
        <f t="shared" si="105"/>
        <v>3378263</v>
      </c>
      <c r="L2294">
        <f t="shared" si="106"/>
        <v>3459923</v>
      </c>
      <c r="M2294">
        <f t="shared" si="107"/>
        <v>6925255</v>
      </c>
    </row>
    <row r="2295" spans="1:13">
      <c r="A2295" s="1" t="s">
        <v>31</v>
      </c>
      <c r="B2295">
        <v>42077</v>
      </c>
      <c r="C2295" t="s">
        <v>1511</v>
      </c>
      <c r="D2295">
        <v>84259</v>
      </c>
      <c r="E2295">
        <v>98288</v>
      </c>
      <c r="F2295">
        <v>184713</v>
      </c>
      <c r="G2295">
        <v>-14029</v>
      </c>
      <c r="H2295">
        <v>0.45616172115660503</v>
      </c>
      <c r="I2295">
        <v>0.53211197912437103</v>
      </c>
      <c r="J2295">
        <v>-7.5950257967766194E-2</v>
      </c>
      <c r="K2295">
        <f t="shared" si="105"/>
        <v>3378263</v>
      </c>
      <c r="L2295">
        <f t="shared" si="106"/>
        <v>3459923</v>
      </c>
      <c r="M2295">
        <f t="shared" si="107"/>
        <v>6925255</v>
      </c>
    </row>
    <row r="2296" spans="1:13">
      <c r="A2296" s="1" t="s">
        <v>31</v>
      </c>
      <c r="B2296">
        <v>42079</v>
      </c>
      <c r="C2296" t="s">
        <v>1512</v>
      </c>
      <c r="D2296">
        <v>86929</v>
      </c>
      <c r="E2296">
        <v>64873</v>
      </c>
      <c r="F2296">
        <v>153321</v>
      </c>
      <c r="G2296">
        <v>22056</v>
      </c>
      <c r="H2296">
        <v>0.56697386528916405</v>
      </c>
      <c r="I2296">
        <v>0.42311881607868401</v>
      </c>
      <c r="J2296">
        <v>0.14385504921048001</v>
      </c>
      <c r="K2296">
        <f t="shared" si="105"/>
        <v>3378263</v>
      </c>
      <c r="L2296">
        <f t="shared" si="106"/>
        <v>3459923</v>
      </c>
      <c r="M2296">
        <f t="shared" si="107"/>
        <v>6925255</v>
      </c>
    </row>
    <row r="2297" spans="1:13">
      <c r="A2297" s="1" t="s">
        <v>31</v>
      </c>
      <c r="B2297">
        <v>42081</v>
      </c>
      <c r="C2297" t="s">
        <v>1513</v>
      </c>
      <c r="D2297">
        <v>41462</v>
      </c>
      <c r="E2297">
        <v>16971</v>
      </c>
      <c r="F2297">
        <v>59254</v>
      </c>
      <c r="G2297">
        <v>24491</v>
      </c>
      <c r="H2297">
        <v>0.69973335133493098</v>
      </c>
      <c r="I2297">
        <v>0.28641104398015299</v>
      </c>
      <c r="J2297">
        <v>0.41332230735477699</v>
      </c>
      <c r="K2297">
        <f t="shared" si="105"/>
        <v>3378263</v>
      </c>
      <c r="L2297">
        <f t="shared" si="106"/>
        <v>3459923</v>
      </c>
      <c r="M2297">
        <f t="shared" si="107"/>
        <v>6925255</v>
      </c>
    </row>
    <row r="2298" spans="1:13">
      <c r="A2298" s="1" t="s">
        <v>31</v>
      </c>
      <c r="B2298">
        <v>42083</v>
      </c>
      <c r="C2298" t="s">
        <v>1514</v>
      </c>
      <c r="D2298">
        <v>14083</v>
      </c>
      <c r="E2298">
        <v>5098</v>
      </c>
      <c r="F2298">
        <v>19466</v>
      </c>
      <c r="G2298">
        <v>8985</v>
      </c>
      <c r="H2298">
        <v>0.72346655707387197</v>
      </c>
      <c r="I2298">
        <v>0.261892530566115</v>
      </c>
      <c r="J2298">
        <v>0.46157402650775697</v>
      </c>
      <c r="K2298">
        <f t="shared" si="105"/>
        <v>3378263</v>
      </c>
      <c r="L2298">
        <f t="shared" si="106"/>
        <v>3459923</v>
      </c>
      <c r="M2298">
        <f t="shared" si="107"/>
        <v>6925255</v>
      </c>
    </row>
    <row r="2299" spans="1:13">
      <c r="A2299" s="1" t="s">
        <v>31</v>
      </c>
      <c r="B2299">
        <v>42085</v>
      </c>
      <c r="C2299" t="s">
        <v>616</v>
      </c>
      <c r="D2299">
        <v>36143</v>
      </c>
      <c r="E2299">
        <v>21067</v>
      </c>
      <c r="F2299">
        <v>57954</v>
      </c>
      <c r="G2299">
        <v>15076</v>
      </c>
      <c r="H2299">
        <v>0.62364979121372099</v>
      </c>
      <c r="I2299">
        <v>0.363512440901404</v>
      </c>
      <c r="J2299">
        <v>0.260137350312316</v>
      </c>
      <c r="K2299">
        <f t="shared" si="105"/>
        <v>3378263</v>
      </c>
      <c r="L2299">
        <f t="shared" si="106"/>
        <v>3459923</v>
      </c>
      <c r="M2299">
        <f t="shared" si="107"/>
        <v>6925255</v>
      </c>
    </row>
    <row r="2300" spans="1:13">
      <c r="A2300" s="1" t="s">
        <v>31</v>
      </c>
      <c r="B2300">
        <v>42087</v>
      </c>
      <c r="C2300" t="s">
        <v>1515</v>
      </c>
      <c r="D2300">
        <v>16670</v>
      </c>
      <c r="E2300">
        <v>4603</v>
      </c>
      <c r="F2300">
        <v>21502</v>
      </c>
      <c r="G2300">
        <v>12067</v>
      </c>
      <c r="H2300">
        <v>0.77527671844479495</v>
      </c>
      <c r="I2300">
        <v>0.214073109478188</v>
      </c>
      <c r="J2300">
        <v>0.56120360896660704</v>
      </c>
      <c r="K2300">
        <f t="shared" si="105"/>
        <v>3378263</v>
      </c>
      <c r="L2300">
        <f t="shared" si="106"/>
        <v>3459923</v>
      </c>
      <c r="M2300">
        <f t="shared" si="107"/>
        <v>6925255</v>
      </c>
    </row>
    <row r="2301" spans="1:13">
      <c r="A2301" s="1" t="s">
        <v>31</v>
      </c>
      <c r="B2301">
        <v>42089</v>
      </c>
      <c r="C2301" t="s">
        <v>135</v>
      </c>
      <c r="D2301">
        <v>38726</v>
      </c>
      <c r="E2301">
        <v>44060</v>
      </c>
      <c r="F2301">
        <v>83829</v>
      </c>
      <c r="G2301">
        <v>-5334</v>
      </c>
      <c r="H2301">
        <v>0.46196423671998899</v>
      </c>
      <c r="I2301">
        <v>0.52559376826635096</v>
      </c>
      <c r="J2301">
        <v>-6.3629531546362195E-2</v>
      </c>
      <c r="K2301">
        <f t="shared" si="105"/>
        <v>3378263</v>
      </c>
      <c r="L2301">
        <f t="shared" si="106"/>
        <v>3459923</v>
      </c>
      <c r="M2301">
        <f t="shared" si="107"/>
        <v>6925255</v>
      </c>
    </row>
    <row r="2302" spans="1:13">
      <c r="A2302" s="1" t="s">
        <v>31</v>
      </c>
      <c r="B2302">
        <v>42091</v>
      </c>
      <c r="C2302" t="s">
        <v>136</v>
      </c>
      <c r="D2302">
        <v>185460</v>
      </c>
      <c r="E2302">
        <v>319511</v>
      </c>
      <c r="F2302">
        <v>510157</v>
      </c>
      <c r="G2302">
        <v>-134051</v>
      </c>
      <c r="H2302">
        <v>0.36353514702336698</v>
      </c>
      <c r="I2302">
        <v>0.62629935490446997</v>
      </c>
      <c r="J2302">
        <v>-0.262764207881103</v>
      </c>
      <c r="K2302">
        <f t="shared" si="105"/>
        <v>3378263</v>
      </c>
      <c r="L2302">
        <f t="shared" si="106"/>
        <v>3459923</v>
      </c>
      <c r="M2302">
        <f t="shared" si="107"/>
        <v>6925255</v>
      </c>
    </row>
    <row r="2303" spans="1:13">
      <c r="A2303" s="1" t="s">
        <v>31</v>
      </c>
      <c r="B2303">
        <v>42093</v>
      </c>
      <c r="C2303" t="s">
        <v>1516</v>
      </c>
      <c r="D2303">
        <v>5844</v>
      </c>
      <c r="E2303">
        <v>3771</v>
      </c>
      <c r="F2303">
        <v>9817</v>
      </c>
      <c r="G2303">
        <v>2073</v>
      </c>
      <c r="H2303">
        <v>0.59529387796679201</v>
      </c>
      <c r="I2303">
        <v>0.38412957115208302</v>
      </c>
      <c r="J2303">
        <v>0.21116430681470899</v>
      </c>
      <c r="K2303">
        <f t="shared" si="105"/>
        <v>3378263</v>
      </c>
      <c r="L2303">
        <f t="shared" si="106"/>
        <v>3459923</v>
      </c>
      <c r="M2303">
        <f t="shared" si="107"/>
        <v>6925255</v>
      </c>
    </row>
    <row r="2304" spans="1:13">
      <c r="A2304" s="1" t="s">
        <v>31</v>
      </c>
      <c r="B2304">
        <v>42095</v>
      </c>
      <c r="C2304" t="s">
        <v>1346</v>
      </c>
      <c r="D2304">
        <v>83854</v>
      </c>
      <c r="E2304">
        <v>85087</v>
      </c>
      <c r="F2304">
        <v>171399</v>
      </c>
      <c r="G2304">
        <v>-1233</v>
      </c>
      <c r="H2304">
        <v>0.48923272597856399</v>
      </c>
      <c r="I2304">
        <v>0.49642646689887299</v>
      </c>
      <c r="J2304">
        <v>-7.1937409203087204E-3</v>
      </c>
      <c r="K2304">
        <f t="shared" si="105"/>
        <v>3378263</v>
      </c>
      <c r="L2304">
        <f t="shared" si="106"/>
        <v>3459923</v>
      </c>
      <c r="M2304">
        <f t="shared" si="107"/>
        <v>6925255</v>
      </c>
    </row>
    <row r="2305" spans="1:13">
      <c r="A2305" s="1" t="s">
        <v>31</v>
      </c>
      <c r="B2305">
        <v>42097</v>
      </c>
      <c r="C2305" t="s">
        <v>1517</v>
      </c>
      <c r="D2305">
        <v>28952</v>
      </c>
      <c r="E2305">
        <v>12677</v>
      </c>
      <c r="F2305">
        <v>42283</v>
      </c>
      <c r="G2305">
        <v>16275</v>
      </c>
      <c r="H2305">
        <v>0.68471962727337199</v>
      </c>
      <c r="I2305">
        <v>0.29981316368280397</v>
      </c>
      <c r="J2305">
        <v>0.38490646359056802</v>
      </c>
      <c r="K2305">
        <f t="shared" si="105"/>
        <v>3378263</v>
      </c>
      <c r="L2305">
        <f t="shared" si="106"/>
        <v>3459923</v>
      </c>
      <c r="M2305">
        <f t="shared" si="107"/>
        <v>6925255</v>
      </c>
    </row>
    <row r="2306" spans="1:13">
      <c r="A2306" s="1" t="s">
        <v>31</v>
      </c>
      <c r="B2306">
        <v>42099</v>
      </c>
      <c r="C2306" t="s">
        <v>138</v>
      </c>
      <c r="D2306">
        <v>18293</v>
      </c>
      <c r="E2306">
        <v>5950</v>
      </c>
      <c r="F2306">
        <v>24652</v>
      </c>
      <c r="G2306">
        <v>12343</v>
      </c>
      <c r="H2306">
        <v>0.74204932662664203</v>
      </c>
      <c r="I2306">
        <v>0.241359727405484</v>
      </c>
      <c r="J2306">
        <v>0.50068959922115797</v>
      </c>
      <c r="K2306">
        <f t="shared" si="105"/>
        <v>3378263</v>
      </c>
      <c r="L2306">
        <f t="shared" si="106"/>
        <v>3459923</v>
      </c>
      <c r="M2306">
        <f t="shared" si="107"/>
        <v>6925255</v>
      </c>
    </row>
    <row r="2307" spans="1:13">
      <c r="A2307" s="1" t="s">
        <v>31</v>
      </c>
      <c r="B2307">
        <v>42101</v>
      </c>
      <c r="C2307" t="s">
        <v>1518</v>
      </c>
      <c r="D2307">
        <v>132740</v>
      </c>
      <c r="E2307">
        <v>603790</v>
      </c>
      <c r="F2307">
        <v>741377</v>
      </c>
      <c r="G2307">
        <v>-471050</v>
      </c>
      <c r="H2307">
        <v>0.179045209117628</v>
      </c>
      <c r="I2307">
        <v>0.81441695655516699</v>
      </c>
      <c r="J2307">
        <v>-0.63537174743753799</v>
      </c>
      <c r="K2307">
        <f t="shared" ref="K2307:K2370" si="108">SUMIF(A:A,A2307,D:D)</f>
        <v>3378263</v>
      </c>
      <c r="L2307">
        <f t="shared" ref="L2307:L2370" si="109">SUMIF(A:A,A2307,E:E)</f>
        <v>3459923</v>
      </c>
      <c r="M2307">
        <f t="shared" ref="M2307:M2370" si="110">SUMIF(A:A,A2307,F:F)</f>
        <v>6925255</v>
      </c>
    </row>
    <row r="2308" spans="1:13">
      <c r="A2308" s="1" t="s">
        <v>31</v>
      </c>
      <c r="B2308">
        <v>42103</v>
      </c>
      <c r="C2308" t="s">
        <v>140</v>
      </c>
      <c r="D2308">
        <v>19213</v>
      </c>
      <c r="E2308">
        <v>13019</v>
      </c>
      <c r="F2308">
        <v>32554</v>
      </c>
      <c r="G2308">
        <v>6194</v>
      </c>
      <c r="H2308">
        <v>0.59018860969466103</v>
      </c>
      <c r="I2308">
        <v>0.39992013270258597</v>
      </c>
      <c r="J2308">
        <v>0.190268476992074</v>
      </c>
      <c r="K2308">
        <f t="shared" si="108"/>
        <v>3378263</v>
      </c>
      <c r="L2308">
        <f t="shared" si="109"/>
        <v>3459923</v>
      </c>
      <c r="M2308">
        <f t="shared" si="110"/>
        <v>6925255</v>
      </c>
    </row>
    <row r="2309" spans="1:13">
      <c r="A2309" s="1" t="s">
        <v>31</v>
      </c>
      <c r="B2309">
        <v>42105</v>
      </c>
      <c r="C2309" t="s">
        <v>1519</v>
      </c>
      <c r="D2309">
        <v>7239</v>
      </c>
      <c r="E2309">
        <v>1726</v>
      </c>
      <c r="F2309">
        <v>9064</v>
      </c>
      <c r="G2309">
        <v>5513</v>
      </c>
      <c r="H2309">
        <v>0.798654015887025</v>
      </c>
      <c r="I2309">
        <v>0.19042365401588701</v>
      </c>
      <c r="J2309">
        <v>0.60823036187113799</v>
      </c>
      <c r="K2309">
        <f t="shared" si="108"/>
        <v>3378263</v>
      </c>
      <c r="L2309">
        <f t="shared" si="109"/>
        <v>3459923</v>
      </c>
      <c r="M2309">
        <f t="shared" si="110"/>
        <v>6925255</v>
      </c>
    </row>
    <row r="2310" spans="1:13">
      <c r="A2310" s="1" t="s">
        <v>31</v>
      </c>
      <c r="B2310">
        <v>42107</v>
      </c>
      <c r="C2310" t="s">
        <v>1520</v>
      </c>
      <c r="D2310">
        <v>48871</v>
      </c>
      <c r="E2310">
        <v>20727</v>
      </c>
      <c r="F2310">
        <v>70603</v>
      </c>
      <c r="G2310">
        <v>28144</v>
      </c>
      <c r="H2310">
        <v>0.69219438267495703</v>
      </c>
      <c r="I2310">
        <v>0.293571094712689</v>
      </c>
      <c r="J2310">
        <v>0.39862328796226698</v>
      </c>
      <c r="K2310">
        <f t="shared" si="108"/>
        <v>3378263</v>
      </c>
      <c r="L2310">
        <f t="shared" si="109"/>
        <v>3459923</v>
      </c>
      <c r="M2310">
        <f t="shared" si="110"/>
        <v>6925255</v>
      </c>
    </row>
    <row r="2311" spans="1:13">
      <c r="A2311" s="1" t="s">
        <v>31</v>
      </c>
      <c r="B2311">
        <v>42109</v>
      </c>
      <c r="C2311" t="s">
        <v>1521</v>
      </c>
      <c r="D2311">
        <v>13983</v>
      </c>
      <c r="E2311">
        <v>4910</v>
      </c>
      <c r="F2311">
        <v>19140</v>
      </c>
      <c r="G2311">
        <v>9073</v>
      </c>
      <c r="H2311">
        <v>0.73056426332288404</v>
      </c>
      <c r="I2311">
        <v>0.25653082549634199</v>
      </c>
      <c r="J2311">
        <v>0.474033437826541</v>
      </c>
      <c r="K2311">
        <f t="shared" si="108"/>
        <v>3378263</v>
      </c>
      <c r="L2311">
        <f t="shared" si="109"/>
        <v>3459923</v>
      </c>
      <c r="M2311">
        <f t="shared" si="110"/>
        <v>6925255</v>
      </c>
    </row>
    <row r="2312" spans="1:13">
      <c r="A2312" s="1" t="s">
        <v>31</v>
      </c>
      <c r="B2312">
        <v>42111</v>
      </c>
      <c r="C2312" t="s">
        <v>914</v>
      </c>
      <c r="D2312">
        <v>31466</v>
      </c>
      <c r="E2312">
        <v>8654</v>
      </c>
      <c r="F2312">
        <v>40543</v>
      </c>
      <c r="G2312">
        <v>22812</v>
      </c>
      <c r="H2312">
        <v>0.77611424906888904</v>
      </c>
      <c r="I2312">
        <v>0.21345238388870999</v>
      </c>
      <c r="J2312">
        <v>0.56266186518017902</v>
      </c>
      <c r="K2312">
        <f t="shared" si="108"/>
        <v>3378263</v>
      </c>
      <c r="L2312">
        <f t="shared" si="109"/>
        <v>3459923</v>
      </c>
      <c r="M2312">
        <f t="shared" si="110"/>
        <v>6925255</v>
      </c>
    </row>
    <row r="2313" spans="1:13">
      <c r="A2313" s="1" t="s">
        <v>31</v>
      </c>
      <c r="B2313">
        <v>42113</v>
      </c>
      <c r="C2313" t="s">
        <v>666</v>
      </c>
      <c r="D2313">
        <v>2619</v>
      </c>
      <c r="E2313">
        <v>921</v>
      </c>
      <c r="F2313">
        <v>3595</v>
      </c>
      <c r="G2313">
        <v>1698</v>
      </c>
      <c r="H2313">
        <v>0.728511821974965</v>
      </c>
      <c r="I2313">
        <v>0.256189151599443</v>
      </c>
      <c r="J2313">
        <v>0.472322670375521</v>
      </c>
      <c r="K2313">
        <f t="shared" si="108"/>
        <v>3378263</v>
      </c>
      <c r="L2313">
        <f t="shared" si="109"/>
        <v>3459923</v>
      </c>
      <c r="M2313">
        <f t="shared" si="110"/>
        <v>6925255</v>
      </c>
    </row>
    <row r="2314" spans="1:13">
      <c r="A2314" s="1" t="s">
        <v>31</v>
      </c>
      <c r="B2314">
        <v>42115</v>
      </c>
      <c r="C2314" t="s">
        <v>1522</v>
      </c>
      <c r="D2314">
        <v>15207</v>
      </c>
      <c r="E2314">
        <v>6236</v>
      </c>
      <c r="F2314">
        <v>21752</v>
      </c>
      <c r="G2314">
        <v>8971</v>
      </c>
      <c r="H2314">
        <v>0.69910812798823097</v>
      </c>
      <c r="I2314">
        <v>0.28668628172122101</v>
      </c>
      <c r="J2314">
        <v>0.41242184626700901</v>
      </c>
      <c r="K2314">
        <f t="shared" si="108"/>
        <v>3378263</v>
      </c>
      <c r="L2314">
        <f t="shared" si="109"/>
        <v>3459923</v>
      </c>
      <c r="M2314">
        <f t="shared" si="110"/>
        <v>6925255</v>
      </c>
    </row>
    <row r="2315" spans="1:13">
      <c r="A2315" s="1" t="s">
        <v>31</v>
      </c>
      <c r="B2315">
        <v>42117</v>
      </c>
      <c r="C2315" t="s">
        <v>1298</v>
      </c>
      <c r="D2315">
        <v>15742</v>
      </c>
      <c r="E2315">
        <v>4955</v>
      </c>
      <c r="F2315">
        <v>21075</v>
      </c>
      <c r="G2315">
        <v>10787</v>
      </c>
      <c r="H2315">
        <v>0.74695136417556296</v>
      </c>
      <c r="I2315">
        <v>0.23511269276393801</v>
      </c>
      <c r="J2315">
        <v>0.51183867141162498</v>
      </c>
      <c r="K2315">
        <f t="shared" si="108"/>
        <v>3378263</v>
      </c>
      <c r="L2315">
        <f t="shared" si="109"/>
        <v>3459923</v>
      </c>
      <c r="M2315">
        <f t="shared" si="110"/>
        <v>6925255</v>
      </c>
    </row>
    <row r="2316" spans="1:13">
      <c r="A2316" s="1" t="s">
        <v>31</v>
      </c>
      <c r="B2316">
        <v>42119</v>
      </c>
      <c r="C2316" t="s">
        <v>260</v>
      </c>
      <c r="D2316">
        <v>12356</v>
      </c>
      <c r="E2316">
        <v>7475</v>
      </c>
      <c r="F2316">
        <v>20115</v>
      </c>
      <c r="G2316">
        <v>4881</v>
      </c>
      <c r="H2316">
        <v>0.61426795923440203</v>
      </c>
      <c r="I2316">
        <v>0.37161322396221702</v>
      </c>
      <c r="J2316">
        <v>0.24265473527218401</v>
      </c>
      <c r="K2316">
        <f t="shared" si="108"/>
        <v>3378263</v>
      </c>
      <c r="L2316">
        <f t="shared" si="109"/>
        <v>3459923</v>
      </c>
      <c r="M2316">
        <f t="shared" si="110"/>
        <v>6925255</v>
      </c>
    </row>
    <row r="2317" spans="1:13">
      <c r="A2317" s="1" t="s">
        <v>31</v>
      </c>
      <c r="B2317">
        <v>42121</v>
      </c>
      <c r="C2317" t="s">
        <v>1523</v>
      </c>
      <c r="D2317">
        <v>18569</v>
      </c>
      <c r="E2317">
        <v>7585</v>
      </c>
      <c r="F2317">
        <v>26528</v>
      </c>
      <c r="G2317">
        <v>10984</v>
      </c>
      <c r="H2317">
        <v>0.699977382388419</v>
      </c>
      <c r="I2317">
        <v>0.28592430639324401</v>
      </c>
      <c r="J2317">
        <v>0.41405307599517399</v>
      </c>
      <c r="K2317">
        <f t="shared" si="108"/>
        <v>3378263</v>
      </c>
      <c r="L2317">
        <f t="shared" si="109"/>
        <v>3459923</v>
      </c>
      <c r="M2317">
        <f t="shared" si="110"/>
        <v>6925255</v>
      </c>
    </row>
    <row r="2318" spans="1:13">
      <c r="A2318" s="1" t="s">
        <v>31</v>
      </c>
      <c r="B2318">
        <v>42123</v>
      </c>
      <c r="C2318" t="s">
        <v>536</v>
      </c>
      <c r="D2318">
        <v>14237</v>
      </c>
      <c r="E2318">
        <v>6066</v>
      </c>
      <c r="F2318">
        <v>20650</v>
      </c>
      <c r="G2318">
        <v>8171</v>
      </c>
      <c r="H2318">
        <v>0.68944309927360703</v>
      </c>
      <c r="I2318">
        <v>0.29375302663438202</v>
      </c>
      <c r="J2318">
        <v>0.39569007263922501</v>
      </c>
      <c r="K2318">
        <f t="shared" si="108"/>
        <v>3378263</v>
      </c>
      <c r="L2318">
        <f t="shared" si="109"/>
        <v>3459923</v>
      </c>
      <c r="M2318">
        <f t="shared" si="110"/>
        <v>6925255</v>
      </c>
    </row>
    <row r="2319" spans="1:13">
      <c r="A2319" s="1" t="s">
        <v>31</v>
      </c>
      <c r="B2319">
        <v>42125</v>
      </c>
      <c r="C2319" t="s">
        <v>150</v>
      </c>
      <c r="D2319">
        <v>72080</v>
      </c>
      <c r="E2319">
        <v>45088</v>
      </c>
      <c r="F2319">
        <v>118478</v>
      </c>
      <c r="G2319">
        <v>26992</v>
      </c>
      <c r="H2319">
        <v>0.60838299093502501</v>
      </c>
      <c r="I2319">
        <v>0.38056010398555001</v>
      </c>
      <c r="J2319">
        <v>0.227822886949475</v>
      </c>
      <c r="K2319">
        <f t="shared" si="108"/>
        <v>3378263</v>
      </c>
      <c r="L2319">
        <f t="shared" si="109"/>
        <v>3459923</v>
      </c>
      <c r="M2319">
        <f t="shared" si="110"/>
        <v>6925255</v>
      </c>
    </row>
    <row r="2320" spans="1:13">
      <c r="A2320" s="1" t="s">
        <v>31</v>
      </c>
      <c r="B2320">
        <v>42127</v>
      </c>
      <c r="C2320" t="s">
        <v>537</v>
      </c>
      <c r="D2320">
        <v>18637</v>
      </c>
      <c r="E2320">
        <v>9191</v>
      </c>
      <c r="F2320">
        <v>28089</v>
      </c>
      <c r="G2320">
        <v>9446</v>
      </c>
      <c r="H2320">
        <v>0.66349816654206195</v>
      </c>
      <c r="I2320">
        <v>0.32720993983409802</v>
      </c>
      <c r="J2320">
        <v>0.33628822670796399</v>
      </c>
      <c r="K2320">
        <f t="shared" si="108"/>
        <v>3378263</v>
      </c>
      <c r="L2320">
        <f t="shared" si="109"/>
        <v>3459923</v>
      </c>
      <c r="M2320">
        <f t="shared" si="110"/>
        <v>6925255</v>
      </c>
    </row>
    <row r="2321" spans="1:13">
      <c r="A2321" s="1" t="s">
        <v>31</v>
      </c>
      <c r="B2321">
        <v>42129</v>
      </c>
      <c r="C2321" t="s">
        <v>1524</v>
      </c>
      <c r="D2321">
        <v>130218</v>
      </c>
      <c r="E2321">
        <v>72129</v>
      </c>
      <c r="F2321">
        <v>205183</v>
      </c>
      <c r="G2321">
        <v>58089</v>
      </c>
      <c r="H2321">
        <v>0.63464322092960901</v>
      </c>
      <c r="I2321">
        <v>0.35153497122081201</v>
      </c>
      <c r="J2321">
        <v>0.283108249708796</v>
      </c>
      <c r="K2321">
        <f t="shared" si="108"/>
        <v>3378263</v>
      </c>
      <c r="L2321">
        <f t="shared" si="109"/>
        <v>3459923</v>
      </c>
      <c r="M2321">
        <f t="shared" si="110"/>
        <v>6925255</v>
      </c>
    </row>
    <row r="2322" spans="1:13">
      <c r="A2322" s="1" t="s">
        <v>31</v>
      </c>
      <c r="B2322">
        <v>42131</v>
      </c>
      <c r="C2322" t="s">
        <v>1302</v>
      </c>
      <c r="D2322">
        <v>9936</v>
      </c>
      <c r="E2322">
        <v>4704</v>
      </c>
      <c r="F2322">
        <v>14858</v>
      </c>
      <c r="G2322">
        <v>5232</v>
      </c>
      <c r="H2322">
        <v>0.66873065015479805</v>
      </c>
      <c r="I2322">
        <v>0.31659711939695701</v>
      </c>
      <c r="J2322">
        <v>0.35213353075783999</v>
      </c>
      <c r="K2322">
        <f t="shared" si="108"/>
        <v>3378263</v>
      </c>
      <c r="L2322">
        <f t="shared" si="109"/>
        <v>3459923</v>
      </c>
      <c r="M2322">
        <f t="shared" si="110"/>
        <v>6925255</v>
      </c>
    </row>
    <row r="2323" spans="1:13">
      <c r="A2323" s="1" t="s">
        <v>31</v>
      </c>
      <c r="B2323">
        <v>42133</v>
      </c>
      <c r="C2323" t="s">
        <v>916</v>
      </c>
      <c r="D2323">
        <v>146733</v>
      </c>
      <c r="E2323">
        <v>88114</v>
      </c>
      <c r="F2323">
        <v>238471</v>
      </c>
      <c r="G2323">
        <v>58619</v>
      </c>
      <c r="H2323">
        <v>0.61530752166930103</v>
      </c>
      <c r="I2323">
        <v>0.369495661946316</v>
      </c>
      <c r="J2323">
        <v>0.245811859722985</v>
      </c>
      <c r="K2323">
        <f t="shared" si="108"/>
        <v>3378263</v>
      </c>
      <c r="L2323">
        <f t="shared" si="109"/>
        <v>3459923</v>
      </c>
      <c r="M2323">
        <f t="shared" si="110"/>
        <v>6925255</v>
      </c>
    </row>
    <row r="2324" spans="1:13">
      <c r="A2324" s="1" t="s">
        <v>17</v>
      </c>
      <c r="B2324">
        <v>44001</v>
      </c>
      <c r="C2324" t="s">
        <v>936</v>
      </c>
      <c r="D2324">
        <v>9745</v>
      </c>
      <c r="E2324">
        <v>18050</v>
      </c>
      <c r="F2324">
        <v>28415</v>
      </c>
      <c r="G2324">
        <v>-8305</v>
      </c>
      <c r="H2324">
        <v>0.34295266584550399</v>
      </c>
      <c r="I2324">
        <v>0.63522787260249802</v>
      </c>
      <c r="J2324">
        <v>-0.29227520675699398</v>
      </c>
      <c r="K2324">
        <f t="shared" si="108"/>
        <v>199837</v>
      </c>
      <c r="L2324">
        <f t="shared" si="109"/>
        <v>306210</v>
      </c>
      <c r="M2324">
        <f t="shared" si="110"/>
        <v>516383</v>
      </c>
    </row>
    <row r="2325" spans="1:13">
      <c r="A2325" s="1" t="s">
        <v>17</v>
      </c>
      <c r="B2325">
        <v>44003</v>
      </c>
      <c r="C2325" t="s">
        <v>384</v>
      </c>
      <c r="D2325">
        <v>42001</v>
      </c>
      <c r="E2325">
        <v>49113</v>
      </c>
      <c r="F2325">
        <v>93093</v>
      </c>
      <c r="G2325">
        <v>-7112</v>
      </c>
      <c r="H2325">
        <v>0.451172483430547</v>
      </c>
      <c r="I2325">
        <v>0.52756920498855897</v>
      </c>
      <c r="J2325">
        <v>-7.6396721558011901E-2</v>
      </c>
      <c r="K2325">
        <f t="shared" si="108"/>
        <v>199837</v>
      </c>
      <c r="L2325">
        <f t="shared" si="109"/>
        <v>306210</v>
      </c>
      <c r="M2325">
        <f t="shared" si="110"/>
        <v>516383</v>
      </c>
    </row>
    <row r="2326" spans="1:13">
      <c r="A2326" s="1" t="s">
        <v>17</v>
      </c>
      <c r="B2326">
        <v>44005</v>
      </c>
      <c r="C2326" t="s">
        <v>1525</v>
      </c>
      <c r="D2326">
        <v>15722</v>
      </c>
      <c r="E2326">
        <v>29486</v>
      </c>
      <c r="F2326">
        <v>46148</v>
      </c>
      <c r="G2326">
        <v>-13764</v>
      </c>
      <c r="H2326">
        <v>0.34068648695501402</v>
      </c>
      <c r="I2326">
        <v>0.63894426627372802</v>
      </c>
      <c r="J2326">
        <v>-0.298257779318713</v>
      </c>
      <c r="K2326">
        <f t="shared" si="108"/>
        <v>199837</v>
      </c>
      <c r="L2326">
        <f t="shared" si="109"/>
        <v>306210</v>
      </c>
      <c r="M2326">
        <f t="shared" si="110"/>
        <v>516383</v>
      </c>
    </row>
    <row r="2327" spans="1:13">
      <c r="A2327" s="1" t="s">
        <v>17</v>
      </c>
      <c r="B2327">
        <v>44007</v>
      </c>
      <c r="C2327" t="s">
        <v>1526</v>
      </c>
      <c r="D2327">
        <v>102551</v>
      </c>
      <c r="E2327">
        <v>165012</v>
      </c>
      <c r="F2327">
        <v>272667</v>
      </c>
      <c r="G2327">
        <v>-62461</v>
      </c>
      <c r="H2327">
        <v>0.37610345219626801</v>
      </c>
      <c r="I2327">
        <v>0.60517774428148596</v>
      </c>
      <c r="J2327">
        <v>-0.22907429208521701</v>
      </c>
      <c r="K2327">
        <f t="shared" si="108"/>
        <v>199837</v>
      </c>
      <c r="L2327">
        <f t="shared" si="109"/>
        <v>306210</v>
      </c>
      <c r="M2327">
        <f t="shared" si="110"/>
        <v>516383</v>
      </c>
    </row>
    <row r="2328" spans="1:13">
      <c r="A2328" s="1" t="s">
        <v>17</v>
      </c>
      <c r="B2328">
        <v>44009</v>
      </c>
      <c r="C2328" t="s">
        <v>150</v>
      </c>
      <c r="D2328">
        <v>29818</v>
      </c>
      <c r="E2328">
        <v>44549</v>
      </c>
      <c r="F2328">
        <v>76060</v>
      </c>
      <c r="G2328">
        <v>-14731</v>
      </c>
      <c r="H2328">
        <v>0.392032605837496</v>
      </c>
      <c r="I2328">
        <v>0.58570865106494796</v>
      </c>
      <c r="J2328">
        <v>-0.19367604522745199</v>
      </c>
      <c r="K2328">
        <f t="shared" si="108"/>
        <v>199837</v>
      </c>
      <c r="L2328">
        <f t="shared" si="109"/>
        <v>306210</v>
      </c>
      <c r="M2328">
        <f t="shared" si="110"/>
        <v>516383</v>
      </c>
    </row>
    <row r="2329" spans="1:13">
      <c r="A2329" s="1" t="s">
        <v>32</v>
      </c>
      <c r="B2329">
        <v>45001</v>
      </c>
      <c r="C2329" t="s">
        <v>1527</v>
      </c>
      <c r="D2329">
        <v>8215</v>
      </c>
      <c r="E2329">
        <v>4101</v>
      </c>
      <c r="F2329">
        <v>12433</v>
      </c>
      <c r="G2329">
        <v>4114</v>
      </c>
      <c r="H2329">
        <v>0.66074157484114804</v>
      </c>
      <c r="I2329">
        <v>0.32984798520067499</v>
      </c>
      <c r="J2329">
        <v>0.330893589640473</v>
      </c>
      <c r="K2329">
        <f t="shared" si="108"/>
        <v>1385103</v>
      </c>
      <c r="L2329">
        <f t="shared" si="109"/>
        <v>1091541</v>
      </c>
      <c r="M2329">
        <f t="shared" si="110"/>
        <v>2513329</v>
      </c>
    </row>
    <row r="2330" spans="1:13">
      <c r="A2330" s="1" t="s">
        <v>32</v>
      </c>
      <c r="B2330">
        <v>45003</v>
      </c>
      <c r="C2330" t="s">
        <v>1528</v>
      </c>
      <c r="D2330">
        <v>51589</v>
      </c>
      <c r="E2330">
        <v>32275</v>
      </c>
      <c r="F2330">
        <v>85185</v>
      </c>
      <c r="G2330">
        <v>19314</v>
      </c>
      <c r="H2330">
        <v>0.60561131654634004</v>
      </c>
      <c r="I2330">
        <v>0.37888125843751802</v>
      </c>
      <c r="J2330">
        <v>0.22673005810882199</v>
      </c>
      <c r="K2330">
        <f t="shared" si="108"/>
        <v>1385103</v>
      </c>
      <c r="L2330">
        <f t="shared" si="109"/>
        <v>1091541</v>
      </c>
      <c r="M2330">
        <f t="shared" si="110"/>
        <v>2513329</v>
      </c>
    </row>
    <row r="2331" spans="1:13">
      <c r="A2331" s="1" t="s">
        <v>32</v>
      </c>
      <c r="B2331">
        <v>45005</v>
      </c>
      <c r="C2331" t="s">
        <v>1529</v>
      </c>
      <c r="D2331">
        <v>835</v>
      </c>
      <c r="E2331">
        <v>2718</v>
      </c>
      <c r="F2331">
        <v>3593</v>
      </c>
      <c r="G2331">
        <v>-1883</v>
      </c>
      <c r="H2331">
        <v>0.23239632618981301</v>
      </c>
      <c r="I2331">
        <v>0.75647091566935698</v>
      </c>
      <c r="J2331">
        <v>-0.524074589479543</v>
      </c>
      <c r="K2331">
        <f t="shared" si="108"/>
        <v>1385103</v>
      </c>
      <c r="L2331">
        <f t="shared" si="109"/>
        <v>1091541</v>
      </c>
      <c r="M2331">
        <f t="shared" si="110"/>
        <v>2513329</v>
      </c>
    </row>
    <row r="2332" spans="1:13">
      <c r="A2332" s="1" t="s">
        <v>32</v>
      </c>
      <c r="B2332">
        <v>45007</v>
      </c>
      <c r="C2332" t="s">
        <v>721</v>
      </c>
      <c r="D2332">
        <v>67565</v>
      </c>
      <c r="E2332">
        <v>27169</v>
      </c>
      <c r="F2332">
        <v>96093</v>
      </c>
      <c r="G2332">
        <v>40396</v>
      </c>
      <c r="H2332">
        <v>0.70312093492762195</v>
      </c>
      <c r="I2332">
        <v>0.282736515667114</v>
      </c>
      <c r="J2332">
        <v>0.42038441926050801</v>
      </c>
      <c r="K2332">
        <f t="shared" si="108"/>
        <v>1385103</v>
      </c>
      <c r="L2332">
        <f t="shared" si="109"/>
        <v>1091541</v>
      </c>
      <c r="M2332">
        <f t="shared" si="110"/>
        <v>2513329</v>
      </c>
    </row>
    <row r="2333" spans="1:13">
      <c r="A2333" s="1" t="s">
        <v>32</v>
      </c>
      <c r="B2333">
        <v>45009</v>
      </c>
      <c r="C2333" t="s">
        <v>1530</v>
      </c>
      <c r="D2333">
        <v>2417</v>
      </c>
      <c r="E2333">
        <v>4010</v>
      </c>
      <c r="F2333">
        <v>6482</v>
      </c>
      <c r="G2333">
        <v>-1593</v>
      </c>
      <c r="H2333">
        <v>0.37287874112928099</v>
      </c>
      <c r="I2333">
        <v>0.61863622338784297</v>
      </c>
      <c r="J2333">
        <v>-0.245757482258562</v>
      </c>
      <c r="K2333">
        <f t="shared" si="108"/>
        <v>1385103</v>
      </c>
      <c r="L2333">
        <f t="shared" si="109"/>
        <v>1091541</v>
      </c>
      <c r="M2333">
        <f t="shared" si="110"/>
        <v>2513329</v>
      </c>
    </row>
    <row r="2334" spans="1:13">
      <c r="A2334" s="1" t="s">
        <v>32</v>
      </c>
      <c r="B2334">
        <v>45011</v>
      </c>
      <c r="C2334" t="s">
        <v>1531</v>
      </c>
      <c r="D2334">
        <v>5492</v>
      </c>
      <c r="E2334">
        <v>4720</v>
      </c>
      <c r="F2334">
        <v>10321</v>
      </c>
      <c r="G2334">
        <v>772</v>
      </c>
      <c r="H2334">
        <v>0.53211898071892205</v>
      </c>
      <c r="I2334">
        <v>0.45732002712915398</v>
      </c>
      <c r="J2334">
        <v>7.4798953589768402E-2</v>
      </c>
      <c r="K2334">
        <f t="shared" si="108"/>
        <v>1385103</v>
      </c>
      <c r="L2334">
        <f t="shared" si="109"/>
        <v>1091541</v>
      </c>
      <c r="M2334">
        <f t="shared" si="110"/>
        <v>2513329</v>
      </c>
    </row>
    <row r="2335" spans="1:13">
      <c r="A2335" s="1" t="s">
        <v>32</v>
      </c>
      <c r="B2335">
        <v>45013</v>
      </c>
      <c r="C2335" t="s">
        <v>1309</v>
      </c>
      <c r="D2335">
        <v>53194</v>
      </c>
      <c r="E2335">
        <v>43419</v>
      </c>
      <c r="F2335">
        <v>97835</v>
      </c>
      <c r="G2335">
        <v>9775</v>
      </c>
      <c r="H2335">
        <v>0.543711350743598</v>
      </c>
      <c r="I2335">
        <v>0.44379823171666499</v>
      </c>
      <c r="J2335">
        <v>9.9913119026933006E-2</v>
      </c>
      <c r="K2335">
        <f t="shared" si="108"/>
        <v>1385103</v>
      </c>
      <c r="L2335">
        <f t="shared" si="109"/>
        <v>1091541</v>
      </c>
      <c r="M2335">
        <f t="shared" si="110"/>
        <v>2513329</v>
      </c>
    </row>
    <row r="2336" spans="1:13">
      <c r="A2336" s="1" t="s">
        <v>32</v>
      </c>
      <c r="B2336">
        <v>45015</v>
      </c>
      <c r="C2336" t="s">
        <v>1532</v>
      </c>
      <c r="D2336">
        <v>57397</v>
      </c>
      <c r="E2336">
        <v>45223</v>
      </c>
      <c r="F2336">
        <v>104458</v>
      </c>
      <c r="G2336">
        <v>12174</v>
      </c>
      <c r="H2336">
        <v>0.54947442991441497</v>
      </c>
      <c r="I2336">
        <v>0.43292998142794198</v>
      </c>
      <c r="J2336">
        <v>0.116544448486473</v>
      </c>
      <c r="K2336">
        <f t="shared" si="108"/>
        <v>1385103</v>
      </c>
      <c r="L2336">
        <f t="shared" si="109"/>
        <v>1091541</v>
      </c>
      <c r="M2336">
        <f t="shared" si="110"/>
        <v>2513329</v>
      </c>
    </row>
    <row r="2337" spans="1:13">
      <c r="A2337" s="1" t="s">
        <v>32</v>
      </c>
      <c r="B2337">
        <v>45017</v>
      </c>
      <c r="C2337" t="s">
        <v>93</v>
      </c>
      <c r="D2337">
        <v>4305</v>
      </c>
      <c r="E2337">
        <v>3905</v>
      </c>
      <c r="F2337">
        <v>8291</v>
      </c>
      <c r="G2337">
        <v>400</v>
      </c>
      <c r="H2337">
        <v>0.51923772765649501</v>
      </c>
      <c r="I2337">
        <v>0.470992642624532</v>
      </c>
      <c r="J2337">
        <v>4.8245085031962398E-2</v>
      </c>
      <c r="K2337">
        <f t="shared" si="108"/>
        <v>1385103</v>
      </c>
      <c r="L2337">
        <f t="shared" si="109"/>
        <v>1091541</v>
      </c>
      <c r="M2337">
        <f t="shared" si="110"/>
        <v>2513329</v>
      </c>
    </row>
    <row r="2338" spans="1:13">
      <c r="A2338" s="1" t="s">
        <v>32</v>
      </c>
      <c r="B2338">
        <v>45019</v>
      </c>
      <c r="C2338" t="s">
        <v>1533</v>
      </c>
      <c r="D2338">
        <v>93297</v>
      </c>
      <c r="E2338">
        <v>121485</v>
      </c>
      <c r="F2338">
        <v>218857</v>
      </c>
      <c r="G2338">
        <v>-28188</v>
      </c>
      <c r="H2338">
        <v>0.42629205371543899</v>
      </c>
      <c r="I2338">
        <v>0.55508848243373499</v>
      </c>
      <c r="J2338">
        <v>-0.128796428718295</v>
      </c>
      <c r="K2338">
        <f t="shared" si="108"/>
        <v>1385103</v>
      </c>
      <c r="L2338">
        <f t="shared" si="109"/>
        <v>1091541</v>
      </c>
      <c r="M2338">
        <f t="shared" si="110"/>
        <v>2513329</v>
      </c>
    </row>
    <row r="2339" spans="1:13">
      <c r="A2339" s="1" t="s">
        <v>32</v>
      </c>
      <c r="B2339">
        <v>45021</v>
      </c>
      <c r="C2339" t="s">
        <v>95</v>
      </c>
      <c r="D2339">
        <v>18043</v>
      </c>
      <c r="E2339">
        <v>6983</v>
      </c>
      <c r="F2339">
        <v>25270</v>
      </c>
      <c r="G2339">
        <v>11060</v>
      </c>
      <c r="H2339">
        <v>0.71400870597546495</v>
      </c>
      <c r="I2339">
        <v>0.27633557578155898</v>
      </c>
      <c r="J2339">
        <v>0.43767313019390502</v>
      </c>
      <c r="K2339">
        <f t="shared" si="108"/>
        <v>1385103</v>
      </c>
      <c r="L2339">
        <f t="shared" si="109"/>
        <v>1091541</v>
      </c>
      <c r="M2339">
        <f t="shared" si="110"/>
        <v>2513329</v>
      </c>
    </row>
    <row r="2340" spans="1:13">
      <c r="A2340" s="1" t="s">
        <v>32</v>
      </c>
      <c r="B2340">
        <v>45023</v>
      </c>
      <c r="C2340" t="s">
        <v>1501</v>
      </c>
      <c r="D2340">
        <v>8660</v>
      </c>
      <c r="E2340">
        <v>6941</v>
      </c>
      <c r="F2340">
        <v>15757</v>
      </c>
      <c r="G2340">
        <v>1719</v>
      </c>
      <c r="H2340">
        <v>0.54959700450593296</v>
      </c>
      <c r="I2340">
        <v>0.44050263375007898</v>
      </c>
      <c r="J2340">
        <v>0.109094370755854</v>
      </c>
      <c r="K2340">
        <f t="shared" si="108"/>
        <v>1385103</v>
      </c>
      <c r="L2340">
        <f t="shared" si="109"/>
        <v>1091541</v>
      </c>
      <c r="M2340">
        <f t="shared" si="110"/>
        <v>2513329</v>
      </c>
    </row>
    <row r="2341" spans="1:13">
      <c r="A2341" s="1" t="s">
        <v>32</v>
      </c>
      <c r="B2341">
        <v>45025</v>
      </c>
      <c r="C2341" t="s">
        <v>1534</v>
      </c>
      <c r="D2341">
        <v>11297</v>
      </c>
      <c r="E2341">
        <v>7431</v>
      </c>
      <c r="F2341">
        <v>18876</v>
      </c>
      <c r="G2341">
        <v>3866</v>
      </c>
      <c r="H2341">
        <v>0.59848484848484795</v>
      </c>
      <c r="I2341">
        <v>0.39367450731087</v>
      </c>
      <c r="J2341">
        <v>0.20481034117397701</v>
      </c>
      <c r="K2341">
        <f t="shared" si="108"/>
        <v>1385103</v>
      </c>
      <c r="L2341">
        <f t="shared" si="109"/>
        <v>1091541</v>
      </c>
      <c r="M2341">
        <f t="shared" si="110"/>
        <v>2513329</v>
      </c>
    </row>
    <row r="2342" spans="1:13">
      <c r="A2342" s="1" t="s">
        <v>32</v>
      </c>
      <c r="B2342">
        <v>45027</v>
      </c>
      <c r="C2342" t="s">
        <v>1535</v>
      </c>
      <c r="D2342">
        <v>8361</v>
      </c>
      <c r="E2342">
        <v>8250</v>
      </c>
      <c r="F2342">
        <v>16733</v>
      </c>
      <c r="G2342">
        <v>111</v>
      </c>
      <c r="H2342">
        <v>0.49967130819339001</v>
      </c>
      <c r="I2342">
        <v>0.49303770991453999</v>
      </c>
      <c r="J2342">
        <v>6.6335982788501202E-3</v>
      </c>
      <c r="K2342">
        <f t="shared" si="108"/>
        <v>1385103</v>
      </c>
      <c r="L2342">
        <f t="shared" si="109"/>
        <v>1091541</v>
      </c>
      <c r="M2342">
        <f t="shared" si="110"/>
        <v>2513329</v>
      </c>
    </row>
    <row r="2343" spans="1:13">
      <c r="A2343" s="1" t="s">
        <v>32</v>
      </c>
      <c r="B2343">
        <v>45029</v>
      </c>
      <c r="C2343" t="s">
        <v>1536</v>
      </c>
      <c r="D2343">
        <v>10440</v>
      </c>
      <c r="E2343">
        <v>8602</v>
      </c>
      <c r="F2343">
        <v>19283</v>
      </c>
      <c r="G2343">
        <v>1838</v>
      </c>
      <c r="H2343">
        <v>0.54140953171187001</v>
      </c>
      <c r="I2343">
        <v>0.446092413006274</v>
      </c>
      <c r="J2343">
        <v>9.5317118705595602E-2</v>
      </c>
      <c r="K2343">
        <f t="shared" si="108"/>
        <v>1385103</v>
      </c>
      <c r="L2343">
        <f t="shared" si="109"/>
        <v>1091541</v>
      </c>
      <c r="M2343">
        <f t="shared" si="110"/>
        <v>2513329</v>
      </c>
    </row>
    <row r="2344" spans="1:13">
      <c r="A2344" s="1" t="s">
        <v>32</v>
      </c>
      <c r="B2344">
        <v>45031</v>
      </c>
      <c r="C2344" t="s">
        <v>1537</v>
      </c>
      <c r="D2344">
        <v>16832</v>
      </c>
      <c r="E2344">
        <v>15220</v>
      </c>
      <c r="F2344">
        <v>32417</v>
      </c>
      <c r="G2344">
        <v>1612</v>
      </c>
      <c r="H2344">
        <v>0.51923373538575401</v>
      </c>
      <c r="I2344">
        <v>0.46950674029058798</v>
      </c>
      <c r="J2344">
        <v>4.9726995095166003E-2</v>
      </c>
      <c r="K2344">
        <f t="shared" si="108"/>
        <v>1385103</v>
      </c>
      <c r="L2344">
        <f t="shared" si="109"/>
        <v>1091541</v>
      </c>
      <c r="M2344">
        <f t="shared" si="110"/>
        <v>2513329</v>
      </c>
    </row>
    <row r="2345" spans="1:13">
      <c r="A2345" s="1" t="s">
        <v>32</v>
      </c>
      <c r="B2345">
        <v>45033</v>
      </c>
      <c r="C2345" t="s">
        <v>1538</v>
      </c>
      <c r="D2345">
        <v>6582</v>
      </c>
      <c r="E2345">
        <v>6436</v>
      </c>
      <c r="F2345">
        <v>13101</v>
      </c>
      <c r="G2345">
        <v>146</v>
      </c>
      <c r="H2345">
        <v>0.50240439661094505</v>
      </c>
      <c r="I2345">
        <v>0.49126020914433999</v>
      </c>
      <c r="J2345">
        <v>1.1144187466605501E-2</v>
      </c>
      <c r="K2345">
        <f t="shared" si="108"/>
        <v>1385103</v>
      </c>
      <c r="L2345">
        <f t="shared" si="109"/>
        <v>1091541</v>
      </c>
      <c r="M2345">
        <f t="shared" si="110"/>
        <v>2513329</v>
      </c>
    </row>
    <row r="2346" spans="1:13">
      <c r="A2346" s="1" t="s">
        <v>32</v>
      </c>
      <c r="B2346">
        <v>45035</v>
      </c>
      <c r="C2346" t="s">
        <v>924</v>
      </c>
      <c r="D2346">
        <v>41913</v>
      </c>
      <c r="E2346">
        <v>33824</v>
      </c>
      <c r="F2346">
        <v>77278</v>
      </c>
      <c r="G2346">
        <v>8089</v>
      </c>
      <c r="H2346">
        <v>0.54236652087269299</v>
      </c>
      <c r="I2346">
        <v>0.43769248686560203</v>
      </c>
      <c r="J2346">
        <v>0.10467403400709099</v>
      </c>
      <c r="K2346">
        <f t="shared" si="108"/>
        <v>1385103</v>
      </c>
      <c r="L2346">
        <f t="shared" si="109"/>
        <v>1091541</v>
      </c>
      <c r="M2346">
        <f t="shared" si="110"/>
        <v>2513329</v>
      </c>
    </row>
    <row r="2347" spans="1:13">
      <c r="A2347" s="1" t="s">
        <v>32</v>
      </c>
      <c r="B2347">
        <v>45037</v>
      </c>
      <c r="C2347" t="s">
        <v>1539</v>
      </c>
      <c r="D2347">
        <v>8184</v>
      </c>
      <c r="E2347">
        <v>4953</v>
      </c>
      <c r="F2347">
        <v>13304</v>
      </c>
      <c r="G2347">
        <v>3231</v>
      </c>
      <c r="H2347">
        <v>0.61515333734215205</v>
      </c>
      <c r="I2347">
        <v>0.37229404690318701</v>
      </c>
      <c r="J2347">
        <v>0.24285929043896501</v>
      </c>
      <c r="K2347">
        <f t="shared" si="108"/>
        <v>1385103</v>
      </c>
      <c r="L2347">
        <f t="shared" si="109"/>
        <v>1091541</v>
      </c>
      <c r="M2347">
        <f t="shared" si="110"/>
        <v>2513329</v>
      </c>
    </row>
    <row r="2348" spans="1:13">
      <c r="A2348" s="1" t="s">
        <v>32</v>
      </c>
      <c r="B2348">
        <v>45039</v>
      </c>
      <c r="C2348" t="s">
        <v>376</v>
      </c>
      <c r="D2348">
        <v>4625</v>
      </c>
      <c r="E2348">
        <v>7382</v>
      </c>
      <c r="F2348">
        <v>12136</v>
      </c>
      <c r="G2348">
        <v>-2757</v>
      </c>
      <c r="H2348">
        <v>0.38109756097560898</v>
      </c>
      <c r="I2348">
        <v>0.60827290705339399</v>
      </c>
      <c r="J2348">
        <v>-0.227175346077785</v>
      </c>
      <c r="K2348">
        <f t="shared" si="108"/>
        <v>1385103</v>
      </c>
      <c r="L2348">
        <f t="shared" si="109"/>
        <v>1091541</v>
      </c>
      <c r="M2348">
        <f t="shared" si="110"/>
        <v>2513329</v>
      </c>
    </row>
    <row r="2349" spans="1:13">
      <c r="A2349" s="1" t="s">
        <v>32</v>
      </c>
      <c r="B2349">
        <v>45041</v>
      </c>
      <c r="C2349" t="s">
        <v>1540</v>
      </c>
      <c r="D2349">
        <v>32615</v>
      </c>
      <c r="E2349">
        <v>31153</v>
      </c>
      <c r="F2349">
        <v>64510</v>
      </c>
      <c r="G2349">
        <v>1462</v>
      </c>
      <c r="H2349">
        <v>0.50558053015036397</v>
      </c>
      <c r="I2349">
        <v>0.482917377150829</v>
      </c>
      <c r="J2349">
        <v>2.2663152999534902E-2</v>
      </c>
      <c r="K2349">
        <f t="shared" si="108"/>
        <v>1385103</v>
      </c>
      <c r="L2349">
        <f t="shared" si="109"/>
        <v>1091541</v>
      </c>
      <c r="M2349">
        <f t="shared" si="110"/>
        <v>2513329</v>
      </c>
    </row>
    <row r="2350" spans="1:13">
      <c r="A2350" s="1" t="s">
        <v>32</v>
      </c>
      <c r="B2350">
        <v>45043</v>
      </c>
      <c r="C2350" t="s">
        <v>1541</v>
      </c>
      <c r="D2350">
        <v>20487</v>
      </c>
      <c r="E2350">
        <v>15822</v>
      </c>
      <c r="F2350">
        <v>36668</v>
      </c>
      <c r="G2350">
        <v>4665</v>
      </c>
      <c r="H2350">
        <v>0.55871604668921104</v>
      </c>
      <c r="I2350">
        <v>0.431493400239991</v>
      </c>
      <c r="J2350">
        <v>0.12722264644921999</v>
      </c>
      <c r="K2350">
        <f t="shared" si="108"/>
        <v>1385103</v>
      </c>
      <c r="L2350">
        <f t="shared" si="109"/>
        <v>1091541</v>
      </c>
      <c r="M2350">
        <f t="shared" si="110"/>
        <v>2513329</v>
      </c>
    </row>
    <row r="2351" spans="1:13">
      <c r="A2351" s="1" t="s">
        <v>32</v>
      </c>
      <c r="B2351">
        <v>45045</v>
      </c>
      <c r="C2351" t="s">
        <v>1542</v>
      </c>
      <c r="D2351">
        <v>150021</v>
      </c>
      <c r="E2351">
        <v>103030</v>
      </c>
      <c r="F2351">
        <v>258155</v>
      </c>
      <c r="G2351">
        <v>46991</v>
      </c>
      <c r="H2351">
        <v>0.58112761712924399</v>
      </c>
      <c r="I2351">
        <v>0.39910131510139202</v>
      </c>
      <c r="J2351">
        <v>0.182026302027851</v>
      </c>
      <c r="K2351">
        <f t="shared" si="108"/>
        <v>1385103</v>
      </c>
      <c r="L2351">
        <f t="shared" si="109"/>
        <v>1091541</v>
      </c>
      <c r="M2351">
        <f t="shared" si="110"/>
        <v>2513329</v>
      </c>
    </row>
    <row r="2352" spans="1:13">
      <c r="A2352" s="1" t="s">
        <v>32</v>
      </c>
      <c r="B2352">
        <v>45047</v>
      </c>
      <c r="C2352" t="s">
        <v>741</v>
      </c>
      <c r="D2352">
        <v>19431</v>
      </c>
      <c r="E2352">
        <v>12145</v>
      </c>
      <c r="F2352">
        <v>32006</v>
      </c>
      <c r="G2352">
        <v>7286</v>
      </c>
      <c r="H2352">
        <v>0.60710491782790699</v>
      </c>
      <c r="I2352">
        <v>0.37946010123101898</v>
      </c>
      <c r="J2352">
        <v>0.22764481659688801</v>
      </c>
      <c r="K2352">
        <f t="shared" si="108"/>
        <v>1385103</v>
      </c>
      <c r="L2352">
        <f t="shared" si="109"/>
        <v>1091541</v>
      </c>
      <c r="M2352">
        <f t="shared" si="110"/>
        <v>2513329</v>
      </c>
    </row>
    <row r="2353" spans="1:13">
      <c r="A2353" s="1" t="s">
        <v>32</v>
      </c>
      <c r="B2353">
        <v>45049</v>
      </c>
      <c r="C2353" t="s">
        <v>1543</v>
      </c>
      <c r="D2353">
        <v>3906</v>
      </c>
      <c r="E2353">
        <v>5323</v>
      </c>
      <c r="F2353">
        <v>9305</v>
      </c>
      <c r="G2353">
        <v>-1417</v>
      </c>
      <c r="H2353">
        <v>0.41977431488446998</v>
      </c>
      <c r="I2353">
        <v>0.57205803331542104</v>
      </c>
      <c r="J2353">
        <v>-0.15228371843095101</v>
      </c>
      <c r="K2353">
        <f t="shared" si="108"/>
        <v>1385103</v>
      </c>
      <c r="L2353">
        <f t="shared" si="109"/>
        <v>1091541</v>
      </c>
      <c r="M2353">
        <f t="shared" si="110"/>
        <v>2513329</v>
      </c>
    </row>
    <row r="2354" spans="1:13">
      <c r="A2354" s="1" t="s">
        <v>32</v>
      </c>
      <c r="B2354">
        <v>45051</v>
      </c>
      <c r="C2354" t="s">
        <v>1544</v>
      </c>
      <c r="D2354">
        <v>118821</v>
      </c>
      <c r="E2354">
        <v>59180</v>
      </c>
      <c r="F2354">
        <v>179744</v>
      </c>
      <c r="G2354">
        <v>59641</v>
      </c>
      <c r="H2354">
        <v>0.66105683638953106</v>
      </c>
      <c r="I2354">
        <v>0.32924603881075298</v>
      </c>
      <c r="J2354">
        <v>0.33181079757877802</v>
      </c>
      <c r="K2354">
        <f t="shared" si="108"/>
        <v>1385103</v>
      </c>
      <c r="L2354">
        <f t="shared" si="109"/>
        <v>1091541</v>
      </c>
      <c r="M2354">
        <f t="shared" si="110"/>
        <v>2513329</v>
      </c>
    </row>
    <row r="2355" spans="1:13">
      <c r="A2355" s="1" t="s">
        <v>32</v>
      </c>
      <c r="B2355">
        <v>45053</v>
      </c>
      <c r="C2355" t="s">
        <v>493</v>
      </c>
      <c r="D2355">
        <v>7078</v>
      </c>
      <c r="E2355">
        <v>7185</v>
      </c>
      <c r="F2355">
        <v>14394</v>
      </c>
      <c r="G2355">
        <v>-107</v>
      </c>
      <c r="H2355">
        <v>0.491732666388773</v>
      </c>
      <c r="I2355">
        <v>0.49916631929970801</v>
      </c>
      <c r="J2355">
        <v>-7.4336529109351101E-3</v>
      </c>
      <c r="K2355">
        <f t="shared" si="108"/>
        <v>1385103</v>
      </c>
      <c r="L2355">
        <f t="shared" si="109"/>
        <v>1091541</v>
      </c>
      <c r="M2355">
        <f t="shared" si="110"/>
        <v>2513329</v>
      </c>
    </row>
    <row r="2356" spans="1:13">
      <c r="A2356" s="1" t="s">
        <v>32</v>
      </c>
      <c r="B2356">
        <v>45055</v>
      </c>
      <c r="C2356" t="s">
        <v>1545</v>
      </c>
      <c r="D2356">
        <v>20471</v>
      </c>
      <c r="E2356">
        <v>12699</v>
      </c>
      <c r="F2356">
        <v>33629</v>
      </c>
      <c r="G2356">
        <v>7772</v>
      </c>
      <c r="H2356">
        <v>0.60873055993338998</v>
      </c>
      <c r="I2356">
        <v>0.37762050611079701</v>
      </c>
      <c r="J2356">
        <v>0.231110053822593</v>
      </c>
      <c r="K2356">
        <f t="shared" si="108"/>
        <v>1385103</v>
      </c>
      <c r="L2356">
        <f t="shared" si="109"/>
        <v>1091541</v>
      </c>
      <c r="M2356">
        <f t="shared" si="110"/>
        <v>2513329</v>
      </c>
    </row>
    <row r="2357" spans="1:13">
      <c r="A2357" s="1" t="s">
        <v>32</v>
      </c>
      <c r="B2357">
        <v>45057</v>
      </c>
      <c r="C2357" t="s">
        <v>1205</v>
      </c>
      <c r="D2357">
        <v>30312</v>
      </c>
      <c r="E2357">
        <v>18937</v>
      </c>
      <c r="F2357">
        <v>49868</v>
      </c>
      <c r="G2357">
        <v>11375</v>
      </c>
      <c r="H2357">
        <v>0.60784471003449103</v>
      </c>
      <c r="I2357">
        <v>0.379742520253469</v>
      </c>
      <c r="J2357">
        <v>0.22810218978102101</v>
      </c>
      <c r="K2357">
        <f t="shared" si="108"/>
        <v>1385103</v>
      </c>
      <c r="L2357">
        <f t="shared" si="109"/>
        <v>1091541</v>
      </c>
      <c r="M2357">
        <f t="shared" si="110"/>
        <v>2513329</v>
      </c>
    </row>
    <row r="2358" spans="1:13">
      <c r="A2358" s="1" t="s">
        <v>32</v>
      </c>
      <c r="B2358">
        <v>45059</v>
      </c>
      <c r="C2358" t="s">
        <v>498</v>
      </c>
      <c r="D2358">
        <v>20004</v>
      </c>
      <c r="E2358">
        <v>10159</v>
      </c>
      <c r="F2358">
        <v>30488</v>
      </c>
      <c r="G2358">
        <v>9845</v>
      </c>
      <c r="H2358">
        <v>0.65612700078719499</v>
      </c>
      <c r="I2358">
        <v>0.33321306743636803</v>
      </c>
      <c r="J2358">
        <v>0.32291393335082602</v>
      </c>
      <c r="K2358">
        <f t="shared" si="108"/>
        <v>1385103</v>
      </c>
      <c r="L2358">
        <f t="shared" si="109"/>
        <v>1091541</v>
      </c>
      <c r="M2358">
        <f t="shared" si="110"/>
        <v>2513329</v>
      </c>
    </row>
    <row r="2359" spans="1:13">
      <c r="A2359" s="1" t="s">
        <v>32</v>
      </c>
      <c r="B2359">
        <v>45061</v>
      </c>
      <c r="C2359" t="s">
        <v>126</v>
      </c>
      <c r="D2359">
        <v>3008</v>
      </c>
      <c r="E2359">
        <v>5329</v>
      </c>
      <c r="F2359">
        <v>8431</v>
      </c>
      <c r="G2359">
        <v>-2321</v>
      </c>
      <c r="H2359">
        <v>0.35677855533151398</v>
      </c>
      <c r="I2359">
        <v>0.63207211481437497</v>
      </c>
      <c r="J2359">
        <v>-0.27529355948286</v>
      </c>
      <c r="K2359">
        <f t="shared" si="108"/>
        <v>1385103</v>
      </c>
      <c r="L2359">
        <f t="shared" si="109"/>
        <v>1091541</v>
      </c>
      <c r="M2359">
        <f t="shared" si="110"/>
        <v>2513329</v>
      </c>
    </row>
    <row r="2360" spans="1:13">
      <c r="A2360" s="1" t="s">
        <v>32</v>
      </c>
      <c r="B2360">
        <v>45063</v>
      </c>
      <c r="C2360" t="s">
        <v>1546</v>
      </c>
      <c r="D2360">
        <v>92817</v>
      </c>
      <c r="E2360">
        <v>49301</v>
      </c>
      <c r="F2360">
        <v>144568</v>
      </c>
      <c r="G2360">
        <v>43516</v>
      </c>
      <c r="H2360">
        <v>0.64203004814343401</v>
      </c>
      <c r="I2360">
        <v>0.34102290963422</v>
      </c>
      <c r="J2360">
        <v>0.30100713850921301</v>
      </c>
      <c r="K2360">
        <f t="shared" si="108"/>
        <v>1385103</v>
      </c>
      <c r="L2360">
        <f t="shared" si="109"/>
        <v>1091541</v>
      </c>
      <c r="M2360">
        <f t="shared" si="110"/>
        <v>2513329</v>
      </c>
    </row>
    <row r="2361" spans="1:13">
      <c r="A2361" s="1" t="s">
        <v>32</v>
      </c>
      <c r="B2361">
        <v>45065</v>
      </c>
      <c r="C2361" t="s">
        <v>1547</v>
      </c>
      <c r="D2361">
        <v>2958</v>
      </c>
      <c r="E2361">
        <v>2687</v>
      </c>
      <c r="F2361">
        <v>5697</v>
      </c>
      <c r="G2361">
        <v>271</v>
      </c>
      <c r="H2361">
        <v>0.51922064244339095</v>
      </c>
      <c r="I2361">
        <v>0.47165174653326303</v>
      </c>
      <c r="J2361">
        <v>4.7568895910128098E-2</v>
      </c>
      <c r="K2361">
        <f t="shared" si="108"/>
        <v>1385103</v>
      </c>
      <c r="L2361">
        <f t="shared" si="109"/>
        <v>1091541</v>
      </c>
      <c r="M2361">
        <f t="shared" si="110"/>
        <v>2513329</v>
      </c>
    </row>
    <row r="2362" spans="1:13">
      <c r="A2362" s="1" t="s">
        <v>32</v>
      </c>
      <c r="B2362">
        <v>45067</v>
      </c>
      <c r="C2362" t="s">
        <v>132</v>
      </c>
      <c r="D2362">
        <v>5711</v>
      </c>
      <c r="E2362">
        <v>8872</v>
      </c>
      <c r="F2362">
        <v>14704</v>
      </c>
      <c r="G2362">
        <v>-3161</v>
      </c>
      <c r="H2362">
        <v>0.38839771490750802</v>
      </c>
      <c r="I2362">
        <v>0.60337323177366697</v>
      </c>
      <c r="J2362">
        <v>-0.21497551686615801</v>
      </c>
      <c r="K2362">
        <f t="shared" si="108"/>
        <v>1385103</v>
      </c>
      <c r="L2362">
        <f t="shared" si="109"/>
        <v>1091541</v>
      </c>
      <c r="M2362">
        <f t="shared" si="110"/>
        <v>2513329</v>
      </c>
    </row>
    <row r="2363" spans="1:13">
      <c r="A2363" s="1" t="s">
        <v>32</v>
      </c>
      <c r="B2363">
        <v>45069</v>
      </c>
      <c r="C2363" t="s">
        <v>1548</v>
      </c>
      <c r="D2363">
        <v>5044</v>
      </c>
      <c r="E2363">
        <v>6290</v>
      </c>
      <c r="F2363">
        <v>11446</v>
      </c>
      <c r="G2363">
        <v>-1246</v>
      </c>
      <c r="H2363">
        <v>0.44067796610169402</v>
      </c>
      <c r="I2363">
        <v>0.54953695614188303</v>
      </c>
      <c r="J2363">
        <v>-0.10885899004018799</v>
      </c>
      <c r="K2363">
        <f t="shared" si="108"/>
        <v>1385103</v>
      </c>
      <c r="L2363">
        <f t="shared" si="109"/>
        <v>1091541</v>
      </c>
      <c r="M2363">
        <f t="shared" si="110"/>
        <v>2513329</v>
      </c>
    </row>
    <row r="2364" spans="1:13">
      <c r="A2364" s="1" t="s">
        <v>32</v>
      </c>
      <c r="B2364">
        <v>45071</v>
      </c>
      <c r="C2364" t="s">
        <v>1549</v>
      </c>
      <c r="D2364">
        <v>11443</v>
      </c>
      <c r="E2364">
        <v>6958</v>
      </c>
      <c r="F2364">
        <v>18631</v>
      </c>
      <c r="G2364">
        <v>4485</v>
      </c>
      <c r="H2364">
        <v>0.61419140142772799</v>
      </c>
      <c r="I2364">
        <v>0.373463582201706</v>
      </c>
      <c r="J2364">
        <v>0.24072781922602099</v>
      </c>
      <c r="K2364">
        <f t="shared" si="108"/>
        <v>1385103</v>
      </c>
      <c r="L2364">
        <f t="shared" si="109"/>
        <v>1091541</v>
      </c>
      <c r="M2364">
        <f t="shared" si="110"/>
        <v>2513329</v>
      </c>
    </row>
    <row r="2365" spans="1:13">
      <c r="A2365" s="1" t="s">
        <v>32</v>
      </c>
      <c r="B2365">
        <v>45073</v>
      </c>
      <c r="C2365" t="s">
        <v>507</v>
      </c>
      <c r="D2365">
        <v>29698</v>
      </c>
      <c r="E2365">
        <v>10414</v>
      </c>
      <c r="F2365">
        <v>40668</v>
      </c>
      <c r="G2365">
        <v>19284</v>
      </c>
      <c r="H2365">
        <v>0.73025474574604099</v>
      </c>
      <c r="I2365">
        <v>0.25607357135831599</v>
      </c>
      <c r="J2365">
        <v>0.474181174387725</v>
      </c>
      <c r="K2365">
        <f t="shared" si="108"/>
        <v>1385103</v>
      </c>
      <c r="L2365">
        <f t="shared" si="109"/>
        <v>1091541</v>
      </c>
      <c r="M2365">
        <f t="shared" si="110"/>
        <v>2513329</v>
      </c>
    </row>
    <row r="2366" spans="1:13">
      <c r="A2366" s="1" t="s">
        <v>32</v>
      </c>
      <c r="B2366">
        <v>45075</v>
      </c>
      <c r="C2366" t="s">
        <v>1550</v>
      </c>
      <c r="D2366">
        <v>13603</v>
      </c>
      <c r="E2366">
        <v>27295</v>
      </c>
      <c r="F2366">
        <v>41205</v>
      </c>
      <c r="G2366">
        <v>-13692</v>
      </c>
      <c r="H2366">
        <v>0.33012983861181799</v>
      </c>
      <c r="I2366">
        <v>0.66241960927071897</v>
      </c>
      <c r="J2366">
        <v>-0.33228977065889997</v>
      </c>
      <c r="K2366">
        <f t="shared" si="108"/>
        <v>1385103</v>
      </c>
      <c r="L2366">
        <f t="shared" si="109"/>
        <v>1091541</v>
      </c>
      <c r="M2366">
        <f t="shared" si="110"/>
        <v>2513329</v>
      </c>
    </row>
    <row r="2367" spans="1:13">
      <c r="A2367" s="1" t="s">
        <v>32</v>
      </c>
      <c r="B2367">
        <v>45077</v>
      </c>
      <c r="C2367" t="s">
        <v>139</v>
      </c>
      <c r="D2367">
        <v>42907</v>
      </c>
      <c r="E2367">
        <v>13645</v>
      </c>
      <c r="F2367">
        <v>57546</v>
      </c>
      <c r="G2367">
        <v>29262</v>
      </c>
      <c r="H2367">
        <v>0.74561220588746302</v>
      </c>
      <c r="I2367">
        <v>0.237114656101206</v>
      </c>
      <c r="J2367">
        <v>0.50849754978625705</v>
      </c>
      <c r="K2367">
        <f t="shared" si="108"/>
        <v>1385103</v>
      </c>
      <c r="L2367">
        <f t="shared" si="109"/>
        <v>1091541</v>
      </c>
      <c r="M2367">
        <f t="shared" si="110"/>
        <v>2513329</v>
      </c>
    </row>
    <row r="2368" spans="1:13">
      <c r="A2368" s="1" t="s">
        <v>32</v>
      </c>
      <c r="B2368">
        <v>45079</v>
      </c>
      <c r="C2368" t="s">
        <v>621</v>
      </c>
      <c r="D2368">
        <v>58313</v>
      </c>
      <c r="E2368">
        <v>132570</v>
      </c>
      <c r="F2368">
        <v>193822</v>
      </c>
      <c r="G2368">
        <v>-74257</v>
      </c>
      <c r="H2368">
        <v>0.30085851967268901</v>
      </c>
      <c r="I2368">
        <v>0.68397808298335505</v>
      </c>
      <c r="J2368">
        <v>-0.38311956331066599</v>
      </c>
      <c r="K2368">
        <f t="shared" si="108"/>
        <v>1385103</v>
      </c>
      <c r="L2368">
        <f t="shared" si="109"/>
        <v>1091541</v>
      </c>
      <c r="M2368">
        <f t="shared" si="110"/>
        <v>2513329</v>
      </c>
    </row>
    <row r="2369" spans="1:13">
      <c r="A2369" s="1" t="s">
        <v>32</v>
      </c>
      <c r="B2369">
        <v>45081</v>
      </c>
      <c r="C2369" t="s">
        <v>1551</v>
      </c>
      <c r="D2369">
        <v>6210</v>
      </c>
      <c r="E2369">
        <v>2963</v>
      </c>
      <c r="F2369">
        <v>9274</v>
      </c>
      <c r="G2369">
        <v>3247</v>
      </c>
      <c r="H2369">
        <v>0.66961397455251204</v>
      </c>
      <c r="I2369">
        <v>0.31949536338149598</v>
      </c>
      <c r="J2369">
        <v>0.350118611171015</v>
      </c>
      <c r="K2369">
        <f t="shared" si="108"/>
        <v>1385103</v>
      </c>
      <c r="L2369">
        <f t="shared" si="109"/>
        <v>1091541</v>
      </c>
      <c r="M2369">
        <f t="shared" si="110"/>
        <v>2513329</v>
      </c>
    </row>
    <row r="2370" spans="1:13">
      <c r="A2370" s="1" t="s">
        <v>32</v>
      </c>
      <c r="B2370">
        <v>45083</v>
      </c>
      <c r="C2370" t="s">
        <v>1552</v>
      </c>
      <c r="D2370">
        <v>93560</v>
      </c>
      <c r="E2370">
        <v>52926</v>
      </c>
      <c r="F2370">
        <v>148655</v>
      </c>
      <c r="G2370">
        <v>40634</v>
      </c>
      <c r="H2370">
        <v>0.62937674481181205</v>
      </c>
      <c r="I2370">
        <v>0.35603242406915298</v>
      </c>
      <c r="J2370">
        <v>0.27334432074265902</v>
      </c>
      <c r="K2370">
        <f t="shared" si="108"/>
        <v>1385103</v>
      </c>
      <c r="L2370">
        <f t="shared" si="109"/>
        <v>1091541</v>
      </c>
      <c r="M2370">
        <f t="shared" si="110"/>
        <v>2513329</v>
      </c>
    </row>
    <row r="2371" spans="1:13">
      <c r="A2371" s="1" t="s">
        <v>32</v>
      </c>
      <c r="B2371">
        <v>45085</v>
      </c>
      <c r="C2371" t="s">
        <v>145</v>
      </c>
      <c r="D2371">
        <v>21000</v>
      </c>
      <c r="E2371">
        <v>27379</v>
      </c>
      <c r="F2371">
        <v>48920</v>
      </c>
      <c r="G2371">
        <v>-6379</v>
      </c>
      <c r="H2371">
        <v>0.429272281275551</v>
      </c>
      <c r="I2371">
        <v>0.55966884709730103</v>
      </c>
      <c r="J2371">
        <v>-0.13039656582174899</v>
      </c>
      <c r="K2371">
        <f t="shared" ref="K2371:K2434" si="111">SUMIF(A:A,A2371,D:D)</f>
        <v>1385103</v>
      </c>
      <c r="L2371">
        <f t="shared" ref="L2371:L2434" si="112">SUMIF(A:A,A2371,E:E)</f>
        <v>1091541</v>
      </c>
      <c r="M2371">
        <f t="shared" ref="M2371:M2434" si="113">SUMIF(A:A,A2371,F:F)</f>
        <v>2513329</v>
      </c>
    </row>
    <row r="2372" spans="1:13">
      <c r="A2372" s="1" t="s">
        <v>32</v>
      </c>
      <c r="B2372">
        <v>45087</v>
      </c>
      <c r="C2372" t="s">
        <v>260</v>
      </c>
      <c r="D2372">
        <v>8183</v>
      </c>
      <c r="E2372">
        <v>4935</v>
      </c>
      <c r="F2372">
        <v>13257</v>
      </c>
      <c r="G2372">
        <v>3248</v>
      </c>
      <c r="H2372">
        <v>0.61725880666817501</v>
      </c>
      <c r="I2372">
        <v>0.37225616655351801</v>
      </c>
      <c r="J2372">
        <v>0.245002640114656</v>
      </c>
      <c r="K2372">
        <f t="shared" si="111"/>
        <v>1385103</v>
      </c>
      <c r="L2372">
        <f t="shared" si="112"/>
        <v>1091541</v>
      </c>
      <c r="M2372">
        <f t="shared" si="113"/>
        <v>2513329</v>
      </c>
    </row>
    <row r="2373" spans="1:13">
      <c r="A2373" s="1" t="s">
        <v>32</v>
      </c>
      <c r="B2373">
        <v>45089</v>
      </c>
      <c r="C2373" t="s">
        <v>1553</v>
      </c>
      <c r="D2373">
        <v>5532</v>
      </c>
      <c r="E2373">
        <v>10289</v>
      </c>
      <c r="F2373">
        <v>15985</v>
      </c>
      <c r="G2373">
        <v>-4757</v>
      </c>
      <c r="H2373">
        <v>0.34607444479199201</v>
      </c>
      <c r="I2373">
        <v>0.64366593681576401</v>
      </c>
      <c r="J2373">
        <v>-0.297591492023772</v>
      </c>
      <c r="K2373">
        <f t="shared" si="111"/>
        <v>1385103</v>
      </c>
      <c r="L2373">
        <f t="shared" si="112"/>
        <v>1091541</v>
      </c>
      <c r="M2373">
        <f t="shared" si="113"/>
        <v>2513329</v>
      </c>
    </row>
    <row r="2374" spans="1:13">
      <c r="A2374" s="1" t="s">
        <v>32</v>
      </c>
      <c r="B2374">
        <v>45091</v>
      </c>
      <c r="C2374" t="s">
        <v>916</v>
      </c>
      <c r="D2374">
        <v>82727</v>
      </c>
      <c r="E2374">
        <v>59008</v>
      </c>
      <c r="F2374">
        <v>144050</v>
      </c>
      <c r="G2374">
        <v>23719</v>
      </c>
      <c r="H2374">
        <v>0.57429364803887495</v>
      </c>
      <c r="I2374">
        <v>0.40963554321416101</v>
      </c>
      <c r="J2374">
        <v>0.16465810482471299</v>
      </c>
      <c r="K2374">
        <f t="shared" si="111"/>
        <v>1385103</v>
      </c>
      <c r="L2374">
        <f t="shared" si="112"/>
        <v>1091541</v>
      </c>
      <c r="M2374">
        <f t="shared" si="113"/>
        <v>2513329</v>
      </c>
    </row>
    <row r="2375" spans="1:13">
      <c r="A2375" s="1" t="s">
        <v>43</v>
      </c>
      <c r="B2375">
        <v>46003</v>
      </c>
      <c r="C2375" t="s">
        <v>1554</v>
      </c>
      <c r="D2375">
        <v>1052</v>
      </c>
      <c r="E2375">
        <v>317</v>
      </c>
      <c r="F2375">
        <v>1405</v>
      </c>
      <c r="G2375">
        <v>735</v>
      </c>
      <c r="H2375">
        <v>0.74875444839857597</v>
      </c>
      <c r="I2375">
        <v>0.225622775800711</v>
      </c>
      <c r="J2375">
        <v>0.52313167259786397</v>
      </c>
      <c r="K2375">
        <f t="shared" si="111"/>
        <v>261043</v>
      </c>
      <c r="L2375">
        <f t="shared" si="112"/>
        <v>150471</v>
      </c>
      <c r="M2375">
        <f t="shared" si="113"/>
        <v>422609</v>
      </c>
    </row>
    <row r="2376" spans="1:13">
      <c r="A2376" s="1" t="s">
        <v>43</v>
      </c>
      <c r="B2376">
        <v>46005</v>
      </c>
      <c r="C2376" t="s">
        <v>1555</v>
      </c>
      <c r="D2376">
        <v>4808</v>
      </c>
      <c r="E2376">
        <v>2107</v>
      </c>
      <c r="F2376">
        <v>7081</v>
      </c>
      <c r="G2376">
        <v>2701</v>
      </c>
      <c r="H2376">
        <v>0.67900014122299102</v>
      </c>
      <c r="I2376">
        <v>0.29755684225391799</v>
      </c>
      <c r="J2376">
        <v>0.38144329896907198</v>
      </c>
      <c r="K2376">
        <f t="shared" si="111"/>
        <v>261043</v>
      </c>
      <c r="L2376">
        <f t="shared" si="112"/>
        <v>150471</v>
      </c>
      <c r="M2376">
        <f t="shared" si="113"/>
        <v>422609</v>
      </c>
    </row>
    <row r="2377" spans="1:13">
      <c r="A2377" s="1" t="s">
        <v>43</v>
      </c>
      <c r="B2377">
        <v>46007</v>
      </c>
      <c r="C2377" t="s">
        <v>1556</v>
      </c>
      <c r="D2377">
        <v>694</v>
      </c>
      <c r="E2377">
        <v>466</v>
      </c>
      <c r="F2377">
        <v>1183</v>
      </c>
      <c r="G2377">
        <v>228</v>
      </c>
      <c r="H2377">
        <v>0.58664412510566299</v>
      </c>
      <c r="I2377">
        <v>0.39391377852916298</v>
      </c>
      <c r="J2377">
        <v>0.19273034657650001</v>
      </c>
      <c r="K2377">
        <f t="shared" si="111"/>
        <v>261043</v>
      </c>
      <c r="L2377">
        <f t="shared" si="112"/>
        <v>150471</v>
      </c>
      <c r="M2377">
        <f t="shared" si="113"/>
        <v>422609</v>
      </c>
    </row>
    <row r="2378" spans="1:13">
      <c r="A2378" s="1" t="s">
        <v>43</v>
      </c>
      <c r="B2378">
        <v>46009</v>
      </c>
      <c r="C2378" t="s">
        <v>1557</v>
      </c>
      <c r="D2378">
        <v>2235</v>
      </c>
      <c r="E2378">
        <v>721</v>
      </c>
      <c r="F2378">
        <v>3001</v>
      </c>
      <c r="G2378">
        <v>1514</v>
      </c>
      <c r="H2378">
        <v>0.74475174941686095</v>
      </c>
      <c r="I2378">
        <v>0.24025324891702701</v>
      </c>
      <c r="J2378">
        <v>0.50449850049983302</v>
      </c>
      <c r="K2378">
        <f t="shared" si="111"/>
        <v>261043</v>
      </c>
      <c r="L2378">
        <f t="shared" si="112"/>
        <v>150471</v>
      </c>
      <c r="M2378">
        <f t="shared" si="113"/>
        <v>422609</v>
      </c>
    </row>
    <row r="2379" spans="1:13">
      <c r="A2379" s="1" t="s">
        <v>43</v>
      </c>
      <c r="B2379">
        <v>46011</v>
      </c>
      <c r="C2379" t="s">
        <v>1558</v>
      </c>
      <c r="D2379">
        <v>8000</v>
      </c>
      <c r="E2379">
        <v>6110</v>
      </c>
      <c r="F2379">
        <v>14567</v>
      </c>
      <c r="G2379">
        <v>1890</v>
      </c>
      <c r="H2379">
        <v>0.54918651747099601</v>
      </c>
      <c r="I2379">
        <v>0.41944120271847302</v>
      </c>
      <c r="J2379">
        <v>0.12974531475252199</v>
      </c>
      <c r="K2379">
        <f t="shared" si="111"/>
        <v>261043</v>
      </c>
      <c r="L2379">
        <f t="shared" si="112"/>
        <v>150471</v>
      </c>
      <c r="M2379">
        <f t="shared" si="113"/>
        <v>422609</v>
      </c>
    </row>
    <row r="2380" spans="1:13">
      <c r="A2380" s="1" t="s">
        <v>43</v>
      </c>
      <c r="B2380">
        <v>46013</v>
      </c>
      <c r="C2380" t="s">
        <v>583</v>
      </c>
      <c r="D2380">
        <v>10580</v>
      </c>
      <c r="E2380">
        <v>6538</v>
      </c>
      <c r="F2380">
        <v>17547</v>
      </c>
      <c r="G2380">
        <v>4042</v>
      </c>
      <c r="H2380">
        <v>0.60295207157918695</v>
      </c>
      <c r="I2380">
        <v>0.37259930472445402</v>
      </c>
      <c r="J2380">
        <v>0.23035276685473199</v>
      </c>
      <c r="K2380">
        <f t="shared" si="111"/>
        <v>261043</v>
      </c>
      <c r="L2380">
        <f t="shared" si="112"/>
        <v>150471</v>
      </c>
      <c r="M2380">
        <f t="shared" si="113"/>
        <v>422609</v>
      </c>
    </row>
    <row r="2381" spans="1:13">
      <c r="A2381" s="1" t="s">
        <v>43</v>
      </c>
      <c r="B2381">
        <v>46015</v>
      </c>
      <c r="C2381" t="s">
        <v>1559</v>
      </c>
      <c r="D2381">
        <v>1750</v>
      </c>
      <c r="E2381">
        <v>673</v>
      </c>
      <c r="F2381">
        <v>2490</v>
      </c>
      <c r="G2381">
        <v>1077</v>
      </c>
      <c r="H2381">
        <v>0.70281124497991898</v>
      </c>
      <c r="I2381">
        <v>0.27028112449799102</v>
      </c>
      <c r="J2381">
        <v>0.43253012048192702</v>
      </c>
      <c r="K2381">
        <f t="shared" si="111"/>
        <v>261043</v>
      </c>
      <c r="L2381">
        <f t="shared" si="112"/>
        <v>150471</v>
      </c>
      <c r="M2381">
        <f t="shared" si="113"/>
        <v>422609</v>
      </c>
    </row>
    <row r="2382" spans="1:13">
      <c r="A2382" s="1" t="s">
        <v>43</v>
      </c>
      <c r="B2382">
        <v>46017</v>
      </c>
      <c r="C2382" t="s">
        <v>1184</v>
      </c>
      <c r="D2382">
        <v>183</v>
      </c>
      <c r="E2382">
        <v>352</v>
      </c>
      <c r="F2382">
        <v>549</v>
      </c>
      <c r="G2382">
        <v>-169</v>
      </c>
      <c r="H2382">
        <v>0.33333333333333298</v>
      </c>
      <c r="I2382">
        <v>0.64116575591985403</v>
      </c>
      <c r="J2382">
        <v>-0.30783242258651999</v>
      </c>
      <c r="K2382">
        <f t="shared" si="111"/>
        <v>261043</v>
      </c>
      <c r="L2382">
        <f t="shared" si="112"/>
        <v>150471</v>
      </c>
      <c r="M2382">
        <f t="shared" si="113"/>
        <v>422609</v>
      </c>
    </row>
    <row r="2383" spans="1:13">
      <c r="A2383" s="1" t="s">
        <v>43</v>
      </c>
      <c r="B2383">
        <v>46019</v>
      </c>
      <c r="C2383" t="s">
        <v>268</v>
      </c>
      <c r="D2383">
        <v>3731</v>
      </c>
      <c r="E2383">
        <v>939</v>
      </c>
      <c r="F2383">
        <v>4802</v>
      </c>
      <c r="G2383">
        <v>2792</v>
      </c>
      <c r="H2383">
        <v>0.77696793002915399</v>
      </c>
      <c r="I2383">
        <v>0.195543523531861</v>
      </c>
      <c r="J2383">
        <v>0.58142440649729199</v>
      </c>
      <c r="K2383">
        <f t="shared" si="111"/>
        <v>261043</v>
      </c>
      <c r="L2383">
        <f t="shared" si="112"/>
        <v>150471</v>
      </c>
      <c r="M2383">
        <f t="shared" si="113"/>
        <v>422609</v>
      </c>
    </row>
    <row r="2384" spans="1:13">
      <c r="A2384" s="1" t="s">
        <v>43</v>
      </c>
      <c r="B2384">
        <v>46021</v>
      </c>
      <c r="C2384" t="s">
        <v>800</v>
      </c>
      <c r="D2384">
        <v>747</v>
      </c>
      <c r="E2384">
        <v>117</v>
      </c>
      <c r="F2384">
        <v>873</v>
      </c>
      <c r="G2384">
        <v>630</v>
      </c>
      <c r="H2384">
        <v>0.85567010309278302</v>
      </c>
      <c r="I2384">
        <v>0.134020618556701</v>
      </c>
      <c r="J2384">
        <v>0.72164948453608202</v>
      </c>
      <c r="K2384">
        <f t="shared" si="111"/>
        <v>261043</v>
      </c>
      <c r="L2384">
        <f t="shared" si="112"/>
        <v>150471</v>
      </c>
      <c r="M2384">
        <f t="shared" si="113"/>
        <v>422609</v>
      </c>
    </row>
    <row r="2385" spans="1:13">
      <c r="A2385" s="1" t="s">
        <v>43</v>
      </c>
      <c r="B2385">
        <v>46023</v>
      </c>
      <c r="C2385" t="s">
        <v>1560</v>
      </c>
      <c r="D2385">
        <v>2552</v>
      </c>
      <c r="E2385">
        <v>1177</v>
      </c>
      <c r="F2385">
        <v>3783</v>
      </c>
      <c r="G2385">
        <v>1375</v>
      </c>
      <c r="H2385">
        <v>0.67459688078244695</v>
      </c>
      <c r="I2385">
        <v>0.31112873380914602</v>
      </c>
      <c r="J2385">
        <v>0.36346814697330099</v>
      </c>
      <c r="K2385">
        <f t="shared" si="111"/>
        <v>261043</v>
      </c>
      <c r="L2385">
        <f t="shared" si="112"/>
        <v>150471</v>
      </c>
      <c r="M2385">
        <f t="shared" si="113"/>
        <v>422609</v>
      </c>
    </row>
    <row r="2386" spans="1:13">
      <c r="A2386" s="1" t="s">
        <v>43</v>
      </c>
      <c r="B2386">
        <v>46025</v>
      </c>
      <c r="C2386" t="s">
        <v>216</v>
      </c>
      <c r="D2386">
        <v>1373</v>
      </c>
      <c r="E2386">
        <v>437</v>
      </c>
      <c r="F2386">
        <v>1850</v>
      </c>
      <c r="G2386">
        <v>936</v>
      </c>
      <c r="H2386">
        <v>0.74216216216216202</v>
      </c>
      <c r="I2386">
        <v>0.236216216216216</v>
      </c>
      <c r="J2386">
        <v>0.505945945945945</v>
      </c>
      <c r="K2386">
        <f t="shared" si="111"/>
        <v>261043</v>
      </c>
      <c r="L2386">
        <f t="shared" si="112"/>
        <v>150471</v>
      </c>
      <c r="M2386">
        <f t="shared" si="113"/>
        <v>422609</v>
      </c>
    </row>
    <row r="2387" spans="1:13">
      <c r="A2387" s="1" t="s">
        <v>43</v>
      </c>
      <c r="B2387">
        <v>46027</v>
      </c>
      <c r="C2387" t="s">
        <v>99</v>
      </c>
      <c r="D2387">
        <v>2456</v>
      </c>
      <c r="E2387">
        <v>3083</v>
      </c>
      <c r="F2387">
        <v>5698</v>
      </c>
      <c r="G2387">
        <v>-627</v>
      </c>
      <c r="H2387">
        <v>0.43102843102843102</v>
      </c>
      <c r="I2387">
        <v>0.54106704106704095</v>
      </c>
      <c r="J2387">
        <v>-0.11003861003861</v>
      </c>
      <c r="K2387">
        <f t="shared" si="111"/>
        <v>261043</v>
      </c>
      <c r="L2387">
        <f t="shared" si="112"/>
        <v>150471</v>
      </c>
      <c r="M2387">
        <f t="shared" si="113"/>
        <v>422609</v>
      </c>
    </row>
    <row r="2388" spans="1:13">
      <c r="A2388" s="1" t="s">
        <v>43</v>
      </c>
      <c r="B2388">
        <v>46029</v>
      </c>
      <c r="C2388" t="s">
        <v>1561</v>
      </c>
      <c r="D2388">
        <v>8958</v>
      </c>
      <c r="E2388">
        <v>3837</v>
      </c>
      <c r="F2388">
        <v>13161</v>
      </c>
      <c r="G2388">
        <v>5121</v>
      </c>
      <c r="H2388">
        <v>0.68064736722133501</v>
      </c>
      <c r="I2388">
        <v>0.29154319580578902</v>
      </c>
      <c r="J2388">
        <v>0.38910417141554499</v>
      </c>
      <c r="K2388">
        <f t="shared" si="111"/>
        <v>261043</v>
      </c>
      <c r="L2388">
        <f t="shared" si="112"/>
        <v>150471</v>
      </c>
      <c r="M2388">
        <f t="shared" si="113"/>
        <v>422609</v>
      </c>
    </row>
    <row r="2389" spans="1:13">
      <c r="A2389" s="1" t="s">
        <v>43</v>
      </c>
      <c r="B2389">
        <v>46031</v>
      </c>
      <c r="C2389" t="s">
        <v>1562</v>
      </c>
      <c r="D2389">
        <v>647</v>
      </c>
      <c r="E2389">
        <v>622</v>
      </c>
      <c r="F2389">
        <v>1283</v>
      </c>
      <c r="G2389">
        <v>25</v>
      </c>
      <c r="H2389">
        <v>0.50428682774746603</v>
      </c>
      <c r="I2389">
        <v>0.48480124707716199</v>
      </c>
      <c r="J2389">
        <v>1.9485580670303999E-2</v>
      </c>
      <c r="K2389">
        <f t="shared" si="111"/>
        <v>261043</v>
      </c>
      <c r="L2389">
        <f t="shared" si="112"/>
        <v>150471</v>
      </c>
      <c r="M2389">
        <f t="shared" si="113"/>
        <v>422609</v>
      </c>
    </row>
    <row r="2390" spans="1:13">
      <c r="A2390" s="1" t="s">
        <v>43</v>
      </c>
      <c r="B2390">
        <v>46033</v>
      </c>
      <c r="C2390" t="s">
        <v>335</v>
      </c>
      <c r="D2390">
        <v>3852</v>
      </c>
      <c r="E2390">
        <v>1522</v>
      </c>
      <c r="F2390">
        <v>5494</v>
      </c>
      <c r="G2390">
        <v>2330</v>
      </c>
      <c r="H2390">
        <v>0.70112850382235103</v>
      </c>
      <c r="I2390">
        <v>0.277029486712777</v>
      </c>
      <c r="J2390">
        <v>0.42409901710957398</v>
      </c>
      <c r="K2390">
        <f t="shared" si="111"/>
        <v>261043</v>
      </c>
      <c r="L2390">
        <f t="shared" si="112"/>
        <v>150471</v>
      </c>
      <c r="M2390">
        <f t="shared" si="113"/>
        <v>422609</v>
      </c>
    </row>
    <row r="2391" spans="1:13">
      <c r="A2391" s="1" t="s">
        <v>43</v>
      </c>
      <c r="B2391">
        <v>46035</v>
      </c>
      <c r="C2391" t="s">
        <v>1563</v>
      </c>
      <c r="D2391">
        <v>5613</v>
      </c>
      <c r="E2391">
        <v>2648</v>
      </c>
      <c r="F2391">
        <v>8454</v>
      </c>
      <c r="G2391">
        <v>2965</v>
      </c>
      <c r="H2391">
        <v>0.66394606103619502</v>
      </c>
      <c r="I2391">
        <v>0.313224509108114</v>
      </c>
      <c r="J2391">
        <v>0.35072155192808102</v>
      </c>
      <c r="K2391">
        <f t="shared" si="111"/>
        <v>261043</v>
      </c>
      <c r="L2391">
        <f t="shared" si="112"/>
        <v>150471</v>
      </c>
      <c r="M2391">
        <f t="shared" si="113"/>
        <v>422609</v>
      </c>
    </row>
    <row r="2392" spans="1:13">
      <c r="A2392" s="1" t="s">
        <v>43</v>
      </c>
      <c r="B2392">
        <v>46037</v>
      </c>
      <c r="C2392" t="s">
        <v>1564</v>
      </c>
      <c r="D2392">
        <v>1869</v>
      </c>
      <c r="E2392">
        <v>1052</v>
      </c>
      <c r="F2392">
        <v>2964</v>
      </c>
      <c r="G2392">
        <v>817</v>
      </c>
      <c r="H2392">
        <v>0.63056680161943301</v>
      </c>
      <c r="I2392">
        <v>0.35492577597840702</v>
      </c>
      <c r="J2392">
        <v>0.27564102564102499</v>
      </c>
      <c r="K2392">
        <f t="shared" si="111"/>
        <v>261043</v>
      </c>
      <c r="L2392">
        <f t="shared" si="112"/>
        <v>150471</v>
      </c>
      <c r="M2392">
        <f t="shared" si="113"/>
        <v>422609</v>
      </c>
    </row>
    <row r="2393" spans="1:13">
      <c r="A2393" s="1" t="s">
        <v>43</v>
      </c>
      <c r="B2393">
        <v>46039</v>
      </c>
      <c r="C2393" t="s">
        <v>1190</v>
      </c>
      <c r="D2393">
        <v>1699</v>
      </c>
      <c r="E2393">
        <v>609</v>
      </c>
      <c r="F2393">
        <v>2350</v>
      </c>
      <c r="G2393">
        <v>1090</v>
      </c>
      <c r="H2393">
        <v>0.72297872340425495</v>
      </c>
      <c r="I2393">
        <v>0.25914893617021201</v>
      </c>
      <c r="J2393">
        <v>0.463829787234042</v>
      </c>
      <c r="K2393">
        <f t="shared" si="111"/>
        <v>261043</v>
      </c>
      <c r="L2393">
        <f t="shared" si="112"/>
        <v>150471</v>
      </c>
      <c r="M2393">
        <f t="shared" si="113"/>
        <v>422609</v>
      </c>
    </row>
    <row r="2394" spans="1:13">
      <c r="A2394" s="1" t="s">
        <v>43</v>
      </c>
      <c r="B2394">
        <v>46041</v>
      </c>
      <c r="C2394" t="s">
        <v>1445</v>
      </c>
      <c r="D2394">
        <v>790</v>
      </c>
      <c r="E2394">
        <v>1131</v>
      </c>
      <c r="F2394">
        <v>1966</v>
      </c>
      <c r="G2394">
        <v>-341</v>
      </c>
      <c r="H2394">
        <v>0.40183112919633701</v>
      </c>
      <c r="I2394">
        <v>0.57527975584944002</v>
      </c>
      <c r="J2394">
        <v>-0.17344862665310201</v>
      </c>
      <c r="K2394">
        <f t="shared" si="111"/>
        <v>261043</v>
      </c>
      <c r="L2394">
        <f t="shared" si="112"/>
        <v>150471</v>
      </c>
      <c r="M2394">
        <f t="shared" si="113"/>
        <v>422609</v>
      </c>
    </row>
    <row r="2395" spans="1:13">
      <c r="A2395" s="1" t="s">
        <v>43</v>
      </c>
      <c r="B2395">
        <v>46043</v>
      </c>
      <c r="C2395" t="s">
        <v>339</v>
      </c>
      <c r="D2395">
        <v>1468</v>
      </c>
      <c r="E2395">
        <v>216</v>
      </c>
      <c r="F2395">
        <v>1707</v>
      </c>
      <c r="G2395">
        <v>1252</v>
      </c>
      <c r="H2395">
        <v>0.85998828353837098</v>
      </c>
      <c r="I2395">
        <v>0.12653778558875201</v>
      </c>
      <c r="J2395">
        <v>0.73345049794961903</v>
      </c>
      <c r="K2395">
        <f t="shared" si="111"/>
        <v>261043</v>
      </c>
      <c r="L2395">
        <f t="shared" si="112"/>
        <v>150471</v>
      </c>
      <c r="M2395">
        <f t="shared" si="113"/>
        <v>422609</v>
      </c>
    </row>
    <row r="2396" spans="1:13">
      <c r="A2396" s="1" t="s">
        <v>43</v>
      </c>
      <c r="B2396">
        <v>46045</v>
      </c>
      <c r="C2396" t="s">
        <v>1565</v>
      </c>
      <c r="D2396">
        <v>1538</v>
      </c>
      <c r="E2396">
        <v>417</v>
      </c>
      <c r="F2396">
        <v>1985</v>
      </c>
      <c r="G2396">
        <v>1121</v>
      </c>
      <c r="H2396">
        <v>0.77481108312342495</v>
      </c>
      <c r="I2396">
        <v>0.21007556675062899</v>
      </c>
      <c r="J2396">
        <v>0.56473551637279595</v>
      </c>
      <c r="K2396">
        <f t="shared" si="111"/>
        <v>261043</v>
      </c>
      <c r="L2396">
        <f t="shared" si="112"/>
        <v>150471</v>
      </c>
      <c r="M2396">
        <f t="shared" si="113"/>
        <v>422609</v>
      </c>
    </row>
    <row r="2397" spans="1:13">
      <c r="A2397" s="1" t="s">
        <v>43</v>
      </c>
      <c r="B2397">
        <v>46047</v>
      </c>
      <c r="C2397" t="s">
        <v>1566</v>
      </c>
      <c r="D2397">
        <v>2878</v>
      </c>
      <c r="E2397">
        <v>1053</v>
      </c>
      <c r="F2397">
        <v>4042</v>
      </c>
      <c r="G2397">
        <v>1825</v>
      </c>
      <c r="H2397">
        <v>0.71202375061850498</v>
      </c>
      <c r="I2397">
        <v>0.26051459673428901</v>
      </c>
      <c r="J2397">
        <v>0.45150915388421498</v>
      </c>
      <c r="K2397">
        <f t="shared" si="111"/>
        <v>261043</v>
      </c>
      <c r="L2397">
        <f t="shared" si="112"/>
        <v>150471</v>
      </c>
      <c r="M2397">
        <f t="shared" si="113"/>
        <v>422609</v>
      </c>
    </row>
    <row r="2398" spans="1:13">
      <c r="A2398" s="1" t="s">
        <v>43</v>
      </c>
      <c r="B2398">
        <v>46049</v>
      </c>
      <c r="C2398" t="s">
        <v>1567</v>
      </c>
      <c r="D2398">
        <v>964</v>
      </c>
      <c r="E2398">
        <v>198</v>
      </c>
      <c r="F2398">
        <v>1182</v>
      </c>
      <c r="G2398">
        <v>766</v>
      </c>
      <c r="H2398">
        <v>0.81556683587140399</v>
      </c>
      <c r="I2398">
        <v>0.16751269035532901</v>
      </c>
      <c r="J2398">
        <v>0.64805414551607399</v>
      </c>
      <c r="K2398">
        <f t="shared" si="111"/>
        <v>261043</v>
      </c>
      <c r="L2398">
        <f t="shared" si="112"/>
        <v>150471</v>
      </c>
      <c r="M2398">
        <f t="shared" si="113"/>
        <v>422609</v>
      </c>
    </row>
    <row r="2399" spans="1:13">
      <c r="A2399" s="1" t="s">
        <v>43</v>
      </c>
      <c r="B2399">
        <v>46051</v>
      </c>
      <c r="C2399" t="s">
        <v>229</v>
      </c>
      <c r="D2399">
        <v>2618</v>
      </c>
      <c r="E2399">
        <v>1056</v>
      </c>
      <c r="F2399">
        <v>3745</v>
      </c>
      <c r="G2399">
        <v>1562</v>
      </c>
      <c r="H2399">
        <v>0.69906542056074705</v>
      </c>
      <c r="I2399">
        <v>0.28197596795727597</v>
      </c>
      <c r="J2399">
        <v>0.41708945260347102</v>
      </c>
      <c r="K2399">
        <f t="shared" si="111"/>
        <v>261043</v>
      </c>
      <c r="L2399">
        <f t="shared" si="112"/>
        <v>150471</v>
      </c>
      <c r="M2399">
        <f t="shared" si="113"/>
        <v>422609</v>
      </c>
    </row>
    <row r="2400" spans="1:13">
      <c r="A2400" s="1" t="s">
        <v>43</v>
      </c>
      <c r="B2400">
        <v>46053</v>
      </c>
      <c r="C2400" t="s">
        <v>1568</v>
      </c>
      <c r="D2400">
        <v>1771</v>
      </c>
      <c r="E2400">
        <v>455</v>
      </c>
      <c r="F2400">
        <v>2258</v>
      </c>
      <c r="G2400">
        <v>1316</v>
      </c>
      <c r="H2400">
        <v>0.78432240921169105</v>
      </c>
      <c r="I2400">
        <v>0.20150575730735101</v>
      </c>
      <c r="J2400">
        <v>0.58281665190433996</v>
      </c>
      <c r="K2400">
        <f t="shared" si="111"/>
        <v>261043</v>
      </c>
      <c r="L2400">
        <f t="shared" si="112"/>
        <v>150471</v>
      </c>
      <c r="M2400">
        <f t="shared" si="113"/>
        <v>422609</v>
      </c>
    </row>
    <row r="2401" spans="1:13">
      <c r="A2401" s="1" t="s">
        <v>43</v>
      </c>
      <c r="B2401">
        <v>46055</v>
      </c>
      <c r="C2401" t="s">
        <v>1569</v>
      </c>
      <c r="D2401">
        <v>1026</v>
      </c>
      <c r="E2401">
        <v>105</v>
      </c>
      <c r="F2401">
        <v>1137</v>
      </c>
      <c r="G2401">
        <v>921</v>
      </c>
      <c r="H2401">
        <v>0.90237467018469597</v>
      </c>
      <c r="I2401">
        <v>9.2348284960422106E-2</v>
      </c>
      <c r="J2401">
        <v>0.81002638522427395</v>
      </c>
      <c r="K2401">
        <f t="shared" si="111"/>
        <v>261043</v>
      </c>
      <c r="L2401">
        <f t="shared" si="112"/>
        <v>150471</v>
      </c>
      <c r="M2401">
        <f t="shared" si="113"/>
        <v>422609</v>
      </c>
    </row>
    <row r="2402" spans="1:13">
      <c r="A2402" s="1" t="s">
        <v>43</v>
      </c>
      <c r="B2402">
        <v>46057</v>
      </c>
      <c r="C2402" t="s">
        <v>1570</v>
      </c>
      <c r="D2402">
        <v>2372</v>
      </c>
      <c r="E2402">
        <v>647</v>
      </c>
      <c r="F2402">
        <v>3083</v>
      </c>
      <c r="G2402">
        <v>1725</v>
      </c>
      <c r="H2402">
        <v>0.76938047356470896</v>
      </c>
      <c r="I2402">
        <v>0.20986052546221201</v>
      </c>
      <c r="J2402">
        <v>0.55951994810249694</v>
      </c>
      <c r="K2402">
        <f t="shared" si="111"/>
        <v>261043</v>
      </c>
      <c r="L2402">
        <f t="shared" si="112"/>
        <v>150471</v>
      </c>
      <c r="M2402">
        <f t="shared" si="113"/>
        <v>422609</v>
      </c>
    </row>
    <row r="2403" spans="1:13">
      <c r="A2403" s="1" t="s">
        <v>43</v>
      </c>
      <c r="B2403">
        <v>46059</v>
      </c>
      <c r="C2403" t="s">
        <v>1571</v>
      </c>
      <c r="D2403">
        <v>1433</v>
      </c>
      <c r="E2403">
        <v>373</v>
      </c>
      <c r="F2403">
        <v>1836</v>
      </c>
      <c r="G2403">
        <v>1060</v>
      </c>
      <c r="H2403">
        <v>0.78050108932461804</v>
      </c>
      <c r="I2403">
        <v>0.20315904139433499</v>
      </c>
      <c r="J2403">
        <v>0.57734204793028299</v>
      </c>
      <c r="K2403">
        <f t="shared" si="111"/>
        <v>261043</v>
      </c>
      <c r="L2403">
        <f t="shared" si="112"/>
        <v>150471</v>
      </c>
      <c r="M2403">
        <f t="shared" si="113"/>
        <v>422609</v>
      </c>
    </row>
    <row r="2404" spans="1:13">
      <c r="A2404" s="1" t="s">
        <v>43</v>
      </c>
      <c r="B2404">
        <v>46061</v>
      </c>
      <c r="C2404" t="s">
        <v>1572</v>
      </c>
      <c r="D2404">
        <v>1793</v>
      </c>
      <c r="E2404">
        <v>557</v>
      </c>
      <c r="F2404">
        <v>2388</v>
      </c>
      <c r="G2404">
        <v>1236</v>
      </c>
      <c r="H2404">
        <v>0.75083752093802303</v>
      </c>
      <c r="I2404">
        <v>0.23324958123953099</v>
      </c>
      <c r="J2404">
        <v>0.51758793969849204</v>
      </c>
      <c r="K2404">
        <f t="shared" si="111"/>
        <v>261043</v>
      </c>
      <c r="L2404">
        <f t="shared" si="112"/>
        <v>150471</v>
      </c>
      <c r="M2404">
        <f t="shared" si="113"/>
        <v>422609</v>
      </c>
    </row>
    <row r="2405" spans="1:13">
      <c r="A2405" s="1" t="s">
        <v>43</v>
      </c>
      <c r="B2405">
        <v>46063</v>
      </c>
      <c r="C2405" t="s">
        <v>1258</v>
      </c>
      <c r="D2405">
        <v>748</v>
      </c>
      <c r="E2405">
        <v>49</v>
      </c>
      <c r="F2405">
        <v>813</v>
      </c>
      <c r="G2405">
        <v>699</v>
      </c>
      <c r="H2405">
        <v>0.920049200492004</v>
      </c>
      <c r="I2405">
        <v>6.0270602706027E-2</v>
      </c>
      <c r="J2405">
        <v>0.85977859778597698</v>
      </c>
      <c r="K2405">
        <f t="shared" si="111"/>
        <v>261043</v>
      </c>
      <c r="L2405">
        <f t="shared" si="112"/>
        <v>150471</v>
      </c>
      <c r="M2405">
        <f t="shared" si="113"/>
        <v>422609</v>
      </c>
    </row>
    <row r="2406" spans="1:13">
      <c r="A2406" s="1" t="s">
        <v>43</v>
      </c>
      <c r="B2406">
        <v>46065</v>
      </c>
      <c r="C2406" t="s">
        <v>1449</v>
      </c>
      <c r="D2406">
        <v>5522</v>
      </c>
      <c r="E2406">
        <v>2953</v>
      </c>
      <c r="F2406">
        <v>8723</v>
      </c>
      <c r="G2406">
        <v>2569</v>
      </c>
      <c r="H2406">
        <v>0.63303909205548503</v>
      </c>
      <c r="I2406">
        <v>0.338530322136879</v>
      </c>
      <c r="J2406">
        <v>0.29450876991860597</v>
      </c>
      <c r="K2406">
        <f t="shared" si="111"/>
        <v>261043</v>
      </c>
      <c r="L2406">
        <f t="shared" si="112"/>
        <v>150471</v>
      </c>
      <c r="M2406">
        <f t="shared" si="113"/>
        <v>422609</v>
      </c>
    </row>
    <row r="2407" spans="1:13">
      <c r="A2407" s="1" t="s">
        <v>43</v>
      </c>
      <c r="B2407">
        <v>46067</v>
      </c>
      <c r="C2407" t="s">
        <v>1573</v>
      </c>
      <c r="D2407">
        <v>2944</v>
      </c>
      <c r="E2407">
        <v>762</v>
      </c>
      <c r="F2407">
        <v>3767</v>
      </c>
      <c r="G2407">
        <v>2182</v>
      </c>
      <c r="H2407">
        <v>0.78152375895938397</v>
      </c>
      <c r="I2407">
        <v>0.20228298380674201</v>
      </c>
      <c r="J2407">
        <v>0.57924077515264105</v>
      </c>
      <c r="K2407">
        <f t="shared" si="111"/>
        <v>261043</v>
      </c>
      <c r="L2407">
        <f t="shared" si="112"/>
        <v>150471</v>
      </c>
      <c r="M2407">
        <f t="shared" si="113"/>
        <v>422609</v>
      </c>
    </row>
    <row r="2408" spans="1:13">
      <c r="A2408" s="1" t="s">
        <v>43</v>
      </c>
      <c r="B2408">
        <v>46069</v>
      </c>
      <c r="C2408" t="s">
        <v>1337</v>
      </c>
      <c r="D2408">
        <v>564</v>
      </c>
      <c r="E2408">
        <v>136</v>
      </c>
      <c r="F2408">
        <v>710</v>
      </c>
      <c r="G2408">
        <v>428</v>
      </c>
      <c r="H2408">
        <v>0.79436619718309798</v>
      </c>
      <c r="I2408">
        <v>0.19154929577464699</v>
      </c>
      <c r="J2408">
        <v>0.60281690140845001</v>
      </c>
      <c r="K2408">
        <f t="shared" si="111"/>
        <v>261043</v>
      </c>
      <c r="L2408">
        <f t="shared" si="112"/>
        <v>150471</v>
      </c>
      <c r="M2408">
        <f t="shared" si="113"/>
        <v>422609</v>
      </c>
    </row>
    <row r="2409" spans="1:13">
      <c r="A2409" s="1" t="s">
        <v>43</v>
      </c>
      <c r="B2409">
        <v>46071</v>
      </c>
      <c r="C2409" t="s">
        <v>121</v>
      </c>
      <c r="D2409">
        <v>738</v>
      </c>
      <c r="E2409">
        <v>359</v>
      </c>
      <c r="F2409">
        <v>1115</v>
      </c>
      <c r="G2409">
        <v>379</v>
      </c>
      <c r="H2409">
        <v>0.66188340807174795</v>
      </c>
      <c r="I2409">
        <v>0.32197309417040298</v>
      </c>
      <c r="J2409">
        <v>0.33991031390134502</v>
      </c>
      <c r="K2409">
        <f t="shared" si="111"/>
        <v>261043</v>
      </c>
      <c r="L2409">
        <f t="shared" si="112"/>
        <v>150471</v>
      </c>
      <c r="M2409">
        <f t="shared" si="113"/>
        <v>422609</v>
      </c>
    </row>
    <row r="2410" spans="1:13">
      <c r="A2410" s="1" t="s">
        <v>43</v>
      </c>
      <c r="B2410">
        <v>46073</v>
      </c>
      <c r="C2410" t="s">
        <v>1574</v>
      </c>
      <c r="D2410">
        <v>721</v>
      </c>
      <c r="E2410">
        <v>270</v>
      </c>
      <c r="F2410">
        <v>1006</v>
      </c>
      <c r="G2410">
        <v>451</v>
      </c>
      <c r="H2410">
        <v>0.71669980119284205</v>
      </c>
      <c r="I2410">
        <v>0.26838966202783299</v>
      </c>
      <c r="J2410">
        <v>0.448310139165009</v>
      </c>
      <c r="K2410">
        <f t="shared" si="111"/>
        <v>261043</v>
      </c>
      <c r="L2410">
        <f t="shared" si="112"/>
        <v>150471</v>
      </c>
      <c r="M2410">
        <f t="shared" si="113"/>
        <v>422609</v>
      </c>
    </row>
    <row r="2411" spans="1:13">
      <c r="A2411" s="1" t="s">
        <v>43</v>
      </c>
      <c r="B2411">
        <v>46075</v>
      </c>
      <c r="C2411" t="s">
        <v>496</v>
      </c>
      <c r="D2411">
        <v>498</v>
      </c>
      <c r="E2411">
        <v>90</v>
      </c>
      <c r="F2411">
        <v>599</v>
      </c>
      <c r="G2411">
        <v>408</v>
      </c>
      <c r="H2411">
        <v>0.83138564273789595</v>
      </c>
      <c r="I2411">
        <v>0.15025041736226999</v>
      </c>
      <c r="J2411">
        <v>0.68113522537562599</v>
      </c>
      <c r="K2411">
        <f t="shared" si="111"/>
        <v>261043</v>
      </c>
      <c r="L2411">
        <f t="shared" si="112"/>
        <v>150471</v>
      </c>
      <c r="M2411">
        <f t="shared" si="113"/>
        <v>422609</v>
      </c>
    </row>
    <row r="2412" spans="1:13">
      <c r="A2412" s="1" t="s">
        <v>43</v>
      </c>
      <c r="B2412">
        <v>46077</v>
      </c>
      <c r="C2412" t="s">
        <v>1575</v>
      </c>
      <c r="D2412">
        <v>1904</v>
      </c>
      <c r="E2412">
        <v>819</v>
      </c>
      <c r="F2412">
        <v>2779</v>
      </c>
      <c r="G2412">
        <v>1085</v>
      </c>
      <c r="H2412">
        <v>0.68513853904282096</v>
      </c>
      <c r="I2412">
        <v>0.29471032745591902</v>
      </c>
      <c r="J2412">
        <v>0.390428211586901</v>
      </c>
      <c r="K2412">
        <f t="shared" si="111"/>
        <v>261043</v>
      </c>
      <c r="L2412">
        <f t="shared" si="112"/>
        <v>150471</v>
      </c>
      <c r="M2412">
        <f t="shared" si="113"/>
        <v>422609</v>
      </c>
    </row>
    <row r="2413" spans="1:13">
      <c r="A2413" s="1" t="s">
        <v>43</v>
      </c>
      <c r="B2413">
        <v>46079</v>
      </c>
      <c r="C2413" t="s">
        <v>281</v>
      </c>
      <c r="D2413">
        <v>3681</v>
      </c>
      <c r="E2413">
        <v>2068</v>
      </c>
      <c r="F2413">
        <v>5873</v>
      </c>
      <c r="G2413">
        <v>1613</v>
      </c>
      <c r="H2413">
        <v>0.62676655882853705</v>
      </c>
      <c r="I2413">
        <v>0.35211987059424399</v>
      </c>
      <c r="J2413">
        <v>0.274646688234292</v>
      </c>
      <c r="K2413">
        <f t="shared" si="111"/>
        <v>261043</v>
      </c>
      <c r="L2413">
        <f t="shared" si="112"/>
        <v>150471</v>
      </c>
      <c r="M2413">
        <f t="shared" si="113"/>
        <v>422609</v>
      </c>
    </row>
    <row r="2414" spans="1:13">
      <c r="A2414" s="1" t="s">
        <v>43</v>
      </c>
      <c r="B2414">
        <v>46081</v>
      </c>
      <c r="C2414" t="s">
        <v>125</v>
      </c>
      <c r="D2414">
        <v>8753</v>
      </c>
      <c r="E2414">
        <v>4537</v>
      </c>
      <c r="F2414">
        <v>13828</v>
      </c>
      <c r="G2414">
        <v>4216</v>
      </c>
      <c r="H2414">
        <v>0.63299103268730095</v>
      </c>
      <c r="I2414">
        <v>0.32810240092565801</v>
      </c>
      <c r="J2414">
        <v>0.30488863176164299</v>
      </c>
      <c r="K2414">
        <f t="shared" si="111"/>
        <v>261043</v>
      </c>
      <c r="L2414">
        <f t="shared" si="112"/>
        <v>150471</v>
      </c>
      <c r="M2414">
        <f t="shared" si="113"/>
        <v>422609</v>
      </c>
    </row>
    <row r="2415" spans="1:13">
      <c r="A2415" s="1" t="s">
        <v>43</v>
      </c>
      <c r="B2415">
        <v>46083</v>
      </c>
      <c r="C2415" t="s">
        <v>237</v>
      </c>
      <c r="D2415">
        <v>19617</v>
      </c>
      <c r="E2415">
        <v>11981</v>
      </c>
      <c r="F2415">
        <v>32396</v>
      </c>
      <c r="G2415">
        <v>7636</v>
      </c>
      <c r="H2415">
        <v>0.60553772070626</v>
      </c>
      <c r="I2415">
        <v>0.36982960859365299</v>
      </c>
      <c r="J2415">
        <v>0.23570811211260601</v>
      </c>
      <c r="K2415">
        <f t="shared" si="111"/>
        <v>261043</v>
      </c>
      <c r="L2415">
        <f t="shared" si="112"/>
        <v>150471</v>
      </c>
      <c r="M2415">
        <f t="shared" si="113"/>
        <v>422609</v>
      </c>
    </row>
    <row r="2416" spans="1:13">
      <c r="A2416" s="1" t="s">
        <v>43</v>
      </c>
      <c r="B2416">
        <v>46085</v>
      </c>
      <c r="C2416" t="s">
        <v>1576</v>
      </c>
      <c r="D2416">
        <v>1042</v>
      </c>
      <c r="E2416">
        <v>525</v>
      </c>
      <c r="F2416">
        <v>1597</v>
      </c>
      <c r="G2416">
        <v>517</v>
      </c>
      <c r="H2416">
        <v>0.652473387601753</v>
      </c>
      <c r="I2416">
        <v>0.32874139010644898</v>
      </c>
      <c r="J2416">
        <v>0.32373199749530301</v>
      </c>
      <c r="K2416">
        <f t="shared" si="111"/>
        <v>261043</v>
      </c>
      <c r="L2416">
        <f t="shared" si="112"/>
        <v>150471</v>
      </c>
      <c r="M2416">
        <f t="shared" si="113"/>
        <v>422609</v>
      </c>
    </row>
    <row r="2417" spans="1:13">
      <c r="A2417" s="1" t="s">
        <v>43</v>
      </c>
      <c r="B2417">
        <v>46087</v>
      </c>
      <c r="C2417" t="s">
        <v>1577</v>
      </c>
      <c r="D2417">
        <v>2068</v>
      </c>
      <c r="E2417">
        <v>769</v>
      </c>
      <c r="F2417">
        <v>2900</v>
      </c>
      <c r="G2417">
        <v>1299</v>
      </c>
      <c r="H2417">
        <v>0.71310344827586203</v>
      </c>
      <c r="I2417">
        <v>0.26517241379310302</v>
      </c>
      <c r="J2417">
        <v>0.44793103448275801</v>
      </c>
      <c r="K2417">
        <f t="shared" si="111"/>
        <v>261043</v>
      </c>
      <c r="L2417">
        <f t="shared" si="112"/>
        <v>150471</v>
      </c>
      <c r="M2417">
        <f t="shared" si="113"/>
        <v>422609</v>
      </c>
    </row>
    <row r="2418" spans="1:13">
      <c r="A2418" s="1" t="s">
        <v>43</v>
      </c>
      <c r="B2418">
        <v>46089</v>
      </c>
      <c r="C2418" t="s">
        <v>752</v>
      </c>
      <c r="D2418">
        <v>1075</v>
      </c>
      <c r="E2418">
        <v>222</v>
      </c>
      <c r="F2418">
        <v>1324</v>
      </c>
      <c r="G2418">
        <v>853</v>
      </c>
      <c r="H2418">
        <v>0.81193353474320196</v>
      </c>
      <c r="I2418">
        <v>0.167673716012084</v>
      </c>
      <c r="J2418">
        <v>0.64425981873111704</v>
      </c>
      <c r="K2418">
        <f t="shared" si="111"/>
        <v>261043</v>
      </c>
      <c r="L2418">
        <f t="shared" si="112"/>
        <v>150471</v>
      </c>
      <c r="M2418">
        <f t="shared" si="113"/>
        <v>422609</v>
      </c>
    </row>
    <row r="2419" spans="1:13">
      <c r="A2419" s="1" t="s">
        <v>43</v>
      </c>
      <c r="B2419">
        <v>46091</v>
      </c>
      <c r="C2419" t="s">
        <v>133</v>
      </c>
      <c r="D2419">
        <v>1287</v>
      </c>
      <c r="E2419">
        <v>858</v>
      </c>
      <c r="F2419">
        <v>2178</v>
      </c>
      <c r="G2419">
        <v>429</v>
      </c>
      <c r="H2419">
        <v>0.59090909090909005</v>
      </c>
      <c r="I2419">
        <v>0.39393939393939298</v>
      </c>
      <c r="J2419">
        <v>0.19696969696969699</v>
      </c>
      <c r="K2419">
        <f t="shared" si="111"/>
        <v>261043</v>
      </c>
      <c r="L2419">
        <f t="shared" si="112"/>
        <v>150471</v>
      </c>
      <c r="M2419">
        <f t="shared" si="113"/>
        <v>422609</v>
      </c>
    </row>
    <row r="2420" spans="1:13">
      <c r="A2420" s="1" t="s">
        <v>43</v>
      </c>
      <c r="B2420">
        <v>46093</v>
      </c>
      <c r="C2420" t="s">
        <v>753</v>
      </c>
      <c r="D2420">
        <v>9875</v>
      </c>
      <c r="E2420">
        <v>3285</v>
      </c>
      <c r="F2420">
        <v>13670</v>
      </c>
      <c r="G2420">
        <v>6590</v>
      </c>
      <c r="H2420">
        <v>0.72238478419897501</v>
      </c>
      <c r="I2420">
        <v>0.240307242136064</v>
      </c>
      <c r="J2420">
        <v>0.48207754206291098</v>
      </c>
      <c r="K2420">
        <f t="shared" si="111"/>
        <v>261043</v>
      </c>
      <c r="L2420">
        <f t="shared" si="112"/>
        <v>150471</v>
      </c>
      <c r="M2420">
        <f t="shared" si="113"/>
        <v>422609</v>
      </c>
    </row>
    <row r="2421" spans="1:13">
      <c r="A2421" s="1" t="s">
        <v>43</v>
      </c>
      <c r="B2421">
        <v>46095</v>
      </c>
      <c r="C2421" t="s">
        <v>1578</v>
      </c>
      <c r="D2421">
        <v>449</v>
      </c>
      <c r="E2421">
        <v>298</v>
      </c>
      <c r="F2421">
        <v>769</v>
      </c>
      <c r="G2421">
        <v>151</v>
      </c>
      <c r="H2421">
        <v>0.58387516254876404</v>
      </c>
      <c r="I2421">
        <v>0.38751625487646202</v>
      </c>
      <c r="J2421">
        <v>0.19635890767230099</v>
      </c>
      <c r="K2421">
        <f t="shared" si="111"/>
        <v>261043</v>
      </c>
      <c r="L2421">
        <f t="shared" si="112"/>
        <v>150471</v>
      </c>
      <c r="M2421">
        <f t="shared" si="113"/>
        <v>422609</v>
      </c>
    </row>
    <row r="2422" spans="1:13">
      <c r="A2422" s="1" t="s">
        <v>43</v>
      </c>
      <c r="B2422">
        <v>46097</v>
      </c>
      <c r="C2422" t="s">
        <v>1579</v>
      </c>
      <c r="D2422">
        <v>787</v>
      </c>
      <c r="E2422">
        <v>320</v>
      </c>
      <c r="F2422">
        <v>1138</v>
      </c>
      <c r="G2422">
        <v>467</v>
      </c>
      <c r="H2422">
        <v>0.69156414762741603</v>
      </c>
      <c r="I2422">
        <v>0.28119507908611602</v>
      </c>
      <c r="J2422">
        <v>0.41036906854130001</v>
      </c>
      <c r="K2422">
        <f t="shared" si="111"/>
        <v>261043</v>
      </c>
      <c r="L2422">
        <f t="shared" si="112"/>
        <v>150471</v>
      </c>
      <c r="M2422">
        <f t="shared" si="113"/>
        <v>422609</v>
      </c>
    </row>
    <row r="2423" spans="1:13">
      <c r="A2423" s="1" t="s">
        <v>43</v>
      </c>
      <c r="B2423">
        <v>46099</v>
      </c>
      <c r="C2423" t="s">
        <v>1580</v>
      </c>
      <c r="D2423">
        <v>49249</v>
      </c>
      <c r="E2423">
        <v>40482</v>
      </c>
      <c r="F2423">
        <v>92326</v>
      </c>
      <c r="G2423">
        <v>8767</v>
      </c>
      <c r="H2423">
        <v>0.53342503736758795</v>
      </c>
      <c r="I2423">
        <v>0.438468037172627</v>
      </c>
      <c r="J2423">
        <v>9.49570001949612E-2</v>
      </c>
      <c r="K2423">
        <f t="shared" si="111"/>
        <v>261043</v>
      </c>
      <c r="L2423">
        <f t="shared" si="112"/>
        <v>150471</v>
      </c>
      <c r="M2423">
        <f t="shared" si="113"/>
        <v>422609</v>
      </c>
    </row>
    <row r="2424" spans="1:13">
      <c r="A2424" s="1" t="s">
        <v>43</v>
      </c>
      <c r="B2424">
        <v>46101</v>
      </c>
      <c r="C2424" t="s">
        <v>1581</v>
      </c>
      <c r="D2424">
        <v>1951</v>
      </c>
      <c r="E2424">
        <v>1179</v>
      </c>
      <c r="F2424">
        <v>3206</v>
      </c>
      <c r="G2424">
        <v>772</v>
      </c>
      <c r="H2424">
        <v>0.60854647535870199</v>
      </c>
      <c r="I2424">
        <v>0.36774797255146602</v>
      </c>
      <c r="J2424">
        <v>0.240798502807236</v>
      </c>
      <c r="K2424">
        <f t="shared" si="111"/>
        <v>261043</v>
      </c>
      <c r="L2424">
        <f t="shared" si="112"/>
        <v>150471</v>
      </c>
      <c r="M2424">
        <f t="shared" si="113"/>
        <v>422609</v>
      </c>
    </row>
    <row r="2425" spans="1:13">
      <c r="A2425" s="1" t="s">
        <v>43</v>
      </c>
      <c r="B2425">
        <v>46102</v>
      </c>
      <c r="C2425" t="s">
        <v>1582</v>
      </c>
      <c r="D2425">
        <v>297</v>
      </c>
      <c r="E2425">
        <v>2829</v>
      </c>
      <c r="F2425">
        <v>3200</v>
      </c>
      <c r="G2425">
        <v>-2532</v>
      </c>
      <c r="H2425">
        <v>9.2812500000000006E-2</v>
      </c>
      <c r="I2425">
        <v>0.88406249999999997</v>
      </c>
      <c r="J2425">
        <v>-0.79125000000000001</v>
      </c>
      <c r="K2425">
        <f t="shared" si="111"/>
        <v>261043</v>
      </c>
      <c r="L2425">
        <f t="shared" si="112"/>
        <v>150471</v>
      </c>
      <c r="M2425">
        <f t="shared" si="113"/>
        <v>422609</v>
      </c>
    </row>
    <row r="2426" spans="1:13">
      <c r="A2426" s="1" t="s">
        <v>43</v>
      </c>
      <c r="B2426">
        <v>46103</v>
      </c>
      <c r="C2426" t="s">
        <v>1044</v>
      </c>
      <c r="D2426">
        <v>35063</v>
      </c>
      <c r="E2426">
        <v>20606</v>
      </c>
      <c r="F2426">
        <v>57518</v>
      </c>
      <c r="G2426">
        <v>14457</v>
      </c>
      <c r="H2426">
        <v>0.60960047289544095</v>
      </c>
      <c r="I2426">
        <v>0.35825306860460998</v>
      </c>
      <c r="J2426">
        <v>0.25134740429083002</v>
      </c>
      <c r="K2426">
        <f t="shared" si="111"/>
        <v>261043</v>
      </c>
      <c r="L2426">
        <f t="shared" si="112"/>
        <v>150471</v>
      </c>
      <c r="M2426">
        <f t="shared" si="113"/>
        <v>422609</v>
      </c>
    </row>
    <row r="2427" spans="1:13">
      <c r="A2427" s="1" t="s">
        <v>43</v>
      </c>
      <c r="B2427">
        <v>46105</v>
      </c>
      <c r="C2427" t="s">
        <v>1212</v>
      </c>
      <c r="D2427">
        <v>1401</v>
      </c>
      <c r="E2427">
        <v>239</v>
      </c>
      <c r="F2427">
        <v>1669</v>
      </c>
      <c r="G2427">
        <v>1162</v>
      </c>
      <c r="H2427">
        <v>0.83942480527261798</v>
      </c>
      <c r="I2427">
        <v>0.14319952067106001</v>
      </c>
      <c r="J2427">
        <v>0.69622528460155697</v>
      </c>
      <c r="K2427">
        <f t="shared" si="111"/>
        <v>261043</v>
      </c>
      <c r="L2427">
        <f t="shared" si="112"/>
        <v>150471</v>
      </c>
      <c r="M2427">
        <f t="shared" si="113"/>
        <v>422609</v>
      </c>
    </row>
    <row r="2428" spans="1:13">
      <c r="A2428" s="1" t="s">
        <v>43</v>
      </c>
      <c r="B2428">
        <v>46107</v>
      </c>
      <c r="C2428" t="s">
        <v>1519</v>
      </c>
      <c r="D2428">
        <v>1139</v>
      </c>
      <c r="E2428">
        <v>227</v>
      </c>
      <c r="F2428">
        <v>1380</v>
      </c>
      <c r="G2428">
        <v>912</v>
      </c>
      <c r="H2428">
        <v>0.82536231884057898</v>
      </c>
      <c r="I2428">
        <v>0.16449275362318799</v>
      </c>
      <c r="J2428">
        <v>0.66086956521739104</v>
      </c>
      <c r="K2428">
        <f t="shared" si="111"/>
        <v>261043</v>
      </c>
      <c r="L2428">
        <f t="shared" si="112"/>
        <v>150471</v>
      </c>
      <c r="M2428">
        <f t="shared" si="113"/>
        <v>422609</v>
      </c>
    </row>
    <row r="2429" spans="1:13">
      <c r="A2429" s="1" t="s">
        <v>43</v>
      </c>
      <c r="B2429">
        <v>46109</v>
      </c>
      <c r="C2429" t="s">
        <v>1583</v>
      </c>
      <c r="D2429">
        <v>2404</v>
      </c>
      <c r="E2429">
        <v>1828</v>
      </c>
      <c r="F2429">
        <v>4307</v>
      </c>
      <c r="G2429">
        <v>576</v>
      </c>
      <c r="H2429">
        <v>0.55816113303923798</v>
      </c>
      <c r="I2429">
        <v>0.42442535407476201</v>
      </c>
      <c r="J2429">
        <v>0.133735778964476</v>
      </c>
      <c r="K2429">
        <f t="shared" si="111"/>
        <v>261043</v>
      </c>
      <c r="L2429">
        <f t="shared" si="112"/>
        <v>150471</v>
      </c>
      <c r="M2429">
        <f t="shared" si="113"/>
        <v>422609</v>
      </c>
    </row>
    <row r="2430" spans="1:13">
      <c r="A2430" s="1" t="s">
        <v>43</v>
      </c>
      <c r="B2430">
        <v>46111</v>
      </c>
      <c r="C2430" t="s">
        <v>1584</v>
      </c>
      <c r="D2430">
        <v>905</v>
      </c>
      <c r="E2430">
        <v>257</v>
      </c>
      <c r="F2430">
        <v>1185</v>
      </c>
      <c r="G2430">
        <v>648</v>
      </c>
      <c r="H2430">
        <v>0.76371308016877604</v>
      </c>
      <c r="I2430">
        <v>0.21687763713080099</v>
      </c>
      <c r="J2430">
        <v>0.54683544303797404</v>
      </c>
      <c r="K2430">
        <f t="shared" si="111"/>
        <v>261043</v>
      </c>
      <c r="L2430">
        <f t="shared" si="112"/>
        <v>150471</v>
      </c>
      <c r="M2430">
        <f t="shared" si="113"/>
        <v>422609</v>
      </c>
    </row>
    <row r="2431" spans="1:13">
      <c r="A2431" s="1" t="s">
        <v>43</v>
      </c>
      <c r="B2431">
        <v>46115</v>
      </c>
      <c r="C2431" t="s">
        <v>1585</v>
      </c>
      <c r="D2431">
        <v>2104</v>
      </c>
      <c r="E2431">
        <v>998</v>
      </c>
      <c r="F2431">
        <v>3163</v>
      </c>
      <c r="G2431">
        <v>1106</v>
      </c>
      <c r="H2431">
        <v>0.66519127410685996</v>
      </c>
      <c r="I2431">
        <v>0.31552323743281602</v>
      </c>
      <c r="J2431">
        <v>0.349668036674043</v>
      </c>
      <c r="K2431">
        <f t="shared" si="111"/>
        <v>261043</v>
      </c>
      <c r="L2431">
        <f t="shared" si="112"/>
        <v>150471</v>
      </c>
      <c r="M2431">
        <f t="shared" si="113"/>
        <v>422609</v>
      </c>
    </row>
    <row r="2432" spans="1:13">
      <c r="A2432" s="1" t="s">
        <v>43</v>
      </c>
      <c r="B2432">
        <v>46117</v>
      </c>
      <c r="C2432" t="s">
        <v>1586</v>
      </c>
      <c r="D2432">
        <v>1203</v>
      </c>
      <c r="E2432">
        <v>421</v>
      </c>
      <c r="F2432">
        <v>1652</v>
      </c>
      <c r="G2432">
        <v>782</v>
      </c>
      <c r="H2432">
        <v>0.72820823244552002</v>
      </c>
      <c r="I2432">
        <v>0.25484261501210598</v>
      </c>
      <c r="J2432">
        <v>0.47336561743341399</v>
      </c>
      <c r="K2432">
        <f t="shared" si="111"/>
        <v>261043</v>
      </c>
      <c r="L2432">
        <f t="shared" si="112"/>
        <v>150471</v>
      </c>
      <c r="M2432">
        <f t="shared" si="113"/>
        <v>422609</v>
      </c>
    </row>
    <row r="2433" spans="1:13">
      <c r="A2433" s="1" t="s">
        <v>43</v>
      </c>
      <c r="B2433">
        <v>46119</v>
      </c>
      <c r="C2433" t="s">
        <v>1587</v>
      </c>
      <c r="D2433">
        <v>726</v>
      </c>
      <c r="E2433">
        <v>185</v>
      </c>
      <c r="F2433">
        <v>930</v>
      </c>
      <c r="G2433">
        <v>541</v>
      </c>
      <c r="H2433">
        <v>0.78064516129032202</v>
      </c>
      <c r="I2433">
        <v>0.19892473118279499</v>
      </c>
      <c r="J2433">
        <v>0.58172043010752605</v>
      </c>
      <c r="K2433">
        <f t="shared" si="111"/>
        <v>261043</v>
      </c>
      <c r="L2433">
        <f t="shared" si="112"/>
        <v>150471</v>
      </c>
      <c r="M2433">
        <f t="shared" si="113"/>
        <v>422609</v>
      </c>
    </row>
    <row r="2434" spans="1:13">
      <c r="A2434" s="1" t="s">
        <v>43</v>
      </c>
      <c r="B2434">
        <v>46121</v>
      </c>
      <c r="C2434" t="s">
        <v>839</v>
      </c>
      <c r="D2434">
        <v>532</v>
      </c>
      <c r="E2434">
        <v>1963</v>
      </c>
      <c r="F2434">
        <v>2539</v>
      </c>
      <c r="G2434">
        <v>-1431</v>
      </c>
      <c r="H2434">
        <v>0.20953131153997601</v>
      </c>
      <c r="I2434">
        <v>0.77313903111461202</v>
      </c>
      <c r="J2434">
        <v>-0.56360771957463496</v>
      </c>
      <c r="K2434">
        <f t="shared" si="111"/>
        <v>261043</v>
      </c>
      <c r="L2434">
        <f t="shared" si="112"/>
        <v>150471</v>
      </c>
      <c r="M2434">
        <f t="shared" si="113"/>
        <v>422609</v>
      </c>
    </row>
    <row r="2435" spans="1:13">
      <c r="A2435" s="1" t="s">
        <v>43</v>
      </c>
      <c r="B2435">
        <v>46123</v>
      </c>
      <c r="C2435" t="s">
        <v>1588</v>
      </c>
      <c r="D2435">
        <v>2161</v>
      </c>
      <c r="E2435">
        <v>495</v>
      </c>
      <c r="F2435">
        <v>2696</v>
      </c>
      <c r="G2435">
        <v>1666</v>
      </c>
      <c r="H2435">
        <v>0.80155786350148295</v>
      </c>
      <c r="I2435">
        <v>0.18360534124628999</v>
      </c>
      <c r="J2435">
        <v>0.61795252225519204</v>
      </c>
      <c r="K2435">
        <f t="shared" ref="K2435:K2498" si="114">SUMIF(A:A,A2435,D:D)</f>
        <v>261043</v>
      </c>
      <c r="L2435">
        <f t="shared" ref="L2435:L2498" si="115">SUMIF(A:A,A2435,E:E)</f>
        <v>150471</v>
      </c>
      <c r="M2435">
        <f t="shared" ref="M2435:M2498" si="116">SUMIF(A:A,A2435,F:F)</f>
        <v>422609</v>
      </c>
    </row>
    <row r="2436" spans="1:13">
      <c r="A2436" s="1" t="s">
        <v>43</v>
      </c>
      <c r="B2436">
        <v>46125</v>
      </c>
      <c r="C2436" t="s">
        <v>532</v>
      </c>
      <c r="D2436">
        <v>3290</v>
      </c>
      <c r="E2436">
        <v>1139</v>
      </c>
      <c r="F2436">
        <v>4548</v>
      </c>
      <c r="G2436">
        <v>2151</v>
      </c>
      <c r="H2436">
        <v>0.72339489885663999</v>
      </c>
      <c r="I2436">
        <v>0.250439753737906</v>
      </c>
      <c r="J2436">
        <v>0.47295514511873299</v>
      </c>
      <c r="K2436">
        <f t="shared" si="114"/>
        <v>261043</v>
      </c>
      <c r="L2436">
        <f t="shared" si="115"/>
        <v>150471</v>
      </c>
      <c r="M2436">
        <f t="shared" si="116"/>
        <v>422609</v>
      </c>
    </row>
    <row r="2437" spans="1:13">
      <c r="A2437" s="1" t="s">
        <v>43</v>
      </c>
      <c r="B2437">
        <v>46127</v>
      </c>
      <c r="C2437" t="s">
        <v>260</v>
      </c>
      <c r="D2437">
        <v>5944</v>
      </c>
      <c r="E2437">
        <v>2725</v>
      </c>
      <c r="F2437">
        <v>8855</v>
      </c>
      <c r="G2437">
        <v>3219</v>
      </c>
      <c r="H2437">
        <v>0.67125917560700099</v>
      </c>
      <c r="I2437">
        <v>0.30773574251835101</v>
      </c>
      <c r="J2437">
        <v>0.36352343308864998</v>
      </c>
      <c r="K2437">
        <f t="shared" si="114"/>
        <v>261043</v>
      </c>
      <c r="L2437">
        <f t="shared" si="115"/>
        <v>150471</v>
      </c>
      <c r="M2437">
        <f t="shared" si="116"/>
        <v>422609</v>
      </c>
    </row>
    <row r="2438" spans="1:13">
      <c r="A2438" s="1" t="s">
        <v>43</v>
      </c>
      <c r="B2438">
        <v>46129</v>
      </c>
      <c r="C2438" t="s">
        <v>1589</v>
      </c>
      <c r="D2438">
        <v>1966</v>
      </c>
      <c r="E2438">
        <v>565</v>
      </c>
      <c r="F2438">
        <v>2580</v>
      </c>
      <c r="G2438">
        <v>1401</v>
      </c>
      <c r="H2438">
        <v>0.76201550387596895</v>
      </c>
      <c r="I2438">
        <v>0.218992248062015</v>
      </c>
      <c r="J2438">
        <v>0.54302325581395305</v>
      </c>
      <c r="K2438">
        <f t="shared" si="114"/>
        <v>261043</v>
      </c>
      <c r="L2438">
        <f t="shared" si="115"/>
        <v>150471</v>
      </c>
      <c r="M2438">
        <f t="shared" si="116"/>
        <v>422609</v>
      </c>
    </row>
    <row r="2439" spans="1:13">
      <c r="A2439" s="1" t="s">
        <v>43</v>
      </c>
      <c r="B2439">
        <v>46135</v>
      </c>
      <c r="C2439" t="s">
        <v>1590</v>
      </c>
      <c r="D2439">
        <v>6581</v>
      </c>
      <c r="E2439">
        <v>4016</v>
      </c>
      <c r="F2439">
        <v>10900</v>
      </c>
      <c r="G2439">
        <v>2565</v>
      </c>
      <c r="H2439">
        <v>0.60376146788990803</v>
      </c>
      <c r="I2439">
        <v>0.36844036697247701</v>
      </c>
      <c r="J2439">
        <v>0.235321100917431</v>
      </c>
      <c r="K2439">
        <f t="shared" si="114"/>
        <v>261043</v>
      </c>
      <c r="L2439">
        <f t="shared" si="115"/>
        <v>150471</v>
      </c>
      <c r="M2439">
        <f t="shared" si="116"/>
        <v>422609</v>
      </c>
    </row>
    <row r="2440" spans="1:13">
      <c r="A2440" s="1" t="s">
        <v>43</v>
      </c>
      <c r="B2440">
        <v>46137</v>
      </c>
      <c r="C2440" t="s">
        <v>1591</v>
      </c>
      <c r="D2440">
        <v>404</v>
      </c>
      <c r="E2440">
        <v>481</v>
      </c>
      <c r="F2440">
        <v>906</v>
      </c>
      <c r="G2440">
        <v>-77</v>
      </c>
      <c r="H2440">
        <v>0.44591611479028698</v>
      </c>
      <c r="I2440">
        <v>0.53090507726269298</v>
      </c>
      <c r="J2440">
        <v>-8.4988962472406199E-2</v>
      </c>
      <c r="K2440">
        <f t="shared" si="114"/>
        <v>261043</v>
      </c>
      <c r="L2440">
        <f t="shared" si="115"/>
        <v>150471</v>
      </c>
      <c r="M2440">
        <f t="shared" si="116"/>
        <v>422609</v>
      </c>
    </row>
    <row r="2441" spans="1:13">
      <c r="A2441" s="1" t="s">
        <v>25</v>
      </c>
      <c r="B2441">
        <v>47001</v>
      </c>
      <c r="C2441" t="s">
        <v>721</v>
      </c>
      <c r="D2441">
        <v>23184</v>
      </c>
      <c r="E2441">
        <v>11741</v>
      </c>
      <c r="F2441">
        <v>35570</v>
      </c>
      <c r="G2441">
        <v>11443</v>
      </c>
      <c r="H2441">
        <v>0.65178521225751995</v>
      </c>
      <c r="I2441">
        <v>0.33008152937868901</v>
      </c>
      <c r="J2441">
        <v>0.32170368287883</v>
      </c>
      <c r="K2441">
        <f t="shared" si="114"/>
        <v>1852475</v>
      </c>
      <c r="L2441">
        <f t="shared" si="115"/>
        <v>1143711</v>
      </c>
      <c r="M2441">
        <f t="shared" si="116"/>
        <v>3053851</v>
      </c>
    </row>
    <row r="2442" spans="1:13">
      <c r="A2442" s="1" t="s">
        <v>25</v>
      </c>
      <c r="B2442">
        <v>47003</v>
      </c>
      <c r="C2442" t="s">
        <v>1494</v>
      </c>
      <c r="D2442">
        <v>14354</v>
      </c>
      <c r="E2442">
        <v>4453</v>
      </c>
      <c r="F2442">
        <v>19088</v>
      </c>
      <c r="G2442">
        <v>9901</v>
      </c>
      <c r="H2442">
        <v>0.75199077954735905</v>
      </c>
      <c r="I2442">
        <v>0.23328792958927</v>
      </c>
      <c r="J2442">
        <v>0.51870284995808802</v>
      </c>
      <c r="K2442">
        <f t="shared" si="114"/>
        <v>1852475</v>
      </c>
      <c r="L2442">
        <f t="shared" si="115"/>
        <v>1143711</v>
      </c>
      <c r="M2442">
        <f t="shared" si="116"/>
        <v>3053851</v>
      </c>
    </row>
    <row r="2443" spans="1:13">
      <c r="A2443" s="1" t="s">
        <v>25</v>
      </c>
      <c r="B2443">
        <v>47005</v>
      </c>
      <c r="C2443" t="s">
        <v>211</v>
      </c>
      <c r="D2443">
        <v>5668</v>
      </c>
      <c r="E2443">
        <v>1529</v>
      </c>
      <c r="F2443">
        <v>7260</v>
      </c>
      <c r="G2443">
        <v>4139</v>
      </c>
      <c r="H2443">
        <v>0.78071625344352602</v>
      </c>
      <c r="I2443">
        <v>0.21060606060605999</v>
      </c>
      <c r="J2443">
        <v>0.570110192837465</v>
      </c>
      <c r="K2443">
        <f t="shared" si="114"/>
        <v>1852475</v>
      </c>
      <c r="L2443">
        <f t="shared" si="115"/>
        <v>1143711</v>
      </c>
      <c r="M2443">
        <f t="shared" si="116"/>
        <v>3053851</v>
      </c>
    </row>
    <row r="2444" spans="1:13">
      <c r="A2444" s="1" t="s">
        <v>25</v>
      </c>
      <c r="B2444">
        <v>47007</v>
      </c>
      <c r="C2444" t="s">
        <v>1592</v>
      </c>
      <c r="D2444">
        <v>4725</v>
      </c>
      <c r="E2444">
        <v>971</v>
      </c>
      <c r="F2444">
        <v>5758</v>
      </c>
      <c r="G2444">
        <v>3754</v>
      </c>
      <c r="H2444">
        <v>0.82059742966307703</v>
      </c>
      <c r="I2444">
        <v>0.16863494268843299</v>
      </c>
      <c r="J2444">
        <v>0.65196248697464398</v>
      </c>
      <c r="K2444">
        <f t="shared" si="114"/>
        <v>1852475</v>
      </c>
      <c r="L2444">
        <f t="shared" si="115"/>
        <v>1143711</v>
      </c>
      <c r="M2444">
        <f t="shared" si="116"/>
        <v>3053851</v>
      </c>
    </row>
    <row r="2445" spans="1:13">
      <c r="A2445" s="1" t="s">
        <v>25</v>
      </c>
      <c r="B2445">
        <v>47009</v>
      </c>
      <c r="C2445" t="s">
        <v>90</v>
      </c>
      <c r="D2445">
        <v>47369</v>
      </c>
      <c r="E2445">
        <v>17932</v>
      </c>
      <c r="F2445">
        <v>66609</v>
      </c>
      <c r="G2445">
        <v>29437</v>
      </c>
      <c r="H2445">
        <v>0.71115014487531703</v>
      </c>
      <c r="I2445">
        <v>0.26921286913179898</v>
      </c>
      <c r="J2445">
        <v>0.44193727574351799</v>
      </c>
      <c r="K2445">
        <f t="shared" si="114"/>
        <v>1852475</v>
      </c>
      <c r="L2445">
        <f t="shared" si="115"/>
        <v>1143711</v>
      </c>
      <c r="M2445">
        <f t="shared" si="116"/>
        <v>3053851</v>
      </c>
    </row>
    <row r="2446" spans="1:13">
      <c r="A2446" s="1" t="s">
        <v>25</v>
      </c>
      <c r="B2446">
        <v>47011</v>
      </c>
      <c r="C2446" t="s">
        <v>213</v>
      </c>
      <c r="D2446">
        <v>35204</v>
      </c>
      <c r="E2446">
        <v>9851</v>
      </c>
      <c r="F2446">
        <v>45865</v>
      </c>
      <c r="G2446">
        <v>25353</v>
      </c>
      <c r="H2446">
        <v>0.76755696064537204</v>
      </c>
      <c r="I2446">
        <v>0.21478251389948699</v>
      </c>
      <c r="J2446">
        <v>0.55277444674588405</v>
      </c>
      <c r="K2446">
        <f t="shared" si="114"/>
        <v>1852475</v>
      </c>
      <c r="L2446">
        <f t="shared" si="115"/>
        <v>1143711</v>
      </c>
      <c r="M2446">
        <f t="shared" si="116"/>
        <v>3053851</v>
      </c>
    </row>
    <row r="2447" spans="1:13">
      <c r="A2447" s="1" t="s">
        <v>25</v>
      </c>
      <c r="B2447">
        <v>47013</v>
      </c>
      <c r="C2447" t="s">
        <v>800</v>
      </c>
      <c r="D2447">
        <v>12331</v>
      </c>
      <c r="E2447">
        <v>2441</v>
      </c>
      <c r="F2447">
        <v>14933</v>
      </c>
      <c r="G2447">
        <v>9890</v>
      </c>
      <c r="H2447">
        <v>0.82575503917498105</v>
      </c>
      <c r="I2447">
        <v>0.16346347016674401</v>
      </c>
      <c r="J2447">
        <v>0.66229156900823605</v>
      </c>
      <c r="K2447">
        <f t="shared" si="114"/>
        <v>1852475</v>
      </c>
      <c r="L2447">
        <f t="shared" si="115"/>
        <v>1143711</v>
      </c>
      <c r="M2447">
        <f t="shared" si="116"/>
        <v>3053851</v>
      </c>
    </row>
    <row r="2448" spans="1:13">
      <c r="A2448" s="1" t="s">
        <v>25</v>
      </c>
      <c r="B2448">
        <v>47015</v>
      </c>
      <c r="C2448" t="s">
        <v>1593</v>
      </c>
      <c r="D2448">
        <v>5190</v>
      </c>
      <c r="E2448">
        <v>1261</v>
      </c>
      <c r="F2448">
        <v>6557</v>
      </c>
      <c r="G2448">
        <v>3929</v>
      </c>
      <c r="H2448">
        <v>0.79152051242946397</v>
      </c>
      <c r="I2448">
        <v>0.192313558029586</v>
      </c>
      <c r="J2448">
        <v>0.59920695439987703</v>
      </c>
      <c r="K2448">
        <f t="shared" si="114"/>
        <v>1852475</v>
      </c>
      <c r="L2448">
        <f t="shared" si="115"/>
        <v>1143711</v>
      </c>
      <c r="M2448">
        <f t="shared" si="116"/>
        <v>3053851</v>
      </c>
    </row>
    <row r="2449" spans="1:13">
      <c r="A2449" s="1" t="s">
        <v>25</v>
      </c>
      <c r="B2449">
        <v>47017</v>
      </c>
      <c r="C2449" t="s">
        <v>214</v>
      </c>
      <c r="D2449">
        <v>9205</v>
      </c>
      <c r="E2449">
        <v>2559</v>
      </c>
      <c r="F2449">
        <v>11905</v>
      </c>
      <c r="G2449">
        <v>6646</v>
      </c>
      <c r="H2449">
        <v>0.77320453590928095</v>
      </c>
      <c r="I2449">
        <v>0.21495170096598001</v>
      </c>
      <c r="J2449">
        <v>0.55825283494330102</v>
      </c>
      <c r="K2449">
        <f t="shared" si="114"/>
        <v>1852475</v>
      </c>
      <c r="L2449">
        <f t="shared" si="115"/>
        <v>1143711</v>
      </c>
      <c r="M2449">
        <f t="shared" si="116"/>
        <v>3053851</v>
      </c>
    </row>
    <row r="2450" spans="1:13">
      <c r="A2450" s="1" t="s">
        <v>25</v>
      </c>
      <c r="B2450">
        <v>47019</v>
      </c>
      <c r="C2450" t="s">
        <v>802</v>
      </c>
      <c r="D2450">
        <v>19584</v>
      </c>
      <c r="E2450">
        <v>4529</v>
      </c>
      <c r="F2450">
        <v>24492</v>
      </c>
      <c r="G2450">
        <v>15055</v>
      </c>
      <c r="H2450">
        <v>0.799608035276825</v>
      </c>
      <c r="I2450">
        <v>0.18491752408949799</v>
      </c>
      <c r="J2450">
        <v>0.61469051118732598</v>
      </c>
      <c r="K2450">
        <f t="shared" si="114"/>
        <v>1852475</v>
      </c>
      <c r="L2450">
        <f t="shared" si="115"/>
        <v>1143711</v>
      </c>
      <c r="M2450">
        <f t="shared" si="116"/>
        <v>3053851</v>
      </c>
    </row>
    <row r="2451" spans="1:13">
      <c r="A2451" s="1" t="s">
        <v>25</v>
      </c>
      <c r="B2451">
        <v>47021</v>
      </c>
      <c r="C2451" t="s">
        <v>1594</v>
      </c>
      <c r="D2451">
        <v>14438</v>
      </c>
      <c r="E2451">
        <v>5514</v>
      </c>
      <c r="F2451">
        <v>20260</v>
      </c>
      <c r="G2451">
        <v>8924</v>
      </c>
      <c r="H2451">
        <v>0.71263573543928904</v>
      </c>
      <c r="I2451">
        <v>0.27216189536031499</v>
      </c>
      <c r="J2451">
        <v>0.440473840078973</v>
      </c>
      <c r="K2451">
        <f t="shared" si="114"/>
        <v>1852475</v>
      </c>
      <c r="L2451">
        <f t="shared" si="115"/>
        <v>1143711</v>
      </c>
      <c r="M2451">
        <f t="shared" si="116"/>
        <v>3053851</v>
      </c>
    </row>
    <row r="2452" spans="1:13">
      <c r="A2452" s="1" t="s">
        <v>25</v>
      </c>
      <c r="B2452">
        <v>47023</v>
      </c>
      <c r="C2452" t="s">
        <v>1501</v>
      </c>
      <c r="D2452">
        <v>5952</v>
      </c>
      <c r="E2452">
        <v>1412</v>
      </c>
      <c r="F2452">
        <v>7584</v>
      </c>
      <c r="G2452">
        <v>4540</v>
      </c>
      <c r="H2452">
        <v>0.784810126582278</v>
      </c>
      <c r="I2452">
        <v>0.18618143459915601</v>
      </c>
      <c r="J2452">
        <v>0.59862869198312196</v>
      </c>
      <c r="K2452">
        <f t="shared" si="114"/>
        <v>1852475</v>
      </c>
      <c r="L2452">
        <f t="shared" si="115"/>
        <v>1143711</v>
      </c>
      <c r="M2452">
        <f t="shared" si="116"/>
        <v>3053851</v>
      </c>
    </row>
    <row r="2453" spans="1:13">
      <c r="A2453" s="1" t="s">
        <v>25</v>
      </c>
      <c r="B2453">
        <v>47025</v>
      </c>
      <c r="C2453" t="s">
        <v>1071</v>
      </c>
      <c r="D2453">
        <v>10604</v>
      </c>
      <c r="E2453">
        <v>2202</v>
      </c>
      <c r="F2453">
        <v>12945</v>
      </c>
      <c r="G2453">
        <v>8402</v>
      </c>
      <c r="H2453">
        <v>0.81915797605252905</v>
      </c>
      <c r="I2453">
        <v>0.17010428736964001</v>
      </c>
      <c r="J2453">
        <v>0.64905368868288904</v>
      </c>
      <c r="K2453">
        <f t="shared" si="114"/>
        <v>1852475</v>
      </c>
      <c r="L2453">
        <f t="shared" si="115"/>
        <v>1143711</v>
      </c>
      <c r="M2453">
        <f t="shared" si="116"/>
        <v>3053851</v>
      </c>
    </row>
    <row r="2454" spans="1:13">
      <c r="A2454" s="1" t="s">
        <v>25</v>
      </c>
      <c r="B2454">
        <v>47027</v>
      </c>
      <c r="C2454" t="s">
        <v>99</v>
      </c>
      <c r="D2454">
        <v>2733</v>
      </c>
      <c r="E2454">
        <v>735</v>
      </c>
      <c r="F2454">
        <v>3506</v>
      </c>
      <c r="G2454">
        <v>1998</v>
      </c>
      <c r="H2454">
        <v>0.77952082144894397</v>
      </c>
      <c r="I2454">
        <v>0.209640616086708</v>
      </c>
      <c r="J2454">
        <v>0.56988020536223605</v>
      </c>
      <c r="K2454">
        <f t="shared" si="114"/>
        <v>1852475</v>
      </c>
      <c r="L2454">
        <f t="shared" si="115"/>
        <v>1143711</v>
      </c>
      <c r="M2454">
        <f t="shared" si="116"/>
        <v>3053851</v>
      </c>
    </row>
    <row r="2455" spans="1:13">
      <c r="A2455" s="1" t="s">
        <v>25</v>
      </c>
      <c r="B2455">
        <v>47029</v>
      </c>
      <c r="C2455" t="s">
        <v>1595</v>
      </c>
      <c r="D2455">
        <v>12162</v>
      </c>
      <c r="E2455">
        <v>2533</v>
      </c>
      <c r="F2455">
        <v>14859</v>
      </c>
      <c r="G2455">
        <v>9629</v>
      </c>
      <c r="H2455">
        <v>0.81849384211588905</v>
      </c>
      <c r="I2455">
        <v>0.17046907598088701</v>
      </c>
      <c r="J2455">
        <v>0.64802476613500204</v>
      </c>
      <c r="K2455">
        <f t="shared" si="114"/>
        <v>1852475</v>
      </c>
      <c r="L2455">
        <f t="shared" si="115"/>
        <v>1143711</v>
      </c>
      <c r="M2455">
        <f t="shared" si="116"/>
        <v>3053851</v>
      </c>
    </row>
    <row r="2456" spans="1:13">
      <c r="A2456" s="1" t="s">
        <v>25</v>
      </c>
      <c r="B2456">
        <v>47031</v>
      </c>
      <c r="C2456" t="s">
        <v>101</v>
      </c>
      <c r="D2456">
        <v>17883</v>
      </c>
      <c r="E2456">
        <v>5705</v>
      </c>
      <c r="F2456">
        <v>24282</v>
      </c>
      <c r="G2456">
        <v>12178</v>
      </c>
      <c r="H2456">
        <v>0.73647146034099298</v>
      </c>
      <c r="I2456">
        <v>0.23494769788320499</v>
      </c>
      <c r="J2456">
        <v>0.50152376245778696</v>
      </c>
      <c r="K2456">
        <f t="shared" si="114"/>
        <v>1852475</v>
      </c>
      <c r="L2456">
        <f t="shared" si="115"/>
        <v>1143711</v>
      </c>
      <c r="M2456">
        <f t="shared" si="116"/>
        <v>3053851</v>
      </c>
    </row>
    <row r="2457" spans="1:13">
      <c r="A2457" s="1" t="s">
        <v>25</v>
      </c>
      <c r="B2457">
        <v>47033</v>
      </c>
      <c r="C2457" t="s">
        <v>1596</v>
      </c>
      <c r="D2457">
        <v>4673</v>
      </c>
      <c r="E2457">
        <v>1382</v>
      </c>
      <c r="F2457">
        <v>6114</v>
      </c>
      <c r="G2457">
        <v>3291</v>
      </c>
      <c r="H2457">
        <v>0.76431141642132805</v>
      </c>
      <c r="I2457">
        <v>0.22603859993457601</v>
      </c>
      <c r="J2457">
        <v>0.53827281648675096</v>
      </c>
      <c r="K2457">
        <f t="shared" si="114"/>
        <v>1852475</v>
      </c>
      <c r="L2457">
        <f t="shared" si="115"/>
        <v>1143711</v>
      </c>
      <c r="M2457">
        <f t="shared" si="116"/>
        <v>3053851</v>
      </c>
    </row>
    <row r="2458" spans="1:13">
      <c r="A2458" s="1" t="s">
        <v>25</v>
      </c>
      <c r="B2458">
        <v>47035</v>
      </c>
      <c r="C2458" t="s">
        <v>590</v>
      </c>
      <c r="D2458">
        <v>25168</v>
      </c>
      <c r="E2458">
        <v>6728</v>
      </c>
      <c r="F2458">
        <v>32279</v>
      </c>
      <c r="G2458">
        <v>18440</v>
      </c>
      <c r="H2458">
        <v>0.77970197341925096</v>
      </c>
      <c r="I2458">
        <v>0.20843272716007299</v>
      </c>
      <c r="J2458">
        <v>0.57126924625917697</v>
      </c>
      <c r="K2458">
        <f t="shared" si="114"/>
        <v>1852475</v>
      </c>
      <c r="L2458">
        <f t="shared" si="115"/>
        <v>1143711</v>
      </c>
      <c r="M2458">
        <f t="shared" si="116"/>
        <v>3053851</v>
      </c>
    </row>
    <row r="2459" spans="1:13">
      <c r="A2459" s="1" t="s">
        <v>25</v>
      </c>
      <c r="B2459">
        <v>47037</v>
      </c>
      <c r="C2459" t="s">
        <v>1323</v>
      </c>
      <c r="D2459">
        <v>100218</v>
      </c>
      <c r="E2459">
        <v>199703</v>
      </c>
      <c r="F2459">
        <v>309658</v>
      </c>
      <c r="G2459">
        <v>-99485</v>
      </c>
      <c r="H2459">
        <v>0.32364091998269001</v>
      </c>
      <c r="I2459">
        <v>0.64491471236008702</v>
      </c>
      <c r="J2459">
        <v>-0.32127379237739701</v>
      </c>
      <c r="K2459">
        <f t="shared" si="114"/>
        <v>1852475</v>
      </c>
      <c r="L2459">
        <f t="shared" si="115"/>
        <v>1143711</v>
      </c>
      <c r="M2459">
        <f t="shared" si="116"/>
        <v>3053851</v>
      </c>
    </row>
    <row r="2460" spans="1:13">
      <c r="A2460" s="1" t="s">
        <v>25</v>
      </c>
      <c r="B2460">
        <v>47039</v>
      </c>
      <c r="C2460" t="s">
        <v>467</v>
      </c>
      <c r="D2460">
        <v>4229</v>
      </c>
      <c r="E2460">
        <v>904</v>
      </c>
      <c r="F2460">
        <v>5241</v>
      </c>
      <c r="G2460">
        <v>3325</v>
      </c>
      <c r="H2460">
        <v>0.80690707880175505</v>
      </c>
      <c r="I2460">
        <v>0.17248616676206799</v>
      </c>
      <c r="J2460">
        <v>0.63442091203968698</v>
      </c>
      <c r="K2460">
        <f t="shared" si="114"/>
        <v>1852475</v>
      </c>
      <c r="L2460">
        <f t="shared" si="115"/>
        <v>1143711</v>
      </c>
      <c r="M2460">
        <f t="shared" si="116"/>
        <v>3053851</v>
      </c>
    </row>
    <row r="2461" spans="1:13">
      <c r="A2461" s="1" t="s">
        <v>25</v>
      </c>
      <c r="B2461">
        <v>47041</v>
      </c>
      <c r="C2461" t="s">
        <v>110</v>
      </c>
      <c r="D2461">
        <v>6672</v>
      </c>
      <c r="E2461">
        <v>1750</v>
      </c>
      <c r="F2461">
        <v>8513</v>
      </c>
      <c r="G2461">
        <v>4922</v>
      </c>
      <c r="H2461">
        <v>0.78374251145307094</v>
      </c>
      <c r="I2461">
        <v>0.205567954892517</v>
      </c>
      <c r="J2461">
        <v>0.57817455656055405</v>
      </c>
      <c r="K2461">
        <f t="shared" si="114"/>
        <v>1852475</v>
      </c>
      <c r="L2461">
        <f t="shared" si="115"/>
        <v>1143711</v>
      </c>
      <c r="M2461">
        <f t="shared" si="116"/>
        <v>3053851</v>
      </c>
    </row>
    <row r="2462" spans="1:13">
      <c r="A2462" s="1" t="s">
        <v>25</v>
      </c>
      <c r="B2462">
        <v>47043</v>
      </c>
      <c r="C2462" t="s">
        <v>1597</v>
      </c>
      <c r="D2462">
        <v>17643</v>
      </c>
      <c r="E2462">
        <v>6106</v>
      </c>
      <c r="F2462">
        <v>24323</v>
      </c>
      <c r="G2462">
        <v>11537</v>
      </c>
      <c r="H2462">
        <v>0.72536282530937701</v>
      </c>
      <c r="I2462">
        <v>0.25103811207498999</v>
      </c>
      <c r="J2462">
        <v>0.47432471323438702</v>
      </c>
      <c r="K2462">
        <f t="shared" si="114"/>
        <v>1852475</v>
      </c>
      <c r="L2462">
        <f t="shared" si="115"/>
        <v>1143711</v>
      </c>
      <c r="M2462">
        <f t="shared" si="116"/>
        <v>3053851</v>
      </c>
    </row>
    <row r="2463" spans="1:13">
      <c r="A2463" s="1" t="s">
        <v>25</v>
      </c>
      <c r="B2463">
        <v>47045</v>
      </c>
      <c r="C2463" t="s">
        <v>1598</v>
      </c>
      <c r="D2463">
        <v>11768</v>
      </c>
      <c r="E2463">
        <v>3158</v>
      </c>
      <c r="F2463">
        <v>15079</v>
      </c>
      <c r="G2463">
        <v>8610</v>
      </c>
      <c r="H2463">
        <v>0.78042310498043599</v>
      </c>
      <c r="I2463">
        <v>0.20943033357649701</v>
      </c>
      <c r="J2463">
        <v>0.570992771403939</v>
      </c>
      <c r="K2463">
        <f t="shared" si="114"/>
        <v>1852475</v>
      </c>
      <c r="L2463">
        <f t="shared" si="115"/>
        <v>1143711</v>
      </c>
      <c r="M2463">
        <f t="shared" si="116"/>
        <v>3053851</v>
      </c>
    </row>
    <row r="2464" spans="1:13">
      <c r="A2464" s="1" t="s">
        <v>25</v>
      </c>
      <c r="B2464">
        <v>47047</v>
      </c>
      <c r="C2464" t="s">
        <v>114</v>
      </c>
      <c r="D2464">
        <v>15690</v>
      </c>
      <c r="E2464">
        <v>7027</v>
      </c>
      <c r="F2464">
        <v>22984</v>
      </c>
      <c r="G2464">
        <v>8663</v>
      </c>
      <c r="H2464">
        <v>0.68264879916463606</v>
      </c>
      <c r="I2464">
        <v>0.30573442394709299</v>
      </c>
      <c r="J2464">
        <v>0.37691437521754201</v>
      </c>
      <c r="K2464">
        <f t="shared" si="114"/>
        <v>1852475</v>
      </c>
      <c r="L2464">
        <f t="shared" si="115"/>
        <v>1143711</v>
      </c>
      <c r="M2464">
        <f t="shared" si="116"/>
        <v>3053851</v>
      </c>
    </row>
    <row r="2465" spans="1:13">
      <c r="A2465" s="1" t="s">
        <v>25</v>
      </c>
      <c r="B2465">
        <v>47049</v>
      </c>
      <c r="C2465" t="s">
        <v>1599</v>
      </c>
      <c r="D2465">
        <v>7441</v>
      </c>
      <c r="E2465">
        <v>1214</v>
      </c>
      <c r="F2465">
        <v>8729</v>
      </c>
      <c r="G2465">
        <v>6227</v>
      </c>
      <c r="H2465">
        <v>0.85244587008821104</v>
      </c>
      <c r="I2465">
        <v>0.13907664108145201</v>
      </c>
      <c r="J2465">
        <v>0.71336922900675903</v>
      </c>
      <c r="K2465">
        <f t="shared" si="114"/>
        <v>1852475</v>
      </c>
      <c r="L2465">
        <f t="shared" si="115"/>
        <v>1143711</v>
      </c>
      <c r="M2465">
        <f t="shared" si="116"/>
        <v>3053851</v>
      </c>
    </row>
    <row r="2466" spans="1:13">
      <c r="A2466" s="1" t="s">
        <v>25</v>
      </c>
      <c r="B2466">
        <v>47051</v>
      </c>
      <c r="C2466" t="s">
        <v>115</v>
      </c>
      <c r="D2466">
        <v>13987</v>
      </c>
      <c r="E2466">
        <v>4864</v>
      </c>
      <c r="F2466">
        <v>19132</v>
      </c>
      <c r="G2466">
        <v>9123</v>
      </c>
      <c r="H2466">
        <v>0.73107882082374998</v>
      </c>
      <c r="I2466">
        <v>0.25423374451181202</v>
      </c>
      <c r="J2466">
        <v>0.47684507631193801</v>
      </c>
      <c r="K2466">
        <f t="shared" si="114"/>
        <v>1852475</v>
      </c>
      <c r="L2466">
        <f t="shared" si="115"/>
        <v>1143711</v>
      </c>
      <c r="M2466">
        <f t="shared" si="116"/>
        <v>3053851</v>
      </c>
    </row>
    <row r="2467" spans="1:13">
      <c r="A2467" s="1" t="s">
        <v>25</v>
      </c>
      <c r="B2467">
        <v>47053</v>
      </c>
      <c r="C2467" t="s">
        <v>644</v>
      </c>
      <c r="D2467">
        <v>16259</v>
      </c>
      <c r="E2467">
        <v>5771</v>
      </c>
      <c r="F2467">
        <v>22335</v>
      </c>
      <c r="G2467">
        <v>10488</v>
      </c>
      <c r="H2467">
        <v>0.72796059995522699</v>
      </c>
      <c r="I2467">
        <v>0.25838370270875299</v>
      </c>
      <c r="J2467">
        <v>0.469576897246474</v>
      </c>
      <c r="K2467">
        <f t="shared" si="114"/>
        <v>1852475</v>
      </c>
      <c r="L2467">
        <f t="shared" si="115"/>
        <v>1143711</v>
      </c>
      <c r="M2467">
        <f t="shared" si="116"/>
        <v>3053851</v>
      </c>
    </row>
    <row r="2468" spans="1:13">
      <c r="A2468" s="1" t="s">
        <v>25</v>
      </c>
      <c r="B2468">
        <v>47055</v>
      </c>
      <c r="C2468" t="s">
        <v>1600</v>
      </c>
      <c r="D2468">
        <v>9784</v>
      </c>
      <c r="E2468">
        <v>3298</v>
      </c>
      <c r="F2468">
        <v>13203</v>
      </c>
      <c r="G2468">
        <v>6486</v>
      </c>
      <c r="H2468">
        <v>0.74104370218889604</v>
      </c>
      <c r="I2468">
        <v>0.24979171400439201</v>
      </c>
      <c r="J2468">
        <v>0.491251988184503</v>
      </c>
      <c r="K2468">
        <f t="shared" si="114"/>
        <v>1852475</v>
      </c>
      <c r="L2468">
        <f t="shared" si="115"/>
        <v>1143711</v>
      </c>
      <c r="M2468">
        <f t="shared" si="116"/>
        <v>3053851</v>
      </c>
    </row>
    <row r="2469" spans="1:13">
      <c r="A2469" s="1" t="s">
        <v>25</v>
      </c>
      <c r="B2469">
        <v>47057</v>
      </c>
      <c r="C2469" t="s">
        <v>1601</v>
      </c>
      <c r="D2469">
        <v>8565</v>
      </c>
      <c r="E2469">
        <v>1467</v>
      </c>
      <c r="F2469">
        <v>10134</v>
      </c>
      <c r="G2469">
        <v>7098</v>
      </c>
      <c r="H2469">
        <v>0.84517465956186999</v>
      </c>
      <c r="I2469">
        <v>0.144760213143872</v>
      </c>
      <c r="J2469">
        <v>0.70041444641799799</v>
      </c>
      <c r="K2469">
        <f t="shared" si="114"/>
        <v>1852475</v>
      </c>
      <c r="L2469">
        <f t="shared" si="115"/>
        <v>1143711</v>
      </c>
      <c r="M2469">
        <f t="shared" si="116"/>
        <v>3053851</v>
      </c>
    </row>
    <row r="2470" spans="1:13">
      <c r="A2470" s="1" t="s">
        <v>25</v>
      </c>
      <c r="B2470">
        <v>47059</v>
      </c>
      <c r="C2470" t="s">
        <v>117</v>
      </c>
      <c r="D2470">
        <v>22259</v>
      </c>
      <c r="E2470">
        <v>5199</v>
      </c>
      <c r="F2470">
        <v>28087</v>
      </c>
      <c r="G2470">
        <v>17060</v>
      </c>
      <c r="H2470">
        <v>0.79250186919215204</v>
      </c>
      <c r="I2470">
        <v>0.18510342863246301</v>
      </c>
      <c r="J2470">
        <v>0.60739844055968895</v>
      </c>
      <c r="K2470">
        <f t="shared" si="114"/>
        <v>1852475</v>
      </c>
      <c r="L2470">
        <f t="shared" si="115"/>
        <v>1143711</v>
      </c>
      <c r="M2470">
        <f t="shared" si="116"/>
        <v>3053851</v>
      </c>
    </row>
    <row r="2471" spans="1:13">
      <c r="A2471" s="1" t="s">
        <v>25</v>
      </c>
      <c r="B2471">
        <v>47061</v>
      </c>
      <c r="C2471" t="s">
        <v>597</v>
      </c>
      <c r="D2471">
        <v>4802</v>
      </c>
      <c r="E2471">
        <v>988</v>
      </c>
      <c r="F2471">
        <v>5855</v>
      </c>
      <c r="G2471">
        <v>3814</v>
      </c>
      <c r="H2471">
        <v>0.82015371477369703</v>
      </c>
      <c r="I2471">
        <v>0.16874466268146801</v>
      </c>
      <c r="J2471">
        <v>0.65140905209222799</v>
      </c>
      <c r="K2471">
        <f t="shared" si="114"/>
        <v>1852475</v>
      </c>
      <c r="L2471">
        <f t="shared" si="115"/>
        <v>1143711</v>
      </c>
      <c r="M2471">
        <f t="shared" si="116"/>
        <v>3053851</v>
      </c>
    </row>
    <row r="2472" spans="1:13">
      <c r="A2472" s="1" t="s">
        <v>25</v>
      </c>
      <c r="B2472">
        <v>47063</v>
      </c>
      <c r="C2472" t="s">
        <v>1602</v>
      </c>
      <c r="D2472">
        <v>18811</v>
      </c>
      <c r="E2472">
        <v>5500</v>
      </c>
      <c r="F2472">
        <v>24631</v>
      </c>
      <c r="G2472">
        <v>13311</v>
      </c>
      <c r="H2472">
        <v>0.76371239494945398</v>
      </c>
      <c r="I2472">
        <v>0.223295846697251</v>
      </c>
      <c r="J2472">
        <v>0.54041654825220198</v>
      </c>
      <c r="K2472">
        <f t="shared" si="114"/>
        <v>1852475</v>
      </c>
      <c r="L2472">
        <f t="shared" si="115"/>
        <v>1143711</v>
      </c>
      <c r="M2472">
        <f t="shared" si="116"/>
        <v>3053851</v>
      </c>
    </row>
    <row r="2473" spans="1:13">
      <c r="A2473" s="1" t="s">
        <v>25</v>
      </c>
      <c r="B2473">
        <v>47065</v>
      </c>
      <c r="C2473" t="s">
        <v>404</v>
      </c>
      <c r="D2473">
        <v>92108</v>
      </c>
      <c r="E2473">
        <v>75522</v>
      </c>
      <c r="F2473">
        <v>171113</v>
      </c>
      <c r="G2473">
        <v>16586</v>
      </c>
      <c r="H2473">
        <v>0.53828756435805503</v>
      </c>
      <c r="I2473">
        <v>0.44135746553447103</v>
      </c>
      <c r="J2473">
        <v>9.6930098823584401E-2</v>
      </c>
      <c r="K2473">
        <f t="shared" si="114"/>
        <v>1852475</v>
      </c>
      <c r="L2473">
        <f t="shared" si="115"/>
        <v>1143711</v>
      </c>
      <c r="M2473">
        <f t="shared" si="116"/>
        <v>3053851</v>
      </c>
    </row>
    <row r="2474" spans="1:13">
      <c r="A2474" s="1" t="s">
        <v>25</v>
      </c>
      <c r="B2474">
        <v>47067</v>
      </c>
      <c r="C2474" t="s">
        <v>487</v>
      </c>
      <c r="D2474">
        <v>2372</v>
      </c>
      <c r="E2474">
        <v>362</v>
      </c>
      <c r="F2474">
        <v>2744</v>
      </c>
      <c r="G2474">
        <v>2010</v>
      </c>
      <c r="H2474">
        <v>0.864431486880466</v>
      </c>
      <c r="I2474">
        <v>0.13192419825072799</v>
      </c>
      <c r="J2474">
        <v>0.73250728862973702</v>
      </c>
      <c r="K2474">
        <f t="shared" si="114"/>
        <v>1852475</v>
      </c>
      <c r="L2474">
        <f t="shared" si="115"/>
        <v>1143711</v>
      </c>
      <c r="M2474">
        <f t="shared" si="116"/>
        <v>3053851</v>
      </c>
    </row>
    <row r="2475" spans="1:13">
      <c r="A2475" s="1" t="s">
        <v>25</v>
      </c>
      <c r="B2475">
        <v>47069</v>
      </c>
      <c r="C2475" t="s">
        <v>1603</v>
      </c>
      <c r="D2475">
        <v>5760</v>
      </c>
      <c r="E2475">
        <v>4180</v>
      </c>
      <c r="F2475">
        <v>10063</v>
      </c>
      <c r="G2475">
        <v>1580</v>
      </c>
      <c r="H2475">
        <v>0.57239391831461695</v>
      </c>
      <c r="I2475">
        <v>0.41538308655470502</v>
      </c>
      <c r="J2475">
        <v>0.15701083175991201</v>
      </c>
      <c r="K2475">
        <f t="shared" si="114"/>
        <v>1852475</v>
      </c>
      <c r="L2475">
        <f t="shared" si="115"/>
        <v>1143711</v>
      </c>
      <c r="M2475">
        <f t="shared" si="116"/>
        <v>3053851</v>
      </c>
    </row>
    <row r="2476" spans="1:13">
      <c r="A2476" s="1" t="s">
        <v>25</v>
      </c>
      <c r="B2476">
        <v>47071</v>
      </c>
      <c r="C2476" t="s">
        <v>598</v>
      </c>
      <c r="D2476">
        <v>9559</v>
      </c>
      <c r="E2476">
        <v>1775</v>
      </c>
      <c r="F2476">
        <v>11538</v>
      </c>
      <c r="G2476">
        <v>7784</v>
      </c>
      <c r="H2476">
        <v>0.82847980585890102</v>
      </c>
      <c r="I2476">
        <v>0.15383948691280899</v>
      </c>
      <c r="J2476">
        <v>0.674640318946091</v>
      </c>
      <c r="K2476">
        <f t="shared" si="114"/>
        <v>1852475</v>
      </c>
      <c r="L2476">
        <f t="shared" si="115"/>
        <v>1143711</v>
      </c>
      <c r="M2476">
        <f t="shared" si="116"/>
        <v>3053851</v>
      </c>
    </row>
    <row r="2477" spans="1:13">
      <c r="A2477" s="1" t="s">
        <v>25</v>
      </c>
      <c r="B2477">
        <v>47073</v>
      </c>
      <c r="C2477" t="s">
        <v>1604</v>
      </c>
      <c r="D2477">
        <v>20405</v>
      </c>
      <c r="E2477">
        <v>4083</v>
      </c>
      <c r="F2477">
        <v>24824</v>
      </c>
      <c r="G2477">
        <v>16322</v>
      </c>
      <c r="H2477">
        <v>0.821986786980341</v>
      </c>
      <c r="I2477">
        <v>0.16447792458910701</v>
      </c>
      <c r="J2477">
        <v>0.65750886239123396</v>
      </c>
      <c r="K2477">
        <f t="shared" si="114"/>
        <v>1852475</v>
      </c>
      <c r="L2477">
        <f t="shared" si="115"/>
        <v>1143711</v>
      </c>
      <c r="M2477">
        <f t="shared" si="116"/>
        <v>3053851</v>
      </c>
    </row>
    <row r="2478" spans="1:13">
      <c r="A2478" s="1" t="s">
        <v>25</v>
      </c>
      <c r="B2478">
        <v>47075</v>
      </c>
      <c r="C2478" t="s">
        <v>1334</v>
      </c>
      <c r="D2478">
        <v>3343</v>
      </c>
      <c r="E2478">
        <v>4012</v>
      </c>
      <c r="F2478">
        <v>7439</v>
      </c>
      <c r="G2478">
        <v>-669</v>
      </c>
      <c r="H2478">
        <v>0.44938835865035598</v>
      </c>
      <c r="I2478">
        <v>0.53931980104852795</v>
      </c>
      <c r="J2478">
        <v>-8.9931442398171801E-2</v>
      </c>
      <c r="K2478">
        <f t="shared" si="114"/>
        <v>1852475</v>
      </c>
      <c r="L2478">
        <f t="shared" si="115"/>
        <v>1143711</v>
      </c>
      <c r="M2478">
        <f t="shared" si="116"/>
        <v>3053851</v>
      </c>
    </row>
    <row r="2479" spans="1:13">
      <c r="A2479" s="1" t="s">
        <v>25</v>
      </c>
      <c r="B2479">
        <v>47077</v>
      </c>
      <c r="C2479" t="s">
        <v>599</v>
      </c>
      <c r="D2479">
        <v>9797</v>
      </c>
      <c r="E2479">
        <v>2092</v>
      </c>
      <c r="F2479">
        <v>12020</v>
      </c>
      <c r="G2479">
        <v>7705</v>
      </c>
      <c r="H2479">
        <v>0.81505823627287799</v>
      </c>
      <c r="I2479">
        <v>0.174043261231281</v>
      </c>
      <c r="J2479">
        <v>0.64101497504159699</v>
      </c>
      <c r="K2479">
        <f t="shared" si="114"/>
        <v>1852475</v>
      </c>
      <c r="L2479">
        <f t="shared" si="115"/>
        <v>1143711</v>
      </c>
      <c r="M2479">
        <f t="shared" si="116"/>
        <v>3053851</v>
      </c>
    </row>
    <row r="2480" spans="1:13">
      <c r="A2480" s="1" t="s">
        <v>25</v>
      </c>
      <c r="B2480">
        <v>47079</v>
      </c>
      <c r="C2480" t="s">
        <v>119</v>
      </c>
      <c r="D2480">
        <v>11239</v>
      </c>
      <c r="E2480">
        <v>3548</v>
      </c>
      <c r="F2480">
        <v>15047</v>
      </c>
      <c r="G2480">
        <v>7691</v>
      </c>
      <c r="H2480">
        <v>0.74692629760085005</v>
      </c>
      <c r="I2480">
        <v>0.23579451053366099</v>
      </c>
      <c r="J2480">
        <v>0.51113178706718898</v>
      </c>
      <c r="K2480">
        <f t="shared" si="114"/>
        <v>1852475</v>
      </c>
      <c r="L2480">
        <f t="shared" si="115"/>
        <v>1143711</v>
      </c>
      <c r="M2480">
        <f t="shared" si="116"/>
        <v>3053851</v>
      </c>
    </row>
    <row r="2481" spans="1:13">
      <c r="A2481" s="1" t="s">
        <v>25</v>
      </c>
      <c r="B2481">
        <v>47081</v>
      </c>
      <c r="C2481" t="s">
        <v>814</v>
      </c>
      <c r="D2481">
        <v>7577</v>
      </c>
      <c r="E2481">
        <v>2130</v>
      </c>
      <c r="F2481">
        <v>9832</v>
      </c>
      <c r="G2481">
        <v>5447</v>
      </c>
      <c r="H2481">
        <v>0.77064686737184696</v>
      </c>
      <c r="I2481">
        <v>0.21663954434499499</v>
      </c>
      <c r="J2481">
        <v>0.55400732302685096</v>
      </c>
      <c r="K2481">
        <f t="shared" si="114"/>
        <v>1852475</v>
      </c>
      <c r="L2481">
        <f t="shared" si="115"/>
        <v>1143711</v>
      </c>
      <c r="M2481">
        <f t="shared" si="116"/>
        <v>3053851</v>
      </c>
    </row>
    <row r="2482" spans="1:13">
      <c r="A2482" s="1" t="s">
        <v>25</v>
      </c>
      <c r="B2482">
        <v>47083</v>
      </c>
      <c r="C2482" t="s">
        <v>120</v>
      </c>
      <c r="D2482">
        <v>2718</v>
      </c>
      <c r="E2482">
        <v>871</v>
      </c>
      <c r="F2482">
        <v>3686</v>
      </c>
      <c r="G2482">
        <v>1847</v>
      </c>
      <c r="H2482">
        <v>0.73738469886055302</v>
      </c>
      <c r="I2482">
        <v>0.23629951166576199</v>
      </c>
      <c r="J2482">
        <v>0.501085187194791</v>
      </c>
      <c r="K2482">
        <f t="shared" si="114"/>
        <v>1852475</v>
      </c>
      <c r="L2482">
        <f t="shared" si="115"/>
        <v>1143711</v>
      </c>
      <c r="M2482">
        <f t="shared" si="116"/>
        <v>3053851</v>
      </c>
    </row>
    <row r="2483" spans="1:13">
      <c r="A2483" s="1" t="s">
        <v>25</v>
      </c>
      <c r="B2483">
        <v>47085</v>
      </c>
      <c r="C2483" t="s">
        <v>1078</v>
      </c>
      <c r="D2483">
        <v>6120</v>
      </c>
      <c r="E2483">
        <v>2017</v>
      </c>
      <c r="F2483">
        <v>8236</v>
      </c>
      <c r="G2483">
        <v>4103</v>
      </c>
      <c r="H2483">
        <v>0.74307916464303003</v>
      </c>
      <c r="I2483">
        <v>0.24490043710539</v>
      </c>
      <c r="J2483">
        <v>0.49817872753763898</v>
      </c>
      <c r="K2483">
        <f t="shared" si="114"/>
        <v>1852475</v>
      </c>
      <c r="L2483">
        <f t="shared" si="115"/>
        <v>1143711</v>
      </c>
      <c r="M2483">
        <f t="shared" si="116"/>
        <v>3053851</v>
      </c>
    </row>
    <row r="2484" spans="1:13">
      <c r="A2484" s="1" t="s">
        <v>25</v>
      </c>
      <c r="B2484">
        <v>47087</v>
      </c>
      <c r="C2484" t="s">
        <v>121</v>
      </c>
      <c r="D2484">
        <v>4118</v>
      </c>
      <c r="E2484">
        <v>1135</v>
      </c>
      <c r="F2484">
        <v>5323</v>
      </c>
      <c r="G2484">
        <v>2983</v>
      </c>
      <c r="H2484">
        <v>0.77362389629907902</v>
      </c>
      <c r="I2484">
        <v>0.21322562464775499</v>
      </c>
      <c r="J2484">
        <v>0.56039827165132405</v>
      </c>
      <c r="K2484">
        <f t="shared" si="114"/>
        <v>1852475</v>
      </c>
      <c r="L2484">
        <f t="shared" si="115"/>
        <v>1143711</v>
      </c>
      <c r="M2484">
        <f t="shared" si="116"/>
        <v>3053851</v>
      </c>
    </row>
    <row r="2485" spans="1:13">
      <c r="A2485" s="1" t="s">
        <v>25</v>
      </c>
      <c r="B2485">
        <v>47089</v>
      </c>
      <c r="C2485" t="s">
        <v>122</v>
      </c>
      <c r="D2485">
        <v>18651</v>
      </c>
      <c r="E2485">
        <v>4654</v>
      </c>
      <c r="F2485">
        <v>23616</v>
      </c>
      <c r="G2485">
        <v>13997</v>
      </c>
      <c r="H2485">
        <v>0.78976117886178798</v>
      </c>
      <c r="I2485">
        <v>0.197069783197831</v>
      </c>
      <c r="J2485">
        <v>0.59269139566395601</v>
      </c>
      <c r="K2485">
        <f t="shared" si="114"/>
        <v>1852475</v>
      </c>
      <c r="L2485">
        <f t="shared" si="115"/>
        <v>1143711</v>
      </c>
      <c r="M2485">
        <f t="shared" si="116"/>
        <v>3053851</v>
      </c>
    </row>
    <row r="2486" spans="1:13">
      <c r="A2486" s="1" t="s">
        <v>25</v>
      </c>
      <c r="B2486">
        <v>47091</v>
      </c>
      <c r="C2486" t="s">
        <v>235</v>
      </c>
      <c r="D2486">
        <v>6468</v>
      </c>
      <c r="E2486">
        <v>1246</v>
      </c>
      <c r="F2486">
        <v>7801</v>
      </c>
      <c r="G2486">
        <v>5222</v>
      </c>
      <c r="H2486">
        <v>0.82912447122163802</v>
      </c>
      <c r="I2486">
        <v>0.15972311242148399</v>
      </c>
      <c r="J2486">
        <v>0.66940135880015295</v>
      </c>
      <c r="K2486">
        <f t="shared" si="114"/>
        <v>1852475</v>
      </c>
      <c r="L2486">
        <f t="shared" si="115"/>
        <v>1143711</v>
      </c>
      <c r="M2486">
        <f t="shared" si="116"/>
        <v>3053851</v>
      </c>
    </row>
    <row r="2487" spans="1:13">
      <c r="A2487" s="1" t="s">
        <v>25</v>
      </c>
      <c r="B2487">
        <v>47093</v>
      </c>
      <c r="C2487" t="s">
        <v>606</v>
      </c>
      <c r="D2487">
        <v>124540</v>
      </c>
      <c r="E2487">
        <v>91422</v>
      </c>
      <c r="F2487">
        <v>220556</v>
      </c>
      <c r="G2487">
        <v>33118</v>
      </c>
      <c r="H2487">
        <v>0.56466384954388005</v>
      </c>
      <c r="I2487">
        <v>0.41450697328569602</v>
      </c>
      <c r="J2487">
        <v>0.150156876258183</v>
      </c>
      <c r="K2487">
        <f t="shared" si="114"/>
        <v>1852475</v>
      </c>
      <c r="L2487">
        <f t="shared" si="115"/>
        <v>1143711</v>
      </c>
      <c r="M2487">
        <f t="shared" si="116"/>
        <v>3053851</v>
      </c>
    </row>
    <row r="2488" spans="1:13">
      <c r="A2488" s="1" t="s">
        <v>25</v>
      </c>
      <c r="B2488">
        <v>47095</v>
      </c>
      <c r="C2488" t="s">
        <v>281</v>
      </c>
      <c r="D2488">
        <v>1492</v>
      </c>
      <c r="E2488">
        <v>526</v>
      </c>
      <c r="F2488">
        <v>2034</v>
      </c>
      <c r="G2488">
        <v>966</v>
      </c>
      <c r="H2488">
        <v>0.73352999016715803</v>
      </c>
      <c r="I2488">
        <v>0.25860373647984197</v>
      </c>
      <c r="J2488">
        <v>0.474926253687315</v>
      </c>
      <c r="K2488">
        <f t="shared" si="114"/>
        <v>1852475</v>
      </c>
      <c r="L2488">
        <f t="shared" si="115"/>
        <v>1143711</v>
      </c>
      <c r="M2488">
        <f t="shared" si="116"/>
        <v>3053851</v>
      </c>
    </row>
    <row r="2489" spans="1:13">
      <c r="A2489" s="1" t="s">
        <v>25</v>
      </c>
      <c r="B2489">
        <v>47097</v>
      </c>
      <c r="C2489" t="s">
        <v>124</v>
      </c>
      <c r="D2489">
        <v>5674</v>
      </c>
      <c r="E2489">
        <v>3193</v>
      </c>
      <c r="F2489">
        <v>8965</v>
      </c>
      <c r="G2489">
        <v>2481</v>
      </c>
      <c r="H2489">
        <v>0.63290574456218596</v>
      </c>
      <c r="I2489">
        <v>0.356162855549358</v>
      </c>
      <c r="J2489">
        <v>0.27674288901282701</v>
      </c>
      <c r="K2489">
        <f t="shared" si="114"/>
        <v>1852475</v>
      </c>
      <c r="L2489">
        <f t="shared" si="115"/>
        <v>1143711</v>
      </c>
      <c r="M2489">
        <f t="shared" si="116"/>
        <v>3053851</v>
      </c>
    </row>
    <row r="2490" spans="1:13">
      <c r="A2490" s="1" t="s">
        <v>25</v>
      </c>
      <c r="B2490">
        <v>47099</v>
      </c>
      <c r="C2490" t="s">
        <v>125</v>
      </c>
      <c r="D2490">
        <v>15334</v>
      </c>
      <c r="E2490">
        <v>3195</v>
      </c>
      <c r="F2490">
        <v>18718</v>
      </c>
      <c r="G2490">
        <v>12139</v>
      </c>
      <c r="H2490">
        <v>0.81921145421519304</v>
      </c>
      <c r="I2490">
        <v>0.17069131317448399</v>
      </c>
      <c r="J2490">
        <v>0.64852014104070899</v>
      </c>
      <c r="K2490">
        <f t="shared" si="114"/>
        <v>1852475</v>
      </c>
      <c r="L2490">
        <f t="shared" si="115"/>
        <v>1143711</v>
      </c>
      <c r="M2490">
        <f t="shared" si="116"/>
        <v>3053851</v>
      </c>
    </row>
    <row r="2491" spans="1:13">
      <c r="A2491" s="1" t="s">
        <v>25</v>
      </c>
      <c r="B2491">
        <v>47101</v>
      </c>
      <c r="C2491" t="s">
        <v>570</v>
      </c>
      <c r="D2491">
        <v>4474</v>
      </c>
      <c r="E2491">
        <v>1072</v>
      </c>
      <c r="F2491">
        <v>5609</v>
      </c>
      <c r="G2491">
        <v>3402</v>
      </c>
      <c r="H2491">
        <v>0.79764663932964797</v>
      </c>
      <c r="I2491">
        <v>0.19112141201640201</v>
      </c>
      <c r="J2491">
        <v>0.60652522731324598</v>
      </c>
      <c r="K2491">
        <f t="shared" si="114"/>
        <v>1852475</v>
      </c>
      <c r="L2491">
        <f t="shared" si="115"/>
        <v>1143711</v>
      </c>
      <c r="M2491">
        <f t="shared" si="116"/>
        <v>3053851</v>
      </c>
    </row>
    <row r="2492" spans="1:13">
      <c r="A2492" s="1" t="s">
        <v>25</v>
      </c>
      <c r="B2492">
        <v>47103</v>
      </c>
      <c r="C2492" t="s">
        <v>237</v>
      </c>
      <c r="D2492">
        <v>12281</v>
      </c>
      <c r="E2492">
        <v>2919</v>
      </c>
      <c r="F2492">
        <v>15608</v>
      </c>
      <c r="G2492">
        <v>9362</v>
      </c>
      <c r="H2492">
        <v>0.78684008200922595</v>
      </c>
      <c r="I2492">
        <v>0.187019477191184</v>
      </c>
      <c r="J2492">
        <v>0.599820604818042</v>
      </c>
      <c r="K2492">
        <f t="shared" si="114"/>
        <v>1852475</v>
      </c>
      <c r="L2492">
        <f t="shared" si="115"/>
        <v>1143711</v>
      </c>
      <c r="M2492">
        <f t="shared" si="116"/>
        <v>3053851</v>
      </c>
    </row>
    <row r="2493" spans="1:13">
      <c r="A2493" s="1" t="s">
        <v>25</v>
      </c>
      <c r="B2493">
        <v>47105</v>
      </c>
      <c r="C2493" t="s">
        <v>1605</v>
      </c>
      <c r="D2493">
        <v>21713</v>
      </c>
      <c r="E2493">
        <v>6948</v>
      </c>
      <c r="F2493">
        <v>29347</v>
      </c>
      <c r="G2493">
        <v>14765</v>
      </c>
      <c r="H2493">
        <v>0.73987119637441601</v>
      </c>
      <c r="I2493">
        <v>0.23675333083449701</v>
      </c>
      <c r="J2493">
        <v>0.503117865539918</v>
      </c>
      <c r="K2493">
        <f t="shared" si="114"/>
        <v>1852475</v>
      </c>
      <c r="L2493">
        <f t="shared" si="115"/>
        <v>1143711</v>
      </c>
      <c r="M2493">
        <f t="shared" si="116"/>
        <v>3053851</v>
      </c>
    </row>
    <row r="2494" spans="1:13">
      <c r="A2494" s="1" t="s">
        <v>25</v>
      </c>
      <c r="B2494">
        <v>47107</v>
      </c>
      <c r="C2494" t="s">
        <v>1606</v>
      </c>
      <c r="D2494">
        <v>18198</v>
      </c>
      <c r="E2494">
        <v>4361</v>
      </c>
      <c r="F2494">
        <v>22844</v>
      </c>
      <c r="G2494">
        <v>13837</v>
      </c>
      <c r="H2494">
        <v>0.79662055682017097</v>
      </c>
      <c r="I2494">
        <v>0.190903519523726</v>
      </c>
      <c r="J2494">
        <v>0.60571703729644499</v>
      </c>
      <c r="K2494">
        <f t="shared" si="114"/>
        <v>1852475</v>
      </c>
      <c r="L2494">
        <f t="shared" si="115"/>
        <v>1143711</v>
      </c>
      <c r="M2494">
        <f t="shared" si="116"/>
        <v>3053851</v>
      </c>
    </row>
    <row r="2495" spans="1:13">
      <c r="A2495" s="1" t="s">
        <v>25</v>
      </c>
      <c r="B2495">
        <v>47109</v>
      </c>
      <c r="C2495" t="s">
        <v>1607</v>
      </c>
      <c r="D2495">
        <v>9093</v>
      </c>
      <c r="E2495">
        <v>1943</v>
      </c>
      <c r="F2495">
        <v>11275</v>
      </c>
      <c r="G2495">
        <v>7150</v>
      </c>
      <c r="H2495">
        <v>0.80647450110864705</v>
      </c>
      <c r="I2495">
        <v>0.17232815964523199</v>
      </c>
      <c r="J2495">
        <v>0.63414634146341398</v>
      </c>
      <c r="K2495">
        <f t="shared" si="114"/>
        <v>1852475</v>
      </c>
      <c r="L2495">
        <f t="shared" si="115"/>
        <v>1143711</v>
      </c>
      <c r="M2495">
        <f t="shared" si="116"/>
        <v>3053851</v>
      </c>
    </row>
    <row r="2496" spans="1:13">
      <c r="A2496" s="1" t="s">
        <v>25</v>
      </c>
      <c r="B2496">
        <v>47111</v>
      </c>
      <c r="C2496" t="s">
        <v>129</v>
      </c>
      <c r="D2496">
        <v>8096</v>
      </c>
      <c r="E2496">
        <v>1307</v>
      </c>
      <c r="F2496">
        <v>9487</v>
      </c>
      <c r="G2496">
        <v>6789</v>
      </c>
      <c r="H2496">
        <v>0.85337830715716201</v>
      </c>
      <c r="I2496">
        <v>0.13776747127648301</v>
      </c>
      <c r="J2496">
        <v>0.71561083588067798</v>
      </c>
      <c r="K2496">
        <f t="shared" si="114"/>
        <v>1852475</v>
      </c>
      <c r="L2496">
        <f t="shared" si="115"/>
        <v>1143711</v>
      </c>
      <c r="M2496">
        <f t="shared" si="116"/>
        <v>3053851</v>
      </c>
    </row>
    <row r="2497" spans="1:13">
      <c r="A2497" s="1" t="s">
        <v>25</v>
      </c>
      <c r="B2497">
        <v>47113</v>
      </c>
      <c r="C2497" t="s">
        <v>130</v>
      </c>
      <c r="D2497">
        <v>23943</v>
      </c>
      <c r="E2497">
        <v>18390</v>
      </c>
      <c r="F2497">
        <v>42950</v>
      </c>
      <c r="G2497">
        <v>5553</v>
      </c>
      <c r="H2497">
        <v>0.55746216530849801</v>
      </c>
      <c r="I2497">
        <v>0.42817229336437701</v>
      </c>
      <c r="J2497">
        <v>0.129289871944121</v>
      </c>
      <c r="K2497">
        <f t="shared" si="114"/>
        <v>1852475</v>
      </c>
      <c r="L2497">
        <f t="shared" si="115"/>
        <v>1143711</v>
      </c>
      <c r="M2497">
        <f t="shared" si="116"/>
        <v>3053851</v>
      </c>
    </row>
    <row r="2498" spans="1:13">
      <c r="A2498" s="1" t="s">
        <v>25</v>
      </c>
      <c r="B2498">
        <v>47115</v>
      </c>
      <c r="C2498" t="s">
        <v>132</v>
      </c>
      <c r="D2498">
        <v>9911</v>
      </c>
      <c r="E2498">
        <v>3177</v>
      </c>
      <c r="F2498">
        <v>13256</v>
      </c>
      <c r="G2498">
        <v>6734</v>
      </c>
      <c r="H2498">
        <v>0.74766143633071802</v>
      </c>
      <c r="I2498">
        <v>0.23966505733252799</v>
      </c>
      <c r="J2498">
        <v>0.50799637899818895</v>
      </c>
      <c r="K2498">
        <f t="shared" si="114"/>
        <v>1852475</v>
      </c>
      <c r="L2498">
        <f t="shared" si="115"/>
        <v>1143711</v>
      </c>
      <c r="M2498">
        <f t="shared" si="116"/>
        <v>3053851</v>
      </c>
    </row>
    <row r="2499" spans="1:13">
      <c r="A2499" s="1" t="s">
        <v>25</v>
      </c>
      <c r="B2499">
        <v>47117</v>
      </c>
      <c r="C2499" t="s">
        <v>133</v>
      </c>
      <c r="D2499">
        <v>11043</v>
      </c>
      <c r="E2499">
        <v>3605</v>
      </c>
      <c r="F2499">
        <v>14878</v>
      </c>
      <c r="G2499">
        <v>7438</v>
      </c>
      <c r="H2499">
        <v>0.74223685979298204</v>
      </c>
      <c r="I2499">
        <v>0.24230407312810801</v>
      </c>
      <c r="J2499">
        <v>0.49993278666487401</v>
      </c>
      <c r="K2499">
        <f t="shared" ref="K2499:K2562" si="117">SUMIF(A:A,A2499,D:D)</f>
        <v>1852475</v>
      </c>
      <c r="L2499">
        <f t="shared" ref="L2499:L2562" si="118">SUMIF(A:A,A2499,E:E)</f>
        <v>1143711</v>
      </c>
      <c r="M2499">
        <f t="shared" ref="M2499:M2562" si="119">SUMIF(A:A,A2499,F:F)</f>
        <v>3053851</v>
      </c>
    </row>
    <row r="2500" spans="1:13">
      <c r="A2500" s="1" t="s">
        <v>25</v>
      </c>
      <c r="B2500">
        <v>47119</v>
      </c>
      <c r="C2500" t="s">
        <v>1608</v>
      </c>
      <c r="D2500">
        <v>31464</v>
      </c>
      <c r="E2500">
        <v>14418</v>
      </c>
      <c r="F2500">
        <v>46657</v>
      </c>
      <c r="G2500">
        <v>17046</v>
      </c>
      <c r="H2500">
        <v>0.67436826199712796</v>
      </c>
      <c r="I2500">
        <v>0.30902115438197902</v>
      </c>
      <c r="J2500">
        <v>0.36534710761514799</v>
      </c>
      <c r="K2500">
        <f t="shared" si="117"/>
        <v>1852475</v>
      </c>
      <c r="L2500">
        <f t="shared" si="118"/>
        <v>1143711</v>
      </c>
      <c r="M2500">
        <f t="shared" si="119"/>
        <v>3053851</v>
      </c>
    </row>
    <row r="2501" spans="1:13">
      <c r="A2501" s="1" t="s">
        <v>25</v>
      </c>
      <c r="B2501">
        <v>47121</v>
      </c>
      <c r="C2501" t="s">
        <v>1419</v>
      </c>
      <c r="D2501">
        <v>4467</v>
      </c>
      <c r="E2501">
        <v>1008</v>
      </c>
      <c r="F2501">
        <v>5532</v>
      </c>
      <c r="G2501">
        <v>3459</v>
      </c>
      <c r="H2501">
        <v>0.80748373101952198</v>
      </c>
      <c r="I2501">
        <v>0.18221258134490201</v>
      </c>
      <c r="J2501">
        <v>0.62527114967462005</v>
      </c>
      <c r="K2501">
        <f t="shared" si="117"/>
        <v>1852475</v>
      </c>
      <c r="L2501">
        <f t="shared" si="118"/>
        <v>1143711</v>
      </c>
      <c r="M2501">
        <f t="shared" si="119"/>
        <v>3053851</v>
      </c>
    </row>
    <row r="2502" spans="1:13">
      <c r="A2502" s="1" t="s">
        <v>25</v>
      </c>
      <c r="B2502">
        <v>47123</v>
      </c>
      <c r="C2502" t="s">
        <v>135</v>
      </c>
      <c r="D2502">
        <v>16783</v>
      </c>
      <c r="E2502">
        <v>3764</v>
      </c>
      <c r="F2502">
        <v>20797</v>
      </c>
      <c r="G2502">
        <v>13019</v>
      </c>
      <c r="H2502">
        <v>0.80699139298937295</v>
      </c>
      <c r="I2502">
        <v>0.18098764244842999</v>
      </c>
      <c r="J2502">
        <v>0.62600375054094304</v>
      </c>
      <c r="K2502">
        <f t="shared" si="117"/>
        <v>1852475</v>
      </c>
      <c r="L2502">
        <f t="shared" si="118"/>
        <v>1143711</v>
      </c>
      <c r="M2502">
        <f t="shared" si="119"/>
        <v>3053851</v>
      </c>
    </row>
    <row r="2503" spans="1:13">
      <c r="A2503" s="1" t="s">
        <v>25</v>
      </c>
      <c r="B2503">
        <v>47125</v>
      </c>
      <c r="C2503" t="s">
        <v>136</v>
      </c>
      <c r="D2503">
        <v>42187</v>
      </c>
      <c r="E2503">
        <v>32472</v>
      </c>
      <c r="F2503">
        <v>76758</v>
      </c>
      <c r="G2503">
        <v>9715</v>
      </c>
      <c r="H2503">
        <v>0.549610464055863</v>
      </c>
      <c r="I2503">
        <v>0.42304385210661999</v>
      </c>
      <c r="J2503">
        <v>0.12656661194924301</v>
      </c>
      <c r="K2503">
        <f t="shared" si="117"/>
        <v>1852475</v>
      </c>
      <c r="L2503">
        <f t="shared" si="118"/>
        <v>1143711</v>
      </c>
      <c r="M2503">
        <f t="shared" si="119"/>
        <v>3053851</v>
      </c>
    </row>
    <row r="2504" spans="1:13">
      <c r="A2504" s="1" t="s">
        <v>25</v>
      </c>
      <c r="B2504">
        <v>47127</v>
      </c>
      <c r="C2504" t="s">
        <v>1343</v>
      </c>
      <c r="D2504">
        <v>2888</v>
      </c>
      <c r="E2504">
        <v>573</v>
      </c>
      <c r="F2504">
        <v>3539</v>
      </c>
      <c r="G2504">
        <v>2315</v>
      </c>
      <c r="H2504">
        <v>0.81604973156258798</v>
      </c>
      <c r="I2504">
        <v>0.16191014410850499</v>
      </c>
      <c r="J2504">
        <v>0.65413958745408296</v>
      </c>
      <c r="K2504">
        <f t="shared" si="117"/>
        <v>1852475</v>
      </c>
      <c r="L2504">
        <f t="shared" si="118"/>
        <v>1143711</v>
      </c>
      <c r="M2504">
        <f t="shared" si="119"/>
        <v>3053851</v>
      </c>
    </row>
    <row r="2505" spans="1:13">
      <c r="A2505" s="1" t="s">
        <v>25</v>
      </c>
      <c r="B2505">
        <v>47129</v>
      </c>
      <c r="C2505" t="s">
        <v>137</v>
      </c>
      <c r="D2505">
        <v>6930</v>
      </c>
      <c r="E2505">
        <v>1167</v>
      </c>
      <c r="F2505">
        <v>8228</v>
      </c>
      <c r="G2505">
        <v>5763</v>
      </c>
      <c r="H2505">
        <v>0.84224598930481198</v>
      </c>
      <c r="I2505">
        <v>0.141832766164316</v>
      </c>
      <c r="J2505">
        <v>0.70041322314049503</v>
      </c>
      <c r="K2505">
        <f t="shared" si="117"/>
        <v>1852475</v>
      </c>
      <c r="L2505">
        <f t="shared" si="118"/>
        <v>1143711</v>
      </c>
      <c r="M2505">
        <f t="shared" si="119"/>
        <v>3053851</v>
      </c>
    </row>
    <row r="2506" spans="1:13">
      <c r="A2506" s="1" t="s">
        <v>25</v>
      </c>
      <c r="B2506">
        <v>47131</v>
      </c>
      <c r="C2506" t="s">
        <v>1609</v>
      </c>
      <c r="D2506">
        <v>10790</v>
      </c>
      <c r="E2506">
        <v>2589</v>
      </c>
      <c r="F2506">
        <v>13521</v>
      </c>
      <c r="G2506">
        <v>8201</v>
      </c>
      <c r="H2506">
        <v>0.798017898084461</v>
      </c>
      <c r="I2506">
        <v>0.191479920124251</v>
      </c>
      <c r="J2506">
        <v>0.60653797796021003</v>
      </c>
      <c r="K2506">
        <f t="shared" si="117"/>
        <v>1852475</v>
      </c>
      <c r="L2506">
        <f t="shared" si="118"/>
        <v>1143711</v>
      </c>
      <c r="M2506">
        <f t="shared" si="119"/>
        <v>3053851</v>
      </c>
    </row>
    <row r="2507" spans="1:13">
      <c r="A2507" s="1" t="s">
        <v>25</v>
      </c>
      <c r="B2507">
        <v>47133</v>
      </c>
      <c r="C2507" t="s">
        <v>1610</v>
      </c>
      <c r="D2507">
        <v>7918</v>
      </c>
      <c r="E2507">
        <v>2033</v>
      </c>
      <c r="F2507">
        <v>10037</v>
      </c>
      <c r="G2507">
        <v>5885</v>
      </c>
      <c r="H2507">
        <v>0.78888113978280305</v>
      </c>
      <c r="I2507">
        <v>0.202550562917206</v>
      </c>
      <c r="J2507">
        <v>0.58633057686559698</v>
      </c>
      <c r="K2507">
        <f t="shared" si="117"/>
        <v>1852475</v>
      </c>
      <c r="L2507">
        <f t="shared" si="118"/>
        <v>1143711</v>
      </c>
      <c r="M2507">
        <f t="shared" si="119"/>
        <v>3053851</v>
      </c>
    </row>
    <row r="2508" spans="1:13">
      <c r="A2508" s="1" t="s">
        <v>25</v>
      </c>
      <c r="B2508">
        <v>47135</v>
      </c>
      <c r="C2508" t="s">
        <v>138</v>
      </c>
      <c r="D2508">
        <v>2775</v>
      </c>
      <c r="E2508">
        <v>615</v>
      </c>
      <c r="F2508">
        <v>3428</v>
      </c>
      <c r="G2508">
        <v>2160</v>
      </c>
      <c r="H2508">
        <v>0.80950991831971997</v>
      </c>
      <c r="I2508">
        <v>0.17940490081680199</v>
      </c>
      <c r="J2508">
        <v>0.63010501750291703</v>
      </c>
      <c r="K2508">
        <f t="shared" si="117"/>
        <v>1852475</v>
      </c>
      <c r="L2508">
        <f t="shared" si="118"/>
        <v>1143711</v>
      </c>
      <c r="M2508">
        <f t="shared" si="119"/>
        <v>3053851</v>
      </c>
    </row>
    <row r="2509" spans="1:13">
      <c r="A2509" s="1" t="s">
        <v>25</v>
      </c>
      <c r="B2509">
        <v>47137</v>
      </c>
      <c r="C2509" t="s">
        <v>1611</v>
      </c>
      <c r="D2509">
        <v>2381</v>
      </c>
      <c r="E2509">
        <v>525</v>
      </c>
      <c r="F2509">
        <v>2931</v>
      </c>
      <c r="G2509">
        <v>1856</v>
      </c>
      <c r="H2509">
        <v>0.81235073353804099</v>
      </c>
      <c r="I2509">
        <v>0.17911975435005101</v>
      </c>
      <c r="J2509">
        <v>0.63323097918798998</v>
      </c>
      <c r="K2509">
        <f t="shared" si="117"/>
        <v>1852475</v>
      </c>
      <c r="L2509">
        <f t="shared" si="118"/>
        <v>1143711</v>
      </c>
      <c r="M2509">
        <f t="shared" si="119"/>
        <v>3053851</v>
      </c>
    </row>
    <row r="2510" spans="1:13">
      <c r="A2510" s="1" t="s">
        <v>25</v>
      </c>
      <c r="B2510">
        <v>47139</v>
      </c>
      <c r="C2510" t="s">
        <v>248</v>
      </c>
      <c r="D2510">
        <v>6792</v>
      </c>
      <c r="E2510">
        <v>1492</v>
      </c>
      <c r="F2510">
        <v>8360</v>
      </c>
      <c r="G2510">
        <v>5300</v>
      </c>
      <c r="H2510">
        <v>0.81244019138755896</v>
      </c>
      <c r="I2510">
        <v>0.178468899521531</v>
      </c>
      <c r="J2510">
        <v>0.63397129186602796</v>
      </c>
      <c r="K2510">
        <f t="shared" si="117"/>
        <v>1852475</v>
      </c>
      <c r="L2510">
        <f t="shared" si="118"/>
        <v>1143711</v>
      </c>
      <c r="M2510">
        <f t="shared" si="119"/>
        <v>3053851</v>
      </c>
    </row>
    <row r="2511" spans="1:13">
      <c r="A2511" s="1" t="s">
        <v>25</v>
      </c>
      <c r="B2511">
        <v>47141</v>
      </c>
      <c r="C2511" t="s">
        <v>425</v>
      </c>
      <c r="D2511">
        <v>23759</v>
      </c>
      <c r="E2511">
        <v>9185</v>
      </c>
      <c r="F2511">
        <v>33593</v>
      </c>
      <c r="G2511">
        <v>14574</v>
      </c>
      <c r="H2511">
        <v>0.70726044116333697</v>
      </c>
      <c r="I2511">
        <v>0.27342005775012601</v>
      </c>
      <c r="J2511">
        <v>0.43384038341321102</v>
      </c>
      <c r="K2511">
        <f t="shared" si="117"/>
        <v>1852475</v>
      </c>
      <c r="L2511">
        <f t="shared" si="118"/>
        <v>1143711</v>
      </c>
      <c r="M2511">
        <f t="shared" si="119"/>
        <v>3053851</v>
      </c>
    </row>
    <row r="2512" spans="1:13">
      <c r="A2512" s="1" t="s">
        <v>25</v>
      </c>
      <c r="B2512">
        <v>47143</v>
      </c>
      <c r="C2512" t="s">
        <v>1612</v>
      </c>
      <c r="D2512">
        <v>11050</v>
      </c>
      <c r="E2512">
        <v>2369</v>
      </c>
      <c r="F2512">
        <v>13637</v>
      </c>
      <c r="G2512">
        <v>8681</v>
      </c>
      <c r="H2512">
        <v>0.81029551954242096</v>
      </c>
      <c r="I2512">
        <v>0.17371855980054199</v>
      </c>
      <c r="J2512">
        <v>0.636576959741878</v>
      </c>
      <c r="K2512">
        <f t="shared" si="117"/>
        <v>1852475</v>
      </c>
      <c r="L2512">
        <f t="shared" si="118"/>
        <v>1143711</v>
      </c>
      <c r="M2512">
        <f t="shared" si="119"/>
        <v>3053851</v>
      </c>
    </row>
    <row r="2513" spans="1:13">
      <c r="A2513" s="1" t="s">
        <v>25</v>
      </c>
      <c r="B2513">
        <v>47145</v>
      </c>
      <c r="C2513" t="s">
        <v>1613</v>
      </c>
      <c r="D2513">
        <v>19230</v>
      </c>
      <c r="E2513">
        <v>6043</v>
      </c>
      <c r="F2513">
        <v>25917</v>
      </c>
      <c r="G2513">
        <v>13187</v>
      </c>
      <c r="H2513">
        <v>0.74198402592892698</v>
      </c>
      <c r="I2513">
        <v>0.233167419068565</v>
      </c>
      <c r="J2513">
        <v>0.50881660686036101</v>
      </c>
      <c r="K2513">
        <f t="shared" si="117"/>
        <v>1852475</v>
      </c>
      <c r="L2513">
        <f t="shared" si="118"/>
        <v>1143711</v>
      </c>
      <c r="M2513">
        <f t="shared" si="119"/>
        <v>3053851</v>
      </c>
    </row>
    <row r="2514" spans="1:13">
      <c r="A2514" s="1" t="s">
        <v>25</v>
      </c>
      <c r="B2514">
        <v>47147</v>
      </c>
      <c r="C2514" t="s">
        <v>835</v>
      </c>
      <c r="D2514">
        <v>24536</v>
      </c>
      <c r="E2514">
        <v>8692</v>
      </c>
      <c r="F2514">
        <v>33717</v>
      </c>
      <c r="G2514">
        <v>15844</v>
      </c>
      <c r="H2514">
        <v>0.72770412551531805</v>
      </c>
      <c r="I2514">
        <v>0.25779280481656103</v>
      </c>
      <c r="J2514">
        <v>0.46991132069875702</v>
      </c>
      <c r="K2514">
        <f t="shared" si="117"/>
        <v>1852475</v>
      </c>
      <c r="L2514">
        <f t="shared" si="118"/>
        <v>1143711</v>
      </c>
      <c r="M2514">
        <f t="shared" si="119"/>
        <v>3053851</v>
      </c>
    </row>
    <row r="2515" spans="1:13">
      <c r="A2515" s="1" t="s">
        <v>25</v>
      </c>
      <c r="B2515">
        <v>47149</v>
      </c>
      <c r="C2515" t="s">
        <v>1355</v>
      </c>
      <c r="D2515">
        <v>81480</v>
      </c>
      <c r="E2515">
        <v>59341</v>
      </c>
      <c r="F2515">
        <v>143878</v>
      </c>
      <c r="G2515">
        <v>22139</v>
      </c>
      <c r="H2515">
        <v>0.56631312639875397</v>
      </c>
      <c r="I2515">
        <v>0.41243970586190998</v>
      </c>
      <c r="J2515">
        <v>0.153873420536843</v>
      </c>
      <c r="K2515">
        <f t="shared" si="117"/>
        <v>1852475</v>
      </c>
      <c r="L2515">
        <f t="shared" si="118"/>
        <v>1143711</v>
      </c>
      <c r="M2515">
        <f t="shared" si="119"/>
        <v>3053851</v>
      </c>
    </row>
    <row r="2516" spans="1:13">
      <c r="A2516" s="1" t="s">
        <v>25</v>
      </c>
      <c r="B2516">
        <v>47151</v>
      </c>
      <c r="C2516" t="s">
        <v>254</v>
      </c>
      <c r="D2516">
        <v>8004</v>
      </c>
      <c r="E2516">
        <v>986</v>
      </c>
      <c r="F2516">
        <v>9052</v>
      </c>
      <c r="G2516">
        <v>7018</v>
      </c>
      <c r="H2516">
        <v>0.88422448077772797</v>
      </c>
      <c r="I2516">
        <v>0.108926204153778</v>
      </c>
      <c r="J2516">
        <v>0.77529827662395001</v>
      </c>
      <c r="K2516">
        <f t="shared" si="117"/>
        <v>1852475</v>
      </c>
      <c r="L2516">
        <f t="shared" si="118"/>
        <v>1143711</v>
      </c>
      <c r="M2516">
        <f t="shared" si="119"/>
        <v>3053851</v>
      </c>
    </row>
    <row r="2517" spans="1:13">
      <c r="A2517" s="1" t="s">
        <v>25</v>
      </c>
      <c r="B2517">
        <v>47153</v>
      </c>
      <c r="C2517" t="s">
        <v>1614</v>
      </c>
      <c r="D2517">
        <v>5855</v>
      </c>
      <c r="E2517">
        <v>1298</v>
      </c>
      <c r="F2517">
        <v>7252</v>
      </c>
      <c r="G2517">
        <v>4557</v>
      </c>
      <c r="H2517">
        <v>0.80736348593491403</v>
      </c>
      <c r="I2517">
        <v>0.17898510755653599</v>
      </c>
      <c r="J2517">
        <v>0.62837837837837796</v>
      </c>
      <c r="K2517">
        <f t="shared" si="117"/>
        <v>1852475</v>
      </c>
      <c r="L2517">
        <f t="shared" si="118"/>
        <v>1143711</v>
      </c>
      <c r="M2517">
        <f t="shared" si="119"/>
        <v>3053851</v>
      </c>
    </row>
    <row r="2518" spans="1:13">
      <c r="A2518" s="1" t="s">
        <v>25</v>
      </c>
      <c r="B2518">
        <v>47155</v>
      </c>
      <c r="C2518" t="s">
        <v>257</v>
      </c>
      <c r="D2518">
        <v>33783</v>
      </c>
      <c r="E2518">
        <v>8721</v>
      </c>
      <c r="F2518">
        <v>43535</v>
      </c>
      <c r="G2518">
        <v>25062</v>
      </c>
      <c r="H2518">
        <v>0.775996324796141</v>
      </c>
      <c r="I2518">
        <v>0.20032158033765901</v>
      </c>
      <c r="J2518">
        <v>0.57567474445848099</v>
      </c>
      <c r="K2518">
        <f t="shared" si="117"/>
        <v>1852475</v>
      </c>
      <c r="L2518">
        <f t="shared" si="118"/>
        <v>1143711</v>
      </c>
      <c r="M2518">
        <f t="shared" si="119"/>
        <v>3053851</v>
      </c>
    </row>
    <row r="2519" spans="1:13">
      <c r="A2519" s="1" t="s">
        <v>25</v>
      </c>
      <c r="B2519">
        <v>47157</v>
      </c>
      <c r="C2519" t="s">
        <v>144</v>
      </c>
      <c r="D2519">
        <v>129815</v>
      </c>
      <c r="E2519">
        <v>246105</v>
      </c>
      <c r="F2519">
        <v>382055</v>
      </c>
      <c r="G2519">
        <v>-116290</v>
      </c>
      <c r="H2519">
        <v>0.33978092159505802</v>
      </c>
      <c r="I2519">
        <v>0.64416118098179498</v>
      </c>
      <c r="J2519">
        <v>-0.30438025938673702</v>
      </c>
      <c r="K2519">
        <f t="shared" si="117"/>
        <v>1852475</v>
      </c>
      <c r="L2519">
        <f t="shared" si="118"/>
        <v>1143711</v>
      </c>
      <c r="M2519">
        <f t="shared" si="119"/>
        <v>3053851</v>
      </c>
    </row>
    <row r="2520" spans="1:13">
      <c r="A2520" s="1" t="s">
        <v>25</v>
      </c>
      <c r="B2520">
        <v>47159</v>
      </c>
      <c r="C2520" t="s">
        <v>776</v>
      </c>
      <c r="D2520">
        <v>7136</v>
      </c>
      <c r="E2520">
        <v>1802</v>
      </c>
      <c r="F2520">
        <v>9051</v>
      </c>
      <c r="G2520">
        <v>5334</v>
      </c>
      <c r="H2520">
        <v>0.78842116893160896</v>
      </c>
      <c r="I2520">
        <v>0.199094022759916</v>
      </c>
      <c r="J2520">
        <v>0.58932714617169302</v>
      </c>
      <c r="K2520">
        <f t="shared" si="117"/>
        <v>1852475</v>
      </c>
      <c r="L2520">
        <f t="shared" si="118"/>
        <v>1143711</v>
      </c>
      <c r="M2520">
        <f t="shared" si="119"/>
        <v>3053851</v>
      </c>
    </row>
    <row r="2521" spans="1:13">
      <c r="A2521" s="1" t="s">
        <v>25</v>
      </c>
      <c r="B2521">
        <v>47161</v>
      </c>
      <c r="C2521" t="s">
        <v>520</v>
      </c>
      <c r="D2521">
        <v>4950</v>
      </c>
      <c r="E2521">
        <v>1232</v>
      </c>
      <c r="F2521">
        <v>6296</v>
      </c>
      <c r="G2521">
        <v>3718</v>
      </c>
      <c r="H2521">
        <v>0.78621346886912302</v>
      </c>
      <c r="I2521">
        <v>0.19567979669631499</v>
      </c>
      <c r="J2521">
        <v>0.59053367217280806</v>
      </c>
      <c r="K2521">
        <f t="shared" si="117"/>
        <v>1852475</v>
      </c>
      <c r="L2521">
        <f t="shared" si="118"/>
        <v>1143711</v>
      </c>
      <c r="M2521">
        <f t="shared" si="119"/>
        <v>3053851</v>
      </c>
    </row>
    <row r="2522" spans="1:13">
      <c r="A2522" s="1" t="s">
        <v>25</v>
      </c>
      <c r="B2522">
        <v>47163</v>
      </c>
      <c r="C2522" t="s">
        <v>666</v>
      </c>
      <c r="D2522">
        <v>55860</v>
      </c>
      <c r="E2522">
        <v>17272</v>
      </c>
      <c r="F2522">
        <v>74357</v>
      </c>
      <c r="G2522">
        <v>38588</v>
      </c>
      <c r="H2522">
        <v>0.75124063638931105</v>
      </c>
      <c r="I2522">
        <v>0.23228478825127399</v>
      </c>
      <c r="J2522">
        <v>0.51895584813803597</v>
      </c>
      <c r="K2522">
        <f t="shared" si="117"/>
        <v>1852475</v>
      </c>
      <c r="L2522">
        <f t="shared" si="118"/>
        <v>1143711</v>
      </c>
      <c r="M2522">
        <f t="shared" si="119"/>
        <v>3053851</v>
      </c>
    </row>
    <row r="2523" spans="1:13">
      <c r="A2523" s="1" t="s">
        <v>25</v>
      </c>
      <c r="B2523">
        <v>47165</v>
      </c>
      <c r="C2523" t="s">
        <v>780</v>
      </c>
      <c r="D2523">
        <v>63454</v>
      </c>
      <c r="E2523">
        <v>27680</v>
      </c>
      <c r="F2523">
        <v>92630</v>
      </c>
      <c r="G2523">
        <v>35774</v>
      </c>
      <c r="H2523">
        <v>0.68502644931447698</v>
      </c>
      <c r="I2523">
        <v>0.29882327539673897</v>
      </c>
      <c r="J2523">
        <v>0.38620317391773701</v>
      </c>
      <c r="K2523">
        <f t="shared" si="117"/>
        <v>1852475</v>
      </c>
      <c r="L2523">
        <f t="shared" si="118"/>
        <v>1143711</v>
      </c>
      <c r="M2523">
        <f t="shared" si="119"/>
        <v>3053851</v>
      </c>
    </row>
    <row r="2524" spans="1:13">
      <c r="A2524" s="1" t="s">
        <v>25</v>
      </c>
      <c r="B2524">
        <v>47167</v>
      </c>
      <c r="C2524" t="s">
        <v>669</v>
      </c>
      <c r="D2524">
        <v>20070</v>
      </c>
      <c r="E2524">
        <v>6837</v>
      </c>
      <c r="F2524">
        <v>27308</v>
      </c>
      <c r="G2524">
        <v>13233</v>
      </c>
      <c r="H2524">
        <v>0.73494946535813599</v>
      </c>
      <c r="I2524">
        <v>0.25036619305697899</v>
      </c>
      <c r="J2524">
        <v>0.484583272301157</v>
      </c>
      <c r="K2524">
        <f t="shared" si="117"/>
        <v>1852475</v>
      </c>
      <c r="L2524">
        <f t="shared" si="118"/>
        <v>1143711</v>
      </c>
      <c r="M2524">
        <f t="shared" si="119"/>
        <v>3053851</v>
      </c>
    </row>
    <row r="2525" spans="1:13">
      <c r="A2525" s="1" t="s">
        <v>25</v>
      </c>
      <c r="B2525">
        <v>47169</v>
      </c>
      <c r="C2525" t="s">
        <v>1615</v>
      </c>
      <c r="D2525">
        <v>2936</v>
      </c>
      <c r="E2525">
        <v>1012</v>
      </c>
      <c r="F2525">
        <v>3998</v>
      </c>
      <c r="G2525">
        <v>1924</v>
      </c>
      <c r="H2525">
        <v>0.73436718359179498</v>
      </c>
      <c r="I2525">
        <v>0.25312656328164002</v>
      </c>
      <c r="J2525">
        <v>0.48124062031015502</v>
      </c>
      <c r="K2525">
        <f t="shared" si="117"/>
        <v>1852475</v>
      </c>
      <c r="L2525">
        <f t="shared" si="118"/>
        <v>1143711</v>
      </c>
      <c r="M2525">
        <f t="shared" si="119"/>
        <v>3053851</v>
      </c>
    </row>
    <row r="2526" spans="1:13">
      <c r="A2526" s="1" t="s">
        <v>25</v>
      </c>
      <c r="B2526">
        <v>47171</v>
      </c>
      <c r="C2526" t="s">
        <v>1616</v>
      </c>
      <c r="D2526">
        <v>6599</v>
      </c>
      <c r="E2526">
        <v>1615</v>
      </c>
      <c r="F2526">
        <v>8307</v>
      </c>
      <c r="G2526">
        <v>4984</v>
      </c>
      <c r="H2526">
        <v>0.79439027326351197</v>
      </c>
      <c r="I2526">
        <v>0.19441434934392601</v>
      </c>
      <c r="J2526">
        <v>0.59997592391958499</v>
      </c>
      <c r="K2526">
        <f t="shared" si="117"/>
        <v>1852475</v>
      </c>
      <c r="L2526">
        <f t="shared" si="118"/>
        <v>1143711</v>
      </c>
      <c r="M2526">
        <f t="shared" si="119"/>
        <v>3053851</v>
      </c>
    </row>
    <row r="2527" spans="1:13">
      <c r="A2527" s="1" t="s">
        <v>25</v>
      </c>
      <c r="B2527">
        <v>47173</v>
      </c>
      <c r="C2527" t="s">
        <v>260</v>
      </c>
      <c r="D2527">
        <v>6803</v>
      </c>
      <c r="E2527">
        <v>1249</v>
      </c>
      <c r="F2527">
        <v>8123</v>
      </c>
      <c r="G2527">
        <v>5554</v>
      </c>
      <c r="H2527">
        <v>0.83749846115966997</v>
      </c>
      <c r="I2527">
        <v>0.15376092576634201</v>
      </c>
      <c r="J2527">
        <v>0.68373753539332704</v>
      </c>
      <c r="K2527">
        <f t="shared" si="117"/>
        <v>1852475</v>
      </c>
      <c r="L2527">
        <f t="shared" si="118"/>
        <v>1143711</v>
      </c>
      <c r="M2527">
        <f t="shared" si="119"/>
        <v>3053851</v>
      </c>
    </row>
    <row r="2528" spans="1:13">
      <c r="A2528" s="1" t="s">
        <v>25</v>
      </c>
      <c r="B2528">
        <v>47175</v>
      </c>
      <c r="C2528" t="s">
        <v>261</v>
      </c>
      <c r="D2528">
        <v>2342</v>
      </c>
      <c r="E2528">
        <v>544</v>
      </c>
      <c r="F2528">
        <v>2921</v>
      </c>
      <c r="G2528">
        <v>1798</v>
      </c>
      <c r="H2528">
        <v>0.80178021225607599</v>
      </c>
      <c r="I2528">
        <v>0.186237589866484</v>
      </c>
      <c r="J2528">
        <v>0.61554262238959201</v>
      </c>
      <c r="K2528">
        <f t="shared" si="117"/>
        <v>1852475</v>
      </c>
      <c r="L2528">
        <f t="shared" si="118"/>
        <v>1143711</v>
      </c>
      <c r="M2528">
        <f t="shared" si="119"/>
        <v>3053851</v>
      </c>
    </row>
    <row r="2529" spans="1:13">
      <c r="A2529" s="1" t="s">
        <v>25</v>
      </c>
      <c r="B2529">
        <v>47177</v>
      </c>
      <c r="C2529" t="s">
        <v>536</v>
      </c>
      <c r="D2529">
        <v>11850</v>
      </c>
      <c r="E2529">
        <v>3924</v>
      </c>
      <c r="F2529">
        <v>16009</v>
      </c>
      <c r="G2529">
        <v>7926</v>
      </c>
      <c r="H2529">
        <v>0.74020863264413705</v>
      </c>
      <c r="I2529">
        <v>0.24511212443000799</v>
      </c>
      <c r="J2529">
        <v>0.49509650821412898</v>
      </c>
      <c r="K2529">
        <f t="shared" si="117"/>
        <v>1852475</v>
      </c>
      <c r="L2529">
        <f t="shared" si="118"/>
        <v>1143711</v>
      </c>
      <c r="M2529">
        <f t="shared" si="119"/>
        <v>3053851</v>
      </c>
    </row>
    <row r="2530" spans="1:13">
      <c r="A2530" s="1" t="s">
        <v>25</v>
      </c>
      <c r="B2530">
        <v>47179</v>
      </c>
      <c r="C2530" t="s">
        <v>150</v>
      </c>
      <c r="D2530">
        <v>40444</v>
      </c>
      <c r="E2530">
        <v>18638</v>
      </c>
      <c r="F2530">
        <v>60203</v>
      </c>
      <c r="G2530">
        <v>21806</v>
      </c>
      <c r="H2530">
        <v>0.671793764430344</v>
      </c>
      <c r="I2530">
        <v>0.30958590103483202</v>
      </c>
      <c r="J2530">
        <v>0.36220786339551098</v>
      </c>
      <c r="K2530">
        <f t="shared" si="117"/>
        <v>1852475</v>
      </c>
      <c r="L2530">
        <f t="shared" si="118"/>
        <v>1143711</v>
      </c>
      <c r="M2530">
        <f t="shared" si="119"/>
        <v>3053851</v>
      </c>
    </row>
    <row r="2531" spans="1:13">
      <c r="A2531" s="1" t="s">
        <v>25</v>
      </c>
      <c r="B2531">
        <v>47181</v>
      </c>
      <c r="C2531" t="s">
        <v>537</v>
      </c>
      <c r="D2531">
        <v>5795</v>
      </c>
      <c r="E2531">
        <v>820</v>
      </c>
      <c r="F2531">
        <v>6669</v>
      </c>
      <c r="G2531">
        <v>4975</v>
      </c>
      <c r="H2531">
        <v>0.86894586894586801</v>
      </c>
      <c r="I2531">
        <v>0.122956965062228</v>
      </c>
      <c r="J2531">
        <v>0.74598890388364003</v>
      </c>
      <c r="K2531">
        <f t="shared" si="117"/>
        <v>1852475</v>
      </c>
      <c r="L2531">
        <f t="shared" si="118"/>
        <v>1143711</v>
      </c>
      <c r="M2531">
        <f t="shared" si="119"/>
        <v>3053851</v>
      </c>
    </row>
    <row r="2532" spans="1:13">
      <c r="A2532" s="1" t="s">
        <v>25</v>
      </c>
      <c r="B2532">
        <v>47183</v>
      </c>
      <c r="C2532" t="s">
        <v>1617</v>
      </c>
      <c r="D2532">
        <v>10396</v>
      </c>
      <c r="E2532">
        <v>3020</v>
      </c>
      <c r="F2532">
        <v>13735</v>
      </c>
      <c r="G2532">
        <v>7376</v>
      </c>
      <c r="H2532">
        <v>0.75689843465598805</v>
      </c>
      <c r="I2532">
        <v>0.21987622861303199</v>
      </c>
      <c r="J2532">
        <v>0.53702220604295503</v>
      </c>
      <c r="K2532">
        <f t="shared" si="117"/>
        <v>1852475</v>
      </c>
      <c r="L2532">
        <f t="shared" si="118"/>
        <v>1143711</v>
      </c>
      <c r="M2532">
        <f t="shared" si="119"/>
        <v>3053851</v>
      </c>
    </row>
    <row r="2533" spans="1:13">
      <c r="A2533" s="1" t="s">
        <v>25</v>
      </c>
      <c r="B2533">
        <v>47185</v>
      </c>
      <c r="C2533" t="s">
        <v>262</v>
      </c>
      <c r="D2533">
        <v>9606</v>
      </c>
      <c r="E2533">
        <v>2143</v>
      </c>
      <c r="F2533">
        <v>11895</v>
      </c>
      <c r="G2533">
        <v>7463</v>
      </c>
      <c r="H2533">
        <v>0.80756620428751502</v>
      </c>
      <c r="I2533">
        <v>0.18015973097940299</v>
      </c>
      <c r="J2533">
        <v>0.62740647330811194</v>
      </c>
      <c r="K2533">
        <f t="shared" si="117"/>
        <v>1852475</v>
      </c>
      <c r="L2533">
        <f t="shared" si="118"/>
        <v>1143711</v>
      </c>
      <c r="M2533">
        <f t="shared" si="119"/>
        <v>3053851</v>
      </c>
    </row>
    <row r="2534" spans="1:13">
      <c r="A2534" s="1" t="s">
        <v>25</v>
      </c>
      <c r="B2534">
        <v>47187</v>
      </c>
      <c r="C2534" t="s">
        <v>632</v>
      </c>
      <c r="D2534">
        <v>86469</v>
      </c>
      <c r="E2534">
        <v>50161</v>
      </c>
      <c r="F2534">
        <v>139016</v>
      </c>
      <c r="G2534">
        <v>36308</v>
      </c>
      <c r="H2534">
        <v>0.62200753870058101</v>
      </c>
      <c r="I2534">
        <v>0.36082896932727099</v>
      </c>
      <c r="J2534">
        <v>0.26117856937330902</v>
      </c>
      <c r="K2534">
        <f t="shared" si="117"/>
        <v>1852475</v>
      </c>
      <c r="L2534">
        <f t="shared" si="118"/>
        <v>1143711</v>
      </c>
      <c r="M2534">
        <f t="shared" si="119"/>
        <v>3053851</v>
      </c>
    </row>
    <row r="2535" spans="1:13">
      <c r="A2535" s="1" t="s">
        <v>25</v>
      </c>
      <c r="B2535">
        <v>47189</v>
      </c>
      <c r="C2535" t="s">
        <v>785</v>
      </c>
      <c r="D2535">
        <v>50296</v>
      </c>
      <c r="E2535">
        <v>22254</v>
      </c>
      <c r="F2535">
        <v>74330</v>
      </c>
      <c r="G2535">
        <v>28042</v>
      </c>
      <c r="H2535">
        <v>0.67665814610520603</v>
      </c>
      <c r="I2535">
        <v>0.29939459168572502</v>
      </c>
      <c r="J2535">
        <v>0.37726355441948001</v>
      </c>
      <c r="K2535">
        <f t="shared" si="117"/>
        <v>1852475</v>
      </c>
      <c r="L2535">
        <f t="shared" si="118"/>
        <v>1143711</v>
      </c>
      <c r="M2535">
        <f t="shared" si="119"/>
        <v>3053851</v>
      </c>
    </row>
    <row r="2536" spans="1:13">
      <c r="A2536" s="1" t="s">
        <v>11</v>
      </c>
      <c r="B2536">
        <v>48001</v>
      </c>
      <c r="C2536" t="s">
        <v>721</v>
      </c>
      <c r="D2536">
        <v>15110</v>
      </c>
      <c r="E2536">
        <v>3955</v>
      </c>
      <c r="F2536">
        <v>19227</v>
      </c>
      <c r="G2536">
        <v>11155</v>
      </c>
      <c r="H2536">
        <v>0.785874031310136</v>
      </c>
      <c r="I2536">
        <v>0.20570031726218299</v>
      </c>
      <c r="J2536">
        <v>0.58017371404795304</v>
      </c>
      <c r="K2536">
        <f t="shared" si="117"/>
        <v>5890347</v>
      </c>
      <c r="L2536">
        <f t="shared" si="118"/>
        <v>5259126</v>
      </c>
      <c r="M2536">
        <f t="shared" si="119"/>
        <v>11317911</v>
      </c>
    </row>
    <row r="2537" spans="1:13">
      <c r="A2537" s="1" t="s">
        <v>11</v>
      </c>
      <c r="B2537">
        <v>48003</v>
      </c>
      <c r="C2537" t="s">
        <v>1618</v>
      </c>
      <c r="D2537">
        <v>4943</v>
      </c>
      <c r="E2537">
        <v>850</v>
      </c>
      <c r="F2537">
        <v>5863</v>
      </c>
      <c r="G2537">
        <v>4093</v>
      </c>
      <c r="H2537">
        <v>0.84308374552276899</v>
      </c>
      <c r="I2537">
        <v>0.14497697424526601</v>
      </c>
      <c r="J2537">
        <v>0.69810677127750298</v>
      </c>
      <c r="K2537">
        <f t="shared" si="117"/>
        <v>5890347</v>
      </c>
      <c r="L2537">
        <f t="shared" si="118"/>
        <v>5259126</v>
      </c>
      <c r="M2537">
        <f t="shared" si="119"/>
        <v>11317911</v>
      </c>
    </row>
    <row r="2538" spans="1:13">
      <c r="A2538" s="1" t="s">
        <v>11</v>
      </c>
      <c r="B2538">
        <v>48005</v>
      </c>
      <c r="C2538" t="s">
        <v>1619</v>
      </c>
      <c r="D2538">
        <v>25076</v>
      </c>
      <c r="E2538">
        <v>9143</v>
      </c>
      <c r="F2538">
        <v>34574</v>
      </c>
      <c r="G2538">
        <v>15933</v>
      </c>
      <c r="H2538">
        <v>0.72528489616474801</v>
      </c>
      <c r="I2538">
        <v>0.26444727251692002</v>
      </c>
      <c r="J2538">
        <v>0.46083762364782699</v>
      </c>
      <c r="K2538">
        <f t="shared" si="117"/>
        <v>5890347</v>
      </c>
      <c r="L2538">
        <f t="shared" si="118"/>
        <v>5259126</v>
      </c>
      <c r="M2538">
        <f t="shared" si="119"/>
        <v>11317911</v>
      </c>
    </row>
    <row r="2539" spans="1:13">
      <c r="A2539" s="1" t="s">
        <v>11</v>
      </c>
      <c r="B2539">
        <v>48007</v>
      </c>
      <c r="C2539" t="s">
        <v>1620</v>
      </c>
      <c r="D2539">
        <v>9239</v>
      </c>
      <c r="E2539">
        <v>2916</v>
      </c>
      <c r="F2539">
        <v>12290</v>
      </c>
      <c r="G2539">
        <v>6323</v>
      </c>
      <c r="H2539">
        <v>0.75174938974776195</v>
      </c>
      <c r="I2539">
        <v>0.23726606997558899</v>
      </c>
      <c r="J2539">
        <v>0.51448331977217199</v>
      </c>
      <c r="K2539">
        <f t="shared" si="117"/>
        <v>5890347</v>
      </c>
      <c r="L2539">
        <f t="shared" si="118"/>
        <v>5259126</v>
      </c>
      <c r="M2539">
        <f t="shared" si="119"/>
        <v>11317911</v>
      </c>
    </row>
    <row r="2540" spans="1:13">
      <c r="A2540" s="1" t="s">
        <v>11</v>
      </c>
      <c r="B2540">
        <v>48009</v>
      </c>
      <c r="C2540" t="s">
        <v>1621</v>
      </c>
      <c r="D2540">
        <v>4300</v>
      </c>
      <c r="E2540">
        <v>446</v>
      </c>
      <c r="F2540">
        <v>4796</v>
      </c>
      <c r="G2540">
        <v>3854</v>
      </c>
      <c r="H2540">
        <v>0.89658048373644705</v>
      </c>
      <c r="I2540">
        <v>9.2994161801501204E-2</v>
      </c>
      <c r="J2540">
        <v>0.80358632193494495</v>
      </c>
      <c r="K2540">
        <f t="shared" si="117"/>
        <v>5890347</v>
      </c>
      <c r="L2540">
        <f t="shared" si="118"/>
        <v>5259126</v>
      </c>
      <c r="M2540">
        <f t="shared" si="119"/>
        <v>11317911</v>
      </c>
    </row>
    <row r="2541" spans="1:13">
      <c r="A2541" s="1" t="s">
        <v>11</v>
      </c>
      <c r="B2541">
        <v>48011</v>
      </c>
      <c r="C2541" t="s">
        <v>1493</v>
      </c>
      <c r="D2541">
        <v>1035</v>
      </c>
      <c r="E2541">
        <v>75</v>
      </c>
      <c r="F2541">
        <v>1112</v>
      </c>
      <c r="G2541">
        <v>960</v>
      </c>
      <c r="H2541">
        <v>0.930755395683453</v>
      </c>
      <c r="I2541">
        <v>6.7446043165467595E-2</v>
      </c>
      <c r="J2541">
        <v>0.86330935251798502</v>
      </c>
      <c r="K2541">
        <f t="shared" si="117"/>
        <v>5890347</v>
      </c>
      <c r="L2541">
        <f t="shared" si="118"/>
        <v>5259126</v>
      </c>
      <c r="M2541">
        <f t="shared" si="119"/>
        <v>11317911</v>
      </c>
    </row>
    <row r="2542" spans="1:13">
      <c r="A2542" s="1" t="s">
        <v>11</v>
      </c>
      <c r="B2542">
        <v>48013</v>
      </c>
      <c r="C2542" t="s">
        <v>1622</v>
      </c>
      <c r="D2542">
        <v>12039</v>
      </c>
      <c r="E2542">
        <v>5876</v>
      </c>
      <c r="F2542">
        <v>18118</v>
      </c>
      <c r="G2542">
        <v>6163</v>
      </c>
      <c r="H2542">
        <v>0.66447731537697297</v>
      </c>
      <c r="I2542">
        <v>0.32431835743459497</v>
      </c>
      <c r="J2542">
        <v>0.34015895794237699</v>
      </c>
      <c r="K2542">
        <f t="shared" si="117"/>
        <v>5890347</v>
      </c>
      <c r="L2542">
        <f t="shared" si="118"/>
        <v>5259126</v>
      </c>
      <c r="M2542">
        <f t="shared" si="119"/>
        <v>11317911</v>
      </c>
    </row>
    <row r="2543" spans="1:13">
      <c r="A2543" s="1" t="s">
        <v>11</v>
      </c>
      <c r="B2543">
        <v>48015</v>
      </c>
      <c r="C2543" t="s">
        <v>1623</v>
      </c>
      <c r="D2543">
        <v>11447</v>
      </c>
      <c r="E2543">
        <v>2951</v>
      </c>
      <c r="F2543">
        <v>14554</v>
      </c>
      <c r="G2543">
        <v>8496</v>
      </c>
      <c r="H2543">
        <v>0.78651916998763205</v>
      </c>
      <c r="I2543">
        <v>0.20276212725024001</v>
      </c>
      <c r="J2543">
        <v>0.58375704273739104</v>
      </c>
      <c r="K2543">
        <f t="shared" si="117"/>
        <v>5890347</v>
      </c>
      <c r="L2543">
        <f t="shared" si="118"/>
        <v>5259126</v>
      </c>
      <c r="M2543">
        <f t="shared" si="119"/>
        <v>11317911</v>
      </c>
    </row>
    <row r="2544" spans="1:13">
      <c r="A2544" s="1" t="s">
        <v>11</v>
      </c>
      <c r="B2544">
        <v>48017</v>
      </c>
      <c r="C2544" t="s">
        <v>1624</v>
      </c>
      <c r="D2544">
        <v>1434</v>
      </c>
      <c r="E2544">
        <v>409</v>
      </c>
      <c r="F2544">
        <v>1860</v>
      </c>
      <c r="G2544">
        <v>1025</v>
      </c>
      <c r="H2544">
        <v>0.77096774193548301</v>
      </c>
      <c r="I2544">
        <v>0.219892473118279</v>
      </c>
      <c r="J2544">
        <v>0.55107526881720403</v>
      </c>
      <c r="K2544">
        <f t="shared" si="117"/>
        <v>5890347</v>
      </c>
      <c r="L2544">
        <f t="shared" si="118"/>
        <v>5259126</v>
      </c>
      <c r="M2544">
        <f t="shared" si="119"/>
        <v>11317911</v>
      </c>
    </row>
    <row r="2545" spans="1:13">
      <c r="A2545" s="1" t="s">
        <v>11</v>
      </c>
      <c r="B2545">
        <v>48019</v>
      </c>
      <c r="C2545" t="s">
        <v>1625</v>
      </c>
      <c r="D2545">
        <v>10057</v>
      </c>
      <c r="E2545">
        <v>2505</v>
      </c>
      <c r="F2545">
        <v>12715</v>
      </c>
      <c r="G2545">
        <v>7552</v>
      </c>
      <c r="H2545">
        <v>0.79095556429414005</v>
      </c>
      <c r="I2545">
        <v>0.19701140385371599</v>
      </c>
      <c r="J2545">
        <v>0.59394416044042397</v>
      </c>
      <c r="K2545">
        <f t="shared" si="117"/>
        <v>5890347</v>
      </c>
      <c r="L2545">
        <f t="shared" si="118"/>
        <v>5259126</v>
      </c>
      <c r="M2545">
        <f t="shared" si="119"/>
        <v>11317911</v>
      </c>
    </row>
    <row r="2546" spans="1:13">
      <c r="A2546" s="1" t="s">
        <v>11</v>
      </c>
      <c r="B2546">
        <v>48021</v>
      </c>
      <c r="C2546" t="s">
        <v>1626</v>
      </c>
      <c r="D2546">
        <v>20516</v>
      </c>
      <c r="E2546">
        <v>15474</v>
      </c>
      <c r="F2546">
        <v>36665</v>
      </c>
      <c r="G2546">
        <v>5042</v>
      </c>
      <c r="H2546">
        <v>0.55955270694122405</v>
      </c>
      <c r="I2546">
        <v>0.42203736533478697</v>
      </c>
      <c r="J2546">
        <v>0.137515341606436</v>
      </c>
      <c r="K2546">
        <f t="shared" si="117"/>
        <v>5890347</v>
      </c>
      <c r="L2546">
        <f t="shared" si="118"/>
        <v>5259126</v>
      </c>
      <c r="M2546">
        <f t="shared" si="119"/>
        <v>11317911</v>
      </c>
    </row>
    <row r="2547" spans="1:13">
      <c r="A2547" s="1" t="s">
        <v>11</v>
      </c>
      <c r="B2547">
        <v>48023</v>
      </c>
      <c r="C2547" t="s">
        <v>1627</v>
      </c>
      <c r="D2547">
        <v>1494</v>
      </c>
      <c r="E2547">
        <v>183</v>
      </c>
      <c r="F2547">
        <v>1702</v>
      </c>
      <c r="G2547">
        <v>1311</v>
      </c>
      <c r="H2547">
        <v>0.87779083431257299</v>
      </c>
      <c r="I2547">
        <v>0.10752056404230299</v>
      </c>
      <c r="J2547">
        <v>0.77027027027026995</v>
      </c>
      <c r="K2547">
        <f t="shared" si="117"/>
        <v>5890347</v>
      </c>
      <c r="L2547">
        <f t="shared" si="118"/>
        <v>5259126</v>
      </c>
      <c r="M2547">
        <f t="shared" si="119"/>
        <v>11317911</v>
      </c>
    </row>
    <row r="2548" spans="1:13">
      <c r="A2548" s="1" t="s">
        <v>11</v>
      </c>
      <c r="B2548">
        <v>48025</v>
      </c>
      <c r="C2548" t="s">
        <v>1628</v>
      </c>
      <c r="D2548">
        <v>6006</v>
      </c>
      <c r="E2548">
        <v>3288</v>
      </c>
      <c r="F2548">
        <v>9420</v>
      </c>
      <c r="G2548">
        <v>2718</v>
      </c>
      <c r="H2548">
        <v>0.63757961783439399</v>
      </c>
      <c r="I2548">
        <v>0.34904458598726101</v>
      </c>
      <c r="J2548">
        <v>0.28853503184713303</v>
      </c>
      <c r="K2548">
        <f t="shared" si="117"/>
        <v>5890347</v>
      </c>
      <c r="L2548">
        <f t="shared" si="118"/>
        <v>5259126</v>
      </c>
      <c r="M2548">
        <f t="shared" si="119"/>
        <v>11317911</v>
      </c>
    </row>
    <row r="2549" spans="1:13">
      <c r="A2549" s="1" t="s">
        <v>11</v>
      </c>
      <c r="B2549">
        <v>48027</v>
      </c>
      <c r="C2549" t="s">
        <v>791</v>
      </c>
      <c r="D2549">
        <v>67893</v>
      </c>
      <c r="E2549">
        <v>57014</v>
      </c>
      <c r="F2549">
        <v>127375</v>
      </c>
      <c r="G2549">
        <v>10879</v>
      </c>
      <c r="H2549">
        <v>0.53301668302257099</v>
      </c>
      <c r="I2549">
        <v>0.44760745829244297</v>
      </c>
      <c r="J2549">
        <v>8.5409224730127506E-2</v>
      </c>
      <c r="K2549">
        <f t="shared" si="117"/>
        <v>5890347</v>
      </c>
      <c r="L2549">
        <f t="shared" si="118"/>
        <v>5259126</v>
      </c>
      <c r="M2549">
        <f t="shared" si="119"/>
        <v>11317911</v>
      </c>
    </row>
    <row r="2550" spans="1:13">
      <c r="A2550" s="1" t="s">
        <v>11</v>
      </c>
      <c r="B2550">
        <v>48029</v>
      </c>
      <c r="C2550" t="s">
        <v>1629</v>
      </c>
      <c r="D2550">
        <v>308618</v>
      </c>
      <c r="E2550">
        <v>448452</v>
      </c>
      <c r="F2550">
        <v>768952</v>
      </c>
      <c r="G2550">
        <v>-139834</v>
      </c>
      <c r="H2550">
        <v>0.40134884882281302</v>
      </c>
      <c r="I2550">
        <v>0.58319895129995103</v>
      </c>
      <c r="J2550">
        <v>-0.18185010247713701</v>
      </c>
      <c r="K2550">
        <f t="shared" si="117"/>
        <v>5890347</v>
      </c>
      <c r="L2550">
        <f t="shared" si="118"/>
        <v>5259126</v>
      </c>
      <c r="M2550">
        <f t="shared" si="119"/>
        <v>11317911</v>
      </c>
    </row>
    <row r="2551" spans="1:13">
      <c r="A2551" s="1" t="s">
        <v>11</v>
      </c>
      <c r="B2551">
        <v>48031</v>
      </c>
      <c r="C2551" t="s">
        <v>1630</v>
      </c>
      <c r="D2551">
        <v>5443</v>
      </c>
      <c r="E2551">
        <v>1911</v>
      </c>
      <c r="F2551">
        <v>7441</v>
      </c>
      <c r="G2551">
        <v>3532</v>
      </c>
      <c r="H2551">
        <v>0.73148770326569001</v>
      </c>
      <c r="I2551">
        <v>0.256820319849482</v>
      </c>
      <c r="J2551">
        <v>0.47466738341620701</v>
      </c>
      <c r="K2551">
        <f t="shared" si="117"/>
        <v>5890347</v>
      </c>
      <c r="L2551">
        <f t="shared" si="118"/>
        <v>5259126</v>
      </c>
      <c r="M2551">
        <f t="shared" si="119"/>
        <v>11317911</v>
      </c>
    </row>
    <row r="2552" spans="1:13">
      <c r="A2552" s="1" t="s">
        <v>11</v>
      </c>
      <c r="B2552">
        <v>48033</v>
      </c>
      <c r="C2552" t="s">
        <v>1631</v>
      </c>
      <c r="D2552">
        <v>397</v>
      </c>
      <c r="E2552">
        <v>16</v>
      </c>
      <c r="F2552">
        <v>416</v>
      </c>
      <c r="G2552">
        <v>381</v>
      </c>
      <c r="H2552">
        <v>0.95432692307692302</v>
      </c>
      <c r="I2552">
        <v>3.8461538461538401E-2</v>
      </c>
      <c r="J2552">
        <v>0.91586538461538403</v>
      </c>
      <c r="K2552">
        <f t="shared" si="117"/>
        <v>5890347</v>
      </c>
      <c r="L2552">
        <f t="shared" si="118"/>
        <v>5259126</v>
      </c>
      <c r="M2552">
        <f t="shared" si="119"/>
        <v>11317911</v>
      </c>
    </row>
    <row r="2553" spans="1:13">
      <c r="A2553" s="1" t="s">
        <v>11</v>
      </c>
      <c r="B2553">
        <v>48035</v>
      </c>
      <c r="C2553" t="s">
        <v>1632</v>
      </c>
      <c r="D2553">
        <v>7469</v>
      </c>
      <c r="E2553">
        <v>1561</v>
      </c>
      <c r="F2553">
        <v>9126</v>
      </c>
      <c r="G2553">
        <v>5908</v>
      </c>
      <c r="H2553">
        <v>0.81843085689239503</v>
      </c>
      <c r="I2553">
        <v>0.17104974797282399</v>
      </c>
      <c r="J2553">
        <v>0.64738110891957001</v>
      </c>
      <c r="K2553">
        <f t="shared" si="117"/>
        <v>5890347</v>
      </c>
      <c r="L2553">
        <f t="shared" si="118"/>
        <v>5259126</v>
      </c>
      <c r="M2553">
        <f t="shared" si="119"/>
        <v>11317911</v>
      </c>
    </row>
    <row r="2554" spans="1:13">
      <c r="A2554" s="1" t="s">
        <v>11</v>
      </c>
      <c r="B2554">
        <v>48037</v>
      </c>
      <c r="C2554" t="s">
        <v>1633</v>
      </c>
      <c r="D2554">
        <v>27116</v>
      </c>
      <c r="E2554">
        <v>10747</v>
      </c>
      <c r="F2554">
        <v>38261</v>
      </c>
      <c r="G2554">
        <v>16369</v>
      </c>
      <c r="H2554">
        <v>0.70871122030265798</v>
      </c>
      <c r="I2554">
        <v>0.28088654243224098</v>
      </c>
      <c r="J2554">
        <v>0.427824677870416</v>
      </c>
      <c r="K2554">
        <f t="shared" si="117"/>
        <v>5890347</v>
      </c>
      <c r="L2554">
        <f t="shared" si="118"/>
        <v>5259126</v>
      </c>
      <c r="M2554">
        <f t="shared" si="119"/>
        <v>11317911</v>
      </c>
    </row>
    <row r="2555" spans="1:13">
      <c r="A2555" s="1" t="s">
        <v>11</v>
      </c>
      <c r="B2555">
        <v>48039</v>
      </c>
      <c r="C2555" t="s">
        <v>1634</v>
      </c>
      <c r="D2555">
        <v>90433</v>
      </c>
      <c r="E2555">
        <v>62228</v>
      </c>
      <c r="F2555">
        <v>154984</v>
      </c>
      <c r="G2555">
        <v>28205</v>
      </c>
      <c r="H2555">
        <v>0.58349894182625295</v>
      </c>
      <c r="I2555">
        <v>0.40151241418469003</v>
      </c>
      <c r="J2555">
        <v>0.18198652764156301</v>
      </c>
      <c r="K2555">
        <f t="shared" si="117"/>
        <v>5890347</v>
      </c>
      <c r="L2555">
        <f t="shared" si="118"/>
        <v>5259126</v>
      </c>
      <c r="M2555">
        <f t="shared" si="119"/>
        <v>11317911</v>
      </c>
    </row>
    <row r="2556" spans="1:13">
      <c r="A2556" s="1" t="s">
        <v>11</v>
      </c>
      <c r="B2556">
        <v>48041</v>
      </c>
      <c r="C2556" t="s">
        <v>1635</v>
      </c>
      <c r="D2556">
        <v>47530</v>
      </c>
      <c r="E2556">
        <v>35349</v>
      </c>
      <c r="F2556">
        <v>85061</v>
      </c>
      <c r="G2556">
        <v>12181</v>
      </c>
      <c r="H2556">
        <v>0.55877546701778702</v>
      </c>
      <c r="I2556">
        <v>0.415572353957747</v>
      </c>
      <c r="J2556">
        <v>0.14320311306003899</v>
      </c>
      <c r="K2556">
        <f t="shared" si="117"/>
        <v>5890347</v>
      </c>
      <c r="L2556">
        <f t="shared" si="118"/>
        <v>5259126</v>
      </c>
      <c r="M2556">
        <f t="shared" si="119"/>
        <v>11317911</v>
      </c>
    </row>
    <row r="2557" spans="1:13">
      <c r="A2557" s="1" t="s">
        <v>11</v>
      </c>
      <c r="B2557">
        <v>48043</v>
      </c>
      <c r="C2557" t="s">
        <v>1636</v>
      </c>
      <c r="D2557">
        <v>2461</v>
      </c>
      <c r="E2557">
        <v>2258</v>
      </c>
      <c r="F2557">
        <v>4822</v>
      </c>
      <c r="G2557">
        <v>203</v>
      </c>
      <c r="H2557">
        <v>0.51036914143508905</v>
      </c>
      <c r="I2557">
        <v>0.46827042720862699</v>
      </c>
      <c r="J2557">
        <v>4.2098714226461997E-2</v>
      </c>
      <c r="K2557">
        <f t="shared" si="117"/>
        <v>5890347</v>
      </c>
      <c r="L2557">
        <f t="shared" si="118"/>
        <v>5259126</v>
      </c>
      <c r="M2557">
        <f t="shared" si="119"/>
        <v>11317911</v>
      </c>
    </row>
    <row r="2558" spans="1:13">
      <c r="A2558" s="1" t="s">
        <v>11</v>
      </c>
      <c r="B2558">
        <v>48045</v>
      </c>
      <c r="C2558" t="s">
        <v>1637</v>
      </c>
      <c r="D2558">
        <v>639</v>
      </c>
      <c r="E2558">
        <v>78</v>
      </c>
      <c r="F2558">
        <v>725</v>
      </c>
      <c r="G2558">
        <v>561</v>
      </c>
      <c r="H2558">
        <v>0.88137931034482697</v>
      </c>
      <c r="I2558">
        <v>0.107586206896551</v>
      </c>
      <c r="J2558">
        <v>0.77379310344827501</v>
      </c>
      <c r="K2558">
        <f t="shared" si="117"/>
        <v>5890347</v>
      </c>
      <c r="L2558">
        <f t="shared" si="118"/>
        <v>5259126</v>
      </c>
      <c r="M2558">
        <f t="shared" si="119"/>
        <v>11317911</v>
      </c>
    </row>
    <row r="2559" spans="1:13">
      <c r="A2559" s="1" t="s">
        <v>11</v>
      </c>
      <c r="B2559">
        <v>48047</v>
      </c>
      <c r="C2559" t="s">
        <v>446</v>
      </c>
      <c r="D2559">
        <v>998</v>
      </c>
      <c r="E2559">
        <v>1470</v>
      </c>
      <c r="F2559">
        <v>2484</v>
      </c>
      <c r="G2559">
        <v>-472</v>
      </c>
      <c r="H2559">
        <v>0.40177133655394498</v>
      </c>
      <c r="I2559">
        <v>0.59178743961352598</v>
      </c>
      <c r="J2559">
        <v>-0.190016103059581</v>
      </c>
      <c r="K2559">
        <f t="shared" si="117"/>
        <v>5890347</v>
      </c>
      <c r="L2559">
        <f t="shared" si="118"/>
        <v>5259126</v>
      </c>
      <c r="M2559">
        <f t="shared" si="119"/>
        <v>11317911</v>
      </c>
    </row>
    <row r="2560" spans="1:13">
      <c r="A2560" s="1" t="s">
        <v>11</v>
      </c>
      <c r="B2560">
        <v>48049</v>
      </c>
      <c r="C2560" t="s">
        <v>583</v>
      </c>
      <c r="D2560">
        <v>13698</v>
      </c>
      <c r="E2560">
        <v>2107</v>
      </c>
      <c r="F2560">
        <v>15969</v>
      </c>
      <c r="G2560">
        <v>11591</v>
      </c>
      <c r="H2560">
        <v>0.85778696223933804</v>
      </c>
      <c r="I2560">
        <v>0.13194313983342701</v>
      </c>
      <c r="J2560">
        <v>0.72584382240591105</v>
      </c>
      <c r="K2560">
        <f t="shared" si="117"/>
        <v>5890347</v>
      </c>
      <c r="L2560">
        <f t="shared" si="118"/>
        <v>5259126</v>
      </c>
      <c r="M2560">
        <f t="shared" si="119"/>
        <v>11317911</v>
      </c>
    </row>
    <row r="2561" spans="1:13">
      <c r="A2561" s="1" t="s">
        <v>11</v>
      </c>
      <c r="B2561">
        <v>48051</v>
      </c>
      <c r="C2561" t="s">
        <v>1638</v>
      </c>
      <c r="D2561">
        <v>6743</v>
      </c>
      <c r="E2561">
        <v>1788</v>
      </c>
      <c r="F2561">
        <v>8609</v>
      </c>
      <c r="G2561">
        <v>4955</v>
      </c>
      <c r="H2561">
        <v>0.78325008711813204</v>
      </c>
      <c r="I2561">
        <v>0.20768962713439401</v>
      </c>
      <c r="J2561">
        <v>0.57556045998373795</v>
      </c>
      <c r="K2561">
        <f t="shared" si="117"/>
        <v>5890347</v>
      </c>
      <c r="L2561">
        <f t="shared" si="118"/>
        <v>5259126</v>
      </c>
      <c r="M2561">
        <f t="shared" si="119"/>
        <v>11317911</v>
      </c>
    </row>
    <row r="2562" spans="1:13">
      <c r="A2562" s="1" t="s">
        <v>11</v>
      </c>
      <c r="B2562">
        <v>48053</v>
      </c>
      <c r="C2562" t="s">
        <v>1639</v>
      </c>
      <c r="D2562">
        <v>18767</v>
      </c>
      <c r="E2562">
        <v>5639</v>
      </c>
      <c r="F2562">
        <v>24717</v>
      </c>
      <c r="G2562">
        <v>13128</v>
      </c>
      <c r="H2562">
        <v>0.75927499291985201</v>
      </c>
      <c r="I2562">
        <v>0.22814257393696599</v>
      </c>
      <c r="J2562">
        <v>0.53113241898288599</v>
      </c>
      <c r="K2562">
        <f t="shared" si="117"/>
        <v>5890347</v>
      </c>
      <c r="L2562">
        <f t="shared" si="118"/>
        <v>5259126</v>
      </c>
      <c r="M2562">
        <f t="shared" si="119"/>
        <v>11317911</v>
      </c>
    </row>
    <row r="2563" spans="1:13">
      <c r="A2563" s="1" t="s">
        <v>11</v>
      </c>
      <c r="B2563">
        <v>48055</v>
      </c>
      <c r="C2563" t="s">
        <v>798</v>
      </c>
      <c r="D2563">
        <v>8031</v>
      </c>
      <c r="E2563">
        <v>6672</v>
      </c>
      <c r="F2563">
        <v>14973</v>
      </c>
      <c r="G2563">
        <v>1359</v>
      </c>
      <c r="H2563">
        <v>0.53636545782408296</v>
      </c>
      <c r="I2563">
        <v>0.445602083750751</v>
      </c>
      <c r="J2563">
        <v>9.0763374073332001E-2</v>
      </c>
      <c r="K2563">
        <f t="shared" ref="K2563:K2626" si="120">SUMIF(A:A,A2563,D:D)</f>
        <v>5890347</v>
      </c>
      <c r="L2563">
        <f t="shared" ref="L2563:L2626" si="121">SUMIF(A:A,A2563,E:E)</f>
        <v>5259126</v>
      </c>
      <c r="M2563">
        <f t="shared" ref="M2563:M2626" si="122">SUMIF(A:A,A2563,F:F)</f>
        <v>11317911</v>
      </c>
    </row>
    <row r="2564" spans="1:13">
      <c r="A2564" s="1" t="s">
        <v>11</v>
      </c>
      <c r="B2564">
        <v>48057</v>
      </c>
      <c r="C2564" t="s">
        <v>93</v>
      </c>
      <c r="D2564">
        <v>5641</v>
      </c>
      <c r="E2564">
        <v>2148</v>
      </c>
      <c r="F2564">
        <v>7856</v>
      </c>
      <c r="G2564">
        <v>3493</v>
      </c>
      <c r="H2564">
        <v>0.71804989816700604</v>
      </c>
      <c r="I2564">
        <v>0.273421588594704</v>
      </c>
      <c r="J2564">
        <v>0.44462830957230098</v>
      </c>
      <c r="K2564">
        <f t="shared" si="120"/>
        <v>5890347</v>
      </c>
      <c r="L2564">
        <f t="shared" si="121"/>
        <v>5259126</v>
      </c>
      <c r="M2564">
        <f t="shared" si="122"/>
        <v>11317911</v>
      </c>
    </row>
    <row r="2565" spans="1:13">
      <c r="A2565" s="1" t="s">
        <v>11</v>
      </c>
      <c r="B2565">
        <v>48059</v>
      </c>
      <c r="C2565" t="s">
        <v>1640</v>
      </c>
      <c r="D2565">
        <v>6012</v>
      </c>
      <c r="E2565">
        <v>734</v>
      </c>
      <c r="F2565">
        <v>6832</v>
      </c>
      <c r="G2565">
        <v>5278</v>
      </c>
      <c r="H2565">
        <v>0.87997658079625296</v>
      </c>
      <c r="I2565">
        <v>0.107435597189695</v>
      </c>
      <c r="J2565">
        <v>0.77254098360655699</v>
      </c>
      <c r="K2565">
        <f t="shared" si="120"/>
        <v>5890347</v>
      </c>
      <c r="L2565">
        <f t="shared" si="121"/>
        <v>5259126</v>
      </c>
      <c r="M2565">
        <f t="shared" si="122"/>
        <v>11317911</v>
      </c>
    </row>
    <row r="2566" spans="1:13">
      <c r="A2566" s="1" t="s">
        <v>11</v>
      </c>
      <c r="B2566">
        <v>48061</v>
      </c>
      <c r="C2566" t="s">
        <v>1499</v>
      </c>
      <c r="D2566">
        <v>49032</v>
      </c>
      <c r="E2566">
        <v>64063</v>
      </c>
      <c r="F2566">
        <v>114174</v>
      </c>
      <c r="G2566">
        <v>-15031</v>
      </c>
      <c r="H2566">
        <v>0.42944978716695498</v>
      </c>
      <c r="I2566">
        <v>0.561099724981169</v>
      </c>
      <c r="J2566">
        <v>-0.131649937814213</v>
      </c>
      <c r="K2566">
        <f t="shared" si="120"/>
        <v>5890347</v>
      </c>
      <c r="L2566">
        <f t="shared" si="121"/>
        <v>5259126</v>
      </c>
      <c r="M2566">
        <f t="shared" si="122"/>
        <v>11317911</v>
      </c>
    </row>
    <row r="2567" spans="1:13">
      <c r="A2567" s="1" t="s">
        <v>11</v>
      </c>
      <c r="B2567">
        <v>48063</v>
      </c>
      <c r="C2567" t="s">
        <v>1641</v>
      </c>
      <c r="D2567">
        <v>3626</v>
      </c>
      <c r="E2567">
        <v>1394</v>
      </c>
      <c r="F2567">
        <v>5060</v>
      </c>
      <c r="G2567">
        <v>2232</v>
      </c>
      <c r="H2567">
        <v>0.71660079051383396</v>
      </c>
      <c r="I2567">
        <v>0.27549407114624502</v>
      </c>
      <c r="J2567">
        <v>0.441106719367588</v>
      </c>
      <c r="K2567">
        <f t="shared" si="120"/>
        <v>5890347</v>
      </c>
      <c r="L2567">
        <f t="shared" si="121"/>
        <v>5259126</v>
      </c>
      <c r="M2567">
        <f t="shared" si="122"/>
        <v>11317911</v>
      </c>
    </row>
    <row r="2568" spans="1:13">
      <c r="A2568" s="1" t="s">
        <v>11</v>
      </c>
      <c r="B2568">
        <v>48065</v>
      </c>
      <c r="C2568" t="s">
        <v>1642</v>
      </c>
      <c r="D2568">
        <v>2779</v>
      </c>
      <c r="E2568">
        <v>297</v>
      </c>
      <c r="F2568">
        <v>3122</v>
      </c>
      <c r="G2568">
        <v>2482</v>
      </c>
      <c r="H2568">
        <v>0.89013452914798197</v>
      </c>
      <c r="I2568">
        <v>9.5131326073030098E-2</v>
      </c>
      <c r="J2568">
        <v>0.79500320307495198</v>
      </c>
      <c r="K2568">
        <f t="shared" si="120"/>
        <v>5890347</v>
      </c>
      <c r="L2568">
        <f t="shared" si="121"/>
        <v>5259126</v>
      </c>
      <c r="M2568">
        <f t="shared" si="122"/>
        <v>11317911</v>
      </c>
    </row>
    <row r="2569" spans="1:13">
      <c r="A2569" s="1" t="s">
        <v>11</v>
      </c>
      <c r="B2569">
        <v>48067</v>
      </c>
      <c r="C2569" t="s">
        <v>585</v>
      </c>
      <c r="D2569">
        <v>11033</v>
      </c>
      <c r="E2569">
        <v>2795</v>
      </c>
      <c r="F2569">
        <v>13927</v>
      </c>
      <c r="G2569">
        <v>8238</v>
      </c>
      <c r="H2569">
        <v>0.79220219717096196</v>
      </c>
      <c r="I2569">
        <v>0.20068930853737299</v>
      </c>
      <c r="J2569">
        <v>0.59151288863358897</v>
      </c>
      <c r="K2569">
        <f t="shared" si="120"/>
        <v>5890347</v>
      </c>
      <c r="L2569">
        <f t="shared" si="121"/>
        <v>5259126</v>
      </c>
      <c r="M2569">
        <f t="shared" si="122"/>
        <v>11317911</v>
      </c>
    </row>
    <row r="2570" spans="1:13">
      <c r="A2570" s="1" t="s">
        <v>11</v>
      </c>
      <c r="B2570">
        <v>48069</v>
      </c>
      <c r="C2570" t="s">
        <v>1643</v>
      </c>
      <c r="D2570">
        <v>1602</v>
      </c>
      <c r="E2570">
        <v>466</v>
      </c>
      <c r="F2570">
        <v>2083</v>
      </c>
      <c r="G2570">
        <v>1136</v>
      </c>
      <c r="H2570">
        <v>0.769083053288526</v>
      </c>
      <c r="I2570">
        <v>0.22371579452712401</v>
      </c>
      <c r="J2570">
        <v>0.54536725876140102</v>
      </c>
      <c r="K2570">
        <f t="shared" si="120"/>
        <v>5890347</v>
      </c>
      <c r="L2570">
        <f t="shared" si="121"/>
        <v>5259126</v>
      </c>
      <c r="M2570">
        <f t="shared" si="122"/>
        <v>11317911</v>
      </c>
    </row>
    <row r="2571" spans="1:13">
      <c r="A2571" s="1" t="s">
        <v>11</v>
      </c>
      <c r="B2571">
        <v>48071</v>
      </c>
      <c r="C2571" t="s">
        <v>94</v>
      </c>
      <c r="D2571">
        <v>17353</v>
      </c>
      <c r="E2571">
        <v>3997</v>
      </c>
      <c r="F2571">
        <v>21652</v>
      </c>
      <c r="G2571">
        <v>13356</v>
      </c>
      <c r="H2571">
        <v>0.80145021245150505</v>
      </c>
      <c r="I2571">
        <v>0.18460188435248401</v>
      </c>
      <c r="J2571">
        <v>0.61684832809902002</v>
      </c>
      <c r="K2571">
        <f t="shared" si="120"/>
        <v>5890347</v>
      </c>
      <c r="L2571">
        <f t="shared" si="121"/>
        <v>5259126</v>
      </c>
      <c r="M2571">
        <f t="shared" si="122"/>
        <v>11317911</v>
      </c>
    </row>
    <row r="2572" spans="1:13">
      <c r="A2572" s="1" t="s">
        <v>11</v>
      </c>
      <c r="B2572">
        <v>48073</v>
      </c>
      <c r="C2572" t="s">
        <v>95</v>
      </c>
      <c r="D2572">
        <v>15101</v>
      </c>
      <c r="E2572">
        <v>4210</v>
      </c>
      <c r="F2572">
        <v>19508</v>
      </c>
      <c r="G2572">
        <v>10891</v>
      </c>
      <c r="H2572">
        <v>0.77409267992618402</v>
      </c>
      <c r="I2572">
        <v>0.21580889891326599</v>
      </c>
      <c r="J2572">
        <v>0.55828378101291698</v>
      </c>
      <c r="K2572">
        <f t="shared" si="120"/>
        <v>5890347</v>
      </c>
      <c r="L2572">
        <f t="shared" si="121"/>
        <v>5259126</v>
      </c>
      <c r="M2572">
        <f t="shared" si="122"/>
        <v>11317911</v>
      </c>
    </row>
    <row r="2573" spans="1:13">
      <c r="A2573" s="1" t="s">
        <v>11</v>
      </c>
      <c r="B2573">
        <v>48075</v>
      </c>
      <c r="C2573" t="s">
        <v>1644</v>
      </c>
      <c r="D2573">
        <v>1943</v>
      </c>
      <c r="E2573">
        <v>310</v>
      </c>
      <c r="F2573">
        <v>2279</v>
      </c>
      <c r="G2573">
        <v>1633</v>
      </c>
      <c r="H2573">
        <v>0.85256691531373396</v>
      </c>
      <c r="I2573">
        <v>0.13602457218078101</v>
      </c>
      <c r="J2573">
        <v>0.71654234313295295</v>
      </c>
      <c r="K2573">
        <f t="shared" si="120"/>
        <v>5890347</v>
      </c>
      <c r="L2573">
        <f t="shared" si="121"/>
        <v>5259126</v>
      </c>
      <c r="M2573">
        <f t="shared" si="122"/>
        <v>11317911</v>
      </c>
    </row>
    <row r="2574" spans="1:13">
      <c r="A2574" s="1" t="s">
        <v>11</v>
      </c>
      <c r="B2574">
        <v>48077</v>
      </c>
      <c r="C2574" t="s">
        <v>99</v>
      </c>
      <c r="D2574">
        <v>5069</v>
      </c>
      <c r="E2574">
        <v>614</v>
      </c>
      <c r="F2574">
        <v>5741</v>
      </c>
      <c r="G2574">
        <v>4455</v>
      </c>
      <c r="H2574">
        <v>0.88294722173837303</v>
      </c>
      <c r="I2574">
        <v>0.10695000870928401</v>
      </c>
      <c r="J2574">
        <v>0.77599721302908897</v>
      </c>
      <c r="K2574">
        <f t="shared" si="120"/>
        <v>5890347</v>
      </c>
      <c r="L2574">
        <f t="shared" si="121"/>
        <v>5259126</v>
      </c>
      <c r="M2574">
        <f t="shared" si="122"/>
        <v>11317911</v>
      </c>
    </row>
    <row r="2575" spans="1:13">
      <c r="A2575" s="1" t="s">
        <v>11</v>
      </c>
      <c r="B2575">
        <v>48079</v>
      </c>
      <c r="C2575" t="s">
        <v>1645</v>
      </c>
      <c r="D2575">
        <v>809</v>
      </c>
      <c r="E2575">
        <v>177</v>
      </c>
      <c r="F2575">
        <v>1000</v>
      </c>
      <c r="G2575">
        <v>632</v>
      </c>
      <c r="H2575">
        <v>0.80900000000000005</v>
      </c>
      <c r="I2575">
        <v>0.17699999999999999</v>
      </c>
      <c r="J2575">
        <v>0.63200000000000001</v>
      </c>
      <c r="K2575">
        <f t="shared" si="120"/>
        <v>5890347</v>
      </c>
      <c r="L2575">
        <f t="shared" si="121"/>
        <v>5259126</v>
      </c>
      <c r="M2575">
        <f t="shared" si="122"/>
        <v>11317911</v>
      </c>
    </row>
    <row r="2576" spans="1:13">
      <c r="A2576" s="1" t="s">
        <v>11</v>
      </c>
      <c r="B2576">
        <v>48081</v>
      </c>
      <c r="C2576" t="s">
        <v>1646</v>
      </c>
      <c r="D2576">
        <v>1586</v>
      </c>
      <c r="E2576">
        <v>178</v>
      </c>
      <c r="F2576">
        <v>1779</v>
      </c>
      <c r="G2576">
        <v>1408</v>
      </c>
      <c r="H2576">
        <v>0.89151208544125904</v>
      </c>
      <c r="I2576">
        <v>0.100056211354693</v>
      </c>
      <c r="J2576">
        <v>0.79145587408656504</v>
      </c>
      <c r="K2576">
        <f t="shared" si="120"/>
        <v>5890347</v>
      </c>
      <c r="L2576">
        <f t="shared" si="121"/>
        <v>5259126</v>
      </c>
      <c r="M2576">
        <f t="shared" si="122"/>
        <v>11317911</v>
      </c>
    </row>
    <row r="2577" spans="1:13">
      <c r="A2577" s="1" t="s">
        <v>11</v>
      </c>
      <c r="B2577">
        <v>48083</v>
      </c>
      <c r="C2577" t="s">
        <v>1647</v>
      </c>
      <c r="D2577">
        <v>3641</v>
      </c>
      <c r="E2577">
        <v>451</v>
      </c>
      <c r="F2577">
        <v>4124</v>
      </c>
      <c r="G2577">
        <v>3190</v>
      </c>
      <c r="H2577">
        <v>0.88288069835111505</v>
      </c>
      <c r="I2577">
        <v>0.109359844810863</v>
      </c>
      <c r="J2577">
        <v>0.77352085354025202</v>
      </c>
      <c r="K2577">
        <f t="shared" si="120"/>
        <v>5890347</v>
      </c>
      <c r="L2577">
        <f t="shared" si="121"/>
        <v>5259126</v>
      </c>
      <c r="M2577">
        <f t="shared" si="122"/>
        <v>11317911</v>
      </c>
    </row>
    <row r="2578" spans="1:13">
      <c r="A2578" s="1" t="s">
        <v>11</v>
      </c>
      <c r="B2578">
        <v>48085</v>
      </c>
      <c r="C2578" t="s">
        <v>1648</v>
      </c>
      <c r="D2578">
        <v>252318</v>
      </c>
      <c r="E2578">
        <v>230945</v>
      </c>
      <c r="F2578">
        <v>492216</v>
      </c>
      <c r="G2578">
        <v>21373</v>
      </c>
      <c r="H2578">
        <v>0.512616412306792</v>
      </c>
      <c r="I2578">
        <v>0.46919441871048401</v>
      </c>
      <c r="J2578">
        <v>4.3421993596307197E-2</v>
      </c>
      <c r="K2578">
        <f t="shared" si="120"/>
        <v>5890347</v>
      </c>
      <c r="L2578">
        <f t="shared" si="121"/>
        <v>5259126</v>
      </c>
      <c r="M2578">
        <f t="shared" si="122"/>
        <v>11317911</v>
      </c>
    </row>
    <row r="2579" spans="1:13">
      <c r="A2579" s="1" t="s">
        <v>11</v>
      </c>
      <c r="B2579">
        <v>48087</v>
      </c>
      <c r="C2579" t="s">
        <v>1649</v>
      </c>
      <c r="D2579">
        <v>1048</v>
      </c>
      <c r="E2579">
        <v>155</v>
      </c>
      <c r="F2579">
        <v>1218</v>
      </c>
      <c r="G2579">
        <v>893</v>
      </c>
      <c r="H2579">
        <v>0.86042692939244603</v>
      </c>
      <c r="I2579">
        <v>0.12725779967159201</v>
      </c>
      <c r="J2579">
        <v>0.73316912972085302</v>
      </c>
      <c r="K2579">
        <f t="shared" si="120"/>
        <v>5890347</v>
      </c>
      <c r="L2579">
        <f t="shared" si="121"/>
        <v>5259126</v>
      </c>
      <c r="M2579">
        <f t="shared" si="122"/>
        <v>11317911</v>
      </c>
    </row>
    <row r="2580" spans="1:13">
      <c r="A2580" s="1" t="s">
        <v>11</v>
      </c>
      <c r="B2580">
        <v>48089</v>
      </c>
      <c r="C2580" t="s">
        <v>1650</v>
      </c>
      <c r="D2580">
        <v>7472</v>
      </c>
      <c r="E2580">
        <v>2420</v>
      </c>
      <c r="F2580">
        <v>9975</v>
      </c>
      <c r="G2580">
        <v>5052</v>
      </c>
      <c r="H2580">
        <v>0.74907268170426</v>
      </c>
      <c r="I2580">
        <v>0.24260651629072599</v>
      </c>
      <c r="J2580">
        <v>0.50646616541353295</v>
      </c>
      <c r="K2580">
        <f t="shared" si="120"/>
        <v>5890347</v>
      </c>
      <c r="L2580">
        <f t="shared" si="121"/>
        <v>5259126</v>
      </c>
      <c r="M2580">
        <f t="shared" si="122"/>
        <v>11317911</v>
      </c>
    </row>
    <row r="2581" spans="1:13">
      <c r="A2581" s="1" t="s">
        <v>11</v>
      </c>
      <c r="B2581">
        <v>48091</v>
      </c>
      <c r="C2581" t="s">
        <v>1651</v>
      </c>
      <c r="D2581">
        <v>62740</v>
      </c>
      <c r="E2581">
        <v>24826</v>
      </c>
      <c r="F2581">
        <v>88863</v>
      </c>
      <c r="G2581">
        <v>37914</v>
      </c>
      <c r="H2581">
        <v>0.70603063142140099</v>
      </c>
      <c r="I2581">
        <v>0.279373867638949</v>
      </c>
      <c r="J2581">
        <v>0.42665676378245099</v>
      </c>
      <c r="K2581">
        <f t="shared" si="120"/>
        <v>5890347</v>
      </c>
      <c r="L2581">
        <f t="shared" si="121"/>
        <v>5259126</v>
      </c>
      <c r="M2581">
        <f t="shared" si="122"/>
        <v>11317911</v>
      </c>
    </row>
    <row r="2582" spans="1:13">
      <c r="A2582" s="1" t="s">
        <v>11</v>
      </c>
      <c r="B2582">
        <v>48093</v>
      </c>
      <c r="C2582" t="s">
        <v>730</v>
      </c>
      <c r="D2582">
        <v>5177</v>
      </c>
      <c r="E2582">
        <v>853</v>
      </c>
      <c r="F2582">
        <v>6086</v>
      </c>
      <c r="G2582">
        <v>4324</v>
      </c>
      <c r="H2582">
        <v>0.85064081498521105</v>
      </c>
      <c r="I2582">
        <v>0.14015773907328199</v>
      </c>
      <c r="J2582">
        <v>0.71048307591192805</v>
      </c>
      <c r="K2582">
        <f t="shared" si="120"/>
        <v>5890347</v>
      </c>
      <c r="L2582">
        <f t="shared" si="121"/>
        <v>5259126</v>
      </c>
      <c r="M2582">
        <f t="shared" si="122"/>
        <v>11317911</v>
      </c>
    </row>
    <row r="2583" spans="1:13">
      <c r="A2583" s="1" t="s">
        <v>11</v>
      </c>
      <c r="B2583">
        <v>48095</v>
      </c>
      <c r="C2583" t="s">
        <v>1652</v>
      </c>
      <c r="D2583">
        <v>1058</v>
      </c>
      <c r="E2583">
        <v>197</v>
      </c>
      <c r="F2583">
        <v>1268</v>
      </c>
      <c r="G2583">
        <v>861</v>
      </c>
      <c r="H2583">
        <v>0.83438485804416396</v>
      </c>
      <c r="I2583">
        <v>0.15536277602523599</v>
      </c>
      <c r="J2583">
        <v>0.679022082018927</v>
      </c>
      <c r="K2583">
        <f t="shared" si="120"/>
        <v>5890347</v>
      </c>
      <c r="L2583">
        <f t="shared" si="121"/>
        <v>5259126</v>
      </c>
      <c r="M2583">
        <f t="shared" si="122"/>
        <v>11317911</v>
      </c>
    </row>
    <row r="2584" spans="1:13">
      <c r="A2584" s="1" t="s">
        <v>11</v>
      </c>
      <c r="B2584">
        <v>48097</v>
      </c>
      <c r="C2584" t="s">
        <v>1653</v>
      </c>
      <c r="D2584">
        <v>15596</v>
      </c>
      <c r="E2584">
        <v>3210</v>
      </c>
      <c r="F2584">
        <v>18988</v>
      </c>
      <c r="G2584">
        <v>12386</v>
      </c>
      <c r="H2584">
        <v>0.82136085949020399</v>
      </c>
      <c r="I2584">
        <v>0.169054139456498</v>
      </c>
      <c r="J2584">
        <v>0.65230672003370505</v>
      </c>
      <c r="K2584">
        <f t="shared" si="120"/>
        <v>5890347</v>
      </c>
      <c r="L2584">
        <f t="shared" si="121"/>
        <v>5259126</v>
      </c>
      <c r="M2584">
        <f t="shared" si="122"/>
        <v>11317911</v>
      </c>
    </row>
    <row r="2585" spans="1:13">
      <c r="A2585" s="1" t="s">
        <v>11</v>
      </c>
      <c r="B2585">
        <v>48099</v>
      </c>
      <c r="C2585" t="s">
        <v>1654</v>
      </c>
      <c r="D2585">
        <v>15438</v>
      </c>
      <c r="E2585">
        <v>7565</v>
      </c>
      <c r="F2585">
        <v>23490</v>
      </c>
      <c r="G2585">
        <v>7873</v>
      </c>
      <c r="H2585">
        <v>0.65721583652618099</v>
      </c>
      <c r="I2585">
        <v>0.32205193699446499</v>
      </c>
      <c r="J2585">
        <v>0.33516389953171499</v>
      </c>
      <c r="K2585">
        <f t="shared" si="120"/>
        <v>5890347</v>
      </c>
      <c r="L2585">
        <f t="shared" si="121"/>
        <v>5259126</v>
      </c>
      <c r="M2585">
        <f t="shared" si="122"/>
        <v>11317911</v>
      </c>
    </row>
    <row r="2586" spans="1:13">
      <c r="A2586" s="1" t="s">
        <v>11</v>
      </c>
      <c r="B2586">
        <v>48101</v>
      </c>
      <c r="C2586" t="s">
        <v>1655</v>
      </c>
      <c r="D2586">
        <v>540</v>
      </c>
      <c r="E2586">
        <v>113</v>
      </c>
      <c r="F2586">
        <v>662</v>
      </c>
      <c r="G2586">
        <v>427</v>
      </c>
      <c r="H2586">
        <v>0.81570996978851895</v>
      </c>
      <c r="I2586">
        <v>0.170694864048338</v>
      </c>
      <c r="J2586">
        <v>0.64501510574018095</v>
      </c>
      <c r="K2586">
        <f t="shared" si="120"/>
        <v>5890347</v>
      </c>
      <c r="L2586">
        <f t="shared" si="121"/>
        <v>5259126</v>
      </c>
      <c r="M2586">
        <f t="shared" si="122"/>
        <v>11317911</v>
      </c>
    </row>
    <row r="2587" spans="1:13">
      <c r="A2587" s="1" t="s">
        <v>11</v>
      </c>
      <c r="B2587">
        <v>48103</v>
      </c>
      <c r="C2587" t="s">
        <v>1656</v>
      </c>
      <c r="D2587">
        <v>1247</v>
      </c>
      <c r="E2587">
        <v>241</v>
      </c>
      <c r="F2587">
        <v>1503</v>
      </c>
      <c r="G2587">
        <v>1006</v>
      </c>
      <c r="H2587">
        <v>0.82967398536260795</v>
      </c>
      <c r="I2587">
        <v>0.160345974717232</v>
      </c>
      <c r="J2587">
        <v>0.66932801064537595</v>
      </c>
      <c r="K2587">
        <f t="shared" si="120"/>
        <v>5890347</v>
      </c>
      <c r="L2587">
        <f t="shared" si="121"/>
        <v>5259126</v>
      </c>
      <c r="M2587">
        <f t="shared" si="122"/>
        <v>11317911</v>
      </c>
    </row>
    <row r="2588" spans="1:13">
      <c r="A2588" s="1" t="s">
        <v>11</v>
      </c>
      <c r="B2588">
        <v>48105</v>
      </c>
      <c r="C2588" t="s">
        <v>1596</v>
      </c>
      <c r="D2588">
        <v>1220</v>
      </c>
      <c r="E2588">
        <v>344</v>
      </c>
      <c r="F2588">
        <v>1574</v>
      </c>
      <c r="G2588">
        <v>876</v>
      </c>
      <c r="H2588">
        <v>0.77509529860228699</v>
      </c>
      <c r="I2588">
        <v>0.218551461245235</v>
      </c>
      <c r="J2588">
        <v>0.55654383735705204</v>
      </c>
      <c r="K2588">
        <f t="shared" si="120"/>
        <v>5890347</v>
      </c>
      <c r="L2588">
        <f t="shared" si="121"/>
        <v>5259126</v>
      </c>
      <c r="M2588">
        <f t="shared" si="122"/>
        <v>11317911</v>
      </c>
    </row>
    <row r="2589" spans="1:13">
      <c r="A2589" s="1" t="s">
        <v>11</v>
      </c>
      <c r="B2589">
        <v>48107</v>
      </c>
      <c r="C2589" t="s">
        <v>1657</v>
      </c>
      <c r="D2589">
        <v>1396</v>
      </c>
      <c r="E2589">
        <v>527</v>
      </c>
      <c r="F2589">
        <v>1953</v>
      </c>
      <c r="G2589">
        <v>869</v>
      </c>
      <c r="H2589">
        <v>0.71479774705581101</v>
      </c>
      <c r="I2589">
        <v>0.26984126984126899</v>
      </c>
      <c r="J2589">
        <v>0.44495647721454101</v>
      </c>
      <c r="K2589">
        <f t="shared" si="120"/>
        <v>5890347</v>
      </c>
      <c r="L2589">
        <f t="shared" si="121"/>
        <v>5259126</v>
      </c>
      <c r="M2589">
        <f t="shared" si="122"/>
        <v>11317911</v>
      </c>
    </row>
    <row r="2590" spans="1:13">
      <c r="A2590" s="1" t="s">
        <v>11</v>
      </c>
      <c r="B2590">
        <v>48109</v>
      </c>
      <c r="C2590" t="s">
        <v>1658</v>
      </c>
      <c r="D2590">
        <v>415</v>
      </c>
      <c r="E2590">
        <v>438</v>
      </c>
      <c r="F2590">
        <v>864</v>
      </c>
      <c r="G2590">
        <v>-23</v>
      </c>
      <c r="H2590">
        <v>0.48032407407407401</v>
      </c>
      <c r="I2590">
        <v>0.50694444444444398</v>
      </c>
      <c r="J2590">
        <v>-2.6620370370370301E-2</v>
      </c>
      <c r="K2590">
        <f t="shared" si="120"/>
        <v>5890347</v>
      </c>
      <c r="L2590">
        <f t="shared" si="121"/>
        <v>5259126</v>
      </c>
      <c r="M2590">
        <f t="shared" si="122"/>
        <v>11317911</v>
      </c>
    </row>
    <row r="2591" spans="1:13">
      <c r="A2591" s="1" t="s">
        <v>11</v>
      </c>
      <c r="B2591">
        <v>48111</v>
      </c>
      <c r="C2591" t="s">
        <v>1659</v>
      </c>
      <c r="D2591">
        <v>1389</v>
      </c>
      <c r="E2591">
        <v>197</v>
      </c>
      <c r="F2591">
        <v>1609</v>
      </c>
      <c r="G2591">
        <v>1192</v>
      </c>
      <c r="H2591">
        <v>0.86326911124922301</v>
      </c>
      <c r="I2591">
        <v>0.122436295835922</v>
      </c>
      <c r="J2591">
        <v>0.74083281541330004</v>
      </c>
      <c r="K2591">
        <f t="shared" si="120"/>
        <v>5890347</v>
      </c>
      <c r="L2591">
        <f t="shared" si="121"/>
        <v>5259126</v>
      </c>
      <c r="M2591">
        <f t="shared" si="122"/>
        <v>11317911</v>
      </c>
    </row>
    <row r="2592" spans="1:13">
      <c r="A2592" s="1" t="s">
        <v>11</v>
      </c>
      <c r="B2592">
        <v>48113</v>
      </c>
      <c r="C2592" t="s">
        <v>109</v>
      </c>
      <c r="D2592">
        <v>307076</v>
      </c>
      <c r="E2592">
        <v>598576</v>
      </c>
      <c r="F2592">
        <v>921638</v>
      </c>
      <c r="G2592">
        <v>-291500</v>
      </c>
      <c r="H2592">
        <v>0.33318504662351101</v>
      </c>
      <c r="I2592">
        <v>0.649469748426171</v>
      </c>
      <c r="J2592">
        <v>-0.31628470180266</v>
      </c>
      <c r="K2592">
        <f t="shared" si="120"/>
        <v>5890347</v>
      </c>
      <c r="L2592">
        <f t="shared" si="121"/>
        <v>5259126</v>
      </c>
      <c r="M2592">
        <f t="shared" si="122"/>
        <v>11317911</v>
      </c>
    </row>
    <row r="2593" spans="1:13">
      <c r="A2593" s="1" t="s">
        <v>11</v>
      </c>
      <c r="B2593">
        <v>48115</v>
      </c>
      <c r="C2593" t="s">
        <v>466</v>
      </c>
      <c r="D2593">
        <v>2951</v>
      </c>
      <c r="E2593">
        <v>808</v>
      </c>
      <c r="F2593">
        <v>3789</v>
      </c>
      <c r="G2593">
        <v>2143</v>
      </c>
      <c r="H2593">
        <v>0.778833465294272</v>
      </c>
      <c r="I2593">
        <v>0.213248878332013</v>
      </c>
      <c r="J2593">
        <v>0.56558458696225899</v>
      </c>
      <c r="K2593">
        <f t="shared" si="120"/>
        <v>5890347</v>
      </c>
      <c r="L2593">
        <f t="shared" si="121"/>
        <v>5259126</v>
      </c>
      <c r="M2593">
        <f t="shared" si="122"/>
        <v>11317911</v>
      </c>
    </row>
    <row r="2594" spans="1:13">
      <c r="A2594" s="1" t="s">
        <v>11</v>
      </c>
      <c r="B2594">
        <v>48117</v>
      </c>
      <c r="C2594" t="s">
        <v>1660</v>
      </c>
      <c r="D2594">
        <v>3294</v>
      </c>
      <c r="E2594">
        <v>1264</v>
      </c>
      <c r="F2594">
        <v>4610</v>
      </c>
      <c r="G2594">
        <v>2030</v>
      </c>
      <c r="H2594">
        <v>0.71453362255965203</v>
      </c>
      <c r="I2594">
        <v>0.27418655097613798</v>
      </c>
      <c r="J2594">
        <v>0.44034707158351399</v>
      </c>
      <c r="K2594">
        <f t="shared" si="120"/>
        <v>5890347</v>
      </c>
      <c r="L2594">
        <f t="shared" si="121"/>
        <v>5259126</v>
      </c>
      <c r="M2594">
        <f t="shared" si="122"/>
        <v>11317911</v>
      </c>
    </row>
    <row r="2595" spans="1:13">
      <c r="A2595" s="1" t="s">
        <v>11</v>
      </c>
      <c r="B2595">
        <v>48119</v>
      </c>
      <c r="C2595" t="s">
        <v>336</v>
      </c>
      <c r="D2595">
        <v>2162</v>
      </c>
      <c r="E2595">
        <v>403</v>
      </c>
      <c r="F2595">
        <v>2592</v>
      </c>
      <c r="G2595">
        <v>1759</v>
      </c>
      <c r="H2595">
        <v>0.83410493827160404</v>
      </c>
      <c r="I2595">
        <v>0.155478395061728</v>
      </c>
      <c r="J2595">
        <v>0.67862654320987603</v>
      </c>
      <c r="K2595">
        <f t="shared" si="120"/>
        <v>5890347</v>
      </c>
      <c r="L2595">
        <f t="shared" si="121"/>
        <v>5259126</v>
      </c>
      <c r="M2595">
        <f t="shared" si="122"/>
        <v>11317911</v>
      </c>
    </row>
    <row r="2596" spans="1:13">
      <c r="A2596" s="1" t="s">
        <v>11</v>
      </c>
      <c r="B2596">
        <v>48121</v>
      </c>
      <c r="C2596" t="s">
        <v>1661</v>
      </c>
      <c r="D2596">
        <v>222480</v>
      </c>
      <c r="E2596">
        <v>188695</v>
      </c>
      <c r="F2596">
        <v>417964</v>
      </c>
      <c r="G2596">
        <v>33785</v>
      </c>
      <c r="H2596">
        <v>0.53229464738589904</v>
      </c>
      <c r="I2596">
        <v>0.45146232689896698</v>
      </c>
      <c r="J2596">
        <v>8.0832320486931897E-2</v>
      </c>
      <c r="K2596">
        <f t="shared" si="120"/>
        <v>5890347</v>
      </c>
      <c r="L2596">
        <f t="shared" si="121"/>
        <v>5259126</v>
      </c>
      <c r="M2596">
        <f t="shared" si="122"/>
        <v>11317911</v>
      </c>
    </row>
    <row r="2597" spans="1:13">
      <c r="A2597" s="1" t="s">
        <v>11</v>
      </c>
      <c r="B2597">
        <v>48123</v>
      </c>
      <c r="C2597" t="s">
        <v>1662</v>
      </c>
      <c r="D2597">
        <v>6567</v>
      </c>
      <c r="E2597">
        <v>1494</v>
      </c>
      <c r="F2597">
        <v>8118</v>
      </c>
      <c r="G2597">
        <v>5073</v>
      </c>
      <c r="H2597">
        <v>0.80894308943089399</v>
      </c>
      <c r="I2597">
        <v>0.18403547671840301</v>
      </c>
      <c r="J2597">
        <v>0.62490761271248996</v>
      </c>
      <c r="K2597">
        <f t="shared" si="120"/>
        <v>5890347</v>
      </c>
      <c r="L2597">
        <f t="shared" si="121"/>
        <v>5259126</v>
      </c>
      <c r="M2597">
        <f t="shared" si="122"/>
        <v>11317911</v>
      </c>
    </row>
    <row r="2598" spans="1:13">
      <c r="A2598" s="1" t="s">
        <v>11</v>
      </c>
      <c r="B2598">
        <v>48125</v>
      </c>
      <c r="C2598" t="s">
        <v>1663</v>
      </c>
      <c r="D2598">
        <v>853</v>
      </c>
      <c r="E2598">
        <v>130</v>
      </c>
      <c r="F2598">
        <v>988</v>
      </c>
      <c r="G2598">
        <v>723</v>
      </c>
      <c r="H2598">
        <v>0.86336032388663897</v>
      </c>
      <c r="I2598">
        <v>0.13157894736842099</v>
      </c>
      <c r="J2598">
        <v>0.73178137651821795</v>
      </c>
      <c r="K2598">
        <f t="shared" si="120"/>
        <v>5890347</v>
      </c>
      <c r="L2598">
        <f t="shared" si="121"/>
        <v>5259126</v>
      </c>
      <c r="M2598">
        <f t="shared" si="122"/>
        <v>11317911</v>
      </c>
    </row>
    <row r="2599" spans="1:13">
      <c r="A2599" s="1" t="s">
        <v>11</v>
      </c>
      <c r="B2599">
        <v>48127</v>
      </c>
      <c r="C2599" t="s">
        <v>1664</v>
      </c>
      <c r="D2599">
        <v>1384</v>
      </c>
      <c r="E2599">
        <v>2264</v>
      </c>
      <c r="F2599">
        <v>3666</v>
      </c>
      <c r="G2599">
        <v>-880</v>
      </c>
      <c r="H2599">
        <v>0.37752318603382401</v>
      </c>
      <c r="I2599">
        <v>0.61756683033278703</v>
      </c>
      <c r="J2599">
        <v>-0.24004364429896299</v>
      </c>
      <c r="K2599">
        <f t="shared" si="120"/>
        <v>5890347</v>
      </c>
      <c r="L2599">
        <f t="shared" si="121"/>
        <v>5259126</v>
      </c>
      <c r="M2599">
        <f t="shared" si="122"/>
        <v>11317911</v>
      </c>
    </row>
    <row r="2600" spans="1:13">
      <c r="A2600" s="1" t="s">
        <v>11</v>
      </c>
      <c r="B2600">
        <v>48129</v>
      </c>
      <c r="C2600" t="s">
        <v>1665</v>
      </c>
      <c r="D2600">
        <v>1438</v>
      </c>
      <c r="E2600">
        <v>198</v>
      </c>
      <c r="F2600">
        <v>1648</v>
      </c>
      <c r="G2600">
        <v>1240</v>
      </c>
      <c r="H2600">
        <v>0.87257281553398003</v>
      </c>
      <c r="I2600">
        <v>0.120145631067961</v>
      </c>
      <c r="J2600">
        <v>0.75242718446601897</v>
      </c>
      <c r="K2600">
        <f t="shared" si="120"/>
        <v>5890347</v>
      </c>
      <c r="L2600">
        <f t="shared" si="121"/>
        <v>5259126</v>
      </c>
      <c r="M2600">
        <f t="shared" si="122"/>
        <v>11317911</v>
      </c>
    </row>
    <row r="2601" spans="1:13">
      <c r="A2601" s="1" t="s">
        <v>11</v>
      </c>
      <c r="B2601">
        <v>48131</v>
      </c>
      <c r="C2601" t="s">
        <v>398</v>
      </c>
      <c r="D2601">
        <v>2443</v>
      </c>
      <c r="E2601">
        <v>2575</v>
      </c>
      <c r="F2601">
        <v>5053</v>
      </c>
      <c r="G2601">
        <v>-132</v>
      </c>
      <c r="H2601">
        <v>0.48347516326934398</v>
      </c>
      <c r="I2601">
        <v>0.50959825846032003</v>
      </c>
      <c r="J2601">
        <v>-2.6123095190975599E-2</v>
      </c>
      <c r="K2601">
        <f t="shared" si="120"/>
        <v>5890347</v>
      </c>
      <c r="L2601">
        <f t="shared" si="121"/>
        <v>5259126</v>
      </c>
      <c r="M2601">
        <f t="shared" si="122"/>
        <v>11317911</v>
      </c>
    </row>
    <row r="2602" spans="1:13">
      <c r="A2602" s="1" t="s">
        <v>11</v>
      </c>
      <c r="B2602">
        <v>48133</v>
      </c>
      <c r="C2602" t="s">
        <v>1666</v>
      </c>
      <c r="D2602">
        <v>7237</v>
      </c>
      <c r="E2602">
        <v>983</v>
      </c>
      <c r="F2602">
        <v>8292</v>
      </c>
      <c r="G2602">
        <v>6254</v>
      </c>
      <c r="H2602">
        <v>0.872768933912204</v>
      </c>
      <c r="I2602">
        <v>0.118547998070429</v>
      </c>
      <c r="J2602">
        <v>0.75422093584177496</v>
      </c>
      <c r="K2602">
        <f t="shared" si="120"/>
        <v>5890347</v>
      </c>
      <c r="L2602">
        <f t="shared" si="121"/>
        <v>5259126</v>
      </c>
      <c r="M2602">
        <f t="shared" si="122"/>
        <v>11317911</v>
      </c>
    </row>
    <row r="2603" spans="1:13">
      <c r="A2603" s="1" t="s">
        <v>11</v>
      </c>
      <c r="B2603">
        <v>48135</v>
      </c>
      <c r="C2603" t="s">
        <v>1667</v>
      </c>
      <c r="D2603">
        <v>32697</v>
      </c>
      <c r="E2603">
        <v>11367</v>
      </c>
      <c r="F2603">
        <v>44581</v>
      </c>
      <c r="G2603">
        <v>21330</v>
      </c>
      <c r="H2603">
        <v>0.73342903927682201</v>
      </c>
      <c r="I2603">
        <v>0.25497409210201599</v>
      </c>
      <c r="J2603">
        <v>0.47845494717480502</v>
      </c>
      <c r="K2603">
        <f t="shared" si="120"/>
        <v>5890347</v>
      </c>
      <c r="L2603">
        <f t="shared" si="121"/>
        <v>5259126</v>
      </c>
      <c r="M2603">
        <f t="shared" si="122"/>
        <v>11317911</v>
      </c>
    </row>
    <row r="2604" spans="1:13">
      <c r="A2604" s="1" t="s">
        <v>11</v>
      </c>
      <c r="B2604">
        <v>48137</v>
      </c>
      <c r="C2604" t="s">
        <v>594</v>
      </c>
      <c r="D2604">
        <v>893</v>
      </c>
      <c r="E2604">
        <v>168</v>
      </c>
      <c r="F2604">
        <v>1066</v>
      </c>
      <c r="G2604">
        <v>725</v>
      </c>
      <c r="H2604">
        <v>0.83771106941838602</v>
      </c>
      <c r="I2604">
        <v>0.15759849906191301</v>
      </c>
      <c r="J2604">
        <v>0.68011257035647199</v>
      </c>
      <c r="K2604">
        <f t="shared" si="120"/>
        <v>5890347</v>
      </c>
      <c r="L2604">
        <f t="shared" si="121"/>
        <v>5259126</v>
      </c>
      <c r="M2604">
        <f t="shared" si="122"/>
        <v>11317911</v>
      </c>
    </row>
    <row r="2605" spans="1:13">
      <c r="A2605" s="1" t="s">
        <v>11</v>
      </c>
      <c r="B2605">
        <v>48139</v>
      </c>
      <c r="C2605" t="s">
        <v>734</v>
      </c>
      <c r="D2605">
        <v>56717</v>
      </c>
      <c r="E2605">
        <v>27565</v>
      </c>
      <c r="F2605">
        <v>85493</v>
      </c>
      <c r="G2605">
        <v>29152</v>
      </c>
      <c r="H2605">
        <v>0.66341103950031</v>
      </c>
      <c r="I2605">
        <v>0.32242405811002001</v>
      </c>
      <c r="J2605">
        <v>0.34098698139028899</v>
      </c>
      <c r="K2605">
        <f t="shared" si="120"/>
        <v>5890347</v>
      </c>
      <c r="L2605">
        <f t="shared" si="121"/>
        <v>5259126</v>
      </c>
      <c r="M2605">
        <f t="shared" si="122"/>
        <v>11317911</v>
      </c>
    </row>
    <row r="2606" spans="1:13">
      <c r="A2606" s="1" t="s">
        <v>11</v>
      </c>
      <c r="B2606">
        <v>48141</v>
      </c>
      <c r="C2606" t="s">
        <v>342</v>
      </c>
      <c r="D2606">
        <v>84331</v>
      </c>
      <c r="E2606">
        <v>178126</v>
      </c>
      <c r="F2606">
        <v>267215</v>
      </c>
      <c r="G2606">
        <v>-93795</v>
      </c>
      <c r="H2606">
        <v>0.31559231330576498</v>
      </c>
      <c r="I2606">
        <v>0.66660180004865</v>
      </c>
      <c r="J2606">
        <v>-0.35100948674288401</v>
      </c>
      <c r="K2606">
        <f t="shared" si="120"/>
        <v>5890347</v>
      </c>
      <c r="L2606">
        <f t="shared" si="121"/>
        <v>5259126</v>
      </c>
      <c r="M2606">
        <f t="shared" si="122"/>
        <v>11317911</v>
      </c>
    </row>
    <row r="2607" spans="1:13">
      <c r="A2607" s="1" t="s">
        <v>11</v>
      </c>
      <c r="B2607">
        <v>48143</v>
      </c>
      <c r="C2607" t="s">
        <v>1668</v>
      </c>
      <c r="D2607">
        <v>13684</v>
      </c>
      <c r="E2607">
        <v>2916</v>
      </c>
      <c r="F2607">
        <v>16853</v>
      </c>
      <c r="G2607">
        <v>10768</v>
      </c>
      <c r="H2607">
        <v>0.81196226191182497</v>
      </c>
      <c r="I2607">
        <v>0.173025574081765</v>
      </c>
      <c r="J2607">
        <v>0.63893668783005897</v>
      </c>
      <c r="K2607">
        <f t="shared" si="120"/>
        <v>5890347</v>
      </c>
      <c r="L2607">
        <f t="shared" si="121"/>
        <v>5259126</v>
      </c>
      <c r="M2607">
        <f t="shared" si="122"/>
        <v>11317911</v>
      </c>
    </row>
    <row r="2608" spans="1:13">
      <c r="A2608" s="1" t="s">
        <v>11</v>
      </c>
      <c r="B2608">
        <v>48145</v>
      </c>
      <c r="C2608" t="s">
        <v>1669</v>
      </c>
      <c r="D2608">
        <v>4177</v>
      </c>
      <c r="E2608">
        <v>1899</v>
      </c>
      <c r="F2608">
        <v>6133</v>
      </c>
      <c r="G2608">
        <v>2278</v>
      </c>
      <c r="H2608">
        <v>0.68106962334909504</v>
      </c>
      <c r="I2608">
        <v>0.30963639328224302</v>
      </c>
      <c r="J2608">
        <v>0.37143323006685097</v>
      </c>
      <c r="K2608">
        <f t="shared" si="120"/>
        <v>5890347</v>
      </c>
      <c r="L2608">
        <f t="shared" si="121"/>
        <v>5259126</v>
      </c>
      <c r="M2608">
        <f t="shared" si="122"/>
        <v>11317911</v>
      </c>
    </row>
    <row r="2609" spans="1:13">
      <c r="A2609" s="1" t="s">
        <v>11</v>
      </c>
      <c r="B2609">
        <v>48147</v>
      </c>
      <c r="C2609" t="s">
        <v>476</v>
      </c>
      <c r="D2609">
        <v>12171</v>
      </c>
      <c r="E2609">
        <v>2655</v>
      </c>
      <c r="F2609">
        <v>15004</v>
      </c>
      <c r="G2609">
        <v>9516</v>
      </c>
      <c r="H2609">
        <v>0.81118368435083898</v>
      </c>
      <c r="I2609">
        <v>0.176952812583311</v>
      </c>
      <c r="J2609">
        <v>0.63423087176752801</v>
      </c>
      <c r="K2609">
        <f t="shared" si="120"/>
        <v>5890347</v>
      </c>
      <c r="L2609">
        <f t="shared" si="121"/>
        <v>5259126</v>
      </c>
      <c r="M2609">
        <f t="shared" si="122"/>
        <v>11317911</v>
      </c>
    </row>
    <row r="2610" spans="1:13">
      <c r="A2610" s="1" t="s">
        <v>11</v>
      </c>
      <c r="B2610">
        <v>48149</v>
      </c>
      <c r="C2610" t="s">
        <v>114</v>
      </c>
      <c r="D2610">
        <v>10171</v>
      </c>
      <c r="E2610">
        <v>2661</v>
      </c>
      <c r="F2610">
        <v>12941</v>
      </c>
      <c r="G2610">
        <v>7510</v>
      </c>
      <c r="H2610">
        <v>0.78595162661309004</v>
      </c>
      <c r="I2610">
        <v>0.205625531257244</v>
      </c>
      <c r="J2610">
        <v>0.58032609535584501</v>
      </c>
      <c r="K2610">
        <f t="shared" si="120"/>
        <v>5890347</v>
      </c>
      <c r="L2610">
        <f t="shared" si="121"/>
        <v>5259126</v>
      </c>
      <c r="M2610">
        <f t="shared" si="122"/>
        <v>11317911</v>
      </c>
    </row>
    <row r="2611" spans="1:13">
      <c r="A2611" s="1" t="s">
        <v>11</v>
      </c>
      <c r="B2611">
        <v>48151</v>
      </c>
      <c r="C2611" t="s">
        <v>1670</v>
      </c>
      <c r="D2611">
        <v>1448</v>
      </c>
      <c r="E2611">
        <v>352</v>
      </c>
      <c r="F2611">
        <v>1826</v>
      </c>
      <c r="G2611">
        <v>1096</v>
      </c>
      <c r="H2611">
        <v>0.79299014238773202</v>
      </c>
      <c r="I2611">
        <v>0.19277108433734899</v>
      </c>
      <c r="J2611">
        <v>0.600219058050383</v>
      </c>
      <c r="K2611">
        <f t="shared" si="120"/>
        <v>5890347</v>
      </c>
      <c r="L2611">
        <f t="shared" si="121"/>
        <v>5259126</v>
      </c>
      <c r="M2611">
        <f t="shared" si="122"/>
        <v>11317911</v>
      </c>
    </row>
    <row r="2612" spans="1:13">
      <c r="A2612" s="1" t="s">
        <v>11</v>
      </c>
      <c r="B2612">
        <v>48153</v>
      </c>
      <c r="C2612" t="s">
        <v>477</v>
      </c>
      <c r="D2612">
        <v>1584</v>
      </c>
      <c r="E2612">
        <v>438</v>
      </c>
      <c r="F2612">
        <v>2039</v>
      </c>
      <c r="G2612">
        <v>1146</v>
      </c>
      <c r="H2612">
        <v>0.77685139774399203</v>
      </c>
      <c r="I2612">
        <v>0.21481118195193699</v>
      </c>
      <c r="J2612">
        <v>0.56204021579205499</v>
      </c>
      <c r="K2612">
        <f t="shared" si="120"/>
        <v>5890347</v>
      </c>
      <c r="L2612">
        <f t="shared" si="121"/>
        <v>5259126</v>
      </c>
      <c r="M2612">
        <f t="shared" si="122"/>
        <v>11317911</v>
      </c>
    </row>
    <row r="2613" spans="1:13">
      <c r="A2613" s="1" t="s">
        <v>11</v>
      </c>
      <c r="B2613">
        <v>48155</v>
      </c>
      <c r="C2613" t="s">
        <v>1671</v>
      </c>
      <c r="D2613">
        <v>445</v>
      </c>
      <c r="E2613">
        <v>99</v>
      </c>
      <c r="F2613">
        <v>551</v>
      </c>
      <c r="G2613">
        <v>346</v>
      </c>
      <c r="H2613">
        <v>0.80762250453720497</v>
      </c>
      <c r="I2613">
        <v>0.179673321234119</v>
      </c>
      <c r="J2613">
        <v>0.62794918330308502</v>
      </c>
      <c r="K2613">
        <f t="shared" si="120"/>
        <v>5890347</v>
      </c>
      <c r="L2613">
        <f t="shared" si="121"/>
        <v>5259126</v>
      </c>
      <c r="M2613">
        <f t="shared" si="122"/>
        <v>11317911</v>
      </c>
    </row>
    <row r="2614" spans="1:13">
      <c r="A2614" s="1" t="s">
        <v>11</v>
      </c>
      <c r="B2614">
        <v>48157</v>
      </c>
      <c r="C2614" t="s">
        <v>1672</v>
      </c>
      <c r="D2614">
        <v>157718</v>
      </c>
      <c r="E2614">
        <v>195552</v>
      </c>
      <c r="F2614">
        <v>357514</v>
      </c>
      <c r="G2614">
        <v>-37834</v>
      </c>
      <c r="H2614">
        <v>0.44115195488847903</v>
      </c>
      <c r="I2614">
        <v>0.54697718131317896</v>
      </c>
      <c r="J2614">
        <v>-0.10582522642469901</v>
      </c>
      <c r="K2614">
        <f t="shared" si="120"/>
        <v>5890347</v>
      </c>
      <c r="L2614">
        <f t="shared" si="121"/>
        <v>5259126</v>
      </c>
      <c r="M2614">
        <f t="shared" si="122"/>
        <v>11317911</v>
      </c>
    </row>
    <row r="2615" spans="1:13">
      <c r="A2615" s="1" t="s">
        <v>11</v>
      </c>
      <c r="B2615">
        <v>48159</v>
      </c>
      <c r="C2615" t="s">
        <v>115</v>
      </c>
      <c r="D2615">
        <v>4161</v>
      </c>
      <c r="E2615">
        <v>804</v>
      </c>
      <c r="F2615">
        <v>5009</v>
      </c>
      <c r="G2615">
        <v>3357</v>
      </c>
      <c r="H2615">
        <v>0.83070473148333002</v>
      </c>
      <c r="I2615">
        <v>0.16051108005589901</v>
      </c>
      <c r="J2615">
        <v>0.67019365142743004</v>
      </c>
      <c r="K2615">
        <f t="shared" si="120"/>
        <v>5890347</v>
      </c>
      <c r="L2615">
        <f t="shared" si="121"/>
        <v>5259126</v>
      </c>
      <c r="M2615">
        <f t="shared" si="122"/>
        <v>11317911</v>
      </c>
    </row>
    <row r="2616" spans="1:13">
      <c r="A2616" s="1" t="s">
        <v>11</v>
      </c>
      <c r="B2616">
        <v>48161</v>
      </c>
      <c r="C2616" t="s">
        <v>1673</v>
      </c>
      <c r="D2616">
        <v>6991</v>
      </c>
      <c r="E2616">
        <v>1635</v>
      </c>
      <c r="F2616">
        <v>8711</v>
      </c>
      <c r="G2616">
        <v>5356</v>
      </c>
      <c r="H2616">
        <v>0.80254850189415605</v>
      </c>
      <c r="I2616">
        <v>0.18769372058316999</v>
      </c>
      <c r="J2616">
        <v>0.61485478131098603</v>
      </c>
      <c r="K2616">
        <f t="shared" si="120"/>
        <v>5890347</v>
      </c>
      <c r="L2616">
        <f t="shared" si="121"/>
        <v>5259126</v>
      </c>
      <c r="M2616">
        <f t="shared" si="122"/>
        <v>11317911</v>
      </c>
    </row>
    <row r="2617" spans="1:13">
      <c r="A2617" s="1" t="s">
        <v>11</v>
      </c>
      <c r="B2617">
        <v>48163</v>
      </c>
      <c r="C2617" t="s">
        <v>1674</v>
      </c>
      <c r="D2617">
        <v>2823</v>
      </c>
      <c r="E2617">
        <v>2422</v>
      </c>
      <c r="F2617">
        <v>5279</v>
      </c>
      <c r="G2617">
        <v>401</v>
      </c>
      <c r="H2617">
        <v>0.53476037128243903</v>
      </c>
      <c r="I2617">
        <v>0.45879901496495501</v>
      </c>
      <c r="J2617">
        <v>7.5961356317484297E-2</v>
      </c>
      <c r="K2617">
        <f t="shared" si="120"/>
        <v>5890347</v>
      </c>
      <c r="L2617">
        <f t="shared" si="121"/>
        <v>5259126</v>
      </c>
      <c r="M2617">
        <f t="shared" si="122"/>
        <v>11317911</v>
      </c>
    </row>
    <row r="2618" spans="1:13">
      <c r="A2618" s="1" t="s">
        <v>11</v>
      </c>
      <c r="B2618">
        <v>48165</v>
      </c>
      <c r="C2618" t="s">
        <v>1675</v>
      </c>
      <c r="D2618">
        <v>5355</v>
      </c>
      <c r="E2618">
        <v>576</v>
      </c>
      <c r="F2618">
        <v>5995</v>
      </c>
      <c r="G2618">
        <v>4779</v>
      </c>
      <c r="H2618">
        <v>0.89324437030859005</v>
      </c>
      <c r="I2618">
        <v>9.6080066722268501E-2</v>
      </c>
      <c r="J2618">
        <v>0.79716430358632195</v>
      </c>
      <c r="K2618">
        <f t="shared" si="120"/>
        <v>5890347</v>
      </c>
      <c r="L2618">
        <f t="shared" si="121"/>
        <v>5259126</v>
      </c>
      <c r="M2618">
        <f t="shared" si="122"/>
        <v>11317911</v>
      </c>
    </row>
    <row r="2619" spans="1:13">
      <c r="A2619" s="1" t="s">
        <v>11</v>
      </c>
      <c r="B2619">
        <v>48167</v>
      </c>
      <c r="C2619" t="s">
        <v>1676</v>
      </c>
      <c r="D2619">
        <v>93911</v>
      </c>
      <c r="E2619">
        <v>58842</v>
      </c>
      <c r="F2619">
        <v>155060</v>
      </c>
      <c r="G2619">
        <v>35069</v>
      </c>
      <c r="H2619">
        <v>0.60564297691216296</v>
      </c>
      <c r="I2619">
        <v>0.37947891138913897</v>
      </c>
      <c r="J2619">
        <v>0.22616406552302301</v>
      </c>
      <c r="K2619">
        <f t="shared" si="120"/>
        <v>5890347</v>
      </c>
      <c r="L2619">
        <f t="shared" si="121"/>
        <v>5259126</v>
      </c>
      <c r="M2619">
        <f t="shared" si="122"/>
        <v>11317911</v>
      </c>
    </row>
    <row r="2620" spans="1:13">
      <c r="A2620" s="1" t="s">
        <v>11</v>
      </c>
      <c r="B2620">
        <v>48169</v>
      </c>
      <c r="C2620" t="s">
        <v>1677</v>
      </c>
      <c r="D2620">
        <v>1413</v>
      </c>
      <c r="E2620">
        <v>231</v>
      </c>
      <c r="F2620">
        <v>1653</v>
      </c>
      <c r="G2620">
        <v>1182</v>
      </c>
      <c r="H2620">
        <v>0.854809437386569</v>
      </c>
      <c r="I2620">
        <v>0.13974591651542601</v>
      </c>
      <c r="J2620">
        <v>0.715063520871143</v>
      </c>
      <c r="K2620">
        <f t="shared" si="120"/>
        <v>5890347</v>
      </c>
      <c r="L2620">
        <f t="shared" si="121"/>
        <v>5259126</v>
      </c>
      <c r="M2620">
        <f t="shared" si="122"/>
        <v>11317911</v>
      </c>
    </row>
    <row r="2621" spans="1:13">
      <c r="A2621" s="1" t="s">
        <v>11</v>
      </c>
      <c r="B2621">
        <v>48171</v>
      </c>
      <c r="C2621" t="s">
        <v>1678</v>
      </c>
      <c r="D2621">
        <v>12514</v>
      </c>
      <c r="E2621">
        <v>3176</v>
      </c>
      <c r="F2621">
        <v>15846</v>
      </c>
      <c r="G2621">
        <v>9338</v>
      </c>
      <c r="H2621">
        <v>0.78972611384576497</v>
      </c>
      <c r="I2621">
        <v>0.20042913037990601</v>
      </c>
      <c r="J2621">
        <v>0.58929698346585802</v>
      </c>
      <c r="K2621">
        <f t="shared" si="120"/>
        <v>5890347</v>
      </c>
      <c r="L2621">
        <f t="shared" si="121"/>
        <v>5259126</v>
      </c>
      <c r="M2621">
        <f t="shared" si="122"/>
        <v>11317911</v>
      </c>
    </row>
    <row r="2622" spans="1:13">
      <c r="A2622" s="1" t="s">
        <v>11</v>
      </c>
      <c r="B2622">
        <v>48173</v>
      </c>
      <c r="C2622" t="s">
        <v>1679</v>
      </c>
      <c r="D2622">
        <v>611</v>
      </c>
      <c r="E2622">
        <v>39</v>
      </c>
      <c r="F2622">
        <v>653</v>
      </c>
      <c r="G2622">
        <v>572</v>
      </c>
      <c r="H2622">
        <v>0.93568147013782499</v>
      </c>
      <c r="I2622">
        <v>5.9724349157733503E-2</v>
      </c>
      <c r="J2622">
        <v>0.87595712098009104</v>
      </c>
      <c r="K2622">
        <f t="shared" si="120"/>
        <v>5890347</v>
      </c>
      <c r="L2622">
        <f t="shared" si="121"/>
        <v>5259126</v>
      </c>
      <c r="M2622">
        <f t="shared" si="122"/>
        <v>11317911</v>
      </c>
    </row>
    <row r="2623" spans="1:13">
      <c r="A2623" s="1" t="s">
        <v>11</v>
      </c>
      <c r="B2623">
        <v>48175</v>
      </c>
      <c r="C2623" t="s">
        <v>1680</v>
      </c>
      <c r="D2623">
        <v>3085</v>
      </c>
      <c r="E2623">
        <v>877</v>
      </c>
      <c r="F2623">
        <v>3988</v>
      </c>
      <c r="G2623">
        <v>2208</v>
      </c>
      <c r="H2623">
        <v>0.77357071213640904</v>
      </c>
      <c r="I2623">
        <v>0.21990972918756199</v>
      </c>
      <c r="J2623">
        <v>0.55366098294884603</v>
      </c>
      <c r="K2623">
        <f t="shared" si="120"/>
        <v>5890347</v>
      </c>
      <c r="L2623">
        <f t="shared" si="121"/>
        <v>5259126</v>
      </c>
      <c r="M2623">
        <f t="shared" si="122"/>
        <v>11317911</v>
      </c>
    </row>
    <row r="2624" spans="1:13">
      <c r="A2624" s="1" t="s">
        <v>11</v>
      </c>
      <c r="B2624">
        <v>48177</v>
      </c>
      <c r="C2624" t="s">
        <v>1681</v>
      </c>
      <c r="D2624">
        <v>5627</v>
      </c>
      <c r="E2624">
        <v>1948</v>
      </c>
      <c r="F2624">
        <v>7647</v>
      </c>
      <c r="G2624">
        <v>3679</v>
      </c>
      <c r="H2624">
        <v>0.73584412187785997</v>
      </c>
      <c r="I2624">
        <v>0.25474042108016198</v>
      </c>
      <c r="J2624">
        <v>0.48110370079769799</v>
      </c>
      <c r="K2624">
        <f t="shared" si="120"/>
        <v>5890347</v>
      </c>
      <c r="L2624">
        <f t="shared" si="121"/>
        <v>5259126</v>
      </c>
      <c r="M2624">
        <f t="shared" si="122"/>
        <v>11317911</v>
      </c>
    </row>
    <row r="2625" spans="1:13">
      <c r="A2625" s="1" t="s">
        <v>11</v>
      </c>
      <c r="B2625">
        <v>48179</v>
      </c>
      <c r="C2625" t="s">
        <v>739</v>
      </c>
      <c r="D2625">
        <v>6840</v>
      </c>
      <c r="E2625">
        <v>829</v>
      </c>
      <c r="F2625">
        <v>7782</v>
      </c>
      <c r="G2625">
        <v>6011</v>
      </c>
      <c r="H2625">
        <v>0.87895142636854195</v>
      </c>
      <c r="I2625">
        <v>0.106527884862503</v>
      </c>
      <c r="J2625">
        <v>0.77242354150603898</v>
      </c>
      <c r="K2625">
        <f t="shared" si="120"/>
        <v>5890347</v>
      </c>
      <c r="L2625">
        <f t="shared" si="121"/>
        <v>5259126</v>
      </c>
      <c r="M2625">
        <f t="shared" si="122"/>
        <v>11317911</v>
      </c>
    </row>
    <row r="2626" spans="1:13">
      <c r="A2626" s="1" t="s">
        <v>11</v>
      </c>
      <c r="B2626">
        <v>48181</v>
      </c>
      <c r="C2626" t="s">
        <v>810</v>
      </c>
      <c r="D2626">
        <v>44163</v>
      </c>
      <c r="E2626">
        <v>14506</v>
      </c>
      <c r="F2626">
        <v>59439</v>
      </c>
      <c r="G2626">
        <v>29657</v>
      </c>
      <c r="H2626">
        <v>0.74299702215716901</v>
      </c>
      <c r="I2626">
        <v>0.24404852033176799</v>
      </c>
      <c r="J2626">
        <v>0.49894850182540001</v>
      </c>
      <c r="K2626">
        <f t="shared" si="120"/>
        <v>5890347</v>
      </c>
      <c r="L2626">
        <f t="shared" si="121"/>
        <v>5259126</v>
      </c>
      <c r="M2626">
        <f t="shared" si="122"/>
        <v>11317911</v>
      </c>
    </row>
    <row r="2627" spans="1:13">
      <c r="A2627" s="1" t="s">
        <v>11</v>
      </c>
      <c r="B2627">
        <v>48183</v>
      </c>
      <c r="C2627" t="s">
        <v>1682</v>
      </c>
      <c r="D2627">
        <v>32493</v>
      </c>
      <c r="E2627">
        <v>14796</v>
      </c>
      <c r="F2627">
        <v>47982</v>
      </c>
      <c r="G2627">
        <v>17697</v>
      </c>
      <c r="H2627">
        <v>0.67719144679254695</v>
      </c>
      <c r="I2627">
        <v>0.30836563711391701</v>
      </c>
      <c r="J2627">
        <v>0.36882580967862899</v>
      </c>
      <c r="K2627">
        <f t="shared" ref="K2627:K2690" si="123">SUMIF(A:A,A2627,D:D)</f>
        <v>5890347</v>
      </c>
      <c r="L2627">
        <f t="shared" ref="L2627:L2690" si="124">SUMIF(A:A,A2627,E:E)</f>
        <v>5259126</v>
      </c>
      <c r="M2627">
        <f t="shared" ref="M2627:M2690" si="125">SUMIF(A:A,A2627,F:F)</f>
        <v>11317911</v>
      </c>
    </row>
    <row r="2628" spans="1:13">
      <c r="A2628" s="1" t="s">
        <v>11</v>
      </c>
      <c r="B2628">
        <v>48185</v>
      </c>
      <c r="C2628" t="s">
        <v>1683</v>
      </c>
      <c r="D2628">
        <v>9432</v>
      </c>
      <c r="E2628">
        <v>2833</v>
      </c>
      <c r="F2628">
        <v>12413</v>
      </c>
      <c r="G2628">
        <v>6599</v>
      </c>
      <c r="H2628">
        <v>0.75984854587932005</v>
      </c>
      <c r="I2628">
        <v>0.228228470152259</v>
      </c>
      <c r="J2628">
        <v>0.53162007572706005</v>
      </c>
      <c r="K2628">
        <f t="shared" si="123"/>
        <v>5890347</v>
      </c>
      <c r="L2628">
        <f t="shared" si="124"/>
        <v>5259126</v>
      </c>
      <c r="M2628">
        <f t="shared" si="125"/>
        <v>11317911</v>
      </c>
    </row>
    <row r="2629" spans="1:13">
      <c r="A2629" s="1" t="s">
        <v>11</v>
      </c>
      <c r="B2629">
        <v>48187</v>
      </c>
      <c r="C2629" t="s">
        <v>1257</v>
      </c>
      <c r="D2629">
        <v>47553</v>
      </c>
      <c r="E2629">
        <v>28805</v>
      </c>
      <c r="F2629">
        <v>77592</v>
      </c>
      <c r="G2629">
        <v>18748</v>
      </c>
      <c r="H2629">
        <v>0.61285957315187101</v>
      </c>
      <c r="I2629">
        <v>0.37123672543561098</v>
      </c>
      <c r="J2629">
        <v>0.241622847716259</v>
      </c>
      <c r="K2629">
        <f t="shared" si="123"/>
        <v>5890347</v>
      </c>
      <c r="L2629">
        <f t="shared" si="124"/>
        <v>5259126</v>
      </c>
      <c r="M2629">
        <f t="shared" si="125"/>
        <v>11317911</v>
      </c>
    </row>
    <row r="2630" spans="1:13">
      <c r="A2630" s="1" t="s">
        <v>11</v>
      </c>
      <c r="B2630">
        <v>48189</v>
      </c>
      <c r="C2630" t="s">
        <v>118</v>
      </c>
      <c r="D2630">
        <v>7177</v>
      </c>
      <c r="E2630">
        <v>2279</v>
      </c>
      <c r="F2630">
        <v>9584</v>
      </c>
      <c r="G2630">
        <v>4898</v>
      </c>
      <c r="H2630">
        <v>0.74885225375625997</v>
      </c>
      <c r="I2630">
        <v>0.23779215358931499</v>
      </c>
      <c r="J2630">
        <v>0.51106010016694403</v>
      </c>
      <c r="K2630">
        <f t="shared" si="123"/>
        <v>5890347</v>
      </c>
      <c r="L2630">
        <f t="shared" si="124"/>
        <v>5259126</v>
      </c>
      <c r="M2630">
        <f t="shared" si="125"/>
        <v>11317911</v>
      </c>
    </row>
    <row r="2631" spans="1:13">
      <c r="A2631" s="1" t="s">
        <v>11</v>
      </c>
      <c r="B2631">
        <v>48191</v>
      </c>
      <c r="C2631" t="s">
        <v>486</v>
      </c>
      <c r="D2631">
        <v>995</v>
      </c>
      <c r="E2631">
        <v>168</v>
      </c>
      <c r="F2631">
        <v>1168</v>
      </c>
      <c r="G2631">
        <v>827</v>
      </c>
      <c r="H2631">
        <v>0.85188356164383505</v>
      </c>
      <c r="I2631">
        <v>0.14383561643835599</v>
      </c>
      <c r="J2631">
        <v>0.70804794520547898</v>
      </c>
      <c r="K2631">
        <f t="shared" si="123"/>
        <v>5890347</v>
      </c>
      <c r="L2631">
        <f t="shared" si="124"/>
        <v>5259126</v>
      </c>
      <c r="M2631">
        <f t="shared" si="125"/>
        <v>11317911</v>
      </c>
    </row>
    <row r="2632" spans="1:13">
      <c r="A2632" s="1" t="s">
        <v>11</v>
      </c>
      <c r="B2632">
        <v>48193</v>
      </c>
      <c r="C2632" t="s">
        <v>404</v>
      </c>
      <c r="D2632">
        <v>3616</v>
      </c>
      <c r="E2632">
        <v>641</v>
      </c>
      <c r="F2632">
        <v>4349</v>
      </c>
      <c r="G2632">
        <v>2975</v>
      </c>
      <c r="H2632">
        <v>0.831455507013106</v>
      </c>
      <c r="I2632">
        <v>0.147390204644745</v>
      </c>
      <c r="J2632">
        <v>0.68406530236836005</v>
      </c>
      <c r="K2632">
        <f t="shared" si="123"/>
        <v>5890347</v>
      </c>
      <c r="L2632">
        <f t="shared" si="124"/>
        <v>5259126</v>
      </c>
      <c r="M2632">
        <f t="shared" si="125"/>
        <v>11317911</v>
      </c>
    </row>
    <row r="2633" spans="1:13">
      <c r="A2633" s="1" t="s">
        <v>11</v>
      </c>
      <c r="B2633">
        <v>48195</v>
      </c>
      <c r="C2633" t="s">
        <v>1684</v>
      </c>
      <c r="D2633">
        <v>1849</v>
      </c>
      <c r="E2633">
        <v>166</v>
      </c>
      <c r="F2633">
        <v>2047</v>
      </c>
      <c r="G2633">
        <v>1683</v>
      </c>
      <c r="H2633">
        <v>0.90327308255984295</v>
      </c>
      <c r="I2633">
        <v>8.1094284318514898E-2</v>
      </c>
      <c r="J2633">
        <v>0.822178798241328</v>
      </c>
      <c r="K2633">
        <f t="shared" si="123"/>
        <v>5890347</v>
      </c>
      <c r="L2633">
        <f t="shared" si="124"/>
        <v>5259126</v>
      </c>
      <c r="M2633">
        <f t="shared" si="125"/>
        <v>11317911</v>
      </c>
    </row>
    <row r="2634" spans="1:13">
      <c r="A2634" s="1" t="s">
        <v>11</v>
      </c>
      <c r="B2634">
        <v>48197</v>
      </c>
      <c r="C2634" t="s">
        <v>1603</v>
      </c>
      <c r="D2634">
        <v>1330</v>
      </c>
      <c r="E2634">
        <v>241</v>
      </c>
      <c r="F2634">
        <v>1580</v>
      </c>
      <c r="G2634">
        <v>1089</v>
      </c>
      <c r="H2634">
        <v>0.841772151898734</v>
      </c>
      <c r="I2634">
        <v>0.15253164556962001</v>
      </c>
      <c r="J2634">
        <v>0.68924050632911305</v>
      </c>
      <c r="K2634">
        <f t="shared" si="123"/>
        <v>5890347</v>
      </c>
      <c r="L2634">
        <f t="shared" si="124"/>
        <v>5259126</v>
      </c>
      <c r="M2634">
        <f t="shared" si="125"/>
        <v>11317911</v>
      </c>
    </row>
    <row r="2635" spans="1:13">
      <c r="A2635" s="1" t="s">
        <v>11</v>
      </c>
      <c r="B2635">
        <v>48199</v>
      </c>
      <c r="C2635" t="s">
        <v>598</v>
      </c>
      <c r="D2635">
        <v>23858</v>
      </c>
      <c r="E2635">
        <v>3474</v>
      </c>
      <c r="F2635">
        <v>27635</v>
      </c>
      <c r="G2635">
        <v>20384</v>
      </c>
      <c r="H2635">
        <v>0.86332549303419504</v>
      </c>
      <c r="I2635">
        <v>0.125710150171883</v>
      </c>
      <c r="J2635">
        <v>0.73761534286231201</v>
      </c>
      <c r="K2635">
        <f t="shared" si="123"/>
        <v>5890347</v>
      </c>
      <c r="L2635">
        <f t="shared" si="124"/>
        <v>5259126</v>
      </c>
      <c r="M2635">
        <f t="shared" si="125"/>
        <v>11317911</v>
      </c>
    </row>
    <row r="2636" spans="1:13">
      <c r="A2636" s="1" t="s">
        <v>11</v>
      </c>
      <c r="B2636">
        <v>48201</v>
      </c>
      <c r="C2636" t="s">
        <v>489</v>
      </c>
      <c r="D2636">
        <v>700630</v>
      </c>
      <c r="E2636">
        <v>918193</v>
      </c>
      <c r="F2636">
        <v>1640818</v>
      </c>
      <c r="G2636">
        <v>-217563</v>
      </c>
      <c r="H2636">
        <v>0.42700043514880898</v>
      </c>
      <c r="I2636">
        <v>0.55959466558753002</v>
      </c>
      <c r="J2636">
        <v>-0.13259423043872001</v>
      </c>
      <c r="K2636">
        <f t="shared" si="123"/>
        <v>5890347</v>
      </c>
      <c r="L2636">
        <f t="shared" si="124"/>
        <v>5259126</v>
      </c>
      <c r="M2636">
        <f t="shared" si="125"/>
        <v>11317911</v>
      </c>
    </row>
    <row r="2637" spans="1:13">
      <c r="A2637" s="1" t="s">
        <v>11</v>
      </c>
      <c r="B2637">
        <v>48203</v>
      </c>
      <c r="C2637" t="s">
        <v>645</v>
      </c>
      <c r="D2637">
        <v>21466</v>
      </c>
      <c r="E2637">
        <v>7908</v>
      </c>
      <c r="F2637">
        <v>29710</v>
      </c>
      <c r="G2637">
        <v>13558</v>
      </c>
      <c r="H2637">
        <v>0.72251767081790597</v>
      </c>
      <c r="I2637">
        <v>0.26617300572197899</v>
      </c>
      <c r="J2637">
        <v>0.45634466509592703</v>
      </c>
      <c r="K2637">
        <f t="shared" si="123"/>
        <v>5890347</v>
      </c>
      <c r="L2637">
        <f t="shared" si="124"/>
        <v>5259126</v>
      </c>
      <c r="M2637">
        <f t="shared" si="125"/>
        <v>11317911</v>
      </c>
    </row>
    <row r="2638" spans="1:13">
      <c r="A2638" s="1" t="s">
        <v>11</v>
      </c>
      <c r="B2638">
        <v>48205</v>
      </c>
      <c r="C2638" t="s">
        <v>1685</v>
      </c>
      <c r="D2638">
        <v>1868</v>
      </c>
      <c r="E2638">
        <v>195</v>
      </c>
      <c r="F2638">
        <v>2078</v>
      </c>
      <c r="G2638">
        <v>1673</v>
      </c>
      <c r="H2638">
        <v>0.898941289701636</v>
      </c>
      <c r="I2638">
        <v>9.38402309913378E-2</v>
      </c>
      <c r="J2638">
        <v>0.80510105871029802</v>
      </c>
      <c r="K2638">
        <f t="shared" si="123"/>
        <v>5890347</v>
      </c>
      <c r="L2638">
        <f t="shared" si="124"/>
        <v>5259126</v>
      </c>
      <c r="M2638">
        <f t="shared" si="125"/>
        <v>11317911</v>
      </c>
    </row>
    <row r="2639" spans="1:13">
      <c r="A2639" s="1" t="s">
        <v>11</v>
      </c>
      <c r="B2639">
        <v>48207</v>
      </c>
      <c r="C2639" t="s">
        <v>744</v>
      </c>
      <c r="D2639">
        <v>1840</v>
      </c>
      <c r="E2639">
        <v>353</v>
      </c>
      <c r="F2639">
        <v>2214</v>
      </c>
      <c r="G2639">
        <v>1487</v>
      </c>
      <c r="H2639">
        <v>0.83107497741643999</v>
      </c>
      <c r="I2639">
        <v>0.15943992773261001</v>
      </c>
      <c r="J2639">
        <v>0.67163504968383003</v>
      </c>
      <c r="K2639">
        <f t="shared" si="123"/>
        <v>5890347</v>
      </c>
      <c r="L2639">
        <f t="shared" si="124"/>
        <v>5259126</v>
      </c>
      <c r="M2639">
        <f t="shared" si="125"/>
        <v>11317911</v>
      </c>
    </row>
    <row r="2640" spans="1:13">
      <c r="A2640" s="1" t="s">
        <v>11</v>
      </c>
      <c r="B2640">
        <v>48209</v>
      </c>
      <c r="C2640" t="s">
        <v>1686</v>
      </c>
      <c r="D2640">
        <v>47680</v>
      </c>
      <c r="E2640">
        <v>59524</v>
      </c>
      <c r="F2640">
        <v>109357</v>
      </c>
      <c r="G2640">
        <v>-11844</v>
      </c>
      <c r="H2640">
        <v>0.436003182237991</v>
      </c>
      <c r="I2640">
        <v>0.54430900628217604</v>
      </c>
      <c r="J2640">
        <v>-0.108305824044185</v>
      </c>
      <c r="K2640">
        <f t="shared" si="123"/>
        <v>5890347</v>
      </c>
      <c r="L2640">
        <f t="shared" si="124"/>
        <v>5259126</v>
      </c>
      <c r="M2640">
        <f t="shared" si="125"/>
        <v>11317911</v>
      </c>
    </row>
    <row r="2641" spans="1:13">
      <c r="A2641" s="1" t="s">
        <v>11</v>
      </c>
      <c r="B2641">
        <v>48211</v>
      </c>
      <c r="C2641" t="s">
        <v>1687</v>
      </c>
      <c r="D2641">
        <v>1486</v>
      </c>
      <c r="E2641">
        <v>206</v>
      </c>
      <c r="F2641">
        <v>1720</v>
      </c>
      <c r="G2641">
        <v>1280</v>
      </c>
      <c r="H2641">
        <v>0.86395348837209296</v>
      </c>
      <c r="I2641">
        <v>0.11976744186046499</v>
      </c>
      <c r="J2641">
        <v>0.74418604651162701</v>
      </c>
      <c r="K2641">
        <f t="shared" si="123"/>
        <v>5890347</v>
      </c>
      <c r="L2641">
        <f t="shared" si="124"/>
        <v>5259126</v>
      </c>
      <c r="M2641">
        <f t="shared" si="125"/>
        <v>11317911</v>
      </c>
    </row>
    <row r="2642" spans="1:13">
      <c r="A2642" s="1" t="s">
        <v>11</v>
      </c>
      <c r="B2642">
        <v>48213</v>
      </c>
      <c r="C2642" t="s">
        <v>599</v>
      </c>
      <c r="D2642">
        <v>28911</v>
      </c>
      <c r="E2642">
        <v>7060</v>
      </c>
      <c r="F2642">
        <v>36310</v>
      </c>
      <c r="G2642">
        <v>21851</v>
      </c>
      <c r="H2642">
        <v>0.79622693472872397</v>
      </c>
      <c r="I2642">
        <v>0.19443679427155</v>
      </c>
      <c r="J2642">
        <v>0.60179014045717405</v>
      </c>
      <c r="K2642">
        <f t="shared" si="123"/>
        <v>5890347</v>
      </c>
      <c r="L2642">
        <f t="shared" si="124"/>
        <v>5259126</v>
      </c>
      <c r="M2642">
        <f t="shared" si="125"/>
        <v>11317911</v>
      </c>
    </row>
    <row r="2643" spans="1:13">
      <c r="A2643" s="1" t="s">
        <v>11</v>
      </c>
      <c r="B2643">
        <v>48215</v>
      </c>
      <c r="C2643" t="s">
        <v>1259</v>
      </c>
      <c r="D2643">
        <v>90527</v>
      </c>
      <c r="E2643">
        <v>128199</v>
      </c>
      <c r="F2643">
        <v>220884</v>
      </c>
      <c r="G2643">
        <v>-37672</v>
      </c>
      <c r="H2643">
        <v>0.40983955379294101</v>
      </c>
      <c r="I2643">
        <v>0.580390612267072</v>
      </c>
      <c r="J2643">
        <v>-0.17055105847413099</v>
      </c>
      <c r="K2643">
        <f t="shared" si="123"/>
        <v>5890347</v>
      </c>
      <c r="L2643">
        <f t="shared" si="124"/>
        <v>5259126</v>
      </c>
      <c r="M2643">
        <f t="shared" si="125"/>
        <v>11317911</v>
      </c>
    </row>
    <row r="2644" spans="1:13">
      <c r="A2644" s="1" t="s">
        <v>11</v>
      </c>
      <c r="B2644">
        <v>48217</v>
      </c>
      <c r="C2644" t="s">
        <v>1158</v>
      </c>
      <c r="D2644">
        <v>11926</v>
      </c>
      <c r="E2644">
        <v>2860</v>
      </c>
      <c r="F2644">
        <v>14931</v>
      </c>
      <c r="G2644">
        <v>9066</v>
      </c>
      <c r="H2644">
        <v>0.79874087469024102</v>
      </c>
      <c r="I2644">
        <v>0.191547786484495</v>
      </c>
      <c r="J2644">
        <v>0.60719308820574602</v>
      </c>
      <c r="K2644">
        <f t="shared" si="123"/>
        <v>5890347</v>
      </c>
      <c r="L2644">
        <f t="shared" si="124"/>
        <v>5259126</v>
      </c>
      <c r="M2644">
        <f t="shared" si="125"/>
        <v>11317911</v>
      </c>
    </row>
    <row r="2645" spans="1:13">
      <c r="A2645" s="1" t="s">
        <v>11</v>
      </c>
      <c r="B2645">
        <v>48219</v>
      </c>
      <c r="C2645" t="s">
        <v>1688</v>
      </c>
      <c r="D2645">
        <v>6536</v>
      </c>
      <c r="E2645">
        <v>1482</v>
      </c>
      <c r="F2645">
        <v>8095</v>
      </c>
      <c r="G2645">
        <v>5054</v>
      </c>
      <c r="H2645">
        <v>0.80741198270537295</v>
      </c>
      <c r="I2645">
        <v>0.18307597282273</v>
      </c>
      <c r="J2645">
        <v>0.62433600988264304</v>
      </c>
      <c r="K2645">
        <f t="shared" si="123"/>
        <v>5890347</v>
      </c>
      <c r="L2645">
        <f t="shared" si="124"/>
        <v>5259126</v>
      </c>
      <c r="M2645">
        <f t="shared" si="125"/>
        <v>11317911</v>
      </c>
    </row>
    <row r="2646" spans="1:13">
      <c r="A2646" s="1" t="s">
        <v>11</v>
      </c>
      <c r="B2646">
        <v>48221</v>
      </c>
      <c r="C2646" t="s">
        <v>1689</v>
      </c>
      <c r="D2646">
        <v>26496</v>
      </c>
      <c r="E2646">
        <v>5648</v>
      </c>
      <c r="F2646">
        <v>32541</v>
      </c>
      <c r="G2646">
        <v>20848</v>
      </c>
      <c r="H2646">
        <v>0.81423435051166204</v>
      </c>
      <c r="I2646">
        <v>0.17356565563442999</v>
      </c>
      <c r="J2646">
        <v>0.64066869487723099</v>
      </c>
      <c r="K2646">
        <f t="shared" si="123"/>
        <v>5890347</v>
      </c>
      <c r="L2646">
        <f t="shared" si="124"/>
        <v>5259126</v>
      </c>
      <c r="M2646">
        <f t="shared" si="125"/>
        <v>11317911</v>
      </c>
    </row>
    <row r="2647" spans="1:13">
      <c r="A2647" s="1" t="s">
        <v>11</v>
      </c>
      <c r="B2647">
        <v>48223</v>
      </c>
      <c r="C2647" t="s">
        <v>815</v>
      </c>
      <c r="D2647">
        <v>12719</v>
      </c>
      <c r="E2647">
        <v>3046</v>
      </c>
      <c r="F2647">
        <v>15939</v>
      </c>
      <c r="G2647">
        <v>9673</v>
      </c>
      <c r="H2647">
        <v>0.79797979797979801</v>
      </c>
      <c r="I2647">
        <v>0.19110358240792999</v>
      </c>
      <c r="J2647">
        <v>0.60687621557186699</v>
      </c>
      <c r="K2647">
        <f t="shared" si="123"/>
        <v>5890347</v>
      </c>
      <c r="L2647">
        <f t="shared" si="124"/>
        <v>5259126</v>
      </c>
      <c r="M2647">
        <f t="shared" si="125"/>
        <v>11317911</v>
      </c>
    </row>
    <row r="2648" spans="1:13">
      <c r="A2648" s="1" t="s">
        <v>11</v>
      </c>
      <c r="B2648">
        <v>48225</v>
      </c>
      <c r="C2648" t="s">
        <v>120</v>
      </c>
      <c r="D2648">
        <v>7060</v>
      </c>
      <c r="E2648">
        <v>2314</v>
      </c>
      <c r="F2648">
        <v>9437</v>
      </c>
      <c r="G2648">
        <v>4746</v>
      </c>
      <c r="H2648">
        <v>0.74811910564798101</v>
      </c>
      <c r="I2648">
        <v>0.245205043975839</v>
      </c>
      <c r="J2648">
        <v>0.50291406167214103</v>
      </c>
      <c r="K2648">
        <f t="shared" si="123"/>
        <v>5890347</v>
      </c>
      <c r="L2648">
        <f t="shared" si="124"/>
        <v>5259126</v>
      </c>
      <c r="M2648">
        <f t="shared" si="125"/>
        <v>11317911</v>
      </c>
    </row>
    <row r="2649" spans="1:13">
      <c r="A2649" s="1" t="s">
        <v>11</v>
      </c>
      <c r="B2649">
        <v>48227</v>
      </c>
      <c r="C2649" t="s">
        <v>232</v>
      </c>
      <c r="D2649">
        <v>8054</v>
      </c>
      <c r="E2649">
        <v>2069</v>
      </c>
      <c r="F2649">
        <v>10240</v>
      </c>
      <c r="G2649">
        <v>5985</v>
      </c>
      <c r="H2649">
        <v>0.78652343749999998</v>
      </c>
      <c r="I2649">
        <v>0.20205078125000001</v>
      </c>
      <c r="J2649">
        <v>0.58447265625</v>
      </c>
      <c r="K2649">
        <f t="shared" si="123"/>
        <v>5890347</v>
      </c>
      <c r="L2649">
        <f t="shared" si="124"/>
        <v>5259126</v>
      </c>
      <c r="M2649">
        <f t="shared" si="125"/>
        <v>11317911</v>
      </c>
    </row>
    <row r="2650" spans="1:13">
      <c r="A2650" s="1" t="s">
        <v>11</v>
      </c>
      <c r="B2650">
        <v>48229</v>
      </c>
      <c r="C2650" t="s">
        <v>1690</v>
      </c>
      <c r="D2650">
        <v>779</v>
      </c>
      <c r="E2650">
        <v>371</v>
      </c>
      <c r="F2650">
        <v>1165</v>
      </c>
      <c r="G2650">
        <v>408</v>
      </c>
      <c r="H2650">
        <v>0.66866952789699496</v>
      </c>
      <c r="I2650">
        <v>0.31845493562231703</v>
      </c>
      <c r="J2650">
        <v>0.35021459227467799</v>
      </c>
      <c r="K2650">
        <f t="shared" si="123"/>
        <v>5890347</v>
      </c>
      <c r="L2650">
        <f t="shared" si="124"/>
        <v>5259126</v>
      </c>
      <c r="M2650">
        <f t="shared" si="125"/>
        <v>11317911</v>
      </c>
    </row>
    <row r="2651" spans="1:13">
      <c r="A2651" s="1" t="s">
        <v>11</v>
      </c>
      <c r="B2651">
        <v>48231</v>
      </c>
      <c r="C2651" t="s">
        <v>1691</v>
      </c>
      <c r="D2651">
        <v>29163</v>
      </c>
      <c r="E2651">
        <v>8906</v>
      </c>
      <c r="F2651">
        <v>38574</v>
      </c>
      <c r="G2651">
        <v>20257</v>
      </c>
      <c r="H2651">
        <v>0.75602737595271396</v>
      </c>
      <c r="I2651">
        <v>0.23088090423601301</v>
      </c>
      <c r="J2651">
        <v>0.52514647171670004</v>
      </c>
      <c r="K2651">
        <f t="shared" si="123"/>
        <v>5890347</v>
      </c>
      <c r="L2651">
        <f t="shared" si="124"/>
        <v>5259126</v>
      </c>
      <c r="M2651">
        <f t="shared" si="125"/>
        <v>11317911</v>
      </c>
    </row>
    <row r="2652" spans="1:13">
      <c r="A2652" s="1" t="s">
        <v>11</v>
      </c>
      <c r="B2652">
        <v>48233</v>
      </c>
      <c r="C2652" t="s">
        <v>1573</v>
      </c>
      <c r="D2652">
        <v>7681</v>
      </c>
      <c r="E2652">
        <v>965</v>
      </c>
      <c r="F2652">
        <v>8771</v>
      </c>
      <c r="G2652">
        <v>6716</v>
      </c>
      <c r="H2652">
        <v>0.875726827043666</v>
      </c>
      <c r="I2652">
        <v>0.110021662296203</v>
      </c>
      <c r="J2652">
        <v>0.76570516474746297</v>
      </c>
      <c r="K2652">
        <f t="shared" si="123"/>
        <v>5890347</v>
      </c>
      <c r="L2652">
        <f t="shared" si="124"/>
        <v>5259126</v>
      </c>
      <c r="M2652">
        <f t="shared" si="125"/>
        <v>11317911</v>
      </c>
    </row>
    <row r="2653" spans="1:13">
      <c r="A2653" s="1" t="s">
        <v>11</v>
      </c>
      <c r="B2653">
        <v>48235</v>
      </c>
      <c r="C2653" t="s">
        <v>1692</v>
      </c>
      <c r="D2653">
        <v>759</v>
      </c>
      <c r="E2653">
        <v>120</v>
      </c>
      <c r="F2653">
        <v>889</v>
      </c>
      <c r="G2653">
        <v>639</v>
      </c>
      <c r="H2653">
        <v>0.85376827896512897</v>
      </c>
      <c r="I2653">
        <v>0.13498312710911101</v>
      </c>
      <c r="J2653">
        <v>0.71878515185601799</v>
      </c>
      <c r="K2653">
        <f t="shared" si="123"/>
        <v>5890347</v>
      </c>
      <c r="L2653">
        <f t="shared" si="124"/>
        <v>5259126</v>
      </c>
      <c r="M2653">
        <f t="shared" si="125"/>
        <v>11317911</v>
      </c>
    </row>
    <row r="2654" spans="1:13">
      <c r="A2654" s="1" t="s">
        <v>11</v>
      </c>
      <c r="B2654">
        <v>48237</v>
      </c>
      <c r="C2654" t="s">
        <v>1693</v>
      </c>
      <c r="D2654">
        <v>3418</v>
      </c>
      <c r="E2654">
        <v>331</v>
      </c>
      <c r="F2654">
        <v>3782</v>
      </c>
      <c r="G2654">
        <v>3087</v>
      </c>
      <c r="H2654">
        <v>0.903754627181385</v>
      </c>
      <c r="I2654">
        <v>8.75198307773664E-2</v>
      </c>
      <c r="J2654">
        <v>0.81623479640401897</v>
      </c>
      <c r="K2654">
        <f t="shared" si="123"/>
        <v>5890347</v>
      </c>
      <c r="L2654">
        <f t="shared" si="124"/>
        <v>5259126</v>
      </c>
      <c r="M2654">
        <f t="shared" si="125"/>
        <v>11317911</v>
      </c>
    </row>
    <row r="2655" spans="1:13">
      <c r="A2655" s="1" t="s">
        <v>11</v>
      </c>
      <c r="B2655">
        <v>48239</v>
      </c>
      <c r="C2655" t="s">
        <v>121</v>
      </c>
      <c r="D2655">
        <v>5231</v>
      </c>
      <c r="E2655">
        <v>1033</v>
      </c>
      <c r="F2655">
        <v>6340</v>
      </c>
      <c r="G2655">
        <v>4198</v>
      </c>
      <c r="H2655">
        <v>0.82507886435331201</v>
      </c>
      <c r="I2655">
        <v>0.16293375394321699</v>
      </c>
      <c r="J2655">
        <v>0.66214511041009405</v>
      </c>
      <c r="K2655">
        <f t="shared" si="123"/>
        <v>5890347</v>
      </c>
      <c r="L2655">
        <f t="shared" si="124"/>
        <v>5259126</v>
      </c>
      <c r="M2655">
        <f t="shared" si="125"/>
        <v>11317911</v>
      </c>
    </row>
    <row r="2656" spans="1:13">
      <c r="A2656" s="1" t="s">
        <v>11</v>
      </c>
      <c r="B2656">
        <v>48241</v>
      </c>
      <c r="C2656" t="s">
        <v>493</v>
      </c>
      <c r="D2656">
        <v>12542</v>
      </c>
      <c r="E2656">
        <v>2954</v>
      </c>
      <c r="F2656">
        <v>15608</v>
      </c>
      <c r="G2656">
        <v>9588</v>
      </c>
      <c r="H2656">
        <v>0.80356227575602202</v>
      </c>
      <c r="I2656">
        <v>0.189261916965658</v>
      </c>
      <c r="J2656">
        <v>0.61430035879036304</v>
      </c>
      <c r="K2656">
        <f t="shared" si="123"/>
        <v>5890347</v>
      </c>
      <c r="L2656">
        <f t="shared" si="124"/>
        <v>5259126</v>
      </c>
      <c r="M2656">
        <f t="shared" si="125"/>
        <v>11317911</v>
      </c>
    </row>
    <row r="2657" spans="1:13">
      <c r="A2657" s="1" t="s">
        <v>11</v>
      </c>
      <c r="B2657">
        <v>48243</v>
      </c>
      <c r="C2657" t="s">
        <v>494</v>
      </c>
      <c r="D2657">
        <v>784</v>
      </c>
      <c r="E2657">
        <v>501</v>
      </c>
      <c r="F2657">
        <v>1305</v>
      </c>
      <c r="G2657">
        <v>283</v>
      </c>
      <c r="H2657">
        <v>0.60076628352490402</v>
      </c>
      <c r="I2657">
        <v>0.383908045977011</v>
      </c>
      <c r="J2657">
        <v>0.21685823754789199</v>
      </c>
      <c r="K2657">
        <f t="shared" si="123"/>
        <v>5890347</v>
      </c>
      <c r="L2657">
        <f t="shared" si="124"/>
        <v>5259126</v>
      </c>
      <c r="M2657">
        <f t="shared" si="125"/>
        <v>11317911</v>
      </c>
    </row>
    <row r="2658" spans="1:13">
      <c r="A2658" s="1" t="s">
        <v>11</v>
      </c>
      <c r="B2658">
        <v>48245</v>
      </c>
      <c r="C2658" t="s">
        <v>122</v>
      </c>
      <c r="D2658">
        <v>47570</v>
      </c>
      <c r="E2658">
        <v>46073</v>
      </c>
      <c r="F2658">
        <v>94739</v>
      </c>
      <c r="G2658">
        <v>1497</v>
      </c>
      <c r="H2658">
        <v>0.50211634068335098</v>
      </c>
      <c r="I2658">
        <v>0.48631503393533798</v>
      </c>
      <c r="J2658">
        <v>1.5801306748012899E-2</v>
      </c>
      <c r="K2658">
        <f t="shared" si="123"/>
        <v>5890347</v>
      </c>
      <c r="L2658">
        <f t="shared" si="124"/>
        <v>5259126</v>
      </c>
      <c r="M2658">
        <f t="shared" si="125"/>
        <v>11317911</v>
      </c>
    </row>
    <row r="2659" spans="1:13">
      <c r="A2659" s="1" t="s">
        <v>11</v>
      </c>
      <c r="B2659">
        <v>48247</v>
      </c>
      <c r="C2659" t="s">
        <v>1694</v>
      </c>
      <c r="D2659">
        <v>833</v>
      </c>
      <c r="E2659">
        <v>1197</v>
      </c>
      <c r="F2659">
        <v>2036</v>
      </c>
      <c r="G2659">
        <v>-364</v>
      </c>
      <c r="H2659">
        <v>0.40913555992141398</v>
      </c>
      <c r="I2659">
        <v>0.58791748526522503</v>
      </c>
      <c r="J2659">
        <v>-0.17878192534381099</v>
      </c>
      <c r="K2659">
        <f t="shared" si="123"/>
        <v>5890347</v>
      </c>
      <c r="L2659">
        <f t="shared" si="124"/>
        <v>5259126</v>
      </c>
      <c r="M2659">
        <f t="shared" si="125"/>
        <v>11317911</v>
      </c>
    </row>
    <row r="2660" spans="1:13">
      <c r="A2660" s="1" t="s">
        <v>11</v>
      </c>
      <c r="B2660">
        <v>48249</v>
      </c>
      <c r="C2660" t="s">
        <v>1695</v>
      </c>
      <c r="D2660">
        <v>7453</v>
      </c>
      <c r="E2660">
        <v>6119</v>
      </c>
      <c r="F2660">
        <v>13669</v>
      </c>
      <c r="G2660">
        <v>1334</v>
      </c>
      <c r="H2660">
        <v>0.54524837222913103</v>
      </c>
      <c r="I2660">
        <v>0.447655278367108</v>
      </c>
      <c r="J2660">
        <v>9.75930938620235E-2</v>
      </c>
      <c r="K2660">
        <f t="shared" si="123"/>
        <v>5890347</v>
      </c>
      <c r="L2660">
        <f t="shared" si="124"/>
        <v>5259126</v>
      </c>
      <c r="M2660">
        <f t="shared" si="125"/>
        <v>11317911</v>
      </c>
    </row>
    <row r="2661" spans="1:13">
      <c r="A2661" s="1" t="s">
        <v>11</v>
      </c>
      <c r="B2661">
        <v>48251</v>
      </c>
      <c r="C2661" t="s">
        <v>235</v>
      </c>
      <c r="D2661">
        <v>54628</v>
      </c>
      <c r="E2661">
        <v>16464</v>
      </c>
      <c r="F2661">
        <v>72005</v>
      </c>
      <c r="G2661">
        <v>38164</v>
      </c>
      <c r="H2661">
        <v>0.75866953683771898</v>
      </c>
      <c r="I2661">
        <v>0.22865078813971201</v>
      </c>
      <c r="J2661">
        <v>0.53001874869800703</v>
      </c>
      <c r="K2661">
        <f t="shared" si="123"/>
        <v>5890347</v>
      </c>
      <c r="L2661">
        <f t="shared" si="124"/>
        <v>5259126</v>
      </c>
      <c r="M2661">
        <f t="shared" si="125"/>
        <v>11317911</v>
      </c>
    </row>
    <row r="2662" spans="1:13">
      <c r="A2662" s="1" t="s">
        <v>11</v>
      </c>
      <c r="B2662">
        <v>48253</v>
      </c>
      <c r="C2662" t="s">
        <v>496</v>
      </c>
      <c r="D2662">
        <v>5660</v>
      </c>
      <c r="E2662">
        <v>999</v>
      </c>
      <c r="F2662">
        <v>6741</v>
      </c>
      <c r="G2662">
        <v>4661</v>
      </c>
      <c r="H2662">
        <v>0.83963803589971797</v>
      </c>
      <c r="I2662">
        <v>0.148197596795727</v>
      </c>
      <c r="J2662">
        <v>0.69144043910399</v>
      </c>
      <c r="K2662">
        <f t="shared" si="123"/>
        <v>5890347</v>
      </c>
      <c r="L2662">
        <f t="shared" si="124"/>
        <v>5259126</v>
      </c>
      <c r="M2662">
        <f t="shared" si="125"/>
        <v>11317911</v>
      </c>
    </row>
    <row r="2663" spans="1:13">
      <c r="A2663" s="1" t="s">
        <v>11</v>
      </c>
      <c r="B2663">
        <v>48255</v>
      </c>
      <c r="C2663" t="s">
        <v>1696</v>
      </c>
      <c r="D2663">
        <v>3968</v>
      </c>
      <c r="E2663">
        <v>1234</v>
      </c>
      <c r="F2663">
        <v>5249</v>
      </c>
      <c r="G2663">
        <v>2734</v>
      </c>
      <c r="H2663">
        <v>0.755953514955229</v>
      </c>
      <c r="I2663">
        <v>0.23509239855210501</v>
      </c>
      <c r="J2663">
        <v>0.52086111640312405</v>
      </c>
      <c r="K2663">
        <f t="shared" si="123"/>
        <v>5890347</v>
      </c>
      <c r="L2663">
        <f t="shared" si="124"/>
        <v>5259126</v>
      </c>
      <c r="M2663">
        <f t="shared" si="125"/>
        <v>11317911</v>
      </c>
    </row>
    <row r="2664" spans="1:13">
      <c r="A2664" s="1" t="s">
        <v>11</v>
      </c>
      <c r="B2664">
        <v>48257</v>
      </c>
      <c r="C2664" t="s">
        <v>1697</v>
      </c>
      <c r="D2664">
        <v>37624</v>
      </c>
      <c r="E2664">
        <v>18405</v>
      </c>
      <c r="F2664">
        <v>56703</v>
      </c>
      <c r="G2664">
        <v>19219</v>
      </c>
      <c r="H2664">
        <v>0.66352750295398799</v>
      </c>
      <c r="I2664">
        <v>0.32458600074070099</v>
      </c>
      <c r="J2664">
        <v>0.33894150221328601</v>
      </c>
      <c r="K2664">
        <f t="shared" si="123"/>
        <v>5890347</v>
      </c>
      <c r="L2664">
        <f t="shared" si="124"/>
        <v>5259126</v>
      </c>
      <c r="M2664">
        <f t="shared" si="125"/>
        <v>11317911</v>
      </c>
    </row>
    <row r="2665" spans="1:13">
      <c r="A2665" s="1" t="s">
        <v>11</v>
      </c>
      <c r="B2665">
        <v>48259</v>
      </c>
      <c r="C2665" t="s">
        <v>605</v>
      </c>
      <c r="D2665">
        <v>20083</v>
      </c>
      <c r="E2665">
        <v>6020</v>
      </c>
      <c r="F2665">
        <v>26438</v>
      </c>
      <c r="G2665">
        <v>14063</v>
      </c>
      <c r="H2665">
        <v>0.75962629548377303</v>
      </c>
      <c r="I2665">
        <v>0.227702549360768</v>
      </c>
      <c r="J2665">
        <v>0.53192374612300397</v>
      </c>
      <c r="K2665">
        <f t="shared" si="123"/>
        <v>5890347</v>
      </c>
      <c r="L2665">
        <f t="shared" si="124"/>
        <v>5259126</v>
      </c>
      <c r="M2665">
        <f t="shared" si="125"/>
        <v>11317911</v>
      </c>
    </row>
    <row r="2666" spans="1:13">
      <c r="A2666" s="1" t="s">
        <v>11</v>
      </c>
      <c r="B2666">
        <v>48261</v>
      </c>
      <c r="C2666" t="s">
        <v>1698</v>
      </c>
      <c r="D2666">
        <v>127</v>
      </c>
      <c r="E2666">
        <v>65</v>
      </c>
      <c r="F2666">
        <v>194</v>
      </c>
      <c r="G2666">
        <v>62</v>
      </c>
      <c r="H2666">
        <v>0.65463917525773196</v>
      </c>
      <c r="I2666">
        <v>0.335051546391752</v>
      </c>
      <c r="J2666">
        <v>0.31958762886597902</v>
      </c>
      <c r="K2666">
        <f t="shared" si="123"/>
        <v>5890347</v>
      </c>
      <c r="L2666">
        <f t="shared" si="124"/>
        <v>5259126</v>
      </c>
      <c r="M2666">
        <f t="shared" si="125"/>
        <v>11317911</v>
      </c>
    </row>
    <row r="2667" spans="1:13">
      <c r="A2667" s="1" t="s">
        <v>11</v>
      </c>
      <c r="B2667">
        <v>48263</v>
      </c>
      <c r="C2667" t="s">
        <v>384</v>
      </c>
      <c r="D2667">
        <v>411</v>
      </c>
      <c r="E2667">
        <v>47</v>
      </c>
      <c r="F2667">
        <v>462</v>
      </c>
      <c r="G2667">
        <v>364</v>
      </c>
      <c r="H2667">
        <v>0.88961038961038896</v>
      </c>
      <c r="I2667">
        <v>0.10173160173160101</v>
      </c>
      <c r="J2667">
        <v>0.78787878787878696</v>
      </c>
      <c r="K2667">
        <f t="shared" si="123"/>
        <v>5890347</v>
      </c>
      <c r="L2667">
        <f t="shared" si="124"/>
        <v>5259126</v>
      </c>
      <c r="M2667">
        <f t="shared" si="125"/>
        <v>11317911</v>
      </c>
    </row>
    <row r="2668" spans="1:13">
      <c r="A2668" s="1" t="s">
        <v>11</v>
      </c>
      <c r="B2668">
        <v>48265</v>
      </c>
      <c r="C2668" t="s">
        <v>1699</v>
      </c>
      <c r="D2668">
        <v>20879</v>
      </c>
      <c r="E2668">
        <v>6524</v>
      </c>
      <c r="F2668">
        <v>27745</v>
      </c>
      <c r="G2668">
        <v>14355</v>
      </c>
      <c r="H2668">
        <v>0.75253198774553898</v>
      </c>
      <c r="I2668">
        <v>0.23514146693097801</v>
      </c>
      <c r="J2668">
        <v>0.51739052081456105</v>
      </c>
      <c r="K2668">
        <f t="shared" si="123"/>
        <v>5890347</v>
      </c>
      <c r="L2668">
        <f t="shared" si="124"/>
        <v>5259126</v>
      </c>
      <c r="M2668">
        <f t="shared" si="125"/>
        <v>11317911</v>
      </c>
    </row>
    <row r="2669" spans="1:13">
      <c r="A2669" s="1" t="s">
        <v>11</v>
      </c>
      <c r="B2669">
        <v>48267</v>
      </c>
      <c r="C2669" t="s">
        <v>1700</v>
      </c>
      <c r="D2669">
        <v>1987</v>
      </c>
      <c r="E2669">
        <v>284</v>
      </c>
      <c r="F2669">
        <v>2292</v>
      </c>
      <c r="G2669">
        <v>1703</v>
      </c>
      <c r="H2669">
        <v>0.86692844677137804</v>
      </c>
      <c r="I2669">
        <v>0.123909249563699</v>
      </c>
      <c r="J2669">
        <v>0.74301919720767795</v>
      </c>
      <c r="K2669">
        <f t="shared" si="123"/>
        <v>5890347</v>
      </c>
      <c r="L2669">
        <f t="shared" si="124"/>
        <v>5259126</v>
      </c>
      <c r="M2669">
        <f t="shared" si="125"/>
        <v>11317911</v>
      </c>
    </row>
    <row r="2670" spans="1:13">
      <c r="A2670" s="1" t="s">
        <v>11</v>
      </c>
      <c r="B2670">
        <v>48269</v>
      </c>
      <c r="C2670" t="s">
        <v>1701</v>
      </c>
      <c r="D2670">
        <v>151</v>
      </c>
      <c r="E2670">
        <v>8</v>
      </c>
      <c r="F2670">
        <v>159</v>
      </c>
      <c r="G2670">
        <v>143</v>
      </c>
      <c r="H2670">
        <v>0.94968553459119498</v>
      </c>
      <c r="I2670">
        <v>5.0314465408804999E-2</v>
      </c>
      <c r="J2670">
        <v>0.89937106918238996</v>
      </c>
      <c r="K2670">
        <f t="shared" si="123"/>
        <v>5890347</v>
      </c>
      <c r="L2670">
        <f t="shared" si="124"/>
        <v>5259126</v>
      </c>
      <c r="M2670">
        <f t="shared" si="125"/>
        <v>11317911</v>
      </c>
    </row>
    <row r="2671" spans="1:13">
      <c r="A2671" s="1" t="s">
        <v>11</v>
      </c>
      <c r="B2671">
        <v>48271</v>
      </c>
      <c r="C2671" t="s">
        <v>1702</v>
      </c>
      <c r="D2671">
        <v>1144</v>
      </c>
      <c r="E2671">
        <v>446</v>
      </c>
      <c r="F2671">
        <v>1603</v>
      </c>
      <c r="G2671">
        <v>698</v>
      </c>
      <c r="H2671">
        <v>0.71366188396756003</v>
      </c>
      <c r="I2671">
        <v>0.27822832189644398</v>
      </c>
      <c r="J2671">
        <v>0.435433562071116</v>
      </c>
      <c r="K2671">
        <f t="shared" si="123"/>
        <v>5890347</v>
      </c>
      <c r="L2671">
        <f t="shared" si="124"/>
        <v>5259126</v>
      </c>
      <c r="M2671">
        <f t="shared" si="125"/>
        <v>11317911</v>
      </c>
    </row>
    <row r="2672" spans="1:13">
      <c r="A2672" s="1" t="s">
        <v>11</v>
      </c>
      <c r="B2672">
        <v>48273</v>
      </c>
      <c r="C2672" t="s">
        <v>1703</v>
      </c>
      <c r="D2672">
        <v>5504</v>
      </c>
      <c r="E2672">
        <v>5314</v>
      </c>
      <c r="F2672">
        <v>10944</v>
      </c>
      <c r="G2672">
        <v>190</v>
      </c>
      <c r="H2672">
        <v>0.502923976608187</v>
      </c>
      <c r="I2672">
        <v>0.485562865497076</v>
      </c>
      <c r="J2672">
        <v>1.7361111111111101E-2</v>
      </c>
      <c r="K2672">
        <f t="shared" si="123"/>
        <v>5890347</v>
      </c>
      <c r="L2672">
        <f t="shared" si="124"/>
        <v>5259126</v>
      </c>
      <c r="M2672">
        <f t="shared" si="125"/>
        <v>11317911</v>
      </c>
    </row>
    <row r="2673" spans="1:13">
      <c r="A2673" s="1" t="s">
        <v>11</v>
      </c>
      <c r="B2673">
        <v>48275</v>
      </c>
      <c r="C2673" t="s">
        <v>606</v>
      </c>
      <c r="D2673">
        <v>1180</v>
      </c>
      <c r="E2673">
        <v>265</v>
      </c>
      <c r="F2673">
        <v>1456</v>
      </c>
      <c r="G2673">
        <v>915</v>
      </c>
      <c r="H2673">
        <v>0.81043956043956</v>
      </c>
      <c r="I2673">
        <v>0.182005494505494</v>
      </c>
      <c r="J2673">
        <v>0.62843406593406503</v>
      </c>
      <c r="K2673">
        <f t="shared" si="123"/>
        <v>5890347</v>
      </c>
      <c r="L2673">
        <f t="shared" si="124"/>
        <v>5259126</v>
      </c>
      <c r="M2673">
        <f t="shared" si="125"/>
        <v>11317911</v>
      </c>
    </row>
    <row r="2674" spans="1:13">
      <c r="A2674" s="1" t="s">
        <v>11</v>
      </c>
      <c r="B2674">
        <v>48277</v>
      </c>
      <c r="C2674" t="s">
        <v>123</v>
      </c>
      <c r="D2674">
        <v>16760</v>
      </c>
      <c r="E2674">
        <v>4458</v>
      </c>
      <c r="F2674">
        <v>21418</v>
      </c>
      <c r="G2674">
        <v>12302</v>
      </c>
      <c r="H2674">
        <v>0.78251937622560397</v>
      </c>
      <c r="I2674">
        <v>0.20814268372396999</v>
      </c>
      <c r="J2674">
        <v>0.57437669250163403</v>
      </c>
      <c r="K2674">
        <f t="shared" si="123"/>
        <v>5890347</v>
      </c>
      <c r="L2674">
        <f t="shared" si="124"/>
        <v>5259126</v>
      </c>
      <c r="M2674">
        <f t="shared" si="125"/>
        <v>11317911</v>
      </c>
    </row>
    <row r="2675" spans="1:13">
      <c r="A2675" s="1" t="s">
        <v>11</v>
      </c>
      <c r="B2675">
        <v>48279</v>
      </c>
      <c r="C2675" t="s">
        <v>1704</v>
      </c>
      <c r="D2675">
        <v>3521</v>
      </c>
      <c r="E2675">
        <v>840</v>
      </c>
      <c r="F2675">
        <v>4408</v>
      </c>
      <c r="G2675">
        <v>2681</v>
      </c>
      <c r="H2675">
        <v>0.79877495462794901</v>
      </c>
      <c r="I2675">
        <v>0.19056261343012701</v>
      </c>
      <c r="J2675">
        <v>0.60821234119782197</v>
      </c>
      <c r="K2675">
        <f t="shared" si="123"/>
        <v>5890347</v>
      </c>
      <c r="L2675">
        <f t="shared" si="124"/>
        <v>5259126</v>
      </c>
      <c r="M2675">
        <f t="shared" si="125"/>
        <v>11317911</v>
      </c>
    </row>
    <row r="2676" spans="1:13">
      <c r="A2676" s="1" t="s">
        <v>11</v>
      </c>
      <c r="B2676">
        <v>48281</v>
      </c>
      <c r="C2676" t="s">
        <v>1705</v>
      </c>
      <c r="D2676">
        <v>8086</v>
      </c>
      <c r="E2676">
        <v>2144</v>
      </c>
      <c r="F2676">
        <v>10399</v>
      </c>
      <c r="G2676">
        <v>5942</v>
      </c>
      <c r="H2676">
        <v>0.77757476680449999</v>
      </c>
      <c r="I2676">
        <v>0.20617367054524399</v>
      </c>
      <c r="J2676">
        <v>0.57140109625925495</v>
      </c>
      <c r="K2676">
        <f t="shared" si="123"/>
        <v>5890347</v>
      </c>
      <c r="L2676">
        <f t="shared" si="124"/>
        <v>5259126</v>
      </c>
      <c r="M2676">
        <f t="shared" si="125"/>
        <v>11317911</v>
      </c>
    </row>
    <row r="2677" spans="1:13">
      <c r="A2677" s="1" t="s">
        <v>11</v>
      </c>
      <c r="B2677">
        <v>48283</v>
      </c>
      <c r="C2677" t="s">
        <v>1706</v>
      </c>
      <c r="D2677">
        <v>1335</v>
      </c>
      <c r="E2677">
        <v>1052</v>
      </c>
      <c r="F2677">
        <v>2406</v>
      </c>
      <c r="G2677">
        <v>283</v>
      </c>
      <c r="H2677">
        <v>0.55486284289276799</v>
      </c>
      <c r="I2677">
        <v>0.43724023275145402</v>
      </c>
      <c r="J2677">
        <v>0.11762261014131301</v>
      </c>
      <c r="K2677">
        <f t="shared" si="123"/>
        <v>5890347</v>
      </c>
      <c r="L2677">
        <f t="shared" si="124"/>
        <v>5259126</v>
      </c>
      <c r="M2677">
        <f t="shared" si="125"/>
        <v>11317911</v>
      </c>
    </row>
    <row r="2678" spans="1:13">
      <c r="A2678" s="1" t="s">
        <v>11</v>
      </c>
      <c r="B2678">
        <v>48285</v>
      </c>
      <c r="C2678" t="s">
        <v>1707</v>
      </c>
      <c r="D2678">
        <v>8804</v>
      </c>
      <c r="E2678">
        <v>1333</v>
      </c>
      <c r="F2678">
        <v>10197</v>
      </c>
      <c r="G2678">
        <v>7471</v>
      </c>
      <c r="H2678">
        <v>0.86339119348827997</v>
      </c>
      <c r="I2678">
        <v>0.13072472295773199</v>
      </c>
      <c r="J2678">
        <v>0.73266647053054801</v>
      </c>
      <c r="K2678">
        <f t="shared" si="123"/>
        <v>5890347</v>
      </c>
      <c r="L2678">
        <f t="shared" si="124"/>
        <v>5259126</v>
      </c>
      <c r="M2678">
        <f t="shared" si="125"/>
        <v>11317911</v>
      </c>
    </row>
    <row r="2679" spans="1:13">
      <c r="A2679" s="1" t="s">
        <v>11</v>
      </c>
      <c r="B2679">
        <v>48287</v>
      </c>
      <c r="C2679" t="s">
        <v>126</v>
      </c>
      <c r="D2679">
        <v>6255</v>
      </c>
      <c r="E2679">
        <v>1750</v>
      </c>
      <c r="F2679">
        <v>8086</v>
      </c>
      <c r="G2679">
        <v>4505</v>
      </c>
      <c r="H2679">
        <v>0.77355923818946304</v>
      </c>
      <c r="I2679">
        <v>0.216423447934701</v>
      </c>
      <c r="J2679">
        <v>0.55713579025476101</v>
      </c>
      <c r="K2679">
        <f t="shared" si="123"/>
        <v>5890347</v>
      </c>
      <c r="L2679">
        <f t="shared" si="124"/>
        <v>5259126</v>
      </c>
      <c r="M2679">
        <f t="shared" si="125"/>
        <v>11317911</v>
      </c>
    </row>
    <row r="2680" spans="1:13">
      <c r="A2680" s="1" t="s">
        <v>11</v>
      </c>
      <c r="B2680">
        <v>48289</v>
      </c>
      <c r="C2680" t="s">
        <v>412</v>
      </c>
      <c r="D2680">
        <v>7523</v>
      </c>
      <c r="E2680">
        <v>1072</v>
      </c>
      <c r="F2680">
        <v>8674</v>
      </c>
      <c r="G2680">
        <v>6451</v>
      </c>
      <c r="H2680">
        <v>0.86730458842517799</v>
      </c>
      <c r="I2680">
        <v>0.123587733456306</v>
      </c>
      <c r="J2680">
        <v>0.74371685496887197</v>
      </c>
      <c r="K2680">
        <f t="shared" si="123"/>
        <v>5890347</v>
      </c>
      <c r="L2680">
        <f t="shared" si="124"/>
        <v>5259126</v>
      </c>
      <c r="M2680">
        <f t="shared" si="125"/>
        <v>11317911</v>
      </c>
    </row>
    <row r="2681" spans="1:13">
      <c r="A2681" s="1" t="s">
        <v>11</v>
      </c>
      <c r="B2681">
        <v>48291</v>
      </c>
      <c r="C2681" t="s">
        <v>414</v>
      </c>
      <c r="D2681">
        <v>23302</v>
      </c>
      <c r="E2681">
        <v>5785</v>
      </c>
      <c r="F2681">
        <v>29334</v>
      </c>
      <c r="G2681">
        <v>17517</v>
      </c>
      <c r="H2681">
        <v>0.79436830981114004</v>
      </c>
      <c r="I2681">
        <v>0.19721142701302199</v>
      </c>
      <c r="J2681">
        <v>0.59715688279811796</v>
      </c>
      <c r="K2681">
        <f t="shared" si="123"/>
        <v>5890347</v>
      </c>
      <c r="L2681">
        <f t="shared" si="124"/>
        <v>5259126</v>
      </c>
      <c r="M2681">
        <f t="shared" si="125"/>
        <v>11317911</v>
      </c>
    </row>
    <row r="2682" spans="1:13">
      <c r="A2682" s="1" t="s">
        <v>11</v>
      </c>
      <c r="B2682">
        <v>48293</v>
      </c>
      <c r="C2682" t="s">
        <v>127</v>
      </c>
      <c r="D2682">
        <v>6789</v>
      </c>
      <c r="E2682">
        <v>2213</v>
      </c>
      <c r="F2682">
        <v>9095</v>
      </c>
      <c r="G2682">
        <v>4576</v>
      </c>
      <c r="H2682">
        <v>0.74645409565695398</v>
      </c>
      <c r="I2682">
        <v>0.243320505772402</v>
      </c>
      <c r="J2682">
        <v>0.50313358988455203</v>
      </c>
      <c r="K2682">
        <f t="shared" si="123"/>
        <v>5890347</v>
      </c>
      <c r="L2682">
        <f t="shared" si="124"/>
        <v>5259126</v>
      </c>
      <c r="M2682">
        <f t="shared" si="125"/>
        <v>11317911</v>
      </c>
    </row>
    <row r="2683" spans="1:13">
      <c r="A2683" s="1" t="s">
        <v>11</v>
      </c>
      <c r="B2683">
        <v>48295</v>
      </c>
      <c r="C2683" t="s">
        <v>1708</v>
      </c>
      <c r="D2683">
        <v>1205</v>
      </c>
      <c r="E2683">
        <v>131</v>
      </c>
      <c r="F2683">
        <v>1353</v>
      </c>
      <c r="G2683">
        <v>1074</v>
      </c>
      <c r="H2683">
        <v>0.89061345158906102</v>
      </c>
      <c r="I2683">
        <v>9.68218773096821E-2</v>
      </c>
      <c r="J2683">
        <v>0.79379157427937896</v>
      </c>
      <c r="K2683">
        <f t="shared" si="123"/>
        <v>5890347</v>
      </c>
      <c r="L2683">
        <f t="shared" si="124"/>
        <v>5259126</v>
      </c>
      <c r="M2683">
        <f t="shared" si="125"/>
        <v>11317911</v>
      </c>
    </row>
    <row r="2684" spans="1:13">
      <c r="A2684" s="1" t="s">
        <v>11</v>
      </c>
      <c r="B2684">
        <v>48297</v>
      </c>
      <c r="C2684" t="s">
        <v>1709</v>
      </c>
      <c r="D2684">
        <v>4199</v>
      </c>
      <c r="E2684">
        <v>819</v>
      </c>
      <c r="F2684">
        <v>5054</v>
      </c>
      <c r="G2684">
        <v>3380</v>
      </c>
      <c r="H2684">
        <v>0.83082706766917203</v>
      </c>
      <c r="I2684">
        <v>0.16204986149584399</v>
      </c>
      <c r="J2684">
        <v>0.66877720617332803</v>
      </c>
      <c r="K2684">
        <f t="shared" si="123"/>
        <v>5890347</v>
      </c>
      <c r="L2684">
        <f t="shared" si="124"/>
        <v>5259126</v>
      </c>
      <c r="M2684">
        <f t="shared" si="125"/>
        <v>11317911</v>
      </c>
    </row>
    <row r="2685" spans="1:13">
      <c r="A2685" s="1" t="s">
        <v>11</v>
      </c>
      <c r="B2685">
        <v>48299</v>
      </c>
      <c r="C2685" t="s">
        <v>1710</v>
      </c>
      <c r="D2685">
        <v>10079</v>
      </c>
      <c r="E2685">
        <v>2465</v>
      </c>
      <c r="F2685">
        <v>12660</v>
      </c>
      <c r="G2685">
        <v>7614</v>
      </c>
      <c r="H2685">
        <v>0.79612954186413898</v>
      </c>
      <c r="I2685">
        <v>0.19470774091627099</v>
      </c>
      <c r="J2685">
        <v>0.60142180094786701</v>
      </c>
      <c r="K2685">
        <f t="shared" si="123"/>
        <v>5890347</v>
      </c>
      <c r="L2685">
        <f t="shared" si="124"/>
        <v>5259126</v>
      </c>
      <c r="M2685">
        <f t="shared" si="125"/>
        <v>11317911</v>
      </c>
    </row>
    <row r="2686" spans="1:13">
      <c r="A2686" s="1" t="s">
        <v>11</v>
      </c>
      <c r="B2686">
        <v>48301</v>
      </c>
      <c r="C2686" t="s">
        <v>1711</v>
      </c>
      <c r="D2686">
        <v>60</v>
      </c>
      <c r="E2686">
        <v>4</v>
      </c>
      <c r="F2686">
        <v>66</v>
      </c>
      <c r="G2686">
        <v>56</v>
      </c>
      <c r="H2686">
        <v>0.90909090909090895</v>
      </c>
      <c r="I2686">
        <v>6.0606060606060601E-2</v>
      </c>
      <c r="J2686">
        <v>0.84848484848484795</v>
      </c>
      <c r="K2686">
        <f t="shared" si="123"/>
        <v>5890347</v>
      </c>
      <c r="L2686">
        <f t="shared" si="124"/>
        <v>5259126</v>
      </c>
      <c r="M2686">
        <f t="shared" si="125"/>
        <v>11317911</v>
      </c>
    </row>
    <row r="2687" spans="1:13">
      <c r="A2687" s="1" t="s">
        <v>11</v>
      </c>
      <c r="B2687">
        <v>48303</v>
      </c>
      <c r="C2687" t="s">
        <v>1712</v>
      </c>
      <c r="D2687">
        <v>78861</v>
      </c>
      <c r="E2687">
        <v>40017</v>
      </c>
      <c r="F2687">
        <v>120771</v>
      </c>
      <c r="G2687">
        <v>38844</v>
      </c>
      <c r="H2687">
        <v>0.65297960603124905</v>
      </c>
      <c r="I2687">
        <v>0.33134610129915198</v>
      </c>
      <c r="J2687">
        <v>0.32163350473209601</v>
      </c>
      <c r="K2687">
        <f t="shared" si="123"/>
        <v>5890347</v>
      </c>
      <c r="L2687">
        <f t="shared" si="124"/>
        <v>5259126</v>
      </c>
      <c r="M2687">
        <f t="shared" si="125"/>
        <v>11317911</v>
      </c>
    </row>
    <row r="2688" spans="1:13">
      <c r="A2688" s="1" t="s">
        <v>11</v>
      </c>
      <c r="B2688">
        <v>48305</v>
      </c>
      <c r="C2688" t="s">
        <v>1713</v>
      </c>
      <c r="D2688">
        <v>1853</v>
      </c>
      <c r="E2688">
        <v>428</v>
      </c>
      <c r="F2688">
        <v>2293</v>
      </c>
      <c r="G2688">
        <v>1425</v>
      </c>
      <c r="H2688">
        <v>0.80811164413432102</v>
      </c>
      <c r="I2688">
        <v>0.186655037069341</v>
      </c>
      <c r="J2688">
        <v>0.62145660706497996</v>
      </c>
      <c r="K2688">
        <f t="shared" si="123"/>
        <v>5890347</v>
      </c>
      <c r="L2688">
        <f t="shared" si="124"/>
        <v>5259126</v>
      </c>
      <c r="M2688">
        <f t="shared" si="125"/>
        <v>11317911</v>
      </c>
    </row>
    <row r="2689" spans="1:13">
      <c r="A2689" s="1" t="s">
        <v>11</v>
      </c>
      <c r="B2689">
        <v>48307</v>
      </c>
      <c r="C2689" t="s">
        <v>1714</v>
      </c>
      <c r="D2689">
        <v>2904</v>
      </c>
      <c r="E2689">
        <v>490</v>
      </c>
      <c r="F2689">
        <v>3436</v>
      </c>
      <c r="G2689">
        <v>2414</v>
      </c>
      <c r="H2689">
        <v>0.84516880093131497</v>
      </c>
      <c r="I2689">
        <v>0.14260768335273499</v>
      </c>
      <c r="J2689">
        <v>0.70256111757857898</v>
      </c>
      <c r="K2689">
        <f t="shared" si="123"/>
        <v>5890347</v>
      </c>
      <c r="L2689">
        <f t="shared" si="124"/>
        <v>5259126</v>
      </c>
      <c r="M2689">
        <f t="shared" si="125"/>
        <v>11317911</v>
      </c>
    </row>
    <row r="2690" spans="1:13">
      <c r="A2690" s="1" t="s">
        <v>11</v>
      </c>
      <c r="B2690">
        <v>48309</v>
      </c>
      <c r="C2690" t="s">
        <v>1715</v>
      </c>
      <c r="D2690">
        <v>59543</v>
      </c>
      <c r="E2690">
        <v>36688</v>
      </c>
      <c r="F2690">
        <v>97771</v>
      </c>
      <c r="G2690">
        <v>22855</v>
      </c>
      <c r="H2690">
        <v>0.60900471509956899</v>
      </c>
      <c r="I2690">
        <v>0.37524419306338203</v>
      </c>
      <c r="J2690">
        <v>0.233760522036186</v>
      </c>
      <c r="K2690">
        <f t="shared" si="123"/>
        <v>5890347</v>
      </c>
      <c r="L2690">
        <f t="shared" si="124"/>
        <v>5259126</v>
      </c>
      <c r="M2690">
        <f t="shared" si="125"/>
        <v>11317911</v>
      </c>
    </row>
    <row r="2691" spans="1:13">
      <c r="A2691" s="1" t="s">
        <v>11</v>
      </c>
      <c r="B2691">
        <v>48311</v>
      </c>
      <c r="C2691" t="s">
        <v>1716</v>
      </c>
      <c r="D2691">
        <v>460</v>
      </c>
      <c r="E2691">
        <v>53</v>
      </c>
      <c r="F2691">
        <v>516</v>
      </c>
      <c r="G2691">
        <v>407</v>
      </c>
      <c r="H2691">
        <v>0.89147286821705396</v>
      </c>
      <c r="I2691">
        <v>0.10271317829457299</v>
      </c>
      <c r="J2691">
        <v>0.78875968992248002</v>
      </c>
      <c r="K2691">
        <f t="shared" ref="K2691:K2754" si="126">SUMIF(A:A,A2691,D:D)</f>
        <v>5890347</v>
      </c>
      <c r="L2691">
        <f t="shared" ref="L2691:L2754" si="127">SUMIF(A:A,A2691,E:E)</f>
        <v>5259126</v>
      </c>
      <c r="M2691">
        <f t="shared" ref="M2691:M2754" si="128">SUMIF(A:A,A2691,F:F)</f>
        <v>11317911</v>
      </c>
    </row>
    <row r="2692" spans="1:13">
      <c r="A2692" s="1" t="s">
        <v>11</v>
      </c>
      <c r="B2692">
        <v>48313</v>
      </c>
      <c r="C2692" t="s">
        <v>130</v>
      </c>
      <c r="D2692">
        <v>4169</v>
      </c>
      <c r="E2692">
        <v>1088</v>
      </c>
      <c r="F2692">
        <v>5297</v>
      </c>
      <c r="G2692">
        <v>3081</v>
      </c>
      <c r="H2692">
        <v>0.78704927317349405</v>
      </c>
      <c r="I2692">
        <v>0.20539928261279899</v>
      </c>
      <c r="J2692">
        <v>0.581649990560694</v>
      </c>
      <c r="K2692">
        <f t="shared" si="126"/>
        <v>5890347</v>
      </c>
      <c r="L2692">
        <f t="shared" si="127"/>
        <v>5259126</v>
      </c>
      <c r="M2692">
        <f t="shared" si="128"/>
        <v>11317911</v>
      </c>
    </row>
    <row r="2693" spans="1:13">
      <c r="A2693" s="1" t="s">
        <v>11</v>
      </c>
      <c r="B2693">
        <v>48315</v>
      </c>
      <c r="C2693" t="s">
        <v>132</v>
      </c>
      <c r="D2693">
        <v>3470</v>
      </c>
      <c r="E2693">
        <v>1339</v>
      </c>
      <c r="F2693">
        <v>4864</v>
      </c>
      <c r="G2693">
        <v>2131</v>
      </c>
      <c r="H2693">
        <v>0.71340460526315697</v>
      </c>
      <c r="I2693">
        <v>0.27528782894736797</v>
      </c>
      <c r="J2693">
        <v>0.43811677631578899</v>
      </c>
      <c r="K2693">
        <f t="shared" si="126"/>
        <v>5890347</v>
      </c>
      <c r="L2693">
        <f t="shared" si="127"/>
        <v>5259126</v>
      </c>
      <c r="M2693">
        <f t="shared" si="128"/>
        <v>11317911</v>
      </c>
    </row>
    <row r="2694" spans="1:13">
      <c r="A2694" s="1" t="s">
        <v>11</v>
      </c>
      <c r="B2694">
        <v>48317</v>
      </c>
      <c r="C2694" t="s">
        <v>416</v>
      </c>
      <c r="D2694">
        <v>1857</v>
      </c>
      <c r="E2694">
        <v>288</v>
      </c>
      <c r="F2694">
        <v>2160</v>
      </c>
      <c r="G2694">
        <v>1569</v>
      </c>
      <c r="H2694">
        <v>0.85972222222222205</v>
      </c>
      <c r="I2694">
        <v>0.133333333333333</v>
      </c>
      <c r="J2694">
        <v>0.72638888888888897</v>
      </c>
      <c r="K2694">
        <f t="shared" si="126"/>
        <v>5890347</v>
      </c>
      <c r="L2694">
        <f t="shared" si="127"/>
        <v>5259126</v>
      </c>
      <c r="M2694">
        <f t="shared" si="128"/>
        <v>11317911</v>
      </c>
    </row>
    <row r="2695" spans="1:13">
      <c r="A2695" s="1" t="s">
        <v>11</v>
      </c>
      <c r="B2695">
        <v>48319</v>
      </c>
      <c r="C2695" t="s">
        <v>613</v>
      </c>
      <c r="D2695">
        <v>1991</v>
      </c>
      <c r="E2695">
        <v>457</v>
      </c>
      <c r="F2695">
        <v>2474</v>
      </c>
      <c r="G2695">
        <v>1534</v>
      </c>
      <c r="H2695">
        <v>0.80476960388035501</v>
      </c>
      <c r="I2695">
        <v>0.18472109943411399</v>
      </c>
      <c r="J2695">
        <v>0.62004850444624005</v>
      </c>
      <c r="K2695">
        <f t="shared" si="126"/>
        <v>5890347</v>
      </c>
      <c r="L2695">
        <f t="shared" si="127"/>
        <v>5259126</v>
      </c>
      <c r="M2695">
        <f t="shared" si="128"/>
        <v>11317911</v>
      </c>
    </row>
    <row r="2696" spans="1:13">
      <c r="A2696" s="1" t="s">
        <v>11</v>
      </c>
      <c r="B2696">
        <v>48321</v>
      </c>
      <c r="C2696" t="s">
        <v>1717</v>
      </c>
      <c r="D2696">
        <v>9845</v>
      </c>
      <c r="E2696">
        <v>3733</v>
      </c>
      <c r="F2696">
        <v>13726</v>
      </c>
      <c r="G2696">
        <v>6112</v>
      </c>
      <c r="H2696">
        <v>0.71725193064257597</v>
      </c>
      <c r="I2696">
        <v>0.27196561270581299</v>
      </c>
      <c r="J2696">
        <v>0.44528631793676199</v>
      </c>
      <c r="K2696">
        <f t="shared" si="126"/>
        <v>5890347</v>
      </c>
      <c r="L2696">
        <f t="shared" si="127"/>
        <v>5259126</v>
      </c>
      <c r="M2696">
        <f t="shared" si="128"/>
        <v>11317911</v>
      </c>
    </row>
    <row r="2697" spans="1:13">
      <c r="A2697" s="1" t="s">
        <v>11</v>
      </c>
      <c r="B2697">
        <v>48323</v>
      </c>
      <c r="C2697" t="s">
        <v>1718</v>
      </c>
      <c r="D2697">
        <v>6881</v>
      </c>
      <c r="E2697">
        <v>8332</v>
      </c>
      <c r="F2697">
        <v>15346</v>
      </c>
      <c r="G2697">
        <v>-1451</v>
      </c>
      <c r="H2697">
        <v>0.44839046005473698</v>
      </c>
      <c r="I2697">
        <v>0.54294278639384796</v>
      </c>
      <c r="J2697">
        <v>-9.4552326339111106E-2</v>
      </c>
      <c r="K2697">
        <f t="shared" si="126"/>
        <v>5890347</v>
      </c>
      <c r="L2697">
        <f t="shared" si="127"/>
        <v>5259126</v>
      </c>
      <c r="M2697">
        <f t="shared" si="128"/>
        <v>11317911</v>
      </c>
    </row>
    <row r="2698" spans="1:13">
      <c r="A2698" s="1" t="s">
        <v>11</v>
      </c>
      <c r="B2698">
        <v>48325</v>
      </c>
      <c r="C2698" t="s">
        <v>1418</v>
      </c>
      <c r="D2698">
        <v>15642</v>
      </c>
      <c r="E2698">
        <v>6773</v>
      </c>
      <c r="F2698">
        <v>22644</v>
      </c>
      <c r="G2698">
        <v>8869</v>
      </c>
      <c r="H2698">
        <v>0.69077901430842603</v>
      </c>
      <c r="I2698">
        <v>0.299107931460872</v>
      </c>
      <c r="J2698">
        <v>0.39167108284755298</v>
      </c>
      <c r="K2698">
        <f t="shared" si="126"/>
        <v>5890347</v>
      </c>
      <c r="L2698">
        <f t="shared" si="127"/>
        <v>5259126</v>
      </c>
      <c r="M2698">
        <f t="shared" si="128"/>
        <v>11317911</v>
      </c>
    </row>
    <row r="2699" spans="1:13">
      <c r="A2699" s="1" t="s">
        <v>11</v>
      </c>
      <c r="B2699">
        <v>48327</v>
      </c>
      <c r="C2699" t="s">
        <v>615</v>
      </c>
      <c r="D2699">
        <v>823</v>
      </c>
      <c r="E2699">
        <v>197</v>
      </c>
      <c r="F2699">
        <v>1028</v>
      </c>
      <c r="G2699">
        <v>626</v>
      </c>
      <c r="H2699">
        <v>0.80058365758754801</v>
      </c>
      <c r="I2699">
        <v>0.19163424124513601</v>
      </c>
      <c r="J2699">
        <v>0.60894941634241195</v>
      </c>
      <c r="K2699">
        <f t="shared" si="126"/>
        <v>5890347</v>
      </c>
      <c r="L2699">
        <f t="shared" si="127"/>
        <v>5259126</v>
      </c>
      <c r="M2699">
        <f t="shared" si="128"/>
        <v>11317911</v>
      </c>
    </row>
    <row r="2700" spans="1:13">
      <c r="A2700" s="1" t="s">
        <v>11</v>
      </c>
      <c r="B2700">
        <v>48329</v>
      </c>
      <c r="C2700" t="s">
        <v>985</v>
      </c>
      <c r="D2700">
        <v>45624</v>
      </c>
      <c r="E2700">
        <v>12329</v>
      </c>
      <c r="F2700">
        <v>58856</v>
      </c>
      <c r="G2700">
        <v>33295</v>
      </c>
      <c r="H2700">
        <v>0.77518010058447695</v>
      </c>
      <c r="I2700">
        <v>0.20947736849259199</v>
      </c>
      <c r="J2700">
        <v>0.56570273209188504</v>
      </c>
      <c r="K2700">
        <f t="shared" si="126"/>
        <v>5890347</v>
      </c>
      <c r="L2700">
        <f t="shared" si="127"/>
        <v>5259126</v>
      </c>
      <c r="M2700">
        <f t="shared" si="128"/>
        <v>11317911</v>
      </c>
    </row>
    <row r="2701" spans="1:13">
      <c r="A2701" s="1" t="s">
        <v>11</v>
      </c>
      <c r="B2701">
        <v>48331</v>
      </c>
      <c r="C2701" t="s">
        <v>1719</v>
      </c>
      <c r="D2701">
        <v>7984</v>
      </c>
      <c r="E2701">
        <v>2496</v>
      </c>
      <c r="F2701">
        <v>10576</v>
      </c>
      <c r="G2701">
        <v>5488</v>
      </c>
      <c r="H2701">
        <v>0.75491679273827506</v>
      </c>
      <c r="I2701">
        <v>0.23600605143721601</v>
      </c>
      <c r="J2701">
        <v>0.51891074130105896</v>
      </c>
      <c r="K2701">
        <f t="shared" si="126"/>
        <v>5890347</v>
      </c>
      <c r="L2701">
        <f t="shared" si="127"/>
        <v>5259126</v>
      </c>
      <c r="M2701">
        <f t="shared" si="128"/>
        <v>11317911</v>
      </c>
    </row>
    <row r="2702" spans="1:13">
      <c r="A2702" s="1" t="s">
        <v>11</v>
      </c>
      <c r="B2702">
        <v>48333</v>
      </c>
      <c r="C2702" t="s">
        <v>702</v>
      </c>
      <c r="D2702">
        <v>2217</v>
      </c>
      <c r="E2702">
        <v>271</v>
      </c>
      <c r="F2702">
        <v>2505</v>
      </c>
      <c r="G2702">
        <v>1946</v>
      </c>
      <c r="H2702">
        <v>0.88502994011975999</v>
      </c>
      <c r="I2702">
        <v>0.10818363273452999</v>
      </c>
      <c r="J2702">
        <v>0.77684630738522897</v>
      </c>
      <c r="K2702">
        <f t="shared" si="126"/>
        <v>5890347</v>
      </c>
      <c r="L2702">
        <f t="shared" si="127"/>
        <v>5259126</v>
      </c>
      <c r="M2702">
        <f t="shared" si="128"/>
        <v>11317911</v>
      </c>
    </row>
    <row r="2703" spans="1:13">
      <c r="A2703" s="1" t="s">
        <v>11</v>
      </c>
      <c r="B2703">
        <v>48335</v>
      </c>
      <c r="C2703" t="s">
        <v>504</v>
      </c>
      <c r="D2703">
        <v>2170</v>
      </c>
      <c r="E2703">
        <v>397</v>
      </c>
      <c r="F2703">
        <v>2579</v>
      </c>
      <c r="G2703">
        <v>1773</v>
      </c>
      <c r="H2703">
        <v>0.84141139976735102</v>
      </c>
      <c r="I2703">
        <v>0.153935633966653</v>
      </c>
      <c r="J2703">
        <v>0.68747576580069703</v>
      </c>
      <c r="K2703">
        <f t="shared" si="126"/>
        <v>5890347</v>
      </c>
      <c r="L2703">
        <f t="shared" si="127"/>
        <v>5259126</v>
      </c>
      <c r="M2703">
        <f t="shared" si="128"/>
        <v>11317911</v>
      </c>
    </row>
    <row r="2704" spans="1:13">
      <c r="A2704" s="1" t="s">
        <v>11</v>
      </c>
      <c r="B2704">
        <v>48337</v>
      </c>
      <c r="C2704" t="s">
        <v>1720</v>
      </c>
      <c r="D2704">
        <v>8615</v>
      </c>
      <c r="E2704">
        <v>1097</v>
      </c>
      <c r="F2704">
        <v>9814</v>
      </c>
      <c r="G2704">
        <v>7518</v>
      </c>
      <c r="H2704">
        <v>0.87782759323415505</v>
      </c>
      <c r="I2704">
        <v>0.11177909109435499</v>
      </c>
      <c r="J2704">
        <v>0.76604850213980002</v>
      </c>
      <c r="K2704">
        <f t="shared" si="126"/>
        <v>5890347</v>
      </c>
      <c r="L2704">
        <f t="shared" si="127"/>
        <v>5259126</v>
      </c>
      <c r="M2704">
        <f t="shared" si="128"/>
        <v>11317911</v>
      </c>
    </row>
    <row r="2705" spans="1:13">
      <c r="A2705" s="1" t="s">
        <v>11</v>
      </c>
      <c r="B2705">
        <v>48339</v>
      </c>
      <c r="C2705" t="s">
        <v>136</v>
      </c>
      <c r="D2705">
        <v>193382</v>
      </c>
      <c r="E2705">
        <v>74377</v>
      </c>
      <c r="F2705">
        <v>271451</v>
      </c>
      <c r="G2705">
        <v>119005</v>
      </c>
      <c r="H2705">
        <v>0.71240113316952203</v>
      </c>
      <c r="I2705">
        <v>0.273997885437887</v>
      </c>
      <c r="J2705">
        <v>0.43840324773163403</v>
      </c>
      <c r="K2705">
        <f t="shared" si="126"/>
        <v>5890347</v>
      </c>
      <c r="L2705">
        <f t="shared" si="127"/>
        <v>5259126</v>
      </c>
      <c r="M2705">
        <f t="shared" si="128"/>
        <v>11317911</v>
      </c>
    </row>
    <row r="2706" spans="1:13">
      <c r="A2706" s="1" t="s">
        <v>11</v>
      </c>
      <c r="B2706">
        <v>48341</v>
      </c>
      <c r="C2706" t="s">
        <v>1343</v>
      </c>
      <c r="D2706">
        <v>4359</v>
      </c>
      <c r="E2706">
        <v>1062</v>
      </c>
      <c r="F2706">
        <v>5508</v>
      </c>
      <c r="G2706">
        <v>3297</v>
      </c>
      <c r="H2706">
        <v>0.79139433551198202</v>
      </c>
      <c r="I2706">
        <v>0.19281045751633899</v>
      </c>
      <c r="J2706">
        <v>0.59858387799564206</v>
      </c>
      <c r="K2706">
        <f t="shared" si="126"/>
        <v>5890347</v>
      </c>
      <c r="L2706">
        <f t="shared" si="127"/>
        <v>5259126</v>
      </c>
      <c r="M2706">
        <f t="shared" si="128"/>
        <v>11317911</v>
      </c>
    </row>
    <row r="2707" spans="1:13">
      <c r="A2707" s="1" t="s">
        <v>11</v>
      </c>
      <c r="B2707">
        <v>48343</v>
      </c>
      <c r="C2707" t="s">
        <v>754</v>
      </c>
      <c r="D2707">
        <v>3872</v>
      </c>
      <c r="E2707">
        <v>1669</v>
      </c>
      <c r="F2707">
        <v>5587</v>
      </c>
      <c r="G2707">
        <v>2203</v>
      </c>
      <c r="H2707">
        <v>0.69303740826919602</v>
      </c>
      <c r="I2707">
        <v>0.29872919276892701</v>
      </c>
      <c r="J2707">
        <v>0.39430821550026801</v>
      </c>
      <c r="K2707">
        <f t="shared" si="126"/>
        <v>5890347</v>
      </c>
      <c r="L2707">
        <f t="shared" si="127"/>
        <v>5259126</v>
      </c>
      <c r="M2707">
        <f t="shared" si="128"/>
        <v>11317911</v>
      </c>
    </row>
    <row r="2708" spans="1:13">
      <c r="A2708" s="1" t="s">
        <v>11</v>
      </c>
      <c r="B2708">
        <v>48345</v>
      </c>
      <c r="C2708" t="s">
        <v>1721</v>
      </c>
      <c r="D2708">
        <v>604</v>
      </c>
      <c r="E2708">
        <v>46</v>
      </c>
      <c r="F2708">
        <v>652</v>
      </c>
      <c r="G2708">
        <v>558</v>
      </c>
      <c r="H2708">
        <v>0.92638036809815905</v>
      </c>
      <c r="I2708">
        <v>7.0552147239263799E-2</v>
      </c>
      <c r="J2708">
        <v>0.85582822085889498</v>
      </c>
      <c r="K2708">
        <f t="shared" si="126"/>
        <v>5890347</v>
      </c>
      <c r="L2708">
        <f t="shared" si="127"/>
        <v>5259126</v>
      </c>
      <c r="M2708">
        <f t="shared" si="128"/>
        <v>11317911</v>
      </c>
    </row>
    <row r="2709" spans="1:13">
      <c r="A2709" s="1" t="s">
        <v>11</v>
      </c>
      <c r="B2709">
        <v>48347</v>
      </c>
      <c r="C2709" t="s">
        <v>1722</v>
      </c>
      <c r="D2709">
        <v>17378</v>
      </c>
      <c r="E2709">
        <v>9000</v>
      </c>
      <c r="F2709">
        <v>26763</v>
      </c>
      <c r="G2709">
        <v>8378</v>
      </c>
      <c r="H2709">
        <v>0.64932929791129501</v>
      </c>
      <c r="I2709">
        <v>0.33628516982401002</v>
      </c>
      <c r="J2709">
        <v>0.31304412808728399</v>
      </c>
      <c r="K2709">
        <f t="shared" si="126"/>
        <v>5890347</v>
      </c>
      <c r="L2709">
        <f t="shared" si="127"/>
        <v>5259126</v>
      </c>
      <c r="M2709">
        <f t="shared" si="128"/>
        <v>11317911</v>
      </c>
    </row>
    <row r="2710" spans="1:13">
      <c r="A2710" s="1" t="s">
        <v>11</v>
      </c>
      <c r="B2710">
        <v>48349</v>
      </c>
      <c r="C2710" t="s">
        <v>1723</v>
      </c>
      <c r="D2710">
        <v>13800</v>
      </c>
      <c r="E2710">
        <v>5101</v>
      </c>
      <c r="F2710">
        <v>19121</v>
      </c>
      <c r="G2710">
        <v>8699</v>
      </c>
      <c r="H2710">
        <v>0.72171957533601705</v>
      </c>
      <c r="I2710">
        <v>0.26677475027456699</v>
      </c>
      <c r="J2710">
        <v>0.45494482506145001</v>
      </c>
      <c r="K2710">
        <f t="shared" si="126"/>
        <v>5890347</v>
      </c>
      <c r="L2710">
        <f t="shared" si="127"/>
        <v>5259126</v>
      </c>
      <c r="M2710">
        <f t="shared" si="128"/>
        <v>11317911</v>
      </c>
    </row>
    <row r="2711" spans="1:13">
      <c r="A2711" s="1" t="s">
        <v>11</v>
      </c>
      <c r="B2711">
        <v>48351</v>
      </c>
      <c r="C2711" t="s">
        <v>244</v>
      </c>
      <c r="D2711">
        <v>4882</v>
      </c>
      <c r="E2711">
        <v>1173</v>
      </c>
      <c r="F2711">
        <v>6094</v>
      </c>
      <c r="G2711">
        <v>3709</v>
      </c>
      <c r="H2711">
        <v>0.80111585165736698</v>
      </c>
      <c r="I2711">
        <v>0.19248441089596299</v>
      </c>
      <c r="J2711">
        <v>0.60863144076140396</v>
      </c>
      <c r="K2711">
        <f t="shared" si="126"/>
        <v>5890347</v>
      </c>
      <c r="L2711">
        <f t="shared" si="127"/>
        <v>5259126</v>
      </c>
      <c r="M2711">
        <f t="shared" si="128"/>
        <v>11317911</v>
      </c>
    </row>
    <row r="2712" spans="1:13">
      <c r="A2712" s="1" t="s">
        <v>11</v>
      </c>
      <c r="B2712">
        <v>48353</v>
      </c>
      <c r="C2712" t="s">
        <v>1724</v>
      </c>
      <c r="D2712">
        <v>4131</v>
      </c>
      <c r="E2712">
        <v>1162</v>
      </c>
      <c r="F2712">
        <v>5356</v>
      </c>
      <c r="G2712">
        <v>2969</v>
      </c>
      <c r="H2712">
        <v>0.77128454070201602</v>
      </c>
      <c r="I2712">
        <v>0.21695294996265799</v>
      </c>
      <c r="J2712">
        <v>0.55433159073935701</v>
      </c>
      <c r="K2712">
        <f t="shared" si="126"/>
        <v>5890347</v>
      </c>
      <c r="L2712">
        <f t="shared" si="127"/>
        <v>5259126</v>
      </c>
      <c r="M2712">
        <f t="shared" si="128"/>
        <v>11317911</v>
      </c>
    </row>
    <row r="2713" spans="1:13">
      <c r="A2713" s="1" t="s">
        <v>11</v>
      </c>
      <c r="B2713">
        <v>48355</v>
      </c>
      <c r="C2713" t="s">
        <v>1725</v>
      </c>
      <c r="D2713">
        <v>64617</v>
      </c>
      <c r="E2713">
        <v>60925</v>
      </c>
      <c r="F2713">
        <v>127314</v>
      </c>
      <c r="G2713">
        <v>3692</v>
      </c>
      <c r="H2713">
        <v>0.50754041189499899</v>
      </c>
      <c r="I2713">
        <v>0.47854124448214602</v>
      </c>
      <c r="J2713">
        <v>2.8999167412853199E-2</v>
      </c>
      <c r="K2713">
        <f t="shared" si="126"/>
        <v>5890347</v>
      </c>
      <c r="L2713">
        <f t="shared" si="127"/>
        <v>5259126</v>
      </c>
      <c r="M2713">
        <f t="shared" si="128"/>
        <v>11317911</v>
      </c>
    </row>
    <row r="2714" spans="1:13">
      <c r="A2714" s="1" t="s">
        <v>11</v>
      </c>
      <c r="B2714">
        <v>48357</v>
      </c>
      <c r="C2714" t="s">
        <v>1726</v>
      </c>
      <c r="D2714">
        <v>2812</v>
      </c>
      <c r="E2714">
        <v>302</v>
      </c>
      <c r="F2714">
        <v>3156</v>
      </c>
      <c r="G2714">
        <v>2510</v>
      </c>
      <c r="H2714">
        <v>0.89100126742712205</v>
      </c>
      <c r="I2714">
        <v>9.5690747782002497E-2</v>
      </c>
      <c r="J2714">
        <v>0.79531051964512001</v>
      </c>
      <c r="K2714">
        <f t="shared" si="126"/>
        <v>5890347</v>
      </c>
      <c r="L2714">
        <f t="shared" si="127"/>
        <v>5259126</v>
      </c>
      <c r="M2714">
        <f t="shared" si="128"/>
        <v>11317911</v>
      </c>
    </row>
    <row r="2715" spans="1:13">
      <c r="A2715" s="1" t="s">
        <v>11</v>
      </c>
      <c r="B2715">
        <v>48359</v>
      </c>
      <c r="C2715" t="s">
        <v>831</v>
      </c>
      <c r="D2715">
        <v>917</v>
      </c>
      <c r="E2715">
        <v>81</v>
      </c>
      <c r="F2715">
        <v>1009</v>
      </c>
      <c r="G2715">
        <v>836</v>
      </c>
      <c r="H2715">
        <v>0.90882061446977203</v>
      </c>
      <c r="I2715">
        <v>8.0277502477700699E-2</v>
      </c>
      <c r="J2715">
        <v>0.82854311199207098</v>
      </c>
      <c r="K2715">
        <f t="shared" si="126"/>
        <v>5890347</v>
      </c>
      <c r="L2715">
        <f t="shared" si="127"/>
        <v>5259126</v>
      </c>
      <c r="M2715">
        <f t="shared" si="128"/>
        <v>11317911</v>
      </c>
    </row>
    <row r="2716" spans="1:13">
      <c r="A2716" s="1" t="s">
        <v>11</v>
      </c>
      <c r="B2716">
        <v>48361</v>
      </c>
      <c r="C2716" t="s">
        <v>293</v>
      </c>
      <c r="D2716">
        <v>29186</v>
      </c>
      <c r="E2716">
        <v>6357</v>
      </c>
      <c r="F2716">
        <v>35994</v>
      </c>
      <c r="G2716">
        <v>22829</v>
      </c>
      <c r="H2716">
        <v>0.81085736511640805</v>
      </c>
      <c r="I2716">
        <v>0.17661276879479901</v>
      </c>
      <c r="J2716">
        <v>0.63424459632160901</v>
      </c>
      <c r="K2716">
        <f t="shared" si="126"/>
        <v>5890347</v>
      </c>
      <c r="L2716">
        <f t="shared" si="127"/>
        <v>5259126</v>
      </c>
      <c r="M2716">
        <f t="shared" si="128"/>
        <v>11317911</v>
      </c>
    </row>
    <row r="2717" spans="1:13">
      <c r="A2717" s="1" t="s">
        <v>11</v>
      </c>
      <c r="B2717">
        <v>48363</v>
      </c>
      <c r="C2717" t="s">
        <v>1727</v>
      </c>
      <c r="D2717">
        <v>10179</v>
      </c>
      <c r="E2717">
        <v>2178</v>
      </c>
      <c r="F2717">
        <v>12485</v>
      </c>
      <c r="G2717">
        <v>8001</v>
      </c>
      <c r="H2717">
        <v>0.81529835802963502</v>
      </c>
      <c r="I2717">
        <v>0.174449339207048</v>
      </c>
      <c r="J2717">
        <v>0.64084901882258705</v>
      </c>
      <c r="K2717">
        <f t="shared" si="126"/>
        <v>5890347</v>
      </c>
      <c r="L2717">
        <f t="shared" si="127"/>
        <v>5259126</v>
      </c>
      <c r="M2717">
        <f t="shared" si="128"/>
        <v>11317911</v>
      </c>
    </row>
    <row r="2718" spans="1:13">
      <c r="A2718" s="1" t="s">
        <v>11</v>
      </c>
      <c r="B2718">
        <v>48365</v>
      </c>
      <c r="C2718" t="s">
        <v>1088</v>
      </c>
      <c r="D2718">
        <v>9326</v>
      </c>
      <c r="E2718">
        <v>2057</v>
      </c>
      <c r="F2718">
        <v>11451</v>
      </c>
      <c r="G2718">
        <v>7269</v>
      </c>
      <c r="H2718">
        <v>0.81442668762553405</v>
      </c>
      <c r="I2718">
        <v>0.179634966378482</v>
      </c>
      <c r="J2718">
        <v>0.63479172124705197</v>
      </c>
      <c r="K2718">
        <f t="shared" si="126"/>
        <v>5890347</v>
      </c>
      <c r="L2718">
        <f t="shared" si="127"/>
        <v>5259126</v>
      </c>
      <c r="M2718">
        <f t="shared" si="128"/>
        <v>11317911</v>
      </c>
    </row>
    <row r="2719" spans="1:13">
      <c r="A2719" s="1" t="s">
        <v>11</v>
      </c>
      <c r="B2719">
        <v>48367</v>
      </c>
      <c r="C2719" t="s">
        <v>1728</v>
      </c>
      <c r="D2719">
        <v>62045</v>
      </c>
      <c r="E2719">
        <v>13017</v>
      </c>
      <c r="F2719">
        <v>76128</v>
      </c>
      <c r="G2719">
        <v>49028</v>
      </c>
      <c r="H2719">
        <v>0.815008932324506</v>
      </c>
      <c r="I2719">
        <v>0.17098833543505601</v>
      </c>
      <c r="J2719">
        <v>0.64402059688944902</v>
      </c>
      <c r="K2719">
        <f t="shared" si="126"/>
        <v>5890347</v>
      </c>
      <c r="L2719">
        <f t="shared" si="127"/>
        <v>5259126</v>
      </c>
      <c r="M2719">
        <f t="shared" si="128"/>
        <v>11317911</v>
      </c>
    </row>
    <row r="2720" spans="1:13">
      <c r="A2720" s="1" t="s">
        <v>11</v>
      </c>
      <c r="B2720">
        <v>48369</v>
      </c>
      <c r="C2720" t="s">
        <v>1729</v>
      </c>
      <c r="D2720">
        <v>2135</v>
      </c>
      <c r="E2720">
        <v>488</v>
      </c>
      <c r="F2720">
        <v>2650</v>
      </c>
      <c r="G2720">
        <v>1647</v>
      </c>
      <c r="H2720">
        <v>0.80566037735849005</v>
      </c>
      <c r="I2720">
        <v>0.18415094339622601</v>
      </c>
      <c r="J2720">
        <v>0.62150943396226399</v>
      </c>
      <c r="K2720">
        <f t="shared" si="126"/>
        <v>5890347</v>
      </c>
      <c r="L2720">
        <f t="shared" si="127"/>
        <v>5259126</v>
      </c>
      <c r="M2720">
        <f t="shared" si="128"/>
        <v>11317911</v>
      </c>
    </row>
    <row r="2721" spans="1:13">
      <c r="A2721" s="1" t="s">
        <v>11</v>
      </c>
      <c r="B2721">
        <v>48371</v>
      </c>
      <c r="C2721" t="s">
        <v>1730</v>
      </c>
      <c r="D2721">
        <v>3215</v>
      </c>
      <c r="E2721">
        <v>1382</v>
      </c>
      <c r="F2721">
        <v>4668</v>
      </c>
      <c r="G2721">
        <v>1833</v>
      </c>
      <c r="H2721">
        <v>0.68873179091687997</v>
      </c>
      <c r="I2721">
        <v>0.29605826906598098</v>
      </c>
      <c r="J2721">
        <v>0.39267352185089899</v>
      </c>
      <c r="K2721">
        <f t="shared" si="126"/>
        <v>5890347</v>
      </c>
      <c r="L2721">
        <f t="shared" si="127"/>
        <v>5259126</v>
      </c>
      <c r="M2721">
        <f t="shared" si="128"/>
        <v>11317911</v>
      </c>
    </row>
    <row r="2722" spans="1:13">
      <c r="A2722" s="1" t="s">
        <v>11</v>
      </c>
      <c r="B2722">
        <v>48373</v>
      </c>
      <c r="C2722" t="s">
        <v>248</v>
      </c>
      <c r="D2722">
        <v>18573</v>
      </c>
      <c r="E2722">
        <v>5387</v>
      </c>
      <c r="F2722">
        <v>24181</v>
      </c>
      <c r="G2722">
        <v>13186</v>
      </c>
      <c r="H2722">
        <v>0.76808237872709895</v>
      </c>
      <c r="I2722">
        <v>0.222778214300483</v>
      </c>
      <c r="J2722">
        <v>0.545304164426616</v>
      </c>
      <c r="K2722">
        <f t="shared" si="126"/>
        <v>5890347</v>
      </c>
      <c r="L2722">
        <f t="shared" si="127"/>
        <v>5259126</v>
      </c>
      <c r="M2722">
        <f t="shared" si="128"/>
        <v>11317911</v>
      </c>
    </row>
    <row r="2723" spans="1:13">
      <c r="A2723" s="1" t="s">
        <v>11</v>
      </c>
      <c r="B2723">
        <v>48375</v>
      </c>
      <c r="C2723" t="s">
        <v>1519</v>
      </c>
      <c r="D2723">
        <v>22820</v>
      </c>
      <c r="E2723">
        <v>9921</v>
      </c>
      <c r="F2723">
        <v>33321</v>
      </c>
      <c r="G2723">
        <v>12899</v>
      </c>
      <c r="H2723">
        <v>0.68485339575642901</v>
      </c>
      <c r="I2723">
        <v>0.29774016386062802</v>
      </c>
      <c r="J2723">
        <v>0.38711323189580099</v>
      </c>
      <c r="K2723">
        <f t="shared" si="126"/>
        <v>5890347</v>
      </c>
      <c r="L2723">
        <f t="shared" si="127"/>
        <v>5259126</v>
      </c>
      <c r="M2723">
        <f t="shared" si="128"/>
        <v>11317911</v>
      </c>
    </row>
    <row r="2724" spans="1:13">
      <c r="A2724" s="1" t="s">
        <v>11</v>
      </c>
      <c r="B2724">
        <v>48377</v>
      </c>
      <c r="C2724" t="s">
        <v>1731</v>
      </c>
      <c r="D2724">
        <v>721</v>
      </c>
      <c r="E2724">
        <v>1463</v>
      </c>
      <c r="F2724">
        <v>2217</v>
      </c>
      <c r="G2724">
        <v>-742</v>
      </c>
      <c r="H2724">
        <v>0.32521425349571398</v>
      </c>
      <c r="I2724">
        <v>0.65990076680198395</v>
      </c>
      <c r="J2724">
        <v>-0.33468651330626897</v>
      </c>
      <c r="K2724">
        <f t="shared" si="126"/>
        <v>5890347</v>
      </c>
      <c r="L2724">
        <f t="shared" si="127"/>
        <v>5259126</v>
      </c>
      <c r="M2724">
        <f t="shared" si="128"/>
        <v>11317911</v>
      </c>
    </row>
    <row r="2725" spans="1:13">
      <c r="A2725" s="1" t="s">
        <v>11</v>
      </c>
      <c r="B2725">
        <v>48379</v>
      </c>
      <c r="C2725" t="s">
        <v>1732</v>
      </c>
      <c r="D2725">
        <v>5155</v>
      </c>
      <c r="E2725">
        <v>842</v>
      </c>
      <c r="F2725">
        <v>6053</v>
      </c>
      <c r="G2725">
        <v>4313</v>
      </c>
      <c r="H2725">
        <v>0.85164381298529601</v>
      </c>
      <c r="I2725">
        <v>0.13910457624318501</v>
      </c>
      <c r="J2725">
        <v>0.71253923674211095</v>
      </c>
      <c r="K2725">
        <f t="shared" si="126"/>
        <v>5890347</v>
      </c>
      <c r="L2725">
        <f t="shared" si="127"/>
        <v>5259126</v>
      </c>
      <c r="M2725">
        <f t="shared" si="128"/>
        <v>11317911</v>
      </c>
    </row>
    <row r="2726" spans="1:13">
      <c r="A2726" s="1" t="s">
        <v>11</v>
      </c>
      <c r="B2726">
        <v>48381</v>
      </c>
      <c r="C2726" t="s">
        <v>1733</v>
      </c>
      <c r="D2726">
        <v>50796</v>
      </c>
      <c r="E2726">
        <v>12802</v>
      </c>
      <c r="F2726">
        <v>64674</v>
      </c>
      <c r="G2726">
        <v>37994</v>
      </c>
      <c r="H2726">
        <v>0.78541608683551301</v>
      </c>
      <c r="I2726">
        <v>0.19794662460958001</v>
      </c>
      <c r="J2726">
        <v>0.58746946222593299</v>
      </c>
      <c r="K2726">
        <f t="shared" si="126"/>
        <v>5890347</v>
      </c>
      <c r="L2726">
        <f t="shared" si="127"/>
        <v>5259126</v>
      </c>
      <c r="M2726">
        <f t="shared" si="128"/>
        <v>11317911</v>
      </c>
    </row>
    <row r="2727" spans="1:13">
      <c r="A2727" s="1" t="s">
        <v>11</v>
      </c>
      <c r="B2727">
        <v>48383</v>
      </c>
      <c r="C2727" t="s">
        <v>1734</v>
      </c>
      <c r="D2727">
        <v>942</v>
      </c>
      <c r="E2727">
        <v>172</v>
      </c>
      <c r="F2727">
        <v>1124</v>
      </c>
      <c r="G2727">
        <v>770</v>
      </c>
      <c r="H2727">
        <v>0.83807829181494597</v>
      </c>
      <c r="I2727">
        <v>0.153024911032028</v>
      </c>
      <c r="J2727">
        <v>0.685053380782918</v>
      </c>
      <c r="K2727">
        <f t="shared" si="126"/>
        <v>5890347</v>
      </c>
      <c r="L2727">
        <f t="shared" si="127"/>
        <v>5259126</v>
      </c>
      <c r="M2727">
        <f t="shared" si="128"/>
        <v>11317911</v>
      </c>
    </row>
    <row r="2728" spans="1:13">
      <c r="A2728" s="1" t="s">
        <v>11</v>
      </c>
      <c r="B2728">
        <v>48385</v>
      </c>
      <c r="C2728" t="s">
        <v>1735</v>
      </c>
      <c r="D2728">
        <v>1643</v>
      </c>
      <c r="E2728">
        <v>320</v>
      </c>
      <c r="F2728">
        <v>1982</v>
      </c>
      <c r="G2728">
        <v>1323</v>
      </c>
      <c r="H2728">
        <v>0.82896064581230999</v>
      </c>
      <c r="I2728">
        <v>0.16145307769929301</v>
      </c>
      <c r="J2728">
        <v>0.66750756811301704</v>
      </c>
      <c r="K2728">
        <f t="shared" si="126"/>
        <v>5890347</v>
      </c>
      <c r="L2728">
        <f t="shared" si="127"/>
        <v>5259126</v>
      </c>
      <c r="M2728">
        <f t="shared" si="128"/>
        <v>11317911</v>
      </c>
    </row>
    <row r="2729" spans="1:13">
      <c r="A2729" s="1" t="s">
        <v>11</v>
      </c>
      <c r="B2729">
        <v>48387</v>
      </c>
      <c r="C2729" t="s">
        <v>1736</v>
      </c>
      <c r="D2729">
        <v>4517</v>
      </c>
      <c r="E2729">
        <v>1246</v>
      </c>
      <c r="F2729">
        <v>5806</v>
      </c>
      <c r="G2729">
        <v>3271</v>
      </c>
      <c r="H2729">
        <v>0.77798828797795305</v>
      </c>
      <c r="I2729">
        <v>0.21460558043403299</v>
      </c>
      <c r="J2729">
        <v>0.56338270754391995</v>
      </c>
      <c r="K2729">
        <f t="shared" si="126"/>
        <v>5890347</v>
      </c>
      <c r="L2729">
        <f t="shared" si="127"/>
        <v>5259126</v>
      </c>
      <c r="M2729">
        <f t="shared" si="128"/>
        <v>11317911</v>
      </c>
    </row>
    <row r="2730" spans="1:13">
      <c r="A2730" s="1" t="s">
        <v>11</v>
      </c>
      <c r="B2730">
        <v>48389</v>
      </c>
      <c r="C2730" t="s">
        <v>1737</v>
      </c>
      <c r="D2730">
        <v>2254</v>
      </c>
      <c r="E2730">
        <v>1395</v>
      </c>
      <c r="F2730">
        <v>3687</v>
      </c>
      <c r="G2730">
        <v>859</v>
      </c>
      <c r="H2730">
        <v>0.61133713045836702</v>
      </c>
      <c r="I2730">
        <v>0.37835638730675297</v>
      </c>
      <c r="J2730">
        <v>0.23298074315161299</v>
      </c>
      <c r="K2730">
        <f t="shared" si="126"/>
        <v>5890347</v>
      </c>
      <c r="L2730">
        <f t="shared" si="127"/>
        <v>5259126</v>
      </c>
      <c r="M2730">
        <f t="shared" si="128"/>
        <v>11317911</v>
      </c>
    </row>
    <row r="2731" spans="1:13">
      <c r="A2731" s="1" t="s">
        <v>11</v>
      </c>
      <c r="B2731">
        <v>48391</v>
      </c>
      <c r="C2731" t="s">
        <v>1738</v>
      </c>
      <c r="D2731">
        <v>2210</v>
      </c>
      <c r="E2731">
        <v>1108</v>
      </c>
      <c r="F2731">
        <v>3366</v>
      </c>
      <c r="G2731">
        <v>1102</v>
      </c>
      <c r="H2731">
        <v>0.65656565656565602</v>
      </c>
      <c r="I2731">
        <v>0.32917409387997598</v>
      </c>
      <c r="J2731">
        <v>0.32739156268567998</v>
      </c>
      <c r="K2731">
        <f t="shared" si="126"/>
        <v>5890347</v>
      </c>
      <c r="L2731">
        <f t="shared" si="127"/>
        <v>5259126</v>
      </c>
      <c r="M2731">
        <f t="shared" si="128"/>
        <v>11317911</v>
      </c>
    </row>
    <row r="2732" spans="1:13">
      <c r="A2732" s="1" t="s">
        <v>11</v>
      </c>
      <c r="B2732">
        <v>48393</v>
      </c>
      <c r="C2732" t="s">
        <v>1583</v>
      </c>
      <c r="D2732">
        <v>529</v>
      </c>
      <c r="E2732">
        <v>17</v>
      </c>
      <c r="F2732">
        <v>550</v>
      </c>
      <c r="G2732">
        <v>512</v>
      </c>
      <c r="H2732">
        <v>0.96181818181818102</v>
      </c>
      <c r="I2732">
        <v>3.09090909090909E-2</v>
      </c>
      <c r="J2732">
        <v>0.93090909090909002</v>
      </c>
      <c r="K2732">
        <f t="shared" si="126"/>
        <v>5890347</v>
      </c>
      <c r="L2732">
        <f t="shared" si="127"/>
        <v>5259126</v>
      </c>
      <c r="M2732">
        <f t="shared" si="128"/>
        <v>11317911</v>
      </c>
    </row>
    <row r="2733" spans="1:13">
      <c r="A2733" s="1" t="s">
        <v>11</v>
      </c>
      <c r="B2733">
        <v>48395</v>
      </c>
      <c r="C2733" t="s">
        <v>835</v>
      </c>
      <c r="D2733">
        <v>5646</v>
      </c>
      <c r="E2733">
        <v>2374</v>
      </c>
      <c r="F2733">
        <v>8099</v>
      </c>
      <c r="G2733">
        <v>3272</v>
      </c>
      <c r="H2733">
        <v>0.69712310161748303</v>
      </c>
      <c r="I2733">
        <v>0.29312260772934901</v>
      </c>
      <c r="J2733">
        <v>0.40400049388813403</v>
      </c>
      <c r="K2733">
        <f t="shared" si="126"/>
        <v>5890347</v>
      </c>
      <c r="L2733">
        <f t="shared" si="127"/>
        <v>5259126</v>
      </c>
      <c r="M2733">
        <f t="shared" si="128"/>
        <v>11317911</v>
      </c>
    </row>
    <row r="2734" spans="1:13">
      <c r="A2734" s="1" t="s">
        <v>11</v>
      </c>
      <c r="B2734">
        <v>48397</v>
      </c>
      <c r="C2734" t="s">
        <v>1739</v>
      </c>
      <c r="D2734">
        <v>36726</v>
      </c>
      <c r="E2734">
        <v>16412</v>
      </c>
      <c r="F2734">
        <v>53891</v>
      </c>
      <c r="G2734">
        <v>20314</v>
      </c>
      <c r="H2734">
        <v>0.68148670464455996</v>
      </c>
      <c r="I2734">
        <v>0.30454064686125698</v>
      </c>
      <c r="J2734">
        <v>0.37694605778330298</v>
      </c>
      <c r="K2734">
        <f t="shared" si="126"/>
        <v>5890347</v>
      </c>
      <c r="L2734">
        <f t="shared" si="127"/>
        <v>5259126</v>
      </c>
      <c r="M2734">
        <f t="shared" si="128"/>
        <v>11317911</v>
      </c>
    </row>
    <row r="2735" spans="1:13">
      <c r="A2735" s="1" t="s">
        <v>11</v>
      </c>
      <c r="B2735">
        <v>48399</v>
      </c>
      <c r="C2735" t="s">
        <v>1740</v>
      </c>
      <c r="D2735">
        <v>3807</v>
      </c>
      <c r="E2735">
        <v>552</v>
      </c>
      <c r="F2735">
        <v>4409</v>
      </c>
      <c r="G2735">
        <v>3255</v>
      </c>
      <c r="H2735">
        <v>0.863461102290768</v>
      </c>
      <c r="I2735">
        <v>0.125198457700158</v>
      </c>
      <c r="J2735">
        <v>0.73826264459060997</v>
      </c>
      <c r="K2735">
        <f t="shared" si="126"/>
        <v>5890347</v>
      </c>
      <c r="L2735">
        <f t="shared" si="127"/>
        <v>5259126</v>
      </c>
      <c r="M2735">
        <f t="shared" si="128"/>
        <v>11317911</v>
      </c>
    </row>
    <row r="2736" spans="1:13">
      <c r="A2736" s="1" t="s">
        <v>11</v>
      </c>
      <c r="B2736">
        <v>48401</v>
      </c>
      <c r="C2736" t="s">
        <v>1741</v>
      </c>
      <c r="D2736">
        <v>16534</v>
      </c>
      <c r="E2736">
        <v>4629</v>
      </c>
      <c r="F2736">
        <v>21368</v>
      </c>
      <c r="G2736">
        <v>11905</v>
      </c>
      <c r="H2736">
        <v>0.77377386746536803</v>
      </c>
      <c r="I2736">
        <v>0.21663234743541701</v>
      </c>
      <c r="J2736">
        <v>0.55714152002995099</v>
      </c>
      <c r="K2736">
        <f t="shared" si="126"/>
        <v>5890347</v>
      </c>
      <c r="L2736">
        <f t="shared" si="127"/>
        <v>5259126</v>
      </c>
      <c r="M2736">
        <f t="shared" si="128"/>
        <v>11317911</v>
      </c>
    </row>
    <row r="2737" spans="1:13">
      <c r="A2737" s="1" t="s">
        <v>11</v>
      </c>
      <c r="B2737">
        <v>48403</v>
      </c>
      <c r="C2737" t="s">
        <v>1742</v>
      </c>
      <c r="D2737">
        <v>4784</v>
      </c>
      <c r="E2737">
        <v>669</v>
      </c>
      <c r="F2737">
        <v>5487</v>
      </c>
      <c r="G2737">
        <v>4115</v>
      </c>
      <c r="H2737">
        <v>0.87187898669582597</v>
      </c>
      <c r="I2737">
        <v>0.121924548933843</v>
      </c>
      <c r="J2737">
        <v>0.74995443776198201</v>
      </c>
      <c r="K2737">
        <f t="shared" si="126"/>
        <v>5890347</v>
      </c>
      <c r="L2737">
        <f t="shared" si="127"/>
        <v>5259126</v>
      </c>
      <c r="M2737">
        <f t="shared" si="128"/>
        <v>11317911</v>
      </c>
    </row>
    <row r="2738" spans="1:13">
      <c r="A2738" s="1" t="s">
        <v>11</v>
      </c>
      <c r="B2738">
        <v>48405</v>
      </c>
      <c r="C2738" t="s">
        <v>1743</v>
      </c>
      <c r="D2738">
        <v>3007</v>
      </c>
      <c r="E2738">
        <v>980</v>
      </c>
      <c r="F2738">
        <v>4002</v>
      </c>
      <c r="G2738">
        <v>2027</v>
      </c>
      <c r="H2738">
        <v>0.75137431284357803</v>
      </c>
      <c r="I2738">
        <v>0.24487756121939</v>
      </c>
      <c r="J2738">
        <v>0.50649675162418795</v>
      </c>
      <c r="K2738">
        <f t="shared" si="126"/>
        <v>5890347</v>
      </c>
      <c r="L2738">
        <f t="shared" si="127"/>
        <v>5259126</v>
      </c>
      <c r="M2738">
        <f t="shared" si="128"/>
        <v>11317911</v>
      </c>
    </row>
    <row r="2739" spans="1:13">
      <c r="A2739" s="1" t="s">
        <v>11</v>
      </c>
      <c r="B2739">
        <v>48407</v>
      </c>
      <c r="C2739" t="s">
        <v>1744</v>
      </c>
      <c r="D2739">
        <v>10161</v>
      </c>
      <c r="E2739">
        <v>2337</v>
      </c>
      <c r="F2739">
        <v>12638</v>
      </c>
      <c r="G2739">
        <v>7824</v>
      </c>
      <c r="H2739">
        <v>0.80400379806931399</v>
      </c>
      <c r="I2739">
        <v>0.18491849976262001</v>
      </c>
      <c r="J2739">
        <v>0.61908529830669401</v>
      </c>
      <c r="K2739">
        <f t="shared" si="126"/>
        <v>5890347</v>
      </c>
      <c r="L2739">
        <f t="shared" si="127"/>
        <v>5259126</v>
      </c>
      <c r="M2739">
        <f t="shared" si="128"/>
        <v>11317911</v>
      </c>
    </row>
    <row r="2740" spans="1:13">
      <c r="A2740" s="1" t="s">
        <v>11</v>
      </c>
      <c r="B2740">
        <v>48409</v>
      </c>
      <c r="C2740" t="s">
        <v>1745</v>
      </c>
      <c r="D2740">
        <v>16516</v>
      </c>
      <c r="E2740">
        <v>8988</v>
      </c>
      <c r="F2740">
        <v>25888</v>
      </c>
      <c r="G2740">
        <v>7528</v>
      </c>
      <c r="H2740">
        <v>0.63797898640296602</v>
      </c>
      <c r="I2740">
        <v>0.34718788627935698</v>
      </c>
      <c r="J2740">
        <v>0.29079110012360898</v>
      </c>
      <c r="K2740">
        <f t="shared" si="126"/>
        <v>5890347</v>
      </c>
      <c r="L2740">
        <f t="shared" si="127"/>
        <v>5259126</v>
      </c>
      <c r="M2740">
        <f t="shared" si="128"/>
        <v>11317911</v>
      </c>
    </row>
    <row r="2741" spans="1:13">
      <c r="A2741" s="1" t="s">
        <v>11</v>
      </c>
      <c r="B2741">
        <v>48411</v>
      </c>
      <c r="C2741" t="s">
        <v>1746</v>
      </c>
      <c r="D2741">
        <v>2308</v>
      </c>
      <c r="E2741">
        <v>287</v>
      </c>
      <c r="F2741">
        <v>2602</v>
      </c>
      <c r="G2741">
        <v>2021</v>
      </c>
      <c r="H2741">
        <v>0.887009992313604</v>
      </c>
      <c r="I2741">
        <v>0.11029976940814699</v>
      </c>
      <c r="J2741">
        <v>0.77671022290545699</v>
      </c>
      <c r="K2741">
        <f t="shared" si="126"/>
        <v>5890347</v>
      </c>
      <c r="L2741">
        <f t="shared" si="127"/>
        <v>5259126</v>
      </c>
      <c r="M2741">
        <f t="shared" si="128"/>
        <v>11317911</v>
      </c>
    </row>
    <row r="2742" spans="1:13">
      <c r="A2742" s="1" t="s">
        <v>11</v>
      </c>
      <c r="B2742">
        <v>48413</v>
      </c>
      <c r="C2742" t="s">
        <v>1747</v>
      </c>
      <c r="D2742">
        <v>940</v>
      </c>
      <c r="E2742">
        <v>211</v>
      </c>
      <c r="F2742">
        <v>1159</v>
      </c>
      <c r="G2742">
        <v>729</v>
      </c>
      <c r="H2742">
        <v>0.81104400345125105</v>
      </c>
      <c r="I2742">
        <v>0.182053494391717</v>
      </c>
      <c r="J2742">
        <v>0.62899050905953402</v>
      </c>
      <c r="K2742">
        <f t="shared" si="126"/>
        <v>5890347</v>
      </c>
      <c r="L2742">
        <f t="shared" si="127"/>
        <v>5259126</v>
      </c>
      <c r="M2742">
        <f t="shared" si="128"/>
        <v>11317911</v>
      </c>
    </row>
    <row r="2743" spans="1:13">
      <c r="A2743" s="1" t="s">
        <v>11</v>
      </c>
      <c r="B2743">
        <v>48415</v>
      </c>
      <c r="C2743" t="s">
        <v>1748</v>
      </c>
      <c r="D2743">
        <v>4983</v>
      </c>
      <c r="E2743">
        <v>818</v>
      </c>
      <c r="F2743">
        <v>5869</v>
      </c>
      <c r="G2743">
        <v>4165</v>
      </c>
      <c r="H2743">
        <v>0.84903731470437804</v>
      </c>
      <c r="I2743">
        <v>0.139376384392571</v>
      </c>
      <c r="J2743">
        <v>0.70966093031180699</v>
      </c>
      <c r="K2743">
        <f t="shared" si="126"/>
        <v>5890347</v>
      </c>
      <c r="L2743">
        <f t="shared" si="127"/>
        <v>5259126</v>
      </c>
      <c r="M2743">
        <f t="shared" si="128"/>
        <v>11317911</v>
      </c>
    </row>
    <row r="2744" spans="1:13">
      <c r="A2744" s="1" t="s">
        <v>11</v>
      </c>
      <c r="B2744">
        <v>48417</v>
      </c>
      <c r="C2744" t="s">
        <v>1749</v>
      </c>
      <c r="D2744">
        <v>1484</v>
      </c>
      <c r="E2744">
        <v>130</v>
      </c>
      <c r="F2744">
        <v>1628</v>
      </c>
      <c r="G2744">
        <v>1354</v>
      </c>
      <c r="H2744">
        <v>0.91154791154791104</v>
      </c>
      <c r="I2744">
        <v>7.9852579852579805E-2</v>
      </c>
      <c r="J2744">
        <v>0.83169533169533105</v>
      </c>
      <c r="K2744">
        <f t="shared" si="126"/>
        <v>5890347</v>
      </c>
      <c r="L2744">
        <f t="shared" si="127"/>
        <v>5259126</v>
      </c>
      <c r="M2744">
        <f t="shared" si="128"/>
        <v>11317911</v>
      </c>
    </row>
    <row r="2745" spans="1:13">
      <c r="A2745" s="1" t="s">
        <v>11</v>
      </c>
      <c r="B2745">
        <v>48419</v>
      </c>
      <c r="C2745" t="s">
        <v>144</v>
      </c>
      <c r="D2745">
        <v>7975</v>
      </c>
      <c r="E2745">
        <v>2068</v>
      </c>
      <c r="F2745">
        <v>10084</v>
      </c>
      <c r="G2745">
        <v>5907</v>
      </c>
      <c r="H2745">
        <v>0.79085680285600901</v>
      </c>
      <c r="I2745">
        <v>0.205077350257834</v>
      </c>
      <c r="J2745">
        <v>0.58577945259817499</v>
      </c>
      <c r="K2745">
        <f t="shared" si="126"/>
        <v>5890347</v>
      </c>
      <c r="L2745">
        <f t="shared" si="127"/>
        <v>5259126</v>
      </c>
      <c r="M2745">
        <f t="shared" si="128"/>
        <v>11317911</v>
      </c>
    </row>
    <row r="2746" spans="1:13">
      <c r="A2746" s="1" t="s">
        <v>11</v>
      </c>
      <c r="B2746">
        <v>48421</v>
      </c>
      <c r="C2746" t="s">
        <v>775</v>
      </c>
      <c r="D2746">
        <v>886</v>
      </c>
      <c r="E2746">
        <v>91</v>
      </c>
      <c r="F2746">
        <v>991</v>
      </c>
      <c r="G2746">
        <v>795</v>
      </c>
      <c r="H2746">
        <v>0.89404641775983795</v>
      </c>
      <c r="I2746">
        <v>9.1826437941473202E-2</v>
      </c>
      <c r="J2746">
        <v>0.80221997981836501</v>
      </c>
      <c r="K2746">
        <f t="shared" si="126"/>
        <v>5890347</v>
      </c>
      <c r="L2746">
        <f t="shared" si="127"/>
        <v>5259126</v>
      </c>
      <c r="M2746">
        <f t="shared" si="128"/>
        <v>11317911</v>
      </c>
    </row>
    <row r="2747" spans="1:13">
      <c r="A2747" s="1" t="s">
        <v>11</v>
      </c>
      <c r="B2747">
        <v>48423</v>
      </c>
      <c r="C2747" t="s">
        <v>776</v>
      </c>
      <c r="D2747">
        <v>69080</v>
      </c>
      <c r="E2747">
        <v>29615</v>
      </c>
      <c r="F2747">
        <v>100075</v>
      </c>
      <c r="G2747">
        <v>39465</v>
      </c>
      <c r="H2747">
        <v>0.69028228828378702</v>
      </c>
      <c r="I2747">
        <v>0.29592805395952998</v>
      </c>
      <c r="J2747">
        <v>0.39435423432425598</v>
      </c>
      <c r="K2747">
        <f t="shared" si="126"/>
        <v>5890347</v>
      </c>
      <c r="L2747">
        <f t="shared" si="127"/>
        <v>5259126</v>
      </c>
      <c r="M2747">
        <f t="shared" si="128"/>
        <v>11317911</v>
      </c>
    </row>
    <row r="2748" spans="1:13">
      <c r="A2748" s="1" t="s">
        <v>11</v>
      </c>
      <c r="B2748">
        <v>48425</v>
      </c>
      <c r="C2748" t="s">
        <v>1750</v>
      </c>
      <c r="D2748">
        <v>4105</v>
      </c>
      <c r="E2748">
        <v>768</v>
      </c>
      <c r="F2748">
        <v>4947</v>
      </c>
      <c r="G2748">
        <v>3337</v>
      </c>
      <c r="H2748">
        <v>0.82979583586011696</v>
      </c>
      <c r="I2748">
        <v>0.15524560339599699</v>
      </c>
      <c r="J2748">
        <v>0.67455023246411905</v>
      </c>
      <c r="K2748">
        <f t="shared" si="126"/>
        <v>5890347</v>
      </c>
      <c r="L2748">
        <f t="shared" si="127"/>
        <v>5259126</v>
      </c>
      <c r="M2748">
        <f t="shared" si="128"/>
        <v>11317911</v>
      </c>
    </row>
    <row r="2749" spans="1:13">
      <c r="A2749" s="1" t="s">
        <v>11</v>
      </c>
      <c r="B2749">
        <v>48427</v>
      </c>
      <c r="C2749" t="s">
        <v>1751</v>
      </c>
      <c r="D2749">
        <v>8247</v>
      </c>
      <c r="E2749">
        <v>9123</v>
      </c>
      <c r="F2749">
        <v>17525</v>
      </c>
      <c r="G2749">
        <v>-876</v>
      </c>
      <c r="H2749">
        <v>0.47058487874464999</v>
      </c>
      <c r="I2749">
        <v>0.52057061340941502</v>
      </c>
      <c r="J2749">
        <v>-4.9985734664764601E-2</v>
      </c>
      <c r="K2749">
        <f t="shared" si="126"/>
        <v>5890347</v>
      </c>
      <c r="L2749">
        <f t="shared" si="127"/>
        <v>5259126</v>
      </c>
      <c r="M2749">
        <f t="shared" si="128"/>
        <v>11317911</v>
      </c>
    </row>
    <row r="2750" spans="1:13">
      <c r="A2750" s="1" t="s">
        <v>11</v>
      </c>
      <c r="B2750">
        <v>48429</v>
      </c>
      <c r="C2750" t="s">
        <v>519</v>
      </c>
      <c r="D2750">
        <v>3385</v>
      </c>
      <c r="E2750">
        <v>397</v>
      </c>
      <c r="F2750">
        <v>3800</v>
      </c>
      <c r="G2750">
        <v>2988</v>
      </c>
      <c r="H2750">
        <v>0.89078947368421002</v>
      </c>
      <c r="I2750">
        <v>0.104473684210526</v>
      </c>
      <c r="J2750">
        <v>0.78631578947368397</v>
      </c>
      <c r="K2750">
        <f t="shared" si="126"/>
        <v>5890347</v>
      </c>
      <c r="L2750">
        <f t="shared" si="127"/>
        <v>5259126</v>
      </c>
      <c r="M2750">
        <f t="shared" si="128"/>
        <v>11317911</v>
      </c>
    </row>
    <row r="2751" spans="1:13">
      <c r="A2751" s="1" t="s">
        <v>11</v>
      </c>
      <c r="B2751">
        <v>48431</v>
      </c>
      <c r="C2751" t="s">
        <v>1752</v>
      </c>
      <c r="D2751">
        <v>584</v>
      </c>
      <c r="E2751">
        <v>51</v>
      </c>
      <c r="F2751">
        <v>639</v>
      </c>
      <c r="G2751">
        <v>533</v>
      </c>
      <c r="H2751">
        <v>0.91392801251956102</v>
      </c>
      <c r="I2751">
        <v>7.9812206572769898E-2</v>
      </c>
      <c r="J2751">
        <v>0.83411580594679102</v>
      </c>
      <c r="K2751">
        <f t="shared" si="126"/>
        <v>5890347</v>
      </c>
      <c r="L2751">
        <f t="shared" si="127"/>
        <v>5259126</v>
      </c>
      <c r="M2751">
        <f t="shared" si="128"/>
        <v>11317911</v>
      </c>
    </row>
    <row r="2752" spans="1:13">
      <c r="A2752" s="1" t="s">
        <v>11</v>
      </c>
      <c r="B2752">
        <v>48433</v>
      </c>
      <c r="C2752" t="s">
        <v>1753</v>
      </c>
      <c r="D2752">
        <v>615</v>
      </c>
      <c r="E2752">
        <v>116</v>
      </c>
      <c r="F2752">
        <v>736</v>
      </c>
      <c r="G2752">
        <v>499</v>
      </c>
      <c r="H2752">
        <v>0.83559782608695599</v>
      </c>
      <c r="I2752">
        <v>0.157608695652173</v>
      </c>
      <c r="J2752">
        <v>0.67798913043478204</v>
      </c>
      <c r="K2752">
        <f t="shared" si="126"/>
        <v>5890347</v>
      </c>
      <c r="L2752">
        <f t="shared" si="127"/>
        <v>5259126</v>
      </c>
      <c r="M2752">
        <f t="shared" si="128"/>
        <v>11317911</v>
      </c>
    </row>
    <row r="2753" spans="1:13">
      <c r="A2753" s="1" t="s">
        <v>11</v>
      </c>
      <c r="B2753">
        <v>48435</v>
      </c>
      <c r="C2753" t="s">
        <v>1754</v>
      </c>
      <c r="D2753">
        <v>1222</v>
      </c>
      <c r="E2753">
        <v>322</v>
      </c>
      <c r="F2753">
        <v>1557</v>
      </c>
      <c r="G2753">
        <v>900</v>
      </c>
      <c r="H2753">
        <v>0.78484264611432197</v>
      </c>
      <c r="I2753">
        <v>0.20680796403339699</v>
      </c>
      <c r="J2753">
        <v>0.57803468208092401</v>
      </c>
      <c r="K2753">
        <f t="shared" si="126"/>
        <v>5890347</v>
      </c>
      <c r="L2753">
        <f t="shared" si="127"/>
        <v>5259126</v>
      </c>
      <c r="M2753">
        <f t="shared" si="128"/>
        <v>11317911</v>
      </c>
    </row>
    <row r="2754" spans="1:13">
      <c r="A2754" s="1" t="s">
        <v>11</v>
      </c>
      <c r="B2754">
        <v>48437</v>
      </c>
      <c r="C2754" t="s">
        <v>1755</v>
      </c>
      <c r="D2754">
        <v>1845</v>
      </c>
      <c r="E2754">
        <v>478</v>
      </c>
      <c r="F2754">
        <v>2355</v>
      </c>
      <c r="G2754">
        <v>1367</v>
      </c>
      <c r="H2754">
        <v>0.78343949044585903</v>
      </c>
      <c r="I2754">
        <v>0.202972399150743</v>
      </c>
      <c r="J2754">
        <v>0.58046709129511598</v>
      </c>
      <c r="K2754">
        <f t="shared" si="126"/>
        <v>5890347</v>
      </c>
      <c r="L2754">
        <f t="shared" si="127"/>
        <v>5259126</v>
      </c>
      <c r="M2754">
        <f t="shared" si="128"/>
        <v>11317911</v>
      </c>
    </row>
    <row r="2755" spans="1:13">
      <c r="A2755" s="1" t="s">
        <v>11</v>
      </c>
      <c r="B2755">
        <v>48439</v>
      </c>
      <c r="C2755" t="s">
        <v>1756</v>
      </c>
      <c r="D2755">
        <v>409741</v>
      </c>
      <c r="E2755">
        <v>411567</v>
      </c>
      <c r="F2755">
        <v>834697</v>
      </c>
      <c r="G2755">
        <v>-1826</v>
      </c>
      <c r="H2755">
        <v>0.49088591428985601</v>
      </c>
      <c r="I2755">
        <v>0.49307353446819602</v>
      </c>
      <c r="J2755">
        <v>-2.1876201783401698E-3</v>
      </c>
      <c r="K2755">
        <f t="shared" ref="K2755:K2818" si="129">SUMIF(A:A,A2755,D:D)</f>
        <v>5890347</v>
      </c>
      <c r="L2755">
        <f t="shared" ref="L2755:L2818" si="130">SUMIF(A:A,A2755,E:E)</f>
        <v>5259126</v>
      </c>
      <c r="M2755">
        <f t="shared" ref="M2755:M2818" si="131">SUMIF(A:A,A2755,F:F)</f>
        <v>11317911</v>
      </c>
    </row>
    <row r="2756" spans="1:13">
      <c r="A2756" s="1" t="s">
        <v>11</v>
      </c>
      <c r="B2756">
        <v>48441</v>
      </c>
      <c r="C2756" t="s">
        <v>432</v>
      </c>
      <c r="D2756">
        <v>39547</v>
      </c>
      <c r="E2756">
        <v>14588</v>
      </c>
      <c r="F2756">
        <v>55112</v>
      </c>
      <c r="G2756">
        <v>24959</v>
      </c>
      <c r="H2756">
        <v>0.71757511975613297</v>
      </c>
      <c r="I2756">
        <v>0.26469734359123198</v>
      </c>
      <c r="J2756">
        <v>0.45287777616489999</v>
      </c>
      <c r="K2756">
        <f t="shared" si="129"/>
        <v>5890347</v>
      </c>
      <c r="L2756">
        <f t="shared" si="130"/>
        <v>5259126</v>
      </c>
      <c r="M2756">
        <f t="shared" si="131"/>
        <v>11317911</v>
      </c>
    </row>
    <row r="2757" spans="1:13">
      <c r="A2757" s="1" t="s">
        <v>11</v>
      </c>
      <c r="B2757">
        <v>48443</v>
      </c>
      <c r="C2757" t="s">
        <v>525</v>
      </c>
      <c r="D2757">
        <v>334</v>
      </c>
      <c r="E2757">
        <v>119</v>
      </c>
      <c r="F2757">
        <v>458</v>
      </c>
      <c r="G2757">
        <v>215</v>
      </c>
      <c r="H2757">
        <v>0.72925764192139697</v>
      </c>
      <c r="I2757">
        <v>0.25982532751091703</v>
      </c>
      <c r="J2757">
        <v>0.46943231441048</v>
      </c>
      <c r="K2757">
        <f t="shared" si="129"/>
        <v>5890347</v>
      </c>
      <c r="L2757">
        <f t="shared" si="130"/>
        <v>5259126</v>
      </c>
      <c r="M2757">
        <f t="shared" si="131"/>
        <v>11317911</v>
      </c>
    </row>
    <row r="2758" spans="1:13">
      <c r="A2758" s="1" t="s">
        <v>11</v>
      </c>
      <c r="B2758">
        <v>48445</v>
      </c>
      <c r="C2758" t="s">
        <v>1757</v>
      </c>
      <c r="D2758">
        <v>2812</v>
      </c>
      <c r="E2758">
        <v>757</v>
      </c>
      <c r="F2758">
        <v>3612</v>
      </c>
      <c r="G2758">
        <v>2055</v>
      </c>
      <c r="H2758">
        <v>0.77851605758582498</v>
      </c>
      <c r="I2758">
        <v>0.20957918050941299</v>
      </c>
      <c r="J2758">
        <v>0.56893687707641105</v>
      </c>
      <c r="K2758">
        <f t="shared" si="129"/>
        <v>5890347</v>
      </c>
      <c r="L2758">
        <f t="shared" si="130"/>
        <v>5259126</v>
      </c>
      <c r="M2758">
        <f t="shared" si="131"/>
        <v>11317911</v>
      </c>
    </row>
    <row r="2759" spans="1:13">
      <c r="A2759" s="1" t="s">
        <v>11</v>
      </c>
      <c r="B2759">
        <v>48447</v>
      </c>
      <c r="C2759" t="s">
        <v>1758</v>
      </c>
      <c r="D2759">
        <v>806</v>
      </c>
      <c r="E2759">
        <v>82</v>
      </c>
      <c r="F2759">
        <v>899</v>
      </c>
      <c r="G2759">
        <v>724</v>
      </c>
      <c r="H2759">
        <v>0.89655172413793105</v>
      </c>
      <c r="I2759">
        <v>9.1212458286985501E-2</v>
      </c>
      <c r="J2759">
        <v>0.80533926585094495</v>
      </c>
      <c r="K2759">
        <f t="shared" si="129"/>
        <v>5890347</v>
      </c>
      <c r="L2759">
        <f t="shared" si="130"/>
        <v>5259126</v>
      </c>
      <c r="M2759">
        <f t="shared" si="131"/>
        <v>11317911</v>
      </c>
    </row>
    <row r="2760" spans="1:13">
      <c r="A2760" s="1" t="s">
        <v>11</v>
      </c>
      <c r="B2760">
        <v>48449</v>
      </c>
      <c r="C2760" t="s">
        <v>1759</v>
      </c>
      <c r="D2760">
        <v>7570</v>
      </c>
      <c r="E2760">
        <v>2856</v>
      </c>
      <c r="F2760">
        <v>10539</v>
      </c>
      <c r="G2760">
        <v>4714</v>
      </c>
      <c r="H2760">
        <v>0.71828446721700301</v>
      </c>
      <c r="I2760">
        <v>0.27099345288926802</v>
      </c>
      <c r="J2760">
        <v>0.44729101432773499</v>
      </c>
      <c r="K2760">
        <f t="shared" si="129"/>
        <v>5890347</v>
      </c>
      <c r="L2760">
        <f t="shared" si="130"/>
        <v>5259126</v>
      </c>
      <c r="M2760">
        <f t="shared" si="131"/>
        <v>11317911</v>
      </c>
    </row>
    <row r="2761" spans="1:13">
      <c r="A2761" s="1" t="s">
        <v>11</v>
      </c>
      <c r="B2761">
        <v>48451</v>
      </c>
      <c r="C2761" t="s">
        <v>1760</v>
      </c>
      <c r="D2761">
        <v>32313</v>
      </c>
      <c r="E2761">
        <v>12239</v>
      </c>
      <c r="F2761">
        <v>45210</v>
      </c>
      <c r="G2761">
        <v>20074</v>
      </c>
      <c r="H2761">
        <v>0.71473125414731198</v>
      </c>
      <c r="I2761">
        <v>0.27071444370714398</v>
      </c>
      <c r="J2761">
        <v>0.444016810440168</v>
      </c>
      <c r="K2761">
        <f t="shared" si="129"/>
        <v>5890347</v>
      </c>
      <c r="L2761">
        <f t="shared" si="130"/>
        <v>5259126</v>
      </c>
      <c r="M2761">
        <f t="shared" si="131"/>
        <v>11317911</v>
      </c>
    </row>
    <row r="2762" spans="1:13">
      <c r="A2762" s="1" t="s">
        <v>11</v>
      </c>
      <c r="B2762">
        <v>48453</v>
      </c>
      <c r="C2762" t="s">
        <v>1761</v>
      </c>
      <c r="D2762">
        <v>161337</v>
      </c>
      <c r="E2762">
        <v>435860</v>
      </c>
      <c r="F2762">
        <v>610349</v>
      </c>
      <c r="G2762">
        <v>-274523</v>
      </c>
      <c r="H2762">
        <v>0.26433565058679498</v>
      </c>
      <c r="I2762">
        <v>0.71411602214470704</v>
      </c>
      <c r="J2762">
        <v>-0.44978037155791101</v>
      </c>
      <c r="K2762">
        <f t="shared" si="129"/>
        <v>5890347</v>
      </c>
      <c r="L2762">
        <f t="shared" si="130"/>
        <v>5259126</v>
      </c>
      <c r="M2762">
        <f t="shared" si="131"/>
        <v>11317911</v>
      </c>
    </row>
    <row r="2763" spans="1:13">
      <c r="A2763" s="1" t="s">
        <v>11</v>
      </c>
      <c r="B2763">
        <v>48455</v>
      </c>
      <c r="C2763" t="s">
        <v>315</v>
      </c>
      <c r="D2763">
        <v>5579</v>
      </c>
      <c r="E2763">
        <v>1323</v>
      </c>
      <c r="F2763">
        <v>6938</v>
      </c>
      <c r="G2763">
        <v>4256</v>
      </c>
      <c r="H2763">
        <v>0.80412222542519396</v>
      </c>
      <c r="I2763">
        <v>0.19068895935428001</v>
      </c>
      <c r="J2763">
        <v>0.61343326607091297</v>
      </c>
      <c r="K2763">
        <f t="shared" si="129"/>
        <v>5890347</v>
      </c>
      <c r="L2763">
        <f t="shared" si="130"/>
        <v>5259126</v>
      </c>
      <c r="M2763">
        <f t="shared" si="131"/>
        <v>11317911</v>
      </c>
    </row>
    <row r="2764" spans="1:13">
      <c r="A2764" s="1" t="s">
        <v>11</v>
      </c>
      <c r="B2764">
        <v>48457</v>
      </c>
      <c r="C2764" t="s">
        <v>1762</v>
      </c>
      <c r="D2764">
        <v>8194</v>
      </c>
      <c r="E2764">
        <v>1403</v>
      </c>
      <c r="F2764">
        <v>9660</v>
      </c>
      <c r="G2764">
        <v>6791</v>
      </c>
      <c r="H2764">
        <v>0.84824016563146998</v>
      </c>
      <c r="I2764">
        <v>0.145238095238095</v>
      </c>
      <c r="J2764">
        <v>0.70300207039337403</v>
      </c>
      <c r="K2764">
        <f t="shared" si="129"/>
        <v>5890347</v>
      </c>
      <c r="L2764">
        <f t="shared" si="130"/>
        <v>5259126</v>
      </c>
      <c r="M2764">
        <f t="shared" si="131"/>
        <v>11317911</v>
      </c>
    </row>
    <row r="2765" spans="1:13">
      <c r="A2765" s="1" t="s">
        <v>11</v>
      </c>
      <c r="B2765">
        <v>48459</v>
      </c>
      <c r="C2765" t="s">
        <v>1763</v>
      </c>
      <c r="D2765">
        <v>15809</v>
      </c>
      <c r="E2765">
        <v>2877</v>
      </c>
      <c r="F2765">
        <v>18887</v>
      </c>
      <c r="G2765">
        <v>12932</v>
      </c>
      <c r="H2765">
        <v>0.83703076189971903</v>
      </c>
      <c r="I2765">
        <v>0.152326997405622</v>
      </c>
      <c r="J2765">
        <v>0.68470376449409598</v>
      </c>
      <c r="K2765">
        <f t="shared" si="129"/>
        <v>5890347</v>
      </c>
      <c r="L2765">
        <f t="shared" si="130"/>
        <v>5259126</v>
      </c>
      <c r="M2765">
        <f t="shared" si="131"/>
        <v>11317911</v>
      </c>
    </row>
    <row r="2766" spans="1:13">
      <c r="A2766" s="1" t="s">
        <v>11</v>
      </c>
      <c r="B2766">
        <v>48461</v>
      </c>
      <c r="C2766" t="s">
        <v>1764</v>
      </c>
      <c r="D2766">
        <v>1178</v>
      </c>
      <c r="E2766">
        <v>170</v>
      </c>
      <c r="F2766">
        <v>1368</v>
      </c>
      <c r="G2766">
        <v>1008</v>
      </c>
      <c r="H2766">
        <v>0.86111111111111105</v>
      </c>
      <c r="I2766">
        <v>0.124269005847953</v>
      </c>
      <c r="J2766">
        <v>0.73684210526315796</v>
      </c>
      <c r="K2766">
        <f t="shared" si="129"/>
        <v>5890347</v>
      </c>
      <c r="L2766">
        <f t="shared" si="130"/>
        <v>5259126</v>
      </c>
      <c r="M2766">
        <f t="shared" si="131"/>
        <v>11317911</v>
      </c>
    </row>
    <row r="2767" spans="1:13">
      <c r="A2767" s="1" t="s">
        <v>11</v>
      </c>
      <c r="B2767">
        <v>48463</v>
      </c>
      <c r="C2767" t="s">
        <v>1765</v>
      </c>
      <c r="D2767">
        <v>6174</v>
      </c>
      <c r="E2767">
        <v>4073</v>
      </c>
      <c r="F2767">
        <v>10342</v>
      </c>
      <c r="G2767">
        <v>2101</v>
      </c>
      <c r="H2767">
        <v>0.59698317540127599</v>
      </c>
      <c r="I2767">
        <v>0.39383098046799397</v>
      </c>
      <c r="J2767">
        <v>0.20315219493328099</v>
      </c>
      <c r="K2767">
        <f t="shared" si="129"/>
        <v>5890347</v>
      </c>
      <c r="L2767">
        <f t="shared" si="130"/>
        <v>5259126</v>
      </c>
      <c r="M2767">
        <f t="shared" si="131"/>
        <v>11317911</v>
      </c>
    </row>
    <row r="2768" spans="1:13">
      <c r="A2768" s="1" t="s">
        <v>11</v>
      </c>
      <c r="B2768">
        <v>48465</v>
      </c>
      <c r="C2768" t="s">
        <v>1766</v>
      </c>
      <c r="D2768">
        <v>8284</v>
      </c>
      <c r="E2768">
        <v>6771</v>
      </c>
      <c r="F2768">
        <v>15272</v>
      </c>
      <c r="G2768">
        <v>1513</v>
      </c>
      <c r="H2768">
        <v>0.54243059193294896</v>
      </c>
      <c r="I2768">
        <v>0.44336039811419498</v>
      </c>
      <c r="J2768">
        <v>9.9070193818753205E-2</v>
      </c>
      <c r="K2768">
        <f t="shared" si="129"/>
        <v>5890347</v>
      </c>
      <c r="L2768">
        <f t="shared" si="130"/>
        <v>5259126</v>
      </c>
      <c r="M2768">
        <f t="shared" si="131"/>
        <v>11317911</v>
      </c>
    </row>
    <row r="2769" spans="1:13">
      <c r="A2769" s="1" t="s">
        <v>11</v>
      </c>
      <c r="B2769">
        <v>48467</v>
      </c>
      <c r="C2769" t="s">
        <v>1767</v>
      </c>
      <c r="D2769">
        <v>22270</v>
      </c>
      <c r="E2769">
        <v>3516</v>
      </c>
      <c r="F2769">
        <v>25994</v>
      </c>
      <c r="G2769">
        <v>18754</v>
      </c>
      <c r="H2769">
        <v>0.85673616988535795</v>
      </c>
      <c r="I2769">
        <v>0.13526198353466101</v>
      </c>
      <c r="J2769">
        <v>0.72147418635069605</v>
      </c>
      <c r="K2769">
        <f t="shared" si="129"/>
        <v>5890347</v>
      </c>
      <c r="L2769">
        <f t="shared" si="130"/>
        <v>5259126</v>
      </c>
      <c r="M2769">
        <f t="shared" si="131"/>
        <v>11317911</v>
      </c>
    </row>
    <row r="2770" spans="1:13">
      <c r="A2770" s="1" t="s">
        <v>11</v>
      </c>
      <c r="B2770">
        <v>48469</v>
      </c>
      <c r="C2770" t="s">
        <v>1768</v>
      </c>
      <c r="D2770">
        <v>23358</v>
      </c>
      <c r="E2770">
        <v>10380</v>
      </c>
      <c r="F2770">
        <v>34188</v>
      </c>
      <c r="G2770">
        <v>12978</v>
      </c>
      <c r="H2770">
        <v>0.68322218322218298</v>
      </c>
      <c r="I2770">
        <v>0.30361530361530298</v>
      </c>
      <c r="J2770">
        <v>0.379606879606879</v>
      </c>
      <c r="K2770">
        <f t="shared" si="129"/>
        <v>5890347</v>
      </c>
      <c r="L2770">
        <f t="shared" si="130"/>
        <v>5259126</v>
      </c>
      <c r="M2770">
        <f t="shared" si="131"/>
        <v>11317911</v>
      </c>
    </row>
    <row r="2771" spans="1:13">
      <c r="A2771" s="1" t="s">
        <v>11</v>
      </c>
      <c r="B2771">
        <v>48471</v>
      </c>
      <c r="C2771" t="s">
        <v>149</v>
      </c>
      <c r="D2771">
        <v>15375</v>
      </c>
      <c r="E2771">
        <v>7884</v>
      </c>
      <c r="F2771">
        <v>23612</v>
      </c>
      <c r="G2771">
        <v>7491</v>
      </c>
      <c r="H2771">
        <v>0.65115195663222003</v>
      </c>
      <c r="I2771">
        <v>0.33389801795697099</v>
      </c>
      <c r="J2771">
        <v>0.31725393867524898</v>
      </c>
      <c r="K2771">
        <f t="shared" si="129"/>
        <v>5890347</v>
      </c>
      <c r="L2771">
        <f t="shared" si="130"/>
        <v>5259126</v>
      </c>
      <c r="M2771">
        <f t="shared" si="131"/>
        <v>11317911</v>
      </c>
    </row>
    <row r="2772" spans="1:13">
      <c r="A2772" s="1" t="s">
        <v>11</v>
      </c>
      <c r="B2772">
        <v>48473</v>
      </c>
      <c r="C2772" t="s">
        <v>1769</v>
      </c>
      <c r="D2772">
        <v>14260</v>
      </c>
      <c r="E2772">
        <v>8191</v>
      </c>
      <c r="F2772">
        <v>22734</v>
      </c>
      <c r="G2772">
        <v>6069</v>
      </c>
      <c r="H2772">
        <v>0.62725433271751496</v>
      </c>
      <c r="I2772">
        <v>0.36029735198381202</v>
      </c>
      <c r="J2772">
        <v>0.266956980733702</v>
      </c>
      <c r="K2772">
        <f t="shared" si="129"/>
        <v>5890347</v>
      </c>
      <c r="L2772">
        <f t="shared" si="130"/>
        <v>5259126</v>
      </c>
      <c r="M2772">
        <f t="shared" si="131"/>
        <v>11317911</v>
      </c>
    </row>
    <row r="2773" spans="1:13">
      <c r="A2773" s="1" t="s">
        <v>11</v>
      </c>
      <c r="B2773">
        <v>48475</v>
      </c>
      <c r="C2773" t="s">
        <v>1397</v>
      </c>
      <c r="D2773">
        <v>3241</v>
      </c>
      <c r="E2773">
        <v>764</v>
      </c>
      <c r="F2773">
        <v>4060</v>
      </c>
      <c r="G2773">
        <v>2477</v>
      </c>
      <c r="H2773">
        <v>0.79827586206896495</v>
      </c>
      <c r="I2773">
        <v>0.188177339901477</v>
      </c>
      <c r="J2773">
        <v>0.61009852216748695</v>
      </c>
      <c r="K2773">
        <f t="shared" si="129"/>
        <v>5890347</v>
      </c>
      <c r="L2773">
        <f t="shared" si="130"/>
        <v>5259126</v>
      </c>
      <c r="M2773">
        <f t="shared" si="131"/>
        <v>11317911</v>
      </c>
    </row>
    <row r="2774" spans="1:13">
      <c r="A2774" s="1" t="s">
        <v>11</v>
      </c>
      <c r="B2774">
        <v>48477</v>
      </c>
      <c r="C2774" t="s">
        <v>150</v>
      </c>
      <c r="D2774">
        <v>12959</v>
      </c>
      <c r="E2774">
        <v>4261</v>
      </c>
      <c r="F2774">
        <v>17418</v>
      </c>
      <c r="G2774">
        <v>8698</v>
      </c>
      <c r="H2774">
        <v>0.74400045929498204</v>
      </c>
      <c r="I2774">
        <v>0.24463198989550999</v>
      </c>
      <c r="J2774">
        <v>0.49936846939947099</v>
      </c>
      <c r="K2774">
        <f t="shared" si="129"/>
        <v>5890347</v>
      </c>
      <c r="L2774">
        <f t="shared" si="130"/>
        <v>5259126</v>
      </c>
      <c r="M2774">
        <f t="shared" si="131"/>
        <v>11317911</v>
      </c>
    </row>
    <row r="2775" spans="1:13">
      <c r="A2775" s="1" t="s">
        <v>11</v>
      </c>
      <c r="B2775">
        <v>48479</v>
      </c>
      <c r="C2775" t="s">
        <v>1770</v>
      </c>
      <c r="D2775">
        <v>25898</v>
      </c>
      <c r="E2775">
        <v>41820</v>
      </c>
      <c r="F2775">
        <v>68397</v>
      </c>
      <c r="G2775">
        <v>-15922</v>
      </c>
      <c r="H2775">
        <v>0.37864233811424403</v>
      </c>
      <c r="I2775">
        <v>0.61143032589148605</v>
      </c>
      <c r="J2775">
        <v>-0.232787987777241</v>
      </c>
      <c r="K2775">
        <f t="shared" si="129"/>
        <v>5890347</v>
      </c>
      <c r="L2775">
        <f t="shared" si="130"/>
        <v>5259126</v>
      </c>
      <c r="M2775">
        <f t="shared" si="131"/>
        <v>11317911</v>
      </c>
    </row>
    <row r="2776" spans="1:13">
      <c r="A2776" s="1" t="s">
        <v>11</v>
      </c>
      <c r="B2776">
        <v>48481</v>
      </c>
      <c r="C2776" t="s">
        <v>1771</v>
      </c>
      <c r="D2776">
        <v>11926</v>
      </c>
      <c r="E2776">
        <v>4694</v>
      </c>
      <c r="F2776">
        <v>16761</v>
      </c>
      <c r="G2776">
        <v>7232</v>
      </c>
      <c r="H2776">
        <v>0.71153272477775698</v>
      </c>
      <c r="I2776">
        <v>0.28005488932641198</v>
      </c>
      <c r="J2776">
        <v>0.43147783545134499</v>
      </c>
      <c r="K2776">
        <f t="shared" si="129"/>
        <v>5890347</v>
      </c>
      <c r="L2776">
        <f t="shared" si="130"/>
        <v>5259126</v>
      </c>
      <c r="M2776">
        <f t="shared" si="131"/>
        <v>11317911</v>
      </c>
    </row>
    <row r="2777" spans="1:13">
      <c r="A2777" s="1" t="s">
        <v>11</v>
      </c>
      <c r="B2777">
        <v>48483</v>
      </c>
      <c r="C2777" t="s">
        <v>539</v>
      </c>
      <c r="D2777">
        <v>2159</v>
      </c>
      <c r="E2777">
        <v>168</v>
      </c>
      <c r="F2777">
        <v>2337</v>
      </c>
      <c r="G2777">
        <v>1991</v>
      </c>
      <c r="H2777">
        <v>0.92383397518185695</v>
      </c>
      <c r="I2777">
        <v>7.1887034659820201E-2</v>
      </c>
      <c r="J2777">
        <v>0.85194694052203601</v>
      </c>
      <c r="K2777">
        <f t="shared" si="129"/>
        <v>5890347</v>
      </c>
      <c r="L2777">
        <f t="shared" si="130"/>
        <v>5259126</v>
      </c>
      <c r="M2777">
        <f t="shared" si="131"/>
        <v>11317911</v>
      </c>
    </row>
    <row r="2778" spans="1:13">
      <c r="A2778" s="1" t="s">
        <v>11</v>
      </c>
      <c r="B2778">
        <v>48485</v>
      </c>
      <c r="C2778" t="s">
        <v>784</v>
      </c>
      <c r="D2778">
        <v>32069</v>
      </c>
      <c r="E2778">
        <v>13161</v>
      </c>
      <c r="F2778">
        <v>46030</v>
      </c>
      <c r="G2778">
        <v>18908</v>
      </c>
      <c r="H2778">
        <v>0.696697805778839</v>
      </c>
      <c r="I2778">
        <v>0.285922224636106</v>
      </c>
      <c r="J2778">
        <v>0.41077558114273299</v>
      </c>
      <c r="K2778">
        <f t="shared" si="129"/>
        <v>5890347</v>
      </c>
      <c r="L2778">
        <f t="shared" si="130"/>
        <v>5259126</v>
      </c>
      <c r="M2778">
        <f t="shared" si="131"/>
        <v>11317911</v>
      </c>
    </row>
    <row r="2779" spans="1:13">
      <c r="A2779" s="1" t="s">
        <v>11</v>
      </c>
      <c r="B2779">
        <v>48487</v>
      </c>
      <c r="C2779" t="s">
        <v>1772</v>
      </c>
      <c r="D2779">
        <v>3524</v>
      </c>
      <c r="E2779">
        <v>956</v>
      </c>
      <c r="F2779">
        <v>4524</v>
      </c>
      <c r="G2779">
        <v>2568</v>
      </c>
      <c r="H2779">
        <v>0.77895667550839898</v>
      </c>
      <c r="I2779">
        <v>0.21131741821396899</v>
      </c>
      <c r="J2779">
        <v>0.56763925729442899</v>
      </c>
      <c r="K2779">
        <f t="shared" si="129"/>
        <v>5890347</v>
      </c>
      <c r="L2779">
        <f t="shared" si="130"/>
        <v>5259126</v>
      </c>
      <c r="M2779">
        <f t="shared" si="131"/>
        <v>11317911</v>
      </c>
    </row>
    <row r="2780" spans="1:13">
      <c r="A2780" s="1" t="s">
        <v>11</v>
      </c>
      <c r="B2780">
        <v>48489</v>
      </c>
      <c r="C2780" t="s">
        <v>1773</v>
      </c>
      <c r="D2780">
        <v>2441</v>
      </c>
      <c r="E2780">
        <v>3108</v>
      </c>
      <c r="F2780">
        <v>5549</v>
      </c>
      <c r="G2780">
        <v>-667</v>
      </c>
      <c r="H2780">
        <v>0.43989908091548002</v>
      </c>
      <c r="I2780">
        <v>0.56010091908451898</v>
      </c>
      <c r="J2780">
        <v>-0.120201838169039</v>
      </c>
      <c r="K2780">
        <f t="shared" si="129"/>
        <v>5890347</v>
      </c>
      <c r="L2780">
        <f t="shared" si="130"/>
        <v>5259126</v>
      </c>
      <c r="M2780">
        <f t="shared" si="131"/>
        <v>11317911</v>
      </c>
    </row>
    <row r="2781" spans="1:13">
      <c r="A2781" s="1" t="s">
        <v>11</v>
      </c>
      <c r="B2781">
        <v>48491</v>
      </c>
      <c r="C2781" t="s">
        <v>632</v>
      </c>
      <c r="D2781">
        <v>139729</v>
      </c>
      <c r="E2781">
        <v>143795</v>
      </c>
      <c r="F2781">
        <v>289312</v>
      </c>
      <c r="G2781">
        <v>-4066</v>
      </c>
      <c r="H2781">
        <v>0.48296994248423802</v>
      </c>
      <c r="I2781">
        <v>0.497023974117907</v>
      </c>
      <c r="J2781">
        <v>-1.40540316336688E-2</v>
      </c>
      <c r="K2781">
        <f t="shared" si="129"/>
        <v>5890347</v>
      </c>
      <c r="L2781">
        <f t="shared" si="130"/>
        <v>5259126</v>
      </c>
      <c r="M2781">
        <f t="shared" si="131"/>
        <v>11317911</v>
      </c>
    </row>
    <row r="2782" spans="1:13">
      <c r="A2782" s="1" t="s">
        <v>11</v>
      </c>
      <c r="B2782">
        <v>48493</v>
      </c>
      <c r="C2782" t="s">
        <v>785</v>
      </c>
      <c r="D2782">
        <v>18463</v>
      </c>
      <c r="E2782">
        <v>6350</v>
      </c>
      <c r="F2782">
        <v>25013</v>
      </c>
      <c r="G2782">
        <v>12113</v>
      </c>
      <c r="H2782">
        <v>0.73813616919201996</v>
      </c>
      <c r="I2782">
        <v>0.25386798864590399</v>
      </c>
      <c r="J2782">
        <v>0.48426818054611598</v>
      </c>
      <c r="K2782">
        <f t="shared" si="129"/>
        <v>5890347</v>
      </c>
      <c r="L2782">
        <f t="shared" si="130"/>
        <v>5259126</v>
      </c>
      <c r="M2782">
        <f t="shared" si="131"/>
        <v>11317911</v>
      </c>
    </row>
    <row r="2783" spans="1:13">
      <c r="A2783" s="1" t="s">
        <v>11</v>
      </c>
      <c r="B2783">
        <v>48495</v>
      </c>
      <c r="C2783" t="s">
        <v>1774</v>
      </c>
      <c r="D2783">
        <v>1753</v>
      </c>
      <c r="E2783">
        <v>358</v>
      </c>
      <c r="F2783">
        <v>2126</v>
      </c>
      <c r="G2783">
        <v>1395</v>
      </c>
      <c r="H2783">
        <v>0.82455315145813701</v>
      </c>
      <c r="I2783">
        <v>0.168391345249294</v>
      </c>
      <c r="J2783">
        <v>0.65616180620884201</v>
      </c>
      <c r="K2783">
        <f t="shared" si="129"/>
        <v>5890347</v>
      </c>
      <c r="L2783">
        <f t="shared" si="130"/>
        <v>5259126</v>
      </c>
      <c r="M2783">
        <f t="shared" si="131"/>
        <v>11317911</v>
      </c>
    </row>
    <row r="2784" spans="1:13">
      <c r="A2784" s="1" t="s">
        <v>11</v>
      </c>
      <c r="B2784">
        <v>48497</v>
      </c>
      <c r="C2784" t="s">
        <v>1775</v>
      </c>
      <c r="D2784">
        <v>27032</v>
      </c>
      <c r="E2784">
        <v>4973</v>
      </c>
      <c r="F2784">
        <v>32362</v>
      </c>
      <c r="G2784">
        <v>22059</v>
      </c>
      <c r="H2784">
        <v>0.83530066126938995</v>
      </c>
      <c r="I2784">
        <v>0.15366788208392501</v>
      </c>
      <c r="J2784">
        <v>0.68163277918546405</v>
      </c>
      <c r="K2784">
        <f t="shared" si="129"/>
        <v>5890347</v>
      </c>
      <c r="L2784">
        <f t="shared" si="130"/>
        <v>5259126</v>
      </c>
      <c r="M2784">
        <f t="shared" si="131"/>
        <v>11317911</v>
      </c>
    </row>
    <row r="2785" spans="1:13">
      <c r="A2785" s="1" t="s">
        <v>11</v>
      </c>
      <c r="B2785">
        <v>48499</v>
      </c>
      <c r="C2785" t="s">
        <v>1432</v>
      </c>
      <c r="D2785">
        <v>19049</v>
      </c>
      <c r="E2785">
        <v>3509</v>
      </c>
      <c r="F2785">
        <v>22779</v>
      </c>
      <c r="G2785">
        <v>15540</v>
      </c>
      <c r="H2785">
        <v>0.83625268888010795</v>
      </c>
      <c r="I2785">
        <v>0.15404539268624601</v>
      </c>
      <c r="J2785">
        <v>0.682207296193862</v>
      </c>
      <c r="K2785">
        <f t="shared" si="129"/>
        <v>5890347</v>
      </c>
      <c r="L2785">
        <f t="shared" si="130"/>
        <v>5259126</v>
      </c>
      <c r="M2785">
        <f t="shared" si="131"/>
        <v>11317911</v>
      </c>
    </row>
    <row r="2786" spans="1:13">
      <c r="A2786" s="1" t="s">
        <v>11</v>
      </c>
      <c r="B2786">
        <v>48501</v>
      </c>
      <c r="C2786" t="s">
        <v>1776</v>
      </c>
      <c r="D2786">
        <v>2174</v>
      </c>
      <c r="E2786">
        <v>420</v>
      </c>
      <c r="F2786">
        <v>2631</v>
      </c>
      <c r="G2786">
        <v>1754</v>
      </c>
      <c r="H2786">
        <v>0.826301786393006</v>
      </c>
      <c r="I2786">
        <v>0.15963511972633901</v>
      </c>
      <c r="J2786">
        <v>0.66666666666666596</v>
      </c>
      <c r="K2786">
        <f t="shared" si="129"/>
        <v>5890347</v>
      </c>
      <c r="L2786">
        <f t="shared" si="130"/>
        <v>5259126</v>
      </c>
      <c r="M2786">
        <f t="shared" si="131"/>
        <v>11317911</v>
      </c>
    </row>
    <row r="2787" spans="1:13">
      <c r="A2787" s="1" t="s">
        <v>11</v>
      </c>
      <c r="B2787">
        <v>48503</v>
      </c>
      <c r="C2787" t="s">
        <v>1777</v>
      </c>
      <c r="D2787">
        <v>7110</v>
      </c>
      <c r="E2787">
        <v>1034</v>
      </c>
      <c r="F2787">
        <v>8239</v>
      </c>
      <c r="G2787">
        <v>6076</v>
      </c>
      <c r="H2787">
        <v>0.86296880689403999</v>
      </c>
      <c r="I2787">
        <v>0.125500667556742</v>
      </c>
      <c r="J2787">
        <v>0.73746813933729805</v>
      </c>
      <c r="K2787">
        <f t="shared" si="129"/>
        <v>5890347</v>
      </c>
      <c r="L2787">
        <f t="shared" si="130"/>
        <v>5259126</v>
      </c>
      <c r="M2787">
        <f t="shared" si="131"/>
        <v>11317911</v>
      </c>
    </row>
    <row r="2788" spans="1:13">
      <c r="A2788" s="1" t="s">
        <v>11</v>
      </c>
      <c r="B2788">
        <v>48505</v>
      </c>
      <c r="C2788" t="s">
        <v>1778</v>
      </c>
      <c r="D2788">
        <v>2033</v>
      </c>
      <c r="E2788">
        <v>1826</v>
      </c>
      <c r="F2788">
        <v>3874</v>
      </c>
      <c r="G2788">
        <v>207</v>
      </c>
      <c r="H2788">
        <v>0.52478058853897702</v>
      </c>
      <c r="I2788">
        <v>0.47134744450180599</v>
      </c>
      <c r="J2788">
        <v>5.3433144037170803E-2</v>
      </c>
      <c r="K2788">
        <f t="shared" si="129"/>
        <v>5890347</v>
      </c>
      <c r="L2788">
        <f t="shared" si="130"/>
        <v>5259126</v>
      </c>
      <c r="M2788">
        <f t="shared" si="131"/>
        <v>11317911</v>
      </c>
    </row>
    <row r="2789" spans="1:13">
      <c r="A2789" s="1" t="s">
        <v>11</v>
      </c>
      <c r="B2789">
        <v>48507</v>
      </c>
      <c r="C2789" t="s">
        <v>1779</v>
      </c>
      <c r="D2789">
        <v>1490</v>
      </c>
      <c r="E2789">
        <v>2864</v>
      </c>
      <c r="F2789">
        <v>4379</v>
      </c>
      <c r="G2789">
        <v>-1374</v>
      </c>
      <c r="H2789">
        <v>0.340260333409454</v>
      </c>
      <c r="I2789">
        <v>0.65403060059374196</v>
      </c>
      <c r="J2789">
        <v>-0.31377026718428802</v>
      </c>
      <c r="K2789">
        <f t="shared" si="129"/>
        <v>5890347</v>
      </c>
      <c r="L2789">
        <f t="shared" si="130"/>
        <v>5259126</v>
      </c>
      <c r="M2789">
        <f t="shared" si="131"/>
        <v>11317911</v>
      </c>
    </row>
    <row r="2790" spans="1:13">
      <c r="A2790" s="1" t="s">
        <v>13</v>
      </c>
      <c r="B2790">
        <v>49001</v>
      </c>
      <c r="C2790" t="s">
        <v>1436</v>
      </c>
      <c r="D2790">
        <v>2695</v>
      </c>
      <c r="E2790">
        <v>357</v>
      </c>
      <c r="F2790">
        <v>3100</v>
      </c>
      <c r="G2790">
        <v>2338</v>
      </c>
      <c r="H2790">
        <v>0.869354838709677</v>
      </c>
      <c r="I2790">
        <v>0.11516129032258</v>
      </c>
      <c r="J2790">
        <v>0.75419354838709596</v>
      </c>
      <c r="K2790">
        <f t="shared" si="129"/>
        <v>865140</v>
      </c>
      <c r="L2790">
        <f t="shared" si="130"/>
        <v>560282</v>
      </c>
      <c r="M2790">
        <f t="shared" si="131"/>
        <v>1488289</v>
      </c>
    </row>
    <row r="2791" spans="1:13">
      <c r="A2791" s="1" t="s">
        <v>13</v>
      </c>
      <c r="B2791">
        <v>49003</v>
      </c>
      <c r="C2791" t="s">
        <v>1780</v>
      </c>
      <c r="D2791">
        <v>21548</v>
      </c>
      <c r="E2791">
        <v>4473</v>
      </c>
      <c r="F2791">
        <v>27027</v>
      </c>
      <c r="G2791">
        <v>17075</v>
      </c>
      <c r="H2791">
        <v>0.79727679727679701</v>
      </c>
      <c r="I2791">
        <v>0.165501165501165</v>
      </c>
      <c r="J2791">
        <v>0.63177563177563101</v>
      </c>
      <c r="K2791">
        <f t="shared" si="129"/>
        <v>865140</v>
      </c>
      <c r="L2791">
        <f t="shared" si="130"/>
        <v>560282</v>
      </c>
      <c r="M2791">
        <f t="shared" si="131"/>
        <v>1488289</v>
      </c>
    </row>
    <row r="2792" spans="1:13">
      <c r="A2792" s="1" t="s">
        <v>13</v>
      </c>
      <c r="B2792">
        <v>49005</v>
      </c>
      <c r="C2792" t="s">
        <v>1781</v>
      </c>
      <c r="D2792">
        <v>38032</v>
      </c>
      <c r="E2792">
        <v>16650</v>
      </c>
      <c r="F2792">
        <v>57571</v>
      </c>
      <c r="G2792">
        <v>21382</v>
      </c>
      <c r="H2792">
        <v>0.66061037675218404</v>
      </c>
      <c r="I2792">
        <v>0.289208108248944</v>
      </c>
      <c r="J2792">
        <v>0.37140226850323899</v>
      </c>
      <c r="K2792">
        <f t="shared" si="129"/>
        <v>865140</v>
      </c>
      <c r="L2792">
        <f t="shared" si="130"/>
        <v>560282</v>
      </c>
      <c r="M2792">
        <f t="shared" si="131"/>
        <v>1488289</v>
      </c>
    </row>
    <row r="2793" spans="1:13">
      <c r="A2793" s="1" t="s">
        <v>13</v>
      </c>
      <c r="B2793">
        <v>49007</v>
      </c>
      <c r="C2793" t="s">
        <v>1147</v>
      </c>
      <c r="D2793">
        <v>6693</v>
      </c>
      <c r="E2793">
        <v>2392</v>
      </c>
      <c r="F2793">
        <v>9369</v>
      </c>
      <c r="G2793">
        <v>4301</v>
      </c>
      <c r="H2793">
        <v>0.71437720140890104</v>
      </c>
      <c r="I2793">
        <v>0.25531006510833598</v>
      </c>
      <c r="J2793">
        <v>0.459067136300565</v>
      </c>
      <c r="K2793">
        <f t="shared" si="129"/>
        <v>865140</v>
      </c>
      <c r="L2793">
        <f t="shared" si="130"/>
        <v>560282</v>
      </c>
      <c r="M2793">
        <f t="shared" si="131"/>
        <v>1488289</v>
      </c>
    </row>
    <row r="2794" spans="1:13">
      <c r="A2794" s="1" t="s">
        <v>13</v>
      </c>
      <c r="B2794">
        <v>49009</v>
      </c>
      <c r="C2794" t="s">
        <v>1782</v>
      </c>
      <c r="D2794">
        <v>496</v>
      </c>
      <c r="E2794">
        <v>111</v>
      </c>
      <c r="F2794">
        <v>619</v>
      </c>
      <c r="G2794">
        <v>385</v>
      </c>
      <c r="H2794">
        <v>0.80129240710823901</v>
      </c>
      <c r="I2794">
        <v>0.17932148626817401</v>
      </c>
      <c r="J2794">
        <v>0.621970920840064</v>
      </c>
      <c r="K2794">
        <f t="shared" si="129"/>
        <v>865140</v>
      </c>
      <c r="L2794">
        <f t="shared" si="130"/>
        <v>560282</v>
      </c>
      <c r="M2794">
        <f t="shared" si="131"/>
        <v>1488289</v>
      </c>
    </row>
    <row r="2795" spans="1:13">
      <c r="A2795" s="1" t="s">
        <v>13</v>
      </c>
      <c r="B2795">
        <v>49011</v>
      </c>
      <c r="C2795" t="s">
        <v>687</v>
      </c>
      <c r="D2795">
        <v>104135</v>
      </c>
      <c r="E2795">
        <v>57411</v>
      </c>
      <c r="F2795">
        <v>169895</v>
      </c>
      <c r="G2795">
        <v>46724</v>
      </c>
      <c r="H2795">
        <v>0.61293740251331696</v>
      </c>
      <c r="I2795">
        <v>0.337920480296653</v>
      </c>
      <c r="J2795">
        <v>0.27501692221666302</v>
      </c>
      <c r="K2795">
        <f t="shared" si="129"/>
        <v>865140</v>
      </c>
      <c r="L2795">
        <f t="shared" si="130"/>
        <v>560282</v>
      </c>
      <c r="M2795">
        <f t="shared" si="131"/>
        <v>1488289</v>
      </c>
    </row>
    <row r="2796" spans="1:13">
      <c r="A2796" s="1" t="s">
        <v>13</v>
      </c>
      <c r="B2796">
        <v>49013</v>
      </c>
      <c r="C2796" t="s">
        <v>1783</v>
      </c>
      <c r="D2796">
        <v>7513</v>
      </c>
      <c r="E2796">
        <v>843</v>
      </c>
      <c r="F2796">
        <v>8524</v>
      </c>
      <c r="G2796">
        <v>6670</v>
      </c>
      <c r="H2796">
        <v>0.88139371187236004</v>
      </c>
      <c r="I2796">
        <v>9.8897231346785505E-2</v>
      </c>
      <c r="J2796">
        <v>0.78249648052557397</v>
      </c>
      <c r="K2796">
        <f t="shared" si="129"/>
        <v>865140</v>
      </c>
      <c r="L2796">
        <f t="shared" si="130"/>
        <v>560282</v>
      </c>
      <c r="M2796">
        <f t="shared" si="131"/>
        <v>1488289</v>
      </c>
    </row>
    <row r="2797" spans="1:13">
      <c r="A2797" s="1" t="s">
        <v>13</v>
      </c>
      <c r="B2797">
        <v>49015</v>
      </c>
      <c r="C2797" t="s">
        <v>1784</v>
      </c>
      <c r="D2797">
        <v>4207</v>
      </c>
      <c r="E2797">
        <v>572</v>
      </c>
      <c r="F2797">
        <v>4865</v>
      </c>
      <c r="G2797">
        <v>3635</v>
      </c>
      <c r="H2797">
        <v>0.86474820143884801</v>
      </c>
      <c r="I2797">
        <v>0.117574511819116</v>
      </c>
      <c r="J2797">
        <v>0.74717368961973196</v>
      </c>
      <c r="K2797">
        <f t="shared" si="129"/>
        <v>865140</v>
      </c>
      <c r="L2797">
        <f t="shared" si="130"/>
        <v>560282</v>
      </c>
      <c r="M2797">
        <f t="shared" si="131"/>
        <v>1488289</v>
      </c>
    </row>
    <row r="2798" spans="1:13">
      <c r="A2798" s="1" t="s">
        <v>13</v>
      </c>
      <c r="B2798">
        <v>49017</v>
      </c>
      <c r="C2798" t="s">
        <v>344</v>
      </c>
      <c r="D2798">
        <v>2158</v>
      </c>
      <c r="E2798">
        <v>514</v>
      </c>
      <c r="F2798">
        <v>2732</v>
      </c>
      <c r="G2798">
        <v>1644</v>
      </c>
      <c r="H2798">
        <v>0.78989751098096606</v>
      </c>
      <c r="I2798">
        <v>0.18814055636895999</v>
      </c>
      <c r="J2798">
        <v>0.60175695461200496</v>
      </c>
      <c r="K2798">
        <f t="shared" si="129"/>
        <v>865140</v>
      </c>
      <c r="L2798">
        <f t="shared" si="130"/>
        <v>560282</v>
      </c>
      <c r="M2798">
        <f t="shared" si="131"/>
        <v>1488289</v>
      </c>
    </row>
    <row r="2799" spans="1:13">
      <c r="A2799" s="1" t="s">
        <v>13</v>
      </c>
      <c r="B2799">
        <v>49019</v>
      </c>
      <c r="C2799" t="s">
        <v>346</v>
      </c>
      <c r="D2799">
        <v>2248</v>
      </c>
      <c r="E2799">
        <v>2806</v>
      </c>
      <c r="F2799">
        <v>5185</v>
      </c>
      <c r="G2799">
        <v>-558</v>
      </c>
      <c r="H2799">
        <v>0.43355834136933402</v>
      </c>
      <c r="I2799">
        <v>0.54117647058823504</v>
      </c>
      <c r="J2799">
        <v>-0.1076181292189</v>
      </c>
      <c r="K2799">
        <f t="shared" si="129"/>
        <v>865140</v>
      </c>
      <c r="L2799">
        <f t="shared" si="130"/>
        <v>560282</v>
      </c>
      <c r="M2799">
        <f t="shared" si="131"/>
        <v>1488289</v>
      </c>
    </row>
    <row r="2800" spans="1:13">
      <c r="A2800" s="1" t="s">
        <v>13</v>
      </c>
      <c r="B2800">
        <v>49021</v>
      </c>
      <c r="C2800" t="s">
        <v>970</v>
      </c>
      <c r="D2800">
        <v>18989</v>
      </c>
      <c r="E2800">
        <v>4892</v>
      </c>
      <c r="F2800">
        <v>24890</v>
      </c>
      <c r="G2800">
        <v>14097</v>
      </c>
      <c r="H2800">
        <v>0.76291683406990696</v>
      </c>
      <c r="I2800">
        <v>0.19654479710727199</v>
      </c>
      <c r="J2800">
        <v>0.56637203696263505</v>
      </c>
      <c r="K2800">
        <f t="shared" si="129"/>
        <v>865140</v>
      </c>
      <c r="L2800">
        <f t="shared" si="130"/>
        <v>560282</v>
      </c>
      <c r="M2800">
        <f t="shared" si="131"/>
        <v>1488289</v>
      </c>
    </row>
    <row r="2801" spans="1:13">
      <c r="A2801" s="1" t="s">
        <v>13</v>
      </c>
      <c r="B2801">
        <v>49023</v>
      </c>
      <c r="C2801" t="s">
        <v>1785</v>
      </c>
      <c r="D2801">
        <v>5087</v>
      </c>
      <c r="E2801">
        <v>645</v>
      </c>
      <c r="F2801">
        <v>5866</v>
      </c>
      <c r="G2801">
        <v>4442</v>
      </c>
      <c r="H2801">
        <v>0.867200818274804</v>
      </c>
      <c r="I2801">
        <v>0.109955676781452</v>
      </c>
      <c r="J2801">
        <v>0.75724514149335098</v>
      </c>
      <c r="K2801">
        <f t="shared" si="129"/>
        <v>865140</v>
      </c>
      <c r="L2801">
        <f t="shared" si="130"/>
        <v>560282</v>
      </c>
      <c r="M2801">
        <f t="shared" si="131"/>
        <v>1488289</v>
      </c>
    </row>
    <row r="2802" spans="1:13">
      <c r="A2802" s="1" t="s">
        <v>13</v>
      </c>
      <c r="B2802">
        <v>49025</v>
      </c>
      <c r="C2802" t="s">
        <v>603</v>
      </c>
      <c r="D2802">
        <v>2998</v>
      </c>
      <c r="E2802">
        <v>1083</v>
      </c>
      <c r="F2802">
        <v>4180</v>
      </c>
      <c r="G2802">
        <v>1915</v>
      </c>
      <c r="H2802">
        <v>0.71722488038277499</v>
      </c>
      <c r="I2802">
        <v>0.25909090909090898</v>
      </c>
      <c r="J2802">
        <v>0.458133971291866</v>
      </c>
      <c r="K2802">
        <f t="shared" si="129"/>
        <v>865140</v>
      </c>
      <c r="L2802">
        <f t="shared" si="130"/>
        <v>560282</v>
      </c>
      <c r="M2802">
        <f t="shared" si="131"/>
        <v>1488289</v>
      </c>
    </row>
    <row r="2803" spans="1:13">
      <c r="A2803" s="1" t="s">
        <v>13</v>
      </c>
      <c r="B2803">
        <v>49027</v>
      </c>
      <c r="C2803" t="s">
        <v>1786</v>
      </c>
      <c r="D2803">
        <v>5404</v>
      </c>
      <c r="E2803">
        <v>624</v>
      </c>
      <c r="F2803">
        <v>6160</v>
      </c>
      <c r="G2803">
        <v>4780</v>
      </c>
      <c r="H2803">
        <v>0.87727272727272698</v>
      </c>
      <c r="I2803">
        <v>0.101298701298701</v>
      </c>
      <c r="J2803">
        <v>0.77597402597402598</v>
      </c>
      <c r="K2803">
        <f t="shared" si="129"/>
        <v>865140</v>
      </c>
      <c r="L2803">
        <f t="shared" si="130"/>
        <v>560282</v>
      </c>
      <c r="M2803">
        <f t="shared" si="131"/>
        <v>1488289</v>
      </c>
    </row>
    <row r="2804" spans="1:13">
      <c r="A2804" s="1" t="s">
        <v>13</v>
      </c>
      <c r="B2804">
        <v>49029</v>
      </c>
      <c r="C2804" t="s">
        <v>137</v>
      </c>
      <c r="D2804">
        <v>5181</v>
      </c>
      <c r="E2804">
        <v>1086</v>
      </c>
      <c r="F2804">
        <v>6512</v>
      </c>
      <c r="G2804">
        <v>4095</v>
      </c>
      <c r="H2804">
        <v>0.795608108108108</v>
      </c>
      <c r="I2804">
        <v>0.166769041769041</v>
      </c>
      <c r="J2804">
        <v>0.62883906633906606</v>
      </c>
      <c r="K2804">
        <f t="shared" si="129"/>
        <v>865140</v>
      </c>
      <c r="L2804">
        <f t="shared" si="130"/>
        <v>560282</v>
      </c>
      <c r="M2804">
        <f t="shared" si="131"/>
        <v>1488289</v>
      </c>
    </row>
    <row r="2805" spans="1:13">
      <c r="A2805" s="1" t="s">
        <v>13</v>
      </c>
      <c r="B2805">
        <v>49031</v>
      </c>
      <c r="C2805" t="s">
        <v>1787</v>
      </c>
      <c r="D2805">
        <v>773</v>
      </c>
      <c r="E2805">
        <v>86</v>
      </c>
      <c r="F2805">
        <v>871</v>
      </c>
      <c r="G2805">
        <v>687</v>
      </c>
      <c r="H2805">
        <v>0.88748564867967805</v>
      </c>
      <c r="I2805">
        <v>9.8737083811710605E-2</v>
      </c>
      <c r="J2805">
        <v>0.78874856486796696</v>
      </c>
      <c r="K2805">
        <f t="shared" si="129"/>
        <v>865140</v>
      </c>
      <c r="L2805">
        <f t="shared" si="130"/>
        <v>560282</v>
      </c>
      <c r="M2805">
        <f t="shared" si="131"/>
        <v>1488289</v>
      </c>
    </row>
    <row r="2806" spans="1:13">
      <c r="A2806" s="1" t="s">
        <v>13</v>
      </c>
      <c r="B2806">
        <v>49033</v>
      </c>
      <c r="C2806" t="s">
        <v>1788</v>
      </c>
      <c r="D2806">
        <v>1157</v>
      </c>
      <c r="E2806">
        <v>180</v>
      </c>
      <c r="F2806">
        <v>1363</v>
      </c>
      <c r="G2806">
        <v>977</v>
      </c>
      <c r="H2806">
        <v>0.84886280264123204</v>
      </c>
      <c r="I2806">
        <v>0.13206162876008801</v>
      </c>
      <c r="J2806">
        <v>0.71680117388114395</v>
      </c>
      <c r="K2806">
        <f t="shared" si="129"/>
        <v>865140</v>
      </c>
      <c r="L2806">
        <f t="shared" si="130"/>
        <v>560282</v>
      </c>
      <c r="M2806">
        <f t="shared" si="131"/>
        <v>1488289</v>
      </c>
    </row>
    <row r="2807" spans="1:13">
      <c r="A2807" s="1" t="s">
        <v>13</v>
      </c>
      <c r="B2807">
        <v>49035</v>
      </c>
      <c r="C2807" t="s">
        <v>1789</v>
      </c>
      <c r="D2807">
        <v>230174</v>
      </c>
      <c r="E2807">
        <v>289906</v>
      </c>
      <c r="F2807">
        <v>541175</v>
      </c>
      <c r="G2807">
        <v>-59732</v>
      </c>
      <c r="H2807">
        <v>0.42532267750727498</v>
      </c>
      <c r="I2807">
        <v>0.53569732526447</v>
      </c>
      <c r="J2807">
        <v>-0.11037464775719399</v>
      </c>
      <c r="K2807">
        <f t="shared" si="129"/>
        <v>865140</v>
      </c>
      <c r="L2807">
        <f t="shared" si="130"/>
        <v>560282</v>
      </c>
      <c r="M2807">
        <f t="shared" si="131"/>
        <v>1488289</v>
      </c>
    </row>
    <row r="2808" spans="1:13">
      <c r="A2808" s="1" t="s">
        <v>13</v>
      </c>
      <c r="B2808">
        <v>49037</v>
      </c>
      <c r="C2808" t="s">
        <v>370</v>
      </c>
      <c r="D2808">
        <v>3535</v>
      </c>
      <c r="E2808">
        <v>3113</v>
      </c>
      <c r="F2808">
        <v>6878</v>
      </c>
      <c r="G2808">
        <v>422</v>
      </c>
      <c r="H2808">
        <v>0.51395754579819697</v>
      </c>
      <c r="I2808">
        <v>0.45260250072695501</v>
      </c>
      <c r="J2808">
        <v>6.13550450712416E-2</v>
      </c>
      <c r="K2808">
        <f t="shared" si="129"/>
        <v>865140</v>
      </c>
      <c r="L2808">
        <f t="shared" si="130"/>
        <v>560282</v>
      </c>
      <c r="M2808">
        <f t="shared" si="131"/>
        <v>1488289</v>
      </c>
    </row>
    <row r="2809" spans="1:13">
      <c r="A2809" s="1" t="s">
        <v>13</v>
      </c>
      <c r="B2809">
        <v>49039</v>
      </c>
      <c r="C2809" t="s">
        <v>1790</v>
      </c>
      <c r="D2809">
        <v>10459</v>
      </c>
      <c r="E2809">
        <v>1794</v>
      </c>
      <c r="F2809">
        <v>12631</v>
      </c>
      <c r="G2809">
        <v>8665</v>
      </c>
      <c r="H2809">
        <v>0.82804211859710197</v>
      </c>
      <c r="I2809">
        <v>0.14203150977753101</v>
      </c>
      <c r="J2809">
        <v>0.68601060881957099</v>
      </c>
      <c r="K2809">
        <f t="shared" si="129"/>
        <v>865140</v>
      </c>
      <c r="L2809">
        <f t="shared" si="130"/>
        <v>560282</v>
      </c>
      <c r="M2809">
        <f t="shared" si="131"/>
        <v>1488289</v>
      </c>
    </row>
    <row r="2810" spans="1:13">
      <c r="A2810" s="1" t="s">
        <v>13</v>
      </c>
      <c r="B2810">
        <v>49041</v>
      </c>
      <c r="C2810" t="s">
        <v>257</v>
      </c>
      <c r="D2810">
        <v>9052</v>
      </c>
      <c r="E2810">
        <v>1084</v>
      </c>
      <c r="F2810">
        <v>10363</v>
      </c>
      <c r="G2810">
        <v>7968</v>
      </c>
      <c r="H2810">
        <v>0.87349223197915604</v>
      </c>
      <c r="I2810">
        <v>0.10460291421402999</v>
      </c>
      <c r="J2810">
        <v>0.76888931776512504</v>
      </c>
      <c r="K2810">
        <f t="shared" si="129"/>
        <v>865140</v>
      </c>
      <c r="L2810">
        <f t="shared" si="130"/>
        <v>560282</v>
      </c>
      <c r="M2810">
        <f t="shared" si="131"/>
        <v>1488289</v>
      </c>
    </row>
    <row r="2811" spans="1:13">
      <c r="A2811" s="1" t="s">
        <v>13</v>
      </c>
      <c r="B2811">
        <v>49043</v>
      </c>
      <c r="C2811" t="s">
        <v>373</v>
      </c>
      <c r="D2811">
        <v>10252</v>
      </c>
      <c r="E2811">
        <v>15244</v>
      </c>
      <c r="F2811">
        <v>26088</v>
      </c>
      <c r="G2811">
        <v>-4992</v>
      </c>
      <c r="H2811">
        <v>0.39297761422876398</v>
      </c>
      <c r="I2811">
        <v>0.584329960134927</v>
      </c>
      <c r="J2811">
        <v>-0.19135234590616301</v>
      </c>
      <c r="K2811">
        <f t="shared" si="129"/>
        <v>865140</v>
      </c>
      <c r="L2811">
        <f t="shared" si="130"/>
        <v>560282</v>
      </c>
      <c r="M2811">
        <f t="shared" si="131"/>
        <v>1488289</v>
      </c>
    </row>
    <row r="2812" spans="1:13">
      <c r="A2812" s="1" t="s">
        <v>13</v>
      </c>
      <c r="B2812">
        <v>49045</v>
      </c>
      <c r="C2812" t="s">
        <v>1791</v>
      </c>
      <c r="D2812">
        <v>21014</v>
      </c>
      <c r="E2812">
        <v>8943</v>
      </c>
      <c r="F2812">
        <v>31518</v>
      </c>
      <c r="G2812">
        <v>12071</v>
      </c>
      <c r="H2812">
        <v>0.66673012246969898</v>
      </c>
      <c r="I2812">
        <v>0.28374262326289701</v>
      </c>
      <c r="J2812">
        <v>0.38298749920680197</v>
      </c>
      <c r="K2812">
        <f t="shared" si="129"/>
        <v>865140</v>
      </c>
      <c r="L2812">
        <f t="shared" si="130"/>
        <v>560282</v>
      </c>
      <c r="M2812">
        <f t="shared" si="131"/>
        <v>1488289</v>
      </c>
    </row>
    <row r="2813" spans="1:13">
      <c r="A2813" s="1" t="s">
        <v>13</v>
      </c>
      <c r="B2813">
        <v>49047</v>
      </c>
      <c r="C2813" t="s">
        <v>1792</v>
      </c>
      <c r="D2813">
        <v>13261</v>
      </c>
      <c r="E2813">
        <v>1663</v>
      </c>
      <c r="F2813">
        <v>15307</v>
      </c>
      <c r="G2813">
        <v>11598</v>
      </c>
      <c r="H2813">
        <v>0.866335663421963</v>
      </c>
      <c r="I2813">
        <v>0.10864310446201</v>
      </c>
      <c r="J2813">
        <v>0.75769255895995202</v>
      </c>
      <c r="K2813">
        <f t="shared" si="129"/>
        <v>865140</v>
      </c>
      <c r="L2813">
        <f t="shared" si="130"/>
        <v>560282</v>
      </c>
      <c r="M2813">
        <f t="shared" si="131"/>
        <v>1488289</v>
      </c>
    </row>
    <row r="2814" spans="1:13">
      <c r="A2814" s="1" t="s">
        <v>13</v>
      </c>
      <c r="B2814">
        <v>49049</v>
      </c>
      <c r="C2814" t="s">
        <v>1793</v>
      </c>
      <c r="D2814">
        <v>192812</v>
      </c>
      <c r="E2814">
        <v>76033</v>
      </c>
      <c r="F2814">
        <v>284480</v>
      </c>
      <c r="G2814">
        <v>116779</v>
      </c>
      <c r="H2814">
        <v>0.67776996625421804</v>
      </c>
      <c r="I2814">
        <v>0.26727010686164199</v>
      </c>
      <c r="J2814">
        <v>0.410499859392575</v>
      </c>
      <c r="K2814">
        <f t="shared" si="129"/>
        <v>865140</v>
      </c>
      <c r="L2814">
        <f t="shared" si="130"/>
        <v>560282</v>
      </c>
      <c r="M2814">
        <f t="shared" si="131"/>
        <v>1488289</v>
      </c>
    </row>
    <row r="2815" spans="1:13">
      <c r="A2815" s="1" t="s">
        <v>13</v>
      </c>
      <c r="B2815">
        <v>49051</v>
      </c>
      <c r="C2815" t="s">
        <v>1794</v>
      </c>
      <c r="D2815">
        <v>10795</v>
      </c>
      <c r="E2815">
        <v>6187</v>
      </c>
      <c r="F2815">
        <v>17581</v>
      </c>
      <c r="G2815">
        <v>4608</v>
      </c>
      <c r="H2815">
        <v>0.61401512996985297</v>
      </c>
      <c r="I2815">
        <v>0.35191399806609402</v>
      </c>
      <c r="J2815">
        <v>0.262101131903759</v>
      </c>
      <c r="K2815">
        <f t="shared" si="129"/>
        <v>865140</v>
      </c>
      <c r="L2815">
        <f t="shared" si="130"/>
        <v>560282</v>
      </c>
      <c r="M2815">
        <f t="shared" si="131"/>
        <v>1488289</v>
      </c>
    </row>
    <row r="2816" spans="1:13">
      <c r="A2816" s="1" t="s">
        <v>13</v>
      </c>
      <c r="B2816">
        <v>49053</v>
      </c>
      <c r="C2816" t="s">
        <v>150</v>
      </c>
      <c r="D2816">
        <v>67294</v>
      </c>
      <c r="E2816">
        <v>20530</v>
      </c>
      <c r="F2816">
        <v>90476</v>
      </c>
      <c r="G2816">
        <v>46764</v>
      </c>
      <c r="H2816">
        <v>0.74377735532074796</v>
      </c>
      <c r="I2816">
        <v>0.226911004023166</v>
      </c>
      <c r="J2816">
        <v>0.51686635129758096</v>
      </c>
      <c r="K2816">
        <f t="shared" si="129"/>
        <v>865140</v>
      </c>
      <c r="L2816">
        <f t="shared" si="130"/>
        <v>560282</v>
      </c>
      <c r="M2816">
        <f t="shared" si="131"/>
        <v>1488289</v>
      </c>
    </row>
    <row r="2817" spans="1:13">
      <c r="A2817" s="1" t="s">
        <v>13</v>
      </c>
      <c r="B2817">
        <v>49055</v>
      </c>
      <c r="C2817" t="s">
        <v>537</v>
      </c>
      <c r="D2817">
        <v>1229</v>
      </c>
      <c r="E2817">
        <v>365</v>
      </c>
      <c r="F2817">
        <v>1621</v>
      </c>
      <c r="G2817">
        <v>864</v>
      </c>
      <c r="H2817">
        <v>0.75817396668723003</v>
      </c>
      <c r="I2817">
        <v>0.225169648365206</v>
      </c>
      <c r="J2817">
        <v>0.533004318322023</v>
      </c>
      <c r="K2817">
        <f t="shared" si="129"/>
        <v>865140</v>
      </c>
      <c r="L2817">
        <f t="shared" si="130"/>
        <v>560282</v>
      </c>
      <c r="M2817">
        <f t="shared" si="131"/>
        <v>1488289</v>
      </c>
    </row>
    <row r="2818" spans="1:13">
      <c r="A2818" s="1" t="s">
        <v>13</v>
      </c>
      <c r="B2818">
        <v>49057</v>
      </c>
      <c r="C2818" t="s">
        <v>1795</v>
      </c>
      <c r="D2818">
        <v>65949</v>
      </c>
      <c r="E2818">
        <v>40695</v>
      </c>
      <c r="F2818">
        <v>111442</v>
      </c>
      <c r="G2818">
        <v>25254</v>
      </c>
      <c r="H2818">
        <v>0.59177868308178205</v>
      </c>
      <c r="I2818">
        <v>0.36516753109240602</v>
      </c>
      <c r="J2818">
        <v>0.22661115198937501</v>
      </c>
      <c r="K2818">
        <f t="shared" si="129"/>
        <v>865140</v>
      </c>
      <c r="L2818">
        <f t="shared" si="130"/>
        <v>560282</v>
      </c>
      <c r="M2818">
        <f t="shared" si="131"/>
        <v>1488289</v>
      </c>
    </row>
    <row r="2819" spans="1:13">
      <c r="A2819" s="1" t="s">
        <v>36</v>
      </c>
      <c r="B2819">
        <v>50001</v>
      </c>
      <c r="C2819" t="s">
        <v>1796</v>
      </c>
      <c r="D2819">
        <v>6292</v>
      </c>
      <c r="E2819">
        <v>14967</v>
      </c>
      <c r="F2819">
        <v>22022</v>
      </c>
      <c r="G2819">
        <v>-8675</v>
      </c>
      <c r="H2819">
        <v>0.28571428571428498</v>
      </c>
      <c r="I2819">
        <v>0.67963854327490603</v>
      </c>
      <c r="J2819">
        <v>-0.39392425756062099</v>
      </c>
      <c r="K2819">
        <f t="shared" ref="K2819:K2882" si="132">SUMIF(A:A,A2819,D:D)</f>
        <v>112704</v>
      </c>
      <c r="L2819">
        <f t="shared" ref="L2819:L2882" si="133">SUMIF(A:A,A2819,E:E)</f>
        <v>242820</v>
      </c>
      <c r="M2819">
        <f t="shared" ref="M2819:M2882" si="134">SUMIF(A:A,A2819,F:F)</f>
        <v>367428</v>
      </c>
    </row>
    <row r="2820" spans="1:13">
      <c r="A2820" s="1" t="s">
        <v>36</v>
      </c>
      <c r="B2820">
        <v>50003</v>
      </c>
      <c r="C2820" t="s">
        <v>1797</v>
      </c>
      <c r="D2820">
        <v>7114</v>
      </c>
      <c r="E2820">
        <v>12705</v>
      </c>
      <c r="F2820">
        <v>20462</v>
      </c>
      <c r="G2820">
        <v>-5591</v>
      </c>
      <c r="H2820">
        <v>0.34766884957482103</v>
      </c>
      <c r="I2820">
        <v>0.62090704720946099</v>
      </c>
      <c r="J2820">
        <v>-0.27323819763463902</v>
      </c>
      <c r="K2820">
        <f t="shared" si="132"/>
        <v>112704</v>
      </c>
      <c r="L2820">
        <f t="shared" si="133"/>
        <v>242820</v>
      </c>
      <c r="M2820">
        <f t="shared" si="134"/>
        <v>367428</v>
      </c>
    </row>
    <row r="2821" spans="1:13">
      <c r="A2821" s="1" t="s">
        <v>36</v>
      </c>
      <c r="B2821">
        <v>50005</v>
      </c>
      <c r="C2821" t="s">
        <v>1798</v>
      </c>
      <c r="D2821">
        <v>6551</v>
      </c>
      <c r="E2821">
        <v>9011</v>
      </c>
      <c r="F2821">
        <v>16169</v>
      </c>
      <c r="G2821">
        <v>-2460</v>
      </c>
      <c r="H2821">
        <v>0.405158018430329</v>
      </c>
      <c r="I2821">
        <v>0.55730100810192296</v>
      </c>
      <c r="J2821">
        <v>-0.15214298967159301</v>
      </c>
      <c r="K2821">
        <f t="shared" si="132"/>
        <v>112704</v>
      </c>
      <c r="L2821">
        <f t="shared" si="133"/>
        <v>242820</v>
      </c>
      <c r="M2821">
        <f t="shared" si="134"/>
        <v>367428</v>
      </c>
    </row>
    <row r="2822" spans="1:13">
      <c r="A2822" s="1" t="s">
        <v>36</v>
      </c>
      <c r="B2822">
        <v>50007</v>
      </c>
      <c r="C2822" t="s">
        <v>1799</v>
      </c>
      <c r="D2822">
        <v>21017</v>
      </c>
      <c r="E2822">
        <v>74961</v>
      </c>
      <c r="F2822">
        <v>98915</v>
      </c>
      <c r="G2822">
        <v>-53944</v>
      </c>
      <c r="H2822">
        <v>0.21247535763028799</v>
      </c>
      <c r="I2822">
        <v>0.75783248243441304</v>
      </c>
      <c r="J2822">
        <v>-0.54535712480412402</v>
      </c>
      <c r="K2822">
        <f t="shared" si="132"/>
        <v>112704</v>
      </c>
      <c r="L2822">
        <f t="shared" si="133"/>
        <v>242820</v>
      </c>
      <c r="M2822">
        <f t="shared" si="134"/>
        <v>367428</v>
      </c>
    </row>
    <row r="2823" spans="1:13">
      <c r="A2823" s="1" t="s">
        <v>36</v>
      </c>
      <c r="B2823">
        <v>50009</v>
      </c>
      <c r="C2823" t="s">
        <v>938</v>
      </c>
      <c r="D2823">
        <v>1773</v>
      </c>
      <c r="E2823">
        <v>1405</v>
      </c>
      <c r="F2823">
        <v>3288</v>
      </c>
      <c r="G2823">
        <v>368</v>
      </c>
      <c r="H2823">
        <v>0.53923357664233496</v>
      </c>
      <c r="I2823">
        <v>0.42731143552311401</v>
      </c>
      <c r="J2823">
        <v>0.111922141119221</v>
      </c>
      <c r="K2823">
        <f t="shared" si="132"/>
        <v>112704</v>
      </c>
      <c r="L2823">
        <f t="shared" si="133"/>
        <v>242820</v>
      </c>
      <c r="M2823">
        <f t="shared" si="134"/>
        <v>367428</v>
      </c>
    </row>
    <row r="2824" spans="1:13">
      <c r="A2824" s="1" t="s">
        <v>36</v>
      </c>
      <c r="B2824">
        <v>50011</v>
      </c>
      <c r="C2824" t="s">
        <v>115</v>
      </c>
      <c r="D2824">
        <v>11274</v>
      </c>
      <c r="E2824">
        <v>13611</v>
      </c>
      <c r="F2824">
        <v>25830</v>
      </c>
      <c r="G2824">
        <v>-2337</v>
      </c>
      <c r="H2824">
        <v>0.43646922183507503</v>
      </c>
      <c r="I2824">
        <v>0.52694541231126601</v>
      </c>
      <c r="J2824">
        <v>-9.0476190476190502E-2</v>
      </c>
      <c r="K2824">
        <f t="shared" si="132"/>
        <v>112704</v>
      </c>
      <c r="L2824">
        <f t="shared" si="133"/>
        <v>242820</v>
      </c>
      <c r="M2824">
        <f t="shared" si="134"/>
        <v>367428</v>
      </c>
    </row>
    <row r="2825" spans="1:13">
      <c r="A2825" s="1" t="s">
        <v>36</v>
      </c>
      <c r="B2825">
        <v>50013</v>
      </c>
      <c r="C2825" t="s">
        <v>1800</v>
      </c>
      <c r="D2825">
        <v>1810</v>
      </c>
      <c r="E2825">
        <v>2905</v>
      </c>
      <c r="F2825">
        <v>4851</v>
      </c>
      <c r="G2825">
        <v>-1095</v>
      </c>
      <c r="H2825">
        <v>0.37311894454751598</v>
      </c>
      <c r="I2825">
        <v>0.59884559884559796</v>
      </c>
      <c r="J2825">
        <v>-0.225726654298082</v>
      </c>
      <c r="K2825">
        <f t="shared" si="132"/>
        <v>112704</v>
      </c>
      <c r="L2825">
        <f t="shared" si="133"/>
        <v>242820</v>
      </c>
      <c r="M2825">
        <f t="shared" si="134"/>
        <v>367428</v>
      </c>
    </row>
    <row r="2826" spans="1:13">
      <c r="A2826" s="1" t="s">
        <v>36</v>
      </c>
      <c r="B2826">
        <v>50015</v>
      </c>
      <c r="C2826" t="s">
        <v>1801</v>
      </c>
      <c r="D2826">
        <v>4163</v>
      </c>
      <c r="E2826">
        <v>10240</v>
      </c>
      <c r="F2826">
        <v>14915</v>
      </c>
      <c r="G2826">
        <v>-6077</v>
      </c>
      <c r="H2826">
        <v>0.27911498491451497</v>
      </c>
      <c r="I2826">
        <v>0.68655715722427002</v>
      </c>
      <c r="J2826">
        <v>-0.40744217230975499</v>
      </c>
      <c r="K2826">
        <f t="shared" si="132"/>
        <v>112704</v>
      </c>
      <c r="L2826">
        <f t="shared" si="133"/>
        <v>242820</v>
      </c>
      <c r="M2826">
        <f t="shared" si="134"/>
        <v>367428</v>
      </c>
    </row>
    <row r="2827" spans="1:13">
      <c r="A2827" s="1" t="s">
        <v>36</v>
      </c>
      <c r="B2827">
        <v>50017</v>
      </c>
      <c r="C2827" t="s">
        <v>293</v>
      </c>
      <c r="D2827">
        <v>6187</v>
      </c>
      <c r="E2827">
        <v>10304</v>
      </c>
      <c r="F2827">
        <v>17122</v>
      </c>
      <c r="G2827">
        <v>-4117</v>
      </c>
      <c r="H2827">
        <v>0.361347973367597</v>
      </c>
      <c r="I2827">
        <v>0.60179885527391597</v>
      </c>
      <c r="J2827">
        <v>-0.240450881906319</v>
      </c>
      <c r="K2827">
        <f t="shared" si="132"/>
        <v>112704</v>
      </c>
      <c r="L2827">
        <f t="shared" si="133"/>
        <v>242820</v>
      </c>
      <c r="M2827">
        <f t="shared" si="134"/>
        <v>367428</v>
      </c>
    </row>
    <row r="2828" spans="1:13">
      <c r="A2828" s="1" t="s">
        <v>36</v>
      </c>
      <c r="B2828">
        <v>50019</v>
      </c>
      <c r="C2828" t="s">
        <v>1288</v>
      </c>
      <c r="D2828">
        <v>6512</v>
      </c>
      <c r="E2828">
        <v>7147</v>
      </c>
      <c r="F2828">
        <v>14096</v>
      </c>
      <c r="G2828">
        <v>-635</v>
      </c>
      <c r="H2828">
        <v>0.46197502837684401</v>
      </c>
      <c r="I2828">
        <v>0.50702326901248496</v>
      </c>
      <c r="J2828">
        <v>-4.50482406356413E-2</v>
      </c>
      <c r="K2828">
        <f t="shared" si="132"/>
        <v>112704</v>
      </c>
      <c r="L2828">
        <f t="shared" si="133"/>
        <v>242820</v>
      </c>
      <c r="M2828">
        <f t="shared" si="134"/>
        <v>367428</v>
      </c>
    </row>
    <row r="2829" spans="1:13">
      <c r="A2829" s="1" t="s">
        <v>36</v>
      </c>
      <c r="B2829">
        <v>50021</v>
      </c>
      <c r="C2829" t="s">
        <v>1802</v>
      </c>
      <c r="D2829">
        <v>14672</v>
      </c>
      <c r="E2829">
        <v>18230</v>
      </c>
      <c r="F2829">
        <v>33970</v>
      </c>
      <c r="G2829">
        <v>-3558</v>
      </c>
      <c r="H2829">
        <v>0.43191050927288699</v>
      </c>
      <c r="I2829">
        <v>0.53664998528112995</v>
      </c>
      <c r="J2829">
        <v>-0.104739476008242</v>
      </c>
      <c r="K2829">
        <f t="shared" si="132"/>
        <v>112704</v>
      </c>
      <c r="L2829">
        <f t="shared" si="133"/>
        <v>242820</v>
      </c>
      <c r="M2829">
        <f t="shared" si="134"/>
        <v>367428</v>
      </c>
    </row>
    <row r="2830" spans="1:13">
      <c r="A2830" s="1" t="s">
        <v>36</v>
      </c>
      <c r="B2830">
        <v>50023</v>
      </c>
      <c r="C2830" t="s">
        <v>150</v>
      </c>
      <c r="D2830">
        <v>8928</v>
      </c>
      <c r="E2830">
        <v>25191</v>
      </c>
      <c r="F2830">
        <v>35307</v>
      </c>
      <c r="G2830">
        <v>-16263</v>
      </c>
      <c r="H2830">
        <v>0.252867703288299</v>
      </c>
      <c r="I2830">
        <v>0.71348457812898203</v>
      </c>
      <c r="J2830">
        <v>-0.46061687484068298</v>
      </c>
      <c r="K2830">
        <f t="shared" si="132"/>
        <v>112704</v>
      </c>
      <c r="L2830">
        <f t="shared" si="133"/>
        <v>242820</v>
      </c>
      <c r="M2830">
        <f t="shared" si="134"/>
        <v>367428</v>
      </c>
    </row>
    <row r="2831" spans="1:13">
      <c r="A2831" s="1" t="s">
        <v>36</v>
      </c>
      <c r="B2831">
        <v>50025</v>
      </c>
      <c r="C2831" t="s">
        <v>383</v>
      </c>
      <c r="D2831">
        <v>6440</v>
      </c>
      <c r="E2831">
        <v>18767</v>
      </c>
      <c r="F2831">
        <v>26035</v>
      </c>
      <c r="G2831">
        <v>-12327</v>
      </c>
      <c r="H2831">
        <v>0.24735932398693999</v>
      </c>
      <c r="I2831">
        <v>0.72083733435759501</v>
      </c>
      <c r="J2831">
        <v>-0.47347801037065401</v>
      </c>
      <c r="K2831">
        <f t="shared" si="132"/>
        <v>112704</v>
      </c>
      <c r="L2831">
        <f t="shared" si="133"/>
        <v>242820</v>
      </c>
      <c r="M2831">
        <f t="shared" si="134"/>
        <v>367428</v>
      </c>
    </row>
    <row r="2832" spans="1:13">
      <c r="A2832" s="1" t="s">
        <v>36</v>
      </c>
      <c r="B2832">
        <v>50027</v>
      </c>
      <c r="C2832" t="s">
        <v>1803</v>
      </c>
      <c r="D2832">
        <v>9971</v>
      </c>
      <c r="E2832">
        <v>23376</v>
      </c>
      <c r="F2832">
        <v>34446</v>
      </c>
      <c r="G2832">
        <v>-13405</v>
      </c>
      <c r="H2832">
        <v>0.28946757243221199</v>
      </c>
      <c r="I2832">
        <v>0.67862741682633598</v>
      </c>
      <c r="J2832">
        <v>-0.38915984439412399</v>
      </c>
      <c r="K2832">
        <f t="shared" si="132"/>
        <v>112704</v>
      </c>
      <c r="L2832">
        <f t="shared" si="133"/>
        <v>242820</v>
      </c>
      <c r="M2832">
        <f t="shared" si="134"/>
        <v>367428</v>
      </c>
    </row>
    <row r="2833" spans="1:13">
      <c r="A2833" s="1" t="s">
        <v>37</v>
      </c>
      <c r="B2833">
        <v>51001</v>
      </c>
      <c r="C2833" t="s">
        <v>1804</v>
      </c>
      <c r="D2833">
        <v>9172</v>
      </c>
      <c r="E2833">
        <v>7578</v>
      </c>
      <c r="F2833">
        <v>16962</v>
      </c>
      <c r="G2833">
        <v>1594</v>
      </c>
      <c r="H2833">
        <v>0.54073812050465697</v>
      </c>
      <c r="I2833">
        <v>0.44676335337813899</v>
      </c>
      <c r="J2833">
        <v>9.3974767126518005E-2</v>
      </c>
      <c r="K2833">
        <f t="shared" si="132"/>
        <v>1962430</v>
      </c>
      <c r="L2833">
        <f t="shared" si="133"/>
        <v>2413568</v>
      </c>
      <c r="M2833">
        <f t="shared" si="134"/>
        <v>4460524</v>
      </c>
    </row>
    <row r="2834" spans="1:13">
      <c r="A2834" s="1" t="s">
        <v>37</v>
      </c>
      <c r="B2834">
        <v>51003</v>
      </c>
      <c r="C2834" t="s">
        <v>1805</v>
      </c>
      <c r="D2834">
        <v>20804</v>
      </c>
      <c r="E2834">
        <v>42466</v>
      </c>
      <c r="F2834">
        <v>64657</v>
      </c>
      <c r="G2834">
        <v>-21662</v>
      </c>
      <c r="H2834">
        <v>0.32175943826654502</v>
      </c>
      <c r="I2834">
        <v>0.65678890143371904</v>
      </c>
      <c r="J2834">
        <v>-0.33502946316717402</v>
      </c>
      <c r="K2834">
        <f t="shared" si="132"/>
        <v>1962430</v>
      </c>
      <c r="L2834">
        <f t="shared" si="133"/>
        <v>2413568</v>
      </c>
      <c r="M2834">
        <f t="shared" si="134"/>
        <v>4460524</v>
      </c>
    </row>
    <row r="2835" spans="1:13">
      <c r="A2835" s="1" t="s">
        <v>37</v>
      </c>
      <c r="B2835">
        <v>51005</v>
      </c>
      <c r="C2835" t="s">
        <v>1305</v>
      </c>
      <c r="D2835">
        <v>5859</v>
      </c>
      <c r="E2835">
        <v>2243</v>
      </c>
      <c r="F2835">
        <v>8203</v>
      </c>
      <c r="G2835">
        <v>3616</v>
      </c>
      <c r="H2835">
        <v>0.71425088382299096</v>
      </c>
      <c r="I2835">
        <v>0.27343654760453401</v>
      </c>
      <c r="J2835">
        <v>0.440814336218456</v>
      </c>
      <c r="K2835">
        <f t="shared" si="132"/>
        <v>1962430</v>
      </c>
      <c r="L2835">
        <f t="shared" si="133"/>
        <v>2413568</v>
      </c>
      <c r="M2835">
        <f t="shared" si="134"/>
        <v>4460524</v>
      </c>
    </row>
    <row r="2836" spans="1:13">
      <c r="A2836" s="1" t="s">
        <v>37</v>
      </c>
      <c r="B2836">
        <v>51007</v>
      </c>
      <c r="C2836" t="s">
        <v>1806</v>
      </c>
      <c r="D2836">
        <v>5390</v>
      </c>
      <c r="E2836">
        <v>2411</v>
      </c>
      <c r="F2836">
        <v>7893</v>
      </c>
      <c r="G2836">
        <v>2979</v>
      </c>
      <c r="H2836">
        <v>0.682883567718231</v>
      </c>
      <c r="I2836">
        <v>0.30546053465095602</v>
      </c>
      <c r="J2836">
        <v>0.37742303306727398</v>
      </c>
      <c r="K2836">
        <f t="shared" si="132"/>
        <v>1962430</v>
      </c>
      <c r="L2836">
        <f t="shared" si="133"/>
        <v>2413568</v>
      </c>
      <c r="M2836">
        <f t="shared" si="134"/>
        <v>4460524</v>
      </c>
    </row>
    <row r="2837" spans="1:13">
      <c r="A2837" s="1" t="s">
        <v>37</v>
      </c>
      <c r="B2837">
        <v>51009</v>
      </c>
      <c r="C2837" t="s">
        <v>1807</v>
      </c>
      <c r="D2837">
        <v>11041</v>
      </c>
      <c r="E2837">
        <v>5672</v>
      </c>
      <c r="F2837">
        <v>17005</v>
      </c>
      <c r="G2837">
        <v>5369</v>
      </c>
      <c r="H2837">
        <v>0.64927962364010505</v>
      </c>
      <c r="I2837">
        <v>0.33354895618935598</v>
      </c>
      <c r="J2837">
        <v>0.31573066745074901</v>
      </c>
      <c r="K2837">
        <f t="shared" si="132"/>
        <v>1962430</v>
      </c>
      <c r="L2837">
        <f t="shared" si="133"/>
        <v>2413568</v>
      </c>
      <c r="M2837">
        <f t="shared" si="134"/>
        <v>4460524</v>
      </c>
    </row>
    <row r="2838" spans="1:13">
      <c r="A2838" s="1" t="s">
        <v>37</v>
      </c>
      <c r="B2838">
        <v>51011</v>
      </c>
      <c r="C2838" t="s">
        <v>1808</v>
      </c>
      <c r="D2838">
        <v>6702</v>
      </c>
      <c r="E2838">
        <v>2418</v>
      </c>
      <c r="F2838">
        <v>9268</v>
      </c>
      <c r="G2838">
        <v>4284</v>
      </c>
      <c r="H2838">
        <v>0.72313336210617096</v>
      </c>
      <c r="I2838">
        <v>0.26089771255934302</v>
      </c>
      <c r="J2838">
        <v>0.462235649546827</v>
      </c>
      <c r="K2838">
        <f t="shared" si="132"/>
        <v>1962430</v>
      </c>
      <c r="L2838">
        <f t="shared" si="133"/>
        <v>2413568</v>
      </c>
      <c r="M2838">
        <f t="shared" si="134"/>
        <v>4460524</v>
      </c>
    </row>
    <row r="2839" spans="1:13">
      <c r="A2839" s="1" t="s">
        <v>37</v>
      </c>
      <c r="B2839">
        <v>51013</v>
      </c>
      <c r="C2839" t="s">
        <v>1809</v>
      </c>
      <c r="D2839">
        <v>22318</v>
      </c>
      <c r="E2839">
        <v>105344</v>
      </c>
      <c r="F2839">
        <v>130699</v>
      </c>
      <c r="G2839">
        <v>-83026</v>
      </c>
      <c r="H2839">
        <v>0.17075876632567899</v>
      </c>
      <c r="I2839">
        <v>0.80600463660777799</v>
      </c>
      <c r="J2839">
        <v>-0.635245870282098</v>
      </c>
      <c r="K2839">
        <f t="shared" si="132"/>
        <v>1962430</v>
      </c>
      <c r="L2839">
        <f t="shared" si="133"/>
        <v>2413568</v>
      </c>
      <c r="M2839">
        <f t="shared" si="134"/>
        <v>4460524</v>
      </c>
    </row>
    <row r="2840" spans="1:13">
      <c r="A2840" s="1" t="s">
        <v>37</v>
      </c>
      <c r="B2840">
        <v>51015</v>
      </c>
      <c r="C2840" t="s">
        <v>1810</v>
      </c>
      <c r="D2840">
        <v>30714</v>
      </c>
      <c r="E2840">
        <v>10840</v>
      </c>
      <c r="F2840">
        <v>42278</v>
      </c>
      <c r="G2840">
        <v>19874</v>
      </c>
      <c r="H2840">
        <v>0.726477127584086</v>
      </c>
      <c r="I2840">
        <v>0.25639812668527301</v>
      </c>
      <c r="J2840">
        <v>0.47007900089881199</v>
      </c>
      <c r="K2840">
        <f t="shared" si="132"/>
        <v>1962430</v>
      </c>
      <c r="L2840">
        <f t="shared" si="133"/>
        <v>2413568</v>
      </c>
      <c r="M2840">
        <f t="shared" si="134"/>
        <v>4460524</v>
      </c>
    </row>
    <row r="2841" spans="1:13">
      <c r="A2841" s="1" t="s">
        <v>37</v>
      </c>
      <c r="B2841">
        <v>51017</v>
      </c>
      <c r="C2841" t="s">
        <v>790</v>
      </c>
      <c r="D2841">
        <v>1834</v>
      </c>
      <c r="E2841">
        <v>646</v>
      </c>
      <c r="F2841">
        <v>2501</v>
      </c>
      <c r="G2841">
        <v>1188</v>
      </c>
      <c r="H2841">
        <v>0.73330667732906796</v>
      </c>
      <c r="I2841">
        <v>0.25829668132746902</v>
      </c>
      <c r="J2841">
        <v>0.47500999600159899</v>
      </c>
      <c r="K2841">
        <f t="shared" si="132"/>
        <v>1962430</v>
      </c>
      <c r="L2841">
        <f t="shared" si="133"/>
        <v>2413568</v>
      </c>
      <c r="M2841">
        <f t="shared" si="134"/>
        <v>4460524</v>
      </c>
    </row>
    <row r="2842" spans="1:13">
      <c r="A2842" s="1" t="s">
        <v>37</v>
      </c>
      <c r="B2842">
        <v>51019</v>
      </c>
      <c r="C2842" t="s">
        <v>1494</v>
      </c>
      <c r="D2842">
        <v>35600</v>
      </c>
      <c r="E2842">
        <v>12176</v>
      </c>
      <c r="F2842">
        <v>48669</v>
      </c>
      <c r="G2842">
        <v>23424</v>
      </c>
      <c r="H2842">
        <v>0.73147177875033298</v>
      </c>
      <c r="I2842">
        <v>0.25017978590067602</v>
      </c>
      <c r="J2842">
        <v>0.48129199284965701</v>
      </c>
      <c r="K2842">
        <f t="shared" si="132"/>
        <v>1962430</v>
      </c>
      <c r="L2842">
        <f t="shared" si="133"/>
        <v>2413568</v>
      </c>
      <c r="M2842">
        <f t="shared" si="134"/>
        <v>4460524</v>
      </c>
    </row>
    <row r="2843" spans="1:13">
      <c r="A2843" s="1" t="s">
        <v>37</v>
      </c>
      <c r="B2843">
        <v>51021</v>
      </c>
      <c r="C2843" t="s">
        <v>1811</v>
      </c>
      <c r="D2843">
        <v>2903</v>
      </c>
      <c r="E2843">
        <v>532</v>
      </c>
      <c r="F2843">
        <v>3479</v>
      </c>
      <c r="G2843">
        <v>2371</v>
      </c>
      <c r="H2843">
        <v>0.83443518252371296</v>
      </c>
      <c r="I2843">
        <v>0.15291750503018101</v>
      </c>
      <c r="J2843">
        <v>0.68151767749353198</v>
      </c>
      <c r="K2843">
        <f t="shared" si="132"/>
        <v>1962430</v>
      </c>
      <c r="L2843">
        <f t="shared" si="133"/>
        <v>2413568</v>
      </c>
      <c r="M2843">
        <f t="shared" si="134"/>
        <v>4460524</v>
      </c>
    </row>
    <row r="2844" spans="1:13">
      <c r="A2844" s="1" t="s">
        <v>37</v>
      </c>
      <c r="B2844">
        <v>51023</v>
      </c>
      <c r="C2844" t="s">
        <v>1812</v>
      </c>
      <c r="D2844">
        <v>15099</v>
      </c>
      <c r="E2844">
        <v>5700</v>
      </c>
      <c r="F2844">
        <v>21120</v>
      </c>
      <c r="G2844">
        <v>9399</v>
      </c>
      <c r="H2844">
        <v>0.714914772727272</v>
      </c>
      <c r="I2844">
        <v>0.26988636363636298</v>
      </c>
      <c r="J2844">
        <v>0.44502840909090902</v>
      </c>
      <c r="K2844">
        <f t="shared" si="132"/>
        <v>1962430</v>
      </c>
      <c r="L2844">
        <f t="shared" si="133"/>
        <v>2413568</v>
      </c>
      <c r="M2844">
        <f t="shared" si="134"/>
        <v>4460524</v>
      </c>
    </row>
    <row r="2845" spans="1:13">
      <c r="A2845" s="1" t="s">
        <v>37</v>
      </c>
      <c r="B2845">
        <v>51025</v>
      </c>
      <c r="C2845" t="s">
        <v>1312</v>
      </c>
      <c r="D2845">
        <v>3357</v>
      </c>
      <c r="E2845">
        <v>4552</v>
      </c>
      <c r="F2845">
        <v>7948</v>
      </c>
      <c r="G2845">
        <v>-1195</v>
      </c>
      <c r="H2845">
        <v>0.422370407649723</v>
      </c>
      <c r="I2845">
        <v>0.57272269753396998</v>
      </c>
      <c r="J2845">
        <v>-0.15035228988424701</v>
      </c>
      <c r="K2845">
        <f t="shared" si="132"/>
        <v>1962430</v>
      </c>
      <c r="L2845">
        <f t="shared" si="133"/>
        <v>2413568</v>
      </c>
      <c r="M2845">
        <f t="shared" si="134"/>
        <v>4460524</v>
      </c>
    </row>
    <row r="2846" spans="1:13">
      <c r="A2846" s="1" t="s">
        <v>37</v>
      </c>
      <c r="B2846">
        <v>51027</v>
      </c>
      <c r="C2846" t="s">
        <v>682</v>
      </c>
      <c r="D2846">
        <v>8311</v>
      </c>
      <c r="E2846">
        <v>1587</v>
      </c>
      <c r="F2846">
        <v>9953</v>
      </c>
      <c r="G2846">
        <v>6724</v>
      </c>
      <c r="H2846">
        <v>0.83502461569375996</v>
      </c>
      <c r="I2846">
        <v>0.15944941223751599</v>
      </c>
      <c r="J2846">
        <v>0.675575203456244</v>
      </c>
      <c r="K2846">
        <f t="shared" si="132"/>
        <v>1962430</v>
      </c>
      <c r="L2846">
        <f t="shared" si="133"/>
        <v>2413568</v>
      </c>
      <c r="M2846">
        <f t="shared" si="134"/>
        <v>4460524</v>
      </c>
    </row>
    <row r="2847" spans="1:13">
      <c r="A2847" s="1" t="s">
        <v>37</v>
      </c>
      <c r="B2847">
        <v>51029</v>
      </c>
      <c r="C2847" t="s">
        <v>1813</v>
      </c>
      <c r="D2847">
        <v>4544</v>
      </c>
      <c r="E2847">
        <v>3471</v>
      </c>
      <c r="F2847">
        <v>8126</v>
      </c>
      <c r="G2847">
        <v>1073</v>
      </c>
      <c r="H2847">
        <v>0.55919271474279997</v>
      </c>
      <c r="I2847">
        <v>0.42714742800886002</v>
      </c>
      <c r="J2847">
        <v>0.13204528673394</v>
      </c>
      <c r="K2847">
        <f t="shared" si="132"/>
        <v>1962430</v>
      </c>
      <c r="L2847">
        <f t="shared" si="133"/>
        <v>2413568</v>
      </c>
      <c r="M2847">
        <f t="shared" si="134"/>
        <v>4460524</v>
      </c>
    </row>
    <row r="2848" spans="1:13">
      <c r="A2848" s="1" t="s">
        <v>37</v>
      </c>
      <c r="B2848">
        <v>51031</v>
      </c>
      <c r="C2848" t="s">
        <v>800</v>
      </c>
      <c r="D2848">
        <v>21245</v>
      </c>
      <c r="E2848">
        <v>8070</v>
      </c>
      <c r="F2848">
        <v>29892</v>
      </c>
      <c r="G2848">
        <v>13175</v>
      </c>
      <c r="H2848">
        <v>0.71072527766626503</v>
      </c>
      <c r="I2848">
        <v>0.26997189883580802</v>
      </c>
      <c r="J2848">
        <v>0.44075337883045601</v>
      </c>
      <c r="K2848">
        <f t="shared" si="132"/>
        <v>1962430</v>
      </c>
      <c r="L2848">
        <f t="shared" si="133"/>
        <v>2413568</v>
      </c>
      <c r="M2848">
        <f t="shared" si="134"/>
        <v>4460524</v>
      </c>
    </row>
    <row r="2849" spans="1:13">
      <c r="A2849" s="1" t="s">
        <v>37</v>
      </c>
      <c r="B2849">
        <v>51033</v>
      </c>
      <c r="C2849" t="s">
        <v>921</v>
      </c>
      <c r="D2849">
        <v>8336</v>
      </c>
      <c r="E2849">
        <v>7657</v>
      </c>
      <c r="F2849">
        <v>16288</v>
      </c>
      <c r="G2849">
        <v>679</v>
      </c>
      <c r="H2849">
        <v>0.51178781925343797</v>
      </c>
      <c r="I2849">
        <v>0.470100687622789</v>
      </c>
      <c r="J2849">
        <v>4.16871316306483E-2</v>
      </c>
      <c r="K2849">
        <f t="shared" si="132"/>
        <v>1962430</v>
      </c>
      <c r="L2849">
        <f t="shared" si="133"/>
        <v>2413568</v>
      </c>
      <c r="M2849">
        <f t="shared" si="134"/>
        <v>4460524</v>
      </c>
    </row>
    <row r="2850" spans="1:13">
      <c r="A2850" s="1" t="s">
        <v>37</v>
      </c>
      <c r="B2850">
        <v>51035</v>
      </c>
      <c r="C2850" t="s">
        <v>214</v>
      </c>
      <c r="D2850">
        <v>12659</v>
      </c>
      <c r="E2850">
        <v>2842</v>
      </c>
      <c r="F2850">
        <v>15651</v>
      </c>
      <c r="G2850">
        <v>9817</v>
      </c>
      <c r="H2850">
        <v>0.80883010670244704</v>
      </c>
      <c r="I2850">
        <v>0.18158584116030899</v>
      </c>
      <c r="J2850">
        <v>0.62724426554213797</v>
      </c>
      <c r="K2850">
        <f t="shared" si="132"/>
        <v>1962430</v>
      </c>
      <c r="L2850">
        <f t="shared" si="133"/>
        <v>2413568</v>
      </c>
      <c r="M2850">
        <f t="shared" si="134"/>
        <v>4460524</v>
      </c>
    </row>
    <row r="2851" spans="1:13">
      <c r="A2851" s="1" t="s">
        <v>37</v>
      </c>
      <c r="B2851">
        <v>51036</v>
      </c>
      <c r="C2851" t="s">
        <v>1814</v>
      </c>
      <c r="D2851">
        <v>1761</v>
      </c>
      <c r="E2851">
        <v>2624</v>
      </c>
      <c r="F2851">
        <v>4441</v>
      </c>
      <c r="G2851">
        <v>-863</v>
      </c>
      <c r="H2851">
        <v>0.39653231254221999</v>
      </c>
      <c r="I2851">
        <v>0.59085791488403505</v>
      </c>
      <c r="J2851">
        <v>-0.19432560234181401</v>
      </c>
      <c r="K2851">
        <f t="shared" si="132"/>
        <v>1962430</v>
      </c>
      <c r="L2851">
        <f t="shared" si="133"/>
        <v>2413568</v>
      </c>
      <c r="M2851">
        <f t="shared" si="134"/>
        <v>4460524</v>
      </c>
    </row>
    <row r="2852" spans="1:13">
      <c r="A2852" s="1" t="s">
        <v>37</v>
      </c>
      <c r="B2852">
        <v>51037</v>
      </c>
      <c r="C2852" t="s">
        <v>393</v>
      </c>
      <c r="D2852">
        <v>3815</v>
      </c>
      <c r="E2852">
        <v>2317</v>
      </c>
      <c r="F2852">
        <v>6191</v>
      </c>
      <c r="G2852">
        <v>1498</v>
      </c>
      <c r="H2852">
        <v>0.61621708932321095</v>
      </c>
      <c r="I2852">
        <v>0.37425294782749102</v>
      </c>
      <c r="J2852">
        <v>0.24196414149571899</v>
      </c>
      <c r="K2852">
        <f t="shared" si="132"/>
        <v>1962430</v>
      </c>
      <c r="L2852">
        <f t="shared" si="133"/>
        <v>2413568</v>
      </c>
      <c r="M2852">
        <f t="shared" si="134"/>
        <v>4460524</v>
      </c>
    </row>
    <row r="2853" spans="1:13">
      <c r="A2853" s="1" t="s">
        <v>37</v>
      </c>
      <c r="B2853">
        <v>51041</v>
      </c>
      <c r="C2853" t="s">
        <v>1534</v>
      </c>
      <c r="D2853">
        <v>93326</v>
      </c>
      <c r="E2853">
        <v>106935</v>
      </c>
      <c r="F2853">
        <v>203884</v>
      </c>
      <c r="G2853">
        <v>-13609</v>
      </c>
      <c r="H2853">
        <v>0.45774067607070601</v>
      </c>
      <c r="I2853">
        <v>0.52448941555001805</v>
      </c>
      <c r="J2853">
        <v>-6.6748739479311703E-2</v>
      </c>
      <c r="K2853">
        <f t="shared" si="132"/>
        <v>1962430</v>
      </c>
      <c r="L2853">
        <f t="shared" si="133"/>
        <v>2413568</v>
      </c>
      <c r="M2853">
        <f t="shared" si="134"/>
        <v>4460524</v>
      </c>
    </row>
    <row r="2854" spans="1:13">
      <c r="A2854" s="1" t="s">
        <v>37</v>
      </c>
      <c r="B2854">
        <v>51043</v>
      </c>
      <c r="C2854" t="s">
        <v>98</v>
      </c>
      <c r="D2854">
        <v>5192</v>
      </c>
      <c r="E2854">
        <v>3920</v>
      </c>
      <c r="F2854">
        <v>9337</v>
      </c>
      <c r="G2854">
        <v>1272</v>
      </c>
      <c r="H2854">
        <v>0.55606725929099199</v>
      </c>
      <c r="I2854">
        <v>0.41983506479597299</v>
      </c>
      <c r="J2854">
        <v>0.136232194495019</v>
      </c>
      <c r="K2854">
        <f t="shared" si="132"/>
        <v>1962430</v>
      </c>
      <c r="L2854">
        <f t="shared" si="133"/>
        <v>2413568</v>
      </c>
      <c r="M2854">
        <f t="shared" si="134"/>
        <v>4460524</v>
      </c>
    </row>
    <row r="2855" spans="1:13">
      <c r="A2855" s="1" t="s">
        <v>37</v>
      </c>
      <c r="B2855">
        <v>51045</v>
      </c>
      <c r="C2855" t="s">
        <v>1443</v>
      </c>
      <c r="D2855">
        <v>2536</v>
      </c>
      <c r="E2855">
        <v>587</v>
      </c>
      <c r="F2855">
        <v>3169</v>
      </c>
      <c r="G2855">
        <v>1949</v>
      </c>
      <c r="H2855">
        <v>0.80025244556642405</v>
      </c>
      <c r="I2855">
        <v>0.185231934364152</v>
      </c>
      <c r="J2855">
        <v>0.61502051120227197</v>
      </c>
      <c r="K2855">
        <f t="shared" si="132"/>
        <v>1962430</v>
      </c>
      <c r="L2855">
        <f t="shared" si="133"/>
        <v>2413568</v>
      </c>
      <c r="M2855">
        <f t="shared" si="134"/>
        <v>4460524</v>
      </c>
    </row>
    <row r="2856" spans="1:13">
      <c r="A2856" s="1" t="s">
        <v>37</v>
      </c>
      <c r="B2856">
        <v>51047</v>
      </c>
      <c r="C2856" t="s">
        <v>1815</v>
      </c>
      <c r="D2856">
        <v>16012</v>
      </c>
      <c r="E2856">
        <v>10617</v>
      </c>
      <c r="F2856">
        <v>27116</v>
      </c>
      <c r="G2856">
        <v>5395</v>
      </c>
      <c r="H2856">
        <v>0.59050007375719105</v>
      </c>
      <c r="I2856">
        <v>0.39154005015489002</v>
      </c>
      <c r="J2856">
        <v>0.198960023602301</v>
      </c>
      <c r="K2856">
        <f t="shared" si="132"/>
        <v>1962430</v>
      </c>
      <c r="L2856">
        <f t="shared" si="133"/>
        <v>2413568</v>
      </c>
      <c r="M2856">
        <f t="shared" si="134"/>
        <v>4460524</v>
      </c>
    </row>
    <row r="2857" spans="1:13">
      <c r="A2857" s="1" t="s">
        <v>37</v>
      </c>
      <c r="B2857">
        <v>51049</v>
      </c>
      <c r="C2857" t="s">
        <v>590</v>
      </c>
      <c r="D2857">
        <v>3019</v>
      </c>
      <c r="E2857">
        <v>2227</v>
      </c>
      <c r="F2857">
        <v>5310</v>
      </c>
      <c r="G2857">
        <v>792</v>
      </c>
      <c r="H2857">
        <v>0.56854990583804099</v>
      </c>
      <c r="I2857">
        <v>0.41939736346515999</v>
      </c>
      <c r="J2857">
        <v>0.149152542372881</v>
      </c>
      <c r="K2857">
        <f t="shared" si="132"/>
        <v>1962430</v>
      </c>
      <c r="L2857">
        <f t="shared" si="133"/>
        <v>2413568</v>
      </c>
      <c r="M2857">
        <f t="shared" si="134"/>
        <v>4460524</v>
      </c>
    </row>
    <row r="2858" spans="1:13">
      <c r="A2858" s="1" t="s">
        <v>37</v>
      </c>
      <c r="B2858">
        <v>51051</v>
      </c>
      <c r="C2858" t="s">
        <v>1816</v>
      </c>
      <c r="D2858">
        <v>5748</v>
      </c>
      <c r="E2858">
        <v>1503</v>
      </c>
      <c r="F2858">
        <v>7303</v>
      </c>
      <c r="G2858">
        <v>4245</v>
      </c>
      <c r="H2858">
        <v>0.78707380528549897</v>
      </c>
      <c r="I2858">
        <v>0.20580583321922399</v>
      </c>
      <c r="J2858">
        <v>0.58126797206627401</v>
      </c>
      <c r="K2858">
        <f t="shared" si="132"/>
        <v>1962430</v>
      </c>
      <c r="L2858">
        <f t="shared" si="133"/>
        <v>2413568</v>
      </c>
      <c r="M2858">
        <f t="shared" si="134"/>
        <v>4460524</v>
      </c>
    </row>
    <row r="2859" spans="1:13">
      <c r="A2859" s="1" t="s">
        <v>37</v>
      </c>
      <c r="B2859">
        <v>51053</v>
      </c>
      <c r="C2859" t="s">
        <v>1817</v>
      </c>
      <c r="D2859">
        <v>8695</v>
      </c>
      <c r="E2859">
        <v>6224</v>
      </c>
      <c r="F2859">
        <v>15092</v>
      </c>
      <c r="G2859">
        <v>2471</v>
      </c>
      <c r="H2859">
        <v>0.57613305062284603</v>
      </c>
      <c r="I2859">
        <v>0.41240392260800401</v>
      </c>
      <c r="J2859">
        <v>0.16372912801484199</v>
      </c>
      <c r="K2859">
        <f t="shared" si="132"/>
        <v>1962430</v>
      </c>
      <c r="L2859">
        <f t="shared" si="133"/>
        <v>2413568</v>
      </c>
      <c r="M2859">
        <f t="shared" si="134"/>
        <v>4460524</v>
      </c>
    </row>
    <row r="2860" spans="1:13">
      <c r="A2860" s="1" t="s">
        <v>37</v>
      </c>
      <c r="B2860">
        <v>51057</v>
      </c>
      <c r="C2860" t="s">
        <v>938</v>
      </c>
      <c r="D2860">
        <v>3075</v>
      </c>
      <c r="E2860">
        <v>3038</v>
      </c>
      <c r="F2860">
        <v>6178</v>
      </c>
      <c r="G2860">
        <v>37</v>
      </c>
      <c r="H2860">
        <v>0.497733894464227</v>
      </c>
      <c r="I2860">
        <v>0.491744901262544</v>
      </c>
      <c r="J2860">
        <v>5.9889932016833902E-3</v>
      </c>
      <c r="K2860">
        <f t="shared" si="132"/>
        <v>1962430</v>
      </c>
      <c r="L2860">
        <f t="shared" si="133"/>
        <v>2413568</v>
      </c>
      <c r="M2860">
        <f t="shared" si="134"/>
        <v>4460524</v>
      </c>
    </row>
    <row r="2861" spans="1:13">
      <c r="A2861" s="1" t="s">
        <v>37</v>
      </c>
      <c r="B2861">
        <v>51059</v>
      </c>
      <c r="C2861" t="s">
        <v>1818</v>
      </c>
      <c r="D2861">
        <v>168401</v>
      </c>
      <c r="E2861">
        <v>419943</v>
      </c>
      <c r="F2861">
        <v>600823</v>
      </c>
      <c r="G2861">
        <v>-251542</v>
      </c>
      <c r="H2861">
        <v>0.28028387728166199</v>
      </c>
      <c r="I2861">
        <v>0.69894627868773296</v>
      </c>
      <c r="J2861">
        <v>-0.41866240140607103</v>
      </c>
      <c r="K2861">
        <f t="shared" si="132"/>
        <v>1962430</v>
      </c>
      <c r="L2861">
        <f t="shared" si="133"/>
        <v>2413568</v>
      </c>
      <c r="M2861">
        <f t="shared" si="134"/>
        <v>4460524</v>
      </c>
    </row>
    <row r="2862" spans="1:13">
      <c r="A2862" s="1" t="s">
        <v>37</v>
      </c>
      <c r="B2862">
        <v>51061</v>
      </c>
      <c r="C2862" t="s">
        <v>1819</v>
      </c>
      <c r="D2862">
        <v>25106</v>
      </c>
      <c r="E2862">
        <v>17565</v>
      </c>
      <c r="F2862">
        <v>43661</v>
      </c>
      <c r="G2862">
        <v>7541</v>
      </c>
      <c r="H2862">
        <v>0.57502118595542895</v>
      </c>
      <c r="I2862">
        <v>0.402304115801287</v>
      </c>
      <c r="J2862">
        <v>0.17271707015414201</v>
      </c>
      <c r="K2862">
        <f t="shared" si="132"/>
        <v>1962430</v>
      </c>
      <c r="L2862">
        <f t="shared" si="133"/>
        <v>2413568</v>
      </c>
      <c r="M2862">
        <f t="shared" si="134"/>
        <v>4460524</v>
      </c>
    </row>
    <row r="2863" spans="1:13">
      <c r="A2863" s="1" t="s">
        <v>37</v>
      </c>
      <c r="B2863">
        <v>51063</v>
      </c>
      <c r="C2863" t="s">
        <v>477</v>
      </c>
      <c r="D2863">
        <v>6225</v>
      </c>
      <c r="E2863">
        <v>3004</v>
      </c>
      <c r="F2863">
        <v>9408</v>
      </c>
      <c r="G2863">
        <v>3221</v>
      </c>
      <c r="H2863">
        <v>0.66167091836734604</v>
      </c>
      <c r="I2863">
        <v>0.31930272108843499</v>
      </c>
      <c r="J2863">
        <v>0.34236819727891099</v>
      </c>
      <c r="K2863">
        <f t="shared" si="132"/>
        <v>1962430</v>
      </c>
      <c r="L2863">
        <f t="shared" si="133"/>
        <v>2413568</v>
      </c>
      <c r="M2863">
        <f t="shared" si="134"/>
        <v>4460524</v>
      </c>
    </row>
    <row r="2864" spans="1:13">
      <c r="A2864" s="1" t="s">
        <v>37</v>
      </c>
      <c r="B2864">
        <v>51065</v>
      </c>
      <c r="C2864" t="s">
        <v>1820</v>
      </c>
      <c r="D2864">
        <v>8155</v>
      </c>
      <c r="E2864">
        <v>7414</v>
      </c>
      <c r="F2864">
        <v>15840</v>
      </c>
      <c r="G2864">
        <v>741</v>
      </c>
      <c r="H2864">
        <v>0.51483585858585801</v>
      </c>
      <c r="I2864">
        <v>0.468055555555555</v>
      </c>
      <c r="J2864">
        <v>4.6780303030302998E-2</v>
      </c>
      <c r="K2864">
        <f t="shared" si="132"/>
        <v>1962430</v>
      </c>
      <c r="L2864">
        <f t="shared" si="133"/>
        <v>2413568</v>
      </c>
      <c r="M2864">
        <f t="shared" si="134"/>
        <v>4460524</v>
      </c>
    </row>
    <row r="2865" spans="1:13">
      <c r="A2865" s="1" t="s">
        <v>37</v>
      </c>
      <c r="B2865">
        <v>51067</v>
      </c>
      <c r="C2865" t="s">
        <v>115</v>
      </c>
      <c r="D2865">
        <v>20895</v>
      </c>
      <c r="E2865">
        <v>8381</v>
      </c>
      <c r="F2865">
        <v>29702</v>
      </c>
      <c r="G2865">
        <v>12514</v>
      </c>
      <c r="H2865">
        <v>0.70348798060736595</v>
      </c>
      <c r="I2865">
        <v>0.28216955087199502</v>
      </c>
      <c r="J2865">
        <v>0.42131842973537098</v>
      </c>
      <c r="K2865">
        <f t="shared" si="132"/>
        <v>1962430</v>
      </c>
      <c r="L2865">
        <f t="shared" si="133"/>
        <v>2413568</v>
      </c>
      <c r="M2865">
        <f t="shared" si="134"/>
        <v>4460524</v>
      </c>
    </row>
    <row r="2866" spans="1:13">
      <c r="A2866" s="1" t="s">
        <v>37</v>
      </c>
      <c r="B2866">
        <v>51069</v>
      </c>
      <c r="C2866" t="s">
        <v>925</v>
      </c>
      <c r="D2866">
        <v>30558</v>
      </c>
      <c r="E2866">
        <v>17207</v>
      </c>
      <c r="F2866">
        <v>48703</v>
      </c>
      <c r="G2866">
        <v>13351</v>
      </c>
      <c r="H2866">
        <v>0.62743568158019003</v>
      </c>
      <c r="I2866">
        <v>0.35330472455495499</v>
      </c>
      <c r="J2866">
        <v>0.27413095702523399</v>
      </c>
      <c r="K2866">
        <f t="shared" si="132"/>
        <v>1962430</v>
      </c>
      <c r="L2866">
        <f t="shared" si="133"/>
        <v>2413568</v>
      </c>
      <c r="M2866">
        <f t="shared" si="134"/>
        <v>4460524</v>
      </c>
    </row>
    <row r="2867" spans="1:13">
      <c r="A2867" s="1" t="s">
        <v>37</v>
      </c>
      <c r="B2867">
        <v>51071</v>
      </c>
      <c r="C2867" t="s">
        <v>1600</v>
      </c>
      <c r="D2867">
        <v>6876</v>
      </c>
      <c r="E2867">
        <v>2156</v>
      </c>
      <c r="F2867">
        <v>9176</v>
      </c>
      <c r="G2867">
        <v>4720</v>
      </c>
      <c r="H2867">
        <v>0.74934612031386205</v>
      </c>
      <c r="I2867">
        <v>0.234960767218831</v>
      </c>
      <c r="J2867">
        <v>0.51438535309502997</v>
      </c>
      <c r="K2867">
        <f t="shared" si="132"/>
        <v>1962430</v>
      </c>
      <c r="L2867">
        <f t="shared" si="133"/>
        <v>2413568</v>
      </c>
      <c r="M2867">
        <f t="shared" si="134"/>
        <v>4460524</v>
      </c>
    </row>
    <row r="2868" spans="1:13">
      <c r="A2868" s="1" t="s">
        <v>37</v>
      </c>
      <c r="B2868">
        <v>51073</v>
      </c>
      <c r="C2868" t="s">
        <v>1242</v>
      </c>
      <c r="D2868">
        <v>14875</v>
      </c>
      <c r="E2868">
        <v>6964</v>
      </c>
      <c r="F2868">
        <v>22282</v>
      </c>
      <c r="G2868">
        <v>7911</v>
      </c>
      <c r="H2868">
        <v>0.66757921191993497</v>
      </c>
      <c r="I2868">
        <v>0.31253926936540699</v>
      </c>
      <c r="J2868">
        <v>0.35503994255452798</v>
      </c>
      <c r="K2868">
        <f t="shared" si="132"/>
        <v>1962430</v>
      </c>
      <c r="L2868">
        <f t="shared" si="133"/>
        <v>2413568</v>
      </c>
      <c r="M2868">
        <f t="shared" si="134"/>
        <v>4460524</v>
      </c>
    </row>
    <row r="2869" spans="1:13">
      <c r="A2869" s="1" t="s">
        <v>37</v>
      </c>
      <c r="B2869">
        <v>51075</v>
      </c>
      <c r="C2869" t="s">
        <v>1821</v>
      </c>
      <c r="D2869">
        <v>9966</v>
      </c>
      <c r="E2869">
        <v>6685</v>
      </c>
      <c r="F2869">
        <v>16950</v>
      </c>
      <c r="G2869">
        <v>3281</v>
      </c>
      <c r="H2869">
        <v>0.58796460176991105</v>
      </c>
      <c r="I2869">
        <v>0.39439528023598802</v>
      </c>
      <c r="J2869">
        <v>0.19356932153392301</v>
      </c>
      <c r="K2869">
        <f t="shared" si="132"/>
        <v>1962430</v>
      </c>
      <c r="L2869">
        <f t="shared" si="133"/>
        <v>2413568</v>
      </c>
      <c r="M2869">
        <f t="shared" si="134"/>
        <v>4460524</v>
      </c>
    </row>
    <row r="2870" spans="1:13">
      <c r="A2870" s="1" t="s">
        <v>37</v>
      </c>
      <c r="B2870">
        <v>51077</v>
      </c>
      <c r="C2870" t="s">
        <v>810</v>
      </c>
      <c r="D2870">
        <v>6529</v>
      </c>
      <c r="E2870">
        <v>1535</v>
      </c>
      <c r="F2870">
        <v>8131</v>
      </c>
      <c r="G2870">
        <v>4994</v>
      </c>
      <c r="H2870">
        <v>0.80297626368220298</v>
      </c>
      <c r="I2870">
        <v>0.18878366744557801</v>
      </c>
      <c r="J2870">
        <v>0.61419259623662503</v>
      </c>
      <c r="K2870">
        <f t="shared" si="132"/>
        <v>1962430</v>
      </c>
      <c r="L2870">
        <f t="shared" si="133"/>
        <v>2413568</v>
      </c>
      <c r="M2870">
        <f t="shared" si="134"/>
        <v>4460524</v>
      </c>
    </row>
    <row r="2871" spans="1:13">
      <c r="A2871" s="1" t="s">
        <v>37</v>
      </c>
      <c r="B2871">
        <v>51079</v>
      </c>
      <c r="C2871" t="s">
        <v>117</v>
      </c>
      <c r="D2871">
        <v>6866</v>
      </c>
      <c r="E2871">
        <v>4163</v>
      </c>
      <c r="F2871">
        <v>11311</v>
      </c>
      <c r="G2871">
        <v>2703</v>
      </c>
      <c r="H2871">
        <v>0.607019715321368</v>
      </c>
      <c r="I2871">
        <v>0.36804880205110002</v>
      </c>
      <c r="J2871">
        <v>0.23897091327026701</v>
      </c>
      <c r="K2871">
        <f t="shared" si="132"/>
        <v>1962430</v>
      </c>
      <c r="L2871">
        <f t="shared" si="133"/>
        <v>2413568</v>
      </c>
      <c r="M2871">
        <f t="shared" si="134"/>
        <v>4460524</v>
      </c>
    </row>
    <row r="2872" spans="1:13">
      <c r="A2872" s="1" t="s">
        <v>37</v>
      </c>
      <c r="B2872">
        <v>51081</v>
      </c>
      <c r="C2872" t="s">
        <v>1822</v>
      </c>
      <c r="D2872">
        <v>1914</v>
      </c>
      <c r="E2872">
        <v>2627</v>
      </c>
      <c r="F2872">
        <v>4574</v>
      </c>
      <c r="G2872">
        <v>-713</v>
      </c>
      <c r="H2872">
        <v>0.41845212068211601</v>
      </c>
      <c r="I2872">
        <v>0.57433318758198504</v>
      </c>
      <c r="J2872">
        <v>-0.155881066899868</v>
      </c>
      <c r="K2872">
        <f t="shared" si="132"/>
        <v>1962430</v>
      </c>
      <c r="L2872">
        <f t="shared" si="133"/>
        <v>2413568</v>
      </c>
      <c r="M2872">
        <f t="shared" si="134"/>
        <v>4460524</v>
      </c>
    </row>
    <row r="2873" spans="1:13">
      <c r="A2873" s="1" t="s">
        <v>37</v>
      </c>
      <c r="B2873">
        <v>51083</v>
      </c>
      <c r="C2873" t="s">
        <v>1332</v>
      </c>
      <c r="D2873">
        <v>10418</v>
      </c>
      <c r="E2873">
        <v>7666</v>
      </c>
      <c r="F2873">
        <v>18248</v>
      </c>
      <c r="G2873">
        <v>2752</v>
      </c>
      <c r="H2873">
        <v>0.57091188075405497</v>
      </c>
      <c r="I2873">
        <v>0.420100832967996</v>
      </c>
      <c r="J2873">
        <v>0.150811047786058</v>
      </c>
      <c r="K2873">
        <f t="shared" si="132"/>
        <v>1962430</v>
      </c>
      <c r="L2873">
        <f t="shared" si="133"/>
        <v>2413568</v>
      </c>
      <c r="M2873">
        <f t="shared" si="134"/>
        <v>4460524</v>
      </c>
    </row>
    <row r="2874" spans="1:13">
      <c r="A2874" s="1" t="s">
        <v>37</v>
      </c>
      <c r="B2874">
        <v>51085</v>
      </c>
      <c r="C2874" t="s">
        <v>1823</v>
      </c>
      <c r="D2874">
        <v>44318</v>
      </c>
      <c r="E2874">
        <v>25307</v>
      </c>
      <c r="F2874">
        <v>70967</v>
      </c>
      <c r="G2874">
        <v>19011</v>
      </c>
      <c r="H2874">
        <v>0.62448743782321303</v>
      </c>
      <c r="I2874">
        <v>0.35660236447926502</v>
      </c>
      <c r="J2874">
        <v>0.26788507334394801</v>
      </c>
      <c r="K2874">
        <f t="shared" si="132"/>
        <v>1962430</v>
      </c>
      <c r="L2874">
        <f t="shared" si="133"/>
        <v>2413568</v>
      </c>
      <c r="M2874">
        <f t="shared" si="134"/>
        <v>4460524</v>
      </c>
    </row>
    <row r="2875" spans="1:13">
      <c r="A2875" s="1" t="s">
        <v>37</v>
      </c>
      <c r="B2875">
        <v>51087</v>
      </c>
      <c r="C2875" t="s">
        <v>1824</v>
      </c>
      <c r="D2875">
        <v>63440</v>
      </c>
      <c r="E2875">
        <v>116572</v>
      </c>
      <c r="F2875">
        <v>183152</v>
      </c>
      <c r="G2875">
        <v>-53132</v>
      </c>
      <c r="H2875">
        <v>0.34637896392067702</v>
      </c>
      <c r="I2875">
        <v>0.63647680615008295</v>
      </c>
      <c r="J2875">
        <v>-0.29009784222940499</v>
      </c>
      <c r="K2875">
        <f t="shared" si="132"/>
        <v>1962430</v>
      </c>
      <c r="L2875">
        <f t="shared" si="133"/>
        <v>2413568</v>
      </c>
      <c r="M2875">
        <f t="shared" si="134"/>
        <v>4460524</v>
      </c>
    </row>
    <row r="2876" spans="1:13">
      <c r="A2876" s="1" t="s">
        <v>37</v>
      </c>
      <c r="B2876">
        <v>51089</v>
      </c>
      <c r="C2876" t="s">
        <v>119</v>
      </c>
      <c r="D2876">
        <v>16725</v>
      </c>
      <c r="E2876">
        <v>9127</v>
      </c>
      <c r="F2876">
        <v>26105</v>
      </c>
      <c r="G2876">
        <v>7598</v>
      </c>
      <c r="H2876">
        <v>0.640681861712315</v>
      </c>
      <c r="I2876">
        <v>0.34962650833173697</v>
      </c>
      <c r="J2876">
        <v>0.29105535338057797</v>
      </c>
      <c r="K2876">
        <f t="shared" si="132"/>
        <v>1962430</v>
      </c>
      <c r="L2876">
        <f t="shared" si="133"/>
        <v>2413568</v>
      </c>
      <c r="M2876">
        <f t="shared" si="134"/>
        <v>4460524</v>
      </c>
    </row>
    <row r="2877" spans="1:13">
      <c r="A2877" s="1" t="s">
        <v>37</v>
      </c>
      <c r="B2877">
        <v>51091</v>
      </c>
      <c r="C2877" t="s">
        <v>1413</v>
      </c>
      <c r="D2877">
        <v>1092</v>
      </c>
      <c r="E2877">
        <v>417</v>
      </c>
      <c r="F2877">
        <v>1533</v>
      </c>
      <c r="G2877">
        <v>675</v>
      </c>
      <c r="H2877">
        <v>0.71232876712328697</v>
      </c>
      <c r="I2877">
        <v>0.27201565557729901</v>
      </c>
      <c r="J2877">
        <v>0.44031311154598801</v>
      </c>
      <c r="K2877">
        <f t="shared" si="132"/>
        <v>1962430</v>
      </c>
      <c r="L2877">
        <f t="shared" si="133"/>
        <v>2413568</v>
      </c>
      <c r="M2877">
        <f t="shared" si="134"/>
        <v>4460524</v>
      </c>
    </row>
    <row r="2878" spans="1:13">
      <c r="A2878" s="1" t="s">
        <v>37</v>
      </c>
      <c r="B2878">
        <v>51093</v>
      </c>
      <c r="C2878" t="s">
        <v>1825</v>
      </c>
      <c r="D2878">
        <v>13707</v>
      </c>
      <c r="E2878">
        <v>9399</v>
      </c>
      <c r="F2878">
        <v>23456</v>
      </c>
      <c r="G2878">
        <v>4308</v>
      </c>
      <c r="H2878">
        <v>0.58437073669849904</v>
      </c>
      <c r="I2878">
        <v>0.40070770804911299</v>
      </c>
      <c r="J2878">
        <v>0.183663028649386</v>
      </c>
      <c r="K2878">
        <f t="shared" si="132"/>
        <v>1962430</v>
      </c>
      <c r="L2878">
        <f t="shared" si="133"/>
        <v>2413568</v>
      </c>
      <c r="M2878">
        <f t="shared" si="134"/>
        <v>4460524</v>
      </c>
    </row>
    <row r="2879" spans="1:13">
      <c r="A2879" s="1" t="s">
        <v>37</v>
      </c>
      <c r="B2879">
        <v>51095</v>
      </c>
      <c r="C2879" t="s">
        <v>1826</v>
      </c>
      <c r="D2879">
        <v>23153</v>
      </c>
      <c r="E2879">
        <v>25553</v>
      </c>
      <c r="F2879">
        <v>49622</v>
      </c>
      <c r="G2879">
        <v>-2400</v>
      </c>
      <c r="H2879">
        <v>0.46658740074966698</v>
      </c>
      <c r="I2879">
        <v>0.514953045020353</v>
      </c>
      <c r="J2879">
        <v>-4.8365644270686403E-2</v>
      </c>
      <c r="K2879">
        <f t="shared" si="132"/>
        <v>1962430</v>
      </c>
      <c r="L2879">
        <f t="shared" si="133"/>
        <v>2413568</v>
      </c>
      <c r="M2879">
        <f t="shared" si="134"/>
        <v>4460524</v>
      </c>
    </row>
    <row r="2880" spans="1:13">
      <c r="A2880" s="1" t="s">
        <v>37</v>
      </c>
      <c r="B2880">
        <v>51097</v>
      </c>
      <c r="C2880" t="s">
        <v>1827</v>
      </c>
      <c r="D2880">
        <v>2450</v>
      </c>
      <c r="E2880">
        <v>1590</v>
      </c>
      <c r="F2880">
        <v>4115</v>
      </c>
      <c r="G2880">
        <v>860</v>
      </c>
      <c r="H2880">
        <v>0.59538274605103203</v>
      </c>
      <c r="I2880">
        <v>0.38639125151883302</v>
      </c>
      <c r="J2880">
        <v>0.20899149453219901</v>
      </c>
      <c r="K2880">
        <f t="shared" si="132"/>
        <v>1962430</v>
      </c>
      <c r="L2880">
        <f t="shared" si="133"/>
        <v>2413568</v>
      </c>
      <c r="M2880">
        <f t="shared" si="134"/>
        <v>4460524</v>
      </c>
    </row>
    <row r="2881" spans="1:13">
      <c r="A2881" s="1" t="s">
        <v>37</v>
      </c>
      <c r="B2881">
        <v>51099</v>
      </c>
      <c r="C2881" t="s">
        <v>1828</v>
      </c>
      <c r="D2881">
        <v>8446</v>
      </c>
      <c r="E2881">
        <v>5404</v>
      </c>
      <c r="F2881">
        <v>14224</v>
      </c>
      <c r="G2881">
        <v>3042</v>
      </c>
      <c r="H2881">
        <v>0.59378515185601799</v>
      </c>
      <c r="I2881">
        <v>0.37992125984251901</v>
      </c>
      <c r="J2881">
        <v>0.21386389201349801</v>
      </c>
      <c r="K2881">
        <f t="shared" si="132"/>
        <v>1962430</v>
      </c>
      <c r="L2881">
        <f t="shared" si="133"/>
        <v>2413568</v>
      </c>
      <c r="M2881">
        <f t="shared" si="134"/>
        <v>4460524</v>
      </c>
    </row>
    <row r="2882" spans="1:13">
      <c r="A2882" s="1" t="s">
        <v>37</v>
      </c>
      <c r="B2882">
        <v>51101</v>
      </c>
      <c r="C2882" t="s">
        <v>1829</v>
      </c>
      <c r="D2882">
        <v>7320</v>
      </c>
      <c r="E2882">
        <v>3260</v>
      </c>
      <c r="F2882">
        <v>10736</v>
      </c>
      <c r="G2882">
        <v>4060</v>
      </c>
      <c r="H2882">
        <v>0.68181818181818099</v>
      </c>
      <c r="I2882">
        <v>0.30365126676602</v>
      </c>
      <c r="J2882">
        <v>0.37816691505215999</v>
      </c>
      <c r="K2882">
        <f t="shared" si="132"/>
        <v>1962430</v>
      </c>
      <c r="L2882">
        <f t="shared" si="133"/>
        <v>2413568</v>
      </c>
      <c r="M2882">
        <f t="shared" si="134"/>
        <v>4460524</v>
      </c>
    </row>
    <row r="2883" spans="1:13">
      <c r="A2883" s="1" t="s">
        <v>37</v>
      </c>
      <c r="B2883">
        <v>51103</v>
      </c>
      <c r="C2883" t="s">
        <v>1205</v>
      </c>
      <c r="D2883">
        <v>3697</v>
      </c>
      <c r="E2883">
        <v>3368</v>
      </c>
      <c r="F2883">
        <v>7152</v>
      </c>
      <c r="G2883">
        <v>329</v>
      </c>
      <c r="H2883">
        <v>0.51691834451901497</v>
      </c>
      <c r="I2883">
        <v>0.470917225950783</v>
      </c>
      <c r="J2883">
        <v>4.60011185682326E-2</v>
      </c>
      <c r="K2883">
        <f t="shared" ref="K2883:K2946" si="135">SUMIF(A:A,A2883,D:D)</f>
        <v>1962430</v>
      </c>
      <c r="L2883">
        <f t="shared" ref="L2883:L2946" si="136">SUMIF(A:A,A2883,E:E)</f>
        <v>2413568</v>
      </c>
      <c r="M2883">
        <f t="shared" ref="M2883:M2946" si="137">SUMIF(A:A,A2883,F:F)</f>
        <v>4460524</v>
      </c>
    </row>
    <row r="2884" spans="1:13">
      <c r="A2884" s="1" t="s">
        <v>37</v>
      </c>
      <c r="B2884">
        <v>51105</v>
      </c>
      <c r="C2884" t="s">
        <v>126</v>
      </c>
      <c r="D2884">
        <v>8365</v>
      </c>
      <c r="E2884">
        <v>1489</v>
      </c>
      <c r="F2884">
        <v>9946</v>
      </c>
      <c r="G2884">
        <v>6876</v>
      </c>
      <c r="H2884">
        <v>0.84104162477377797</v>
      </c>
      <c r="I2884">
        <v>0.14970842549768701</v>
      </c>
      <c r="J2884">
        <v>0.69133319927609005</v>
      </c>
      <c r="K2884">
        <f t="shared" si="135"/>
        <v>1962430</v>
      </c>
      <c r="L2884">
        <f t="shared" si="136"/>
        <v>2413568</v>
      </c>
      <c r="M2884">
        <f t="shared" si="137"/>
        <v>4460524</v>
      </c>
    </row>
    <row r="2885" spans="1:13">
      <c r="A2885" s="1" t="s">
        <v>37</v>
      </c>
      <c r="B2885">
        <v>51107</v>
      </c>
      <c r="C2885" t="s">
        <v>1830</v>
      </c>
      <c r="D2885">
        <v>82088</v>
      </c>
      <c r="E2885">
        <v>138372</v>
      </c>
      <c r="F2885">
        <v>224862</v>
      </c>
      <c r="G2885">
        <v>-56284</v>
      </c>
      <c r="H2885">
        <v>0.365059458690218</v>
      </c>
      <c r="I2885">
        <v>0.61536408997518399</v>
      </c>
      <c r="J2885">
        <v>-0.250304631284965</v>
      </c>
      <c r="K2885">
        <f t="shared" si="135"/>
        <v>1962430</v>
      </c>
      <c r="L2885">
        <f t="shared" si="136"/>
        <v>2413568</v>
      </c>
      <c r="M2885">
        <f t="shared" si="137"/>
        <v>4460524</v>
      </c>
    </row>
    <row r="2886" spans="1:13">
      <c r="A2886" s="1" t="s">
        <v>37</v>
      </c>
      <c r="B2886">
        <v>51109</v>
      </c>
      <c r="C2886" t="s">
        <v>698</v>
      </c>
      <c r="D2886">
        <v>13294</v>
      </c>
      <c r="E2886">
        <v>8269</v>
      </c>
      <c r="F2886">
        <v>21915</v>
      </c>
      <c r="G2886">
        <v>5025</v>
      </c>
      <c r="H2886">
        <v>0.60661647273556896</v>
      </c>
      <c r="I2886">
        <v>0.377321469313255</v>
      </c>
      <c r="J2886">
        <v>0.22929500342231299</v>
      </c>
      <c r="K2886">
        <f t="shared" si="135"/>
        <v>1962430</v>
      </c>
      <c r="L2886">
        <f t="shared" si="136"/>
        <v>2413568</v>
      </c>
      <c r="M2886">
        <f t="shared" si="137"/>
        <v>4460524</v>
      </c>
    </row>
    <row r="2887" spans="1:13">
      <c r="A2887" s="1" t="s">
        <v>37</v>
      </c>
      <c r="B2887">
        <v>51111</v>
      </c>
      <c r="C2887" t="s">
        <v>1831</v>
      </c>
      <c r="D2887">
        <v>3537</v>
      </c>
      <c r="E2887">
        <v>2418</v>
      </c>
      <c r="F2887">
        <v>6000</v>
      </c>
      <c r="G2887">
        <v>1119</v>
      </c>
      <c r="H2887">
        <v>0.58950000000000002</v>
      </c>
      <c r="I2887">
        <v>0.40300000000000002</v>
      </c>
      <c r="J2887">
        <v>0.1865</v>
      </c>
      <c r="K2887">
        <f t="shared" si="135"/>
        <v>1962430</v>
      </c>
      <c r="L2887">
        <f t="shared" si="136"/>
        <v>2413568</v>
      </c>
      <c r="M2887">
        <f t="shared" si="137"/>
        <v>4460524</v>
      </c>
    </row>
    <row r="2888" spans="1:13">
      <c r="A2888" s="1" t="s">
        <v>37</v>
      </c>
      <c r="B2888">
        <v>51113</v>
      </c>
      <c r="C2888" t="s">
        <v>130</v>
      </c>
      <c r="D2888">
        <v>5300</v>
      </c>
      <c r="E2888">
        <v>2698</v>
      </c>
      <c r="F2888">
        <v>8129</v>
      </c>
      <c r="G2888">
        <v>2602</v>
      </c>
      <c r="H2888">
        <v>0.65198671423299304</v>
      </c>
      <c r="I2888">
        <v>0.33189814245294602</v>
      </c>
      <c r="J2888">
        <v>0.32008857178004602</v>
      </c>
      <c r="K2888">
        <f t="shared" si="135"/>
        <v>1962430</v>
      </c>
      <c r="L2888">
        <f t="shared" si="136"/>
        <v>2413568</v>
      </c>
      <c r="M2888">
        <f t="shared" si="137"/>
        <v>4460524</v>
      </c>
    </row>
    <row r="2889" spans="1:13">
      <c r="A2889" s="1" t="s">
        <v>37</v>
      </c>
      <c r="B2889">
        <v>51115</v>
      </c>
      <c r="C2889" t="s">
        <v>1832</v>
      </c>
      <c r="D2889">
        <v>3901</v>
      </c>
      <c r="E2889">
        <v>1825</v>
      </c>
      <c r="F2889">
        <v>5826</v>
      </c>
      <c r="G2889">
        <v>2076</v>
      </c>
      <c r="H2889">
        <v>0.66958462066598001</v>
      </c>
      <c r="I2889">
        <v>0.31325094404393999</v>
      </c>
      <c r="J2889">
        <v>0.35633367662203902</v>
      </c>
      <c r="K2889">
        <f t="shared" si="135"/>
        <v>1962430</v>
      </c>
      <c r="L2889">
        <f t="shared" si="136"/>
        <v>2413568</v>
      </c>
      <c r="M2889">
        <f t="shared" si="137"/>
        <v>4460524</v>
      </c>
    </row>
    <row r="2890" spans="1:13">
      <c r="A2890" s="1" t="s">
        <v>37</v>
      </c>
      <c r="B2890">
        <v>51117</v>
      </c>
      <c r="C2890" t="s">
        <v>1342</v>
      </c>
      <c r="D2890">
        <v>9266</v>
      </c>
      <c r="E2890">
        <v>6803</v>
      </c>
      <c r="F2890">
        <v>16204</v>
      </c>
      <c r="G2890">
        <v>2463</v>
      </c>
      <c r="H2890">
        <v>0.57183411503332504</v>
      </c>
      <c r="I2890">
        <v>0.41983460873858303</v>
      </c>
      <c r="J2890">
        <v>0.15199950629474199</v>
      </c>
      <c r="K2890">
        <f t="shared" si="135"/>
        <v>1962430</v>
      </c>
      <c r="L2890">
        <f t="shared" si="136"/>
        <v>2413568</v>
      </c>
      <c r="M2890">
        <f t="shared" si="137"/>
        <v>4460524</v>
      </c>
    </row>
    <row r="2891" spans="1:13">
      <c r="A2891" s="1" t="s">
        <v>37</v>
      </c>
      <c r="B2891">
        <v>51119</v>
      </c>
      <c r="C2891" t="s">
        <v>379</v>
      </c>
      <c r="D2891">
        <v>4196</v>
      </c>
      <c r="E2891">
        <v>2491</v>
      </c>
      <c r="F2891">
        <v>6785</v>
      </c>
      <c r="G2891">
        <v>1705</v>
      </c>
      <c r="H2891">
        <v>0.61842299189388295</v>
      </c>
      <c r="I2891">
        <v>0.367133382461311</v>
      </c>
      <c r="J2891">
        <v>0.251289609432571</v>
      </c>
      <c r="K2891">
        <f t="shared" si="135"/>
        <v>1962430</v>
      </c>
      <c r="L2891">
        <f t="shared" si="136"/>
        <v>2413568</v>
      </c>
      <c r="M2891">
        <f t="shared" si="137"/>
        <v>4460524</v>
      </c>
    </row>
    <row r="2892" spans="1:13">
      <c r="A2892" s="1" t="s">
        <v>37</v>
      </c>
      <c r="B2892">
        <v>51121</v>
      </c>
      <c r="C2892" t="s">
        <v>136</v>
      </c>
      <c r="D2892">
        <v>20629</v>
      </c>
      <c r="E2892">
        <v>23218</v>
      </c>
      <c r="F2892">
        <v>45037</v>
      </c>
      <c r="G2892">
        <v>-2589</v>
      </c>
      <c r="H2892">
        <v>0.45804560694539997</v>
      </c>
      <c r="I2892">
        <v>0.51553167395696797</v>
      </c>
      <c r="J2892">
        <v>-5.74860670115682E-2</v>
      </c>
      <c r="K2892">
        <f t="shared" si="135"/>
        <v>1962430</v>
      </c>
      <c r="L2892">
        <f t="shared" si="136"/>
        <v>2413568</v>
      </c>
      <c r="M2892">
        <f t="shared" si="137"/>
        <v>4460524</v>
      </c>
    </row>
    <row r="2893" spans="1:13">
      <c r="A2893" s="1" t="s">
        <v>37</v>
      </c>
      <c r="B2893">
        <v>51125</v>
      </c>
      <c r="C2893" t="s">
        <v>829</v>
      </c>
      <c r="D2893">
        <v>4812</v>
      </c>
      <c r="E2893">
        <v>4327</v>
      </c>
      <c r="F2893">
        <v>9316</v>
      </c>
      <c r="G2893">
        <v>485</v>
      </c>
      <c r="H2893">
        <v>0.51653069987118905</v>
      </c>
      <c r="I2893">
        <v>0.46446972949763798</v>
      </c>
      <c r="J2893">
        <v>5.2060970373550897E-2</v>
      </c>
      <c r="K2893">
        <f t="shared" si="135"/>
        <v>1962430</v>
      </c>
      <c r="L2893">
        <f t="shared" si="136"/>
        <v>2413568</v>
      </c>
      <c r="M2893">
        <f t="shared" si="137"/>
        <v>4460524</v>
      </c>
    </row>
    <row r="2894" spans="1:13">
      <c r="A2894" s="1" t="s">
        <v>37</v>
      </c>
      <c r="B2894">
        <v>51127</v>
      </c>
      <c r="C2894" t="s">
        <v>1833</v>
      </c>
      <c r="D2894">
        <v>9631</v>
      </c>
      <c r="E2894">
        <v>4621</v>
      </c>
      <c r="F2894">
        <v>14463</v>
      </c>
      <c r="G2894">
        <v>5010</v>
      </c>
      <c r="H2894">
        <v>0.66590610523404503</v>
      </c>
      <c r="I2894">
        <v>0.31950494364931198</v>
      </c>
      <c r="J2894">
        <v>0.346401161584733</v>
      </c>
      <c r="K2894">
        <f t="shared" si="135"/>
        <v>1962430</v>
      </c>
      <c r="L2894">
        <f t="shared" si="136"/>
        <v>2413568</v>
      </c>
      <c r="M2894">
        <f t="shared" si="137"/>
        <v>4460524</v>
      </c>
    </row>
    <row r="2895" spans="1:13">
      <c r="A2895" s="1" t="s">
        <v>37</v>
      </c>
      <c r="B2895">
        <v>51131</v>
      </c>
      <c r="C2895" t="s">
        <v>1346</v>
      </c>
      <c r="D2895">
        <v>2955</v>
      </c>
      <c r="E2895">
        <v>3667</v>
      </c>
      <c r="F2895">
        <v>6732</v>
      </c>
      <c r="G2895">
        <v>-712</v>
      </c>
      <c r="H2895">
        <v>0.43894830659536499</v>
      </c>
      <c r="I2895">
        <v>0.54471182412358798</v>
      </c>
      <c r="J2895">
        <v>-0.10576351752822299</v>
      </c>
      <c r="K2895">
        <f t="shared" si="135"/>
        <v>1962430</v>
      </c>
      <c r="L2895">
        <f t="shared" si="136"/>
        <v>2413568</v>
      </c>
      <c r="M2895">
        <f t="shared" si="137"/>
        <v>4460524</v>
      </c>
    </row>
    <row r="2896" spans="1:13">
      <c r="A2896" s="1" t="s">
        <v>37</v>
      </c>
      <c r="B2896">
        <v>51133</v>
      </c>
      <c r="C2896" t="s">
        <v>1517</v>
      </c>
      <c r="D2896">
        <v>4485</v>
      </c>
      <c r="E2896">
        <v>3252</v>
      </c>
      <c r="F2896">
        <v>7815</v>
      </c>
      <c r="G2896">
        <v>1233</v>
      </c>
      <c r="H2896">
        <v>0.57389635316698595</v>
      </c>
      <c r="I2896">
        <v>0.41612284069097799</v>
      </c>
      <c r="J2896">
        <v>0.15777351247600699</v>
      </c>
      <c r="K2896">
        <f t="shared" si="135"/>
        <v>1962430</v>
      </c>
      <c r="L2896">
        <f t="shared" si="136"/>
        <v>2413568</v>
      </c>
      <c r="M2896">
        <f t="shared" si="137"/>
        <v>4460524</v>
      </c>
    </row>
    <row r="2897" spans="1:13">
      <c r="A2897" s="1" t="s">
        <v>37</v>
      </c>
      <c r="B2897">
        <v>51135</v>
      </c>
      <c r="C2897" t="s">
        <v>1834</v>
      </c>
      <c r="D2897">
        <v>4027</v>
      </c>
      <c r="E2897">
        <v>2971</v>
      </c>
      <c r="F2897">
        <v>7078</v>
      </c>
      <c r="G2897">
        <v>1056</v>
      </c>
      <c r="H2897">
        <v>0.56894602995196297</v>
      </c>
      <c r="I2897">
        <v>0.41975134218705801</v>
      </c>
      <c r="J2897">
        <v>0.14919468776490499</v>
      </c>
      <c r="K2897">
        <f t="shared" si="135"/>
        <v>1962430</v>
      </c>
      <c r="L2897">
        <f t="shared" si="136"/>
        <v>2413568</v>
      </c>
      <c r="M2897">
        <f t="shared" si="137"/>
        <v>4460524</v>
      </c>
    </row>
    <row r="2898" spans="1:13">
      <c r="A2898" s="1" t="s">
        <v>37</v>
      </c>
      <c r="B2898">
        <v>51137</v>
      </c>
      <c r="C2898" t="s">
        <v>293</v>
      </c>
      <c r="D2898">
        <v>12426</v>
      </c>
      <c r="E2898">
        <v>7995</v>
      </c>
      <c r="F2898">
        <v>20742</v>
      </c>
      <c r="G2898">
        <v>4431</v>
      </c>
      <c r="H2898">
        <v>0.59907434191495501</v>
      </c>
      <c r="I2898">
        <v>0.385449811975701</v>
      </c>
      <c r="J2898">
        <v>0.21362452993925299</v>
      </c>
      <c r="K2898">
        <f t="shared" si="135"/>
        <v>1962430</v>
      </c>
      <c r="L2898">
        <f t="shared" si="136"/>
        <v>2413568</v>
      </c>
      <c r="M2898">
        <f t="shared" si="137"/>
        <v>4460524</v>
      </c>
    </row>
    <row r="2899" spans="1:13">
      <c r="A2899" s="1" t="s">
        <v>37</v>
      </c>
      <c r="B2899">
        <v>51139</v>
      </c>
      <c r="C2899" t="s">
        <v>706</v>
      </c>
      <c r="D2899">
        <v>9345</v>
      </c>
      <c r="E2899">
        <v>3007</v>
      </c>
      <c r="F2899">
        <v>12514</v>
      </c>
      <c r="G2899">
        <v>6338</v>
      </c>
      <c r="H2899">
        <v>0.74676362474029001</v>
      </c>
      <c r="I2899">
        <v>0.240290874220872</v>
      </c>
      <c r="J2899">
        <v>0.50647275051941798</v>
      </c>
      <c r="K2899">
        <f t="shared" si="135"/>
        <v>1962430</v>
      </c>
      <c r="L2899">
        <f t="shared" si="136"/>
        <v>2413568</v>
      </c>
      <c r="M2899">
        <f t="shared" si="137"/>
        <v>4460524</v>
      </c>
    </row>
    <row r="2900" spans="1:13">
      <c r="A2900" s="1" t="s">
        <v>37</v>
      </c>
      <c r="B2900">
        <v>51141</v>
      </c>
      <c r="C2900" t="s">
        <v>1835</v>
      </c>
      <c r="D2900">
        <v>7485</v>
      </c>
      <c r="E2900">
        <v>1954</v>
      </c>
      <c r="F2900">
        <v>9534</v>
      </c>
      <c r="G2900">
        <v>5531</v>
      </c>
      <c r="H2900">
        <v>0.78508495909376896</v>
      </c>
      <c r="I2900">
        <v>0.20495070274805899</v>
      </c>
      <c r="J2900">
        <v>0.58013425634571003</v>
      </c>
      <c r="K2900">
        <f t="shared" si="135"/>
        <v>1962430</v>
      </c>
      <c r="L2900">
        <f t="shared" si="136"/>
        <v>2413568</v>
      </c>
      <c r="M2900">
        <f t="shared" si="137"/>
        <v>4460524</v>
      </c>
    </row>
    <row r="2901" spans="1:13">
      <c r="A2901" s="1" t="s">
        <v>37</v>
      </c>
      <c r="B2901">
        <v>51143</v>
      </c>
      <c r="C2901" t="s">
        <v>1836</v>
      </c>
      <c r="D2901">
        <v>23751</v>
      </c>
      <c r="E2901">
        <v>10115</v>
      </c>
      <c r="F2901">
        <v>34227</v>
      </c>
      <c r="G2901">
        <v>13636</v>
      </c>
      <c r="H2901">
        <v>0.69392584801472501</v>
      </c>
      <c r="I2901">
        <v>0.29552692318929502</v>
      </c>
      <c r="J2901">
        <v>0.39839892482542999</v>
      </c>
      <c r="K2901">
        <f t="shared" si="135"/>
        <v>1962430</v>
      </c>
      <c r="L2901">
        <f t="shared" si="136"/>
        <v>2413568</v>
      </c>
      <c r="M2901">
        <f t="shared" si="137"/>
        <v>4460524</v>
      </c>
    </row>
    <row r="2902" spans="1:13">
      <c r="A2902" s="1" t="s">
        <v>37</v>
      </c>
      <c r="B2902">
        <v>51145</v>
      </c>
      <c r="C2902" t="s">
        <v>1837</v>
      </c>
      <c r="D2902">
        <v>14055</v>
      </c>
      <c r="E2902">
        <v>5320</v>
      </c>
      <c r="F2902">
        <v>19730</v>
      </c>
      <c r="G2902">
        <v>8735</v>
      </c>
      <c r="H2902">
        <v>0.71236695387734394</v>
      </c>
      <c r="I2902">
        <v>0.269640141915864</v>
      </c>
      <c r="J2902">
        <v>0.44272681196148</v>
      </c>
      <c r="K2902">
        <f t="shared" si="135"/>
        <v>1962430</v>
      </c>
      <c r="L2902">
        <f t="shared" si="136"/>
        <v>2413568</v>
      </c>
      <c r="M2902">
        <f t="shared" si="137"/>
        <v>4460524</v>
      </c>
    </row>
    <row r="2903" spans="1:13">
      <c r="A2903" s="1" t="s">
        <v>37</v>
      </c>
      <c r="B2903">
        <v>51147</v>
      </c>
      <c r="C2903" t="s">
        <v>1838</v>
      </c>
      <c r="D2903">
        <v>4434</v>
      </c>
      <c r="E2903">
        <v>4973</v>
      </c>
      <c r="F2903">
        <v>9574</v>
      </c>
      <c r="G2903">
        <v>-539</v>
      </c>
      <c r="H2903">
        <v>0.463129308543973</v>
      </c>
      <c r="I2903">
        <v>0.51942761646124902</v>
      </c>
      <c r="J2903">
        <v>-5.62983079172759E-2</v>
      </c>
      <c r="K2903">
        <f t="shared" si="135"/>
        <v>1962430</v>
      </c>
      <c r="L2903">
        <f t="shared" si="136"/>
        <v>2413568</v>
      </c>
      <c r="M2903">
        <f t="shared" si="137"/>
        <v>4460524</v>
      </c>
    </row>
    <row r="2904" spans="1:13">
      <c r="A2904" s="1" t="s">
        <v>37</v>
      </c>
      <c r="B2904">
        <v>51149</v>
      </c>
      <c r="C2904" t="s">
        <v>1839</v>
      </c>
      <c r="D2904">
        <v>10103</v>
      </c>
      <c r="E2904">
        <v>7103</v>
      </c>
      <c r="F2904">
        <v>17432</v>
      </c>
      <c r="G2904">
        <v>3000</v>
      </c>
      <c r="H2904">
        <v>0.579566314823313</v>
      </c>
      <c r="I2904">
        <v>0.40746902248737898</v>
      </c>
      <c r="J2904">
        <v>0.17209729233593299</v>
      </c>
      <c r="K2904">
        <f t="shared" si="135"/>
        <v>1962430</v>
      </c>
      <c r="L2904">
        <f t="shared" si="136"/>
        <v>2413568</v>
      </c>
      <c r="M2904">
        <f t="shared" si="137"/>
        <v>4460524</v>
      </c>
    </row>
    <row r="2905" spans="1:13">
      <c r="A2905" s="1" t="s">
        <v>37</v>
      </c>
      <c r="B2905">
        <v>51153</v>
      </c>
      <c r="C2905" t="s">
        <v>1840</v>
      </c>
      <c r="D2905">
        <v>81222</v>
      </c>
      <c r="E2905">
        <v>142863</v>
      </c>
      <c r="F2905">
        <v>228056</v>
      </c>
      <c r="G2905">
        <v>-61641</v>
      </c>
      <c r="H2905">
        <v>0.35614936682218401</v>
      </c>
      <c r="I2905">
        <v>0.62643824323850195</v>
      </c>
      <c r="J2905">
        <v>-0.27028887641631799</v>
      </c>
      <c r="K2905">
        <f t="shared" si="135"/>
        <v>1962430</v>
      </c>
      <c r="L2905">
        <f t="shared" si="136"/>
        <v>2413568</v>
      </c>
      <c r="M2905">
        <f t="shared" si="137"/>
        <v>4460524</v>
      </c>
    </row>
    <row r="2906" spans="1:13">
      <c r="A2906" s="1" t="s">
        <v>37</v>
      </c>
      <c r="B2906">
        <v>51155</v>
      </c>
      <c r="C2906" t="s">
        <v>251</v>
      </c>
      <c r="D2906">
        <v>12127</v>
      </c>
      <c r="E2906">
        <v>4925</v>
      </c>
      <c r="F2906">
        <v>17376</v>
      </c>
      <c r="G2906">
        <v>7202</v>
      </c>
      <c r="H2906">
        <v>0.69791666666666596</v>
      </c>
      <c r="I2906">
        <v>0.28343692449355401</v>
      </c>
      <c r="J2906">
        <v>0.41447974217311201</v>
      </c>
      <c r="K2906">
        <f t="shared" si="135"/>
        <v>1962430</v>
      </c>
      <c r="L2906">
        <f t="shared" si="136"/>
        <v>2413568</v>
      </c>
      <c r="M2906">
        <f t="shared" si="137"/>
        <v>4460524</v>
      </c>
    </row>
    <row r="2907" spans="1:13">
      <c r="A2907" s="1" t="s">
        <v>37</v>
      </c>
      <c r="B2907">
        <v>51157</v>
      </c>
      <c r="C2907" t="s">
        <v>1841</v>
      </c>
      <c r="D2907">
        <v>2812</v>
      </c>
      <c r="E2907">
        <v>2096</v>
      </c>
      <c r="F2907">
        <v>4978</v>
      </c>
      <c r="G2907">
        <v>716</v>
      </c>
      <c r="H2907">
        <v>0.56488549618320605</v>
      </c>
      <c r="I2907">
        <v>0.42105263157894701</v>
      </c>
      <c r="J2907">
        <v>0.14383286460425801</v>
      </c>
      <c r="K2907">
        <f t="shared" si="135"/>
        <v>1962430</v>
      </c>
      <c r="L2907">
        <f t="shared" si="136"/>
        <v>2413568</v>
      </c>
      <c r="M2907">
        <f t="shared" si="137"/>
        <v>4460524</v>
      </c>
    </row>
    <row r="2908" spans="1:13">
      <c r="A2908" s="1" t="s">
        <v>37</v>
      </c>
      <c r="B2908">
        <v>51159</v>
      </c>
      <c r="C2908" t="s">
        <v>514</v>
      </c>
      <c r="D2908">
        <v>2547</v>
      </c>
      <c r="E2908">
        <v>1513</v>
      </c>
      <c r="F2908">
        <v>4102</v>
      </c>
      <c r="G2908">
        <v>1034</v>
      </c>
      <c r="H2908">
        <v>0.62091662603608</v>
      </c>
      <c r="I2908">
        <v>0.36884446611409</v>
      </c>
      <c r="J2908">
        <v>0.252072159921989</v>
      </c>
      <c r="K2908">
        <f t="shared" si="135"/>
        <v>1962430</v>
      </c>
      <c r="L2908">
        <f t="shared" si="136"/>
        <v>2413568</v>
      </c>
      <c r="M2908">
        <f t="shared" si="137"/>
        <v>4460524</v>
      </c>
    </row>
    <row r="2909" spans="1:13">
      <c r="A2909" s="1" t="s">
        <v>37</v>
      </c>
      <c r="B2909">
        <v>51161</v>
      </c>
      <c r="C2909" t="s">
        <v>1842</v>
      </c>
      <c r="D2909">
        <v>34268</v>
      </c>
      <c r="E2909">
        <v>21801</v>
      </c>
      <c r="F2909">
        <v>57184</v>
      </c>
      <c r="G2909">
        <v>12467</v>
      </c>
      <c r="H2909">
        <v>0.599258533855624</v>
      </c>
      <c r="I2909">
        <v>0.38124300503637298</v>
      </c>
      <c r="J2909">
        <v>0.21801552881924999</v>
      </c>
      <c r="K2909">
        <f t="shared" si="135"/>
        <v>1962430</v>
      </c>
      <c r="L2909">
        <f t="shared" si="136"/>
        <v>2413568</v>
      </c>
      <c r="M2909">
        <f t="shared" si="137"/>
        <v>4460524</v>
      </c>
    </row>
    <row r="2910" spans="1:13">
      <c r="A2910" s="1" t="s">
        <v>37</v>
      </c>
      <c r="B2910">
        <v>51163</v>
      </c>
      <c r="C2910" t="s">
        <v>1843</v>
      </c>
      <c r="D2910">
        <v>8088</v>
      </c>
      <c r="E2910">
        <v>4086</v>
      </c>
      <c r="F2910">
        <v>12373</v>
      </c>
      <c r="G2910">
        <v>4002</v>
      </c>
      <c r="H2910">
        <v>0.65368140305503897</v>
      </c>
      <c r="I2910">
        <v>0.33023518952557901</v>
      </c>
      <c r="J2910">
        <v>0.32344621352945901</v>
      </c>
      <c r="K2910">
        <f t="shared" si="135"/>
        <v>1962430</v>
      </c>
      <c r="L2910">
        <f t="shared" si="136"/>
        <v>2413568</v>
      </c>
      <c r="M2910">
        <f t="shared" si="137"/>
        <v>4460524</v>
      </c>
    </row>
    <row r="2911" spans="1:13">
      <c r="A2911" s="1" t="s">
        <v>37</v>
      </c>
      <c r="B2911">
        <v>51165</v>
      </c>
      <c r="C2911" t="s">
        <v>1236</v>
      </c>
      <c r="D2911">
        <v>30349</v>
      </c>
      <c r="E2911">
        <v>12644</v>
      </c>
      <c r="F2911">
        <v>43811</v>
      </c>
      <c r="G2911">
        <v>17705</v>
      </c>
      <c r="H2911">
        <v>0.69272557120357903</v>
      </c>
      <c r="I2911">
        <v>0.28860331880121398</v>
      </c>
      <c r="J2911">
        <v>0.40412225240236399</v>
      </c>
      <c r="K2911">
        <f t="shared" si="135"/>
        <v>1962430</v>
      </c>
      <c r="L2911">
        <f t="shared" si="136"/>
        <v>2413568</v>
      </c>
      <c r="M2911">
        <f t="shared" si="137"/>
        <v>4460524</v>
      </c>
    </row>
    <row r="2912" spans="1:13">
      <c r="A2912" s="1" t="s">
        <v>37</v>
      </c>
      <c r="B2912">
        <v>51167</v>
      </c>
      <c r="C2912" t="s">
        <v>142</v>
      </c>
      <c r="D2912">
        <v>10879</v>
      </c>
      <c r="E2912">
        <v>2373</v>
      </c>
      <c r="F2912">
        <v>13386</v>
      </c>
      <c r="G2912">
        <v>8506</v>
      </c>
      <c r="H2912">
        <v>0.81271477663230196</v>
      </c>
      <c r="I2912">
        <v>0.177274764679515</v>
      </c>
      <c r="J2912">
        <v>0.63544001195278599</v>
      </c>
      <c r="K2912">
        <f t="shared" si="135"/>
        <v>1962430</v>
      </c>
      <c r="L2912">
        <f t="shared" si="136"/>
        <v>2413568</v>
      </c>
      <c r="M2912">
        <f t="shared" si="137"/>
        <v>4460524</v>
      </c>
    </row>
    <row r="2913" spans="1:13">
      <c r="A2913" s="1" t="s">
        <v>37</v>
      </c>
      <c r="B2913">
        <v>51169</v>
      </c>
      <c r="C2913" t="s">
        <v>254</v>
      </c>
      <c r="D2913">
        <v>9063</v>
      </c>
      <c r="E2913">
        <v>1692</v>
      </c>
      <c r="F2913">
        <v>10869</v>
      </c>
      <c r="G2913">
        <v>7371</v>
      </c>
      <c r="H2913">
        <v>0.83383935964670097</v>
      </c>
      <c r="I2913">
        <v>0.155672094948937</v>
      </c>
      <c r="J2913">
        <v>0.67816726469776401</v>
      </c>
      <c r="K2913">
        <f t="shared" si="135"/>
        <v>1962430</v>
      </c>
      <c r="L2913">
        <f t="shared" si="136"/>
        <v>2413568</v>
      </c>
      <c r="M2913">
        <f t="shared" si="137"/>
        <v>4460524</v>
      </c>
    </row>
    <row r="2914" spans="1:13">
      <c r="A2914" s="1" t="s">
        <v>37</v>
      </c>
      <c r="B2914">
        <v>51171</v>
      </c>
      <c r="C2914" t="s">
        <v>1844</v>
      </c>
      <c r="D2914">
        <v>16463</v>
      </c>
      <c r="E2914">
        <v>6836</v>
      </c>
      <c r="F2914">
        <v>23684</v>
      </c>
      <c r="G2914">
        <v>9627</v>
      </c>
      <c r="H2914">
        <v>0.69511062320553896</v>
      </c>
      <c r="I2914">
        <v>0.28863367674379298</v>
      </c>
      <c r="J2914">
        <v>0.40647694646174598</v>
      </c>
      <c r="K2914">
        <f t="shared" si="135"/>
        <v>1962430</v>
      </c>
      <c r="L2914">
        <f t="shared" si="136"/>
        <v>2413568</v>
      </c>
      <c r="M2914">
        <f t="shared" si="137"/>
        <v>4460524</v>
      </c>
    </row>
    <row r="2915" spans="1:13">
      <c r="A2915" s="1" t="s">
        <v>37</v>
      </c>
      <c r="B2915">
        <v>51173</v>
      </c>
      <c r="C2915" t="s">
        <v>1845</v>
      </c>
      <c r="D2915">
        <v>10963</v>
      </c>
      <c r="E2915">
        <v>3008</v>
      </c>
      <c r="F2915">
        <v>14136</v>
      </c>
      <c r="G2915">
        <v>7955</v>
      </c>
      <c r="H2915">
        <v>0.77553763440860202</v>
      </c>
      <c r="I2915">
        <v>0.21279003961516599</v>
      </c>
      <c r="J2915">
        <v>0.56274759479343495</v>
      </c>
      <c r="K2915">
        <f t="shared" si="135"/>
        <v>1962430</v>
      </c>
      <c r="L2915">
        <f t="shared" si="136"/>
        <v>2413568</v>
      </c>
      <c r="M2915">
        <f t="shared" si="137"/>
        <v>4460524</v>
      </c>
    </row>
    <row r="2916" spans="1:13">
      <c r="A2916" s="1" t="s">
        <v>37</v>
      </c>
      <c r="B2916">
        <v>51175</v>
      </c>
      <c r="C2916" t="s">
        <v>1846</v>
      </c>
      <c r="D2916">
        <v>5730</v>
      </c>
      <c r="E2916">
        <v>3969</v>
      </c>
      <c r="F2916">
        <v>9786</v>
      </c>
      <c r="G2916">
        <v>1761</v>
      </c>
      <c r="H2916">
        <v>0.58553034947884697</v>
      </c>
      <c r="I2916">
        <v>0.40557939914162999</v>
      </c>
      <c r="J2916">
        <v>0.179950950337216</v>
      </c>
      <c r="K2916">
        <f t="shared" si="135"/>
        <v>1962430</v>
      </c>
      <c r="L2916">
        <f t="shared" si="136"/>
        <v>2413568</v>
      </c>
      <c r="M2916">
        <f t="shared" si="137"/>
        <v>4460524</v>
      </c>
    </row>
    <row r="2917" spans="1:13">
      <c r="A2917" s="1" t="s">
        <v>37</v>
      </c>
      <c r="B2917">
        <v>51177</v>
      </c>
      <c r="C2917" t="s">
        <v>1847</v>
      </c>
      <c r="D2917">
        <v>39411</v>
      </c>
      <c r="E2917">
        <v>34307</v>
      </c>
      <c r="F2917">
        <v>75317</v>
      </c>
      <c r="G2917">
        <v>5104</v>
      </c>
      <c r="H2917">
        <v>0.52326831923735595</v>
      </c>
      <c r="I2917">
        <v>0.455501414023394</v>
      </c>
      <c r="J2917">
        <v>6.7766905213962197E-2</v>
      </c>
      <c r="K2917">
        <f t="shared" si="135"/>
        <v>1962430</v>
      </c>
      <c r="L2917">
        <f t="shared" si="136"/>
        <v>2413568</v>
      </c>
      <c r="M2917">
        <f t="shared" si="137"/>
        <v>4460524</v>
      </c>
    </row>
    <row r="2918" spans="1:13">
      <c r="A2918" s="1" t="s">
        <v>37</v>
      </c>
      <c r="B2918">
        <v>51179</v>
      </c>
      <c r="C2918" t="s">
        <v>777</v>
      </c>
      <c r="D2918">
        <v>37636</v>
      </c>
      <c r="E2918">
        <v>40245</v>
      </c>
      <c r="F2918">
        <v>79625</v>
      </c>
      <c r="G2918">
        <v>-2609</v>
      </c>
      <c r="H2918">
        <v>0.472665620094191</v>
      </c>
      <c r="I2918">
        <v>0.50543171114599605</v>
      </c>
      <c r="J2918">
        <v>-3.27660910518053E-2</v>
      </c>
      <c r="K2918">
        <f t="shared" si="135"/>
        <v>1962430</v>
      </c>
      <c r="L2918">
        <f t="shared" si="136"/>
        <v>2413568</v>
      </c>
      <c r="M2918">
        <f t="shared" si="137"/>
        <v>4460524</v>
      </c>
    </row>
    <row r="2919" spans="1:13">
      <c r="A2919" s="1" t="s">
        <v>37</v>
      </c>
      <c r="B2919">
        <v>51181</v>
      </c>
      <c r="C2919" t="s">
        <v>1359</v>
      </c>
      <c r="D2919">
        <v>2025</v>
      </c>
      <c r="E2919">
        <v>2397</v>
      </c>
      <c r="F2919">
        <v>4471</v>
      </c>
      <c r="G2919">
        <v>-372</v>
      </c>
      <c r="H2919">
        <v>0.452918810109595</v>
      </c>
      <c r="I2919">
        <v>0.53612167300380198</v>
      </c>
      <c r="J2919">
        <v>-8.32028628942071E-2</v>
      </c>
      <c r="K2919">
        <f t="shared" si="135"/>
        <v>1962430</v>
      </c>
      <c r="L2919">
        <f t="shared" si="136"/>
        <v>2413568</v>
      </c>
      <c r="M2919">
        <f t="shared" si="137"/>
        <v>4460524</v>
      </c>
    </row>
    <row r="2920" spans="1:13">
      <c r="A2920" s="1" t="s">
        <v>37</v>
      </c>
      <c r="B2920">
        <v>51183</v>
      </c>
      <c r="C2920" t="s">
        <v>386</v>
      </c>
      <c r="D2920">
        <v>2219</v>
      </c>
      <c r="E2920">
        <v>2827</v>
      </c>
      <c r="F2920">
        <v>5088</v>
      </c>
      <c r="G2920">
        <v>-608</v>
      </c>
      <c r="H2920">
        <v>0.43612421383647798</v>
      </c>
      <c r="I2920">
        <v>0.55562106918238996</v>
      </c>
      <c r="J2920">
        <v>-0.11949685534591099</v>
      </c>
      <c r="K2920">
        <f t="shared" si="135"/>
        <v>1962430</v>
      </c>
      <c r="L2920">
        <f t="shared" si="136"/>
        <v>2413568</v>
      </c>
      <c r="M2920">
        <f t="shared" si="137"/>
        <v>4460524</v>
      </c>
    </row>
    <row r="2921" spans="1:13">
      <c r="A2921" s="1" t="s">
        <v>37</v>
      </c>
      <c r="B2921">
        <v>51185</v>
      </c>
      <c r="C2921" t="s">
        <v>627</v>
      </c>
      <c r="D2921">
        <v>16731</v>
      </c>
      <c r="E2921">
        <v>3205</v>
      </c>
      <c r="F2921">
        <v>20134</v>
      </c>
      <c r="G2921">
        <v>13526</v>
      </c>
      <c r="H2921">
        <v>0.83098241780073501</v>
      </c>
      <c r="I2921">
        <v>0.159183470746001</v>
      </c>
      <c r="J2921">
        <v>0.67179894705473298</v>
      </c>
      <c r="K2921">
        <f t="shared" si="135"/>
        <v>1962430</v>
      </c>
      <c r="L2921">
        <f t="shared" si="136"/>
        <v>2413568</v>
      </c>
      <c r="M2921">
        <f t="shared" si="137"/>
        <v>4460524</v>
      </c>
    </row>
    <row r="2922" spans="1:13">
      <c r="A2922" s="1" t="s">
        <v>37</v>
      </c>
      <c r="B2922">
        <v>51187</v>
      </c>
      <c r="C2922" t="s">
        <v>536</v>
      </c>
      <c r="D2922">
        <v>14069</v>
      </c>
      <c r="E2922">
        <v>6603</v>
      </c>
      <c r="F2922">
        <v>21147</v>
      </c>
      <c r="G2922">
        <v>7466</v>
      </c>
      <c r="H2922">
        <v>0.66529531375608797</v>
      </c>
      <c r="I2922">
        <v>0.31224287132926598</v>
      </c>
      <c r="J2922">
        <v>0.35305244242682099</v>
      </c>
      <c r="K2922">
        <f t="shared" si="135"/>
        <v>1962430</v>
      </c>
      <c r="L2922">
        <f t="shared" si="136"/>
        <v>2413568</v>
      </c>
      <c r="M2922">
        <f t="shared" si="137"/>
        <v>4460524</v>
      </c>
    </row>
    <row r="2923" spans="1:13">
      <c r="A2923" s="1" t="s">
        <v>37</v>
      </c>
      <c r="B2923">
        <v>51191</v>
      </c>
      <c r="C2923" t="s">
        <v>150</v>
      </c>
      <c r="D2923">
        <v>21679</v>
      </c>
      <c r="E2923">
        <v>6617</v>
      </c>
      <c r="F2923">
        <v>28685</v>
      </c>
      <c r="G2923">
        <v>15062</v>
      </c>
      <c r="H2923">
        <v>0.75576085061878995</v>
      </c>
      <c r="I2923">
        <v>0.23067805473243799</v>
      </c>
      <c r="J2923">
        <v>0.52508279588635098</v>
      </c>
      <c r="K2923">
        <f t="shared" si="135"/>
        <v>1962430</v>
      </c>
      <c r="L2923">
        <f t="shared" si="136"/>
        <v>2413568</v>
      </c>
      <c r="M2923">
        <f t="shared" si="137"/>
        <v>4460524</v>
      </c>
    </row>
    <row r="2924" spans="1:13">
      <c r="A2924" s="1" t="s">
        <v>37</v>
      </c>
      <c r="B2924">
        <v>51193</v>
      </c>
      <c r="C2924" t="s">
        <v>1524</v>
      </c>
      <c r="D2924">
        <v>5318</v>
      </c>
      <c r="E2924">
        <v>4501</v>
      </c>
      <c r="F2924">
        <v>9933</v>
      </c>
      <c r="G2924">
        <v>817</v>
      </c>
      <c r="H2924">
        <v>0.53538709352662806</v>
      </c>
      <c r="I2924">
        <v>0.45313601127554598</v>
      </c>
      <c r="J2924">
        <v>8.22510822510822E-2</v>
      </c>
      <c r="K2924">
        <f t="shared" si="135"/>
        <v>1962430</v>
      </c>
      <c r="L2924">
        <f t="shared" si="136"/>
        <v>2413568</v>
      </c>
      <c r="M2924">
        <f t="shared" si="137"/>
        <v>4460524</v>
      </c>
    </row>
    <row r="2925" spans="1:13">
      <c r="A2925" s="1" t="s">
        <v>37</v>
      </c>
      <c r="B2925">
        <v>51195</v>
      </c>
      <c r="C2925" t="s">
        <v>1775</v>
      </c>
      <c r="D2925">
        <v>13366</v>
      </c>
      <c r="E2925">
        <v>3110</v>
      </c>
      <c r="F2925">
        <v>16615</v>
      </c>
      <c r="G2925">
        <v>10256</v>
      </c>
      <c r="H2925">
        <v>0.80445380680108303</v>
      </c>
      <c r="I2925">
        <v>0.187180258802287</v>
      </c>
      <c r="J2925">
        <v>0.61727354799879597</v>
      </c>
      <c r="K2925">
        <f t="shared" si="135"/>
        <v>1962430</v>
      </c>
      <c r="L2925">
        <f t="shared" si="136"/>
        <v>2413568</v>
      </c>
      <c r="M2925">
        <f t="shared" si="137"/>
        <v>4460524</v>
      </c>
    </row>
    <row r="2926" spans="1:13">
      <c r="A2926" s="1" t="s">
        <v>37</v>
      </c>
      <c r="B2926">
        <v>51197</v>
      </c>
      <c r="C2926" t="s">
        <v>1848</v>
      </c>
      <c r="D2926">
        <v>11733</v>
      </c>
      <c r="E2926">
        <v>3143</v>
      </c>
      <c r="F2926">
        <v>15072</v>
      </c>
      <c r="G2926">
        <v>8590</v>
      </c>
      <c r="H2926">
        <v>0.77846337579617797</v>
      </c>
      <c r="I2926">
        <v>0.20853237791932</v>
      </c>
      <c r="J2926">
        <v>0.56993099787685697</v>
      </c>
      <c r="K2926">
        <f t="shared" si="135"/>
        <v>1962430</v>
      </c>
      <c r="L2926">
        <f t="shared" si="136"/>
        <v>2413568</v>
      </c>
      <c r="M2926">
        <f t="shared" si="137"/>
        <v>4460524</v>
      </c>
    </row>
    <row r="2927" spans="1:13">
      <c r="A2927" s="1" t="s">
        <v>37</v>
      </c>
      <c r="B2927">
        <v>51199</v>
      </c>
      <c r="C2927" t="s">
        <v>916</v>
      </c>
      <c r="D2927">
        <v>20241</v>
      </c>
      <c r="E2927">
        <v>17683</v>
      </c>
      <c r="F2927">
        <v>38787</v>
      </c>
      <c r="G2927">
        <v>2558</v>
      </c>
      <c r="H2927">
        <v>0.52185010441642798</v>
      </c>
      <c r="I2927">
        <v>0.45590017273828798</v>
      </c>
      <c r="J2927">
        <v>6.5949931678139603E-2</v>
      </c>
      <c r="K2927">
        <f t="shared" si="135"/>
        <v>1962430</v>
      </c>
      <c r="L2927">
        <f t="shared" si="136"/>
        <v>2413568</v>
      </c>
      <c r="M2927">
        <f t="shared" si="137"/>
        <v>4460524</v>
      </c>
    </row>
    <row r="2928" spans="1:13">
      <c r="A2928" s="1" t="s">
        <v>37</v>
      </c>
      <c r="B2928">
        <v>51510</v>
      </c>
      <c r="C2928" t="s">
        <v>1849</v>
      </c>
      <c r="D2928">
        <v>14544</v>
      </c>
      <c r="E2928">
        <v>66240</v>
      </c>
      <c r="F2928">
        <v>82508</v>
      </c>
      <c r="G2928">
        <v>-51696</v>
      </c>
      <c r="H2928">
        <v>0.17627381587240001</v>
      </c>
      <c r="I2928">
        <v>0.80283124060697098</v>
      </c>
      <c r="J2928">
        <v>-0.62655742473457099</v>
      </c>
      <c r="K2928">
        <f t="shared" si="135"/>
        <v>1962430</v>
      </c>
      <c r="L2928">
        <f t="shared" si="136"/>
        <v>2413568</v>
      </c>
      <c r="M2928">
        <f t="shared" si="137"/>
        <v>4460524</v>
      </c>
    </row>
    <row r="2929" spans="1:13">
      <c r="A2929" s="1" t="s">
        <v>37</v>
      </c>
      <c r="B2929">
        <v>51520</v>
      </c>
      <c r="C2929" t="s">
        <v>1850</v>
      </c>
      <c r="D2929">
        <v>5347</v>
      </c>
      <c r="E2929">
        <v>2313</v>
      </c>
      <c r="F2929">
        <v>7806</v>
      </c>
      <c r="G2929">
        <v>3034</v>
      </c>
      <c r="H2929">
        <v>0.68498590827568495</v>
      </c>
      <c r="I2929">
        <v>0.29631053036125998</v>
      </c>
      <c r="J2929">
        <v>0.38867537791442403</v>
      </c>
      <c r="K2929">
        <f t="shared" si="135"/>
        <v>1962430</v>
      </c>
      <c r="L2929">
        <f t="shared" si="136"/>
        <v>2413568</v>
      </c>
      <c r="M2929">
        <f t="shared" si="137"/>
        <v>4460524</v>
      </c>
    </row>
    <row r="2930" spans="1:13">
      <c r="A2930" s="1" t="s">
        <v>37</v>
      </c>
      <c r="B2930">
        <v>51530</v>
      </c>
      <c r="C2930" t="s">
        <v>1851</v>
      </c>
      <c r="D2930">
        <v>1863</v>
      </c>
      <c r="E2930">
        <v>825</v>
      </c>
      <c r="F2930">
        <v>2776</v>
      </c>
      <c r="G2930">
        <v>1038</v>
      </c>
      <c r="H2930">
        <v>0.67110951008645503</v>
      </c>
      <c r="I2930">
        <v>0.29719020172910598</v>
      </c>
      <c r="J2930">
        <v>0.37391930835734799</v>
      </c>
      <c r="K2930">
        <f t="shared" si="135"/>
        <v>1962430</v>
      </c>
      <c r="L2930">
        <f t="shared" si="136"/>
        <v>2413568</v>
      </c>
      <c r="M2930">
        <f t="shared" si="137"/>
        <v>4460524</v>
      </c>
    </row>
    <row r="2931" spans="1:13">
      <c r="A2931" s="1" t="s">
        <v>37</v>
      </c>
      <c r="B2931">
        <v>51540</v>
      </c>
      <c r="C2931" t="s">
        <v>1852</v>
      </c>
      <c r="D2931">
        <v>3094</v>
      </c>
      <c r="E2931">
        <v>20696</v>
      </c>
      <c r="F2931">
        <v>24205</v>
      </c>
      <c r="G2931">
        <v>-17602</v>
      </c>
      <c r="H2931">
        <v>0.12782482958066499</v>
      </c>
      <c r="I2931">
        <v>0.85502995248915503</v>
      </c>
      <c r="J2931">
        <v>-0.72720512290848904</v>
      </c>
      <c r="K2931">
        <f t="shared" si="135"/>
        <v>1962430</v>
      </c>
      <c r="L2931">
        <f t="shared" si="136"/>
        <v>2413568</v>
      </c>
      <c r="M2931">
        <f t="shared" si="137"/>
        <v>4460524</v>
      </c>
    </row>
    <row r="2932" spans="1:13">
      <c r="A2932" s="1" t="s">
        <v>37</v>
      </c>
      <c r="B2932">
        <v>51550</v>
      </c>
      <c r="C2932" t="s">
        <v>1853</v>
      </c>
      <c r="D2932">
        <v>58180</v>
      </c>
      <c r="E2932">
        <v>66377</v>
      </c>
      <c r="F2932">
        <v>127108</v>
      </c>
      <c r="G2932">
        <v>-8197</v>
      </c>
      <c r="H2932">
        <v>0.45772099317116099</v>
      </c>
      <c r="I2932">
        <v>0.52220945967208898</v>
      </c>
      <c r="J2932">
        <v>-6.4488466500928293E-2</v>
      </c>
      <c r="K2932">
        <f t="shared" si="135"/>
        <v>1962430</v>
      </c>
      <c r="L2932">
        <f t="shared" si="136"/>
        <v>2413568</v>
      </c>
      <c r="M2932">
        <f t="shared" si="137"/>
        <v>4460524</v>
      </c>
    </row>
    <row r="2933" spans="1:13">
      <c r="A2933" s="1" t="s">
        <v>37</v>
      </c>
      <c r="B2933">
        <v>51570</v>
      </c>
      <c r="C2933" t="s">
        <v>1854</v>
      </c>
      <c r="D2933">
        <v>6007</v>
      </c>
      <c r="E2933">
        <v>2972</v>
      </c>
      <c r="F2933">
        <v>9146</v>
      </c>
      <c r="G2933">
        <v>3035</v>
      </c>
      <c r="H2933">
        <v>0.65678985348786301</v>
      </c>
      <c r="I2933">
        <v>0.32495079816313099</v>
      </c>
      <c r="J2933">
        <v>0.33183905532473201</v>
      </c>
      <c r="K2933">
        <f t="shared" si="135"/>
        <v>1962430</v>
      </c>
      <c r="L2933">
        <f t="shared" si="136"/>
        <v>2413568</v>
      </c>
      <c r="M2933">
        <f t="shared" si="137"/>
        <v>4460524</v>
      </c>
    </row>
    <row r="2934" spans="1:13">
      <c r="A2934" s="1" t="s">
        <v>37</v>
      </c>
      <c r="B2934">
        <v>51580</v>
      </c>
      <c r="C2934" t="s">
        <v>1855</v>
      </c>
      <c r="D2934">
        <v>1580</v>
      </c>
      <c r="E2934">
        <v>964</v>
      </c>
      <c r="F2934">
        <v>2603</v>
      </c>
      <c r="G2934">
        <v>616</v>
      </c>
      <c r="H2934">
        <v>0.60699193238570803</v>
      </c>
      <c r="I2934">
        <v>0.37034191317710302</v>
      </c>
      <c r="J2934">
        <v>0.23665001920860501</v>
      </c>
      <c r="K2934">
        <f t="shared" si="135"/>
        <v>1962430</v>
      </c>
      <c r="L2934">
        <f t="shared" si="136"/>
        <v>2413568</v>
      </c>
      <c r="M2934">
        <f t="shared" si="137"/>
        <v>4460524</v>
      </c>
    </row>
    <row r="2935" spans="1:13">
      <c r="A2935" s="1" t="s">
        <v>37</v>
      </c>
      <c r="B2935">
        <v>51590</v>
      </c>
      <c r="C2935" t="s">
        <v>1856</v>
      </c>
      <c r="D2935">
        <v>7428</v>
      </c>
      <c r="E2935">
        <v>11710</v>
      </c>
      <c r="F2935">
        <v>19389</v>
      </c>
      <c r="G2935">
        <v>-4282</v>
      </c>
      <c r="H2935">
        <v>0.383103821754603</v>
      </c>
      <c r="I2935">
        <v>0.60395069369229903</v>
      </c>
      <c r="J2935">
        <v>-0.220846871937696</v>
      </c>
      <c r="K2935">
        <f t="shared" si="135"/>
        <v>1962430</v>
      </c>
      <c r="L2935">
        <f t="shared" si="136"/>
        <v>2413568</v>
      </c>
      <c r="M2935">
        <f t="shared" si="137"/>
        <v>4460524</v>
      </c>
    </row>
    <row r="2936" spans="1:13">
      <c r="A2936" s="1" t="s">
        <v>37</v>
      </c>
      <c r="B2936">
        <v>51595</v>
      </c>
      <c r="C2936" t="s">
        <v>1857</v>
      </c>
      <c r="D2936">
        <v>754</v>
      </c>
      <c r="E2936">
        <v>1612</v>
      </c>
      <c r="F2936">
        <v>2381</v>
      </c>
      <c r="G2936">
        <v>-858</v>
      </c>
      <c r="H2936">
        <v>0.31667366652666901</v>
      </c>
      <c r="I2936">
        <v>0.67702645947080997</v>
      </c>
      <c r="J2936">
        <v>-0.36035279294414102</v>
      </c>
      <c r="K2936">
        <f t="shared" si="135"/>
        <v>1962430</v>
      </c>
      <c r="L2936">
        <f t="shared" si="136"/>
        <v>2413568</v>
      </c>
      <c r="M2936">
        <f t="shared" si="137"/>
        <v>4460524</v>
      </c>
    </row>
    <row r="2937" spans="1:13">
      <c r="A2937" s="1" t="s">
        <v>37</v>
      </c>
      <c r="B2937">
        <v>51600</v>
      </c>
      <c r="C2937" t="s">
        <v>1858</v>
      </c>
      <c r="D2937">
        <v>4007</v>
      </c>
      <c r="E2937">
        <v>9174</v>
      </c>
      <c r="F2937">
        <v>13483</v>
      </c>
      <c r="G2937">
        <v>-5167</v>
      </c>
      <c r="H2937">
        <v>0.29718905288140601</v>
      </c>
      <c r="I2937">
        <v>0.68041237113401998</v>
      </c>
      <c r="J2937">
        <v>-0.38322331825261402</v>
      </c>
      <c r="K2937">
        <f t="shared" si="135"/>
        <v>1962430</v>
      </c>
      <c r="L2937">
        <f t="shared" si="136"/>
        <v>2413568</v>
      </c>
      <c r="M2937">
        <f t="shared" si="137"/>
        <v>4460524</v>
      </c>
    </row>
    <row r="2938" spans="1:13">
      <c r="A2938" s="1" t="s">
        <v>37</v>
      </c>
      <c r="B2938">
        <v>51610</v>
      </c>
      <c r="C2938" t="s">
        <v>1859</v>
      </c>
      <c r="D2938">
        <v>1490</v>
      </c>
      <c r="E2938">
        <v>7146</v>
      </c>
      <c r="F2938">
        <v>8819</v>
      </c>
      <c r="G2938">
        <v>-5656</v>
      </c>
      <c r="H2938">
        <v>0.168953396076652</v>
      </c>
      <c r="I2938">
        <v>0.810295951921986</v>
      </c>
      <c r="J2938">
        <v>-0.64134255584533395</v>
      </c>
      <c r="K2938">
        <f t="shared" si="135"/>
        <v>1962430</v>
      </c>
      <c r="L2938">
        <f t="shared" si="136"/>
        <v>2413568</v>
      </c>
      <c r="M2938">
        <f t="shared" si="137"/>
        <v>4460524</v>
      </c>
    </row>
    <row r="2939" spans="1:13">
      <c r="A2939" s="1" t="s">
        <v>37</v>
      </c>
      <c r="B2939">
        <v>51620</v>
      </c>
      <c r="C2939" t="s">
        <v>1860</v>
      </c>
      <c r="D2939">
        <v>1487</v>
      </c>
      <c r="E2939">
        <v>2525</v>
      </c>
      <c r="F2939">
        <v>4058</v>
      </c>
      <c r="G2939">
        <v>-1038</v>
      </c>
      <c r="H2939">
        <v>0.36643666830951199</v>
      </c>
      <c r="I2939">
        <v>0.62222769837358305</v>
      </c>
      <c r="J2939">
        <v>-0.255791030064071</v>
      </c>
      <c r="K2939">
        <f t="shared" si="135"/>
        <v>1962430</v>
      </c>
      <c r="L2939">
        <f t="shared" si="136"/>
        <v>2413568</v>
      </c>
      <c r="M2939">
        <f t="shared" si="137"/>
        <v>4460524</v>
      </c>
    </row>
    <row r="2940" spans="1:13">
      <c r="A2940" s="1" t="s">
        <v>37</v>
      </c>
      <c r="B2940">
        <v>51630</v>
      </c>
      <c r="C2940" t="s">
        <v>1861</v>
      </c>
      <c r="D2940">
        <v>4037</v>
      </c>
      <c r="E2940">
        <v>8517</v>
      </c>
      <c r="F2940">
        <v>12862</v>
      </c>
      <c r="G2940">
        <v>-4480</v>
      </c>
      <c r="H2940">
        <v>0.31387031565852902</v>
      </c>
      <c r="I2940">
        <v>0.662183175244907</v>
      </c>
      <c r="J2940">
        <v>-0.34831285958637798</v>
      </c>
      <c r="K2940">
        <f t="shared" si="135"/>
        <v>1962430</v>
      </c>
      <c r="L2940">
        <f t="shared" si="136"/>
        <v>2413568</v>
      </c>
      <c r="M2940">
        <f t="shared" si="137"/>
        <v>4460524</v>
      </c>
    </row>
    <row r="2941" spans="1:13">
      <c r="A2941" s="1" t="s">
        <v>37</v>
      </c>
      <c r="B2941">
        <v>51640</v>
      </c>
      <c r="C2941" t="s">
        <v>1862</v>
      </c>
      <c r="D2941">
        <v>1838</v>
      </c>
      <c r="E2941">
        <v>777</v>
      </c>
      <c r="F2941">
        <v>2638</v>
      </c>
      <c r="G2941">
        <v>1061</v>
      </c>
      <c r="H2941">
        <v>0.69673995451099302</v>
      </c>
      <c r="I2941">
        <v>0.29454131918119703</v>
      </c>
      <c r="J2941">
        <v>0.402198635329795</v>
      </c>
      <c r="K2941">
        <f t="shared" si="135"/>
        <v>1962430</v>
      </c>
      <c r="L2941">
        <f t="shared" si="136"/>
        <v>2413568</v>
      </c>
      <c r="M2941">
        <f t="shared" si="137"/>
        <v>4460524</v>
      </c>
    </row>
    <row r="2942" spans="1:13">
      <c r="A2942" s="1" t="s">
        <v>37</v>
      </c>
      <c r="B2942">
        <v>51650</v>
      </c>
      <c r="C2942" t="s">
        <v>1863</v>
      </c>
      <c r="D2942">
        <v>18430</v>
      </c>
      <c r="E2942">
        <v>46220</v>
      </c>
      <c r="F2942">
        <v>65901</v>
      </c>
      <c r="G2942">
        <v>-27790</v>
      </c>
      <c r="H2942">
        <v>0.27966191711810101</v>
      </c>
      <c r="I2942">
        <v>0.70135506289737604</v>
      </c>
      <c r="J2942">
        <v>-0.42169314577927403</v>
      </c>
      <c r="K2942">
        <f t="shared" si="135"/>
        <v>1962430</v>
      </c>
      <c r="L2942">
        <f t="shared" si="136"/>
        <v>2413568</v>
      </c>
      <c r="M2942">
        <f t="shared" si="137"/>
        <v>4460524</v>
      </c>
    </row>
    <row r="2943" spans="1:13">
      <c r="A2943" s="1" t="s">
        <v>37</v>
      </c>
      <c r="B2943">
        <v>51660</v>
      </c>
      <c r="C2943" t="s">
        <v>1864</v>
      </c>
      <c r="D2943">
        <v>5591</v>
      </c>
      <c r="E2943">
        <v>11022</v>
      </c>
      <c r="F2943">
        <v>17086</v>
      </c>
      <c r="G2943">
        <v>-5431</v>
      </c>
      <c r="H2943">
        <v>0.32722696944867102</v>
      </c>
      <c r="I2943">
        <v>0.64508954699754095</v>
      </c>
      <c r="J2943">
        <v>-0.31786257754886998</v>
      </c>
      <c r="K2943">
        <f t="shared" si="135"/>
        <v>1962430</v>
      </c>
      <c r="L2943">
        <f t="shared" si="136"/>
        <v>2413568</v>
      </c>
      <c r="M2943">
        <f t="shared" si="137"/>
        <v>4460524</v>
      </c>
    </row>
    <row r="2944" spans="1:13">
      <c r="A2944" s="1" t="s">
        <v>37</v>
      </c>
      <c r="B2944">
        <v>51670</v>
      </c>
      <c r="C2944" t="s">
        <v>1865</v>
      </c>
      <c r="D2944">
        <v>4020</v>
      </c>
      <c r="E2944">
        <v>5430</v>
      </c>
      <c r="F2944">
        <v>9608</v>
      </c>
      <c r="G2944">
        <v>-1410</v>
      </c>
      <c r="H2944">
        <v>0.41840133222314702</v>
      </c>
      <c r="I2944">
        <v>0.56515403830141497</v>
      </c>
      <c r="J2944">
        <v>-0.14675270607826801</v>
      </c>
      <c r="K2944">
        <f t="shared" si="135"/>
        <v>1962430</v>
      </c>
      <c r="L2944">
        <f t="shared" si="136"/>
        <v>2413568</v>
      </c>
      <c r="M2944">
        <f t="shared" si="137"/>
        <v>4460524</v>
      </c>
    </row>
    <row r="2945" spans="1:13">
      <c r="A2945" s="1" t="s">
        <v>37</v>
      </c>
      <c r="B2945">
        <v>51678</v>
      </c>
      <c r="C2945" t="s">
        <v>1866</v>
      </c>
      <c r="D2945">
        <v>906</v>
      </c>
      <c r="E2945">
        <v>1791</v>
      </c>
      <c r="F2945">
        <v>2762</v>
      </c>
      <c r="G2945">
        <v>-885</v>
      </c>
      <c r="H2945">
        <v>0.32802317161477101</v>
      </c>
      <c r="I2945">
        <v>0.64844315713251199</v>
      </c>
      <c r="J2945">
        <v>-0.32041998551773998</v>
      </c>
      <c r="K2945">
        <f t="shared" si="135"/>
        <v>1962430</v>
      </c>
      <c r="L2945">
        <f t="shared" si="136"/>
        <v>2413568</v>
      </c>
      <c r="M2945">
        <f t="shared" si="137"/>
        <v>4460524</v>
      </c>
    </row>
    <row r="2946" spans="1:13">
      <c r="A2946" s="1" t="s">
        <v>37</v>
      </c>
      <c r="B2946">
        <v>51680</v>
      </c>
      <c r="C2946" t="s">
        <v>1867</v>
      </c>
      <c r="D2946">
        <v>17097</v>
      </c>
      <c r="E2946">
        <v>18048</v>
      </c>
      <c r="F2946">
        <v>36363</v>
      </c>
      <c r="G2946">
        <v>-951</v>
      </c>
      <c r="H2946">
        <v>0.470175728075241</v>
      </c>
      <c r="I2946">
        <v>0.49632868575200001</v>
      </c>
      <c r="J2946">
        <v>-2.6152957676759299E-2</v>
      </c>
      <c r="K2946">
        <f t="shared" si="135"/>
        <v>1962430</v>
      </c>
      <c r="L2946">
        <f t="shared" si="136"/>
        <v>2413568</v>
      </c>
      <c r="M2946">
        <f t="shared" si="137"/>
        <v>4460524</v>
      </c>
    </row>
    <row r="2947" spans="1:13">
      <c r="A2947" s="1" t="s">
        <v>37</v>
      </c>
      <c r="B2947">
        <v>51683</v>
      </c>
      <c r="C2947" t="s">
        <v>1868</v>
      </c>
      <c r="D2947">
        <v>6256</v>
      </c>
      <c r="E2947">
        <v>10356</v>
      </c>
      <c r="F2947">
        <v>16968</v>
      </c>
      <c r="G2947">
        <v>-4100</v>
      </c>
      <c r="H2947">
        <v>0.36869401225836801</v>
      </c>
      <c r="I2947">
        <v>0.61032531824611003</v>
      </c>
      <c r="J2947">
        <v>-0.24163130598774099</v>
      </c>
      <c r="K2947">
        <f t="shared" ref="K2947:K3010" si="138">SUMIF(A:A,A2947,D:D)</f>
        <v>1962430</v>
      </c>
      <c r="L2947">
        <f t="shared" ref="L2947:L3010" si="139">SUMIF(A:A,A2947,E:E)</f>
        <v>2413568</v>
      </c>
      <c r="M2947">
        <f t="shared" ref="M2947:M3010" si="140">SUMIF(A:A,A2947,F:F)</f>
        <v>4460524</v>
      </c>
    </row>
    <row r="2948" spans="1:13">
      <c r="A2948" s="1" t="s">
        <v>37</v>
      </c>
      <c r="B2948">
        <v>51685</v>
      </c>
      <c r="C2948" t="s">
        <v>1869</v>
      </c>
      <c r="D2948">
        <v>1979</v>
      </c>
      <c r="E2948">
        <v>3992</v>
      </c>
      <c r="F2948">
        <v>6087</v>
      </c>
      <c r="G2948">
        <v>-2013</v>
      </c>
      <c r="H2948">
        <v>0.325119106292097</v>
      </c>
      <c r="I2948">
        <v>0.65582388697223504</v>
      </c>
      <c r="J2948">
        <v>-0.33070478068013798</v>
      </c>
      <c r="K2948">
        <f t="shared" si="138"/>
        <v>1962430</v>
      </c>
      <c r="L2948">
        <f t="shared" si="139"/>
        <v>2413568</v>
      </c>
      <c r="M2948">
        <f t="shared" si="140"/>
        <v>4460524</v>
      </c>
    </row>
    <row r="2949" spans="1:13">
      <c r="A2949" s="1" t="s">
        <v>37</v>
      </c>
      <c r="B2949">
        <v>51690</v>
      </c>
      <c r="C2949" t="s">
        <v>1870</v>
      </c>
      <c r="D2949">
        <v>2165</v>
      </c>
      <c r="E2949">
        <v>3766</v>
      </c>
      <c r="F2949">
        <v>6013</v>
      </c>
      <c r="G2949">
        <v>-1601</v>
      </c>
      <c r="H2949">
        <v>0.36005321802760598</v>
      </c>
      <c r="I2949">
        <v>0.62630966239813701</v>
      </c>
      <c r="J2949">
        <v>-0.26625644437052998</v>
      </c>
      <c r="K2949">
        <f t="shared" si="138"/>
        <v>1962430</v>
      </c>
      <c r="L2949">
        <f t="shared" si="139"/>
        <v>2413568</v>
      </c>
      <c r="M2949">
        <f t="shared" si="140"/>
        <v>4460524</v>
      </c>
    </row>
    <row r="2950" spans="1:13">
      <c r="A2950" s="1" t="s">
        <v>37</v>
      </c>
      <c r="B2950">
        <v>51700</v>
      </c>
      <c r="C2950" t="s">
        <v>1871</v>
      </c>
      <c r="D2950">
        <v>26377</v>
      </c>
      <c r="E2950">
        <v>53099</v>
      </c>
      <c r="F2950">
        <v>81203</v>
      </c>
      <c r="G2950">
        <v>-26722</v>
      </c>
      <c r="H2950">
        <v>0.32482790044702697</v>
      </c>
      <c r="I2950">
        <v>0.65390441239855601</v>
      </c>
      <c r="J2950">
        <v>-0.32907651195152798</v>
      </c>
      <c r="K2950">
        <f t="shared" si="138"/>
        <v>1962430</v>
      </c>
      <c r="L2950">
        <f t="shared" si="139"/>
        <v>2413568</v>
      </c>
      <c r="M2950">
        <f t="shared" si="140"/>
        <v>4460524</v>
      </c>
    </row>
    <row r="2951" spans="1:13">
      <c r="A2951" s="1" t="s">
        <v>37</v>
      </c>
      <c r="B2951">
        <v>51710</v>
      </c>
      <c r="C2951" t="s">
        <v>1872</v>
      </c>
      <c r="D2951">
        <v>23443</v>
      </c>
      <c r="E2951">
        <v>64440</v>
      </c>
      <c r="F2951">
        <v>89881</v>
      </c>
      <c r="G2951">
        <v>-40997</v>
      </c>
      <c r="H2951">
        <v>0.26082264327277099</v>
      </c>
      <c r="I2951">
        <v>0.71694796453087895</v>
      </c>
      <c r="J2951">
        <v>-0.45612532125810701</v>
      </c>
      <c r="K2951">
        <f t="shared" si="138"/>
        <v>1962430</v>
      </c>
      <c r="L2951">
        <f t="shared" si="139"/>
        <v>2413568</v>
      </c>
      <c r="M2951">
        <f t="shared" si="140"/>
        <v>4460524</v>
      </c>
    </row>
    <row r="2952" spans="1:13">
      <c r="A2952" s="1" t="s">
        <v>37</v>
      </c>
      <c r="B2952">
        <v>51720</v>
      </c>
      <c r="C2952" t="s">
        <v>1873</v>
      </c>
      <c r="D2952">
        <v>1109</v>
      </c>
      <c r="E2952">
        <v>464</v>
      </c>
      <c r="F2952">
        <v>1601</v>
      </c>
      <c r="G2952">
        <v>645</v>
      </c>
      <c r="H2952">
        <v>0.69269206745783796</v>
      </c>
      <c r="I2952">
        <v>0.28981886321049299</v>
      </c>
      <c r="J2952">
        <v>0.40287320424734502</v>
      </c>
      <c r="K2952">
        <f t="shared" si="138"/>
        <v>1962430</v>
      </c>
      <c r="L2952">
        <f t="shared" si="139"/>
        <v>2413568</v>
      </c>
      <c r="M2952">
        <f t="shared" si="140"/>
        <v>4460524</v>
      </c>
    </row>
    <row r="2953" spans="1:13">
      <c r="A2953" s="1" t="s">
        <v>37</v>
      </c>
      <c r="B2953">
        <v>51730</v>
      </c>
      <c r="C2953" t="s">
        <v>1874</v>
      </c>
      <c r="D2953">
        <v>1584</v>
      </c>
      <c r="E2953">
        <v>12389</v>
      </c>
      <c r="F2953">
        <v>14118</v>
      </c>
      <c r="G2953">
        <v>-10805</v>
      </c>
      <c r="H2953">
        <v>0.112197195070123</v>
      </c>
      <c r="I2953">
        <v>0.87753222836095701</v>
      </c>
      <c r="J2953">
        <v>-0.76533503329083397</v>
      </c>
      <c r="K2953">
        <f t="shared" si="138"/>
        <v>1962430</v>
      </c>
      <c r="L2953">
        <f t="shared" si="139"/>
        <v>2413568</v>
      </c>
      <c r="M2953">
        <f t="shared" si="140"/>
        <v>4460524</v>
      </c>
    </row>
    <row r="2954" spans="1:13">
      <c r="A2954" s="1" t="s">
        <v>37</v>
      </c>
      <c r="B2954">
        <v>51735</v>
      </c>
      <c r="C2954" t="s">
        <v>1875</v>
      </c>
      <c r="D2954">
        <v>5605</v>
      </c>
      <c r="E2954">
        <v>2054</v>
      </c>
      <c r="F2954">
        <v>7857</v>
      </c>
      <c r="G2954">
        <v>3551</v>
      </c>
      <c r="H2954">
        <v>0.71337660684739701</v>
      </c>
      <c r="I2954">
        <v>0.261422934962453</v>
      </c>
      <c r="J2954">
        <v>0.45195367188494301</v>
      </c>
      <c r="K2954">
        <f t="shared" si="138"/>
        <v>1962430</v>
      </c>
      <c r="L2954">
        <f t="shared" si="139"/>
        <v>2413568</v>
      </c>
      <c r="M2954">
        <f t="shared" si="140"/>
        <v>4460524</v>
      </c>
    </row>
    <row r="2955" spans="1:13">
      <c r="A2955" s="1" t="s">
        <v>37</v>
      </c>
      <c r="B2955">
        <v>51740</v>
      </c>
      <c r="C2955" t="s">
        <v>1876</v>
      </c>
      <c r="D2955">
        <v>12755</v>
      </c>
      <c r="E2955">
        <v>30948</v>
      </c>
      <c r="F2955">
        <v>44582</v>
      </c>
      <c r="G2955">
        <v>-18193</v>
      </c>
      <c r="H2955">
        <v>0.28610201426584703</v>
      </c>
      <c r="I2955">
        <v>0.69418150823202096</v>
      </c>
      <c r="J2955">
        <v>-0.40807949396617399</v>
      </c>
      <c r="K2955">
        <f t="shared" si="138"/>
        <v>1962430</v>
      </c>
      <c r="L2955">
        <f t="shared" si="139"/>
        <v>2413568</v>
      </c>
      <c r="M2955">
        <f t="shared" si="140"/>
        <v>4460524</v>
      </c>
    </row>
    <row r="2956" spans="1:13">
      <c r="A2956" s="1" t="s">
        <v>37</v>
      </c>
      <c r="B2956">
        <v>51750</v>
      </c>
      <c r="C2956" t="s">
        <v>1877</v>
      </c>
      <c r="D2956">
        <v>2786</v>
      </c>
      <c r="E2956">
        <v>3358</v>
      </c>
      <c r="F2956">
        <v>6320</v>
      </c>
      <c r="G2956">
        <v>-572</v>
      </c>
      <c r="H2956">
        <v>0.44082278481012599</v>
      </c>
      <c r="I2956">
        <v>0.53132911392405002</v>
      </c>
      <c r="J2956">
        <v>-9.0506329113923895E-2</v>
      </c>
      <c r="K2956">
        <f t="shared" si="138"/>
        <v>1962430</v>
      </c>
      <c r="L2956">
        <f t="shared" si="139"/>
        <v>2413568</v>
      </c>
      <c r="M2956">
        <f t="shared" si="140"/>
        <v>4460524</v>
      </c>
    </row>
    <row r="2957" spans="1:13">
      <c r="A2957" s="1" t="s">
        <v>37</v>
      </c>
      <c r="B2957">
        <v>51760</v>
      </c>
      <c r="C2957" t="s">
        <v>1878</v>
      </c>
      <c r="D2957">
        <v>16603</v>
      </c>
      <c r="E2957">
        <v>92175</v>
      </c>
      <c r="F2957">
        <v>111159</v>
      </c>
      <c r="G2957">
        <v>-75572</v>
      </c>
      <c r="H2957">
        <v>0.14936262470875</v>
      </c>
      <c r="I2957">
        <v>0.82921760721129101</v>
      </c>
      <c r="J2957">
        <v>-0.67985498250254095</v>
      </c>
      <c r="K2957">
        <f t="shared" si="138"/>
        <v>1962430</v>
      </c>
      <c r="L2957">
        <f t="shared" si="139"/>
        <v>2413568</v>
      </c>
      <c r="M2957">
        <f t="shared" si="140"/>
        <v>4460524</v>
      </c>
    </row>
    <row r="2958" spans="1:13">
      <c r="A2958" s="1" t="s">
        <v>37</v>
      </c>
      <c r="B2958">
        <v>51770</v>
      </c>
      <c r="C2958" t="s">
        <v>1879</v>
      </c>
      <c r="D2958">
        <v>15607</v>
      </c>
      <c r="E2958">
        <v>26773</v>
      </c>
      <c r="F2958">
        <v>43323</v>
      </c>
      <c r="G2958">
        <v>-11166</v>
      </c>
      <c r="H2958">
        <v>0.360247443621171</v>
      </c>
      <c r="I2958">
        <v>0.61798582738960794</v>
      </c>
      <c r="J2958">
        <v>-0.257738383768437</v>
      </c>
      <c r="K2958">
        <f t="shared" si="138"/>
        <v>1962430</v>
      </c>
      <c r="L2958">
        <f t="shared" si="139"/>
        <v>2413568</v>
      </c>
      <c r="M2958">
        <f t="shared" si="140"/>
        <v>4460524</v>
      </c>
    </row>
    <row r="2959" spans="1:13">
      <c r="A2959" s="1" t="s">
        <v>37</v>
      </c>
      <c r="B2959">
        <v>51775</v>
      </c>
      <c r="C2959" t="s">
        <v>1880</v>
      </c>
      <c r="D2959">
        <v>7683</v>
      </c>
      <c r="E2959">
        <v>5148</v>
      </c>
      <c r="F2959">
        <v>13051</v>
      </c>
      <c r="G2959">
        <v>2535</v>
      </c>
      <c r="H2959">
        <v>0.58869052179909498</v>
      </c>
      <c r="I2959">
        <v>0.39445253237299799</v>
      </c>
      <c r="J2959">
        <v>0.19423798942609699</v>
      </c>
      <c r="K2959">
        <f t="shared" si="138"/>
        <v>1962430</v>
      </c>
      <c r="L2959">
        <f t="shared" si="139"/>
        <v>2413568</v>
      </c>
      <c r="M2959">
        <f t="shared" si="140"/>
        <v>4460524</v>
      </c>
    </row>
    <row r="2960" spans="1:13">
      <c r="A2960" s="1" t="s">
        <v>37</v>
      </c>
      <c r="B2960">
        <v>51790</v>
      </c>
      <c r="C2960" t="s">
        <v>1881</v>
      </c>
      <c r="D2960">
        <v>5695</v>
      </c>
      <c r="E2960">
        <v>6981</v>
      </c>
      <c r="F2960">
        <v>12990</v>
      </c>
      <c r="G2960">
        <v>-1286</v>
      </c>
      <c r="H2960">
        <v>0.43841416474210898</v>
      </c>
      <c r="I2960">
        <v>0.53741339491916795</v>
      </c>
      <c r="J2960">
        <v>-9.8999230177059305E-2</v>
      </c>
      <c r="K2960">
        <f t="shared" si="138"/>
        <v>1962430</v>
      </c>
      <c r="L2960">
        <f t="shared" si="139"/>
        <v>2413568</v>
      </c>
      <c r="M2960">
        <f t="shared" si="140"/>
        <v>4460524</v>
      </c>
    </row>
    <row r="2961" spans="1:13">
      <c r="A2961" s="1" t="s">
        <v>37</v>
      </c>
      <c r="B2961">
        <v>51800</v>
      </c>
      <c r="C2961" t="s">
        <v>1882</v>
      </c>
      <c r="D2961">
        <v>20082</v>
      </c>
      <c r="E2961">
        <v>28676</v>
      </c>
      <c r="F2961">
        <v>49642</v>
      </c>
      <c r="G2961">
        <v>-8594</v>
      </c>
      <c r="H2961">
        <v>0.40453648120543001</v>
      </c>
      <c r="I2961">
        <v>0.57765601708230896</v>
      </c>
      <c r="J2961">
        <v>-0.17311953587687801</v>
      </c>
      <c r="K2961">
        <f t="shared" si="138"/>
        <v>1962430</v>
      </c>
      <c r="L2961">
        <f t="shared" si="139"/>
        <v>2413568</v>
      </c>
      <c r="M2961">
        <f t="shared" si="140"/>
        <v>4460524</v>
      </c>
    </row>
    <row r="2962" spans="1:13">
      <c r="A2962" s="1" t="s">
        <v>37</v>
      </c>
      <c r="B2962">
        <v>51810</v>
      </c>
      <c r="C2962" t="s">
        <v>1883</v>
      </c>
      <c r="D2962">
        <v>105087</v>
      </c>
      <c r="E2962">
        <v>117393</v>
      </c>
      <c r="F2962">
        <v>227561</v>
      </c>
      <c r="G2962">
        <v>-12306</v>
      </c>
      <c r="H2962">
        <v>0.46179705661339099</v>
      </c>
      <c r="I2962">
        <v>0.51587486432209295</v>
      </c>
      <c r="J2962">
        <v>-5.40778077087022E-2</v>
      </c>
      <c r="K2962">
        <f t="shared" si="138"/>
        <v>1962430</v>
      </c>
      <c r="L2962">
        <f t="shared" si="139"/>
        <v>2413568</v>
      </c>
      <c r="M2962">
        <f t="shared" si="140"/>
        <v>4460524</v>
      </c>
    </row>
    <row r="2963" spans="1:13">
      <c r="A2963" s="1" t="s">
        <v>37</v>
      </c>
      <c r="B2963">
        <v>51820</v>
      </c>
      <c r="C2963" t="s">
        <v>1884</v>
      </c>
      <c r="D2963">
        <v>5507</v>
      </c>
      <c r="E2963">
        <v>4961</v>
      </c>
      <c r="F2963">
        <v>10717</v>
      </c>
      <c r="G2963">
        <v>546</v>
      </c>
      <c r="H2963">
        <v>0.513856489689278</v>
      </c>
      <c r="I2963">
        <v>0.46290939628627398</v>
      </c>
      <c r="J2963">
        <v>5.0947093403004497E-2</v>
      </c>
      <c r="K2963">
        <f t="shared" si="138"/>
        <v>1962430</v>
      </c>
      <c r="L2963">
        <f t="shared" si="139"/>
        <v>2413568</v>
      </c>
      <c r="M2963">
        <f t="shared" si="140"/>
        <v>4460524</v>
      </c>
    </row>
    <row r="2964" spans="1:13">
      <c r="A2964" s="1" t="s">
        <v>37</v>
      </c>
      <c r="B2964">
        <v>51830</v>
      </c>
      <c r="C2964" t="s">
        <v>1885</v>
      </c>
      <c r="D2964">
        <v>1963</v>
      </c>
      <c r="E2964">
        <v>4790</v>
      </c>
      <c r="F2964">
        <v>6883</v>
      </c>
      <c r="G2964">
        <v>-2827</v>
      </c>
      <c r="H2964">
        <v>0.28519540897864298</v>
      </c>
      <c r="I2964">
        <v>0.69591747784396296</v>
      </c>
      <c r="J2964">
        <v>-0.41072206886531998</v>
      </c>
      <c r="K2964">
        <f t="shared" si="138"/>
        <v>1962430</v>
      </c>
      <c r="L2964">
        <f t="shared" si="139"/>
        <v>2413568</v>
      </c>
      <c r="M2964">
        <f t="shared" si="140"/>
        <v>4460524</v>
      </c>
    </row>
    <row r="2965" spans="1:13">
      <c r="A2965" s="1" t="s">
        <v>37</v>
      </c>
      <c r="B2965">
        <v>51840</v>
      </c>
      <c r="C2965" t="s">
        <v>1886</v>
      </c>
      <c r="D2965">
        <v>5221</v>
      </c>
      <c r="E2965">
        <v>6610</v>
      </c>
      <c r="F2965">
        <v>12106</v>
      </c>
      <c r="G2965">
        <v>-1389</v>
      </c>
      <c r="H2965">
        <v>0.43127374855443501</v>
      </c>
      <c r="I2965">
        <v>0.54601024285478195</v>
      </c>
      <c r="J2965">
        <v>-0.11473649430034601</v>
      </c>
      <c r="K2965">
        <f t="shared" si="138"/>
        <v>1962430</v>
      </c>
      <c r="L2965">
        <f t="shared" si="139"/>
        <v>2413568</v>
      </c>
      <c r="M2965">
        <f t="shared" si="140"/>
        <v>4460524</v>
      </c>
    </row>
    <row r="2966" spans="1:13">
      <c r="A2966" s="1" t="s">
        <v>5</v>
      </c>
      <c r="B2966">
        <v>53001</v>
      </c>
      <c r="C2966" t="s">
        <v>321</v>
      </c>
      <c r="D2966">
        <v>3907</v>
      </c>
      <c r="E2966">
        <v>1814</v>
      </c>
      <c r="F2966">
        <v>5862</v>
      </c>
      <c r="G2966">
        <v>2093</v>
      </c>
      <c r="H2966">
        <v>0.66649607642442799</v>
      </c>
      <c r="I2966">
        <v>0.30945069941999298</v>
      </c>
      <c r="J2966">
        <v>0.35704537700443501</v>
      </c>
      <c r="K2966">
        <f t="shared" si="138"/>
        <v>1584651</v>
      </c>
      <c r="L2966">
        <f t="shared" si="139"/>
        <v>2369612</v>
      </c>
      <c r="M2966">
        <f t="shared" si="140"/>
        <v>4087631</v>
      </c>
    </row>
    <row r="2967" spans="1:13">
      <c r="A2967" s="1" t="s">
        <v>5</v>
      </c>
      <c r="B2967">
        <v>53003</v>
      </c>
      <c r="C2967" t="s">
        <v>1887</v>
      </c>
      <c r="D2967">
        <v>7319</v>
      </c>
      <c r="E2967">
        <v>4250</v>
      </c>
      <c r="F2967">
        <v>11951</v>
      </c>
      <c r="G2967">
        <v>3069</v>
      </c>
      <c r="H2967">
        <v>0.612417370931302</v>
      </c>
      <c r="I2967">
        <v>0.35561877667140801</v>
      </c>
      <c r="J2967">
        <v>0.25679859425989399</v>
      </c>
      <c r="K2967">
        <f t="shared" si="138"/>
        <v>1584651</v>
      </c>
      <c r="L2967">
        <f t="shared" si="139"/>
        <v>2369612</v>
      </c>
      <c r="M2967">
        <f t="shared" si="140"/>
        <v>4087631</v>
      </c>
    </row>
    <row r="2968" spans="1:13">
      <c r="A2968" s="1" t="s">
        <v>5</v>
      </c>
      <c r="B2968">
        <v>53005</v>
      </c>
      <c r="C2968" t="s">
        <v>211</v>
      </c>
      <c r="D2968">
        <v>60365</v>
      </c>
      <c r="E2968">
        <v>38706</v>
      </c>
      <c r="F2968">
        <v>103033</v>
      </c>
      <c r="G2968">
        <v>21659</v>
      </c>
      <c r="H2968">
        <v>0.58588025195811</v>
      </c>
      <c r="I2968">
        <v>0.37566604874166498</v>
      </c>
      <c r="J2968">
        <v>0.21021420321644499</v>
      </c>
      <c r="K2968">
        <f t="shared" si="138"/>
        <v>1584651</v>
      </c>
      <c r="L2968">
        <f t="shared" si="139"/>
        <v>2369612</v>
      </c>
      <c r="M2968">
        <f t="shared" si="140"/>
        <v>4087631</v>
      </c>
    </row>
    <row r="2969" spans="1:13">
      <c r="A2969" s="1" t="s">
        <v>5</v>
      </c>
      <c r="B2969">
        <v>53007</v>
      </c>
      <c r="C2969" t="s">
        <v>1888</v>
      </c>
      <c r="D2969">
        <v>22746</v>
      </c>
      <c r="E2969">
        <v>19349</v>
      </c>
      <c r="F2969">
        <v>43306</v>
      </c>
      <c r="G2969">
        <v>3397</v>
      </c>
      <c r="H2969">
        <v>0.52523899690574005</v>
      </c>
      <c r="I2969">
        <v>0.44679721054819099</v>
      </c>
      <c r="J2969">
        <v>7.8441786357548504E-2</v>
      </c>
      <c r="K2969">
        <f t="shared" si="138"/>
        <v>1584651</v>
      </c>
      <c r="L2969">
        <f t="shared" si="139"/>
        <v>2369612</v>
      </c>
      <c r="M2969">
        <f t="shared" si="140"/>
        <v>4087631</v>
      </c>
    </row>
    <row r="2970" spans="1:13">
      <c r="A2970" s="1" t="s">
        <v>5</v>
      </c>
      <c r="B2970">
        <v>53009</v>
      </c>
      <c r="C2970" t="s">
        <v>1889</v>
      </c>
      <c r="D2970">
        <v>23062</v>
      </c>
      <c r="E2970">
        <v>24721</v>
      </c>
      <c r="F2970">
        <v>49264</v>
      </c>
      <c r="G2970">
        <v>-1659</v>
      </c>
      <c r="H2970">
        <v>0.46813088665150998</v>
      </c>
      <c r="I2970">
        <v>0.501806593049691</v>
      </c>
      <c r="J2970">
        <v>-3.3675706398181203E-2</v>
      </c>
      <c r="K2970">
        <f t="shared" si="138"/>
        <v>1584651</v>
      </c>
      <c r="L2970">
        <f t="shared" si="139"/>
        <v>2369612</v>
      </c>
      <c r="M2970">
        <f t="shared" si="140"/>
        <v>4087631</v>
      </c>
    </row>
    <row r="2971" spans="1:13">
      <c r="A2971" s="1" t="s">
        <v>5</v>
      </c>
      <c r="B2971">
        <v>53011</v>
      </c>
      <c r="C2971" t="s">
        <v>216</v>
      </c>
      <c r="D2971">
        <v>126303</v>
      </c>
      <c r="E2971">
        <v>140324</v>
      </c>
      <c r="F2971">
        <v>275403</v>
      </c>
      <c r="G2971">
        <v>-14021</v>
      </c>
      <c r="H2971">
        <v>0.45861156196555503</v>
      </c>
      <c r="I2971">
        <v>0.50952240897884105</v>
      </c>
      <c r="J2971">
        <v>-5.0910847013285999E-2</v>
      </c>
      <c r="K2971">
        <f t="shared" si="138"/>
        <v>1584651</v>
      </c>
      <c r="L2971">
        <f t="shared" si="139"/>
        <v>2369612</v>
      </c>
      <c r="M2971">
        <f t="shared" si="140"/>
        <v>4087631</v>
      </c>
    </row>
    <row r="2972" spans="1:13">
      <c r="A2972" s="1" t="s">
        <v>5</v>
      </c>
      <c r="B2972">
        <v>53013</v>
      </c>
      <c r="C2972" t="s">
        <v>218</v>
      </c>
      <c r="D2972">
        <v>1754</v>
      </c>
      <c r="E2972">
        <v>668</v>
      </c>
      <c r="F2972">
        <v>2495</v>
      </c>
      <c r="G2972">
        <v>1086</v>
      </c>
      <c r="H2972">
        <v>0.703006012024048</v>
      </c>
      <c r="I2972">
        <v>0.26773547094188299</v>
      </c>
      <c r="J2972">
        <v>0.43527054108216401</v>
      </c>
      <c r="K2972">
        <f t="shared" si="138"/>
        <v>1584651</v>
      </c>
      <c r="L2972">
        <f t="shared" si="139"/>
        <v>2369612</v>
      </c>
      <c r="M2972">
        <f t="shared" si="140"/>
        <v>4087631</v>
      </c>
    </row>
    <row r="2973" spans="1:13">
      <c r="A2973" s="1" t="s">
        <v>5</v>
      </c>
      <c r="B2973">
        <v>53015</v>
      </c>
      <c r="C2973" t="s">
        <v>1890</v>
      </c>
      <c r="D2973">
        <v>34424</v>
      </c>
      <c r="E2973">
        <v>23938</v>
      </c>
      <c r="F2973">
        <v>60280</v>
      </c>
      <c r="G2973">
        <v>10486</v>
      </c>
      <c r="H2973">
        <v>0.57106834771068304</v>
      </c>
      <c r="I2973">
        <v>0.39711347047113399</v>
      </c>
      <c r="J2973">
        <v>0.173954877239548</v>
      </c>
      <c r="K2973">
        <f t="shared" si="138"/>
        <v>1584651</v>
      </c>
      <c r="L2973">
        <f t="shared" si="139"/>
        <v>2369612</v>
      </c>
      <c r="M2973">
        <f t="shared" si="140"/>
        <v>4087631</v>
      </c>
    </row>
    <row r="2974" spans="1:13">
      <c r="A2974" s="1" t="s">
        <v>5</v>
      </c>
      <c r="B2974">
        <v>53017</v>
      </c>
      <c r="C2974" t="s">
        <v>339</v>
      </c>
      <c r="D2974">
        <v>12955</v>
      </c>
      <c r="E2974">
        <v>7811</v>
      </c>
      <c r="F2974">
        <v>21308</v>
      </c>
      <c r="G2974">
        <v>5144</v>
      </c>
      <c r="H2974">
        <v>0.60798761028721604</v>
      </c>
      <c r="I2974">
        <v>0.36657593392153098</v>
      </c>
      <c r="J2974">
        <v>0.241411676365684</v>
      </c>
      <c r="K2974">
        <f t="shared" si="138"/>
        <v>1584651</v>
      </c>
      <c r="L2974">
        <f t="shared" si="139"/>
        <v>2369612</v>
      </c>
      <c r="M2974">
        <f t="shared" si="140"/>
        <v>4087631</v>
      </c>
    </row>
    <row r="2975" spans="1:13">
      <c r="A2975" s="1" t="s">
        <v>5</v>
      </c>
      <c r="B2975">
        <v>53019</v>
      </c>
      <c r="C2975" t="s">
        <v>1891</v>
      </c>
      <c r="D2975">
        <v>2771</v>
      </c>
      <c r="E2975">
        <v>1486</v>
      </c>
      <c r="F2975">
        <v>4367</v>
      </c>
      <c r="G2975">
        <v>1285</v>
      </c>
      <c r="H2975">
        <v>0.63453171513624895</v>
      </c>
      <c r="I2975">
        <v>0.34027936798717601</v>
      </c>
      <c r="J2975">
        <v>0.294252347149072</v>
      </c>
      <c r="K2975">
        <f t="shared" si="138"/>
        <v>1584651</v>
      </c>
      <c r="L2975">
        <f t="shared" si="139"/>
        <v>2369612</v>
      </c>
      <c r="M2975">
        <f t="shared" si="140"/>
        <v>4087631</v>
      </c>
    </row>
    <row r="2976" spans="1:13">
      <c r="A2976" s="1" t="s">
        <v>5</v>
      </c>
      <c r="B2976">
        <v>53021</v>
      </c>
      <c r="C2976" t="s">
        <v>115</v>
      </c>
      <c r="D2976">
        <v>18039</v>
      </c>
      <c r="E2976">
        <v>13340</v>
      </c>
      <c r="F2976">
        <v>32404</v>
      </c>
      <c r="G2976">
        <v>4699</v>
      </c>
      <c r="H2976">
        <v>0.55669053203308205</v>
      </c>
      <c r="I2976">
        <v>0.41167757067028699</v>
      </c>
      <c r="J2976">
        <v>0.14501296136279401</v>
      </c>
      <c r="K2976">
        <f t="shared" si="138"/>
        <v>1584651</v>
      </c>
      <c r="L2976">
        <f t="shared" si="139"/>
        <v>2369612</v>
      </c>
      <c r="M2976">
        <f t="shared" si="140"/>
        <v>4087631</v>
      </c>
    </row>
    <row r="2977" spans="1:13">
      <c r="A2977" s="1" t="s">
        <v>5</v>
      </c>
      <c r="B2977">
        <v>53023</v>
      </c>
      <c r="C2977" t="s">
        <v>344</v>
      </c>
      <c r="D2977">
        <v>1069</v>
      </c>
      <c r="E2977">
        <v>366</v>
      </c>
      <c r="F2977">
        <v>1489</v>
      </c>
      <c r="G2977">
        <v>703</v>
      </c>
      <c r="H2977">
        <v>0.71793149764942898</v>
      </c>
      <c r="I2977">
        <v>0.24580255204835399</v>
      </c>
      <c r="J2977">
        <v>0.47212894560107399</v>
      </c>
      <c r="K2977">
        <f t="shared" si="138"/>
        <v>1584651</v>
      </c>
      <c r="L2977">
        <f t="shared" si="139"/>
        <v>2369612</v>
      </c>
      <c r="M2977">
        <f t="shared" si="140"/>
        <v>4087631</v>
      </c>
    </row>
    <row r="2978" spans="1:13">
      <c r="A2978" s="1" t="s">
        <v>5</v>
      </c>
      <c r="B2978">
        <v>53025</v>
      </c>
      <c r="C2978" t="s">
        <v>229</v>
      </c>
      <c r="D2978">
        <v>24764</v>
      </c>
      <c r="E2978">
        <v>11819</v>
      </c>
      <c r="F2978">
        <v>37680</v>
      </c>
      <c r="G2978">
        <v>12945</v>
      </c>
      <c r="H2978">
        <v>0.65721868365180403</v>
      </c>
      <c r="I2978">
        <v>0.31366772823779099</v>
      </c>
      <c r="J2978">
        <v>0.34355095541401198</v>
      </c>
      <c r="K2978">
        <f t="shared" si="138"/>
        <v>1584651</v>
      </c>
      <c r="L2978">
        <f t="shared" si="139"/>
        <v>2369612</v>
      </c>
      <c r="M2978">
        <f t="shared" si="140"/>
        <v>4087631</v>
      </c>
    </row>
    <row r="2979" spans="1:13">
      <c r="A2979" s="1" t="s">
        <v>5</v>
      </c>
      <c r="B2979">
        <v>53027</v>
      </c>
      <c r="C2979" t="s">
        <v>1892</v>
      </c>
      <c r="D2979">
        <v>19877</v>
      </c>
      <c r="E2979">
        <v>17354</v>
      </c>
      <c r="F2979">
        <v>38441</v>
      </c>
      <c r="G2979">
        <v>2523</v>
      </c>
      <c r="H2979">
        <v>0.51707811971592799</v>
      </c>
      <c r="I2979">
        <v>0.45144507166827003</v>
      </c>
      <c r="J2979">
        <v>6.5633048047657405E-2</v>
      </c>
      <c r="K2979">
        <f t="shared" si="138"/>
        <v>1584651</v>
      </c>
      <c r="L2979">
        <f t="shared" si="139"/>
        <v>2369612</v>
      </c>
      <c r="M2979">
        <f t="shared" si="140"/>
        <v>4087631</v>
      </c>
    </row>
    <row r="2980" spans="1:13">
      <c r="A2980" s="1" t="s">
        <v>5</v>
      </c>
      <c r="B2980">
        <v>53029</v>
      </c>
      <c r="C2980" t="s">
        <v>1893</v>
      </c>
      <c r="D2980">
        <v>22746</v>
      </c>
      <c r="E2980">
        <v>29213</v>
      </c>
      <c r="F2980">
        <v>53925</v>
      </c>
      <c r="G2980">
        <v>-6467</v>
      </c>
      <c r="H2980">
        <v>0.42180806675938798</v>
      </c>
      <c r="I2980">
        <v>0.54173388966156699</v>
      </c>
      <c r="J2980">
        <v>-0.119925822902178</v>
      </c>
      <c r="K2980">
        <f t="shared" si="138"/>
        <v>1584651</v>
      </c>
      <c r="L2980">
        <f t="shared" si="139"/>
        <v>2369612</v>
      </c>
      <c r="M2980">
        <f t="shared" si="140"/>
        <v>4087631</v>
      </c>
    </row>
    <row r="2981" spans="1:13">
      <c r="A2981" s="1" t="s">
        <v>5</v>
      </c>
      <c r="B2981">
        <v>53031</v>
      </c>
      <c r="C2981" t="s">
        <v>122</v>
      </c>
      <c r="D2981">
        <v>6931</v>
      </c>
      <c r="E2981">
        <v>17204</v>
      </c>
      <c r="F2981">
        <v>24792</v>
      </c>
      <c r="G2981">
        <v>-10273</v>
      </c>
      <c r="H2981">
        <v>0.27956598902871799</v>
      </c>
      <c r="I2981">
        <v>0.69393352694417498</v>
      </c>
      <c r="J2981">
        <v>-0.414367537915456</v>
      </c>
      <c r="K2981">
        <f t="shared" si="138"/>
        <v>1584651</v>
      </c>
      <c r="L2981">
        <f t="shared" si="139"/>
        <v>2369612</v>
      </c>
      <c r="M2981">
        <f t="shared" si="140"/>
        <v>4087631</v>
      </c>
    </row>
    <row r="2982" spans="1:13">
      <c r="A2982" s="1" t="s">
        <v>5</v>
      </c>
      <c r="B2982">
        <v>53033</v>
      </c>
      <c r="C2982" t="s">
        <v>1701</v>
      </c>
      <c r="D2982">
        <v>269167</v>
      </c>
      <c r="E2982">
        <v>907310</v>
      </c>
      <c r="F2982">
        <v>1210507</v>
      </c>
      <c r="G2982">
        <v>-638143</v>
      </c>
      <c r="H2982">
        <v>0.22235889590064301</v>
      </c>
      <c r="I2982">
        <v>0.74952891639618702</v>
      </c>
      <c r="J2982">
        <v>-0.52717002049554396</v>
      </c>
      <c r="K2982">
        <f t="shared" si="138"/>
        <v>1584651</v>
      </c>
      <c r="L2982">
        <f t="shared" si="139"/>
        <v>2369612</v>
      </c>
      <c r="M2982">
        <f t="shared" si="140"/>
        <v>4087631</v>
      </c>
    </row>
    <row r="2983" spans="1:13">
      <c r="A2983" s="1" t="s">
        <v>5</v>
      </c>
      <c r="B2983">
        <v>53035</v>
      </c>
      <c r="C2983" t="s">
        <v>1894</v>
      </c>
      <c r="D2983">
        <v>61563</v>
      </c>
      <c r="E2983">
        <v>90277</v>
      </c>
      <c r="F2983">
        <v>158672</v>
      </c>
      <c r="G2983">
        <v>-28714</v>
      </c>
      <c r="H2983">
        <v>0.38798905919128701</v>
      </c>
      <c r="I2983">
        <v>0.56895356458606405</v>
      </c>
      <c r="J2983">
        <v>-0.18096450539477599</v>
      </c>
      <c r="K2983">
        <f t="shared" si="138"/>
        <v>1584651</v>
      </c>
      <c r="L2983">
        <f t="shared" si="139"/>
        <v>2369612</v>
      </c>
      <c r="M2983">
        <f t="shared" si="140"/>
        <v>4087631</v>
      </c>
    </row>
    <row r="2984" spans="1:13">
      <c r="A2984" s="1" t="s">
        <v>5</v>
      </c>
      <c r="B2984">
        <v>53037</v>
      </c>
      <c r="C2984" t="s">
        <v>1895</v>
      </c>
      <c r="D2984">
        <v>14105</v>
      </c>
      <c r="E2984">
        <v>11421</v>
      </c>
      <c r="F2984">
        <v>26364</v>
      </c>
      <c r="G2984">
        <v>2684</v>
      </c>
      <c r="H2984">
        <v>0.53500986193293798</v>
      </c>
      <c r="I2984">
        <v>0.43320436959490199</v>
      </c>
      <c r="J2984">
        <v>0.101805492338036</v>
      </c>
      <c r="K2984">
        <f t="shared" si="138"/>
        <v>1584651</v>
      </c>
      <c r="L2984">
        <f t="shared" si="139"/>
        <v>2369612</v>
      </c>
      <c r="M2984">
        <f t="shared" si="140"/>
        <v>4087631</v>
      </c>
    </row>
    <row r="2985" spans="1:13">
      <c r="A2985" s="1" t="s">
        <v>5</v>
      </c>
      <c r="B2985">
        <v>53039</v>
      </c>
      <c r="C2985" t="s">
        <v>1896</v>
      </c>
      <c r="D2985">
        <v>7237</v>
      </c>
      <c r="E2985">
        <v>5959</v>
      </c>
      <c r="F2985">
        <v>13560</v>
      </c>
      <c r="G2985">
        <v>1278</v>
      </c>
      <c r="H2985">
        <v>0.53370206489675498</v>
      </c>
      <c r="I2985">
        <v>0.43945427728613501</v>
      </c>
      <c r="J2985">
        <v>9.4247787610619499E-2</v>
      </c>
      <c r="K2985">
        <f t="shared" si="138"/>
        <v>1584651</v>
      </c>
      <c r="L2985">
        <f t="shared" si="139"/>
        <v>2369612</v>
      </c>
      <c r="M2985">
        <f t="shared" si="140"/>
        <v>4087631</v>
      </c>
    </row>
    <row r="2986" spans="1:13">
      <c r="A2986" s="1" t="s">
        <v>5</v>
      </c>
      <c r="B2986">
        <v>53041</v>
      </c>
      <c r="C2986" t="s">
        <v>570</v>
      </c>
      <c r="D2986">
        <v>29391</v>
      </c>
      <c r="E2986">
        <v>14520</v>
      </c>
      <c r="F2986">
        <v>45309</v>
      </c>
      <c r="G2986">
        <v>14871</v>
      </c>
      <c r="H2986">
        <v>0.64867907038336703</v>
      </c>
      <c r="I2986">
        <v>0.32046613255644502</v>
      </c>
      <c r="J2986">
        <v>0.32821293782692101</v>
      </c>
      <c r="K2986">
        <f t="shared" si="138"/>
        <v>1584651</v>
      </c>
      <c r="L2986">
        <f t="shared" si="139"/>
        <v>2369612</v>
      </c>
      <c r="M2986">
        <f t="shared" si="140"/>
        <v>4087631</v>
      </c>
    </row>
    <row r="2987" spans="1:13">
      <c r="A2987" s="1" t="s">
        <v>5</v>
      </c>
      <c r="B2987">
        <v>53043</v>
      </c>
      <c r="C2987" t="s">
        <v>237</v>
      </c>
      <c r="D2987">
        <v>5150</v>
      </c>
      <c r="E2987">
        <v>1713</v>
      </c>
      <c r="F2987">
        <v>7033</v>
      </c>
      <c r="G2987">
        <v>3437</v>
      </c>
      <c r="H2987">
        <v>0.73226219252097202</v>
      </c>
      <c r="I2987">
        <v>0.24356604578416</v>
      </c>
      <c r="J2987">
        <v>0.488696146736812</v>
      </c>
      <c r="K2987">
        <f t="shared" si="138"/>
        <v>1584651</v>
      </c>
      <c r="L2987">
        <f t="shared" si="139"/>
        <v>2369612</v>
      </c>
      <c r="M2987">
        <f t="shared" si="140"/>
        <v>4087631</v>
      </c>
    </row>
    <row r="2988" spans="1:13">
      <c r="A2988" s="1" t="s">
        <v>5</v>
      </c>
      <c r="B2988">
        <v>53045</v>
      </c>
      <c r="C2988" t="s">
        <v>613</v>
      </c>
      <c r="D2988">
        <v>18710</v>
      </c>
      <c r="E2988">
        <v>17269</v>
      </c>
      <c r="F2988">
        <v>37303</v>
      </c>
      <c r="G2988">
        <v>1441</v>
      </c>
      <c r="H2988">
        <v>0.50156823847947796</v>
      </c>
      <c r="I2988">
        <v>0.46293863764308502</v>
      </c>
      <c r="J2988">
        <v>3.8629600836393801E-2</v>
      </c>
      <c r="K2988">
        <f t="shared" si="138"/>
        <v>1584651</v>
      </c>
      <c r="L2988">
        <f t="shared" si="139"/>
        <v>2369612</v>
      </c>
      <c r="M2988">
        <f t="shared" si="140"/>
        <v>4087631</v>
      </c>
    </row>
    <row r="2989" spans="1:13">
      <c r="A2989" s="1" t="s">
        <v>5</v>
      </c>
      <c r="B2989">
        <v>53047</v>
      </c>
      <c r="C2989" t="s">
        <v>1897</v>
      </c>
      <c r="D2989">
        <v>11840</v>
      </c>
      <c r="E2989">
        <v>8900</v>
      </c>
      <c r="F2989">
        <v>21282</v>
      </c>
      <c r="G2989">
        <v>2940</v>
      </c>
      <c r="H2989">
        <v>0.55633868997274605</v>
      </c>
      <c r="I2989">
        <v>0.41819377878018898</v>
      </c>
      <c r="J2989">
        <v>0.13814491119255701</v>
      </c>
      <c r="K2989">
        <f t="shared" si="138"/>
        <v>1584651</v>
      </c>
      <c r="L2989">
        <f t="shared" si="139"/>
        <v>2369612</v>
      </c>
      <c r="M2989">
        <f t="shared" si="140"/>
        <v>4087631</v>
      </c>
    </row>
    <row r="2990" spans="1:13">
      <c r="A2990" s="1" t="s">
        <v>5</v>
      </c>
      <c r="B2990">
        <v>53049</v>
      </c>
      <c r="C2990" t="s">
        <v>1898</v>
      </c>
      <c r="D2990">
        <v>6953</v>
      </c>
      <c r="E2990">
        <v>6794</v>
      </c>
      <c r="F2990">
        <v>14064</v>
      </c>
      <c r="G2990">
        <v>159</v>
      </c>
      <c r="H2990">
        <v>0.49438282138793999</v>
      </c>
      <c r="I2990">
        <v>0.48307736063708701</v>
      </c>
      <c r="J2990">
        <v>1.1305460750853201E-2</v>
      </c>
      <c r="K2990">
        <f t="shared" si="138"/>
        <v>1584651</v>
      </c>
      <c r="L2990">
        <f t="shared" si="139"/>
        <v>2369612</v>
      </c>
      <c r="M2990">
        <f t="shared" si="140"/>
        <v>4087631</v>
      </c>
    </row>
    <row r="2991" spans="1:13">
      <c r="A2991" s="1" t="s">
        <v>5</v>
      </c>
      <c r="B2991">
        <v>53051</v>
      </c>
      <c r="C2991" t="s">
        <v>1899</v>
      </c>
      <c r="D2991">
        <v>5728</v>
      </c>
      <c r="E2991">
        <v>2593</v>
      </c>
      <c r="F2991">
        <v>8553</v>
      </c>
      <c r="G2991">
        <v>3135</v>
      </c>
      <c r="H2991">
        <v>0.66970653571846095</v>
      </c>
      <c r="I2991">
        <v>0.303168478896293</v>
      </c>
      <c r="J2991">
        <v>0.366538056822167</v>
      </c>
      <c r="K2991">
        <f t="shared" si="138"/>
        <v>1584651</v>
      </c>
      <c r="L2991">
        <f t="shared" si="139"/>
        <v>2369612</v>
      </c>
      <c r="M2991">
        <f t="shared" si="140"/>
        <v>4087631</v>
      </c>
    </row>
    <row r="2992" spans="1:13">
      <c r="A2992" s="1" t="s">
        <v>5</v>
      </c>
      <c r="B2992">
        <v>53053</v>
      </c>
      <c r="C2992" t="s">
        <v>511</v>
      </c>
      <c r="D2992">
        <v>197730</v>
      </c>
      <c r="E2992">
        <v>249506</v>
      </c>
      <c r="F2992">
        <v>464081</v>
      </c>
      <c r="G2992">
        <v>-51776</v>
      </c>
      <c r="H2992">
        <v>0.426067863153199</v>
      </c>
      <c r="I2992">
        <v>0.53763459396096802</v>
      </c>
      <c r="J2992">
        <v>-0.11156673080776799</v>
      </c>
      <c r="K2992">
        <f t="shared" si="138"/>
        <v>1584651</v>
      </c>
      <c r="L2992">
        <f t="shared" si="139"/>
        <v>2369612</v>
      </c>
      <c r="M2992">
        <f t="shared" si="140"/>
        <v>4087631</v>
      </c>
    </row>
    <row r="2993" spans="1:13">
      <c r="A2993" s="1" t="s">
        <v>5</v>
      </c>
      <c r="B2993">
        <v>53055</v>
      </c>
      <c r="C2993" t="s">
        <v>370</v>
      </c>
      <c r="D2993">
        <v>3057</v>
      </c>
      <c r="E2993">
        <v>9725</v>
      </c>
      <c r="F2993">
        <v>13197</v>
      </c>
      <c r="G2993">
        <v>-6668</v>
      </c>
      <c r="H2993">
        <v>0.23164355535348899</v>
      </c>
      <c r="I2993">
        <v>0.73690990376600696</v>
      </c>
      <c r="J2993">
        <v>-0.50526634841251705</v>
      </c>
      <c r="K2993">
        <f t="shared" si="138"/>
        <v>1584651</v>
      </c>
      <c r="L2993">
        <f t="shared" si="139"/>
        <v>2369612</v>
      </c>
      <c r="M2993">
        <f t="shared" si="140"/>
        <v>4087631</v>
      </c>
    </row>
    <row r="2994" spans="1:13">
      <c r="A2994" s="1" t="s">
        <v>5</v>
      </c>
      <c r="B2994">
        <v>53057</v>
      </c>
      <c r="C2994" t="s">
        <v>1900</v>
      </c>
      <c r="D2994">
        <v>32762</v>
      </c>
      <c r="E2994">
        <v>38252</v>
      </c>
      <c r="F2994">
        <v>73423</v>
      </c>
      <c r="G2994">
        <v>-5490</v>
      </c>
      <c r="H2994">
        <v>0.44620895359764601</v>
      </c>
      <c r="I2994">
        <v>0.52098116394045402</v>
      </c>
      <c r="J2994">
        <v>-7.4772210342807996E-2</v>
      </c>
      <c r="K2994">
        <f t="shared" si="138"/>
        <v>1584651</v>
      </c>
      <c r="L2994">
        <f t="shared" si="139"/>
        <v>2369612</v>
      </c>
      <c r="M2994">
        <f t="shared" si="140"/>
        <v>4087631</v>
      </c>
    </row>
    <row r="2995" spans="1:13">
      <c r="A2995" s="1" t="s">
        <v>5</v>
      </c>
      <c r="B2995">
        <v>53059</v>
      </c>
      <c r="C2995" t="s">
        <v>1901</v>
      </c>
      <c r="D2995">
        <v>3885</v>
      </c>
      <c r="E2995">
        <v>3192</v>
      </c>
      <c r="F2995">
        <v>7312</v>
      </c>
      <c r="G2995">
        <v>693</v>
      </c>
      <c r="H2995">
        <v>0.53131838074398197</v>
      </c>
      <c r="I2995">
        <v>0.43654266958424498</v>
      </c>
      <c r="J2995">
        <v>9.4775711159737402E-2</v>
      </c>
      <c r="K2995">
        <f t="shared" si="138"/>
        <v>1584651</v>
      </c>
      <c r="L2995">
        <f t="shared" si="139"/>
        <v>2369612</v>
      </c>
      <c r="M2995">
        <f t="shared" si="140"/>
        <v>4087631</v>
      </c>
    </row>
    <row r="2996" spans="1:13">
      <c r="A2996" s="1" t="s">
        <v>5</v>
      </c>
      <c r="B2996">
        <v>53061</v>
      </c>
      <c r="C2996" t="s">
        <v>1902</v>
      </c>
      <c r="D2996">
        <v>166428</v>
      </c>
      <c r="E2996">
        <v>256728</v>
      </c>
      <c r="F2996">
        <v>438796</v>
      </c>
      <c r="G2996">
        <v>-90300</v>
      </c>
      <c r="H2996">
        <v>0.37928331160721601</v>
      </c>
      <c r="I2996">
        <v>0.58507370167458195</v>
      </c>
      <c r="J2996">
        <v>-0.20579039006736599</v>
      </c>
      <c r="K2996">
        <f t="shared" si="138"/>
        <v>1584651</v>
      </c>
      <c r="L2996">
        <f t="shared" si="139"/>
        <v>2369612</v>
      </c>
      <c r="M2996">
        <f t="shared" si="140"/>
        <v>4087631</v>
      </c>
    </row>
    <row r="2997" spans="1:13">
      <c r="A2997" s="1" t="s">
        <v>5</v>
      </c>
      <c r="B2997">
        <v>53063</v>
      </c>
      <c r="C2997" t="s">
        <v>1903</v>
      </c>
      <c r="D2997">
        <v>148576</v>
      </c>
      <c r="E2997">
        <v>135765</v>
      </c>
      <c r="F2997">
        <v>295430</v>
      </c>
      <c r="G2997">
        <v>12811</v>
      </c>
      <c r="H2997">
        <v>0.50291439596520304</v>
      </c>
      <c r="I2997">
        <v>0.45955048573266</v>
      </c>
      <c r="J2997">
        <v>4.3363910232542303E-2</v>
      </c>
      <c r="K2997">
        <f t="shared" si="138"/>
        <v>1584651</v>
      </c>
      <c r="L2997">
        <f t="shared" si="139"/>
        <v>2369612</v>
      </c>
      <c r="M2997">
        <f t="shared" si="140"/>
        <v>4087631</v>
      </c>
    </row>
    <row r="2998" spans="1:13">
      <c r="A2998" s="1" t="s">
        <v>5</v>
      </c>
      <c r="B2998">
        <v>53065</v>
      </c>
      <c r="C2998" t="s">
        <v>779</v>
      </c>
      <c r="D2998">
        <v>19808</v>
      </c>
      <c r="E2998">
        <v>7839</v>
      </c>
      <c r="F2998">
        <v>28430</v>
      </c>
      <c r="G2998">
        <v>11969</v>
      </c>
      <c r="H2998">
        <v>0.69672880759760802</v>
      </c>
      <c r="I2998">
        <v>0.27572986282096301</v>
      </c>
      <c r="J2998">
        <v>0.42099894477664401</v>
      </c>
      <c r="K2998">
        <f t="shared" si="138"/>
        <v>1584651</v>
      </c>
      <c r="L2998">
        <f t="shared" si="139"/>
        <v>2369612</v>
      </c>
      <c r="M2998">
        <f t="shared" si="140"/>
        <v>4087631</v>
      </c>
    </row>
    <row r="2999" spans="1:13">
      <c r="A2999" s="1" t="s">
        <v>5</v>
      </c>
      <c r="B2999">
        <v>53067</v>
      </c>
      <c r="C2999" t="s">
        <v>1219</v>
      </c>
      <c r="D2999">
        <v>65277</v>
      </c>
      <c r="E2999">
        <v>96608</v>
      </c>
      <c r="F2999">
        <v>168134</v>
      </c>
      <c r="G2999">
        <v>-31331</v>
      </c>
      <c r="H2999">
        <v>0.38824390069825199</v>
      </c>
      <c r="I2999">
        <v>0.57458931566488602</v>
      </c>
      <c r="J2999">
        <v>-0.18634541496663301</v>
      </c>
      <c r="K2999">
        <f t="shared" si="138"/>
        <v>1584651</v>
      </c>
      <c r="L2999">
        <f t="shared" si="139"/>
        <v>2369612</v>
      </c>
      <c r="M2999">
        <f t="shared" si="140"/>
        <v>4087631</v>
      </c>
    </row>
    <row r="3000" spans="1:13">
      <c r="A3000" s="1" t="s">
        <v>5</v>
      </c>
      <c r="B3000">
        <v>53069</v>
      </c>
      <c r="C3000" t="s">
        <v>1904</v>
      </c>
      <c r="D3000">
        <v>1741</v>
      </c>
      <c r="E3000">
        <v>1165</v>
      </c>
      <c r="F3000">
        <v>2981</v>
      </c>
      <c r="G3000">
        <v>576</v>
      </c>
      <c r="H3000">
        <v>0.58403220395840305</v>
      </c>
      <c r="I3000">
        <v>0.39080845353908</v>
      </c>
      <c r="J3000">
        <v>0.19322375041932199</v>
      </c>
      <c r="K3000">
        <f t="shared" si="138"/>
        <v>1584651</v>
      </c>
      <c r="L3000">
        <f t="shared" si="139"/>
        <v>2369612</v>
      </c>
      <c r="M3000">
        <f t="shared" si="140"/>
        <v>4087631</v>
      </c>
    </row>
    <row r="3001" spans="1:13">
      <c r="A3001" s="1" t="s">
        <v>5</v>
      </c>
      <c r="B3001">
        <v>53071</v>
      </c>
      <c r="C3001" t="s">
        <v>1905</v>
      </c>
      <c r="D3001">
        <v>16400</v>
      </c>
      <c r="E3001">
        <v>13690</v>
      </c>
      <c r="F3001">
        <v>31261</v>
      </c>
      <c r="G3001">
        <v>2710</v>
      </c>
      <c r="H3001">
        <v>0.52461533540193805</v>
      </c>
      <c r="I3001">
        <v>0.43792585010076401</v>
      </c>
      <c r="J3001">
        <v>8.6689485301173902E-2</v>
      </c>
      <c r="K3001">
        <f t="shared" si="138"/>
        <v>1584651</v>
      </c>
      <c r="L3001">
        <f t="shared" si="139"/>
        <v>2369612</v>
      </c>
      <c r="M3001">
        <f t="shared" si="140"/>
        <v>4087631</v>
      </c>
    </row>
    <row r="3002" spans="1:13">
      <c r="A3002" s="1" t="s">
        <v>5</v>
      </c>
      <c r="B3002">
        <v>53073</v>
      </c>
      <c r="C3002" t="s">
        <v>1906</v>
      </c>
      <c r="D3002">
        <v>50489</v>
      </c>
      <c r="E3002">
        <v>83660</v>
      </c>
      <c r="F3002">
        <v>138620</v>
      </c>
      <c r="G3002">
        <v>-33171</v>
      </c>
      <c r="H3002">
        <v>0.36422594142259401</v>
      </c>
      <c r="I3002">
        <v>0.60352041552445501</v>
      </c>
      <c r="J3002">
        <v>-0.239294474101861</v>
      </c>
      <c r="K3002">
        <f t="shared" si="138"/>
        <v>1584651</v>
      </c>
      <c r="L3002">
        <f t="shared" si="139"/>
        <v>2369612</v>
      </c>
      <c r="M3002">
        <f t="shared" si="140"/>
        <v>4087631</v>
      </c>
    </row>
    <row r="3003" spans="1:13">
      <c r="A3003" s="1" t="s">
        <v>5</v>
      </c>
      <c r="B3003">
        <v>53075</v>
      </c>
      <c r="C3003" t="s">
        <v>1907</v>
      </c>
      <c r="D3003">
        <v>9067</v>
      </c>
      <c r="E3003">
        <v>11184</v>
      </c>
      <c r="F3003">
        <v>21126</v>
      </c>
      <c r="G3003">
        <v>-2117</v>
      </c>
      <c r="H3003">
        <v>0.429186784057559</v>
      </c>
      <c r="I3003">
        <v>0.52939505822209598</v>
      </c>
      <c r="J3003">
        <v>-0.100208274164536</v>
      </c>
      <c r="K3003">
        <f t="shared" si="138"/>
        <v>1584651</v>
      </c>
      <c r="L3003">
        <f t="shared" si="139"/>
        <v>2369612</v>
      </c>
      <c r="M3003">
        <f t="shared" si="140"/>
        <v>4087631</v>
      </c>
    </row>
    <row r="3004" spans="1:13">
      <c r="A3004" s="1" t="s">
        <v>5</v>
      </c>
      <c r="B3004">
        <v>53077</v>
      </c>
      <c r="C3004" t="s">
        <v>1908</v>
      </c>
      <c r="D3004">
        <v>50555</v>
      </c>
      <c r="E3004">
        <v>43179</v>
      </c>
      <c r="F3004">
        <v>96193</v>
      </c>
      <c r="G3004">
        <v>7376</v>
      </c>
      <c r="H3004">
        <v>0.52555799278533699</v>
      </c>
      <c r="I3004">
        <v>0.448878816545902</v>
      </c>
      <c r="J3004">
        <v>7.6679176239435196E-2</v>
      </c>
      <c r="K3004">
        <f t="shared" si="138"/>
        <v>1584651</v>
      </c>
      <c r="L3004">
        <f t="shared" si="139"/>
        <v>2369612</v>
      </c>
      <c r="M3004">
        <f t="shared" si="140"/>
        <v>4087631</v>
      </c>
    </row>
    <row r="3005" spans="1:13">
      <c r="A3005" s="1" t="s">
        <v>58</v>
      </c>
      <c r="B3005">
        <v>54001</v>
      </c>
      <c r="C3005" t="s">
        <v>88</v>
      </c>
      <c r="D3005">
        <v>5116</v>
      </c>
      <c r="E3005">
        <v>1457</v>
      </c>
      <c r="F3005">
        <v>6677</v>
      </c>
      <c r="G3005">
        <v>3659</v>
      </c>
      <c r="H3005">
        <v>0.76621237082521998</v>
      </c>
      <c r="I3005">
        <v>0.21821177175378101</v>
      </c>
      <c r="J3005">
        <v>0.54800059907143905</v>
      </c>
      <c r="K3005">
        <f t="shared" si="138"/>
        <v>545382</v>
      </c>
      <c r="L3005">
        <f t="shared" si="139"/>
        <v>235984</v>
      </c>
      <c r="M3005">
        <f t="shared" si="140"/>
        <v>794652</v>
      </c>
    </row>
    <row r="3006" spans="1:13">
      <c r="A3006" s="1" t="s">
        <v>58</v>
      </c>
      <c r="B3006">
        <v>54003</v>
      </c>
      <c r="C3006" t="s">
        <v>1532</v>
      </c>
      <c r="D3006">
        <v>33279</v>
      </c>
      <c r="E3006">
        <v>17186</v>
      </c>
      <c r="F3006">
        <v>51535</v>
      </c>
      <c r="G3006">
        <v>16093</v>
      </c>
      <c r="H3006">
        <v>0.64575531192393498</v>
      </c>
      <c r="I3006">
        <v>0.33348209954399899</v>
      </c>
      <c r="J3006">
        <v>0.31227321237993599</v>
      </c>
      <c r="K3006">
        <f t="shared" si="138"/>
        <v>545382</v>
      </c>
      <c r="L3006">
        <f t="shared" si="139"/>
        <v>235984</v>
      </c>
      <c r="M3006">
        <f t="shared" si="140"/>
        <v>794652</v>
      </c>
    </row>
    <row r="3007" spans="1:13">
      <c r="A3007" s="1" t="s">
        <v>58</v>
      </c>
      <c r="B3007">
        <v>54005</v>
      </c>
      <c r="C3007" t="s">
        <v>212</v>
      </c>
      <c r="D3007">
        <v>6816</v>
      </c>
      <c r="E3007">
        <v>2041</v>
      </c>
      <c r="F3007">
        <v>9012</v>
      </c>
      <c r="G3007">
        <v>4775</v>
      </c>
      <c r="H3007">
        <v>0.75632490013315501</v>
      </c>
      <c r="I3007">
        <v>0.22647581003106901</v>
      </c>
      <c r="J3007">
        <v>0.52984909010208603</v>
      </c>
      <c r="K3007">
        <f t="shared" si="138"/>
        <v>545382</v>
      </c>
      <c r="L3007">
        <f t="shared" si="139"/>
        <v>235984</v>
      </c>
      <c r="M3007">
        <f t="shared" si="140"/>
        <v>794652</v>
      </c>
    </row>
    <row r="3008" spans="1:13">
      <c r="A3008" s="1" t="s">
        <v>58</v>
      </c>
      <c r="B3008">
        <v>54007</v>
      </c>
      <c r="C3008" t="s">
        <v>1909</v>
      </c>
      <c r="D3008">
        <v>4120</v>
      </c>
      <c r="E3008">
        <v>1457</v>
      </c>
      <c r="F3008">
        <v>5664</v>
      </c>
      <c r="G3008">
        <v>2663</v>
      </c>
      <c r="H3008">
        <v>0.72740112994350203</v>
      </c>
      <c r="I3008">
        <v>0.257238700564971</v>
      </c>
      <c r="J3008">
        <v>0.47016242937853098</v>
      </c>
      <c r="K3008">
        <f t="shared" si="138"/>
        <v>545382</v>
      </c>
      <c r="L3008">
        <f t="shared" si="139"/>
        <v>235984</v>
      </c>
      <c r="M3008">
        <f t="shared" si="140"/>
        <v>794652</v>
      </c>
    </row>
    <row r="3009" spans="1:13">
      <c r="A3009" s="1" t="s">
        <v>58</v>
      </c>
      <c r="B3009">
        <v>54009</v>
      </c>
      <c r="C3009" t="s">
        <v>1910</v>
      </c>
      <c r="D3009">
        <v>7545</v>
      </c>
      <c r="E3009">
        <v>2947</v>
      </c>
      <c r="F3009">
        <v>10656</v>
      </c>
      <c r="G3009">
        <v>4598</v>
      </c>
      <c r="H3009">
        <v>0.70805180180180105</v>
      </c>
      <c r="I3009">
        <v>0.27655780780780698</v>
      </c>
      <c r="J3009">
        <v>0.43149399399399402</v>
      </c>
      <c r="K3009">
        <f t="shared" si="138"/>
        <v>545382</v>
      </c>
      <c r="L3009">
        <f t="shared" si="139"/>
        <v>235984</v>
      </c>
      <c r="M3009">
        <f t="shared" si="140"/>
        <v>794652</v>
      </c>
    </row>
    <row r="3010" spans="1:13">
      <c r="A3010" s="1" t="s">
        <v>58</v>
      </c>
      <c r="B3010">
        <v>54011</v>
      </c>
      <c r="C3010" t="s">
        <v>1911</v>
      </c>
      <c r="D3010">
        <v>21721</v>
      </c>
      <c r="E3010">
        <v>14994</v>
      </c>
      <c r="F3010">
        <v>37360</v>
      </c>
      <c r="G3010">
        <v>6727</v>
      </c>
      <c r="H3010">
        <v>0.58139721627408902</v>
      </c>
      <c r="I3010">
        <v>0.40133832976445299</v>
      </c>
      <c r="J3010">
        <v>0.180058886509635</v>
      </c>
      <c r="K3010">
        <f t="shared" si="138"/>
        <v>545382</v>
      </c>
      <c r="L3010">
        <f t="shared" si="139"/>
        <v>235984</v>
      </c>
      <c r="M3010">
        <f t="shared" si="140"/>
        <v>794652</v>
      </c>
    </row>
    <row r="3011" spans="1:13">
      <c r="A3011" s="1" t="s">
        <v>58</v>
      </c>
      <c r="B3011">
        <v>54013</v>
      </c>
      <c r="C3011" t="s">
        <v>93</v>
      </c>
      <c r="D3011">
        <v>2364</v>
      </c>
      <c r="E3011">
        <v>568</v>
      </c>
      <c r="F3011">
        <v>2971</v>
      </c>
      <c r="G3011">
        <v>1796</v>
      </c>
      <c r="H3011">
        <v>0.79569168630090803</v>
      </c>
      <c r="I3011">
        <v>0.19118142039717201</v>
      </c>
      <c r="J3011">
        <v>0.60451026590373602</v>
      </c>
      <c r="K3011">
        <f t="shared" ref="K3011:K3074" si="141">SUMIF(A:A,A3011,D:D)</f>
        <v>545382</v>
      </c>
      <c r="L3011">
        <f t="shared" ref="L3011:L3074" si="142">SUMIF(A:A,A3011,E:E)</f>
        <v>235984</v>
      </c>
      <c r="M3011">
        <f t="shared" ref="M3011:M3074" si="143">SUMIF(A:A,A3011,F:F)</f>
        <v>794652</v>
      </c>
    </row>
    <row r="3012" spans="1:13">
      <c r="A3012" s="1" t="s">
        <v>58</v>
      </c>
      <c r="B3012">
        <v>54015</v>
      </c>
      <c r="C3012" t="s">
        <v>99</v>
      </c>
      <c r="D3012">
        <v>2679</v>
      </c>
      <c r="E3012">
        <v>641</v>
      </c>
      <c r="F3012">
        <v>3365</v>
      </c>
      <c r="G3012">
        <v>2038</v>
      </c>
      <c r="H3012">
        <v>0.79613670133729497</v>
      </c>
      <c r="I3012">
        <v>0.19049034175334301</v>
      </c>
      <c r="J3012">
        <v>0.60564635958395197</v>
      </c>
      <c r="K3012">
        <f t="shared" si="141"/>
        <v>545382</v>
      </c>
      <c r="L3012">
        <f t="shared" si="142"/>
        <v>235984</v>
      </c>
      <c r="M3012">
        <f t="shared" si="143"/>
        <v>794652</v>
      </c>
    </row>
    <row r="3013" spans="1:13">
      <c r="A3013" s="1" t="s">
        <v>58</v>
      </c>
      <c r="B3013">
        <v>54017</v>
      </c>
      <c r="C3013" t="s">
        <v>1912</v>
      </c>
      <c r="D3013">
        <v>2619</v>
      </c>
      <c r="E3013">
        <v>435</v>
      </c>
      <c r="F3013">
        <v>3101</v>
      </c>
      <c r="G3013">
        <v>2184</v>
      </c>
      <c r="H3013">
        <v>0.84456626894550102</v>
      </c>
      <c r="I3013">
        <v>0.14027732989358199</v>
      </c>
      <c r="J3013">
        <v>0.70428893905191803</v>
      </c>
      <c r="K3013">
        <f t="shared" si="141"/>
        <v>545382</v>
      </c>
      <c r="L3013">
        <f t="shared" si="142"/>
        <v>235984</v>
      </c>
      <c r="M3013">
        <f t="shared" si="143"/>
        <v>794652</v>
      </c>
    </row>
    <row r="3014" spans="1:13">
      <c r="A3014" s="1" t="s">
        <v>58</v>
      </c>
      <c r="B3014">
        <v>54019</v>
      </c>
      <c r="C3014" t="s">
        <v>114</v>
      </c>
      <c r="D3014">
        <v>11580</v>
      </c>
      <c r="E3014">
        <v>5063</v>
      </c>
      <c r="F3014">
        <v>16862</v>
      </c>
      <c r="G3014">
        <v>6517</v>
      </c>
      <c r="H3014">
        <v>0.68675127505633904</v>
      </c>
      <c r="I3014">
        <v>0.30026094176254298</v>
      </c>
      <c r="J3014">
        <v>0.38649033329379601</v>
      </c>
      <c r="K3014">
        <f t="shared" si="141"/>
        <v>545382</v>
      </c>
      <c r="L3014">
        <f t="shared" si="142"/>
        <v>235984</v>
      </c>
      <c r="M3014">
        <f t="shared" si="143"/>
        <v>794652</v>
      </c>
    </row>
    <row r="3015" spans="1:13">
      <c r="A3015" s="1" t="s">
        <v>58</v>
      </c>
      <c r="B3015">
        <v>54021</v>
      </c>
      <c r="C3015" t="s">
        <v>479</v>
      </c>
      <c r="D3015">
        <v>2012</v>
      </c>
      <c r="E3015">
        <v>599</v>
      </c>
      <c r="F3015">
        <v>2662</v>
      </c>
      <c r="G3015">
        <v>1413</v>
      </c>
      <c r="H3015">
        <v>0.75582268970698696</v>
      </c>
      <c r="I3015">
        <v>0.225018782870022</v>
      </c>
      <c r="J3015">
        <v>0.53080390683696399</v>
      </c>
      <c r="K3015">
        <f t="shared" si="141"/>
        <v>545382</v>
      </c>
      <c r="L3015">
        <f t="shared" si="142"/>
        <v>235984</v>
      </c>
      <c r="M3015">
        <f t="shared" si="143"/>
        <v>794652</v>
      </c>
    </row>
    <row r="3016" spans="1:13">
      <c r="A3016" s="1" t="s">
        <v>58</v>
      </c>
      <c r="B3016">
        <v>54023</v>
      </c>
      <c r="C3016" t="s">
        <v>229</v>
      </c>
      <c r="D3016">
        <v>4871</v>
      </c>
      <c r="E3016">
        <v>607</v>
      </c>
      <c r="F3016">
        <v>5509</v>
      </c>
      <c r="G3016">
        <v>4264</v>
      </c>
      <c r="H3016">
        <v>0.88418950807769103</v>
      </c>
      <c r="I3016">
        <v>0.11018333635868501</v>
      </c>
      <c r="J3016">
        <v>0.77400617171900499</v>
      </c>
      <c r="K3016">
        <f t="shared" si="141"/>
        <v>545382</v>
      </c>
      <c r="L3016">
        <f t="shared" si="142"/>
        <v>235984</v>
      </c>
      <c r="M3016">
        <f t="shared" si="143"/>
        <v>794652</v>
      </c>
    </row>
    <row r="3017" spans="1:13">
      <c r="A3017" s="1" t="s">
        <v>58</v>
      </c>
      <c r="B3017">
        <v>54025</v>
      </c>
      <c r="C3017" t="s">
        <v>1913</v>
      </c>
      <c r="D3017">
        <v>10925</v>
      </c>
      <c r="E3017">
        <v>4655</v>
      </c>
      <c r="F3017">
        <v>15850</v>
      </c>
      <c r="G3017">
        <v>6270</v>
      </c>
      <c r="H3017">
        <v>0.68927444794952597</v>
      </c>
      <c r="I3017">
        <v>0.29369085173501502</v>
      </c>
      <c r="J3017">
        <v>0.395583596214511</v>
      </c>
      <c r="K3017">
        <f t="shared" si="141"/>
        <v>545382</v>
      </c>
      <c r="L3017">
        <f t="shared" si="142"/>
        <v>235984</v>
      </c>
      <c r="M3017">
        <f t="shared" si="143"/>
        <v>794652</v>
      </c>
    </row>
    <row r="3018" spans="1:13">
      <c r="A3018" s="1" t="s">
        <v>58</v>
      </c>
      <c r="B3018">
        <v>54027</v>
      </c>
      <c r="C3018" t="s">
        <v>940</v>
      </c>
      <c r="D3018">
        <v>8033</v>
      </c>
      <c r="E3018">
        <v>1939</v>
      </c>
      <c r="F3018">
        <v>10086</v>
      </c>
      <c r="G3018">
        <v>6094</v>
      </c>
      <c r="H3018">
        <v>0.79645052548086404</v>
      </c>
      <c r="I3018">
        <v>0.19224667856434599</v>
      </c>
      <c r="J3018">
        <v>0.60420384691651796</v>
      </c>
      <c r="K3018">
        <f t="shared" si="141"/>
        <v>545382</v>
      </c>
      <c r="L3018">
        <f t="shared" si="142"/>
        <v>235984</v>
      </c>
      <c r="M3018">
        <f t="shared" si="143"/>
        <v>794652</v>
      </c>
    </row>
    <row r="3019" spans="1:13">
      <c r="A3019" s="1" t="s">
        <v>58</v>
      </c>
      <c r="B3019">
        <v>54029</v>
      </c>
      <c r="C3019" t="s">
        <v>487</v>
      </c>
      <c r="D3019">
        <v>9806</v>
      </c>
      <c r="E3019">
        <v>3790</v>
      </c>
      <c r="F3019">
        <v>13800</v>
      </c>
      <c r="G3019">
        <v>6016</v>
      </c>
      <c r="H3019">
        <v>0.71057971014492705</v>
      </c>
      <c r="I3019">
        <v>0.27463768115942</v>
      </c>
      <c r="J3019">
        <v>0.43594202898550699</v>
      </c>
      <c r="K3019">
        <f t="shared" si="141"/>
        <v>545382</v>
      </c>
      <c r="L3019">
        <f t="shared" si="142"/>
        <v>235984</v>
      </c>
      <c r="M3019">
        <f t="shared" si="143"/>
        <v>794652</v>
      </c>
    </row>
    <row r="3020" spans="1:13">
      <c r="A3020" s="1" t="s">
        <v>58</v>
      </c>
      <c r="B3020">
        <v>54031</v>
      </c>
      <c r="C3020" t="s">
        <v>1914</v>
      </c>
      <c r="D3020">
        <v>4859</v>
      </c>
      <c r="E3020">
        <v>1381</v>
      </c>
      <c r="F3020">
        <v>6331</v>
      </c>
      <c r="G3020">
        <v>3478</v>
      </c>
      <c r="H3020">
        <v>0.76749328700047303</v>
      </c>
      <c r="I3020">
        <v>0.218132996367082</v>
      </c>
      <c r="J3020">
        <v>0.54936029063339098</v>
      </c>
      <c r="K3020">
        <f t="shared" si="141"/>
        <v>545382</v>
      </c>
      <c r="L3020">
        <f t="shared" si="142"/>
        <v>235984</v>
      </c>
      <c r="M3020">
        <f t="shared" si="143"/>
        <v>794652</v>
      </c>
    </row>
    <row r="3021" spans="1:13">
      <c r="A3021" s="1" t="s">
        <v>58</v>
      </c>
      <c r="B3021">
        <v>54033</v>
      </c>
      <c r="C3021" t="s">
        <v>645</v>
      </c>
      <c r="D3021">
        <v>20683</v>
      </c>
      <c r="E3021">
        <v>9215</v>
      </c>
      <c r="F3021">
        <v>30465</v>
      </c>
      <c r="G3021">
        <v>11468</v>
      </c>
      <c r="H3021">
        <v>0.67891022484818597</v>
      </c>
      <c r="I3021">
        <v>0.302478253733792</v>
      </c>
      <c r="J3021">
        <v>0.37643197111439303</v>
      </c>
      <c r="K3021">
        <f t="shared" si="141"/>
        <v>545382</v>
      </c>
      <c r="L3021">
        <f t="shared" si="142"/>
        <v>235984</v>
      </c>
      <c r="M3021">
        <f t="shared" si="143"/>
        <v>794652</v>
      </c>
    </row>
    <row r="3022" spans="1:13">
      <c r="A3022" s="1" t="s">
        <v>58</v>
      </c>
      <c r="B3022">
        <v>54035</v>
      </c>
      <c r="C3022" t="s">
        <v>121</v>
      </c>
      <c r="D3022">
        <v>10093</v>
      </c>
      <c r="E3022">
        <v>3207</v>
      </c>
      <c r="F3022">
        <v>13508</v>
      </c>
      <c r="G3022">
        <v>6886</v>
      </c>
      <c r="H3022">
        <v>0.74718685223571202</v>
      </c>
      <c r="I3022">
        <v>0.237414865265028</v>
      </c>
      <c r="J3022">
        <v>0.50977198697068404</v>
      </c>
      <c r="K3022">
        <f t="shared" si="141"/>
        <v>545382</v>
      </c>
      <c r="L3022">
        <f t="shared" si="142"/>
        <v>235984</v>
      </c>
      <c r="M3022">
        <f t="shared" si="143"/>
        <v>794652</v>
      </c>
    </row>
    <row r="3023" spans="1:13">
      <c r="A3023" s="1" t="s">
        <v>58</v>
      </c>
      <c r="B3023">
        <v>54037</v>
      </c>
      <c r="C3023" t="s">
        <v>122</v>
      </c>
      <c r="D3023">
        <v>15033</v>
      </c>
      <c r="E3023">
        <v>12127</v>
      </c>
      <c r="F3023">
        <v>27703</v>
      </c>
      <c r="G3023">
        <v>2906</v>
      </c>
      <c r="H3023">
        <v>0.54264881059812997</v>
      </c>
      <c r="I3023">
        <v>0.437750424141789</v>
      </c>
      <c r="J3023">
        <v>0.10489838645634</v>
      </c>
      <c r="K3023">
        <f t="shared" si="141"/>
        <v>545382</v>
      </c>
      <c r="L3023">
        <f t="shared" si="142"/>
        <v>235984</v>
      </c>
      <c r="M3023">
        <f t="shared" si="143"/>
        <v>794652</v>
      </c>
    </row>
    <row r="3024" spans="1:13">
      <c r="A3024" s="1" t="s">
        <v>58</v>
      </c>
      <c r="B3024">
        <v>54039</v>
      </c>
      <c r="C3024" t="s">
        <v>1915</v>
      </c>
      <c r="D3024">
        <v>46398</v>
      </c>
      <c r="E3024">
        <v>34344</v>
      </c>
      <c r="F3024">
        <v>82244</v>
      </c>
      <c r="G3024">
        <v>12054</v>
      </c>
      <c r="H3024">
        <v>0.56415057633383503</v>
      </c>
      <c r="I3024">
        <v>0.41758669325421899</v>
      </c>
      <c r="J3024">
        <v>0.14656388307961599</v>
      </c>
      <c r="K3024">
        <f t="shared" si="141"/>
        <v>545382</v>
      </c>
      <c r="L3024">
        <f t="shared" si="142"/>
        <v>235984</v>
      </c>
      <c r="M3024">
        <f t="shared" si="143"/>
        <v>794652</v>
      </c>
    </row>
    <row r="3025" spans="1:13">
      <c r="A3025" s="1" t="s">
        <v>58</v>
      </c>
      <c r="B3025">
        <v>54041</v>
      </c>
      <c r="C3025" t="s">
        <v>570</v>
      </c>
      <c r="D3025">
        <v>5782</v>
      </c>
      <c r="E3025">
        <v>1538</v>
      </c>
      <c r="F3025">
        <v>7457</v>
      </c>
      <c r="G3025">
        <v>4244</v>
      </c>
      <c r="H3025">
        <v>0.77537883867506996</v>
      </c>
      <c r="I3025">
        <v>0.20624916186133799</v>
      </c>
      <c r="J3025">
        <v>0.56912967681373205</v>
      </c>
      <c r="K3025">
        <f t="shared" si="141"/>
        <v>545382</v>
      </c>
      <c r="L3025">
        <f t="shared" si="142"/>
        <v>235984</v>
      </c>
      <c r="M3025">
        <f t="shared" si="143"/>
        <v>794652</v>
      </c>
    </row>
    <row r="3026" spans="1:13">
      <c r="A3026" s="1" t="s">
        <v>58</v>
      </c>
      <c r="B3026">
        <v>54043</v>
      </c>
      <c r="C3026" t="s">
        <v>237</v>
      </c>
      <c r="D3026">
        <v>6012</v>
      </c>
      <c r="E3026">
        <v>1711</v>
      </c>
      <c r="F3026">
        <v>7830</v>
      </c>
      <c r="G3026">
        <v>4301</v>
      </c>
      <c r="H3026">
        <v>0.76781609195402301</v>
      </c>
      <c r="I3026">
        <v>0.218518518518518</v>
      </c>
      <c r="J3026">
        <v>0.54929757343550401</v>
      </c>
      <c r="K3026">
        <f t="shared" si="141"/>
        <v>545382</v>
      </c>
      <c r="L3026">
        <f t="shared" si="142"/>
        <v>235984</v>
      </c>
      <c r="M3026">
        <f t="shared" si="143"/>
        <v>794652</v>
      </c>
    </row>
    <row r="3027" spans="1:13">
      <c r="A3027" s="1" t="s">
        <v>58</v>
      </c>
      <c r="B3027">
        <v>54045</v>
      </c>
      <c r="C3027" t="s">
        <v>239</v>
      </c>
      <c r="D3027">
        <v>10534</v>
      </c>
      <c r="E3027">
        <v>2333</v>
      </c>
      <c r="F3027">
        <v>13026</v>
      </c>
      <c r="G3027">
        <v>8201</v>
      </c>
      <c r="H3027">
        <v>0.80869031168432304</v>
      </c>
      <c r="I3027">
        <v>0.17910333179794199</v>
      </c>
      <c r="J3027">
        <v>0.62958697988638102</v>
      </c>
      <c r="K3027">
        <f t="shared" si="141"/>
        <v>545382</v>
      </c>
      <c r="L3027">
        <f t="shared" si="142"/>
        <v>235984</v>
      </c>
      <c r="M3027">
        <f t="shared" si="143"/>
        <v>794652</v>
      </c>
    </row>
    <row r="3028" spans="1:13">
      <c r="A3028" s="1" t="s">
        <v>58</v>
      </c>
      <c r="B3028">
        <v>54047</v>
      </c>
      <c r="C3028" t="s">
        <v>1341</v>
      </c>
      <c r="D3028">
        <v>5148</v>
      </c>
      <c r="E3028">
        <v>1333</v>
      </c>
      <c r="F3028">
        <v>6527</v>
      </c>
      <c r="G3028">
        <v>3815</v>
      </c>
      <c r="H3028">
        <v>0.78872376283131596</v>
      </c>
      <c r="I3028">
        <v>0.20422858893825599</v>
      </c>
      <c r="J3028">
        <v>0.58449517389305905</v>
      </c>
      <c r="K3028">
        <f t="shared" si="141"/>
        <v>545382</v>
      </c>
      <c r="L3028">
        <f t="shared" si="142"/>
        <v>235984</v>
      </c>
      <c r="M3028">
        <f t="shared" si="143"/>
        <v>794652</v>
      </c>
    </row>
    <row r="3029" spans="1:13">
      <c r="A3029" s="1" t="s">
        <v>58</v>
      </c>
      <c r="B3029">
        <v>54049</v>
      </c>
      <c r="C3029" t="s">
        <v>132</v>
      </c>
      <c r="D3029">
        <v>16300</v>
      </c>
      <c r="E3029">
        <v>8901</v>
      </c>
      <c r="F3029">
        <v>25794</v>
      </c>
      <c r="G3029">
        <v>7399</v>
      </c>
      <c r="H3029">
        <v>0.63192990617973099</v>
      </c>
      <c r="I3029">
        <v>0.345080251221214</v>
      </c>
      <c r="J3029">
        <v>0.286849654958517</v>
      </c>
      <c r="K3029">
        <f t="shared" si="141"/>
        <v>545382</v>
      </c>
      <c r="L3029">
        <f t="shared" si="142"/>
        <v>235984</v>
      </c>
      <c r="M3029">
        <f t="shared" si="143"/>
        <v>794652</v>
      </c>
    </row>
    <row r="3030" spans="1:13">
      <c r="A3030" s="1" t="s">
        <v>58</v>
      </c>
      <c r="B3030">
        <v>54051</v>
      </c>
      <c r="C3030" t="s">
        <v>133</v>
      </c>
      <c r="D3030">
        <v>10435</v>
      </c>
      <c r="E3030">
        <v>3455</v>
      </c>
      <c r="F3030">
        <v>14080</v>
      </c>
      <c r="G3030">
        <v>6980</v>
      </c>
      <c r="H3030">
        <v>0.74112215909090895</v>
      </c>
      <c r="I3030">
        <v>0.24538352272727201</v>
      </c>
      <c r="J3030">
        <v>0.49573863636363602</v>
      </c>
      <c r="K3030">
        <f t="shared" si="141"/>
        <v>545382</v>
      </c>
      <c r="L3030">
        <f t="shared" si="142"/>
        <v>235984</v>
      </c>
      <c r="M3030">
        <f t="shared" si="143"/>
        <v>794652</v>
      </c>
    </row>
    <row r="3031" spans="1:13">
      <c r="A3031" s="1" t="s">
        <v>58</v>
      </c>
      <c r="B3031">
        <v>54053</v>
      </c>
      <c r="C3031" t="s">
        <v>613</v>
      </c>
      <c r="D3031">
        <v>8491</v>
      </c>
      <c r="E3031">
        <v>2526</v>
      </c>
      <c r="F3031">
        <v>11203</v>
      </c>
      <c r="G3031">
        <v>5965</v>
      </c>
      <c r="H3031">
        <v>0.75792198518253995</v>
      </c>
      <c r="I3031">
        <v>0.225475319110952</v>
      </c>
      <c r="J3031">
        <v>0.53244666607158797</v>
      </c>
      <c r="K3031">
        <f t="shared" si="141"/>
        <v>545382</v>
      </c>
      <c r="L3031">
        <f t="shared" si="142"/>
        <v>235984</v>
      </c>
      <c r="M3031">
        <f t="shared" si="143"/>
        <v>794652</v>
      </c>
    </row>
    <row r="3032" spans="1:13">
      <c r="A3032" s="1" t="s">
        <v>58</v>
      </c>
      <c r="B3032">
        <v>54055</v>
      </c>
      <c r="C3032" t="s">
        <v>616</v>
      </c>
      <c r="D3032">
        <v>19237</v>
      </c>
      <c r="E3032">
        <v>5556</v>
      </c>
      <c r="F3032">
        <v>25134</v>
      </c>
      <c r="G3032">
        <v>13681</v>
      </c>
      <c r="H3032">
        <v>0.76537757619161295</v>
      </c>
      <c r="I3032">
        <v>0.22105514442587701</v>
      </c>
      <c r="J3032">
        <v>0.54432243176573503</v>
      </c>
      <c r="K3032">
        <f t="shared" si="141"/>
        <v>545382</v>
      </c>
      <c r="L3032">
        <f t="shared" si="142"/>
        <v>235984</v>
      </c>
      <c r="M3032">
        <f t="shared" si="143"/>
        <v>794652</v>
      </c>
    </row>
    <row r="3033" spans="1:13">
      <c r="A3033" s="1" t="s">
        <v>58</v>
      </c>
      <c r="B3033">
        <v>54057</v>
      </c>
      <c r="C3033" t="s">
        <v>356</v>
      </c>
      <c r="D3033">
        <v>10040</v>
      </c>
      <c r="E3033">
        <v>2660</v>
      </c>
      <c r="F3033">
        <v>12872</v>
      </c>
      <c r="G3033">
        <v>7380</v>
      </c>
      <c r="H3033">
        <v>0.77998756991920404</v>
      </c>
      <c r="I3033">
        <v>0.20665009322560501</v>
      </c>
      <c r="J3033">
        <v>0.57333747669359802</v>
      </c>
      <c r="K3033">
        <f t="shared" si="141"/>
        <v>545382</v>
      </c>
      <c r="L3033">
        <f t="shared" si="142"/>
        <v>235984</v>
      </c>
      <c r="M3033">
        <f t="shared" si="143"/>
        <v>794652</v>
      </c>
    </row>
    <row r="3034" spans="1:13">
      <c r="A3034" s="1" t="s">
        <v>58</v>
      </c>
      <c r="B3034">
        <v>54059</v>
      </c>
      <c r="C3034" t="s">
        <v>1916</v>
      </c>
      <c r="D3034">
        <v>8544</v>
      </c>
      <c r="E3034">
        <v>1397</v>
      </c>
      <c r="F3034">
        <v>10022</v>
      </c>
      <c r="G3034">
        <v>7147</v>
      </c>
      <c r="H3034">
        <v>0.85252444621831902</v>
      </c>
      <c r="I3034">
        <v>0.13939333466373899</v>
      </c>
      <c r="J3034">
        <v>0.71313111155457998</v>
      </c>
      <c r="K3034">
        <f t="shared" si="141"/>
        <v>545382</v>
      </c>
      <c r="L3034">
        <f t="shared" si="142"/>
        <v>235984</v>
      </c>
      <c r="M3034">
        <f t="shared" si="143"/>
        <v>794652</v>
      </c>
    </row>
    <row r="3035" spans="1:13">
      <c r="A3035" s="1" t="s">
        <v>58</v>
      </c>
      <c r="B3035">
        <v>54061</v>
      </c>
      <c r="C3035" t="s">
        <v>1917</v>
      </c>
      <c r="D3035">
        <v>20803</v>
      </c>
      <c r="E3035">
        <v>20282</v>
      </c>
      <c r="F3035">
        <v>42072</v>
      </c>
      <c r="G3035">
        <v>521</v>
      </c>
      <c r="H3035">
        <v>0.494461874881156</v>
      </c>
      <c r="I3035">
        <v>0.48207834189009302</v>
      </c>
      <c r="J3035">
        <v>1.2383532991062899E-2</v>
      </c>
      <c r="K3035">
        <f t="shared" si="141"/>
        <v>545382</v>
      </c>
      <c r="L3035">
        <f t="shared" si="142"/>
        <v>235984</v>
      </c>
      <c r="M3035">
        <f t="shared" si="143"/>
        <v>794652</v>
      </c>
    </row>
    <row r="3036" spans="1:13">
      <c r="A3036" s="1" t="s">
        <v>58</v>
      </c>
      <c r="B3036">
        <v>54063</v>
      </c>
      <c r="C3036" t="s">
        <v>135</v>
      </c>
      <c r="D3036">
        <v>5068</v>
      </c>
      <c r="E3036">
        <v>1345</v>
      </c>
      <c r="F3036">
        <v>6490</v>
      </c>
      <c r="G3036">
        <v>3723</v>
      </c>
      <c r="H3036">
        <v>0.78089368258859704</v>
      </c>
      <c r="I3036">
        <v>0.20724191063174099</v>
      </c>
      <c r="J3036">
        <v>0.57365177195685602</v>
      </c>
      <c r="K3036">
        <f t="shared" si="141"/>
        <v>545382</v>
      </c>
      <c r="L3036">
        <f t="shared" si="142"/>
        <v>235984</v>
      </c>
      <c r="M3036">
        <f t="shared" si="143"/>
        <v>794652</v>
      </c>
    </row>
    <row r="3037" spans="1:13">
      <c r="A3037" s="1" t="s">
        <v>58</v>
      </c>
      <c r="B3037">
        <v>54065</v>
      </c>
      <c r="C3037" t="s">
        <v>137</v>
      </c>
      <c r="D3037">
        <v>6537</v>
      </c>
      <c r="E3037">
        <v>1998</v>
      </c>
      <c r="F3037">
        <v>8695</v>
      </c>
      <c r="G3037">
        <v>4539</v>
      </c>
      <c r="H3037">
        <v>0.75181138585393903</v>
      </c>
      <c r="I3037">
        <v>0.229787234042553</v>
      </c>
      <c r="J3037">
        <v>0.52202415181138495</v>
      </c>
      <c r="K3037">
        <f t="shared" si="141"/>
        <v>545382</v>
      </c>
      <c r="L3037">
        <f t="shared" si="142"/>
        <v>235984</v>
      </c>
      <c r="M3037">
        <f t="shared" si="143"/>
        <v>794652</v>
      </c>
    </row>
    <row r="3038" spans="1:13">
      <c r="A3038" s="1" t="s">
        <v>58</v>
      </c>
      <c r="B3038">
        <v>54067</v>
      </c>
      <c r="C3038" t="s">
        <v>830</v>
      </c>
      <c r="D3038">
        <v>8279</v>
      </c>
      <c r="E3038">
        <v>2226</v>
      </c>
      <c r="F3038">
        <v>10630</v>
      </c>
      <c r="G3038">
        <v>6053</v>
      </c>
      <c r="H3038">
        <v>0.77883349012229497</v>
      </c>
      <c r="I3038">
        <v>0.20940733772342399</v>
      </c>
      <c r="J3038">
        <v>0.56942615239887096</v>
      </c>
      <c r="K3038">
        <f t="shared" si="141"/>
        <v>545382</v>
      </c>
      <c r="L3038">
        <f t="shared" si="142"/>
        <v>235984</v>
      </c>
      <c r="M3038">
        <f t="shared" si="143"/>
        <v>794652</v>
      </c>
    </row>
    <row r="3039" spans="1:13">
      <c r="A3039" s="1" t="s">
        <v>58</v>
      </c>
      <c r="B3039">
        <v>54069</v>
      </c>
      <c r="C3039" t="s">
        <v>655</v>
      </c>
      <c r="D3039">
        <v>12354</v>
      </c>
      <c r="E3039">
        <v>7223</v>
      </c>
      <c r="F3039">
        <v>19898</v>
      </c>
      <c r="G3039">
        <v>5131</v>
      </c>
      <c r="H3039">
        <v>0.62086641873555104</v>
      </c>
      <c r="I3039">
        <v>0.363001306663986</v>
      </c>
      <c r="J3039">
        <v>0.25786511207156398</v>
      </c>
      <c r="K3039">
        <f t="shared" si="141"/>
        <v>545382</v>
      </c>
      <c r="L3039">
        <f t="shared" si="142"/>
        <v>235984</v>
      </c>
      <c r="M3039">
        <f t="shared" si="143"/>
        <v>794652</v>
      </c>
    </row>
    <row r="3040" spans="1:13">
      <c r="A3040" s="1" t="s">
        <v>58</v>
      </c>
      <c r="B3040">
        <v>54071</v>
      </c>
      <c r="C3040" t="s">
        <v>833</v>
      </c>
      <c r="D3040">
        <v>2782</v>
      </c>
      <c r="E3040">
        <v>820</v>
      </c>
      <c r="F3040">
        <v>3659</v>
      </c>
      <c r="G3040">
        <v>1962</v>
      </c>
      <c r="H3040">
        <v>0.76031702650997501</v>
      </c>
      <c r="I3040">
        <v>0.22410494670674999</v>
      </c>
      <c r="J3040">
        <v>0.53621207980322405</v>
      </c>
      <c r="K3040">
        <f t="shared" si="141"/>
        <v>545382</v>
      </c>
      <c r="L3040">
        <f t="shared" si="142"/>
        <v>235984</v>
      </c>
      <c r="M3040">
        <f t="shared" si="143"/>
        <v>794652</v>
      </c>
    </row>
    <row r="3041" spans="1:13">
      <c r="A3041" s="1" t="s">
        <v>58</v>
      </c>
      <c r="B3041">
        <v>54073</v>
      </c>
      <c r="C3041" t="s">
        <v>1918</v>
      </c>
      <c r="D3041">
        <v>2742</v>
      </c>
      <c r="E3041">
        <v>699</v>
      </c>
      <c r="F3041">
        <v>3491</v>
      </c>
      <c r="G3041">
        <v>2043</v>
      </c>
      <c r="H3041">
        <v>0.78544829561730101</v>
      </c>
      <c r="I3041">
        <v>0.20022916069894001</v>
      </c>
      <c r="J3041">
        <v>0.58521913491836097</v>
      </c>
      <c r="K3041">
        <f t="shared" si="141"/>
        <v>545382</v>
      </c>
      <c r="L3041">
        <f t="shared" si="142"/>
        <v>235984</v>
      </c>
      <c r="M3041">
        <f t="shared" si="143"/>
        <v>794652</v>
      </c>
    </row>
    <row r="3042" spans="1:13">
      <c r="A3042" s="1" t="s">
        <v>58</v>
      </c>
      <c r="B3042">
        <v>54075</v>
      </c>
      <c r="C3042" t="s">
        <v>709</v>
      </c>
      <c r="D3042">
        <v>2895</v>
      </c>
      <c r="E3042">
        <v>1047</v>
      </c>
      <c r="F3042">
        <v>4008</v>
      </c>
      <c r="G3042">
        <v>1848</v>
      </c>
      <c r="H3042">
        <v>0.72230538922155596</v>
      </c>
      <c r="I3042">
        <v>0.26122754491017902</v>
      </c>
      <c r="J3042">
        <v>0.46107784431137699</v>
      </c>
      <c r="K3042">
        <f t="shared" si="141"/>
        <v>545382</v>
      </c>
      <c r="L3042">
        <f t="shared" si="142"/>
        <v>235984</v>
      </c>
      <c r="M3042">
        <f t="shared" si="143"/>
        <v>794652</v>
      </c>
    </row>
    <row r="3043" spans="1:13">
      <c r="A3043" s="1" t="s">
        <v>58</v>
      </c>
      <c r="B3043">
        <v>54077</v>
      </c>
      <c r="C3043" t="s">
        <v>1919</v>
      </c>
      <c r="D3043">
        <v>11190</v>
      </c>
      <c r="E3043">
        <v>3163</v>
      </c>
      <c r="F3043">
        <v>14572</v>
      </c>
      <c r="G3043">
        <v>8027</v>
      </c>
      <c r="H3043">
        <v>0.76791106231128103</v>
      </c>
      <c r="I3043">
        <v>0.21706011528959601</v>
      </c>
      <c r="J3043">
        <v>0.55085094702168502</v>
      </c>
      <c r="K3043">
        <f t="shared" si="141"/>
        <v>545382</v>
      </c>
      <c r="L3043">
        <f t="shared" si="142"/>
        <v>235984</v>
      </c>
      <c r="M3043">
        <f t="shared" si="143"/>
        <v>794652</v>
      </c>
    </row>
    <row r="3044" spans="1:13">
      <c r="A3044" s="1" t="s">
        <v>58</v>
      </c>
      <c r="B3044">
        <v>54079</v>
      </c>
      <c r="C3044" t="s">
        <v>425</v>
      </c>
      <c r="D3044">
        <v>20034</v>
      </c>
      <c r="E3044">
        <v>7878</v>
      </c>
      <c r="F3044">
        <v>28501</v>
      </c>
      <c r="G3044">
        <v>12156</v>
      </c>
      <c r="H3044">
        <v>0.70292270446650995</v>
      </c>
      <c r="I3044">
        <v>0.27641135398757899</v>
      </c>
      <c r="J3044">
        <v>0.42651135047893002</v>
      </c>
      <c r="K3044">
        <f t="shared" si="141"/>
        <v>545382</v>
      </c>
      <c r="L3044">
        <f t="shared" si="142"/>
        <v>235984</v>
      </c>
      <c r="M3044">
        <f t="shared" si="143"/>
        <v>794652</v>
      </c>
    </row>
    <row r="3045" spans="1:13">
      <c r="A3045" s="1" t="s">
        <v>58</v>
      </c>
      <c r="B3045">
        <v>54081</v>
      </c>
      <c r="C3045" t="s">
        <v>1920</v>
      </c>
      <c r="D3045">
        <v>24673</v>
      </c>
      <c r="E3045">
        <v>7982</v>
      </c>
      <c r="F3045">
        <v>33106</v>
      </c>
      <c r="G3045">
        <v>16691</v>
      </c>
      <c r="H3045">
        <v>0.74527276022473199</v>
      </c>
      <c r="I3045">
        <v>0.24110433154111</v>
      </c>
      <c r="J3045">
        <v>0.50416842868362199</v>
      </c>
      <c r="K3045">
        <f t="shared" si="141"/>
        <v>545382</v>
      </c>
      <c r="L3045">
        <f t="shared" si="142"/>
        <v>235984</v>
      </c>
      <c r="M3045">
        <f t="shared" si="143"/>
        <v>794652</v>
      </c>
    </row>
    <row r="3046" spans="1:13">
      <c r="A3046" s="1" t="s">
        <v>58</v>
      </c>
      <c r="B3046">
        <v>54083</v>
      </c>
      <c r="C3046" t="s">
        <v>141</v>
      </c>
      <c r="D3046">
        <v>8673</v>
      </c>
      <c r="E3046">
        <v>3362</v>
      </c>
      <c r="F3046">
        <v>12200</v>
      </c>
      <c r="G3046">
        <v>5311</v>
      </c>
      <c r="H3046">
        <v>0.71090163934426198</v>
      </c>
      <c r="I3046">
        <v>0.27557377049180298</v>
      </c>
      <c r="J3046">
        <v>0.435327868852459</v>
      </c>
      <c r="K3046">
        <f t="shared" si="141"/>
        <v>545382</v>
      </c>
      <c r="L3046">
        <f t="shared" si="142"/>
        <v>235984</v>
      </c>
      <c r="M3046">
        <f t="shared" si="143"/>
        <v>794652</v>
      </c>
    </row>
    <row r="3047" spans="1:13">
      <c r="A3047" s="1" t="s">
        <v>58</v>
      </c>
      <c r="B3047">
        <v>54085</v>
      </c>
      <c r="C3047" t="s">
        <v>1921</v>
      </c>
      <c r="D3047">
        <v>3649</v>
      </c>
      <c r="E3047">
        <v>586</v>
      </c>
      <c r="F3047">
        <v>4283</v>
      </c>
      <c r="G3047">
        <v>3063</v>
      </c>
      <c r="H3047">
        <v>0.85197291618024695</v>
      </c>
      <c r="I3047">
        <v>0.13681998599112699</v>
      </c>
      <c r="J3047">
        <v>0.71515293018911896</v>
      </c>
      <c r="K3047">
        <f t="shared" si="141"/>
        <v>545382</v>
      </c>
      <c r="L3047">
        <f t="shared" si="142"/>
        <v>235984</v>
      </c>
      <c r="M3047">
        <f t="shared" si="143"/>
        <v>794652</v>
      </c>
    </row>
    <row r="3048" spans="1:13">
      <c r="A3048" s="1" t="s">
        <v>58</v>
      </c>
      <c r="B3048">
        <v>54087</v>
      </c>
      <c r="C3048" t="s">
        <v>1613</v>
      </c>
      <c r="D3048">
        <v>4213</v>
      </c>
      <c r="E3048">
        <v>1455</v>
      </c>
      <c r="F3048">
        <v>5763</v>
      </c>
      <c r="G3048">
        <v>2758</v>
      </c>
      <c r="H3048">
        <v>0.73104285962172399</v>
      </c>
      <c r="I3048">
        <v>0.25247267048412197</v>
      </c>
      <c r="J3048">
        <v>0.47857018913760102</v>
      </c>
      <c r="K3048">
        <f t="shared" si="141"/>
        <v>545382</v>
      </c>
      <c r="L3048">
        <f t="shared" si="142"/>
        <v>235984</v>
      </c>
      <c r="M3048">
        <f t="shared" si="143"/>
        <v>794652</v>
      </c>
    </row>
    <row r="3049" spans="1:13">
      <c r="A3049" s="1" t="s">
        <v>58</v>
      </c>
      <c r="B3049">
        <v>54089</v>
      </c>
      <c r="C3049" t="s">
        <v>1922</v>
      </c>
      <c r="D3049">
        <v>4074</v>
      </c>
      <c r="E3049">
        <v>1448</v>
      </c>
      <c r="F3049">
        <v>5585</v>
      </c>
      <c r="G3049">
        <v>2626</v>
      </c>
      <c r="H3049">
        <v>0.72945389435989205</v>
      </c>
      <c r="I3049">
        <v>0.25926589077887102</v>
      </c>
      <c r="J3049">
        <v>0.47018800358101998</v>
      </c>
      <c r="K3049">
        <f t="shared" si="141"/>
        <v>545382</v>
      </c>
      <c r="L3049">
        <f t="shared" si="142"/>
        <v>235984</v>
      </c>
      <c r="M3049">
        <f t="shared" si="143"/>
        <v>794652</v>
      </c>
    </row>
    <row r="3050" spans="1:13">
      <c r="A3050" s="1" t="s">
        <v>58</v>
      </c>
      <c r="B3050">
        <v>54091</v>
      </c>
      <c r="C3050" t="s">
        <v>432</v>
      </c>
      <c r="D3050">
        <v>5477</v>
      </c>
      <c r="E3050">
        <v>1796</v>
      </c>
      <c r="F3050">
        <v>7383</v>
      </c>
      <c r="G3050">
        <v>3681</v>
      </c>
      <c r="H3050">
        <v>0.74183936069348499</v>
      </c>
      <c r="I3050">
        <v>0.24326154679669501</v>
      </c>
      <c r="J3050">
        <v>0.49857781389678901</v>
      </c>
      <c r="K3050">
        <f t="shared" si="141"/>
        <v>545382</v>
      </c>
      <c r="L3050">
        <f t="shared" si="142"/>
        <v>235984</v>
      </c>
      <c r="M3050">
        <f t="shared" si="143"/>
        <v>794652</v>
      </c>
    </row>
    <row r="3051" spans="1:13">
      <c r="A3051" s="1" t="s">
        <v>58</v>
      </c>
      <c r="B3051">
        <v>54093</v>
      </c>
      <c r="C3051" t="s">
        <v>1923</v>
      </c>
      <c r="D3051">
        <v>2841</v>
      </c>
      <c r="E3051">
        <v>938</v>
      </c>
      <c r="F3051">
        <v>3844</v>
      </c>
      <c r="G3051">
        <v>1903</v>
      </c>
      <c r="H3051">
        <v>0.739073881373569</v>
      </c>
      <c r="I3051">
        <v>0.24401664932362099</v>
      </c>
      <c r="J3051">
        <v>0.495057232049948</v>
      </c>
      <c r="K3051">
        <f t="shared" si="141"/>
        <v>545382</v>
      </c>
      <c r="L3051">
        <f t="shared" si="142"/>
        <v>235984</v>
      </c>
      <c r="M3051">
        <f t="shared" si="143"/>
        <v>794652</v>
      </c>
    </row>
    <row r="3052" spans="1:13">
      <c r="A3052" s="1" t="s">
        <v>58</v>
      </c>
      <c r="B3052">
        <v>54095</v>
      </c>
      <c r="C3052" t="s">
        <v>1762</v>
      </c>
      <c r="D3052">
        <v>3226</v>
      </c>
      <c r="E3052">
        <v>631</v>
      </c>
      <c r="F3052">
        <v>3922</v>
      </c>
      <c r="G3052">
        <v>2595</v>
      </c>
      <c r="H3052">
        <v>0.82253952065272795</v>
      </c>
      <c r="I3052">
        <v>0.16088730239673599</v>
      </c>
      <c r="J3052">
        <v>0.66165221825599096</v>
      </c>
      <c r="K3052">
        <f t="shared" si="141"/>
        <v>545382</v>
      </c>
      <c r="L3052">
        <f t="shared" si="142"/>
        <v>235984</v>
      </c>
      <c r="M3052">
        <f t="shared" si="143"/>
        <v>794652</v>
      </c>
    </row>
    <row r="3053" spans="1:13">
      <c r="A3053" s="1" t="s">
        <v>58</v>
      </c>
      <c r="B3053">
        <v>54097</v>
      </c>
      <c r="C3053" t="s">
        <v>1763</v>
      </c>
      <c r="D3053">
        <v>7771</v>
      </c>
      <c r="E3053">
        <v>2256</v>
      </c>
      <c r="F3053">
        <v>10221</v>
      </c>
      <c r="G3053">
        <v>5515</v>
      </c>
      <c r="H3053">
        <v>0.76029742686625501</v>
      </c>
      <c r="I3053">
        <v>0.220722042852949</v>
      </c>
      <c r="J3053">
        <v>0.53957538401330596</v>
      </c>
      <c r="K3053">
        <f t="shared" si="141"/>
        <v>545382</v>
      </c>
      <c r="L3053">
        <f t="shared" si="142"/>
        <v>235984</v>
      </c>
      <c r="M3053">
        <f t="shared" si="143"/>
        <v>794652</v>
      </c>
    </row>
    <row r="3054" spans="1:13">
      <c r="A3054" s="1" t="s">
        <v>58</v>
      </c>
      <c r="B3054">
        <v>54099</v>
      </c>
      <c r="C3054" t="s">
        <v>537</v>
      </c>
      <c r="D3054">
        <v>12585</v>
      </c>
      <c r="E3054">
        <v>4088</v>
      </c>
      <c r="F3054">
        <v>16947</v>
      </c>
      <c r="G3054">
        <v>8497</v>
      </c>
      <c r="H3054">
        <v>0.74260931138254505</v>
      </c>
      <c r="I3054">
        <v>0.24122263527467899</v>
      </c>
      <c r="J3054">
        <v>0.50138667610786503</v>
      </c>
      <c r="K3054">
        <f t="shared" si="141"/>
        <v>545382</v>
      </c>
      <c r="L3054">
        <f t="shared" si="142"/>
        <v>235984</v>
      </c>
      <c r="M3054">
        <f t="shared" si="143"/>
        <v>794652</v>
      </c>
    </row>
    <row r="3055" spans="1:13">
      <c r="A3055" s="1" t="s">
        <v>58</v>
      </c>
      <c r="B3055">
        <v>54101</v>
      </c>
      <c r="C3055" t="s">
        <v>538</v>
      </c>
      <c r="D3055">
        <v>2759</v>
      </c>
      <c r="E3055">
        <v>610</v>
      </c>
      <c r="F3055">
        <v>3402</v>
      </c>
      <c r="G3055">
        <v>2149</v>
      </c>
      <c r="H3055">
        <v>0.81099353321575496</v>
      </c>
      <c r="I3055">
        <v>0.17930629041740101</v>
      </c>
      <c r="J3055">
        <v>0.63168724279835298</v>
      </c>
      <c r="K3055">
        <f t="shared" si="141"/>
        <v>545382</v>
      </c>
      <c r="L3055">
        <f t="shared" si="142"/>
        <v>235984</v>
      </c>
      <c r="M3055">
        <f t="shared" si="143"/>
        <v>794652</v>
      </c>
    </row>
    <row r="3056" spans="1:13">
      <c r="A3056" s="1" t="s">
        <v>58</v>
      </c>
      <c r="B3056">
        <v>54103</v>
      </c>
      <c r="C3056" t="s">
        <v>1924</v>
      </c>
      <c r="D3056">
        <v>4993</v>
      </c>
      <c r="E3056">
        <v>1539</v>
      </c>
      <c r="F3056">
        <v>6667</v>
      </c>
      <c r="G3056">
        <v>3454</v>
      </c>
      <c r="H3056">
        <v>0.74891255437228099</v>
      </c>
      <c r="I3056">
        <v>0.23083845807709599</v>
      </c>
      <c r="J3056">
        <v>0.51807409629518497</v>
      </c>
      <c r="K3056">
        <f t="shared" si="141"/>
        <v>545382</v>
      </c>
      <c r="L3056">
        <f t="shared" si="142"/>
        <v>235984</v>
      </c>
      <c r="M3056">
        <f t="shared" si="143"/>
        <v>794652</v>
      </c>
    </row>
    <row r="3057" spans="1:13">
      <c r="A3057" s="1" t="s">
        <v>58</v>
      </c>
      <c r="B3057">
        <v>54105</v>
      </c>
      <c r="C3057" t="s">
        <v>1925</v>
      </c>
      <c r="D3057">
        <v>2134</v>
      </c>
      <c r="E3057">
        <v>466</v>
      </c>
      <c r="F3057">
        <v>2653</v>
      </c>
      <c r="G3057">
        <v>1668</v>
      </c>
      <c r="H3057">
        <v>0.80437240859404402</v>
      </c>
      <c r="I3057">
        <v>0.17565020731247599</v>
      </c>
      <c r="J3057">
        <v>0.62872220128156797</v>
      </c>
      <c r="K3057">
        <f t="shared" si="141"/>
        <v>545382</v>
      </c>
      <c r="L3057">
        <f t="shared" si="142"/>
        <v>235984</v>
      </c>
      <c r="M3057">
        <f t="shared" si="143"/>
        <v>794652</v>
      </c>
    </row>
    <row r="3058" spans="1:13">
      <c r="A3058" s="1" t="s">
        <v>58</v>
      </c>
      <c r="B3058">
        <v>54107</v>
      </c>
      <c r="C3058" t="s">
        <v>1432</v>
      </c>
      <c r="D3058">
        <v>27202</v>
      </c>
      <c r="E3058">
        <v>10926</v>
      </c>
      <c r="F3058">
        <v>38762</v>
      </c>
      <c r="G3058">
        <v>16276</v>
      </c>
      <c r="H3058">
        <v>0.70176977452143796</v>
      </c>
      <c r="I3058">
        <v>0.28187400030958099</v>
      </c>
      <c r="J3058">
        <v>0.41989577421185698</v>
      </c>
      <c r="K3058">
        <f t="shared" si="141"/>
        <v>545382</v>
      </c>
      <c r="L3058">
        <f t="shared" si="142"/>
        <v>235984</v>
      </c>
      <c r="M3058">
        <f t="shared" si="143"/>
        <v>794652</v>
      </c>
    </row>
    <row r="3059" spans="1:13">
      <c r="A3059" s="1" t="s">
        <v>58</v>
      </c>
      <c r="B3059">
        <v>54109</v>
      </c>
      <c r="C3059" t="s">
        <v>1302</v>
      </c>
      <c r="D3059">
        <v>7353</v>
      </c>
      <c r="E3059">
        <v>1157</v>
      </c>
      <c r="F3059">
        <v>8592</v>
      </c>
      <c r="G3059">
        <v>6196</v>
      </c>
      <c r="H3059">
        <v>0.85579608938547402</v>
      </c>
      <c r="I3059">
        <v>0.13466014897579101</v>
      </c>
      <c r="J3059">
        <v>0.72113594040968299</v>
      </c>
      <c r="K3059">
        <f t="shared" si="141"/>
        <v>545382</v>
      </c>
      <c r="L3059">
        <f t="shared" si="142"/>
        <v>235984</v>
      </c>
      <c r="M3059">
        <f t="shared" si="143"/>
        <v>794652</v>
      </c>
    </row>
    <row r="3060" spans="1:13">
      <c r="A3060" s="1" t="s">
        <v>10</v>
      </c>
      <c r="B3060">
        <v>55001</v>
      </c>
      <c r="C3060" t="s">
        <v>321</v>
      </c>
      <c r="D3060">
        <v>7362</v>
      </c>
      <c r="E3060">
        <v>4329</v>
      </c>
      <c r="F3060">
        <v>11818</v>
      </c>
      <c r="G3060">
        <v>3033</v>
      </c>
      <c r="H3060">
        <v>0.62294804535454396</v>
      </c>
      <c r="I3060">
        <v>0.36630563547131401</v>
      </c>
      <c r="J3060">
        <v>0.25664240988322901</v>
      </c>
      <c r="K3060">
        <f t="shared" si="141"/>
        <v>1610065</v>
      </c>
      <c r="L3060">
        <f t="shared" si="142"/>
        <v>1630673</v>
      </c>
      <c r="M3060">
        <f t="shared" si="143"/>
        <v>3297352</v>
      </c>
    </row>
    <row r="3061" spans="1:13">
      <c r="A3061" s="1" t="s">
        <v>10</v>
      </c>
      <c r="B3061">
        <v>55003</v>
      </c>
      <c r="C3061" t="s">
        <v>1399</v>
      </c>
      <c r="D3061">
        <v>3841</v>
      </c>
      <c r="E3061">
        <v>4801</v>
      </c>
      <c r="F3061">
        <v>8757</v>
      </c>
      <c r="G3061">
        <v>-960</v>
      </c>
      <c r="H3061">
        <v>0.43862053214571201</v>
      </c>
      <c r="I3061">
        <v>0.54824711659243996</v>
      </c>
      <c r="J3061">
        <v>-0.109626584446728</v>
      </c>
      <c r="K3061">
        <f t="shared" si="141"/>
        <v>1610065</v>
      </c>
      <c r="L3061">
        <f t="shared" si="142"/>
        <v>1630673</v>
      </c>
      <c r="M3061">
        <f t="shared" si="143"/>
        <v>3297352</v>
      </c>
    </row>
    <row r="3062" spans="1:13">
      <c r="A3062" s="1" t="s">
        <v>10</v>
      </c>
      <c r="B3062">
        <v>55005</v>
      </c>
      <c r="C3062" t="s">
        <v>1926</v>
      </c>
      <c r="D3062">
        <v>15803</v>
      </c>
      <c r="E3062">
        <v>9194</v>
      </c>
      <c r="F3062">
        <v>25346</v>
      </c>
      <c r="G3062">
        <v>6609</v>
      </c>
      <c r="H3062">
        <v>0.623490886135879</v>
      </c>
      <c r="I3062">
        <v>0.36273968279018298</v>
      </c>
      <c r="J3062">
        <v>0.26075120334569502</v>
      </c>
      <c r="K3062">
        <f t="shared" si="141"/>
        <v>1610065</v>
      </c>
      <c r="L3062">
        <f t="shared" si="142"/>
        <v>1630673</v>
      </c>
      <c r="M3062">
        <f t="shared" si="143"/>
        <v>3297352</v>
      </c>
    </row>
    <row r="3063" spans="1:13">
      <c r="A3063" s="1" t="s">
        <v>10</v>
      </c>
      <c r="B3063">
        <v>55007</v>
      </c>
      <c r="C3063" t="s">
        <v>1927</v>
      </c>
      <c r="D3063">
        <v>4617</v>
      </c>
      <c r="E3063">
        <v>6147</v>
      </c>
      <c r="F3063">
        <v>10880</v>
      </c>
      <c r="G3063">
        <v>-1530</v>
      </c>
      <c r="H3063">
        <v>0.42435661764705801</v>
      </c>
      <c r="I3063">
        <v>0.56498161764705801</v>
      </c>
      <c r="J3063">
        <v>-0.140624999999999</v>
      </c>
      <c r="K3063">
        <f t="shared" si="141"/>
        <v>1610065</v>
      </c>
      <c r="L3063">
        <f t="shared" si="142"/>
        <v>1630673</v>
      </c>
      <c r="M3063">
        <f t="shared" si="143"/>
        <v>3297352</v>
      </c>
    </row>
    <row r="3064" spans="1:13">
      <c r="A3064" s="1" t="s">
        <v>10</v>
      </c>
      <c r="B3064">
        <v>55009</v>
      </c>
      <c r="C3064" t="s">
        <v>583</v>
      </c>
      <c r="D3064">
        <v>75871</v>
      </c>
      <c r="E3064">
        <v>65511</v>
      </c>
      <c r="F3064">
        <v>144017</v>
      </c>
      <c r="G3064">
        <v>10360</v>
      </c>
      <c r="H3064">
        <v>0.52681975044612706</v>
      </c>
      <c r="I3064">
        <v>0.45488379844046101</v>
      </c>
      <c r="J3064">
        <v>7.1935952005665896E-2</v>
      </c>
      <c r="K3064">
        <f t="shared" si="141"/>
        <v>1610065</v>
      </c>
      <c r="L3064">
        <f t="shared" si="142"/>
        <v>1630673</v>
      </c>
      <c r="M3064">
        <f t="shared" si="143"/>
        <v>3297352</v>
      </c>
    </row>
    <row r="3065" spans="1:13">
      <c r="A3065" s="1" t="s">
        <v>10</v>
      </c>
      <c r="B3065">
        <v>55011</v>
      </c>
      <c r="C3065" t="s">
        <v>1184</v>
      </c>
      <c r="D3065">
        <v>4834</v>
      </c>
      <c r="E3065">
        <v>2860</v>
      </c>
      <c r="F3065">
        <v>7816</v>
      </c>
      <c r="G3065">
        <v>1974</v>
      </c>
      <c r="H3065">
        <v>0.61847492323439102</v>
      </c>
      <c r="I3065">
        <v>0.36591606960081802</v>
      </c>
      <c r="J3065">
        <v>0.252558853633572</v>
      </c>
      <c r="K3065">
        <f t="shared" si="141"/>
        <v>1610065</v>
      </c>
      <c r="L3065">
        <f t="shared" si="142"/>
        <v>1630673</v>
      </c>
      <c r="M3065">
        <f t="shared" si="143"/>
        <v>3297352</v>
      </c>
    </row>
    <row r="3066" spans="1:13">
      <c r="A3066" s="1" t="s">
        <v>10</v>
      </c>
      <c r="B3066">
        <v>55013</v>
      </c>
      <c r="C3066" t="s">
        <v>1928</v>
      </c>
      <c r="D3066">
        <v>6462</v>
      </c>
      <c r="E3066">
        <v>3569</v>
      </c>
      <c r="F3066">
        <v>10141</v>
      </c>
      <c r="G3066">
        <v>2893</v>
      </c>
      <c r="H3066">
        <v>0.63721526476678803</v>
      </c>
      <c r="I3066">
        <v>0.351937678729908</v>
      </c>
      <c r="J3066">
        <v>0.28527758603687903</v>
      </c>
      <c r="K3066">
        <f t="shared" si="141"/>
        <v>1610065</v>
      </c>
      <c r="L3066">
        <f t="shared" si="142"/>
        <v>1630673</v>
      </c>
      <c r="M3066">
        <f t="shared" si="143"/>
        <v>3297352</v>
      </c>
    </row>
    <row r="3067" spans="1:13">
      <c r="A3067" s="1" t="s">
        <v>10</v>
      </c>
      <c r="B3067">
        <v>55015</v>
      </c>
      <c r="C3067" t="s">
        <v>1929</v>
      </c>
      <c r="D3067">
        <v>18156</v>
      </c>
      <c r="E3067">
        <v>12116</v>
      </c>
      <c r="F3067">
        <v>30774</v>
      </c>
      <c r="G3067">
        <v>6040</v>
      </c>
      <c r="H3067">
        <v>0.58997855332423399</v>
      </c>
      <c r="I3067">
        <v>0.39370897510885799</v>
      </c>
      <c r="J3067">
        <v>0.19626957821537599</v>
      </c>
      <c r="K3067">
        <f t="shared" si="141"/>
        <v>1610065</v>
      </c>
      <c r="L3067">
        <f t="shared" si="142"/>
        <v>1630673</v>
      </c>
      <c r="M3067">
        <f t="shared" si="143"/>
        <v>3297352</v>
      </c>
    </row>
    <row r="3068" spans="1:13">
      <c r="A3068" s="1" t="s">
        <v>10</v>
      </c>
      <c r="B3068">
        <v>55017</v>
      </c>
      <c r="C3068" t="s">
        <v>956</v>
      </c>
      <c r="D3068">
        <v>21317</v>
      </c>
      <c r="E3068">
        <v>13983</v>
      </c>
      <c r="F3068">
        <v>35938</v>
      </c>
      <c r="G3068">
        <v>7334</v>
      </c>
      <c r="H3068">
        <v>0.59316044298514103</v>
      </c>
      <c r="I3068">
        <v>0.38908676053202701</v>
      </c>
      <c r="J3068">
        <v>0.204073682453113</v>
      </c>
      <c r="K3068">
        <f t="shared" si="141"/>
        <v>1610065</v>
      </c>
      <c r="L3068">
        <f t="shared" si="142"/>
        <v>1630673</v>
      </c>
      <c r="M3068">
        <f t="shared" si="143"/>
        <v>3297352</v>
      </c>
    </row>
    <row r="3069" spans="1:13">
      <c r="A3069" s="1" t="s">
        <v>10</v>
      </c>
      <c r="B3069">
        <v>55019</v>
      </c>
      <c r="C3069" t="s">
        <v>216</v>
      </c>
      <c r="D3069">
        <v>10002</v>
      </c>
      <c r="E3069">
        <v>4524</v>
      </c>
      <c r="F3069">
        <v>14898</v>
      </c>
      <c r="G3069">
        <v>5478</v>
      </c>
      <c r="H3069">
        <v>0.67136528393072803</v>
      </c>
      <c r="I3069">
        <v>0.30366492146596802</v>
      </c>
      <c r="J3069">
        <v>0.36770036246476001</v>
      </c>
      <c r="K3069">
        <f t="shared" si="141"/>
        <v>1610065</v>
      </c>
      <c r="L3069">
        <f t="shared" si="142"/>
        <v>1630673</v>
      </c>
      <c r="M3069">
        <f t="shared" si="143"/>
        <v>3297352</v>
      </c>
    </row>
    <row r="3070" spans="1:13">
      <c r="A3070" s="1" t="s">
        <v>10</v>
      </c>
      <c r="B3070">
        <v>55021</v>
      </c>
      <c r="C3070" t="s">
        <v>218</v>
      </c>
      <c r="D3070">
        <v>16927</v>
      </c>
      <c r="E3070">
        <v>16410</v>
      </c>
      <c r="F3070">
        <v>33869</v>
      </c>
      <c r="G3070">
        <v>517</v>
      </c>
      <c r="H3070">
        <v>0.49977855856387798</v>
      </c>
      <c r="I3070">
        <v>0.48451386223390103</v>
      </c>
      <c r="J3070">
        <v>1.52646963299772E-2</v>
      </c>
      <c r="K3070">
        <f t="shared" si="141"/>
        <v>1610065</v>
      </c>
      <c r="L3070">
        <f t="shared" si="142"/>
        <v>1630673</v>
      </c>
      <c r="M3070">
        <f t="shared" si="143"/>
        <v>3297352</v>
      </c>
    </row>
    <row r="3071" spans="1:13">
      <c r="A3071" s="1" t="s">
        <v>10</v>
      </c>
      <c r="B3071">
        <v>55023</v>
      </c>
      <c r="C3071" t="s">
        <v>221</v>
      </c>
      <c r="D3071">
        <v>4620</v>
      </c>
      <c r="E3071">
        <v>3953</v>
      </c>
      <c r="F3071">
        <v>8695</v>
      </c>
      <c r="G3071">
        <v>667</v>
      </c>
      <c r="H3071">
        <v>0.53133985048878596</v>
      </c>
      <c r="I3071">
        <v>0.454629097182288</v>
      </c>
      <c r="J3071">
        <v>7.6710753306497903E-2</v>
      </c>
      <c r="K3071">
        <f t="shared" si="141"/>
        <v>1610065</v>
      </c>
      <c r="L3071">
        <f t="shared" si="142"/>
        <v>1630673</v>
      </c>
      <c r="M3071">
        <f t="shared" si="143"/>
        <v>3297352</v>
      </c>
    </row>
    <row r="3072" spans="1:13">
      <c r="A3072" s="1" t="s">
        <v>10</v>
      </c>
      <c r="B3072">
        <v>55025</v>
      </c>
      <c r="C3072" t="s">
        <v>1930</v>
      </c>
      <c r="D3072">
        <v>78800</v>
      </c>
      <c r="E3072">
        <v>260185</v>
      </c>
      <c r="F3072">
        <v>344791</v>
      </c>
      <c r="G3072">
        <v>-181385</v>
      </c>
      <c r="H3072">
        <v>0.22854424854477001</v>
      </c>
      <c r="I3072">
        <v>0.75461656481752704</v>
      </c>
      <c r="J3072">
        <v>-0.52607231627275597</v>
      </c>
      <c r="K3072">
        <f t="shared" si="141"/>
        <v>1610065</v>
      </c>
      <c r="L3072">
        <f t="shared" si="142"/>
        <v>1630673</v>
      </c>
      <c r="M3072">
        <f t="shared" si="143"/>
        <v>3297352</v>
      </c>
    </row>
    <row r="3073" spans="1:13">
      <c r="A3073" s="1" t="s">
        <v>10</v>
      </c>
      <c r="B3073">
        <v>55027</v>
      </c>
      <c r="C3073" t="s">
        <v>468</v>
      </c>
      <c r="D3073">
        <v>31355</v>
      </c>
      <c r="E3073">
        <v>16356</v>
      </c>
      <c r="F3073">
        <v>48436</v>
      </c>
      <c r="G3073">
        <v>14999</v>
      </c>
      <c r="H3073">
        <v>0.64734907919729101</v>
      </c>
      <c r="I3073">
        <v>0.33768271533569999</v>
      </c>
      <c r="J3073">
        <v>0.30966636386159002</v>
      </c>
      <c r="K3073">
        <f t="shared" si="141"/>
        <v>1610065</v>
      </c>
      <c r="L3073">
        <f t="shared" si="142"/>
        <v>1630673</v>
      </c>
      <c r="M3073">
        <f t="shared" si="143"/>
        <v>3297352</v>
      </c>
    </row>
    <row r="3074" spans="1:13">
      <c r="A3074" s="1" t="s">
        <v>10</v>
      </c>
      <c r="B3074">
        <v>55029</v>
      </c>
      <c r="C3074" t="s">
        <v>1931</v>
      </c>
      <c r="D3074">
        <v>9752</v>
      </c>
      <c r="E3074">
        <v>10044</v>
      </c>
      <c r="F3074">
        <v>20117</v>
      </c>
      <c r="G3074">
        <v>-292</v>
      </c>
      <c r="H3074">
        <v>0.48476412984043299</v>
      </c>
      <c r="I3074">
        <v>0.49927921658298902</v>
      </c>
      <c r="J3074">
        <v>-1.4515086742555999E-2</v>
      </c>
      <c r="K3074">
        <f t="shared" si="141"/>
        <v>1610065</v>
      </c>
      <c r="L3074">
        <f t="shared" si="142"/>
        <v>1630673</v>
      </c>
      <c r="M3074">
        <f t="shared" si="143"/>
        <v>3297352</v>
      </c>
    </row>
    <row r="3075" spans="1:13">
      <c r="A3075" s="1" t="s">
        <v>10</v>
      </c>
      <c r="B3075">
        <v>55031</v>
      </c>
      <c r="C3075" t="s">
        <v>339</v>
      </c>
      <c r="D3075">
        <v>10923</v>
      </c>
      <c r="E3075">
        <v>13218</v>
      </c>
      <c r="F3075">
        <v>24677</v>
      </c>
      <c r="G3075">
        <v>-2295</v>
      </c>
      <c r="H3075">
        <v>0.44263889451716099</v>
      </c>
      <c r="I3075">
        <v>0.53564047493617495</v>
      </c>
      <c r="J3075">
        <v>-9.3001580419013602E-2</v>
      </c>
      <c r="K3075">
        <f t="shared" ref="K3075:K3138" si="144">SUMIF(A:A,A3075,D:D)</f>
        <v>1610065</v>
      </c>
      <c r="L3075">
        <f t="shared" ref="L3075:L3138" si="145">SUMIF(A:A,A3075,E:E)</f>
        <v>1630673</v>
      </c>
      <c r="M3075">
        <f t="shared" ref="M3075:M3138" si="146">SUMIF(A:A,A3075,F:F)</f>
        <v>3297352</v>
      </c>
    </row>
    <row r="3076" spans="1:13">
      <c r="A3076" s="1" t="s">
        <v>10</v>
      </c>
      <c r="B3076">
        <v>55033</v>
      </c>
      <c r="C3076" t="s">
        <v>1377</v>
      </c>
      <c r="D3076">
        <v>13173</v>
      </c>
      <c r="E3076">
        <v>9897</v>
      </c>
      <c r="F3076">
        <v>23524</v>
      </c>
      <c r="G3076">
        <v>3276</v>
      </c>
      <c r="H3076">
        <v>0.55998129569801003</v>
      </c>
      <c r="I3076">
        <v>0.42071926543104898</v>
      </c>
      <c r="J3076">
        <v>0.13926203026696099</v>
      </c>
      <c r="K3076">
        <f t="shared" si="144"/>
        <v>1610065</v>
      </c>
      <c r="L3076">
        <f t="shared" si="145"/>
        <v>1630673</v>
      </c>
      <c r="M3076">
        <f t="shared" si="146"/>
        <v>3297352</v>
      </c>
    </row>
    <row r="3077" spans="1:13">
      <c r="A3077" s="1" t="s">
        <v>10</v>
      </c>
      <c r="B3077">
        <v>55035</v>
      </c>
      <c r="C3077" t="s">
        <v>1932</v>
      </c>
      <c r="D3077">
        <v>25341</v>
      </c>
      <c r="E3077">
        <v>31620</v>
      </c>
      <c r="F3077">
        <v>58275</v>
      </c>
      <c r="G3077">
        <v>-6279</v>
      </c>
      <c r="H3077">
        <v>0.43485199485199399</v>
      </c>
      <c r="I3077">
        <v>0.54259974259974197</v>
      </c>
      <c r="J3077">
        <v>-0.10774774774774699</v>
      </c>
      <c r="K3077">
        <f t="shared" si="144"/>
        <v>1610065</v>
      </c>
      <c r="L3077">
        <f t="shared" si="145"/>
        <v>1630673</v>
      </c>
      <c r="M3077">
        <f t="shared" si="146"/>
        <v>3297352</v>
      </c>
    </row>
    <row r="3078" spans="1:13">
      <c r="A3078" s="1" t="s">
        <v>10</v>
      </c>
      <c r="B3078">
        <v>55037</v>
      </c>
      <c r="C3078" t="s">
        <v>1540</v>
      </c>
      <c r="D3078">
        <v>2133</v>
      </c>
      <c r="E3078">
        <v>781</v>
      </c>
      <c r="F3078">
        <v>2940</v>
      </c>
      <c r="G3078">
        <v>1352</v>
      </c>
      <c r="H3078">
        <v>0.72551020408163203</v>
      </c>
      <c r="I3078">
        <v>0.26564625850340101</v>
      </c>
      <c r="J3078">
        <v>0.45986394557823101</v>
      </c>
      <c r="K3078">
        <f t="shared" si="144"/>
        <v>1610065</v>
      </c>
      <c r="L3078">
        <f t="shared" si="145"/>
        <v>1630673</v>
      </c>
      <c r="M3078">
        <f t="shared" si="146"/>
        <v>3297352</v>
      </c>
    </row>
    <row r="3079" spans="1:13">
      <c r="A3079" s="1" t="s">
        <v>10</v>
      </c>
      <c r="B3079">
        <v>55039</v>
      </c>
      <c r="C3079" t="s">
        <v>1933</v>
      </c>
      <c r="D3079">
        <v>35754</v>
      </c>
      <c r="E3079">
        <v>20588</v>
      </c>
      <c r="F3079">
        <v>57251</v>
      </c>
      <c r="G3079">
        <v>15166</v>
      </c>
      <c r="H3079">
        <v>0.62451310894132805</v>
      </c>
      <c r="I3079">
        <v>0.35960943913643401</v>
      </c>
      <c r="J3079">
        <v>0.26490366980489399</v>
      </c>
      <c r="K3079">
        <f t="shared" si="144"/>
        <v>1610065</v>
      </c>
      <c r="L3079">
        <f t="shared" si="145"/>
        <v>1630673</v>
      </c>
      <c r="M3079">
        <f t="shared" si="146"/>
        <v>3297352</v>
      </c>
    </row>
    <row r="3080" spans="1:13">
      <c r="A3080" s="1" t="s">
        <v>10</v>
      </c>
      <c r="B3080">
        <v>55041</v>
      </c>
      <c r="C3080" t="s">
        <v>1505</v>
      </c>
      <c r="D3080">
        <v>3285</v>
      </c>
      <c r="E3080">
        <v>1721</v>
      </c>
      <c r="F3080">
        <v>5053</v>
      </c>
      <c r="G3080">
        <v>1564</v>
      </c>
      <c r="H3080">
        <v>0.65010884622996201</v>
      </c>
      <c r="I3080">
        <v>0.34058974866415898</v>
      </c>
      <c r="J3080">
        <v>0.30951909756580198</v>
      </c>
      <c r="K3080">
        <f t="shared" si="144"/>
        <v>1610065</v>
      </c>
      <c r="L3080">
        <f t="shared" si="145"/>
        <v>1630673</v>
      </c>
      <c r="M3080">
        <f t="shared" si="146"/>
        <v>3297352</v>
      </c>
    </row>
    <row r="3081" spans="1:13">
      <c r="A3081" s="1" t="s">
        <v>10</v>
      </c>
      <c r="B3081">
        <v>55043</v>
      </c>
      <c r="C3081" t="s">
        <v>229</v>
      </c>
      <c r="D3081">
        <v>14142</v>
      </c>
      <c r="E3081">
        <v>10998</v>
      </c>
      <c r="F3081">
        <v>25608</v>
      </c>
      <c r="G3081">
        <v>3144</v>
      </c>
      <c r="H3081">
        <v>0.55224929709465698</v>
      </c>
      <c r="I3081">
        <v>0.42947516401124602</v>
      </c>
      <c r="J3081">
        <v>0.12277413308341099</v>
      </c>
      <c r="K3081">
        <f t="shared" si="144"/>
        <v>1610065</v>
      </c>
      <c r="L3081">
        <f t="shared" si="145"/>
        <v>1630673</v>
      </c>
      <c r="M3081">
        <f t="shared" si="146"/>
        <v>3297352</v>
      </c>
    </row>
    <row r="3082" spans="1:13">
      <c r="A3082" s="1" t="s">
        <v>10</v>
      </c>
      <c r="B3082">
        <v>55045</v>
      </c>
      <c r="C3082" t="s">
        <v>811</v>
      </c>
      <c r="D3082">
        <v>10169</v>
      </c>
      <c r="E3082">
        <v>10851</v>
      </c>
      <c r="F3082">
        <v>21406</v>
      </c>
      <c r="G3082">
        <v>-682</v>
      </c>
      <c r="H3082">
        <v>0.47505372325516199</v>
      </c>
      <c r="I3082">
        <v>0.50691394935999201</v>
      </c>
      <c r="J3082">
        <v>-3.18602261048304E-2</v>
      </c>
      <c r="K3082">
        <f t="shared" si="144"/>
        <v>1610065</v>
      </c>
      <c r="L3082">
        <f t="shared" si="145"/>
        <v>1630673</v>
      </c>
      <c r="M3082">
        <f t="shared" si="146"/>
        <v>3297352</v>
      </c>
    </row>
    <row r="3083" spans="1:13">
      <c r="A3083" s="1" t="s">
        <v>10</v>
      </c>
      <c r="B3083">
        <v>55047</v>
      </c>
      <c r="C3083" t="s">
        <v>1934</v>
      </c>
      <c r="D3083">
        <v>7168</v>
      </c>
      <c r="E3083">
        <v>3344</v>
      </c>
      <c r="F3083">
        <v>10671</v>
      </c>
      <c r="G3083">
        <v>3824</v>
      </c>
      <c r="H3083">
        <v>0.67172711086121195</v>
      </c>
      <c r="I3083">
        <v>0.31337269234373499</v>
      </c>
      <c r="J3083">
        <v>0.35835441851747701</v>
      </c>
      <c r="K3083">
        <f t="shared" si="144"/>
        <v>1610065</v>
      </c>
      <c r="L3083">
        <f t="shared" si="145"/>
        <v>1630673</v>
      </c>
      <c r="M3083">
        <f t="shared" si="146"/>
        <v>3297352</v>
      </c>
    </row>
    <row r="3084" spans="1:13">
      <c r="A3084" s="1" t="s">
        <v>10</v>
      </c>
      <c r="B3084">
        <v>55049</v>
      </c>
      <c r="C3084" t="s">
        <v>694</v>
      </c>
      <c r="D3084">
        <v>5909</v>
      </c>
      <c r="E3084">
        <v>7828</v>
      </c>
      <c r="F3084">
        <v>13992</v>
      </c>
      <c r="G3084">
        <v>-1919</v>
      </c>
      <c r="H3084">
        <v>0.42231275014293801</v>
      </c>
      <c r="I3084">
        <v>0.55946255002858702</v>
      </c>
      <c r="J3084">
        <v>-0.13714979988564799</v>
      </c>
      <c r="K3084">
        <f t="shared" si="144"/>
        <v>1610065</v>
      </c>
      <c r="L3084">
        <f t="shared" si="145"/>
        <v>1630673</v>
      </c>
      <c r="M3084">
        <f t="shared" si="146"/>
        <v>3297352</v>
      </c>
    </row>
    <row r="3085" spans="1:13">
      <c r="A3085" s="1" t="s">
        <v>10</v>
      </c>
      <c r="B3085">
        <v>55051</v>
      </c>
      <c r="C3085" t="s">
        <v>970</v>
      </c>
      <c r="D3085">
        <v>2438</v>
      </c>
      <c r="E3085">
        <v>1533</v>
      </c>
      <c r="F3085">
        <v>4010</v>
      </c>
      <c r="G3085">
        <v>905</v>
      </c>
      <c r="H3085">
        <v>0.60798004987531096</v>
      </c>
      <c r="I3085">
        <v>0.38229426433915198</v>
      </c>
      <c r="J3085">
        <v>0.22568578553615901</v>
      </c>
      <c r="K3085">
        <f t="shared" si="144"/>
        <v>1610065</v>
      </c>
      <c r="L3085">
        <f t="shared" si="145"/>
        <v>1630673</v>
      </c>
      <c r="M3085">
        <f t="shared" si="146"/>
        <v>3297352</v>
      </c>
    </row>
    <row r="3086" spans="1:13">
      <c r="A3086" s="1" t="s">
        <v>10</v>
      </c>
      <c r="B3086">
        <v>55053</v>
      </c>
      <c r="C3086" t="s">
        <v>121</v>
      </c>
      <c r="D3086">
        <v>5791</v>
      </c>
      <c r="E3086">
        <v>4256</v>
      </c>
      <c r="F3086">
        <v>10184</v>
      </c>
      <c r="G3086">
        <v>1535</v>
      </c>
      <c r="H3086">
        <v>0.56863707776904904</v>
      </c>
      <c r="I3086">
        <v>0.41791044776119401</v>
      </c>
      <c r="J3086">
        <v>0.15072663000785499</v>
      </c>
      <c r="K3086">
        <f t="shared" si="144"/>
        <v>1610065</v>
      </c>
      <c r="L3086">
        <f t="shared" si="145"/>
        <v>1630673</v>
      </c>
      <c r="M3086">
        <f t="shared" si="146"/>
        <v>3297352</v>
      </c>
    </row>
    <row r="3087" spans="1:13">
      <c r="A3087" s="1" t="s">
        <v>10</v>
      </c>
      <c r="B3087">
        <v>55055</v>
      </c>
      <c r="C3087" t="s">
        <v>122</v>
      </c>
      <c r="D3087">
        <v>27208</v>
      </c>
      <c r="E3087">
        <v>19904</v>
      </c>
      <c r="F3087">
        <v>47979</v>
      </c>
      <c r="G3087">
        <v>7304</v>
      </c>
      <c r="H3087">
        <v>0.567081431459596</v>
      </c>
      <c r="I3087">
        <v>0.41484816273786401</v>
      </c>
      <c r="J3087">
        <v>0.15223326872173201</v>
      </c>
      <c r="K3087">
        <f t="shared" si="144"/>
        <v>1610065</v>
      </c>
      <c r="L3087">
        <f t="shared" si="145"/>
        <v>1630673</v>
      </c>
      <c r="M3087">
        <f t="shared" si="146"/>
        <v>3297352</v>
      </c>
    </row>
    <row r="3088" spans="1:13">
      <c r="A3088" s="1" t="s">
        <v>10</v>
      </c>
      <c r="B3088">
        <v>55057</v>
      </c>
      <c r="C3088" t="s">
        <v>1935</v>
      </c>
      <c r="D3088">
        <v>8749</v>
      </c>
      <c r="E3088">
        <v>4746</v>
      </c>
      <c r="F3088">
        <v>13709</v>
      </c>
      <c r="G3088">
        <v>4003</v>
      </c>
      <c r="H3088">
        <v>0.63819388722736803</v>
      </c>
      <c r="I3088">
        <v>0.34619592968123097</v>
      </c>
      <c r="J3088">
        <v>0.291997957546137</v>
      </c>
      <c r="K3088">
        <f t="shared" si="144"/>
        <v>1610065</v>
      </c>
      <c r="L3088">
        <f t="shared" si="145"/>
        <v>1630673</v>
      </c>
      <c r="M3088">
        <f t="shared" si="146"/>
        <v>3297352</v>
      </c>
    </row>
    <row r="3089" spans="1:13">
      <c r="A3089" s="1" t="s">
        <v>10</v>
      </c>
      <c r="B3089">
        <v>55059</v>
      </c>
      <c r="C3089" t="s">
        <v>1936</v>
      </c>
      <c r="D3089">
        <v>44972</v>
      </c>
      <c r="E3089">
        <v>42193</v>
      </c>
      <c r="F3089">
        <v>88738</v>
      </c>
      <c r="G3089">
        <v>2779</v>
      </c>
      <c r="H3089">
        <v>0.50679528499628101</v>
      </c>
      <c r="I3089">
        <v>0.47547837454078201</v>
      </c>
      <c r="J3089">
        <v>3.1316910455498198E-2</v>
      </c>
      <c r="K3089">
        <f t="shared" si="144"/>
        <v>1610065</v>
      </c>
      <c r="L3089">
        <f t="shared" si="145"/>
        <v>1630673</v>
      </c>
      <c r="M3089">
        <f t="shared" si="146"/>
        <v>3297352</v>
      </c>
    </row>
    <row r="3090" spans="1:13">
      <c r="A3090" s="1" t="s">
        <v>10</v>
      </c>
      <c r="B3090">
        <v>55061</v>
      </c>
      <c r="C3090" t="s">
        <v>1937</v>
      </c>
      <c r="D3090">
        <v>7927</v>
      </c>
      <c r="E3090">
        <v>3976</v>
      </c>
      <c r="F3090">
        <v>12095</v>
      </c>
      <c r="G3090">
        <v>3951</v>
      </c>
      <c r="H3090">
        <v>0.65539479123604705</v>
      </c>
      <c r="I3090">
        <v>0.32873088052914401</v>
      </c>
      <c r="J3090">
        <v>0.32666391070690298</v>
      </c>
      <c r="K3090">
        <f t="shared" si="144"/>
        <v>1610065</v>
      </c>
      <c r="L3090">
        <f t="shared" si="145"/>
        <v>1630673</v>
      </c>
      <c r="M3090">
        <f t="shared" si="146"/>
        <v>3297352</v>
      </c>
    </row>
    <row r="3091" spans="1:13">
      <c r="A3091" s="1" t="s">
        <v>10</v>
      </c>
      <c r="B3091">
        <v>55063</v>
      </c>
      <c r="C3091" t="s">
        <v>1938</v>
      </c>
      <c r="D3091">
        <v>28684</v>
      </c>
      <c r="E3091">
        <v>37846</v>
      </c>
      <c r="F3091">
        <v>67884</v>
      </c>
      <c r="G3091">
        <v>-9162</v>
      </c>
      <c r="H3091">
        <v>0.42254434034529398</v>
      </c>
      <c r="I3091">
        <v>0.55750986977785599</v>
      </c>
      <c r="J3091">
        <v>-0.13496552943256099</v>
      </c>
      <c r="K3091">
        <f t="shared" si="144"/>
        <v>1610065</v>
      </c>
      <c r="L3091">
        <f t="shared" si="145"/>
        <v>1630673</v>
      </c>
      <c r="M3091">
        <f t="shared" si="146"/>
        <v>3297352</v>
      </c>
    </row>
    <row r="3092" spans="1:13">
      <c r="A3092" s="1" t="s">
        <v>10</v>
      </c>
      <c r="B3092">
        <v>55065</v>
      </c>
      <c r="C3092" t="s">
        <v>236</v>
      </c>
      <c r="D3092">
        <v>4821</v>
      </c>
      <c r="E3092">
        <v>3647</v>
      </c>
      <c r="F3092">
        <v>8555</v>
      </c>
      <c r="G3092">
        <v>1174</v>
      </c>
      <c r="H3092">
        <v>0.56353009935710097</v>
      </c>
      <c r="I3092">
        <v>0.42630040911747502</v>
      </c>
      <c r="J3092">
        <v>0.137229690239625</v>
      </c>
      <c r="K3092">
        <f t="shared" si="144"/>
        <v>1610065</v>
      </c>
      <c r="L3092">
        <f t="shared" si="145"/>
        <v>1630673</v>
      </c>
      <c r="M3092">
        <f t="shared" si="146"/>
        <v>3297352</v>
      </c>
    </row>
    <row r="3093" spans="1:13">
      <c r="A3093" s="1" t="s">
        <v>10</v>
      </c>
      <c r="B3093">
        <v>55067</v>
      </c>
      <c r="C3093" t="s">
        <v>1939</v>
      </c>
      <c r="D3093">
        <v>7330</v>
      </c>
      <c r="E3093">
        <v>3704</v>
      </c>
      <c r="F3093">
        <v>11165</v>
      </c>
      <c r="G3093">
        <v>3626</v>
      </c>
      <c r="H3093">
        <v>0.65651589789520803</v>
      </c>
      <c r="I3093">
        <v>0.33175100761307602</v>
      </c>
      <c r="J3093">
        <v>0.32476489028213101</v>
      </c>
      <c r="K3093">
        <f t="shared" si="144"/>
        <v>1610065</v>
      </c>
      <c r="L3093">
        <f t="shared" si="145"/>
        <v>1630673</v>
      </c>
      <c r="M3093">
        <f t="shared" si="146"/>
        <v>3297352</v>
      </c>
    </row>
    <row r="3094" spans="1:13">
      <c r="A3094" s="1" t="s">
        <v>10</v>
      </c>
      <c r="B3094">
        <v>55069</v>
      </c>
      <c r="C3094" t="s">
        <v>237</v>
      </c>
      <c r="D3094">
        <v>10017</v>
      </c>
      <c r="E3094">
        <v>6261</v>
      </c>
      <c r="F3094">
        <v>16497</v>
      </c>
      <c r="G3094">
        <v>3756</v>
      </c>
      <c r="H3094">
        <v>0.60720130932896799</v>
      </c>
      <c r="I3094">
        <v>0.37952354973631502</v>
      </c>
      <c r="J3094">
        <v>0.22767775959265299</v>
      </c>
      <c r="K3094">
        <f t="shared" si="144"/>
        <v>1610065</v>
      </c>
      <c r="L3094">
        <f t="shared" si="145"/>
        <v>1630673</v>
      </c>
      <c r="M3094">
        <f t="shared" si="146"/>
        <v>3297352</v>
      </c>
    </row>
    <row r="3095" spans="1:13">
      <c r="A3095" s="1" t="s">
        <v>10</v>
      </c>
      <c r="B3095">
        <v>55071</v>
      </c>
      <c r="C3095" t="s">
        <v>1940</v>
      </c>
      <c r="D3095">
        <v>27218</v>
      </c>
      <c r="E3095">
        <v>16818</v>
      </c>
      <c r="F3095">
        <v>44829</v>
      </c>
      <c r="G3095">
        <v>10400</v>
      </c>
      <c r="H3095">
        <v>0.60715162060273398</v>
      </c>
      <c r="I3095">
        <v>0.37515893729505401</v>
      </c>
      <c r="J3095">
        <v>0.23199268330768</v>
      </c>
      <c r="K3095">
        <f t="shared" si="144"/>
        <v>1610065</v>
      </c>
      <c r="L3095">
        <f t="shared" si="145"/>
        <v>1630673</v>
      </c>
      <c r="M3095">
        <f t="shared" si="146"/>
        <v>3297352</v>
      </c>
    </row>
    <row r="3096" spans="1:13">
      <c r="A3096" s="1" t="s">
        <v>10</v>
      </c>
      <c r="B3096">
        <v>55073</v>
      </c>
      <c r="C3096" t="s">
        <v>1941</v>
      </c>
      <c r="D3096">
        <v>44624</v>
      </c>
      <c r="E3096">
        <v>30808</v>
      </c>
      <c r="F3096">
        <v>76751</v>
      </c>
      <c r="G3096">
        <v>13816</v>
      </c>
      <c r="H3096">
        <v>0.58141262003100902</v>
      </c>
      <c r="I3096">
        <v>0.40140193613112501</v>
      </c>
      <c r="J3096">
        <v>0.18001068389988401</v>
      </c>
      <c r="K3096">
        <f t="shared" si="144"/>
        <v>1610065</v>
      </c>
      <c r="L3096">
        <f t="shared" si="145"/>
        <v>1630673</v>
      </c>
      <c r="M3096">
        <f t="shared" si="146"/>
        <v>3297352</v>
      </c>
    </row>
    <row r="3097" spans="1:13">
      <c r="A3097" s="1" t="s">
        <v>10</v>
      </c>
      <c r="B3097">
        <v>55075</v>
      </c>
      <c r="C3097" t="s">
        <v>1942</v>
      </c>
      <c r="D3097">
        <v>15304</v>
      </c>
      <c r="E3097">
        <v>7366</v>
      </c>
      <c r="F3097">
        <v>22979</v>
      </c>
      <c r="G3097">
        <v>7938</v>
      </c>
      <c r="H3097">
        <v>0.66599939074807402</v>
      </c>
      <c r="I3097">
        <v>0.32055354889246701</v>
      </c>
      <c r="J3097">
        <v>0.34544584185560701</v>
      </c>
      <c r="K3097">
        <f t="shared" si="144"/>
        <v>1610065</v>
      </c>
      <c r="L3097">
        <f t="shared" si="145"/>
        <v>1630673</v>
      </c>
      <c r="M3097">
        <f t="shared" si="146"/>
        <v>3297352</v>
      </c>
    </row>
    <row r="3098" spans="1:13">
      <c r="A3098" s="1" t="s">
        <v>10</v>
      </c>
      <c r="B3098">
        <v>55077</v>
      </c>
      <c r="C3098" t="s">
        <v>982</v>
      </c>
      <c r="D3098">
        <v>5719</v>
      </c>
      <c r="E3098">
        <v>3239</v>
      </c>
      <c r="F3098">
        <v>9065</v>
      </c>
      <c r="G3098">
        <v>2480</v>
      </c>
      <c r="H3098">
        <v>0.63088803088803003</v>
      </c>
      <c r="I3098">
        <v>0.35730832873689999</v>
      </c>
      <c r="J3098">
        <v>0.27357970215112998</v>
      </c>
      <c r="K3098">
        <f t="shared" si="144"/>
        <v>1610065</v>
      </c>
      <c r="L3098">
        <f t="shared" si="145"/>
        <v>1630673</v>
      </c>
      <c r="M3098">
        <f t="shared" si="146"/>
        <v>3297352</v>
      </c>
    </row>
    <row r="3099" spans="1:13">
      <c r="A3099" s="1" t="s">
        <v>10</v>
      </c>
      <c r="B3099">
        <v>55078</v>
      </c>
      <c r="C3099" t="s">
        <v>984</v>
      </c>
      <c r="D3099">
        <v>278</v>
      </c>
      <c r="E3099">
        <v>1303</v>
      </c>
      <c r="F3099">
        <v>1590</v>
      </c>
      <c r="G3099">
        <v>-1025</v>
      </c>
      <c r="H3099">
        <v>0.174842767295597</v>
      </c>
      <c r="I3099">
        <v>0.81949685534591199</v>
      </c>
      <c r="J3099">
        <v>-0.64465408805031399</v>
      </c>
      <c r="K3099">
        <f t="shared" si="144"/>
        <v>1610065</v>
      </c>
      <c r="L3099">
        <f t="shared" si="145"/>
        <v>1630673</v>
      </c>
      <c r="M3099">
        <f t="shared" si="146"/>
        <v>3297352</v>
      </c>
    </row>
    <row r="3100" spans="1:13">
      <c r="A3100" s="1" t="s">
        <v>10</v>
      </c>
      <c r="B3100">
        <v>55079</v>
      </c>
      <c r="C3100" t="s">
        <v>1943</v>
      </c>
      <c r="D3100">
        <v>134357</v>
      </c>
      <c r="E3100">
        <v>317270</v>
      </c>
      <c r="F3100">
        <v>458971</v>
      </c>
      <c r="G3100">
        <v>-182913</v>
      </c>
      <c r="H3100">
        <v>0.29273527085589202</v>
      </c>
      <c r="I3100">
        <v>0.69126371818698695</v>
      </c>
      <c r="J3100">
        <v>-0.39852844733109499</v>
      </c>
      <c r="K3100">
        <f t="shared" si="144"/>
        <v>1610065</v>
      </c>
      <c r="L3100">
        <f t="shared" si="145"/>
        <v>1630673</v>
      </c>
      <c r="M3100">
        <f t="shared" si="146"/>
        <v>3297352</v>
      </c>
    </row>
    <row r="3101" spans="1:13">
      <c r="A3101" s="1" t="s">
        <v>10</v>
      </c>
      <c r="B3101">
        <v>55081</v>
      </c>
      <c r="C3101" t="s">
        <v>135</v>
      </c>
      <c r="D3101">
        <v>13775</v>
      </c>
      <c r="E3101">
        <v>8433</v>
      </c>
      <c r="F3101">
        <v>22611</v>
      </c>
      <c r="G3101">
        <v>5342</v>
      </c>
      <c r="H3101">
        <v>0.60921675290787602</v>
      </c>
      <c r="I3101">
        <v>0.37296006368581602</v>
      </c>
      <c r="J3101">
        <v>0.23625668922206</v>
      </c>
      <c r="K3101">
        <f t="shared" si="144"/>
        <v>1610065</v>
      </c>
      <c r="L3101">
        <f t="shared" si="145"/>
        <v>1630673</v>
      </c>
      <c r="M3101">
        <f t="shared" si="146"/>
        <v>3297352</v>
      </c>
    </row>
    <row r="3102" spans="1:13">
      <c r="A3102" s="1" t="s">
        <v>10</v>
      </c>
      <c r="B3102">
        <v>55083</v>
      </c>
      <c r="C3102" t="s">
        <v>1944</v>
      </c>
      <c r="D3102">
        <v>16226</v>
      </c>
      <c r="E3102">
        <v>6715</v>
      </c>
      <c r="F3102">
        <v>23215</v>
      </c>
      <c r="G3102">
        <v>9511</v>
      </c>
      <c r="H3102">
        <v>0.69894464785698895</v>
      </c>
      <c r="I3102">
        <v>0.28925263838035697</v>
      </c>
      <c r="J3102">
        <v>0.40969200947663098</v>
      </c>
      <c r="K3102">
        <f t="shared" si="144"/>
        <v>1610065</v>
      </c>
      <c r="L3102">
        <f t="shared" si="145"/>
        <v>1630673</v>
      </c>
      <c r="M3102">
        <f t="shared" si="146"/>
        <v>3297352</v>
      </c>
    </row>
    <row r="3103" spans="1:13">
      <c r="A3103" s="1" t="s">
        <v>10</v>
      </c>
      <c r="B3103">
        <v>55085</v>
      </c>
      <c r="C3103" t="s">
        <v>573</v>
      </c>
      <c r="D3103">
        <v>13671</v>
      </c>
      <c r="E3103">
        <v>10105</v>
      </c>
      <c r="F3103">
        <v>24159</v>
      </c>
      <c r="G3103">
        <v>3566</v>
      </c>
      <c r="H3103">
        <v>0.56587607102943005</v>
      </c>
      <c r="I3103">
        <v>0.41827062378409702</v>
      </c>
      <c r="J3103">
        <v>0.147605447245333</v>
      </c>
      <c r="K3103">
        <f t="shared" si="144"/>
        <v>1610065</v>
      </c>
      <c r="L3103">
        <f t="shared" si="145"/>
        <v>1630673</v>
      </c>
      <c r="M3103">
        <f t="shared" si="146"/>
        <v>3297352</v>
      </c>
    </row>
    <row r="3104" spans="1:13">
      <c r="A3104" s="1" t="s">
        <v>10</v>
      </c>
      <c r="B3104">
        <v>55087</v>
      </c>
      <c r="C3104" t="s">
        <v>1945</v>
      </c>
      <c r="D3104">
        <v>58385</v>
      </c>
      <c r="E3104">
        <v>47667</v>
      </c>
      <c r="F3104">
        <v>108022</v>
      </c>
      <c r="G3104">
        <v>10718</v>
      </c>
      <c r="H3104">
        <v>0.54049175168021302</v>
      </c>
      <c r="I3104">
        <v>0.44127122252874401</v>
      </c>
      <c r="J3104">
        <v>9.9220529151469103E-2</v>
      </c>
      <c r="K3104">
        <f t="shared" si="144"/>
        <v>1610065</v>
      </c>
      <c r="L3104">
        <f t="shared" si="145"/>
        <v>1630673</v>
      </c>
      <c r="M3104">
        <f t="shared" si="146"/>
        <v>3297352</v>
      </c>
    </row>
    <row r="3105" spans="1:13">
      <c r="A3105" s="1" t="s">
        <v>10</v>
      </c>
      <c r="B3105">
        <v>55089</v>
      </c>
      <c r="C3105" t="s">
        <v>1946</v>
      </c>
      <c r="D3105">
        <v>33912</v>
      </c>
      <c r="E3105">
        <v>26517</v>
      </c>
      <c r="F3105">
        <v>61486</v>
      </c>
      <c r="G3105">
        <v>7395</v>
      </c>
      <c r="H3105">
        <v>0.55154018801027804</v>
      </c>
      <c r="I3105">
        <v>0.431268906742998</v>
      </c>
      <c r="J3105">
        <v>0.12027128126728</v>
      </c>
      <c r="K3105">
        <f t="shared" si="144"/>
        <v>1610065</v>
      </c>
      <c r="L3105">
        <f t="shared" si="145"/>
        <v>1630673</v>
      </c>
      <c r="M3105">
        <f t="shared" si="146"/>
        <v>3297352</v>
      </c>
    </row>
    <row r="3106" spans="1:13">
      <c r="A3106" s="1" t="s">
        <v>10</v>
      </c>
      <c r="B3106">
        <v>55091</v>
      </c>
      <c r="C3106" t="s">
        <v>1947</v>
      </c>
      <c r="D3106">
        <v>2584</v>
      </c>
      <c r="E3106">
        <v>1489</v>
      </c>
      <c r="F3106">
        <v>4144</v>
      </c>
      <c r="G3106">
        <v>1095</v>
      </c>
      <c r="H3106">
        <v>0.62355212355212297</v>
      </c>
      <c r="I3106">
        <v>0.35931467181467103</v>
      </c>
      <c r="J3106">
        <v>0.264237451737451</v>
      </c>
      <c r="K3106">
        <f t="shared" si="144"/>
        <v>1610065</v>
      </c>
      <c r="L3106">
        <f t="shared" si="145"/>
        <v>1630673</v>
      </c>
      <c r="M3106">
        <f t="shared" si="146"/>
        <v>3297352</v>
      </c>
    </row>
    <row r="3107" spans="1:13">
      <c r="A3107" s="1" t="s">
        <v>10</v>
      </c>
      <c r="B3107">
        <v>55093</v>
      </c>
      <c r="C3107" t="s">
        <v>511</v>
      </c>
      <c r="D3107">
        <v>12815</v>
      </c>
      <c r="E3107">
        <v>9796</v>
      </c>
      <c r="F3107">
        <v>23317</v>
      </c>
      <c r="G3107">
        <v>3019</v>
      </c>
      <c r="H3107">
        <v>0.54959900501779801</v>
      </c>
      <c r="I3107">
        <v>0.42012265728867298</v>
      </c>
      <c r="J3107">
        <v>0.129476347729124</v>
      </c>
      <c r="K3107">
        <f t="shared" si="144"/>
        <v>1610065</v>
      </c>
      <c r="L3107">
        <f t="shared" si="145"/>
        <v>1630673</v>
      </c>
      <c r="M3107">
        <f t="shared" si="146"/>
        <v>3297352</v>
      </c>
    </row>
    <row r="3108" spans="1:13">
      <c r="A3108" s="1" t="s">
        <v>10</v>
      </c>
      <c r="B3108">
        <v>55095</v>
      </c>
      <c r="C3108" t="s">
        <v>248</v>
      </c>
      <c r="D3108">
        <v>16611</v>
      </c>
      <c r="E3108">
        <v>9370</v>
      </c>
      <c r="F3108">
        <v>26371</v>
      </c>
      <c r="G3108">
        <v>7241</v>
      </c>
      <c r="H3108">
        <v>0.62989647719085295</v>
      </c>
      <c r="I3108">
        <v>0.35531455007394402</v>
      </c>
      <c r="J3108">
        <v>0.27458192711690799</v>
      </c>
      <c r="K3108">
        <f t="shared" si="144"/>
        <v>1610065</v>
      </c>
      <c r="L3108">
        <f t="shared" si="145"/>
        <v>1630673</v>
      </c>
      <c r="M3108">
        <f t="shared" si="146"/>
        <v>3297352</v>
      </c>
    </row>
    <row r="3109" spans="1:13">
      <c r="A3109" s="1" t="s">
        <v>10</v>
      </c>
      <c r="B3109">
        <v>55097</v>
      </c>
      <c r="C3109" t="s">
        <v>1423</v>
      </c>
      <c r="D3109">
        <v>19299</v>
      </c>
      <c r="E3109">
        <v>20428</v>
      </c>
      <c r="F3109">
        <v>40603</v>
      </c>
      <c r="G3109">
        <v>-1129</v>
      </c>
      <c r="H3109">
        <v>0.47530970617934598</v>
      </c>
      <c r="I3109">
        <v>0.50311553333497505</v>
      </c>
      <c r="J3109">
        <v>-2.78058271556289E-2</v>
      </c>
      <c r="K3109">
        <f t="shared" si="144"/>
        <v>1610065</v>
      </c>
      <c r="L3109">
        <f t="shared" si="145"/>
        <v>1630673</v>
      </c>
      <c r="M3109">
        <f t="shared" si="146"/>
        <v>3297352</v>
      </c>
    </row>
    <row r="3110" spans="1:13">
      <c r="A3110" s="1" t="s">
        <v>10</v>
      </c>
      <c r="B3110">
        <v>55099</v>
      </c>
      <c r="C3110" t="s">
        <v>1948</v>
      </c>
      <c r="D3110">
        <v>5394</v>
      </c>
      <c r="E3110">
        <v>3032</v>
      </c>
      <c r="F3110">
        <v>8546</v>
      </c>
      <c r="G3110">
        <v>2362</v>
      </c>
      <c r="H3110">
        <v>0.63117247835244505</v>
      </c>
      <c r="I3110">
        <v>0.35478586473203799</v>
      </c>
      <c r="J3110">
        <v>0.27638661362040701</v>
      </c>
      <c r="K3110">
        <f t="shared" si="144"/>
        <v>1610065</v>
      </c>
      <c r="L3110">
        <f t="shared" si="145"/>
        <v>1630673</v>
      </c>
      <c r="M3110">
        <f t="shared" si="146"/>
        <v>3297352</v>
      </c>
    </row>
    <row r="3111" spans="1:13">
      <c r="A3111" s="1" t="s">
        <v>10</v>
      </c>
      <c r="B3111">
        <v>55101</v>
      </c>
      <c r="C3111" t="s">
        <v>1949</v>
      </c>
      <c r="D3111">
        <v>54479</v>
      </c>
      <c r="E3111">
        <v>50159</v>
      </c>
      <c r="F3111">
        <v>106451</v>
      </c>
      <c r="G3111">
        <v>4320</v>
      </c>
      <c r="H3111">
        <v>0.51177537082789204</v>
      </c>
      <c r="I3111">
        <v>0.47119331899183597</v>
      </c>
      <c r="J3111">
        <v>4.0582051836055899E-2</v>
      </c>
      <c r="K3111">
        <f t="shared" si="144"/>
        <v>1610065</v>
      </c>
      <c r="L3111">
        <f t="shared" si="145"/>
        <v>1630673</v>
      </c>
      <c r="M3111">
        <f t="shared" si="146"/>
        <v>3297352</v>
      </c>
    </row>
    <row r="3112" spans="1:13">
      <c r="A3112" s="1" t="s">
        <v>10</v>
      </c>
      <c r="B3112">
        <v>55103</v>
      </c>
      <c r="C3112" t="s">
        <v>621</v>
      </c>
      <c r="D3112">
        <v>4871</v>
      </c>
      <c r="E3112">
        <v>3995</v>
      </c>
      <c r="F3112">
        <v>9014</v>
      </c>
      <c r="G3112">
        <v>876</v>
      </c>
      <c r="H3112">
        <v>0.54038162857776795</v>
      </c>
      <c r="I3112">
        <v>0.44319946749500699</v>
      </c>
      <c r="J3112">
        <v>9.7182161082760093E-2</v>
      </c>
      <c r="K3112">
        <f t="shared" si="144"/>
        <v>1610065</v>
      </c>
      <c r="L3112">
        <f t="shared" si="145"/>
        <v>1630673</v>
      </c>
      <c r="M3112">
        <f t="shared" si="146"/>
        <v>3297352</v>
      </c>
    </row>
    <row r="3113" spans="1:13">
      <c r="A3113" s="1" t="s">
        <v>10</v>
      </c>
      <c r="B3113">
        <v>55105</v>
      </c>
      <c r="C3113" t="s">
        <v>1051</v>
      </c>
      <c r="D3113">
        <v>37138</v>
      </c>
      <c r="E3113">
        <v>46658</v>
      </c>
      <c r="F3113">
        <v>85360</v>
      </c>
      <c r="G3113">
        <v>-9520</v>
      </c>
      <c r="H3113">
        <v>0.43507497656982103</v>
      </c>
      <c r="I3113">
        <v>0.54660262417994299</v>
      </c>
      <c r="J3113">
        <v>-0.111527647610121</v>
      </c>
      <c r="K3113">
        <f t="shared" si="144"/>
        <v>1610065</v>
      </c>
      <c r="L3113">
        <f t="shared" si="145"/>
        <v>1630673</v>
      </c>
      <c r="M3113">
        <f t="shared" si="146"/>
        <v>3297352</v>
      </c>
    </row>
    <row r="3114" spans="1:13">
      <c r="A3114" s="1" t="s">
        <v>10</v>
      </c>
      <c r="B3114">
        <v>55107</v>
      </c>
      <c r="C3114" t="s">
        <v>1741</v>
      </c>
      <c r="D3114">
        <v>5257</v>
      </c>
      <c r="E3114">
        <v>2517</v>
      </c>
      <c r="F3114">
        <v>7886</v>
      </c>
      <c r="G3114">
        <v>2740</v>
      </c>
      <c r="H3114">
        <v>0.66662439766675097</v>
      </c>
      <c r="I3114">
        <v>0.31917321836165302</v>
      </c>
      <c r="J3114">
        <v>0.347451179305097</v>
      </c>
      <c r="K3114">
        <f t="shared" si="144"/>
        <v>1610065</v>
      </c>
      <c r="L3114">
        <f t="shared" si="145"/>
        <v>1630673</v>
      </c>
      <c r="M3114">
        <f t="shared" si="146"/>
        <v>3297352</v>
      </c>
    </row>
    <row r="3115" spans="1:13">
      <c r="A3115" s="1" t="s">
        <v>10</v>
      </c>
      <c r="B3115">
        <v>55109</v>
      </c>
      <c r="C3115" t="s">
        <v>1950</v>
      </c>
      <c r="D3115">
        <v>32199</v>
      </c>
      <c r="E3115">
        <v>23190</v>
      </c>
      <c r="F3115">
        <v>56707</v>
      </c>
      <c r="G3115">
        <v>9009</v>
      </c>
      <c r="H3115">
        <v>0.56781349745181298</v>
      </c>
      <c r="I3115">
        <v>0.408944222053714</v>
      </c>
      <c r="J3115">
        <v>0.158869275398099</v>
      </c>
      <c r="K3115">
        <f t="shared" si="144"/>
        <v>1610065</v>
      </c>
      <c r="L3115">
        <f t="shared" si="145"/>
        <v>1630673</v>
      </c>
      <c r="M3115">
        <f t="shared" si="146"/>
        <v>3297352</v>
      </c>
    </row>
    <row r="3116" spans="1:13">
      <c r="A3116" s="1" t="s">
        <v>10</v>
      </c>
      <c r="B3116">
        <v>55111</v>
      </c>
      <c r="C3116" t="s">
        <v>1951</v>
      </c>
      <c r="D3116">
        <v>17493</v>
      </c>
      <c r="E3116">
        <v>18108</v>
      </c>
      <c r="F3116">
        <v>36203</v>
      </c>
      <c r="G3116">
        <v>-615</v>
      </c>
      <c r="H3116">
        <v>0.483192000662928</v>
      </c>
      <c r="I3116">
        <v>0.50017954313178403</v>
      </c>
      <c r="J3116">
        <v>-1.6987542468856101E-2</v>
      </c>
      <c r="K3116">
        <f t="shared" si="144"/>
        <v>1610065</v>
      </c>
      <c r="L3116">
        <f t="shared" si="145"/>
        <v>1630673</v>
      </c>
      <c r="M3116">
        <f t="shared" si="146"/>
        <v>3297352</v>
      </c>
    </row>
    <row r="3117" spans="1:13">
      <c r="A3117" s="1" t="s">
        <v>10</v>
      </c>
      <c r="B3117">
        <v>55113</v>
      </c>
      <c r="C3117" t="s">
        <v>1952</v>
      </c>
      <c r="D3117">
        <v>5909</v>
      </c>
      <c r="E3117">
        <v>4498</v>
      </c>
      <c r="F3117">
        <v>10510</v>
      </c>
      <c r="G3117">
        <v>1411</v>
      </c>
      <c r="H3117">
        <v>0.562226450999048</v>
      </c>
      <c r="I3117">
        <v>0.42797335870599401</v>
      </c>
      <c r="J3117">
        <v>0.13425309229305399</v>
      </c>
      <c r="K3117">
        <f t="shared" si="144"/>
        <v>1610065</v>
      </c>
      <c r="L3117">
        <f t="shared" si="145"/>
        <v>1630673</v>
      </c>
      <c r="M3117">
        <f t="shared" si="146"/>
        <v>3297352</v>
      </c>
    </row>
    <row r="3118" spans="1:13">
      <c r="A3118" s="1" t="s">
        <v>10</v>
      </c>
      <c r="B3118">
        <v>55115</v>
      </c>
      <c r="C3118" t="s">
        <v>1953</v>
      </c>
      <c r="D3118">
        <v>15173</v>
      </c>
      <c r="E3118">
        <v>7131</v>
      </c>
      <c r="F3118">
        <v>22615</v>
      </c>
      <c r="G3118">
        <v>8042</v>
      </c>
      <c r="H3118">
        <v>0.67092637629891605</v>
      </c>
      <c r="I3118">
        <v>0.31532168914437297</v>
      </c>
      <c r="J3118">
        <v>0.35560468715454302</v>
      </c>
      <c r="K3118">
        <f t="shared" si="144"/>
        <v>1610065</v>
      </c>
      <c r="L3118">
        <f t="shared" si="145"/>
        <v>1630673</v>
      </c>
      <c r="M3118">
        <f t="shared" si="146"/>
        <v>3297352</v>
      </c>
    </row>
    <row r="3119" spans="1:13">
      <c r="A3119" s="1" t="s">
        <v>10</v>
      </c>
      <c r="B3119">
        <v>55117</v>
      </c>
      <c r="C3119" t="s">
        <v>1954</v>
      </c>
      <c r="D3119">
        <v>37609</v>
      </c>
      <c r="E3119">
        <v>27101</v>
      </c>
      <c r="F3119">
        <v>66011</v>
      </c>
      <c r="G3119">
        <v>10508</v>
      </c>
      <c r="H3119">
        <v>0.56973837693717699</v>
      </c>
      <c r="I3119">
        <v>0.41055278665676898</v>
      </c>
      <c r="J3119">
        <v>0.15918559028040699</v>
      </c>
      <c r="K3119">
        <f t="shared" si="144"/>
        <v>1610065</v>
      </c>
      <c r="L3119">
        <f t="shared" si="145"/>
        <v>1630673</v>
      </c>
      <c r="M3119">
        <f t="shared" si="146"/>
        <v>3297352</v>
      </c>
    </row>
    <row r="3120" spans="1:13">
      <c r="A3120" s="1" t="s">
        <v>10</v>
      </c>
      <c r="B3120">
        <v>55119</v>
      </c>
      <c r="C3120" t="s">
        <v>432</v>
      </c>
      <c r="D3120">
        <v>7657</v>
      </c>
      <c r="E3120">
        <v>2693</v>
      </c>
      <c r="F3120">
        <v>10686</v>
      </c>
      <c r="G3120">
        <v>4964</v>
      </c>
      <c r="H3120">
        <v>0.71654501216544997</v>
      </c>
      <c r="I3120">
        <v>0.25201197828935001</v>
      </c>
      <c r="J3120">
        <v>0.46453303387609901</v>
      </c>
      <c r="K3120">
        <f t="shared" si="144"/>
        <v>1610065</v>
      </c>
      <c r="L3120">
        <f t="shared" si="145"/>
        <v>1630673</v>
      </c>
      <c r="M3120">
        <f t="shared" si="146"/>
        <v>3297352</v>
      </c>
    </row>
    <row r="3121" spans="1:13">
      <c r="A3121" s="1" t="s">
        <v>10</v>
      </c>
      <c r="B3121">
        <v>55121</v>
      </c>
      <c r="C3121" t="s">
        <v>1955</v>
      </c>
      <c r="D3121">
        <v>8833</v>
      </c>
      <c r="E3121">
        <v>6285</v>
      </c>
      <c r="F3121">
        <v>15380</v>
      </c>
      <c r="G3121">
        <v>2548</v>
      </c>
      <c r="H3121">
        <v>0.57431729518855601</v>
      </c>
      <c r="I3121">
        <v>0.40864759427828301</v>
      </c>
      <c r="J3121">
        <v>0.165669700910273</v>
      </c>
      <c r="K3121">
        <f t="shared" si="144"/>
        <v>1610065</v>
      </c>
      <c r="L3121">
        <f t="shared" si="145"/>
        <v>1630673</v>
      </c>
      <c r="M3121">
        <f t="shared" si="146"/>
        <v>3297352</v>
      </c>
    </row>
    <row r="3122" spans="1:13">
      <c r="A3122" s="1" t="s">
        <v>10</v>
      </c>
      <c r="B3122">
        <v>55123</v>
      </c>
      <c r="C3122" t="s">
        <v>1142</v>
      </c>
      <c r="D3122">
        <v>8218</v>
      </c>
      <c r="E3122">
        <v>7457</v>
      </c>
      <c r="F3122">
        <v>15923</v>
      </c>
      <c r="G3122">
        <v>761</v>
      </c>
      <c r="H3122">
        <v>0.51610877347233497</v>
      </c>
      <c r="I3122">
        <v>0.468316272059285</v>
      </c>
      <c r="J3122">
        <v>4.7792501413050303E-2</v>
      </c>
      <c r="K3122">
        <f t="shared" si="144"/>
        <v>1610065</v>
      </c>
      <c r="L3122">
        <f t="shared" si="145"/>
        <v>1630673</v>
      </c>
      <c r="M3122">
        <f t="shared" si="146"/>
        <v>3297352</v>
      </c>
    </row>
    <row r="3123" spans="1:13">
      <c r="A3123" s="1" t="s">
        <v>10</v>
      </c>
      <c r="B3123">
        <v>55125</v>
      </c>
      <c r="C3123" t="s">
        <v>1956</v>
      </c>
      <c r="D3123">
        <v>9261</v>
      </c>
      <c r="E3123">
        <v>5903</v>
      </c>
      <c r="F3123">
        <v>15369</v>
      </c>
      <c r="G3123">
        <v>3358</v>
      </c>
      <c r="H3123">
        <v>0.60257661526449302</v>
      </c>
      <c r="I3123">
        <v>0.38408484611881</v>
      </c>
      <c r="J3123">
        <v>0.218491769145682</v>
      </c>
      <c r="K3123">
        <f t="shared" si="144"/>
        <v>1610065</v>
      </c>
      <c r="L3123">
        <f t="shared" si="145"/>
        <v>1630673</v>
      </c>
      <c r="M3123">
        <f t="shared" si="146"/>
        <v>3297352</v>
      </c>
    </row>
    <row r="3124" spans="1:13">
      <c r="A3124" s="1" t="s">
        <v>10</v>
      </c>
      <c r="B3124">
        <v>55127</v>
      </c>
      <c r="C3124" t="s">
        <v>1589</v>
      </c>
      <c r="D3124">
        <v>33851</v>
      </c>
      <c r="E3124">
        <v>22789</v>
      </c>
      <c r="F3124">
        <v>57600</v>
      </c>
      <c r="G3124">
        <v>11062</v>
      </c>
      <c r="H3124">
        <v>0.587690972222222</v>
      </c>
      <c r="I3124">
        <v>0.39564236111111101</v>
      </c>
      <c r="J3124">
        <v>0.19204861111111099</v>
      </c>
      <c r="K3124">
        <f t="shared" si="144"/>
        <v>1610065</v>
      </c>
      <c r="L3124">
        <f t="shared" si="145"/>
        <v>1630673</v>
      </c>
      <c r="M3124">
        <f t="shared" si="146"/>
        <v>3297352</v>
      </c>
    </row>
    <row r="3125" spans="1:13">
      <c r="A3125" s="1" t="s">
        <v>10</v>
      </c>
      <c r="B3125">
        <v>55129</v>
      </c>
      <c r="C3125" t="s">
        <v>1957</v>
      </c>
      <c r="D3125">
        <v>6334</v>
      </c>
      <c r="E3125">
        <v>3867</v>
      </c>
      <c r="F3125">
        <v>10378</v>
      </c>
      <c r="G3125">
        <v>2467</v>
      </c>
      <c r="H3125">
        <v>0.61032954326459798</v>
      </c>
      <c r="I3125">
        <v>0.37261514742724899</v>
      </c>
      <c r="J3125">
        <v>0.23771439583734799</v>
      </c>
      <c r="K3125">
        <f t="shared" si="144"/>
        <v>1610065</v>
      </c>
      <c r="L3125">
        <f t="shared" si="145"/>
        <v>1630673</v>
      </c>
      <c r="M3125">
        <f t="shared" si="146"/>
        <v>3297352</v>
      </c>
    </row>
    <row r="3126" spans="1:13">
      <c r="A3126" s="1" t="s">
        <v>10</v>
      </c>
      <c r="B3126">
        <v>55131</v>
      </c>
      <c r="C3126" t="s">
        <v>150</v>
      </c>
      <c r="D3126">
        <v>60237</v>
      </c>
      <c r="E3126">
        <v>26650</v>
      </c>
      <c r="F3126">
        <v>88070</v>
      </c>
      <c r="G3126">
        <v>33587</v>
      </c>
      <c r="H3126">
        <v>0.68396729873963802</v>
      </c>
      <c r="I3126">
        <v>0.30260020438287699</v>
      </c>
      <c r="J3126">
        <v>0.38136709435676103</v>
      </c>
      <c r="K3126">
        <f t="shared" si="144"/>
        <v>1610065</v>
      </c>
      <c r="L3126">
        <f t="shared" si="145"/>
        <v>1630673</v>
      </c>
      <c r="M3126">
        <f t="shared" si="146"/>
        <v>3297352</v>
      </c>
    </row>
    <row r="3127" spans="1:13">
      <c r="A3127" s="1" t="s">
        <v>10</v>
      </c>
      <c r="B3127">
        <v>55133</v>
      </c>
      <c r="C3127" t="s">
        <v>1958</v>
      </c>
      <c r="D3127">
        <v>159649</v>
      </c>
      <c r="E3127">
        <v>103906</v>
      </c>
      <c r="F3127">
        <v>267996</v>
      </c>
      <c r="G3127">
        <v>55743</v>
      </c>
      <c r="H3127">
        <v>0.595714115136046</v>
      </c>
      <c r="I3127">
        <v>0.38771474201107398</v>
      </c>
      <c r="J3127">
        <v>0.20799937312497099</v>
      </c>
      <c r="K3127">
        <f t="shared" si="144"/>
        <v>1610065</v>
      </c>
      <c r="L3127">
        <f t="shared" si="145"/>
        <v>1630673</v>
      </c>
      <c r="M3127">
        <f t="shared" si="146"/>
        <v>3297352</v>
      </c>
    </row>
    <row r="3128" spans="1:13">
      <c r="A3128" s="1" t="s">
        <v>10</v>
      </c>
      <c r="B3128">
        <v>55135</v>
      </c>
      <c r="C3128" t="s">
        <v>1959</v>
      </c>
      <c r="D3128">
        <v>18952</v>
      </c>
      <c r="E3128">
        <v>9703</v>
      </c>
      <c r="F3128">
        <v>29130</v>
      </c>
      <c r="G3128">
        <v>9249</v>
      </c>
      <c r="H3128">
        <v>0.65060075523515204</v>
      </c>
      <c r="I3128">
        <v>0.33309303123927197</v>
      </c>
      <c r="J3128">
        <v>0.31750772399588001</v>
      </c>
      <c r="K3128">
        <f t="shared" si="144"/>
        <v>1610065</v>
      </c>
      <c r="L3128">
        <f t="shared" si="145"/>
        <v>1630673</v>
      </c>
      <c r="M3128">
        <f t="shared" si="146"/>
        <v>3297352</v>
      </c>
    </row>
    <row r="3129" spans="1:13">
      <c r="A3129" s="1" t="s">
        <v>10</v>
      </c>
      <c r="B3129">
        <v>55137</v>
      </c>
      <c r="C3129" t="s">
        <v>1960</v>
      </c>
      <c r="D3129">
        <v>9016</v>
      </c>
      <c r="E3129">
        <v>4388</v>
      </c>
      <c r="F3129">
        <v>13568</v>
      </c>
      <c r="G3129">
        <v>4628</v>
      </c>
      <c r="H3129">
        <v>0.664504716981132</v>
      </c>
      <c r="I3129">
        <v>0.32340801886792397</v>
      </c>
      <c r="J3129">
        <v>0.34109669811320698</v>
      </c>
      <c r="K3129">
        <f t="shared" si="144"/>
        <v>1610065</v>
      </c>
      <c r="L3129">
        <f t="shared" si="145"/>
        <v>1630673</v>
      </c>
      <c r="M3129">
        <f t="shared" si="146"/>
        <v>3297352</v>
      </c>
    </row>
    <row r="3130" spans="1:13">
      <c r="A3130" s="1" t="s">
        <v>10</v>
      </c>
      <c r="B3130">
        <v>55139</v>
      </c>
      <c r="C3130" t="s">
        <v>633</v>
      </c>
      <c r="D3130">
        <v>47796</v>
      </c>
      <c r="E3130">
        <v>44060</v>
      </c>
      <c r="F3130">
        <v>94032</v>
      </c>
      <c r="G3130">
        <v>3736</v>
      </c>
      <c r="H3130">
        <v>0.50829504849412899</v>
      </c>
      <c r="I3130">
        <v>0.46856389314275898</v>
      </c>
      <c r="J3130">
        <v>3.9731155351369701E-2</v>
      </c>
      <c r="K3130">
        <f t="shared" si="144"/>
        <v>1610065</v>
      </c>
      <c r="L3130">
        <f t="shared" si="145"/>
        <v>1630673</v>
      </c>
      <c r="M3130">
        <f t="shared" si="146"/>
        <v>3297352</v>
      </c>
    </row>
    <row r="3131" spans="1:13">
      <c r="A3131" s="1" t="s">
        <v>10</v>
      </c>
      <c r="B3131">
        <v>55141</v>
      </c>
      <c r="C3131" t="s">
        <v>1432</v>
      </c>
      <c r="D3131">
        <v>24308</v>
      </c>
      <c r="E3131">
        <v>16365</v>
      </c>
      <c r="F3131">
        <v>41298</v>
      </c>
      <c r="G3131">
        <v>7943</v>
      </c>
      <c r="H3131">
        <v>0.58859993220010598</v>
      </c>
      <c r="I3131">
        <v>0.39626616301031498</v>
      </c>
      <c r="J3131">
        <v>0.192333769189791</v>
      </c>
      <c r="K3131">
        <f t="shared" si="144"/>
        <v>1610065</v>
      </c>
      <c r="L3131">
        <f t="shared" si="145"/>
        <v>1630673</v>
      </c>
      <c r="M3131">
        <f t="shared" si="146"/>
        <v>3297352</v>
      </c>
    </row>
    <row r="3132" spans="1:13">
      <c r="A3132" s="1" t="s">
        <v>49</v>
      </c>
      <c r="B3132">
        <v>56001</v>
      </c>
      <c r="C3132" t="s">
        <v>1273</v>
      </c>
      <c r="D3132">
        <v>8579</v>
      </c>
      <c r="E3132">
        <v>9092</v>
      </c>
      <c r="F3132">
        <v>18617</v>
      </c>
      <c r="G3132">
        <v>-513</v>
      </c>
      <c r="H3132">
        <v>0.46081538378900999</v>
      </c>
      <c r="I3132">
        <v>0.48837084385239299</v>
      </c>
      <c r="J3132">
        <v>-2.75554600633829E-2</v>
      </c>
      <c r="K3132">
        <f t="shared" si="144"/>
        <v>193559</v>
      </c>
      <c r="L3132">
        <f t="shared" si="145"/>
        <v>73491</v>
      </c>
      <c r="M3132">
        <f t="shared" si="146"/>
        <v>276765</v>
      </c>
    </row>
    <row r="3133" spans="1:13">
      <c r="A3133" s="1" t="s">
        <v>49</v>
      </c>
      <c r="B3133">
        <v>56003</v>
      </c>
      <c r="C3133" t="s">
        <v>1145</v>
      </c>
      <c r="D3133">
        <v>4806</v>
      </c>
      <c r="E3133">
        <v>788</v>
      </c>
      <c r="F3133">
        <v>5752</v>
      </c>
      <c r="G3133">
        <v>4018</v>
      </c>
      <c r="H3133">
        <v>0.83553546592489503</v>
      </c>
      <c r="I3133">
        <v>0.13699582753824699</v>
      </c>
      <c r="J3133">
        <v>0.69853963838664801</v>
      </c>
      <c r="K3133">
        <f t="shared" si="144"/>
        <v>193559</v>
      </c>
      <c r="L3133">
        <f t="shared" si="145"/>
        <v>73491</v>
      </c>
      <c r="M3133">
        <f t="shared" si="146"/>
        <v>276765</v>
      </c>
    </row>
    <row r="3134" spans="1:13">
      <c r="A3134" s="1" t="s">
        <v>49</v>
      </c>
      <c r="B3134">
        <v>56005</v>
      </c>
      <c r="C3134" t="s">
        <v>800</v>
      </c>
      <c r="D3134">
        <v>16975</v>
      </c>
      <c r="E3134">
        <v>1935</v>
      </c>
      <c r="F3134">
        <v>19566</v>
      </c>
      <c r="G3134">
        <v>15040</v>
      </c>
      <c r="H3134">
        <v>0.86757640805478897</v>
      </c>
      <c r="I3134">
        <v>9.8896044158233595E-2</v>
      </c>
      <c r="J3134">
        <v>0.76868036389655503</v>
      </c>
      <c r="K3134">
        <f t="shared" si="144"/>
        <v>193559</v>
      </c>
      <c r="L3134">
        <f t="shared" si="145"/>
        <v>73491</v>
      </c>
      <c r="M3134">
        <f t="shared" si="146"/>
        <v>276765</v>
      </c>
    </row>
    <row r="3135" spans="1:13">
      <c r="A3135" s="1" t="s">
        <v>49</v>
      </c>
      <c r="B3135">
        <v>56007</v>
      </c>
      <c r="C3135" t="s">
        <v>1147</v>
      </c>
      <c r="D3135">
        <v>5014</v>
      </c>
      <c r="E3135">
        <v>1427</v>
      </c>
      <c r="F3135">
        <v>6664</v>
      </c>
      <c r="G3135">
        <v>3587</v>
      </c>
      <c r="H3135">
        <v>0.75240096038415305</v>
      </c>
      <c r="I3135">
        <v>0.214135654261704</v>
      </c>
      <c r="J3135">
        <v>0.53826530612244905</v>
      </c>
      <c r="K3135">
        <f t="shared" si="144"/>
        <v>193559</v>
      </c>
      <c r="L3135">
        <f t="shared" si="145"/>
        <v>73491</v>
      </c>
      <c r="M3135">
        <f t="shared" si="146"/>
        <v>276765</v>
      </c>
    </row>
    <row r="3136" spans="1:13">
      <c r="A3136" s="1" t="s">
        <v>49</v>
      </c>
      <c r="B3136">
        <v>56009</v>
      </c>
      <c r="C3136" t="s">
        <v>1961</v>
      </c>
      <c r="D3136">
        <v>5917</v>
      </c>
      <c r="E3136">
        <v>861</v>
      </c>
      <c r="F3136">
        <v>6970</v>
      </c>
      <c r="G3136">
        <v>5056</v>
      </c>
      <c r="H3136">
        <v>0.84892395982783297</v>
      </c>
      <c r="I3136">
        <v>0.123529411764705</v>
      </c>
      <c r="J3136">
        <v>0.72539454806312698</v>
      </c>
      <c r="K3136">
        <f t="shared" si="144"/>
        <v>193559</v>
      </c>
      <c r="L3136">
        <f t="shared" si="145"/>
        <v>73491</v>
      </c>
      <c r="M3136">
        <f t="shared" si="146"/>
        <v>276765</v>
      </c>
    </row>
    <row r="3137" spans="1:13">
      <c r="A3137" s="1" t="s">
        <v>49</v>
      </c>
      <c r="B3137">
        <v>56011</v>
      </c>
      <c r="C3137" t="s">
        <v>1478</v>
      </c>
      <c r="D3137">
        <v>3651</v>
      </c>
      <c r="E3137">
        <v>378</v>
      </c>
      <c r="F3137">
        <v>4119</v>
      </c>
      <c r="G3137">
        <v>3273</v>
      </c>
      <c r="H3137">
        <v>0.88638018936635099</v>
      </c>
      <c r="I3137">
        <v>9.1769847050254899E-2</v>
      </c>
      <c r="J3137">
        <v>0.79461034231609595</v>
      </c>
      <c r="K3137">
        <f t="shared" si="144"/>
        <v>193559</v>
      </c>
      <c r="L3137">
        <f t="shared" si="145"/>
        <v>73491</v>
      </c>
      <c r="M3137">
        <f t="shared" si="146"/>
        <v>276765</v>
      </c>
    </row>
    <row r="3138" spans="1:13">
      <c r="A3138" s="1" t="s">
        <v>49</v>
      </c>
      <c r="B3138">
        <v>56013</v>
      </c>
      <c r="C3138" t="s">
        <v>343</v>
      </c>
      <c r="D3138">
        <v>12007</v>
      </c>
      <c r="E3138">
        <v>5519</v>
      </c>
      <c r="F3138">
        <v>18111</v>
      </c>
      <c r="G3138">
        <v>6488</v>
      </c>
      <c r="H3138">
        <v>0.66296725746783702</v>
      </c>
      <c r="I3138">
        <v>0.30473193087074102</v>
      </c>
      <c r="J3138">
        <v>0.35823532659709501</v>
      </c>
      <c r="K3138">
        <f t="shared" si="144"/>
        <v>193559</v>
      </c>
      <c r="L3138">
        <f t="shared" si="145"/>
        <v>73491</v>
      </c>
      <c r="M3138">
        <f t="shared" si="146"/>
        <v>276765</v>
      </c>
    </row>
    <row r="3139" spans="1:13">
      <c r="A3139" s="1" t="s">
        <v>49</v>
      </c>
      <c r="B3139">
        <v>56015</v>
      </c>
      <c r="C3139" t="s">
        <v>1962</v>
      </c>
      <c r="D3139">
        <v>4878</v>
      </c>
      <c r="E3139">
        <v>1203</v>
      </c>
      <c r="F3139">
        <v>6241</v>
      </c>
      <c r="G3139">
        <v>3675</v>
      </c>
      <c r="H3139">
        <v>0.78160551193718897</v>
      </c>
      <c r="I3139">
        <v>0.192757570902099</v>
      </c>
      <c r="J3139">
        <v>0.58884794103508997</v>
      </c>
      <c r="K3139">
        <f t="shared" ref="K3139:K3154" si="147">SUMIF(A:A,A3139,D:D)</f>
        <v>193559</v>
      </c>
      <c r="L3139">
        <f t="shared" ref="L3139:L3154" si="148">SUMIF(A:A,A3139,E:E)</f>
        <v>73491</v>
      </c>
      <c r="M3139">
        <f t="shared" ref="M3139:M3154" si="149">SUMIF(A:A,A3139,F:F)</f>
        <v>276765</v>
      </c>
    </row>
    <row r="3140" spans="1:13">
      <c r="A3140" s="1" t="s">
        <v>49</v>
      </c>
      <c r="B3140">
        <v>56017</v>
      </c>
      <c r="C3140" t="s">
        <v>1963</v>
      </c>
      <c r="D3140">
        <v>1999</v>
      </c>
      <c r="E3140">
        <v>482</v>
      </c>
      <c r="F3140">
        <v>2577</v>
      </c>
      <c r="G3140">
        <v>1517</v>
      </c>
      <c r="H3140">
        <v>0.77570818781528905</v>
      </c>
      <c r="I3140">
        <v>0.18703919285991399</v>
      </c>
      <c r="J3140">
        <v>0.58866899495537395</v>
      </c>
      <c r="K3140">
        <f t="shared" si="147"/>
        <v>193559</v>
      </c>
      <c r="L3140">
        <f t="shared" si="148"/>
        <v>73491</v>
      </c>
      <c r="M3140">
        <f t="shared" si="149"/>
        <v>276765</v>
      </c>
    </row>
    <row r="3141" spans="1:13">
      <c r="A3141" s="1" t="s">
        <v>49</v>
      </c>
      <c r="B3141">
        <v>56019</v>
      </c>
      <c r="C3141" t="s">
        <v>235</v>
      </c>
      <c r="D3141">
        <v>3881</v>
      </c>
      <c r="E3141">
        <v>897</v>
      </c>
      <c r="F3141">
        <v>4914</v>
      </c>
      <c r="G3141">
        <v>2984</v>
      </c>
      <c r="H3141">
        <v>0.78978428978428905</v>
      </c>
      <c r="I3141">
        <v>0.182539682539682</v>
      </c>
      <c r="J3141">
        <v>0.60724460724460705</v>
      </c>
      <c r="K3141">
        <f t="shared" si="147"/>
        <v>193559</v>
      </c>
      <c r="L3141">
        <f t="shared" si="148"/>
        <v>73491</v>
      </c>
      <c r="M3141">
        <f t="shared" si="149"/>
        <v>276765</v>
      </c>
    </row>
    <row r="3142" spans="1:13">
      <c r="A3142" s="1" t="s">
        <v>49</v>
      </c>
      <c r="B3142">
        <v>56021</v>
      </c>
      <c r="C3142" t="s">
        <v>1964</v>
      </c>
      <c r="D3142">
        <v>27891</v>
      </c>
      <c r="E3142">
        <v>15217</v>
      </c>
      <c r="F3142">
        <v>44982</v>
      </c>
      <c r="G3142">
        <v>12674</v>
      </c>
      <c r="H3142">
        <v>0.62004801920768304</v>
      </c>
      <c r="I3142">
        <v>0.338290871904317</v>
      </c>
      <c r="J3142">
        <v>0.28175714730336499</v>
      </c>
      <c r="K3142">
        <f t="shared" si="147"/>
        <v>193559</v>
      </c>
      <c r="L3142">
        <f t="shared" si="148"/>
        <v>73491</v>
      </c>
      <c r="M3142">
        <f t="shared" si="149"/>
        <v>276765</v>
      </c>
    </row>
    <row r="3143" spans="1:13">
      <c r="A3143" s="1" t="s">
        <v>49</v>
      </c>
      <c r="B3143">
        <v>56023</v>
      </c>
      <c r="C3143" t="s">
        <v>237</v>
      </c>
      <c r="D3143">
        <v>8643</v>
      </c>
      <c r="E3143">
        <v>1509</v>
      </c>
      <c r="F3143">
        <v>10468</v>
      </c>
      <c r="G3143">
        <v>7134</v>
      </c>
      <c r="H3143">
        <v>0.82565915170042004</v>
      </c>
      <c r="I3143">
        <v>0.14415361100496701</v>
      </c>
      <c r="J3143">
        <v>0.68150554069545199</v>
      </c>
      <c r="K3143">
        <f t="shared" si="147"/>
        <v>193559</v>
      </c>
      <c r="L3143">
        <f t="shared" si="148"/>
        <v>73491</v>
      </c>
      <c r="M3143">
        <f t="shared" si="149"/>
        <v>276765</v>
      </c>
    </row>
    <row r="3144" spans="1:13">
      <c r="A3144" s="1" t="s">
        <v>49</v>
      </c>
      <c r="B3144">
        <v>56025</v>
      </c>
      <c r="C3144" t="s">
        <v>1965</v>
      </c>
      <c r="D3144">
        <v>25271</v>
      </c>
      <c r="E3144">
        <v>8530</v>
      </c>
      <c r="F3144">
        <v>35202</v>
      </c>
      <c r="G3144">
        <v>16741</v>
      </c>
      <c r="H3144">
        <v>0.71788534742344101</v>
      </c>
      <c r="I3144">
        <v>0.242315777512641</v>
      </c>
      <c r="J3144">
        <v>0.47556956991080002</v>
      </c>
      <c r="K3144">
        <f t="shared" si="147"/>
        <v>193559</v>
      </c>
      <c r="L3144">
        <f t="shared" si="148"/>
        <v>73491</v>
      </c>
      <c r="M3144">
        <f t="shared" si="149"/>
        <v>276765</v>
      </c>
    </row>
    <row r="3145" spans="1:13">
      <c r="A3145" s="1" t="s">
        <v>49</v>
      </c>
      <c r="B3145">
        <v>56027</v>
      </c>
      <c r="C3145" t="s">
        <v>1966</v>
      </c>
      <c r="D3145">
        <v>1118</v>
      </c>
      <c r="E3145">
        <v>155</v>
      </c>
      <c r="F3145">
        <v>1308</v>
      </c>
      <c r="G3145">
        <v>963</v>
      </c>
      <c r="H3145">
        <v>0.85474006116207901</v>
      </c>
      <c r="I3145">
        <v>0.11850152905198701</v>
      </c>
      <c r="J3145">
        <v>0.73623853211009105</v>
      </c>
      <c r="K3145">
        <f t="shared" si="147"/>
        <v>193559</v>
      </c>
      <c r="L3145">
        <f t="shared" si="148"/>
        <v>73491</v>
      </c>
      <c r="M3145">
        <f t="shared" si="149"/>
        <v>276765</v>
      </c>
    </row>
    <row r="3146" spans="1:13">
      <c r="A3146" s="1" t="s">
        <v>49</v>
      </c>
      <c r="B3146">
        <v>56029</v>
      </c>
      <c r="C3146" t="s">
        <v>362</v>
      </c>
      <c r="D3146">
        <v>12813</v>
      </c>
      <c r="E3146">
        <v>3410</v>
      </c>
      <c r="F3146">
        <v>16717</v>
      </c>
      <c r="G3146">
        <v>9403</v>
      </c>
      <c r="H3146">
        <v>0.76646527486989202</v>
      </c>
      <c r="I3146">
        <v>0.20398396841538499</v>
      </c>
      <c r="J3146">
        <v>0.562481306454507</v>
      </c>
      <c r="K3146">
        <f t="shared" si="147"/>
        <v>193559</v>
      </c>
      <c r="L3146">
        <f t="shared" si="148"/>
        <v>73491</v>
      </c>
      <c r="M3146">
        <f t="shared" si="149"/>
        <v>276765</v>
      </c>
    </row>
    <row r="3147" spans="1:13">
      <c r="A3147" s="1" t="s">
        <v>49</v>
      </c>
      <c r="B3147">
        <v>56031</v>
      </c>
      <c r="C3147" t="s">
        <v>1130</v>
      </c>
      <c r="D3147">
        <v>3898</v>
      </c>
      <c r="E3147">
        <v>890</v>
      </c>
      <c r="F3147">
        <v>4923</v>
      </c>
      <c r="G3147">
        <v>3008</v>
      </c>
      <c r="H3147">
        <v>0.79179362177533996</v>
      </c>
      <c r="I3147">
        <v>0.18078407475116701</v>
      </c>
      <c r="J3147">
        <v>0.61100954702417198</v>
      </c>
      <c r="K3147">
        <f t="shared" si="147"/>
        <v>193559</v>
      </c>
      <c r="L3147">
        <f t="shared" si="148"/>
        <v>73491</v>
      </c>
      <c r="M3147">
        <f t="shared" si="149"/>
        <v>276765</v>
      </c>
    </row>
    <row r="3148" spans="1:13">
      <c r="A3148" s="1" t="s">
        <v>49</v>
      </c>
      <c r="B3148">
        <v>56033</v>
      </c>
      <c r="C3148" t="s">
        <v>774</v>
      </c>
      <c r="D3148">
        <v>11843</v>
      </c>
      <c r="E3148">
        <v>4043</v>
      </c>
      <c r="F3148">
        <v>16428</v>
      </c>
      <c r="G3148">
        <v>7800</v>
      </c>
      <c r="H3148">
        <v>0.72090333576819998</v>
      </c>
      <c r="I3148">
        <v>0.24610421232042801</v>
      </c>
      <c r="J3148">
        <v>0.47479912344777198</v>
      </c>
      <c r="K3148">
        <f t="shared" si="147"/>
        <v>193559</v>
      </c>
      <c r="L3148">
        <f t="shared" si="148"/>
        <v>73491</v>
      </c>
      <c r="M3148">
        <f t="shared" si="149"/>
        <v>276765</v>
      </c>
    </row>
    <row r="3149" spans="1:13">
      <c r="A3149" s="1" t="s">
        <v>49</v>
      </c>
      <c r="B3149">
        <v>56035</v>
      </c>
      <c r="C3149" t="s">
        <v>1967</v>
      </c>
      <c r="D3149">
        <v>3957</v>
      </c>
      <c r="E3149">
        <v>882</v>
      </c>
      <c r="F3149">
        <v>4970</v>
      </c>
      <c r="G3149">
        <v>3075</v>
      </c>
      <c r="H3149">
        <v>0.79617706237424501</v>
      </c>
      <c r="I3149">
        <v>0.17746478873239399</v>
      </c>
      <c r="J3149">
        <v>0.618712273641851</v>
      </c>
      <c r="K3149">
        <f t="shared" si="147"/>
        <v>193559</v>
      </c>
      <c r="L3149">
        <f t="shared" si="148"/>
        <v>73491</v>
      </c>
      <c r="M3149">
        <f t="shared" si="149"/>
        <v>276765</v>
      </c>
    </row>
    <row r="3150" spans="1:13">
      <c r="A3150" s="1" t="s">
        <v>49</v>
      </c>
      <c r="B3150">
        <v>56037</v>
      </c>
      <c r="C3150" t="s">
        <v>1968</v>
      </c>
      <c r="D3150">
        <v>12229</v>
      </c>
      <c r="E3150">
        <v>3823</v>
      </c>
      <c r="F3150">
        <v>16603</v>
      </c>
      <c r="G3150">
        <v>8406</v>
      </c>
      <c r="H3150">
        <v>0.73655363488526104</v>
      </c>
      <c r="I3150">
        <v>0.23025959164006499</v>
      </c>
      <c r="J3150">
        <v>0.506294043245196</v>
      </c>
      <c r="K3150">
        <f t="shared" si="147"/>
        <v>193559</v>
      </c>
      <c r="L3150">
        <f t="shared" si="148"/>
        <v>73491</v>
      </c>
      <c r="M3150">
        <f t="shared" si="149"/>
        <v>276765</v>
      </c>
    </row>
    <row r="3151" spans="1:13">
      <c r="A3151" s="1" t="s">
        <v>49</v>
      </c>
      <c r="B3151">
        <v>56039</v>
      </c>
      <c r="C3151" t="s">
        <v>578</v>
      </c>
      <c r="D3151">
        <v>4341</v>
      </c>
      <c r="E3151">
        <v>9848</v>
      </c>
      <c r="F3151">
        <v>14677</v>
      </c>
      <c r="G3151">
        <v>-5507</v>
      </c>
      <c r="H3151">
        <v>0.295768890100156</v>
      </c>
      <c r="I3151">
        <v>0.67098180827144505</v>
      </c>
      <c r="J3151">
        <v>-0.37521291817128799</v>
      </c>
      <c r="K3151">
        <f t="shared" si="147"/>
        <v>193559</v>
      </c>
      <c r="L3151">
        <f t="shared" si="148"/>
        <v>73491</v>
      </c>
      <c r="M3151">
        <f t="shared" si="149"/>
        <v>276765</v>
      </c>
    </row>
    <row r="3152" spans="1:13">
      <c r="A3152" s="1" t="s">
        <v>49</v>
      </c>
      <c r="B3152">
        <v>56041</v>
      </c>
      <c r="C3152" t="s">
        <v>1969</v>
      </c>
      <c r="D3152">
        <v>7496</v>
      </c>
      <c r="E3152">
        <v>1591</v>
      </c>
      <c r="F3152">
        <v>9402</v>
      </c>
      <c r="G3152">
        <v>5905</v>
      </c>
      <c r="H3152">
        <v>0.79727717506913398</v>
      </c>
      <c r="I3152">
        <v>0.169219315039353</v>
      </c>
      <c r="J3152">
        <v>0.62805786002978004</v>
      </c>
      <c r="K3152">
        <f t="shared" si="147"/>
        <v>193559</v>
      </c>
      <c r="L3152">
        <f t="shared" si="148"/>
        <v>73491</v>
      </c>
      <c r="M3152">
        <f t="shared" si="149"/>
        <v>276765</v>
      </c>
    </row>
    <row r="3153" spans="1:13">
      <c r="A3153" s="1" t="s">
        <v>49</v>
      </c>
      <c r="B3153">
        <v>56043</v>
      </c>
      <c r="C3153" t="s">
        <v>1970</v>
      </c>
      <c r="D3153">
        <v>3245</v>
      </c>
      <c r="E3153">
        <v>651</v>
      </c>
      <c r="F3153">
        <v>4012</v>
      </c>
      <c r="G3153">
        <v>2594</v>
      </c>
      <c r="H3153">
        <v>0.80882352941176405</v>
      </c>
      <c r="I3153">
        <v>0.16226321036889299</v>
      </c>
      <c r="J3153">
        <v>0.64656031904287103</v>
      </c>
      <c r="K3153">
        <f t="shared" si="147"/>
        <v>193559</v>
      </c>
      <c r="L3153">
        <f t="shared" si="148"/>
        <v>73491</v>
      </c>
      <c r="M3153">
        <f t="shared" si="149"/>
        <v>276765</v>
      </c>
    </row>
    <row r="3154" spans="1:13">
      <c r="A3154" s="1" t="s">
        <v>49</v>
      </c>
      <c r="B3154">
        <v>56045</v>
      </c>
      <c r="C3154" t="s">
        <v>1971</v>
      </c>
      <c r="D3154">
        <v>3107</v>
      </c>
      <c r="E3154">
        <v>360</v>
      </c>
      <c r="F3154">
        <v>3542</v>
      </c>
      <c r="G3154">
        <v>2747</v>
      </c>
      <c r="H3154">
        <v>0.87718802936194196</v>
      </c>
      <c r="I3154">
        <v>0.10163749294184</v>
      </c>
      <c r="J3154">
        <v>0.77555053642010097</v>
      </c>
      <c r="K3154">
        <f t="shared" si="147"/>
        <v>193559</v>
      </c>
      <c r="L3154">
        <f t="shared" si="148"/>
        <v>73491</v>
      </c>
      <c r="M3154">
        <f t="shared" si="149"/>
        <v>276765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CC047-053D-420B-AB4F-BA43250BEF56}">
  <dimension ref="A1:S802"/>
  <sheetViews>
    <sheetView topLeftCell="B1" workbookViewId="0">
      <selection activeCell="S8" sqref="S8:S802"/>
    </sheetView>
  </sheetViews>
  <sheetFormatPr defaultRowHeight="15"/>
  <cols>
    <col min="5" max="5" width="22.85546875" bestFit="1" customWidth="1"/>
    <col min="6" max="6" width="9" bestFit="1" customWidth="1"/>
    <col min="8" max="8" width="9" bestFit="1" customWidth="1"/>
    <col min="12" max="12" width="10.140625" style="6" bestFit="1" customWidth="1"/>
    <col min="13" max="13" width="9.140625" style="6" bestFit="1" customWidth="1"/>
    <col min="14" max="14" width="22" bestFit="1" customWidth="1"/>
    <col min="17" max="17" width="10.85546875" bestFit="1" customWidth="1"/>
    <col min="18" max="18" width="9.85546875" bestFit="1" customWidth="1"/>
  </cols>
  <sheetData>
    <row r="1" spans="1:19">
      <c r="F1" s="13" t="s">
        <v>2080</v>
      </c>
    </row>
    <row r="2" spans="1:19">
      <c r="F2" s="13"/>
    </row>
    <row r="3" spans="1:19">
      <c r="A3" s="65" t="s">
        <v>2065</v>
      </c>
      <c r="B3" s="65" t="s">
        <v>2066</v>
      </c>
      <c r="C3" s="65" t="s">
        <v>2067</v>
      </c>
      <c r="D3" s="65"/>
      <c r="E3" s="65" t="s">
        <v>2068</v>
      </c>
      <c r="F3" s="19" t="s">
        <v>2069</v>
      </c>
      <c r="G3" s="19"/>
      <c r="H3" s="19"/>
      <c r="I3" s="19"/>
      <c r="J3" s="19"/>
      <c r="K3" s="19"/>
    </row>
    <row r="4" spans="1:19">
      <c r="A4" s="67"/>
      <c r="B4" s="67"/>
      <c r="C4" s="65"/>
      <c r="D4" s="65"/>
      <c r="E4" s="67"/>
      <c r="F4" s="65" t="s">
        <v>2070</v>
      </c>
      <c r="G4" s="66" t="s">
        <v>2071</v>
      </c>
      <c r="H4" s="19" t="s">
        <v>2072</v>
      </c>
      <c r="I4" s="19"/>
      <c r="J4" s="20" t="s">
        <v>2073</v>
      </c>
      <c r="K4" s="19"/>
    </row>
    <row r="5" spans="1:19">
      <c r="A5" s="67"/>
      <c r="B5" s="67"/>
      <c r="C5" s="65" t="s">
        <v>2074</v>
      </c>
      <c r="D5" s="65" t="s">
        <v>2075</v>
      </c>
      <c r="E5" s="67"/>
      <c r="F5" s="65"/>
      <c r="G5" s="65"/>
      <c r="H5" s="65" t="s">
        <v>2070</v>
      </c>
      <c r="I5" s="66" t="s">
        <v>2071</v>
      </c>
      <c r="J5" s="65" t="s">
        <v>2070</v>
      </c>
      <c r="K5" s="65" t="s">
        <v>2076</v>
      </c>
    </row>
    <row r="6" spans="1:19">
      <c r="A6" s="67"/>
      <c r="B6" s="67"/>
      <c r="C6" s="65" t="s">
        <v>2077</v>
      </c>
      <c r="D6" s="65" t="s">
        <v>2077</v>
      </c>
      <c r="E6" s="67"/>
      <c r="F6" s="65"/>
      <c r="G6" s="65"/>
      <c r="H6" s="65" t="s">
        <v>2077</v>
      </c>
      <c r="I6" s="66"/>
      <c r="J6" s="65" t="s">
        <v>2078</v>
      </c>
      <c r="K6" s="65" t="s">
        <v>2079</v>
      </c>
    </row>
    <row r="8" spans="1:19" ht="14.45" customHeight="1">
      <c r="A8" s="14" t="s">
        <v>2007</v>
      </c>
      <c r="B8" s="15" t="s">
        <v>52</v>
      </c>
      <c r="C8" s="14" t="s">
        <v>2008</v>
      </c>
      <c r="D8" s="14" t="s">
        <v>2007</v>
      </c>
      <c r="E8" s="16">
        <v>3876526</v>
      </c>
      <c r="F8" s="16">
        <v>2240277</v>
      </c>
      <c r="G8" s="17">
        <v>57.8</v>
      </c>
      <c r="H8" s="16">
        <v>2180872</v>
      </c>
      <c r="I8" s="17">
        <v>56.3</v>
      </c>
      <c r="J8" s="16">
        <v>59405</v>
      </c>
      <c r="K8" s="17">
        <v>2.7</v>
      </c>
      <c r="L8" s="6" t="str">
        <f>_xlfn.CONCAT(D8,"/",D8,"/",C8)</f>
        <v>01/01/2020</v>
      </c>
      <c r="M8" s="6">
        <f>EOMONTH(L8,0)</f>
        <v>43861</v>
      </c>
      <c r="N8" t="str">
        <f>_xlfn.CONCAT(B8,"-",M8)</f>
        <v>Alabama-43861</v>
      </c>
      <c r="O8" s="21">
        <f>I8</f>
        <v>56.3</v>
      </c>
      <c r="P8" s="21">
        <f>K8</f>
        <v>2.7</v>
      </c>
      <c r="Q8" s="22">
        <f>E8</f>
        <v>3876526</v>
      </c>
      <c r="R8" s="22">
        <f>H8</f>
        <v>2180872</v>
      </c>
      <c r="S8" s="22">
        <f>J8</f>
        <v>59405</v>
      </c>
    </row>
    <row r="9" spans="1:19" ht="14.45" customHeight="1">
      <c r="A9" s="14" t="s">
        <v>2009</v>
      </c>
      <c r="B9" s="15" t="s">
        <v>50</v>
      </c>
      <c r="C9" s="14" t="s">
        <v>2008</v>
      </c>
      <c r="D9" s="14" t="s">
        <v>2007</v>
      </c>
      <c r="E9" s="16">
        <v>546109</v>
      </c>
      <c r="F9" s="16">
        <v>353349</v>
      </c>
      <c r="G9" s="17">
        <v>64.7</v>
      </c>
      <c r="H9" s="16">
        <v>335692</v>
      </c>
      <c r="I9" s="17">
        <v>61.5</v>
      </c>
      <c r="J9" s="16">
        <v>17657</v>
      </c>
      <c r="K9" s="17">
        <v>5</v>
      </c>
      <c r="L9" s="6" t="str">
        <f t="shared" ref="L9:L72" si="0">_xlfn.CONCAT(D9,"/",D9,"/",C9)</f>
        <v>01/01/2020</v>
      </c>
      <c r="M9" s="6">
        <f t="shared" ref="M9:M72" si="1">EOMONTH(L9,0)</f>
        <v>43861</v>
      </c>
      <c r="N9" t="str">
        <f t="shared" ref="N9:N72" si="2">_xlfn.CONCAT(B9,"-",M9)</f>
        <v>Alaska-43861</v>
      </c>
      <c r="O9" s="21">
        <f t="shared" ref="O9:O72" si="3">I9</f>
        <v>61.5</v>
      </c>
      <c r="P9" s="21">
        <f t="shared" ref="P9:P72" si="4">K9</f>
        <v>5</v>
      </c>
      <c r="Q9" s="22">
        <f t="shared" ref="Q9:Q72" si="5">E9</f>
        <v>546109</v>
      </c>
      <c r="R9" s="22">
        <f t="shared" ref="R9:R72" si="6">H9</f>
        <v>335692</v>
      </c>
      <c r="S9" s="22">
        <f t="shared" ref="S9:S72" si="7">J9</f>
        <v>17657</v>
      </c>
    </row>
    <row r="10" spans="1:19">
      <c r="A10" s="14" t="s">
        <v>2010</v>
      </c>
      <c r="B10" s="15" t="s">
        <v>8</v>
      </c>
      <c r="C10" s="14" t="s">
        <v>2008</v>
      </c>
      <c r="D10" s="14" t="s">
        <v>2007</v>
      </c>
      <c r="E10" s="16">
        <v>5802213</v>
      </c>
      <c r="F10" s="16">
        <v>3581294</v>
      </c>
      <c r="G10" s="17">
        <v>61.7</v>
      </c>
      <c r="H10" s="16">
        <v>3409624</v>
      </c>
      <c r="I10" s="17">
        <v>58.8</v>
      </c>
      <c r="J10" s="16">
        <v>171670</v>
      </c>
      <c r="K10" s="17">
        <v>4.8</v>
      </c>
      <c r="L10" s="6" t="str">
        <f t="shared" si="0"/>
        <v>01/01/2020</v>
      </c>
      <c r="M10" s="6">
        <f t="shared" si="1"/>
        <v>43861</v>
      </c>
      <c r="N10" t="str">
        <f t="shared" si="2"/>
        <v>Arizona-43861</v>
      </c>
      <c r="O10" s="21">
        <f t="shared" si="3"/>
        <v>58.8</v>
      </c>
      <c r="P10" s="21">
        <f t="shared" si="4"/>
        <v>4.8</v>
      </c>
      <c r="Q10" s="22">
        <f t="shared" si="5"/>
        <v>5802213</v>
      </c>
      <c r="R10" s="22">
        <f t="shared" si="6"/>
        <v>3409624</v>
      </c>
      <c r="S10" s="22">
        <f t="shared" si="7"/>
        <v>171670</v>
      </c>
    </row>
    <row r="11" spans="1:19">
      <c r="A11" s="14" t="s">
        <v>2011</v>
      </c>
      <c r="B11" s="15" t="s">
        <v>44</v>
      </c>
      <c r="C11" s="14" t="s">
        <v>2008</v>
      </c>
      <c r="D11" s="14" t="s">
        <v>2007</v>
      </c>
      <c r="E11" s="16">
        <v>2353674</v>
      </c>
      <c r="F11" s="16">
        <v>1372291</v>
      </c>
      <c r="G11" s="17">
        <v>58.3</v>
      </c>
      <c r="H11" s="16">
        <v>1322159</v>
      </c>
      <c r="I11" s="17">
        <v>56.2</v>
      </c>
      <c r="J11" s="16">
        <v>50132</v>
      </c>
      <c r="K11" s="17">
        <v>3.7</v>
      </c>
      <c r="L11" s="6" t="str">
        <f t="shared" si="0"/>
        <v>01/01/2020</v>
      </c>
      <c r="M11" s="6">
        <f t="shared" si="1"/>
        <v>43861</v>
      </c>
      <c r="N11" t="str">
        <f t="shared" si="2"/>
        <v>Arkansas-43861</v>
      </c>
      <c r="O11" s="21">
        <f t="shared" si="3"/>
        <v>56.2</v>
      </c>
      <c r="P11" s="21">
        <f t="shared" si="4"/>
        <v>3.7</v>
      </c>
      <c r="Q11" s="22">
        <f t="shared" si="5"/>
        <v>2353674</v>
      </c>
      <c r="R11" s="22">
        <f t="shared" si="6"/>
        <v>1322159</v>
      </c>
      <c r="S11" s="22">
        <f t="shared" si="7"/>
        <v>50132</v>
      </c>
    </row>
    <row r="12" spans="1:19">
      <c r="A12" s="14" t="s">
        <v>2012</v>
      </c>
      <c r="B12" s="15" t="s">
        <v>7</v>
      </c>
      <c r="C12" s="14" t="s">
        <v>2008</v>
      </c>
      <c r="D12" s="14" t="s">
        <v>2007</v>
      </c>
      <c r="E12" s="16">
        <v>31086836</v>
      </c>
      <c r="F12" s="16">
        <v>19437115</v>
      </c>
      <c r="G12" s="17">
        <v>62.5</v>
      </c>
      <c r="H12" s="16">
        <v>18613291</v>
      </c>
      <c r="I12" s="17">
        <v>59.9</v>
      </c>
      <c r="J12" s="16">
        <v>823824</v>
      </c>
      <c r="K12" s="17">
        <v>4.2</v>
      </c>
      <c r="L12" s="6" t="str">
        <f t="shared" si="0"/>
        <v>01/01/2020</v>
      </c>
      <c r="M12" s="6">
        <f t="shared" si="1"/>
        <v>43861</v>
      </c>
      <c r="N12" t="str">
        <f t="shared" si="2"/>
        <v>California-43861</v>
      </c>
      <c r="O12" s="21">
        <f t="shared" si="3"/>
        <v>59.9</v>
      </c>
      <c r="P12" s="21">
        <f t="shared" si="4"/>
        <v>4.2</v>
      </c>
      <c r="Q12" s="22">
        <f t="shared" si="5"/>
        <v>31086836</v>
      </c>
      <c r="R12" s="22">
        <f t="shared" si="6"/>
        <v>18613291</v>
      </c>
      <c r="S12" s="22">
        <f t="shared" si="7"/>
        <v>823824</v>
      </c>
    </row>
    <row r="13" spans="1:19">
      <c r="A13" s="14" t="s">
        <v>2013</v>
      </c>
      <c r="B13" s="18" t="s">
        <v>283</v>
      </c>
      <c r="C13" s="14" t="s">
        <v>2008</v>
      </c>
      <c r="D13" s="14" t="s">
        <v>2007</v>
      </c>
      <c r="E13" s="16">
        <v>8031759</v>
      </c>
      <c r="F13" s="16">
        <v>5192929</v>
      </c>
      <c r="G13" s="17">
        <v>64.7</v>
      </c>
      <c r="H13" s="16">
        <v>4942933</v>
      </c>
      <c r="I13" s="17">
        <v>61.5</v>
      </c>
      <c r="J13" s="16">
        <v>249996</v>
      </c>
      <c r="K13" s="17">
        <v>4.8</v>
      </c>
      <c r="L13" s="6" t="str">
        <f t="shared" si="0"/>
        <v>01/01/2020</v>
      </c>
      <c r="M13" s="6">
        <f t="shared" si="1"/>
        <v>43861</v>
      </c>
      <c r="N13" t="str">
        <f t="shared" si="2"/>
        <v>Los Angeles County-43861</v>
      </c>
      <c r="O13" s="21">
        <f t="shared" si="3"/>
        <v>61.5</v>
      </c>
      <c r="P13" s="21">
        <f t="shared" si="4"/>
        <v>4.8</v>
      </c>
      <c r="Q13" s="22">
        <f t="shared" si="5"/>
        <v>8031759</v>
      </c>
      <c r="R13" s="22">
        <f t="shared" si="6"/>
        <v>4942933</v>
      </c>
      <c r="S13" s="22">
        <f t="shared" si="7"/>
        <v>249996</v>
      </c>
    </row>
    <row r="14" spans="1:19">
      <c r="A14" s="14" t="s">
        <v>2014</v>
      </c>
      <c r="B14" s="15" t="s">
        <v>22</v>
      </c>
      <c r="C14" s="14" t="s">
        <v>2008</v>
      </c>
      <c r="D14" s="14" t="s">
        <v>2007</v>
      </c>
      <c r="E14" s="16">
        <v>4584112</v>
      </c>
      <c r="F14" s="16">
        <v>3154544</v>
      </c>
      <c r="G14" s="17">
        <v>68.8</v>
      </c>
      <c r="H14" s="16">
        <v>3070164</v>
      </c>
      <c r="I14" s="17">
        <v>67</v>
      </c>
      <c r="J14" s="16">
        <v>84380</v>
      </c>
      <c r="K14" s="17">
        <v>2.7</v>
      </c>
      <c r="L14" s="6" t="str">
        <f t="shared" si="0"/>
        <v>01/01/2020</v>
      </c>
      <c r="M14" s="6">
        <f t="shared" si="1"/>
        <v>43861</v>
      </c>
      <c r="N14" t="str">
        <f t="shared" si="2"/>
        <v>Colorado-43861</v>
      </c>
      <c r="O14" s="21">
        <f t="shared" si="3"/>
        <v>67</v>
      </c>
      <c r="P14" s="21">
        <f t="shared" si="4"/>
        <v>2.7</v>
      </c>
      <c r="Q14" s="22">
        <f t="shared" si="5"/>
        <v>4584112</v>
      </c>
      <c r="R14" s="22">
        <f t="shared" si="6"/>
        <v>3070164</v>
      </c>
      <c r="S14" s="22">
        <f t="shared" si="7"/>
        <v>84380</v>
      </c>
    </row>
    <row r="15" spans="1:19">
      <c r="A15" s="14" t="s">
        <v>2015</v>
      </c>
      <c r="B15" s="15" t="s">
        <v>38</v>
      </c>
      <c r="C15" s="14" t="s">
        <v>2008</v>
      </c>
      <c r="D15" s="14" t="s">
        <v>2007</v>
      </c>
      <c r="E15" s="16">
        <v>2885953</v>
      </c>
      <c r="F15" s="16">
        <v>1921041</v>
      </c>
      <c r="G15" s="17">
        <v>66.599999999999994</v>
      </c>
      <c r="H15" s="16">
        <v>1850746</v>
      </c>
      <c r="I15" s="17">
        <v>64.099999999999994</v>
      </c>
      <c r="J15" s="16">
        <v>70295</v>
      </c>
      <c r="K15" s="17">
        <v>3.7</v>
      </c>
      <c r="L15" s="6" t="str">
        <f t="shared" si="0"/>
        <v>01/01/2020</v>
      </c>
      <c r="M15" s="6">
        <f t="shared" si="1"/>
        <v>43861</v>
      </c>
      <c r="N15" t="str">
        <f t="shared" si="2"/>
        <v>Connecticut-43861</v>
      </c>
      <c r="O15" s="21">
        <f t="shared" si="3"/>
        <v>64.099999999999994</v>
      </c>
      <c r="P15" s="21">
        <f t="shared" si="4"/>
        <v>3.7</v>
      </c>
      <c r="Q15" s="22">
        <f t="shared" si="5"/>
        <v>2885953</v>
      </c>
      <c r="R15" s="22">
        <f t="shared" si="6"/>
        <v>1850746</v>
      </c>
      <c r="S15" s="22">
        <f t="shared" si="7"/>
        <v>70295</v>
      </c>
    </row>
    <row r="16" spans="1:19">
      <c r="A16" s="14" t="s">
        <v>2016</v>
      </c>
      <c r="B16" s="15" t="s">
        <v>45</v>
      </c>
      <c r="C16" s="14" t="s">
        <v>2008</v>
      </c>
      <c r="D16" s="14" t="s">
        <v>2007</v>
      </c>
      <c r="E16" s="16">
        <v>786721</v>
      </c>
      <c r="F16" s="16">
        <v>493327</v>
      </c>
      <c r="G16" s="17">
        <v>62.7</v>
      </c>
      <c r="H16" s="16">
        <v>472306</v>
      </c>
      <c r="I16" s="17">
        <v>60</v>
      </c>
      <c r="J16" s="16">
        <v>21021</v>
      </c>
      <c r="K16" s="17">
        <v>4.3</v>
      </c>
      <c r="L16" s="6" t="str">
        <f t="shared" si="0"/>
        <v>01/01/2020</v>
      </c>
      <c r="M16" s="6">
        <f t="shared" si="1"/>
        <v>43861</v>
      </c>
      <c r="N16" t="str">
        <f t="shared" si="2"/>
        <v>Delaware-43861</v>
      </c>
      <c r="O16" s="21">
        <f t="shared" si="3"/>
        <v>60</v>
      </c>
      <c r="P16" s="21">
        <f t="shared" si="4"/>
        <v>4.3</v>
      </c>
      <c r="Q16" s="22">
        <f t="shared" si="5"/>
        <v>786721</v>
      </c>
      <c r="R16" s="22">
        <f t="shared" si="6"/>
        <v>472306</v>
      </c>
      <c r="S16" s="22">
        <f t="shared" si="7"/>
        <v>21021</v>
      </c>
    </row>
    <row r="17" spans="1:19">
      <c r="A17" s="14" t="s">
        <v>2017</v>
      </c>
      <c r="B17" s="15" t="s">
        <v>33</v>
      </c>
      <c r="C17" s="14" t="s">
        <v>2008</v>
      </c>
      <c r="D17" s="14" t="s">
        <v>2007</v>
      </c>
      <c r="E17" s="16">
        <v>582696</v>
      </c>
      <c r="F17" s="16">
        <v>420360</v>
      </c>
      <c r="G17" s="17">
        <v>72.099999999999994</v>
      </c>
      <c r="H17" s="16">
        <v>399827</v>
      </c>
      <c r="I17" s="17">
        <v>68.599999999999994</v>
      </c>
      <c r="J17" s="16">
        <v>20533</v>
      </c>
      <c r="K17" s="17">
        <v>4.9000000000000004</v>
      </c>
      <c r="L17" s="6" t="str">
        <f t="shared" si="0"/>
        <v>01/01/2020</v>
      </c>
      <c r="M17" s="6">
        <f t="shared" si="1"/>
        <v>43861</v>
      </c>
      <c r="N17" t="str">
        <f t="shared" si="2"/>
        <v>District of Columbia-43861</v>
      </c>
      <c r="O17" s="21">
        <f t="shared" si="3"/>
        <v>68.599999999999994</v>
      </c>
      <c r="P17" s="21">
        <f t="shared" si="4"/>
        <v>4.9000000000000004</v>
      </c>
      <c r="Q17" s="22">
        <f t="shared" si="5"/>
        <v>582696</v>
      </c>
      <c r="R17" s="22">
        <f t="shared" si="6"/>
        <v>399827</v>
      </c>
      <c r="S17" s="22">
        <f t="shared" si="7"/>
        <v>20533</v>
      </c>
    </row>
    <row r="18" spans="1:19">
      <c r="A18" s="14" t="s">
        <v>2018</v>
      </c>
      <c r="B18" s="15" t="s">
        <v>15</v>
      </c>
      <c r="C18" s="14" t="s">
        <v>2008</v>
      </c>
      <c r="D18" s="14" t="s">
        <v>2007</v>
      </c>
      <c r="E18" s="16">
        <v>17555962</v>
      </c>
      <c r="F18" s="16">
        <v>10458937</v>
      </c>
      <c r="G18" s="17">
        <v>59.6</v>
      </c>
      <c r="H18" s="16">
        <v>10116910</v>
      </c>
      <c r="I18" s="17">
        <v>57.6</v>
      </c>
      <c r="J18" s="16">
        <v>342027</v>
      </c>
      <c r="K18" s="17">
        <v>3.3</v>
      </c>
      <c r="L18" s="6" t="str">
        <f t="shared" si="0"/>
        <v>01/01/2020</v>
      </c>
      <c r="M18" s="6">
        <f t="shared" si="1"/>
        <v>43861</v>
      </c>
      <c r="N18" t="str">
        <f t="shared" si="2"/>
        <v>Florida-43861</v>
      </c>
      <c r="O18" s="21">
        <f t="shared" si="3"/>
        <v>57.6</v>
      </c>
      <c r="P18" s="21">
        <f t="shared" si="4"/>
        <v>3.3</v>
      </c>
      <c r="Q18" s="22">
        <f t="shared" si="5"/>
        <v>17555962</v>
      </c>
      <c r="R18" s="22">
        <f t="shared" si="6"/>
        <v>10116910</v>
      </c>
      <c r="S18" s="22">
        <f t="shared" si="7"/>
        <v>342027</v>
      </c>
    </row>
    <row r="19" spans="1:19">
      <c r="A19" s="14" t="s">
        <v>2019</v>
      </c>
      <c r="B19" s="15" t="s">
        <v>18</v>
      </c>
      <c r="C19" s="14" t="s">
        <v>2008</v>
      </c>
      <c r="D19" s="14" t="s">
        <v>2007</v>
      </c>
      <c r="E19" s="16">
        <v>8260627</v>
      </c>
      <c r="F19" s="16">
        <v>5198431</v>
      </c>
      <c r="G19" s="17">
        <v>62.9</v>
      </c>
      <c r="H19" s="16">
        <v>5024604</v>
      </c>
      <c r="I19" s="17">
        <v>60.8</v>
      </c>
      <c r="J19" s="16">
        <v>173827</v>
      </c>
      <c r="K19" s="17">
        <v>3.3</v>
      </c>
      <c r="L19" s="6" t="str">
        <f t="shared" si="0"/>
        <v>01/01/2020</v>
      </c>
      <c r="M19" s="6">
        <f t="shared" si="1"/>
        <v>43861</v>
      </c>
      <c r="N19" t="str">
        <f t="shared" si="2"/>
        <v>Georgia-43861</v>
      </c>
      <c r="O19" s="21">
        <f t="shared" si="3"/>
        <v>60.8</v>
      </c>
      <c r="P19" s="21">
        <f t="shared" si="4"/>
        <v>3.3</v>
      </c>
      <c r="Q19" s="22">
        <f t="shared" si="5"/>
        <v>8260627</v>
      </c>
      <c r="R19" s="22">
        <f t="shared" si="6"/>
        <v>5024604</v>
      </c>
      <c r="S19" s="22">
        <f t="shared" si="7"/>
        <v>173827</v>
      </c>
    </row>
    <row r="20" spans="1:19">
      <c r="A20" s="14" t="s">
        <v>2020</v>
      </c>
      <c r="B20" s="15" t="s">
        <v>26</v>
      </c>
      <c r="C20" s="14" t="s">
        <v>2008</v>
      </c>
      <c r="D20" s="14" t="s">
        <v>2007</v>
      </c>
      <c r="E20" s="16">
        <v>1089395</v>
      </c>
      <c r="F20" s="16">
        <v>673017</v>
      </c>
      <c r="G20" s="17">
        <v>61.8</v>
      </c>
      <c r="H20" s="16">
        <v>659237</v>
      </c>
      <c r="I20" s="17">
        <v>60.5</v>
      </c>
      <c r="J20" s="16">
        <v>13780</v>
      </c>
      <c r="K20" s="17">
        <v>2</v>
      </c>
      <c r="L20" s="6" t="str">
        <f t="shared" si="0"/>
        <v>01/01/2020</v>
      </c>
      <c r="M20" s="6">
        <f t="shared" si="1"/>
        <v>43861</v>
      </c>
      <c r="N20" t="str">
        <f t="shared" si="2"/>
        <v>Hawaii-43861</v>
      </c>
      <c r="O20" s="21">
        <f t="shared" si="3"/>
        <v>60.5</v>
      </c>
      <c r="P20" s="21">
        <f t="shared" si="4"/>
        <v>2</v>
      </c>
      <c r="Q20" s="22">
        <f t="shared" si="5"/>
        <v>1089395</v>
      </c>
      <c r="R20" s="22">
        <f t="shared" si="6"/>
        <v>659237</v>
      </c>
      <c r="S20" s="22">
        <f t="shared" si="7"/>
        <v>13780</v>
      </c>
    </row>
    <row r="21" spans="1:19">
      <c r="A21" s="14" t="s">
        <v>2021</v>
      </c>
      <c r="B21" s="15" t="s">
        <v>53</v>
      </c>
      <c r="C21" s="14" t="s">
        <v>2008</v>
      </c>
      <c r="D21" s="14" t="s">
        <v>2007</v>
      </c>
      <c r="E21" s="16">
        <v>1390161</v>
      </c>
      <c r="F21" s="16">
        <v>889944</v>
      </c>
      <c r="G21" s="17">
        <v>64</v>
      </c>
      <c r="H21" s="16">
        <v>867117</v>
      </c>
      <c r="I21" s="17">
        <v>62.4</v>
      </c>
      <c r="J21" s="16">
        <v>22827</v>
      </c>
      <c r="K21" s="17">
        <v>2.6</v>
      </c>
      <c r="L21" s="6" t="str">
        <f t="shared" si="0"/>
        <v>01/01/2020</v>
      </c>
      <c r="M21" s="6">
        <f t="shared" si="1"/>
        <v>43861</v>
      </c>
      <c r="N21" t="str">
        <f t="shared" si="2"/>
        <v>Idaho-43861</v>
      </c>
      <c r="O21" s="21">
        <f t="shared" si="3"/>
        <v>62.4</v>
      </c>
      <c r="P21" s="21">
        <f t="shared" si="4"/>
        <v>2.6</v>
      </c>
      <c r="Q21" s="22">
        <f t="shared" si="5"/>
        <v>1390161</v>
      </c>
      <c r="R21" s="22">
        <f t="shared" si="6"/>
        <v>867117</v>
      </c>
      <c r="S21" s="22">
        <f t="shared" si="7"/>
        <v>22827</v>
      </c>
    </row>
    <row r="22" spans="1:19">
      <c r="A22" s="14" t="s">
        <v>2022</v>
      </c>
      <c r="B22" s="15" t="s">
        <v>6</v>
      </c>
      <c r="C22" s="14" t="s">
        <v>2008</v>
      </c>
      <c r="D22" s="14" t="s">
        <v>2007</v>
      </c>
      <c r="E22" s="16">
        <v>9983613</v>
      </c>
      <c r="F22" s="16">
        <v>6370035</v>
      </c>
      <c r="G22" s="17">
        <v>63.8</v>
      </c>
      <c r="H22" s="16">
        <v>6149010</v>
      </c>
      <c r="I22" s="17">
        <v>61.6</v>
      </c>
      <c r="J22" s="16">
        <v>221025</v>
      </c>
      <c r="K22" s="17">
        <v>3.5</v>
      </c>
      <c r="L22" s="6" t="str">
        <f t="shared" si="0"/>
        <v>01/01/2020</v>
      </c>
      <c r="M22" s="6">
        <f t="shared" si="1"/>
        <v>43861</v>
      </c>
      <c r="N22" t="str">
        <f t="shared" si="2"/>
        <v>Illinois-43861</v>
      </c>
      <c r="O22" s="21">
        <f t="shared" si="3"/>
        <v>61.6</v>
      </c>
      <c r="P22" s="21">
        <f t="shared" si="4"/>
        <v>3.5</v>
      </c>
      <c r="Q22" s="22">
        <f t="shared" si="5"/>
        <v>9983613</v>
      </c>
      <c r="R22" s="22">
        <f t="shared" si="6"/>
        <v>6149010</v>
      </c>
      <c r="S22" s="22">
        <f t="shared" si="7"/>
        <v>221025</v>
      </c>
    </row>
    <row r="23" spans="1:19">
      <c r="A23" s="14" t="s">
        <v>2023</v>
      </c>
      <c r="B23" s="15" t="s">
        <v>27</v>
      </c>
      <c r="C23" s="14" t="s">
        <v>2008</v>
      </c>
      <c r="D23" s="14" t="s">
        <v>2007</v>
      </c>
      <c r="E23" s="16">
        <v>5262529</v>
      </c>
      <c r="F23" s="16">
        <v>3372996</v>
      </c>
      <c r="G23" s="17">
        <v>64.099999999999994</v>
      </c>
      <c r="H23" s="16">
        <v>3266538</v>
      </c>
      <c r="I23" s="17">
        <v>62.1</v>
      </c>
      <c r="J23" s="16">
        <v>106458</v>
      </c>
      <c r="K23" s="17">
        <v>3.2</v>
      </c>
      <c r="L23" s="6" t="str">
        <f t="shared" si="0"/>
        <v>01/01/2020</v>
      </c>
      <c r="M23" s="6">
        <f t="shared" si="1"/>
        <v>43861</v>
      </c>
      <c r="N23" t="str">
        <f t="shared" si="2"/>
        <v>Indiana-43861</v>
      </c>
      <c r="O23" s="21">
        <f t="shared" si="3"/>
        <v>62.1</v>
      </c>
      <c r="P23" s="21">
        <f t="shared" si="4"/>
        <v>3.2</v>
      </c>
      <c r="Q23" s="22">
        <f t="shared" si="5"/>
        <v>5262529</v>
      </c>
      <c r="R23" s="22">
        <f t="shared" si="6"/>
        <v>3266538</v>
      </c>
      <c r="S23" s="22">
        <f t="shared" si="7"/>
        <v>106458</v>
      </c>
    </row>
    <row r="24" spans="1:19">
      <c r="A24" s="14" t="s">
        <v>2024</v>
      </c>
      <c r="B24" s="15" t="s">
        <v>39</v>
      </c>
      <c r="C24" s="14" t="s">
        <v>2008</v>
      </c>
      <c r="D24" s="14" t="s">
        <v>2007</v>
      </c>
      <c r="E24" s="16">
        <v>2477479</v>
      </c>
      <c r="F24" s="16">
        <v>1734173</v>
      </c>
      <c r="G24" s="17">
        <v>70</v>
      </c>
      <c r="H24" s="16">
        <v>1684860</v>
      </c>
      <c r="I24" s="17">
        <v>68</v>
      </c>
      <c r="J24" s="16">
        <v>49313</v>
      </c>
      <c r="K24" s="17">
        <v>2.8</v>
      </c>
      <c r="L24" s="6" t="str">
        <f t="shared" si="0"/>
        <v>01/01/2020</v>
      </c>
      <c r="M24" s="6">
        <f t="shared" si="1"/>
        <v>43861</v>
      </c>
      <c r="N24" t="str">
        <f t="shared" si="2"/>
        <v>Iowa-43861</v>
      </c>
      <c r="O24" s="21">
        <f t="shared" si="3"/>
        <v>68</v>
      </c>
      <c r="P24" s="21">
        <f t="shared" si="4"/>
        <v>2.8</v>
      </c>
      <c r="Q24" s="22">
        <f t="shared" si="5"/>
        <v>2477479</v>
      </c>
      <c r="R24" s="22">
        <f t="shared" si="6"/>
        <v>1684860</v>
      </c>
      <c r="S24" s="22">
        <f t="shared" si="7"/>
        <v>49313</v>
      </c>
    </row>
    <row r="25" spans="1:19">
      <c r="A25" s="14" t="s">
        <v>2025</v>
      </c>
      <c r="B25" s="15" t="s">
        <v>34</v>
      </c>
      <c r="C25" s="14" t="s">
        <v>2008</v>
      </c>
      <c r="D25" s="14" t="s">
        <v>2007</v>
      </c>
      <c r="E25" s="16">
        <v>2232550</v>
      </c>
      <c r="F25" s="16">
        <v>1500177</v>
      </c>
      <c r="G25" s="17">
        <v>67.2</v>
      </c>
      <c r="H25" s="16">
        <v>1453029</v>
      </c>
      <c r="I25" s="17">
        <v>65.099999999999994</v>
      </c>
      <c r="J25" s="16">
        <v>47148</v>
      </c>
      <c r="K25" s="17">
        <v>3.1</v>
      </c>
      <c r="L25" s="6" t="str">
        <f t="shared" si="0"/>
        <v>01/01/2020</v>
      </c>
      <c r="M25" s="6">
        <f t="shared" si="1"/>
        <v>43861</v>
      </c>
      <c r="N25" t="str">
        <f t="shared" si="2"/>
        <v>Kansas-43861</v>
      </c>
      <c r="O25" s="21">
        <f t="shared" si="3"/>
        <v>65.099999999999994</v>
      </c>
      <c r="P25" s="21">
        <f t="shared" si="4"/>
        <v>3.1</v>
      </c>
      <c r="Q25" s="22">
        <f t="shared" si="5"/>
        <v>2232550</v>
      </c>
      <c r="R25" s="22">
        <f t="shared" si="6"/>
        <v>1453029</v>
      </c>
      <c r="S25" s="22">
        <f t="shared" si="7"/>
        <v>47148</v>
      </c>
    </row>
    <row r="26" spans="1:19">
      <c r="A26" s="14" t="s">
        <v>2026</v>
      </c>
      <c r="B26" s="15" t="s">
        <v>28</v>
      </c>
      <c r="C26" s="14" t="s">
        <v>2008</v>
      </c>
      <c r="D26" s="14" t="s">
        <v>2007</v>
      </c>
      <c r="E26" s="16">
        <v>3504469</v>
      </c>
      <c r="F26" s="16">
        <v>2081086</v>
      </c>
      <c r="G26" s="17">
        <v>59.4</v>
      </c>
      <c r="H26" s="16">
        <v>1995321</v>
      </c>
      <c r="I26" s="17">
        <v>56.9</v>
      </c>
      <c r="J26" s="16">
        <v>85765</v>
      </c>
      <c r="K26" s="17">
        <v>4.0999999999999996</v>
      </c>
      <c r="L26" s="6" t="str">
        <f t="shared" si="0"/>
        <v>01/01/2020</v>
      </c>
      <c r="M26" s="6">
        <f t="shared" si="1"/>
        <v>43861</v>
      </c>
      <c r="N26" t="str">
        <f t="shared" si="2"/>
        <v>Kentucky-43861</v>
      </c>
      <c r="O26" s="21">
        <f t="shared" si="3"/>
        <v>56.9</v>
      </c>
      <c r="P26" s="21">
        <f t="shared" si="4"/>
        <v>4.0999999999999996</v>
      </c>
      <c r="Q26" s="22">
        <f t="shared" si="5"/>
        <v>3504469</v>
      </c>
      <c r="R26" s="22">
        <f t="shared" si="6"/>
        <v>1995321</v>
      </c>
      <c r="S26" s="22">
        <f t="shared" si="7"/>
        <v>85765</v>
      </c>
    </row>
    <row r="27" spans="1:19">
      <c r="A27" s="14" t="s">
        <v>2027</v>
      </c>
      <c r="B27" s="15" t="s">
        <v>40</v>
      </c>
      <c r="C27" s="14" t="s">
        <v>2008</v>
      </c>
      <c r="D27" s="14" t="s">
        <v>2007</v>
      </c>
      <c r="E27" s="16">
        <v>3584646</v>
      </c>
      <c r="F27" s="16">
        <v>2150907</v>
      </c>
      <c r="G27" s="17">
        <v>60</v>
      </c>
      <c r="H27" s="16">
        <v>2041637</v>
      </c>
      <c r="I27" s="17">
        <v>57</v>
      </c>
      <c r="J27" s="16">
        <v>109270</v>
      </c>
      <c r="K27" s="17">
        <v>5.0999999999999996</v>
      </c>
      <c r="L27" s="6" t="str">
        <f t="shared" si="0"/>
        <v>01/01/2020</v>
      </c>
      <c r="M27" s="6">
        <f t="shared" si="1"/>
        <v>43861</v>
      </c>
      <c r="N27" t="str">
        <f t="shared" si="2"/>
        <v>Louisiana-43861</v>
      </c>
      <c r="O27" s="21">
        <f t="shared" si="3"/>
        <v>57</v>
      </c>
      <c r="P27" s="21">
        <f t="shared" si="4"/>
        <v>5.0999999999999996</v>
      </c>
      <c r="Q27" s="22">
        <f t="shared" si="5"/>
        <v>3584646</v>
      </c>
      <c r="R27" s="22">
        <f t="shared" si="6"/>
        <v>2041637</v>
      </c>
      <c r="S27" s="22">
        <f t="shared" si="7"/>
        <v>109270</v>
      </c>
    </row>
    <row r="28" spans="1:19">
      <c r="A28" s="14" t="s">
        <v>2028</v>
      </c>
      <c r="B28" s="15" t="s">
        <v>51</v>
      </c>
      <c r="C28" s="14" t="s">
        <v>2008</v>
      </c>
      <c r="D28" s="14" t="s">
        <v>2007</v>
      </c>
      <c r="E28" s="16">
        <v>1115592</v>
      </c>
      <c r="F28" s="16">
        <v>699646</v>
      </c>
      <c r="G28" s="17">
        <v>62.7</v>
      </c>
      <c r="H28" s="16">
        <v>678873</v>
      </c>
      <c r="I28" s="17">
        <v>60.9</v>
      </c>
      <c r="J28" s="16">
        <v>20773</v>
      </c>
      <c r="K28" s="17">
        <v>3</v>
      </c>
      <c r="L28" s="6" t="str">
        <f t="shared" si="0"/>
        <v>01/01/2020</v>
      </c>
      <c r="M28" s="6">
        <f t="shared" si="1"/>
        <v>43861</v>
      </c>
      <c r="N28" t="str">
        <f t="shared" si="2"/>
        <v>Maine-43861</v>
      </c>
      <c r="O28" s="21">
        <f t="shared" si="3"/>
        <v>60.9</v>
      </c>
      <c r="P28" s="21">
        <f t="shared" si="4"/>
        <v>3</v>
      </c>
      <c r="Q28" s="22">
        <f t="shared" si="5"/>
        <v>1115592</v>
      </c>
      <c r="R28" s="22">
        <f t="shared" si="6"/>
        <v>678873</v>
      </c>
      <c r="S28" s="22">
        <f t="shared" si="7"/>
        <v>20773</v>
      </c>
    </row>
    <row r="29" spans="1:19">
      <c r="A29" s="14" t="s">
        <v>2029</v>
      </c>
      <c r="B29" s="15" t="s">
        <v>23</v>
      </c>
      <c r="C29" s="14" t="s">
        <v>2008</v>
      </c>
      <c r="D29" s="14" t="s">
        <v>2007</v>
      </c>
      <c r="E29" s="16">
        <v>4773748</v>
      </c>
      <c r="F29" s="16">
        <v>3298221</v>
      </c>
      <c r="G29" s="17">
        <v>69.099999999999994</v>
      </c>
      <c r="H29" s="16">
        <v>3187160</v>
      </c>
      <c r="I29" s="17">
        <v>66.8</v>
      </c>
      <c r="J29" s="16">
        <v>111061</v>
      </c>
      <c r="K29" s="17">
        <v>3.4</v>
      </c>
      <c r="L29" s="6" t="str">
        <f t="shared" si="0"/>
        <v>01/01/2020</v>
      </c>
      <c r="M29" s="6">
        <f t="shared" si="1"/>
        <v>43861</v>
      </c>
      <c r="N29" t="str">
        <f t="shared" si="2"/>
        <v>Maryland-43861</v>
      </c>
      <c r="O29" s="21">
        <f t="shared" si="3"/>
        <v>66.8</v>
      </c>
      <c r="P29" s="21">
        <f t="shared" si="4"/>
        <v>3.4</v>
      </c>
      <c r="Q29" s="22">
        <f t="shared" si="5"/>
        <v>4773748</v>
      </c>
      <c r="R29" s="22">
        <f t="shared" si="6"/>
        <v>3187160</v>
      </c>
      <c r="S29" s="22">
        <f t="shared" si="7"/>
        <v>111061</v>
      </c>
    </row>
    <row r="30" spans="1:19">
      <c r="A30" s="14" t="s">
        <v>2030</v>
      </c>
      <c r="B30" s="15" t="s">
        <v>9</v>
      </c>
      <c r="C30" s="14" t="s">
        <v>2008</v>
      </c>
      <c r="D30" s="14" t="s">
        <v>2007</v>
      </c>
      <c r="E30" s="16">
        <v>5647161</v>
      </c>
      <c r="F30" s="16">
        <v>3763790</v>
      </c>
      <c r="G30" s="17">
        <v>66.599999999999994</v>
      </c>
      <c r="H30" s="16">
        <v>3657139</v>
      </c>
      <c r="I30" s="17">
        <v>64.8</v>
      </c>
      <c r="J30" s="16">
        <v>106651</v>
      </c>
      <c r="K30" s="17">
        <v>2.8</v>
      </c>
      <c r="L30" s="6" t="str">
        <f t="shared" si="0"/>
        <v>01/01/2020</v>
      </c>
      <c r="M30" s="6">
        <f t="shared" si="1"/>
        <v>43861</v>
      </c>
      <c r="N30" t="str">
        <f t="shared" si="2"/>
        <v>Massachusetts-43861</v>
      </c>
      <c r="O30" s="21">
        <f t="shared" si="3"/>
        <v>64.8</v>
      </c>
      <c r="P30" s="21">
        <f t="shared" si="4"/>
        <v>2.8</v>
      </c>
      <c r="Q30" s="22">
        <f t="shared" si="5"/>
        <v>5647161</v>
      </c>
      <c r="R30" s="22">
        <f t="shared" si="6"/>
        <v>3657139</v>
      </c>
      <c r="S30" s="22">
        <f t="shared" si="7"/>
        <v>106651</v>
      </c>
    </row>
    <row r="31" spans="1:19">
      <c r="A31" s="14" t="s">
        <v>2031</v>
      </c>
      <c r="B31" s="15" t="s">
        <v>42</v>
      </c>
      <c r="C31" s="14" t="s">
        <v>2008</v>
      </c>
      <c r="D31" s="14" t="s">
        <v>2007</v>
      </c>
      <c r="E31" s="16">
        <v>7998157</v>
      </c>
      <c r="F31" s="16">
        <v>4936707</v>
      </c>
      <c r="G31" s="17">
        <v>61.7</v>
      </c>
      <c r="H31" s="16">
        <v>4753182</v>
      </c>
      <c r="I31" s="17">
        <v>59.4</v>
      </c>
      <c r="J31" s="16">
        <v>183525</v>
      </c>
      <c r="K31" s="17">
        <v>3.7</v>
      </c>
      <c r="L31" s="6" t="str">
        <f t="shared" si="0"/>
        <v>01/01/2020</v>
      </c>
      <c r="M31" s="6">
        <f t="shared" si="1"/>
        <v>43861</v>
      </c>
      <c r="N31" t="str">
        <f t="shared" si="2"/>
        <v>Michigan-43861</v>
      </c>
      <c r="O31" s="21">
        <f t="shared" si="3"/>
        <v>59.4</v>
      </c>
      <c r="P31" s="21">
        <f t="shared" si="4"/>
        <v>3.7</v>
      </c>
      <c r="Q31" s="22">
        <f t="shared" si="5"/>
        <v>7998157</v>
      </c>
      <c r="R31" s="22">
        <f t="shared" si="6"/>
        <v>4753182</v>
      </c>
      <c r="S31" s="22">
        <f t="shared" si="7"/>
        <v>183525</v>
      </c>
    </row>
    <row r="32" spans="1:19">
      <c r="A32" s="14" t="s">
        <v>2032</v>
      </c>
      <c r="B32" s="15" t="s">
        <v>29</v>
      </c>
      <c r="C32" s="14" t="s">
        <v>2008</v>
      </c>
      <c r="D32" s="14" t="s">
        <v>2007</v>
      </c>
      <c r="E32" s="16">
        <v>4440365</v>
      </c>
      <c r="F32" s="16">
        <v>3116174</v>
      </c>
      <c r="G32" s="17">
        <v>70.2</v>
      </c>
      <c r="H32" s="16">
        <v>3017331</v>
      </c>
      <c r="I32" s="17">
        <v>68</v>
      </c>
      <c r="J32" s="16">
        <v>98843</v>
      </c>
      <c r="K32" s="17">
        <v>3.2</v>
      </c>
      <c r="L32" s="6" t="str">
        <f t="shared" si="0"/>
        <v>01/01/2020</v>
      </c>
      <c r="M32" s="6">
        <f t="shared" si="1"/>
        <v>43861</v>
      </c>
      <c r="N32" t="str">
        <f t="shared" si="2"/>
        <v>Minnesota-43861</v>
      </c>
      <c r="O32" s="21">
        <f t="shared" si="3"/>
        <v>68</v>
      </c>
      <c r="P32" s="21">
        <f t="shared" si="4"/>
        <v>3.2</v>
      </c>
      <c r="Q32" s="22">
        <f t="shared" si="5"/>
        <v>4440365</v>
      </c>
      <c r="R32" s="22">
        <f t="shared" si="6"/>
        <v>3017331</v>
      </c>
      <c r="S32" s="22">
        <f t="shared" si="7"/>
        <v>98843</v>
      </c>
    </row>
    <row r="33" spans="1:19">
      <c r="A33" s="14" t="s">
        <v>2033</v>
      </c>
      <c r="B33" s="15" t="s">
        <v>46</v>
      </c>
      <c r="C33" s="14" t="s">
        <v>2008</v>
      </c>
      <c r="D33" s="14" t="s">
        <v>2007</v>
      </c>
      <c r="E33" s="16">
        <v>2288349</v>
      </c>
      <c r="F33" s="16">
        <v>1284171</v>
      </c>
      <c r="G33" s="17">
        <v>56.1</v>
      </c>
      <c r="H33" s="16">
        <v>1211954</v>
      </c>
      <c r="I33" s="17">
        <v>53</v>
      </c>
      <c r="J33" s="16">
        <v>72217</v>
      </c>
      <c r="K33" s="17">
        <v>5.6</v>
      </c>
      <c r="L33" s="6" t="str">
        <f t="shared" si="0"/>
        <v>01/01/2020</v>
      </c>
      <c r="M33" s="6">
        <f t="shared" si="1"/>
        <v>43861</v>
      </c>
      <c r="N33" t="str">
        <f t="shared" si="2"/>
        <v>Mississippi-43861</v>
      </c>
      <c r="O33" s="21">
        <f t="shared" si="3"/>
        <v>53</v>
      </c>
      <c r="P33" s="21">
        <f t="shared" si="4"/>
        <v>5.6</v>
      </c>
      <c r="Q33" s="22">
        <f t="shared" si="5"/>
        <v>2288349</v>
      </c>
      <c r="R33" s="22">
        <f t="shared" si="6"/>
        <v>1211954</v>
      </c>
      <c r="S33" s="22">
        <f t="shared" si="7"/>
        <v>72217</v>
      </c>
    </row>
    <row r="34" spans="1:19">
      <c r="A34" s="14" t="s">
        <v>2034</v>
      </c>
      <c r="B34" s="15" t="s">
        <v>35</v>
      </c>
      <c r="C34" s="14" t="s">
        <v>2008</v>
      </c>
      <c r="D34" s="14" t="s">
        <v>2007</v>
      </c>
      <c r="E34" s="16">
        <v>4828271</v>
      </c>
      <c r="F34" s="16">
        <v>3099592</v>
      </c>
      <c r="G34" s="17">
        <v>64.2</v>
      </c>
      <c r="H34" s="16">
        <v>2989051</v>
      </c>
      <c r="I34" s="17">
        <v>61.9</v>
      </c>
      <c r="J34" s="16">
        <v>110541</v>
      </c>
      <c r="K34" s="17">
        <v>3.6</v>
      </c>
      <c r="L34" s="6" t="str">
        <f t="shared" si="0"/>
        <v>01/01/2020</v>
      </c>
      <c r="M34" s="6">
        <f t="shared" si="1"/>
        <v>43861</v>
      </c>
      <c r="N34" t="str">
        <f t="shared" si="2"/>
        <v>Missouri-43861</v>
      </c>
      <c r="O34" s="21">
        <f t="shared" si="3"/>
        <v>61.9</v>
      </c>
      <c r="P34" s="21">
        <f t="shared" si="4"/>
        <v>3.6</v>
      </c>
      <c r="Q34" s="22">
        <f t="shared" si="5"/>
        <v>4828271</v>
      </c>
      <c r="R34" s="22">
        <f t="shared" si="6"/>
        <v>2989051</v>
      </c>
      <c r="S34" s="22">
        <f t="shared" si="7"/>
        <v>110541</v>
      </c>
    </row>
    <row r="35" spans="1:19">
      <c r="A35" s="14" t="s">
        <v>2035</v>
      </c>
      <c r="B35" s="15" t="s">
        <v>54</v>
      </c>
      <c r="C35" s="14" t="s">
        <v>2008</v>
      </c>
      <c r="D35" s="14" t="s">
        <v>2007</v>
      </c>
      <c r="E35" s="16">
        <v>857398</v>
      </c>
      <c r="F35" s="16">
        <v>542553</v>
      </c>
      <c r="G35" s="17">
        <v>63.3</v>
      </c>
      <c r="H35" s="16">
        <v>522727</v>
      </c>
      <c r="I35" s="17">
        <v>61</v>
      </c>
      <c r="J35" s="16">
        <v>19826</v>
      </c>
      <c r="K35" s="17">
        <v>3.7</v>
      </c>
      <c r="L35" s="6" t="str">
        <f t="shared" si="0"/>
        <v>01/01/2020</v>
      </c>
      <c r="M35" s="6">
        <f t="shared" si="1"/>
        <v>43861</v>
      </c>
      <c r="N35" t="str">
        <f t="shared" si="2"/>
        <v>Montana-43861</v>
      </c>
      <c r="O35" s="21">
        <f t="shared" si="3"/>
        <v>61</v>
      </c>
      <c r="P35" s="21">
        <f t="shared" si="4"/>
        <v>3.7</v>
      </c>
      <c r="Q35" s="22">
        <f t="shared" si="5"/>
        <v>857398</v>
      </c>
      <c r="R35" s="22">
        <f t="shared" si="6"/>
        <v>522727</v>
      </c>
      <c r="S35" s="22">
        <f t="shared" si="7"/>
        <v>19826</v>
      </c>
    </row>
    <row r="36" spans="1:19">
      <c r="A36" s="14" t="s">
        <v>2036</v>
      </c>
      <c r="B36" s="15" t="s">
        <v>12</v>
      </c>
      <c r="C36" s="14" t="s">
        <v>2008</v>
      </c>
      <c r="D36" s="14" t="s">
        <v>2007</v>
      </c>
      <c r="E36" s="16">
        <v>1484013</v>
      </c>
      <c r="F36" s="16">
        <v>1044199</v>
      </c>
      <c r="G36" s="17">
        <v>70.400000000000006</v>
      </c>
      <c r="H36" s="16">
        <v>1013444</v>
      </c>
      <c r="I36" s="17">
        <v>68.3</v>
      </c>
      <c r="J36" s="16">
        <v>30755</v>
      </c>
      <c r="K36" s="17">
        <v>2.9</v>
      </c>
      <c r="L36" s="6" t="str">
        <f t="shared" si="0"/>
        <v>01/01/2020</v>
      </c>
      <c r="M36" s="6">
        <f t="shared" si="1"/>
        <v>43861</v>
      </c>
      <c r="N36" t="str">
        <f t="shared" si="2"/>
        <v>Nebraska-43861</v>
      </c>
      <c r="O36" s="21">
        <f t="shared" si="3"/>
        <v>68.3</v>
      </c>
      <c r="P36" s="21">
        <f t="shared" si="4"/>
        <v>2.9</v>
      </c>
      <c r="Q36" s="22">
        <f t="shared" si="5"/>
        <v>1484013</v>
      </c>
      <c r="R36" s="22">
        <f t="shared" si="6"/>
        <v>1013444</v>
      </c>
      <c r="S36" s="22">
        <f t="shared" si="7"/>
        <v>30755</v>
      </c>
    </row>
    <row r="37" spans="1:19">
      <c r="A37" s="14" t="s">
        <v>2037</v>
      </c>
      <c r="B37" s="15" t="s">
        <v>24</v>
      </c>
      <c r="C37" s="14" t="s">
        <v>2008</v>
      </c>
      <c r="D37" s="14" t="s">
        <v>2007</v>
      </c>
      <c r="E37" s="16">
        <v>2460603</v>
      </c>
      <c r="F37" s="16">
        <v>1597920</v>
      </c>
      <c r="G37" s="17">
        <v>64.900000000000006</v>
      </c>
      <c r="H37" s="16">
        <v>1539287</v>
      </c>
      <c r="I37" s="17">
        <v>62.6</v>
      </c>
      <c r="J37" s="16">
        <v>58633</v>
      </c>
      <c r="K37" s="17">
        <v>3.7</v>
      </c>
      <c r="L37" s="6" t="str">
        <f t="shared" si="0"/>
        <v>01/01/2020</v>
      </c>
      <c r="M37" s="6">
        <f t="shared" si="1"/>
        <v>43861</v>
      </c>
      <c r="N37" t="str">
        <f t="shared" si="2"/>
        <v>Nevada-43861</v>
      </c>
      <c r="O37" s="21">
        <f t="shared" si="3"/>
        <v>62.6</v>
      </c>
      <c r="P37" s="21">
        <f t="shared" si="4"/>
        <v>3.7</v>
      </c>
      <c r="Q37" s="22">
        <f t="shared" si="5"/>
        <v>2460603</v>
      </c>
      <c r="R37" s="22">
        <f t="shared" si="6"/>
        <v>1539287</v>
      </c>
      <c r="S37" s="22">
        <f t="shared" si="7"/>
        <v>58633</v>
      </c>
    </row>
    <row r="38" spans="1:19">
      <c r="A38" s="14" t="s">
        <v>2038</v>
      </c>
      <c r="B38" s="15" t="s">
        <v>19</v>
      </c>
      <c r="C38" s="14" t="s">
        <v>2008</v>
      </c>
      <c r="D38" s="14" t="s">
        <v>2007</v>
      </c>
      <c r="E38" s="16">
        <v>1127119</v>
      </c>
      <c r="F38" s="16">
        <v>773561</v>
      </c>
      <c r="G38" s="17">
        <v>68.599999999999994</v>
      </c>
      <c r="H38" s="16">
        <v>753657</v>
      </c>
      <c r="I38" s="17">
        <v>66.900000000000006</v>
      </c>
      <c r="J38" s="16">
        <v>19904</v>
      </c>
      <c r="K38" s="17">
        <v>2.6</v>
      </c>
      <c r="L38" s="6" t="str">
        <f t="shared" si="0"/>
        <v>01/01/2020</v>
      </c>
      <c r="M38" s="6">
        <f t="shared" si="1"/>
        <v>43861</v>
      </c>
      <c r="N38" t="str">
        <f t="shared" si="2"/>
        <v>New Hampshire-43861</v>
      </c>
      <c r="O38" s="21">
        <f t="shared" si="3"/>
        <v>66.900000000000006</v>
      </c>
      <c r="P38" s="21">
        <f t="shared" si="4"/>
        <v>2.6</v>
      </c>
      <c r="Q38" s="22">
        <f t="shared" si="5"/>
        <v>1127119</v>
      </c>
      <c r="R38" s="22">
        <f t="shared" si="6"/>
        <v>753657</v>
      </c>
      <c r="S38" s="22">
        <f t="shared" si="7"/>
        <v>19904</v>
      </c>
    </row>
    <row r="39" spans="1:19">
      <c r="A39" s="14" t="s">
        <v>2039</v>
      </c>
      <c r="B39" s="15" t="s">
        <v>21</v>
      </c>
      <c r="C39" s="14" t="s">
        <v>2008</v>
      </c>
      <c r="D39" s="14" t="s">
        <v>2007</v>
      </c>
      <c r="E39" s="16">
        <v>7080875</v>
      </c>
      <c r="F39" s="16">
        <v>4580764</v>
      </c>
      <c r="G39" s="17">
        <v>64.7</v>
      </c>
      <c r="H39" s="16">
        <v>4413361</v>
      </c>
      <c r="I39" s="17">
        <v>62.3</v>
      </c>
      <c r="J39" s="16">
        <v>167403</v>
      </c>
      <c r="K39" s="17">
        <v>3.7</v>
      </c>
      <c r="L39" s="6" t="str">
        <f t="shared" si="0"/>
        <v>01/01/2020</v>
      </c>
      <c r="M39" s="6">
        <f t="shared" si="1"/>
        <v>43861</v>
      </c>
      <c r="N39" t="str">
        <f t="shared" si="2"/>
        <v>New Jersey-43861</v>
      </c>
      <c r="O39" s="21">
        <f t="shared" si="3"/>
        <v>62.3</v>
      </c>
      <c r="P39" s="21">
        <f t="shared" si="4"/>
        <v>3.7</v>
      </c>
      <c r="Q39" s="22">
        <f t="shared" si="5"/>
        <v>7080875</v>
      </c>
      <c r="R39" s="22">
        <f t="shared" si="6"/>
        <v>4413361</v>
      </c>
      <c r="S39" s="22">
        <f t="shared" si="7"/>
        <v>167403</v>
      </c>
    </row>
    <row r="40" spans="1:19">
      <c r="A40" s="14" t="s">
        <v>2040</v>
      </c>
      <c r="B40" s="15" t="s">
        <v>47</v>
      </c>
      <c r="C40" s="14" t="s">
        <v>2008</v>
      </c>
      <c r="D40" s="14" t="s">
        <v>2007</v>
      </c>
      <c r="E40" s="16">
        <v>1648883</v>
      </c>
      <c r="F40" s="16">
        <v>965005</v>
      </c>
      <c r="G40" s="17">
        <v>58.5</v>
      </c>
      <c r="H40" s="16">
        <v>915559</v>
      </c>
      <c r="I40" s="17">
        <v>55.5</v>
      </c>
      <c r="J40" s="16">
        <v>49446</v>
      </c>
      <c r="K40" s="17">
        <v>5.0999999999999996</v>
      </c>
      <c r="L40" s="6" t="str">
        <f t="shared" si="0"/>
        <v>01/01/2020</v>
      </c>
      <c r="M40" s="6">
        <f t="shared" si="1"/>
        <v>43861</v>
      </c>
      <c r="N40" t="str">
        <f t="shared" si="2"/>
        <v>New Mexico-43861</v>
      </c>
      <c r="O40" s="21">
        <f t="shared" si="3"/>
        <v>55.5</v>
      </c>
      <c r="P40" s="21">
        <f t="shared" si="4"/>
        <v>5.0999999999999996</v>
      </c>
      <c r="Q40" s="22">
        <f t="shared" si="5"/>
        <v>1648883</v>
      </c>
      <c r="R40" s="22">
        <f t="shared" si="6"/>
        <v>915559</v>
      </c>
      <c r="S40" s="22">
        <f t="shared" si="7"/>
        <v>49446</v>
      </c>
    </row>
    <row r="41" spans="1:19">
      <c r="A41" s="14" t="s">
        <v>2041</v>
      </c>
      <c r="B41" s="15" t="s">
        <v>16</v>
      </c>
      <c r="C41" s="14" t="s">
        <v>2008</v>
      </c>
      <c r="D41" s="14" t="s">
        <v>2007</v>
      </c>
      <c r="E41" s="16">
        <v>15629851</v>
      </c>
      <c r="F41" s="16">
        <v>9518110</v>
      </c>
      <c r="G41" s="17">
        <v>60.9</v>
      </c>
      <c r="H41" s="16">
        <v>9158192</v>
      </c>
      <c r="I41" s="17">
        <v>58.6</v>
      </c>
      <c r="J41" s="16">
        <v>359918</v>
      </c>
      <c r="K41" s="17">
        <v>3.8</v>
      </c>
      <c r="L41" s="6" t="str">
        <f t="shared" si="0"/>
        <v>01/01/2020</v>
      </c>
      <c r="M41" s="6">
        <f t="shared" si="1"/>
        <v>43861</v>
      </c>
      <c r="N41" t="str">
        <f t="shared" si="2"/>
        <v>New York-43861</v>
      </c>
      <c r="O41" s="21">
        <f t="shared" si="3"/>
        <v>58.6</v>
      </c>
      <c r="P41" s="21">
        <f t="shared" si="4"/>
        <v>3.8</v>
      </c>
      <c r="Q41" s="22">
        <f t="shared" si="5"/>
        <v>15629851</v>
      </c>
      <c r="R41" s="22">
        <f t="shared" si="6"/>
        <v>9158192</v>
      </c>
      <c r="S41" s="22">
        <f t="shared" si="7"/>
        <v>359918</v>
      </c>
    </row>
    <row r="42" spans="1:19">
      <c r="A42" s="14" t="s">
        <v>2042</v>
      </c>
      <c r="B42" s="18" t="s">
        <v>2043</v>
      </c>
      <c r="C42" s="14" t="s">
        <v>2008</v>
      </c>
      <c r="D42" s="14" t="s">
        <v>2007</v>
      </c>
      <c r="E42" s="16">
        <v>6705628</v>
      </c>
      <c r="F42" s="16">
        <v>4071802</v>
      </c>
      <c r="G42" s="17">
        <v>60.7</v>
      </c>
      <c r="H42" s="16">
        <v>3923709</v>
      </c>
      <c r="I42" s="17">
        <v>58.5</v>
      </c>
      <c r="J42" s="16">
        <v>148093</v>
      </c>
      <c r="K42" s="17">
        <v>3.6</v>
      </c>
      <c r="L42" s="6" t="str">
        <f t="shared" si="0"/>
        <v>01/01/2020</v>
      </c>
      <c r="M42" s="6">
        <f t="shared" si="1"/>
        <v>43861</v>
      </c>
      <c r="N42" t="str">
        <f t="shared" si="2"/>
        <v>New York city-43861</v>
      </c>
      <c r="O42" s="21">
        <f t="shared" si="3"/>
        <v>58.5</v>
      </c>
      <c r="P42" s="21">
        <f t="shared" si="4"/>
        <v>3.6</v>
      </c>
      <c r="Q42" s="22">
        <f t="shared" si="5"/>
        <v>6705628</v>
      </c>
      <c r="R42" s="22">
        <f t="shared" si="6"/>
        <v>3923709</v>
      </c>
      <c r="S42" s="22">
        <f t="shared" si="7"/>
        <v>148093</v>
      </c>
    </row>
    <row r="43" spans="1:19">
      <c r="A43" s="14" t="s">
        <v>2044</v>
      </c>
      <c r="B43" s="15" t="s">
        <v>20</v>
      </c>
      <c r="C43" s="14" t="s">
        <v>2008</v>
      </c>
      <c r="D43" s="14" t="s">
        <v>2007</v>
      </c>
      <c r="E43" s="16">
        <v>8316381</v>
      </c>
      <c r="F43" s="16">
        <v>5108053</v>
      </c>
      <c r="G43" s="17">
        <v>61.4</v>
      </c>
      <c r="H43" s="16">
        <v>4928448</v>
      </c>
      <c r="I43" s="17">
        <v>59.3</v>
      </c>
      <c r="J43" s="16">
        <v>179605</v>
      </c>
      <c r="K43" s="17">
        <v>3.5</v>
      </c>
      <c r="L43" s="6" t="str">
        <f t="shared" si="0"/>
        <v>01/01/2020</v>
      </c>
      <c r="M43" s="6">
        <f t="shared" si="1"/>
        <v>43861</v>
      </c>
      <c r="N43" t="str">
        <f t="shared" si="2"/>
        <v>North Carolina-43861</v>
      </c>
      <c r="O43" s="21">
        <f t="shared" si="3"/>
        <v>59.3</v>
      </c>
      <c r="P43" s="21">
        <f t="shared" si="4"/>
        <v>3.5</v>
      </c>
      <c r="Q43" s="22">
        <f t="shared" si="5"/>
        <v>8316381</v>
      </c>
      <c r="R43" s="22">
        <f t="shared" si="6"/>
        <v>4928448</v>
      </c>
      <c r="S43" s="22">
        <f t="shared" si="7"/>
        <v>179605</v>
      </c>
    </row>
    <row r="44" spans="1:19">
      <c r="A44" s="14" t="s">
        <v>2045</v>
      </c>
      <c r="B44" s="15" t="s">
        <v>48</v>
      </c>
      <c r="C44" s="14" t="s">
        <v>2008</v>
      </c>
      <c r="D44" s="14" t="s">
        <v>2007</v>
      </c>
      <c r="E44" s="16">
        <v>584888</v>
      </c>
      <c r="F44" s="16">
        <v>407647</v>
      </c>
      <c r="G44" s="17">
        <v>69.7</v>
      </c>
      <c r="H44" s="16">
        <v>398499</v>
      </c>
      <c r="I44" s="17">
        <v>68.099999999999994</v>
      </c>
      <c r="J44" s="16">
        <v>9148</v>
      </c>
      <c r="K44" s="17">
        <v>2.2000000000000002</v>
      </c>
      <c r="L44" s="6" t="str">
        <f t="shared" si="0"/>
        <v>01/01/2020</v>
      </c>
      <c r="M44" s="6">
        <f t="shared" si="1"/>
        <v>43861</v>
      </c>
      <c r="N44" t="str">
        <f t="shared" si="2"/>
        <v>North Dakota-43861</v>
      </c>
      <c r="O44" s="21">
        <f t="shared" si="3"/>
        <v>68.099999999999994</v>
      </c>
      <c r="P44" s="21">
        <f t="shared" si="4"/>
        <v>2.2000000000000002</v>
      </c>
      <c r="Q44" s="22">
        <f t="shared" si="5"/>
        <v>584888</v>
      </c>
      <c r="R44" s="22">
        <f t="shared" si="6"/>
        <v>398499</v>
      </c>
      <c r="S44" s="22">
        <f t="shared" si="7"/>
        <v>9148</v>
      </c>
    </row>
    <row r="45" spans="1:19">
      <c r="A45" s="14" t="s">
        <v>2046</v>
      </c>
      <c r="B45" s="15" t="s">
        <v>41</v>
      </c>
      <c r="C45" s="14" t="s">
        <v>2008</v>
      </c>
      <c r="D45" s="14" t="s">
        <v>2007</v>
      </c>
      <c r="E45" s="16">
        <v>9256594</v>
      </c>
      <c r="F45" s="16">
        <v>5895125</v>
      </c>
      <c r="G45" s="17">
        <v>63.7</v>
      </c>
      <c r="H45" s="16">
        <v>5627571</v>
      </c>
      <c r="I45" s="17">
        <v>60.8</v>
      </c>
      <c r="J45" s="16">
        <v>267554</v>
      </c>
      <c r="K45" s="17">
        <v>4.5</v>
      </c>
      <c r="L45" s="6" t="str">
        <f t="shared" si="0"/>
        <v>01/01/2020</v>
      </c>
      <c r="M45" s="6">
        <f t="shared" si="1"/>
        <v>43861</v>
      </c>
      <c r="N45" t="str">
        <f t="shared" si="2"/>
        <v>Ohio-43861</v>
      </c>
      <c r="O45" s="21">
        <f t="shared" si="3"/>
        <v>60.8</v>
      </c>
      <c r="P45" s="21">
        <f t="shared" si="4"/>
        <v>4.5</v>
      </c>
      <c r="Q45" s="22">
        <f t="shared" si="5"/>
        <v>9256594</v>
      </c>
      <c r="R45" s="22">
        <f t="shared" si="6"/>
        <v>5627571</v>
      </c>
      <c r="S45" s="22">
        <f t="shared" si="7"/>
        <v>267554</v>
      </c>
    </row>
    <row r="46" spans="1:19">
      <c r="A46" s="14" t="s">
        <v>2047</v>
      </c>
      <c r="B46" s="15" t="s">
        <v>30</v>
      </c>
      <c r="C46" s="14" t="s">
        <v>2008</v>
      </c>
      <c r="D46" s="14" t="s">
        <v>2007</v>
      </c>
      <c r="E46" s="16">
        <v>3044378</v>
      </c>
      <c r="F46" s="16">
        <v>1850300</v>
      </c>
      <c r="G46" s="17">
        <v>60.8</v>
      </c>
      <c r="H46" s="16">
        <v>1793406</v>
      </c>
      <c r="I46" s="17">
        <v>58.9</v>
      </c>
      <c r="J46" s="16">
        <v>56894</v>
      </c>
      <c r="K46" s="17">
        <v>3.1</v>
      </c>
      <c r="L46" s="6" t="str">
        <f t="shared" si="0"/>
        <v>01/01/2020</v>
      </c>
      <c r="M46" s="6">
        <f t="shared" si="1"/>
        <v>43861</v>
      </c>
      <c r="N46" t="str">
        <f t="shared" si="2"/>
        <v>Oklahoma-43861</v>
      </c>
      <c r="O46" s="21">
        <f t="shared" si="3"/>
        <v>58.9</v>
      </c>
      <c r="P46" s="21">
        <f t="shared" si="4"/>
        <v>3.1</v>
      </c>
      <c r="Q46" s="22">
        <f t="shared" si="5"/>
        <v>3044378</v>
      </c>
      <c r="R46" s="22">
        <f t="shared" si="6"/>
        <v>1793406</v>
      </c>
      <c r="S46" s="22">
        <f t="shared" si="7"/>
        <v>56894</v>
      </c>
    </row>
    <row r="47" spans="1:19">
      <c r="A47" s="14" t="s">
        <v>2048</v>
      </c>
      <c r="B47" s="15" t="s">
        <v>14</v>
      </c>
      <c r="C47" s="14" t="s">
        <v>2008</v>
      </c>
      <c r="D47" s="14" t="s">
        <v>2007</v>
      </c>
      <c r="E47" s="16">
        <v>3428283</v>
      </c>
      <c r="F47" s="16">
        <v>2108977</v>
      </c>
      <c r="G47" s="17">
        <v>61.5</v>
      </c>
      <c r="H47" s="16">
        <v>2037231</v>
      </c>
      <c r="I47" s="17">
        <v>59.4</v>
      </c>
      <c r="J47" s="16">
        <v>71746</v>
      </c>
      <c r="K47" s="17">
        <v>3.4</v>
      </c>
      <c r="L47" s="6" t="str">
        <f t="shared" si="0"/>
        <v>01/01/2020</v>
      </c>
      <c r="M47" s="6">
        <f t="shared" si="1"/>
        <v>43861</v>
      </c>
      <c r="N47" t="str">
        <f t="shared" si="2"/>
        <v>Oregon-43861</v>
      </c>
      <c r="O47" s="21">
        <f t="shared" si="3"/>
        <v>59.4</v>
      </c>
      <c r="P47" s="21">
        <f t="shared" si="4"/>
        <v>3.4</v>
      </c>
      <c r="Q47" s="22">
        <f t="shared" si="5"/>
        <v>3428283</v>
      </c>
      <c r="R47" s="22">
        <f t="shared" si="6"/>
        <v>2037231</v>
      </c>
      <c r="S47" s="22">
        <f t="shared" si="7"/>
        <v>71746</v>
      </c>
    </row>
    <row r="48" spans="1:19">
      <c r="A48" s="14" t="s">
        <v>2049</v>
      </c>
      <c r="B48" s="15" t="s">
        <v>31</v>
      </c>
      <c r="C48" s="14" t="s">
        <v>2008</v>
      </c>
      <c r="D48" s="14" t="s">
        <v>2007</v>
      </c>
      <c r="E48" s="16">
        <v>10283103</v>
      </c>
      <c r="F48" s="16">
        <v>6532104</v>
      </c>
      <c r="G48" s="17">
        <v>63.5</v>
      </c>
      <c r="H48" s="16">
        <v>6216949</v>
      </c>
      <c r="I48" s="17">
        <v>60.5</v>
      </c>
      <c r="J48" s="16">
        <v>315155</v>
      </c>
      <c r="K48" s="17">
        <v>4.8</v>
      </c>
      <c r="L48" s="6" t="str">
        <f t="shared" si="0"/>
        <v>01/01/2020</v>
      </c>
      <c r="M48" s="6">
        <f t="shared" si="1"/>
        <v>43861</v>
      </c>
      <c r="N48" t="str">
        <f t="shared" si="2"/>
        <v>Pennsylvania-43861</v>
      </c>
      <c r="O48" s="21">
        <f t="shared" si="3"/>
        <v>60.5</v>
      </c>
      <c r="P48" s="21">
        <f t="shared" si="4"/>
        <v>4.8</v>
      </c>
      <c r="Q48" s="22">
        <f t="shared" si="5"/>
        <v>10283103</v>
      </c>
      <c r="R48" s="22">
        <f t="shared" si="6"/>
        <v>6216949</v>
      </c>
      <c r="S48" s="22">
        <f t="shared" si="7"/>
        <v>315155</v>
      </c>
    </row>
    <row r="49" spans="1:19">
      <c r="A49" s="14" t="s">
        <v>2050</v>
      </c>
      <c r="B49" s="15" t="s">
        <v>17</v>
      </c>
      <c r="C49" s="14" t="s">
        <v>2008</v>
      </c>
      <c r="D49" s="14" t="s">
        <v>2007</v>
      </c>
      <c r="E49" s="16">
        <v>864092</v>
      </c>
      <c r="F49" s="16">
        <v>562012</v>
      </c>
      <c r="G49" s="17">
        <v>65</v>
      </c>
      <c r="H49" s="16">
        <v>540769</v>
      </c>
      <c r="I49" s="17">
        <v>62.6</v>
      </c>
      <c r="J49" s="16">
        <v>21243</v>
      </c>
      <c r="K49" s="17">
        <v>3.8</v>
      </c>
      <c r="L49" s="6" t="str">
        <f t="shared" si="0"/>
        <v>01/01/2020</v>
      </c>
      <c r="M49" s="6">
        <f t="shared" si="1"/>
        <v>43861</v>
      </c>
      <c r="N49" t="str">
        <f t="shared" si="2"/>
        <v>Rhode Island-43861</v>
      </c>
      <c r="O49" s="21">
        <f t="shared" si="3"/>
        <v>62.6</v>
      </c>
      <c r="P49" s="21">
        <f t="shared" si="4"/>
        <v>3.8</v>
      </c>
      <c r="Q49" s="22">
        <f t="shared" si="5"/>
        <v>864092</v>
      </c>
      <c r="R49" s="22">
        <f t="shared" si="6"/>
        <v>540769</v>
      </c>
      <c r="S49" s="22">
        <f t="shared" si="7"/>
        <v>21243</v>
      </c>
    </row>
    <row r="50" spans="1:19">
      <c r="A50" s="14" t="s">
        <v>2051</v>
      </c>
      <c r="B50" s="15" t="s">
        <v>32</v>
      </c>
      <c r="C50" s="14" t="s">
        <v>2008</v>
      </c>
      <c r="D50" s="14" t="s">
        <v>2007</v>
      </c>
      <c r="E50" s="16">
        <v>4104607</v>
      </c>
      <c r="F50" s="16">
        <v>2366322</v>
      </c>
      <c r="G50" s="17">
        <v>57.7</v>
      </c>
      <c r="H50" s="16">
        <v>2304184</v>
      </c>
      <c r="I50" s="17">
        <v>56.1</v>
      </c>
      <c r="J50" s="16">
        <v>62138</v>
      </c>
      <c r="K50" s="17">
        <v>2.6</v>
      </c>
      <c r="L50" s="6" t="str">
        <f t="shared" si="0"/>
        <v>01/01/2020</v>
      </c>
      <c r="M50" s="6">
        <f t="shared" si="1"/>
        <v>43861</v>
      </c>
      <c r="N50" t="str">
        <f t="shared" si="2"/>
        <v>South Carolina-43861</v>
      </c>
      <c r="O50" s="21">
        <f t="shared" si="3"/>
        <v>56.1</v>
      </c>
      <c r="P50" s="21">
        <f t="shared" si="4"/>
        <v>2.6</v>
      </c>
      <c r="Q50" s="22">
        <f t="shared" si="5"/>
        <v>4104607</v>
      </c>
      <c r="R50" s="22">
        <f t="shared" si="6"/>
        <v>2304184</v>
      </c>
      <c r="S50" s="22">
        <f t="shared" si="7"/>
        <v>62138</v>
      </c>
    </row>
    <row r="51" spans="1:19">
      <c r="A51" s="14" t="s">
        <v>2052</v>
      </c>
      <c r="B51" s="15" t="s">
        <v>43</v>
      </c>
      <c r="C51" s="14" t="s">
        <v>2008</v>
      </c>
      <c r="D51" s="14" t="s">
        <v>2007</v>
      </c>
      <c r="E51" s="16">
        <v>677767</v>
      </c>
      <c r="F51" s="16">
        <v>463997</v>
      </c>
      <c r="G51" s="17">
        <v>68.5</v>
      </c>
      <c r="H51" s="16">
        <v>450535</v>
      </c>
      <c r="I51" s="17">
        <v>66.5</v>
      </c>
      <c r="J51" s="16">
        <v>13462</v>
      </c>
      <c r="K51" s="17">
        <v>2.9</v>
      </c>
      <c r="L51" s="6" t="str">
        <f t="shared" si="0"/>
        <v>01/01/2020</v>
      </c>
      <c r="M51" s="6">
        <f t="shared" si="1"/>
        <v>43861</v>
      </c>
      <c r="N51" t="str">
        <f t="shared" si="2"/>
        <v>South Dakota-43861</v>
      </c>
      <c r="O51" s="21">
        <f t="shared" si="3"/>
        <v>66.5</v>
      </c>
      <c r="P51" s="21">
        <f t="shared" si="4"/>
        <v>2.9</v>
      </c>
      <c r="Q51" s="22">
        <f t="shared" si="5"/>
        <v>677767</v>
      </c>
      <c r="R51" s="22">
        <f t="shared" si="6"/>
        <v>450535</v>
      </c>
      <c r="S51" s="22">
        <f t="shared" si="7"/>
        <v>13462</v>
      </c>
    </row>
    <row r="52" spans="1:19">
      <c r="A52" s="14" t="s">
        <v>2053</v>
      </c>
      <c r="B52" s="15" t="s">
        <v>25</v>
      </c>
      <c r="C52" s="14" t="s">
        <v>2008</v>
      </c>
      <c r="D52" s="14" t="s">
        <v>2007</v>
      </c>
      <c r="E52" s="16">
        <v>5413972</v>
      </c>
      <c r="F52" s="16">
        <v>3338446</v>
      </c>
      <c r="G52" s="17">
        <v>61.7</v>
      </c>
      <c r="H52" s="16">
        <v>3214183</v>
      </c>
      <c r="I52" s="17">
        <v>59.4</v>
      </c>
      <c r="J52" s="16">
        <v>124263</v>
      </c>
      <c r="K52" s="17">
        <v>3.7</v>
      </c>
      <c r="L52" s="6" t="str">
        <f t="shared" si="0"/>
        <v>01/01/2020</v>
      </c>
      <c r="M52" s="6">
        <f t="shared" si="1"/>
        <v>43861</v>
      </c>
      <c r="N52" t="str">
        <f t="shared" si="2"/>
        <v>Tennessee-43861</v>
      </c>
      <c r="O52" s="21">
        <f t="shared" si="3"/>
        <v>59.4</v>
      </c>
      <c r="P52" s="21">
        <f t="shared" si="4"/>
        <v>3.7</v>
      </c>
      <c r="Q52" s="22">
        <f t="shared" si="5"/>
        <v>5413972</v>
      </c>
      <c r="R52" s="22">
        <f t="shared" si="6"/>
        <v>3214183</v>
      </c>
      <c r="S52" s="22">
        <f t="shared" si="7"/>
        <v>124263</v>
      </c>
    </row>
    <row r="53" spans="1:19">
      <c r="A53" s="14" t="s">
        <v>2054</v>
      </c>
      <c r="B53" s="15" t="s">
        <v>11</v>
      </c>
      <c r="C53" s="14" t="s">
        <v>2008</v>
      </c>
      <c r="D53" s="14" t="s">
        <v>2007</v>
      </c>
      <c r="E53" s="16">
        <v>22136086</v>
      </c>
      <c r="F53" s="16">
        <v>14178765</v>
      </c>
      <c r="G53" s="17">
        <v>64.099999999999994</v>
      </c>
      <c r="H53" s="16">
        <v>13673709</v>
      </c>
      <c r="I53" s="17">
        <v>61.8</v>
      </c>
      <c r="J53" s="16">
        <v>505056</v>
      </c>
      <c r="K53" s="17">
        <v>3.6</v>
      </c>
      <c r="L53" s="6" t="str">
        <f t="shared" si="0"/>
        <v>01/01/2020</v>
      </c>
      <c r="M53" s="6">
        <f t="shared" si="1"/>
        <v>43861</v>
      </c>
      <c r="N53" t="str">
        <f t="shared" si="2"/>
        <v>Texas-43861</v>
      </c>
      <c r="O53" s="21">
        <f t="shared" si="3"/>
        <v>61.8</v>
      </c>
      <c r="P53" s="21">
        <f t="shared" si="4"/>
        <v>3.6</v>
      </c>
      <c r="Q53" s="22">
        <f t="shared" si="5"/>
        <v>22136086</v>
      </c>
      <c r="R53" s="22">
        <f t="shared" si="6"/>
        <v>13673709</v>
      </c>
      <c r="S53" s="22">
        <f t="shared" si="7"/>
        <v>505056</v>
      </c>
    </row>
    <row r="54" spans="1:19">
      <c r="A54" s="14" t="s">
        <v>2055</v>
      </c>
      <c r="B54" s="15" t="s">
        <v>13</v>
      </c>
      <c r="C54" s="14" t="s">
        <v>2008</v>
      </c>
      <c r="D54" s="14" t="s">
        <v>2007</v>
      </c>
      <c r="E54" s="16">
        <v>2377669</v>
      </c>
      <c r="F54" s="16">
        <v>1630818</v>
      </c>
      <c r="G54" s="17">
        <v>68.599999999999994</v>
      </c>
      <c r="H54" s="16">
        <v>1590908</v>
      </c>
      <c r="I54" s="17">
        <v>66.900000000000006</v>
      </c>
      <c r="J54" s="16">
        <v>39910</v>
      </c>
      <c r="K54" s="17">
        <v>2.4</v>
      </c>
      <c r="L54" s="6" t="str">
        <f t="shared" si="0"/>
        <v>01/01/2020</v>
      </c>
      <c r="M54" s="6">
        <f t="shared" si="1"/>
        <v>43861</v>
      </c>
      <c r="N54" t="str">
        <f t="shared" si="2"/>
        <v>Utah-43861</v>
      </c>
      <c r="O54" s="21">
        <f t="shared" si="3"/>
        <v>66.900000000000006</v>
      </c>
      <c r="P54" s="21">
        <f t="shared" si="4"/>
        <v>2.4</v>
      </c>
      <c r="Q54" s="22">
        <f t="shared" si="5"/>
        <v>2377669</v>
      </c>
      <c r="R54" s="22">
        <f t="shared" si="6"/>
        <v>1590908</v>
      </c>
      <c r="S54" s="22">
        <f t="shared" si="7"/>
        <v>39910</v>
      </c>
    </row>
    <row r="55" spans="1:19">
      <c r="A55" s="14" t="s">
        <v>2056</v>
      </c>
      <c r="B55" s="15" t="s">
        <v>36</v>
      </c>
      <c r="C55" s="14" t="s">
        <v>2008</v>
      </c>
      <c r="D55" s="14" t="s">
        <v>2007</v>
      </c>
      <c r="E55" s="16">
        <v>518807</v>
      </c>
      <c r="F55" s="16">
        <v>343628</v>
      </c>
      <c r="G55" s="17">
        <v>66.2</v>
      </c>
      <c r="H55" s="16">
        <v>335164</v>
      </c>
      <c r="I55" s="17">
        <v>64.599999999999994</v>
      </c>
      <c r="J55" s="16">
        <v>8464</v>
      </c>
      <c r="K55" s="17">
        <v>2.5</v>
      </c>
      <c r="L55" s="6" t="str">
        <f t="shared" si="0"/>
        <v>01/01/2020</v>
      </c>
      <c r="M55" s="6">
        <f t="shared" si="1"/>
        <v>43861</v>
      </c>
      <c r="N55" t="str">
        <f t="shared" si="2"/>
        <v>Vermont-43861</v>
      </c>
      <c r="O55" s="21">
        <f t="shared" si="3"/>
        <v>64.599999999999994</v>
      </c>
      <c r="P55" s="21">
        <f t="shared" si="4"/>
        <v>2.5</v>
      </c>
      <c r="Q55" s="22">
        <f t="shared" si="5"/>
        <v>518807</v>
      </c>
      <c r="R55" s="22">
        <f t="shared" si="6"/>
        <v>335164</v>
      </c>
      <c r="S55" s="22">
        <f t="shared" si="7"/>
        <v>8464</v>
      </c>
    </row>
    <row r="56" spans="1:19">
      <c r="A56" s="14" t="s">
        <v>2057</v>
      </c>
      <c r="B56" s="15" t="s">
        <v>37</v>
      </c>
      <c r="C56" s="14" t="s">
        <v>2008</v>
      </c>
      <c r="D56" s="14" t="s">
        <v>2007</v>
      </c>
      <c r="E56" s="16">
        <v>6711014</v>
      </c>
      <c r="F56" s="16">
        <v>4453855</v>
      </c>
      <c r="G56" s="17">
        <v>66.400000000000006</v>
      </c>
      <c r="H56" s="16">
        <v>4343866</v>
      </c>
      <c r="I56" s="17">
        <v>64.7</v>
      </c>
      <c r="J56" s="16">
        <v>109989</v>
      </c>
      <c r="K56" s="17">
        <v>2.5</v>
      </c>
      <c r="L56" s="6" t="str">
        <f t="shared" si="0"/>
        <v>01/01/2020</v>
      </c>
      <c r="M56" s="6">
        <f t="shared" si="1"/>
        <v>43861</v>
      </c>
      <c r="N56" t="str">
        <f t="shared" si="2"/>
        <v>Virginia-43861</v>
      </c>
      <c r="O56" s="21">
        <f t="shared" si="3"/>
        <v>64.7</v>
      </c>
      <c r="P56" s="21">
        <f t="shared" si="4"/>
        <v>2.5</v>
      </c>
      <c r="Q56" s="22">
        <f t="shared" si="5"/>
        <v>6711014</v>
      </c>
      <c r="R56" s="22">
        <f t="shared" si="6"/>
        <v>4343866</v>
      </c>
      <c r="S56" s="22">
        <f t="shared" si="7"/>
        <v>109989</v>
      </c>
    </row>
    <row r="57" spans="1:19">
      <c r="A57" s="14" t="s">
        <v>2058</v>
      </c>
      <c r="B57" s="15" t="s">
        <v>5</v>
      </c>
      <c r="C57" s="14" t="s">
        <v>2008</v>
      </c>
      <c r="D57" s="14" t="s">
        <v>2007</v>
      </c>
      <c r="E57" s="16">
        <v>6067267</v>
      </c>
      <c r="F57" s="16">
        <v>3957004</v>
      </c>
      <c r="G57" s="17">
        <v>65.2</v>
      </c>
      <c r="H57" s="16">
        <v>3799953</v>
      </c>
      <c r="I57" s="17">
        <v>62.6</v>
      </c>
      <c r="J57" s="16">
        <v>157051</v>
      </c>
      <c r="K57" s="17">
        <v>4</v>
      </c>
      <c r="L57" s="6" t="str">
        <f t="shared" si="0"/>
        <v>01/01/2020</v>
      </c>
      <c r="M57" s="6">
        <f t="shared" si="1"/>
        <v>43861</v>
      </c>
      <c r="N57" t="str">
        <f t="shared" si="2"/>
        <v>Washington-43861</v>
      </c>
      <c r="O57" s="21">
        <f t="shared" si="3"/>
        <v>62.6</v>
      </c>
      <c r="P57" s="21">
        <f t="shared" si="4"/>
        <v>4</v>
      </c>
      <c r="Q57" s="22">
        <f t="shared" si="5"/>
        <v>6067267</v>
      </c>
      <c r="R57" s="22">
        <f t="shared" si="6"/>
        <v>3799953</v>
      </c>
      <c r="S57" s="22">
        <f t="shared" si="7"/>
        <v>157051</v>
      </c>
    </row>
    <row r="58" spans="1:19">
      <c r="A58" s="14" t="s">
        <v>2059</v>
      </c>
      <c r="B58" s="15" t="s">
        <v>58</v>
      </c>
      <c r="C58" s="14" t="s">
        <v>2008</v>
      </c>
      <c r="D58" s="14" t="s">
        <v>2007</v>
      </c>
      <c r="E58" s="16">
        <v>1447094</v>
      </c>
      <c r="F58" s="16">
        <v>805300</v>
      </c>
      <c r="G58" s="17">
        <v>55.6</v>
      </c>
      <c r="H58" s="16">
        <v>764995</v>
      </c>
      <c r="I58" s="17">
        <v>52.9</v>
      </c>
      <c r="J58" s="16">
        <v>40305</v>
      </c>
      <c r="K58" s="17">
        <v>5</v>
      </c>
      <c r="L58" s="6" t="str">
        <f t="shared" si="0"/>
        <v>01/01/2020</v>
      </c>
      <c r="M58" s="6">
        <f t="shared" si="1"/>
        <v>43861</v>
      </c>
      <c r="N58" t="str">
        <f t="shared" si="2"/>
        <v>West Virginia-43861</v>
      </c>
      <c r="O58" s="21">
        <f t="shared" si="3"/>
        <v>52.9</v>
      </c>
      <c r="P58" s="21">
        <f t="shared" si="4"/>
        <v>5</v>
      </c>
      <c r="Q58" s="22">
        <f t="shared" si="5"/>
        <v>1447094</v>
      </c>
      <c r="R58" s="22">
        <f t="shared" si="6"/>
        <v>764995</v>
      </c>
      <c r="S58" s="22">
        <f t="shared" si="7"/>
        <v>40305</v>
      </c>
    </row>
    <row r="59" spans="1:19">
      <c r="A59" s="14" t="s">
        <v>2060</v>
      </c>
      <c r="B59" s="15" t="s">
        <v>10</v>
      </c>
      <c r="C59" s="14" t="s">
        <v>2008</v>
      </c>
      <c r="D59" s="14" t="s">
        <v>2007</v>
      </c>
      <c r="E59" s="16">
        <v>4647953</v>
      </c>
      <c r="F59" s="16">
        <v>3084954</v>
      </c>
      <c r="G59" s="17">
        <v>66.400000000000006</v>
      </c>
      <c r="H59" s="16">
        <v>2982788</v>
      </c>
      <c r="I59" s="17">
        <v>64.2</v>
      </c>
      <c r="J59" s="16">
        <v>102166</v>
      </c>
      <c r="K59" s="17">
        <v>3.3</v>
      </c>
      <c r="L59" s="6" t="str">
        <f t="shared" si="0"/>
        <v>01/01/2020</v>
      </c>
      <c r="M59" s="6">
        <f t="shared" si="1"/>
        <v>43861</v>
      </c>
      <c r="N59" t="str">
        <f t="shared" si="2"/>
        <v>Wisconsin-43861</v>
      </c>
      <c r="O59" s="21">
        <f t="shared" si="3"/>
        <v>64.2</v>
      </c>
      <c r="P59" s="21">
        <f t="shared" si="4"/>
        <v>3.3</v>
      </c>
      <c r="Q59" s="22">
        <f t="shared" si="5"/>
        <v>4647953</v>
      </c>
      <c r="R59" s="22">
        <f t="shared" si="6"/>
        <v>2982788</v>
      </c>
      <c r="S59" s="22">
        <f t="shared" si="7"/>
        <v>102166</v>
      </c>
    </row>
    <row r="60" spans="1:19">
      <c r="A60" s="14" t="s">
        <v>2061</v>
      </c>
      <c r="B60" s="15" t="s">
        <v>49</v>
      </c>
      <c r="C60" s="14" t="s">
        <v>2008</v>
      </c>
      <c r="D60" s="14" t="s">
        <v>2007</v>
      </c>
      <c r="E60" s="16">
        <v>453129</v>
      </c>
      <c r="F60" s="16">
        <v>298600</v>
      </c>
      <c r="G60" s="17">
        <v>65.900000000000006</v>
      </c>
      <c r="H60" s="16">
        <v>285320</v>
      </c>
      <c r="I60" s="17">
        <v>63</v>
      </c>
      <c r="J60" s="16">
        <v>13280</v>
      </c>
      <c r="K60" s="17">
        <v>4.4000000000000004</v>
      </c>
      <c r="L60" s="6" t="str">
        <f t="shared" si="0"/>
        <v>01/01/2020</v>
      </c>
      <c r="M60" s="6">
        <f t="shared" si="1"/>
        <v>43861</v>
      </c>
      <c r="N60" t="str">
        <f t="shared" si="2"/>
        <v>Wyoming-43861</v>
      </c>
      <c r="O60" s="21">
        <f t="shared" si="3"/>
        <v>63</v>
      </c>
      <c r="P60" s="21">
        <f t="shared" si="4"/>
        <v>4.4000000000000004</v>
      </c>
      <c r="Q60" s="22">
        <f t="shared" si="5"/>
        <v>453129</v>
      </c>
      <c r="R60" s="22">
        <f t="shared" si="6"/>
        <v>285320</v>
      </c>
      <c r="S60" s="22">
        <f t="shared" si="7"/>
        <v>13280</v>
      </c>
    </row>
    <row r="61" spans="1:19">
      <c r="A61" s="14" t="s">
        <v>2007</v>
      </c>
      <c r="B61" s="15" t="s">
        <v>52</v>
      </c>
      <c r="C61" s="14" t="s">
        <v>2008</v>
      </c>
      <c r="D61" s="14" t="s">
        <v>2009</v>
      </c>
      <c r="E61" s="16">
        <v>3877055</v>
      </c>
      <c r="F61" s="16">
        <v>2236491</v>
      </c>
      <c r="G61" s="17">
        <v>57.7</v>
      </c>
      <c r="H61" s="16">
        <v>2177852</v>
      </c>
      <c r="I61" s="17">
        <v>56.2</v>
      </c>
      <c r="J61" s="16">
        <v>58639</v>
      </c>
      <c r="K61" s="17">
        <v>2.6</v>
      </c>
      <c r="L61" s="6" t="str">
        <f t="shared" si="0"/>
        <v>02/02/2020</v>
      </c>
      <c r="M61" s="6">
        <f t="shared" si="1"/>
        <v>43890</v>
      </c>
      <c r="N61" t="str">
        <f t="shared" si="2"/>
        <v>Alabama-43890</v>
      </c>
      <c r="O61" s="21">
        <f t="shared" si="3"/>
        <v>56.2</v>
      </c>
      <c r="P61" s="21">
        <f t="shared" si="4"/>
        <v>2.6</v>
      </c>
      <c r="Q61" s="22">
        <f t="shared" si="5"/>
        <v>3877055</v>
      </c>
      <c r="R61" s="22">
        <f t="shared" si="6"/>
        <v>2177852</v>
      </c>
      <c r="S61" s="22">
        <f t="shared" si="7"/>
        <v>58639</v>
      </c>
    </row>
    <row r="62" spans="1:19">
      <c r="A62" s="14" t="s">
        <v>2009</v>
      </c>
      <c r="B62" s="15" t="s">
        <v>50</v>
      </c>
      <c r="C62" s="14" t="s">
        <v>2008</v>
      </c>
      <c r="D62" s="14" t="s">
        <v>2009</v>
      </c>
      <c r="E62" s="16">
        <v>545922</v>
      </c>
      <c r="F62" s="16">
        <v>352940</v>
      </c>
      <c r="G62" s="17">
        <v>64.7</v>
      </c>
      <c r="H62" s="16">
        <v>335023</v>
      </c>
      <c r="I62" s="17">
        <v>61.4</v>
      </c>
      <c r="J62" s="16">
        <v>17917</v>
      </c>
      <c r="K62" s="17">
        <v>5.0999999999999996</v>
      </c>
      <c r="L62" s="6" t="str">
        <f t="shared" si="0"/>
        <v>02/02/2020</v>
      </c>
      <c r="M62" s="6">
        <f t="shared" si="1"/>
        <v>43890</v>
      </c>
      <c r="N62" t="str">
        <f t="shared" si="2"/>
        <v>Alaska-43890</v>
      </c>
      <c r="O62" s="21">
        <f t="shared" si="3"/>
        <v>61.4</v>
      </c>
      <c r="P62" s="21">
        <f t="shared" si="4"/>
        <v>5.0999999999999996</v>
      </c>
      <c r="Q62" s="22">
        <f t="shared" si="5"/>
        <v>545922</v>
      </c>
      <c r="R62" s="22">
        <f t="shared" si="6"/>
        <v>335023</v>
      </c>
      <c r="S62" s="22">
        <f t="shared" si="7"/>
        <v>17917</v>
      </c>
    </row>
    <row r="63" spans="1:19">
      <c r="A63" s="14" t="s">
        <v>2010</v>
      </c>
      <c r="B63" s="15" t="s">
        <v>8</v>
      </c>
      <c r="C63" s="14" t="s">
        <v>2008</v>
      </c>
      <c r="D63" s="14" t="s">
        <v>2009</v>
      </c>
      <c r="E63" s="16">
        <v>5812433</v>
      </c>
      <c r="F63" s="16">
        <v>3584045</v>
      </c>
      <c r="G63" s="17">
        <v>61.7</v>
      </c>
      <c r="H63" s="16">
        <v>3407756</v>
      </c>
      <c r="I63" s="17">
        <v>58.6</v>
      </c>
      <c r="J63" s="16">
        <v>176289</v>
      </c>
      <c r="K63" s="17">
        <v>4.9000000000000004</v>
      </c>
      <c r="L63" s="6" t="str">
        <f t="shared" si="0"/>
        <v>02/02/2020</v>
      </c>
      <c r="M63" s="6">
        <f t="shared" si="1"/>
        <v>43890</v>
      </c>
      <c r="N63" t="str">
        <f t="shared" si="2"/>
        <v>Arizona-43890</v>
      </c>
      <c r="O63" s="21">
        <f t="shared" si="3"/>
        <v>58.6</v>
      </c>
      <c r="P63" s="21">
        <f t="shared" si="4"/>
        <v>4.9000000000000004</v>
      </c>
      <c r="Q63" s="22">
        <f t="shared" si="5"/>
        <v>5812433</v>
      </c>
      <c r="R63" s="22">
        <f t="shared" si="6"/>
        <v>3407756</v>
      </c>
      <c r="S63" s="22">
        <f t="shared" si="7"/>
        <v>176289</v>
      </c>
    </row>
    <row r="64" spans="1:19">
      <c r="A64" s="14" t="s">
        <v>2011</v>
      </c>
      <c r="B64" s="15" t="s">
        <v>44</v>
      </c>
      <c r="C64" s="14" t="s">
        <v>2008</v>
      </c>
      <c r="D64" s="14" t="s">
        <v>2009</v>
      </c>
      <c r="E64" s="16">
        <v>2354279</v>
      </c>
      <c r="F64" s="16">
        <v>1371944</v>
      </c>
      <c r="G64" s="17">
        <v>58.3</v>
      </c>
      <c r="H64" s="16">
        <v>1319917</v>
      </c>
      <c r="I64" s="17">
        <v>56.1</v>
      </c>
      <c r="J64" s="16">
        <v>52027</v>
      </c>
      <c r="K64" s="17">
        <v>3.8</v>
      </c>
      <c r="L64" s="6" t="str">
        <f t="shared" si="0"/>
        <v>02/02/2020</v>
      </c>
      <c r="M64" s="6">
        <f t="shared" si="1"/>
        <v>43890</v>
      </c>
      <c r="N64" t="str">
        <f t="shared" si="2"/>
        <v>Arkansas-43890</v>
      </c>
      <c r="O64" s="21">
        <f t="shared" si="3"/>
        <v>56.1</v>
      </c>
      <c r="P64" s="21">
        <f t="shared" si="4"/>
        <v>3.8</v>
      </c>
      <c r="Q64" s="22">
        <f t="shared" si="5"/>
        <v>2354279</v>
      </c>
      <c r="R64" s="22">
        <f t="shared" si="6"/>
        <v>1319917</v>
      </c>
      <c r="S64" s="22">
        <f t="shared" si="7"/>
        <v>52027</v>
      </c>
    </row>
    <row r="65" spans="1:19">
      <c r="A65" s="14" t="s">
        <v>2012</v>
      </c>
      <c r="B65" s="15" t="s">
        <v>7</v>
      </c>
      <c r="C65" s="14" t="s">
        <v>2008</v>
      </c>
      <c r="D65" s="14" t="s">
        <v>2009</v>
      </c>
      <c r="E65" s="16">
        <v>31086594</v>
      </c>
      <c r="F65" s="16">
        <v>19433049</v>
      </c>
      <c r="G65" s="17">
        <v>62.5</v>
      </c>
      <c r="H65" s="16">
        <v>18587756</v>
      </c>
      <c r="I65" s="17">
        <v>59.8</v>
      </c>
      <c r="J65" s="16">
        <v>845293</v>
      </c>
      <c r="K65" s="17">
        <v>4.3</v>
      </c>
      <c r="L65" s="6" t="str">
        <f t="shared" si="0"/>
        <v>02/02/2020</v>
      </c>
      <c r="M65" s="6">
        <f t="shared" si="1"/>
        <v>43890</v>
      </c>
      <c r="N65" t="str">
        <f t="shared" si="2"/>
        <v>California-43890</v>
      </c>
      <c r="O65" s="21">
        <f t="shared" si="3"/>
        <v>59.8</v>
      </c>
      <c r="P65" s="21">
        <f t="shared" si="4"/>
        <v>4.3</v>
      </c>
      <c r="Q65" s="22">
        <f t="shared" si="5"/>
        <v>31086594</v>
      </c>
      <c r="R65" s="22">
        <f t="shared" si="6"/>
        <v>18587756</v>
      </c>
      <c r="S65" s="22">
        <f t="shared" si="7"/>
        <v>845293</v>
      </c>
    </row>
    <row r="66" spans="1:19">
      <c r="A66" s="14" t="s">
        <v>2013</v>
      </c>
      <c r="B66" s="18" t="s">
        <v>283</v>
      </c>
      <c r="C66" s="14" t="s">
        <v>2008</v>
      </c>
      <c r="D66" s="14" t="s">
        <v>2009</v>
      </c>
      <c r="E66" s="16">
        <v>8028560</v>
      </c>
      <c r="F66" s="16">
        <v>5197862</v>
      </c>
      <c r="G66" s="17">
        <v>64.7</v>
      </c>
      <c r="H66" s="16">
        <v>4939712</v>
      </c>
      <c r="I66" s="17">
        <v>61.5</v>
      </c>
      <c r="J66" s="16">
        <v>258150</v>
      </c>
      <c r="K66" s="17">
        <v>5</v>
      </c>
      <c r="L66" s="6" t="str">
        <f t="shared" si="0"/>
        <v>02/02/2020</v>
      </c>
      <c r="M66" s="6">
        <f t="shared" si="1"/>
        <v>43890</v>
      </c>
      <c r="N66" t="str">
        <f t="shared" si="2"/>
        <v>Los Angeles County-43890</v>
      </c>
      <c r="O66" s="21">
        <f t="shared" si="3"/>
        <v>61.5</v>
      </c>
      <c r="P66" s="21">
        <f t="shared" si="4"/>
        <v>5</v>
      </c>
      <c r="Q66" s="22">
        <f t="shared" si="5"/>
        <v>8028560</v>
      </c>
      <c r="R66" s="22">
        <f t="shared" si="6"/>
        <v>4939712</v>
      </c>
      <c r="S66" s="22">
        <f t="shared" si="7"/>
        <v>258150</v>
      </c>
    </row>
    <row r="67" spans="1:19">
      <c r="A67" s="14" t="s">
        <v>2014</v>
      </c>
      <c r="B67" s="15" t="s">
        <v>22</v>
      </c>
      <c r="C67" s="14" t="s">
        <v>2008</v>
      </c>
      <c r="D67" s="14" t="s">
        <v>2009</v>
      </c>
      <c r="E67" s="16">
        <v>4588565</v>
      </c>
      <c r="F67" s="16">
        <v>3153582</v>
      </c>
      <c r="G67" s="17">
        <v>68.7</v>
      </c>
      <c r="H67" s="16">
        <v>3065913</v>
      </c>
      <c r="I67" s="17">
        <v>66.8</v>
      </c>
      <c r="J67" s="16">
        <v>87669</v>
      </c>
      <c r="K67" s="17">
        <v>2.8</v>
      </c>
      <c r="L67" s="6" t="str">
        <f t="shared" si="0"/>
        <v>02/02/2020</v>
      </c>
      <c r="M67" s="6">
        <f t="shared" si="1"/>
        <v>43890</v>
      </c>
      <c r="N67" t="str">
        <f t="shared" si="2"/>
        <v>Colorado-43890</v>
      </c>
      <c r="O67" s="21">
        <f t="shared" si="3"/>
        <v>66.8</v>
      </c>
      <c r="P67" s="21">
        <f t="shared" si="4"/>
        <v>2.8</v>
      </c>
      <c r="Q67" s="22">
        <f t="shared" si="5"/>
        <v>4588565</v>
      </c>
      <c r="R67" s="22">
        <f t="shared" si="6"/>
        <v>3065913</v>
      </c>
      <c r="S67" s="22">
        <f t="shared" si="7"/>
        <v>87669</v>
      </c>
    </row>
    <row r="68" spans="1:19">
      <c r="A68" s="14" t="s">
        <v>2015</v>
      </c>
      <c r="B68" s="15" t="s">
        <v>38</v>
      </c>
      <c r="C68" s="14" t="s">
        <v>2008</v>
      </c>
      <c r="D68" s="14" t="s">
        <v>2009</v>
      </c>
      <c r="E68" s="16">
        <v>2885386</v>
      </c>
      <c r="F68" s="16">
        <v>1917993</v>
      </c>
      <c r="G68" s="17">
        <v>66.5</v>
      </c>
      <c r="H68" s="16">
        <v>1846218</v>
      </c>
      <c r="I68" s="17">
        <v>64</v>
      </c>
      <c r="J68" s="16">
        <v>71775</v>
      </c>
      <c r="K68" s="17">
        <v>3.7</v>
      </c>
      <c r="L68" s="6" t="str">
        <f t="shared" si="0"/>
        <v>02/02/2020</v>
      </c>
      <c r="M68" s="6">
        <f t="shared" si="1"/>
        <v>43890</v>
      </c>
      <c r="N68" t="str">
        <f t="shared" si="2"/>
        <v>Connecticut-43890</v>
      </c>
      <c r="O68" s="21">
        <f t="shared" si="3"/>
        <v>64</v>
      </c>
      <c r="P68" s="21">
        <f t="shared" si="4"/>
        <v>3.7</v>
      </c>
      <c r="Q68" s="22">
        <f t="shared" si="5"/>
        <v>2885386</v>
      </c>
      <c r="R68" s="22">
        <f t="shared" si="6"/>
        <v>1846218</v>
      </c>
      <c r="S68" s="22">
        <f t="shared" si="7"/>
        <v>71775</v>
      </c>
    </row>
    <row r="69" spans="1:19">
      <c r="A69" s="14" t="s">
        <v>2016</v>
      </c>
      <c r="B69" s="15" t="s">
        <v>45</v>
      </c>
      <c r="C69" s="14" t="s">
        <v>2008</v>
      </c>
      <c r="D69" s="14" t="s">
        <v>2009</v>
      </c>
      <c r="E69" s="16">
        <v>787402</v>
      </c>
      <c r="F69" s="16">
        <v>494035</v>
      </c>
      <c r="G69" s="17">
        <v>62.7</v>
      </c>
      <c r="H69" s="16">
        <v>471865</v>
      </c>
      <c r="I69" s="17">
        <v>59.9</v>
      </c>
      <c r="J69" s="16">
        <v>22170</v>
      </c>
      <c r="K69" s="17">
        <v>4.5</v>
      </c>
      <c r="L69" s="6" t="str">
        <f t="shared" si="0"/>
        <v>02/02/2020</v>
      </c>
      <c r="M69" s="6">
        <f t="shared" si="1"/>
        <v>43890</v>
      </c>
      <c r="N69" t="str">
        <f t="shared" si="2"/>
        <v>Delaware-43890</v>
      </c>
      <c r="O69" s="21">
        <f t="shared" si="3"/>
        <v>59.9</v>
      </c>
      <c r="P69" s="21">
        <f t="shared" si="4"/>
        <v>4.5</v>
      </c>
      <c r="Q69" s="22">
        <f t="shared" si="5"/>
        <v>787402</v>
      </c>
      <c r="R69" s="22">
        <f t="shared" si="6"/>
        <v>471865</v>
      </c>
      <c r="S69" s="22">
        <f t="shared" si="7"/>
        <v>22170</v>
      </c>
    </row>
    <row r="70" spans="1:19">
      <c r="A70" s="14" t="s">
        <v>2017</v>
      </c>
      <c r="B70" s="15" t="s">
        <v>33</v>
      </c>
      <c r="C70" s="14" t="s">
        <v>2008</v>
      </c>
      <c r="D70" s="14" t="s">
        <v>2009</v>
      </c>
      <c r="E70" s="16">
        <v>582864</v>
      </c>
      <c r="F70" s="16">
        <v>420448</v>
      </c>
      <c r="G70" s="17">
        <v>72.099999999999994</v>
      </c>
      <c r="H70" s="16">
        <v>399437</v>
      </c>
      <c r="I70" s="17">
        <v>68.5</v>
      </c>
      <c r="J70" s="16">
        <v>21011</v>
      </c>
      <c r="K70" s="17">
        <v>5</v>
      </c>
      <c r="L70" s="6" t="str">
        <f t="shared" si="0"/>
        <v>02/02/2020</v>
      </c>
      <c r="M70" s="6">
        <f t="shared" si="1"/>
        <v>43890</v>
      </c>
      <c r="N70" t="str">
        <f t="shared" si="2"/>
        <v>District of Columbia-43890</v>
      </c>
      <c r="O70" s="21">
        <f t="shared" si="3"/>
        <v>68.5</v>
      </c>
      <c r="P70" s="21">
        <f t="shared" si="4"/>
        <v>5</v>
      </c>
      <c r="Q70" s="22">
        <f t="shared" si="5"/>
        <v>582864</v>
      </c>
      <c r="R70" s="22">
        <f t="shared" si="6"/>
        <v>399437</v>
      </c>
      <c r="S70" s="22">
        <f t="shared" si="7"/>
        <v>21011</v>
      </c>
    </row>
    <row r="71" spans="1:19">
      <c r="A71" s="14" t="s">
        <v>2018</v>
      </c>
      <c r="B71" s="15" t="s">
        <v>15</v>
      </c>
      <c r="C71" s="14" t="s">
        <v>2008</v>
      </c>
      <c r="D71" s="14" t="s">
        <v>2009</v>
      </c>
      <c r="E71" s="16">
        <v>17571923</v>
      </c>
      <c r="F71" s="16">
        <v>10461404</v>
      </c>
      <c r="G71" s="17">
        <v>59.5</v>
      </c>
      <c r="H71" s="16">
        <v>10111574</v>
      </c>
      <c r="I71" s="17">
        <v>57.5</v>
      </c>
      <c r="J71" s="16">
        <v>349830</v>
      </c>
      <c r="K71" s="17">
        <v>3.3</v>
      </c>
      <c r="L71" s="6" t="str">
        <f t="shared" si="0"/>
        <v>02/02/2020</v>
      </c>
      <c r="M71" s="6">
        <f t="shared" si="1"/>
        <v>43890</v>
      </c>
      <c r="N71" t="str">
        <f t="shared" si="2"/>
        <v>Florida-43890</v>
      </c>
      <c r="O71" s="21">
        <f t="shared" si="3"/>
        <v>57.5</v>
      </c>
      <c r="P71" s="21">
        <f t="shared" si="4"/>
        <v>3.3</v>
      </c>
      <c r="Q71" s="22">
        <f t="shared" si="5"/>
        <v>17571923</v>
      </c>
      <c r="R71" s="22">
        <f t="shared" si="6"/>
        <v>10111574</v>
      </c>
      <c r="S71" s="22">
        <f t="shared" si="7"/>
        <v>349830</v>
      </c>
    </row>
    <row r="72" spans="1:19">
      <c r="A72" s="14" t="s">
        <v>2019</v>
      </c>
      <c r="B72" s="15" t="s">
        <v>18</v>
      </c>
      <c r="C72" s="14" t="s">
        <v>2008</v>
      </c>
      <c r="D72" s="14" t="s">
        <v>2009</v>
      </c>
      <c r="E72" s="16">
        <v>8266924</v>
      </c>
      <c r="F72" s="16">
        <v>5201435</v>
      </c>
      <c r="G72" s="17">
        <v>62.9</v>
      </c>
      <c r="H72" s="16">
        <v>5021666</v>
      </c>
      <c r="I72" s="17">
        <v>60.7</v>
      </c>
      <c r="J72" s="16">
        <v>179769</v>
      </c>
      <c r="K72" s="17">
        <v>3.5</v>
      </c>
      <c r="L72" s="6" t="str">
        <f t="shared" si="0"/>
        <v>02/02/2020</v>
      </c>
      <c r="M72" s="6">
        <f t="shared" si="1"/>
        <v>43890</v>
      </c>
      <c r="N72" t="str">
        <f t="shared" si="2"/>
        <v>Georgia-43890</v>
      </c>
      <c r="O72" s="21">
        <f t="shared" si="3"/>
        <v>60.7</v>
      </c>
      <c r="P72" s="21">
        <f t="shared" si="4"/>
        <v>3.5</v>
      </c>
      <c r="Q72" s="22">
        <f t="shared" si="5"/>
        <v>8266924</v>
      </c>
      <c r="R72" s="22">
        <f t="shared" si="6"/>
        <v>5021666</v>
      </c>
      <c r="S72" s="22">
        <f t="shared" si="7"/>
        <v>179769</v>
      </c>
    </row>
    <row r="73" spans="1:19">
      <c r="A73" s="14" t="s">
        <v>2020</v>
      </c>
      <c r="B73" s="15" t="s">
        <v>26</v>
      </c>
      <c r="C73" s="14" t="s">
        <v>2008</v>
      </c>
      <c r="D73" s="14" t="s">
        <v>2009</v>
      </c>
      <c r="E73" s="16">
        <v>1088920</v>
      </c>
      <c r="F73" s="16">
        <v>671901</v>
      </c>
      <c r="G73" s="17">
        <v>61.7</v>
      </c>
      <c r="H73" s="16">
        <v>658112</v>
      </c>
      <c r="I73" s="17">
        <v>60.4</v>
      </c>
      <c r="J73" s="16">
        <v>13789</v>
      </c>
      <c r="K73" s="17">
        <v>2.1</v>
      </c>
      <c r="L73" s="6" t="str">
        <f t="shared" ref="L73:L136" si="8">_xlfn.CONCAT(D73,"/",D73,"/",C73)</f>
        <v>02/02/2020</v>
      </c>
      <c r="M73" s="6">
        <f t="shared" ref="M73:M136" si="9">EOMONTH(L73,0)</f>
        <v>43890</v>
      </c>
      <c r="N73" t="str">
        <f t="shared" ref="N73:N136" si="10">_xlfn.CONCAT(B73,"-",M73)</f>
        <v>Hawaii-43890</v>
      </c>
      <c r="O73" s="21">
        <f t="shared" ref="O73:O136" si="11">I73</f>
        <v>60.4</v>
      </c>
      <c r="P73" s="21">
        <f t="shared" ref="P73:P136" si="12">K73</f>
        <v>2.1</v>
      </c>
      <c r="Q73" s="22">
        <f t="shared" ref="Q73:Q136" si="13">E73</f>
        <v>1088920</v>
      </c>
      <c r="R73" s="22">
        <f t="shared" ref="R73:R136" si="14">H73</f>
        <v>658112</v>
      </c>
      <c r="S73" s="22">
        <f t="shared" ref="S73:S136" si="15">J73</f>
        <v>13789</v>
      </c>
    </row>
    <row r="74" spans="1:19">
      <c r="A74" s="14" t="s">
        <v>2021</v>
      </c>
      <c r="B74" s="15" t="s">
        <v>53</v>
      </c>
      <c r="C74" s="14" t="s">
        <v>2008</v>
      </c>
      <c r="D74" s="14" t="s">
        <v>2009</v>
      </c>
      <c r="E74" s="16">
        <v>1392964</v>
      </c>
      <c r="F74" s="16">
        <v>890044</v>
      </c>
      <c r="G74" s="17">
        <v>63.9</v>
      </c>
      <c r="H74" s="16">
        <v>866502</v>
      </c>
      <c r="I74" s="17">
        <v>62.2</v>
      </c>
      <c r="J74" s="16">
        <v>23542</v>
      </c>
      <c r="K74" s="17">
        <v>2.6</v>
      </c>
      <c r="L74" s="6" t="str">
        <f t="shared" si="8"/>
        <v>02/02/2020</v>
      </c>
      <c r="M74" s="6">
        <f t="shared" si="9"/>
        <v>43890</v>
      </c>
      <c r="N74" t="str">
        <f t="shared" si="10"/>
        <v>Idaho-43890</v>
      </c>
      <c r="O74" s="21">
        <f t="shared" si="11"/>
        <v>62.2</v>
      </c>
      <c r="P74" s="21">
        <f t="shared" si="12"/>
        <v>2.6</v>
      </c>
      <c r="Q74" s="22">
        <f t="shared" si="13"/>
        <v>1392964</v>
      </c>
      <c r="R74" s="22">
        <f t="shared" si="14"/>
        <v>866502</v>
      </c>
      <c r="S74" s="22">
        <f t="shared" si="15"/>
        <v>23542</v>
      </c>
    </row>
    <row r="75" spans="1:19">
      <c r="A75" s="14" t="s">
        <v>2022</v>
      </c>
      <c r="B75" s="15" t="s">
        <v>6</v>
      </c>
      <c r="C75" s="14" t="s">
        <v>2008</v>
      </c>
      <c r="D75" s="14" t="s">
        <v>2009</v>
      </c>
      <c r="E75" s="16">
        <v>9978724</v>
      </c>
      <c r="F75" s="16">
        <v>6355061</v>
      </c>
      <c r="G75" s="17">
        <v>63.7</v>
      </c>
      <c r="H75" s="16">
        <v>6128641</v>
      </c>
      <c r="I75" s="17">
        <v>61.4</v>
      </c>
      <c r="J75" s="16">
        <v>226420</v>
      </c>
      <c r="K75" s="17">
        <v>3.6</v>
      </c>
      <c r="L75" s="6" t="str">
        <f t="shared" si="8"/>
        <v>02/02/2020</v>
      </c>
      <c r="M75" s="6">
        <f t="shared" si="9"/>
        <v>43890</v>
      </c>
      <c r="N75" t="str">
        <f t="shared" si="10"/>
        <v>Illinois-43890</v>
      </c>
      <c r="O75" s="21">
        <f t="shared" si="11"/>
        <v>61.4</v>
      </c>
      <c r="P75" s="21">
        <f t="shared" si="12"/>
        <v>3.6</v>
      </c>
      <c r="Q75" s="22">
        <f t="shared" si="13"/>
        <v>9978724</v>
      </c>
      <c r="R75" s="22">
        <f t="shared" si="14"/>
        <v>6128641</v>
      </c>
      <c r="S75" s="22">
        <f t="shared" si="15"/>
        <v>226420</v>
      </c>
    </row>
    <row r="76" spans="1:19">
      <c r="A76" s="14" t="s">
        <v>2023</v>
      </c>
      <c r="B76" s="15" t="s">
        <v>27</v>
      </c>
      <c r="C76" s="14" t="s">
        <v>2008</v>
      </c>
      <c r="D76" s="14" t="s">
        <v>2009</v>
      </c>
      <c r="E76" s="16">
        <v>5263980</v>
      </c>
      <c r="F76" s="16">
        <v>3359160</v>
      </c>
      <c r="G76" s="17">
        <v>63.8</v>
      </c>
      <c r="H76" s="16">
        <v>3250571</v>
      </c>
      <c r="I76" s="17">
        <v>61.8</v>
      </c>
      <c r="J76" s="16">
        <v>108589</v>
      </c>
      <c r="K76" s="17">
        <v>3.2</v>
      </c>
      <c r="L76" s="6" t="str">
        <f t="shared" si="8"/>
        <v>02/02/2020</v>
      </c>
      <c r="M76" s="6">
        <f t="shared" si="9"/>
        <v>43890</v>
      </c>
      <c r="N76" t="str">
        <f t="shared" si="10"/>
        <v>Indiana-43890</v>
      </c>
      <c r="O76" s="21">
        <f t="shared" si="11"/>
        <v>61.8</v>
      </c>
      <c r="P76" s="21">
        <f t="shared" si="12"/>
        <v>3.2</v>
      </c>
      <c r="Q76" s="22">
        <f t="shared" si="13"/>
        <v>5263980</v>
      </c>
      <c r="R76" s="22">
        <f t="shared" si="14"/>
        <v>3250571</v>
      </c>
      <c r="S76" s="22">
        <f t="shared" si="15"/>
        <v>108589</v>
      </c>
    </row>
    <row r="77" spans="1:19">
      <c r="A77" s="14" t="s">
        <v>2024</v>
      </c>
      <c r="B77" s="15" t="s">
        <v>39</v>
      </c>
      <c r="C77" s="14" t="s">
        <v>2008</v>
      </c>
      <c r="D77" s="14" t="s">
        <v>2009</v>
      </c>
      <c r="E77" s="16">
        <v>2477569</v>
      </c>
      <c r="F77" s="16">
        <v>1727949</v>
      </c>
      <c r="G77" s="17">
        <v>69.7</v>
      </c>
      <c r="H77" s="16">
        <v>1678066</v>
      </c>
      <c r="I77" s="17">
        <v>67.7</v>
      </c>
      <c r="J77" s="16">
        <v>49883</v>
      </c>
      <c r="K77" s="17">
        <v>2.9</v>
      </c>
      <c r="L77" s="6" t="str">
        <f t="shared" si="8"/>
        <v>02/02/2020</v>
      </c>
      <c r="M77" s="6">
        <f t="shared" si="9"/>
        <v>43890</v>
      </c>
      <c r="N77" t="str">
        <f t="shared" si="10"/>
        <v>Iowa-43890</v>
      </c>
      <c r="O77" s="21">
        <f t="shared" si="11"/>
        <v>67.7</v>
      </c>
      <c r="P77" s="21">
        <f t="shared" si="12"/>
        <v>2.9</v>
      </c>
      <c r="Q77" s="22">
        <f t="shared" si="13"/>
        <v>2477569</v>
      </c>
      <c r="R77" s="22">
        <f t="shared" si="14"/>
        <v>1678066</v>
      </c>
      <c r="S77" s="22">
        <f t="shared" si="15"/>
        <v>49883</v>
      </c>
    </row>
    <row r="78" spans="1:19">
      <c r="A78" s="14" t="s">
        <v>2025</v>
      </c>
      <c r="B78" s="15" t="s">
        <v>34</v>
      </c>
      <c r="C78" s="14" t="s">
        <v>2008</v>
      </c>
      <c r="D78" s="14" t="s">
        <v>2009</v>
      </c>
      <c r="E78" s="16">
        <v>2232676</v>
      </c>
      <c r="F78" s="16">
        <v>1498044</v>
      </c>
      <c r="G78" s="17">
        <v>67.099999999999994</v>
      </c>
      <c r="H78" s="16">
        <v>1450486</v>
      </c>
      <c r="I78" s="17">
        <v>65</v>
      </c>
      <c r="J78" s="16">
        <v>47558</v>
      </c>
      <c r="K78" s="17">
        <v>3.2</v>
      </c>
      <c r="L78" s="6" t="str">
        <f t="shared" si="8"/>
        <v>02/02/2020</v>
      </c>
      <c r="M78" s="6">
        <f t="shared" si="9"/>
        <v>43890</v>
      </c>
      <c r="N78" t="str">
        <f t="shared" si="10"/>
        <v>Kansas-43890</v>
      </c>
      <c r="O78" s="21">
        <f t="shared" si="11"/>
        <v>65</v>
      </c>
      <c r="P78" s="21">
        <f t="shared" si="12"/>
        <v>3.2</v>
      </c>
      <c r="Q78" s="22">
        <f t="shared" si="13"/>
        <v>2232676</v>
      </c>
      <c r="R78" s="22">
        <f t="shared" si="14"/>
        <v>1450486</v>
      </c>
      <c r="S78" s="22">
        <f t="shared" si="15"/>
        <v>47558</v>
      </c>
    </row>
    <row r="79" spans="1:19">
      <c r="A79" s="14" t="s">
        <v>2026</v>
      </c>
      <c r="B79" s="15" t="s">
        <v>28</v>
      </c>
      <c r="C79" s="14" t="s">
        <v>2008</v>
      </c>
      <c r="D79" s="14" t="s">
        <v>2009</v>
      </c>
      <c r="E79" s="16">
        <v>3504588</v>
      </c>
      <c r="F79" s="16">
        <v>2077898</v>
      </c>
      <c r="G79" s="17">
        <v>59.3</v>
      </c>
      <c r="H79" s="16">
        <v>1991434</v>
      </c>
      <c r="I79" s="17">
        <v>56.8</v>
      </c>
      <c r="J79" s="16">
        <v>86464</v>
      </c>
      <c r="K79" s="17">
        <v>4.2</v>
      </c>
      <c r="L79" s="6" t="str">
        <f t="shared" si="8"/>
        <v>02/02/2020</v>
      </c>
      <c r="M79" s="6">
        <f t="shared" si="9"/>
        <v>43890</v>
      </c>
      <c r="N79" t="str">
        <f t="shared" si="10"/>
        <v>Kentucky-43890</v>
      </c>
      <c r="O79" s="21">
        <f t="shared" si="11"/>
        <v>56.8</v>
      </c>
      <c r="P79" s="21">
        <f t="shared" si="12"/>
        <v>4.2</v>
      </c>
      <c r="Q79" s="22">
        <f t="shared" si="13"/>
        <v>3504588</v>
      </c>
      <c r="R79" s="22">
        <f t="shared" si="14"/>
        <v>1991434</v>
      </c>
      <c r="S79" s="22">
        <f t="shared" si="15"/>
        <v>86464</v>
      </c>
    </row>
    <row r="80" spans="1:19">
      <c r="A80" s="14" t="s">
        <v>2027</v>
      </c>
      <c r="B80" s="15" t="s">
        <v>40</v>
      </c>
      <c r="C80" s="14" t="s">
        <v>2008</v>
      </c>
      <c r="D80" s="14" t="s">
        <v>2009</v>
      </c>
      <c r="E80" s="16">
        <v>3583665</v>
      </c>
      <c r="F80" s="16">
        <v>2151507</v>
      </c>
      <c r="G80" s="17">
        <v>60</v>
      </c>
      <c r="H80" s="16">
        <v>2039411</v>
      </c>
      <c r="I80" s="17">
        <v>56.9</v>
      </c>
      <c r="J80" s="16">
        <v>112096</v>
      </c>
      <c r="K80" s="17">
        <v>5.2</v>
      </c>
      <c r="L80" s="6" t="str">
        <f t="shared" si="8"/>
        <v>02/02/2020</v>
      </c>
      <c r="M80" s="6">
        <f t="shared" si="9"/>
        <v>43890</v>
      </c>
      <c r="N80" t="str">
        <f t="shared" si="10"/>
        <v>Louisiana-43890</v>
      </c>
      <c r="O80" s="21">
        <f t="shared" si="11"/>
        <v>56.9</v>
      </c>
      <c r="P80" s="21">
        <f t="shared" si="12"/>
        <v>5.2</v>
      </c>
      <c r="Q80" s="22">
        <f t="shared" si="13"/>
        <v>3583665</v>
      </c>
      <c r="R80" s="22">
        <f t="shared" si="14"/>
        <v>2039411</v>
      </c>
      <c r="S80" s="22">
        <f t="shared" si="15"/>
        <v>112096</v>
      </c>
    </row>
    <row r="81" spans="1:19">
      <c r="A81" s="14" t="s">
        <v>2028</v>
      </c>
      <c r="B81" s="15" t="s">
        <v>51</v>
      </c>
      <c r="C81" s="14" t="s">
        <v>2008</v>
      </c>
      <c r="D81" s="14" t="s">
        <v>2009</v>
      </c>
      <c r="E81" s="16">
        <v>1115854</v>
      </c>
      <c r="F81" s="16">
        <v>699067</v>
      </c>
      <c r="G81" s="17">
        <v>62.6</v>
      </c>
      <c r="H81" s="16">
        <v>677448</v>
      </c>
      <c r="I81" s="17">
        <v>60.7</v>
      </c>
      <c r="J81" s="16">
        <v>21619</v>
      </c>
      <c r="K81" s="17">
        <v>3.1</v>
      </c>
      <c r="L81" s="6" t="str">
        <f t="shared" si="8"/>
        <v>02/02/2020</v>
      </c>
      <c r="M81" s="6">
        <f t="shared" si="9"/>
        <v>43890</v>
      </c>
      <c r="N81" t="str">
        <f t="shared" si="10"/>
        <v>Maine-43890</v>
      </c>
      <c r="O81" s="21">
        <f t="shared" si="11"/>
        <v>60.7</v>
      </c>
      <c r="P81" s="21">
        <f t="shared" si="12"/>
        <v>3.1</v>
      </c>
      <c r="Q81" s="22">
        <f t="shared" si="13"/>
        <v>1115854</v>
      </c>
      <c r="R81" s="22">
        <f t="shared" si="14"/>
        <v>677448</v>
      </c>
      <c r="S81" s="22">
        <f t="shared" si="15"/>
        <v>21619</v>
      </c>
    </row>
    <row r="82" spans="1:19">
      <c r="A82" s="14" t="s">
        <v>2029</v>
      </c>
      <c r="B82" s="15" t="s">
        <v>23</v>
      </c>
      <c r="C82" s="14" t="s">
        <v>2008</v>
      </c>
      <c r="D82" s="14" t="s">
        <v>2009</v>
      </c>
      <c r="E82" s="16">
        <v>4773523</v>
      </c>
      <c r="F82" s="16">
        <v>3298443</v>
      </c>
      <c r="G82" s="17">
        <v>69.099999999999994</v>
      </c>
      <c r="H82" s="16">
        <v>3184239</v>
      </c>
      <c r="I82" s="17">
        <v>66.7</v>
      </c>
      <c r="J82" s="16">
        <v>114204</v>
      </c>
      <c r="K82" s="17">
        <v>3.5</v>
      </c>
      <c r="L82" s="6" t="str">
        <f t="shared" si="8"/>
        <v>02/02/2020</v>
      </c>
      <c r="M82" s="6">
        <f t="shared" si="9"/>
        <v>43890</v>
      </c>
      <c r="N82" t="str">
        <f t="shared" si="10"/>
        <v>Maryland-43890</v>
      </c>
      <c r="O82" s="21">
        <f t="shared" si="11"/>
        <v>66.7</v>
      </c>
      <c r="P82" s="21">
        <f t="shared" si="12"/>
        <v>3.5</v>
      </c>
      <c r="Q82" s="22">
        <f t="shared" si="13"/>
        <v>4773523</v>
      </c>
      <c r="R82" s="22">
        <f t="shared" si="14"/>
        <v>3184239</v>
      </c>
      <c r="S82" s="22">
        <f t="shared" si="15"/>
        <v>114204</v>
      </c>
    </row>
    <row r="83" spans="1:19">
      <c r="A83" s="14" t="s">
        <v>2030</v>
      </c>
      <c r="B83" s="15" t="s">
        <v>9</v>
      </c>
      <c r="C83" s="14" t="s">
        <v>2008</v>
      </c>
      <c r="D83" s="14" t="s">
        <v>2009</v>
      </c>
      <c r="E83" s="16">
        <v>5647178</v>
      </c>
      <c r="F83" s="16">
        <v>3747222</v>
      </c>
      <c r="G83" s="17">
        <v>66.400000000000006</v>
      </c>
      <c r="H83" s="16">
        <v>3642616</v>
      </c>
      <c r="I83" s="17">
        <v>64.5</v>
      </c>
      <c r="J83" s="16">
        <v>104606</v>
      </c>
      <c r="K83" s="17">
        <v>2.8</v>
      </c>
      <c r="L83" s="6" t="str">
        <f t="shared" si="8"/>
        <v>02/02/2020</v>
      </c>
      <c r="M83" s="6">
        <f t="shared" si="9"/>
        <v>43890</v>
      </c>
      <c r="N83" t="str">
        <f t="shared" si="10"/>
        <v>Massachusetts-43890</v>
      </c>
      <c r="O83" s="21">
        <f t="shared" si="11"/>
        <v>64.5</v>
      </c>
      <c r="P83" s="21">
        <f t="shared" si="12"/>
        <v>2.8</v>
      </c>
      <c r="Q83" s="22">
        <f t="shared" si="13"/>
        <v>5647178</v>
      </c>
      <c r="R83" s="22">
        <f t="shared" si="14"/>
        <v>3642616</v>
      </c>
      <c r="S83" s="22">
        <f t="shared" si="15"/>
        <v>104606</v>
      </c>
    </row>
    <row r="84" spans="1:19">
      <c r="A84" s="14" t="s">
        <v>2031</v>
      </c>
      <c r="B84" s="15" t="s">
        <v>42</v>
      </c>
      <c r="C84" s="14" t="s">
        <v>2008</v>
      </c>
      <c r="D84" s="14" t="s">
        <v>2009</v>
      </c>
      <c r="E84" s="16">
        <v>7996913</v>
      </c>
      <c r="F84" s="16">
        <v>4927949</v>
      </c>
      <c r="G84" s="17">
        <v>61.6</v>
      </c>
      <c r="H84" s="16">
        <v>4743379</v>
      </c>
      <c r="I84" s="17">
        <v>59.3</v>
      </c>
      <c r="J84" s="16">
        <v>184570</v>
      </c>
      <c r="K84" s="17">
        <v>3.7</v>
      </c>
      <c r="L84" s="6" t="str">
        <f t="shared" si="8"/>
        <v>02/02/2020</v>
      </c>
      <c r="M84" s="6">
        <f t="shared" si="9"/>
        <v>43890</v>
      </c>
      <c r="N84" t="str">
        <f t="shared" si="10"/>
        <v>Michigan-43890</v>
      </c>
      <c r="O84" s="21">
        <f t="shared" si="11"/>
        <v>59.3</v>
      </c>
      <c r="P84" s="21">
        <f t="shared" si="12"/>
        <v>3.7</v>
      </c>
      <c r="Q84" s="22">
        <f t="shared" si="13"/>
        <v>7996913</v>
      </c>
      <c r="R84" s="22">
        <f t="shared" si="14"/>
        <v>4743379</v>
      </c>
      <c r="S84" s="22">
        <f t="shared" si="15"/>
        <v>184570</v>
      </c>
    </row>
    <row r="85" spans="1:19">
      <c r="A85" s="14" t="s">
        <v>2032</v>
      </c>
      <c r="B85" s="15" t="s">
        <v>29</v>
      </c>
      <c r="C85" s="14" t="s">
        <v>2008</v>
      </c>
      <c r="D85" s="14" t="s">
        <v>2009</v>
      </c>
      <c r="E85" s="16">
        <v>4441480</v>
      </c>
      <c r="F85" s="16">
        <v>3117081</v>
      </c>
      <c r="G85" s="17">
        <v>70.2</v>
      </c>
      <c r="H85" s="16">
        <v>3013513</v>
      </c>
      <c r="I85" s="17">
        <v>67.8</v>
      </c>
      <c r="J85" s="16">
        <v>103568</v>
      </c>
      <c r="K85" s="17">
        <v>3.3</v>
      </c>
      <c r="L85" s="6" t="str">
        <f t="shared" si="8"/>
        <v>02/02/2020</v>
      </c>
      <c r="M85" s="6">
        <f t="shared" si="9"/>
        <v>43890</v>
      </c>
      <c r="N85" t="str">
        <f t="shared" si="10"/>
        <v>Minnesota-43890</v>
      </c>
      <c r="O85" s="21">
        <f t="shared" si="11"/>
        <v>67.8</v>
      </c>
      <c r="P85" s="21">
        <f t="shared" si="12"/>
        <v>3.3</v>
      </c>
      <c r="Q85" s="22">
        <f t="shared" si="13"/>
        <v>4441480</v>
      </c>
      <c r="R85" s="22">
        <f t="shared" si="14"/>
        <v>3013513</v>
      </c>
      <c r="S85" s="22">
        <f t="shared" si="15"/>
        <v>103568</v>
      </c>
    </row>
    <row r="86" spans="1:19">
      <c r="A86" s="14" t="s">
        <v>2033</v>
      </c>
      <c r="B86" s="15" t="s">
        <v>46</v>
      </c>
      <c r="C86" s="14" t="s">
        <v>2008</v>
      </c>
      <c r="D86" s="14" t="s">
        <v>2009</v>
      </c>
      <c r="E86" s="16">
        <v>2287820</v>
      </c>
      <c r="F86" s="16">
        <v>1283304</v>
      </c>
      <c r="G86" s="17">
        <v>56.1</v>
      </c>
      <c r="H86" s="16">
        <v>1209022</v>
      </c>
      <c r="I86" s="17">
        <v>52.8</v>
      </c>
      <c r="J86" s="16">
        <v>74282</v>
      </c>
      <c r="K86" s="17">
        <v>5.8</v>
      </c>
      <c r="L86" s="6" t="str">
        <f t="shared" si="8"/>
        <v>02/02/2020</v>
      </c>
      <c r="M86" s="6">
        <f t="shared" si="9"/>
        <v>43890</v>
      </c>
      <c r="N86" t="str">
        <f t="shared" si="10"/>
        <v>Mississippi-43890</v>
      </c>
      <c r="O86" s="21">
        <f t="shared" si="11"/>
        <v>52.8</v>
      </c>
      <c r="P86" s="21">
        <f t="shared" si="12"/>
        <v>5.8</v>
      </c>
      <c r="Q86" s="22">
        <f t="shared" si="13"/>
        <v>2287820</v>
      </c>
      <c r="R86" s="22">
        <f t="shared" si="14"/>
        <v>1209022</v>
      </c>
      <c r="S86" s="22">
        <f t="shared" si="15"/>
        <v>74282</v>
      </c>
    </row>
    <row r="87" spans="1:19">
      <c r="A87" s="14" t="s">
        <v>2034</v>
      </c>
      <c r="B87" s="15" t="s">
        <v>35</v>
      </c>
      <c r="C87" s="14" t="s">
        <v>2008</v>
      </c>
      <c r="D87" s="14" t="s">
        <v>2009</v>
      </c>
      <c r="E87" s="16">
        <v>4828978</v>
      </c>
      <c r="F87" s="16">
        <v>3097559</v>
      </c>
      <c r="G87" s="17">
        <v>64.099999999999994</v>
      </c>
      <c r="H87" s="16">
        <v>2984967</v>
      </c>
      <c r="I87" s="17">
        <v>61.8</v>
      </c>
      <c r="J87" s="16">
        <v>112592</v>
      </c>
      <c r="K87" s="17">
        <v>3.6</v>
      </c>
      <c r="L87" s="6" t="str">
        <f t="shared" si="8"/>
        <v>02/02/2020</v>
      </c>
      <c r="M87" s="6">
        <f t="shared" si="9"/>
        <v>43890</v>
      </c>
      <c r="N87" t="str">
        <f t="shared" si="10"/>
        <v>Missouri-43890</v>
      </c>
      <c r="O87" s="21">
        <f t="shared" si="11"/>
        <v>61.8</v>
      </c>
      <c r="P87" s="21">
        <f t="shared" si="12"/>
        <v>3.6</v>
      </c>
      <c r="Q87" s="22">
        <f t="shared" si="13"/>
        <v>4828978</v>
      </c>
      <c r="R87" s="22">
        <f t="shared" si="14"/>
        <v>2984967</v>
      </c>
      <c r="S87" s="22">
        <f t="shared" si="15"/>
        <v>112592</v>
      </c>
    </row>
    <row r="88" spans="1:19">
      <c r="A88" s="14" t="s">
        <v>2035</v>
      </c>
      <c r="B88" s="15" t="s">
        <v>54</v>
      </c>
      <c r="C88" s="14" t="s">
        <v>2008</v>
      </c>
      <c r="D88" s="14" t="s">
        <v>2009</v>
      </c>
      <c r="E88" s="16">
        <v>858070</v>
      </c>
      <c r="F88" s="16">
        <v>542368</v>
      </c>
      <c r="G88" s="17">
        <v>63.2</v>
      </c>
      <c r="H88" s="16">
        <v>522142</v>
      </c>
      <c r="I88" s="17">
        <v>60.9</v>
      </c>
      <c r="J88" s="16">
        <v>20226</v>
      </c>
      <c r="K88" s="17">
        <v>3.7</v>
      </c>
      <c r="L88" s="6" t="str">
        <f t="shared" si="8"/>
        <v>02/02/2020</v>
      </c>
      <c r="M88" s="6">
        <f t="shared" si="9"/>
        <v>43890</v>
      </c>
      <c r="N88" t="str">
        <f t="shared" si="10"/>
        <v>Montana-43890</v>
      </c>
      <c r="O88" s="21">
        <f t="shared" si="11"/>
        <v>60.9</v>
      </c>
      <c r="P88" s="21">
        <f t="shared" si="12"/>
        <v>3.7</v>
      </c>
      <c r="Q88" s="22">
        <f t="shared" si="13"/>
        <v>858070</v>
      </c>
      <c r="R88" s="22">
        <f t="shared" si="14"/>
        <v>522142</v>
      </c>
      <c r="S88" s="22">
        <f t="shared" si="15"/>
        <v>20226</v>
      </c>
    </row>
    <row r="89" spans="1:19">
      <c r="A89" s="14" t="s">
        <v>2036</v>
      </c>
      <c r="B89" s="15" t="s">
        <v>12</v>
      </c>
      <c r="C89" s="14" t="s">
        <v>2008</v>
      </c>
      <c r="D89" s="14" t="s">
        <v>2009</v>
      </c>
      <c r="E89" s="16">
        <v>1484359</v>
      </c>
      <c r="F89" s="16">
        <v>1043340</v>
      </c>
      <c r="G89" s="17">
        <v>70.3</v>
      </c>
      <c r="H89" s="16">
        <v>1012002</v>
      </c>
      <c r="I89" s="17">
        <v>68.2</v>
      </c>
      <c r="J89" s="16">
        <v>31338</v>
      </c>
      <c r="K89" s="17">
        <v>3</v>
      </c>
      <c r="L89" s="6" t="str">
        <f t="shared" si="8"/>
        <v>02/02/2020</v>
      </c>
      <c r="M89" s="6">
        <f t="shared" si="9"/>
        <v>43890</v>
      </c>
      <c r="N89" t="str">
        <f t="shared" si="10"/>
        <v>Nebraska-43890</v>
      </c>
      <c r="O89" s="21">
        <f t="shared" si="11"/>
        <v>68.2</v>
      </c>
      <c r="P89" s="21">
        <f t="shared" si="12"/>
        <v>3</v>
      </c>
      <c r="Q89" s="22">
        <f t="shared" si="13"/>
        <v>1484359</v>
      </c>
      <c r="R89" s="22">
        <f t="shared" si="14"/>
        <v>1012002</v>
      </c>
      <c r="S89" s="22">
        <f t="shared" si="15"/>
        <v>31338</v>
      </c>
    </row>
    <row r="90" spans="1:19">
      <c r="A90" s="14" t="s">
        <v>2037</v>
      </c>
      <c r="B90" s="15" t="s">
        <v>24</v>
      </c>
      <c r="C90" s="14" t="s">
        <v>2008</v>
      </c>
      <c r="D90" s="14" t="s">
        <v>2009</v>
      </c>
      <c r="E90" s="16">
        <v>2464244</v>
      </c>
      <c r="F90" s="16">
        <v>1599451</v>
      </c>
      <c r="G90" s="17">
        <v>64.900000000000006</v>
      </c>
      <c r="H90" s="16">
        <v>1539656</v>
      </c>
      <c r="I90" s="17">
        <v>62.5</v>
      </c>
      <c r="J90" s="16">
        <v>59795</v>
      </c>
      <c r="K90" s="17">
        <v>3.7</v>
      </c>
      <c r="L90" s="6" t="str">
        <f t="shared" si="8"/>
        <v>02/02/2020</v>
      </c>
      <c r="M90" s="6">
        <f t="shared" si="9"/>
        <v>43890</v>
      </c>
      <c r="N90" t="str">
        <f t="shared" si="10"/>
        <v>Nevada-43890</v>
      </c>
      <c r="O90" s="21">
        <f t="shared" si="11"/>
        <v>62.5</v>
      </c>
      <c r="P90" s="21">
        <f t="shared" si="12"/>
        <v>3.7</v>
      </c>
      <c r="Q90" s="22">
        <f t="shared" si="13"/>
        <v>2464244</v>
      </c>
      <c r="R90" s="22">
        <f t="shared" si="14"/>
        <v>1539656</v>
      </c>
      <c r="S90" s="22">
        <f t="shared" si="15"/>
        <v>59795</v>
      </c>
    </row>
    <row r="91" spans="1:19">
      <c r="A91" s="14" t="s">
        <v>2038</v>
      </c>
      <c r="B91" s="15" t="s">
        <v>19</v>
      </c>
      <c r="C91" s="14" t="s">
        <v>2008</v>
      </c>
      <c r="D91" s="14" t="s">
        <v>2009</v>
      </c>
      <c r="E91" s="16">
        <v>1127540</v>
      </c>
      <c r="F91" s="16">
        <v>770973</v>
      </c>
      <c r="G91" s="17">
        <v>68.400000000000006</v>
      </c>
      <c r="H91" s="16">
        <v>750806</v>
      </c>
      <c r="I91" s="17">
        <v>66.599999999999994</v>
      </c>
      <c r="J91" s="16">
        <v>20167</v>
      </c>
      <c r="K91" s="17">
        <v>2.6</v>
      </c>
      <c r="L91" s="6" t="str">
        <f t="shared" si="8"/>
        <v>02/02/2020</v>
      </c>
      <c r="M91" s="6">
        <f t="shared" si="9"/>
        <v>43890</v>
      </c>
      <c r="N91" t="str">
        <f t="shared" si="10"/>
        <v>New Hampshire-43890</v>
      </c>
      <c r="O91" s="21">
        <f t="shared" si="11"/>
        <v>66.599999999999994</v>
      </c>
      <c r="P91" s="21">
        <f t="shared" si="12"/>
        <v>2.6</v>
      </c>
      <c r="Q91" s="22">
        <f t="shared" si="13"/>
        <v>1127540</v>
      </c>
      <c r="R91" s="22">
        <f t="shared" si="14"/>
        <v>750806</v>
      </c>
      <c r="S91" s="22">
        <f t="shared" si="15"/>
        <v>20167</v>
      </c>
    </row>
    <row r="92" spans="1:19">
      <c r="A92" s="14" t="s">
        <v>2039</v>
      </c>
      <c r="B92" s="15" t="s">
        <v>21</v>
      </c>
      <c r="C92" s="14" t="s">
        <v>2008</v>
      </c>
      <c r="D92" s="14" t="s">
        <v>2009</v>
      </c>
      <c r="E92" s="16">
        <v>7080077</v>
      </c>
      <c r="F92" s="16">
        <v>4578805</v>
      </c>
      <c r="G92" s="17">
        <v>64.7</v>
      </c>
      <c r="H92" s="16">
        <v>4408621</v>
      </c>
      <c r="I92" s="17">
        <v>62.3</v>
      </c>
      <c r="J92" s="16">
        <v>170184</v>
      </c>
      <c r="K92" s="17">
        <v>3.7</v>
      </c>
      <c r="L92" s="6" t="str">
        <f t="shared" si="8"/>
        <v>02/02/2020</v>
      </c>
      <c r="M92" s="6">
        <f t="shared" si="9"/>
        <v>43890</v>
      </c>
      <c r="N92" t="str">
        <f t="shared" si="10"/>
        <v>New Jersey-43890</v>
      </c>
      <c r="O92" s="21">
        <f t="shared" si="11"/>
        <v>62.3</v>
      </c>
      <c r="P92" s="21">
        <f t="shared" si="12"/>
        <v>3.7</v>
      </c>
      <c r="Q92" s="22">
        <f t="shared" si="13"/>
        <v>7080077</v>
      </c>
      <c r="R92" s="22">
        <f t="shared" si="14"/>
        <v>4408621</v>
      </c>
      <c r="S92" s="22">
        <f t="shared" si="15"/>
        <v>170184</v>
      </c>
    </row>
    <row r="93" spans="1:19">
      <c r="A93" s="14" t="s">
        <v>2040</v>
      </c>
      <c r="B93" s="15" t="s">
        <v>47</v>
      </c>
      <c r="C93" s="14" t="s">
        <v>2008</v>
      </c>
      <c r="D93" s="14" t="s">
        <v>2009</v>
      </c>
      <c r="E93" s="16">
        <v>1649631</v>
      </c>
      <c r="F93" s="16">
        <v>964169</v>
      </c>
      <c r="G93" s="17">
        <v>58.4</v>
      </c>
      <c r="H93" s="16">
        <v>913313</v>
      </c>
      <c r="I93" s="17">
        <v>55.4</v>
      </c>
      <c r="J93" s="16">
        <v>50856</v>
      </c>
      <c r="K93" s="17">
        <v>5.3</v>
      </c>
      <c r="L93" s="6" t="str">
        <f t="shared" si="8"/>
        <v>02/02/2020</v>
      </c>
      <c r="M93" s="6">
        <f t="shared" si="9"/>
        <v>43890</v>
      </c>
      <c r="N93" t="str">
        <f t="shared" si="10"/>
        <v>New Mexico-43890</v>
      </c>
      <c r="O93" s="21">
        <f t="shared" si="11"/>
        <v>55.4</v>
      </c>
      <c r="P93" s="21">
        <f t="shared" si="12"/>
        <v>5.3</v>
      </c>
      <c r="Q93" s="22">
        <f t="shared" si="13"/>
        <v>1649631</v>
      </c>
      <c r="R93" s="22">
        <f t="shared" si="14"/>
        <v>913313</v>
      </c>
      <c r="S93" s="22">
        <f t="shared" si="15"/>
        <v>50856</v>
      </c>
    </row>
    <row r="94" spans="1:19">
      <c r="A94" s="14" t="s">
        <v>2041</v>
      </c>
      <c r="B94" s="15" t="s">
        <v>16</v>
      </c>
      <c r="C94" s="14" t="s">
        <v>2008</v>
      </c>
      <c r="D94" s="14" t="s">
        <v>2009</v>
      </c>
      <c r="E94" s="16">
        <v>15620576</v>
      </c>
      <c r="F94" s="16">
        <v>9504276</v>
      </c>
      <c r="G94" s="17">
        <v>60.8</v>
      </c>
      <c r="H94" s="16">
        <v>9136670</v>
      </c>
      <c r="I94" s="17">
        <v>58.5</v>
      </c>
      <c r="J94" s="16">
        <v>367606</v>
      </c>
      <c r="K94" s="17">
        <v>3.9</v>
      </c>
      <c r="L94" s="6" t="str">
        <f t="shared" si="8"/>
        <v>02/02/2020</v>
      </c>
      <c r="M94" s="6">
        <f t="shared" si="9"/>
        <v>43890</v>
      </c>
      <c r="N94" t="str">
        <f t="shared" si="10"/>
        <v>New York-43890</v>
      </c>
      <c r="O94" s="21">
        <f t="shared" si="11"/>
        <v>58.5</v>
      </c>
      <c r="P94" s="21">
        <f t="shared" si="12"/>
        <v>3.9</v>
      </c>
      <c r="Q94" s="22">
        <f t="shared" si="13"/>
        <v>15620576</v>
      </c>
      <c r="R94" s="22">
        <f t="shared" si="14"/>
        <v>9136670</v>
      </c>
      <c r="S94" s="22">
        <f t="shared" si="15"/>
        <v>367606</v>
      </c>
    </row>
    <row r="95" spans="1:19">
      <c r="A95" s="14" t="s">
        <v>2042</v>
      </c>
      <c r="B95" s="18" t="s">
        <v>2043</v>
      </c>
      <c r="C95" s="14" t="s">
        <v>2008</v>
      </c>
      <c r="D95" s="14" t="s">
        <v>2009</v>
      </c>
      <c r="E95" s="16">
        <v>6699948</v>
      </c>
      <c r="F95" s="16">
        <v>4068726</v>
      </c>
      <c r="G95" s="17">
        <v>60.7</v>
      </c>
      <c r="H95" s="16">
        <v>3916788</v>
      </c>
      <c r="I95" s="17">
        <v>58.5</v>
      </c>
      <c r="J95" s="16">
        <v>151938</v>
      </c>
      <c r="K95" s="17">
        <v>3.7</v>
      </c>
      <c r="L95" s="6" t="str">
        <f t="shared" si="8"/>
        <v>02/02/2020</v>
      </c>
      <c r="M95" s="6">
        <f t="shared" si="9"/>
        <v>43890</v>
      </c>
      <c r="N95" t="str">
        <f t="shared" si="10"/>
        <v>New York city-43890</v>
      </c>
      <c r="O95" s="21">
        <f t="shared" si="11"/>
        <v>58.5</v>
      </c>
      <c r="P95" s="21">
        <f t="shared" si="12"/>
        <v>3.7</v>
      </c>
      <c r="Q95" s="22">
        <f t="shared" si="13"/>
        <v>6699948</v>
      </c>
      <c r="R95" s="22">
        <f t="shared" si="14"/>
        <v>3916788</v>
      </c>
      <c r="S95" s="22">
        <f t="shared" si="15"/>
        <v>151938</v>
      </c>
    </row>
    <row r="96" spans="1:19">
      <c r="A96" s="14" t="s">
        <v>2044</v>
      </c>
      <c r="B96" s="15" t="s">
        <v>20</v>
      </c>
      <c r="C96" s="14" t="s">
        <v>2008</v>
      </c>
      <c r="D96" s="14" t="s">
        <v>2009</v>
      </c>
      <c r="E96" s="16">
        <v>8323641</v>
      </c>
      <c r="F96" s="16">
        <v>5105135</v>
      </c>
      <c r="G96" s="17">
        <v>61.3</v>
      </c>
      <c r="H96" s="16">
        <v>4921641</v>
      </c>
      <c r="I96" s="17">
        <v>59.1</v>
      </c>
      <c r="J96" s="16">
        <v>183494</v>
      </c>
      <c r="K96" s="17">
        <v>3.6</v>
      </c>
      <c r="L96" s="6" t="str">
        <f t="shared" si="8"/>
        <v>02/02/2020</v>
      </c>
      <c r="M96" s="6">
        <f t="shared" si="9"/>
        <v>43890</v>
      </c>
      <c r="N96" t="str">
        <f t="shared" si="10"/>
        <v>North Carolina-43890</v>
      </c>
      <c r="O96" s="21">
        <f t="shared" si="11"/>
        <v>59.1</v>
      </c>
      <c r="P96" s="21">
        <f t="shared" si="12"/>
        <v>3.6</v>
      </c>
      <c r="Q96" s="22">
        <f t="shared" si="13"/>
        <v>8323641</v>
      </c>
      <c r="R96" s="22">
        <f t="shared" si="14"/>
        <v>4921641</v>
      </c>
      <c r="S96" s="22">
        <f t="shared" si="15"/>
        <v>183494</v>
      </c>
    </row>
    <row r="97" spans="1:19">
      <c r="A97" s="14" t="s">
        <v>2045</v>
      </c>
      <c r="B97" s="15" t="s">
        <v>48</v>
      </c>
      <c r="C97" s="14" t="s">
        <v>2008</v>
      </c>
      <c r="D97" s="14" t="s">
        <v>2009</v>
      </c>
      <c r="E97" s="16">
        <v>584891</v>
      </c>
      <c r="F97" s="16">
        <v>406788</v>
      </c>
      <c r="G97" s="17">
        <v>69.5</v>
      </c>
      <c r="H97" s="16">
        <v>397520</v>
      </c>
      <c r="I97" s="17">
        <v>68</v>
      </c>
      <c r="J97" s="16">
        <v>9268</v>
      </c>
      <c r="K97" s="17">
        <v>2.2999999999999998</v>
      </c>
      <c r="L97" s="6" t="str">
        <f t="shared" si="8"/>
        <v>02/02/2020</v>
      </c>
      <c r="M97" s="6">
        <f t="shared" si="9"/>
        <v>43890</v>
      </c>
      <c r="N97" t="str">
        <f t="shared" si="10"/>
        <v>North Dakota-43890</v>
      </c>
      <c r="O97" s="21">
        <f t="shared" si="11"/>
        <v>68</v>
      </c>
      <c r="P97" s="21">
        <f t="shared" si="12"/>
        <v>2.2999999999999998</v>
      </c>
      <c r="Q97" s="22">
        <f t="shared" si="13"/>
        <v>584891</v>
      </c>
      <c r="R97" s="22">
        <f t="shared" si="14"/>
        <v>397520</v>
      </c>
      <c r="S97" s="22">
        <f t="shared" si="15"/>
        <v>9268</v>
      </c>
    </row>
    <row r="98" spans="1:19">
      <c r="A98" s="14" t="s">
        <v>2046</v>
      </c>
      <c r="B98" s="15" t="s">
        <v>41</v>
      </c>
      <c r="C98" s="14" t="s">
        <v>2008</v>
      </c>
      <c r="D98" s="14" t="s">
        <v>2009</v>
      </c>
      <c r="E98" s="16">
        <v>9255817</v>
      </c>
      <c r="F98" s="16">
        <v>5899009</v>
      </c>
      <c r="G98" s="17">
        <v>63.7</v>
      </c>
      <c r="H98" s="16">
        <v>5619606</v>
      </c>
      <c r="I98" s="17">
        <v>60.7</v>
      </c>
      <c r="J98" s="16">
        <v>279403</v>
      </c>
      <c r="K98" s="17">
        <v>4.7</v>
      </c>
      <c r="L98" s="6" t="str">
        <f t="shared" si="8"/>
        <v>02/02/2020</v>
      </c>
      <c r="M98" s="6">
        <f t="shared" si="9"/>
        <v>43890</v>
      </c>
      <c r="N98" t="str">
        <f t="shared" si="10"/>
        <v>Ohio-43890</v>
      </c>
      <c r="O98" s="21">
        <f t="shared" si="11"/>
        <v>60.7</v>
      </c>
      <c r="P98" s="21">
        <f t="shared" si="12"/>
        <v>4.7</v>
      </c>
      <c r="Q98" s="22">
        <f t="shared" si="13"/>
        <v>9255817</v>
      </c>
      <c r="R98" s="22">
        <f t="shared" si="14"/>
        <v>5619606</v>
      </c>
      <c r="S98" s="22">
        <f t="shared" si="15"/>
        <v>279403</v>
      </c>
    </row>
    <row r="99" spans="1:19">
      <c r="A99" s="14" t="s">
        <v>2047</v>
      </c>
      <c r="B99" s="15" t="s">
        <v>30</v>
      </c>
      <c r="C99" s="14" t="s">
        <v>2008</v>
      </c>
      <c r="D99" s="14" t="s">
        <v>2009</v>
      </c>
      <c r="E99" s="16">
        <v>3045622</v>
      </c>
      <c r="F99" s="16">
        <v>1847072</v>
      </c>
      <c r="G99" s="17">
        <v>60.6</v>
      </c>
      <c r="H99" s="16">
        <v>1788930</v>
      </c>
      <c r="I99" s="17">
        <v>58.7</v>
      </c>
      <c r="J99" s="16">
        <v>58142</v>
      </c>
      <c r="K99" s="17">
        <v>3.1</v>
      </c>
      <c r="L99" s="6" t="str">
        <f t="shared" si="8"/>
        <v>02/02/2020</v>
      </c>
      <c r="M99" s="6">
        <f t="shared" si="9"/>
        <v>43890</v>
      </c>
      <c r="N99" t="str">
        <f t="shared" si="10"/>
        <v>Oklahoma-43890</v>
      </c>
      <c r="O99" s="21">
        <f t="shared" si="11"/>
        <v>58.7</v>
      </c>
      <c r="P99" s="21">
        <f t="shared" si="12"/>
        <v>3.1</v>
      </c>
      <c r="Q99" s="22">
        <f t="shared" si="13"/>
        <v>3045622</v>
      </c>
      <c r="R99" s="22">
        <f t="shared" si="14"/>
        <v>1788930</v>
      </c>
      <c r="S99" s="22">
        <f t="shared" si="15"/>
        <v>58142</v>
      </c>
    </row>
    <row r="100" spans="1:19">
      <c r="A100" s="14" t="s">
        <v>2048</v>
      </c>
      <c r="B100" s="15" t="s">
        <v>14</v>
      </c>
      <c r="C100" s="14" t="s">
        <v>2008</v>
      </c>
      <c r="D100" s="14" t="s">
        <v>2009</v>
      </c>
      <c r="E100" s="16">
        <v>3430274</v>
      </c>
      <c r="F100" s="16">
        <v>2107699</v>
      </c>
      <c r="G100" s="17">
        <v>61.4</v>
      </c>
      <c r="H100" s="16">
        <v>2033344</v>
      </c>
      <c r="I100" s="17">
        <v>59.3</v>
      </c>
      <c r="J100" s="16">
        <v>74355</v>
      </c>
      <c r="K100" s="17">
        <v>3.5</v>
      </c>
      <c r="L100" s="6" t="str">
        <f t="shared" si="8"/>
        <v>02/02/2020</v>
      </c>
      <c r="M100" s="6">
        <f t="shared" si="9"/>
        <v>43890</v>
      </c>
      <c r="N100" t="str">
        <f t="shared" si="10"/>
        <v>Oregon-43890</v>
      </c>
      <c r="O100" s="21">
        <f t="shared" si="11"/>
        <v>59.3</v>
      </c>
      <c r="P100" s="21">
        <f t="shared" si="12"/>
        <v>3.5</v>
      </c>
      <c r="Q100" s="22">
        <f t="shared" si="13"/>
        <v>3430274</v>
      </c>
      <c r="R100" s="22">
        <f t="shared" si="14"/>
        <v>2033344</v>
      </c>
      <c r="S100" s="22">
        <f t="shared" si="15"/>
        <v>74355</v>
      </c>
    </row>
    <row r="101" spans="1:19">
      <c r="A101" s="14" t="s">
        <v>2049</v>
      </c>
      <c r="B101" s="15" t="s">
        <v>31</v>
      </c>
      <c r="C101" s="14" t="s">
        <v>2008</v>
      </c>
      <c r="D101" s="14" t="s">
        <v>2009</v>
      </c>
      <c r="E101" s="16">
        <v>10281185</v>
      </c>
      <c r="F101" s="16">
        <v>6528498</v>
      </c>
      <c r="G101" s="17">
        <v>63.5</v>
      </c>
      <c r="H101" s="16">
        <v>6204448</v>
      </c>
      <c r="I101" s="17">
        <v>60.3</v>
      </c>
      <c r="J101" s="16">
        <v>324050</v>
      </c>
      <c r="K101" s="17">
        <v>5</v>
      </c>
      <c r="L101" s="6" t="str">
        <f t="shared" si="8"/>
        <v>02/02/2020</v>
      </c>
      <c r="M101" s="6">
        <f t="shared" si="9"/>
        <v>43890</v>
      </c>
      <c r="N101" t="str">
        <f t="shared" si="10"/>
        <v>Pennsylvania-43890</v>
      </c>
      <c r="O101" s="21">
        <f t="shared" si="11"/>
        <v>60.3</v>
      </c>
      <c r="P101" s="21">
        <f t="shared" si="12"/>
        <v>5</v>
      </c>
      <c r="Q101" s="22">
        <f t="shared" si="13"/>
        <v>10281185</v>
      </c>
      <c r="R101" s="22">
        <f t="shared" si="14"/>
        <v>6204448</v>
      </c>
      <c r="S101" s="22">
        <f t="shared" si="15"/>
        <v>324050</v>
      </c>
    </row>
    <row r="102" spans="1:19">
      <c r="A102" s="14" t="s">
        <v>2050</v>
      </c>
      <c r="B102" s="15" t="s">
        <v>17</v>
      </c>
      <c r="C102" s="14" t="s">
        <v>2008</v>
      </c>
      <c r="D102" s="14" t="s">
        <v>2009</v>
      </c>
      <c r="E102" s="16">
        <v>864034</v>
      </c>
      <c r="F102" s="16">
        <v>561974</v>
      </c>
      <c r="G102" s="17">
        <v>65</v>
      </c>
      <c r="H102" s="16">
        <v>539776</v>
      </c>
      <c r="I102" s="17">
        <v>62.5</v>
      </c>
      <c r="J102" s="16">
        <v>22198</v>
      </c>
      <c r="K102" s="17">
        <v>4</v>
      </c>
      <c r="L102" s="6" t="str">
        <f t="shared" si="8"/>
        <v>02/02/2020</v>
      </c>
      <c r="M102" s="6">
        <f t="shared" si="9"/>
        <v>43890</v>
      </c>
      <c r="N102" t="str">
        <f t="shared" si="10"/>
        <v>Rhode Island-43890</v>
      </c>
      <c r="O102" s="21">
        <f t="shared" si="11"/>
        <v>62.5</v>
      </c>
      <c r="P102" s="21">
        <f t="shared" si="12"/>
        <v>4</v>
      </c>
      <c r="Q102" s="22">
        <f t="shared" si="13"/>
        <v>864034</v>
      </c>
      <c r="R102" s="22">
        <f t="shared" si="14"/>
        <v>539776</v>
      </c>
      <c r="S102" s="22">
        <f t="shared" si="15"/>
        <v>22198</v>
      </c>
    </row>
    <row r="103" spans="1:19">
      <c r="A103" s="14" t="s">
        <v>2051</v>
      </c>
      <c r="B103" s="15" t="s">
        <v>32</v>
      </c>
      <c r="C103" s="14" t="s">
        <v>2008</v>
      </c>
      <c r="D103" s="14" t="s">
        <v>2009</v>
      </c>
      <c r="E103" s="16">
        <v>4108954</v>
      </c>
      <c r="F103" s="16">
        <v>2365321</v>
      </c>
      <c r="G103" s="17">
        <v>57.6</v>
      </c>
      <c r="H103" s="16">
        <v>2299341</v>
      </c>
      <c r="I103" s="17">
        <v>56</v>
      </c>
      <c r="J103" s="16">
        <v>65980</v>
      </c>
      <c r="K103" s="17">
        <v>2.8</v>
      </c>
      <c r="L103" s="6" t="str">
        <f t="shared" si="8"/>
        <v>02/02/2020</v>
      </c>
      <c r="M103" s="6">
        <f t="shared" si="9"/>
        <v>43890</v>
      </c>
      <c r="N103" t="str">
        <f t="shared" si="10"/>
        <v>South Carolina-43890</v>
      </c>
      <c r="O103" s="21">
        <f t="shared" si="11"/>
        <v>56</v>
      </c>
      <c r="P103" s="21">
        <f t="shared" si="12"/>
        <v>2.8</v>
      </c>
      <c r="Q103" s="22">
        <f t="shared" si="13"/>
        <v>4108954</v>
      </c>
      <c r="R103" s="22">
        <f t="shared" si="14"/>
        <v>2299341</v>
      </c>
      <c r="S103" s="22">
        <f t="shared" si="15"/>
        <v>65980</v>
      </c>
    </row>
    <row r="104" spans="1:19">
      <c r="A104" s="14" t="s">
        <v>2052</v>
      </c>
      <c r="B104" s="15" t="s">
        <v>43</v>
      </c>
      <c r="C104" s="14" t="s">
        <v>2008</v>
      </c>
      <c r="D104" s="14" t="s">
        <v>2009</v>
      </c>
      <c r="E104" s="16">
        <v>678100</v>
      </c>
      <c r="F104" s="16">
        <v>463243</v>
      </c>
      <c r="G104" s="17">
        <v>68.3</v>
      </c>
      <c r="H104" s="16">
        <v>449740</v>
      </c>
      <c r="I104" s="17">
        <v>66.3</v>
      </c>
      <c r="J104" s="16">
        <v>13503</v>
      </c>
      <c r="K104" s="17">
        <v>2.9</v>
      </c>
      <c r="L104" s="6" t="str">
        <f t="shared" si="8"/>
        <v>02/02/2020</v>
      </c>
      <c r="M104" s="6">
        <f t="shared" si="9"/>
        <v>43890</v>
      </c>
      <c r="N104" t="str">
        <f t="shared" si="10"/>
        <v>South Dakota-43890</v>
      </c>
      <c r="O104" s="21">
        <f t="shared" si="11"/>
        <v>66.3</v>
      </c>
      <c r="P104" s="21">
        <f t="shared" si="12"/>
        <v>2.9</v>
      </c>
      <c r="Q104" s="22">
        <f t="shared" si="13"/>
        <v>678100</v>
      </c>
      <c r="R104" s="22">
        <f t="shared" si="14"/>
        <v>449740</v>
      </c>
      <c r="S104" s="22">
        <f t="shared" si="15"/>
        <v>13503</v>
      </c>
    </row>
    <row r="105" spans="1:19">
      <c r="A105" s="14" t="s">
        <v>2053</v>
      </c>
      <c r="B105" s="15" t="s">
        <v>25</v>
      </c>
      <c r="C105" s="14" t="s">
        <v>2008</v>
      </c>
      <c r="D105" s="14" t="s">
        <v>2009</v>
      </c>
      <c r="E105" s="16">
        <v>5417729</v>
      </c>
      <c r="F105" s="16">
        <v>3333471</v>
      </c>
      <c r="G105" s="17">
        <v>61.5</v>
      </c>
      <c r="H105" s="16">
        <v>3203564</v>
      </c>
      <c r="I105" s="17">
        <v>59.1</v>
      </c>
      <c r="J105" s="16">
        <v>129907</v>
      </c>
      <c r="K105" s="17">
        <v>3.9</v>
      </c>
      <c r="L105" s="6" t="str">
        <f t="shared" si="8"/>
        <v>02/02/2020</v>
      </c>
      <c r="M105" s="6">
        <f t="shared" si="9"/>
        <v>43890</v>
      </c>
      <c r="N105" t="str">
        <f t="shared" si="10"/>
        <v>Tennessee-43890</v>
      </c>
      <c r="O105" s="21">
        <f t="shared" si="11"/>
        <v>59.1</v>
      </c>
      <c r="P105" s="21">
        <f t="shared" si="12"/>
        <v>3.9</v>
      </c>
      <c r="Q105" s="22">
        <f t="shared" si="13"/>
        <v>5417729</v>
      </c>
      <c r="R105" s="22">
        <f t="shared" si="14"/>
        <v>3203564</v>
      </c>
      <c r="S105" s="22">
        <f t="shared" si="15"/>
        <v>129907</v>
      </c>
    </row>
    <row r="106" spans="1:19">
      <c r="A106" s="14" t="s">
        <v>2054</v>
      </c>
      <c r="B106" s="15" t="s">
        <v>11</v>
      </c>
      <c r="C106" s="14" t="s">
        <v>2008</v>
      </c>
      <c r="D106" s="14" t="s">
        <v>2009</v>
      </c>
      <c r="E106" s="16">
        <v>22163701</v>
      </c>
      <c r="F106" s="16">
        <v>14182317</v>
      </c>
      <c r="G106" s="17">
        <v>64</v>
      </c>
      <c r="H106" s="16">
        <v>13662942</v>
      </c>
      <c r="I106" s="17">
        <v>61.6</v>
      </c>
      <c r="J106" s="16">
        <v>519375</v>
      </c>
      <c r="K106" s="17">
        <v>3.7</v>
      </c>
      <c r="L106" s="6" t="str">
        <f t="shared" si="8"/>
        <v>02/02/2020</v>
      </c>
      <c r="M106" s="6">
        <f t="shared" si="9"/>
        <v>43890</v>
      </c>
      <c r="N106" t="str">
        <f t="shared" si="10"/>
        <v>Texas-43890</v>
      </c>
      <c r="O106" s="21">
        <f t="shared" si="11"/>
        <v>61.6</v>
      </c>
      <c r="P106" s="21">
        <f t="shared" si="12"/>
        <v>3.7</v>
      </c>
      <c r="Q106" s="22">
        <f t="shared" si="13"/>
        <v>22163701</v>
      </c>
      <c r="R106" s="22">
        <f t="shared" si="14"/>
        <v>13662942</v>
      </c>
      <c r="S106" s="22">
        <f t="shared" si="15"/>
        <v>519375</v>
      </c>
    </row>
    <row r="107" spans="1:19">
      <c r="A107" s="14" t="s">
        <v>2055</v>
      </c>
      <c r="B107" s="15" t="s">
        <v>13</v>
      </c>
      <c r="C107" s="14" t="s">
        <v>2008</v>
      </c>
      <c r="D107" s="14" t="s">
        <v>2009</v>
      </c>
      <c r="E107" s="16">
        <v>2381430</v>
      </c>
      <c r="F107" s="16">
        <v>1631216</v>
      </c>
      <c r="G107" s="17">
        <v>68.5</v>
      </c>
      <c r="H107" s="16">
        <v>1590455</v>
      </c>
      <c r="I107" s="17">
        <v>66.8</v>
      </c>
      <c r="J107" s="16">
        <v>40761</v>
      </c>
      <c r="K107" s="17">
        <v>2.5</v>
      </c>
      <c r="L107" s="6" t="str">
        <f t="shared" si="8"/>
        <v>02/02/2020</v>
      </c>
      <c r="M107" s="6">
        <f t="shared" si="9"/>
        <v>43890</v>
      </c>
      <c r="N107" t="str">
        <f t="shared" si="10"/>
        <v>Utah-43890</v>
      </c>
      <c r="O107" s="21">
        <f t="shared" si="11"/>
        <v>66.8</v>
      </c>
      <c r="P107" s="21">
        <f t="shared" si="12"/>
        <v>2.5</v>
      </c>
      <c r="Q107" s="22">
        <f t="shared" si="13"/>
        <v>2381430</v>
      </c>
      <c r="R107" s="22">
        <f t="shared" si="14"/>
        <v>1590455</v>
      </c>
      <c r="S107" s="22">
        <f t="shared" si="15"/>
        <v>40761</v>
      </c>
    </row>
    <row r="108" spans="1:19">
      <c r="A108" s="14" t="s">
        <v>2056</v>
      </c>
      <c r="B108" s="15" t="s">
        <v>36</v>
      </c>
      <c r="C108" s="14" t="s">
        <v>2008</v>
      </c>
      <c r="D108" s="14" t="s">
        <v>2009</v>
      </c>
      <c r="E108" s="16">
        <v>518755</v>
      </c>
      <c r="F108" s="16">
        <v>342887</v>
      </c>
      <c r="G108" s="17">
        <v>66.099999999999994</v>
      </c>
      <c r="H108" s="16">
        <v>334270</v>
      </c>
      <c r="I108" s="17">
        <v>64.400000000000006</v>
      </c>
      <c r="J108" s="16">
        <v>8617</v>
      </c>
      <c r="K108" s="17">
        <v>2.5</v>
      </c>
      <c r="L108" s="6" t="str">
        <f t="shared" si="8"/>
        <v>02/02/2020</v>
      </c>
      <c r="M108" s="6">
        <f t="shared" si="9"/>
        <v>43890</v>
      </c>
      <c r="N108" t="str">
        <f t="shared" si="10"/>
        <v>Vermont-43890</v>
      </c>
      <c r="O108" s="21">
        <f t="shared" si="11"/>
        <v>64.400000000000006</v>
      </c>
      <c r="P108" s="21">
        <f t="shared" si="12"/>
        <v>2.5</v>
      </c>
      <c r="Q108" s="22">
        <f t="shared" si="13"/>
        <v>518755</v>
      </c>
      <c r="R108" s="22">
        <f t="shared" si="14"/>
        <v>334270</v>
      </c>
      <c r="S108" s="22">
        <f t="shared" si="15"/>
        <v>8617</v>
      </c>
    </row>
    <row r="109" spans="1:19">
      <c r="A109" s="14" t="s">
        <v>2057</v>
      </c>
      <c r="B109" s="15" t="s">
        <v>37</v>
      </c>
      <c r="C109" s="14" t="s">
        <v>2008</v>
      </c>
      <c r="D109" s="14" t="s">
        <v>2009</v>
      </c>
      <c r="E109" s="16">
        <v>6713131</v>
      </c>
      <c r="F109" s="16">
        <v>4448623</v>
      </c>
      <c r="G109" s="17">
        <v>66.3</v>
      </c>
      <c r="H109" s="16">
        <v>4337089</v>
      </c>
      <c r="I109" s="17">
        <v>64.599999999999994</v>
      </c>
      <c r="J109" s="16">
        <v>111534</v>
      </c>
      <c r="K109" s="17">
        <v>2.5</v>
      </c>
      <c r="L109" s="6" t="str">
        <f t="shared" si="8"/>
        <v>02/02/2020</v>
      </c>
      <c r="M109" s="6">
        <f t="shared" si="9"/>
        <v>43890</v>
      </c>
      <c r="N109" t="str">
        <f t="shared" si="10"/>
        <v>Virginia-43890</v>
      </c>
      <c r="O109" s="21">
        <f t="shared" si="11"/>
        <v>64.599999999999994</v>
      </c>
      <c r="P109" s="21">
        <f t="shared" si="12"/>
        <v>2.5</v>
      </c>
      <c r="Q109" s="22">
        <f t="shared" si="13"/>
        <v>6713131</v>
      </c>
      <c r="R109" s="22">
        <f t="shared" si="14"/>
        <v>4337089</v>
      </c>
      <c r="S109" s="22">
        <f t="shared" si="15"/>
        <v>111534</v>
      </c>
    </row>
    <row r="110" spans="1:19">
      <c r="A110" s="14" t="s">
        <v>2058</v>
      </c>
      <c r="B110" s="15" t="s">
        <v>5</v>
      </c>
      <c r="C110" s="14" t="s">
        <v>2008</v>
      </c>
      <c r="D110" s="14" t="s">
        <v>2009</v>
      </c>
      <c r="E110" s="16">
        <v>6072840</v>
      </c>
      <c r="F110" s="16">
        <v>3961975</v>
      </c>
      <c r="G110" s="17">
        <v>65.2</v>
      </c>
      <c r="H110" s="16">
        <v>3799304</v>
      </c>
      <c r="I110" s="17">
        <v>62.6</v>
      </c>
      <c r="J110" s="16">
        <v>162671</v>
      </c>
      <c r="K110" s="17">
        <v>4.0999999999999996</v>
      </c>
      <c r="L110" s="6" t="str">
        <f t="shared" si="8"/>
        <v>02/02/2020</v>
      </c>
      <c r="M110" s="6">
        <f t="shared" si="9"/>
        <v>43890</v>
      </c>
      <c r="N110" t="str">
        <f t="shared" si="10"/>
        <v>Washington-43890</v>
      </c>
      <c r="O110" s="21">
        <f t="shared" si="11"/>
        <v>62.6</v>
      </c>
      <c r="P110" s="21">
        <f t="shared" si="12"/>
        <v>4.0999999999999996</v>
      </c>
      <c r="Q110" s="22">
        <f t="shared" si="13"/>
        <v>6072840</v>
      </c>
      <c r="R110" s="22">
        <f t="shared" si="14"/>
        <v>3799304</v>
      </c>
      <c r="S110" s="22">
        <f t="shared" si="15"/>
        <v>162671</v>
      </c>
    </row>
    <row r="111" spans="1:19">
      <c r="A111" s="14" t="s">
        <v>2059</v>
      </c>
      <c r="B111" s="15" t="s">
        <v>58</v>
      </c>
      <c r="C111" s="14" t="s">
        <v>2008</v>
      </c>
      <c r="D111" s="14" t="s">
        <v>2009</v>
      </c>
      <c r="E111" s="16">
        <v>1446237</v>
      </c>
      <c r="F111" s="16">
        <v>805704</v>
      </c>
      <c r="G111" s="17">
        <v>55.7</v>
      </c>
      <c r="H111" s="16">
        <v>764274</v>
      </c>
      <c r="I111" s="17">
        <v>52.8</v>
      </c>
      <c r="J111" s="16">
        <v>41430</v>
      </c>
      <c r="K111" s="17">
        <v>5.0999999999999996</v>
      </c>
      <c r="L111" s="6" t="str">
        <f t="shared" si="8"/>
        <v>02/02/2020</v>
      </c>
      <c r="M111" s="6">
        <f t="shared" si="9"/>
        <v>43890</v>
      </c>
      <c r="N111" t="str">
        <f t="shared" si="10"/>
        <v>West Virginia-43890</v>
      </c>
      <c r="O111" s="21">
        <f t="shared" si="11"/>
        <v>52.8</v>
      </c>
      <c r="P111" s="21">
        <f t="shared" si="12"/>
        <v>5.0999999999999996</v>
      </c>
      <c r="Q111" s="22">
        <f t="shared" si="13"/>
        <v>1446237</v>
      </c>
      <c r="R111" s="22">
        <f t="shared" si="14"/>
        <v>764274</v>
      </c>
      <c r="S111" s="22">
        <f t="shared" si="15"/>
        <v>41430</v>
      </c>
    </row>
    <row r="112" spans="1:19">
      <c r="A112" s="14" t="s">
        <v>2060</v>
      </c>
      <c r="B112" s="15" t="s">
        <v>10</v>
      </c>
      <c r="C112" s="14" t="s">
        <v>2008</v>
      </c>
      <c r="D112" s="14" t="s">
        <v>2009</v>
      </c>
      <c r="E112" s="16">
        <v>4648731</v>
      </c>
      <c r="F112" s="16">
        <v>3075655</v>
      </c>
      <c r="G112" s="17">
        <v>66.2</v>
      </c>
      <c r="H112" s="16">
        <v>2974233</v>
      </c>
      <c r="I112" s="17">
        <v>64</v>
      </c>
      <c r="J112" s="16">
        <v>101422</v>
      </c>
      <c r="K112" s="17">
        <v>3.3</v>
      </c>
      <c r="L112" s="6" t="str">
        <f t="shared" si="8"/>
        <v>02/02/2020</v>
      </c>
      <c r="M112" s="6">
        <f t="shared" si="9"/>
        <v>43890</v>
      </c>
      <c r="N112" t="str">
        <f t="shared" si="10"/>
        <v>Wisconsin-43890</v>
      </c>
      <c r="O112" s="21">
        <f t="shared" si="11"/>
        <v>64</v>
      </c>
      <c r="P112" s="21">
        <f t="shared" si="12"/>
        <v>3.3</v>
      </c>
      <c r="Q112" s="22">
        <f t="shared" si="13"/>
        <v>4648731</v>
      </c>
      <c r="R112" s="22">
        <f t="shared" si="14"/>
        <v>2974233</v>
      </c>
      <c r="S112" s="22">
        <f t="shared" si="15"/>
        <v>101422</v>
      </c>
    </row>
    <row r="113" spans="1:19">
      <c r="A113" s="14" t="s">
        <v>2061</v>
      </c>
      <c r="B113" s="15" t="s">
        <v>49</v>
      </c>
      <c r="C113" s="14" t="s">
        <v>2008</v>
      </c>
      <c r="D113" s="14" t="s">
        <v>2009</v>
      </c>
      <c r="E113" s="16">
        <v>453321</v>
      </c>
      <c r="F113" s="16">
        <v>298818</v>
      </c>
      <c r="G113" s="17">
        <v>65.900000000000006</v>
      </c>
      <c r="H113" s="16">
        <v>284507</v>
      </c>
      <c r="I113" s="17">
        <v>62.8</v>
      </c>
      <c r="J113" s="16">
        <v>14311</v>
      </c>
      <c r="K113" s="17">
        <v>4.8</v>
      </c>
      <c r="L113" s="6" t="str">
        <f t="shared" si="8"/>
        <v>02/02/2020</v>
      </c>
      <c r="M113" s="6">
        <f t="shared" si="9"/>
        <v>43890</v>
      </c>
      <c r="N113" t="str">
        <f t="shared" si="10"/>
        <v>Wyoming-43890</v>
      </c>
      <c r="O113" s="21">
        <f t="shared" si="11"/>
        <v>62.8</v>
      </c>
      <c r="P113" s="21">
        <f t="shared" si="12"/>
        <v>4.8</v>
      </c>
      <c r="Q113" s="22">
        <f t="shared" si="13"/>
        <v>453321</v>
      </c>
      <c r="R113" s="22">
        <f t="shared" si="14"/>
        <v>284507</v>
      </c>
      <c r="S113" s="22">
        <f t="shared" si="15"/>
        <v>14311</v>
      </c>
    </row>
    <row r="114" spans="1:19">
      <c r="A114" s="14" t="s">
        <v>2007</v>
      </c>
      <c r="B114" s="15" t="s">
        <v>52</v>
      </c>
      <c r="C114" s="14" t="s">
        <v>2008</v>
      </c>
      <c r="D114" s="14" t="s">
        <v>2062</v>
      </c>
      <c r="E114" s="16">
        <v>3878006</v>
      </c>
      <c r="F114" s="16">
        <v>2234170</v>
      </c>
      <c r="G114" s="17">
        <v>57.6</v>
      </c>
      <c r="H114" s="16">
        <v>2176275</v>
      </c>
      <c r="I114" s="17">
        <v>56.1</v>
      </c>
      <c r="J114" s="16">
        <v>57895</v>
      </c>
      <c r="K114" s="17">
        <v>2.6</v>
      </c>
      <c r="L114" s="6" t="str">
        <f t="shared" si="8"/>
        <v>03/03/2020</v>
      </c>
      <c r="M114" s="6">
        <f t="shared" si="9"/>
        <v>43921</v>
      </c>
      <c r="N114" t="str">
        <f t="shared" si="10"/>
        <v>Alabama-43921</v>
      </c>
      <c r="O114" s="21">
        <f t="shared" si="11"/>
        <v>56.1</v>
      </c>
      <c r="P114" s="21">
        <f t="shared" si="12"/>
        <v>2.6</v>
      </c>
      <c r="Q114" s="22">
        <f t="shared" si="13"/>
        <v>3878006</v>
      </c>
      <c r="R114" s="22">
        <f t="shared" si="14"/>
        <v>2176275</v>
      </c>
      <c r="S114" s="22">
        <f t="shared" si="15"/>
        <v>57895</v>
      </c>
    </row>
    <row r="115" spans="1:19">
      <c r="A115" s="14" t="s">
        <v>2009</v>
      </c>
      <c r="B115" s="15" t="s">
        <v>50</v>
      </c>
      <c r="C115" s="14" t="s">
        <v>2008</v>
      </c>
      <c r="D115" s="14" t="s">
        <v>2062</v>
      </c>
      <c r="E115" s="16">
        <v>545866</v>
      </c>
      <c r="F115" s="16">
        <v>352404</v>
      </c>
      <c r="G115" s="17">
        <v>64.599999999999994</v>
      </c>
      <c r="H115" s="16">
        <v>334331</v>
      </c>
      <c r="I115" s="17">
        <v>61.2</v>
      </c>
      <c r="J115" s="16">
        <v>18073</v>
      </c>
      <c r="K115" s="17">
        <v>5.0999999999999996</v>
      </c>
      <c r="L115" s="6" t="str">
        <f t="shared" si="8"/>
        <v>03/03/2020</v>
      </c>
      <c r="M115" s="6">
        <f t="shared" si="9"/>
        <v>43921</v>
      </c>
      <c r="N115" t="str">
        <f t="shared" si="10"/>
        <v>Alaska-43921</v>
      </c>
      <c r="O115" s="21">
        <f t="shared" si="11"/>
        <v>61.2</v>
      </c>
      <c r="P115" s="21">
        <f t="shared" si="12"/>
        <v>5.0999999999999996</v>
      </c>
      <c r="Q115" s="22">
        <f t="shared" si="13"/>
        <v>545866</v>
      </c>
      <c r="R115" s="22">
        <f t="shared" si="14"/>
        <v>334331</v>
      </c>
      <c r="S115" s="22">
        <f t="shared" si="15"/>
        <v>18073</v>
      </c>
    </row>
    <row r="116" spans="1:19">
      <c r="A116" s="14" t="s">
        <v>2010</v>
      </c>
      <c r="B116" s="15" t="s">
        <v>8</v>
      </c>
      <c r="C116" s="14" t="s">
        <v>2008</v>
      </c>
      <c r="D116" s="14" t="s">
        <v>2062</v>
      </c>
      <c r="E116" s="16">
        <v>5823018</v>
      </c>
      <c r="F116" s="16">
        <v>3587701</v>
      </c>
      <c r="G116" s="17">
        <v>61.6</v>
      </c>
      <c r="H116" s="16">
        <v>3406748</v>
      </c>
      <c r="I116" s="17">
        <v>58.5</v>
      </c>
      <c r="J116" s="16">
        <v>180953</v>
      </c>
      <c r="K116" s="17">
        <v>5</v>
      </c>
      <c r="L116" s="6" t="str">
        <f t="shared" si="8"/>
        <v>03/03/2020</v>
      </c>
      <c r="M116" s="6">
        <f t="shared" si="9"/>
        <v>43921</v>
      </c>
      <c r="N116" t="str">
        <f t="shared" si="10"/>
        <v>Arizona-43921</v>
      </c>
      <c r="O116" s="21">
        <f t="shared" si="11"/>
        <v>58.5</v>
      </c>
      <c r="P116" s="21">
        <f t="shared" si="12"/>
        <v>5</v>
      </c>
      <c r="Q116" s="22">
        <f t="shared" si="13"/>
        <v>5823018</v>
      </c>
      <c r="R116" s="22">
        <f t="shared" si="14"/>
        <v>3406748</v>
      </c>
      <c r="S116" s="22">
        <f t="shared" si="15"/>
        <v>180953</v>
      </c>
    </row>
    <row r="117" spans="1:19">
      <c r="A117" s="14" t="s">
        <v>2011</v>
      </c>
      <c r="B117" s="15" t="s">
        <v>44</v>
      </c>
      <c r="C117" s="14" t="s">
        <v>2008</v>
      </c>
      <c r="D117" s="14" t="s">
        <v>2062</v>
      </c>
      <c r="E117" s="16">
        <v>2355118</v>
      </c>
      <c r="F117" s="16">
        <v>1372102</v>
      </c>
      <c r="G117" s="17">
        <v>58.3</v>
      </c>
      <c r="H117" s="16">
        <v>1318251</v>
      </c>
      <c r="I117" s="17">
        <v>56</v>
      </c>
      <c r="J117" s="16">
        <v>53851</v>
      </c>
      <c r="K117" s="17">
        <v>3.9</v>
      </c>
      <c r="L117" s="6" t="str">
        <f t="shared" si="8"/>
        <v>03/03/2020</v>
      </c>
      <c r="M117" s="6">
        <f t="shared" si="9"/>
        <v>43921</v>
      </c>
      <c r="N117" t="str">
        <f t="shared" si="10"/>
        <v>Arkansas-43921</v>
      </c>
      <c r="O117" s="21">
        <f t="shared" si="11"/>
        <v>56</v>
      </c>
      <c r="P117" s="21">
        <f t="shared" si="12"/>
        <v>3.9</v>
      </c>
      <c r="Q117" s="22">
        <f t="shared" si="13"/>
        <v>2355118</v>
      </c>
      <c r="R117" s="22">
        <f t="shared" si="14"/>
        <v>1318251</v>
      </c>
      <c r="S117" s="22">
        <f t="shared" si="15"/>
        <v>53851</v>
      </c>
    </row>
    <row r="118" spans="1:19">
      <c r="A118" s="14" t="s">
        <v>2012</v>
      </c>
      <c r="B118" s="15" t="s">
        <v>7</v>
      </c>
      <c r="C118" s="14" t="s">
        <v>2008</v>
      </c>
      <c r="D118" s="14" t="s">
        <v>2062</v>
      </c>
      <c r="E118" s="16">
        <v>31087184</v>
      </c>
      <c r="F118" s="16">
        <v>19168665</v>
      </c>
      <c r="G118" s="17">
        <v>61.7</v>
      </c>
      <c r="H118" s="16">
        <v>18304574</v>
      </c>
      <c r="I118" s="17">
        <v>58.9</v>
      </c>
      <c r="J118" s="16">
        <v>864091</v>
      </c>
      <c r="K118" s="17">
        <v>4.5</v>
      </c>
      <c r="L118" s="6" t="str">
        <f t="shared" si="8"/>
        <v>03/03/2020</v>
      </c>
      <c r="M118" s="6">
        <f t="shared" si="9"/>
        <v>43921</v>
      </c>
      <c r="N118" t="str">
        <f t="shared" si="10"/>
        <v>California-43921</v>
      </c>
      <c r="O118" s="21">
        <f t="shared" si="11"/>
        <v>58.9</v>
      </c>
      <c r="P118" s="21">
        <f t="shared" si="12"/>
        <v>4.5</v>
      </c>
      <c r="Q118" s="22">
        <f t="shared" si="13"/>
        <v>31087184</v>
      </c>
      <c r="R118" s="22">
        <f t="shared" si="14"/>
        <v>18304574</v>
      </c>
      <c r="S118" s="22">
        <f t="shared" si="15"/>
        <v>864091</v>
      </c>
    </row>
    <row r="119" spans="1:19">
      <c r="A119" s="14" t="s">
        <v>2013</v>
      </c>
      <c r="B119" s="18" t="s">
        <v>283</v>
      </c>
      <c r="C119" s="14" t="s">
        <v>2008</v>
      </c>
      <c r="D119" s="14" t="s">
        <v>2062</v>
      </c>
      <c r="E119" s="16">
        <v>8025672</v>
      </c>
      <c r="F119" s="16">
        <v>4938802</v>
      </c>
      <c r="G119" s="17">
        <v>61.5</v>
      </c>
      <c r="H119" s="16">
        <v>4673349</v>
      </c>
      <c r="I119" s="17">
        <v>58.2</v>
      </c>
      <c r="J119" s="16">
        <v>265453</v>
      </c>
      <c r="K119" s="17">
        <v>5.4</v>
      </c>
      <c r="L119" s="6" t="str">
        <f t="shared" si="8"/>
        <v>03/03/2020</v>
      </c>
      <c r="M119" s="6">
        <f t="shared" si="9"/>
        <v>43921</v>
      </c>
      <c r="N119" t="str">
        <f t="shared" si="10"/>
        <v>Los Angeles County-43921</v>
      </c>
      <c r="O119" s="21">
        <f t="shared" si="11"/>
        <v>58.2</v>
      </c>
      <c r="P119" s="21">
        <f t="shared" si="12"/>
        <v>5.4</v>
      </c>
      <c r="Q119" s="22">
        <f t="shared" si="13"/>
        <v>8025672</v>
      </c>
      <c r="R119" s="22">
        <f t="shared" si="14"/>
        <v>4673349</v>
      </c>
      <c r="S119" s="22">
        <f t="shared" si="15"/>
        <v>265453</v>
      </c>
    </row>
    <row r="120" spans="1:19">
      <c r="A120" s="14" t="s">
        <v>2014</v>
      </c>
      <c r="B120" s="15" t="s">
        <v>22</v>
      </c>
      <c r="C120" s="14" t="s">
        <v>2008</v>
      </c>
      <c r="D120" s="14" t="s">
        <v>2062</v>
      </c>
      <c r="E120" s="16">
        <v>4593310</v>
      </c>
      <c r="F120" s="16">
        <v>3099232</v>
      </c>
      <c r="G120" s="17">
        <v>67.5</v>
      </c>
      <c r="H120" s="16">
        <v>2953112</v>
      </c>
      <c r="I120" s="17">
        <v>64.3</v>
      </c>
      <c r="J120" s="16">
        <v>146120</v>
      </c>
      <c r="K120" s="17">
        <v>4.7</v>
      </c>
      <c r="L120" s="6" t="str">
        <f t="shared" si="8"/>
        <v>03/03/2020</v>
      </c>
      <c r="M120" s="6">
        <f t="shared" si="9"/>
        <v>43921</v>
      </c>
      <c r="N120" t="str">
        <f t="shared" si="10"/>
        <v>Colorado-43921</v>
      </c>
      <c r="O120" s="21">
        <f t="shared" si="11"/>
        <v>64.3</v>
      </c>
      <c r="P120" s="21">
        <f t="shared" si="12"/>
        <v>4.7</v>
      </c>
      <c r="Q120" s="22">
        <f t="shared" si="13"/>
        <v>4593310</v>
      </c>
      <c r="R120" s="22">
        <f t="shared" si="14"/>
        <v>2953112</v>
      </c>
      <c r="S120" s="22">
        <f t="shared" si="15"/>
        <v>146120</v>
      </c>
    </row>
    <row r="121" spans="1:19">
      <c r="A121" s="14" t="s">
        <v>2015</v>
      </c>
      <c r="B121" s="15" t="s">
        <v>38</v>
      </c>
      <c r="C121" s="14" t="s">
        <v>2008</v>
      </c>
      <c r="D121" s="14" t="s">
        <v>2062</v>
      </c>
      <c r="E121" s="16">
        <v>2885051</v>
      </c>
      <c r="F121" s="16">
        <v>1915644</v>
      </c>
      <c r="G121" s="17">
        <v>66.400000000000006</v>
      </c>
      <c r="H121" s="16">
        <v>1842200</v>
      </c>
      <c r="I121" s="17">
        <v>63.9</v>
      </c>
      <c r="J121" s="16">
        <v>73444</v>
      </c>
      <c r="K121" s="17">
        <v>3.8</v>
      </c>
      <c r="L121" s="6" t="str">
        <f t="shared" si="8"/>
        <v>03/03/2020</v>
      </c>
      <c r="M121" s="6">
        <f t="shared" si="9"/>
        <v>43921</v>
      </c>
      <c r="N121" t="str">
        <f t="shared" si="10"/>
        <v>Connecticut-43921</v>
      </c>
      <c r="O121" s="21">
        <f t="shared" si="11"/>
        <v>63.9</v>
      </c>
      <c r="P121" s="21">
        <f t="shared" si="12"/>
        <v>3.8</v>
      </c>
      <c r="Q121" s="22">
        <f t="shared" si="13"/>
        <v>2885051</v>
      </c>
      <c r="R121" s="22">
        <f t="shared" si="14"/>
        <v>1842200</v>
      </c>
      <c r="S121" s="22">
        <f t="shared" si="15"/>
        <v>73444</v>
      </c>
    </row>
    <row r="122" spans="1:19">
      <c r="A122" s="14" t="s">
        <v>2016</v>
      </c>
      <c r="B122" s="15" t="s">
        <v>45</v>
      </c>
      <c r="C122" s="14" t="s">
        <v>2008</v>
      </c>
      <c r="D122" s="14" t="s">
        <v>2062</v>
      </c>
      <c r="E122" s="16">
        <v>788163</v>
      </c>
      <c r="F122" s="16">
        <v>481344</v>
      </c>
      <c r="G122" s="17">
        <v>61.1</v>
      </c>
      <c r="H122" s="16">
        <v>458200</v>
      </c>
      <c r="I122" s="17">
        <v>58.1</v>
      </c>
      <c r="J122" s="16">
        <v>23144</v>
      </c>
      <c r="K122" s="17">
        <v>4.8</v>
      </c>
      <c r="L122" s="6" t="str">
        <f t="shared" si="8"/>
        <v>03/03/2020</v>
      </c>
      <c r="M122" s="6">
        <f t="shared" si="9"/>
        <v>43921</v>
      </c>
      <c r="N122" t="str">
        <f t="shared" si="10"/>
        <v>Delaware-43921</v>
      </c>
      <c r="O122" s="21">
        <f t="shared" si="11"/>
        <v>58.1</v>
      </c>
      <c r="P122" s="21">
        <f t="shared" si="12"/>
        <v>4.8</v>
      </c>
      <c r="Q122" s="22">
        <f t="shared" si="13"/>
        <v>788163</v>
      </c>
      <c r="R122" s="22">
        <f t="shared" si="14"/>
        <v>458200</v>
      </c>
      <c r="S122" s="22">
        <f t="shared" si="15"/>
        <v>23144</v>
      </c>
    </row>
    <row r="123" spans="1:19">
      <c r="A123" s="14" t="s">
        <v>2017</v>
      </c>
      <c r="B123" s="15" t="s">
        <v>33</v>
      </c>
      <c r="C123" s="14" t="s">
        <v>2008</v>
      </c>
      <c r="D123" s="14" t="s">
        <v>2062</v>
      </c>
      <c r="E123" s="16">
        <v>583080</v>
      </c>
      <c r="F123" s="16">
        <v>420581</v>
      </c>
      <c r="G123" s="17">
        <v>72.099999999999994</v>
      </c>
      <c r="H123" s="16">
        <v>398895</v>
      </c>
      <c r="I123" s="17">
        <v>68.400000000000006</v>
      </c>
      <c r="J123" s="16">
        <v>21686</v>
      </c>
      <c r="K123" s="17">
        <v>5.2</v>
      </c>
      <c r="L123" s="6" t="str">
        <f t="shared" si="8"/>
        <v>03/03/2020</v>
      </c>
      <c r="M123" s="6">
        <f t="shared" si="9"/>
        <v>43921</v>
      </c>
      <c r="N123" t="str">
        <f t="shared" si="10"/>
        <v>District of Columbia-43921</v>
      </c>
      <c r="O123" s="21">
        <f t="shared" si="11"/>
        <v>68.400000000000006</v>
      </c>
      <c r="P123" s="21">
        <f t="shared" si="12"/>
        <v>5.2</v>
      </c>
      <c r="Q123" s="22">
        <f t="shared" si="13"/>
        <v>583080</v>
      </c>
      <c r="R123" s="22">
        <f t="shared" si="14"/>
        <v>398895</v>
      </c>
      <c r="S123" s="22">
        <f t="shared" si="15"/>
        <v>21686</v>
      </c>
    </row>
    <row r="124" spans="1:19">
      <c r="A124" s="14" t="s">
        <v>2018</v>
      </c>
      <c r="B124" s="15" t="s">
        <v>15</v>
      </c>
      <c r="C124" s="14" t="s">
        <v>2008</v>
      </c>
      <c r="D124" s="14" t="s">
        <v>2062</v>
      </c>
      <c r="E124" s="16">
        <v>17589075</v>
      </c>
      <c r="F124" s="16">
        <v>10629624</v>
      </c>
      <c r="G124" s="17">
        <v>60.4</v>
      </c>
      <c r="H124" s="16">
        <v>10106833</v>
      </c>
      <c r="I124" s="17">
        <v>57.5</v>
      </c>
      <c r="J124" s="16">
        <v>522791</v>
      </c>
      <c r="K124" s="17">
        <v>4.9000000000000004</v>
      </c>
      <c r="L124" s="6" t="str">
        <f t="shared" si="8"/>
        <v>03/03/2020</v>
      </c>
      <c r="M124" s="6">
        <f t="shared" si="9"/>
        <v>43921</v>
      </c>
      <c r="N124" t="str">
        <f t="shared" si="10"/>
        <v>Florida-43921</v>
      </c>
      <c r="O124" s="21">
        <f t="shared" si="11"/>
        <v>57.5</v>
      </c>
      <c r="P124" s="21">
        <f t="shared" si="12"/>
        <v>4.9000000000000004</v>
      </c>
      <c r="Q124" s="22">
        <f t="shared" si="13"/>
        <v>17589075</v>
      </c>
      <c r="R124" s="22">
        <f t="shared" si="14"/>
        <v>10106833</v>
      </c>
      <c r="S124" s="22">
        <f t="shared" si="15"/>
        <v>522791</v>
      </c>
    </row>
    <row r="125" spans="1:19">
      <c r="A125" s="14" t="s">
        <v>2019</v>
      </c>
      <c r="B125" s="15" t="s">
        <v>18</v>
      </c>
      <c r="C125" s="14" t="s">
        <v>2008</v>
      </c>
      <c r="D125" s="14" t="s">
        <v>2062</v>
      </c>
      <c r="E125" s="16">
        <v>8273938</v>
      </c>
      <c r="F125" s="16">
        <v>5205472</v>
      </c>
      <c r="G125" s="17">
        <v>62.9</v>
      </c>
      <c r="H125" s="16">
        <v>5018477</v>
      </c>
      <c r="I125" s="17">
        <v>60.7</v>
      </c>
      <c r="J125" s="16">
        <v>186995</v>
      </c>
      <c r="K125" s="17">
        <v>3.6</v>
      </c>
      <c r="L125" s="6" t="str">
        <f t="shared" si="8"/>
        <v>03/03/2020</v>
      </c>
      <c r="M125" s="6">
        <f t="shared" si="9"/>
        <v>43921</v>
      </c>
      <c r="N125" t="str">
        <f t="shared" si="10"/>
        <v>Georgia-43921</v>
      </c>
      <c r="O125" s="21">
        <f t="shared" si="11"/>
        <v>60.7</v>
      </c>
      <c r="P125" s="21">
        <f t="shared" si="12"/>
        <v>3.6</v>
      </c>
      <c r="Q125" s="22">
        <f t="shared" si="13"/>
        <v>8273938</v>
      </c>
      <c r="R125" s="22">
        <f t="shared" si="14"/>
        <v>5018477</v>
      </c>
      <c r="S125" s="22">
        <f t="shared" si="15"/>
        <v>186995</v>
      </c>
    </row>
    <row r="126" spans="1:19">
      <c r="A126" s="14" t="s">
        <v>2020</v>
      </c>
      <c r="B126" s="15" t="s">
        <v>26</v>
      </c>
      <c r="C126" s="14" t="s">
        <v>2008</v>
      </c>
      <c r="D126" s="14" t="s">
        <v>2062</v>
      </c>
      <c r="E126" s="16">
        <v>1088470</v>
      </c>
      <c r="F126" s="16">
        <v>671079</v>
      </c>
      <c r="G126" s="17">
        <v>61.7</v>
      </c>
      <c r="H126" s="16">
        <v>657086</v>
      </c>
      <c r="I126" s="17">
        <v>60.4</v>
      </c>
      <c r="J126" s="16">
        <v>13993</v>
      </c>
      <c r="K126" s="17">
        <v>2.1</v>
      </c>
      <c r="L126" s="6" t="str">
        <f t="shared" si="8"/>
        <v>03/03/2020</v>
      </c>
      <c r="M126" s="6">
        <f t="shared" si="9"/>
        <v>43921</v>
      </c>
      <c r="N126" t="str">
        <f t="shared" si="10"/>
        <v>Hawaii-43921</v>
      </c>
      <c r="O126" s="21">
        <f t="shared" si="11"/>
        <v>60.4</v>
      </c>
      <c r="P126" s="21">
        <f t="shared" si="12"/>
        <v>2.1</v>
      </c>
      <c r="Q126" s="22">
        <f t="shared" si="13"/>
        <v>1088470</v>
      </c>
      <c r="R126" s="22">
        <f t="shared" si="14"/>
        <v>657086</v>
      </c>
      <c r="S126" s="22">
        <f t="shared" si="15"/>
        <v>13993</v>
      </c>
    </row>
    <row r="127" spans="1:19">
      <c r="A127" s="14" t="s">
        <v>2021</v>
      </c>
      <c r="B127" s="15" t="s">
        <v>53</v>
      </c>
      <c r="C127" s="14" t="s">
        <v>2008</v>
      </c>
      <c r="D127" s="14" t="s">
        <v>2062</v>
      </c>
      <c r="E127" s="16">
        <v>1395898</v>
      </c>
      <c r="F127" s="16">
        <v>890190</v>
      </c>
      <c r="G127" s="17">
        <v>63.8</v>
      </c>
      <c r="H127" s="16">
        <v>865860</v>
      </c>
      <c r="I127" s="17">
        <v>62</v>
      </c>
      <c r="J127" s="16">
        <v>24330</v>
      </c>
      <c r="K127" s="17">
        <v>2.7</v>
      </c>
      <c r="L127" s="6" t="str">
        <f t="shared" si="8"/>
        <v>03/03/2020</v>
      </c>
      <c r="M127" s="6">
        <f t="shared" si="9"/>
        <v>43921</v>
      </c>
      <c r="N127" t="str">
        <f t="shared" si="10"/>
        <v>Idaho-43921</v>
      </c>
      <c r="O127" s="21">
        <f t="shared" si="11"/>
        <v>62</v>
      </c>
      <c r="P127" s="21">
        <f t="shared" si="12"/>
        <v>2.7</v>
      </c>
      <c r="Q127" s="22">
        <f t="shared" si="13"/>
        <v>1395898</v>
      </c>
      <c r="R127" s="22">
        <f t="shared" si="14"/>
        <v>865860</v>
      </c>
      <c r="S127" s="22">
        <f t="shared" si="15"/>
        <v>24330</v>
      </c>
    </row>
    <row r="128" spans="1:19">
      <c r="A128" s="14" t="s">
        <v>2022</v>
      </c>
      <c r="B128" s="15" t="s">
        <v>6</v>
      </c>
      <c r="C128" s="14" t="s">
        <v>2008</v>
      </c>
      <c r="D128" s="14" t="s">
        <v>2062</v>
      </c>
      <c r="E128" s="16">
        <v>9974673</v>
      </c>
      <c r="F128" s="16">
        <v>6345433</v>
      </c>
      <c r="G128" s="17">
        <v>63.6</v>
      </c>
      <c r="H128" s="16">
        <v>6109809</v>
      </c>
      <c r="I128" s="17">
        <v>61.3</v>
      </c>
      <c r="J128" s="16">
        <v>235624</v>
      </c>
      <c r="K128" s="17">
        <v>3.7</v>
      </c>
      <c r="L128" s="6" t="str">
        <f t="shared" si="8"/>
        <v>03/03/2020</v>
      </c>
      <c r="M128" s="6">
        <f t="shared" si="9"/>
        <v>43921</v>
      </c>
      <c r="N128" t="str">
        <f t="shared" si="10"/>
        <v>Illinois-43921</v>
      </c>
      <c r="O128" s="21">
        <f t="shared" si="11"/>
        <v>61.3</v>
      </c>
      <c r="P128" s="21">
        <f t="shared" si="12"/>
        <v>3.7</v>
      </c>
      <c r="Q128" s="22">
        <f t="shared" si="13"/>
        <v>9974673</v>
      </c>
      <c r="R128" s="22">
        <f t="shared" si="14"/>
        <v>6109809</v>
      </c>
      <c r="S128" s="22">
        <f t="shared" si="15"/>
        <v>235624</v>
      </c>
    </row>
    <row r="129" spans="1:19">
      <c r="A129" s="14" t="s">
        <v>2023</v>
      </c>
      <c r="B129" s="15" t="s">
        <v>27</v>
      </c>
      <c r="C129" s="14" t="s">
        <v>2008</v>
      </c>
      <c r="D129" s="14" t="s">
        <v>2062</v>
      </c>
      <c r="E129" s="16">
        <v>5265950</v>
      </c>
      <c r="F129" s="16">
        <v>3346411</v>
      </c>
      <c r="G129" s="17">
        <v>63.5</v>
      </c>
      <c r="H129" s="16">
        <v>3235038</v>
      </c>
      <c r="I129" s="17">
        <v>61.4</v>
      </c>
      <c r="J129" s="16">
        <v>111373</v>
      </c>
      <c r="K129" s="17">
        <v>3.3</v>
      </c>
      <c r="L129" s="6" t="str">
        <f t="shared" si="8"/>
        <v>03/03/2020</v>
      </c>
      <c r="M129" s="6">
        <f t="shared" si="9"/>
        <v>43921</v>
      </c>
      <c r="N129" t="str">
        <f t="shared" si="10"/>
        <v>Indiana-43921</v>
      </c>
      <c r="O129" s="21">
        <f t="shared" si="11"/>
        <v>61.4</v>
      </c>
      <c r="P129" s="21">
        <f t="shared" si="12"/>
        <v>3.3</v>
      </c>
      <c r="Q129" s="22">
        <f t="shared" si="13"/>
        <v>5265950</v>
      </c>
      <c r="R129" s="22">
        <f t="shared" si="14"/>
        <v>3235038</v>
      </c>
      <c r="S129" s="22">
        <f t="shared" si="15"/>
        <v>111373</v>
      </c>
    </row>
    <row r="130" spans="1:19">
      <c r="A130" s="14" t="s">
        <v>2024</v>
      </c>
      <c r="B130" s="15" t="s">
        <v>39</v>
      </c>
      <c r="C130" s="14" t="s">
        <v>2008</v>
      </c>
      <c r="D130" s="14" t="s">
        <v>2062</v>
      </c>
      <c r="E130" s="16">
        <v>2477947</v>
      </c>
      <c r="F130" s="16">
        <v>1721723</v>
      </c>
      <c r="G130" s="17">
        <v>69.5</v>
      </c>
      <c r="H130" s="16">
        <v>1671622</v>
      </c>
      <c r="I130" s="17">
        <v>67.5</v>
      </c>
      <c r="J130" s="16">
        <v>50101</v>
      </c>
      <c r="K130" s="17">
        <v>2.9</v>
      </c>
      <c r="L130" s="6" t="str">
        <f t="shared" si="8"/>
        <v>03/03/2020</v>
      </c>
      <c r="M130" s="6">
        <f t="shared" si="9"/>
        <v>43921</v>
      </c>
      <c r="N130" t="str">
        <f t="shared" si="10"/>
        <v>Iowa-43921</v>
      </c>
      <c r="O130" s="21">
        <f t="shared" si="11"/>
        <v>67.5</v>
      </c>
      <c r="P130" s="21">
        <f t="shared" si="12"/>
        <v>2.9</v>
      </c>
      <c r="Q130" s="22">
        <f t="shared" si="13"/>
        <v>2477947</v>
      </c>
      <c r="R130" s="22">
        <f t="shared" si="14"/>
        <v>1671622</v>
      </c>
      <c r="S130" s="22">
        <f t="shared" si="15"/>
        <v>50101</v>
      </c>
    </row>
    <row r="131" spans="1:19">
      <c r="A131" s="14" t="s">
        <v>2025</v>
      </c>
      <c r="B131" s="15" t="s">
        <v>34</v>
      </c>
      <c r="C131" s="14" t="s">
        <v>2008</v>
      </c>
      <c r="D131" s="14" t="s">
        <v>2062</v>
      </c>
      <c r="E131" s="16">
        <v>2233058</v>
      </c>
      <c r="F131" s="16">
        <v>1495882</v>
      </c>
      <c r="G131" s="17">
        <v>67</v>
      </c>
      <c r="H131" s="16">
        <v>1448406</v>
      </c>
      <c r="I131" s="17">
        <v>64.900000000000006</v>
      </c>
      <c r="J131" s="16">
        <v>47476</v>
      </c>
      <c r="K131" s="17">
        <v>3.2</v>
      </c>
      <c r="L131" s="6" t="str">
        <f t="shared" si="8"/>
        <v>03/03/2020</v>
      </c>
      <c r="M131" s="6">
        <f t="shared" si="9"/>
        <v>43921</v>
      </c>
      <c r="N131" t="str">
        <f t="shared" si="10"/>
        <v>Kansas-43921</v>
      </c>
      <c r="O131" s="21">
        <f t="shared" si="11"/>
        <v>64.900000000000006</v>
      </c>
      <c r="P131" s="21">
        <f t="shared" si="12"/>
        <v>3.2</v>
      </c>
      <c r="Q131" s="22">
        <f t="shared" si="13"/>
        <v>2233058</v>
      </c>
      <c r="R131" s="22">
        <f t="shared" si="14"/>
        <v>1448406</v>
      </c>
      <c r="S131" s="22">
        <f t="shared" si="15"/>
        <v>47476</v>
      </c>
    </row>
    <row r="132" spans="1:19">
      <c r="A132" s="14" t="s">
        <v>2026</v>
      </c>
      <c r="B132" s="15" t="s">
        <v>28</v>
      </c>
      <c r="C132" s="14" t="s">
        <v>2008</v>
      </c>
      <c r="D132" s="14" t="s">
        <v>2062</v>
      </c>
      <c r="E132" s="16">
        <v>3505113</v>
      </c>
      <c r="F132" s="16">
        <v>2075112</v>
      </c>
      <c r="G132" s="17">
        <v>59.2</v>
      </c>
      <c r="H132" s="16">
        <v>1988308</v>
      </c>
      <c r="I132" s="17">
        <v>56.7</v>
      </c>
      <c r="J132" s="16">
        <v>86804</v>
      </c>
      <c r="K132" s="17">
        <v>4.2</v>
      </c>
      <c r="L132" s="6" t="str">
        <f t="shared" si="8"/>
        <v>03/03/2020</v>
      </c>
      <c r="M132" s="6">
        <f t="shared" si="9"/>
        <v>43921</v>
      </c>
      <c r="N132" t="str">
        <f t="shared" si="10"/>
        <v>Kentucky-43921</v>
      </c>
      <c r="O132" s="21">
        <f t="shared" si="11"/>
        <v>56.7</v>
      </c>
      <c r="P132" s="21">
        <f t="shared" si="12"/>
        <v>4.2</v>
      </c>
      <c r="Q132" s="22">
        <f t="shared" si="13"/>
        <v>3505113</v>
      </c>
      <c r="R132" s="22">
        <f t="shared" si="14"/>
        <v>1988308</v>
      </c>
      <c r="S132" s="22">
        <f t="shared" si="15"/>
        <v>86804</v>
      </c>
    </row>
    <row r="133" spans="1:19">
      <c r="A133" s="14" t="s">
        <v>2027</v>
      </c>
      <c r="B133" s="15" t="s">
        <v>40</v>
      </c>
      <c r="C133" s="14" t="s">
        <v>2008</v>
      </c>
      <c r="D133" s="14" t="s">
        <v>2062</v>
      </c>
      <c r="E133" s="16">
        <v>3583040</v>
      </c>
      <c r="F133" s="16">
        <v>2150787</v>
      </c>
      <c r="G133" s="17">
        <v>60</v>
      </c>
      <c r="H133" s="16">
        <v>2036022</v>
      </c>
      <c r="I133" s="17">
        <v>56.8</v>
      </c>
      <c r="J133" s="16">
        <v>114765</v>
      </c>
      <c r="K133" s="17">
        <v>5.3</v>
      </c>
      <c r="L133" s="6" t="str">
        <f t="shared" si="8"/>
        <v>03/03/2020</v>
      </c>
      <c r="M133" s="6">
        <f t="shared" si="9"/>
        <v>43921</v>
      </c>
      <c r="N133" t="str">
        <f t="shared" si="10"/>
        <v>Louisiana-43921</v>
      </c>
      <c r="O133" s="21">
        <f t="shared" si="11"/>
        <v>56.8</v>
      </c>
      <c r="P133" s="21">
        <f t="shared" si="12"/>
        <v>5.3</v>
      </c>
      <c r="Q133" s="22">
        <f t="shared" si="13"/>
        <v>3583040</v>
      </c>
      <c r="R133" s="22">
        <f t="shared" si="14"/>
        <v>2036022</v>
      </c>
      <c r="S133" s="22">
        <f t="shared" si="15"/>
        <v>114765</v>
      </c>
    </row>
    <row r="134" spans="1:19">
      <c r="A134" s="14" t="s">
        <v>2028</v>
      </c>
      <c r="B134" s="15" t="s">
        <v>51</v>
      </c>
      <c r="C134" s="14" t="s">
        <v>2008</v>
      </c>
      <c r="D134" s="14" t="s">
        <v>2062</v>
      </c>
      <c r="E134" s="16">
        <v>1116239</v>
      </c>
      <c r="F134" s="16">
        <v>697728</v>
      </c>
      <c r="G134" s="17">
        <v>62.5</v>
      </c>
      <c r="H134" s="16">
        <v>676175</v>
      </c>
      <c r="I134" s="17">
        <v>60.6</v>
      </c>
      <c r="J134" s="16">
        <v>21553</v>
      </c>
      <c r="K134" s="17">
        <v>3.1</v>
      </c>
      <c r="L134" s="6" t="str">
        <f t="shared" si="8"/>
        <v>03/03/2020</v>
      </c>
      <c r="M134" s="6">
        <f t="shared" si="9"/>
        <v>43921</v>
      </c>
      <c r="N134" t="str">
        <f t="shared" si="10"/>
        <v>Maine-43921</v>
      </c>
      <c r="O134" s="21">
        <f t="shared" si="11"/>
        <v>60.6</v>
      </c>
      <c r="P134" s="21">
        <f t="shared" si="12"/>
        <v>3.1</v>
      </c>
      <c r="Q134" s="22">
        <f t="shared" si="13"/>
        <v>1116239</v>
      </c>
      <c r="R134" s="22">
        <f t="shared" si="14"/>
        <v>676175</v>
      </c>
      <c r="S134" s="22">
        <f t="shared" si="15"/>
        <v>21553</v>
      </c>
    </row>
    <row r="135" spans="1:19">
      <c r="A135" s="14" t="s">
        <v>2029</v>
      </c>
      <c r="B135" s="15" t="s">
        <v>23</v>
      </c>
      <c r="C135" s="14" t="s">
        <v>2008</v>
      </c>
      <c r="D135" s="14" t="s">
        <v>2062</v>
      </c>
      <c r="E135" s="16">
        <v>4773662</v>
      </c>
      <c r="F135" s="16">
        <v>3298663</v>
      </c>
      <c r="G135" s="17">
        <v>69.099999999999994</v>
      </c>
      <c r="H135" s="16">
        <v>3181957</v>
      </c>
      <c r="I135" s="17">
        <v>66.7</v>
      </c>
      <c r="J135" s="16">
        <v>116706</v>
      </c>
      <c r="K135" s="17">
        <v>3.5</v>
      </c>
      <c r="L135" s="6" t="str">
        <f t="shared" si="8"/>
        <v>03/03/2020</v>
      </c>
      <c r="M135" s="6">
        <f t="shared" si="9"/>
        <v>43921</v>
      </c>
      <c r="N135" t="str">
        <f t="shared" si="10"/>
        <v>Maryland-43921</v>
      </c>
      <c r="O135" s="21">
        <f t="shared" si="11"/>
        <v>66.7</v>
      </c>
      <c r="P135" s="21">
        <f t="shared" si="12"/>
        <v>3.5</v>
      </c>
      <c r="Q135" s="22">
        <f t="shared" si="13"/>
        <v>4773662</v>
      </c>
      <c r="R135" s="22">
        <f t="shared" si="14"/>
        <v>3181957</v>
      </c>
      <c r="S135" s="22">
        <f t="shared" si="15"/>
        <v>116706</v>
      </c>
    </row>
    <row r="136" spans="1:19">
      <c r="A136" s="14" t="s">
        <v>2030</v>
      </c>
      <c r="B136" s="15" t="s">
        <v>9</v>
      </c>
      <c r="C136" s="14" t="s">
        <v>2008</v>
      </c>
      <c r="D136" s="14" t="s">
        <v>2062</v>
      </c>
      <c r="E136" s="16">
        <v>5647723</v>
      </c>
      <c r="F136" s="16">
        <v>3728887</v>
      </c>
      <c r="G136" s="17">
        <v>66</v>
      </c>
      <c r="H136" s="16">
        <v>3627179</v>
      </c>
      <c r="I136" s="17">
        <v>64.2</v>
      </c>
      <c r="J136" s="16">
        <v>101708</v>
      </c>
      <c r="K136" s="17">
        <v>2.7</v>
      </c>
      <c r="L136" s="6" t="str">
        <f t="shared" si="8"/>
        <v>03/03/2020</v>
      </c>
      <c r="M136" s="6">
        <f t="shared" si="9"/>
        <v>43921</v>
      </c>
      <c r="N136" t="str">
        <f t="shared" si="10"/>
        <v>Massachusetts-43921</v>
      </c>
      <c r="O136" s="21">
        <f t="shared" si="11"/>
        <v>64.2</v>
      </c>
      <c r="P136" s="21">
        <f t="shared" si="12"/>
        <v>2.7</v>
      </c>
      <c r="Q136" s="22">
        <f t="shared" si="13"/>
        <v>5647723</v>
      </c>
      <c r="R136" s="22">
        <f t="shared" si="14"/>
        <v>3627179</v>
      </c>
      <c r="S136" s="22">
        <f t="shared" si="15"/>
        <v>101708</v>
      </c>
    </row>
    <row r="137" spans="1:19">
      <c r="A137" s="14" t="s">
        <v>2031</v>
      </c>
      <c r="B137" s="15" t="s">
        <v>42</v>
      </c>
      <c r="C137" s="14" t="s">
        <v>2008</v>
      </c>
      <c r="D137" s="14" t="s">
        <v>2062</v>
      </c>
      <c r="E137" s="16">
        <v>7996478</v>
      </c>
      <c r="F137" s="16">
        <v>4917789</v>
      </c>
      <c r="G137" s="17">
        <v>61.5</v>
      </c>
      <c r="H137" s="16">
        <v>4734860</v>
      </c>
      <c r="I137" s="17">
        <v>59.2</v>
      </c>
      <c r="J137" s="16">
        <v>182929</v>
      </c>
      <c r="K137" s="17">
        <v>3.7</v>
      </c>
      <c r="L137" s="6" t="str">
        <f t="shared" ref="L137:L200" si="16">_xlfn.CONCAT(D137,"/",D137,"/",C137)</f>
        <v>03/03/2020</v>
      </c>
      <c r="M137" s="6">
        <f t="shared" ref="M137:M200" si="17">EOMONTH(L137,0)</f>
        <v>43921</v>
      </c>
      <c r="N137" t="str">
        <f t="shared" ref="N137:N200" si="18">_xlfn.CONCAT(B137,"-",M137)</f>
        <v>Michigan-43921</v>
      </c>
      <c r="O137" s="21">
        <f t="shared" ref="O137:O200" si="19">I137</f>
        <v>59.2</v>
      </c>
      <c r="P137" s="21">
        <f t="shared" ref="P137:P200" si="20">K137</f>
        <v>3.7</v>
      </c>
      <c r="Q137" s="22">
        <f t="shared" ref="Q137:Q200" si="21">E137</f>
        <v>7996478</v>
      </c>
      <c r="R137" s="22">
        <f t="shared" ref="R137:R200" si="22">H137</f>
        <v>4734860</v>
      </c>
      <c r="S137" s="22">
        <f t="shared" ref="S137:S200" si="23">J137</f>
        <v>182929</v>
      </c>
    </row>
    <row r="138" spans="1:19">
      <c r="A138" s="14" t="s">
        <v>2032</v>
      </c>
      <c r="B138" s="15" t="s">
        <v>29</v>
      </c>
      <c r="C138" s="14" t="s">
        <v>2008</v>
      </c>
      <c r="D138" s="14" t="s">
        <v>2062</v>
      </c>
      <c r="E138" s="16">
        <v>4443088</v>
      </c>
      <c r="F138" s="16">
        <v>3118380</v>
      </c>
      <c r="G138" s="17">
        <v>70.2</v>
      </c>
      <c r="H138" s="16">
        <v>3008879</v>
      </c>
      <c r="I138" s="17">
        <v>67.7</v>
      </c>
      <c r="J138" s="16">
        <v>109501</v>
      </c>
      <c r="K138" s="17">
        <v>3.5</v>
      </c>
      <c r="L138" s="6" t="str">
        <f t="shared" si="16"/>
        <v>03/03/2020</v>
      </c>
      <c r="M138" s="6">
        <f t="shared" si="17"/>
        <v>43921</v>
      </c>
      <c r="N138" t="str">
        <f t="shared" si="18"/>
        <v>Minnesota-43921</v>
      </c>
      <c r="O138" s="21">
        <f t="shared" si="19"/>
        <v>67.7</v>
      </c>
      <c r="P138" s="21">
        <f t="shared" si="20"/>
        <v>3.5</v>
      </c>
      <c r="Q138" s="22">
        <f t="shared" si="21"/>
        <v>4443088</v>
      </c>
      <c r="R138" s="22">
        <f t="shared" si="22"/>
        <v>3008879</v>
      </c>
      <c r="S138" s="22">
        <f t="shared" si="23"/>
        <v>109501</v>
      </c>
    </row>
    <row r="139" spans="1:19">
      <c r="A139" s="14" t="s">
        <v>2033</v>
      </c>
      <c r="B139" s="15" t="s">
        <v>46</v>
      </c>
      <c r="C139" s="14" t="s">
        <v>2008</v>
      </c>
      <c r="D139" s="14" t="s">
        <v>2062</v>
      </c>
      <c r="E139" s="16">
        <v>2287475</v>
      </c>
      <c r="F139" s="16">
        <v>1283188</v>
      </c>
      <c r="G139" s="17">
        <v>56.1</v>
      </c>
      <c r="H139" s="16">
        <v>1206406</v>
      </c>
      <c r="I139" s="17">
        <v>52.7</v>
      </c>
      <c r="J139" s="16">
        <v>76782</v>
      </c>
      <c r="K139" s="17">
        <v>6</v>
      </c>
      <c r="L139" s="6" t="str">
        <f t="shared" si="16"/>
        <v>03/03/2020</v>
      </c>
      <c r="M139" s="6">
        <f t="shared" si="17"/>
        <v>43921</v>
      </c>
      <c r="N139" t="str">
        <f t="shared" si="18"/>
        <v>Mississippi-43921</v>
      </c>
      <c r="O139" s="21">
        <f t="shared" si="19"/>
        <v>52.7</v>
      </c>
      <c r="P139" s="21">
        <f t="shared" si="20"/>
        <v>6</v>
      </c>
      <c r="Q139" s="22">
        <f t="shared" si="21"/>
        <v>2287475</v>
      </c>
      <c r="R139" s="22">
        <f t="shared" si="22"/>
        <v>1206406</v>
      </c>
      <c r="S139" s="22">
        <f t="shared" si="23"/>
        <v>76782</v>
      </c>
    </row>
    <row r="140" spans="1:19">
      <c r="A140" s="14" t="s">
        <v>2034</v>
      </c>
      <c r="B140" s="15" t="s">
        <v>35</v>
      </c>
      <c r="C140" s="14" t="s">
        <v>2008</v>
      </c>
      <c r="D140" s="14" t="s">
        <v>2062</v>
      </c>
      <c r="E140" s="16">
        <v>4830226</v>
      </c>
      <c r="F140" s="16">
        <v>3096593</v>
      </c>
      <c r="G140" s="17">
        <v>64.099999999999994</v>
      </c>
      <c r="H140" s="16">
        <v>2982405</v>
      </c>
      <c r="I140" s="17">
        <v>61.7</v>
      </c>
      <c r="J140" s="16">
        <v>114188</v>
      </c>
      <c r="K140" s="17">
        <v>3.7</v>
      </c>
      <c r="L140" s="6" t="str">
        <f t="shared" si="16"/>
        <v>03/03/2020</v>
      </c>
      <c r="M140" s="6">
        <f t="shared" si="17"/>
        <v>43921</v>
      </c>
      <c r="N140" t="str">
        <f t="shared" si="18"/>
        <v>Missouri-43921</v>
      </c>
      <c r="O140" s="21">
        <f t="shared" si="19"/>
        <v>61.7</v>
      </c>
      <c r="P140" s="21">
        <f t="shared" si="20"/>
        <v>3.7</v>
      </c>
      <c r="Q140" s="22">
        <f t="shared" si="21"/>
        <v>4830226</v>
      </c>
      <c r="R140" s="22">
        <f t="shared" si="22"/>
        <v>2982405</v>
      </c>
      <c r="S140" s="22">
        <f t="shared" si="23"/>
        <v>114188</v>
      </c>
    </row>
    <row r="141" spans="1:19">
      <c r="A141" s="14" t="s">
        <v>2035</v>
      </c>
      <c r="B141" s="15" t="s">
        <v>54</v>
      </c>
      <c r="C141" s="14" t="s">
        <v>2008</v>
      </c>
      <c r="D141" s="14" t="s">
        <v>2062</v>
      </c>
      <c r="E141" s="16">
        <v>858828</v>
      </c>
      <c r="F141" s="16">
        <v>542146</v>
      </c>
      <c r="G141" s="17">
        <v>63.1</v>
      </c>
      <c r="H141" s="16">
        <v>521657</v>
      </c>
      <c r="I141" s="17">
        <v>60.7</v>
      </c>
      <c r="J141" s="16">
        <v>20489</v>
      </c>
      <c r="K141" s="17">
        <v>3.8</v>
      </c>
      <c r="L141" s="6" t="str">
        <f t="shared" si="16"/>
        <v>03/03/2020</v>
      </c>
      <c r="M141" s="6">
        <f t="shared" si="17"/>
        <v>43921</v>
      </c>
      <c r="N141" t="str">
        <f t="shared" si="18"/>
        <v>Montana-43921</v>
      </c>
      <c r="O141" s="21">
        <f t="shared" si="19"/>
        <v>60.7</v>
      </c>
      <c r="P141" s="21">
        <f t="shared" si="20"/>
        <v>3.8</v>
      </c>
      <c r="Q141" s="22">
        <f t="shared" si="21"/>
        <v>858828</v>
      </c>
      <c r="R141" s="22">
        <f t="shared" si="22"/>
        <v>521657</v>
      </c>
      <c r="S141" s="22">
        <f t="shared" si="23"/>
        <v>20489</v>
      </c>
    </row>
    <row r="142" spans="1:19">
      <c r="A142" s="14" t="s">
        <v>2036</v>
      </c>
      <c r="B142" s="15" t="s">
        <v>12</v>
      </c>
      <c r="C142" s="14" t="s">
        <v>2008</v>
      </c>
      <c r="D142" s="14" t="s">
        <v>2062</v>
      </c>
      <c r="E142" s="16">
        <v>1484852</v>
      </c>
      <c r="F142" s="16">
        <v>1043236</v>
      </c>
      <c r="G142" s="17">
        <v>70.3</v>
      </c>
      <c r="H142" s="16">
        <v>1011133</v>
      </c>
      <c r="I142" s="17">
        <v>68.099999999999994</v>
      </c>
      <c r="J142" s="16">
        <v>32103</v>
      </c>
      <c r="K142" s="17">
        <v>3.1</v>
      </c>
      <c r="L142" s="6" t="str">
        <f t="shared" si="16"/>
        <v>03/03/2020</v>
      </c>
      <c r="M142" s="6">
        <f t="shared" si="17"/>
        <v>43921</v>
      </c>
      <c r="N142" t="str">
        <f t="shared" si="18"/>
        <v>Nebraska-43921</v>
      </c>
      <c r="O142" s="21">
        <f t="shared" si="19"/>
        <v>68.099999999999994</v>
      </c>
      <c r="P142" s="21">
        <f t="shared" si="20"/>
        <v>3.1</v>
      </c>
      <c r="Q142" s="22">
        <f t="shared" si="21"/>
        <v>1484852</v>
      </c>
      <c r="R142" s="22">
        <f t="shared" si="22"/>
        <v>1011133</v>
      </c>
      <c r="S142" s="22">
        <f t="shared" si="23"/>
        <v>32103</v>
      </c>
    </row>
    <row r="143" spans="1:19">
      <c r="A143" s="14" t="s">
        <v>2037</v>
      </c>
      <c r="B143" s="15" t="s">
        <v>24</v>
      </c>
      <c r="C143" s="14" t="s">
        <v>2008</v>
      </c>
      <c r="D143" s="14" t="s">
        <v>2062</v>
      </c>
      <c r="E143" s="16">
        <v>2467941</v>
      </c>
      <c r="F143" s="16">
        <v>1587900</v>
      </c>
      <c r="G143" s="17">
        <v>64.3</v>
      </c>
      <c r="H143" s="16">
        <v>1485811</v>
      </c>
      <c r="I143" s="17">
        <v>60.2</v>
      </c>
      <c r="J143" s="16">
        <v>102089</v>
      </c>
      <c r="K143" s="17">
        <v>6.4</v>
      </c>
      <c r="L143" s="6" t="str">
        <f t="shared" si="16"/>
        <v>03/03/2020</v>
      </c>
      <c r="M143" s="6">
        <f t="shared" si="17"/>
        <v>43921</v>
      </c>
      <c r="N143" t="str">
        <f t="shared" si="18"/>
        <v>Nevada-43921</v>
      </c>
      <c r="O143" s="21">
        <f t="shared" si="19"/>
        <v>60.2</v>
      </c>
      <c r="P143" s="21">
        <f t="shared" si="20"/>
        <v>6.4</v>
      </c>
      <c r="Q143" s="22">
        <f t="shared" si="21"/>
        <v>2467941</v>
      </c>
      <c r="R143" s="22">
        <f t="shared" si="22"/>
        <v>1485811</v>
      </c>
      <c r="S143" s="22">
        <f t="shared" si="23"/>
        <v>102089</v>
      </c>
    </row>
    <row r="144" spans="1:19">
      <c r="A144" s="14" t="s">
        <v>2038</v>
      </c>
      <c r="B144" s="15" t="s">
        <v>19</v>
      </c>
      <c r="C144" s="14" t="s">
        <v>2008</v>
      </c>
      <c r="D144" s="14" t="s">
        <v>2062</v>
      </c>
      <c r="E144" s="16">
        <v>1128113</v>
      </c>
      <c r="F144" s="16">
        <v>768900</v>
      </c>
      <c r="G144" s="17">
        <v>68.2</v>
      </c>
      <c r="H144" s="16">
        <v>748302</v>
      </c>
      <c r="I144" s="17">
        <v>66.3</v>
      </c>
      <c r="J144" s="16">
        <v>20598</v>
      </c>
      <c r="K144" s="17">
        <v>2.7</v>
      </c>
      <c r="L144" s="6" t="str">
        <f t="shared" si="16"/>
        <v>03/03/2020</v>
      </c>
      <c r="M144" s="6">
        <f t="shared" si="17"/>
        <v>43921</v>
      </c>
      <c r="N144" t="str">
        <f t="shared" si="18"/>
        <v>New Hampshire-43921</v>
      </c>
      <c r="O144" s="21">
        <f t="shared" si="19"/>
        <v>66.3</v>
      </c>
      <c r="P144" s="21">
        <f t="shared" si="20"/>
        <v>2.7</v>
      </c>
      <c r="Q144" s="22">
        <f t="shared" si="21"/>
        <v>1128113</v>
      </c>
      <c r="R144" s="22">
        <f t="shared" si="22"/>
        <v>748302</v>
      </c>
      <c r="S144" s="22">
        <f t="shared" si="23"/>
        <v>20598</v>
      </c>
    </row>
    <row r="145" spans="1:19">
      <c r="A145" s="14" t="s">
        <v>2039</v>
      </c>
      <c r="B145" s="15" t="s">
        <v>21</v>
      </c>
      <c r="C145" s="14" t="s">
        <v>2008</v>
      </c>
      <c r="D145" s="14" t="s">
        <v>2062</v>
      </c>
      <c r="E145" s="16">
        <v>7079785</v>
      </c>
      <c r="F145" s="16">
        <v>4576233</v>
      </c>
      <c r="G145" s="17">
        <v>64.599999999999994</v>
      </c>
      <c r="H145" s="16">
        <v>4404152</v>
      </c>
      <c r="I145" s="17">
        <v>62.2</v>
      </c>
      <c r="J145" s="16">
        <v>172081</v>
      </c>
      <c r="K145" s="17">
        <v>3.8</v>
      </c>
      <c r="L145" s="6" t="str">
        <f t="shared" si="16"/>
        <v>03/03/2020</v>
      </c>
      <c r="M145" s="6">
        <f t="shared" si="17"/>
        <v>43921</v>
      </c>
      <c r="N145" t="str">
        <f t="shared" si="18"/>
        <v>New Jersey-43921</v>
      </c>
      <c r="O145" s="21">
        <f t="shared" si="19"/>
        <v>62.2</v>
      </c>
      <c r="P145" s="21">
        <f t="shared" si="20"/>
        <v>3.8</v>
      </c>
      <c r="Q145" s="22">
        <f t="shared" si="21"/>
        <v>7079785</v>
      </c>
      <c r="R145" s="22">
        <f t="shared" si="22"/>
        <v>4404152</v>
      </c>
      <c r="S145" s="22">
        <f t="shared" si="23"/>
        <v>172081</v>
      </c>
    </row>
    <row r="146" spans="1:19">
      <c r="A146" s="14" t="s">
        <v>2040</v>
      </c>
      <c r="B146" s="15" t="s">
        <v>47</v>
      </c>
      <c r="C146" s="14" t="s">
        <v>2008</v>
      </c>
      <c r="D146" s="14" t="s">
        <v>2062</v>
      </c>
      <c r="E146" s="16">
        <v>1650449</v>
      </c>
      <c r="F146" s="16">
        <v>963348</v>
      </c>
      <c r="G146" s="17">
        <v>58.4</v>
      </c>
      <c r="H146" s="16">
        <v>911218</v>
      </c>
      <c r="I146" s="17">
        <v>55.2</v>
      </c>
      <c r="J146" s="16">
        <v>52130</v>
      </c>
      <c r="K146" s="17">
        <v>5.4</v>
      </c>
      <c r="L146" s="6" t="str">
        <f t="shared" si="16"/>
        <v>03/03/2020</v>
      </c>
      <c r="M146" s="6">
        <f t="shared" si="17"/>
        <v>43921</v>
      </c>
      <c r="N146" t="str">
        <f t="shared" si="18"/>
        <v>New Mexico-43921</v>
      </c>
      <c r="O146" s="21">
        <f t="shared" si="19"/>
        <v>55.2</v>
      </c>
      <c r="P146" s="21">
        <f t="shared" si="20"/>
        <v>5.4</v>
      </c>
      <c r="Q146" s="22">
        <f t="shared" si="21"/>
        <v>1650449</v>
      </c>
      <c r="R146" s="22">
        <f t="shared" si="22"/>
        <v>911218</v>
      </c>
      <c r="S146" s="22">
        <f t="shared" si="23"/>
        <v>52130</v>
      </c>
    </row>
    <row r="147" spans="1:19">
      <c r="A147" s="14" t="s">
        <v>2041</v>
      </c>
      <c r="B147" s="15" t="s">
        <v>16</v>
      </c>
      <c r="C147" s="14" t="s">
        <v>2008</v>
      </c>
      <c r="D147" s="14" t="s">
        <v>2062</v>
      </c>
      <c r="E147" s="16">
        <v>15612413</v>
      </c>
      <c r="F147" s="16">
        <v>9490040</v>
      </c>
      <c r="G147" s="17">
        <v>60.8</v>
      </c>
      <c r="H147" s="16">
        <v>9115724</v>
      </c>
      <c r="I147" s="17">
        <v>58.4</v>
      </c>
      <c r="J147" s="16">
        <v>374316</v>
      </c>
      <c r="K147" s="17">
        <v>3.9</v>
      </c>
      <c r="L147" s="6" t="str">
        <f t="shared" si="16"/>
        <v>03/03/2020</v>
      </c>
      <c r="M147" s="6">
        <f t="shared" si="17"/>
        <v>43921</v>
      </c>
      <c r="N147" t="str">
        <f t="shared" si="18"/>
        <v>New York-43921</v>
      </c>
      <c r="O147" s="21">
        <f t="shared" si="19"/>
        <v>58.4</v>
      </c>
      <c r="P147" s="21">
        <f t="shared" si="20"/>
        <v>3.9</v>
      </c>
      <c r="Q147" s="22">
        <f t="shared" si="21"/>
        <v>15612413</v>
      </c>
      <c r="R147" s="22">
        <f t="shared" si="22"/>
        <v>9115724</v>
      </c>
      <c r="S147" s="22">
        <f t="shared" si="23"/>
        <v>374316</v>
      </c>
    </row>
    <row r="148" spans="1:19">
      <c r="A148" s="14" t="s">
        <v>2042</v>
      </c>
      <c r="B148" s="18" t="s">
        <v>2043</v>
      </c>
      <c r="C148" s="14" t="s">
        <v>2008</v>
      </c>
      <c r="D148" s="14" t="s">
        <v>2062</v>
      </c>
      <c r="E148" s="16">
        <v>6694518</v>
      </c>
      <c r="F148" s="16">
        <v>4067414</v>
      </c>
      <c r="G148" s="17">
        <v>60.8</v>
      </c>
      <c r="H148" s="16">
        <v>3911864</v>
      </c>
      <c r="I148" s="17">
        <v>58.4</v>
      </c>
      <c r="J148" s="16">
        <v>155550</v>
      </c>
      <c r="K148" s="17">
        <v>3.8</v>
      </c>
      <c r="L148" s="6" t="str">
        <f t="shared" si="16"/>
        <v>03/03/2020</v>
      </c>
      <c r="M148" s="6">
        <f t="shared" si="17"/>
        <v>43921</v>
      </c>
      <c r="N148" t="str">
        <f t="shared" si="18"/>
        <v>New York city-43921</v>
      </c>
      <c r="O148" s="21">
        <f t="shared" si="19"/>
        <v>58.4</v>
      </c>
      <c r="P148" s="21">
        <f t="shared" si="20"/>
        <v>3.8</v>
      </c>
      <c r="Q148" s="22">
        <f t="shared" si="21"/>
        <v>6694518</v>
      </c>
      <c r="R148" s="22">
        <f t="shared" si="22"/>
        <v>3911864</v>
      </c>
      <c r="S148" s="22">
        <f t="shared" si="23"/>
        <v>155550</v>
      </c>
    </row>
    <row r="149" spans="1:19">
      <c r="A149" s="14" t="s">
        <v>2044</v>
      </c>
      <c r="B149" s="15" t="s">
        <v>20</v>
      </c>
      <c r="C149" s="14" t="s">
        <v>2008</v>
      </c>
      <c r="D149" s="14" t="s">
        <v>2062</v>
      </c>
      <c r="E149" s="16">
        <v>8331625</v>
      </c>
      <c r="F149" s="16">
        <v>4901843</v>
      </c>
      <c r="G149" s="17">
        <v>58.8</v>
      </c>
      <c r="H149" s="16">
        <v>4713081</v>
      </c>
      <c r="I149" s="17">
        <v>56.6</v>
      </c>
      <c r="J149" s="16">
        <v>188762</v>
      </c>
      <c r="K149" s="17">
        <v>3.9</v>
      </c>
      <c r="L149" s="6" t="str">
        <f t="shared" si="16"/>
        <v>03/03/2020</v>
      </c>
      <c r="M149" s="6">
        <f t="shared" si="17"/>
        <v>43921</v>
      </c>
      <c r="N149" t="str">
        <f t="shared" si="18"/>
        <v>North Carolina-43921</v>
      </c>
      <c r="O149" s="21">
        <f t="shared" si="19"/>
        <v>56.6</v>
      </c>
      <c r="P149" s="21">
        <f t="shared" si="20"/>
        <v>3.9</v>
      </c>
      <c r="Q149" s="22">
        <f t="shared" si="21"/>
        <v>8331625</v>
      </c>
      <c r="R149" s="22">
        <f t="shared" si="22"/>
        <v>4713081</v>
      </c>
      <c r="S149" s="22">
        <f t="shared" si="23"/>
        <v>188762</v>
      </c>
    </row>
    <row r="150" spans="1:19">
      <c r="A150" s="14" t="s">
        <v>2045</v>
      </c>
      <c r="B150" s="15" t="s">
        <v>48</v>
      </c>
      <c r="C150" s="14" t="s">
        <v>2008</v>
      </c>
      <c r="D150" s="14" t="s">
        <v>2062</v>
      </c>
      <c r="E150" s="16">
        <v>584972</v>
      </c>
      <c r="F150" s="16">
        <v>406525</v>
      </c>
      <c r="G150" s="17">
        <v>69.5</v>
      </c>
      <c r="H150" s="16">
        <v>397057</v>
      </c>
      <c r="I150" s="17">
        <v>67.900000000000006</v>
      </c>
      <c r="J150" s="16">
        <v>9468</v>
      </c>
      <c r="K150" s="17">
        <v>2.2999999999999998</v>
      </c>
      <c r="L150" s="6" t="str">
        <f t="shared" si="16"/>
        <v>03/03/2020</v>
      </c>
      <c r="M150" s="6">
        <f t="shared" si="17"/>
        <v>43921</v>
      </c>
      <c r="N150" t="str">
        <f t="shared" si="18"/>
        <v>North Dakota-43921</v>
      </c>
      <c r="O150" s="21">
        <f t="shared" si="19"/>
        <v>67.900000000000006</v>
      </c>
      <c r="P150" s="21">
        <f t="shared" si="20"/>
        <v>2.2999999999999998</v>
      </c>
      <c r="Q150" s="22">
        <f t="shared" si="21"/>
        <v>584972</v>
      </c>
      <c r="R150" s="22">
        <f t="shared" si="22"/>
        <v>397057</v>
      </c>
      <c r="S150" s="22">
        <f t="shared" si="23"/>
        <v>9468</v>
      </c>
    </row>
    <row r="151" spans="1:19">
      <c r="A151" s="14" t="s">
        <v>2046</v>
      </c>
      <c r="B151" s="15" t="s">
        <v>41</v>
      </c>
      <c r="C151" s="14" t="s">
        <v>2008</v>
      </c>
      <c r="D151" s="14" t="s">
        <v>2062</v>
      </c>
      <c r="E151" s="16">
        <v>9256097</v>
      </c>
      <c r="F151" s="16">
        <v>5836682</v>
      </c>
      <c r="G151" s="17">
        <v>63.1</v>
      </c>
      <c r="H151" s="16">
        <v>5549718</v>
      </c>
      <c r="I151" s="17">
        <v>60</v>
      </c>
      <c r="J151" s="16">
        <v>286964</v>
      </c>
      <c r="K151" s="17">
        <v>4.9000000000000004</v>
      </c>
      <c r="L151" s="6" t="str">
        <f t="shared" si="16"/>
        <v>03/03/2020</v>
      </c>
      <c r="M151" s="6">
        <f t="shared" si="17"/>
        <v>43921</v>
      </c>
      <c r="N151" t="str">
        <f t="shared" si="18"/>
        <v>Ohio-43921</v>
      </c>
      <c r="O151" s="21">
        <f t="shared" si="19"/>
        <v>60</v>
      </c>
      <c r="P151" s="21">
        <f t="shared" si="20"/>
        <v>4.9000000000000004</v>
      </c>
      <c r="Q151" s="22">
        <f t="shared" si="21"/>
        <v>9256097</v>
      </c>
      <c r="R151" s="22">
        <f t="shared" si="22"/>
        <v>5549718</v>
      </c>
      <c r="S151" s="22">
        <f t="shared" si="23"/>
        <v>286964</v>
      </c>
    </row>
    <row r="152" spans="1:19">
      <c r="A152" s="14" t="s">
        <v>2047</v>
      </c>
      <c r="B152" s="15" t="s">
        <v>30</v>
      </c>
      <c r="C152" s="14" t="s">
        <v>2008</v>
      </c>
      <c r="D152" s="14" t="s">
        <v>2062</v>
      </c>
      <c r="E152" s="16">
        <v>3047166</v>
      </c>
      <c r="F152" s="16">
        <v>1844387</v>
      </c>
      <c r="G152" s="17">
        <v>60.5</v>
      </c>
      <c r="H152" s="16">
        <v>1784671</v>
      </c>
      <c r="I152" s="17">
        <v>58.6</v>
      </c>
      <c r="J152" s="16">
        <v>59716</v>
      </c>
      <c r="K152" s="17">
        <v>3.2</v>
      </c>
      <c r="L152" s="6" t="str">
        <f t="shared" si="16"/>
        <v>03/03/2020</v>
      </c>
      <c r="M152" s="6">
        <f t="shared" si="17"/>
        <v>43921</v>
      </c>
      <c r="N152" t="str">
        <f t="shared" si="18"/>
        <v>Oklahoma-43921</v>
      </c>
      <c r="O152" s="21">
        <f t="shared" si="19"/>
        <v>58.6</v>
      </c>
      <c r="P152" s="21">
        <f t="shared" si="20"/>
        <v>3.2</v>
      </c>
      <c r="Q152" s="22">
        <f t="shared" si="21"/>
        <v>3047166</v>
      </c>
      <c r="R152" s="22">
        <f t="shared" si="22"/>
        <v>1784671</v>
      </c>
      <c r="S152" s="22">
        <f t="shared" si="23"/>
        <v>59716</v>
      </c>
    </row>
    <row r="153" spans="1:19">
      <c r="A153" s="14" t="s">
        <v>2048</v>
      </c>
      <c r="B153" s="15" t="s">
        <v>14</v>
      </c>
      <c r="C153" s="14" t="s">
        <v>2008</v>
      </c>
      <c r="D153" s="14" t="s">
        <v>2062</v>
      </c>
      <c r="E153" s="16">
        <v>3432553</v>
      </c>
      <c r="F153" s="16">
        <v>2106741</v>
      </c>
      <c r="G153" s="17">
        <v>61.4</v>
      </c>
      <c r="H153" s="16">
        <v>2030098</v>
      </c>
      <c r="I153" s="17">
        <v>59.1</v>
      </c>
      <c r="J153" s="16">
        <v>76643</v>
      </c>
      <c r="K153" s="17">
        <v>3.6</v>
      </c>
      <c r="L153" s="6" t="str">
        <f t="shared" si="16"/>
        <v>03/03/2020</v>
      </c>
      <c r="M153" s="6">
        <f t="shared" si="17"/>
        <v>43921</v>
      </c>
      <c r="N153" t="str">
        <f t="shared" si="18"/>
        <v>Oregon-43921</v>
      </c>
      <c r="O153" s="21">
        <f t="shared" si="19"/>
        <v>59.1</v>
      </c>
      <c r="P153" s="21">
        <f t="shared" si="20"/>
        <v>3.6</v>
      </c>
      <c r="Q153" s="22">
        <f t="shared" si="21"/>
        <v>3432553</v>
      </c>
      <c r="R153" s="22">
        <f t="shared" si="22"/>
        <v>2030098</v>
      </c>
      <c r="S153" s="22">
        <f t="shared" si="23"/>
        <v>76643</v>
      </c>
    </row>
    <row r="154" spans="1:19">
      <c r="A154" s="14" t="s">
        <v>2049</v>
      </c>
      <c r="B154" s="15" t="s">
        <v>31</v>
      </c>
      <c r="C154" s="14" t="s">
        <v>2008</v>
      </c>
      <c r="D154" s="14" t="s">
        <v>2062</v>
      </c>
      <c r="E154" s="16">
        <v>10280347</v>
      </c>
      <c r="F154" s="16">
        <v>6525913</v>
      </c>
      <c r="G154" s="17">
        <v>63.5</v>
      </c>
      <c r="H154" s="16">
        <v>6194061</v>
      </c>
      <c r="I154" s="17">
        <v>60.3</v>
      </c>
      <c r="J154" s="16">
        <v>331852</v>
      </c>
      <c r="K154" s="17">
        <v>5.0999999999999996</v>
      </c>
      <c r="L154" s="6" t="str">
        <f t="shared" si="16"/>
        <v>03/03/2020</v>
      </c>
      <c r="M154" s="6">
        <f t="shared" si="17"/>
        <v>43921</v>
      </c>
      <c r="N154" t="str">
        <f t="shared" si="18"/>
        <v>Pennsylvania-43921</v>
      </c>
      <c r="O154" s="21">
        <f t="shared" si="19"/>
        <v>60.3</v>
      </c>
      <c r="P154" s="21">
        <f t="shared" si="20"/>
        <v>5.0999999999999996</v>
      </c>
      <c r="Q154" s="22">
        <f t="shared" si="21"/>
        <v>10280347</v>
      </c>
      <c r="R154" s="22">
        <f t="shared" si="22"/>
        <v>6194061</v>
      </c>
      <c r="S154" s="22">
        <f t="shared" si="23"/>
        <v>331852</v>
      </c>
    </row>
    <row r="155" spans="1:19">
      <c r="A155" s="14" t="s">
        <v>2050</v>
      </c>
      <c r="B155" s="15" t="s">
        <v>17</v>
      </c>
      <c r="C155" s="14" t="s">
        <v>2008</v>
      </c>
      <c r="D155" s="14" t="s">
        <v>2062</v>
      </c>
      <c r="E155" s="16">
        <v>864023</v>
      </c>
      <c r="F155" s="16">
        <v>562287</v>
      </c>
      <c r="G155" s="17">
        <v>65.099999999999994</v>
      </c>
      <c r="H155" s="16">
        <v>539591</v>
      </c>
      <c r="I155" s="17">
        <v>62.5</v>
      </c>
      <c r="J155" s="16">
        <v>22696</v>
      </c>
      <c r="K155" s="17">
        <v>4</v>
      </c>
      <c r="L155" s="6" t="str">
        <f t="shared" si="16"/>
        <v>03/03/2020</v>
      </c>
      <c r="M155" s="6">
        <f t="shared" si="17"/>
        <v>43921</v>
      </c>
      <c r="N155" t="str">
        <f t="shared" si="18"/>
        <v>Rhode Island-43921</v>
      </c>
      <c r="O155" s="21">
        <f t="shared" si="19"/>
        <v>62.5</v>
      </c>
      <c r="P155" s="21">
        <f t="shared" si="20"/>
        <v>4</v>
      </c>
      <c r="Q155" s="22">
        <f t="shared" si="21"/>
        <v>864023</v>
      </c>
      <c r="R155" s="22">
        <f t="shared" si="22"/>
        <v>539591</v>
      </c>
      <c r="S155" s="22">
        <f t="shared" si="23"/>
        <v>22696</v>
      </c>
    </row>
    <row r="156" spans="1:19">
      <c r="A156" s="14" t="s">
        <v>2051</v>
      </c>
      <c r="B156" s="15" t="s">
        <v>32</v>
      </c>
      <c r="C156" s="14" t="s">
        <v>2008</v>
      </c>
      <c r="D156" s="14" t="s">
        <v>2062</v>
      </c>
      <c r="E156" s="16">
        <v>4113703</v>
      </c>
      <c r="F156" s="16">
        <v>2367167</v>
      </c>
      <c r="G156" s="17">
        <v>57.5</v>
      </c>
      <c r="H156" s="16">
        <v>2297323</v>
      </c>
      <c r="I156" s="17">
        <v>55.8</v>
      </c>
      <c r="J156" s="16">
        <v>69844</v>
      </c>
      <c r="K156" s="17">
        <v>3</v>
      </c>
      <c r="L156" s="6" t="str">
        <f t="shared" si="16"/>
        <v>03/03/2020</v>
      </c>
      <c r="M156" s="6">
        <f t="shared" si="17"/>
        <v>43921</v>
      </c>
      <c r="N156" t="str">
        <f t="shared" si="18"/>
        <v>South Carolina-43921</v>
      </c>
      <c r="O156" s="21">
        <f t="shared" si="19"/>
        <v>55.8</v>
      </c>
      <c r="P156" s="21">
        <f t="shared" si="20"/>
        <v>3</v>
      </c>
      <c r="Q156" s="22">
        <f t="shared" si="21"/>
        <v>4113703</v>
      </c>
      <c r="R156" s="22">
        <f t="shared" si="22"/>
        <v>2297323</v>
      </c>
      <c r="S156" s="22">
        <f t="shared" si="23"/>
        <v>69844</v>
      </c>
    </row>
    <row r="157" spans="1:19">
      <c r="A157" s="14" t="s">
        <v>2052</v>
      </c>
      <c r="B157" s="15" t="s">
        <v>43</v>
      </c>
      <c r="C157" s="14" t="s">
        <v>2008</v>
      </c>
      <c r="D157" s="14" t="s">
        <v>2062</v>
      </c>
      <c r="E157" s="16">
        <v>678515</v>
      </c>
      <c r="F157" s="16">
        <v>462755</v>
      </c>
      <c r="G157" s="17">
        <v>68.2</v>
      </c>
      <c r="H157" s="16">
        <v>449245</v>
      </c>
      <c r="I157" s="17">
        <v>66.2</v>
      </c>
      <c r="J157" s="16">
        <v>13510</v>
      </c>
      <c r="K157" s="17">
        <v>2.9</v>
      </c>
      <c r="L157" s="6" t="str">
        <f t="shared" si="16"/>
        <v>03/03/2020</v>
      </c>
      <c r="M157" s="6">
        <f t="shared" si="17"/>
        <v>43921</v>
      </c>
      <c r="N157" t="str">
        <f t="shared" si="18"/>
        <v>South Dakota-43921</v>
      </c>
      <c r="O157" s="21">
        <f t="shared" si="19"/>
        <v>66.2</v>
      </c>
      <c r="P157" s="21">
        <f t="shared" si="20"/>
        <v>2.9</v>
      </c>
      <c r="Q157" s="22">
        <f t="shared" si="21"/>
        <v>678515</v>
      </c>
      <c r="R157" s="22">
        <f t="shared" si="22"/>
        <v>449245</v>
      </c>
      <c r="S157" s="22">
        <f t="shared" si="23"/>
        <v>13510</v>
      </c>
    </row>
    <row r="158" spans="1:19">
      <c r="A158" s="14" t="s">
        <v>2053</v>
      </c>
      <c r="B158" s="15" t="s">
        <v>25</v>
      </c>
      <c r="C158" s="14" t="s">
        <v>2008</v>
      </c>
      <c r="D158" s="14" t="s">
        <v>2062</v>
      </c>
      <c r="E158" s="16">
        <v>5422052</v>
      </c>
      <c r="F158" s="16">
        <v>3328051</v>
      </c>
      <c r="G158" s="17">
        <v>61.4</v>
      </c>
      <c r="H158" s="16">
        <v>3193850</v>
      </c>
      <c r="I158" s="17">
        <v>58.9</v>
      </c>
      <c r="J158" s="16">
        <v>134201</v>
      </c>
      <c r="K158" s="17">
        <v>4</v>
      </c>
      <c r="L158" s="6" t="str">
        <f t="shared" si="16"/>
        <v>03/03/2020</v>
      </c>
      <c r="M158" s="6">
        <f t="shared" si="17"/>
        <v>43921</v>
      </c>
      <c r="N158" t="str">
        <f t="shared" si="18"/>
        <v>Tennessee-43921</v>
      </c>
      <c r="O158" s="21">
        <f t="shared" si="19"/>
        <v>58.9</v>
      </c>
      <c r="P158" s="21">
        <f t="shared" si="20"/>
        <v>4</v>
      </c>
      <c r="Q158" s="22">
        <f t="shared" si="21"/>
        <v>5422052</v>
      </c>
      <c r="R158" s="22">
        <f t="shared" si="22"/>
        <v>3193850</v>
      </c>
      <c r="S158" s="22">
        <f t="shared" si="23"/>
        <v>134201</v>
      </c>
    </row>
    <row r="159" spans="1:19">
      <c r="A159" s="14" t="s">
        <v>2054</v>
      </c>
      <c r="B159" s="15" t="s">
        <v>11</v>
      </c>
      <c r="C159" s="14" t="s">
        <v>2008</v>
      </c>
      <c r="D159" s="14" t="s">
        <v>2062</v>
      </c>
      <c r="E159" s="16">
        <v>22192219</v>
      </c>
      <c r="F159" s="16">
        <v>13986789</v>
      </c>
      <c r="G159" s="17">
        <v>63</v>
      </c>
      <c r="H159" s="16">
        <v>13306781</v>
      </c>
      <c r="I159" s="17">
        <v>60</v>
      </c>
      <c r="J159" s="16">
        <v>680008</v>
      </c>
      <c r="K159" s="17">
        <v>4.9000000000000004</v>
      </c>
      <c r="L159" s="6" t="str">
        <f t="shared" si="16"/>
        <v>03/03/2020</v>
      </c>
      <c r="M159" s="6">
        <f t="shared" si="17"/>
        <v>43921</v>
      </c>
      <c r="N159" t="str">
        <f t="shared" si="18"/>
        <v>Texas-43921</v>
      </c>
      <c r="O159" s="21">
        <f t="shared" si="19"/>
        <v>60</v>
      </c>
      <c r="P159" s="21">
        <f t="shared" si="20"/>
        <v>4.9000000000000004</v>
      </c>
      <c r="Q159" s="22">
        <f t="shared" si="21"/>
        <v>22192219</v>
      </c>
      <c r="R159" s="22">
        <f t="shared" si="22"/>
        <v>13306781</v>
      </c>
      <c r="S159" s="22">
        <f t="shared" si="23"/>
        <v>680008</v>
      </c>
    </row>
    <row r="160" spans="1:19">
      <c r="A160" s="14" t="s">
        <v>2055</v>
      </c>
      <c r="B160" s="15" t="s">
        <v>13</v>
      </c>
      <c r="C160" s="14" t="s">
        <v>2008</v>
      </c>
      <c r="D160" s="14" t="s">
        <v>2062</v>
      </c>
      <c r="E160" s="16">
        <v>2385460</v>
      </c>
      <c r="F160" s="16">
        <v>1631706</v>
      </c>
      <c r="G160" s="17">
        <v>68.400000000000006</v>
      </c>
      <c r="H160" s="16">
        <v>1590309</v>
      </c>
      <c r="I160" s="17">
        <v>66.7</v>
      </c>
      <c r="J160" s="16">
        <v>41397</v>
      </c>
      <c r="K160" s="17">
        <v>2.5</v>
      </c>
      <c r="L160" s="6" t="str">
        <f t="shared" si="16"/>
        <v>03/03/2020</v>
      </c>
      <c r="M160" s="6">
        <f t="shared" si="17"/>
        <v>43921</v>
      </c>
      <c r="N160" t="str">
        <f t="shared" si="18"/>
        <v>Utah-43921</v>
      </c>
      <c r="O160" s="21">
        <f t="shared" si="19"/>
        <v>66.7</v>
      </c>
      <c r="P160" s="21">
        <f t="shared" si="20"/>
        <v>2.5</v>
      </c>
      <c r="Q160" s="22">
        <f t="shared" si="21"/>
        <v>2385460</v>
      </c>
      <c r="R160" s="22">
        <f t="shared" si="22"/>
        <v>1590309</v>
      </c>
      <c r="S160" s="22">
        <f t="shared" si="23"/>
        <v>41397</v>
      </c>
    </row>
    <row r="161" spans="1:19">
      <c r="A161" s="14" t="s">
        <v>2056</v>
      </c>
      <c r="B161" s="15" t="s">
        <v>36</v>
      </c>
      <c r="C161" s="14" t="s">
        <v>2008</v>
      </c>
      <c r="D161" s="14" t="s">
        <v>2062</v>
      </c>
      <c r="E161" s="16">
        <v>518754</v>
      </c>
      <c r="F161" s="16">
        <v>342487</v>
      </c>
      <c r="G161" s="17">
        <v>66</v>
      </c>
      <c r="H161" s="16">
        <v>333471</v>
      </c>
      <c r="I161" s="17">
        <v>64.3</v>
      </c>
      <c r="J161" s="16">
        <v>9016</v>
      </c>
      <c r="K161" s="17">
        <v>2.6</v>
      </c>
      <c r="L161" s="6" t="str">
        <f t="shared" si="16"/>
        <v>03/03/2020</v>
      </c>
      <c r="M161" s="6">
        <f t="shared" si="17"/>
        <v>43921</v>
      </c>
      <c r="N161" t="str">
        <f t="shared" si="18"/>
        <v>Vermont-43921</v>
      </c>
      <c r="O161" s="21">
        <f t="shared" si="19"/>
        <v>64.3</v>
      </c>
      <c r="P161" s="21">
        <f t="shared" si="20"/>
        <v>2.6</v>
      </c>
      <c r="Q161" s="22">
        <f t="shared" si="21"/>
        <v>518754</v>
      </c>
      <c r="R161" s="22">
        <f t="shared" si="22"/>
        <v>333471</v>
      </c>
      <c r="S161" s="22">
        <f t="shared" si="23"/>
        <v>9016</v>
      </c>
    </row>
    <row r="162" spans="1:19">
      <c r="A162" s="14" t="s">
        <v>2057</v>
      </c>
      <c r="B162" s="15" t="s">
        <v>37</v>
      </c>
      <c r="C162" s="14" t="s">
        <v>2008</v>
      </c>
      <c r="D162" s="14" t="s">
        <v>2062</v>
      </c>
      <c r="E162" s="16">
        <v>6715837</v>
      </c>
      <c r="F162" s="16">
        <v>4447482</v>
      </c>
      <c r="G162" s="17">
        <v>66.2</v>
      </c>
      <c r="H162" s="16">
        <v>4333184</v>
      </c>
      <c r="I162" s="17">
        <v>64.5</v>
      </c>
      <c r="J162" s="16">
        <v>114298</v>
      </c>
      <c r="K162" s="17">
        <v>2.6</v>
      </c>
      <c r="L162" s="6" t="str">
        <f t="shared" si="16"/>
        <v>03/03/2020</v>
      </c>
      <c r="M162" s="6">
        <f t="shared" si="17"/>
        <v>43921</v>
      </c>
      <c r="N162" t="str">
        <f t="shared" si="18"/>
        <v>Virginia-43921</v>
      </c>
      <c r="O162" s="21">
        <f t="shared" si="19"/>
        <v>64.5</v>
      </c>
      <c r="P162" s="21">
        <f t="shared" si="20"/>
        <v>2.6</v>
      </c>
      <c r="Q162" s="22">
        <f t="shared" si="21"/>
        <v>6715837</v>
      </c>
      <c r="R162" s="22">
        <f t="shared" si="22"/>
        <v>4333184</v>
      </c>
      <c r="S162" s="22">
        <f t="shared" si="23"/>
        <v>114298</v>
      </c>
    </row>
    <row r="163" spans="1:19">
      <c r="A163" s="14" t="s">
        <v>2058</v>
      </c>
      <c r="B163" s="15" t="s">
        <v>5</v>
      </c>
      <c r="C163" s="14" t="s">
        <v>2008</v>
      </c>
      <c r="D163" s="14" t="s">
        <v>2062</v>
      </c>
      <c r="E163" s="16">
        <v>6078919</v>
      </c>
      <c r="F163" s="16">
        <v>3932003</v>
      </c>
      <c r="G163" s="17">
        <v>64.7</v>
      </c>
      <c r="H163" s="16">
        <v>3724793</v>
      </c>
      <c r="I163" s="17">
        <v>61.3</v>
      </c>
      <c r="J163" s="16">
        <v>207210</v>
      </c>
      <c r="K163" s="17">
        <v>5.3</v>
      </c>
      <c r="L163" s="6" t="str">
        <f t="shared" si="16"/>
        <v>03/03/2020</v>
      </c>
      <c r="M163" s="6">
        <f t="shared" si="17"/>
        <v>43921</v>
      </c>
      <c r="N163" t="str">
        <f t="shared" si="18"/>
        <v>Washington-43921</v>
      </c>
      <c r="O163" s="21">
        <f t="shared" si="19"/>
        <v>61.3</v>
      </c>
      <c r="P163" s="21">
        <f t="shared" si="20"/>
        <v>5.3</v>
      </c>
      <c r="Q163" s="22">
        <f t="shared" si="21"/>
        <v>6078919</v>
      </c>
      <c r="R163" s="22">
        <f t="shared" si="22"/>
        <v>3724793</v>
      </c>
      <c r="S163" s="22">
        <f t="shared" si="23"/>
        <v>207210</v>
      </c>
    </row>
    <row r="164" spans="1:19">
      <c r="A164" s="14" t="s">
        <v>2059</v>
      </c>
      <c r="B164" s="15" t="s">
        <v>58</v>
      </c>
      <c r="C164" s="14" t="s">
        <v>2008</v>
      </c>
      <c r="D164" s="14" t="s">
        <v>2062</v>
      </c>
      <c r="E164" s="16">
        <v>1445593</v>
      </c>
      <c r="F164" s="16">
        <v>805737</v>
      </c>
      <c r="G164" s="17">
        <v>55.7</v>
      </c>
      <c r="H164" s="16">
        <v>763051</v>
      </c>
      <c r="I164" s="17">
        <v>52.8</v>
      </c>
      <c r="J164" s="16">
        <v>42686</v>
      </c>
      <c r="K164" s="17">
        <v>5.3</v>
      </c>
      <c r="L164" s="6" t="str">
        <f t="shared" si="16"/>
        <v>03/03/2020</v>
      </c>
      <c r="M164" s="6">
        <f t="shared" si="17"/>
        <v>43921</v>
      </c>
      <c r="N164" t="str">
        <f t="shared" si="18"/>
        <v>West Virginia-43921</v>
      </c>
      <c r="O164" s="21">
        <f t="shared" si="19"/>
        <v>52.8</v>
      </c>
      <c r="P164" s="21">
        <f t="shared" si="20"/>
        <v>5.3</v>
      </c>
      <c r="Q164" s="22">
        <f t="shared" si="21"/>
        <v>1445593</v>
      </c>
      <c r="R164" s="22">
        <f t="shared" si="22"/>
        <v>763051</v>
      </c>
      <c r="S164" s="22">
        <f t="shared" si="23"/>
        <v>42686</v>
      </c>
    </row>
    <row r="165" spans="1:19">
      <c r="A165" s="14" t="s">
        <v>2060</v>
      </c>
      <c r="B165" s="15" t="s">
        <v>10</v>
      </c>
      <c r="C165" s="14" t="s">
        <v>2008</v>
      </c>
      <c r="D165" s="14" t="s">
        <v>2062</v>
      </c>
      <c r="E165" s="16">
        <v>4649987</v>
      </c>
      <c r="F165" s="16">
        <v>3065273</v>
      </c>
      <c r="G165" s="17">
        <v>65.900000000000006</v>
      </c>
      <c r="H165" s="16">
        <v>2966524</v>
      </c>
      <c r="I165" s="17">
        <v>63.8</v>
      </c>
      <c r="J165" s="16">
        <v>98749</v>
      </c>
      <c r="K165" s="17">
        <v>3.2</v>
      </c>
      <c r="L165" s="6" t="str">
        <f t="shared" si="16"/>
        <v>03/03/2020</v>
      </c>
      <c r="M165" s="6">
        <f t="shared" si="17"/>
        <v>43921</v>
      </c>
      <c r="N165" t="str">
        <f t="shared" si="18"/>
        <v>Wisconsin-43921</v>
      </c>
      <c r="O165" s="21">
        <f t="shared" si="19"/>
        <v>63.8</v>
      </c>
      <c r="P165" s="21">
        <f t="shared" si="20"/>
        <v>3.2</v>
      </c>
      <c r="Q165" s="22">
        <f t="shared" si="21"/>
        <v>4649987</v>
      </c>
      <c r="R165" s="22">
        <f t="shared" si="22"/>
        <v>2966524</v>
      </c>
      <c r="S165" s="22">
        <f t="shared" si="23"/>
        <v>98749</v>
      </c>
    </row>
    <row r="166" spans="1:19">
      <c r="A166" s="14" t="s">
        <v>2061</v>
      </c>
      <c r="B166" s="15" t="s">
        <v>49</v>
      </c>
      <c r="C166" s="14" t="s">
        <v>2008</v>
      </c>
      <c r="D166" s="14" t="s">
        <v>2062</v>
      </c>
      <c r="E166" s="16">
        <v>453558</v>
      </c>
      <c r="F166" s="16">
        <v>299040</v>
      </c>
      <c r="G166" s="17">
        <v>65.900000000000006</v>
      </c>
      <c r="H166" s="16">
        <v>283757</v>
      </c>
      <c r="I166" s="17">
        <v>62.6</v>
      </c>
      <c r="J166" s="16">
        <v>15283</v>
      </c>
      <c r="K166" s="17">
        <v>5.0999999999999996</v>
      </c>
      <c r="L166" s="6" t="str">
        <f t="shared" si="16"/>
        <v>03/03/2020</v>
      </c>
      <c r="M166" s="6">
        <f t="shared" si="17"/>
        <v>43921</v>
      </c>
      <c r="N166" t="str">
        <f t="shared" si="18"/>
        <v>Wyoming-43921</v>
      </c>
      <c r="O166" s="21">
        <f t="shared" si="19"/>
        <v>62.6</v>
      </c>
      <c r="P166" s="21">
        <f t="shared" si="20"/>
        <v>5.0999999999999996</v>
      </c>
      <c r="Q166" s="22">
        <f t="shared" si="21"/>
        <v>453558</v>
      </c>
      <c r="R166" s="22">
        <f t="shared" si="22"/>
        <v>283757</v>
      </c>
      <c r="S166" s="22">
        <f t="shared" si="23"/>
        <v>15283</v>
      </c>
    </row>
    <row r="167" spans="1:19">
      <c r="A167" s="14" t="s">
        <v>2007</v>
      </c>
      <c r="B167" s="15" t="s">
        <v>52</v>
      </c>
      <c r="C167" s="14" t="s">
        <v>2008</v>
      </c>
      <c r="D167" s="14" t="s">
        <v>2010</v>
      </c>
      <c r="E167" s="16">
        <v>3879108</v>
      </c>
      <c r="F167" s="16">
        <v>2187272</v>
      </c>
      <c r="G167" s="17">
        <v>56.4</v>
      </c>
      <c r="H167" s="16">
        <v>1899019</v>
      </c>
      <c r="I167" s="17">
        <v>49</v>
      </c>
      <c r="J167" s="16">
        <v>288253</v>
      </c>
      <c r="K167" s="17">
        <v>13.2</v>
      </c>
      <c r="L167" s="6" t="str">
        <f t="shared" si="16"/>
        <v>04/04/2020</v>
      </c>
      <c r="M167" s="6">
        <f t="shared" si="17"/>
        <v>43951</v>
      </c>
      <c r="N167" t="str">
        <f t="shared" si="18"/>
        <v>Alabama-43951</v>
      </c>
      <c r="O167" s="21">
        <f t="shared" si="19"/>
        <v>49</v>
      </c>
      <c r="P167" s="21">
        <f t="shared" si="20"/>
        <v>13.2</v>
      </c>
      <c r="Q167" s="22">
        <f t="shared" si="21"/>
        <v>3879108</v>
      </c>
      <c r="R167" s="22">
        <f t="shared" si="22"/>
        <v>1899019</v>
      </c>
      <c r="S167" s="22">
        <f t="shared" si="23"/>
        <v>288253</v>
      </c>
    </row>
    <row r="168" spans="1:19">
      <c r="A168" s="14" t="s">
        <v>2009</v>
      </c>
      <c r="B168" s="15" t="s">
        <v>50</v>
      </c>
      <c r="C168" s="14" t="s">
        <v>2008</v>
      </c>
      <c r="D168" s="14" t="s">
        <v>2010</v>
      </c>
      <c r="E168" s="16">
        <v>545788</v>
      </c>
      <c r="F168" s="16">
        <v>345671</v>
      </c>
      <c r="G168" s="17">
        <v>63.3</v>
      </c>
      <c r="H168" s="16">
        <v>304991</v>
      </c>
      <c r="I168" s="17">
        <v>55.9</v>
      </c>
      <c r="J168" s="16">
        <v>40680</v>
      </c>
      <c r="K168" s="17">
        <v>11.8</v>
      </c>
      <c r="L168" s="6" t="str">
        <f t="shared" si="16"/>
        <v>04/04/2020</v>
      </c>
      <c r="M168" s="6">
        <f t="shared" si="17"/>
        <v>43951</v>
      </c>
      <c r="N168" t="str">
        <f t="shared" si="18"/>
        <v>Alaska-43951</v>
      </c>
      <c r="O168" s="21">
        <f t="shared" si="19"/>
        <v>55.9</v>
      </c>
      <c r="P168" s="21">
        <f t="shared" si="20"/>
        <v>11.8</v>
      </c>
      <c r="Q168" s="22">
        <f t="shared" si="21"/>
        <v>545788</v>
      </c>
      <c r="R168" s="22">
        <f t="shared" si="22"/>
        <v>304991</v>
      </c>
      <c r="S168" s="22">
        <f t="shared" si="23"/>
        <v>40680</v>
      </c>
    </row>
    <row r="169" spans="1:19">
      <c r="A169" s="14" t="s">
        <v>2010</v>
      </c>
      <c r="B169" s="15" t="s">
        <v>8</v>
      </c>
      <c r="C169" s="14" t="s">
        <v>2008</v>
      </c>
      <c r="D169" s="14" t="s">
        <v>2010</v>
      </c>
      <c r="E169" s="16">
        <v>5834004</v>
      </c>
      <c r="F169" s="16">
        <v>3545107</v>
      </c>
      <c r="G169" s="17">
        <v>60.8</v>
      </c>
      <c r="H169" s="16">
        <v>3040409</v>
      </c>
      <c r="I169" s="17">
        <v>52.1</v>
      </c>
      <c r="J169" s="16">
        <v>504698</v>
      </c>
      <c r="K169" s="17">
        <v>14.2</v>
      </c>
      <c r="L169" s="6" t="str">
        <f t="shared" si="16"/>
        <v>04/04/2020</v>
      </c>
      <c r="M169" s="6">
        <f t="shared" si="17"/>
        <v>43951</v>
      </c>
      <c r="N169" t="str">
        <f t="shared" si="18"/>
        <v>Arizona-43951</v>
      </c>
      <c r="O169" s="21">
        <f t="shared" si="19"/>
        <v>52.1</v>
      </c>
      <c r="P169" s="21">
        <f t="shared" si="20"/>
        <v>14.2</v>
      </c>
      <c r="Q169" s="22">
        <f t="shared" si="21"/>
        <v>5834004</v>
      </c>
      <c r="R169" s="22">
        <f t="shared" si="22"/>
        <v>3040409</v>
      </c>
      <c r="S169" s="22">
        <f t="shared" si="23"/>
        <v>504698</v>
      </c>
    </row>
    <row r="170" spans="1:19">
      <c r="A170" s="14" t="s">
        <v>2011</v>
      </c>
      <c r="B170" s="15" t="s">
        <v>44</v>
      </c>
      <c r="C170" s="14" t="s">
        <v>2008</v>
      </c>
      <c r="D170" s="14" t="s">
        <v>2010</v>
      </c>
      <c r="E170" s="16">
        <v>2356097</v>
      </c>
      <c r="F170" s="16">
        <v>1371571</v>
      </c>
      <c r="G170" s="17">
        <v>58.2</v>
      </c>
      <c r="H170" s="16">
        <v>1234204</v>
      </c>
      <c r="I170" s="17">
        <v>52.4</v>
      </c>
      <c r="J170" s="16">
        <v>137367</v>
      </c>
      <c r="K170" s="17">
        <v>10</v>
      </c>
      <c r="L170" s="6" t="str">
        <f t="shared" si="16"/>
        <v>04/04/2020</v>
      </c>
      <c r="M170" s="6">
        <f t="shared" si="17"/>
        <v>43951</v>
      </c>
      <c r="N170" t="str">
        <f t="shared" si="18"/>
        <v>Arkansas-43951</v>
      </c>
      <c r="O170" s="21">
        <f t="shared" si="19"/>
        <v>52.4</v>
      </c>
      <c r="P170" s="21">
        <f t="shared" si="20"/>
        <v>10</v>
      </c>
      <c r="Q170" s="22">
        <f t="shared" si="21"/>
        <v>2356097</v>
      </c>
      <c r="R170" s="22">
        <f t="shared" si="22"/>
        <v>1234204</v>
      </c>
      <c r="S170" s="22">
        <f t="shared" si="23"/>
        <v>137367</v>
      </c>
    </row>
    <row r="171" spans="1:19">
      <c r="A171" s="14" t="s">
        <v>2012</v>
      </c>
      <c r="B171" s="15" t="s">
        <v>7</v>
      </c>
      <c r="C171" s="14" t="s">
        <v>2008</v>
      </c>
      <c r="D171" s="14" t="s">
        <v>2010</v>
      </c>
      <c r="E171" s="16">
        <v>31090131</v>
      </c>
      <c r="F171" s="16">
        <v>18590864</v>
      </c>
      <c r="G171" s="17">
        <v>59.8</v>
      </c>
      <c r="H171" s="16">
        <v>15624429</v>
      </c>
      <c r="I171" s="17">
        <v>50.3</v>
      </c>
      <c r="J171" s="16">
        <v>2966435</v>
      </c>
      <c r="K171" s="17">
        <v>16</v>
      </c>
      <c r="L171" s="6" t="str">
        <f t="shared" si="16"/>
        <v>04/04/2020</v>
      </c>
      <c r="M171" s="6">
        <f t="shared" si="17"/>
        <v>43951</v>
      </c>
      <c r="N171" t="str">
        <f t="shared" si="18"/>
        <v>California-43951</v>
      </c>
      <c r="O171" s="21">
        <f t="shared" si="19"/>
        <v>50.3</v>
      </c>
      <c r="P171" s="21">
        <f t="shared" si="20"/>
        <v>16</v>
      </c>
      <c r="Q171" s="22">
        <f t="shared" si="21"/>
        <v>31090131</v>
      </c>
      <c r="R171" s="22">
        <f t="shared" si="22"/>
        <v>15624429</v>
      </c>
      <c r="S171" s="22">
        <f t="shared" si="23"/>
        <v>2966435</v>
      </c>
    </row>
    <row r="172" spans="1:19">
      <c r="A172" s="14" t="s">
        <v>2013</v>
      </c>
      <c r="B172" s="18" t="s">
        <v>283</v>
      </c>
      <c r="C172" s="14" t="s">
        <v>2008</v>
      </c>
      <c r="D172" s="14" t="s">
        <v>2010</v>
      </c>
      <c r="E172" s="16">
        <v>8023020</v>
      </c>
      <c r="F172" s="16">
        <v>4789146</v>
      </c>
      <c r="G172" s="17">
        <v>59.7</v>
      </c>
      <c r="H172" s="16">
        <v>3911645</v>
      </c>
      <c r="I172" s="17">
        <v>48.8</v>
      </c>
      <c r="J172" s="16">
        <v>877501</v>
      </c>
      <c r="K172" s="17">
        <v>18.3</v>
      </c>
      <c r="L172" s="6" t="str">
        <f t="shared" si="16"/>
        <v>04/04/2020</v>
      </c>
      <c r="M172" s="6">
        <f t="shared" si="17"/>
        <v>43951</v>
      </c>
      <c r="N172" t="str">
        <f t="shared" si="18"/>
        <v>Los Angeles County-43951</v>
      </c>
      <c r="O172" s="21">
        <f t="shared" si="19"/>
        <v>48.8</v>
      </c>
      <c r="P172" s="21">
        <f t="shared" si="20"/>
        <v>18.3</v>
      </c>
      <c r="Q172" s="22">
        <f t="shared" si="21"/>
        <v>8023020</v>
      </c>
      <c r="R172" s="22">
        <f t="shared" si="22"/>
        <v>3911645</v>
      </c>
      <c r="S172" s="22">
        <f t="shared" si="23"/>
        <v>877501</v>
      </c>
    </row>
    <row r="173" spans="1:19">
      <c r="A173" s="14" t="s">
        <v>2014</v>
      </c>
      <c r="B173" s="15" t="s">
        <v>22</v>
      </c>
      <c r="C173" s="14" t="s">
        <v>2008</v>
      </c>
      <c r="D173" s="14" t="s">
        <v>2010</v>
      </c>
      <c r="E173" s="16">
        <v>4598343</v>
      </c>
      <c r="F173" s="16">
        <v>2983132</v>
      </c>
      <c r="G173" s="17">
        <v>64.900000000000006</v>
      </c>
      <c r="H173" s="16">
        <v>2621363</v>
      </c>
      <c r="I173" s="17">
        <v>57</v>
      </c>
      <c r="J173" s="16">
        <v>361769</v>
      </c>
      <c r="K173" s="17">
        <v>12.1</v>
      </c>
      <c r="L173" s="6" t="str">
        <f t="shared" si="16"/>
        <v>04/04/2020</v>
      </c>
      <c r="M173" s="6">
        <f t="shared" si="17"/>
        <v>43951</v>
      </c>
      <c r="N173" t="str">
        <f t="shared" si="18"/>
        <v>Colorado-43951</v>
      </c>
      <c r="O173" s="21">
        <f t="shared" si="19"/>
        <v>57</v>
      </c>
      <c r="P173" s="21">
        <f t="shared" si="20"/>
        <v>12.1</v>
      </c>
      <c r="Q173" s="22">
        <f t="shared" si="21"/>
        <v>4598343</v>
      </c>
      <c r="R173" s="22">
        <f t="shared" si="22"/>
        <v>2621363</v>
      </c>
      <c r="S173" s="22">
        <f t="shared" si="23"/>
        <v>361769</v>
      </c>
    </row>
    <row r="174" spans="1:19">
      <c r="A174" s="14" t="s">
        <v>2015</v>
      </c>
      <c r="B174" s="15" t="s">
        <v>38</v>
      </c>
      <c r="C174" s="14" t="s">
        <v>2008</v>
      </c>
      <c r="D174" s="14" t="s">
        <v>2010</v>
      </c>
      <c r="E174" s="16">
        <v>2884884</v>
      </c>
      <c r="F174" s="16">
        <v>1826611</v>
      </c>
      <c r="G174" s="17">
        <v>63.3</v>
      </c>
      <c r="H174" s="16">
        <v>1669743</v>
      </c>
      <c r="I174" s="17">
        <v>57.9</v>
      </c>
      <c r="J174" s="16">
        <v>156868</v>
      </c>
      <c r="K174" s="17">
        <v>8.6</v>
      </c>
      <c r="L174" s="6" t="str">
        <f t="shared" si="16"/>
        <v>04/04/2020</v>
      </c>
      <c r="M174" s="6">
        <f t="shared" si="17"/>
        <v>43951</v>
      </c>
      <c r="N174" t="str">
        <f t="shared" si="18"/>
        <v>Connecticut-43951</v>
      </c>
      <c r="O174" s="21">
        <f t="shared" si="19"/>
        <v>57.9</v>
      </c>
      <c r="P174" s="21">
        <f t="shared" si="20"/>
        <v>8.6</v>
      </c>
      <c r="Q174" s="22">
        <f t="shared" si="21"/>
        <v>2884884</v>
      </c>
      <c r="R174" s="22">
        <f t="shared" si="22"/>
        <v>1669743</v>
      </c>
      <c r="S174" s="22">
        <f t="shared" si="23"/>
        <v>156868</v>
      </c>
    </row>
    <row r="175" spans="1:19">
      <c r="A175" s="14" t="s">
        <v>2016</v>
      </c>
      <c r="B175" s="15" t="s">
        <v>45</v>
      </c>
      <c r="C175" s="14" t="s">
        <v>2008</v>
      </c>
      <c r="D175" s="14" t="s">
        <v>2010</v>
      </c>
      <c r="E175" s="16">
        <v>788966</v>
      </c>
      <c r="F175" s="16">
        <v>474498</v>
      </c>
      <c r="G175" s="17">
        <v>60.1</v>
      </c>
      <c r="H175" s="16">
        <v>411017</v>
      </c>
      <c r="I175" s="17">
        <v>52.1</v>
      </c>
      <c r="J175" s="16">
        <v>63481</v>
      </c>
      <c r="K175" s="17">
        <v>13.4</v>
      </c>
      <c r="L175" s="6" t="str">
        <f t="shared" si="16"/>
        <v>04/04/2020</v>
      </c>
      <c r="M175" s="6">
        <f t="shared" si="17"/>
        <v>43951</v>
      </c>
      <c r="N175" t="str">
        <f t="shared" si="18"/>
        <v>Delaware-43951</v>
      </c>
      <c r="O175" s="21">
        <f t="shared" si="19"/>
        <v>52.1</v>
      </c>
      <c r="P175" s="21">
        <f t="shared" si="20"/>
        <v>13.4</v>
      </c>
      <c r="Q175" s="22">
        <f t="shared" si="21"/>
        <v>788966</v>
      </c>
      <c r="R175" s="22">
        <f t="shared" si="22"/>
        <v>411017</v>
      </c>
      <c r="S175" s="22">
        <f t="shared" si="23"/>
        <v>63481</v>
      </c>
    </row>
    <row r="176" spans="1:19">
      <c r="A176" s="14" t="s">
        <v>2017</v>
      </c>
      <c r="B176" s="15" t="s">
        <v>33</v>
      </c>
      <c r="C176" s="14" t="s">
        <v>2008</v>
      </c>
      <c r="D176" s="14" t="s">
        <v>2010</v>
      </c>
      <c r="E176" s="16">
        <v>583364</v>
      </c>
      <c r="F176" s="16">
        <v>406769</v>
      </c>
      <c r="G176" s="17">
        <v>69.7</v>
      </c>
      <c r="H176" s="16">
        <v>361647</v>
      </c>
      <c r="I176" s="17">
        <v>62</v>
      </c>
      <c r="J176" s="16">
        <v>45122</v>
      </c>
      <c r="K176" s="17">
        <v>11.1</v>
      </c>
      <c r="L176" s="6" t="str">
        <f t="shared" si="16"/>
        <v>04/04/2020</v>
      </c>
      <c r="M176" s="6">
        <f t="shared" si="17"/>
        <v>43951</v>
      </c>
      <c r="N176" t="str">
        <f t="shared" si="18"/>
        <v>District of Columbia-43951</v>
      </c>
      <c r="O176" s="21">
        <f t="shared" si="19"/>
        <v>62</v>
      </c>
      <c r="P176" s="21">
        <f t="shared" si="20"/>
        <v>11.1</v>
      </c>
      <c r="Q176" s="22">
        <f t="shared" si="21"/>
        <v>583364</v>
      </c>
      <c r="R176" s="22">
        <f t="shared" si="22"/>
        <v>361647</v>
      </c>
      <c r="S176" s="22">
        <f t="shared" si="23"/>
        <v>45122</v>
      </c>
    </row>
    <row r="177" spans="1:19">
      <c r="A177" s="14" t="s">
        <v>2018</v>
      </c>
      <c r="B177" s="15" t="s">
        <v>15</v>
      </c>
      <c r="C177" s="14" t="s">
        <v>2008</v>
      </c>
      <c r="D177" s="14" t="s">
        <v>2010</v>
      </c>
      <c r="E177" s="16">
        <v>17607252</v>
      </c>
      <c r="F177" s="16">
        <v>9765316</v>
      </c>
      <c r="G177" s="17">
        <v>55.5</v>
      </c>
      <c r="H177" s="16">
        <v>8400513</v>
      </c>
      <c r="I177" s="17">
        <v>47.7</v>
      </c>
      <c r="J177" s="16">
        <v>1364803</v>
      </c>
      <c r="K177" s="17">
        <v>14</v>
      </c>
      <c r="L177" s="6" t="str">
        <f t="shared" si="16"/>
        <v>04/04/2020</v>
      </c>
      <c r="M177" s="6">
        <f t="shared" si="17"/>
        <v>43951</v>
      </c>
      <c r="N177" t="str">
        <f t="shared" si="18"/>
        <v>Florida-43951</v>
      </c>
      <c r="O177" s="21">
        <f t="shared" si="19"/>
        <v>47.7</v>
      </c>
      <c r="P177" s="21">
        <f t="shared" si="20"/>
        <v>14</v>
      </c>
      <c r="Q177" s="22">
        <f t="shared" si="21"/>
        <v>17607252</v>
      </c>
      <c r="R177" s="22">
        <f t="shared" si="22"/>
        <v>8400513</v>
      </c>
      <c r="S177" s="22">
        <f t="shared" si="23"/>
        <v>1364803</v>
      </c>
    </row>
    <row r="178" spans="1:19">
      <c r="A178" s="14" t="s">
        <v>2019</v>
      </c>
      <c r="B178" s="15" t="s">
        <v>18</v>
      </c>
      <c r="C178" s="14" t="s">
        <v>2008</v>
      </c>
      <c r="D178" s="14" t="s">
        <v>2010</v>
      </c>
      <c r="E178" s="16">
        <v>8281411</v>
      </c>
      <c r="F178" s="16">
        <v>4985895</v>
      </c>
      <c r="G178" s="17">
        <v>60.2</v>
      </c>
      <c r="H178" s="16">
        <v>4365055</v>
      </c>
      <c r="I178" s="17">
        <v>52.7</v>
      </c>
      <c r="J178" s="16">
        <v>620840</v>
      </c>
      <c r="K178" s="17">
        <v>12.5</v>
      </c>
      <c r="L178" s="6" t="str">
        <f t="shared" si="16"/>
        <v>04/04/2020</v>
      </c>
      <c r="M178" s="6">
        <f t="shared" si="17"/>
        <v>43951</v>
      </c>
      <c r="N178" t="str">
        <f t="shared" si="18"/>
        <v>Georgia-43951</v>
      </c>
      <c r="O178" s="21">
        <f t="shared" si="19"/>
        <v>52.7</v>
      </c>
      <c r="P178" s="21">
        <f t="shared" si="20"/>
        <v>12.5</v>
      </c>
      <c r="Q178" s="22">
        <f t="shared" si="21"/>
        <v>8281411</v>
      </c>
      <c r="R178" s="22">
        <f t="shared" si="22"/>
        <v>4365055</v>
      </c>
      <c r="S178" s="22">
        <f t="shared" si="23"/>
        <v>620840</v>
      </c>
    </row>
    <row r="179" spans="1:19">
      <c r="A179" s="14" t="s">
        <v>2020</v>
      </c>
      <c r="B179" s="15" t="s">
        <v>26</v>
      </c>
      <c r="C179" s="14" t="s">
        <v>2008</v>
      </c>
      <c r="D179" s="14" t="s">
        <v>2010</v>
      </c>
      <c r="E179" s="16">
        <v>1088090</v>
      </c>
      <c r="F179" s="16">
        <v>637563</v>
      </c>
      <c r="G179" s="17">
        <v>58.6</v>
      </c>
      <c r="H179" s="16">
        <v>497928</v>
      </c>
      <c r="I179" s="17">
        <v>45.8</v>
      </c>
      <c r="J179" s="16">
        <v>139635</v>
      </c>
      <c r="K179" s="17">
        <v>21.9</v>
      </c>
      <c r="L179" s="6" t="str">
        <f t="shared" si="16"/>
        <v>04/04/2020</v>
      </c>
      <c r="M179" s="6">
        <f t="shared" si="17"/>
        <v>43951</v>
      </c>
      <c r="N179" t="str">
        <f t="shared" si="18"/>
        <v>Hawaii-43951</v>
      </c>
      <c r="O179" s="21">
        <f t="shared" si="19"/>
        <v>45.8</v>
      </c>
      <c r="P179" s="21">
        <f t="shared" si="20"/>
        <v>21.9</v>
      </c>
      <c r="Q179" s="22">
        <f t="shared" si="21"/>
        <v>1088090</v>
      </c>
      <c r="R179" s="22">
        <f t="shared" si="22"/>
        <v>497928</v>
      </c>
      <c r="S179" s="22">
        <f t="shared" si="23"/>
        <v>139635</v>
      </c>
    </row>
    <row r="180" spans="1:19">
      <c r="A180" s="14" t="s">
        <v>2021</v>
      </c>
      <c r="B180" s="15" t="s">
        <v>53</v>
      </c>
      <c r="C180" s="14" t="s">
        <v>2008</v>
      </c>
      <c r="D180" s="14" t="s">
        <v>2010</v>
      </c>
      <c r="E180" s="16">
        <v>1398886</v>
      </c>
      <c r="F180" s="16">
        <v>876528</v>
      </c>
      <c r="G180" s="17">
        <v>62.7</v>
      </c>
      <c r="H180" s="16">
        <v>775219</v>
      </c>
      <c r="I180" s="17">
        <v>55.4</v>
      </c>
      <c r="J180" s="16">
        <v>101309</v>
      </c>
      <c r="K180" s="17">
        <v>11.6</v>
      </c>
      <c r="L180" s="6" t="str">
        <f t="shared" si="16"/>
        <v>04/04/2020</v>
      </c>
      <c r="M180" s="6">
        <f t="shared" si="17"/>
        <v>43951</v>
      </c>
      <c r="N180" t="str">
        <f t="shared" si="18"/>
        <v>Idaho-43951</v>
      </c>
      <c r="O180" s="21">
        <f t="shared" si="19"/>
        <v>55.4</v>
      </c>
      <c r="P180" s="21">
        <f t="shared" si="20"/>
        <v>11.6</v>
      </c>
      <c r="Q180" s="22">
        <f t="shared" si="21"/>
        <v>1398886</v>
      </c>
      <c r="R180" s="22">
        <f t="shared" si="22"/>
        <v>775219</v>
      </c>
      <c r="S180" s="22">
        <f t="shared" si="23"/>
        <v>101309</v>
      </c>
    </row>
    <row r="181" spans="1:19">
      <c r="A181" s="14" t="s">
        <v>2022</v>
      </c>
      <c r="B181" s="15" t="s">
        <v>6</v>
      </c>
      <c r="C181" s="14" t="s">
        <v>2008</v>
      </c>
      <c r="D181" s="14" t="s">
        <v>2010</v>
      </c>
      <c r="E181" s="16">
        <v>9971141</v>
      </c>
      <c r="F181" s="16">
        <v>6026243</v>
      </c>
      <c r="G181" s="17">
        <v>60.4</v>
      </c>
      <c r="H181" s="16">
        <v>5029765</v>
      </c>
      <c r="I181" s="17">
        <v>50.4</v>
      </c>
      <c r="J181" s="16">
        <v>996478</v>
      </c>
      <c r="K181" s="17">
        <v>16.5</v>
      </c>
      <c r="L181" s="6" t="str">
        <f t="shared" si="16"/>
        <v>04/04/2020</v>
      </c>
      <c r="M181" s="6">
        <f t="shared" si="17"/>
        <v>43951</v>
      </c>
      <c r="N181" t="str">
        <f t="shared" si="18"/>
        <v>Illinois-43951</v>
      </c>
      <c r="O181" s="21">
        <f t="shared" si="19"/>
        <v>50.4</v>
      </c>
      <c r="P181" s="21">
        <f t="shared" si="20"/>
        <v>16.5</v>
      </c>
      <c r="Q181" s="22">
        <f t="shared" si="21"/>
        <v>9971141</v>
      </c>
      <c r="R181" s="22">
        <f t="shared" si="22"/>
        <v>5029765</v>
      </c>
      <c r="S181" s="22">
        <f t="shared" si="23"/>
        <v>996478</v>
      </c>
    </row>
    <row r="182" spans="1:19">
      <c r="A182" s="14" t="s">
        <v>2023</v>
      </c>
      <c r="B182" s="15" t="s">
        <v>27</v>
      </c>
      <c r="C182" s="14" t="s">
        <v>2008</v>
      </c>
      <c r="D182" s="14" t="s">
        <v>2010</v>
      </c>
      <c r="E182" s="16">
        <v>5268170</v>
      </c>
      <c r="F182" s="16">
        <v>3225032</v>
      </c>
      <c r="G182" s="17">
        <v>61.2</v>
      </c>
      <c r="H182" s="16">
        <v>2680097</v>
      </c>
      <c r="I182" s="17">
        <v>50.9</v>
      </c>
      <c r="J182" s="16">
        <v>544935</v>
      </c>
      <c r="K182" s="17">
        <v>16.899999999999999</v>
      </c>
      <c r="L182" s="6" t="str">
        <f t="shared" si="16"/>
        <v>04/04/2020</v>
      </c>
      <c r="M182" s="6">
        <f t="shared" si="17"/>
        <v>43951</v>
      </c>
      <c r="N182" t="str">
        <f t="shared" si="18"/>
        <v>Indiana-43951</v>
      </c>
      <c r="O182" s="21">
        <f t="shared" si="19"/>
        <v>50.9</v>
      </c>
      <c r="P182" s="21">
        <f t="shared" si="20"/>
        <v>16.899999999999999</v>
      </c>
      <c r="Q182" s="22">
        <f t="shared" si="21"/>
        <v>5268170</v>
      </c>
      <c r="R182" s="22">
        <f t="shared" si="22"/>
        <v>2680097</v>
      </c>
      <c r="S182" s="22">
        <f t="shared" si="23"/>
        <v>544935</v>
      </c>
    </row>
    <row r="183" spans="1:19">
      <c r="A183" s="14" t="s">
        <v>2024</v>
      </c>
      <c r="B183" s="15" t="s">
        <v>39</v>
      </c>
      <c r="C183" s="14" t="s">
        <v>2008</v>
      </c>
      <c r="D183" s="14" t="s">
        <v>2010</v>
      </c>
      <c r="E183" s="16">
        <v>2478425</v>
      </c>
      <c r="F183" s="16">
        <v>1712557</v>
      </c>
      <c r="G183" s="17">
        <v>69.099999999999994</v>
      </c>
      <c r="H183" s="16">
        <v>1522362</v>
      </c>
      <c r="I183" s="17">
        <v>61.4</v>
      </c>
      <c r="J183" s="16">
        <v>190195</v>
      </c>
      <c r="K183" s="17">
        <v>11.1</v>
      </c>
      <c r="L183" s="6" t="str">
        <f t="shared" si="16"/>
        <v>04/04/2020</v>
      </c>
      <c r="M183" s="6">
        <f t="shared" si="17"/>
        <v>43951</v>
      </c>
      <c r="N183" t="str">
        <f t="shared" si="18"/>
        <v>Iowa-43951</v>
      </c>
      <c r="O183" s="21">
        <f t="shared" si="19"/>
        <v>61.4</v>
      </c>
      <c r="P183" s="21">
        <f t="shared" si="20"/>
        <v>11.1</v>
      </c>
      <c r="Q183" s="22">
        <f t="shared" si="21"/>
        <v>2478425</v>
      </c>
      <c r="R183" s="22">
        <f t="shared" si="22"/>
        <v>1522362</v>
      </c>
      <c r="S183" s="22">
        <f t="shared" si="23"/>
        <v>190195</v>
      </c>
    </row>
    <row r="184" spans="1:19">
      <c r="A184" s="14" t="s">
        <v>2025</v>
      </c>
      <c r="B184" s="15" t="s">
        <v>34</v>
      </c>
      <c r="C184" s="14" t="s">
        <v>2008</v>
      </c>
      <c r="D184" s="14" t="s">
        <v>2010</v>
      </c>
      <c r="E184" s="16">
        <v>2233522</v>
      </c>
      <c r="F184" s="16">
        <v>1485985</v>
      </c>
      <c r="G184" s="17">
        <v>66.5</v>
      </c>
      <c r="H184" s="16">
        <v>1298910</v>
      </c>
      <c r="I184" s="17">
        <v>58.2</v>
      </c>
      <c r="J184" s="16">
        <v>187075</v>
      </c>
      <c r="K184" s="17">
        <v>12.6</v>
      </c>
      <c r="L184" s="6" t="str">
        <f t="shared" si="16"/>
        <v>04/04/2020</v>
      </c>
      <c r="M184" s="6">
        <f t="shared" si="17"/>
        <v>43951</v>
      </c>
      <c r="N184" t="str">
        <f t="shared" si="18"/>
        <v>Kansas-43951</v>
      </c>
      <c r="O184" s="21">
        <f t="shared" si="19"/>
        <v>58.2</v>
      </c>
      <c r="P184" s="21">
        <f t="shared" si="20"/>
        <v>12.6</v>
      </c>
      <c r="Q184" s="22">
        <f t="shared" si="21"/>
        <v>2233522</v>
      </c>
      <c r="R184" s="22">
        <f t="shared" si="22"/>
        <v>1298910</v>
      </c>
      <c r="S184" s="22">
        <f t="shared" si="23"/>
        <v>187075</v>
      </c>
    </row>
    <row r="185" spans="1:19">
      <c r="A185" s="14" t="s">
        <v>2026</v>
      </c>
      <c r="B185" s="15" t="s">
        <v>28</v>
      </c>
      <c r="C185" s="14" t="s">
        <v>2008</v>
      </c>
      <c r="D185" s="14" t="s">
        <v>2010</v>
      </c>
      <c r="E185" s="16">
        <v>3505783</v>
      </c>
      <c r="F185" s="16">
        <v>2087483</v>
      </c>
      <c r="G185" s="17">
        <v>59.5</v>
      </c>
      <c r="H185" s="16">
        <v>1734915</v>
      </c>
      <c r="I185" s="17">
        <v>49.5</v>
      </c>
      <c r="J185" s="16">
        <v>352568</v>
      </c>
      <c r="K185" s="17">
        <v>16.899999999999999</v>
      </c>
      <c r="L185" s="6" t="str">
        <f t="shared" si="16"/>
        <v>04/04/2020</v>
      </c>
      <c r="M185" s="6">
        <f t="shared" si="17"/>
        <v>43951</v>
      </c>
      <c r="N185" t="str">
        <f t="shared" si="18"/>
        <v>Kentucky-43951</v>
      </c>
      <c r="O185" s="21">
        <f t="shared" si="19"/>
        <v>49.5</v>
      </c>
      <c r="P185" s="21">
        <f t="shared" si="20"/>
        <v>16.899999999999999</v>
      </c>
      <c r="Q185" s="22">
        <f t="shared" si="21"/>
        <v>3505783</v>
      </c>
      <c r="R185" s="22">
        <f t="shared" si="22"/>
        <v>1734915</v>
      </c>
      <c r="S185" s="22">
        <f t="shared" si="23"/>
        <v>352568</v>
      </c>
    </row>
    <row r="186" spans="1:19">
      <c r="A186" s="14" t="s">
        <v>2027</v>
      </c>
      <c r="B186" s="15" t="s">
        <v>40</v>
      </c>
      <c r="C186" s="14" t="s">
        <v>2008</v>
      </c>
      <c r="D186" s="14" t="s">
        <v>2010</v>
      </c>
      <c r="E186" s="16">
        <v>3582557</v>
      </c>
      <c r="F186" s="16">
        <v>2041667</v>
      </c>
      <c r="G186" s="17">
        <v>57</v>
      </c>
      <c r="H186" s="16">
        <v>1773471</v>
      </c>
      <c r="I186" s="17">
        <v>49.5</v>
      </c>
      <c r="J186" s="16">
        <v>268196</v>
      </c>
      <c r="K186" s="17">
        <v>13.1</v>
      </c>
      <c r="L186" s="6" t="str">
        <f t="shared" si="16"/>
        <v>04/04/2020</v>
      </c>
      <c r="M186" s="6">
        <f t="shared" si="17"/>
        <v>43951</v>
      </c>
      <c r="N186" t="str">
        <f t="shared" si="18"/>
        <v>Louisiana-43951</v>
      </c>
      <c r="O186" s="21">
        <f t="shared" si="19"/>
        <v>49.5</v>
      </c>
      <c r="P186" s="21">
        <f t="shared" si="20"/>
        <v>13.1</v>
      </c>
      <c r="Q186" s="22">
        <f t="shared" si="21"/>
        <v>3582557</v>
      </c>
      <c r="R186" s="22">
        <f t="shared" si="22"/>
        <v>1773471</v>
      </c>
      <c r="S186" s="22">
        <f t="shared" si="23"/>
        <v>268196</v>
      </c>
    </row>
    <row r="187" spans="1:19">
      <c r="A187" s="14" t="s">
        <v>2028</v>
      </c>
      <c r="B187" s="15" t="s">
        <v>51</v>
      </c>
      <c r="C187" s="14" t="s">
        <v>2008</v>
      </c>
      <c r="D187" s="14" t="s">
        <v>2010</v>
      </c>
      <c r="E187" s="16">
        <v>1116663</v>
      </c>
      <c r="F187" s="16">
        <v>654335</v>
      </c>
      <c r="G187" s="17">
        <v>58.6</v>
      </c>
      <c r="H187" s="16">
        <v>594673</v>
      </c>
      <c r="I187" s="17">
        <v>53.3</v>
      </c>
      <c r="J187" s="16">
        <v>59662</v>
      </c>
      <c r="K187" s="17">
        <v>9.1</v>
      </c>
      <c r="L187" s="6" t="str">
        <f t="shared" si="16"/>
        <v>04/04/2020</v>
      </c>
      <c r="M187" s="6">
        <f t="shared" si="17"/>
        <v>43951</v>
      </c>
      <c r="N187" t="str">
        <f t="shared" si="18"/>
        <v>Maine-43951</v>
      </c>
      <c r="O187" s="21">
        <f t="shared" si="19"/>
        <v>53.3</v>
      </c>
      <c r="P187" s="21">
        <f t="shared" si="20"/>
        <v>9.1</v>
      </c>
      <c r="Q187" s="22">
        <f t="shared" si="21"/>
        <v>1116663</v>
      </c>
      <c r="R187" s="22">
        <f t="shared" si="22"/>
        <v>594673</v>
      </c>
      <c r="S187" s="22">
        <f t="shared" si="23"/>
        <v>59662</v>
      </c>
    </row>
    <row r="188" spans="1:19">
      <c r="A188" s="14" t="s">
        <v>2029</v>
      </c>
      <c r="B188" s="15" t="s">
        <v>23</v>
      </c>
      <c r="C188" s="14" t="s">
        <v>2008</v>
      </c>
      <c r="D188" s="14" t="s">
        <v>2010</v>
      </c>
      <c r="E188" s="16">
        <v>4774055</v>
      </c>
      <c r="F188" s="16">
        <v>3131058</v>
      </c>
      <c r="G188" s="17">
        <v>65.599999999999994</v>
      </c>
      <c r="H188" s="16">
        <v>2848836</v>
      </c>
      <c r="I188" s="17">
        <v>59.7</v>
      </c>
      <c r="J188" s="16">
        <v>282222</v>
      </c>
      <c r="K188" s="17">
        <v>9</v>
      </c>
      <c r="L188" s="6" t="str">
        <f t="shared" si="16"/>
        <v>04/04/2020</v>
      </c>
      <c r="M188" s="6">
        <f t="shared" si="17"/>
        <v>43951</v>
      </c>
      <c r="N188" t="str">
        <f t="shared" si="18"/>
        <v>Maryland-43951</v>
      </c>
      <c r="O188" s="21">
        <f t="shared" si="19"/>
        <v>59.7</v>
      </c>
      <c r="P188" s="21">
        <f t="shared" si="20"/>
        <v>9</v>
      </c>
      <c r="Q188" s="22">
        <f t="shared" si="21"/>
        <v>4774055</v>
      </c>
      <c r="R188" s="22">
        <f t="shared" si="22"/>
        <v>2848836</v>
      </c>
      <c r="S188" s="22">
        <f t="shared" si="23"/>
        <v>282222</v>
      </c>
    </row>
    <row r="189" spans="1:19">
      <c r="A189" s="14" t="s">
        <v>2030</v>
      </c>
      <c r="B189" s="15" t="s">
        <v>9</v>
      </c>
      <c r="C189" s="14" t="s">
        <v>2008</v>
      </c>
      <c r="D189" s="14" t="s">
        <v>2010</v>
      </c>
      <c r="E189" s="16">
        <v>5648468</v>
      </c>
      <c r="F189" s="16">
        <v>3409863</v>
      </c>
      <c r="G189" s="17">
        <v>60.4</v>
      </c>
      <c r="H189" s="16">
        <v>2851481</v>
      </c>
      <c r="I189" s="17">
        <v>50.5</v>
      </c>
      <c r="J189" s="16">
        <v>558382</v>
      </c>
      <c r="K189" s="17">
        <v>16.399999999999999</v>
      </c>
      <c r="L189" s="6" t="str">
        <f t="shared" si="16"/>
        <v>04/04/2020</v>
      </c>
      <c r="M189" s="6">
        <f t="shared" si="17"/>
        <v>43951</v>
      </c>
      <c r="N189" t="str">
        <f t="shared" si="18"/>
        <v>Massachusetts-43951</v>
      </c>
      <c r="O189" s="21">
        <f t="shared" si="19"/>
        <v>50.5</v>
      </c>
      <c r="P189" s="21">
        <f t="shared" si="20"/>
        <v>16.399999999999999</v>
      </c>
      <c r="Q189" s="22">
        <f t="shared" si="21"/>
        <v>5648468</v>
      </c>
      <c r="R189" s="22">
        <f t="shared" si="22"/>
        <v>2851481</v>
      </c>
      <c r="S189" s="22">
        <f t="shared" si="23"/>
        <v>558382</v>
      </c>
    </row>
    <row r="190" spans="1:19">
      <c r="A190" s="14" t="s">
        <v>2031</v>
      </c>
      <c r="B190" s="15" t="s">
        <v>42</v>
      </c>
      <c r="C190" s="14" t="s">
        <v>2008</v>
      </c>
      <c r="D190" s="14" t="s">
        <v>2010</v>
      </c>
      <c r="E190" s="16">
        <v>7996378</v>
      </c>
      <c r="F190" s="16">
        <v>4586421</v>
      </c>
      <c r="G190" s="17">
        <v>57.4</v>
      </c>
      <c r="H190" s="16">
        <v>3502065</v>
      </c>
      <c r="I190" s="17">
        <v>43.8</v>
      </c>
      <c r="J190" s="16">
        <v>1084356</v>
      </c>
      <c r="K190" s="17">
        <v>23.6</v>
      </c>
      <c r="L190" s="6" t="str">
        <f t="shared" si="16"/>
        <v>04/04/2020</v>
      </c>
      <c r="M190" s="6">
        <f t="shared" si="17"/>
        <v>43951</v>
      </c>
      <c r="N190" t="str">
        <f t="shared" si="18"/>
        <v>Michigan-43951</v>
      </c>
      <c r="O190" s="21">
        <f t="shared" si="19"/>
        <v>43.8</v>
      </c>
      <c r="P190" s="21">
        <f t="shared" si="20"/>
        <v>23.6</v>
      </c>
      <c r="Q190" s="22">
        <f t="shared" si="21"/>
        <v>7996378</v>
      </c>
      <c r="R190" s="22">
        <f t="shared" si="22"/>
        <v>3502065</v>
      </c>
      <c r="S190" s="22">
        <f t="shared" si="23"/>
        <v>1084356</v>
      </c>
    </row>
    <row r="191" spans="1:19">
      <c r="A191" s="14" t="s">
        <v>2032</v>
      </c>
      <c r="B191" s="15" t="s">
        <v>29</v>
      </c>
      <c r="C191" s="14" t="s">
        <v>2008</v>
      </c>
      <c r="D191" s="14" t="s">
        <v>2010</v>
      </c>
      <c r="E191" s="16">
        <v>4444837</v>
      </c>
      <c r="F191" s="16">
        <v>3012976</v>
      </c>
      <c r="G191" s="17">
        <v>67.8</v>
      </c>
      <c r="H191" s="16">
        <v>2740570</v>
      </c>
      <c r="I191" s="17">
        <v>61.7</v>
      </c>
      <c r="J191" s="16">
        <v>272406</v>
      </c>
      <c r="K191" s="17">
        <v>9</v>
      </c>
      <c r="L191" s="6" t="str">
        <f t="shared" si="16"/>
        <v>04/04/2020</v>
      </c>
      <c r="M191" s="6">
        <f t="shared" si="17"/>
        <v>43951</v>
      </c>
      <c r="N191" t="str">
        <f t="shared" si="18"/>
        <v>Minnesota-43951</v>
      </c>
      <c r="O191" s="21">
        <f t="shared" si="19"/>
        <v>61.7</v>
      </c>
      <c r="P191" s="21">
        <f t="shared" si="20"/>
        <v>9</v>
      </c>
      <c r="Q191" s="22">
        <f t="shared" si="21"/>
        <v>4444837</v>
      </c>
      <c r="R191" s="22">
        <f t="shared" si="22"/>
        <v>2740570</v>
      </c>
      <c r="S191" s="22">
        <f t="shared" si="23"/>
        <v>272406</v>
      </c>
    </row>
    <row r="192" spans="1:19">
      <c r="A192" s="14" t="s">
        <v>2033</v>
      </c>
      <c r="B192" s="15" t="s">
        <v>46</v>
      </c>
      <c r="C192" s="14" t="s">
        <v>2008</v>
      </c>
      <c r="D192" s="14" t="s">
        <v>2010</v>
      </c>
      <c r="E192" s="16">
        <v>2287269</v>
      </c>
      <c r="F192" s="16">
        <v>1218052</v>
      </c>
      <c r="G192" s="17">
        <v>53.3</v>
      </c>
      <c r="H192" s="16">
        <v>1027052</v>
      </c>
      <c r="I192" s="17">
        <v>44.9</v>
      </c>
      <c r="J192" s="16">
        <v>191000</v>
      </c>
      <c r="K192" s="17">
        <v>15.7</v>
      </c>
      <c r="L192" s="6" t="str">
        <f t="shared" si="16"/>
        <v>04/04/2020</v>
      </c>
      <c r="M192" s="6">
        <f t="shared" si="17"/>
        <v>43951</v>
      </c>
      <c r="N192" t="str">
        <f t="shared" si="18"/>
        <v>Mississippi-43951</v>
      </c>
      <c r="O192" s="21">
        <f t="shared" si="19"/>
        <v>44.9</v>
      </c>
      <c r="P192" s="21">
        <f t="shared" si="20"/>
        <v>15.7</v>
      </c>
      <c r="Q192" s="22">
        <f t="shared" si="21"/>
        <v>2287269</v>
      </c>
      <c r="R192" s="22">
        <f t="shared" si="22"/>
        <v>1027052</v>
      </c>
      <c r="S192" s="22">
        <f t="shared" si="23"/>
        <v>191000</v>
      </c>
    </row>
    <row r="193" spans="1:19">
      <c r="A193" s="14" t="s">
        <v>2034</v>
      </c>
      <c r="B193" s="15" t="s">
        <v>35</v>
      </c>
      <c r="C193" s="14" t="s">
        <v>2008</v>
      </c>
      <c r="D193" s="14" t="s">
        <v>2010</v>
      </c>
      <c r="E193" s="16">
        <v>4831693</v>
      </c>
      <c r="F193" s="16">
        <v>2980434</v>
      </c>
      <c r="G193" s="17">
        <v>61.7</v>
      </c>
      <c r="H193" s="16">
        <v>2606915</v>
      </c>
      <c r="I193" s="17">
        <v>54</v>
      </c>
      <c r="J193" s="16">
        <v>373519</v>
      </c>
      <c r="K193" s="17">
        <v>12.5</v>
      </c>
      <c r="L193" s="6" t="str">
        <f t="shared" si="16"/>
        <v>04/04/2020</v>
      </c>
      <c r="M193" s="6">
        <f t="shared" si="17"/>
        <v>43951</v>
      </c>
      <c r="N193" t="str">
        <f t="shared" si="18"/>
        <v>Missouri-43951</v>
      </c>
      <c r="O193" s="21">
        <f t="shared" si="19"/>
        <v>54</v>
      </c>
      <c r="P193" s="21">
        <f t="shared" si="20"/>
        <v>12.5</v>
      </c>
      <c r="Q193" s="22">
        <f t="shared" si="21"/>
        <v>4831693</v>
      </c>
      <c r="R193" s="22">
        <f t="shared" si="22"/>
        <v>2606915</v>
      </c>
      <c r="S193" s="22">
        <f t="shared" si="23"/>
        <v>373519</v>
      </c>
    </row>
    <row r="194" spans="1:19">
      <c r="A194" s="14" t="s">
        <v>2035</v>
      </c>
      <c r="B194" s="15" t="s">
        <v>54</v>
      </c>
      <c r="C194" s="14" t="s">
        <v>2008</v>
      </c>
      <c r="D194" s="14" t="s">
        <v>2010</v>
      </c>
      <c r="E194" s="16">
        <v>859622</v>
      </c>
      <c r="F194" s="16">
        <v>543608</v>
      </c>
      <c r="G194" s="17">
        <v>63.2</v>
      </c>
      <c r="H194" s="16">
        <v>479153</v>
      </c>
      <c r="I194" s="17">
        <v>55.7</v>
      </c>
      <c r="J194" s="16">
        <v>64455</v>
      </c>
      <c r="K194" s="17">
        <v>11.9</v>
      </c>
      <c r="L194" s="6" t="str">
        <f t="shared" si="16"/>
        <v>04/04/2020</v>
      </c>
      <c r="M194" s="6">
        <f t="shared" si="17"/>
        <v>43951</v>
      </c>
      <c r="N194" t="str">
        <f t="shared" si="18"/>
        <v>Montana-43951</v>
      </c>
      <c r="O194" s="21">
        <f t="shared" si="19"/>
        <v>55.7</v>
      </c>
      <c r="P194" s="21">
        <f t="shared" si="20"/>
        <v>11.9</v>
      </c>
      <c r="Q194" s="22">
        <f t="shared" si="21"/>
        <v>859622</v>
      </c>
      <c r="R194" s="22">
        <f t="shared" si="22"/>
        <v>479153</v>
      </c>
      <c r="S194" s="22">
        <f t="shared" si="23"/>
        <v>64455</v>
      </c>
    </row>
    <row r="195" spans="1:19">
      <c r="A195" s="14" t="s">
        <v>2036</v>
      </c>
      <c r="B195" s="15" t="s">
        <v>12</v>
      </c>
      <c r="C195" s="14" t="s">
        <v>2008</v>
      </c>
      <c r="D195" s="14" t="s">
        <v>2010</v>
      </c>
      <c r="E195" s="16">
        <v>1485441</v>
      </c>
      <c r="F195" s="16">
        <v>1051562</v>
      </c>
      <c r="G195" s="17">
        <v>70.8</v>
      </c>
      <c r="H195" s="16">
        <v>973730</v>
      </c>
      <c r="I195" s="17">
        <v>65.599999999999994</v>
      </c>
      <c r="J195" s="16">
        <v>77832</v>
      </c>
      <c r="K195" s="17">
        <v>7.4</v>
      </c>
      <c r="L195" s="6" t="str">
        <f t="shared" si="16"/>
        <v>04/04/2020</v>
      </c>
      <c r="M195" s="6">
        <f t="shared" si="17"/>
        <v>43951</v>
      </c>
      <c r="N195" t="str">
        <f t="shared" si="18"/>
        <v>Nebraska-43951</v>
      </c>
      <c r="O195" s="21">
        <f t="shared" si="19"/>
        <v>65.599999999999994</v>
      </c>
      <c r="P195" s="21">
        <f t="shared" si="20"/>
        <v>7.4</v>
      </c>
      <c r="Q195" s="22">
        <f t="shared" si="21"/>
        <v>1485441</v>
      </c>
      <c r="R195" s="22">
        <f t="shared" si="22"/>
        <v>973730</v>
      </c>
      <c r="S195" s="22">
        <f t="shared" si="23"/>
        <v>77832</v>
      </c>
    </row>
    <row r="196" spans="1:19">
      <c r="A196" s="14" t="s">
        <v>2037</v>
      </c>
      <c r="B196" s="15" t="s">
        <v>24</v>
      </c>
      <c r="C196" s="14" t="s">
        <v>2008</v>
      </c>
      <c r="D196" s="14" t="s">
        <v>2010</v>
      </c>
      <c r="E196" s="16">
        <v>2471833</v>
      </c>
      <c r="F196" s="16">
        <v>1497652</v>
      </c>
      <c r="G196" s="17">
        <v>60.6</v>
      </c>
      <c r="H196" s="16">
        <v>1055435</v>
      </c>
      <c r="I196" s="17">
        <v>42.7</v>
      </c>
      <c r="J196" s="16">
        <v>442217</v>
      </c>
      <c r="K196" s="17">
        <v>29.5</v>
      </c>
      <c r="L196" s="6" t="str">
        <f t="shared" si="16"/>
        <v>04/04/2020</v>
      </c>
      <c r="M196" s="6">
        <f t="shared" si="17"/>
        <v>43951</v>
      </c>
      <c r="N196" t="str">
        <f t="shared" si="18"/>
        <v>Nevada-43951</v>
      </c>
      <c r="O196" s="21">
        <f t="shared" si="19"/>
        <v>42.7</v>
      </c>
      <c r="P196" s="21">
        <f t="shared" si="20"/>
        <v>29.5</v>
      </c>
      <c r="Q196" s="22">
        <f t="shared" si="21"/>
        <v>2471833</v>
      </c>
      <c r="R196" s="22">
        <f t="shared" si="22"/>
        <v>1055435</v>
      </c>
      <c r="S196" s="22">
        <f t="shared" si="23"/>
        <v>442217</v>
      </c>
    </row>
    <row r="197" spans="1:19">
      <c r="A197" s="14" t="s">
        <v>2038</v>
      </c>
      <c r="B197" s="15" t="s">
        <v>19</v>
      </c>
      <c r="C197" s="14" t="s">
        <v>2008</v>
      </c>
      <c r="D197" s="14" t="s">
        <v>2010</v>
      </c>
      <c r="E197" s="16">
        <v>1128732</v>
      </c>
      <c r="F197" s="16">
        <v>735030</v>
      </c>
      <c r="G197" s="17">
        <v>65.099999999999994</v>
      </c>
      <c r="H197" s="16">
        <v>617342</v>
      </c>
      <c r="I197" s="17">
        <v>54.7</v>
      </c>
      <c r="J197" s="16">
        <v>117688</v>
      </c>
      <c r="K197" s="17">
        <v>16</v>
      </c>
      <c r="L197" s="6" t="str">
        <f t="shared" si="16"/>
        <v>04/04/2020</v>
      </c>
      <c r="M197" s="6">
        <f t="shared" si="17"/>
        <v>43951</v>
      </c>
      <c r="N197" t="str">
        <f t="shared" si="18"/>
        <v>New Hampshire-43951</v>
      </c>
      <c r="O197" s="21">
        <f t="shared" si="19"/>
        <v>54.7</v>
      </c>
      <c r="P197" s="21">
        <f t="shared" si="20"/>
        <v>16</v>
      </c>
      <c r="Q197" s="22">
        <f t="shared" si="21"/>
        <v>1128732</v>
      </c>
      <c r="R197" s="22">
        <f t="shared" si="22"/>
        <v>617342</v>
      </c>
      <c r="S197" s="22">
        <f t="shared" si="23"/>
        <v>117688</v>
      </c>
    </row>
    <row r="198" spans="1:19">
      <c r="A198" s="14" t="s">
        <v>2039</v>
      </c>
      <c r="B198" s="15" t="s">
        <v>21</v>
      </c>
      <c r="C198" s="14" t="s">
        <v>2008</v>
      </c>
      <c r="D198" s="14" t="s">
        <v>2010</v>
      </c>
      <c r="E198" s="16">
        <v>7079846</v>
      </c>
      <c r="F198" s="16">
        <v>4477672</v>
      </c>
      <c r="G198" s="17">
        <v>63.2</v>
      </c>
      <c r="H198" s="16">
        <v>3735350</v>
      </c>
      <c r="I198" s="17">
        <v>52.8</v>
      </c>
      <c r="J198" s="16">
        <v>742322</v>
      </c>
      <c r="K198" s="17">
        <v>16.600000000000001</v>
      </c>
      <c r="L198" s="6" t="str">
        <f t="shared" si="16"/>
        <v>04/04/2020</v>
      </c>
      <c r="M198" s="6">
        <f t="shared" si="17"/>
        <v>43951</v>
      </c>
      <c r="N198" t="str">
        <f t="shared" si="18"/>
        <v>New Jersey-43951</v>
      </c>
      <c r="O198" s="21">
        <f t="shared" si="19"/>
        <v>52.8</v>
      </c>
      <c r="P198" s="21">
        <f t="shared" si="20"/>
        <v>16.600000000000001</v>
      </c>
      <c r="Q198" s="22">
        <f t="shared" si="21"/>
        <v>7079846</v>
      </c>
      <c r="R198" s="22">
        <f t="shared" si="22"/>
        <v>3735350</v>
      </c>
      <c r="S198" s="22">
        <f t="shared" si="23"/>
        <v>742322</v>
      </c>
    </row>
    <row r="199" spans="1:19">
      <c r="A199" s="14" t="s">
        <v>2040</v>
      </c>
      <c r="B199" s="15" t="s">
        <v>47</v>
      </c>
      <c r="C199" s="14" t="s">
        <v>2008</v>
      </c>
      <c r="D199" s="14" t="s">
        <v>2010</v>
      </c>
      <c r="E199" s="16">
        <v>1651363</v>
      </c>
      <c r="F199" s="16">
        <v>908572</v>
      </c>
      <c r="G199" s="17">
        <v>55</v>
      </c>
      <c r="H199" s="16">
        <v>817889</v>
      </c>
      <c r="I199" s="17">
        <v>49.5</v>
      </c>
      <c r="J199" s="16">
        <v>90683</v>
      </c>
      <c r="K199" s="17">
        <v>10</v>
      </c>
      <c r="L199" s="6" t="str">
        <f t="shared" si="16"/>
        <v>04/04/2020</v>
      </c>
      <c r="M199" s="6">
        <f t="shared" si="17"/>
        <v>43951</v>
      </c>
      <c r="N199" t="str">
        <f t="shared" si="18"/>
        <v>New Mexico-43951</v>
      </c>
      <c r="O199" s="21">
        <f t="shared" si="19"/>
        <v>49.5</v>
      </c>
      <c r="P199" s="21">
        <f t="shared" si="20"/>
        <v>10</v>
      </c>
      <c r="Q199" s="22">
        <f t="shared" si="21"/>
        <v>1651363</v>
      </c>
      <c r="R199" s="22">
        <f t="shared" si="22"/>
        <v>817889</v>
      </c>
      <c r="S199" s="22">
        <f t="shared" si="23"/>
        <v>90683</v>
      </c>
    </row>
    <row r="200" spans="1:19">
      <c r="A200" s="14" t="s">
        <v>2041</v>
      </c>
      <c r="B200" s="15" t="s">
        <v>16</v>
      </c>
      <c r="C200" s="14" t="s">
        <v>2008</v>
      </c>
      <c r="D200" s="14" t="s">
        <v>2010</v>
      </c>
      <c r="E200" s="16">
        <v>15605175</v>
      </c>
      <c r="F200" s="16">
        <v>8870365</v>
      </c>
      <c r="G200" s="17">
        <v>56.8</v>
      </c>
      <c r="H200" s="16">
        <v>7434677</v>
      </c>
      <c r="I200" s="17">
        <v>47.6</v>
      </c>
      <c r="J200" s="16">
        <v>1435688</v>
      </c>
      <c r="K200" s="17">
        <v>16.2</v>
      </c>
      <c r="L200" s="6" t="str">
        <f t="shared" si="16"/>
        <v>04/04/2020</v>
      </c>
      <c r="M200" s="6">
        <f t="shared" si="17"/>
        <v>43951</v>
      </c>
      <c r="N200" t="str">
        <f t="shared" si="18"/>
        <v>New York-43951</v>
      </c>
      <c r="O200" s="21">
        <f t="shared" si="19"/>
        <v>47.6</v>
      </c>
      <c r="P200" s="21">
        <f t="shared" si="20"/>
        <v>16.2</v>
      </c>
      <c r="Q200" s="22">
        <f t="shared" si="21"/>
        <v>15605175</v>
      </c>
      <c r="R200" s="22">
        <f t="shared" si="22"/>
        <v>7434677</v>
      </c>
      <c r="S200" s="22">
        <f t="shared" si="23"/>
        <v>1435688</v>
      </c>
    </row>
    <row r="201" spans="1:19">
      <c r="A201" s="14" t="s">
        <v>2042</v>
      </c>
      <c r="B201" s="18" t="s">
        <v>2043</v>
      </c>
      <c r="C201" s="14" t="s">
        <v>2008</v>
      </c>
      <c r="D201" s="14" t="s">
        <v>2010</v>
      </c>
      <c r="E201" s="16">
        <v>6689372</v>
      </c>
      <c r="F201" s="16">
        <v>3706625</v>
      </c>
      <c r="G201" s="17">
        <v>55.4</v>
      </c>
      <c r="H201" s="16">
        <v>3129821</v>
      </c>
      <c r="I201" s="17">
        <v>46.8</v>
      </c>
      <c r="J201" s="16">
        <v>576804</v>
      </c>
      <c r="K201" s="17">
        <v>15.6</v>
      </c>
      <c r="L201" s="6" t="str">
        <f t="shared" ref="L201:L264" si="24">_xlfn.CONCAT(D201,"/",D201,"/",C201)</f>
        <v>04/04/2020</v>
      </c>
      <c r="M201" s="6">
        <f t="shared" ref="M201:M264" si="25">EOMONTH(L201,0)</f>
        <v>43951</v>
      </c>
      <c r="N201" t="str">
        <f t="shared" ref="N201:N264" si="26">_xlfn.CONCAT(B201,"-",M201)</f>
        <v>New York city-43951</v>
      </c>
      <c r="O201" s="21">
        <f t="shared" ref="O201:O264" si="27">I201</f>
        <v>46.8</v>
      </c>
      <c r="P201" s="21">
        <f t="shared" ref="P201:P264" si="28">K201</f>
        <v>15.6</v>
      </c>
      <c r="Q201" s="22">
        <f t="shared" ref="Q201:Q264" si="29">E201</f>
        <v>6689372</v>
      </c>
      <c r="R201" s="22">
        <f t="shared" ref="R201:R264" si="30">H201</f>
        <v>3129821</v>
      </c>
      <c r="S201" s="22">
        <f t="shared" ref="S201:S264" si="31">J201</f>
        <v>576804</v>
      </c>
    </row>
    <row r="202" spans="1:19">
      <c r="A202" s="14" t="s">
        <v>2044</v>
      </c>
      <c r="B202" s="15" t="s">
        <v>20</v>
      </c>
      <c r="C202" s="14" t="s">
        <v>2008</v>
      </c>
      <c r="D202" s="14" t="s">
        <v>2010</v>
      </c>
      <c r="E202" s="16">
        <v>8340016</v>
      </c>
      <c r="F202" s="16">
        <v>4689755</v>
      </c>
      <c r="G202" s="17">
        <v>56.2</v>
      </c>
      <c r="H202" s="16">
        <v>4054932</v>
      </c>
      <c r="I202" s="17">
        <v>48.6</v>
      </c>
      <c r="J202" s="16">
        <v>634823</v>
      </c>
      <c r="K202" s="17">
        <v>13.5</v>
      </c>
      <c r="L202" s="6" t="str">
        <f t="shared" si="24"/>
        <v>04/04/2020</v>
      </c>
      <c r="M202" s="6">
        <f t="shared" si="25"/>
        <v>43951</v>
      </c>
      <c r="N202" t="str">
        <f t="shared" si="26"/>
        <v>North Carolina-43951</v>
      </c>
      <c r="O202" s="21">
        <f t="shared" si="27"/>
        <v>48.6</v>
      </c>
      <c r="P202" s="21">
        <f t="shared" si="28"/>
        <v>13.5</v>
      </c>
      <c r="Q202" s="22">
        <f t="shared" si="29"/>
        <v>8340016</v>
      </c>
      <c r="R202" s="22">
        <f t="shared" si="30"/>
        <v>4054932</v>
      </c>
      <c r="S202" s="22">
        <f t="shared" si="31"/>
        <v>634823</v>
      </c>
    </row>
    <row r="203" spans="1:19">
      <c r="A203" s="14" t="s">
        <v>2045</v>
      </c>
      <c r="B203" s="15" t="s">
        <v>48</v>
      </c>
      <c r="C203" s="14" t="s">
        <v>2008</v>
      </c>
      <c r="D203" s="14" t="s">
        <v>2010</v>
      </c>
      <c r="E203" s="16">
        <v>585064</v>
      </c>
      <c r="F203" s="16">
        <v>410490</v>
      </c>
      <c r="G203" s="17">
        <v>70.2</v>
      </c>
      <c r="H203" s="16">
        <v>374910</v>
      </c>
      <c r="I203" s="17">
        <v>64.099999999999994</v>
      </c>
      <c r="J203" s="16">
        <v>35580</v>
      </c>
      <c r="K203" s="17">
        <v>8.6999999999999993</v>
      </c>
      <c r="L203" s="6" t="str">
        <f t="shared" si="24"/>
        <v>04/04/2020</v>
      </c>
      <c r="M203" s="6">
        <f t="shared" si="25"/>
        <v>43951</v>
      </c>
      <c r="N203" t="str">
        <f t="shared" si="26"/>
        <v>North Dakota-43951</v>
      </c>
      <c r="O203" s="21">
        <f t="shared" si="27"/>
        <v>64.099999999999994</v>
      </c>
      <c r="P203" s="21">
        <f t="shared" si="28"/>
        <v>8.6999999999999993</v>
      </c>
      <c r="Q203" s="22">
        <f t="shared" si="29"/>
        <v>585064</v>
      </c>
      <c r="R203" s="22">
        <f t="shared" si="30"/>
        <v>374910</v>
      </c>
      <c r="S203" s="22">
        <f t="shared" si="31"/>
        <v>35580</v>
      </c>
    </row>
    <row r="204" spans="1:19">
      <c r="A204" s="14" t="s">
        <v>2046</v>
      </c>
      <c r="B204" s="15" t="s">
        <v>41</v>
      </c>
      <c r="C204" s="14" t="s">
        <v>2008</v>
      </c>
      <c r="D204" s="14" t="s">
        <v>2010</v>
      </c>
      <c r="E204" s="16">
        <v>9256776</v>
      </c>
      <c r="F204" s="16">
        <v>5539776</v>
      </c>
      <c r="G204" s="17">
        <v>59.8</v>
      </c>
      <c r="H204" s="16">
        <v>4630914</v>
      </c>
      <c r="I204" s="17">
        <v>50</v>
      </c>
      <c r="J204" s="16">
        <v>908862</v>
      </c>
      <c r="K204" s="17">
        <v>16.399999999999999</v>
      </c>
      <c r="L204" s="6" t="str">
        <f t="shared" si="24"/>
        <v>04/04/2020</v>
      </c>
      <c r="M204" s="6">
        <f t="shared" si="25"/>
        <v>43951</v>
      </c>
      <c r="N204" t="str">
        <f t="shared" si="26"/>
        <v>Ohio-43951</v>
      </c>
      <c r="O204" s="21">
        <f t="shared" si="27"/>
        <v>50</v>
      </c>
      <c r="P204" s="21">
        <f t="shared" si="28"/>
        <v>16.399999999999999</v>
      </c>
      <c r="Q204" s="22">
        <f t="shared" si="29"/>
        <v>9256776</v>
      </c>
      <c r="R204" s="22">
        <f t="shared" si="30"/>
        <v>4630914</v>
      </c>
      <c r="S204" s="22">
        <f t="shared" si="31"/>
        <v>908862</v>
      </c>
    </row>
    <row r="205" spans="1:19">
      <c r="A205" s="14" t="s">
        <v>2047</v>
      </c>
      <c r="B205" s="15" t="s">
        <v>30</v>
      </c>
      <c r="C205" s="14" t="s">
        <v>2008</v>
      </c>
      <c r="D205" s="14" t="s">
        <v>2010</v>
      </c>
      <c r="E205" s="16">
        <v>3048864</v>
      </c>
      <c r="F205" s="16">
        <v>1821680</v>
      </c>
      <c r="G205" s="17">
        <v>59.7</v>
      </c>
      <c r="H205" s="16">
        <v>1585139</v>
      </c>
      <c r="I205" s="17">
        <v>52</v>
      </c>
      <c r="J205" s="16">
        <v>236541</v>
      </c>
      <c r="K205" s="17">
        <v>13</v>
      </c>
      <c r="L205" s="6" t="str">
        <f t="shared" si="24"/>
        <v>04/04/2020</v>
      </c>
      <c r="M205" s="6">
        <f t="shared" si="25"/>
        <v>43951</v>
      </c>
      <c r="N205" t="str">
        <f t="shared" si="26"/>
        <v>Oklahoma-43951</v>
      </c>
      <c r="O205" s="21">
        <f t="shared" si="27"/>
        <v>52</v>
      </c>
      <c r="P205" s="21">
        <f t="shared" si="28"/>
        <v>13</v>
      </c>
      <c r="Q205" s="22">
        <f t="shared" si="29"/>
        <v>3048864</v>
      </c>
      <c r="R205" s="22">
        <f t="shared" si="30"/>
        <v>1585139</v>
      </c>
      <c r="S205" s="22">
        <f t="shared" si="31"/>
        <v>236541</v>
      </c>
    </row>
    <row r="206" spans="1:19">
      <c r="A206" s="14" t="s">
        <v>2048</v>
      </c>
      <c r="B206" s="15" t="s">
        <v>14</v>
      </c>
      <c r="C206" s="14" t="s">
        <v>2008</v>
      </c>
      <c r="D206" s="14" t="s">
        <v>2010</v>
      </c>
      <c r="E206" s="16">
        <v>3434992</v>
      </c>
      <c r="F206" s="16">
        <v>2049533</v>
      </c>
      <c r="G206" s="17">
        <v>59.7</v>
      </c>
      <c r="H206" s="16">
        <v>1778695</v>
      </c>
      <c r="I206" s="17">
        <v>51.8</v>
      </c>
      <c r="J206" s="16">
        <v>270838</v>
      </c>
      <c r="K206" s="17">
        <v>13.2</v>
      </c>
      <c r="L206" s="6" t="str">
        <f t="shared" si="24"/>
        <v>04/04/2020</v>
      </c>
      <c r="M206" s="6">
        <f t="shared" si="25"/>
        <v>43951</v>
      </c>
      <c r="N206" t="str">
        <f t="shared" si="26"/>
        <v>Oregon-43951</v>
      </c>
      <c r="O206" s="21">
        <f t="shared" si="27"/>
        <v>51.8</v>
      </c>
      <c r="P206" s="21">
        <f t="shared" si="28"/>
        <v>13.2</v>
      </c>
      <c r="Q206" s="22">
        <f t="shared" si="29"/>
        <v>3434992</v>
      </c>
      <c r="R206" s="22">
        <f t="shared" si="30"/>
        <v>1778695</v>
      </c>
      <c r="S206" s="22">
        <f t="shared" si="31"/>
        <v>270838</v>
      </c>
    </row>
    <row r="207" spans="1:19">
      <c r="A207" s="14" t="s">
        <v>2049</v>
      </c>
      <c r="B207" s="15" t="s">
        <v>31</v>
      </c>
      <c r="C207" s="14" t="s">
        <v>2008</v>
      </c>
      <c r="D207" s="14" t="s">
        <v>2010</v>
      </c>
      <c r="E207" s="16">
        <v>10279924</v>
      </c>
      <c r="F207" s="16">
        <v>6313806</v>
      </c>
      <c r="G207" s="17">
        <v>61.4</v>
      </c>
      <c r="H207" s="16">
        <v>5290771</v>
      </c>
      <c r="I207" s="17">
        <v>51.5</v>
      </c>
      <c r="J207" s="16">
        <v>1023035</v>
      </c>
      <c r="K207" s="17">
        <v>16.2</v>
      </c>
      <c r="L207" s="6" t="str">
        <f t="shared" si="24"/>
        <v>04/04/2020</v>
      </c>
      <c r="M207" s="6">
        <f t="shared" si="25"/>
        <v>43951</v>
      </c>
      <c r="N207" t="str">
        <f t="shared" si="26"/>
        <v>Pennsylvania-43951</v>
      </c>
      <c r="O207" s="21">
        <f t="shared" si="27"/>
        <v>51.5</v>
      </c>
      <c r="P207" s="21">
        <f t="shared" si="28"/>
        <v>16.2</v>
      </c>
      <c r="Q207" s="22">
        <f t="shared" si="29"/>
        <v>10279924</v>
      </c>
      <c r="R207" s="22">
        <f t="shared" si="30"/>
        <v>5290771</v>
      </c>
      <c r="S207" s="22">
        <f t="shared" si="31"/>
        <v>1023035</v>
      </c>
    </row>
    <row r="208" spans="1:19">
      <c r="A208" s="14" t="s">
        <v>2050</v>
      </c>
      <c r="B208" s="15" t="s">
        <v>17</v>
      </c>
      <c r="C208" s="14" t="s">
        <v>2008</v>
      </c>
      <c r="D208" s="14" t="s">
        <v>2010</v>
      </c>
      <c r="E208" s="16">
        <v>864065</v>
      </c>
      <c r="F208" s="16">
        <v>545692</v>
      </c>
      <c r="G208" s="17">
        <v>63.2</v>
      </c>
      <c r="H208" s="16">
        <v>450988</v>
      </c>
      <c r="I208" s="17">
        <v>52.2</v>
      </c>
      <c r="J208" s="16">
        <v>94704</v>
      </c>
      <c r="K208" s="17">
        <v>17.399999999999999</v>
      </c>
      <c r="L208" s="6" t="str">
        <f t="shared" si="24"/>
        <v>04/04/2020</v>
      </c>
      <c r="M208" s="6">
        <f t="shared" si="25"/>
        <v>43951</v>
      </c>
      <c r="N208" t="str">
        <f t="shared" si="26"/>
        <v>Rhode Island-43951</v>
      </c>
      <c r="O208" s="21">
        <f t="shared" si="27"/>
        <v>52.2</v>
      </c>
      <c r="P208" s="21">
        <f t="shared" si="28"/>
        <v>17.399999999999999</v>
      </c>
      <c r="Q208" s="22">
        <f t="shared" si="29"/>
        <v>864065</v>
      </c>
      <c r="R208" s="22">
        <f t="shared" si="30"/>
        <v>450988</v>
      </c>
      <c r="S208" s="22">
        <f t="shared" si="31"/>
        <v>94704</v>
      </c>
    </row>
    <row r="209" spans="1:19">
      <c r="A209" s="14" t="s">
        <v>2051</v>
      </c>
      <c r="B209" s="15" t="s">
        <v>32</v>
      </c>
      <c r="C209" s="14" t="s">
        <v>2008</v>
      </c>
      <c r="D209" s="14" t="s">
        <v>2010</v>
      </c>
      <c r="E209" s="16">
        <v>4118644</v>
      </c>
      <c r="F209" s="16">
        <v>2357025</v>
      </c>
      <c r="G209" s="17">
        <v>57.2</v>
      </c>
      <c r="H209" s="16">
        <v>2086262</v>
      </c>
      <c r="I209" s="17">
        <v>50.7</v>
      </c>
      <c r="J209" s="16">
        <v>270763</v>
      </c>
      <c r="K209" s="17">
        <v>11.5</v>
      </c>
      <c r="L209" s="6" t="str">
        <f t="shared" si="24"/>
        <v>04/04/2020</v>
      </c>
      <c r="M209" s="6">
        <f t="shared" si="25"/>
        <v>43951</v>
      </c>
      <c r="N209" t="str">
        <f t="shared" si="26"/>
        <v>South Carolina-43951</v>
      </c>
      <c r="O209" s="21">
        <f t="shared" si="27"/>
        <v>50.7</v>
      </c>
      <c r="P209" s="21">
        <f t="shared" si="28"/>
        <v>11.5</v>
      </c>
      <c r="Q209" s="22">
        <f t="shared" si="29"/>
        <v>4118644</v>
      </c>
      <c r="R209" s="22">
        <f t="shared" si="30"/>
        <v>2086262</v>
      </c>
      <c r="S209" s="22">
        <f t="shared" si="31"/>
        <v>270763</v>
      </c>
    </row>
    <row r="210" spans="1:19">
      <c r="A210" s="14" t="s">
        <v>2052</v>
      </c>
      <c r="B210" s="15" t="s">
        <v>43</v>
      </c>
      <c r="C210" s="14" t="s">
        <v>2008</v>
      </c>
      <c r="D210" s="14" t="s">
        <v>2010</v>
      </c>
      <c r="E210" s="16">
        <v>678940</v>
      </c>
      <c r="F210" s="16">
        <v>468726</v>
      </c>
      <c r="G210" s="17">
        <v>69</v>
      </c>
      <c r="H210" s="16">
        <v>425502</v>
      </c>
      <c r="I210" s="17">
        <v>62.7</v>
      </c>
      <c r="J210" s="16">
        <v>43224</v>
      </c>
      <c r="K210" s="17">
        <v>9.1999999999999993</v>
      </c>
      <c r="L210" s="6" t="str">
        <f t="shared" si="24"/>
        <v>04/04/2020</v>
      </c>
      <c r="M210" s="6">
        <f t="shared" si="25"/>
        <v>43951</v>
      </c>
      <c r="N210" t="str">
        <f t="shared" si="26"/>
        <v>South Dakota-43951</v>
      </c>
      <c r="O210" s="21">
        <f t="shared" si="27"/>
        <v>62.7</v>
      </c>
      <c r="P210" s="21">
        <f t="shared" si="28"/>
        <v>9.1999999999999993</v>
      </c>
      <c r="Q210" s="22">
        <f t="shared" si="29"/>
        <v>678940</v>
      </c>
      <c r="R210" s="22">
        <f t="shared" si="30"/>
        <v>425502</v>
      </c>
      <c r="S210" s="22">
        <f t="shared" si="31"/>
        <v>43224</v>
      </c>
    </row>
    <row r="211" spans="1:19">
      <c r="A211" s="14" t="s">
        <v>2053</v>
      </c>
      <c r="B211" s="15" t="s">
        <v>25</v>
      </c>
      <c r="C211" s="14" t="s">
        <v>2008</v>
      </c>
      <c r="D211" s="14" t="s">
        <v>2010</v>
      </c>
      <c r="E211" s="16">
        <v>5426617</v>
      </c>
      <c r="F211" s="16">
        <v>3183054</v>
      </c>
      <c r="G211" s="17">
        <v>58.7</v>
      </c>
      <c r="H211" s="16">
        <v>2679469</v>
      </c>
      <c r="I211" s="17">
        <v>49.4</v>
      </c>
      <c r="J211" s="16">
        <v>503585</v>
      </c>
      <c r="K211" s="17">
        <v>15.8</v>
      </c>
      <c r="L211" s="6" t="str">
        <f t="shared" si="24"/>
        <v>04/04/2020</v>
      </c>
      <c r="M211" s="6">
        <f t="shared" si="25"/>
        <v>43951</v>
      </c>
      <c r="N211" t="str">
        <f t="shared" si="26"/>
        <v>Tennessee-43951</v>
      </c>
      <c r="O211" s="21">
        <f t="shared" si="27"/>
        <v>49.4</v>
      </c>
      <c r="P211" s="21">
        <f t="shared" si="28"/>
        <v>15.8</v>
      </c>
      <c r="Q211" s="22">
        <f t="shared" si="29"/>
        <v>5426617</v>
      </c>
      <c r="R211" s="22">
        <f t="shared" si="30"/>
        <v>2679469</v>
      </c>
      <c r="S211" s="22">
        <f t="shared" si="31"/>
        <v>503585</v>
      </c>
    </row>
    <row r="212" spans="1:19">
      <c r="A212" s="14" t="s">
        <v>2054</v>
      </c>
      <c r="B212" s="15" t="s">
        <v>11</v>
      </c>
      <c r="C212" s="14" t="s">
        <v>2008</v>
      </c>
      <c r="D212" s="14" t="s">
        <v>2010</v>
      </c>
      <c r="E212" s="16">
        <v>22222320</v>
      </c>
      <c r="F212" s="16">
        <v>13368039</v>
      </c>
      <c r="G212" s="17">
        <v>60.2</v>
      </c>
      <c r="H212" s="16">
        <v>11640170</v>
      </c>
      <c r="I212" s="17">
        <v>52.4</v>
      </c>
      <c r="J212" s="16">
        <v>1727869</v>
      </c>
      <c r="K212" s="17">
        <v>12.9</v>
      </c>
      <c r="L212" s="6" t="str">
        <f t="shared" si="24"/>
        <v>04/04/2020</v>
      </c>
      <c r="M212" s="6">
        <f t="shared" si="25"/>
        <v>43951</v>
      </c>
      <c r="N212" t="str">
        <f t="shared" si="26"/>
        <v>Texas-43951</v>
      </c>
      <c r="O212" s="21">
        <f t="shared" si="27"/>
        <v>52.4</v>
      </c>
      <c r="P212" s="21">
        <f t="shared" si="28"/>
        <v>12.9</v>
      </c>
      <c r="Q212" s="22">
        <f t="shared" si="29"/>
        <v>22222320</v>
      </c>
      <c r="R212" s="22">
        <f t="shared" si="30"/>
        <v>11640170</v>
      </c>
      <c r="S212" s="22">
        <f t="shared" si="31"/>
        <v>1727869</v>
      </c>
    </row>
    <row r="213" spans="1:19">
      <c r="A213" s="14" t="s">
        <v>2055</v>
      </c>
      <c r="B213" s="15" t="s">
        <v>13</v>
      </c>
      <c r="C213" s="14" t="s">
        <v>2008</v>
      </c>
      <c r="D213" s="14" t="s">
        <v>2010</v>
      </c>
      <c r="E213" s="16">
        <v>2389585</v>
      </c>
      <c r="F213" s="16">
        <v>1624093</v>
      </c>
      <c r="G213" s="17">
        <v>68</v>
      </c>
      <c r="H213" s="16">
        <v>1460079</v>
      </c>
      <c r="I213" s="17">
        <v>61.1</v>
      </c>
      <c r="J213" s="16">
        <v>164014</v>
      </c>
      <c r="K213" s="17">
        <v>10.1</v>
      </c>
      <c r="L213" s="6" t="str">
        <f t="shared" si="24"/>
        <v>04/04/2020</v>
      </c>
      <c r="M213" s="6">
        <f t="shared" si="25"/>
        <v>43951</v>
      </c>
      <c r="N213" t="str">
        <f t="shared" si="26"/>
        <v>Utah-43951</v>
      </c>
      <c r="O213" s="21">
        <f t="shared" si="27"/>
        <v>61.1</v>
      </c>
      <c r="P213" s="21">
        <f t="shared" si="28"/>
        <v>10.1</v>
      </c>
      <c r="Q213" s="22">
        <f t="shared" si="29"/>
        <v>2389585</v>
      </c>
      <c r="R213" s="22">
        <f t="shared" si="30"/>
        <v>1460079</v>
      </c>
      <c r="S213" s="22">
        <f t="shared" si="31"/>
        <v>164014</v>
      </c>
    </row>
    <row r="214" spans="1:19">
      <c r="A214" s="14" t="s">
        <v>2056</v>
      </c>
      <c r="B214" s="15" t="s">
        <v>36</v>
      </c>
      <c r="C214" s="14" t="s">
        <v>2008</v>
      </c>
      <c r="D214" s="14" t="s">
        <v>2010</v>
      </c>
      <c r="E214" s="16">
        <v>518778</v>
      </c>
      <c r="F214" s="16">
        <v>353857</v>
      </c>
      <c r="G214" s="17">
        <v>68.2</v>
      </c>
      <c r="H214" s="16">
        <v>301638</v>
      </c>
      <c r="I214" s="17">
        <v>58.1</v>
      </c>
      <c r="J214" s="16">
        <v>52219</v>
      </c>
      <c r="K214" s="17">
        <v>14.8</v>
      </c>
      <c r="L214" s="6" t="str">
        <f t="shared" si="24"/>
        <v>04/04/2020</v>
      </c>
      <c r="M214" s="6">
        <f t="shared" si="25"/>
        <v>43951</v>
      </c>
      <c r="N214" t="str">
        <f t="shared" si="26"/>
        <v>Vermont-43951</v>
      </c>
      <c r="O214" s="21">
        <f t="shared" si="27"/>
        <v>58.1</v>
      </c>
      <c r="P214" s="21">
        <f t="shared" si="28"/>
        <v>14.8</v>
      </c>
      <c r="Q214" s="22">
        <f t="shared" si="29"/>
        <v>518778</v>
      </c>
      <c r="R214" s="22">
        <f t="shared" si="30"/>
        <v>301638</v>
      </c>
      <c r="S214" s="22">
        <f t="shared" si="31"/>
        <v>52219</v>
      </c>
    </row>
    <row r="215" spans="1:19">
      <c r="A215" s="14" t="s">
        <v>2057</v>
      </c>
      <c r="B215" s="15" t="s">
        <v>37</v>
      </c>
      <c r="C215" s="14" t="s">
        <v>2008</v>
      </c>
      <c r="D215" s="14" t="s">
        <v>2010</v>
      </c>
      <c r="E215" s="16">
        <v>6718918</v>
      </c>
      <c r="F215" s="16">
        <v>4391242</v>
      </c>
      <c r="G215" s="17">
        <v>65.400000000000006</v>
      </c>
      <c r="H215" s="16">
        <v>3895532</v>
      </c>
      <c r="I215" s="17">
        <v>58</v>
      </c>
      <c r="J215" s="16">
        <v>495710</v>
      </c>
      <c r="K215" s="17">
        <v>11.3</v>
      </c>
      <c r="L215" s="6" t="str">
        <f t="shared" si="24"/>
        <v>04/04/2020</v>
      </c>
      <c r="M215" s="6">
        <f t="shared" si="25"/>
        <v>43951</v>
      </c>
      <c r="N215" t="str">
        <f t="shared" si="26"/>
        <v>Virginia-43951</v>
      </c>
      <c r="O215" s="21">
        <f t="shared" si="27"/>
        <v>58</v>
      </c>
      <c r="P215" s="21">
        <f t="shared" si="28"/>
        <v>11.3</v>
      </c>
      <c r="Q215" s="22">
        <f t="shared" si="29"/>
        <v>6718918</v>
      </c>
      <c r="R215" s="22">
        <f t="shared" si="30"/>
        <v>3895532</v>
      </c>
      <c r="S215" s="22">
        <f t="shared" si="31"/>
        <v>495710</v>
      </c>
    </row>
    <row r="216" spans="1:19">
      <c r="A216" s="14" t="s">
        <v>2058</v>
      </c>
      <c r="B216" s="15" t="s">
        <v>5</v>
      </c>
      <c r="C216" s="14" t="s">
        <v>2008</v>
      </c>
      <c r="D216" s="14" t="s">
        <v>2010</v>
      </c>
      <c r="E216" s="16">
        <v>6085331</v>
      </c>
      <c r="F216" s="16">
        <v>3988363</v>
      </c>
      <c r="G216" s="17">
        <v>65.5</v>
      </c>
      <c r="H216" s="16">
        <v>3336286</v>
      </c>
      <c r="I216" s="17">
        <v>54.8</v>
      </c>
      <c r="J216" s="16">
        <v>652077</v>
      </c>
      <c r="K216" s="17">
        <v>16.3</v>
      </c>
      <c r="L216" s="6" t="str">
        <f t="shared" si="24"/>
        <v>04/04/2020</v>
      </c>
      <c r="M216" s="6">
        <f t="shared" si="25"/>
        <v>43951</v>
      </c>
      <c r="N216" t="str">
        <f t="shared" si="26"/>
        <v>Washington-43951</v>
      </c>
      <c r="O216" s="21">
        <f t="shared" si="27"/>
        <v>54.8</v>
      </c>
      <c r="P216" s="21">
        <f t="shared" si="28"/>
        <v>16.3</v>
      </c>
      <c r="Q216" s="22">
        <f t="shared" si="29"/>
        <v>6085331</v>
      </c>
      <c r="R216" s="22">
        <f t="shared" si="30"/>
        <v>3336286</v>
      </c>
      <c r="S216" s="22">
        <f t="shared" si="31"/>
        <v>652077</v>
      </c>
    </row>
    <row r="217" spans="1:19">
      <c r="A217" s="14" t="s">
        <v>2059</v>
      </c>
      <c r="B217" s="15" t="s">
        <v>58</v>
      </c>
      <c r="C217" s="14" t="s">
        <v>2008</v>
      </c>
      <c r="D217" s="14" t="s">
        <v>2010</v>
      </c>
      <c r="E217" s="16">
        <v>1444969</v>
      </c>
      <c r="F217" s="16">
        <v>768185</v>
      </c>
      <c r="G217" s="17">
        <v>53.2</v>
      </c>
      <c r="H217" s="16">
        <v>648712</v>
      </c>
      <c r="I217" s="17">
        <v>44.9</v>
      </c>
      <c r="J217" s="16">
        <v>119473</v>
      </c>
      <c r="K217" s="17">
        <v>15.6</v>
      </c>
      <c r="L217" s="6" t="str">
        <f t="shared" si="24"/>
        <v>04/04/2020</v>
      </c>
      <c r="M217" s="6">
        <f t="shared" si="25"/>
        <v>43951</v>
      </c>
      <c r="N217" t="str">
        <f t="shared" si="26"/>
        <v>West Virginia-43951</v>
      </c>
      <c r="O217" s="21">
        <f t="shared" si="27"/>
        <v>44.9</v>
      </c>
      <c r="P217" s="21">
        <f t="shared" si="28"/>
        <v>15.6</v>
      </c>
      <c r="Q217" s="22">
        <f t="shared" si="29"/>
        <v>1444969</v>
      </c>
      <c r="R217" s="22">
        <f t="shared" si="30"/>
        <v>648712</v>
      </c>
      <c r="S217" s="22">
        <f t="shared" si="31"/>
        <v>119473</v>
      </c>
    </row>
    <row r="218" spans="1:19">
      <c r="A218" s="14" t="s">
        <v>2060</v>
      </c>
      <c r="B218" s="15" t="s">
        <v>10</v>
      </c>
      <c r="C218" s="14" t="s">
        <v>2008</v>
      </c>
      <c r="D218" s="14" t="s">
        <v>2010</v>
      </c>
      <c r="E218" s="16">
        <v>4651479</v>
      </c>
      <c r="F218" s="16">
        <v>3061130</v>
      </c>
      <c r="G218" s="17">
        <v>65.8</v>
      </c>
      <c r="H218" s="16">
        <v>2607992</v>
      </c>
      <c r="I218" s="17">
        <v>56.1</v>
      </c>
      <c r="J218" s="16">
        <v>453138</v>
      </c>
      <c r="K218" s="17">
        <v>14.8</v>
      </c>
      <c r="L218" s="6" t="str">
        <f t="shared" si="24"/>
        <v>04/04/2020</v>
      </c>
      <c r="M218" s="6">
        <f t="shared" si="25"/>
        <v>43951</v>
      </c>
      <c r="N218" t="str">
        <f t="shared" si="26"/>
        <v>Wisconsin-43951</v>
      </c>
      <c r="O218" s="21">
        <f t="shared" si="27"/>
        <v>56.1</v>
      </c>
      <c r="P218" s="21">
        <f t="shared" si="28"/>
        <v>14.8</v>
      </c>
      <c r="Q218" s="22">
        <f t="shared" si="29"/>
        <v>4651479</v>
      </c>
      <c r="R218" s="22">
        <f t="shared" si="30"/>
        <v>2607992</v>
      </c>
      <c r="S218" s="22">
        <f t="shared" si="31"/>
        <v>453138</v>
      </c>
    </row>
    <row r="219" spans="1:19">
      <c r="A219" s="14" t="s">
        <v>2061</v>
      </c>
      <c r="B219" s="15" t="s">
        <v>49</v>
      </c>
      <c r="C219" s="14" t="s">
        <v>2008</v>
      </c>
      <c r="D219" s="14" t="s">
        <v>2010</v>
      </c>
      <c r="E219" s="16">
        <v>453794</v>
      </c>
      <c r="F219" s="16">
        <v>290960</v>
      </c>
      <c r="G219" s="17">
        <v>64.099999999999994</v>
      </c>
      <c r="H219" s="16">
        <v>274922</v>
      </c>
      <c r="I219" s="17">
        <v>60.6</v>
      </c>
      <c r="J219" s="16">
        <v>16038</v>
      </c>
      <c r="K219" s="17">
        <v>5.5</v>
      </c>
      <c r="L219" s="6" t="str">
        <f t="shared" si="24"/>
        <v>04/04/2020</v>
      </c>
      <c r="M219" s="6">
        <f t="shared" si="25"/>
        <v>43951</v>
      </c>
      <c r="N219" t="str">
        <f t="shared" si="26"/>
        <v>Wyoming-43951</v>
      </c>
      <c r="O219" s="21">
        <f t="shared" si="27"/>
        <v>60.6</v>
      </c>
      <c r="P219" s="21">
        <f t="shared" si="28"/>
        <v>5.5</v>
      </c>
      <c r="Q219" s="22">
        <f t="shared" si="29"/>
        <v>453794</v>
      </c>
      <c r="R219" s="22">
        <f t="shared" si="30"/>
        <v>274922</v>
      </c>
      <c r="S219" s="22">
        <f t="shared" si="31"/>
        <v>16038</v>
      </c>
    </row>
    <row r="220" spans="1:19">
      <c r="A220" s="14" t="s">
        <v>2007</v>
      </c>
      <c r="B220" s="15" t="s">
        <v>52</v>
      </c>
      <c r="C220" s="14" t="s">
        <v>2008</v>
      </c>
      <c r="D220" s="14" t="s">
        <v>2011</v>
      </c>
      <c r="E220" s="16">
        <v>3879383</v>
      </c>
      <c r="F220" s="16">
        <v>2218789</v>
      </c>
      <c r="G220" s="17">
        <v>57.2</v>
      </c>
      <c r="H220" s="16">
        <v>2044109</v>
      </c>
      <c r="I220" s="17">
        <v>52.7</v>
      </c>
      <c r="J220" s="16">
        <v>174680</v>
      </c>
      <c r="K220" s="17">
        <v>7.9</v>
      </c>
      <c r="L220" s="6" t="str">
        <f t="shared" si="24"/>
        <v>05/05/2020</v>
      </c>
      <c r="M220" s="6">
        <f t="shared" si="25"/>
        <v>43982</v>
      </c>
      <c r="N220" t="str">
        <f t="shared" si="26"/>
        <v>Alabama-43982</v>
      </c>
      <c r="O220" s="21">
        <f t="shared" si="27"/>
        <v>52.7</v>
      </c>
      <c r="P220" s="21">
        <f t="shared" si="28"/>
        <v>7.9</v>
      </c>
      <c r="Q220" s="22">
        <f t="shared" si="29"/>
        <v>3879383</v>
      </c>
      <c r="R220" s="22">
        <f t="shared" si="30"/>
        <v>2044109</v>
      </c>
      <c r="S220" s="22">
        <f t="shared" si="31"/>
        <v>174680</v>
      </c>
    </row>
    <row r="221" spans="1:19">
      <c r="A221" s="14" t="s">
        <v>2009</v>
      </c>
      <c r="B221" s="15" t="s">
        <v>50</v>
      </c>
      <c r="C221" s="14" t="s">
        <v>2008</v>
      </c>
      <c r="D221" s="14" t="s">
        <v>2011</v>
      </c>
      <c r="E221" s="16">
        <v>545650</v>
      </c>
      <c r="F221" s="16">
        <v>345359</v>
      </c>
      <c r="G221" s="17">
        <v>63.3</v>
      </c>
      <c r="H221" s="16">
        <v>305247</v>
      </c>
      <c r="I221" s="17">
        <v>55.9</v>
      </c>
      <c r="J221" s="16">
        <v>40112</v>
      </c>
      <c r="K221" s="17">
        <v>11.6</v>
      </c>
      <c r="L221" s="6" t="str">
        <f t="shared" si="24"/>
        <v>05/05/2020</v>
      </c>
      <c r="M221" s="6">
        <f t="shared" si="25"/>
        <v>43982</v>
      </c>
      <c r="N221" t="str">
        <f t="shared" si="26"/>
        <v>Alaska-43982</v>
      </c>
      <c r="O221" s="21">
        <f t="shared" si="27"/>
        <v>55.9</v>
      </c>
      <c r="P221" s="21">
        <f t="shared" si="28"/>
        <v>11.6</v>
      </c>
      <c r="Q221" s="22">
        <f t="shared" si="29"/>
        <v>545650</v>
      </c>
      <c r="R221" s="22">
        <f t="shared" si="30"/>
        <v>305247</v>
      </c>
      <c r="S221" s="22">
        <f t="shared" si="31"/>
        <v>40112</v>
      </c>
    </row>
    <row r="222" spans="1:19">
      <c r="A222" s="14" t="s">
        <v>2010</v>
      </c>
      <c r="B222" s="15" t="s">
        <v>8</v>
      </c>
      <c r="C222" s="14" t="s">
        <v>2008</v>
      </c>
      <c r="D222" s="14" t="s">
        <v>2011</v>
      </c>
      <c r="E222" s="16">
        <v>5843415</v>
      </c>
      <c r="F222" s="16">
        <v>3619124</v>
      </c>
      <c r="G222" s="17">
        <v>61.9</v>
      </c>
      <c r="H222" s="16">
        <v>3236482</v>
      </c>
      <c r="I222" s="17">
        <v>55.4</v>
      </c>
      <c r="J222" s="16">
        <v>382642</v>
      </c>
      <c r="K222" s="17">
        <v>10.6</v>
      </c>
      <c r="L222" s="6" t="str">
        <f t="shared" si="24"/>
        <v>05/05/2020</v>
      </c>
      <c r="M222" s="6">
        <f t="shared" si="25"/>
        <v>43982</v>
      </c>
      <c r="N222" t="str">
        <f t="shared" si="26"/>
        <v>Arizona-43982</v>
      </c>
      <c r="O222" s="21">
        <f t="shared" si="27"/>
        <v>55.4</v>
      </c>
      <c r="P222" s="21">
        <f t="shared" si="28"/>
        <v>10.6</v>
      </c>
      <c r="Q222" s="22">
        <f t="shared" si="29"/>
        <v>5843415</v>
      </c>
      <c r="R222" s="22">
        <f t="shared" si="30"/>
        <v>3236482</v>
      </c>
      <c r="S222" s="22">
        <f t="shared" si="31"/>
        <v>382642</v>
      </c>
    </row>
    <row r="223" spans="1:19">
      <c r="A223" s="14" t="s">
        <v>2011</v>
      </c>
      <c r="B223" s="15" t="s">
        <v>44</v>
      </c>
      <c r="C223" s="14" t="s">
        <v>2008</v>
      </c>
      <c r="D223" s="14" t="s">
        <v>2011</v>
      </c>
      <c r="E223" s="16">
        <v>2356584</v>
      </c>
      <c r="F223" s="16">
        <v>1352008</v>
      </c>
      <c r="G223" s="17">
        <v>57.4</v>
      </c>
      <c r="H223" s="16">
        <v>1237273</v>
      </c>
      <c r="I223" s="17">
        <v>52.5</v>
      </c>
      <c r="J223" s="16">
        <v>114735</v>
      </c>
      <c r="K223" s="17">
        <v>8.5</v>
      </c>
      <c r="L223" s="6" t="str">
        <f t="shared" si="24"/>
        <v>05/05/2020</v>
      </c>
      <c r="M223" s="6">
        <f t="shared" si="25"/>
        <v>43982</v>
      </c>
      <c r="N223" t="str">
        <f t="shared" si="26"/>
        <v>Arkansas-43982</v>
      </c>
      <c r="O223" s="21">
        <f t="shared" si="27"/>
        <v>52.5</v>
      </c>
      <c r="P223" s="21">
        <f t="shared" si="28"/>
        <v>8.5</v>
      </c>
      <c r="Q223" s="22">
        <f t="shared" si="29"/>
        <v>2356584</v>
      </c>
      <c r="R223" s="22">
        <f t="shared" si="30"/>
        <v>1237273</v>
      </c>
      <c r="S223" s="22">
        <f t="shared" si="31"/>
        <v>114735</v>
      </c>
    </row>
    <row r="224" spans="1:19">
      <c r="A224" s="14" t="s">
        <v>2012</v>
      </c>
      <c r="B224" s="15" t="s">
        <v>7</v>
      </c>
      <c r="C224" s="14" t="s">
        <v>2008</v>
      </c>
      <c r="D224" s="14" t="s">
        <v>2011</v>
      </c>
      <c r="E224" s="16">
        <v>31081351</v>
      </c>
      <c r="F224" s="16">
        <v>18392528</v>
      </c>
      <c r="G224" s="17">
        <v>59.2</v>
      </c>
      <c r="H224" s="16">
        <v>15529319</v>
      </c>
      <c r="I224" s="17">
        <v>50</v>
      </c>
      <c r="J224" s="16">
        <v>2863209</v>
      </c>
      <c r="K224" s="17">
        <v>15.6</v>
      </c>
      <c r="L224" s="6" t="str">
        <f t="shared" si="24"/>
        <v>05/05/2020</v>
      </c>
      <c r="M224" s="6">
        <f t="shared" si="25"/>
        <v>43982</v>
      </c>
      <c r="N224" t="str">
        <f t="shared" si="26"/>
        <v>California-43982</v>
      </c>
      <c r="O224" s="21">
        <f t="shared" si="27"/>
        <v>50</v>
      </c>
      <c r="P224" s="21">
        <f t="shared" si="28"/>
        <v>15.6</v>
      </c>
      <c r="Q224" s="22">
        <f t="shared" si="29"/>
        <v>31081351</v>
      </c>
      <c r="R224" s="22">
        <f t="shared" si="30"/>
        <v>15529319</v>
      </c>
      <c r="S224" s="22">
        <f t="shared" si="31"/>
        <v>2863209</v>
      </c>
    </row>
    <row r="225" spans="1:19">
      <c r="A225" s="14" t="s">
        <v>2013</v>
      </c>
      <c r="B225" s="18" t="s">
        <v>283</v>
      </c>
      <c r="C225" s="14" t="s">
        <v>2008</v>
      </c>
      <c r="D225" s="14" t="s">
        <v>2011</v>
      </c>
      <c r="E225" s="16">
        <v>8020113</v>
      </c>
      <c r="F225" s="16">
        <v>4674063</v>
      </c>
      <c r="G225" s="17">
        <v>58.3</v>
      </c>
      <c r="H225" s="16">
        <v>3796339</v>
      </c>
      <c r="I225" s="17">
        <v>47.3</v>
      </c>
      <c r="J225" s="16">
        <v>877724</v>
      </c>
      <c r="K225" s="17">
        <v>18.8</v>
      </c>
      <c r="L225" s="6" t="str">
        <f t="shared" si="24"/>
        <v>05/05/2020</v>
      </c>
      <c r="M225" s="6">
        <f t="shared" si="25"/>
        <v>43982</v>
      </c>
      <c r="N225" t="str">
        <f t="shared" si="26"/>
        <v>Los Angeles County-43982</v>
      </c>
      <c r="O225" s="21">
        <f t="shared" si="27"/>
        <v>47.3</v>
      </c>
      <c r="P225" s="21">
        <f t="shared" si="28"/>
        <v>18.8</v>
      </c>
      <c r="Q225" s="22">
        <f t="shared" si="29"/>
        <v>8020113</v>
      </c>
      <c r="R225" s="22">
        <f t="shared" si="30"/>
        <v>3796339</v>
      </c>
      <c r="S225" s="22">
        <f t="shared" si="31"/>
        <v>877724</v>
      </c>
    </row>
    <row r="226" spans="1:19">
      <c r="A226" s="14" t="s">
        <v>2014</v>
      </c>
      <c r="B226" s="15" t="s">
        <v>22</v>
      </c>
      <c r="C226" s="14" t="s">
        <v>2008</v>
      </c>
      <c r="D226" s="14" t="s">
        <v>2011</v>
      </c>
      <c r="E226" s="16">
        <v>4602402</v>
      </c>
      <c r="F226" s="16">
        <v>3105848</v>
      </c>
      <c r="G226" s="17">
        <v>67.5</v>
      </c>
      <c r="H226" s="16">
        <v>2744873</v>
      </c>
      <c r="I226" s="17">
        <v>59.6</v>
      </c>
      <c r="J226" s="16">
        <v>360975</v>
      </c>
      <c r="K226" s="17">
        <v>11.6</v>
      </c>
      <c r="L226" s="6" t="str">
        <f t="shared" si="24"/>
        <v>05/05/2020</v>
      </c>
      <c r="M226" s="6">
        <f t="shared" si="25"/>
        <v>43982</v>
      </c>
      <c r="N226" t="str">
        <f t="shared" si="26"/>
        <v>Colorado-43982</v>
      </c>
      <c r="O226" s="21">
        <f t="shared" si="27"/>
        <v>59.6</v>
      </c>
      <c r="P226" s="21">
        <f t="shared" si="28"/>
        <v>11.6</v>
      </c>
      <c r="Q226" s="22">
        <f t="shared" si="29"/>
        <v>4602402</v>
      </c>
      <c r="R226" s="22">
        <f t="shared" si="30"/>
        <v>2744873</v>
      </c>
      <c r="S226" s="22">
        <f t="shared" si="31"/>
        <v>360975</v>
      </c>
    </row>
    <row r="227" spans="1:19">
      <c r="A227" s="14" t="s">
        <v>2015</v>
      </c>
      <c r="B227" s="15" t="s">
        <v>38</v>
      </c>
      <c r="C227" s="14" t="s">
        <v>2008</v>
      </c>
      <c r="D227" s="14" t="s">
        <v>2011</v>
      </c>
      <c r="E227" s="16">
        <v>2883940</v>
      </c>
      <c r="F227" s="16">
        <v>1886540</v>
      </c>
      <c r="G227" s="17">
        <v>65.400000000000006</v>
      </c>
      <c r="H227" s="16">
        <v>1671130</v>
      </c>
      <c r="I227" s="17">
        <v>57.9</v>
      </c>
      <c r="J227" s="16">
        <v>215410</v>
      </c>
      <c r="K227" s="17">
        <v>11.4</v>
      </c>
      <c r="L227" s="6" t="str">
        <f t="shared" si="24"/>
        <v>05/05/2020</v>
      </c>
      <c r="M227" s="6">
        <f t="shared" si="25"/>
        <v>43982</v>
      </c>
      <c r="N227" t="str">
        <f t="shared" si="26"/>
        <v>Connecticut-43982</v>
      </c>
      <c r="O227" s="21">
        <f t="shared" si="27"/>
        <v>57.9</v>
      </c>
      <c r="P227" s="21">
        <f t="shared" si="28"/>
        <v>11.4</v>
      </c>
      <c r="Q227" s="22">
        <f t="shared" si="29"/>
        <v>2883940</v>
      </c>
      <c r="R227" s="22">
        <f t="shared" si="30"/>
        <v>1671130</v>
      </c>
      <c r="S227" s="22">
        <f t="shared" si="31"/>
        <v>215410</v>
      </c>
    </row>
    <row r="228" spans="1:19">
      <c r="A228" s="14" t="s">
        <v>2016</v>
      </c>
      <c r="B228" s="15" t="s">
        <v>45</v>
      </c>
      <c r="C228" s="14" t="s">
        <v>2008</v>
      </c>
      <c r="D228" s="14" t="s">
        <v>2011</v>
      </c>
      <c r="E228" s="16">
        <v>789583</v>
      </c>
      <c r="F228" s="16">
        <v>475201</v>
      </c>
      <c r="G228" s="17">
        <v>60.2</v>
      </c>
      <c r="H228" s="16">
        <v>412227</v>
      </c>
      <c r="I228" s="17">
        <v>52.2</v>
      </c>
      <c r="J228" s="16">
        <v>62974</v>
      </c>
      <c r="K228" s="17">
        <v>13.3</v>
      </c>
      <c r="L228" s="6" t="str">
        <f t="shared" si="24"/>
        <v>05/05/2020</v>
      </c>
      <c r="M228" s="6">
        <f t="shared" si="25"/>
        <v>43982</v>
      </c>
      <c r="N228" t="str">
        <f t="shared" si="26"/>
        <v>Delaware-43982</v>
      </c>
      <c r="O228" s="21">
        <f t="shared" si="27"/>
        <v>52.2</v>
      </c>
      <c r="P228" s="21">
        <f t="shared" si="28"/>
        <v>13.3</v>
      </c>
      <c r="Q228" s="22">
        <f t="shared" si="29"/>
        <v>789583</v>
      </c>
      <c r="R228" s="22">
        <f t="shared" si="30"/>
        <v>412227</v>
      </c>
      <c r="S228" s="22">
        <f t="shared" si="31"/>
        <v>62974</v>
      </c>
    </row>
    <row r="229" spans="1:19">
      <c r="A229" s="14" t="s">
        <v>2017</v>
      </c>
      <c r="B229" s="15" t="s">
        <v>33</v>
      </c>
      <c r="C229" s="14" t="s">
        <v>2008</v>
      </c>
      <c r="D229" s="14" t="s">
        <v>2011</v>
      </c>
      <c r="E229" s="16">
        <v>583402</v>
      </c>
      <c r="F229" s="16">
        <v>397922</v>
      </c>
      <c r="G229" s="17">
        <v>68.2</v>
      </c>
      <c r="H229" s="16">
        <v>362414</v>
      </c>
      <c r="I229" s="17">
        <v>62.1</v>
      </c>
      <c r="J229" s="16">
        <v>35508</v>
      </c>
      <c r="K229" s="17">
        <v>8.9</v>
      </c>
      <c r="L229" s="6" t="str">
        <f t="shared" si="24"/>
        <v>05/05/2020</v>
      </c>
      <c r="M229" s="6">
        <f t="shared" si="25"/>
        <v>43982</v>
      </c>
      <c r="N229" t="str">
        <f t="shared" si="26"/>
        <v>District of Columbia-43982</v>
      </c>
      <c r="O229" s="21">
        <f t="shared" si="27"/>
        <v>62.1</v>
      </c>
      <c r="P229" s="21">
        <f t="shared" si="28"/>
        <v>8.9</v>
      </c>
      <c r="Q229" s="22">
        <f t="shared" si="29"/>
        <v>583402</v>
      </c>
      <c r="R229" s="22">
        <f t="shared" si="30"/>
        <v>362414</v>
      </c>
      <c r="S229" s="22">
        <f t="shared" si="31"/>
        <v>35508</v>
      </c>
    </row>
    <row r="230" spans="1:19">
      <c r="A230" s="14" t="s">
        <v>2018</v>
      </c>
      <c r="B230" s="15" t="s">
        <v>15</v>
      </c>
      <c r="C230" s="14" t="s">
        <v>2008</v>
      </c>
      <c r="D230" s="14" t="s">
        <v>2011</v>
      </c>
      <c r="E230" s="16">
        <v>17620672</v>
      </c>
      <c r="F230" s="16">
        <v>9949585</v>
      </c>
      <c r="G230" s="17">
        <v>56.5</v>
      </c>
      <c r="H230" s="16">
        <v>8533164</v>
      </c>
      <c r="I230" s="17">
        <v>48.4</v>
      </c>
      <c r="J230" s="16">
        <v>1416421</v>
      </c>
      <c r="K230" s="17">
        <v>14.2</v>
      </c>
      <c r="L230" s="6" t="str">
        <f t="shared" si="24"/>
        <v>05/05/2020</v>
      </c>
      <c r="M230" s="6">
        <f t="shared" si="25"/>
        <v>43982</v>
      </c>
      <c r="N230" t="str">
        <f t="shared" si="26"/>
        <v>Florida-43982</v>
      </c>
      <c r="O230" s="21">
        <f t="shared" si="27"/>
        <v>48.4</v>
      </c>
      <c r="P230" s="21">
        <f t="shared" si="28"/>
        <v>14.2</v>
      </c>
      <c r="Q230" s="22">
        <f t="shared" si="29"/>
        <v>17620672</v>
      </c>
      <c r="R230" s="22">
        <f t="shared" si="30"/>
        <v>8533164</v>
      </c>
      <c r="S230" s="22">
        <f t="shared" si="31"/>
        <v>1416421</v>
      </c>
    </row>
    <row r="231" spans="1:19">
      <c r="A231" s="14" t="s">
        <v>2019</v>
      </c>
      <c r="B231" s="15" t="s">
        <v>18</v>
      </c>
      <c r="C231" s="14" t="s">
        <v>2008</v>
      </c>
      <c r="D231" s="14" t="s">
        <v>2011</v>
      </c>
      <c r="E231" s="16">
        <v>8286668</v>
      </c>
      <c r="F231" s="16">
        <v>5030665</v>
      </c>
      <c r="G231" s="17">
        <v>60.7</v>
      </c>
      <c r="H231" s="16">
        <v>4558036</v>
      </c>
      <c r="I231" s="17">
        <v>55</v>
      </c>
      <c r="J231" s="16">
        <v>472629</v>
      </c>
      <c r="K231" s="17">
        <v>9.4</v>
      </c>
      <c r="L231" s="6" t="str">
        <f t="shared" si="24"/>
        <v>05/05/2020</v>
      </c>
      <c r="M231" s="6">
        <f t="shared" si="25"/>
        <v>43982</v>
      </c>
      <c r="N231" t="str">
        <f t="shared" si="26"/>
        <v>Georgia-43982</v>
      </c>
      <c r="O231" s="21">
        <f t="shared" si="27"/>
        <v>55</v>
      </c>
      <c r="P231" s="21">
        <f t="shared" si="28"/>
        <v>9.4</v>
      </c>
      <c r="Q231" s="22">
        <f t="shared" si="29"/>
        <v>8286668</v>
      </c>
      <c r="R231" s="22">
        <f t="shared" si="30"/>
        <v>4558036</v>
      </c>
      <c r="S231" s="22">
        <f t="shared" si="31"/>
        <v>472629</v>
      </c>
    </row>
    <row r="232" spans="1:19">
      <c r="A232" s="14" t="s">
        <v>2020</v>
      </c>
      <c r="B232" s="15" t="s">
        <v>26</v>
      </c>
      <c r="C232" s="14" t="s">
        <v>2008</v>
      </c>
      <c r="D232" s="14" t="s">
        <v>2011</v>
      </c>
      <c r="E232" s="16">
        <v>1087260</v>
      </c>
      <c r="F232" s="16">
        <v>638894</v>
      </c>
      <c r="G232" s="17">
        <v>58.8</v>
      </c>
      <c r="H232" s="16">
        <v>498685</v>
      </c>
      <c r="I232" s="17">
        <v>45.9</v>
      </c>
      <c r="J232" s="16">
        <v>140209</v>
      </c>
      <c r="K232" s="17">
        <v>21.9</v>
      </c>
      <c r="L232" s="6" t="str">
        <f t="shared" si="24"/>
        <v>05/05/2020</v>
      </c>
      <c r="M232" s="6">
        <f t="shared" si="25"/>
        <v>43982</v>
      </c>
      <c r="N232" t="str">
        <f t="shared" si="26"/>
        <v>Hawaii-43982</v>
      </c>
      <c r="O232" s="21">
        <f t="shared" si="27"/>
        <v>45.9</v>
      </c>
      <c r="P232" s="21">
        <f t="shared" si="28"/>
        <v>21.9</v>
      </c>
      <c r="Q232" s="22">
        <f t="shared" si="29"/>
        <v>1087260</v>
      </c>
      <c r="R232" s="22">
        <f t="shared" si="30"/>
        <v>498685</v>
      </c>
      <c r="S232" s="22">
        <f t="shared" si="31"/>
        <v>140209</v>
      </c>
    </row>
    <row r="233" spans="1:19">
      <c r="A233" s="14" t="s">
        <v>2021</v>
      </c>
      <c r="B233" s="15" t="s">
        <v>53</v>
      </c>
      <c r="C233" s="14" t="s">
        <v>2008</v>
      </c>
      <c r="D233" s="14" t="s">
        <v>2011</v>
      </c>
      <c r="E233" s="16">
        <v>1401631</v>
      </c>
      <c r="F233" s="16">
        <v>882245</v>
      </c>
      <c r="G233" s="17">
        <v>62.9</v>
      </c>
      <c r="H233" s="16">
        <v>808995</v>
      </c>
      <c r="I233" s="17">
        <v>57.7</v>
      </c>
      <c r="J233" s="16">
        <v>73250</v>
      </c>
      <c r="K233" s="17">
        <v>8.3000000000000007</v>
      </c>
      <c r="L233" s="6" t="str">
        <f t="shared" si="24"/>
        <v>05/05/2020</v>
      </c>
      <c r="M233" s="6">
        <f t="shared" si="25"/>
        <v>43982</v>
      </c>
      <c r="N233" t="str">
        <f t="shared" si="26"/>
        <v>Idaho-43982</v>
      </c>
      <c r="O233" s="21">
        <f t="shared" si="27"/>
        <v>57.7</v>
      </c>
      <c r="P233" s="21">
        <f t="shared" si="28"/>
        <v>8.3000000000000007</v>
      </c>
      <c r="Q233" s="22">
        <f t="shared" si="29"/>
        <v>1401631</v>
      </c>
      <c r="R233" s="22">
        <f t="shared" si="30"/>
        <v>808995</v>
      </c>
      <c r="S233" s="22">
        <f t="shared" si="31"/>
        <v>73250</v>
      </c>
    </row>
    <row r="234" spans="1:19">
      <c r="A234" s="14" t="s">
        <v>2022</v>
      </c>
      <c r="B234" s="15" t="s">
        <v>6</v>
      </c>
      <c r="C234" s="14" t="s">
        <v>2008</v>
      </c>
      <c r="D234" s="14" t="s">
        <v>2011</v>
      </c>
      <c r="E234" s="16">
        <v>9965041</v>
      </c>
      <c r="F234" s="16">
        <v>6158659</v>
      </c>
      <c r="G234" s="17">
        <v>61.8</v>
      </c>
      <c r="H234" s="16">
        <v>5211779</v>
      </c>
      <c r="I234" s="17">
        <v>52.3</v>
      </c>
      <c r="J234" s="16">
        <v>946880</v>
      </c>
      <c r="K234" s="17">
        <v>15.4</v>
      </c>
      <c r="L234" s="6" t="str">
        <f t="shared" si="24"/>
        <v>05/05/2020</v>
      </c>
      <c r="M234" s="6">
        <f t="shared" si="25"/>
        <v>43982</v>
      </c>
      <c r="N234" t="str">
        <f t="shared" si="26"/>
        <v>Illinois-43982</v>
      </c>
      <c r="O234" s="21">
        <f t="shared" si="27"/>
        <v>52.3</v>
      </c>
      <c r="P234" s="21">
        <f t="shared" si="28"/>
        <v>15.4</v>
      </c>
      <c r="Q234" s="22">
        <f t="shared" si="29"/>
        <v>9965041</v>
      </c>
      <c r="R234" s="22">
        <f t="shared" si="30"/>
        <v>5211779</v>
      </c>
      <c r="S234" s="22">
        <f t="shared" si="31"/>
        <v>946880</v>
      </c>
    </row>
    <row r="235" spans="1:19">
      <c r="A235" s="14" t="s">
        <v>2023</v>
      </c>
      <c r="B235" s="15" t="s">
        <v>27</v>
      </c>
      <c r="C235" s="14" t="s">
        <v>2008</v>
      </c>
      <c r="D235" s="14" t="s">
        <v>2011</v>
      </c>
      <c r="E235" s="16">
        <v>5269325</v>
      </c>
      <c r="F235" s="16">
        <v>3264747</v>
      </c>
      <c r="G235" s="17">
        <v>62</v>
      </c>
      <c r="H235" s="16">
        <v>2874299</v>
      </c>
      <c r="I235" s="17">
        <v>54.5</v>
      </c>
      <c r="J235" s="16">
        <v>390448</v>
      </c>
      <c r="K235" s="17">
        <v>12</v>
      </c>
      <c r="L235" s="6" t="str">
        <f t="shared" si="24"/>
        <v>05/05/2020</v>
      </c>
      <c r="M235" s="6">
        <f t="shared" si="25"/>
        <v>43982</v>
      </c>
      <c r="N235" t="str">
        <f t="shared" si="26"/>
        <v>Indiana-43982</v>
      </c>
      <c r="O235" s="21">
        <f t="shared" si="27"/>
        <v>54.5</v>
      </c>
      <c r="P235" s="21">
        <f t="shared" si="28"/>
        <v>12</v>
      </c>
      <c r="Q235" s="22">
        <f t="shared" si="29"/>
        <v>5269325</v>
      </c>
      <c r="R235" s="22">
        <f t="shared" si="30"/>
        <v>2874299</v>
      </c>
      <c r="S235" s="22">
        <f t="shared" si="31"/>
        <v>390448</v>
      </c>
    </row>
    <row r="236" spans="1:19">
      <c r="A236" s="14" t="s">
        <v>2024</v>
      </c>
      <c r="B236" s="15" t="s">
        <v>39</v>
      </c>
      <c r="C236" s="14" t="s">
        <v>2008</v>
      </c>
      <c r="D236" s="14" t="s">
        <v>2011</v>
      </c>
      <c r="E236" s="16">
        <v>2478455</v>
      </c>
      <c r="F236" s="16">
        <v>1660842</v>
      </c>
      <c r="G236" s="17">
        <v>67</v>
      </c>
      <c r="H236" s="16">
        <v>1523062</v>
      </c>
      <c r="I236" s="17">
        <v>61.5</v>
      </c>
      <c r="J236" s="16">
        <v>137780</v>
      </c>
      <c r="K236" s="17">
        <v>8.3000000000000007</v>
      </c>
      <c r="L236" s="6" t="str">
        <f t="shared" si="24"/>
        <v>05/05/2020</v>
      </c>
      <c r="M236" s="6">
        <f t="shared" si="25"/>
        <v>43982</v>
      </c>
      <c r="N236" t="str">
        <f t="shared" si="26"/>
        <v>Iowa-43982</v>
      </c>
      <c r="O236" s="21">
        <f t="shared" si="27"/>
        <v>61.5</v>
      </c>
      <c r="P236" s="21">
        <f t="shared" si="28"/>
        <v>8.3000000000000007</v>
      </c>
      <c r="Q236" s="22">
        <f t="shared" si="29"/>
        <v>2478455</v>
      </c>
      <c r="R236" s="22">
        <f t="shared" si="30"/>
        <v>1523062</v>
      </c>
      <c r="S236" s="22">
        <f t="shared" si="31"/>
        <v>137780</v>
      </c>
    </row>
    <row r="237" spans="1:19">
      <c r="A237" s="14" t="s">
        <v>2025</v>
      </c>
      <c r="B237" s="15" t="s">
        <v>34</v>
      </c>
      <c r="C237" s="14" t="s">
        <v>2008</v>
      </c>
      <c r="D237" s="14" t="s">
        <v>2011</v>
      </c>
      <c r="E237" s="16">
        <v>2233534</v>
      </c>
      <c r="F237" s="16">
        <v>1488938</v>
      </c>
      <c r="G237" s="17">
        <v>66.7</v>
      </c>
      <c r="H237" s="16">
        <v>1354666</v>
      </c>
      <c r="I237" s="17">
        <v>60.7</v>
      </c>
      <c r="J237" s="16">
        <v>134272</v>
      </c>
      <c r="K237" s="17">
        <v>9</v>
      </c>
      <c r="L237" s="6" t="str">
        <f t="shared" si="24"/>
        <v>05/05/2020</v>
      </c>
      <c r="M237" s="6">
        <f t="shared" si="25"/>
        <v>43982</v>
      </c>
      <c r="N237" t="str">
        <f t="shared" si="26"/>
        <v>Kansas-43982</v>
      </c>
      <c r="O237" s="21">
        <f t="shared" si="27"/>
        <v>60.7</v>
      </c>
      <c r="P237" s="21">
        <f t="shared" si="28"/>
        <v>9</v>
      </c>
      <c r="Q237" s="22">
        <f t="shared" si="29"/>
        <v>2233534</v>
      </c>
      <c r="R237" s="22">
        <f t="shared" si="30"/>
        <v>1354666</v>
      </c>
      <c r="S237" s="22">
        <f t="shared" si="31"/>
        <v>134272</v>
      </c>
    </row>
    <row r="238" spans="1:19">
      <c r="A238" s="14" t="s">
        <v>2026</v>
      </c>
      <c r="B238" s="15" t="s">
        <v>28</v>
      </c>
      <c r="C238" s="14" t="s">
        <v>2008</v>
      </c>
      <c r="D238" s="14" t="s">
        <v>2011</v>
      </c>
      <c r="E238" s="16">
        <v>3505869</v>
      </c>
      <c r="F238" s="16">
        <v>2073314</v>
      </c>
      <c r="G238" s="17">
        <v>59.1</v>
      </c>
      <c r="H238" s="16">
        <v>1846754</v>
      </c>
      <c r="I238" s="17">
        <v>52.7</v>
      </c>
      <c r="J238" s="16">
        <v>226560</v>
      </c>
      <c r="K238" s="17">
        <v>10.9</v>
      </c>
      <c r="L238" s="6" t="str">
        <f t="shared" si="24"/>
        <v>05/05/2020</v>
      </c>
      <c r="M238" s="6">
        <f t="shared" si="25"/>
        <v>43982</v>
      </c>
      <c r="N238" t="str">
        <f t="shared" si="26"/>
        <v>Kentucky-43982</v>
      </c>
      <c r="O238" s="21">
        <f t="shared" si="27"/>
        <v>52.7</v>
      </c>
      <c r="P238" s="21">
        <f t="shared" si="28"/>
        <v>10.9</v>
      </c>
      <c r="Q238" s="22">
        <f t="shared" si="29"/>
        <v>3505869</v>
      </c>
      <c r="R238" s="22">
        <f t="shared" si="30"/>
        <v>1846754</v>
      </c>
      <c r="S238" s="22">
        <f t="shared" si="31"/>
        <v>226560</v>
      </c>
    </row>
    <row r="239" spans="1:19">
      <c r="A239" s="14" t="s">
        <v>2027</v>
      </c>
      <c r="B239" s="15" t="s">
        <v>40</v>
      </c>
      <c r="C239" s="14" t="s">
        <v>2008</v>
      </c>
      <c r="D239" s="14" t="s">
        <v>2011</v>
      </c>
      <c r="E239" s="16">
        <v>3581304</v>
      </c>
      <c r="F239" s="16">
        <v>2039684</v>
      </c>
      <c r="G239" s="17">
        <v>57</v>
      </c>
      <c r="H239" s="16">
        <v>1771746</v>
      </c>
      <c r="I239" s="17">
        <v>49.5</v>
      </c>
      <c r="J239" s="16">
        <v>267938</v>
      </c>
      <c r="K239" s="17">
        <v>13.1</v>
      </c>
      <c r="L239" s="6" t="str">
        <f t="shared" si="24"/>
        <v>05/05/2020</v>
      </c>
      <c r="M239" s="6">
        <f t="shared" si="25"/>
        <v>43982</v>
      </c>
      <c r="N239" t="str">
        <f t="shared" si="26"/>
        <v>Louisiana-43982</v>
      </c>
      <c r="O239" s="21">
        <f t="shared" si="27"/>
        <v>49.5</v>
      </c>
      <c r="P239" s="21">
        <f t="shared" si="28"/>
        <v>13.1</v>
      </c>
      <c r="Q239" s="22">
        <f t="shared" si="29"/>
        <v>3581304</v>
      </c>
      <c r="R239" s="22">
        <f t="shared" si="30"/>
        <v>1771746</v>
      </c>
      <c r="S239" s="22">
        <f t="shared" si="31"/>
        <v>267938</v>
      </c>
    </row>
    <row r="240" spans="1:19">
      <c r="A240" s="14" t="s">
        <v>2028</v>
      </c>
      <c r="B240" s="15" t="s">
        <v>51</v>
      </c>
      <c r="C240" s="14" t="s">
        <v>2008</v>
      </c>
      <c r="D240" s="14" t="s">
        <v>2011</v>
      </c>
      <c r="E240" s="16">
        <v>1116950</v>
      </c>
      <c r="F240" s="16">
        <v>681019</v>
      </c>
      <c r="G240" s="17">
        <v>61</v>
      </c>
      <c r="H240" s="16">
        <v>624764</v>
      </c>
      <c r="I240" s="17">
        <v>55.9</v>
      </c>
      <c r="J240" s="16">
        <v>56255</v>
      </c>
      <c r="K240" s="17">
        <v>8.3000000000000007</v>
      </c>
      <c r="L240" s="6" t="str">
        <f t="shared" si="24"/>
        <v>05/05/2020</v>
      </c>
      <c r="M240" s="6">
        <f t="shared" si="25"/>
        <v>43982</v>
      </c>
      <c r="N240" t="str">
        <f t="shared" si="26"/>
        <v>Maine-43982</v>
      </c>
      <c r="O240" s="21">
        <f t="shared" si="27"/>
        <v>55.9</v>
      </c>
      <c r="P240" s="21">
        <f t="shared" si="28"/>
        <v>8.3000000000000007</v>
      </c>
      <c r="Q240" s="22">
        <f t="shared" si="29"/>
        <v>1116950</v>
      </c>
      <c r="R240" s="22">
        <f t="shared" si="30"/>
        <v>624764</v>
      </c>
      <c r="S240" s="22">
        <f t="shared" si="31"/>
        <v>56255</v>
      </c>
    </row>
    <row r="241" spans="1:19">
      <c r="A241" s="14" t="s">
        <v>2029</v>
      </c>
      <c r="B241" s="15" t="s">
        <v>23</v>
      </c>
      <c r="C241" s="14" t="s">
        <v>2008</v>
      </c>
      <c r="D241" s="14" t="s">
        <v>2011</v>
      </c>
      <c r="E241" s="16">
        <v>4773107</v>
      </c>
      <c r="F241" s="16">
        <v>3135302</v>
      </c>
      <c r="G241" s="17">
        <v>65.7</v>
      </c>
      <c r="H241" s="16">
        <v>2854474</v>
      </c>
      <c r="I241" s="17">
        <v>59.8</v>
      </c>
      <c r="J241" s="16">
        <v>280828</v>
      </c>
      <c r="K241" s="17">
        <v>9</v>
      </c>
      <c r="L241" s="6" t="str">
        <f t="shared" si="24"/>
        <v>05/05/2020</v>
      </c>
      <c r="M241" s="6">
        <f t="shared" si="25"/>
        <v>43982</v>
      </c>
      <c r="N241" t="str">
        <f t="shared" si="26"/>
        <v>Maryland-43982</v>
      </c>
      <c r="O241" s="21">
        <f t="shared" si="27"/>
        <v>59.8</v>
      </c>
      <c r="P241" s="21">
        <f t="shared" si="28"/>
        <v>9</v>
      </c>
      <c r="Q241" s="22">
        <f t="shared" si="29"/>
        <v>4773107</v>
      </c>
      <c r="R241" s="22">
        <f t="shared" si="30"/>
        <v>2854474</v>
      </c>
      <c r="S241" s="22">
        <f t="shared" si="31"/>
        <v>280828</v>
      </c>
    </row>
    <row r="242" spans="1:19">
      <c r="A242" s="14" t="s">
        <v>2030</v>
      </c>
      <c r="B242" s="15" t="s">
        <v>9</v>
      </c>
      <c r="C242" s="14" t="s">
        <v>2008</v>
      </c>
      <c r="D242" s="14" t="s">
        <v>2011</v>
      </c>
      <c r="E242" s="16">
        <v>5647805</v>
      </c>
      <c r="F242" s="16">
        <v>3609060</v>
      </c>
      <c r="G242" s="17">
        <v>63.9</v>
      </c>
      <c r="H242" s="16">
        <v>3056433</v>
      </c>
      <c r="I242" s="17">
        <v>54.1</v>
      </c>
      <c r="J242" s="16">
        <v>552627</v>
      </c>
      <c r="K242" s="17">
        <v>15.3</v>
      </c>
      <c r="L242" s="6" t="str">
        <f t="shared" si="24"/>
        <v>05/05/2020</v>
      </c>
      <c r="M242" s="6">
        <f t="shared" si="25"/>
        <v>43982</v>
      </c>
      <c r="N242" t="str">
        <f t="shared" si="26"/>
        <v>Massachusetts-43982</v>
      </c>
      <c r="O242" s="21">
        <f t="shared" si="27"/>
        <v>54.1</v>
      </c>
      <c r="P242" s="21">
        <f t="shared" si="28"/>
        <v>15.3</v>
      </c>
      <c r="Q242" s="22">
        <f t="shared" si="29"/>
        <v>5647805</v>
      </c>
      <c r="R242" s="22">
        <f t="shared" si="30"/>
        <v>3056433</v>
      </c>
      <c r="S242" s="22">
        <f t="shared" si="31"/>
        <v>552627</v>
      </c>
    </row>
    <row r="243" spans="1:19">
      <c r="A243" s="14" t="s">
        <v>2031</v>
      </c>
      <c r="B243" s="15" t="s">
        <v>42</v>
      </c>
      <c r="C243" s="14" t="s">
        <v>2008</v>
      </c>
      <c r="D243" s="14" t="s">
        <v>2011</v>
      </c>
      <c r="E243" s="16">
        <v>7994582</v>
      </c>
      <c r="F243" s="16">
        <v>4695183</v>
      </c>
      <c r="G243" s="17">
        <v>58.7</v>
      </c>
      <c r="H243" s="16">
        <v>3718354</v>
      </c>
      <c r="I243" s="17">
        <v>46.5</v>
      </c>
      <c r="J243" s="16">
        <v>976829</v>
      </c>
      <c r="K243" s="17">
        <v>20.8</v>
      </c>
      <c r="L243" s="6" t="str">
        <f t="shared" si="24"/>
        <v>05/05/2020</v>
      </c>
      <c r="M243" s="6">
        <f t="shared" si="25"/>
        <v>43982</v>
      </c>
      <c r="N243" t="str">
        <f t="shared" si="26"/>
        <v>Michigan-43982</v>
      </c>
      <c r="O243" s="21">
        <f t="shared" si="27"/>
        <v>46.5</v>
      </c>
      <c r="P243" s="21">
        <f t="shared" si="28"/>
        <v>20.8</v>
      </c>
      <c r="Q243" s="22">
        <f t="shared" si="29"/>
        <v>7994582</v>
      </c>
      <c r="R243" s="22">
        <f t="shared" si="30"/>
        <v>3718354</v>
      </c>
      <c r="S243" s="22">
        <f t="shared" si="31"/>
        <v>976829</v>
      </c>
    </row>
    <row r="244" spans="1:19">
      <c r="A244" s="14" t="s">
        <v>2032</v>
      </c>
      <c r="B244" s="15" t="s">
        <v>29</v>
      </c>
      <c r="C244" s="14" t="s">
        <v>2008</v>
      </c>
      <c r="D244" s="14" t="s">
        <v>2011</v>
      </c>
      <c r="E244" s="16">
        <v>4445755</v>
      </c>
      <c r="F244" s="16">
        <v>3087954</v>
      </c>
      <c r="G244" s="17">
        <v>69.5</v>
      </c>
      <c r="H244" s="16">
        <v>2739692</v>
      </c>
      <c r="I244" s="17">
        <v>61.6</v>
      </c>
      <c r="J244" s="16">
        <v>348262</v>
      </c>
      <c r="K244" s="17">
        <v>11.3</v>
      </c>
      <c r="L244" s="6" t="str">
        <f t="shared" si="24"/>
        <v>05/05/2020</v>
      </c>
      <c r="M244" s="6">
        <f t="shared" si="25"/>
        <v>43982</v>
      </c>
      <c r="N244" t="str">
        <f t="shared" si="26"/>
        <v>Minnesota-43982</v>
      </c>
      <c r="O244" s="21">
        <f t="shared" si="27"/>
        <v>61.6</v>
      </c>
      <c r="P244" s="21">
        <f t="shared" si="28"/>
        <v>11.3</v>
      </c>
      <c r="Q244" s="22">
        <f t="shared" si="29"/>
        <v>4445755</v>
      </c>
      <c r="R244" s="22">
        <f t="shared" si="30"/>
        <v>2739692</v>
      </c>
      <c r="S244" s="22">
        <f t="shared" si="31"/>
        <v>348262</v>
      </c>
    </row>
    <row r="245" spans="1:19">
      <c r="A245" s="14" t="s">
        <v>2033</v>
      </c>
      <c r="B245" s="15" t="s">
        <v>46</v>
      </c>
      <c r="C245" s="14" t="s">
        <v>2008</v>
      </c>
      <c r="D245" s="14" t="s">
        <v>2011</v>
      </c>
      <c r="E245" s="16">
        <v>2286517</v>
      </c>
      <c r="F245" s="16">
        <v>1227107</v>
      </c>
      <c r="G245" s="17">
        <v>53.7</v>
      </c>
      <c r="H245" s="16">
        <v>1091934</v>
      </c>
      <c r="I245" s="17">
        <v>47.8</v>
      </c>
      <c r="J245" s="16">
        <v>135173</v>
      </c>
      <c r="K245" s="17">
        <v>11</v>
      </c>
      <c r="L245" s="6" t="str">
        <f t="shared" si="24"/>
        <v>05/05/2020</v>
      </c>
      <c r="M245" s="6">
        <f t="shared" si="25"/>
        <v>43982</v>
      </c>
      <c r="N245" t="str">
        <f t="shared" si="26"/>
        <v>Mississippi-43982</v>
      </c>
      <c r="O245" s="21">
        <f t="shared" si="27"/>
        <v>47.8</v>
      </c>
      <c r="P245" s="21">
        <f t="shared" si="28"/>
        <v>11</v>
      </c>
      <c r="Q245" s="22">
        <f t="shared" si="29"/>
        <v>2286517</v>
      </c>
      <c r="R245" s="22">
        <f t="shared" si="30"/>
        <v>1091934</v>
      </c>
      <c r="S245" s="22">
        <f t="shared" si="31"/>
        <v>135173</v>
      </c>
    </row>
    <row r="246" spans="1:19">
      <c r="A246" s="14" t="s">
        <v>2034</v>
      </c>
      <c r="B246" s="15" t="s">
        <v>35</v>
      </c>
      <c r="C246" s="14" t="s">
        <v>2008</v>
      </c>
      <c r="D246" s="14" t="s">
        <v>2011</v>
      </c>
      <c r="E246" s="16">
        <v>4832218</v>
      </c>
      <c r="F246" s="16">
        <v>2891970</v>
      </c>
      <c r="G246" s="17">
        <v>59.8</v>
      </c>
      <c r="H246" s="16">
        <v>2613065</v>
      </c>
      <c r="I246" s="17">
        <v>54.1</v>
      </c>
      <c r="J246" s="16">
        <v>278905</v>
      </c>
      <c r="K246" s="17">
        <v>9.6</v>
      </c>
      <c r="L246" s="6" t="str">
        <f t="shared" si="24"/>
        <v>05/05/2020</v>
      </c>
      <c r="M246" s="6">
        <f t="shared" si="25"/>
        <v>43982</v>
      </c>
      <c r="N246" t="str">
        <f t="shared" si="26"/>
        <v>Missouri-43982</v>
      </c>
      <c r="O246" s="21">
        <f t="shared" si="27"/>
        <v>54.1</v>
      </c>
      <c r="P246" s="21">
        <f t="shared" si="28"/>
        <v>9.6</v>
      </c>
      <c r="Q246" s="22">
        <f t="shared" si="29"/>
        <v>4832218</v>
      </c>
      <c r="R246" s="22">
        <f t="shared" si="30"/>
        <v>2613065</v>
      </c>
      <c r="S246" s="22">
        <f t="shared" si="31"/>
        <v>278905</v>
      </c>
    </row>
    <row r="247" spans="1:19">
      <c r="A247" s="14" t="s">
        <v>2035</v>
      </c>
      <c r="B247" s="15" t="s">
        <v>54</v>
      </c>
      <c r="C247" s="14" t="s">
        <v>2008</v>
      </c>
      <c r="D247" s="14" t="s">
        <v>2011</v>
      </c>
      <c r="E247" s="16">
        <v>860294</v>
      </c>
      <c r="F247" s="16">
        <v>528223</v>
      </c>
      <c r="G247" s="17">
        <v>61.4</v>
      </c>
      <c r="H247" s="16">
        <v>480130</v>
      </c>
      <c r="I247" s="17">
        <v>55.8</v>
      </c>
      <c r="J247" s="16">
        <v>48093</v>
      </c>
      <c r="K247" s="17">
        <v>9.1</v>
      </c>
      <c r="L247" s="6" t="str">
        <f t="shared" si="24"/>
        <v>05/05/2020</v>
      </c>
      <c r="M247" s="6">
        <f t="shared" si="25"/>
        <v>43982</v>
      </c>
      <c r="N247" t="str">
        <f t="shared" si="26"/>
        <v>Montana-43982</v>
      </c>
      <c r="O247" s="21">
        <f t="shared" si="27"/>
        <v>55.8</v>
      </c>
      <c r="P247" s="21">
        <f t="shared" si="28"/>
        <v>9.1</v>
      </c>
      <c r="Q247" s="22">
        <f t="shared" si="29"/>
        <v>860294</v>
      </c>
      <c r="R247" s="22">
        <f t="shared" si="30"/>
        <v>480130</v>
      </c>
      <c r="S247" s="22">
        <f t="shared" si="31"/>
        <v>48093</v>
      </c>
    </row>
    <row r="248" spans="1:19">
      <c r="A248" s="14" t="s">
        <v>2036</v>
      </c>
      <c r="B248" s="15" t="s">
        <v>12</v>
      </c>
      <c r="C248" s="14" t="s">
        <v>2008</v>
      </c>
      <c r="D248" s="14" t="s">
        <v>2011</v>
      </c>
      <c r="E248" s="16">
        <v>1485719</v>
      </c>
      <c r="F248" s="16">
        <v>1031661</v>
      </c>
      <c r="G248" s="17">
        <v>69.400000000000006</v>
      </c>
      <c r="H248" s="16">
        <v>975917</v>
      </c>
      <c r="I248" s="17">
        <v>65.7</v>
      </c>
      <c r="J248" s="16">
        <v>55744</v>
      </c>
      <c r="K248" s="17">
        <v>5.4</v>
      </c>
      <c r="L248" s="6" t="str">
        <f t="shared" si="24"/>
        <v>05/05/2020</v>
      </c>
      <c r="M248" s="6">
        <f t="shared" si="25"/>
        <v>43982</v>
      </c>
      <c r="N248" t="str">
        <f t="shared" si="26"/>
        <v>Nebraska-43982</v>
      </c>
      <c r="O248" s="21">
        <f t="shared" si="27"/>
        <v>65.7</v>
      </c>
      <c r="P248" s="21">
        <f t="shared" si="28"/>
        <v>5.4</v>
      </c>
      <c r="Q248" s="22">
        <f t="shared" si="29"/>
        <v>1485719</v>
      </c>
      <c r="R248" s="22">
        <f t="shared" si="30"/>
        <v>975917</v>
      </c>
      <c r="S248" s="22">
        <f t="shared" si="31"/>
        <v>55744</v>
      </c>
    </row>
    <row r="249" spans="1:19">
      <c r="A249" s="14" t="s">
        <v>2037</v>
      </c>
      <c r="B249" s="15" t="s">
        <v>24</v>
      </c>
      <c r="C249" s="14" t="s">
        <v>2008</v>
      </c>
      <c r="D249" s="14" t="s">
        <v>2011</v>
      </c>
      <c r="E249" s="16">
        <v>2474993</v>
      </c>
      <c r="F249" s="16">
        <v>1435029</v>
      </c>
      <c r="G249" s="17">
        <v>58</v>
      </c>
      <c r="H249" s="16">
        <v>1083335</v>
      </c>
      <c r="I249" s="17">
        <v>43.8</v>
      </c>
      <c r="J249" s="16">
        <v>351694</v>
      </c>
      <c r="K249" s="17">
        <v>24.5</v>
      </c>
      <c r="L249" s="6" t="str">
        <f t="shared" si="24"/>
        <v>05/05/2020</v>
      </c>
      <c r="M249" s="6">
        <f t="shared" si="25"/>
        <v>43982</v>
      </c>
      <c r="N249" t="str">
        <f t="shared" si="26"/>
        <v>Nevada-43982</v>
      </c>
      <c r="O249" s="21">
        <f t="shared" si="27"/>
        <v>43.8</v>
      </c>
      <c r="P249" s="21">
        <f t="shared" si="28"/>
        <v>24.5</v>
      </c>
      <c r="Q249" s="22">
        <f t="shared" si="29"/>
        <v>2474993</v>
      </c>
      <c r="R249" s="22">
        <f t="shared" si="30"/>
        <v>1083335</v>
      </c>
      <c r="S249" s="22">
        <f t="shared" si="31"/>
        <v>351694</v>
      </c>
    </row>
    <row r="250" spans="1:19">
      <c r="A250" s="14" t="s">
        <v>2038</v>
      </c>
      <c r="B250" s="15" t="s">
        <v>19</v>
      </c>
      <c r="C250" s="14" t="s">
        <v>2008</v>
      </c>
      <c r="D250" s="14" t="s">
        <v>2011</v>
      </c>
      <c r="E250" s="16">
        <v>1129138</v>
      </c>
      <c r="F250" s="16">
        <v>766838</v>
      </c>
      <c r="G250" s="17">
        <v>67.900000000000006</v>
      </c>
      <c r="H250" s="16">
        <v>664208</v>
      </c>
      <c r="I250" s="17">
        <v>58.8</v>
      </c>
      <c r="J250" s="16">
        <v>102630</v>
      </c>
      <c r="K250" s="17">
        <v>13.4</v>
      </c>
      <c r="L250" s="6" t="str">
        <f t="shared" si="24"/>
        <v>05/05/2020</v>
      </c>
      <c r="M250" s="6">
        <f t="shared" si="25"/>
        <v>43982</v>
      </c>
      <c r="N250" t="str">
        <f t="shared" si="26"/>
        <v>New Hampshire-43982</v>
      </c>
      <c r="O250" s="21">
        <f t="shared" si="27"/>
        <v>58.8</v>
      </c>
      <c r="P250" s="21">
        <f t="shared" si="28"/>
        <v>13.4</v>
      </c>
      <c r="Q250" s="22">
        <f t="shared" si="29"/>
        <v>1129138</v>
      </c>
      <c r="R250" s="22">
        <f t="shared" si="30"/>
        <v>664208</v>
      </c>
      <c r="S250" s="22">
        <f t="shared" si="31"/>
        <v>102630</v>
      </c>
    </row>
    <row r="251" spans="1:19">
      <c r="A251" s="14" t="s">
        <v>2039</v>
      </c>
      <c r="B251" s="15" t="s">
        <v>21</v>
      </c>
      <c r="C251" s="14" t="s">
        <v>2008</v>
      </c>
      <c r="D251" s="14" t="s">
        <v>2011</v>
      </c>
      <c r="E251" s="16">
        <v>7077838</v>
      </c>
      <c r="F251" s="16">
        <v>4479720</v>
      </c>
      <c r="G251" s="17">
        <v>63.3</v>
      </c>
      <c r="H251" s="16">
        <v>3741555</v>
      </c>
      <c r="I251" s="17">
        <v>52.9</v>
      </c>
      <c r="J251" s="16">
        <v>738165</v>
      </c>
      <c r="K251" s="17">
        <v>16.5</v>
      </c>
      <c r="L251" s="6" t="str">
        <f t="shared" si="24"/>
        <v>05/05/2020</v>
      </c>
      <c r="M251" s="6">
        <f t="shared" si="25"/>
        <v>43982</v>
      </c>
      <c r="N251" t="str">
        <f t="shared" si="26"/>
        <v>New Jersey-43982</v>
      </c>
      <c r="O251" s="21">
        <f t="shared" si="27"/>
        <v>52.9</v>
      </c>
      <c r="P251" s="21">
        <f t="shared" si="28"/>
        <v>16.5</v>
      </c>
      <c r="Q251" s="22">
        <f t="shared" si="29"/>
        <v>7077838</v>
      </c>
      <c r="R251" s="22">
        <f t="shared" si="30"/>
        <v>3741555</v>
      </c>
      <c r="S251" s="22">
        <f t="shared" si="31"/>
        <v>738165</v>
      </c>
    </row>
    <row r="252" spans="1:19">
      <c r="A252" s="14" t="s">
        <v>2040</v>
      </c>
      <c r="B252" s="15" t="s">
        <v>47</v>
      </c>
      <c r="C252" s="14" t="s">
        <v>2008</v>
      </c>
      <c r="D252" s="14" t="s">
        <v>2011</v>
      </c>
      <c r="E252" s="16">
        <v>1651832</v>
      </c>
      <c r="F252" s="16">
        <v>909383</v>
      </c>
      <c r="G252" s="17">
        <v>55.1</v>
      </c>
      <c r="H252" s="16">
        <v>818702</v>
      </c>
      <c r="I252" s="17">
        <v>49.6</v>
      </c>
      <c r="J252" s="16">
        <v>90681</v>
      </c>
      <c r="K252" s="17">
        <v>10</v>
      </c>
      <c r="L252" s="6" t="str">
        <f t="shared" si="24"/>
        <v>05/05/2020</v>
      </c>
      <c r="M252" s="6">
        <f t="shared" si="25"/>
        <v>43982</v>
      </c>
      <c r="N252" t="str">
        <f t="shared" si="26"/>
        <v>New Mexico-43982</v>
      </c>
      <c r="O252" s="21">
        <f t="shared" si="27"/>
        <v>49.6</v>
      </c>
      <c r="P252" s="21">
        <f t="shared" si="28"/>
        <v>10</v>
      </c>
      <c r="Q252" s="22">
        <f t="shared" si="29"/>
        <v>1651832</v>
      </c>
      <c r="R252" s="22">
        <f t="shared" si="30"/>
        <v>818702</v>
      </c>
      <c r="S252" s="22">
        <f t="shared" si="31"/>
        <v>90681</v>
      </c>
    </row>
    <row r="253" spans="1:19">
      <c r="A253" s="14" t="s">
        <v>2041</v>
      </c>
      <c r="B253" s="15" t="s">
        <v>16</v>
      </c>
      <c r="C253" s="14" t="s">
        <v>2008</v>
      </c>
      <c r="D253" s="14" t="s">
        <v>2011</v>
      </c>
      <c r="E253" s="16">
        <v>15593074</v>
      </c>
      <c r="F253" s="16">
        <v>8950469</v>
      </c>
      <c r="G253" s="17">
        <v>57.4</v>
      </c>
      <c r="H253" s="16">
        <v>7542872</v>
      </c>
      <c r="I253" s="17">
        <v>48.4</v>
      </c>
      <c r="J253" s="16">
        <v>1407597</v>
      </c>
      <c r="K253" s="17">
        <v>15.7</v>
      </c>
      <c r="L253" s="6" t="str">
        <f t="shared" si="24"/>
        <v>05/05/2020</v>
      </c>
      <c r="M253" s="6">
        <f t="shared" si="25"/>
        <v>43982</v>
      </c>
      <c r="N253" t="str">
        <f t="shared" si="26"/>
        <v>New York-43982</v>
      </c>
      <c r="O253" s="21">
        <f t="shared" si="27"/>
        <v>48.4</v>
      </c>
      <c r="P253" s="21">
        <f t="shared" si="28"/>
        <v>15.7</v>
      </c>
      <c r="Q253" s="22">
        <f t="shared" si="29"/>
        <v>15593074</v>
      </c>
      <c r="R253" s="22">
        <f t="shared" si="30"/>
        <v>7542872</v>
      </c>
      <c r="S253" s="22">
        <f t="shared" si="31"/>
        <v>1407597</v>
      </c>
    </row>
    <row r="254" spans="1:19">
      <c r="A254" s="14" t="s">
        <v>2042</v>
      </c>
      <c r="B254" s="18" t="s">
        <v>2043</v>
      </c>
      <c r="C254" s="14" t="s">
        <v>2008</v>
      </c>
      <c r="D254" s="14" t="s">
        <v>2011</v>
      </c>
      <c r="E254" s="16">
        <v>6683972</v>
      </c>
      <c r="F254" s="16">
        <v>3657013</v>
      </c>
      <c r="G254" s="17">
        <v>54.7</v>
      </c>
      <c r="H254" s="16">
        <v>2923897</v>
      </c>
      <c r="I254" s="17">
        <v>43.7</v>
      </c>
      <c r="J254" s="16">
        <v>733116</v>
      </c>
      <c r="K254" s="17">
        <v>20</v>
      </c>
      <c r="L254" s="6" t="str">
        <f t="shared" si="24"/>
        <v>05/05/2020</v>
      </c>
      <c r="M254" s="6">
        <f t="shared" si="25"/>
        <v>43982</v>
      </c>
      <c r="N254" t="str">
        <f t="shared" si="26"/>
        <v>New York city-43982</v>
      </c>
      <c r="O254" s="21">
        <f t="shared" si="27"/>
        <v>43.7</v>
      </c>
      <c r="P254" s="21">
        <f t="shared" si="28"/>
        <v>20</v>
      </c>
      <c r="Q254" s="22">
        <f t="shared" si="29"/>
        <v>6683972</v>
      </c>
      <c r="R254" s="22">
        <f t="shared" si="30"/>
        <v>2923897</v>
      </c>
      <c r="S254" s="22">
        <f t="shared" si="31"/>
        <v>733116</v>
      </c>
    </row>
    <row r="255" spans="1:19">
      <c r="A255" s="14" t="s">
        <v>2044</v>
      </c>
      <c r="B255" s="15" t="s">
        <v>20</v>
      </c>
      <c r="C255" s="14" t="s">
        <v>2008</v>
      </c>
      <c r="D255" s="14" t="s">
        <v>2011</v>
      </c>
      <c r="E255" s="16">
        <v>8346437</v>
      </c>
      <c r="F255" s="16">
        <v>4799209</v>
      </c>
      <c r="G255" s="17">
        <v>57.5</v>
      </c>
      <c r="H255" s="16">
        <v>4151695</v>
      </c>
      <c r="I255" s="17">
        <v>49.7</v>
      </c>
      <c r="J255" s="16">
        <v>647514</v>
      </c>
      <c r="K255" s="17">
        <v>13.5</v>
      </c>
      <c r="L255" s="6" t="str">
        <f t="shared" si="24"/>
        <v>05/05/2020</v>
      </c>
      <c r="M255" s="6">
        <f t="shared" si="25"/>
        <v>43982</v>
      </c>
      <c r="N255" t="str">
        <f t="shared" si="26"/>
        <v>North Carolina-43982</v>
      </c>
      <c r="O255" s="21">
        <f t="shared" si="27"/>
        <v>49.7</v>
      </c>
      <c r="P255" s="21">
        <f t="shared" si="28"/>
        <v>13.5</v>
      </c>
      <c r="Q255" s="22">
        <f t="shared" si="29"/>
        <v>8346437</v>
      </c>
      <c r="R255" s="22">
        <f t="shared" si="30"/>
        <v>4151695</v>
      </c>
      <c r="S255" s="22">
        <f t="shared" si="31"/>
        <v>647514</v>
      </c>
    </row>
    <row r="256" spans="1:19">
      <c r="A256" s="14" t="s">
        <v>2045</v>
      </c>
      <c r="B256" s="15" t="s">
        <v>48</v>
      </c>
      <c r="C256" s="14" t="s">
        <v>2008</v>
      </c>
      <c r="D256" s="14" t="s">
        <v>2011</v>
      </c>
      <c r="E256" s="16">
        <v>585062</v>
      </c>
      <c r="F256" s="16">
        <v>412262</v>
      </c>
      <c r="G256" s="17">
        <v>70.5</v>
      </c>
      <c r="H256" s="16">
        <v>376538</v>
      </c>
      <c r="I256" s="17">
        <v>64.400000000000006</v>
      </c>
      <c r="J256" s="16">
        <v>35724</v>
      </c>
      <c r="K256" s="17">
        <v>8.6999999999999993</v>
      </c>
      <c r="L256" s="6" t="str">
        <f t="shared" si="24"/>
        <v>05/05/2020</v>
      </c>
      <c r="M256" s="6">
        <f t="shared" si="25"/>
        <v>43982</v>
      </c>
      <c r="N256" t="str">
        <f t="shared" si="26"/>
        <v>North Dakota-43982</v>
      </c>
      <c r="O256" s="21">
        <f t="shared" si="27"/>
        <v>64.400000000000006</v>
      </c>
      <c r="P256" s="21">
        <f t="shared" si="28"/>
        <v>8.6999999999999993</v>
      </c>
      <c r="Q256" s="22">
        <f t="shared" si="29"/>
        <v>585062</v>
      </c>
      <c r="R256" s="22">
        <f t="shared" si="30"/>
        <v>376538</v>
      </c>
      <c r="S256" s="22">
        <f t="shared" si="31"/>
        <v>35724</v>
      </c>
    </row>
    <row r="257" spans="1:19">
      <c r="A257" s="14" t="s">
        <v>2046</v>
      </c>
      <c r="B257" s="15" t="s">
        <v>41</v>
      </c>
      <c r="C257" s="14" t="s">
        <v>2008</v>
      </c>
      <c r="D257" s="14" t="s">
        <v>2011</v>
      </c>
      <c r="E257" s="16">
        <v>9255576</v>
      </c>
      <c r="F257" s="16">
        <v>5831829</v>
      </c>
      <c r="G257" s="17">
        <v>63</v>
      </c>
      <c r="H257" s="16">
        <v>4965227</v>
      </c>
      <c r="I257" s="17">
        <v>53.6</v>
      </c>
      <c r="J257" s="16">
        <v>866602</v>
      </c>
      <c r="K257" s="17">
        <v>14.9</v>
      </c>
      <c r="L257" s="6" t="str">
        <f t="shared" si="24"/>
        <v>05/05/2020</v>
      </c>
      <c r="M257" s="6">
        <f t="shared" si="25"/>
        <v>43982</v>
      </c>
      <c r="N257" t="str">
        <f t="shared" si="26"/>
        <v>Ohio-43982</v>
      </c>
      <c r="O257" s="21">
        <f t="shared" si="27"/>
        <v>53.6</v>
      </c>
      <c r="P257" s="21">
        <f t="shared" si="28"/>
        <v>14.9</v>
      </c>
      <c r="Q257" s="22">
        <f t="shared" si="29"/>
        <v>9255576</v>
      </c>
      <c r="R257" s="22">
        <f t="shared" si="30"/>
        <v>4965227</v>
      </c>
      <c r="S257" s="22">
        <f t="shared" si="31"/>
        <v>866602</v>
      </c>
    </row>
    <row r="258" spans="1:19">
      <c r="A258" s="14" t="s">
        <v>2047</v>
      </c>
      <c r="B258" s="15" t="s">
        <v>30</v>
      </c>
      <c r="C258" s="14" t="s">
        <v>2008</v>
      </c>
      <c r="D258" s="14" t="s">
        <v>2011</v>
      </c>
      <c r="E258" s="16">
        <v>3049957</v>
      </c>
      <c r="F258" s="16">
        <v>1831486</v>
      </c>
      <c r="G258" s="17">
        <v>60</v>
      </c>
      <c r="H258" s="16">
        <v>1657368</v>
      </c>
      <c r="I258" s="17">
        <v>54.3</v>
      </c>
      <c r="J258" s="16">
        <v>174118</v>
      </c>
      <c r="K258" s="17">
        <v>9.5</v>
      </c>
      <c r="L258" s="6" t="str">
        <f t="shared" si="24"/>
        <v>05/05/2020</v>
      </c>
      <c r="M258" s="6">
        <f t="shared" si="25"/>
        <v>43982</v>
      </c>
      <c r="N258" t="str">
        <f t="shared" si="26"/>
        <v>Oklahoma-43982</v>
      </c>
      <c r="O258" s="21">
        <f t="shared" si="27"/>
        <v>54.3</v>
      </c>
      <c r="P258" s="21">
        <f t="shared" si="28"/>
        <v>9.5</v>
      </c>
      <c r="Q258" s="22">
        <f t="shared" si="29"/>
        <v>3049957</v>
      </c>
      <c r="R258" s="22">
        <f t="shared" si="30"/>
        <v>1657368</v>
      </c>
      <c r="S258" s="22">
        <f t="shared" si="31"/>
        <v>174118</v>
      </c>
    </row>
    <row r="259" spans="1:19">
      <c r="A259" s="14" t="s">
        <v>2048</v>
      </c>
      <c r="B259" s="15" t="s">
        <v>14</v>
      </c>
      <c r="C259" s="14" t="s">
        <v>2008</v>
      </c>
      <c r="D259" s="14" t="s">
        <v>2011</v>
      </c>
      <c r="E259" s="16">
        <v>3436725</v>
      </c>
      <c r="F259" s="16">
        <v>2121025</v>
      </c>
      <c r="G259" s="17">
        <v>61.7</v>
      </c>
      <c r="H259" s="16">
        <v>1873383</v>
      </c>
      <c r="I259" s="17">
        <v>54.5</v>
      </c>
      <c r="J259" s="16">
        <v>247642</v>
      </c>
      <c r="K259" s="17">
        <v>11.7</v>
      </c>
      <c r="L259" s="6" t="str">
        <f t="shared" si="24"/>
        <v>05/05/2020</v>
      </c>
      <c r="M259" s="6">
        <f t="shared" si="25"/>
        <v>43982</v>
      </c>
      <c r="N259" t="str">
        <f t="shared" si="26"/>
        <v>Oregon-43982</v>
      </c>
      <c r="O259" s="21">
        <f t="shared" si="27"/>
        <v>54.5</v>
      </c>
      <c r="P259" s="21">
        <f t="shared" si="28"/>
        <v>11.7</v>
      </c>
      <c r="Q259" s="22">
        <f t="shared" si="29"/>
        <v>3436725</v>
      </c>
      <c r="R259" s="22">
        <f t="shared" si="30"/>
        <v>1873383</v>
      </c>
      <c r="S259" s="22">
        <f t="shared" si="31"/>
        <v>247642</v>
      </c>
    </row>
    <row r="260" spans="1:19">
      <c r="A260" s="14" t="s">
        <v>2049</v>
      </c>
      <c r="B260" s="15" t="s">
        <v>31</v>
      </c>
      <c r="C260" s="14" t="s">
        <v>2008</v>
      </c>
      <c r="D260" s="14" t="s">
        <v>2011</v>
      </c>
      <c r="E260" s="16">
        <v>10277311</v>
      </c>
      <c r="F260" s="16">
        <v>6412123</v>
      </c>
      <c r="G260" s="17">
        <v>62.4</v>
      </c>
      <c r="H260" s="16">
        <v>5549484</v>
      </c>
      <c r="I260" s="17">
        <v>54</v>
      </c>
      <c r="J260" s="16">
        <v>862639</v>
      </c>
      <c r="K260" s="17">
        <v>13.5</v>
      </c>
      <c r="L260" s="6" t="str">
        <f t="shared" si="24"/>
        <v>05/05/2020</v>
      </c>
      <c r="M260" s="6">
        <f t="shared" si="25"/>
        <v>43982</v>
      </c>
      <c r="N260" t="str">
        <f t="shared" si="26"/>
        <v>Pennsylvania-43982</v>
      </c>
      <c r="O260" s="21">
        <f t="shared" si="27"/>
        <v>54</v>
      </c>
      <c r="P260" s="21">
        <f t="shared" si="28"/>
        <v>13.5</v>
      </c>
      <c r="Q260" s="22">
        <f t="shared" si="29"/>
        <v>10277311</v>
      </c>
      <c r="R260" s="22">
        <f t="shared" si="30"/>
        <v>5549484</v>
      </c>
      <c r="S260" s="22">
        <f t="shared" si="31"/>
        <v>862639</v>
      </c>
    </row>
    <row r="261" spans="1:19">
      <c r="A261" s="14" t="s">
        <v>2050</v>
      </c>
      <c r="B261" s="15" t="s">
        <v>17</v>
      </c>
      <c r="C261" s="14" t="s">
        <v>2008</v>
      </c>
      <c r="D261" s="14" t="s">
        <v>2011</v>
      </c>
      <c r="E261" s="16">
        <v>863889</v>
      </c>
      <c r="F261" s="16">
        <v>520943</v>
      </c>
      <c r="G261" s="17">
        <v>60.3</v>
      </c>
      <c r="H261" s="16">
        <v>453692</v>
      </c>
      <c r="I261" s="17">
        <v>52.5</v>
      </c>
      <c r="J261" s="16">
        <v>67251</v>
      </c>
      <c r="K261" s="17">
        <v>12.9</v>
      </c>
      <c r="L261" s="6" t="str">
        <f t="shared" si="24"/>
        <v>05/05/2020</v>
      </c>
      <c r="M261" s="6">
        <f t="shared" si="25"/>
        <v>43982</v>
      </c>
      <c r="N261" t="str">
        <f t="shared" si="26"/>
        <v>Rhode Island-43982</v>
      </c>
      <c r="O261" s="21">
        <f t="shared" si="27"/>
        <v>52.5</v>
      </c>
      <c r="P261" s="21">
        <f t="shared" si="28"/>
        <v>12.9</v>
      </c>
      <c r="Q261" s="22">
        <f t="shared" si="29"/>
        <v>863889</v>
      </c>
      <c r="R261" s="22">
        <f t="shared" si="30"/>
        <v>453692</v>
      </c>
      <c r="S261" s="22">
        <f t="shared" si="31"/>
        <v>67251</v>
      </c>
    </row>
    <row r="262" spans="1:19">
      <c r="A262" s="14" t="s">
        <v>2051</v>
      </c>
      <c r="B262" s="15" t="s">
        <v>32</v>
      </c>
      <c r="C262" s="14" t="s">
        <v>2008</v>
      </c>
      <c r="D262" s="14" t="s">
        <v>2011</v>
      </c>
      <c r="E262" s="16">
        <v>4122608</v>
      </c>
      <c r="F262" s="16">
        <v>2365735</v>
      </c>
      <c r="G262" s="17">
        <v>57.4</v>
      </c>
      <c r="H262" s="16">
        <v>2092571</v>
      </c>
      <c r="I262" s="17">
        <v>50.8</v>
      </c>
      <c r="J262" s="16">
        <v>273164</v>
      </c>
      <c r="K262" s="17">
        <v>11.5</v>
      </c>
      <c r="L262" s="6" t="str">
        <f t="shared" si="24"/>
        <v>05/05/2020</v>
      </c>
      <c r="M262" s="6">
        <f t="shared" si="25"/>
        <v>43982</v>
      </c>
      <c r="N262" t="str">
        <f t="shared" si="26"/>
        <v>South Carolina-43982</v>
      </c>
      <c r="O262" s="21">
        <f t="shared" si="27"/>
        <v>50.8</v>
      </c>
      <c r="P262" s="21">
        <f t="shared" si="28"/>
        <v>11.5</v>
      </c>
      <c r="Q262" s="22">
        <f t="shared" si="29"/>
        <v>4122608</v>
      </c>
      <c r="R262" s="22">
        <f t="shared" si="30"/>
        <v>2092571</v>
      </c>
      <c r="S262" s="22">
        <f t="shared" si="31"/>
        <v>273164</v>
      </c>
    </row>
    <row r="263" spans="1:19">
      <c r="A263" s="14" t="s">
        <v>2052</v>
      </c>
      <c r="B263" s="15" t="s">
        <v>43</v>
      </c>
      <c r="C263" s="14" t="s">
        <v>2008</v>
      </c>
      <c r="D263" s="14" t="s">
        <v>2011</v>
      </c>
      <c r="E263" s="16">
        <v>679284</v>
      </c>
      <c r="F263" s="16">
        <v>458811</v>
      </c>
      <c r="G263" s="17">
        <v>67.5</v>
      </c>
      <c r="H263" s="16">
        <v>426579</v>
      </c>
      <c r="I263" s="17">
        <v>62.8</v>
      </c>
      <c r="J263" s="16">
        <v>32232</v>
      </c>
      <c r="K263" s="17">
        <v>7</v>
      </c>
      <c r="L263" s="6" t="str">
        <f t="shared" si="24"/>
        <v>05/05/2020</v>
      </c>
      <c r="M263" s="6">
        <f t="shared" si="25"/>
        <v>43982</v>
      </c>
      <c r="N263" t="str">
        <f t="shared" si="26"/>
        <v>South Dakota-43982</v>
      </c>
      <c r="O263" s="21">
        <f t="shared" si="27"/>
        <v>62.8</v>
      </c>
      <c r="P263" s="21">
        <f t="shared" si="28"/>
        <v>7</v>
      </c>
      <c r="Q263" s="22">
        <f t="shared" si="29"/>
        <v>679284</v>
      </c>
      <c r="R263" s="22">
        <f t="shared" si="30"/>
        <v>426579</v>
      </c>
      <c r="S263" s="22">
        <f t="shared" si="31"/>
        <v>32232</v>
      </c>
    </row>
    <row r="264" spans="1:19">
      <c r="A264" s="14" t="s">
        <v>2053</v>
      </c>
      <c r="B264" s="15" t="s">
        <v>25</v>
      </c>
      <c r="C264" s="14" t="s">
        <v>2008</v>
      </c>
      <c r="D264" s="14" t="s">
        <v>2011</v>
      </c>
      <c r="E264" s="16">
        <v>5430156</v>
      </c>
      <c r="F264" s="16">
        <v>3150509</v>
      </c>
      <c r="G264" s="17">
        <v>58</v>
      </c>
      <c r="H264" s="16">
        <v>2848150</v>
      </c>
      <c r="I264" s="17">
        <v>52.5</v>
      </c>
      <c r="J264" s="16">
        <v>302359</v>
      </c>
      <c r="K264" s="17">
        <v>9.6</v>
      </c>
      <c r="L264" s="6" t="str">
        <f t="shared" si="24"/>
        <v>05/05/2020</v>
      </c>
      <c r="M264" s="6">
        <f t="shared" si="25"/>
        <v>43982</v>
      </c>
      <c r="N264" t="str">
        <f t="shared" si="26"/>
        <v>Tennessee-43982</v>
      </c>
      <c r="O264" s="21">
        <f t="shared" si="27"/>
        <v>52.5</v>
      </c>
      <c r="P264" s="21">
        <f t="shared" si="28"/>
        <v>9.6</v>
      </c>
      <c r="Q264" s="22">
        <f t="shared" si="29"/>
        <v>5430156</v>
      </c>
      <c r="R264" s="22">
        <f t="shared" si="30"/>
        <v>2848150</v>
      </c>
      <c r="S264" s="22">
        <f t="shared" si="31"/>
        <v>302359</v>
      </c>
    </row>
    <row r="265" spans="1:19">
      <c r="A265" s="14" t="s">
        <v>2054</v>
      </c>
      <c r="B265" s="15" t="s">
        <v>11</v>
      </c>
      <c r="C265" s="14" t="s">
        <v>2008</v>
      </c>
      <c r="D265" s="14" t="s">
        <v>2011</v>
      </c>
      <c r="E265" s="16">
        <v>22245728</v>
      </c>
      <c r="F265" s="16">
        <v>13567930</v>
      </c>
      <c r="G265" s="17">
        <v>61</v>
      </c>
      <c r="H265" s="16">
        <v>11992731</v>
      </c>
      <c r="I265" s="17">
        <v>53.9</v>
      </c>
      <c r="J265" s="16">
        <v>1575199</v>
      </c>
      <c r="K265" s="17">
        <v>11.6</v>
      </c>
      <c r="L265" s="6" t="str">
        <f t="shared" ref="L265:L328" si="32">_xlfn.CONCAT(D265,"/",D265,"/",C265)</f>
        <v>05/05/2020</v>
      </c>
      <c r="M265" s="6">
        <f t="shared" ref="M265:M328" si="33">EOMONTH(L265,0)</f>
        <v>43982</v>
      </c>
      <c r="N265" t="str">
        <f t="shared" ref="N265:N328" si="34">_xlfn.CONCAT(B265,"-",M265)</f>
        <v>Texas-43982</v>
      </c>
      <c r="O265" s="21">
        <f t="shared" ref="O265:O328" si="35">I265</f>
        <v>53.9</v>
      </c>
      <c r="P265" s="21">
        <f t="shared" ref="P265:P328" si="36">K265</f>
        <v>11.6</v>
      </c>
      <c r="Q265" s="22">
        <f t="shared" ref="Q265:Q328" si="37">E265</f>
        <v>22245728</v>
      </c>
      <c r="R265" s="22">
        <f t="shared" ref="R265:R328" si="38">H265</f>
        <v>11992731</v>
      </c>
      <c r="S265" s="22">
        <f t="shared" ref="S265:S328" si="39">J265</f>
        <v>1575199</v>
      </c>
    </row>
    <row r="266" spans="1:19">
      <c r="A266" s="14" t="s">
        <v>2055</v>
      </c>
      <c r="B266" s="15" t="s">
        <v>13</v>
      </c>
      <c r="C266" s="14" t="s">
        <v>2008</v>
      </c>
      <c r="D266" s="14" t="s">
        <v>2011</v>
      </c>
      <c r="E266" s="16">
        <v>2393257</v>
      </c>
      <c r="F266" s="16">
        <v>1583682</v>
      </c>
      <c r="G266" s="17">
        <v>66.2</v>
      </c>
      <c r="H266" s="16">
        <v>1463992</v>
      </c>
      <c r="I266" s="17">
        <v>61.2</v>
      </c>
      <c r="J266" s="16">
        <v>119690</v>
      </c>
      <c r="K266" s="17">
        <v>7.6</v>
      </c>
      <c r="L266" s="6" t="str">
        <f t="shared" si="32"/>
        <v>05/05/2020</v>
      </c>
      <c r="M266" s="6">
        <f t="shared" si="33"/>
        <v>43982</v>
      </c>
      <c r="N266" t="str">
        <f t="shared" si="34"/>
        <v>Utah-43982</v>
      </c>
      <c r="O266" s="21">
        <f t="shared" si="35"/>
        <v>61.2</v>
      </c>
      <c r="P266" s="21">
        <f t="shared" si="36"/>
        <v>7.6</v>
      </c>
      <c r="Q266" s="22">
        <f t="shared" si="37"/>
        <v>2393257</v>
      </c>
      <c r="R266" s="22">
        <f t="shared" si="38"/>
        <v>1463992</v>
      </c>
      <c r="S266" s="22">
        <f t="shared" si="39"/>
        <v>119690</v>
      </c>
    </row>
    <row r="267" spans="1:19">
      <c r="A267" s="14" t="s">
        <v>2056</v>
      </c>
      <c r="B267" s="15" t="s">
        <v>36</v>
      </c>
      <c r="C267" s="14" t="s">
        <v>2008</v>
      </c>
      <c r="D267" s="14" t="s">
        <v>2011</v>
      </c>
      <c r="E267" s="16">
        <v>518699</v>
      </c>
      <c r="F267" s="16">
        <v>332962</v>
      </c>
      <c r="G267" s="17">
        <v>64.2</v>
      </c>
      <c r="H267" s="16">
        <v>301923</v>
      </c>
      <c r="I267" s="17">
        <v>58.2</v>
      </c>
      <c r="J267" s="16">
        <v>31039</v>
      </c>
      <c r="K267" s="17">
        <v>9.3000000000000007</v>
      </c>
      <c r="L267" s="6" t="str">
        <f t="shared" si="32"/>
        <v>05/05/2020</v>
      </c>
      <c r="M267" s="6">
        <f t="shared" si="33"/>
        <v>43982</v>
      </c>
      <c r="N267" t="str">
        <f t="shared" si="34"/>
        <v>Vermont-43982</v>
      </c>
      <c r="O267" s="21">
        <f t="shared" si="35"/>
        <v>58.2</v>
      </c>
      <c r="P267" s="21">
        <f t="shared" si="36"/>
        <v>9.3000000000000007</v>
      </c>
      <c r="Q267" s="22">
        <f t="shared" si="37"/>
        <v>518699</v>
      </c>
      <c r="R267" s="22">
        <f t="shared" si="38"/>
        <v>301923</v>
      </c>
      <c r="S267" s="22">
        <f t="shared" si="39"/>
        <v>31039</v>
      </c>
    </row>
    <row r="268" spans="1:19">
      <c r="A268" s="14" t="s">
        <v>2057</v>
      </c>
      <c r="B268" s="15" t="s">
        <v>37</v>
      </c>
      <c r="C268" s="14" t="s">
        <v>2008</v>
      </c>
      <c r="D268" s="14" t="s">
        <v>2011</v>
      </c>
      <c r="E268" s="16">
        <v>6720219</v>
      </c>
      <c r="F268" s="16">
        <v>4274171</v>
      </c>
      <c r="G268" s="17">
        <v>63.6</v>
      </c>
      <c r="H268" s="16">
        <v>3912282</v>
      </c>
      <c r="I268" s="17">
        <v>58.2</v>
      </c>
      <c r="J268" s="16">
        <v>361889</v>
      </c>
      <c r="K268" s="17">
        <v>8.5</v>
      </c>
      <c r="L268" s="6" t="str">
        <f t="shared" si="32"/>
        <v>05/05/2020</v>
      </c>
      <c r="M268" s="6">
        <f t="shared" si="33"/>
        <v>43982</v>
      </c>
      <c r="N268" t="str">
        <f t="shared" si="34"/>
        <v>Virginia-43982</v>
      </c>
      <c r="O268" s="21">
        <f t="shared" si="35"/>
        <v>58.2</v>
      </c>
      <c r="P268" s="21">
        <f t="shared" si="36"/>
        <v>8.5</v>
      </c>
      <c r="Q268" s="22">
        <f t="shared" si="37"/>
        <v>6720219</v>
      </c>
      <c r="R268" s="22">
        <f t="shared" si="38"/>
        <v>3912282</v>
      </c>
      <c r="S268" s="22">
        <f t="shared" si="39"/>
        <v>361889</v>
      </c>
    </row>
    <row r="269" spans="1:19">
      <c r="A269" s="14" t="s">
        <v>2058</v>
      </c>
      <c r="B269" s="15" t="s">
        <v>5</v>
      </c>
      <c r="C269" s="14" t="s">
        <v>2008</v>
      </c>
      <c r="D269" s="14" t="s">
        <v>2011</v>
      </c>
      <c r="E269" s="16">
        <v>6090159</v>
      </c>
      <c r="F269" s="16">
        <v>3904883</v>
      </c>
      <c r="G269" s="17">
        <v>64.099999999999994</v>
      </c>
      <c r="H269" s="16">
        <v>3417587</v>
      </c>
      <c r="I269" s="17">
        <v>56.1</v>
      </c>
      <c r="J269" s="16">
        <v>487296</v>
      </c>
      <c r="K269" s="17">
        <v>12.5</v>
      </c>
      <c r="L269" s="6" t="str">
        <f t="shared" si="32"/>
        <v>05/05/2020</v>
      </c>
      <c r="M269" s="6">
        <f t="shared" si="33"/>
        <v>43982</v>
      </c>
      <c r="N269" t="str">
        <f t="shared" si="34"/>
        <v>Washington-43982</v>
      </c>
      <c r="O269" s="21">
        <f t="shared" si="35"/>
        <v>56.1</v>
      </c>
      <c r="P269" s="21">
        <f t="shared" si="36"/>
        <v>12.5</v>
      </c>
      <c r="Q269" s="22">
        <f t="shared" si="37"/>
        <v>6090159</v>
      </c>
      <c r="R269" s="22">
        <f t="shared" si="38"/>
        <v>3417587</v>
      </c>
      <c r="S269" s="22">
        <f t="shared" si="39"/>
        <v>487296</v>
      </c>
    </row>
    <row r="270" spans="1:19">
      <c r="A270" s="14" t="s">
        <v>2059</v>
      </c>
      <c r="B270" s="15" t="s">
        <v>58</v>
      </c>
      <c r="C270" s="14" t="s">
        <v>2008</v>
      </c>
      <c r="D270" s="14" t="s">
        <v>2011</v>
      </c>
      <c r="E270" s="16">
        <v>1444132</v>
      </c>
      <c r="F270" s="16">
        <v>780907</v>
      </c>
      <c r="G270" s="17">
        <v>54.1</v>
      </c>
      <c r="H270" s="16">
        <v>688146</v>
      </c>
      <c r="I270" s="17">
        <v>47.7</v>
      </c>
      <c r="J270" s="16">
        <v>92761</v>
      </c>
      <c r="K270" s="17">
        <v>11.9</v>
      </c>
      <c r="L270" s="6" t="str">
        <f t="shared" si="32"/>
        <v>05/05/2020</v>
      </c>
      <c r="M270" s="6">
        <f t="shared" si="33"/>
        <v>43982</v>
      </c>
      <c r="N270" t="str">
        <f t="shared" si="34"/>
        <v>West Virginia-43982</v>
      </c>
      <c r="O270" s="21">
        <f t="shared" si="35"/>
        <v>47.7</v>
      </c>
      <c r="P270" s="21">
        <f t="shared" si="36"/>
        <v>11.9</v>
      </c>
      <c r="Q270" s="22">
        <f t="shared" si="37"/>
        <v>1444132</v>
      </c>
      <c r="R270" s="22">
        <f t="shared" si="38"/>
        <v>688146</v>
      </c>
      <c r="S270" s="22">
        <f t="shared" si="39"/>
        <v>92761</v>
      </c>
    </row>
    <row r="271" spans="1:19">
      <c r="A271" s="14" t="s">
        <v>2060</v>
      </c>
      <c r="B271" s="15" t="s">
        <v>10</v>
      </c>
      <c r="C271" s="14" t="s">
        <v>2008</v>
      </c>
      <c r="D271" s="14" t="s">
        <v>2011</v>
      </c>
      <c r="E271" s="16">
        <v>4652037</v>
      </c>
      <c r="F271" s="16">
        <v>3052908</v>
      </c>
      <c r="G271" s="17">
        <v>65.599999999999994</v>
      </c>
      <c r="H271" s="16">
        <v>2736271</v>
      </c>
      <c r="I271" s="17">
        <v>58.8</v>
      </c>
      <c r="J271" s="16">
        <v>316637</v>
      </c>
      <c r="K271" s="17">
        <v>10.4</v>
      </c>
      <c r="L271" s="6" t="str">
        <f t="shared" si="32"/>
        <v>05/05/2020</v>
      </c>
      <c r="M271" s="6">
        <f t="shared" si="33"/>
        <v>43982</v>
      </c>
      <c r="N271" t="str">
        <f t="shared" si="34"/>
        <v>Wisconsin-43982</v>
      </c>
      <c r="O271" s="21">
        <f t="shared" si="35"/>
        <v>58.8</v>
      </c>
      <c r="P271" s="21">
        <f t="shared" si="36"/>
        <v>10.4</v>
      </c>
      <c r="Q271" s="22">
        <f t="shared" si="37"/>
        <v>4652037</v>
      </c>
      <c r="R271" s="22">
        <f t="shared" si="38"/>
        <v>2736271</v>
      </c>
      <c r="S271" s="22">
        <f t="shared" si="39"/>
        <v>316637</v>
      </c>
    </row>
    <row r="272" spans="1:19">
      <c r="A272" s="14" t="s">
        <v>2061</v>
      </c>
      <c r="B272" s="15" t="s">
        <v>49</v>
      </c>
      <c r="C272" s="14" t="s">
        <v>2008</v>
      </c>
      <c r="D272" s="14" t="s">
        <v>2011</v>
      </c>
      <c r="E272" s="16">
        <v>453942</v>
      </c>
      <c r="F272" s="16">
        <v>300611</v>
      </c>
      <c r="G272" s="17">
        <v>66.2</v>
      </c>
      <c r="H272" s="16">
        <v>275096</v>
      </c>
      <c r="I272" s="17">
        <v>60.6</v>
      </c>
      <c r="J272" s="16">
        <v>25515</v>
      </c>
      <c r="K272" s="17">
        <v>8.5</v>
      </c>
      <c r="L272" s="6" t="str">
        <f t="shared" si="32"/>
        <v>05/05/2020</v>
      </c>
      <c r="M272" s="6">
        <f t="shared" si="33"/>
        <v>43982</v>
      </c>
      <c r="N272" t="str">
        <f t="shared" si="34"/>
        <v>Wyoming-43982</v>
      </c>
      <c r="O272" s="21">
        <f t="shared" si="35"/>
        <v>60.6</v>
      </c>
      <c r="P272" s="21">
        <f t="shared" si="36"/>
        <v>8.5</v>
      </c>
      <c r="Q272" s="22">
        <f t="shared" si="37"/>
        <v>453942</v>
      </c>
      <c r="R272" s="22">
        <f t="shared" si="38"/>
        <v>275096</v>
      </c>
      <c r="S272" s="22">
        <f t="shared" si="39"/>
        <v>25515</v>
      </c>
    </row>
    <row r="273" spans="1:19">
      <c r="A273" s="14" t="s">
        <v>2007</v>
      </c>
      <c r="B273" s="15" t="s">
        <v>52</v>
      </c>
      <c r="C273" s="14" t="s">
        <v>2008</v>
      </c>
      <c r="D273" s="14" t="s">
        <v>2012</v>
      </c>
      <c r="E273" s="16">
        <v>3879980</v>
      </c>
      <c r="F273" s="16">
        <v>2221436</v>
      </c>
      <c r="G273" s="17">
        <v>57.3</v>
      </c>
      <c r="H273" s="16">
        <v>2049715</v>
      </c>
      <c r="I273" s="17">
        <v>52.8</v>
      </c>
      <c r="J273" s="16">
        <v>171721</v>
      </c>
      <c r="K273" s="17">
        <v>7.7</v>
      </c>
      <c r="L273" s="6" t="str">
        <f t="shared" si="32"/>
        <v>06/06/2020</v>
      </c>
      <c r="M273" s="6">
        <f t="shared" si="33"/>
        <v>44012</v>
      </c>
      <c r="N273" t="str">
        <f t="shared" si="34"/>
        <v>Alabama-44012</v>
      </c>
      <c r="O273" s="21">
        <f t="shared" si="35"/>
        <v>52.8</v>
      </c>
      <c r="P273" s="21">
        <f t="shared" si="36"/>
        <v>7.7</v>
      </c>
      <c r="Q273" s="22">
        <f t="shared" si="37"/>
        <v>3879980</v>
      </c>
      <c r="R273" s="22">
        <f t="shared" si="38"/>
        <v>2049715</v>
      </c>
      <c r="S273" s="22">
        <f t="shared" si="39"/>
        <v>171721</v>
      </c>
    </row>
    <row r="274" spans="1:19">
      <c r="A274" s="14" t="s">
        <v>2009</v>
      </c>
      <c r="B274" s="15" t="s">
        <v>50</v>
      </c>
      <c r="C274" s="14" t="s">
        <v>2008</v>
      </c>
      <c r="D274" s="14" t="s">
        <v>2012</v>
      </c>
      <c r="E274" s="16">
        <v>545489</v>
      </c>
      <c r="F274" s="16">
        <v>345254</v>
      </c>
      <c r="G274" s="17">
        <v>63.3</v>
      </c>
      <c r="H274" s="16">
        <v>306122</v>
      </c>
      <c r="I274" s="17">
        <v>56.1</v>
      </c>
      <c r="J274" s="16">
        <v>39132</v>
      </c>
      <c r="K274" s="17">
        <v>11.3</v>
      </c>
      <c r="L274" s="6" t="str">
        <f t="shared" si="32"/>
        <v>06/06/2020</v>
      </c>
      <c r="M274" s="6">
        <f t="shared" si="33"/>
        <v>44012</v>
      </c>
      <c r="N274" t="str">
        <f t="shared" si="34"/>
        <v>Alaska-44012</v>
      </c>
      <c r="O274" s="21">
        <f t="shared" si="35"/>
        <v>56.1</v>
      </c>
      <c r="P274" s="21">
        <f t="shared" si="36"/>
        <v>11.3</v>
      </c>
      <c r="Q274" s="22">
        <f t="shared" si="37"/>
        <v>545489</v>
      </c>
      <c r="R274" s="22">
        <f t="shared" si="38"/>
        <v>306122</v>
      </c>
      <c r="S274" s="22">
        <f t="shared" si="39"/>
        <v>39132</v>
      </c>
    </row>
    <row r="275" spans="1:19">
      <c r="A275" s="14" t="s">
        <v>2010</v>
      </c>
      <c r="B275" s="15" t="s">
        <v>8</v>
      </c>
      <c r="C275" s="14" t="s">
        <v>2008</v>
      </c>
      <c r="D275" s="14" t="s">
        <v>2012</v>
      </c>
      <c r="E275" s="16">
        <v>5853318</v>
      </c>
      <c r="F275" s="16">
        <v>3561870</v>
      </c>
      <c r="G275" s="17">
        <v>60.9</v>
      </c>
      <c r="H275" s="16">
        <v>3180733</v>
      </c>
      <c r="I275" s="17">
        <v>54.3</v>
      </c>
      <c r="J275" s="16">
        <v>381137</v>
      </c>
      <c r="K275" s="17">
        <v>10.7</v>
      </c>
      <c r="L275" s="6" t="str">
        <f t="shared" si="32"/>
        <v>06/06/2020</v>
      </c>
      <c r="M275" s="6">
        <f t="shared" si="33"/>
        <v>44012</v>
      </c>
      <c r="N275" t="str">
        <f t="shared" si="34"/>
        <v>Arizona-44012</v>
      </c>
      <c r="O275" s="21">
        <f t="shared" si="35"/>
        <v>54.3</v>
      </c>
      <c r="P275" s="21">
        <f t="shared" si="36"/>
        <v>10.7</v>
      </c>
      <c r="Q275" s="22">
        <f t="shared" si="37"/>
        <v>5853318</v>
      </c>
      <c r="R275" s="22">
        <f t="shared" si="38"/>
        <v>3180733</v>
      </c>
      <c r="S275" s="22">
        <f t="shared" si="39"/>
        <v>381137</v>
      </c>
    </row>
    <row r="276" spans="1:19">
      <c r="A276" s="14" t="s">
        <v>2011</v>
      </c>
      <c r="B276" s="15" t="s">
        <v>44</v>
      </c>
      <c r="C276" s="14" t="s">
        <v>2008</v>
      </c>
      <c r="D276" s="14" t="s">
        <v>2012</v>
      </c>
      <c r="E276" s="16">
        <v>2357230</v>
      </c>
      <c r="F276" s="16">
        <v>1347387</v>
      </c>
      <c r="G276" s="17">
        <v>57.2</v>
      </c>
      <c r="H276" s="16">
        <v>1242595</v>
      </c>
      <c r="I276" s="17">
        <v>52.7</v>
      </c>
      <c r="J276" s="16">
        <v>104792</v>
      </c>
      <c r="K276" s="17">
        <v>7.8</v>
      </c>
      <c r="L276" s="6" t="str">
        <f t="shared" si="32"/>
        <v>06/06/2020</v>
      </c>
      <c r="M276" s="6">
        <f t="shared" si="33"/>
        <v>44012</v>
      </c>
      <c r="N276" t="str">
        <f t="shared" si="34"/>
        <v>Arkansas-44012</v>
      </c>
      <c r="O276" s="21">
        <f t="shared" si="35"/>
        <v>52.7</v>
      </c>
      <c r="P276" s="21">
        <f t="shared" si="36"/>
        <v>7.8</v>
      </c>
      <c r="Q276" s="22">
        <f t="shared" si="37"/>
        <v>2357230</v>
      </c>
      <c r="R276" s="22">
        <f t="shared" si="38"/>
        <v>1242595</v>
      </c>
      <c r="S276" s="22">
        <f t="shared" si="39"/>
        <v>104792</v>
      </c>
    </row>
    <row r="277" spans="1:19">
      <c r="A277" s="14" t="s">
        <v>2012</v>
      </c>
      <c r="B277" s="15" t="s">
        <v>7</v>
      </c>
      <c r="C277" s="14" t="s">
        <v>2008</v>
      </c>
      <c r="D277" s="14" t="s">
        <v>2012</v>
      </c>
      <c r="E277" s="16">
        <v>31075328</v>
      </c>
      <c r="F277" s="16">
        <v>18813142</v>
      </c>
      <c r="G277" s="17">
        <v>60.5</v>
      </c>
      <c r="H277" s="16">
        <v>16161036</v>
      </c>
      <c r="I277" s="17">
        <v>52</v>
      </c>
      <c r="J277" s="16">
        <v>2652106</v>
      </c>
      <c r="K277" s="17">
        <v>14.1</v>
      </c>
      <c r="L277" s="6" t="str">
        <f t="shared" si="32"/>
        <v>06/06/2020</v>
      </c>
      <c r="M277" s="6">
        <f t="shared" si="33"/>
        <v>44012</v>
      </c>
      <c r="N277" t="str">
        <f t="shared" si="34"/>
        <v>California-44012</v>
      </c>
      <c r="O277" s="21">
        <f t="shared" si="35"/>
        <v>52</v>
      </c>
      <c r="P277" s="21">
        <f t="shared" si="36"/>
        <v>14.1</v>
      </c>
      <c r="Q277" s="22">
        <f t="shared" si="37"/>
        <v>31075328</v>
      </c>
      <c r="R277" s="22">
        <f t="shared" si="38"/>
        <v>16161036</v>
      </c>
      <c r="S277" s="22">
        <f t="shared" si="39"/>
        <v>2652106</v>
      </c>
    </row>
    <row r="278" spans="1:19">
      <c r="A278" s="14" t="s">
        <v>2013</v>
      </c>
      <c r="B278" s="18" t="s">
        <v>283</v>
      </c>
      <c r="C278" s="14" t="s">
        <v>2008</v>
      </c>
      <c r="D278" s="14" t="s">
        <v>2012</v>
      </c>
      <c r="E278" s="16">
        <v>8017191</v>
      </c>
      <c r="F278" s="16">
        <v>4882242</v>
      </c>
      <c r="G278" s="17">
        <v>60.9</v>
      </c>
      <c r="H278" s="16">
        <v>4009917</v>
      </c>
      <c r="I278" s="17">
        <v>50</v>
      </c>
      <c r="J278" s="16">
        <v>872325</v>
      </c>
      <c r="K278" s="17">
        <v>17.899999999999999</v>
      </c>
      <c r="L278" s="6" t="str">
        <f t="shared" si="32"/>
        <v>06/06/2020</v>
      </c>
      <c r="M278" s="6">
        <f t="shared" si="33"/>
        <v>44012</v>
      </c>
      <c r="N278" t="str">
        <f t="shared" si="34"/>
        <v>Los Angeles County-44012</v>
      </c>
      <c r="O278" s="21">
        <f t="shared" si="35"/>
        <v>50</v>
      </c>
      <c r="P278" s="21">
        <f t="shared" si="36"/>
        <v>17.899999999999999</v>
      </c>
      <c r="Q278" s="22">
        <f t="shared" si="37"/>
        <v>8017191</v>
      </c>
      <c r="R278" s="22">
        <f t="shared" si="38"/>
        <v>4009917</v>
      </c>
      <c r="S278" s="22">
        <f t="shared" si="39"/>
        <v>872325</v>
      </c>
    </row>
    <row r="279" spans="1:19">
      <c r="A279" s="14" t="s">
        <v>2014</v>
      </c>
      <c r="B279" s="15" t="s">
        <v>22</v>
      </c>
      <c r="C279" s="14" t="s">
        <v>2008</v>
      </c>
      <c r="D279" s="14" t="s">
        <v>2012</v>
      </c>
      <c r="E279" s="16">
        <v>4606805</v>
      </c>
      <c r="F279" s="16">
        <v>3154711</v>
      </c>
      <c r="G279" s="17">
        <v>68.5</v>
      </c>
      <c r="H279" s="16">
        <v>2796909</v>
      </c>
      <c r="I279" s="17">
        <v>60.7</v>
      </c>
      <c r="J279" s="16">
        <v>357802</v>
      </c>
      <c r="K279" s="17">
        <v>11.3</v>
      </c>
      <c r="L279" s="6" t="str">
        <f t="shared" si="32"/>
        <v>06/06/2020</v>
      </c>
      <c r="M279" s="6">
        <f t="shared" si="33"/>
        <v>44012</v>
      </c>
      <c r="N279" t="str">
        <f t="shared" si="34"/>
        <v>Colorado-44012</v>
      </c>
      <c r="O279" s="21">
        <f t="shared" si="35"/>
        <v>60.7</v>
      </c>
      <c r="P279" s="21">
        <f t="shared" si="36"/>
        <v>11.3</v>
      </c>
      <c r="Q279" s="22">
        <f t="shared" si="37"/>
        <v>4606805</v>
      </c>
      <c r="R279" s="22">
        <f t="shared" si="38"/>
        <v>2796909</v>
      </c>
      <c r="S279" s="22">
        <f t="shared" si="39"/>
        <v>357802</v>
      </c>
    </row>
    <row r="280" spans="1:19">
      <c r="A280" s="14" t="s">
        <v>2015</v>
      </c>
      <c r="B280" s="15" t="s">
        <v>38</v>
      </c>
      <c r="C280" s="14" t="s">
        <v>2008</v>
      </c>
      <c r="D280" s="14" t="s">
        <v>2012</v>
      </c>
      <c r="E280" s="16">
        <v>2883299</v>
      </c>
      <c r="F280" s="16">
        <v>1890666</v>
      </c>
      <c r="G280" s="17">
        <v>65.599999999999994</v>
      </c>
      <c r="H280" s="16">
        <v>1675483</v>
      </c>
      <c r="I280" s="17">
        <v>58.1</v>
      </c>
      <c r="J280" s="16">
        <v>215183</v>
      </c>
      <c r="K280" s="17">
        <v>11.4</v>
      </c>
      <c r="L280" s="6" t="str">
        <f t="shared" si="32"/>
        <v>06/06/2020</v>
      </c>
      <c r="M280" s="6">
        <f t="shared" si="33"/>
        <v>44012</v>
      </c>
      <c r="N280" t="str">
        <f t="shared" si="34"/>
        <v>Connecticut-44012</v>
      </c>
      <c r="O280" s="21">
        <f t="shared" si="35"/>
        <v>58.1</v>
      </c>
      <c r="P280" s="21">
        <f t="shared" si="36"/>
        <v>11.4</v>
      </c>
      <c r="Q280" s="22">
        <f t="shared" si="37"/>
        <v>2883299</v>
      </c>
      <c r="R280" s="22">
        <f t="shared" si="38"/>
        <v>1675483</v>
      </c>
      <c r="S280" s="22">
        <f t="shared" si="39"/>
        <v>215183</v>
      </c>
    </row>
    <row r="281" spans="1:19">
      <c r="A281" s="14" t="s">
        <v>2016</v>
      </c>
      <c r="B281" s="15" t="s">
        <v>45</v>
      </c>
      <c r="C281" s="14" t="s">
        <v>2008</v>
      </c>
      <c r="D281" s="14" t="s">
        <v>2012</v>
      </c>
      <c r="E281" s="16">
        <v>790266</v>
      </c>
      <c r="F281" s="16">
        <v>475871</v>
      </c>
      <c r="G281" s="17">
        <v>60.2</v>
      </c>
      <c r="H281" s="16">
        <v>414294</v>
      </c>
      <c r="I281" s="17">
        <v>52.4</v>
      </c>
      <c r="J281" s="16">
        <v>61577</v>
      </c>
      <c r="K281" s="17">
        <v>12.9</v>
      </c>
      <c r="L281" s="6" t="str">
        <f t="shared" si="32"/>
        <v>06/06/2020</v>
      </c>
      <c r="M281" s="6">
        <f t="shared" si="33"/>
        <v>44012</v>
      </c>
      <c r="N281" t="str">
        <f t="shared" si="34"/>
        <v>Delaware-44012</v>
      </c>
      <c r="O281" s="21">
        <f t="shared" si="35"/>
        <v>52.4</v>
      </c>
      <c r="P281" s="21">
        <f t="shared" si="36"/>
        <v>12.9</v>
      </c>
      <c r="Q281" s="22">
        <f t="shared" si="37"/>
        <v>790266</v>
      </c>
      <c r="R281" s="22">
        <f t="shared" si="38"/>
        <v>414294</v>
      </c>
      <c r="S281" s="22">
        <f t="shared" si="39"/>
        <v>61577</v>
      </c>
    </row>
    <row r="282" spans="1:19">
      <c r="A282" s="14" t="s">
        <v>2017</v>
      </c>
      <c r="B282" s="15" t="s">
        <v>33</v>
      </c>
      <c r="C282" s="14" t="s">
        <v>2008</v>
      </c>
      <c r="D282" s="14" t="s">
        <v>2012</v>
      </c>
      <c r="E282" s="16">
        <v>583522</v>
      </c>
      <c r="F282" s="16">
        <v>399915</v>
      </c>
      <c r="G282" s="17">
        <v>68.5</v>
      </c>
      <c r="H282" s="16">
        <v>364192</v>
      </c>
      <c r="I282" s="17">
        <v>62.4</v>
      </c>
      <c r="J282" s="16">
        <v>35723</v>
      </c>
      <c r="K282" s="17">
        <v>8.9</v>
      </c>
      <c r="L282" s="6" t="str">
        <f t="shared" si="32"/>
        <v>06/06/2020</v>
      </c>
      <c r="M282" s="6">
        <f t="shared" si="33"/>
        <v>44012</v>
      </c>
      <c r="N282" t="str">
        <f t="shared" si="34"/>
        <v>District of Columbia-44012</v>
      </c>
      <c r="O282" s="21">
        <f t="shared" si="35"/>
        <v>62.4</v>
      </c>
      <c r="P282" s="21">
        <f t="shared" si="36"/>
        <v>8.9</v>
      </c>
      <c r="Q282" s="22">
        <f t="shared" si="37"/>
        <v>583522</v>
      </c>
      <c r="R282" s="22">
        <f t="shared" si="38"/>
        <v>364192</v>
      </c>
      <c r="S282" s="22">
        <f t="shared" si="39"/>
        <v>35723</v>
      </c>
    </row>
    <row r="283" spans="1:19">
      <c r="A283" s="14" t="s">
        <v>2018</v>
      </c>
      <c r="B283" s="15" t="s">
        <v>15</v>
      </c>
      <c r="C283" s="14" t="s">
        <v>2008</v>
      </c>
      <c r="D283" s="14" t="s">
        <v>2012</v>
      </c>
      <c r="E283" s="16">
        <v>17635636</v>
      </c>
      <c r="F283" s="16">
        <v>9898486</v>
      </c>
      <c r="G283" s="17">
        <v>56.1</v>
      </c>
      <c r="H283" s="16">
        <v>8749388</v>
      </c>
      <c r="I283" s="17">
        <v>49.6</v>
      </c>
      <c r="J283" s="16">
        <v>1149098</v>
      </c>
      <c r="K283" s="17">
        <v>11.6</v>
      </c>
      <c r="L283" s="6" t="str">
        <f t="shared" si="32"/>
        <v>06/06/2020</v>
      </c>
      <c r="M283" s="6">
        <f t="shared" si="33"/>
        <v>44012</v>
      </c>
      <c r="N283" t="str">
        <f t="shared" si="34"/>
        <v>Florida-44012</v>
      </c>
      <c r="O283" s="21">
        <f t="shared" si="35"/>
        <v>49.6</v>
      </c>
      <c r="P283" s="21">
        <f t="shared" si="36"/>
        <v>11.6</v>
      </c>
      <c r="Q283" s="22">
        <f t="shared" si="37"/>
        <v>17635636</v>
      </c>
      <c r="R283" s="22">
        <f t="shared" si="38"/>
        <v>8749388</v>
      </c>
      <c r="S283" s="22">
        <f t="shared" si="39"/>
        <v>1149098</v>
      </c>
    </row>
    <row r="284" spans="1:19">
      <c r="A284" s="14" t="s">
        <v>2019</v>
      </c>
      <c r="B284" s="15" t="s">
        <v>18</v>
      </c>
      <c r="C284" s="14" t="s">
        <v>2008</v>
      </c>
      <c r="D284" s="14" t="s">
        <v>2012</v>
      </c>
      <c r="E284" s="16">
        <v>8292650</v>
      </c>
      <c r="F284" s="16">
        <v>4990499</v>
      </c>
      <c r="G284" s="17">
        <v>60.2</v>
      </c>
      <c r="H284" s="16">
        <v>4569851</v>
      </c>
      <c r="I284" s="17">
        <v>55.1</v>
      </c>
      <c r="J284" s="16">
        <v>420648</v>
      </c>
      <c r="K284" s="17">
        <v>8.4</v>
      </c>
      <c r="L284" s="6" t="str">
        <f t="shared" si="32"/>
        <v>06/06/2020</v>
      </c>
      <c r="M284" s="6">
        <f t="shared" si="33"/>
        <v>44012</v>
      </c>
      <c r="N284" t="str">
        <f t="shared" si="34"/>
        <v>Georgia-44012</v>
      </c>
      <c r="O284" s="21">
        <f t="shared" si="35"/>
        <v>55.1</v>
      </c>
      <c r="P284" s="21">
        <f t="shared" si="36"/>
        <v>8.4</v>
      </c>
      <c r="Q284" s="22">
        <f t="shared" si="37"/>
        <v>8292650</v>
      </c>
      <c r="R284" s="22">
        <f t="shared" si="38"/>
        <v>4569851</v>
      </c>
      <c r="S284" s="22">
        <f t="shared" si="39"/>
        <v>420648</v>
      </c>
    </row>
    <row r="285" spans="1:19">
      <c r="A285" s="14" t="s">
        <v>2020</v>
      </c>
      <c r="B285" s="15" t="s">
        <v>26</v>
      </c>
      <c r="C285" s="14" t="s">
        <v>2008</v>
      </c>
      <c r="D285" s="14" t="s">
        <v>2012</v>
      </c>
      <c r="E285" s="16">
        <v>1086459</v>
      </c>
      <c r="F285" s="16">
        <v>639357</v>
      </c>
      <c r="G285" s="17">
        <v>58.8</v>
      </c>
      <c r="H285" s="16">
        <v>549249</v>
      </c>
      <c r="I285" s="17">
        <v>50.6</v>
      </c>
      <c r="J285" s="16">
        <v>90108</v>
      </c>
      <c r="K285" s="17">
        <v>14.1</v>
      </c>
      <c r="L285" s="6" t="str">
        <f t="shared" si="32"/>
        <v>06/06/2020</v>
      </c>
      <c r="M285" s="6">
        <f t="shared" si="33"/>
        <v>44012</v>
      </c>
      <c r="N285" t="str">
        <f t="shared" si="34"/>
        <v>Hawaii-44012</v>
      </c>
      <c r="O285" s="21">
        <f t="shared" si="35"/>
        <v>50.6</v>
      </c>
      <c r="P285" s="21">
        <f t="shared" si="36"/>
        <v>14.1</v>
      </c>
      <c r="Q285" s="22">
        <f t="shared" si="37"/>
        <v>1086459</v>
      </c>
      <c r="R285" s="22">
        <f t="shared" si="38"/>
        <v>549249</v>
      </c>
      <c r="S285" s="22">
        <f t="shared" si="39"/>
        <v>90108</v>
      </c>
    </row>
    <row r="286" spans="1:19">
      <c r="A286" s="14" t="s">
        <v>2021</v>
      </c>
      <c r="B286" s="15" t="s">
        <v>53</v>
      </c>
      <c r="C286" s="14" t="s">
        <v>2008</v>
      </c>
      <c r="D286" s="14" t="s">
        <v>2012</v>
      </c>
      <c r="E286" s="16">
        <v>1404514</v>
      </c>
      <c r="F286" s="16">
        <v>884808</v>
      </c>
      <c r="G286" s="17">
        <v>63</v>
      </c>
      <c r="H286" s="16">
        <v>822839</v>
      </c>
      <c r="I286" s="17">
        <v>58.6</v>
      </c>
      <c r="J286" s="16">
        <v>61969</v>
      </c>
      <c r="K286" s="17">
        <v>7</v>
      </c>
      <c r="L286" s="6" t="str">
        <f t="shared" si="32"/>
        <v>06/06/2020</v>
      </c>
      <c r="M286" s="6">
        <f t="shared" si="33"/>
        <v>44012</v>
      </c>
      <c r="N286" t="str">
        <f t="shared" si="34"/>
        <v>Idaho-44012</v>
      </c>
      <c r="O286" s="21">
        <f t="shared" si="35"/>
        <v>58.6</v>
      </c>
      <c r="P286" s="21">
        <f t="shared" si="36"/>
        <v>7</v>
      </c>
      <c r="Q286" s="22">
        <f t="shared" si="37"/>
        <v>1404514</v>
      </c>
      <c r="R286" s="22">
        <f t="shared" si="38"/>
        <v>822839</v>
      </c>
      <c r="S286" s="22">
        <f t="shared" si="39"/>
        <v>61969</v>
      </c>
    </row>
    <row r="287" spans="1:19">
      <c r="A287" s="14" t="s">
        <v>2022</v>
      </c>
      <c r="B287" s="15" t="s">
        <v>6</v>
      </c>
      <c r="C287" s="14" t="s">
        <v>2008</v>
      </c>
      <c r="D287" s="14" t="s">
        <v>2012</v>
      </c>
      <c r="E287" s="16">
        <v>9959743</v>
      </c>
      <c r="F287" s="16">
        <v>6356264</v>
      </c>
      <c r="G287" s="17">
        <v>63.8</v>
      </c>
      <c r="H287" s="16">
        <v>5452932</v>
      </c>
      <c r="I287" s="17">
        <v>54.7</v>
      </c>
      <c r="J287" s="16">
        <v>903332</v>
      </c>
      <c r="K287" s="17">
        <v>14.2</v>
      </c>
      <c r="L287" s="6" t="str">
        <f t="shared" si="32"/>
        <v>06/06/2020</v>
      </c>
      <c r="M287" s="6">
        <f t="shared" si="33"/>
        <v>44012</v>
      </c>
      <c r="N287" t="str">
        <f t="shared" si="34"/>
        <v>Illinois-44012</v>
      </c>
      <c r="O287" s="21">
        <f t="shared" si="35"/>
        <v>54.7</v>
      </c>
      <c r="P287" s="21">
        <f t="shared" si="36"/>
        <v>14.2</v>
      </c>
      <c r="Q287" s="22">
        <f t="shared" si="37"/>
        <v>9959743</v>
      </c>
      <c r="R287" s="22">
        <f t="shared" si="38"/>
        <v>5452932</v>
      </c>
      <c r="S287" s="22">
        <f t="shared" si="39"/>
        <v>903332</v>
      </c>
    </row>
    <row r="288" spans="1:19">
      <c r="A288" s="14" t="s">
        <v>2023</v>
      </c>
      <c r="B288" s="15" t="s">
        <v>27</v>
      </c>
      <c r="C288" s="14" t="s">
        <v>2008</v>
      </c>
      <c r="D288" s="14" t="s">
        <v>2012</v>
      </c>
      <c r="E288" s="16">
        <v>5270927</v>
      </c>
      <c r="F288" s="16">
        <v>3284240</v>
      </c>
      <c r="G288" s="17">
        <v>62.3</v>
      </c>
      <c r="H288" s="16">
        <v>2950944</v>
      </c>
      <c r="I288" s="17">
        <v>56</v>
      </c>
      <c r="J288" s="16">
        <v>333296</v>
      </c>
      <c r="K288" s="17">
        <v>10.1</v>
      </c>
      <c r="L288" s="6" t="str">
        <f t="shared" si="32"/>
        <v>06/06/2020</v>
      </c>
      <c r="M288" s="6">
        <f t="shared" si="33"/>
        <v>44012</v>
      </c>
      <c r="N288" t="str">
        <f t="shared" si="34"/>
        <v>Indiana-44012</v>
      </c>
      <c r="O288" s="21">
        <f t="shared" si="35"/>
        <v>56</v>
      </c>
      <c r="P288" s="21">
        <f t="shared" si="36"/>
        <v>10.1</v>
      </c>
      <c r="Q288" s="22">
        <f t="shared" si="37"/>
        <v>5270927</v>
      </c>
      <c r="R288" s="22">
        <f t="shared" si="38"/>
        <v>2950944</v>
      </c>
      <c r="S288" s="22">
        <f t="shared" si="39"/>
        <v>333296</v>
      </c>
    </row>
    <row r="289" spans="1:19">
      <c r="A289" s="14" t="s">
        <v>2024</v>
      </c>
      <c r="B289" s="15" t="s">
        <v>39</v>
      </c>
      <c r="C289" s="14" t="s">
        <v>2008</v>
      </c>
      <c r="D289" s="14" t="s">
        <v>2012</v>
      </c>
      <c r="E289" s="16">
        <v>2478689</v>
      </c>
      <c r="F289" s="16">
        <v>1645540</v>
      </c>
      <c r="G289" s="17">
        <v>66.400000000000006</v>
      </c>
      <c r="H289" s="16">
        <v>1528543</v>
      </c>
      <c r="I289" s="17">
        <v>61.7</v>
      </c>
      <c r="J289" s="16">
        <v>116997</v>
      </c>
      <c r="K289" s="17">
        <v>7.1</v>
      </c>
      <c r="L289" s="6" t="str">
        <f t="shared" si="32"/>
        <v>06/06/2020</v>
      </c>
      <c r="M289" s="6">
        <f t="shared" si="33"/>
        <v>44012</v>
      </c>
      <c r="N289" t="str">
        <f t="shared" si="34"/>
        <v>Iowa-44012</v>
      </c>
      <c r="O289" s="21">
        <f t="shared" si="35"/>
        <v>61.7</v>
      </c>
      <c r="P289" s="21">
        <f t="shared" si="36"/>
        <v>7.1</v>
      </c>
      <c r="Q289" s="22">
        <f t="shared" si="37"/>
        <v>2478689</v>
      </c>
      <c r="R289" s="22">
        <f t="shared" si="38"/>
        <v>1528543</v>
      </c>
      <c r="S289" s="22">
        <f t="shared" si="39"/>
        <v>116997</v>
      </c>
    </row>
    <row r="290" spans="1:19">
      <c r="A290" s="14" t="s">
        <v>2025</v>
      </c>
      <c r="B290" s="15" t="s">
        <v>34</v>
      </c>
      <c r="C290" s="14" t="s">
        <v>2008</v>
      </c>
      <c r="D290" s="14" t="s">
        <v>2012</v>
      </c>
      <c r="E290" s="16">
        <v>2233723</v>
      </c>
      <c r="F290" s="16">
        <v>1481232</v>
      </c>
      <c r="G290" s="17">
        <v>66.3</v>
      </c>
      <c r="H290" s="16">
        <v>1377977</v>
      </c>
      <c r="I290" s="17">
        <v>61.7</v>
      </c>
      <c r="J290" s="16">
        <v>103255</v>
      </c>
      <c r="K290" s="17">
        <v>7</v>
      </c>
      <c r="L290" s="6" t="str">
        <f t="shared" si="32"/>
        <v>06/06/2020</v>
      </c>
      <c r="M290" s="6">
        <f t="shared" si="33"/>
        <v>44012</v>
      </c>
      <c r="N290" t="str">
        <f t="shared" si="34"/>
        <v>Kansas-44012</v>
      </c>
      <c r="O290" s="21">
        <f t="shared" si="35"/>
        <v>61.7</v>
      </c>
      <c r="P290" s="21">
        <f t="shared" si="36"/>
        <v>7</v>
      </c>
      <c r="Q290" s="22">
        <f t="shared" si="37"/>
        <v>2233723</v>
      </c>
      <c r="R290" s="22">
        <f t="shared" si="38"/>
        <v>1377977</v>
      </c>
      <c r="S290" s="22">
        <f t="shared" si="39"/>
        <v>103255</v>
      </c>
    </row>
    <row r="291" spans="1:19">
      <c r="A291" s="14" t="s">
        <v>2026</v>
      </c>
      <c r="B291" s="15" t="s">
        <v>28</v>
      </c>
      <c r="C291" s="14" t="s">
        <v>2008</v>
      </c>
      <c r="D291" s="14" t="s">
        <v>2012</v>
      </c>
      <c r="E291" s="16">
        <v>3506224</v>
      </c>
      <c r="F291" s="16">
        <v>1962690</v>
      </c>
      <c r="G291" s="17">
        <v>56</v>
      </c>
      <c r="H291" s="16">
        <v>1851652</v>
      </c>
      <c r="I291" s="17">
        <v>52.8</v>
      </c>
      <c r="J291" s="16">
        <v>111038</v>
      </c>
      <c r="K291" s="17">
        <v>5.7</v>
      </c>
      <c r="L291" s="6" t="str">
        <f t="shared" si="32"/>
        <v>06/06/2020</v>
      </c>
      <c r="M291" s="6">
        <f t="shared" si="33"/>
        <v>44012</v>
      </c>
      <c r="N291" t="str">
        <f t="shared" si="34"/>
        <v>Kentucky-44012</v>
      </c>
      <c r="O291" s="21">
        <f t="shared" si="35"/>
        <v>52.8</v>
      </c>
      <c r="P291" s="21">
        <f t="shared" si="36"/>
        <v>5.7</v>
      </c>
      <c r="Q291" s="22">
        <f t="shared" si="37"/>
        <v>3506224</v>
      </c>
      <c r="R291" s="22">
        <f t="shared" si="38"/>
        <v>1851652</v>
      </c>
      <c r="S291" s="22">
        <f t="shared" si="39"/>
        <v>111038</v>
      </c>
    </row>
    <row r="292" spans="1:19">
      <c r="A292" s="14" t="s">
        <v>2027</v>
      </c>
      <c r="B292" s="15" t="s">
        <v>40</v>
      </c>
      <c r="C292" s="14" t="s">
        <v>2008</v>
      </c>
      <c r="D292" s="14" t="s">
        <v>2012</v>
      </c>
      <c r="E292" s="16">
        <v>3580287</v>
      </c>
      <c r="F292" s="16">
        <v>1955017</v>
      </c>
      <c r="G292" s="17">
        <v>54.6</v>
      </c>
      <c r="H292" s="16">
        <v>1772157</v>
      </c>
      <c r="I292" s="17">
        <v>49.5</v>
      </c>
      <c r="J292" s="16">
        <v>182860</v>
      </c>
      <c r="K292" s="17">
        <v>9.4</v>
      </c>
      <c r="L292" s="6" t="str">
        <f t="shared" si="32"/>
        <v>06/06/2020</v>
      </c>
      <c r="M292" s="6">
        <f t="shared" si="33"/>
        <v>44012</v>
      </c>
      <c r="N292" t="str">
        <f t="shared" si="34"/>
        <v>Louisiana-44012</v>
      </c>
      <c r="O292" s="21">
        <f t="shared" si="35"/>
        <v>49.5</v>
      </c>
      <c r="P292" s="21">
        <f t="shared" si="36"/>
        <v>9.4</v>
      </c>
      <c r="Q292" s="22">
        <f t="shared" si="37"/>
        <v>3580287</v>
      </c>
      <c r="R292" s="22">
        <f t="shared" si="38"/>
        <v>1772157</v>
      </c>
      <c r="S292" s="22">
        <f t="shared" si="39"/>
        <v>182860</v>
      </c>
    </row>
    <row r="293" spans="1:19">
      <c r="A293" s="14" t="s">
        <v>2028</v>
      </c>
      <c r="B293" s="15" t="s">
        <v>51</v>
      </c>
      <c r="C293" s="14" t="s">
        <v>2008</v>
      </c>
      <c r="D293" s="14" t="s">
        <v>2012</v>
      </c>
      <c r="E293" s="16">
        <v>1117286</v>
      </c>
      <c r="F293" s="16">
        <v>661977</v>
      </c>
      <c r="G293" s="17">
        <v>59.2</v>
      </c>
      <c r="H293" s="16">
        <v>626891</v>
      </c>
      <c r="I293" s="17">
        <v>56.1</v>
      </c>
      <c r="J293" s="16">
        <v>35086</v>
      </c>
      <c r="K293" s="17">
        <v>5.3</v>
      </c>
      <c r="L293" s="6" t="str">
        <f t="shared" si="32"/>
        <v>06/06/2020</v>
      </c>
      <c r="M293" s="6">
        <f t="shared" si="33"/>
        <v>44012</v>
      </c>
      <c r="N293" t="str">
        <f t="shared" si="34"/>
        <v>Maine-44012</v>
      </c>
      <c r="O293" s="21">
        <f t="shared" si="35"/>
        <v>56.1</v>
      </c>
      <c r="P293" s="21">
        <f t="shared" si="36"/>
        <v>5.3</v>
      </c>
      <c r="Q293" s="22">
        <f t="shared" si="37"/>
        <v>1117286</v>
      </c>
      <c r="R293" s="22">
        <f t="shared" si="38"/>
        <v>626891</v>
      </c>
      <c r="S293" s="22">
        <f t="shared" si="39"/>
        <v>35086</v>
      </c>
    </row>
    <row r="294" spans="1:19">
      <c r="A294" s="14" t="s">
        <v>2029</v>
      </c>
      <c r="B294" s="15" t="s">
        <v>23</v>
      </c>
      <c r="C294" s="14" t="s">
        <v>2008</v>
      </c>
      <c r="D294" s="14" t="s">
        <v>2012</v>
      </c>
      <c r="E294" s="16">
        <v>4772600</v>
      </c>
      <c r="F294" s="16">
        <v>3235141</v>
      </c>
      <c r="G294" s="17">
        <v>67.8</v>
      </c>
      <c r="H294" s="16">
        <v>2957538</v>
      </c>
      <c r="I294" s="17">
        <v>62</v>
      </c>
      <c r="J294" s="16">
        <v>277603</v>
      </c>
      <c r="K294" s="17">
        <v>8.6</v>
      </c>
      <c r="L294" s="6" t="str">
        <f t="shared" si="32"/>
        <v>06/06/2020</v>
      </c>
      <c r="M294" s="6">
        <f t="shared" si="33"/>
        <v>44012</v>
      </c>
      <c r="N294" t="str">
        <f t="shared" si="34"/>
        <v>Maryland-44012</v>
      </c>
      <c r="O294" s="21">
        <f t="shared" si="35"/>
        <v>62</v>
      </c>
      <c r="P294" s="21">
        <f t="shared" si="36"/>
        <v>8.6</v>
      </c>
      <c r="Q294" s="22">
        <f t="shared" si="37"/>
        <v>4772600</v>
      </c>
      <c r="R294" s="22">
        <f t="shared" si="38"/>
        <v>2957538</v>
      </c>
      <c r="S294" s="22">
        <f t="shared" si="39"/>
        <v>277603</v>
      </c>
    </row>
    <row r="295" spans="1:19">
      <c r="A295" s="14" t="s">
        <v>2030</v>
      </c>
      <c r="B295" s="15" t="s">
        <v>9</v>
      </c>
      <c r="C295" s="14" t="s">
        <v>2008</v>
      </c>
      <c r="D295" s="14" t="s">
        <v>2012</v>
      </c>
      <c r="E295" s="16">
        <v>5647618</v>
      </c>
      <c r="F295" s="16">
        <v>3683679</v>
      </c>
      <c r="G295" s="17">
        <v>65.2</v>
      </c>
      <c r="H295" s="16">
        <v>3138699</v>
      </c>
      <c r="I295" s="17">
        <v>55.6</v>
      </c>
      <c r="J295" s="16">
        <v>544980</v>
      </c>
      <c r="K295" s="17">
        <v>14.8</v>
      </c>
      <c r="L295" s="6" t="str">
        <f t="shared" si="32"/>
        <v>06/06/2020</v>
      </c>
      <c r="M295" s="6">
        <f t="shared" si="33"/>
        <v>44012</v>
      </c>
      <c r="N295" t="str">
        <f t="shared" si="34"/>
        <v>Massachusetts-44012</v>
      </c>
      <c r="O295" s="21">
        <f t="shared" si="35"/>
        <v>55.6</v>
      </c>
      <c r="P295" s="21">
        <f t="shared" si="36"/>
        <v>14.8</v>
      </c>
      <c r="Q295" s="22">
        <f t="shared" si="37"/>
        <v>5647618</v>
      </c>
      <c r="R295" s="22">
        <f t="shared" si="38"/>
        <v>3138699</v>
      </c>
      <c r="S295" s="22">
        <f t="shared" si="39"/>
        <v>544980</v>
      </c>
    </row>
    <row r="296" spans="1:19">
      <c r="A296" s="14" t="s">
        <v>2031</v>
      </c>
      <c r="B296" s="15" t="s">
        <v>42</v>
      </c>
      <c r="C296" s="14" t="s">
        <v>2008</v>
      </c>
      <c r="D296" s="14" t="s">
        <v>2012</v>
      </c>
      <c r="E296" s="16">
        <v>7993462</v>
      </c>
      <c r="F296" s="16">
        <v>4917012</v>
      </c>
      <c r="G296" s="17">
        <v>61.5</v>
      </c>
      <c r="H296" s="16">
        <v>4221930</v>
      </c>
      <c r="I296" s="17">
        <v>52.8</v>
      </c>
      <c r="J296" s="16">
        <v>695082</v>
      </c>
      <c r="K296" s="17">
        <v>14.1</v>
      </c>
      <c r="L296" s="6" t="str">
        <f t="shared" si="32"/>
        <v>06/06/2020</v>
      </c>
      <c r="M296" s="6">
        <f t="shared" si="33"/>
        <v>44012</v>
      </c>
      <c r="N296" t="str">
        <f t="shared" si="34"/>
        <v>Michigan-44012</v>
      </c>
      <c r="O296" s="21">
        <f t="shared" si="35"/>
        <v>52.8</v>
      </c>
      <c r="P296" s="21">
        <f t="shared" si="36"/>
        <v>14.1</v>
      </c>
      <c r="Q296" s="22">
        <f t="shared" si="37"/>
        <v>7993462</v>
      </c>
      <c r="R296" s="22">
        <f t="shared" si="38"/>
        <v>4221930</v>
      </c>
      <c r="S296" s="22">
        <f t="shared" si="39"/>
        <v>695082</v>
      </c>
    </row>
    <row r="297" spans="1:19">
      <c r="A297" s="14" t="s">
        <v>2032</v>
      </c>
      <c r="B297" s="15" t="s">
        <v>29</v>
      </c>
      <c r="C297" s="14" t="s">
        <v>2008</v>
      </c>
      <c r="D297" s="14" t="s">
        <v>2012</v>
      </c>
      <c r="E297" s="16">
        <v>4446981</v>
      </c>
      <c r="F297" s="16">
        <v>3178494</v>
      </c>
      <c r="G297" s="17">
        <v>71.5</v>
      </c>
      <c r="H297" s="16">
        <v>2894566</v>
      </c>
      <c r="I297" s="17">
        <v>65.099999999999994</v>
      </c>
      <c r="J297" s="16">
        <v>283928</v>
      </c>
      <c r="K297" s="17">
        <v>8.9</v>
      </c>
      <c r="L297" s="6" t="str">
        <f t="shared" si="32"/>
        <v>06/06/2020</v>
      </c>
      <c r="M297" s="6">
        <f t="shared" si="33"/>
        <v>44012</v>
      </c>
      <c r="N297" t="str">
        <f t="shared" si="34"/>
        <v>Minnesota-44012</v>
      </c>
      <c r="O297" s="21">
        <f t="shared" si="35"/>
        <v>65.099999999999994</v>
      </c>
      <c r="P297" s="21">
        <f t="shared" si="36"/>
        <v>8.9</v>
      </c>
      <c r="Q297" s="22">
        <f t="shared" si="37"/>
        <v>4446981</v>
      </c>
      <c r="R297" s="22">
        <f t="shared" si="38"/>
        <v>2894566</v>
      </c>
      <c r="S297" s="22">
        <f t="shared" si="39"/>
        <v>283928</v>
      </c>
    </row>
    <row r="298" spans="1:19">
      <c r="A298" s="14" t="s">
        <v>2033</v>
      </c>
      <c r="B298" s="15" t="s">
        <v>46</v>
      </c>
      <c r="C298" s="14" t="s">
        <v>2008</v>
      </c>
      <c r="D298" s="14" t="s">
        <v>2012</v>
      </c>
      <c r="E298" s="16">
        <v>2285922</v>
      </c>
      <c r="F298" s="16">
        <v>1235797</v>
      </c>
      <c r="G298" s="17">
        <v>54.1</v>
      </c>
      <c r="H298" s="16">
        <v>1117094</v>
      </c>
      <c r="I298" s="17">
        <v>48.9</v>
      </c>
      <c r="J298" s="16">
        <v>118703</v>
      </c>
      <c r="K298" s="17">
        <v>9.6</v>
      </c>
      <c r="L298" s="6" t="str">
        <f t="shared" si="32"/>
        <v>06/06/2020</v>
      </c>
      <c r="M298" s="6">
        <f t="shared" si="33"/>
        <v>44012</v>
      </c>
      <c r="N298" t="str">
        <f t="shared" si="34"/>
        <v>Mississippi-44012</v>
      </c>
      <c r="O298" s="21">
        <f t="shared" si="35"/>
        <v>48.9</v>
      </c>
      <c r="P298" s="21">
        <f t="shared" si="36"/>
        <v>9.6</v>
      </c>
      <c r="Q298" s="22">
        <f t="shared" si="37"/>
        <v>2285922</v>
      </c>
      <c r="R298" s="22">
        <f t="shared" si="38"/>
        <v>1117094</v>
      </c>
      <c r="S298" s="22">
        <f t="shared" si="39"/>
        <v>118703</v>
      </c>
    </row>
    <row r="299" spans="1:19">
      <c r="A299" s="14" t="s">
        <v>2034</v>
      </c>
      <c r="B299" s="15" t="s">
        <v>35</v>
      </c>
      <c r="C299" s="14" t="s">
        <v>2008</v>
      </c>
      <c r="D299" s="14" t="s">
        <v>2012</v>
      </c>
      <c r="E299" s="16">
        <v>4833125</v>
      </c>
      <c r="F299" s="16">
        <v>2994804</v>
      </c>
      <c r="G299" s="17">
        <v>62</v>
      </c>
      <c r="H299" s="16">
        <v>2752806</v>
      </c>
      <c r="I299" s="17">
        <v>57</v>
      </c>
      <c r="J299" s="16">
        <v>241998</v>
      </c>
      <c r="K299" s="17">
        <v>8.1</v>
      </c>
      <c r="L299" s="6" t="str">
        <f t="shared" si="32"/>
        <v>06/06/2020</v>
      </c>
      <c r="M299" s="6">
        <f t="shared" si="33"/>
        <v>44012</v>
      </c>
      <c r="N299" t="str">
        <f t="shared" si="34"/>
        <v>Missouri-44012</v>
      </c>
      <c r="O299" s="21">
        <f t="shared" si="35"/>
        <v>57</v>
      </c>
      <c r="P299" s="21">
        <f t="shared" si="36"/>
        <v>8.1</v>
      </c>
      <c r="Q299" s="22">
        <f t="shared" si="37"/>
        <v>4833125</v>
      </c>
      <c r="R299" s="22">
        <f t="shared" si="38"/>
        <v>2752806</v>
      </c>
      <c r="S299" s="22">
        <f t="shared" si="39"/>
        <v>241998</v>
      </c>
    </row>
    <row r="300" spans="1:19">
      <c r="A300" s="14" t="s">
        <v>2035</v>
      </c>
      <c r="B300" s="15" t="s">
        <v>54</v>
      </c>
      <c r="C300" s="14" t="s">
        <v>2008</v>
      </c>
      <c r="D300" s="14" t="s">
        <v>2012</v>
      </c>
      <c r="E300" s="16">
        <v>861056</v>
      </c>
      <c r="F300" s="16">
        <v>549295</v>
      </c>
      <c r="G300" s="17">
        <v>63.8</v>
      </c>
      <c r="H300" s="16">
        <v>507756</v>
      </c>
      <c r="I300" s="17">
        <v>59</v>
      </c>
      <c r="J300" s="16">
        <v>41539</v>
      </c>
      <c r="K300" s="17">
        <v>7.6</v>
      </c>
      <c r="L300" s="6" t="str">
        <f t="shared" si="32"/>
        <v>06/06/2020</v>
      </c>
      <c r="M300" s="6">
        <f t="shared" si="33"/>
        <v>44012</v>
      </c>
      <c r="N300" t="str">
        <f t="shared" si="34"/>
        <v>Montana-44012</v>
      </c>
      <c r="O300" s="21">
        <f t="shared" si="35"/>
        <v>59</v>
      </c>
      <c r="P300" s="21">
        <f t="shared" si="36"/>
        <v>7.6</v>
      </c>
      <c r="Q300" s="22">
        <f t="shared" si="37"/>
        <v>861056</v>
      </c>
      <c r="R300" s="22">
        <f t="shared" si="38"/>
        <v>507756</v>
      </c>
      <c r="S300" s="22">
        <f t="shared" si="39"/>
        <v>41539</v>
      </c>
    </row>
    <row r="301" spans="1:19">
      <c r="A301" s="14" t="s">
        <v>2036</v>
      </c>
      <c r="B301" s="15" t="s">
        <v>12</v>
      </c>
      <c r="C301" s="14" t="s">
        <v>2008</v>
      </c>
      <c r="D301" s="14" t="s">
        <v>2012</v>
      </c>
      <c r="E301" s="16">
        <v>1486137</v>
      </c>
      <c r="F301" s="16">
        <v>1048401</v>
      </c>
      <c r="G301" s="17">
        <v>70.5</v>
      </c>
      <c r="H301" s="16">
        <v>979531</v>
      </c>
      <c r="I301" s="17">
        <v>65.900000000000006</v>
      </c>
      <c r="J301" s="16">
        <v>68870</v>
      </c>
      <c r="K301" s="17">
        <v>6.6</v>
      </c>
      <c r="L301" s="6" t="str">
        <f t="shared" si="32"/>
        <v>06/06/2020</v>
      </c>
      <c r="M301" s="6">
        <f t="shared" si="33"/>
        <v>44012</v>
      </c>
      <c r="N301" t="str">
        <f t="shared" si="34"/>
        <v>Nebraska-44012</v>
      </c>
      <c r="O301" s="21">
        <f t="shared" si="35"/>
        <v>65.900000000000006</v>
      </c>
      <c r="P301" s="21">
        <f t="shared" si="36"/>
        <v>6.6</v>
      </c>
      <c r="Q301" s="22">
        <f t="shared" si="37"/>
        <v>1486137</v>
      </c>
      <c r="R301" s="22">
        <f t="shared" si="38"/>
        <v>979531</v>
      </c>
      <c r="S301" s="22">
        <f t="shared" si="39"/>
        <v>68870</v>
      </c>
    </row>
    <row r="302" spans="1:19">
      <c r="A302" s="14" t="s">
        <v>2037</v>
      </c>
      <c r="B302" s="15" t="s">
        <v>24</v>
      </c>
      <c r="C302" s="14" t="s">
        <v>2008</v>
      </c>
      <c r="D302" s="14" t="s">
        <v>2012</v>
      </c>
      <c r="E302" s="16">
        <v>2478346</v>
      </c>
      <c r="F302" s="16">
        <v>1504348</v>
      </c>
      <c r="G302" s="17">
        <v>60.7</v>
      </c>
      <c r="H302" s="16">
        <v>1272287</v>
      </c>
      <c r="I302" s="17">
        <v>51.3</v>
      </c>
      <c r="J302" s="16">
        <v>232061</v>
      </c>
      <c r="K302" s="17">
        <v>15.4</v>
      </c>
      <c r="L302" s="6" t="str">
        <f t="shared" si="32"/>
        <v>06/06/2020</v>
      </c>
      <c r="M302" s="6">
        <f t="shared" si="33"/>
        <v>44012</v>
      </c>
      <c r="N302" t="str">
        <f t="shared" si="34"/>
        <v>Nevada-44012</v>
      </c>
      <c r="O302" s="21">
        <f t="shared" si="35"/>
        <v>51.3</v>
      </c>
      <c r="P302" s="21">
        <f t="shared" si="36"/>
        <v>15.4</v>
      </c>
      <c r="Q302" s="22">
        <f t="shared" si="37"/>
        <v>2478346</v>
      </c>
      <c r="R302" s="22">
        <f t="shared" si="38"/>
        <v>1272287</v>
      </c>
      <c r="S302" s="22">
        <f t="shared" si="39"/>
        <v>232061</v>
      </c>
    </row>
    <row r="303" spans="1:19">
      <c r="A303" s="14" t="s">
        <v>2038</v>
      </c>
      <c r="B303" s="15" t="s">
        <v>19</v>
      </c>
      <c r="C303" s="14" t="s">
        <v>2008</v>
      </c>
      <c r="D303" s="14" t="s">
        <v>2012</v>
      </c>
      <c r="E303" s="16">
        <v>1129644</v>
      </c>
      <c r="F303" s="16">
        <v>760961</v>
      </c>
      <c r="G303" s="17">
        <v>67.400000000000006</v>
      </c>
      <c r="H303" s="16">
        <v>682282</v>
      </c>
      <c r="I303" s="17">
        <v>60.4</v>
      </c>
      <c r="J303" s="16">
        <v>78679</v>
      </c>
      <c r="K303" s="17">
        <v>10.3</v>
      </c>
      <c r="L303" s="6" t="str">
        <f t="shared" si="32"/>
        <v>06/06/2020</v>
      </c>
      <c r="M303" s="6">
        <f t="shared" si="33"/>
        <v>44012</v>
      </c>
      <c r="N303" t="str">
        <f t="shared" si="34"/>
        <v>New Hampshire-44012</v>
      </c>
      <c r="O303" s="21">
        <f t="shared" si="35"/>
        <v>60.4</v>
      </c>
      <c r="P303" s="21">
        <f t="shared" si="36"/>
        <v>10.3</v>
      </c>
      <c r="Q303" s="22">
        <f t="shared" si="37"/>
        <v>1129644</v>
      </c>
      <c r="R303" s="22">
        <f t="shared" si="38"/>
        <v>682282</v>
      </c>
      <c r="S303" s="22">
        <f t="shared" si="39"/>
        <v>78679</v>
      </c>
    </row>
    <row r="304" spans="1:19">
      <c r="A304" s="14" t="s">
        <v>2039</v>
      </c>
      <c r="B304" s="15" t="s">
        <v>21</v>
      </c>
      <c r="C304" s="14" t="s">
        <v>2008</v>
      </c>
      <c r="D304" s="14" t="s">
        <v>2012</v>
      </c>
      <c r="E304" s="16">
        <v>7076430</v>
      </c>
      <c r="F304" s="16">
        <v>4484485</v>
      </c>
      <c r="G304" s="17">
        <v>63.4</v>
      </c>
      <c r="H304" s="16">
        <v>3754733</v>
      </c>
      <c r="I304" s="17">
        <v>53.1</v>
      </c>
      <c r="J304" s="16">
        <v>729752</v>
      </c>
      <c r="K304" s="17">
        <v>16.3</v>
      </c>
      <c r="L304" s="6" t="str">
        <f t="shared" si="32"/>
        <v>06/06/2020</v>
      </c>
      <c r="M304" s="6">
        <f t="shared" si="33"/>
        <v>44012</v>
      </c>
      <c r="N304" t="str">
        <f t="shared" si="34"/>
        <v>New Jersey-44012</v>
      </c>
      <c r="O304" s="21">
        <f t="shared" si="35"/>
        <v>53.1</v>
      </c>
      <c r="P304" s="21">
        <f t="shared" si="36"/>
        <v>16.3</v>
      </c>
      <c r="Q304" s="22">
        <f t="shared" si="37"/>
        <v>7076430</v>
      </c>
      <c r="R304" s="22">
        <f t="shared" si="38"/>
        <v>3754733</v>
      </c>
      <c r="S304" s="22">
        <f t="shared" si="39"/>
        <v>729752</v>
      </c>
    </row>
    <row r="305" spans="1:19">
      <c r="A305" s="14" t="s">
        <v>2040</v>
      </c>
      <c r="B305" s="15" t="s">
        <v>47</v>
      </c>
      <c r="C305" s="14" t="s">
        <v>2008</v>
      </c>
      <c r="D305" s="14" t="s">
        <v>2012</v>
      </c>
      <c r="E305" s="16">
        <v>1652391</v>
      </c>
      <c r="F305" s="16">
        <v>910846</v>
      </c>
      <c r="G305" s="17">
        <v>55.1</v>
      </c>
      <c r="H305" s="16">
        <v>821293</v>
      </c>
      <c r="I305" s="17">
        <v>49.7</v>
      </c>
      <c r="J305" s="16">
        <v>89553</v>
      </c>
      <c r="K305" s="17">
        <v>9.8000000000000007</v>
      </c>
      <c r="L305" s="6" t="str">
        <f t="shared" si="32"/>
        <v>06/06/2020</v>
      </c>
      <c r="M305" s="6">
        <f t="shared" si="33"/>
        <v>44012</v>
      </c>
      <c r="N305" t="str">
        <f t="shared" si="34"/>
        <v>New Mexico-44012</v>
      </c>
      <c r="O305" s="21">
        <f t="shared" si="35"/>
        <v>49.7</v>
      </c>
      <c r="P305" s="21">
        <f t="shared" si="36"/>
        <v>9.8000000000000007</v>
      </c>
      <c r="Q305" s="22">
        <f t="shared" si="37"/>
        <v>1652391</v>
      </c>
      <c r="R305" s="22">
        <f t="shared" si="38"/>
        <v>821293</v>
      </c>
      <c r="S305" s="22">
        <f t="shared" si="39"/>
        <v>89553</v>
      </c>
    </row>
    <row r="306" spans="1:19">
      <c r="A306" s="14" t="s">
        <v>2041</v>
      </c>
      <c r="B306" s="15" t="s">
        <v>16</v>
      </c>
      <c r="C306" s="14" t="s">
        <v>2008</v>
      </c>
      <c r="D306" s="14" t="s">
        <v>2012</v>
      </c>
      <c r="E306" s="16">
        <v>15582329</v>
      </c>
      <c r="F306" s="16">
        <v>9279154</v>
      </c>
      <c r="G306" s="17">
        <v>59.5</v>
      </c>
      <c r="H306" s="16">
        <v>7883108</v>
      </c>
      <c r="I306" s="17">
        <v>50.6</v>
      </c>
      <c r="J306" s="16">
        <v>1396046</v>
      </c>
      <c r="K306" s="17">
        <v>15</v>
      </c>
      <c r="L306" s="6" t="str">
        <f t="shared" si="32"/>
        <v>06/06/2020</v>
      </c>
      <c r="M306" s="6">
        <f t="shared" si="33"/>
        <v>44012</v>
      </c>
      <c r="N306" t="str">
        <f t="shared" si="34"/>
        <v>New York-44012</v>
      </c>
      <c r="O306" s="21">
        <f t="shared" si="35"/>
        <v>50.6</v>
      </c>
      <c r="P306" s="21">
        <f t="shared" si="36"/>
        <v>15</v>
      </c>
      <c r="Q306" s="22">
        <f t="shared" si="37"/>
        <v>15582329</v>
      </c>
      <c r="R306" s="22">
        <f t="shared" si="38"/>
        <v>7883108</v>
      </c>
      <c r="S306" s="22">
        <f t="shared" si="39"/>
        <v>1396046</v>
      </c>
    </row>
    <row r="307" spans="1:19">
      <c r="A307" s="14" t="s">
        <v>2042</v>
      </c>
      <c r="B307" s="18" t="s">
        <v>2043</v>
      </c>
      <c r="C307" s="14" t="s">
        <v>2008</v>
      </c>
      <c r="D307" s="14" t="s">
        <v>2012</v>
      </c>
      <c r="E307" s="16">
        <v>6678534</v>
      </c>
      <c r="F307" s="16">
        <v>3876271</v>
      </c>
      <c r="G307" s="17">
        <v>58</v>
      </c>
      <c r="H307" s="16">
        <v>3148827</v>
      </c>
      <c r="I307" s="17">
        <v>47.1</v>
      </c>
      <c r="J307" s="16">
        <v>727444</v>
      </c>
      <c r="K307" s="17">
        <v>18.8</v>
      </c>
      <c r="L307" s="6" t="str">
        <f t="shared" si="32"/>
        <v>06/06/2020</v>
      </c>
      <c r="M307" s="6">
        <f t="shared" si="33"/>
        <v>44012</v>
      </c>
      <c r="N307" t="str">
        <f t="shared" si="34"/>
        <v>New York city-44012</v>
      </c>
      <c r="O307" s="21">
        <f t="shared" si="35"/>
        <v>47.1</v>
      </c>
      <c r="P307" s="21">
        <f t="shared" si="36"/>
        <v>18.8</v>
      </c>
      <c r="Q307" s="22">
        <f t="shared" si="37"/>
        <v>6678534</v>
      </c>
      <c r="R307" s="22">
        <f t="shared" si="38"/>
        <v>3148827</v>
      </c>
      <c r="S307" s="22">
        <f t="shared" si="39"/>
        <v>727444</v>
      </c>
    </row>
    <row r="308" spans="1:19">
      <c r="A308" s="14" t="s">
        <v>2044</v>
      </c>
      <c r="B308" s="15" t="s">
        <v>20</v>
      </c>
      <c r="C308" s="14" t="s">
        <v>2008</v>
      </c>
      <c r="D308" s="14" t="s">
        <v>2012</v>
      </c>
      <c r="E308" s="16">
        <v>8353573</v>
      </c>
      <c r="F308" s="16">
        <v>4828748</v>
      </c>
      <c r="G308" s="17">
        <v>57.8</v>
      </c>
      <c r="H308" s="16">
        <v>4404783</v>
      </c>
      <c r="I308" s="17">
        <v>52.7</v>
      </c>
      <c r="J308" s="16">
        <v>423965</v>
      </c>
      <c r="K308" s="17">
        <v>8.8000000000000007</v>
      </c>
      <c r="L308" s="6" t="str">
        <f t="shared" si="32"/>
        <v>06/06/2020</v>
      </c>
      <c r="M308" s="6">
        <f t="shared" si="33"/>
        <v>44012</v>
      </c>
      <c r="N308" t="str">
        <f t="shared" si="34"/>
        <v>North Carolina-44012</v>
      </c>
      <c r="O308" s="21">
        <f t="shared" si="35"/>
        <v>52.7</v>
      </c>
      <c r="P308" s="21">
        <f t="shared" si="36"/>
        <v>8.8000000000000007</v>
      </c>
      <c r="Q308" s="22">
        <f t="shared" si="37"/>
        <v>8353573</v>
      </c>
      <c r="R308" s="22">
        <f t="shared" si="38"/>
        <v>4404783</v>
      </c>
      <c r="S308" s="22">
        <f t="shared" si="39"/>
        <v>423965</v>
      </c>
    </row>
    <row r="309" spans="1:19">
      <c r="A309" s="14" t="s">
        <v>2045</v>
      </c>
      <c r="B309" s="15" t="s">
        <v>48</v>
      </c>
      <c r="C309" s="14" t="s">
        <v>2008</v>
      </c>
      <c r="D309" s="14" t="s">
        <v>2012</v>
      </c>
      <c r="E309" s="16">
        <v>585102</v>
      </c>
      <c r="F309" s="16">
        <v>404206</v>
      </c>
      <c r="G309" s="17">
        <v>69.099999999999994</v>
      </c>
      <c r="H309" s="16">
        <v>379031</v>
      </c>
      <c r="I309" s="17">
        <v>64.8</v>
      </c>
      <c r="J309" s="16">
        <v>25175</v>
      </c>
      <c r="K309" s="17">
        <v>6.2</v>
      </c>
      <c r="L309" s="6" t="str">
        <f t="shared" si="32"/>
        <v>06/06/2020</v>
      </c>
      <c r="M309" s="6">
        <f t="shared" si="33"/>
        <v>44012</v>
      </c>
      <c r="N309" t="str">
        <f t="shared" si="34"/>
        <v>North Dakota-44012</v>
      </c>
      <c r="O309" s="21">
        <f t="shared" si="35"/>
        <v>64.8</v>
      </c>
      <c r="P309" s="21">
        <f t="shared" si="36"/>
        <v>6.2</v>
      </c>
      <c r="Q309" s="22">
        <f t="shared" si="37"/>
        <v>585102</v>
      </c>
      <c r="R309" s="22">
        <f t="shared" si="38"/>
        <v>379031</v>
      </c>
      <c r="S309" s="22">
        <f t="shared" si="39"/>
        <v>25175</v>
      </c>
    </row>
    <row r="310" spans="1:19">
      <c r="A310" s="14" t="s">
        <v>2046</v>
      </c>
      <c r="B310" s="15" t="s">
        <v>41</v>
      </c>
      <c r="C310" s="14" t="s">
        <v>2008</v>
      </c>
      <c r="D310" s="14" t="s">
        <v>2012</v>
      </c>
      <c r="E310" s="16">
        <v>9255121</v>
      </c>
      <c r="F310" s="16">
        <v>5680927</v>
      </c>
      <c r="G310" s="17">
        <v>61.4</v>
      </c>
      <c r="H310" s="16">
        <v>5093233</v>
      </c>
      <c r="I310" s="17">
        <v>55</v>
      </c>
      <c r="J310" s="16">
        <v>587694</v>
      </c>
      <c r="K310" s="17">
        <v>10.3</v>
      </c>
      <c r="L310" s="6" t="str">
        <f t="shared" si="32"/>
        <v>06/06/2020</v>
      </c>
      <c r="M310" s="6">
        <f t="shared" si="33"/>
        <v>44012</v>
      </c>
      <c r="N310" t="str">
        <f t="shared" si="34"/>
        <v>Ohio-44012</v>
      </c>
      <c r="O310" s="21">
        <f t="shared" si="35"/>
        <v>55</v>
      </c>
      <c r="P310" s="21">
        <f t="shared" si="36"/>
        <v>10.3</v>
      </c>
      <c r="Q310" s="22">
        <f t="shared" si="37"/>
        <v>9255121</v>
      </c>
      <c r="R310" s="22">
        <f t="shared" si="38"/>
        <v>5093233</v>
      </c>
      <c r="S310" s="22">
        <f t="shared" si="39"/>
        <v>587694</v>
      </c>
    </row>
    <row r="311" spans="1:19">
      <c r="A311" s="14" t="s">
        <v>2047</v>
      </c>
      <c r="B311" s="15" t="s">
        <v>30</v>
      </c>
      <c r="C311" s="14" t="s">
        <v>2008</v>
      </c>
      <c r="D311" s="14" t="s">
        <v>2012</v>
      </c>
      <c r="E311" s="16">
        <v>3051282</v>
      </c>
      <c r="F311" s="16">
        <v>1838543</v>
      </c>
      <c r="G311" s="17">
        <v>60.3</v>
      </c>
      <c r="H311" s="16">
        <v>1687262</v>
      </c>
      <c r="I311" s="17">
        <v>55.3</v>
      </c>
      <c r="J311" s="16">
        <v>151281</v>
      </c>
      <c r="K311" s="17">
        <v>8.1999999999999993</v>
      </c>
      <c r="L311" s="6" t="str">
        <f t="shared" si="32"/>
        <v>06/06/2020</v>
      </c>
      <c r="M311" s="6">
        <f t="shared" si="33"/>
        <v>44012</v>
      </c>
      <c r="N311" t="str">
        <f t="shared" si="34"/>
        <v>Oklahoma-44012</v>
      </c>
      <c r="O311" s="21">
        <f t="shared" si="35"/>
        <v>55.3</v>
      </c>
      <c r="P311" s="21">
        <f t="shared" si="36"/>
        <v>8.1999999999999993</v>
      </c>
      <c r="Q311" s="22">
        <f t="shared" si="37"/>
        <v>3051282</v>
      </c>
      <c r="R311" s="22">
        <f t="shared" si="38"/>
        <v>1687262</v>
      </c>
      <c r="S311" s="22">
        <f t="shared" si="39"/>
        <v>151281</v>
      </c>
    </row>
    <row r="312" spans="1:19">
      <c r="A312" s="14" t="s">
        <v>2048</v>
      </c>
      <c r="B312" s="15" t="s">
        <v>14</v>
      </c>
      <c r="C312" s="14" t="s">
        <v>2008</v>
      </c>
      <c r="D312" s="14" t="s">
        <v>2012</v>
      </c>
      <c r="E312" s="16">
        <v>3438732</v>
      </c>
      <c r="F312" s="16">
        <v>2133140</v>
      </c>
      <c r="G312" s="17">
        <v>62</v>
      </c>
      <c r="H312" s="16">
        <v>1913733</v>
      </c>
      <c r="I312" s="17">
        <v>55.7</v>
      </c>
      <c r="J312" s="16">
        <v>219407</v>
      </c>
      <c r="K312" s="17">
        <v>10.3</v>
      </c>
      <c r="L312" s="6" t="str">
        <f t="shared" si="32"/>
        <v>06/06/2020</v>
      </c>
      <c r="M312" s="6">
        <f t="shared" si="33"/>
        <v>44012</v>
      </c>
      <c r="N312" t="str">
        <f t="shared" si="34"/>
        <v>Oregon-44012</v>
      </c>
      <c r="O312" s="21">
        <f t="shared" si="35"/>
        <v>55.7</v>
      </c>
      <c r="P312" s="21">
        <f t="shared" si="36"/>
        <v>10.3</v>
      </c>
      <c r="Q312" s="22">
        <f t="shared" si="37"/>
        <v>3438732</v>
      </c>
      <c r="R312" s="22">
        <f t="shared" si="38"/>
        <v>1913733</v>
      </c>
      <c r="S312" s="22">
        <f t="shared" si="39"/>
        <v>219407</v>
      </c>
    </row>
    <row r="313" spans="1:19">
      <c r="A313" s="14" t="s">
        <v>2049</v>
      </c>
      <c r="B313" s="15" t="s">
        <v>31</v>
      </c>
      <c r="C313" s="14" t="s">
        <v>2008</v>
      </c>
      <c r="D313" s="14" t="s">
        <v>2012</v>
      </c>
      <c r="E313" s="16">
        <v>10275510</v>
      </c>
      <c r="F313" s="16">
        <v>6421698</v>
      </c>
      <c r="G313" s="17">
        <v>62.5</v>
      </c>
      <c r="H313" s="16">
        <v>5567918</v>
      </c>
      <c r="I313" s="17">
        <v>54.2</v>
      </c>
      <c r="J313" s="16">
        <v>853780</v>
      </c>
      <c r="K313" s="17">
        <v>13.3</v>
      </c>
      <c r="L313" s="6" t="str">
        <f t="shared" si="32"/>
        <v>06/06/2020</v>
      </c>
      <c r="M313" s="6">
        <f t="shared" si="33"/>
        <v>44012</v>
      </c>
      <c r="N313" t="str">
        <f t="shared" si="34"/>
        <v>Pennsylvania-44012</v>
      </c>
      <c r="O313" s="21">
        <f t="shared" si="35"/>
        <v>54.2</v>
      </c>
      <c r="P313" s="21">
        <f t="shared" si="36"/>
        <v>13.3</v>
      </c>
      <c r="Q313" s="22">
        <f t="shared" si="37"/>
        <v>10275510</v>
      </c>
      <c r="R313" s="22">
        <f t="shared" si="38"/>
        <v>5567918</v>
      </c>
      <c r="S313" s="22">
        <f t="shared" si="39"/>
        <v>853780</v>
      </c>
    </row>
    <row r="314" spans="1:19">
      <c r="A314" s="14" t="s">
        <v>2050</v>
      </c>
      <c r="B314" s="15" t="s">
        <v>17</v>
      </c>
      <c r="C314" s="14" t="s">
        <v>2008</v>
      </c>
      <c r="D314" s="14" t="s">
        <v>2012</v>
      </c>
      <c r="E314" s="16">
        <v>863821</v>
      </c>
      <c r="F314" s="16">
        <v>512993</v>
      </c>
      <c r="G314" s="17">
        <v>59.4</v>
      </c>
      <c r="H314" s="16">
        <v>457239</v>
      </c>
      <c r="I314" s="17">
        <v>52.9</v>
      </c>
      <c r="J314" s="16">
        <v>55754</v>
      </c>
      <c r="K314" s="17">
        <v>10.9</v>
      </c>
      <c r="L314" s="6" t="str">
        <f t="shared" si="32"/>
        <v>06/06/2020</v>
      </c>
      <c r="M314" s="6">
        <f t="shared" si="33"/>
        <v>44012</v>
      </c>
      <c r="N314" t="str">
        <f t="shared" si="34"/>
        <v>Rhode Island-44012</v>
      </c>
      <c r="O314" s="21">
        <f t="shared" si="35"/>
        <v>52.9</v>
      </c>
      <c r="P314" s="21">
        <f t="shared" si="36"/>
        <v>10.9</v>
      </c>
      <c r="Q314" s="22">
        <f t="shared" si="37"/>
        <v>863821</v>
      </c>
      <c r="R314" s="22">
        <f t="shared" si="38"/>
        <v>457239</v>
      </c>
      <c r="S314" s="22">
        <f t="shared" si="39"/>
        <v>55754</v>
      </c>
    </row>
    <row r="315" spans="1:19">
      <c r="A315" s="14" t="s">
        <v>2051</v>
      </c>
      <c r="B315" s="15" t="s">
        <v>32</v>
      </c>
      <c r="C315" s="14" t="s">
        <v>2008</v>
      </c>
      <c r="D315" s="14" t="s">
        <v>2012</v>
      </c>
      <c r="E315" s="16">
        <v>4126972</v>
      </c>
      <c r="F315" s="16">
        <v>2392922</v>
      </c>
      <c r="G315" s="17">
        <v>58</v>
      </c>
      <c r="H315" s="16">
        <v>2209060</v>
      </c>
      <c r="I315" s="17">
        <v>53.5</v>
      </c>
      <c r="J315" s="16">
        <v>183862</v>
      </c>
      <c r="K315" s="17">
        <v>7.7</v>
      </c>
      <c r="L315" s="6" t="str">
        <f t="shared" si="32"/>
        <v>06/06/2020</v>
      </c>
      <c r="M315" s="6">
        <f t="shared" si="33"/>
        <v>44012</v>
      </c>
      <c r="N315" t="str">
        <f t="shared" si="34"/>
        <v>South Carolina-44012</v>
      </c>
      <c r="O315" s="21">
        <f t="shared" si="35"/>
        <v>53.5</v>
      </c>
      <c r="P315" s="21">
        <f t="shared" si="36"/>
        <v>7.7</v>
      </c>
      <c r="Q315" s="22">
        <f t="shared" si="37"/>
        <v>4126972</v>
      </c>
      <c r="R315" s="22">
        <f t="shared" si="38"/>
        <v>2209060</v>
      </c>
      <c r="S315" s="22">
        <f t="shared" si="39"/>
        <v>183862</v>
      </c>
    </row>
    <row r="316" spans="1:19">
      <c r="A316" s="14" t="s">
        <v>2052</v>
      </c>
      <c r="B316" s="15" t="s">
        <v>43</v>
      </c>
      <c r="C316" s="14" t="s">
        <v>2008</v>
      </c>
      <c r="D316" s="14" t="s">
        <v>2012</v>
      </c>
      <c r="E316" s="16">
        <v>679670</v>
      </c>
      <c r="F316" s="16">
        <v>456309</v>
      </c>
      <c r="G316" s="17">
        <v>67.099999999999994</v>
      </c>
      <c r="H316" s="16">
        <v>428351</v>
      </c>
      <c r="I316" s="17">
        <v>63</v>
      </c>
      <c r="J316" s="16">
        <v>27958</v>
      </c>
      <c r="K316" s="17">
        <v>6.1</v>
      </c>
      <c r="L316" s="6" t="str">
        <f t="shared" si="32"/>
        <v>06/06/2020</v>
      </c>
      <c r="M316" s="6">
        <f t="shared" si="33"/>
        <v>44012</v>
      </c>
      <c r="N316" t="str">
        <f t="shared" si="34"/>
        <v>South Dakota-44012</v>
      </c>
      <c r="O316" s="21">
        <f t="shared" si="35"/>
        <v>63</v>
      </c>
      <c r="P316" s="21">
        <f t="shared" si="36"/>
        <v>6.1</v>
      </c>
      <c r="Q316" s="22">
        <f t="shared" si="37"/>
        <v>679670</v>
      </c>
      <c r="R316" s="22">
        <f t="shared" si="38"/>
        <v>428351</v>
      </c>
      <c r="S316" s="22">
        <f t="shared" si="39"/>
        <v>27958</v>
      </c>
    </row>
    <row r="317" spans="1:19">
      <c r="A317" s="14" t="s">
        <v>2053</v>
      </c>
      <c r="B317" s="15" t="s">
        <v>25</v>
      </c>
      <c r="C317" s="14" t="s">
        <v>2008</v>
      </c>
      <c r="D317" s="14" t="s">
        <v>2012</v>
      </c>
      <c r="E317" s="16">
        <v>5434065</v>
      </c>
      <c r="F317" s="16">
        <v>3156214</v>
      </c>
      <c r="G317" s="17">
        <v>58.1</v>
      </c>
      <c r="H317" s="16">
        <v>2862152</v>
      </c>
      <c r="I317" s="17">
        <v>52.7</v>
      </c>
      <c r="J317" s="16">
        <v>294062</v>
      </c>
      <c r="K317" s="17">
        <v>9.3000000000000007</v>
      </c>
      <c r="L317" s="6" t="str">
        <f t="shared" si="32"/>
        <v>06/06/2020</v>
      </c>
      <c r="M317" s="6">
        <f t="shared" si="33"/>
        <v>44012</v>
      </c>
      <c r="N317" t="str">
        <f t="shared" si="34"/>
        <v>Tennessee-44012</v>
      </c>
      <c r="O317" s="21">
        <f t="shared" si="35"/>
        <v>52.7</v>
      </c>
      <c r="P317" s="21">
        <f t="shared" si="36"/>
        <v>9.3000000000000007</v>
      </c>
      <c r="Q317" s="22">
        <f t="shared" si="37"/>
        <v>5434065</v>
      </c>
      <c r="R317" s="22">
        <f t="shared" si="38"/>
        <v>2862152</v>
      </c>
      <c r="S317" s="22">
        <f t="shared" si="39"/>
        <v>294062</v>
      </c>
    </row>
    <row r="318" spans="1:19">
      <c r="A318" s="14" t="s">
        <v>2054</v>
      </c>
      <c r="B318" s="15" t="s">
        <v>11</v>
      </c>
      <c r="C318" s="14" t="s">
        <v>2008</v>
      </c>
      <c r="D318" s="14" t="s">
        <v>2012</v>
      </c>
      <c r="E318" s="16">
        <v>22271053</v>
      </c>
      <c r="F318" s="16">
        <v>14068625</v>
      </c>
      <c r="G318" s="17">
        <v>63.2</v>
      </c>
      <c r="H318" s="16">
        <v>12638796</v>
      </c>
      <c r="I318" s="17">
        <v>56.7</v>
      </c>
      <c r="J318" s="16">
        <v>1429829</v>
      </c>
      <c r="K318" s="17">
        <v>10.199999999999999</v>
      </c>
      <c r="L318" s="6" t="str">
        <f t="shared" si="32"/>
        <v>06/06/2020</v>
      </c>
      <c r="M318" s="6">
        <f t="shared" si="33"/>
        <v>44012</v>
      </c>
      <c r="N318" t="str">
        <f t="shared" si="34"/>
        <v>Texas-44012</v>
      </c>
      <c r="O318" s="21">
        <f t="shared" si="35"/>
        <v>56.7</v>
      </c>
      <c r="P318" s="21">
        <f t="shared" si="36"/>
        <v>10.199999999999999</v>
      </c>
      <c r="Q318" s="22">
        <f t="shared" si="37"/>
        <v>22271053</v>
      </c>
      <c r="R318" s="22">
        <f t="shared" si="38"/>
        <v>12638796</v>
      </c>
      <c r="S318" s="22">
        <f t="shared" si="39"/>
        <v>1429829</v>
      </c>
    </row>
    <row r="319" spans="1:19">
      <c r="A319" s="14" t="s">
        <v>2055</v>
      </c>
      <c r="B319" s="15" t="s">
        <v>13</v>
      </c>
      <c r="C319" s="14" t="s">
        <v>2008</v>
      </c>
      <c r="D319" s="14" t="s">
        <v>2012</v>
      </c>
      <c r="E319" s="16">
        <v>2397123</v>
      </c>
      <c r="F319" s="16">
        <v>1650824</v>
      </c>
      <c r="G319" s="17">
        <v>68.900000000000006</v>
      </c>
      <c r="H319" s="16">
        <v>1547616</v>
      </c>
      <c r="I319" s="17">
        <v>64.599999999999994</v>
      </c>
      <c r="J319" s="16">
        <v>103208</v>
      </c>
      <c r="K319" s="17">
        <v>6.3</v>
      </c>
      <c r="L319" s="6" t="str">
        <f t="shared" si="32"/>
        <v>06/06/2020</v>
      </c>
      <c r="M319" s="6">
        <f t="shared" si="33"/>
        <v>44012</v>
      </c>
      <c r="N319" t="str">
        <f t="shared" si="34"/>
        <v>Utah-44012</v>
      </c>
      <c r="O319" s="21">
        <f t="shared" si="35"/>
        <v>64.599999999999994</v>
      </c>
      <c r="P319" s="21">
        <f t="shared" si="36"/>
        <v>6.3</v>
      </c>
      <c r="Q319" s="22">
        <f t="shared" si="37"/>
        <v>2397123</v>
      </c>
      <c r="R319" s="22">
        <f t="shared" si="38"/>
        <v>1547616</v>
      </c>
      <c r="S319" s="22">
        <f t="shared" si="39"/>
        <v>103208</v>
      </c>
    </row>
    <row r="320" spans="1:19">
      <c r="A320" s="14" t="s">
        <v>2056</v>
      </c>
      <c r="B320" s="15" t="s">
        <v>36</v>
      </c>
      <c r="C320" s="14" t="s">
        <v>2008</v>
      </c>
      <c r="D320" s="14" t="s">
        <v>2012</v>
      </c>
      <c r="E320" s="16">
        <v>518679</v>
      </c>
      <c r="F320" s="16">
        <v>327912</v>
      </c>
      <c r="G320" s="17">
        <v>63.2</v>
      </c>
      <c r="H320" s="16">
        <v>302806</v>
      </c>
      <c r="I320" s="17">
        <v>58.4</v>
      </c>
      <c r="J320" s="16">
        <v>25106</v>
      </c>
      <c r="K320" s="17">
        <v>7.7</v>
      </c>
      <c r="L320" s="6" t="str">
        <f t="shared" si="32"/>
        <v>06/06/2020</v>
      </c>
      <c r="M320" s="6">
        <f t="shared" si="33"/>
        <v>44012</v>
      </c>
      <c r="N320" t="str">
        <f t="shared" si="34"/>
        <v>Vermont-44012</v>
      </c>
      <c r="O320" s="21">
        <f t="shared" si="35"/>
        <v>58.4</v>
      </c>
      <c r="P320" s="21">
        <f t="shared" si="36"/>
        <v>7.7</v>
      </c>
      <c r="Q320" s="22">
        <f t="shared" si="37"/>
        <v>518679</v>
      </c>
      <c r="R320" s="22">
        <f t="shared" si="38"/>
        <v>302806</v>
      </c>
      <c r="S320" s="22">
        <f t="shared" si="39"/>
        <v>25106</v>
      </c>
    </row>
    <row r="321" spans="1:19">
      <c r="A321" s="14" t="s">
        <v>2057</v>
      </c>
      <c r="B321" s="15" t="s">
        <v>37</v>
      </c>
      <c r="C321" s="14" t="s">
        <v>2008</v>
      </c>
      <c r="D321" s="14" t="s">
        <v>2012</v>
      </c>
      <c r="E321" s="16">
        <v>6722117</v>
      </c>
      <c r="F321" s="16">
        <v>4320856</v>
      </c>
      <c r="G321" s="17">
        <v>64.3</v>
      </c>
      <c r="H321" s="16">
        <v>3939193</v>
      </c>
      <c r="I321" s="17">
        <v>58.6</v>
      </c>
      <c r="J321" s="16">
        <v>381663</v>
      </c>
      <c r="K321" s="17">
        <v>8.8000000000000007</v>
      </c>
      <c r="L321" s="6" t="str">
        <f t="shared" si="32"/>
        <v>06/06/2020</v>
      </c>
      <c r="M321" s="6">
        <f t="shared" si="33"/>
        <v>44012</v>
      </c>
      <c r="N321" t="str">
        <f t="shared" si="34"/>
        <v>Virginia-44012</v>
      </c>
      <c r="O321" s="21">
        <f t="shared" si="35"/>
        <v>58.6</v>
      </c>
      <c r="P321" s="21">
        <f t="shared" si="36"/>
        <v>8.8000000000000007</v>
      </c>
      <c r="Q321" s="22">
        <f t="shared" si="37"/>
        <v>6722117</v>
      </c>
      <c r="R321" s="22">
        <f t="shared" si="38"/>
        <v>3939193</v>
      </c>
      <c r="S321" s="22">
        <f t="shared" si="39"/>
        <v>381663</v>
      </c>
    </row>
    <row r="322" spans="1:19">
      <c r="A322" s="14" t="s">
        <v>2058</v>
      </c>
      <c r="B322" s="15" t="s">
        <v>5</v>
      </c>
      <c r="C322" s="14" t="s">
        <v>2008</v>
      </c>
      <c r="D322" s="14" t="s">
        <v>2012</v>
      </c>
      <c r="E322" s="16">
        <v>6095478</v>
      </c>
      <c r="F322" s="16">
        <v>3877618</v>
      </c>
      <c r="G322" s="17">
        <v>63.6</v>
      </c>
      <c r="H322" s="16">
        <v>3457295</v>
      </c>
      <c r="I322" s="17">
        <v>56.7</v>
      </c>
      <c r="J322" s="16">
        <v>420323</v>
      </c>
      <c r="K322" s="17">
        <v>10.8</v>
      </c>
      <c r="L322" s="6" t="str">
        <f t="shared" si="32"/>
        <v>06/06/2020</v>
      </c>
      <c r="M322" s="6">
        <f t="shared" si="33"/>
        <v>44012</v>
      </c>
      <c r="N322" t="str">
        <f t="shared" si="34"/>
        <v>Washington-44012</v>
      </c>
      <c r="O322" s="21">
        <f t="shared" si="35"/>
        <v>56.7</v>
      </c>
      <c r="P322" s="21">
        <f t="shared" si="36"/>
        <v>10.8</v>
      </c>
      <c r="Q322" s="22">
        <f t="shared" si="37"/>
        <v>6095478</v>
      </c>
      <c r="R322" s="22">
        <f t="shared" si="38"/>
        <v>3457295</v>
      </c>
      <c r="S322" s="22">
        <f t="shared" si="39"/>
        <v>420323</v>
      </c>
    </row>
    <row r="323" spans="1:19">
      <c r="A323" s="14" t="s">
        <v>2059</v>
      </c>
      <c r="B323" s="15" t="s">
        <v>58</v>
      </c>
      <c r="C323" s="14" t="s">
        <v>2008</v>
      </c>
      <c r="D323" s="14" t="s">
        <v>2012</v>
      </c>
      <c r="E323" s="16">
        <v>1443440</v>
      </c>
      <c r="F323" s="16">
        <v>784625</v>
      </c>
      <c r="G323" s="17">
        <v>54.4</v>
      </c>
      <c r="H323" s="16">
        <v>701850</v>
      </c>
      <c r="I323" s="17">
        <v>48.6</v>
      </c>
      <c r="J323" s="16">
        <v>82775</v>
      </c>
      <c r="K323" s="17">
        <v>10.5</v>
      </c>
      <c r="L323" s="6" t="str">
        <f t="shared" si="32"/>
        <v>06/06/2020</v>
      </c>
      <c r="M323" s="6">
        <f t="shared" si="33"/>
        <v>44012</v>
      </c>
      <c r="N323" t="str">
        <f t="shared" si="34"/>
        <v>West Virginia-44012</v>
      </c>
      <c r="O323" s="21">
        <f t="shared" si="35"/>
        <v>48.6</v>
      </c>
      <c r="P323" s="21">
        <f t="shared" si="36"/>
        <v>10.5</v>
      </c>
      <c r="Q323" s="22">
        <f t="shared" si="37"/>
        <v>1443440</v>
      </c>
      <c r="R323" s="22">
        <f t="shared" si="38"/>
        <v>701850</v>
      </c>
      <c r="S323" s="22">
        <f t="shared" si="39"/>
        <v>82775</v>
      </c>
    </row>
    <row r="324" spans="1:19">
      <c r="A324" s="14" t="s">
        <v>2060</v>
      </c>
      <c r="B324" s="15" t="s">
        <v>10</v>
      </c>
      <c r="C324" s="14" t="s">
        <v>2008</v>
      </c>
      <c r="D324" s="14" t="s">
        <v>2012</v>
      </c>
      <c r="E324" s="16">
        <v>4653004</v>
      </c>
      <c r="F324" s="16">
        <v>3049234</v>
      </c>
      <c r="G324" s="17">
        <v>65.5</v>
      </c>
      <c r="H324" s="16">
        <v>2786485</v>
      </c>
      <c r="I324" s="17">
        <v>59.9</v>
      </c>
      <c r="J324" s="16">
        <v>262749</v>
      </c>
      <c r="K324" s="17">
        <v>8.6</v>
      </c>
      <c r="L324" s="6" t="str">
        <f t="shared" si="32"/>
        <v>06/06/2020</v>
      </c>
      <c r="M324" s="6">
        <f t="shared" si="33"/>
        <v>44012</v>
      </c>
      <c r="N324" t="str">
        <f t="shared" si="34"/>
        <v>Wisconsin-44012</v>
      </c>
      <c r="O324" s="21">
        <f t="shared" si="35"/>
        <v>59.9</v>
      </c>
      <c r="P324" s="21">
        <f t="shared" si="36"/>
        <v>8.6</v>
      </c>
      <c r="Q324" s="22">
        <f t="shared" si="37"/>
        <v>4653004</v>
      </c>
      <c r="R324" s="22">
        <f t="shared" si="38"/>
        <v>2786485</v>
      </c>
      <c r="S324" s="22">
        <f t="shared" si="39"/>
        <v>262749</v>
      </c>
    </row>
    <row r="325" spans="1:19">
      <c r="A325" s="14" t="s">
        <v>2061</v>
      </c>
      <c r="B325" s="15" t="s">
        <v>49</v>
      </c>
      <c r="C325" s="14" t="s">
        <v>2008</v>
      </c>
      <c r="D325" s="14" t="s">
        <v>2012</v>
      </c>
      <c r="E325" s="16">
        <v>454118</v>
      </c>
      <c r="F325" s="16">
        <v>297883</v>
      </c>
      <c r="G325" s="17">
        <v>65.599999999999994</v>
      </c>
      <c r="H325" s="16">
        <v>275846</v>
      </c>
      <c r="I325" s="17">
        <v>60.7</v>
      </c>
      <c r="J325" s="16">
        <v>22037</v>
      </c>
      <c r="K325" s="17">
        <v>7.4</v>
      </c>
      <c r="L325" s="6" t="str">
        <f t="shared" si="32"/>
        <v>06/06/2020</v>
      </c>
      <c r="M325" s="6">
        <f t="shared" si="33"/>
        <v>44012</v>
      </c>
      <c r="N325" t="str">
        <f t="shared" si="34"/>
        <v>Wyoming-44012</v>
      </c>
      <c r="O325" s="21">
        <f t="shared" si="35"/>
        <v>60.7</v>
      </c>
      <c r="P325" s="21">
        <f t="shared" si="36"/>
        <v>7.4</v>
      </c>
      <c r="Q325" s="22">
        <f t="shared" si="37"/>
        <v>454118</v>
      </c>
      <c r="R325" s="22">
        <f t="shared" si="38"/>
        <v>275846</v>
      </c>
      <c r="S325" s="22">
        <f t="shared" si="39"/>
        <v>22037</v>
      </c>
    </row>
    <row r="326" spans="1:19">
      <c r="A326" s="14" t="s">
        <v>2007</v>
      </c>
      <c r="B326" s="15" t="s">
        <v>52</v>
      </c>
      <c r="C326" s="14" t="s">
        <v>2008</v>
      </c>
      <c r="D326" s="14" t="s">
        <v>2063</v>
      </c>
      <c r="E326" s="16">
        <v>3880648</v>
      </c>
      <c r="F326" s="16">
        <v>2221858</v>
      </c>
      <c r="G326" s="17">
        <v>57.3</v>
      </c>
      <c r="H326" s="16">
        <v>2056348</v>
      </c>
      <c r="I326" s="17">
        <v>53</v>
      </c>
      <c r="J326" s="16">
        <v>165510</v>
      </c>
      <c r="K326" s="17">
        <v>7.4</v>
      </c>
      <c r="L326" s="6" t="str">
        <f t="shared" si="32"/>
        <v>07/07/2020</v>
      </c>
      <c r="M326" s="6">
        <f t="shared" si="33"/>
        <v>44043</v>
      </c>
      <c r="N326" t="str">
        <f t="shared" si="34"/>
        <v>Alabama-44043</v>
      </c>
      <c r="O326" s="21">
        <f t="shared" si="35"/>
        <v>53</v>
      </c>
      <c r="P326" s="21">
        <f t="shared" si="36"/>
        <v>7.4</v>
      </c>
      <c r="Q326" s="22">
        <f t="shared" si="37"/>
        <v>3880648</v>
      </c>
      <c r="R326" s="22">
        <f t="shared" si="38"/>
        <v>2056348</v>
      </c>
      <c r="S326" s="22">
        <f t="shared" si="39"/>
        <v>165510</v>
      </c>
    </row>
    <row r="327" spans="1:19">
      <c r="A327" s="14" t="s">
        <v>2009</v>
      </c>
      <c r="B327" s="15" t="s">
        <v>50</v>
      </c>
      <c r="C327" s="14" t="s">
        <v>2008</v>
      </c>
      <c r="D327" s="14" t="s">
        <v>2063</v>
      </c>
      <c r="E327" s="16">
        <v>545364</v>
      </c>
      <c r="F327" s="16">
        <v>345354</v>
      </c>
      <c r="G327" s="17">
        <v>63.3</v>
      </c>
      <c r="H327" s="16">
        <v>307513</v>
      </c>
      <c r="I327" s="17">
        <v>56.4</v>
      </c>
      <c r="J327" s="16">
        <v>37841</v>
      </c>
      <c r="K327" s="17">
        <v>11</v>
      </c>
      <c r="L327" s="6" t="str">
        <f t="shared" si="32"/>
        <v>07/07/2020</v>
      </c>
      <c r="M327" s="6">
        <f t="shared" si="33"/>
        <v>44043</v>
      </c>
      <c r="N327" t="str">
        <f t="shared" si="34"/>
        <v>Alaska-44043</v>
      </c>
      <c r="O327" s="21">
        <f t="shared" si="35"/>
        <v>56.4</v>
      </c>
      <c r="P327" s="21">
        <f t="shared" si="36"/>
        <v>11</v>
      </c>
      <c r="Q327" s="22">
        <f t="shared" si="37"/>
        <v>545364</v>
      </c>
      <c r="R327" s="22">
        <f t="shared" si="38"/>
        <v>307513</v>
      </c>
      <c r="S327" s="22">
        <f t="shared" si="39"/>
        <v>37841</v>
      </c>
    </row>
    <row r="328" spans="1:19">
      <c r="A328" s="14" t="s">
        <v>2010</v>
      </c>
      <c r="B328" s="15" t="s">
        <v>8</v>
      </c>
      <c r="C328" s="14" t="s">
        <v>2008</v>
      </c>
      <c r="D328" s="14" t="s">
        <v>2063</v>
      </c>
      <c r="E328" s="16">
        <v>5863335</v>
      </c>
      <c r="F328" s="16">
        <v>3610878</v>
      </c>
      <c r="G328" s="17">
        <v>61.6</v>
      </c>
      <c r="H328" s="16">
        <v>3233654</v>
      </c>
      <c r="I328" s="17">
        <v>55.2</v>
      </c>
      <c r="J328" s="16">
        <v>377224</v>
      </c>
      <c r="K328" s="17">
        <v>10.4</v>
      </c>
      <c r="L328" s="6" t="str">
        <f t="shared" si="32"/>
        <v>07/07/2020</v>
      </c>
      <c r="M328" s="6">
        <f t="shared" si="33"/>
        <v>44043</v>
      </c>
      <c r="N328" t="str">
        <f t="shared" si="34"/>
        <v>Arizona-44043</v>
      </c>
      <c r="O328" s="21">
        <f t="shared" si="35"/>
        <v>55.2</v>
      </c>
      <c r="P328" s="21">
        <f t="shared" si="36"/>
        <v>10.4</v>
      </c>
      <c r="Q328" s="22">
        <f t="shared" si="37"/>
        <v>5863335</v>
      </c>
      <c r="R328" s="22">
        <f t="shared" si="38"/>
        <v>3233654</v>
      </c>
      <c r="S328" s="22">
        <f t="shared" si="39"/>
        <v>377224</v>
      </c>
    </row>
    <row r="329" spans="1:19">
      <c r="A329" s="14" t="s">
        <v>2011</v>
      </c>
      <c r="B329" s="15" t="s">
        <v>44</v>
      </c>
      <c r="C329" s="14" t="s">
        <v>2008</v>
      </c>
      <c r="D329" s="14" t="s">
        <v>2063</v>
      </c>
      <c r="E329" s="16">
        <v>2357952</v>
      </c>
      <c r="F329" s="16">
        <v>1344406</v>
      </c>
      <c r="G329" s="17">
        <v>57</v>
      </c>
      <c r="H329" s="16">
        <v>1249195</v>
      </c>
      <c r="I329" s="17">
        <v>53</v>
      </c>
      <c r="J329" s="16">
        <v>95211</v>
      </c>
      <c r="K329" s="17">
        <v>7.1</v>
      </c>
      <c r="L329" s="6" t="str">
        <f t="shared" ref="L329:L392" si="40">_xlfn.CONCAT(D329,"/",D329,"/",C329)</f>
        <v>07/07/2020</v>
      </c>
      <c r="M329" s="6">
        <f t="shared" ref="M329:M392" si="41">EOMONTH(L329,0)</f>
        <v>44043</v>
      </c>
      <c r="N329" t="str">
        <f t="shared" ref="N329:N392" si="42">_xlfn.CONCAT(B329,"-",M329)</f>
        <v>Arkansas-44043</v>
      </c>
      <c r="O329" s="21">
        <f t="shared" ref="O329:O392" si="43">I329</f>
        <v>53</v>
      </c>
      <c r="P329" s="21">
        <f t="shared" ref="P329:P392" si="44">K329</f>
        <v>7.1</v>
      </c>
      <c r="Q329" s="22">
        <f t="shared" ref="Q329:Q392" si="45">E329</f>
        <v>2357952</v>
      </c>
      <c r="R329" s="22">
        <f t="shared" ref="R329:R392" si="46">H329</f>
        <v>1249195</v>
      </c>
      <c r="S329" s="22">
        <f t="shared" ref="S329:S392" si="47">J329</f>
        <v>95211</v>
      </c>
    </row>
    <row r="330" spans="1:19">
      <c r="A330" s="14" t="s">
        <v>2012</v>
      </c>
      <c r="B330" s="15" t="s">
        <v>7</v>
      </c>
      <c r="C330" s="14" t="s">
        <v>2008</v>
      </c>
      <c r="D330" s="14" t="s">
        <v>2063</v>
      </c>
      <c r="E330" s="16">
        <v>31069557</v>
      </c>
      <c r="F330" s="16">
        <v>18731539</v>
      </c>
      <c r="G330" s="17">
        <v>60.3</v>
      </c>
      <c r="H330" s="16">
        <v>16268045</v>
      </c>
      <c r="I330" s="17">
        <v>52.4</v>
      </c>
      <c r="J330" s="16">
        <v>2463494</v>
      </c>
      <c r="K330" s="17">
        <v>13.2</v>
      </c>
      <c r="L330" s="6" t="str">
        <f t="shared" si="40"/>
        <v>07/07/2020</v>
      </c>
      <c r="M330" s="6">
        <f t="shared" si="41"/>
        <v>44043</v>
      </c>
      <c r="N330" t="str">
        <f t="shared" si="42"/>
        <v>California-44043</v>
      </c>
      <c r="O330" s="21">
        <f t="shared" si="43"/>
        <v>52.4</v>
      </c>
      <c r="P330" s="21">
        <f t="shared" si="44"/>
        <v>13.2</v>
      </c>
      <c r="Q330" s="22">
        <f t="shared" si="45"/>
        <v>31069557</v>
      </c>
      <c r="R330" s="22">
        <f t="shared" si="46"/>
        <v>16268045</v>
      </c>
      <c r="S330" s="22">
        <f t="shared" si="47"/>
        <v>2463494</v>
      </c>
    </row>
    <row r="331" spans="1:19">
      <c r="A331" s="14" t="s">
        <v>2013</v>
      </c>
      <c r="B331" s="18" t="s">
        <v>283</v>
      </c>
      <c r="C331" s="14" t="s">
        <v>2008</v>
      </c>
      <c r="D331" s="14" t="s">
        <v>2063</v>
      </c>
      <c r="E331" s="16">
        <v>8014289</v>
      </c>
      <c r="F331" s="16">
        <v>4923510</v>
      </c>
      <c r="G331" s="17">
        <v>61.4</v>
      </c>
      <c r="H331" s="16">
        <v>4061505</v>
      </c>
      <c r="I331" s="17">
        <v>50.7</v>
      </c>
      <c r="J331" s="16">
        <v>862005</v>
      </c>
      <c r="K331" s="17">
        <v>17.5</v>
      </c>
      <c r="L331" s="6" t="str">
        <f t="shared" si="40"/>
        <v>07/07/2020</v>
      </c>
      <c r="M331" s="6">
        <f t="shared" si="41"/>
        <v>44043</v>
      </c>
      <c r="N331" t="str">
        <f t="shared" si="42"/>
        <v>Los Angeles County-44043</v>
      </c>
      <c r="O331" s="21">
        <f t="shared" si="43"/>
        <v>50.7</v>
      </c>
      <c r="P331" s="21">
        <f t="shared" si="44"/>
        <v>17.5</v>
      </c>
      <c r="Q331" s="22">
        <f t="shared" si="45"/>
        <v>8014289</v>
      </c>
      <c r="R331" s="22">
        <f t="shared" si="46"/>
        <v>4061505</v>
      </c>
      <c r="S331" s="22">
        <f t="shared" si="47"/>
        <v>862005</v>
      </c>
    </row>
    <row r="332" spans="1:19">
      <c r="A332" s="14" t="s">
        <v>2014</v>
      </c>
      <c r="B332" s="15" t="s">
        <v>22</v>
      </c>
      <c r="C332" s="14" t="s">
        <v>2008</v>
      </c>
      <c r="D332" s="14" t="s">
        <v>2063</v>
      </c>
      <c r="E332" s="16">
        <v>4611317</v>
      </c>
      <c r="F332" s="16">
        <v>3070601</v>
      </c>
      <c r="G332" s="17">
        <v>66.599999999999994</v>
      </c>
      <c r="H332" s="16">
        <v>2844310</v>
      </c>
      <c r="I332" s="17">
        <v>61.7</v>
      </c>
      <c r="J332" s="16">
        <v>226291</v>
      </c>
      <c r="K332" s="17">
        <v>7.4</v>
      </c>
      <c r="L332" s="6" t="str">
        <f t="shared" si="40"/>
        <v>07/07/2020</v>
      </c>
      <c r="M332" s="6">
        <f t="shared" si="41"/>
        <v>44043</v>
      </c>
      <c r="N332" t="str">
        <f t="shared" si="42"/>
        <v>Colorado-44043</v>
      </c>
      <c r="O332" s="21">
        <f t="shared" si="43"/>
        <v>61.7</v>
      </c>
      <c r="P332" s="21">
        <f t="shared" si="44"/>
        <v>7.4</v>
      </c>
      <c r="Q332" s="22">
        <f t="shared" si="45"/>
        <v>4611317</v>
      </c>
      <c r="R332" s="22">
        <f t="shared" si="46"/>
        <v>2844310</v>
      </c>
      <c r="S332" s="22">
        <f t="shared" si="47"/>
        <v>226291</v>
      </c>
    </row>
    <row r="333" spans="1:19">
      <c r="A333" s="14" t="s">
        <v>2015</v>
      </c>
      <c r="B333" s="15" t="s">
        <v>38</v>
      </c>
      <c r="C333" s="14" t="s">
        <v>2008</v>
      </c>
      <c r="D333" s="14" t="s">
        <v>2063</v>
      </c>
      <c r="E333" s="16">
        <v>2882679</v>
      </c>
      <c r="F333" s="16">
        <v>1895751</v>
      </c>
      <c r="G333" s="17">
        <v>65.8</v>
      </c>
      <c r="H333" s="16">
        <v>1681865</v>
      </c>
      <c r="I333" s="17">
        <v>58.3</v>
      </c>
      <c r="J333" s="16">
        <v>213886</v>
      </c>
      <c r="K333" s="17">
        <v>11.3</v>
      </c>
      <c r="L333" s="6" t="str">
        <f t="shared" si="40"/>
        <v>07/07/2020</v>
      </c>
      <c r="M333" s="6">
        <f t="shared" si="41"/>
        <v>44043</v>
      </c>
      <c r="N333" t="str">
        <f t="shared" si="42"/>
        <v>Connecticut-44043</v>
      </c>
      <c r="O333" s="21">
        <f t="shared" si="43"/>
        <v>58.3</v>
      </c>
      <c r="P333" s="21">
        <f t="shared" si="44"/>
        <v>11.3</v>
      </c>
      <c r="Q333" s="22">
        <f t="shared" si="45"/>
        <v>2882679</v>
      </c>
      <c r="R333" s="22">
        <f t="shared" si="46"/>
        <v>1681865</v>
      </c>
      <c r="S333" s="22">
        <f t="shared" si="47"/>
        <v>213886</v>
      </c>
    </row>
    <row r="334" spans="1:19">
      <c r="A334" s="14" t="s">
        <v>2016</v>
      </c>
      <c r="B334" s="15" t="s">
        <v>45</v>
      </c>
      <c r="C334" s="14" t="s">
        <v>2008</v>
      </c>
      <c r="D334" s="14" t="s">
        <v>2063</v>
      </c>
      <c r="E334" s="16">
        <v>790928</v>
      </c>
      <c r="F334" s="16">
        <v>489517</v>
      </c>
      <c r="G334" s="17">
        <v>61.9</v>
      </c>
      <c r="H334" s="16">
        <v>449079</v>
      </c>
      <c r="I334" s="17">
        <v>56.8</v>
      </c>
      <c r="J334" s="16">
        <v>40438</v>
      </c>
      <c r="K334" s="17">
        <v>8.3000000000000007</v>
      </c>
      <c r="L334" s="6" t="str">
        <f t="shared" si="40"/>
        <v>07/07/2020</v>
      </c>
      <c r="M334" s="6">
        <f t="shared" si="41"/>
        <v>44043</v>
      </c>
      <c r="N334" t="str">
        <f t="shared" si="42"/>
        <v>Delaware-44043</v>
      </c>
      <c r="O334" s="21">
        <f t="shared" si="43"/>
        <v>56.8</v>
      </c>
      <c r="P334" s="21">
        <f t="shared" si="44"/>
        <v>8.3000000000000007</v>
      </c>
      <c r="Q334" s="22">
        <f t="shared" si="45"/>
        <v>790928</v>
      </c>
      <c r="R334" s="22">
        <f t="shared" si="46"/>
        <v>449079</v>
      </c>
      <c r="S334" s="22">
        <f t="shared" si="47"/>
        <v>40438</v>
      </c>
    </row>
    <row r="335" spans="1:19">
      <c r="A335" s="14" t="s">
        <v>2017</v>
      </c>
      <c r="B335" s="15" t="s">
        <v>33</v>
      </c>
      <c r="C335" s="14" t="s">
        <v>2008</v>
      </c>
      <c r="D335" s="14" t="s">
        <v>2063</v>
      </c>
      <c r="E335" s="16">
        <v>583656</v>
      </c>
      <c r="F335" s="16">
        <v>402618</v>
      </c>
      <c r="G335" s="17">
        <v>69</v>
      </c>
      <c r="H335" s="16">
        <v>366931</v>
      </c>
      <c r="I335" s="17">
        <v>62.9</v>
      </c>
      <c r="J335" s="16">
        <v>35687</v>
      </c>
      <c r="K335" s="17">
        <v>8.9</v>
      </c>
      <c r="L335" s="6" t="str">
        <f t="shared" si="40"/>
        <v>07/07/2020</v>
      </c>
      <c r="M335" s="6">
        <f t="shared" si="41"/>
        <v>44043</v>
      </c>
      <c r="N335" t="str">
        <f t="shared" si="42"/>
        <v>District of Columbia-44043</v>
      </c>
      <c r="O335" s="21">
        <f t="shared" si="43"/>
        <v>62.9</v>
      </c>
      <c r="P335" s="21">
        <f t="shared" si="44"/>
        <v>8.9</v>
      </c>
      <c r="Q335" s="22">
        <f t="shared" si="45"/>
        <v>583656</v>
      </c>
      <c r="R335" s="22">
        <f t="shared" si="46"/>
        <v>366931</v>
      </c>
      <c r="S335" s="22">
        <f t="shared" si="47"/>
        <v>35687</v>
      </c>
    </row>
    <row r="336" spans="1:19">
      <c r="A336" s="14" t="s">
        <v>2018</v>
      </c>
      <c r="B336" s="15" t="s">
        <v>15</v>
      </c>
      <c r="C336" s="14" t="s">
        <v>2008</v>
      </c>
      <c r="D336" s="14" t="s">
        <v>2063</v>
      </c>
      <c r="E336" s="16">
        <v>17650810</v>
      </c>
      <c r="F336" s="16">
        <v>10108143</v>
      </c>
      <c r="G336" s="17">
        <v>57.3</v>
      </c>
      <c r="H336" s="16">
        <v>8940935</v>
      </c>
      <c r="I336" s="17">
        <v>50.7</v>
      </c>
      <c r="J336" s="16">
        <v>1167208</v>
      </c>
      <c r="K336" s="17">
        <v>11.5</v>
      </c>
      <c r="L336" s="6" t="str">
        <f t="shared" si="40"/>
        <v>07/07/2020</v>
      </c>
      <c r="M336" s="6">
        <f t="shared" si="41"/>
        <v>44043</v>
      </c>
      <c r="N336" t="str">
        <f t="shared" si="42"/>
        <v>Florida-44043</v>
      </c>
      <c r="O336" s="21">
        <f t="shared" si="43"/>
        <v>50.7</v>
      </c>
      <c r="P336" s="21">
        <f t="shared" si="44"/>
        <v>11.5</v>
      </c>
      <c r="Q336" s="22">
        <f t="shared" si="45"/>
        <v>17650810</v>
      </c>
      <c r="R336" s="22">
        <f t="shared" si="46"/>
        <v>8940935</v>
      </c>
      <c r="S336" s="22">
        <f t="shared" si="47"/>
        <v>1167208</v>
      </c>
    </row>
    <row r="337" spans="1:19">
      <c r="A337" s="14" t="s">
        <v>2019</v>
      </c>
      <c r="B337" s="15" t="s">
        <v>18</v>
      </c>
      <c r="C337" s="14" t="s">
        <v>2008</v>
      </c>
      <c r="D337" s="14" t="s">
        <v>2063</v>
      </c>
      <c r="E337" s="16">
        <v>8298770</v>
      </c>
      <c r="F337" s="16">
        <v>4966280</v>
      </c>
      <c r="G337" s="17">
        <v>59.8</v>
      </c>
      <c r="H337" s="16">
        <v>4587883</v>
      </c>
      <c r="I337" s="17">
        <v>55.3</v>
      </c>
      <c r="J337" s="16">
        <v>378397</v>
      </c>
      <c r="K337" s="17">
        <v>7.6</v>
      </c>
      <c r="L337" s="6" t="str">
        <f t="shared" si="40"/>
        <v>07/07/2020</v>
      </c>
      <c r="M337" s="6">
        <f t="shared" si="41"/>
        <v>44043</v>
      </c>
      <c r="N337" t="str">
        <f t="shared" si="42"/>
        <v>Georgia-44043</v>
      </c>
      <c r="O337" s="21">
        <f t="shared" si="43"/>
        <v>55.3</v>
      </c>
      <c r="P337" s="21">
        <f t="shared" si="44"/>
        <v>7.6</v>
      </c>
      <c r="Q337" s="22">
        <f t="shared" si="45"/>
        <v>8298770</v>
      </c>
      <c r="R337" s="22">
        <f t="shared" si="46"/>
        <v>4587883</v>
      </c>
      <c r="S337" s="22">
        <f t="shared" si="47"/>
        <v>378397</v>
      </c>
    </row>
    <row r="338" spans="1:19">
      <c r="A338" s="14" t="s">
        <v>2020</v>
      </c>
      <c r="B338" s="15" t="s">
        <v>26</v>
      </c>
      <c r="C338" s="14" t="s">
        <v>2008</v>
      </c>
      <c r="D338" s="14" t="s">
        <v>2063</v>
      </c>
      <c r="E338" s="16">
        <v>1085710</v>
      </c>
      <c r="F338" s="16">
        <v>641845</v>
      </c>
      <c r="G338" s="17">
        <v>59.1</v>
      </c>
      <c r="H338" s="16">
        <v>551240</v>
      </c>
      <c r="I338" s="17">
        <v>50.8</v>
      </c>
      <c r="J338" s="16">
        <v>90605</v>
      </c>
      <c r="K338" s="17">
        <v>14.1</v>
      </c>
      <c r="L338" s="6" t="str">
        <f t="shared" si="40"/>
        <v>07/07/2020</v>
      </c>
      <c r="M338" s="6">
        <f t="shared" si="41"/>
        <v>44043</v>
      </c>
      <c r="N338" t="str">
        <f t="shared" si="42"/>
        <v>Hawaii-44043</v>
      </c>
      <c r="O338" s="21">
        <f t="shared" si="43"/>
        <v>50.8</v>
      </c>
      <c r="P338" s="21">
        <f t="shared" si="44"/>
        <v>14.1</v>
      </c>
      <c r="Q338" s="22">
        <f t="shared" si="45"/>
        <v>1085710</v>
      </c>
      <c r="R338" s="22">
        <f t="shared" si="46"/>
        <v>551240</v>
      </c>
      <c r="S338" s="22">
        <f t="shared" si="47"/>
        <v>90605</v>
      </c>
    </row>
    <row r="339" spans="1:19">
      <c r="A339" s="14" t="s">
        <v>2021</v>
      </c>
      <c r="B339" s="15" t="s">
        <v>53</v>
      </c>
      <c r="C339" s="14" t="s">
        <v>2008</v>
      </c>
      <c r="D339" s="14" t="s">
        <v>2063</v>
      </c>
      <c r="E339" s="16">
        <v>1407405</v>
      </c>
      <c r="F339" s="16">
        <v>887190</v>
      </c>
      <c r="G339" s="17">
        <v>63</v>
      </c>
      <c r="H339" s="16">
        <v>835264</v>
      </c>
      <c r="I339" s="17">
        <v>59.3</v>
      </c>
      <c r="J339" s="16">
        <v>51926</v>
      </c>
      <c r="K339" s="17">
        <v>5.9</v>
      </c>
      <c r="L339" s="6" t="str">
        <f t="shared" si="40"/>
        <v>07/07/2020</v>
      </c>
      <c r="M339" s="6">
        <f t="shared" si="41"/>
        <v>44043</v>
      </c>
      <c r="N339" t="str">
        <f t="shared" si="42"/>
        <v>Idaho-44043</v>
      </c>
      <c r="O339" s="21">
        <f t="shared" si="43"/>
        <v>59.3</v>
      </c>
      <c r="P339" s="21">
        <f t="shared" si="44"/>
        <v>5.9</v>
      </c>
      <c r="Q339" s="22">
        <f t="shared" si="45"/>
        <v>1407405</v>
      </c>
      <c r="R339" s="22">
        <f t="shared" si="46"/>
        <v>835264</v>
      </c>
      <c r="S339" s="22">
        <f t="shared" si="47"/>
        <v>51926</v>
      </c>
    </row>
    <row r="340" spans="1:19">
      <c r="A340" s="14" t="s">
        <v>2022</v>
      </c>
      <c r="B340" s="15" t="s">
        <v>6</v>
      </c>
      <c r="C340" s="14" t="s">
        <v>2008</v>
      </c>
      <c r="D340" s="14" t="s">
        <v>2063</v>
      </c>
      <c r="E340" s="16">
        <v>9954618</v>
      </c>
      <c r="F340" s="16">
        <v>6146834</v>
      </c>
      <c r="G340" s="17">
        <v>61.7</v>
      </c>
      <c r="H340" s="16">
        <v>5409563</v>
      </c>
      <c r="I340" s="17">
        <v>54.3</v>
      </c>
      <c r="J340" s="16">
        <v>737271</v>
      </c>
      <c r="K340" s="17">
        <v>12</v>
      </c>
      <c r="L340" s="6" t="str">
        <f t="shared" si="40"/>
        <v>07/07/2020</v>
      </c>
      <c r="M340" s="6">
        <f t="shared" si="41"/>
        <v>44043</v>
      </c>
      <c r="N340" t="str">
        <f t="shared" si="42"/>
        <v>Illinois-44043</v>
      </c>
      <c r="O340" s="21">
        <f t="shared" si="43"/>
        <v>54.3</v>
      </c>
      <c r="P340" s="21">
        <f t="shared" si="44"/>
        <v>12</v>
      </c>
      <c r="Q340" s="22">
        <f t="shared" si="45"/>
        <v>9954618</v>
      </c>
      <c r="R340" s="22">
        <f t="shared" si="46"/>
        <v>5409563</v>
      </c>
      <c r="S340" s="22">
        <f t="shared" si="47"/>
        <v>737271</v>
      </c>
    </row>
    <row r="341" spans="1:19">
      <c r="A341" s="14" t="s">
        <v>2023</v>
      </c>
      <c r="B341" s="15" t="s">
        <v>27</v>
      </c>
      <c r="C341" s="14" t="s">
        <v>2008</v>
      </c>
      <c r="D341" s="14" t="s">
        <v>2063</v>
      </c>
      <c r="E341" s="16">
        <v>5272639</v>
      </c>
      <c r="F341" s="16">
        <v>3304366</v>
      </c>
      <c r="G341" s="17">
        <v>62.7</v>
      </c>
      <c r="H341" s="16">
        <v>3019818</v>
      </c>
      <c r="I341" s="17">
        <v>57.3</v>
      </c>
      <c r="J341" s="16">
        <v>284548</v>
      </c>
      <c r="K341" s="17">
        <v>8.6</v>
      </c>
      <c r="L341" s="6" t="str">
        <f t="shared" si="40"/>
        <v>07/07/2020</v>
      </c>
      <c r="M341" s="6">
        <f t="shared" si="41"/>
        <v>44043</v>
      </c>
      <c r="N341" t="str">
        <f t="shared" si="42"/>
        <v>Indiana-44043</v>
      </c>
      <c r="O341" s="21">
        <f t="shared" si="43"/>
        <v>57.3</v>
      </c>
      <c r="P341" s="21">
        <f t="shared" si="44"/>
        <v>8.6</v>
      </c>
      <c r="Q341" s="22">
        <f t="shared" si="45"/>
        <v>5272639</v>
      </c>
      <c r="R341" s="22">
        <f t="shared" si="46"/>
        <v>3019818</v>
      </c>
      <c r="S341" s="22">
        <f t="shared" si="47"/>
        <v>284548</v>
      </c>
    </row>
    <row r="342" spans="1:19">
      <c r="A342" s="14" t="s">
        <v>2024</v>
      </c>
      <c r="B342" s="15" t="s">
        <v>39</v>
      </c>
      <c r="C342" s="14" t="s">
        <v>2008</v>
      </c>
      <c r="D342" s="14" t="s">
        <v>2063</v>
      </c>
      <c r="E342" s="16">
        <v>2478961</v>
      </c>
      <c r="F342" s="16">
        <v>1637807</v>
      </c>
      <c r="G342" s="17">
        <v>66.099999999999994</v>
      </c>
      <c r="H342" s="16">
        <v>1538161</v>
      </c>
      <c r="I342" s="17">
        <v>62</v>
      </c>
      <c r="J342" s="16">
        <v>99646</v>
      </c>
      <c r="K342" s="17">
        <v>6.1</v>
      </c>
      <c r="L342" s="6" t="str">
        <f t="shared" si="40"/>
        <v>07/07/2020</v>
      </c>
      <c r="M342" s="6">
        <f t="shared" si="41"/>
        <v>44043</v>
      </c>
      <c r="N342" t="str">
        <f t="shared" si="42"/>
        <v>Iowa-44043</v>
      </c>
      <c r="O342" s="21">
        <f t="shared" si="43"/>
        <v>62</v>
      </c>
      <c r="P342" s="21">
        <f t="shared" si="44"/>
        <v>6.1</v>
      </c>
      <c r="Q342" s="22">
        <f t="shared" si="45"/>
        <v>2478961</v>
      </c>
      <c r="R342" s="22">
        <f t="shared" si="46"/>
        <v>1538161</v>
      </c>
      <c r="S342" s="22">
        <f t="shared" si="47"/>
        <v>99646</v>
      </c>
    </row>
    <row r="343" spans="1:19">
      <c r="A343" s="14" t="s">
        <v>2025</v>
      </c>
      <c r="B343" s="15" t="s">
        <v>34</v>
      </c>
      <c r="C343" s="14" t="s">
        <v>2008</v>
      </c>
      <c r="D343" s="14" t="s">
        <v>2063</v>
      </c>
      <c r="E343" s="16">
        <v>2233951</v>
      </c>
      <c r="F343" s="16">
        <v>1497429</v>
      </c>
      <c r="G343" s="17">
        <v>67</v>
      </c>
      <c r="H343" s="16">
        <v>1398770</v>
      </c>
      <c r="I343" s="17">
        <v>62.6</v>
      </c>
      <c r="J343" s="16">
        <v>98659</v>
      </c>
      <c r="K343" s="17">
        <v>6.6</v>
      </c>
      <c r="L343" s="6" t="str">
        <f t="shared" si="40"/>
        <v>07/07/2020</v>
      </c>
      <c r="M343" s="6">
        <f t="shared" si="41"/>
        <v>44043</v>
      </c>
      <c r="N343" t="str">
        <f t="shared" si="42"/>
        <v>Kansas-44043</v>
      </c>
      <c r="O343" s="21">
        <f t="shared" si="43"/>
        <v>62.6</v>
      </c>
      <c r="P343" s="21">
        <f t="shared" si="44"/>
        <v>6.6</v>
      </c>
      <c r="Q343" s="22">
        <f t="shared" si="45"/>
        <v>2233951</v>
      </c>
      <c r="R343" s="22">
        <f t="shared" si="46"/>
        <v>1398770</v>
      </c>
      <c r="S343" s="22">
        <f t="shared" si="47"/>
        <v>98659</v>
      </c>
    </row>
    <row r="344" spans="1:19">
      <c r="A344" s="14" t="s">
        <v>2026</v>
      </c>
      <c r="B344" s="15" t="s">
        <v>28</v>
      </c>
      <c r="C344" s="14" t="s">
        <v>2008</v>
      </c>
      <c r="D344" s="14" t="s">
        <v>2063</v>
      </c>
      <c r="E344" s="16">
        <v>3506659</v>
      </c>
      <c r="F344" s="16">
        <v>1968434</v>
      </c>
      <c r="G344" s="17">
        <v>56.1</v>
      </c>
      <c r="H344" s="16">
        <v>1858922</v>
      </c>
      <c r="I344" s="17">
        <v>53</v>
      </c>
      <c r="J344" s="16">
        <v>109512</v>
      </c>
      <c r="K344" s="17">
        <v>5.6</v>
      </c>
      <c r="L344" s="6" t="str">
        <f t="shared" si="40"/>
        <v>07/07/2020</v>
      </c>
      <c r="M344" s="6">
        <f t="shared" si="41"/>
        <v>44043</v>
      </c>
      <c r="N344" t="str">
        <f t="shared" si="42"/>
        <v>Kentucky-44043</v>
      </c>
      <c r="O344" s="21">
        <f t="shared" si="43"/>
        <v>53</v>
      </c>
      <c r="P344" s="21">
        <f t="shared" si="44"/>
        <v>5.6</v>
      </c>
      <c r="Q344" s="22">
        <f t="shared" si="45"/>
        <v>3506659</v>
      </c>
      <c r="R344" s="22">
        <f t="shared" si="46"/>
        <v>1858922</v>
      </c>
      <c r="S344" s="22">
        <f t="shared" si="47"/>
        <v>109512</v>
      </c>
    </row>
    <row r="345" spans="1:19">
      <c r="A345" s="14" t="s">
        <v>2027</v>
      </c>
      <c r="B345" s="15" t="s">
        <v>40</v>
      </c>
      <c r="C345" s="14" t="s">
        <v>2008</v>
      </c>
      <c r="D345" s="14" t="s">
        <v>2063</v>
      </c>
      <c r="E345" s="16">
        <v>3579383</v>
      </c>
      <c r="F345" s="16">
        <v>1952856</v>
      </c>
      <c r="G345" s="17">
        <v>54.6</v>
      </c>
      <c r="H345" s="16">
        <v>1775157</v>
      </c>
      <c r="I345" s="17">
        <v>49.6</v>
      </c>
      <c r="J345" s="16">
        <v>177699</v>
      </c>
      <c r="K345" s="17">
        <v>9.1</v>
      </c>
      <c r="L345" s="6" t="str">
        <f t="shared" si="40"/>
        <v>07/07/2020</v>
      </c>
      <c r="M345" s="6">
        <f t="shared" si="41"/>
        <v>44043</v>
      </c>
      <c r="N345" t="str">
        <f t="shared" si="42"/>
        <v>Louisiana-44043</v>
      </c>
      <c r="O345" s="21">
        <f t="shared" si="43"/>
        <v>49.6</v>
      </c>
      <c r="P345" s="21">
        <f t="shared" si="44"/>
        <v>9.1</v>
      </c>
      <c r="Q345" s="22">
        <f t="shared" si="45"/>
        <v>3579383</v>
      </c>
      <c r="R345" s="22">
        <f t="shared" si="46"/>
        <v>1775157</v>
      </c>
      <c r="S345" s="22">
        <f t="shared" si="47"/>
        <v>177699</v>
      </c>
    </row>
    <row r="346" spans="1:19">
      <c r="A346" s="14" t="s">
        <v>2028</v>
      </c>
      <c r="B346" s="15" t="s">
        <v>51</v>
      </c>
      <c r="C346" s="14" t="s">
        <v>2008</v>
      </c>
      <c r="D346" s="14" t="s">
        <v>2063</v>
      </c>
      <c r="E346" s="16">
        <v>1117659</v>
      </c>
      <c r="F346" s="16">
        <v>690375</v>
      </c>
      <c r="G346" s="17">
        <v>61.8</v>
      </c>
      <c r="H346" s="16">
        <v>629790</v>
      </c>
      <c r="I346" s="17">
        <v>56.3</v>
      </c>
      <c r="J346" s="16">
        <v>60585</v>
      </c>
      <c r="K346" s="17">
        <v>8.8000000000000007</v>
      </c>
      <c r="L346" s="6" t="str">
        <f t="shared" si="40"/>
        <v>07/07/2020</v>
      </c>
      <c r="M346" s="6">
        <f t="shared" si="41"/>
        <v>44043</v>
      </c>
      <c r="N346" t="str">
        <f t="shared" si="42"/>
        <v>Maine-44043</v>
      </c>
      <c r="O346" s="21">
        <f t="shared" si="43"/>
        <v>56.3</v>
      </c>
      <c r="P346" s="21">
        <f t="shared" si="44"/>
        <v>8.8000000000000007</v>
      </c>
      <c r="Q346" s="22">
        <f t="shared" si="45"/>
        <v>1117659</v>
      </c>
      <c r="R346" s="22">
        <f t="shared" si="46"/>
        <v>629790</v>
      </c>
      <c r="S346" s="22">
        <f t="shared" si="47"/>
        <v>60585</v>
      </c>
    </row>
    <row r="347" spans="1:19">
      <c r="A347" s="14" t="s">
        <v>2029</v>
      </c>
      <c r="B347" s="15" t="s">
        <v>23</v>
      </c>
      <c r="C347" s="14" t="s">
        <v>2008</v>
      </c>
      <c r="D347" s="14" t="s">
        <v>2063</v>
      </c>
      <c r="E347" s="16">
        <v>4772159</v>
      </c>
      <c r="F347" s="16">
        <v>3151830</v>
      </c>
      <c r="G347" s="17">
        <v>66</v>
      </c>
      <c r="H347" s="16">
        <v>2877939</v>
      </c>
      <c r="I347" s="17">
        <v>60.3</v>
      </c>
      <c r="J347" s="16">
        <v>273891</v>
      </c>
      <c r="K347" s="17">
        <v>8.6999999999999993</v>
      </c>
      <c r="L347" s="6" t="str">
        <f t="shared" si="40"/>
        <v>07/07/2020</v>
      </c>
      <c r="M347" s="6">
        <f t="shared" si="41"/>
        <v>44043</v>
      </c>
      <c r="N347" t="str">
        <f t="shared" si="42"/>
        <v>Maryland-44043</v>
      </c>
      <c r="O347" s="21">
        <f t="shared" si="43"/>
        <v>60.3</v>
      </c>
      <c r="P347" s="21">
        <f t="shared" si="44"/>
        <v>8.6999999999999993</v>
      </c>
      <c r="Q347" s="22">
        <f t="shared" si="45"/>
        <v>4772159</v>
      </c>
      <c r="R347" s="22">
        <f t="shared" si="46"/>
        <v>2877939</v>
      </c>
      <c r="S347" s="22">
        <f t="shared" si="47"/>
        <v>273891</v>
      </c>
    </row>
    <row r="348" spans="1:19">
      <c r="A348" s="14" t="s">
        <v>2030</v>
      </c>
      <c r="B348" s="15" t="s">
        <v>9</v>
      </c>
      <c r="C348" s="14" t="s">
        <v>2008</v>
      </c>
      <c r="D348" s="14" t="s">
        <v>2063</v>
      </c>
      <c r="E348" s="16">
        <v>5647519</v>
      </c>
      <c r="F348" s="16">
        <v>3563106</v>
      </c>
      <c r="G348" s="17">
        <v>63.1</v>
      </c>
      <c r="H348" s="16">
        <v>3213230</v>
      </c>
      <c r="I348" s="17">
        <v>56.9</v>
      </c>
      <c r="J348" s="16">
        <v>349876</v>
      </c>
      <c r="K348" s="17">
        <v>9.8000000000000007</v>
      </c>
      <c r="L348" s="6" t="str">
        <f t="shared" si="40"/>
        <v>07/07/2020</v>
      </c>
      <c r="M348" s="6">
        <f t="shared" si="41"/>
        <v>44043</v>
      </c>
      <c r="N348" t="str">
        <f t="shared" si="42"/>
        <v>Massachusetts-44043</v>
      </c>
      <c r="O348" s="21">
        <f t="shared" si="43"/>
        <v>56.9</v>
      </c>
      <c r="P348" s="21">
        <f t="shared" si="44"/>
        <v>9.8000000000000007</v>
      </c>
      <c r="Q348" s="22">
        <f t="shared" si="45"/>
        <v>5647519</v>
      </c>
      <c r="R348" s="22">
        <f t="shared" si="46"/>
        <v>3213230</v>
      </c>
      <c r="S348" s="22">
        <f t="shared" si="47"/>
        <v>349876</v>
      </c>
    </row>
    <row r="349" spans="1:19">
      <c r="A349" s="14" t="s">
        <v>2031</v>
      </c>
      <c r="B349" s="15" t="s">
        <v>42</v>
      </c>
      <c r="C349" s="14" t="s">
        <v>2008</v>
      </c>
      <c r="D349" s="14" t="s">
        <v>2063</v>
      </c>
      <c r="E349" s="16">
        <v>7992512</v>
      </c>
      <c r="F349" s="16">
        <v>4835421</v>
      </c>
      <c r="G349" s="17">
        <v>60.5</v>
      </c>
      <c r="H349" s="16">
        <v>4399525</v>
      </c>
      <c r="I349" s="17">
        <v>55</v>
      </c>
      <c r="J349" s="16">
        <v>435896</v>
      </c>
      <c r="K349" s="17">
        <v>9</v>
      </c>
      <c r="L349" s="6" t="str">
        <f t="shared" si="40"/>
        <v>07/07/2020</v>
      </c>
      <c r="M349" s="6">
        <f t="shared" si="41"/>
        <v>44043</v>
      </c>
      <c r="N349" t="str">
        <f t="shared" si="42"/>
        <v>Michigan-44043</v>
      </c>
      <c r="O349" s="21">
        <f t="shared" si="43"/>
        <v>55</v>
      </c>
      <c r="P349" s="21">
        <f t="shared" si="44"/>
        <v>9</v>
      </c>
      <c r="Q349" s="22">
        <f t="shared" si="45"/>
        <v>7992512</v>
      </c>
      <c r="R349" s="22">
        <f t="shared" si="46"/>
        <v>4399525</v>
      </c>
      <c r="S349" s="22">
        <f t="shared" si="47"/>
        <v>435896</v>
      </c>
    </row>
    <row r="350" spans="1:19">
      <c r="A350" s="14" t="s">
        <v>2032</v>
      </c>
      <c r="B350" s="15" t="s">
        <v>29</v>
      </c>
      <c r="C350" s="14" t="s">
        <v>2008</v>
      </c>
      <c r="D350" s="14" t="s">
        <v>2063</v>
      </c>
      <c r="E350" s="16">
        <v>4448291</v>
      </c>
      <c r="F350" s="16">
        <v>3136773</v>
      </c>
      <c r="G350" s="17">
        <v>70.5</v>
      </c>
      <c r="H350" s="16">
        <v>2898989</v>
      </c>
      <c r="I350" s="17">
        <v>65.2</v>
      </c>
      <c r="J350" s="16">
        <v>237784</v>
      </c>
      <c r="K350" s="17">
        <v>7.6</v>
      </c>
      <c r="L350" s="6" t="str">
        <f t="shared" si="40"/>
        <v>07/07/2020</v>
      </c>
      <c r="M350" s="6">
        <f t="shared" si="41"/>
        <v>44043</v>
      </c>
      <c r="N350" t="str">
        <f t="shared" si="42"/>
        <v>Minnesota-44043</v>
      </c>
      <c r="O350" s="21">
        <f t="shared" si="43"/>
        <v>65.2</v>
      </c>
      <c r="P350" s="21">
        <f t="shared" si="44"/>
        <v>7.6</v>
      </c>
      <c r="Q350" s="22">
        <f t="shared" si="45"/>
        <v>4448291</v>
      </c>
      <c r="R350" s="22">
        <f t="shared" si="46"/>
        <v>2898989</v>
      </c>
      <c r="S350" s="22">
        <f t="shared" si="47"/>
        <v>237784</v>
      </c>
    </row>
    <row r="351" spans="1:19">
      <c r="A351" s="14" t="s">
        <v>2033</v>
      </c>
      <c r="B351" s="15" t="s">
        <v>46</v>
      </c>
      <c r="C351" s="14" t="s">
        <v>2008</v>
      </c>
      <c r="D351" s="14" t="s">
        <v>2063</v>
      </c>
      <c r="E351" s="16">
        <v>2285425</v>
      </c>
      <c r="F351" s="16">
        <v>1245129</v>
      </c>
      <c r="G351" s="17">
        <v>54.5</v>
      </c>
      <c r="H351" s="16">
        <v>1138838</v>
      </c>
      <c r="I351" s="17">
        <v>49.8</v>
      </c>
      <c r="J351" s="16">
        <v>106291</v>
      </c>
      <c r="K351" s="17">
        <v>8.5</v>
      </c>
      <c r="L351" s="6" t="str">
        <f t="shared" si="40"/>
        <v>07/07/2020</v>
      </c>
      <c r="M351" s="6">
        <f t="shared" si="41"/>
        <v>44043</v>
      </c>
      <c r="N351" t="str">
        <f t="shared" si="42"/>
        <v>Mississippi-44043</v>
      </c>
      <c r="O351" s="21">
        <f t="shared" si="43"/>
        <v>49.8</v>
      </c>
      <c r="P351" s="21">
        <f t="shared" si="44"/>
        <v>8.5</v>
      </c>
      <c r="Q351" s="22">
        <f t="shared" si="45"/>
        <v>2285425</v>
      </c>
      <c r="R351" s="22">
        <f t="shared" si="46"/>
        <v>1138838</v>
      </c>
      <c r="S351" s="22">
        <f t="shared" si="47"/>
        <v>106291</v>
      </c>
    </row>
    <row r="352" spans="1:19">
      <c r="A352" s="14" t="s">
        <v>2034</v>
      </c>
      <c r="B352" s="15" t="s">
        <v>35</v>
      </c>
      <c r="C352" s="14" t="s">
        <v>2008</v>
      </c>
      <c r="D352" s="14" t="s">
        <v>2063</v>
      </c>
      <c r="E352" s="16">
        <v>4834175</v>
      </c>
      <c r="F352" s="16">
        <v>3101654</v>
      </c>
      <c r="G352" s="17">
        <v>64.2</v>
      </c>
      <c r="H352" s="16">
        <v>2891126</v>
      </c>
      <c r="I352" s="17">
        <v>59.8</v>
      </c>
      <c r="J352" s="16">
        <v>210528</v>
      </c>
      <c r="K352" s="17">
        <v>6.8</v>
      </c>
      <c r="L352" s="6" t="str">
        <f t="shared" si="40"/>
        <v>07/07/2020</v>
      </c>
      <c r="M352" s="6">
        <f t="shared" si="41"/>
        <v>44043</v>
      </c>
      <c r="N352" t="str">
        <f t="shared" si="42"/>
        <v>Missouri-44043</v>
      </c>
      <c r="O352" s="21">
        <f t="shared" si="43"/>
        <v>59.8</v>
      </c>
      <c r="P352" s="21">
        <f t="shared" si="44"/>
        <v>6.8</v>
      </c>
      <c r="Q352" s="22">
        <f t="shared" si="45"/>
        <v>4834175</v>
      </c>
      <c r="R352" s="22">
        <f t="shared" si="46"/>
        <v>2891126</v>
      </c>
      <c r="S352" s="22">
        <f t="shared" si="47"/>
        <v>210528</v>
      </c>
    </row>
    <row r="353" spans="1:19">
      <c r="A353" s="14" t="s">
        <v>2035</v>
      </c>
      <c r="B353" s="15" t="s">
        <v>54</v>
      </c>
      <c r="C353" s="14" t="s">
        <v>2008</v>
      </c>
      <c r="D353" s="14" t="s">
        <v>2063</v>
      </c>
      <c r="E353" s="16">
        <v>861803</v>
      </c>
      <c r="F353" s="16">
        <v>545747</v>
      </c>
      <c r="G353" s="17">
        <v>63.3</v>
      </c>
      <c r="H353" s="16">
        <v>509831</v>
      </c>
      <c r="I353" s="17">
        <v>59.2</v>
      </c>
      <c r="J353" s="16">
        <v>35916</v>
      </c>
      <c r="K353" s="17">
        <v>6.6</v>
      </c>
      <c r="L353" s="6" t="str">
        <f t="shared" si="40"/>
        <v>07/07/2020</v>
      </c>
      <c r="M353" s="6">
        <f t="shared" si="41"/>
        <v>44043</v>
      </c>
      <c r="N353" t="str">
        <f t="shared" si="42"/>
        <v>Montana-44043</v>
      </c>
      <c r="O353" s="21">
        <f t="shared" si="43"/>
        <v>59.2</v>
      </c>
      <c r="P353" s="21">
        <f t="shared" si="44"/>
        <v>6.6</v>
      </c>
      <c r="Q353" s="22">
        <f t="shared" si="45"/>
        <v>861803</v>
      </c>
      <c r="R353" s="22">
        <f t="shared" si="46"/>
        <v>509831</v>
      </c>
      <c r="S353" s="22">
        <f t="shared" si="47"/>
        <v>35916</v>
      </c>
    </row>
    <row r="354" spans="1:19">
      <c r="A354" s="14" t="s">
        <v>2036</v>
      </c>
      <c r="B354" s="15" t="s">
        <v>12</v>
      </c>
      <c r="C354" s="14" t="s">
        <v>2008</v>
      </c>
      <c r="D354" s="14" t="s">
        <v>2063</v>
      </c>
      <c r="E354" s="16">
        <v>1486531</v>
      </c>
      <c r="F354" s="16">
        <v>1028806</v>
      </c>
      <c r="G354" s="17">
        <v>69.2</v>
      </c>
      <c r="H354" s="16">
        <v>983881</v>
      </c>
      <c r="I354" s="17">
        <v>66.2</v>
      </c>
      <c r="J354" s="16">
        <v>44925</v>
      </c>
      <c r="K354" s="17">
        <v>4.4000000000000004</v>
      </c>
      <c r="L354" s="6" t="str">
        <f t="shared" si="40"/>
        <v>07/07/2020</v>
      </c>
      <c r="M354" s="6">
        <f t="shared" si="41"/>
        <v>44043</v>
      </c>
      <c r="N354" t="str">
        <f t="shared" si="42"/>
        <v>Nebraska-44043</v>
      </c>
      <c r="O354" s="21">
        <f t="shared" si="43"/>
        <v>66.2</v>
      </c>
      <c r="P354" s="21">
        <f t="shared" si="44"/>
        <v>4.4000000000000004</v>
      </c>
      <c r="Q354" s="22">
        <f t="shared" si="45"/>
        <v>1486531</v>
      </c>
      <c r="R354" s="22">
        <f t="shared" si="46"/>
        <v>983881</v>
      </c>
      <c r="S354" s="22">
        <f t="shared" si="47"/>
        <v>44925</v>
      </c>
    </row>
    <row r="355" spans="1:19">
      <c r="A355" s="14" t="s">
        <v>2037</v>
      </c>
      <c r="B355" s="15" t="s">
        <v>24</v>
      </c>
      <c r="C355" s="14" t="s">
        <v>2008</v>
      </c>
      <c r="D355" s="14" t="s">
        <v>2063</v>
      </c>
      <c r="E355" s="16">
        <v>2481749</v>
      </c>
      <c r="F355" s="16">
        <v>1512588</v>
      </c>
      <c r="G355" s="17">
        <v>60.9</v>
      </c>
      <c r="H355" s="16">
        <v>1261549</v>
      </c>
      <c r="I355" s="17">
        <v>50.8</v>
      </c>
      <c r="J355" s="16">
        <v>251039</v>
      </c>
      <c r="K355" s="17">
        <v>16.600000000000001</v>
      </c>
      <c r="L355" s="6" t="str">
        <f t="shared" si="40"/>
        <v>07/07/2020</v>
      </c>
      <c r="M355" s="6">
        <f t="shared" si="41"/>
        <v>44043</v>
      </c>
      <c r="N355" t="str">
        <f t="shared" si="42"/>
        <v>Nevada-44043</v>
      </c>
      <c r="O355" s="21">
        <f t="shared" si="43"/>
        <v>50.8</v>
      </c>
      <c r="P355" s="21">
        <f t="shared" si="44"/>
        <v>16.600000000000001</v>
      </c>
      <c r="Q355" s="22">
        <f t="shared" si="45"/>
        <v>2481749</v>
      </c>
      <c r="R355" s="22">
        <f t="shared" si="46"/>
        <v>1261549</v>
      </c>
      <c r="S355" s="22">
        <f t="shared" si="47"/>
        <v>251039</v>
      </c>
    </row>
    <row r="356" spans="1:19">
      <c r="A356" s="14" t="s">
        <v>2038</v>
      </c>
      <c r="B356" s="15" t="s">
        <v>19</v>
      </c>
      <c r="C356" s="14" t="s">
        <v>2008</v>
      </c>
      <c r="D356" s="14" t="s">
        <v>2063</v>
      </c>
      <c r="E356" s="16">
        <v>1130182</v>
      </c>
      <c r="F356" s="16">
        <v>759493</v>
      </c>
      <c r="G356" s="17">
        <v>67.2</v>
      </c>
      <c r="H356" s="16">
        <v>697617</v>
      </c>
      <c r="I356" s="17">
        <v>61.7</v>
      </c>
      <c r="J356" s="16">
        <v>61876</v>
      </c>
      <c r="K356" s="17">
        <v>8.1</v>
      </c>
      <c r="L356" s="6" t="str">
        <f t="shared" si="40"/>
        <v>07/07/2020</v>
      </c>
      <c r="M356" s="6">
        <f t="shared" si="41"/>
        <v>44043</v>
      </c>
      <c r="N356" t="str">
        <f t="shared" si="42"/>
        <v>New Hampshire-44043</v>
      </c>
      <c r="O356" s="21">
        <f t="shared" si="43"/>
        <v>61.7</v>
      </c>
      <c r="P356" s="21">
        <f t="shared" si="44"/>
        <v>8.1</v>
      </c>
      <c r="Q356" s="22">
        <f t="shared" si="45"/>
        <v>1130182</v>
      </c>
      <c r="R356" s="22">
        <f t="shared" si="46"/>
        <v>697617</v>
      </c>
      <c r="S356" s="22">
        <f t="shared" si="47"/>
        <v>61876</v>
      </c>
    </row>
    <row r="357" spans="1:19">
      <c r="A357" s="14" t="s">
        <v>2039</v>
      </c>
      <c r="B357" s="15" t="s">
        <v>21</v>
      </c>
      <c r="C357" s="14" t="s">
        <v>2008</v>
      </c>
      <c r="D357" s="14" t="s">
        <v>2063</v>
      </c>
      <c r="E357" s="16">
        <v>7075110</v>
      </c>
      <c r="F357" s="16">
        <v>4604631</v>
      </c>
      <c r="G357" s="17">
        <v>65.099999999999994</v>
      </c>
      <c r="H357" s="16">
        <v>4001090</v>
      </c>
      <c r="I357" s="17">
        <v>56.6</v>
      </c>
      <c r="J357" s="16">
        <v>603541</v>
      </c>
      <c r="K357" s="17">
        <v>13.1</v>
      </c>
      <c r="L357" s="6" t="str">
        <f t="shared" si="40"/>
        <v>07/07/2020</v>
      </c>
      <c r="M357" s="6">
        <f t="shared" si="41"/>
        <v>44043</v>
      </c>
      <c r="N357" t="str">
        <f t="shared" si="42"/>
        <v>New Jersey-44043</v>
      </c>
      <c r="O357" s="21">
        <f t="shared" si="43"/>
        <v>56.6</v>
      </c>
      <c r="P357" s="21">
        <f t="shared" si="44"/>
        <v>13.1</v>
      </c>
      <c r="Q357" s="22">
        <f t="shared" si="45"/>
        <v>7075110</v>
      </c>
      <c r="R357" s="22">
        <f t="shared" si="46"/>
        <v>4001090</v>
      </c>
      <c r="S357" s="22">
        <f t="shared" si="47"/>
        <v>603541</v>
      </c>
    </row>
    <row r="358" spans="1:19">
      <c r="A358" s="14" t="s">
        <v>2040</v>
      </c>
      <c r="B358" s="15" t="s">
        <v>47</v>
      </c>
      <c r="C358" s="14" t="s">
        <v>2008</v>
      </c>
      <c r="D358" s="14" t="s">
        <v>2063</v>
      </c>
      <c r="E358" s="16">
        <v>1653018</v>
      </c>
      <c r="F358" s="16">
        <v>943199</v>
      </c>
      <c r="G358" s="17">
        <v>57.1</v>
      </c>
      <c r="H358" s="16">
        <v>825171</v>
      </c>
      <c r="I358" s="17">
        <v>49.9</v>
      </c>
      <c r="J358" s="16">
        <v>118028</v>
      </c>
      <c r="K358" s="17">
        <v>12.5</v>
      </c>
      <c r="L358" s="6" t="str">
        <f t="shared" si="40"/>
        <v>07/07/2020</v>
      </c>
      <c r="M358" s="6">
        <f t="shared" si="41"/>
        <v>44043</v>
      </c>
      <c r="N358" t="str">
        <f t="shared" si="42"/>
        <v>New Mexico-44043</v>
      </c>
      <c r="O358" s="21">
        <f t="shared" si="43"/>
        <v>49.9</v>
      </c>
      <c r="P358" s="21">
        <f t="shared" si="44"/>
        <v>12.5</v>
      </c>
      <c r="Q358" s="22">
        <f t="shared" si="45"/>
        <v>1653018</v>
      </c>
      <c r="R358" s="22">
        <f t="shared" si="46"/>
        <v>825171</v>
      </c>
      <c r="S358" s="22">
        <f t="shared" si="47"/>
        <v>118028</v>
      </c>
    </row>
    <row r="359" spans="1:19">
      <c r="A359" s="14" t="s">
        <v>2041</v>
      </c>
      <c r="B359" s="15" t="s">
        <v>16</v>
      </c>
      <c r="C359" s="14" t="s">
        <v>2008</v>
      </c>
      <c r="D359" s="14" t="s">
        <v>2063</v>
      </c>
      <c r="E359" s="16">
        <v>15571877</v>
      </c>
      <c r="F359" s="16">
        <v>9377175</v>
      </c>
      <c r="G359" s="17">
        <v>60.2</v>
      </c>
      <c r="H359" s="16">
        <v>7998562</v>
      </c>
      <c r="I359" s="17">
        <v>51.4</v>
      </c>
      <c r="J359" s="16">
        <v>1378613</v>
      </c>
      <c r="K359" s="17">
        <v>14.7</v>
      </c>
      <c r="L359" s="6" t="str">
        <f t="shared" si="40"/>
        <v>07/07/2020</v>
      </c>
      <c r="M359" s="6">
        <f t="shared" si="41"/>
        <v>44043</v>
      </c>
      <c r="N359" t="str">
        <f t="shared" si="42"/>
        <v>New York-44043</v>
      </c>
      <c r="O359" s="21">
        <f t="shared" si="43"/>
        <v>51.4</v>
      </c>
      <c r="P359" s="21">
        <f t="shared" si="44"/>
        <v>14.7</v>
      </c>
      <c r="Q359" s="22">
        <f t="shared" si="45"/>
        <v>15571877</v>
      </c>
      <c r="R359" s="22">
        <f t="shared" si="46"/>
        <v>7998562</v>
      </c>
      <c r="S359" s="22">
        <f t="shared" si="47"/>
        <v>1378613</v>
      </c>
    </row>
    <row r="360" spans="1:19">
      <c r="A360" s="14" t="s">
        <v>2042</v>
      </c>
      <c r="B360" s="18" t="s">
        <v>2043</v>
      </c>
      <c r="C360" s="14" t="s">
        <v>2008</v>
      </c>
      <c r="D360" s="14" t="s">
        <v>2063</v>
      </c>
      <c r="E360" s="16">
        <v>6673125</v>
      </c>
      <c r="F360" s="16">
        <v>3885735</v>
      </c>
      <c r="G360" s="17">
        <v>58.2</v>
      </c>
      <c r="H360" s="16">
        <v>3166591</v>
      </c>
      <c r="I360" s="17">
        <v>47.5</v>
      </c>
      <c r="J360" s="16">
        <v>719144</v>
      </c>
      <c r="K360" s="17">
        <v>18.5</v>
      </c>
      <c r="L360" s="6" t="str">
        <f t="shared" si="40"/>
        <v>07/07/2020</v>
      </c>
      <c r="M360" s="6">
        <f t="shared" si="41"/>
        <v>44043</v>
      </c>
      <c r="N360" t="str">
        <f t="shared" si="42"/>
        <v>New York city-44043</v>
      </c>
      <c r="O360" s="21">
        <f t="shared" si="43"/>
        <v>47.5</v>
      </c>
      <c r="P360" s="21">
        <f t="shared" si="44"/>
        <v>18.5</v>
      </c>
      <c r="Q360" s="22">
        <f t="shared" si="45"/>
        <v>6673125</v>
      </c>
      <c r="R360" s="22">
        <f t="shared" si="46"/>
        <v>3166591</v>
      </c>
      <c r="S360" s="22">
        <f t="shared" si="47"/>
        <v>719144</v>
      </c>
    </row>
    <row r="361" spans="1:19">
      <c r="A361" s="14" t="s">
        <v>2044</v>
      </c>
      <c r="B361" s="15" t="s">
        <v>20</v>
      </c>
      <c r="C361" s="14" t="s">
        <v>2008</v>
      </c>
      <c r="D361" s="14" t="s">
        <v>2063</v>
      </c>
      <c r="E361" s="16">
        <v>8360872</v>
      </c>
      <c r="F361" s="16">
        <v>4932568</v>
      </c>
      <c r="G361" s="17">
        <v>59</v>
      </c>
      <c r="H361" s="16">
        <v>4499275</v>
      </c>
      <c r="I361" s="17">
        <v>53.8</v>
      </c>
      <c r="J361" s="16">
        <v>433293</v>
      </c>
      <c r="K361" s="17">
        <v>8.8000000000000007</v>
      </c>
      <c r="L361" s="6" t="str">
        <f t="shared" si="40"/>
        <v>07/07/2020</v>
      </c>
      <c r="M361" s="6">
        <f t="shared" si="41"/>
        <v>44043</v>
      </c>
      <c r="N361" t="str">
        <f t="shared" si="42"/>
        <v>North Carolina-44043</v>
      </c>
      <c r="O361" s="21">
        <f t="shared" si="43"/>
        <v>53.8</v>
      </c>
      <c r="P361" s="21">
        <f t="shared" si="44"/>
        <v>8.8000000000000007</v>
      </c>
      <c r="Q361" s="22">
        <f t="shared" si="45"/>
        <v>8360872</v>
      </c>
      <c r="R361" s="22">
        <f t="shared" si="46"/>
        <v>4499275</v>
      </c>
      <c r="S361" s="22">
        <f t="shared" si="47"/>
        <v>433293</v>
      </c>
    </row>
    <row r="362" spans="1:19">
      <c r="A362" s="14" t="s">
        <v>2045</v>
      </c>
      <c r="B362" s="15" t="s">
        <v>48</v>
      </c>
      <c r="C362" s="14" t="s">
        <v>2008</v>
      </c>
      <c r="D362" s="14" t="s">
        <v>2063</v>
      </c>
      <c r="E362" s="16">
        <v>585132</v>
      </c>
      <c r="F362" s="16">
        <v>406941</v>
      </c>
      <c r="G362" s="17">
        <v>69.5</v>
      </c>
      <c r="H362" s="16">
        <v>381887</v>
      </c>
      <c r="I362" s="17">
        <v>65.3</v>
      </c>
      <c r="J362" s="16">
        <v>25054</v>
      </c>
      <c r="K362" s="17">
        <v>6.2</v>
      </c>
      <c r="L362" s="6" t="str">
        <f t="shared" si="40"/>
        <v>07/07/2020</v>
      </c>
      <c r="M362" s="6">
        <f t="shared" si="41"/>
        <v>44043</v>
      </c>
      <c r="N362" t="str">
        <f t="shared" si="42"/>
        <v>North Dakota-44043</v>
      </c>
      <c r="O362" s="21">
        <f t="shared" si="43"/>
        <v>65.3</v>
      </c>
      <c r="P362" s="21">
        <f t="shared" si="44"/>
        <v>6.2</v>
      </c>
      <c r="Q362" s="22">
        <f t="shared" si="45"/>
        <v>585132</v>
      </c>
      <c r="R362" s="22">
        <f t="shared" si="46"/>
        <v>381887</v>
      </c>
      <c r="S362" s="22">
        <f t="shared" si="47"/>
        <v>25054</v>
      </c>
    </row>
    <row r="363" spans="1:19">
      <c r="A363" s="14" t="s">
        <v>2046</v>
      </c>
      <c r="B363" s="15" t="s">
        <v>41</v>
      </c>
      <c r="C363" s="14" t="s">
        <v>2008</v>
      </c>
      <c r="D363" s="14" t="s">
        <v>2063</v>
      </c>
      <c r="E363" s="16">
        <v>9254910</v>
      </c>
      <c r="F363" s="16">
        <v>5735320</v>
      </c>
      <c r="G363" s="17">
        <v>62</v>
      </c>
      <c r="H363" s="16">
        <v>5199086</v>
      </c>
      <c r="I363" s="17">
        <v>56.2</v>
      </c>
      <c r="J363" s="16">
        <v>536234</v>
      </c>
      <c r="K363" s="17">
        <v>9.3000000000000007</v>
      </c>
      <c r="L363" s="6" t="str">
        <f t="shared" si="40"/>
        <v>07/07/2020</v>
      </c>
      <c r="M363" s="6">
        <f t="shared" si="41"/>
        <v>44043</v>
      </c>
      <c r="N363" t="str">
        <f t="shared" si="42"/>
        <v>Ohio-44043</v>
      </c>
      <c r="O363" s="21">
        <f t="shared" si="43"/>
        <v>56.2</v>
      </c>
      <c r="P363" s="21">
        <f t="shared" si="44"/>
        <v>9.3000000000000007</v>
      </c>
      <c r="Q363" s="22">
        <f t="shared" si="45"/>
        <v>9254910</v>
      </c>
      <c r="R363" s="22">
        <f t="shared" si="46"/>
        <v>5199086</v>
      </c>
      <c r="S363" s="22">
        <f t="shared" si="47"/>
        <v>536234</v>
      </c>
    </row>
    <row r="364" spans="1:19">
      <c r="A364" s="14" t="s">
        <v>2047</v>
      </c>
      <c r="B364" s="15" t="s">
        <v>30</v>
      </c>
      <c r="C364" s="14" t="s">
        <v>2008</v>
      </c>
      <c r="D364" s="14" t="s">
        <v>2063</v>
      </c>
      <c r="E364" s="16">
        <v>3052681</v>
      </c>
      <c r="F364" s="16">
        <v>1846738</v>
      </c>
      <c r="G364" s="17">
        <v>60.5</v>
      </c>
      <c r="H364" s="16">
        <v>1714448</v>
      </c>
      <c r="I364" s="17">
        <v>56.2</v>
      </c>
      <c r="J364" s="16">
        <v>132290</v>
      </c>
      <c r="K364" s="17">
        <v>7.2</v>
      </c>
      <c r="L364" s="6" t="str">
        <f t="shared" si="40"/>
        <v>07/07/2020</v>
      </c>
      <c r="M364" s="6">
        <f t="shared" si="41"/>
        <v>44043</v>
      </c>
      <c r="N364" t="str">
        <f t="shared" si="42"/>
        <v>Oklahoma-44043</v>
      </c>
      <c r="O364" s="21">
        <f t="shared" si="43"/>
        <v>56.2</v>
      </c>
      <c r="P364" s="21">
        <f t="shared" si="44"/>
        <v>7.2</v>
      </c>
      <c r="Q364" s="22">
        <f t="shared" si="45"/>
        <v>3052681</v>
      </c>
      <c r="R364" s="22">
        <f t="shared" si="46"/>
        <v>1714448</v>
      </c>
      <c r="S364" s="22">
        <f t="shared" si="47"/>
        <v>132290</v>
      </c>
    </row>
    <row r="365" spans="1:19">
      <c r="A365" s="14" t="s">
        <v>2048</v>
      </c>
      <c r="B365" s="15" t="s">
        <v>14</v>
      </c>
      <c r="C365" s="14" t="s">
        <v>2008</v>
      </c>
      <c r="D365" s="14" t="s">
        <v>2063</v>
      </c>
      <c r="E365" s="16">
        <v>3440819</v>
      </c>
      <c r="F365" s="16">
        <v>2037847</v>
      </c>
      <c r="G365" s="17">
        <v>59.2</v>
      </c>
      <c r="H365" s="16">
        <v>1842992</v>
      </c>
      <c r="I365" s="17">
        <v>53.6</v>
      </c>
      <c r="J365" s="16">
        <v>194855</v>
      </c>
      <c r="K365" s="17">
        <v>9.6</v>
      </c>
      <c r="L365" s="6" t="str">
        <f t="shared" si="40"/>
        <v>07/07/2020</v>
      </c>
      <c r="M365" s="6">
        <f t="shared" si="41"/>
        <v>44043</v>
      </c>
      <c r="N365" t="str">
        <f t="shared" si="42"/>
        <v>Oregon-44043</v>
      </c>
      <c r="O365" s="21">
        <f t="shared" si="43"/>
        <v>53.6</v>
      </c>
      <c r="P365" s="21">
        <f t="shared" si="44"/>
        <v>9.6</v>
      </c>
      <c r="Q365" s="22">
        <f t="shared" si="45"/>
        <v>3440819</v>
      </c>
      <c r="R365" s="22">
        <f t="shared" si="46"/>
        <v>1842992</v>
      </c>
      <c r="S365" s="22">
        <f t="shared" si="47"/>
        <v>194855</v>
      </c>
    </row>
    <row r="366" spans="1:19">
      <c r="A366" s="14" t="s">
        <v>2049</v>
      </c>
      <c r="B366" s="15" t="s">
        <v>31</v>
      </c>
      <c r="C366" s="14" t="s">
        <v>2008</v>
      </c>
      <c r="D366" s="14" t="s">
        <v>2063</v>
      </c>
      <c r="E366" s="16">
        <v>10273917</v>
      </c>
      <c r="F366" s="16">
        <v>6431720</v>
      </c>
      <c r="G366" s="17">
        <v>62.6</v>
      </c>
      <c r="H366" s="16">
        <v>5592719</v>
      </c>
      <c r="I366" s="17">
        <v>54.4</v>
      </c>
      <c r="J366" s="16">
        <v>839001</v>
      </c>
      <c r="K366" s="17">
        <v>13</v>
      </c>
      <c r="L366" s="6" t="str">
        <f t="shared" si="40"/>
        <v>07/07/2020</v>
      </c>
      <c r="M366" s="6">
        <f t="shared" si="41"/>
        <v>44043</v>
      </c>
      <c r="N366" t="str">
        <f t="shared" si="42"/>
        <v>Pennsylvania-44043</v>
      </c>
      <c r="O366" s="21">
        <f t="shared" si="43"/>
        <v>54.4</v>
      </c>
      <c r="P366" s="21">
        <f t="shared" si="44"/>
        <v>13</v>
      </c>
      <c r="Q366" s="22">
        <f t="shared" si="45"/>
        <v>10273917</v>
      </c>
      <c r="R366" s="22">
        <f t="shared" si="46"/>
        <v>5592719</v>
      </c>
      <c r="S366" s="22">
        <f t="shared" si="47"/>
        <v>839001</v>
      </c>
    </row>
    <row r="367" spans="1:19">
      <c r="A367" s="14" t="s">
        <v>2050</v>
      </c>
      <c r="B367" s="15" t="s">
        <v>17</v>
      </c>
      <c r="C367" s="14" t="s">
        <v>2008</v>
      </c>
      <c r="D367" s="14" t="s">
        <v>2063</v>
      </c>
      <c r="E367" s="16">
        <v>863742</v>
      </c>
      <c r="F367" s="16">
        <v>535674</v>
      </c>
      <c r="G367" s="17">
        <v>62</v>
      </c>
      <c r="H367" s="16">
        <v>460794</v>
      </c>
      <c r="I367" s="17">
        <v>53.3</v>
      </c>
      <c r="J367" s="16">
        <v>74880</v>
      </c>
      <c r="K367" s="17">
        <v>14</v>
      </c>
      <c r="L367" s="6" t="str">
        <f t="shared" si="40"/>
        <v>07/07/2020</v>
      </c>
      <c r="M367" s="6">
        <f t="shared" si="41"/>
        <v>44043</v>
      </c>
      <c r="N367" t="str">
        <f t="shared" si="42"/>
        <v>Rhode Island-44043</v>
      </c>
      <c r="O367" s="21">
        <f t="shared" si="43"/>
        <v>53.3</v>
      </c>
      <c r="P367" s="21">
        <f t="shared" si="44"/>
        <v>14</v>
      </c>
      <c r="Q367" s="22">
        <f t="shared" si="45"/>
        <v>863742</v>
      </c>
      <c r="R367" s="22">
        <f t="shared" si="46"/>
        <v>460794</v>
      </c>
      <c r="S367" s="22">
        <f t="shared" si="47"/>
        <v>74880</v>
      </c>
    </row>
    <row r="368" spans="1:19">
      <c r="A368" s="14" t="s">
        <v>2051</v>
      </c>
      <c r="B368" s="15" t="s">
        <v>32</v>
      </c>
      <c r="C368" s="14" t="s">
        <v>2008</v>
      </c>
      <c r="D368" s="14" t="s">
        <v>2063</v>
      </c>
      <c r="E368" s="16">
        <v>4131387</v>
      </c>
      <c r="F368" s="16">
        <v>2427275</v>
      </c>
      <c r="G368" s="17">
        <v>58.8</v>
      </c>
      <c r="H368" s="16">
        <v>2243805</v>
      </c>
      <c r="I368" s="17">
        <v>54.3</v>
      </c>
      <c r="J368" s="16">
        <v>183470</v>
      </c>
      <c r="K368" s="17">
        <v>7.6</v>
      </c>
      <c r="L368" s="6" t="str">
        <f t="shared" si="40"/>
        <v>07/07/2020</v>
      </c>
      <c r="M368" s="6">
        <f t="shared" si="41"/>
        <v>44043</v>
      </c>
      <c r="N368" t="str">
        <f t="shared" si="42"/>
        <v>South Carolina-44043</v>
      </c>
      <c r="O368" s="21">
        <f t="shared" si="43"/>
        <v>54.3</v>
      </c>
      <c r="P368" s="21">
        <f t="shared" si="44"/>
        <v>7.6</v>
      </c>
      <c r="Q368" s="22">
        <f t="shared" si="45"/>
        <v>4131387</v>
      </c>
      <c r="R368" s="22">
        <f t="shared" si="46"/>
        <v>2243805</v>
      </c>
      <c r="S368" s="22">
        <f t="shared" si="47"/>
        <v>183470</v>
      </c>
    </row>
    <row r="369" spans="1:19">
      <c r="A369" s="14" t="s">
        <v>2052</v>
      </c>
      <c r="B369" s="15" t="s">
        <v>43</v>
      </c>
      <c r="C369" s="14" t="s">
        <v>2008</v>
      </c>
      <c r="D369" s="14" t="s">
        <v>2063</v>
      </c>
      <c r="E369" s="16">
        <v>680076</v>
      </c>
      <c r="F369" s="16">
        <v>454790</v>
      </c>
      <c r="G369" s="17">
        <v>66.900000000000006</v>
      </c>
      <c r="H369" s="16">
        <v>430451</v>
      </c>
      <c r="I369" s="17">
        <v>63.3</v>
      </c>
      <c r="J369" s="16">
        <v>24339</v>
      </c>
      <c r="K369" s="17">
        <v>5.4</v>
      </c>
      <c r="L369" s="6" t="str">
        <f t="shared" si="40"/>
        <v>07/07/2020</v>
      </c>
      <c r="M369" s="6">
        <f t="shared" si="41"/>
        <v>44043</v>
      </c>
      <c r="N369" t="str">
        <f t="shared" si="42"/>
        <v>South Dakota-44043</v>
      </c>
      <c r="O369" s="21">
        <f t="shared" si="43"/>
        <v>63.3</v>
      </c>
      <c r="P369" s="21">
        <f t="shared" si="44"/>
        <v>5.4</v>
      </c>
      <c r="Q369" s="22">
        <f t="shared" si="45"/>
        <v>680076</v>
      </c>
      <c r="R369" s="22">
        <f t="shared" si="46"/>
        <v>430451</v>
      </c>
      <c r="S369" s="22">
        <f t="shared" si="47"/>
        <v>24339</v>
      </c>
    </row>
    <row r="370" spans="1:19">
      <c r="A370" s="14" t="s">
        <v>2053</v>
      </c>
      <c r="B370" s="15" t="s">
        <v>25</v>
      </c>
      <c r="C370" s="14" t="s">
        <v>2008</v>
      </c>
      <c r="D370" s="14" t="s">
        <v>2063</v>
      </c>
      <c r="E370" s="16">
        <v>5438126</v>
      </c>
      <c r="F370" s="16">
        <v>3167388</v>
      </c>
      <c r="G370" s="17">
        <v>58.2</v>
      </c>
      <c r="H370" s="16">
        <v>2884231</v>
      </c>
      <c r="I370" s="17">
        <v>53</v>
      </c>
      <c r="J370" s="16">
        <v>283157</v>
      </c>
      <c r="K370" s="17">
        <v>8.9</v>
      </c>
      <c r="L370" s="6" t="str">
        <f t="shared" si="40"/>
        <v>07/07/2020</v>
      </c>
      <c r="M370" s="6">
        <f t="shared" si="41"/>
        <v>44043</v>
      </c>
      <c r="N370" t="str">
        <f t="shared" si="42"/>
        <v>Tennessee-44043</v>
      </c>
      <c r="O370" s="21">
        <f t="shared" si="43"/>
        <v>53</v>
      </c>
      <c r="P370" s="21">
        <f t="shared" si="44"/>
        <v>8.9</v>
      </c>
      <c r="Q370" s="22">
        <f t="shared" si="45"/>
        <v>5438126</v>
      </c>
      <c r="R370" s="22">
        <f t="shared" si="46"/>
        <v>2884231</v>
      </c>
      <c r="S370" s="22">
        <f t="shared" si="47"/>
        <v>283157</v>
      </c>
    </row>
    <row r="371" spans="1:19">
      <c r="A371" s="14" t="s">
        <v>2054</v>
      </c>
      <c r="B371" s="15" t="s">
        <v>11</v>
      </c>
      <c r="C371" s="14" t="s">
        <v>2008</v>
      </c>
      <c r="D371" s="14" t="s">
        <v>2063</v>
      </c>
      <c r="E371" s="16">
        <v>22296608</v>
      </c>
      <c r="F371" s="16">
        <v>14005509</v>
      </c>
      <c r="G371" s="17">
        <v>62.8</v>
      </c>
      <c r="H371" s="16">
        <v>12704427</v>
      </c>
      <c r="I371" s="17">
        <v>57</v>
      </c>
      <c r="J371" s="16">
        <v>1301082</v>
      </c>
      <c r="K371" s="17">
        <v>9.3000000000000007</v>
      </c>
      <c r="L371" s="6" t="str">
        <f t="shared" si="40"/>
        <v>07/07/2020</v>
      </c>
      <c r="M371" s="6">
        <f t="shared" si="41"/>
        <v>44043</v>
      </c>
      <c r="N371" t="str">
        <f t="shared" si="42"/>
        <v>Texas-44043</v>
      </c>
      <c r="O371" s="21">
        <f t="shared" si="43"/>
        <v>57</v>
      </c>
      <c r="P371" s="21">
        <f t="shared" si="44"/>
        <v>9.3000000000000007</v>
      </c>
      <c r="Q371" s="22">
        <f t="shared" si="45"/>
        <v>22296608</v>
      </c>
      <c r="R371" s="22">
        <f t="shared" si="46"/>
        <v>12704427</v>
      </c>
      <c r="S371" s="22">
        <f t="shared" si="47"/>
        <v>1301082</v>
      </c>
    </row>
    <row r="372" spans="1:19">
      <c r="A372" s="14" t="s">
        <v>2055</v>
      </c>
      <c r="B372" s="15" t="s">
        <v>13</v>
      </c>
      <c r="C372" s="14" t="s">
        <v>2008</v>
      </c>
      <c r="D372" s="14" t="s">
        <v>2063</v>
      </c>
      <c r="E372" s="16">
        <v>2401050</v>
      </c>
      <c r="F372" s="16">
        <v>1645536</v>
      </c>
      <c r="G372" s="17">
        <v>68.5</v>
      </c>
      <c r="H372" s="16">
        <v>1556112</v>
      </c>
      <c r="I372" s="17">
        <v>64.8</v>
      </c>
      <c r="J372" s="16">
        <v>89424</v>
      </c>
      <c r="K372" s="17">
        <v>5.4</v>
      </c>
      <c r="L372" s="6" t="str">
        <f t="shared" si="40"/>
        <v>07/07/2020</v>
      </c>
      <c r="M372" s="6">
        <f t="shared" si="41"/>
        <v>44043</v>
      </c>
      <c r="N372" t="str">
        <f t="shared" si="42"/>
        <v>Utah-44043</v>
      </c>
      <c r="O372" s="21">
        <f t="shared" si="43"/>
        <v>64.8</v>
      </c>
      <c r="P372" s="21">
        <f t="shared" si="44"/>
        <v>5.4</v>
      </c>
      <c r="Q372" s="22">
        <f t="shared" si="45"/>
        <v>2401050</v>
      </c>
      <c r="R372" s="22">
        <f t="shared" si="46"/>
        <v>1556112</v>
      </c>
      <c r="S372" s="22">
        <f t="shared" si="47"/>
        <v>89424</v>
      </c>
    </row>
    <row r="373" spans="1:19">
      <c r="A373" s="14" t="s">
        <v>2056</v>
      </c>
      <c r="B373" s="15" t="s">
        <v>36</v>
      </c>
      <c r="C373" s="14" t="s">
        <v>2008</v>
      </c>
      <c r="D373" s="14" t="s">
        <v>2063</v>
      </c>
      <c r="E373" s="16">
        <v>518664</v>
      </c>
      <c r="F373" s="16">
        <v>324705</v>
      </c>
      <c r="G373" s="17">
        <v>62.6</v>
      </c>
      <c r="H373" s="16">
        <v>304020</v>
      </c>
      <c r="I373" s="17">
        <v>58.6</v>
      </c>
      <c r="J373" s="16">
        <v>20685</v>
      </c>
      <c r="K373" s="17">
        <v>6.4</v>
      </c>
      <c r="L373" s="6" t="str">
        <f t="shared" si="40"/>
        <v>07/07/2020</v>
      </c>
      <c r="M373" s="6">
        <f t="shared" si="41"/>
        <v>44043</v>
      </c>
      <c r="N373" t="str">
        <f t="shared" si="42"/>
        <v>Vermont-44043</v>
      </c>
      <c r="O373" s="21">
        <f t="shared" si="43"/>
        <v>58.6</v>
      </c>
      <c r="P373" s="21">
        <f t="shared" si="44"/>
        <v>6.4</v>
      </c>
      <c r="Q373" s="22">
        <f t="shared" si="45"/>
        <v>518664</v>
      </c>
      <c r="R373" s="22">
        <f t="shared" si="46"/>
        <v>304020</v>
      </c>
      <c r="S373" s="22">
        <f t="shared" si="47"/>
        <v>20685</v>
      </c>
    </row>
    <row r="374" spans="1:19">
      <c r="A374" s="14" t="s">
        <v>2057</v>
      </c>
      <c r="B374" s="15" t="s">
        <v>37</v>
      </c>
      <c r="C374" s="14" t="s">
        <v>2008</v>
      </c>
      <c r="D374" s="14" t="s">
        <v>2063</v>
      </c>
      <c r="E374" s="16">
        <v>6724104</v>
      </c>
      <c r="F374" s="16">
        <v>4313312</v>
      </c>
      <c r="G374" s="17">
        <v>64.099999999999994</v>
      </c>
      <c r="H374" s="16">
        <v>3972148</v>
      </c>
      <c r="I374" s="17">
        <v>59.1</v>
      </c>
      <c r="J374" s="16">
        <v>341164</v>
      </c>
      <c r="K374" s="17">
        <v>7.9</v>
      </c>
      <c r="L374" s="6" t="str">
        <f t="shared" si="40"/>
        <v>07/07/2020</v>
      </c>
      <c r="M374" s="6">
        <f t="shared" si="41"/>
        <v>44043</v>
      </c>
      <c r="N374" t="str">
        <f t="shared" si="42"/>
        <v>Virginia-44043</v>
      </c>
      <c r="O374" s="21">
        <f t="shared" si="43"/>
        <v>59.1</v>
      </c>
      <c r="P374" s="21">
        <f t="shared" si="44"/>
        <v>7.9</v>
      </c>
      <c r="Q374" s="22">
        <f t="shared" si="45"/>
        <v>6724104</v>
      </c>
      <c r="R374" s="22">
        <f t="shared" si="46"/>
        <v>3972148</v>
      </c>
      <c r="S374" s="22">
        <f t="shared" si="47"/>
        <v>341164</v>
      </c>
    </row>
    <row r="375" spans="1:19">
      <c r="A375" s="14" t="s">
        <v>2058</v>
      </c>
      <c r="B375" s="15" t="s">
        <v>5</v>
      </c>
      <c r="C375" s="14" t="s">
        <v>2008</v>
      </c>
      <c r="D375" s="14" t="s">
        <v>2063</v>
      </c>
      <c r="E375" s="16">
        <v>6100875</v>
      </c>
      <c r="F375" s="16">
        <v>3920431</v>
      </c>
      <c r="G375" s="17">
        <v>64.3</v>
      </c>
      <c r="H375" s="16">
        <v>3497219</v>
      </c>
      <c r="I375" s="17">
        <v>57.3</v>
      </c>
      <c r="J375" s="16">
        <v>423212</v>
      </c>
      <c r="K375" s="17">
        <v>10.8</v>
      </c>
      <c r="L375" s="6" t="str">
        <f t="shared" si="40"/>
        <v>07/07/2020</v>
      </c>
      <c r="M375" s="6">
        <f t="shared" si="41"/>
        <v>44043</v>
      </c>
      <c r="N375" t="str">
        <f t="shared" si="42"/>
        <v>Washington-44043</v>
      </c>
      <c r="O375" s="21">
        <f t="shared" si="43"/>
        <v>57.3</v>
      </c>
      <c r="P375" s="21">
        <f t="shared" si="44"/>
        <v>10.8</v>
      </c>
      <c r="Q375" s="22">
        <f t="shared" si="45"/>
        <v>6100875</v>
      </c>
      <c r="R375" s="22">
        <f t="shared" si="46"/>
        <v>3497219</v>
      </c>
      <c r="S375" s="22">
        <f t="shared" si="47"/>
        <v>423212</v>
      </c>
    </row>
    <row r="376" spans="1:19">
      <c r="A376" s="14" t="s">
        <v>2059</v>
      </c>
      <c r="B376" s="15" t="s">
        <v>58</v>
      </c>
      <c r="C376" s="14" t="s">
        <v>2008</v>
      </c>
      <c r="D376" s="14" t="s">
        <v>2063</v>
      </c>
      <c r="E376" s="16">
        <v>1442743</v>
      </c>
      <c r="F376" s="16">
        <v>787392</v>
      </c>
      <c r="G376" s="17">
        <v>54.6</v>
      </c>
      <c r="H376" s="16">
        <v>713138</v>
      </c>
      <c r="I376" s="17">
        <v>49.4</v>
      </c>
      <c r="J376" s="16">
        <v>74254</v>
      </c>
      <c r="K376" s="17">
        <v>9.4</v>
      </c>
      <c r="L376" s="6" t="str">
        <f t="shared" si="40"/>
        <v>07/07/2020</v>
      </c>
      <c r="M376" s="6">
        <f t="shared" si="41"/>
        <v>44043</v>
      </c>
      <c r="N376" t="str">
        <f t="shared" si="42"/>
        <v>West Virginia-44043</v>
      </c>
      <c r="O376" s="21">
        <f t="shared" si="43"/>
        <v>49.4</v>
      </c>
      <c r="P376" s="21">
        <f t="shared" si="44"/>
        <v>9.4</v>
      </c>
      <c r="Q376" s="22">
        <f t="shared" si="45"/>
        <v>1442743</v>
      </c>
      <c r="R376" s="22">
        <f t="shared" si="46"/>
        <v>713138</v>
      </c>
      <c r="S376" s="22">
        <f t="shared" si="47"/>
        <v>74254</v>
      </c>
    </row>
    <row r="377" spans="1:19">
      <c r="A377" s="14" t="s">
        <v>2060</v>
      </c>
      <c r="B377" s="15" t="s">
        <v>10</v>
      </c>
      <c r="C377" s="14" t="s">
        <v>2008</v>
      </c>
      <c r="D377" s="14" t="s">
        <v>2063</v>
      </c>
      <c r="E377" s="16">
        <v>4654069</v>
      </c>
      <c r="F377" s="16">
        <v>3049237</v>
      </c>
      <c r="G377" s="17">
        <v>65.5</v>
      </c>
      <c r="H377" s="16">
        <v>2829923</v>
      </c>
      <c r="I377" s="17">
        <v>60.8</v>
      </c>
      <c r="J377" s="16">
        <v>219314</v>
      </c>
      <c r="K377" s="17">
        <v>7.2</v>
      </c>
      <c r="L377" s="6" t="str">
        <f t="shared" si="40"/>
        <v>07/07/2020</v>
      </c>
      <c r="M377" s="6">
        <f t="shared" si="41"/>
        <v>44043</v>
      </c>
      <c r="N377" t="str">
        <f t="shared" si="42"/>
        <v>Wisconsin-44043</v>
      </c>
      <c r="O377" s="21">
        <f t="shared" si="43"/>
        <v>60.8</v>
      </c>
      <c r="P377" s="21">
        <f t="shared" si="44"/>
        <v>7.2</v>
      </c>
      <c r="Q377" s="22">
        <f t="shared" si="45"/>
        <v>4654069</v>
      </c>
      <c r="R377" s="22">
        <f t="shared" si="46"/>
        <v>2829923</v>
      </c>
      <c r="S377" s="22">
        <f t="shared" si="47"/>
        <v>219314</v>
      </c>
    </row>
    <row r="378" spans="1:19">
      <c r="A378" s="14" t="s">
        <v>2061</v>
      </c>
      <c r="B378" s="15" t="s">
        <v>49</v>
      </c>
      <c r="C378" s="14" t="s">
        <v>2008</v>
      </c>
      <c r="D378" s="14" t="s">
        <v>2063</v>
      </c>
      <c r="E378" s="16">
        <v>454334</v>
      </c>
      <c r="F378" s="16">
        <v>297259</v>
      </c>
      <c r="G378" s="17">
        <v>65.400000000000006</v>
      </c>
      <c r="H378" s="16">
        <v>277055</v>
      </c>
      <c r="I378" s="17">
        <v>61</v>
      </c>
      <c r="J378" s="16">
        <v>20204</v>
      </c>
      <c r="K378" s="17">
        <v>6.8</v>
      </c>
      <c r="L378" s="6" t="str">
        <f t="shared" si="40"/>
        <v>07/07/2020</v>
      </c>
      <c r="M378" s="6">
        <f t="shared" si="41"/>
        <v>44043</v>
      </c>
      <c r="N378" t="str">
        <f t="shared" si="42"/>
        <v>Wyoming-44043</v>
      </c>
      <c r="O378" s="21">
        <f t="shared" si="43"/>
        <v>61</v>
      </c>
      <c r="P378" s="21">
        <f t="shared" si="44"/>
        <v>6.8</v>
      </c>
      <c r="Q378" s="22">
        <f t="shared" si="45"/>
        <v>454334</v>
      </c>
      <c r="R378" s="22">
        <f t="shared" si="46"/>
        <v>277055</v>
      </c>
      <c r="S378" s="22">
        <f t="shared" si="47"/>
        <v>20204</v>
      </c>
    </row>
    <row r="379" spans="1:19">
      <c r="A379" s="14" t="s">
        <v>2007</v>
      </c>
      <c r="B379" s="15" t="s">
        <v>52</v>
      </c>
      <c r="C379" s="14" t="s">
        <v>2008</v>
      </c>
      <c r="D379" s="14" t="s">
        <v>2014</v>
      </c>
      <c r="E379" s="16">
        <v>3882472</v>
      </c>
      <c r="F379" s="16">
        <v>2218586</v>
      </c>
      <c r="G379" s="17">
        <v>57.1</v>
      </c>
      <c r="H379" s="16">
        <v>2061877</v>
      </c>
      <c r="I379" s="17">
        <v>53.1</v>
      </c>
      <c r="J379" s="16">
        <v>156709</v>
      </c>
      <c r="K379" s="17">
        <v>7.1</v>
      </c>
      <c r="L379" s="6" t="str">
        <f t="shared" si="40"/>
        <v>08/08/2020</v>
      </c>
      <c r="M379" s="6">
        <f t="shared" si="41"/>
        <v>44074</v>
      </c>
      <c r="N379" t="str">
        <f t="shared" si="42"/>
        <v>Alabama-44074</v>
      </c>
      <c r="O379" s="21">
        <f t="shared" si="43"/>
        <v>53.1</v>
      </c>
      <c r="P379" s="21">
        <f t="shared" si="44"/>
        <v>7.1</v>
      </c>
      <c r="Q379" s="22">
        <f t="shared" si="45"/>
        <v>3882472</v>
      </c>
      <c r="R379" s="22">
        <f t="shared" si="46"/>
        <v>2061877</v>
      </c>
      <c r="S379" s="22">
        <f t="shared" si="47"/>
        <v>156709</v>
      </c>
    </row>
    <row r="380" spans="1:19">
      <c r="A380" s="14" t="s">
        <v>2009</v>
      </c>
      <c r="B380" s="15" t="s">
        <v>50</v>
      </c>
      <c r="C380" s="14" t="s">
        <v>2008</v>
      </c>
      <c r="D380" s="14" t="s">
        <v>2014</v>
      </c>
      <c r="E380" s="16">
        <v>545315</v>
      </c>
      <c r="F380" s="16">
        <v>332996</v>
      </c>
      <c r="G380" s="17">
        <v>61.1</v>
      </c>
      <c r="H380" s="16">
        <v>308923</v>
      </c>
      <c r="I380" s="17">
        <v>56.7</v>
      </c>
      <c r="J380" s="16">
        <v>24073</v>
      </c>
      <c r="K380" s="17">
        <v>7.2</v>
      </c>
      <c r="L380" s="6" t="str">
        <f t="shared" si="40"/>
        <v>08/08/2020</v>
      </c>
      <c r="M380" s="6">
        <f t="shared" si="41"/>
        <v>44074</v>
      </c>
      <c r="N380" t="str">
        <f t="shared" si="42"/>
        <v>Alaska-44074</v>
      </c>
      <c r="O380" s="21">
        <f t="shared" si="43"/>
        <v>56.7</v>
      </c>
      <c r="P380" s="21">
        <f t="shared" si="44"/>
        <v>7.2</v>
      </c>
      <c r="Q380" s="22">
        <f t="shared" si="45"/>
        <v>545315</v>
      </c>
      <c r="R380" s="22">
        <f t="shared" si="46"/>
        <v>308923</v>
      </c>
      <c r="S380" s="22">
        <f t="shared" si="47"/>
        <v>24073</v>
      </c>
    </row>
    <row r="381" spans="1:19">
      <c r="A381" s="14" t="s">
        <v>2010</v>
      </c>
      <c r="B381" s="15" t="s">
        <v>8</v>
      </c>
      <c r="C381" s="14" t="s">
        <v>2008</v>
      </c>
      <c r="D381" s="14" t="s">
        <v>2014</v>
      </c>
      <c r="E381" s="16">
        <v>5875190</v>
      </c>
      <c r="F381" s="16">
        <v>3518731</v>
      </c>
      <c r="G381" s="17">
        <v>59.9</v>
      </c>
      <c r="H381" s="16">
        <v>3272951</v>
      </c>
      <c r="I381" s="17">
        <v>55.7</v>
      </c>
      <c r="J381" s="16">
        <v>245780</v>
      </c>
      <c r="K381" s="17">
        <v>7</v>
      </c>
      <c r="L381" s="6" t="str">
        <f t="shared" si="40"/>
        <v>08/08/2020</v>
      </c>
      <c r="M381" s="6">
        <f t="shared" si="41"/>
        <v>44074</v>
      </c>
      <c r="N381" t="str">
        <f t="shared" si="42"/>
        <v>Arizona-44074</v>
      </c>
      <c r="O381" s="21">
        <f t="shared" si="43"/>
        <v>55.7</v>
      </c>
      <c r="P381" s="21">
        <f t="shared" si="44"/>
        <v>7</v>
      </c>
      <c r="Q381" s="22">
        <f t="shared" si="45"/>
        <v>5875190</v>
      </c>
      <c r="R381" s="22">
        <f t="shared" si="46"/>
        <v>3272951</v>
      </c>
      <c r="S381" s="22">
        <f t="shared" si="47"/>
        <v>245780</v>
      </c>
    </row>
    <row r="382" spans="1:19">
      <c r="A382" s="14" t="s">
        <v>2011</v>
      </c>
      <c r="B382" s="15" t="s">
        <v>44</v>
      </c>
      <c r="C382" s="14" t="s">
        <v>2008</v>
      </c>
      <c r="D382" s="14" t="s">
        <v>2014</v>
      </c>
      <c r="E382" s="16">
        <v>2359375</v>
      </c>
      <c r="F382" s="16">
        <v>1341356</v>
      </c>
      <c r="G382" s="17">
        <v>56.9</v>
      </c>
      <c r="H382" s="16">
        <v>1254825</v>
      </c>
      <c r="I382" s="17">
        <v>53.2</v>
      </c>
      <c r="J382" s="16">
        <v>86531</v>
      </c>
      <c r="K382" s="17">
        <v>6.5</v>
      </c>
      <c r="L382" s="6" t="str">
        <f t="shared" si="40"/>
        <v>08/08/2020</v>
      </c>
      <c r="M382" s="6">
        <f t="shared" si="41"/>
        <v>44074</v>
      </c>
      <c r="N382" t="str">
        <f t="shared" si="42"/>
        <v>Arkansas-44074</v>
      </c>
      <c r="O382" s="21">
        <f t="shared" si="43"/>
        <v>53.2</v>
      </c>
      <c r="P382" s="21">
        <f t="shared" si="44"/>
        <v>6.5</v>
      </c>
      <c r="Q382" s="22">
        <f t="shared" si="45"/>
        <v>2359375</v>
      </c>
      <c r="R382" s="22">
        <f t="shared" si="46"/>
        <v>1254825</v>
      </c>
      <c r="S382" s="22">
        <f t="shared" si="47"/>
        <v>86531</v>
      </c>
    </row>
    <row r="383" spans="1:19">
      <c r="A383" s="14" t="s">
        <v>2012</v>
      </c>
      <c r="B383" s="15" t="s">
        <v>7</v>
      </c>
      <c r="C383" s="14" t="s">
        <v>2008</v>
      </c>
      <c r="D383" s="14" t="s">
        <v>2014</v>
      </c>
      <c r="E383" s="16">
        <v>31074765</v>
      </c>
      <c r="F383" s="16">
        <v>18666663</v>
      </c>
      <c r="G383" s="17">
        <v>60.1</v>
      </c>
      <c r="H383" s="16">
        <v>16365343</v>
      </c>
      <c r="I383" s="17">
        <v>52.7</v>
      </c>
      <c r="J383" s="16">
        <v>2301320</v>
      </c>
      <c r="K383" s="17">
        <v>12.3</v>
      </c>
      <c r="L383" s="6" t="str">
        <f t="shared" si="40"/>
        <v>08/08/2020</v>
      </c>
      <c r="M383" s="6">
        <f t="shared" si="41"/>
        <v>44074</v>
      </c>
      <c r="N383" t="str">
        <f t="shared" si="42"/>
        <v>California-44074</v>
      </c>
      <c r="O383" s="21">
        <f t="shared" si="43"/>
        <v>52.7</v>
      </c>
      <c r="P383" s="21">
        <f t="shared" si="44"/>
        <v>12.3</v>
      </c>
      <c r="Q383" s="22">
        <f t="shared" si="45"/>
        <v>31074765</v>
      </c>
      <c r="R383" s="22">
        <f t="shared" si="46"/>
        <v>16365343</v>
      </c>
      <c r="S383" s="22">
        <f t="shared" si="47"/>
        <v>2301320</v>
      </c>
    </row>
    <row r="384" spans="1:19">
      <c r="A384" s="14" t="s">
        <v>2013</v>
      </c>
      <c r="B384" s="18" t="s">
        <v>283</v>
      </c>
      <c r="C384" s="14" t="s">
        <v>2008</v>
      </c>
      <c r="D384" s="14" t="s">
        <v>2014</v>
      </c>
      <c r="E384" s="16">
        <v>8011114</v>
      </c>
      <c r="F384" s="16">
        <v>4956547</v>
      </c>
      <c r="G384" s="17">
        <v>61.9</v>
      </c>
      <c r="H384" s="16">
        <v>4106288</v>
      </c>
      <c r="I384" s="17">
        <v>51.3</v>
      </c>
      <c r="J384" s="16">
        <v>850259</v>
      </c>
      <c r="K384" s="17">
        <v>17.2</v>
      </c>
      <c r="L384" s="6" t="str">
        <f t="shared" si="40"/>
        <v>08/08/2020</v>
      </c>
      <c r="M384" s="6">
        <f t="shared" si="41"/>
        <v>44074</v>
      </c>
      <c r="N384" t="str">
        <f t="shared" si="42"/>
        <v>Los Angeles County-44074</v>
      </c>
      <c r="O384" s="21">
        <f t="shared" si="43"/>
        <v>51.3</v>
      </c>
      <c r="P384" s="21">
        <f t="shared" si="44"/>
        <v>17.2</v>
      </c>
      <c r="Q384" s="22">
        <f t="shared" si="45"/>
        <v>8011114</v>
      </c>
      <c r="R384" s="22">
        <f t="shared" si="46"/>
        <v>4106288</v>
      </c>
      <c r="S384" s="22">
        <f t="shared" si="47"/>
        <v>850259</v>
      </c>
    </row>
    <row r="385" spans="1:19">
      <c r="A385" s="14" t="s">
        <v>2014</v>
      </c>
      <c r="B385" s="15" t="s">
        <v>22</v>
      </c>
      <c r="C385" s="14" t="s">
        <v>2008</v>
      </c>
      <c r="D385" s="14" t="s">
        <v>2014</v>
      </c>
      <c r="E385" s="16">
        <v>4616798</v>
      </c>
      <c r="F385" s="16">
        <v>3105843</v>
      </c>
      <c r="G385" s="17">
        <v>67.3</v>
      </c>
      <c r="H385" s="16">
        <v>2884052</v>
      </c>
      <c r="I385" s="17">
        <v>62.5</v>
      </c>
      <c r="J385" s="16">
        <v>221791</v>
      </c>
      <c r="K385" s="17">
        <v>7.1</v>
      </c>
      <c r="L385" s="6" t="str">
        <f t="shared" si="40"/>
        <v>08/08/2020</v>
      </c>
      <c r="M385" s="6">
        <f t="shared" si="41"/>
        <v>44074</v>
      </c>
      <c r="N385" t="str">
        <f t="shared" si="42"/>
        <v>Colorado-44074</v>
      </c>
      <c r="O385" s="21">
        <f t="shared" si="43"/>
        <v>62.5</v>
      </c>
      <c r="P385" s="21">
        <f t="shared" si="44"/>
        <v>7.1</v>
      </c>
      <c r="Q385" s="22">
        <f t="shared" si="45"/>
        <v>4616798</v>
      </c>
      <c r="R385" s="22">
        <f t="shared" si="46"/>
        <v>2884052</v>
      </c>
      <c r="S385" s="22">
        <f t="shared" si="47"/>
        <v>221791</v>
      </c>
    </row>
    <row r="386" spans="1:19">
      <c r="A386" s="14" t="s">
        <v>2015</v>
      </c>
      <c r="B386" s="15" t="s">
        <v>38</v>
      </c>
      <c r="C386" s="14" t="s">
        <v>2008</v>
      </c>
      <c r="D386" s="14" t="s">
        <v>2014</v>
      </c>
      <c r="E386" s="16">
        <v>2882475</v>
      </c>
      <c r="F386" s="16">
        <v>1841890</v>
      </c>
      <c r="G386" s="17">
        <v>63.9</v>
      </c>
      <c r="H386" s="16">
        <v>1687722</v>
      </c>
      <c r="I386" s="17">
        <v>58.6</v>
      </c>
      <c r="J386" s="16">
        <v>154168</v>
      </c>
      <c r="K386" s="17">
        <v>8.4</v>
      </c>
      <c r="L386" s="6" t="str">
        <f t="shared" si="40"/>
        <v>08/08/2020</v>
      </c>
      <c r="M386" s="6">
        <f t="shared" si="41"/>
        <v>44074</v>
      </c>
      <c r="N386" t="str">
        <f t="shared" si="42"/>
        <v>Connecticut-44074</v>
      </c>
      <c r="O386" s="21">
        <f t="shared" si="43"/>
        <v>58.6</v>
      </c>
      <c r="P386" s="21">
        <f t="shared" si="44"/>
        <v>8.4</v>
      </c>
      <c r="Q386" s="22">
        <f t="shared" si="45"/>
        <v>2882475</v>
      </c>
      <c r="R386" s="22">
        <f t="shared" si="46"/>
        <v>1687722</v>
      </c>
      <c r="S386" s="22">
        <f t="shared" si="47"/>
        <v>154168</v>
      </c>
    </row>
    <row r="387" spans="1:19">
      <c r="A387" s="14" t="s">
        <v>2016</v>
      </c>
      <c r="B387" s="15" t="s">
        <v>45</v>
      </c>
      <c r="C387" s="14" t="s">
        <v>2008</v>
      </c>
      <c r="D387" s="14" t="s">
        <v>2014</v>
      </c>
      <c r="E387" s="16">
        <v>791842</v>
      </c>
      <c r="F387" s="16">
        <v>490233</v>
      </c>
      <c r="G387" s="17">
        <v>61.9</v>
      </c>
      <c r="H387" s="16">
        <v>451598</v>
      </c>
      <c r="I387" s="17">
        <v>57</v>
      </c>
      <c r="J387" s="16">
        <v>38635</v>
      </c>
      <c r="K387" s="17">
        <v>7.9</v>
      </c>
      <c r="L387" s="6" t="str">
        <f t="shared" si="40"/>
        <v>08/08/2020</v>
      </c>
      <c r="M387" s="6">
        <f t="shared" si="41"/>
        <v>44074</v>
      </c>
      <c r="N387" t="str">
        <f t="shared" si="42"/>
        <v>Delaware-44074</v>
      </c>
      <c r="O387" s="21">
        <f t="shared" si="43"/>
        <v>57</v>
      </c>
      <c r="P387" s="21">
        <f t="shared" si="44"/>
        <v>7.9</v>
      </c>
      <c r="Q387" s="22">
        <f t="shared" si="45"/>
        <v>791842</v>
      </c>
      <c r="R387" s="22">
        <f t="shared" si="46"/>
        <v>451598</v>
      </c>
      <c r="S387" s="22">
        <f t="shared" si="47"/>
        <v>38635</v>
      </c>
    </row>
    <row r="388" spans="1:19">
      <c r="A388" s="14" t="s">
        <v>2017</v>
      </c>
      <c r="B388" s="15" t="s">
        <v>33</v>
      </c>
      <c r="C388" s="14" t="s">
        <v>2008</v>
      </c>
      <c r="D388" s="14" t="s">
        <v>2014</v>
      </c>
      <c r="E388" s="16">
        <v>583802</v>
      </c>
      <c r="F388" s="16">
        <v>405503</v>
      </c>
      <c r="G388" s="17">
        <v>69.5</v>
      </c>
      <c r="H388" s="16">
        <v>369909</v>
      </c>
      <c r="I388" s="17">
        <v>63.4</v>
      </c>
      <c r="J388" s="16">
        <v>35594</v>
      </c>
      <c r="K388" s="17">
        <v>8.8000000000000007</v>
      </c>
      <c r="L388" s="6" t="str">
        <f t="shared" si="40"/>
        <v>08/08/2020</v>
      </c>
      <c r="M388" s="6">
        <f t="shared" si="41"/>
        <v>44074</v>
      </c>
      <c r="N388" t="str">
        <f t="shared" si="42"/>
        <v>District of Columbia-44074</v>
      </c>
      <c r="O388" s="21">
        <f t="shared" si="43"/>
        <v>63.4</v>
      </c>
      <c r="P388" s="21">
        <f t="shared" si="44"/>
        <v>8.8000000000000007</v>
      </c>
      <c r="Q388" s="22">
        <f t="shared" si="45"/>
        <v>583802</v>
      </c>
      <c r="R388" s="22">
        <f t="shared" si="46"/>
        <v>369909</v>
      </c>
      <c r="S388" s="22">
        <f t="shared" si="47"/>
        <v>35594</v>
      </c>
    </row>
    <row r="389" spans="1:19">
      <c r="A389" s="14" t="s">
        <v>2018</v>
      </c>
      <c r="B389" s="15" t="s">
        <v>15</v>
      </c>
      <c r="C389" s="14" t="s">
        <v>2008</v>
      </c>
      <c r="D389" s="14" t="s">
        <v>2014</v>
      </c>
      <c r="E389" s="16">
        <v>17669527</v>
      </c>
      <c r="F389" s="16">
        <v>9991016</v>
      </c>
      <c r="G389" s="17">
        <v>56.5</v>
      </c>
      <c r="H389" s="16">
        <v>9206578</v>
      </c>
      <c r="I389" s="17">
        <v>52.1</v>
      </c>
      <c r="J389" s="16">
        <v>784438</v>
      </c>
      <c r="K389" s="17">
        <v>7.9</v>
      </c>
      <c r="L389" s="6" t="str">
        <f t="shared" si="40"/>
        <v>08/08/2020</v>
      </c>
      <c r="M389" s="6">
        <f t="shared" si="41"/>
        <v>44074</v>
      </c>
      <c r="N389" t="str">
        <f t="shared" si="42"/>
        <v>Florida-44074</v>
      </c>
      <c r="O389" s="21">
        <f t="shared" si="43"/>
        <v>52.1</v>
      </c>
      <c r="P389" s="21">
        <f t="shared" si="44"/>
        <v>7.9</v>
      </c>
      <c r="Q389" s="22">
        <f t="shared" si="45"/>
        <v>17669527</v>
      </c>
      <c r="R389" s="22">
        <f t="shared" si="46"/>
        <v>9206578</v>
      </c>
      <c r="S389" s="22">
        <f t="shared" si="47"/>
        <v>784438</v>
      </c>
    </row>
    <row r="390" spans="1:19">
      <c r="A390" s="14" t="s">
        <v>2019</v>
      </c>
      <c r="B390" s="15" t="s">
        <v>18</v>
      </c>
      <c r="C390" s="14" t="s">
        <v>2008</v>
      </c>
      <c r="D390" s="14" t="s">
        <v>2014</v>
      </c>
      <c r="E390" s="16">
        <v>8306713</v>
      </c>
      <c r="F390" s="16">
        <v>4951494</v>
      </c>
      <c r="G390" s="17">
        <v>59.6</v>
      </c>
      <c r="H390" s="16">
        <v>4606347</v>
      </c>
      <c r="I390" s="17">
        <v>55.5</v>
      </c>
      <c r="J390" s="16">
        <v>345147</v>
      </c>
      <c r="K390" s="17">
        <v>7</v>
      </c>
      <c r="L390" s="6" t="str">
        <f t="shared" si="40"/>
        <v>08/08/2020</v>
      </c>
      <c r="M390" s="6">
        <f t="shared" si="41"/>
        <v>44074</v>
      </c>
      <c r="N390" t="str">
        <f t="shared" si="42"/>
        <v>Georgia-44074</v>
      </c>
      <c r="O390" s="21">
        <f t="shared" si="43"/>
        <v>55.5</v>
      </c>
      <c r="P390" s="21">
        <f t="shared" si="44"/>
        <v>7</v>
      </c>
      <c r="Q390" s="22">
        <f t="shared" si="45"/>
        <v>8306713</v>
      </c>
      <c r="R390" s="22">
        <f t="shared" si="46"/>
        <v>4606347</v>
      </c>
      <c r="S390" s="22">
        <f t="shared" si="47"/>
        <v>345147</v>
      </c>
    </row>
    <row r="391" spans="1:19">
      <c r="A391" s="14" t="s">
        <v>2020</v>
      </c>
      <c r="B391" s="15" t="s">
        <v>26</v>
      </c>
      <c r="C391" s="14" t="s">
        <v>2008</v>
      </c>
      <c r="D391" s="14" t="s">
        <v>2014</v>
      </c>
      <c r="E391" s="16">
        <v>1085305</v>
      </c>
      <c r="F391" s="16">
        <v>643435</v>
      </c>
      <c r="G391" s="17">
        <v>59.3</v>
      </c>
      <c r="H391" s="16">
        <v>552752</v>
      </c>
      <c r="I391" s="17">
        <v>50.9</v>
      </c>
      <c r="J391" s="16">
        <v>90683</v>
      </c>
      <c r="K391" s="17">
        <v>14.1</v>
      </c>
      <c r="L391" s="6" t="str">
        <f t="shared" si="40"/>
        <v>08/08/2020</v>
      </c>
      <c r="M391" s="6">
        <f t="shared" si="41"/>
        <v>44074</v>
      </c>
      <c r="N391" t="str">
        <f t="shared" si="42"/>
        <v>Hawaii-44074</v>
      </c>
      <c r="O391" s="21">
        <f t="shared" si="43"/>
        <v>50.9</v>
      </c>
      <c r="P391" s="21">
        <f t="shared" si="44"/>
        <v>14.1</v>
      </c>
      <c r="Q391" s="22">
        <f t="shared" si="45"/>
        <v>1085305</v>
      </c>
      <c r="R391" s="22">
        <f t="shared" si="46"/>
        <v>552752</v>
      </c>
      <c r="S391" s="22">
        <f t="shared" si="47"/>
        <v>90683</v>
      </c>
    </row>
    <row r="392" spans="1:19">
      <c r="A392" s="14" t="s">
        <v>2021</v>
      </c>
      <c r="B392" s="15" t="s">
        <v>53</v>
      </c>
      <c r="C392" s="14" t="s">
        <v>2008</v>
      </c>
      <c r="D392" s="14" t="s">
        <v>2014</v>
      </c>
      <c r="E392" s="16">
        <v>1410666</v>
      </c>
      <c r="F392" s="16">
        <v>889123</v>
      </c>
      <c r="G392" s="17">
        <v>63</v>
      </c>
      <c r="H392" s="16">
        <v>845684</v>
      </c>
      <c r="I392" s="17">
        <v>59.9</v>
      </c>
      <c r="J392" s="16">
        <v>43439</v>
      </c>
      <c r="K392" s="17">
        <v>4.9000000000000004</v>
      </c>
      <c r="L392" s="6" t="str">
        <f t="shared" si="40"/>
        <v>08/08/2020</v>
      </c>
      <c r="M392" s="6">
        <f t="shared" si="41"/>
        <v>44074</v>
      </c>
      <c r="N392" t="str">
        <f t="shared" si="42"/>
        <v>Idaho-44074</v>
      </c>
      <c r="O392" s="21">
        <f t="shared" si="43"/>
        <v>59.9</v>
      </c>
      <c r="P392" s="21">
        <f t="shared" si="44"/>
        <v>4.9000000000000004</v>
      </c>
      <c r="Q392" s="22">
        <f t="shared" si="45"/>
        <v>1410666</v>
      </c>
      <c r="R392" s="22">
        <f t="shared" si="46"/>
        <v>845684</v>
      </c>
      <c r="S392" s="22">
        <f t="shared" si="47"/>
        <v>43439</v>
      </c>
    </row>
    <row r="393" spans="1:19">
      <c r="A393" s="14" t="s">
        <v>2022</v>
      </c>
      <c r="B393" s="15" t="s">
        <v>6</v>
      </c>
      <c r="C393" s="14" t="s">
        <v>2008</v>
      </c>
      <c r="D393" s="14" t="s">
        <v>2014</v>
      </c>
      <c r="E393" s="16">
        <v>9951889</v>
      </c>
      <c r="F393" s="16">
        <v>6251739</v>
      </c>
      <c r="G393" s="17">
        <v>62.8</v>
      </c>
      <c r="H393" s="16">
        <v>5556088</v>
      </c>
      <c r="I393" s="17">
        <v>55.8</v>
      </c>
      <c r="J393" s="16">
        <v>695651</v>
      </c>
      <c r="K393" s="17">
        <v>11.1</v>
      </c>
      <c r="L393" s="6" t="str">
        <f t="shared" ref="L393:L456" si="48">_xlfn.CONCAT(D393,"/",D393,"/",C393)</f>
        <v>08/08/2020</v>
      </c>
      <c r="M393" s="6">
        <f t="shared" ref="M393:M456" si="49">EOMONTH(L393,0)</f>
        <v>44074</v>
      </c>
      <c r="N393" t="str">
        <f t="shared" ref="N393:N456" si="50">_xlfn.CONCAT(B393,"-",M393)</f>
        <v>Illinois-44074</v>
      </c>
      <c r="O393" s="21">
        <f t="shared" ref="O393:O456" si="51">I393</f>
        <v>55.8</v>
      </c>
      <c r="P393" s="21">
        <f t="shared" ref="P393:P456" si="52">K393</f>
        <v>11.1</v>
      </c>
      <c r="Q393" s="22">
        <f t="shared" ref="Q393:Q456" si="53">E393</f>
        <v>9951889</v>
      </c>
      <c r="R393" s="22">
        <f t="shared" ref="R393:R456" si="54">H393</f>
        <v>5556088</v>
      </c>
      <c r="S393" s="22">
        <f t="shared" ref="S393:S456" si="55">J393</f>
        <v>695651</v>
      </c>
    </row>
    <row r="394" spans="1:19">
      <c r="A394" s="14" t="s">
        <v>2023</v>
      </c>
      <c r="B394" s="15" t="s">
        <v>27</v>
      </c>
      <c r="C394" s="14" t="s">
        <v>2008</v>
      </c>
      <c r="D394" s="14" t="s">
        <v>2014</v>
      </c>
      <c r="E394" s="16">
        <v>5275194</v>
      </c>
      <c r="F394" s="16">
        <v>3320857</v>
      </c>
      <c r="G394" s="17">
        <v>63</v>
      </c>
      <c r="H394" s="16">
        <v>3077335</v>
      </c>
      <c r="I394" s="17">
        <v>58.3</v>
      </c>
      <c r="J394" s="16">
        <v>243522</v>
      </c>
      <c r="K394" s="17">
        <v>7.3</v>
      </c>
      <c r="L394" s="6" t="str">
        <f t="shared" si="48"/>
        <v>08/08/2020</v>
      </c>
      <c r="M394" s="6">
        <f t="shared" si="49"/>
        <v>44074</v>
      </c>
      <c r="N394" t="str">
        <f t="shared" si="50"/>
        <v>Indiana-44074</v>
      </c>
      <c r="O394" s="21">
        <f t="shared" si="51"/>
        <v>58.3</v>
      </c>
      <c r="P394" s="21">
        <f t="shared" si="52"/>
        <v>7.3</v>
      </c>
      <c r="Q394" s="22">
        <f t="shared" si="53"/>
        <v>5275194</v>
      </c>
      <c r="R394" s="22">
        <f t="shared" si="54"/>
        <v>3077335</v>
      </c>
      <c r="S394" s="22">
        <f t="shared" si="55"/>
        <v>243522</v>
      </c>
    </row>
    <row r="395" spans="1:19">
      <c r="A395" s="14" t="s">
        <v>2024</v>
      </c>
      <c r="B395" s="15" t="s">
        <v>39</v>
      </c>
      <c r="C395" s="14" t="s">
        <v>2008</v>
      </c>
      <c r="D395" s="14" t="s">
        <v>2014</v>
      </c>
      <c r="E395" s="16">
        <v>2479628</v>
      </c>
      <c r="F395" s="16">
        <v>1634482</v>
      </c>
      <c r="G395" s="17">
        <v>65.900000000000006</v>
      </c>
      <c r="H395" s="16">
        <v>1548511</v>
      </c>
      <c r="I395" s="17">
        <v>62.4</v>
      </c>
      <c r="J395" s="16">
        <v>85971</v>
      </c>
      <c r="K395" s="17">
        <v>5.3</v>
      </c>
      <c r="L395" s="6" t="str">
        <f t="shared" si="48"/>
        <v>08/08/2020</v>
      </c>
      <c r="M395" s="6">
        <f t="shared" si="49"/>
        <v>44074</v>
      </c>
      <c r="N395" t="str">
        <f t="shared" si="50"/>
        <v>Iowa-44074</v>
      </c>
      <c r="O395" s="21">
        <f t="shared" si="51"/>
        <v>62.4</v>
      </c>
      <c r="P395" s="21">
        <f t="shared" si="52"/>
        <v>5.3</v>
      </c>
      <c r="Q395" s="22">
        <f t="shared" si="53"/>
        <v>2479628</v>
      </c>
      <c r="R395" s="22">
        <f t="shared" si="54"/>
        <v>1548511</v>
      </c>
      <c r="S395" s="22">
        <f t="shared" si="55"/>
        <v>85971</v>
      </c>
    </row>
    <row r="396" spans="1:19">
      <c r="A396" s="14" t="s">
        <v>2025</v>
      </c>
      <c r="B396" s="15" t="s">
        <v>34</v>
      </c>
      <c r="C396" s="14" t="s">
        <v>2008</v>
      </c>
      <c r="D396" s="14" t="s">
        <v>2014</v>
      </c>
      <c r="E396" s="16">
        <v>2234666</v>
      </c>
      <c r="F396" s="16">
        <v>1509706</v>
      </c>
      <c r="G396" s="17">
        <v>67.599999999999994</v>
      </c>
      <c r="H396" s="16">
        <v>1415790</v>
      </c>
      <c r="I396" s="17">
        <v>63.4</v>
      </c>
      <c r="J396" s="16">
        <v>93916</v>
      </c>
      <c r="K396" s="17">
        <v>6.2</v>
      </c>
      <c r="L396" s="6" t="str">
        <f t="shared" si="48"/>
        <v>08/08/2020</v>
      </c>
      <c r="M396" s="6">
        <f t="shared" si="49"/>
        <v>44074</v>
      </c>
      <c r="N396" t="str">
        <f t="shared" si="50"/>
        <v>Kansas-44074</v>
      </c>
      <c r="O396" s="21">
        <f t="shared" si="51"/>
        <v>63.4</v>
      </c>
      <c r="P396" s="21">
        <f t="shared" si="52"/>
        <v>6.2</v>
      </c>
      <c r="Q396" s="22">
        <f t="shared" si="53"/>
        <v>2234666</v>
      </c>
      <c r="R396" s="22">
        <f t="shared" si="54"/>
        <v>1415790</v>
      </c>
      <c r="S396" s="22">
        <f t="shared" si="55"/>
        <v>93916</v>
      </c>
    </row>
    <row r="397" spans="1:19">
      <c r="A397" s="14" t="s">
        <v>2026</v>
      </c>
      <c r="B397" s="15" t="s">
        <v>28</v>
      </c>
      <c r="C397" s="14" t="s">
        <v>2008</v>
      </c>
      <c r="D397" s="14" t="s">
        <v>2014</v>
      </c>
      <c r="E397" s="16">
        <v>3507887</v>
      </c>
      <c r="F397" s="16">
        <v>1974553</v>
      </c>
      <c r="G397" s="17">
        <v>56.3</v>
      </c>
      <c r="H397" s="16">
        <v>1865892</v>
      </c>
      <c r="I397" s="17">
        <v>53.2</v>
      </c>
      <c r="J397" s="16">
        <v>108661</v>
      </c>
      <c r="K397" s="17">
        <v>5.5</v>
      </c>
      <c r="L397" s="6" t="str">
        <f t="shared" si="48"/>
        <v>08/08/2020</v>
      </c>
      <c r="M397" s="6">
        <f t="shared" si="49"/>
        <v>44074</v>
      </c>
      <c r="N397" t="str">
        <f t="shared" si="50"/>
        <v>Kentucky-44074</v>
      </c>
      <c r="O397" s="21">
        <f t="shared" si="51"/>
        <v>53.2</v>
      </c>
      <c r="P397" s="21">
        <f t="shared" si="52"/>
        <v>5.5</v>
      </c>
      <c r="Q397" s="22">
        <f t="shared" si="53"/>
        <v>3507887</v>
      </c>
      <c r="R397" s="22">
        <f t="shared" si="54"/>
        <v>1865892</v>
      </c>
      <c r="S397" s="22">
        <f t="shared" si="55"/>
        <v>108661</v>
      </c>
    </row>
    <row r="398" spans="1:19">
      <c r="A398" s="14" t="s">
        <v>2027</v>
      </c>
      <c r="B398" s="15" t="s">
        <v>40</v>
      </c>
      <c r="C398" s="14" t="s">
        <v>2008</v>
      </c>
      <c r="D398" s="14" t="s">
        <v>2014</v>
      </c>
      <c r="E398" s="16">
        <v>3579331</v>
      </c>
      <c r="F398" s="16">
        <v>2096160</v>
      </c>
      <c r="G398" s="17">
        <v>58.6</v>
      </c>
      <c r="H398" s="16">
        <v>1924464</v>
      </c>
      <c r="I398" s="17">
        <v>53.8</v>
      </c>
      <c r="J398" s="16">
        <v>171696</v>
      </c>
      <c r="K398" s="17">
        <v>8.1999999999999993</v>
      </c>
      <c r="L398" s="6" t="str">
        <f t="shared" si="48"/>
        <v>08/08/2020</v>
      </c>
      <c r="M398" s="6">
        <f t="shared" si="49"/>
        <v>44074</v>
      </c>
      <c r="N398" t="str">
        <f t="shared" si="50"/>
        <v>Louisiana-44074</v>
      </c>
      <c r="O398" s="21">
        <f t="shared" si="51"/>
        <v>53.8</v>
      </c>
      <c r="P398" s="21">
        <f t="shared" si="52"/>
        <v>8.1999999999999993</v>
      </c>
      <c r="Q398" s="22">
        <f t="shared" si="53"/>
        <v>3579331</v>
      </c>
      <c r="R398" s="22">
        <f t="shared" si="54"/>
        <v>1924464</v>
      </c>
      <c r="S398" s="22">
        <f t="shared" si="55"/>
        <v>171696</v>
      </c>
    </row>
    <row r="399" spans="1:19">
      <c r="A399" s="14" t="s">
        <v>2028</v>
      </c>
      <c r="B399" s="15" t="s">
        <v>51</v>
      </c>
      <c r="C399" s="14" t="s">
        <v>2008</v>
      </c>
      <c r="D399" s="14" t="s">
        <v>2014</v>
      </c>
      <c r="E399" s="16">
        <v>1118255</v>
      </c>
      <c r="F399" s="16">
        <v>666897</v>
      </c>
      <c r="G399" s="17">
        <v>59.6</v>
      </c>
      <c r="H399" s="16">
        <v>632379</v>
      </c>
      <c r="I399" s="17">
        <v>56.6</v>
      </c>
      <c r="J399" s="16">
        <v>34518</v>
      </c>
      <c r="K399" s="17">
        <v>5.2</v>
      </c>
      <c r="L399" s="6" t="str">
        <f t="shared" si="48"/>
        <v>08/08/2020</v>
      </c>
      <c r="M399" s="6">
        <f t="shared" si="49"/>
        <v>44074</v>
      </c>
      <c r="N399" t="str">
        <f t="shared" si="50"/>
        <v>Maine-44074</v>
      </c>
      <c r="O399" s="21">
        <f t="shared" si="51"/>
        <v>56.6</v>
      </c>
      <c r="P399" s="21">
        <f t="shared" si="52"/>
        <v>5.2</v>
      </c>
      <c r="Q399" s="22">
        <f t="shared" si="53"/>
        <v>1118255</v>
      </c>
      <c r="R399" s="22">
        <f t="shared" si="54"/>
        <v>632379</v>
      </c>
      <c r="S399" s="22">
        <f t="shared" si="55"/>
        <v>34518</v>
      </c>
    </row>
    <row r="400" spans="1:19">
      <c r="A400" s="14" t="s">
        <v>2029</v>
      </c>
      <c r="B400" s="15" t="s">
        <v>23</v>
      </c>
      <c r="C400" s="14" t="s">
        <v>2008</v>
      </c>
      <c r="D400" s="14" t="s">
        <v>2014</v>
      </c>
      <c r="E400" s="16">
        <v>4772659</v>
      </c>
      <c r="F400" s="16">
        <v>3161767</v>
      </c>
      <c r="G400" s="17">
        <v>66.2</v>
      </c>
      <c r="H400" s="16">
        <v>2890448</v>
      </c>
      <c r="I400" s="17">
        <v>60.6</v>
      </c>
      <c r="J400" s="16">
        <v>271319</v>
      </c>
      <c r="K400" s="17">
        <v>8.6</v>
      </c>
      <c r="L400" s="6" t="str">
        <f t="shared" si="48"/>
        <v>08/08/2020</v>
      </c>
      <c r="M400" s="6">
        <f t="shared" si="49"/>
        <v>44074</v>
      </c>
      <c r="N400" t="str">
        <f t="shared" si="50"/>
        <v>Maryland-44074</v>
      </c>
      <c r="O400" s="21">
        <f t="shared" si="51"/>
        <v>60.6</v>
      </c>
      <c r="P400" s="21">
        <f t="shared" si="52"/>
        <v>8.6</v>
      </c>
      <c r="Q400" s="22">
        <f t="shared" si="53"/>
        <v>4772659</v>
      </c>
      <c r="R400" s="22">
        <f t="shared" si="54"/>
        <v>2890448</v>
      </c>
      <c r="S400" s="22">
        <f t="shared" si="55"/>
        <v>271319</v>
      </c>
    </row>
    <row r="401" spans="1:19">
      <c r="A401" s="14" t="s">
        <v>2030</v>
      </c>
      <c r="B401" s="15" t="s">
        <v>9</v>
      </c>
      <c r="C401" s="14" t="s">
        <v>2008</v>
      </c>
      <c r="D401" s="14" t="s">
        <v>2014</v>
      </c>
      <c r="E401" s="16">
        <v>5647588</v>
      </c>
      <c r="F401" s="16">
        <v>3614444</v>
      </c>
      <c r="G401" s="17">
        <v>64</v>
      </c>
      <c r="H401" s="16">
        <v>3277606</v>
      </c>
      <c r="I401" s="17">
        <v>58</v>
      </c>
      <c r="J401" s="16">
        <v>336838</v>
      </c>
      <c r="K401" s="17">
        <v>9.3000000000000007</v>
      </c>
      <c r="L401" s="6" t="str">
        <f t="shared" si="48"/>
        <v>08/08/2020</v>
      </c>
      <c r="M401" s="6">
        <f t="shared" si="49"/>
        <v>44074</v>
      </c>
      <c r="N401" t="str">
        <f t="shared" si="50"/>
        <v>Massachusetts-44074</v>
      </c>
      <c r="O401" s="21">
        <f t="shared" si="51"/>
        <v>58</v>
      </c>
      <c r="P401" s="21">
        <f t="shared" si="52"/>
        <v>9.3000000000000007</v>
      </c>
      <c r="Q401" s="22">
        <f t="shared" si="53"/>
        <v>5647588</v>
      </c>
      <c r="R401" s="22">
        <f t="shared" si="54"/>
        <v>3277606</v>
      </c>
      <c r="S401" s="22">
        <f t="shared" si="55"/>
        <v>336838</v>
      </c>
    </row>
    <row r="402" spans="1:19">
      <c r="A402" s="14" t="s">
        <v>2031</v>
      </c>
      <c r="B402" s="15" t="s">
        <v>42</v>
      </c>
      <c r="C402" s="14" t="s">
        <v>2008</v>
      </c>
      <c r="D402" s="14" t="s">
        <v>2014</v>
      </c>
      <c r="E402" s="16">
        <v>7993400</v>
      </c>
      <c r="F402" s="16">
        <v>4841531</v>
      </c>
      <c r="G402" s="17">
        <v>60.6</v>
      </c>
      <c r="H402" s="16">
        <v>4428898</v>
      </c>
      <c r="I402" s="17">
        <v>55.4</v>
      </c>
      <c r="J402" s="16">
        <v>412633</v>
      </c>
      <c r="K402" s="17">
        <v>8.5</v>
      </c>
      <c r="L402" s="6" t="str">
        <f t="shared" si="48"/>
        <v>08/08/2020</v>
      </c>
      <c r="M402" s="6">
        <f t="shared" si="49"/>
        <v>44074</v>
      </c>
      <c r="N402" t="str">
        <f t="shared" si="50"/>
        <v>Michigan-44074</v>
      </c>
      <c r="O402" s="21">
        <f t="shared" si="51"/>
        <v>55.4</v>
      </c>
      <c r="P402" s="21">
        <f t="shared" si="52"/>
        <v>8.5</v>
      </c>
      <c r="Q402" s="22">
        <f t="shared" si="53"/>
        <v>7993400</v>
      </c>
      <c r="R402" s="22">
        <f t="shared" si="54"/>
        <v>4428898</v>
      </c>
      <c r="S402" s="22">
        <f t="shared" si="55"/>
        <v>412633</v>
      </c>
    </row>
    <row r="403" spans="1:19">
      <c r="A403" s="14" t="s">
        <v>2032</v>
      </c>
      <c r="B403" s="15" t="s">
        <v>29</v>
      </c>
      <c r="C403" s="14" t="s">
        <v>2008</v>
      </c>
      <c r="D403" s="14" t="s">
        <v>2014</v>
      </c>
      <c r="E403" s="16">
        <v>4450313</v>
      </c>
      <c r="F403" s="16">
        <v>3107608</v>
      </c>
      <c r="G403" s="17">
        <v>69.8</v>
      </c>
      <c r="H403" s="16">
        <v>2903291</v>
      </c>
      <c r="I403" s="17">
        <v>65.2</v>
      </c>
      <c r="J403" s="16">
        <v>204317</v>
      </c>
      <c r="K403" s="17">
        <v>6.6</v>
      </c>
      <c r="L403" s="6" t="str">
        <f t="shared" si="48"/>
        <v>08/08/2020</v>
      </c>
      <c r="M403" s="6">
        <f t="shared" si="49"/>
        <v>44074</v>
      </c>
      <c r="N403" t="str">
        <f t="shared" si="50"/>
        <v>Minnesota-44074</v>
      </c>
      <c r="O403" s="21">
        <f t="shared" si="51"/>
        <v>65.2</v>
      </c>
      <c r="P403" s="21">
        <f t="shared" si="52"/>
        <v>6.6</v>
      </c>
      <c r="Q403" s="22">
        <f t="shared" si="53"/>
        <v>4450313</v>
      </c>
      <c r="R403" s="22">
        <f t="shared" si="54"/>
        <v>2903291</v>
      </c>
      <c r="S403" s="22">
        <f t="shared" si="55"/>
        <v>204317</v>
      </c>
    </row>
    <row r="404" spans="1:19">
      <c r="A404" s="14" t="s">
        <v>2033</v>
      </c>
      <c r="B404" s="15" t="s">
        <v>46</v>
      </c>
      <c r="C404" s="14" t="s">
        <v>2008</v>
      </c>
      <c r="D404" s="14" t="s">
        <v>2014</v>
      </c>
      <c r="E404" s="16">
        <v>2285698</v>
      </c>
      <c r="F404" s="16">
        <v>1253922</v>
      </c>
      <c r="G404" s="17">
        <v>54.9</v>
      </c>
      <c r="H404" s="16">
        <v>1156630</v>
      </c>
      <c r="I404" s="17">
        <v>50.6</v>
      </c>
      <c r="J404" s="16">
        <v>97292</v>
      </c>
      <c r="K404" s="17">
        <v>7.8</v>
      </c>
      <c r="L404" s="6" t="str">
        <f t="shared" si="48"/>
        <v>08/08/2020</v>
      </c>
      <c r="M404" s="6">
        <f t="shared" si="49"/>
        <v>44074</v>
      </c>
      <c r="N404" t="str">
        <f t="shared" si="50"/>
        <v>Mississippi-44074</v>
      </c>
      <c r="O404" s="21">
        <f t="shared" si="51"/>
        <v>50.6</v>
      </c>
      <c r="P404" s="21">
        <f t="shared" si="52"/>
        <v>7.8</v>
      </c>
      <c r="Q404" s="22">
        <f t="shared" si="53"/>
        <v>2285698</v>
      </c>
      <c r="R404" s="22">
        <f t="shared" si="54"/>
        <v>1156630</v>
      </c>
      <c r="S404" s="22">
        <f t="shared" si="55"/>
        <v>97292</v>
      </c>
    </row>
    <row r="405" spans="1:19">
      <c r="A405" s="14" t="s">
        <v>2034</v>
      </c>
      <c r="B405" s="15" t="s">
        <v>35</v>
      </c>
      <c r="C405" s="14" t="s">
        <v>2008</v>
      </c>
      <c r="D405" s="14" t="s">
        <v>2014</v>
      </c>
      <c r="E405" s="16">
        <v>4836296</v>
      </c>
      <c r="F405" s="16">
        <v>3089395</v>
      </c>
      <c r="G405" s="17">
        <v>63.9</v>
      </c>
      <c r="H405" s="16">
        <v>2904372</v>
      </c>
      <c r="I405" s="17">
        <v>60.1</v>
      </c>
      <c r="J405" s="16">
        <v>185023</v>
      </c>
      <c r="K405" s="17">
        <v>6</v>
      </c>
      <c r="L405" s="6" t="str">
        <f t="shared" si="48"/>
        <v>08/08/2020</v>
      </c>
      <c r="M405" s="6">
        <f t="shared" si="49"/>
        <v>44074</v>
      </c>
      <c r="N405" t="str">
        <f t="shared" si="50"/>
        <v>Missouri-44074</v>
      </c>
      <c r="O405" s="21">
        <f t="shared" si="51"/>
        <v>60.1</v>
      </c>
      <c r="P405" s="21">
        <f t="shared" si="52"/>
        <v>6</v>
      </c>
      <c r="Q405" s="22">
        <f t="shared" si="53"/>
        <v>4836296</v>
      </c>
      <c r="R405" s="22">
        <f t="shared" si="54"/>
        <v>2904372</v>
      </c>
      <c r="S405" s="22">
        <f t="shared" si="55"/>
        <v>185023</v>
      </c>
    </row>
    <row r="406" spans="1:19">
      <c r="A406" s="14" t="s">
        <v>2035</v>
      </c>
      <c r="B406" s="15" t="s">
        <v>54</v>
      </c>
      <c r="C406" s="14" t="s">
        <v>2008</v>
      </c>
      <c r="D406" s="14" t="s">
        <v>2014</v>
      </c>
      <c r="E406" s="16">
        <v>862714</v>
      </c>
      <c r="F406" s="16">
        <v>542642</v>
      </c>
      <c r="G406" s="17">
        <v>62.9</v>
      </c>
      <c r="H406" s="16">
        <v>511307</v>
      </c>
      <c r="I406" s="17">
        <v>59.3</v>
      </c>
      <c r="J406" s="16">
        <v>31335</v>
      </c>
      <c r="K406" s="17">
        <v>5.8</v>
      </c>
      <c r="L406" s="6" t="str">
        <f t="shared" si="48"/>
        <v>08/08/2020</v>
      </c>
      <c r="M406" s="6">
        <f t="shared" si="49"/>
        <v>44074</v>
      </c>
      <c r="N406" t="str">
        <f t="shared" si="50"/>
        <v>Montana-44074</v>
      </c>
      <c r="O406" s="21">
        <f t="shared" si="51"/>
        <v>59.3</v>
      </c>
      <c r="P406" s="21">
        <f t="shared" si="52"/>
        <v>5.8</v>
      </c>
      <c r="Q406" s="22">
        <f t="shared" si="53"/>
        <v>862714</v>
      </c>
      <c r="R406" s="22">
        <f t="shared" si="54"/>
        <v>511307</v>
      </c>
      <c r="S406" s="22">
        <f t="shared" si="55"/>
        <v>31335</v>
      </c>
    </row>
    <row r="407" spans="1:19">
      <c r="A407" s="14" t="s">
        <v>2036</v>
      </c>
      <c r="B407" s="15" t="s">
        <v>12</v>
      </c>
      <c r="C407" s="14" t="s">
        <v>2008</v>
      </c>
      <c r="D407" s="14" t="s">
        <v>2014</v>
      </c>
      <c r="E407" s="16">
        <v>1487267</v>
      </c>
      <c r="F407" s="16">
        <v>1028809</v>
      </c>
      <c r="G407" s="17">
        <v>69.2</v>
      </c>
      <c r="H407" s="16">
        <v>987515</v>
      </c>
      <c r="I407" s="17">
        <v>66.400000000000006</v>
      </c>
      <c r="J407" s="16">
        <v>41294</v>
      </c>
      <c r="K407" s="17">
        <v>4</v>
      </c>
      <c r="L407" s="6" t="str">
        <f t="shared" si="48"/>
        <v>08/08/2020</v>
      </c>
      <c r="M407" s="6">
        <f t="shared" si="49"/>
        <v>44074</v>
      </c>
      <c r="N407" t="str">
        <f t="shared" si="50"/>
        <v>Nebraska-44074</v>
      </c>
      <c r="O407" s="21">
        <f t="shared" si="51"/>
        <v>66.400000000000006</v>
      </c>
      <c r="P407" s="21">
        <f t="shared" si="52"/>
        <v>4</v>
      </c>
      <c r="Q407" s="22">
        <f t="shared" si="53"/>
        <v>1487267</v>
      </c>
      <c r="R407" s="22">
        <f t="shared" si="54"/>
        <v>987515</v>
      </c>
      <c r="S407" s="22">
        <f t="shared" si="55"/>
        <v>41294</v>
      </c>
    </row>
    <row r="408" spans="1:19">
      <c r="A408" s="14" t="s">
        <v>2037</v>
      </c>
      <c r="B408" s="15" t="s">
        <v>24</v>
      </c>
      <c r="C408" s="14" t="s">
        <v>2008</v>
      </c>
      <c r="D408" s="14" t="s">
        <v>2014</v>
      </c>
      <c r="E408" s="16">
        <v>2485827</v>
      </c>
      <c r="F408" s="16">
        <v>1523576</v>
      </c>
      <c r="G408" s="17">
        <v>61.3</v>
      </c>
      <c r="H408" s="16">
        <v>1302740</v>
      </c>
      <c r="I408" s="17">
        <v>52.4</v>
      </c>
      <c r="J408" s="16">
        <v>220836</v>
      </c>
      <c r="K408" s="17">
        <v>14.5</v>
      </c>
      <c r="L408" s="6" t="str">
        <f t="shared" si="48"/>
        <v>08/08/2020</v>
      </c>
      <c r="M408" s="6">
        <f t="shared" si="49"/>
        <v>44074</v>
      </c>
      <c r="N408" t="str">
        <f t="shared" si="50"/>
        <v>Nevada-44074</v>
      </c>
      <c r="O408" s="21">
        <f t="shared" si="51"/>
        <v>52.4</v>
      </c>
      <c r="P408" s="21">
        <f t="shared" si="52"/>
        <v>14.5</v>
      </c>
      <c r="Q408" s="22">
        <f t="shared" si="53"/>
        <v>2485827</v>
      </c>
      <c r="R408" s="22">
        <f t="shared" si="54"/>
        <v>1302740</v>
      </c>
      <c r="S408" s="22">
        <f t="shared" si="55"/>
        <v>220836</v>
      </c>
    </row>
    <row r="409" spans="1:19">
      <c r="A409" s="14" t="s">
        <v>2038</v>
      </c>
      <c r="B409" s="15" t="s">
        <v>19</v>
      </c>
      <c r="C409" s="14" t="s">
        <v>2008</v>
      </c>
      <c r="D409" s="14" t="s">
        <v>2014</v>
      </c>
      <c r="E409" s="16">
        <v>1130846</v>
      </c>
      <c r="F409" s="16">
        <v>759862</v>
      </c>
      <c r="G409" s="17">
        <v>67.2</v>
      </c>
      <c r="H409" s="16">
        <v>709788</v>
      </c>
      <c r="I409" s="17">
        <v>62.8</v>
      </c>
      <c r="J409" s="16">
        <v>50074</v>
      </c>
      <c r="K409" s="17">
        <v>6.6</v>
      </c>
      <c r="L409" s="6" t="str">
        <f t="shared" si="48"/>
        <v>08/08/2020</v>
      </c>
      <c r="M409" s="6">
        <f t="shared" si="49"/>
        <v>44074</v>
      </c>
      <c r="N409" t="str">
        <f t="shared" si="50"/>
        <v>New Hampshire-44074</v>
      </c>
      <c r="O409" s="21">
        <f t="shared" si="51"/>
        <v>62.8</v>
      </c>
      <c r="P409" s="21">
        <f t="shared" si="52"/>
        <v>6.6</v>
      </c>
      <c r="Q409" s="22">
        <f t="shared" si="53"/>
        <v>1130846</v>
      </c>
      <c r="R409" s="22">
        <f t="shared" si="54"/>
        <v>709788</v>
      </c>
      <c r="S409" s="22">
        <f t="shared" si="55"/>
        <v>50074</v>
      </c>
    </row>
    <row r="410" spans="1:19">
      <c r="A410" s="14" t="s">
        <v>2039</v>
      </c>
      <c r="B410" s="15" t="s">
        <v>21</v>
      </c>
      <c r="C410" s="14" t="s">
        <v>2008</v>
      </c>
      <c r="D410" s="14" t="s">
        <v>2014</v>
      </c>
      <c r="E410" s="16">
        <v>7075217</v>
      </c>
      <c r="F410" s="16">
        <v>4519468</v>
      </c>
      <c r="G410" s="17">
        <v>63.9</v>
      </c>
      <c r="H410" s="16">
        <v>4020511</v>
      </c>
      <c r="I410" s="17">
        <v>56.8</v>
      </c>
      <c r="J410" s="16">
        <v>498957</v>
      </c>
      <c r="K410" s="17">
        <v>11</v>
      </c>
      <c r="L410" s="6" t="str">
        <f t="shared" si="48"/>
        <v>08/08/2020</v>
      </c>
      <c r="M410" s="6">
        <f t="shared" si="49"/>
        <v>44074</v>
      </c>
      <c r="N410" t="str">
        <f t="shared" si="50"/>
        <v>New Jersey-44074</v>
      </c>
      <c r="O410" s="21">
        <f t="shared" si="51"/>
        <v>56.8</v>
      </c>
      <c r="P410" s="21">
        <f t="shared" si="52"/>
        <v>11</v>
      </c>
      <c r="Q410" s="22">
        <f t="shared" si="53"/>
        <v>7075217</v>
      </c>
      <c r="R410" s="22">
        <f t="shared" si="54"/>
        <v>4020511</v>
      </c>
      <c r="S410" s="22">
        <f t="shared" si="55"/>
        <v>498957</v>
      </c>
    </row>
    <row r="411" spans="1:19">
      <c r="A411" s="14" t="s">
        <v>2040</v>
      </c>
      <c r="B411" s="15" t="s">
        <v>47</v>
      </c>
      <c r="C411" s="14" t="s">
        <v>2008</v>
      </c>
      <c r="D411" s="14" t="s">
        <v>2014</v>
      </c>
      <c r="E411" s="16">
        <v>1654130</v>
      </c>
      <c r="F411" s="16">
        <v>913887</v>
      </c>
      <c r="G411" s="17">
        <v>55.2</v>
      </c>
      <c r="H411" s="16">
        <v>828885</v>
      </c>
      <c r="I411" s="17">
        <v>50.1</v>
      </c>
      <c r="J411" s="16">
        <v>85002</v>
      </c>
      <c r="K411" s="17">
        <v>9.3000000000000007</v>
      </c>
      <c r="L411" s="6" t="str">
        <f t="shared" si="48"/>
        <v>08/08/2020</v>
      </c>
      <c r="M411" s="6">
        <f t="shared" si="49"/>
        <v>44074</v>
      </c>
      <c r="N411" t="str">
        <f t="shared" si="50"/>
        <v>New Mexico-44074</v>
      </c>
      <c r="O411" s="21">
        <f t="shared" si="51"/>
        <v>50.1</v>
      </c>
      <c r="P411" s="21">
        <f t="shared" si="52"/>
        <v>9.3000000000000007</v>
      </c>
      <c r="Q411" s="22">
        <f t="shared" si="53"/>
        <v>1654130</v>
      </c>
      <c r="R411" s="22">
        <f t="shared" si="54"/>
        <v>828885</v>
      </c>
      <c r="S411" s="22">
        <f t="shared" si="55"/>
        <v>85002</v>
      </c>
    </row>
    <row r="412" spans="1:19">
      <c r="A412" s="14" t="s">
        <v>2041</v>
      </c>
      <c r="B412" s="15" t="s">
        <v>16</v>
      </c>
      <c r="C412" s="14" t="s">
        <v>2008</v>
      </c>
      <c r="D412" s="14" t="s">
        <v>2014</v>
      </c>
      <c r="E412" s="16">
        <v>15564895</v>
      </c>
      <c r="F412" s="16">
        <v>9399119</v>
      </c>
      <c r="G412" s="17">
        <v>60.4</v>
      </c>
      <c r="H412" s="16">
        <v>8300511</v>
      </c>
      <c r="I412" s="17">
        <v>53.3</v>
      </c>
      <c r="J412" s="16">
        <v>1098608</v>
      </c>
      <c r="K412" s="17">
        <v>11.7</v>
      </c>
      <c r="L412" s="6" t="str">
        <f t="shared" si="48"/>
        <v>08/08/2020</v>
      </c>
      <c r="M412" s="6">
        <f t="shared" si="49"/>
        <v>44074</v>
      </c>
      <c r="N412" t="str">
        <f t="shared" si="50"/>
        <v>New York-44074</v>
      </c>
      <c r="O412" s="21">
        <f t="shared" si="51"/>
        <v>53.3</v>
      </c>
      <c r="P412" s="21">
        <f t="shared" si="52"/>
        <v>11.7</v>
      </c>
      <c r="Q412" s="22">
        <f t="shared" si="53"/>
        <v>15564895</v>
      </c>
      <c r="R412" s="22">
        <f t="shared" si="54"/>
        <v>8300511</v>
      </c>
      <c r="S412" s="22">
        <f t="shared" si="55"/>
        <v>1098608</v>
      </c>
    </row>
    <row r="413" spans="1:19">
      <c r="A413" s="14" t="s">
        <v>2042</v>
      </c>
      <c r="B413" s="18" t="s">
        <v>2043</v>
      </c>
      <c r="C413" s="14" t="s">
        <v>2008</v>
      </c>
      <c r="D413" s="14" t="s">
        <v>2014</v>
      </c>
      <c r="E413" s="16">
        <v>6666477</v>
      </c>
      <c r="F413" s="16">
        <v>3978475</v>
      </c>
      <c r="G413" s="17">
        <v>59.7</v>
      </c>
      <c r="H413" s="16">
        <v>3389248</v>
      </c>
      <c r="I413" s="17">
        <v>50.8</v>
      </c>
      <c r="J413" s="16">
        <v>589227</v>
      </c>
      <c r="K413" s="17">
        <v>14.8</v>
      </c>
      <c r="L413" s="6" t="str">
        <f t="shared" si="48"/>
        <v>08/08/2020</v>
      </c>
      <c r="M413" s="6">
        <f t="shared" si="49"/>
        <v>44074</v>
      </c>
      <c r="N413" t="str">
        <f t="shared" si="50"/>
        <v>New York city-44074</v>
      </c>
      <c r="O413" s="21">
        <f t="shared" si="51"/>
        <v>50.8</v>
      </c>
      <c r="P413" s="21">
        <f t="shared" si="52"/>
        <v>14.8</v>
      </c>
      <c r="Q413" s="22">
        <f t="shared" si="53"/>
        <v>6666477</v>
      </c>
      <c r="R413" s="22">
        <f t="shared" si="54"/>
        <v>3389248</v>
      </c>
      <c r="S413" s="22">
        <f t="shared" si="55"/>
        <v>589227</v>
      </c>
    </row>
    <row r="414" spans="1:19">
      <c r="A414" s="14" t="s">
        <v>2044</v>
      </c>
      <c r="B414" s="15" t="s">
        <v>20</v>
      </c>
      <c r="C414" s="14" t="s">
        <v>2008</v>
      </c>
      <c r="D414" s="14" t="s">
        <v>2014</v>
      </c>
      <c r="E414" s="16">
        <v>8370202</v>
      </c>
      <c r="F414" s="16">
        <v>4911301</v>
      </c>
      <c r="G414" s="17">
        <v>58.7</v>
      </c>
      <c r="H414" s="16">
        <v>4579743</v>
      </c>
      <c r="I414" s="17">
        <v>54.7</v>
      </c>
      <c r="J414" s="16">
        <v>331558</v>
      </c>
      <c r="K414" s="17">
        <v>6.8</v>
      </c>
      <c r="L414" s="6" t="str">
        <f t="shared" si="48"/>
        <v>08/08/2020</v>
      </c>
      <c r="M414" s="6">
        <f t="shared" si="49"/>
        <v>44074</v>
      </c>
      <c r="N414" t="str">
        <f t="shared" si="50"/>
        <v>North Carolina-44074</v>
      </c>
      <c r="O414" s="21">
        <f t="shared" si="51"/>
        <v>54.7</v>
      </c>
      <c r="P414" s="21">
        <f t="shared" si="52"/>
        <v>6.8</v>
      </c>
      <c r="Q414" s="22">
        <f t="shared" si="53"/>
        <v>8370202</v>
      </c>
      <c r="R414" s="22">
        <f t="shared" si="54"/>
        <v>4579743</v>
      </c>
      <c r="S414" s="22">
        <f t="shared" si="55"/>
        <v>331558</v>
      </c>
    </row>
    <row r="415" spans="1:19">
      <c r="A415" s="14" t="s">
        <v>2045</v>
      </c>
      <c r="B415" s="15" t="s">
        <v>48</v>
      </c>
      <c r="C415" s="14" t="s">
        <v>2008</v>
      </c>
      <c r="D415" s="14" t="s">
        <v>2014</v>
      </c>
      <c r="E415" s="16">
        <v>585299</v>
      </c>
      <c r="F415" s="16">
        <v>409122</v>
      </c>
      <c r="G415" s="17">
        <v>69.900000000000006</v>
      </c>
      <c r="H415" s="16">
        <v>384233</v>
      </c>
      <c r="I415" s="17">
        <v>65.599999999999994</v>
      </c>
      <c r="J415" s="16">
        <v>24889</v>
      </c>
      <c r="K415" s="17">
        <v>6.1</v>
      </c>
      <c r="L415" s="6" t="str">
        <f t="shared" si="48"/>
        <v>08/08/2020</v>
      </c>
      <c r="M415" s="6">
        <f t="shared" si="49"/>
        <v>44074</v>
      </c>
      <c r="N415" t="str">
        <f t="shared" si="50"/>
        <v>North Dakota-44074</v>
      </c>
      <c r="O415" s="21">
        <f t="shared" si="51"/>
        <v>65.599999999999994</v>
      </c>
      <c r="P415" s="21">
        <f t="shared" si="52"/>
        <v>6.1</v>
      </c>
      <c r="Q415" s="22">
        <f t="shared" si="53"/>
        <v>585299</v>
      </c>
      <c r="R415" s="22">
        <f t="shared" si="54"/>
        <v>384233</v>
      </c>
      <c r="S415" s="22">
        <f t="shared" si="55"/>
        <v>24889</v>
      </c>
    </row>
    <row r="416" spans="1:19">
      <c r="A416" s="14" t="s">
        <v>2046</v>
      </c>
      <c r="B416" s="15" t="s">
        <v>41</v>
      </c>
      <c r="C416" s="14" t="s">
        <v>2008</v>
      </c>
      <c r="D416" s="14" t="s">
        <v>2014</v>
      </c>
      <c r="E416" s="16">
        <v>9256696</v>
      </c>
      <c r="F416" s="16">
        <v>5803203</v>
      </c>
      <c r="G416" s="17">
        <v>62.7</v>
      </c>
      <c r="H416" s="16">
        <v>5280326</v>
      </c>
      <c r="I416" s="17">
        <v>57</v>
      </c>
      <c r="J416" s="16">
        <v>522877</v>
      </c>
      <c r="K416" s="17">
        <v>9</v>
      </c>
      <c r="L416" s="6" t="str">
        <f t="shared" si="48"/>
        <v>08/08/2020</v>
      </c>
      <c r="M416" s="6">
        <f t="shared" si="49"/>
        <v>44074</v>
      </c>
      <c r="N416" t="str">
        <f t="shared" si="50"/>
        <v>Ohio-44074</v>
      </c>
      <c r="O416" s="21">
        <f t="shared" si="51"/>
        <v>57</v>
      </c>
      <c r="P416" s="21">
        <f t="shared" si="52"/>
        <v>9</v>
      </c>
      <c r="Q416" s="22">
        <f t="shared" si="53"/>
        <v>9256696</v>
      </c>
      <c r="R416" s="22">
        <f t="shared" si="54"/>
        <v>5280326</v>
      </c>
      <c r="S416" s="22">
        <f t="shared" si="55"/>
        <v>522877</v>
      </c>
    </row>
    <row r="417" spans="1:19">
      <c r="A417" s="14" t="s">
        <v>2047</v>
      </c>
      <c r="B417" s="15" t="s">
        <v>30</v>
      </c>
      <c r="C417" s="14" t="s">
        <v>2008</v>
      </c>
      <c r="D417" s="14" t="s">
        <v>2014</v>
      </c>
      <c r="E417" s="16">
        <v>3054823</v>
      </c>
      <c r="F417" s="16">
        <v>1853864</v>
      </c>
      <c r="G417" s="17">
        <v>60.7</v>
      </c>
      <c r="H417" s="16">
        <v>1736890</v>
      </c>
      <c r="I417" s="17">
        <v>56.9</v>
      </c>
      <c r="J417" s="16">
        <v>116974</v>
      </c>
      <c r="K417" s="17">
        <v>6.3</v>
      </c>
      <c r="L417" s="6" t="str">
        <f t="shared" si="48"/>
        <v>08/08/2020</v>
      </c>
      <c r="M417" s="6">
        <f t="shared" si="49"/>
        <v>44074</v>
      </c>
      <c r="N417" t="str">
        <f t="shared" si="50"/>
        <v>Oklahoma-44074</v>
      </c>
      <c r="O417" s="21">
        <f t="shared" si="51"/>
        <v>56.9</v>
      </c>
      <c r="P417" s="21">
        <f t="shared" si="52"/>
        <v>6.3</v>
      </c>
      <c r="Q417" s="22">
        <f t="shared" si="53"/>
        <v>3054823</v>
      </c>
      <c r="R417" s="22">
        <f t="shared" si="54"/>
        <v>1736890</v>
      </c>
      <c r="S417" s="22">
        <f t="shared" si="55"/>
        <v>116974</v>
      </c>
    </row>
    <row r="418" spans="1:19">
      <c r="A418" s="14" t="s">
        <v>2048</v>
      </c>
      <c r="B418" s="15" t="s">
        <v>14</v>
      </c>
      <c r="C418" s="14" t="s">
        <v>2008</v>
      </c>
      <c r="D418" s="14" t="s">
        <v>2014</v>
      </c>
      <c r="E418" s="16">
        <v>3443733</v>
      </c>
      <c r="F418" s="16">
        <v>2086120</v>
      </c>
      <c r="G418" s="17">
        <v>60.6</v>
      </c>
      <c r="H418" s="16">
        <v>1911571</v>
      </c>
      <c r="I418" s="17">
        <v>55.5</v>
      </c>
      <c r="J418" s="16">
        <v>174549</v>
      </c>
      <c r="K418" s="17">
        <v>8.4</v>
      </c>
      <c r="L418" s="6" t="str">
        <f t="shared" si="48"/>
        <v>08/08/2020</v>
      </c>
      <c r="M418" s="6">
        <f t="shared" si="49"/>
        <v>44074</v>
      </c>
      <c r="N418" t="str">
        <f t="shared" si="50"/>
        <v>Oregon-44074</v>
      </c>
      <c r="O418" s="21">
        <f t="shared" si="51"/>
        <v>55.5</v>
      </c>
      <c r="P418" s="21">
        <f t="shared" si="52"/>
        <v>8.4</v>
      </c>
      <c r="Q418" s="22">
        <f t="shared" si="53"/>
        <v>3443733</v>
      </c>
      <c r="R418" s="22">
        <f t="shared" si="54"/>
        <v>1911571</v>
      </c>
      <c r="S418" s="22">
        <f t="shared" si="55"/>
        <v>174549</v>
      </c>
    </row>
    <row r="419" spans="1:19">
      <c r="A419" s="14" t="s">
        <v>2049</v>
      </c>
      <c r="B419" s="15" t="s">
        <v>31</v>
      </c>
      <c r="C419" s="14" t="s">
        <v>2008</v>
      </c>
      <c r="D419" s="14" t="s">
        <v>2014</v>
      </c>
      <c r="E419" s="16">
        <v>10274843</v>
      </c>
      <c r="F419" s="16">
        <v>6252470</v>
      </c>
      <c r="G419" s="17">
        <v>60.9</v>
      </c>
      <c r="H419" s="16">
        <v>5614075</v>
      </c>
      <c r="I419" s="17">
        <v>54.6</v>
      </c>
      <c r="J419" s="16">
        <v>638395</v>
      </c>
      <c r="K419" s="17">
        <v>10.199999999999999</v>
      </c>
      <c r="L419" s="6" t="str">
        <f t="shared" si="48"/>
        <v>08/08/2020</v>
      </c>
      <c r="M419" s="6">
        <f t="shared" si="49"/>
        <v>44074</v>
      </c>
      <c r="N419" t="str">
        <f t="shared" si="50"/>
        <v>Pennsylvania-44074</v>
      </c>
      <c r="O419" s="21">
        <f t="shared" si="51"/>
        <v>54.6</v>
      </c>
      <c r="P419" s="21">
        <f t="shared" si="52"/>
        <v>10.199999999999999</v>
      </c>
      <c r="Q419" s="22">
        <f t="shared" si="53"/>
        <v>10274843</v>
      </c>
      <c r="R419" s="22">
        <f t="shared" si="54"/>
        <v>5614075</v>
      </c>
      <c r="S419" s="22">
        <f t="shared" si="55"/>
        <v>638395</v>
      </c>
    </row>
    <row r="420" spans="1:19">
      <c r="A420" s="14" t="s">
        <v>2050</v>
      </c>
      <c r="B420" s="15" t="s">
        <v>17</v>
      </c>
      <c r="C420" s="14" t="s">
        <v>2008</v>
      </c>
      <c r="D420" s="14" t="s">
        <v>2014</v>
      </c>
      <c r="E420" s="16">
        <v>863864</v>
      </c>
      <c r="F420" s="16">
        <v>529982</v>
      </c>
      <c r="G420" s="17">
        <v>61.4</v>
      </c>
      <c r="H420" s="16">
        <v>463277</v>
      </c>
      <c r="I420" s="17">
        <v>53.6</v>
      </c>
      <c r="J420" s="16">
        <v>66705</v>
      </c>
      <c r="K420" s="17">
        <v>12.6</v>
      </c>
      <c r="L420" s="6" t="str">
        <f t="shared" si="48"/>
        <v>08/08/2020</v>
      </c>
      <c r="M420" s="6">
        <f t="shared" si="49"/>
        <v>44074</v>
      </c>
      <c r="N420" t="str">
        <f t="shared" si="50"/>
        <v>Rhode Island-44074</v>
      </c>
      <c r="O420" s="21">
        <f t="shared" si="51"/>
        <v>53.6</v>
      </c>
      <c r="P420" s="21">
        <f t="shared" si="52"/>
        <v>12.6</v>
      </c>
      <c r="Q420" s="22">
        <f t="shared" si="53"/>
        <v>863864</v>
      </c>
      <c r="R420" s="22">
        <f t="shared" si="54"/>
        <v>463277</v>
      </c>
      <c r="S420" s="22">
        <f t="shared" si="55"/>
        <v>66705</v>
      </c>
    </row>
    <row r="421" spans="1:19">
      <c r="A421" s="14" t="s">
        <v>2051</v>
      </c>
      <c r="B421" s="15" t="s">
        <v>32</v>
      </c>
      <c r="C421" s="14" t="s">
        <v>2008</v>
      </c>
      <c r="D421" s="14" t="s">
        <v>2014</v>
      </c>
      <c r="E421" s="16">
        <v>4136994</v>
      </c>
      <c r="F421" s="16">
        <v>2402563</v>
      </c>
      <c r="G421" s="17">
        <v>58.1</v>
      </c>
      <c r="H421" s="16">
        <v>2272014</v>
      </c>
      <c r="I421" s="17">
        <v>54.9</v>
      </c>
      <c r="J421" s="16">
        <v>130549</v>
      </c>
      <c r="K421" s="17">
        <v>5.4</v>
      </c>
      <c r="L421" s="6" t="str">
        <f t="shared" si="48"/>
        <v>08/08/2020</v>
      </c>
      <c r="M421" s="6">
        <f t="shared" si="49"/>
        <v>44074</v>
      </c>
      <c r="N421" t="str">
        <f t="shared" si="50"/>
        <v>South Carolina-44074</v>
      </c>
      <c r="O421" s="21">
        <f t="shared" si="51"/>
        <v>54.9</v>
      </c>
      <c r="P421" s="21">
        <f t="shared" si="52"/>
        <v>5.4</v>
      </c>
      <c r="Q421" s="22">
        <f t="shared" si="53"/>
        <v>4136994</v>
      </c>
      <c r="R421" s="22">
        <f t="shared" si="54"/>
        <v>2272014</v>
      </c>
      <c r="S421" s="22">
        <f t="shared" si="55"/>
        <v>130549</v>
      </c>
    </row>
    <row r="422" spans="1:19">
      <c r="A422" s="14" t="s">
        <v>2052</v>
      </c>
      <c r="B422" s="15" t="s">
        <v>43</v>
      </c>
      <c r="C422" s="14" t="s">
        <v>2008</v>
      </c>
      <c r="D422" s="14" t="s">
        <v>2014</v>
      </c>
      <c r="E422" s="16">
        <v>680545</v>
      </c>
      <c r="F422" s="16">
        <v>453588</v>
      </c>
      <c r="G422" s="17">
        <v>66.7</v>
      </c>
      <c r="H422" s="16">
        <v>432183</v>
      </c>
      <c r="I422" s="17">
        <v>63.5</v>
      </c>
      <c r="J422" s="16">
        <v>21405</v>
      </c>
      <c r="K422" s="17">
        <v>4.7</v>
      </c>
      <c r="L422" s="6" t="str">
        <f t="shared" si="48"/>
        <v>08/08/2020</v>
      </c>
      <c r="M422" s="6">
        <f t="shared" si="49"/>
        <v>44074</v>
      </c>
      <c r="N422" t="str">
        <f t="shared" si="50"/>
        <v>South Dakota-44074</v>
      </c>
      <c r="O422" s="21">
        <f t="shared" si="51"/>
        <v>63.5</v>
      </c>
      <c r="P422" s="21">
        <f t="shared" si="52"/>
        <v>4.7</v>
      </c>
      <c r="Q422" s="22">
        <f t="shared" si="53"/>
        <v>680545</v>
      </c>
      <c r="R422" s="22">
        <f t="shared" si="54"/>
        <v>432183</v>
      </c>
      <c r="S422" s="22">
        <f t="shared" si="55"/>
        <v>21405</v>
      </c>
    </row>
    <row r="423" spans="1:19">
      <c r="A423" s="14" t="s">
        <v>2053</v>
      </c>
      <c r="B423" s="15" t="s">
        <v>25</v>
      </c>
      <c r="C423" s="14" t="s">
        <v>2008</v>
      </c>
      <c r="D423" s="14" t="s">
        <v>2014</v>
      </c>
      <c r="E423" s="16">
        <v>5443591</v>
      </c>
      <c r="F423" s="16">
        <v>3377475</v>
      </c>
      <c r="G423" s="17">
        <v>62</v>
      </c>
      <c r="H423" s="16">
        <v>3104367</v>
      </c>
      <c r="I423" s="17">
        <v>57</v>
      </c>
      <c r="J423" s="16">
        <v>273108</v>
      </c>
      <c r="K423" s="17">
        <v>8.1</v>
      </c>
      <c r="L423" s="6" t="str">
        <f t="shared" si="48"/>
        <v>08/08/2020</v>
      </c>
      <c r="M423" s="6">
        <f t="shared" si="49"/>
        <v>44074</v>
      </c>
      <c r="N423" t="str">
        <f t="shared" si="50"/>
        <v>Tennessee-44074</v>
      </c>
      <c r="O423" s="21">
        <f t="shared" si="51"/>
        <v>57</v>
      </c>
      <c r="P423" s="21">
        <f t="shared" si="52"/>
        <v>8.1</v>
      </c>
      <c r="Q423" s="22">
        <f t="shared" si="53"/>
        <v>5443591</v>
      </c>
      <c r="R423" s="22">
        <f t="shared" si="54"/>
        <v>3104367</v>
      </c>
      <c r="S423" s="22">
        <f t="shared" si="55"/>
        <v>273108</v>
      </c>
    </row>
    <row r="424" spans="1:19">
      <c r="A424" s="14" t="s">
        <v>2054</v>
      </c>
      <c r="B424" s="15" t="s">
        <v>11</v>
      </c>
      <c r="C424" s="14" t="s">
        <v>2008</v>
      </c>
      <c r="D424" s="14" t="s">
        <v>2014</v>
      </c>
      <c r="E424" s="16">
        <v>22327142</v>
      </c>
      <c r="F424" s="16">
        <v>14095792</v>
      </c>
      <c r="G424" s="17">
        <v>63.1</v>
      </c>
      <c r="H424" s="16">
        <v>13118386</v>
      </c>
      <c r="I424" s="17">
        <v>58.8</v>
      </c>
      <c r="J424" s="16">
        <v>977406</v>
      </c>
      <c r="K424" s="17">
        <v>6.9</v>
      </c>
      <c r="L424" s="6" t="str">
        <f t="shared" si="48"/>
        <v>08/08/2020</v>
      </c>
      <c r="M424" s="6">
        <f t="shared" si="49"/>
        <v>44074</v>
      </c>
      <c r="N424" t="str">
        <f t="shared" si="50"/>
        <v>Texas-44074</v>
      </c>
      <c r="O424" s="21">
        <f t="shared" si="51"/>
        <v>58.8</v>
      </c>
      <c r="P424" s="21">
        <f t="shared" si="52"/>
        <v>6.9</v>
      </c>
      <c r="Q424" s="22">
        <f t="shared" si="53"/>
        <v>22327142</v>
      </c>
      <c r="R424" s="22">
        <f t="shared" si="54"/>
        <v>13118386</v>
      </c>
      <c r="S424" s="22">
        <f t="shared" si="55"/>
        <v>977406</v>
      </c>
    </row>
    <row r="425" spans="1:19">
      <c r="A425" s="14" t="s">
        <v>2055</v>
      </c>
      <c r="B425" s="15" t="s">
        <v>13</v>
      </c>
      <c r="C425" s="14" t="s">
        <v>2008</v>
      </c>
      <c r="D425" s="14" t="s">
        <v>2014</v>
      </c>
      <c r="E425" s="16">
        <v>2405329</v>
      </c>
      <c r="F425" s="16">
        <v>1642626</v>
      </c>
      <c r="G425" s="17">
        <v>68.3</v>
      </c>
      <c r="H425" s="16">
        <v>1564538</v>
      </c>
      <c r="I425" s="17">
        <v>65</v>
      </c>
      <c r="J425" s="16">
        <v>78088</v>
      </c>
      <c r="K425" s="17">
        <v>4.8</v>
      </c>
      <c r="L425" s="6" t="str">
        <f t="shared" si="48"/>
        <v>08/08/2020</v>
      </c>
      <c r="M425" s="6">
        <f t="shared" si="49"/>
        <v>44074</v>
      </c>
      <c r="N425" t="str">
        <f t="shared" si="50"/>
        <v>Utah-44074</v>
      </c>
      <c r="O425" s="21">
        <f t="shared" si="51"/>
        <v>65</v>
      </c>
      <c r="P425" s="21">
        <f t="shared" si="52"/>
        <v>4.8</v>
      </c>
      <c r="Q425" s="22">
        <f t="shared" si="53"/>
        <v>2405329</v>
      </c>
      <c r="R425" s="22">
        <f t="shared" si="54"/>
        <v>1564538</v>
      </c>
      <c r="S425" s="22">
        <f t="shared" si="55"/>
        <v>78088</v>
      </c>
    </row>
    <row r="426" spans="1:19">
      <c r="A426" s="14" t="s">
        <v>2056</v>
      </c>
      <c r="B426" s="15" t="s">
        <v>36</v>
      </c>
      <c r="C426" s="14" t="s">
        <v>2008</v>
      </c>
      <c r="D426" s="14" t="s">
        <v>2014</v>
      </c>
      <c r="E426" s="16">
        <v>518754</v>
      </c>
      <c r="F426" s="16">
        <v>322293</v>
      </c>
      <c r="G426" s="17">
        <v>62.1</v>
      </c>
      <c r="H426" s="16">
        <v>305041</v>
      </c>
      <c r="I426" s="17">
        <v>58.8</v>
      </c>
      <c r="J426" s="16">
        <v>17252</v>
      </c>
      <c r="K426" s="17">
        <v>5.4</v>
      </c>
      <c r="L426" s="6" t="str">
        <f t="shared" si="48"/>
        <v>08/08/2020</v>
      </c>
      <c r="M426" s="6">
        <f t="shared" si="49"/>
        <v>44074</v>
      </c>
      <c r="N426" t="str">
        <f t="shared" si="50"/>
        <v>Vermont-44074</v>
      </c>
      <c r="O426" s="21">
        <f t="shared" si="51"/>
        <v>58.8</v>
      </c>
      <c r="P426" s="21">
        <f t="shared" si="52"/>
        <v>5.4</v>
      </c>
      <c r="Q426" s="22">
        <f t="shared" si="53"/>
        <v>518754</v>
      </c>
      <c r="R426" s="22">
        <f t="shared" si="54"/>
        <v>305041</v>
      </c>
      <c r="S426" s="22">
        <f t="shared" si="55"/>
        <v>17252</v>
      </c>
    </row>
    <row r="427" spans="1:19">
      <c r="A427" s="14" t="s">
        <v>2057</v>
      </c>
      <c r="B427" s="15" t="s">
        <v>37</v>
      </c>
      <c r="C427" s="14" t="s">
        <v>2008</v>
      </c>
      <c r="D427" s="14" t="s">
        <v>2014</v>
      </c>
      <c r="E427" s="16">
        <v>6727072</v>
      </c>
      <c r="F427" s="16">
        <v>4376496</v>
      </c>
      <c r="G427" s="17">
        <v>65.099999999999994</v>
      </c>
      <c r="H427" s="16">
        <v>4068442</v>
      </c>
      <c r="I427" s="17">
        <v>60.5</v>
      </c>
      <c r="J427" s="16">
        <v>308054</v>
      </c>
      <c r="K427" s="17">
        <v>7</v>
      </c>
      <c r="L427" s="6" t="str">
        <f t="shared" si="48"/>
        <v>08/08/2020</v>
      </c>
      <c r="M427" s="6">
        <f t="shared" si="49"/>
        <v>44074</v>
      </c>
      <c r="N427" t="str">
        <f t="shared" si="50"/>
        <v>Virginia-44074</v>
      </c>
      <c r="O427" s="21">
        <f t="shared" si="51"/>
        <v>60.5</v>
      </c>
      <c r="P427" s="21">
        <f t="shared" si="52"/>
        <v>7</v>
      </c>
      <c r="Q427" s="22">
        <f t="shared" si="53"/>
        <v>6727072</v>
      </c>
      <c r="R427" s="22">
        <f t="shared" si="54"/>
        <v>4068442</v>
      </c>
      <c r="S427" s="22">
        <f t="shared" si="55"/>
        <v>308054</v>
      </c>
    </row>
    <row r="428" spans="1:19">
      <c r="A428" s="14" t="s">
        <v>2058</v>
      </c>
      <c r="B428" s="15" t="s">
        <v>5</v>
      </c>
      <c r="C428" s="14" t="s">
        <v>2008</v>
      </c>
      <c r="D428" s="14" t="s">
        <v>2014</v>
      </c>
      <c r="E428" s="16">
        <v>6107080</v>
      </c>
      <c r="F428" s="16">
        <v>3886077</v>
      </c>
      <c r="G428" s="17">
        <v>63.6</v>
      </c>
      <c r="H428" s="16">
        <v>3532848</v>
      </c>
      <c r="I428" s="17">
        <v>57.8</v>
      </c>
      <c r="J428" s="16">
        <v>353229</v>
      </c>
      <c r="K428" s="17">
        <v>9.1</v>
      </c>
      <c r="L428" s="6" t="str">
        <f t="shared" si="48"/>
        <v>08/08/2020</v>
      </c>
      <c r="M428" s="6">
        <f t="shared" si="49"/>
        <v>44074</v>
      </c>
      <c r="N428" t="str">
        <f t="shared" si="50"/>
        <v>Washington-44074</v>
      </c>
      <c r="O428" s="21">
        <f t="shared" si="51"/>
        <v>57.8</v>
      </c>
      <c r="P428" s="21">
        <f t="shared" si="52"/>
        <v>9.1</v>
      </c>
      <c r="Q428" s="22">
        <f t="shared" si="53"/>
        <v>6107080</v>
      </c>
      <c r="R428" s="22">
        <f t="shared" si="54"/>
        <v>3532848</v>
      </c>
      <c r="S428" s="22">
        <f t="shared" si="55"/>
        <v>353229</v>
      </c>
    </row>
    <row r="429" spans="1:19">
      <c r="A429" s="14" t="s">
        <v>2059</v>
      </c>
      <c r="B429" s="15" t="s">
        <v>58</v>
      </c>
      <c r="C429" s="14" t="s">
        <v>2008</v>
      </c>
      <c r="D429" s="14" t="s">
        <v>2014</v>
      </c>
      <c r="E429" s="16">
        <v>1442376</v>
      </c>
      <c r="F429" s="16">
        <v>789505</v>
      </c>
      <c r="G429" s="17">
        <v>54.7</v>
      </c>
      <c r="H429" s="16">
        <v>722126</v>
      </c>
      <c r="I429" s="17">
        <v>50.1</v>
      </c>
      <c r="J429" s="16">
        <v>67379</v>
      </c>
      <c r="K429" s="17">
        <v>8.5</v>
      </c>
      <c r="L429" s="6" t="str">
        <f t="shared" si="48"/>
        <v>08/08/2020</v>
      </c>
      <c r="M429" s="6">
        <f t="shared" si="49"/>
        <v>44074</v>
      </c>
      <c r="N429" t="str">
        <f t="shared" si="50"/>
        <v>West Virginia-44074</v>
      </c>
      <c r="O429" s="21">
        <f t="shared" si="51"/>
        <v>50.1</v>
      </c>
      <c r="P429" s="21">
        <f t="shared" si="52"/>
        <v>8.5</v>
      </c>
      <c r="Q429" s="22">
        <f t="shared" si="53"/>
        <v>1442376</v>
      </c>
      <c r="R429" s="22">
        <f t="shared" si="54"/>
        <v>722126</v>
      </c>
      <c r="S429" s="22">
        <f t="shared" si="55"/>
        <v>67379</v>
      </c>
    </row>
    <row r="430" spans="1:19">
      <c r="A430" s="14" t="s">
        <v>2060</v>
      </c>
      <c r="B430" s="15" t="s">
        <v>10</v>
      </c>
      <c r="C430" s="14" t="s">
        <v>2008</v>
      </c>
      <c r="D430" s="14" t="s">
        <v>2014</v>
      </c>
      <c r="E430" s="16">
        <v>4656094</v>
      </c>
      <c r="F430" s="16">
        <v>3050916</v>
      </c>
      <c r="G430" s="17">
        <v>65.5</v>
      </c>
      <c r="H430" s="16">
        <v>2864676</v>
      </c>
      <c r="I430" s="17">
        <v>61.5</v>
      </c>
      <c r="J430" s="16">
        <v>186240</v>
      </c>
      <c r="K430" s="17">
        <v>6.1</v>
      </c>
      <c r="L430" s="6" t="str">
        <f t="shared" si="48"/>
        <v>08/08/2020</v>
      </c>
      <c r="M430" s="6">
        <f t="shared" si="49"/>
        <v>44074</v>
      </c>
      <c r="N430" t="str">
        <f t="shared" si="50"/>
        <v>Wisconsin-44074</v>
      </c>
      <c r="O430" s="21">
        <f t="shared" si="51"/>
        <v>61.5</v>
      </c>
      <c r="P430" s="21">
        <f t="shared" si="52"/>
        <v>6.1</v>
      </c>
      <c r="Q430" s="22">
        <f t="shared" si="53"/>
        <v>4656094</v>
      </c>
      <c r="R430" s="22">
        <f t="shared" si="54"/>
        <v>2864676</v>
      </c>
      <c r="S430" s="22">
        <f t="shared" si="55"/>
        <v>186240</v>
      </c>
    </row>
    <row r="431" spans="1:19">
      <c r="A431" s="14" t="s">
        <v>2061</v>
      </c>
      <c r="B431" s="15" t="s">
        <v>49</v>
      </c>
      <c r="C431" s="14" t="s">
        <v>2008</v>
      </c>
      <c r="D431" s="14" t="s">
        <v>2014</v>
      </c>
      <c r="E431" s="16">
        <v>454672</v>
      </c>
      <c r="F431" s="16">
        <v>296712</v>
      </c>
      <c r="G431" s="17">
        <v>65.3</v>
      </c>
      <c r="H431" s="16">
        <v>278278</v>
      </c>
      <c r="I431" s="17">
        <v>61.2</v>
      </c>
      <c r="J431" s="16">
        <v>18434</v>
      </c>
      <c r="K431" s="17">
        <v>6.2</v>
      </c>
      <c r="L431" s="6" t="str">
        <f t="shared" si="48"/>
        <v>08/08/2020</v>
      </c>
      <c r="M431" s="6">
        <f t="shared" si="49"/>
        <v>44074</v>
      </c>
      <c r="N431" t="str">
        <f t="shared" si="50"/>
        <v>Wyoming-44074</v>
      </c>
      <c r="O431" s="21">
        <f t="shared" si="51"/>
        <v>61.2</v>
      </c>
      <c r="P431" s="21">
        <f t="shared" si="52"/>
        <v>6.2</v>
      </c>
      <c r="Q431" s="22">
        <f t="shared" si="53"/>
        <v>454672</v>
      </c>
      <c r="R431" s="22">
        <f t="shared" si="54"/>
        <v>278278</v>
      </c>
      <c r="S431" s="22">
        <f t="shared" si="55"/>
        <v>18434</v>
      </c>
    </row>
    <row r="432" spans="1:19">
      <c r="A432" s="14" t="s">
        <v>2007</v>
      </c>
      <c r="B432" s="15" t="s">
        <v>52</v>
      </c>
      <c r="C432" s="14" t="s">
        <v>2008</v>
      </c>
      <c r="D432" s="14" t="s">
        <v>2015</v>
      </c>
      <c r="E432" s="16">
        <v>3884533</v>
      </c>
      <c r="F432" s="16">
        <v>2212712</v>
      </c>
      <c r="G432" s="17">
        <v>57</v>
      </c>
      <c r="H432" s="16">
        <v>2065378</v>
      </c>
      <c r="I432" s="17">
        <v>53.2</v>
      </c>
      <c r="J432" s="16">
        <v>147334</v>
      </c>
      <c r="K432" s="17">
        <v>6.7</v>
      </c>
      <c r="L432" s="6" t="str">
        <f t="shared" si="48"/>
        <v>09/09/2020</v>
      </c>
      <c r="M432" s="6">
        <f t="shared" si="49"/>
        <v>44104</v>
      </c>
      <c r="N432" t="str">
        <f t="shared" si="50"/>
        <v>Alabama-44104</v>
      </c>
      <c r="O432" s="21">
        <f t="shared" si="51"/>
        <v>53.2</v>
      </c>
      <c r="P432" s="21">
        <f t="shared" si="52"/>
        <v>6.7</v>
      </c>
      <c r="Q432" s="22">
        <f t="shared" si="53"/>
        <v>3884533</v>
      </c>
      <c r="R432" s="22">
        <f t="shared" si="54"/>
        <v>2065378</v>
      </c>
      <c r="S432" s="22">
        <f t="shared" si="55"/>
        <v>147334</v>
      </c>
    </row>
    <row r="433" spans="1:19">
      <c r="A433" s="14" t="s">
        <v>2009</v>
      </c>
      <c r="B433" s="15" t="s">
        <v>50</v>
      </c>
      <c r="C433" s="14" t="s">
        <v>2008</v>
      </c>
      <c r="D433" s="14" t="s">
        <v>2015</v>
      </c>
      <c r="E433" s="16">
        <v>545254</v>
      </c>
      <c r="F433" s="16">
        <v>333247</v>
      </c>
      <c r="G433" s="17">
        <v>61.1</v>
      </c>
      <c r="H433" s="16">
        <v>309975</v>
      </c>
      <c r="I433" s="17">
        <v>56.8</v>
      </c>
      <c r="J433" s="16">
        <v>23272</v>
      </c>
      <c r="K433" s="17">
        <v>7</v>
      </c>
      <c r="L433" s="6" t="str">
        <f t="shared" si="48"/>
        <v>09/09/2020</v>
      </c>
      <c r="M433" s="6">
        <f t="shared" si="49"/>
        <v>44104</v>
      </c>
      <c r="N433" t="str">
        <f t="shared" si="50"/>
        <v>Alaska-44104</v>
      </c>
      <c r="O433" s="21">
        <f t="shared" si="51"/>
        <v>56.8</v>
      </c>
      <c r="P433" s="21">
        <f t="shared" si="52"/>
        <v>7</v>
      </c>
      <c r="Q433" s="22">
        <f t="shared" si="53"/>
        <v>545254</v>
      </c>
      <c r="R433" s="22">
        <f t="shared" si="54"/>
        <v>309975</v>
      </c>
      <c r="S433" s="22">
        <f t="shared" si="55"/>
        <v>23272</v>
      </c>
    </row>
    <row r="434" spans="1:19">
      <c r="A434" s="14" t="s">
        <v>2010</v>
      </c>
      <c r="B434" s="15" t="s">
        <v>8</v>
      </c>
      <c r="C434" s="14" t="s">
        <v>2008</v>
      </c>
      <c r="D434" s="14" t="s">
        <v>2015</v>
      </c>
      <c r="E434" s="16">
        <v>5887367</v>
      </c>
      <c r="F434" s="16">
        <v>3541969</v>
      </c>
      <c r="G434" s="17">
        <v>60.2</v>
      </c>
      <c r="H434" s="16">
        <v>3299327</v>
      </c>
      <c r="I434" s="17">
        <v>56</v>
      </c>
      <c r="J434" s="16">
        <v>242642</v>
      </c>
      <c r="K434" s="17">
        <v>6.9</v>
      </c>
      <c r="L434" s="6" t="str">
        <f t="shared" si="48"/>
        <v>09/09/2020</v>
      </c>
      <c r="M434" s="6">
        <f t="shared" si="49"/>
        <v>44104</v>
      </c>
      <c r="N434" t="str">
        <f t="shared" si="50"/>
        <v>Arizona-44104</v>
      </c>
      <c r="O434" s="21">
        <f t="shared" si="51"/>
        <v>56</v>
      </c>
      <c r="P434" s="21">
        <f t="shared" si="52"/>
        <v>6.9</v>
      </c>
      <c r="Q434" s="22">
        <f t="shared" si="53"/>
        <v>5887367</v>
      </c>
      <c r="R434" s="22">
        <f t="shared" si="54"/>
        <v>3299327</v>
      </c>
      <c r="S434" s="22">
        <f t="shared" si="55"/>
        <v>242642</v>
      </c>
    </row>
    <row r="435" spans="1:19">
      <c r="A435" s="14" t="s">
        <v>2011</v>
      </c>
      <c r="B435" s="15" t="s">
        <v>44</v>
      </c>
      <c r="C435" s="14" t="s">
        <v>2008</v>
      </c>
      <c r="D435" s="14" t="s">
        <v>2015</v>
      </c>
      <c r="E435" s="16">
        <v>2360906</v>
      </c>
      <c r="F435" s="16">
        <v>1337649</v>
      </c>
      <c r="G435" s="17">
        <v>56.7</v>
      </c>
      <c r="H435" s="16">
        <v>1258219</v>
      </c>
      <c r="I435" s="17">
        <v>53.3</v>
      </c>
      <c r="J435" s="16">
        <v>79430</v>
      </c>
      <c r="K435" s="17">
        <v>5.9</v>
      </c>
      <c r="L435" s="6" t="str">
        <f t="shared" si="48"/>
        <v>09/09/2020</v>
      </c>
      <c r="M435" s="6">
        <f t="shared" si="49"/>
        <v>44104</v>
      </c>
      <c r="N435" t="str">
        <f t="shared" si="50"/>
        <v>Arkansas-44104</v>
      </c>
      <c r="O435" s="21">
        <f t="shared" si="51"/>
        <v>53.3</v>
      </c>
      <c r="P435" s="21">
        <f t="shared" si="52"/>
        <v>5.9</v>
      </c>
      <c r="Q435" s="22">
        <f t="shared" si="53"/>
        <v>2360906</v>
      </c>
      <c r="R435" s="22">
        <f t="shared" si="54"/>
        <v>1258219</v>
      </c>
      <c r="S435" s="22">
        <f t="shared" si="55"/>
        <v>79430</v>
      </c>
    </row>
    <row r="436" spans="1:19">
      <c r="A436" s="14" t="s">
        <v>2012</v>
      </c>
      <c r="B436" s="15" t="s">
        <v>7</v>
      </c>
      <c r="C436" s="14" t="s">
        <v>2008</v>
      </c>
      <c r="D436" s="14" t="s">
        <v>2015</v>
      </c>
      <c r="E436" s="16">
        <v>31081669</v>
      </c>
      <c r="F436" s="16">
        <v>18385558</v>
      </c>
      <c r="G436" s="17">
        <v>59.2</v>
      </c>
      <c r="H436" s="16">
        <v>16435503</v>
      </c>
      <c r="I436" s="17">
        <v>52.9</v>
      </c>
      <c r="J436" s="16">
        <v>1950055</v>
      </c>
      <c r="K436" s="17">
        <v>10.6</v>
      </c>
      <c r="L436" s="6" t="str">
        <f t="shared" si="48"/>
        <v>09/09/2020</v>
      </c>
      <c r="M436" s="6">
        <f t="shared" si="49"/>
        <v>44104</v>
      </c>
      <c r="N436" t="str">
        <f t="shared" si="50"/>
        <v>California-44104</v>
      </c>
      <c r="O436" s="21">
        <f t="shared" si="51"/>
        <v>52.9</v>
      </c>
      <c r="P436" s="21">
        <f t="shared" si="52"/>
        <v>10.6</v>
      </c>
      <c r="Q436" s="22">
        <f t="shared" si="53"/>
        <v>31081669</v>
      </c>
      <c r="R436" s="22">
        <f t="shared" si="54"/>
        <v>16435503</v>
      </c>
      <c r="S436" s="22">
        <f t="shared" si="55"/>
        <v>1950055</v>
      </c>
    </row>
    <row r="437" spans="1:19">
      <c r="A437" s="14" t="s">
        <v>2013</v>
      </c>
      <c r="B437" s="18" t="s">
        <v>283</v>
      </c>
      <c r="C437" s="14" t="s">
        <v>2008</v>
      </c>
      <c r="D437" s="14" t="s">
        <v>2015</v>
      </c>
      <c r="E437" s="16">
        <v>8007936</v>
      </c>
      <c r="F437" s="16">
        <v>4757442</v>
      </c>
      <c r="G437" s="17">
        <v>59.4</v>
      </c>
      <c r="H437" s="16">
        <v>4139017</v>
      </c>
      <c r="I437" s="17">
        <v>51.7</v>
      </c>
      <c r="J437" s="16">
        <v>618425</v>
      </c>
      <c r="K437" s="17">
        <v>13</v>
      </c>
      <c r="L437" s="6" t="str">
        <f t="shared" si="48"/>
        <v>09/09/2020</v>
      </c>
      <c r="M437" s="6">
        <f t="shared" si="49"/>
        <v>44104</v>
      </c>
      <c r="N437" t="str">
        <f t="shared" si="50"/>
        <v>Los Angeles County-44104</v>
      </c>
      <c r="O437" s="21">
        <f t="shared" si="51"/>
        <v>51.7</v>
      </c>
      <c r="P437" s="21">
        <f t="shared" si="52"/>
        <v>13</v>
      </c>
      <c r="Q437" s="22">
        <f t="shared" si="53"/>
        <v>8007936</v>
      </c>
      <c r="R437" s="22">
        <f t="shared" si="54"/>
        <v>4139017</v>
      </c>
      <c r="S437" s="22">
        <f t="shared" si="55"/>
        <v>618425</v>
      </c>
    </row>
    <row r="438" spans="1:19">
      <c r="A438" s="14" t="s">
        <v>2014</v>
      </c>
      <c r="B438" s="15" t="s">
        <v>22</v>
      </c>
      <c r="C438" s="14" t="s">
        <v>2008</v>
      </c>
      <c r="D438" s="14" t="s">
        <v>2015</v>
      </c>
      <c r="E438" s="16">
        <v>4622504</v>
      </c>
      <c r="F438" s="16">
        <v>3133342</v>
      </c>
      <c r="G438" s="17">
        <v>67.8</v>
      </c>
      <c r="H438" s="16">
        <v>2914426</v>
      </c>
      <c r="I438" s="17">
        <v>63</v>
      </c>
      <c r="J438" s="16">
        <v>218916</v>
      </c>
      <c r="K438" s="17">
        <v>7</v>
      </c>
      <c r="L438" s="6" t="str">
        <f t="shared" si="48"/>
        <v>09/09/2020</v>
      </c>
      <c r="M438" s="6">
        <f t="shared" si="49"/>
        <v>44104</v>
      </c>
      <c r="N438" t="str">
        <f t="shared" si="50"/>
        <v>Colorado-44104</v>
      </c>
      <c r="O438" s="21">
        <f t="shared" si="51"/>
        <v>63</v>
      </c>
      <c r="P438" s="21">
        <f t="shared" si="52"/>
        <v>7</v>
      </c>
      <c r="Q438" s="22">
        <f t="shared" si="53"/>
        <v>4622504</v>
      </c>
      <c r="R438" s="22">
        <f t="shared" si="54"/>
        <v>2914426</v>
      </c>
      <c r="S438" s="22">
        <f t="shared" si="55"/>
        <v>218916</v>
      </c>
    </row>
    <row r="439" spans="1:19">
      <c r="A439" s="14" t="s">
        <v>2015</v>
      </c>
      <c r="B439" s="15" t="s">
        <v>38</v>
      </c>
      <c r="C439" s="14" t="s">
        <v>2008</v>
      </c>
      <c r="D439" s="14" t="s">
        <v>2015</v>
      </c>
      <c r="E439" s="16">
        <v>2882419</v>
      </c>
      <c r="F439" s="16">
        <v>1844073</v>
      </c>
      <c r="G439" s="17">
        <v>64</v>
      </c>
      <c r="H439" s="16">
        <v>1691446</v>
      </c>
      <c r="I439" s="17">
        <v>58.7</v>
      </c>
      <c r="J439" s="16">
        <v>152627</v>
      </c>
      <c r="K439" s="17">
        <v>8.3000000000000007</v>
      </c>
      <c r="L439" s="6" t="str">
        <f t="shared" si="48"/>
        <v>09/09/2020</v>
      </c>
      <c r="M439" s="6">
        <f t="shared" si="49"/>
        <v>44104</v>
      </c>
      <c r="N439" t="str">
        <f t="shared" si="50"/>
        <v>Connecticut-44104</v>
      </c>
      <c r="O439" s="21">
        <f t="shared" si="51"/>
        <v>58.7</v>
      </c>
      <c r="P439" s="21">
        <f t="shared" si="52"/>
        <v>8.3000000000000007</v>
      </c>
      <c r="Q439" s="22">
        <f t="shared" si="53"/>
        <v>2882419</v>
      </c>
      <c r="R439" s="22">
        <f t="shared" si="54"/>
        <v>1691446</v>
      </c>
      <c r="S439" s="22">
        <f t="shared" si="55"/>
        <v>152627</v>
      </c>
    </row>
    <row r="440" spans="1:19">
      <c r="A440" s="14" t="s">
        <v>2016</v>
      </c>
      <c r="B440" s="15" t="s">
        <v>45</v>
      </c>
      <c r="C440" s="14" t="s">
        <v>2008</v>
      </c>
      <c r="D440" s="14" t="s">
        <v>2015</v>
      </c>
      <c r="E440" s="16">
        <v>792821</v>
      </c>
      <c r="F440" s="16">
        <v>490907</v>
      </c>
      <c r="G440" s="17">
        <v>61.9</v>
      </c>
      <c r="H440" s="16">
        <v>453405</v>
      </c>
      <c r="I440" s="17">
        <v>57.2</v>
      </c>
      <c r="J440" s="16">
        <v>37502</v>
      </c>
      <c r="K440" s="17">
        <v>7.6</v>
      </c>
      <c r="L440" s="6" t="str">
        <f t="shared" si="48"/>
        <v>09/09/2020</v>
      </c>
      <c r="M440" s="6">
        <f t="shared" si="49"/>
        <v>44104</v>
      </c>
      <c r="N440" t="str">
        <f t="shared" si="50"/>
        <v>Delaware-44104</v>
      </c>
      <c r="O440" s="21">
        <f t="shared" si="51"/>
        <v>57.2</v>
      </c>
      <c r="P440" s="21">
        <f t="shared" si="52"/>
        <v>7.6</v>
      </c>
      <c r="Q440" s="22">
        <f t="shared" si="53"/>
        <v>792821</v>
      </c>
      <c r="R440" s="22">
        <f t="shared" si="54"/>
        <v>453405</v>
      </c>
      <c r="S440" s="22">
        <f t="shared" si="55"/>
        <v>37502</v>
      </c>
    </row>
    <row r="441" spans="1:19">
      <c r="A441" s="14" t="s">
        <v>2017</v>
      </c>
      <c r="B441" s="15" t="s">
        <v>33</v>
      </c>
      <c r="C441" s="14" t="s">
        <v>2008</v>
      </c>
      <c r="D441" s="14" t="s">
        <v>2015</v>
      </c>
      <c r="E441" s="16">
        <v>584005</v>
      </c>
      <c r="F441" s="16">
        <v>407913</v>
      </c>
      <c r="G441" s="17">
        <v>69.8</v>
      </c>
      <c r="H441" s="16">
        <v>372267</v>
      </c>
      <c r="I441" s="17">
        <v>63.7</v>
      </c>
      <c r="J441" s="16">
        <v>35646</v>
      </c>
      <c r="K441" s="17">
        <v>8.6999999999999993</v>
      </c>
      <c r="L441" s="6" t="str">
        <f t="shared" si="48"/>
        <v>09/09/2020</v>
      </c>
      <c r="M441" s="6">
        <f t="shared" si="49"/>
        <v>44104</v>
      </c>
      <c r="N441" t="str">
        <f t="shared" si="50"/>
        <v>District of Columbia-44104</v>
      </c>
      <c r="O441" s="21">
        <f t="shared" si="51"/>
        <v>63.7</v>
      </c>
      <c r="P441" s="21">
        <f t="shared" si="52"/>
        <v>8.6999999999999993</v>
      </c>
      <c r="Q441" s="22">
        <f t="shared" si="53"/>
        <v>584005</v>
      </c>
      <c r="R441" s="22">
        <f t="shared" si="54"/>
        <v>372267</v>
      </c>
      <c r="S441" s="22">
        <f t="shared" si="55"/>
        <v>35646</v>
      </c>
    </row>
    <row r="442" spans="1:19">
      <c r="A442" s="14" t="s">
        <v>2018</v>
      </c>
      <c r="B442" s="15" t="s">
        <v>15</v>
      </c>
      <c r="C442" s="14" t="s">
        <v>2008</v>
      </c>
      <c r="D442" s="14" t="s">
        <v>2015</v>
      </c>
      <c r="E442" s="16">
        <v>17689159</v>
      </c>
      <c r="F442" s="16">
        <v>10052895</v>
      </c>
      <c r="G442" s="17">
        <v>56.8</v>
      </c>
      <c r="H442" s="16">
        <v>9333690</v>
      </c>
      <c r="I442" s="17">
        <v>52.8</v>
      </c>
      <c r="J442" s="16">
        <v>719205</v>
      </c>
      <c r="K442" s="17">
        <v>7.2</v>
      </c>
      <c r="L442" s="6" t="str">
        <f t="shared" si="48"/>
        <v>09/09/2020</v>
      </c>
      <c r="M442" s="6">
        <f t="shared" si="49"/>
        <v>44104</v>
      </c>
      <c r="N442" t="str">
        <f t="shared" si="50"/>
        <v>Florida-44104</v>
      </c>
      <c r="O442" s="21">
        <f t="shared" si="51"/>
        <v>52.8</v>
      </c>
      <c r="P442" s="21">
        <f t="shared" si="52"/>
        <v>7.2</v>
      </c>
      <c r="Q442" s="22">
        <f t="shared" si="53"/>
        <v>17689159</v>
      </c>
      <c r="R442" s="22">
        <f t="shared" si="54"/>
        <v>9333690</v>
      </c>
      <c r="S442" s="22">
        <f t="shared" si="55"/>
        <v>719205</v>
      </c>
    </row>
    <row r="443" spans="1:19">
      <c r="A443" s="14" t="s">
        <v>2019</v>
      </c>
      <c r="B443" s="15" t="s">
        <v>18</v>
      </c>
      <c r="C443" s="14" t="s">
        <v>2008</v>
      </c>
      <c r="D443" s="14" t="s">
        <v>2015</v>
      </c>
      <c r="E443" s="16">
        <v>8315078</v>
      </c>
      <c r="F443" s="16">
        <v>4940860</v>
      </c>
      <c r="G443" s="17">
        <v>59.4</v>
      </c>
      <c r="H443" s="16">
        <v>4620784</v>
      </c>
      <c r="I443" s="17">
        <v>55.6</v>
      </c>
      <c r="J443" s="16">
        <v>320076</v>
      </c>
      <c r="K443" s="17">
        <v>6.5</v>
      </c>
      <c r="L443" s="6" t="str">
        <f t="shared" si="48"/>
        <v>09/09/2020</v>
      </c>
      <c r="M443" s="6">
        <f t="shared" si="49"/>
        <v>44104</v>
      </c>
      <c r="N443" t="str">
        <f t="shared" si="50"/>
        <v>Georgia-44104</v>
      </c>
      <c r="O443" s="21">
        <f t="shared" si="51"/>
        <v>55.6</v>
      </c>
      <c r="P443" s="21">
        <f t="shared" si="52"/>
        <v>6.5</v>
      </c>
      <c r="Q443" s="22">
        <f t="shared" si="53"/>
        <v>8315078</v>
      </c>
      <c r="R443" s="22">
        <f t="shared" si="54"/>
        <v>4620784</v>
      </c>
      <c r="S443" s="22">
        <f t="shared" si="55"/>
        <v>320076</v>
      </c>
    </row>
    <row r="444" spans="1:19">
      <c r="A444" s="14" t="s">
        <v>2020</v>
      </c>
      <c r="B444" s="15" t="s">
        <v>26</v>
      </c>
      <c r="C444" s="14" t="s">
        <v>2008</v>
      </c>
      <c r="D444" s="14" t="s">
        <v>2015</v>
      </c>
      <c r="E444" s="16">
        <v>1084946</v>
      </c>
      <c r="F444" s="16">
        <v>610118</v>
      </c>
      <c r="G444" s="17">
        <v>56.2</v>
      </c>
      <c r="H444" s="16">
        <v>519692</v>
      </c>
      <c r="I444" s="17">
        <v>47.9</v>
      </c>
      <c r="J444" s="16">
        <v>90426</v>
      </c>
      <c r="K444" s="17">
        <v>14.8</v>
      </c>
      <c r="L444" s="6" t="str">
        <f t="shared" si="48"/>
        <v>09/09/2020</v>
      </c>
      <c r="M444" s="6">
        <f t="shared" si="49"/>
        <v>44104</v>
      </c>
      <c r="N444" t="str">
        <f t="shared" si="50"/>
        <v>Hawaii-44104</v>
      </c>
      <c r="O444" s="21">
        <f t="shared" si="51"/>
        <v>47.9</v>
      </c>
      <c r="P444" s="21">
        <f t="shared" si="52"/>
        <v>14.8</v>
      </c>
      <c r="Q444" s="22">
        <f t="shared" si="53"/>
        <v>1084946</v>
      </c>
      <c r="R444" s="22">
        <f t="shared" si="54"/>
        <v>519692</v>
      </c>
      <c r="S444" s="22">
        <f t="shared" si="55"/>
        <v>90426</v>
      </c>
    </row>
    <row r="445" spans="1:19">
      <c r="A445" s="14" t="s">
        <v>2021</v>
      </c>
      <c r="B445" s="15" t="s">
        <v>53</v>
      </c>
      <c r="C445" s="14" t="s">
        <v>2008</v>
      </c>
      <c r="D445" s="14" t="s">
        <v>2015</v>
      </c>
      <c r="E445" s="16">
        <v>1414009</v>
      </c>
      <c r="F445" s="16">
        <v>908599</v>
      </c>
      <c r="G445" s="17">
        <v>64.3</v>
      </c>
      <c r="H445" s="16">
        <v>853750</v>
      </c>
      <c r="I445" s="17">
        <v>60.4</v>
      </c>
      <c r="J445" s="16">
        <v>54849</v>
      </c>
      <c r="K445" s="17">
        <v>6</v>
      </c>
      <c r="L445" s="6" t="str">
        <f t="shared" si="48"/>
        <v>09/09/2020</v>
      </c>
      <c r="M445" s="6">
        <f t="shared" si="49"/>
        <v>44104</v>
      </c>
      <c r="N445" t="str">
        <f t="shared" si="50"/>
        <v>Idaho-44104</v>
      </c>
      <c r="O445" s="21">
        <f t="shared" si="51"/>
        <v>60.4</v>
      </c>
      <c r="P445" s="21">
        <f t="shared" si="52"/>
        <v>6</v>
      </c>
      <c r="Q445" s="22">
        <f t="shared" si="53"/>
        <v>1414009</v>
      </c>
      <c r="R445" s="22">
        <f t="shared" si="54"/>
        <v>853750</v>
      </c>
      <c r="S445" s="22">
        <f t="shared" si="55"/>
        <v>54849</v>
      </c>
    </row>
    <row r="446" spans="1:19">
      <c r="A446" s="14" t="s">
        <v>2022</v>
      </c>
      <c r="B446" s="15" t="s">
        <v>6</v>
      </c>
      <c r="C446" s="14" t="s">
        <v>2008</v>
      </c>
      <c r="D446" s="14" t="s">
        <v>2015</v>
      </c>
      <c r="E446" s="16">
        <v>9949614</v>
      </c>
      <c r="F446" s="16">
        <v>6363924</v>
      </c>
      <c r="G446" s="17">
        <v>64</v>
      </c>
      <c r="H446" s="16">
        <v>5703261</v>
      </c>
      <c r="I446" s="17">
        <v>57.3</v>
      </c>
      <c r="J446" s="16">
        <v>660663</v>
      </c>
      <c r="K446" s="17">
        <v>10.4</v>
      </c>
      <c r="L446" s="6" t="str">
        <f t="shared" si="48"/>
        <v>09/09/2020</v>
      </c>
      <c r="M446" s="6">
        <f t="shared" si="49"/>
        <v>44104</v>
      </c>
      <c r="N446" t="str">
        <f t="shared" si="50"/>
        <v>Illinois-44104</v>
      </c>
      <c r="O446" s="21">
        <f t="shared" si="51"/>
        <v>57.3</v>
      </c>
      <c r="P446" s="21">
        <f t="shared" si="52"/>
        <v>10.4</v>
      </c>
      <c r="Q446" s="22">
        <f t="shared" si="53"/>
        <v>9949614</v>
      </c>
      <c r="R446" s="22">
        <f t="shared" si="54"/>
        <v>5703261</v>
      </c>
      <c r="S446" s="22">
        <f t="shared" si="55"/>
        <v>660663</v>
      </c>
    </row>
    <row r="447" spans="1:19">
      <c r="A447" s="14" t="s">
        <v>2023</v>
      </c>
      <c r="B447" s="15" t="s">
        <v>27</v>
      </c>
      <c r="C447" s="14" t="s">
        <v>2008</v>
      </c>
      <c r="D447" s="14" t="s">
        <v>2015</v>
      </c>
      <c r="E447" s="16">
        <v>5277977</v>
      </c>
      <c r="F447" s="16">
        <v>3331816</v>
      </c>
      <c r="G447" s="17">
        <v>63.1</v>
      </c>
      <c r="H447" s="16">
        <v>3121310</v>
      </c>
      <c r="I447" s="17">
        <v>59.1</v>
      </c>
      <c r="J447" s="16">
        <v>210506</v>
      </c>
      <c r="K447" s="17">
        <v>6.3</v>
      </c>
      <c r="L447" s="6" t="str">
        <f t="shared" si="48"/>
        <v>09/09/2020</v>
      </c>
      <c r="M447" s="6">
        <f t="shared" si="49"/>
        <v>44104</v>
      </c>
      <c r="N447" t="str">
        <f t="shared" si="50"/>
        <v>Indiana-44104</v>
      </c>
      <c r="O447" s="21">
        <f t="shared" si="51"/>
        <v>59.1</v>
      </c>
      <c r="P447" s="21">
        <f t="shared" si="52"/>
        <v>6.3</v>
      </c>
      <c r="Q447" s="22">
        <f t="shared" si="53"/>
        <v>5277977</v>
      </c>
      <c r="R447" s="22">
        <f t="shared" si="54"/>
        <v>3121310</v>
      </c>
      <c r="S447" s="22">
        <f t="shared" si="55"/>
        <v>210506</v>
      </c>
    </row>
    <row r="448" spans="1:19">
      <c r="A448" s="14" t="s">
        <v>2024</v>
      </c>
      <c r="B448" s="15" t="s">
        <v>39</v>
      </c>
      <c r="C448" s="14" t="s">
        <v>2008</v>
      </c>
      <c r="D448" s="14" t="s">
        <v>2015</v>
      </c>
      <c r="E448" s="16">
        <v>2480410</v>
      </c>
      <c r="F448" s="16">
        <v>1632810</v>
      </c>
      <c r="G448" s="17">
        <v>65.8</v>
      </c>
      <c r="H448" s="16">
        <v>1556751</v>
      </c>
      <c r="I448" s="17">
        <v>62.8</v>
      </c>
      <c r="J448" s="16">
        <v>76059</v>
      </c>
      <c r="K448" s="17">
        <v>4.7</v>
      </c>
      <c r="L448" s="6" t="str">
        <f t="shared" si="48"/>
        <v>09/09/2020</v>
      </c>
      <c r="M448" s="6">
        <f t="shared" si="49"/>
        <v>44104</v>
      </c>
      <c r="N448" t="str">
        <f t="shared" si="50"/>
        <v>Iowa-44104</v>
      </c>
      <c r="O448" s="21">
        <f t="shared" si="51"/>
        <v>62.8</v>
      </c>
      <c r="P448" s="21">
        <f t="shared" si="52"/>
        <v>4.7</v>
      </c>
      <c r="Q448" s="22">
        <f t="shared" si="53"/>
        <v>2480410</v>
      </c>
      <c r="R448" s="22">
        <f t="shared" si="54"/>
        <v>1556751</v>
      </c>
      <c r="S448" s="22">
        <f t="shared" si="55"/>
        <v>76059</v>
      </c>
    </row>
    <row r="449" spans="1:19">
      <c r="A449" s="14" t="s">
        <v>2025</v>
      </c>
      <c r="B449" s="15" t="s">
        <v>34</v>
      </c>
      <c r="C449" s="14" t="s">
        <v>2008</v>
      </c>
      <c r="D449" s="14" t="s">
        <v>2015</v>
      </c>
      <c r="E449" s="16">
        <v>2235531</v>
      </c>
      <c r="F449" s="16">
        <v>1472356</v>
      </c>
      <c r="G449" s="17">
        <v>65.900000000000006</v>
      </c>
      <c r="H449" s="16">
        <v>1382202</v>
      </c>
      <c r="I449" s="17">
        <v>61.8</v>
      </c>
      <c r="J449" s="16">
        <v>90154</v>
      </c>
      <c r="K449" s="17">
        <v>6.1</v>
      </c>
      <c r="L449" s="6" t="str">
        <f t="shared" si="48"/>
        <v>09/09/2020</v>
      </c>
      <c r="M449" s="6">
        <f t="shared" si="49"/>
        <v>44104</v>
      </c>
      <c r="N449" t="str">
        <f t="shared" si="50"/>
        <v>Kansas-44104</v>
      </c>
      <c r="O449" s="21">
        <f t="shared" si="51"/>
        <v>61.8</v>
      </c>
      <c r="P449" s="21">
        <f t="shared" si="52"/>
        <v>6.1</v>
      </c>
      <c r="Q449" s="22">
        <f t="shared" si="53"/>
        <v>2235531</v>
      </c>
      <c r="R449" s="22">
        <f t="shared" si="54"/>
        <v>1382202</v>
      </c>
      <c r="S449" s="22">
        <f t="shared" si="55"/>
        <v>90154</v>
      </c>
    </row>
    <row r="450" spans="1:19">
      <c r="A450" s="14" t="s">
        <v>2026</v>
      </c>
      <c r="B450" s="15" t="s">
        <v>28</v>
      </c>
      <c r="C450" s="14" t="s">
        <v>2008</v>
      </c>
      <c r="D450" s="14" t="s">
        <v>2015</v>
      </c>
      <c r="E450" s="16">
        <v>3509267</v>
      </c>
      <c r="F450" s="16">
        <v>1979845</v>
      </c>
      <c r="G450" s="17">
        <v>56.4</v>
      </c>
      <c r="H450" s="16">
        <v>1870874</v>
      </c>
      <c r="I450" s="17">
        <v>53.3</v>
      </c>
      <c r="J450" s="16">
        <v>108971</v>
      </c>
      <c r="K450" s="17">
        <v>5.5</v>
      </c>
      <c r="L450" s="6" t="str">
        <f t="shared" si="48"/>
        <v>09/09/2020</v>
      </c>
      <c r="M450" s="6">
        <f t="shared" si="49"/>
        <v>44104</v>
      </c>
      <c r="N450" t="str">
        <f t="shared" si="50"/>
        <v>Kentucky-44104</v>
      </c>
      <c r="O450" s="21">
        <f t="shared" si="51"/>
        <v>53.3</v>
      </c>
      <c r="P450" s="21">
        <f t="shared" si="52"/>
        <v>5.5</v>
      </c>
      <c r="Q450" s="22">
        <f t="shared" si="53"/>
        <v>3509267</v>
      </c>
      <c r="R450" s="22">
        <f t="shared" si="54"/>
        <v>1870874</v>
      </c>
      <c r="S450" s="22">
        <f t="shared" si="55"/>
        <v>108971</v>
      </c>
    </row>
    <row r="451" spans="1:19">
      <c r="A451" s="14" t="s">
        <v>2027</v>
      </c>
      <c r="B451" s="15" t="s">
        <v>40</v>
      </c>
      <c r="C451" s="14" t="s">
        <v>2008</v>
      </c>
      <c r="D451" s="14" t="s">
        <v>2015</v>
      </c>
      <c r="E451" s="16">
        <v>3579467</v>
      </c>
      <c r="F451" s="16">
        <v>2095001</v>
      </c>
      <c r="G451" s="17">
        <v>58.5</v>
      </c>
      <c r="H451" s="16">
        <v>1927988</v>
      </c>
      <c r="I451" s="17">
        <v>53.9</v>
      </c>
      <c r="J451" s="16">
        <v>167013</v>
      </c>
      <c r="K451" s="17">
        <v>8</v>
      </c>
      <c r="L451" s="6" t="str">
        <f t="shared" si="48"/>
        <v>09/09/2020</v>
      </c>
      <c r="M451" s="6">
        <f t="shared" si="49"/>
        <v>44104</v>
      </c>
      <c r="N451" t="str">
        <f t="shared" si="50"/>
        <v>Louisiana-44104</v>
      </c>
      <c r="O451" s="21">
        <f t="shared" si="51"/>
        <v>53.9</v>
      </c>
      <c r="P451" s="21">
        <f t="shared" si="52"/>
        <v>8</v>
      </c>
      <c r="Q451" s="22">
        <f t="shared" si="53"/>
        <v>3579467</v>
      </c>
      <c r="R451" s="22">
        <f t="shared" si="54"/>
        <v>1927988</v>
      </c>
      <c r="S451" s="22">
        <f t="shared" si="55"/>
        <v>167013</v>
      </c>
    </row>
    <row r="452" spans="1:19">
      <c r="A452" s="14" t="s">
        <v>2028</v>
      </c>
      <c r="B452" s="15" t="s">
        <v>51</v>
      </c>
      <c r="C452" s="14" t="s">
        <v>2008</v>
      </c>
      <c r="D452" s="14" t="s">
        <v>2015</v>
      </c>
      <c r="E452" s="16">
        <v>1118905</v>
      </c>
      <c r="F452" s="16">
        <v>666384</v>
      </c>
      <c r="G452" s="17">
        <v>59.6</v>
      </c>
      <c r="H452" s="16">
        <v>634000</v>
      </c>
      <c r="I452" s="17">
        <v>56.7</v>
      </c>
      <c r="J452" s="16">
        <v>32384</v>
      </c>
      <c r="K452" s="17">
        <v>4.9000000000000004</v>
      </c>
      <c r="L452" s="6" t="str">
        <f t="shared" si="48"/>
        <v>09/09/2020</v>
      </c>
      <c r="M452" s="6">
        <f t="shared" si="49"/>
        <v>44104</v>
      </c>
      <c r="N452" t="str">
        <f t="shared" si="50"/>
        <v>Maine-44104</v>
      </c>
      <c r="O452" s="21">
        <f t="shared" si="51"/>
        <v>56.7</v>
      </c>
      <c r="P452" s="21">
        <f t="shared" si="52"/>
        <v>4.9000000000000004</v>
      </c>
      <c r="Q452" s="22">
        <f t="shared" si="53"/>
        <v>1118905</v>
      </c>
      <c r="R452" s="22">
        <f t="shared" si="54"/>
        <v>634000</v>
      </c>
      <c r="S452" s="22">
        <f t="shared" si="55"/>
        <v>32384</v>
      </c>
    </row>
    <row r="453" spans="1:19">
      <c r="A453" s="14" t="s">
        <v>2029</v>
      </c>
      <c r="B453" s="15" t="s">
        <v>23</v>
      </c>
      <c r="C453" s="14" t="s">
        <v>2008</v>
      </c>
      <c r="D453" s="14" t="s">
        <v>2015</v>
      </c>
      <c r="E453" s="16">
        <v>4773360</v>
      </c>
      <c r="F453" s="16">
        <v>3009144</v>
      </c>
      <c r="G453" s="17">
        <v>63</v>
      </c>
      <c r="H453" s="16">
        <v>2800001</v>
      </c>
      <c r="I453" s="17">
        <v>58.7</v>
      </c>
      <c r="J453" s="16">
        <v>209143</v>
      </c>
      <c r="K453" s="17">
        <v>7</v>
      </c>
      <c r="L453" s="6" t="str">
        <f t="shared" si="48"/>
        <v>09/09/2020</v>
      </c>
      <c r="M453" s="6">
        <f t="shared" si="49"/>
        <v>44104</v>
      </c>
      <c r="N453" t="str">
        <f t="shared" si="50"/>
        <v>Maryland-44104</v>
      </c>
      <c r="O453" s="21">
        <f t="shared" si="51"/>
        <v>58.7</v>
      </c>
      <c r="P453" s="21">
        <f t="shared" si="52"/>
        <v>7</v>
      </c>
      <c r="Q453" s="22">
        <f t="shared" si="53"/>
        <v>4773360</v>
      </c>
      <c r="R453" s="22">
        <f t="shared" si="54"/>
        <v>2800001</v>
      </c>
      <c r="S453" s="22">
        <f t="shared" si="55"/>
        <v>209143</v>
      </c>
    </row>
    <row r="454" spans="1:19">
      <c r="A454" s="14" t="s">
        <v>2030</v>
      </c>
      <c r="B454" s="15" t="s">
        <v>9</v>
      </c>
      <c r="C454" s="14" t="s">
        <v>2008</v>
      </c>
      <c r="D454" s="14" t="s">
        <v>2015</v>
      </c>
      <c r="E454" s="16">
        <v>5647956</v>
      </c>
      <c r="F454" s="16">
        <v>3655222</v>
      </c>
      <c r="G454" s="17">
        <v>64.7</v>
      </c>
      <c r="H454" s="16">
        <v>3330763</v>
      </c>
      <c r="I454" s="17">
        <v>59</v>
      </c>
      <c r="J454" s="16">
        <v>324459</v>
      </c>
      <c r="K454" s="17">
        <v>8.9</v>
      </c>
      <c r="L454" s="6" t="str">
        <f t="shared" si="48"/>
        <v>09/09/2020</v>
      </c>
      <c r="M454" s="6">
        <f t="shared" si="49"/>
        <v>44104</v>
      </c>
      <c r="N454" t="str">
        <f t="shared" si="50"/>
        <v>Massachusetts-44104</v>
      </c>
      <c r="O454" s="21">
        <f t="shared" si="51"/>
        <v>59</v>
      </c>
      <c r="P454" s="21">
        <f t="shared" si="52"/>
        <v>8.9</v>
      </c>
      <c r="Q454" s="22">
        <f t="shared" si="53"/>
        <v>5647956</v>
      </c>
      <c r="R454" s="22">
        <f t="shared" si="54"/>
        <v>3330763</v>
      </c>
      <c r="S454" s="22">
        <f t="shared" si="55"/>
        <v>324459</v>
      </c>
    </row>
    <row r="455" spans="1:19">
      <c r="A455" s="14" t="s">
        <v>2031</v>
      </c>
      <c r="B455" s="15" t="s">
        <v>42</v>
      </c>
      <c r="C455" s="14" t="s">
        <v>2008</v>
      </c>
      <c r="D455" s="14" t="s">
        <v>2015</v>
      </c>
      <c r="E455" s="16">
        <v>7994613</v>
      </c>
      <c r="F455" s="16">
        <v>4848757</v>
      </c>
      <c r="G455" s="17">
        <v>60.7</v>
      </c>
      <c r="H455" s="16">
        <v>4450747</v>
      </c>
      <c r="I455" s="17">
        <v>55.7</v>
      </c>
      <c r="J455" s="16">
        <v>398010</v>
      </c>
      <c r="K455" s="17">
        <v>8.1999999999999993</v>
      </c>
      <c r="L455" s="6" t="str">
        <f t="shared" si="48"/>
        <v>09/09/2020</v>
      </c>
      <c r="M455" s="6">
        <f t="shared" si="49"/>
        <v>44104</v>
      </c>
      <c r="N455" t="str">
        <f t="shared" si="50"/>
        <v>Michigan-44104</v>
      </c>
      <c r="O455" s="21">
        <f t="shared" si="51"/>
        <v>55.7</v>
      </c>
      <c r="P455" s="21">
        <f t="shared" si="52"/>
        <v>8.1999999999999993</v>
      </c>
      <c r="Q455" s="22">
        <f t="shared" si="53"/>
        <v>7994613</v>
      </c>
      <c r="R455" s="22">
        <f t="shared" si="54"/>
        <v>4450747</v>
      </c>
      <c r="S455" s="22">
        <f t="shared" si="55"/>
        <v>398010</v>
      </c>
    </row>
    <row r="456" spans="1:19">
      <c r="A456" s="14" t="s">
        <v>2032</v>
      </c>
      <c r="B456" s="15" t="s">
        <v>29</v>
      </c>
      <c r="C456" s="14" t="s">
        <v>2008</v>
      </c>
      <c r="D456" s="14" t="s">
        <v>2015</v>
      </c>
      <c r="E456" s="16">
        <v>4452562</v>
      </c>
      <c r="F456" s="16">
        <v>3086445</v>
      </c>
      <c r="G456" s="17">
        <v>69.3</v>
      </c>
      <c r="H456" s="16">
        <v>2905954</v>
      </c>
      <c r="I456" s="17">
        <v>65.3</v>
      </c>
      <c r="J456" s="16">
        <v>180491</v>
      </c>
      <c r="K456" s="17">
        <v>5.8</v>
      </c>
      <c r="L456" s="6" t="str">
        <f t="shared" si="48"/>
        <v>09/09/2020</v>
      </c>
      <c r="M456" s="6">
        <f t="shared" si="49"/>
        <v>44104</v>
      </c>
      <c r="N456" t="str">
        <f t="shared" si="50"/>
        <v>Minnesota-44104</v>
      </c>
      <c r="O456" s="21">
        <f t="shared" si="51"/>
        <v>65.3</v>
      </c>
      <c r="P456" s="21">
        <f t="shared" si="52"/>
        <v>5.8</v>
      </c>
      <c r="Q456" s="22">
        <f t="shared" si="53"/>
        <v>4452562</v>
      </c>
      <c r="R456" s="22">
        <f t="shared" si="54"/>
        <v>2905954</v>
      </c>
      <c r="S456" s="22">
        <f t="shared" si="55"/>
        <v>180491</v>
      </c>
    </row>
    <row r="457" spans="1:19">
      <c r="A457" s="14" t="s">
        <v>2033</v>
      </c>
      <c r="B457" s="15" t="s">
        <v>46</v>
      </c>
      <c r="C457" s="14" t="s">
        <v>2008</v>
      </c>
      <c r="D457" s="14" t="s">
        <v>2015</v>
      </c>
      <c r="E457" s="16">
        <v>2286039</v>
      </c>
      <c r="F457" s="16">
        <v>1261776</v>
      </c>
      <c r="G457" s="17">
        <v>55.2</v>
      </c>
      <c r="H457" s="16">
        <v>1170336</v>
      </c>
      <c r="I457" s="17">
        <v>51.2</v>
      </c>
      <c r="J457" s="16">
        <v>91440</v>
      </c>
      <c r="K457" s="17">
        <v>7.2</v>
      </c>
      <c r="L457" s="6" t="str">
        <f t="shared" ref="L457:L520" si="56">_xlfn.CONCAT(D457,"/",D457,"/",C457)</f>
        <v>09/09/2020</v>
      </c>
      <c r="M457" s="6">
        <f t="shared" ref="M457:M520" si="57">EOMONTH(L457,0)</f>
        <v>44104</v>
      </c>
      <c r="N457" t="str">
        <f t="shared" ref="N457:N520" si="58">_xlfn.CONCAT(B457,"-",M457)</f>
        <v>Mississippi-44104</v>
      </c>
      <c r="O457" s="21">
        <f t="shared" ref="O457:O520" si="59">I457</f>
        <v>51.2</v>
      </c>
      <c r="P457" s="21">
        <f t="shared" ref="P457:P520" si="60">K457</f>
        <v>7.2</v>
      </c>
      <c r="Q457" s="22">
        <f t="shared" ref="Q457:Q520" si="61">E457</f>
        <v>2286039</v>
      </c>
      <c r="R457" s="22">
        <f t="shared" ref="R457:R520" si="62">H457</f>
        <v>1170336</v>
      </c>
      <c r="S457" s="22">
        <f t="shared" ref="S457:S520" si="63">J457</f>
        <v>91440</v>
      </c>
    </row>
    <row r="458" spans="1:19">
      <c r="A458" s="14" t="s">
        <v>2034</v>
      </c>
      <c r="B458" s="15" t="s">
        <v>35</v>
      </c>
      <c r="C458" s="14" t="s">
        <v>2008</v>
      </c>
      <c r="D458" s="14" t="s">
        <v>2015</v>
      </c>
      <c r="E458" s="16">
        <v>4838656</v>
      </c>
      <c r="F458" s="16">
        <v>3079960</v>
      </c>
      <c r="G458" s="17">
        <v>63.7</v>
      </c>
      <c r="H458" s="16">
        <v>2914028</v>
      </c>
      <c r="I458" s="17">
        <v>60.2</v>
      </c>
      <c r="J458" s="16">
        <v>165932</v>
      </c>
      <c r="K458" s="17">
        <v>5.4</v>
      </c>
      <c r="L458" s="6" t="str">
        <f t="shared" si="56"/>
        <v>09/09/2020</v>
      </c>
      <c r="M458" s="6">
        <f t="shared" si="57"/>
        <v>44104</v>
      </c>
      <c r="N458" t="str">
        <f t="shared" si="58"/>
        <v>Missouri-44104</v>
      </c>
      <c r="O458" s="21">
        <f t="shared" si="59"/>
        <v>60.2</v>
      </c>
      <c r="P458" s="21">
        <f t="shared" si="60"/>
        <v>5.4</v>
      </c>
      <c r="Q458" s="22">
        <f t="shared" si="61"/>
        <v>4838656</v>
      </c>
      <c r="R458" s="22">
        <f t="shared" si="62"/>
        <v>2914028</v>
      </c>
      <c r="S458" s="22">
        <f t="shared" si="63"/>
        <v>165932</v>
      </c>
    </row>
    <row r="459" spans="1:19">
      <c r="A459" s="14" t="s">
        <v>2035</v>
      </c>
      <c r="B459" s="15" t="s">
        <v>54</v>
      </c>
      <c r="C459" s="14" t="s">
        <v>2008</v>
      </c>
      <c r="D459" s="14" t="s">
        <v>2015</v>
      </c>
      <c r="E459" s="16">
        <v>863704</v>
      </c>
      <c r="F459" s="16">
        <v>539685</v>
      </c>
      <c r="G459" s="17">
        <v>62.5</v>
      </c>
      <c r="H459" s="16">
        <v>511783</v>
      </c>
      <c r="I459" s="17">
        <v>59.3</v>
      </c>
      <c r="J459" s="16">
        <v>27902</v>
      </c>
      <c r="K459" s="17">
        <v>5.2</v>
      </c>
      <c r="L459" s="6" t="str">
        <f t="shared" si="56"/>
        <v>09/09/2020</v>
      </c>
      <c r="M459" s="6">
        <f t="shared" si="57"/>
        <v>44104</v>
      </c>
      <c r="N459" t="str">
        <f t="shared" si="58"/>
        <v>Montana-44104</v>
      </c>
      <c r="O459" s="21">
        <f t="shared" si="59"/>
        <v>59.3</v>
      </c>
      <c r="P459" s="21">
        <f t="shared" si="60"/>
        <v>5.2</v>
      </c>
      <c r="Q459" s="22">
        <f t="shared" si="61"/>
        <v>863704</v>
      </c>
      <c r="R459" s="22">
        <f t="shared" si="62"/>
        <v>511783</v>
      </c>
      <c r="S459" s="22">
        <f t="shared" si="63"/>
        <v>27902</v>
      </c>
    </row>
    <row r="460" spans="1:19">
      <c r="A460" s="14" t="s">
        <v>2036</v>
      </c>
      <c r="B460" s="15" t="s">
        <v>12</v>
      </c>
      <c r="C460" s="14" t="s">
        <v>2008</v>
      </c>
      <c r="D460" s="14" t="s">
        <v>2015</v>
      </c>
      <c r="E460" s="16">
        <v>1488070</v>
      </c>
      <c r="F460" s="16">
        <v>1028194</v>
      </c>
      <c r="G460" s="17">
        <v>69.099999999999994</v>
      </c>
      <c r="H460" s="16">
        <v>989626</v>
      </c>
      <c r="I460" s="17">
        <v>66.5</v>
      </c>
      <c r="J460" s="16">
        <v>38568</v>
      </c>
      <c r="K460" s="17">
        <v>3.8</v>
      </c>
      <c r="L460" s="6" t="str">
        <f t="shared" si="56"/>
        <v>09/09/2020</v>
      </c>
      <c r="M460" s="6">
        <f t="shared" si="57"/>
        <v>44104</v>
      </c>
      <c r="N460" t="str">
        <f t="shared" si="58"/>
        <v>Nebraska-44104</v>
      </c>
      <c r="O460" s="21">
        <f t="shared" si="59"/>
        <v>66.5</v>
      </c>
      <c r="P460" s="21">
        <f t="shared" si="60"/>
        <v>3.8</v>
      </c>
      <c r="Q460" s="22">
        <f t="shared" si="61"/>
        <v>1488070</v>
      </c>
      <c r="R460" s="22">
        <f t="shared" si="62"/>
        <v>989626</v>
      </c>
      <c r="S460" s="22">
        <f t="shared" si="63"/>
        <v>38568</v>
      </c>
    </row>
    <row r="461" spans="1:19">
      <c r="A461" s="14" t="s">
        <v>2037</v>
      </c>
      <c r="B461" s="15" t="s">
        <v>24</v>
      </c>
      <c r="C461" s="14" t="s">
        <v>2008</v>
      </c>
      <c r="D461" s="14" t="s">
        <v>2015</v>
      </c>
      <c r="E461" s="16">
        <v>2489990</v>
      </c>
      <c r="F461" s="16">
        <v>1535174</v>
      </c>
      <c r="G461" s="17">
        <v>61.7</v>
      </c>
      <c r="H461" s="16">
        <v>1335440</v>
      </c>
      <c r="I461" s="17">
        <v>53.6</v>
      </c>
      <c r="J461" s="16">
        <v>199734</v>
      </c>
      <c r="K461" s="17">
        <v>13</v>
      </c>
      <c r="L461" s="6" t="str">
        <f t="shared" si="56"/>
        <v>09/09/2020</v>
      </c>
      <c r="M461" s="6">
        <f t="shared" si="57"/>
        <v>44104</v>
      </c>
      <c r="N461" t="str">
        <f t="shared" si="58"/>
        <v>Nevada-44104</v>
      </c>
      <c r="O461" s="21">
        <f t="shared" si="59"/>
        <v>53.6</v>
      </c>
      <c r="P461" s="21">
        <f t="shared" si="60"/>
        <v>13</v>
      </c>
      <c r="Q461" s="22">
        <f t="shared" si="61"/>
        <v>2489990</v>
      </c>
      <c r="R461" s="22">
        <f t="shared" si="62"/>
        <v>1335440</v>
      </c>
      <c r="S461" s="22">
        <f t="shared" si="63"/>
        <v>199734</v>
      </c>
    </row>
    <row r="462" spans="1:19">
      <c r="A462" s="14" t="s">
        <v>2038</v>
      </c>
      <c r="B462" s="15" t="s">
        <v>19</v>
      </c>
      <c r="C462" s="14" t="s">
        <v>2008</v>
      </c>
      <c r="D462" s="14" t="s">
        <v>2015</v>
      </c>
      <c r="E462" s="16">
        <v>1131541</v>
      </c>
      <c r="F462" s="16">
        <v>760650</v>
      </c>
      <c r="G462" s="17">
        <v>67.2</v>
      </c>
      <c r="H462" s="16">
        <v>718808</v>
      </c>
      <c r="I462" s="17">
        <v>63.5</v>
      </c>
      <c r="J462" s="16">
        <v>41842</v>
      </c>
      <c r="K462" s="17">
        <v>5.5</v>
      </c>
      <c r="L462" s="6" t="str">
        <f t="shared" si="56"/>
        <v>09/09/2020</v>
      </c>
      <c r="M462" s="6">
        <f t="shared" si="57"/>
        <v>44104</v>
      </c>
      <c r="N462" t="str">
        <f t="shared" si="58"/>
        <v>New Hampshire-44104</v>
      </c>
      <c r="O462" s="21">
        <f t="shared" si="59"/>
        <v>63.5</v>
      </c>
      <c r="P462" s="21">
        <f t="shared" si="60"/>
        <v>5.5</v>
      </c>
      <c r="Q462" s="22">
        <f t="shared" si="61"/>
        <v>1131541</v>
      </c>
      <c r="R462" s="22">
        <f t="shared" si="62"/>
        <v>718808</v>
      </c>
      <c r="S462" s="22">
        <f t="shared" si="63"/>
        <v>41842</v>
      </c>
    </row>
    <row r="463" spans="1:19">
      <c r="A463" s="14" t="s">
        <v>2039</v>
      </c>
      <c r="B463" s="15" t="s">
        <v>21</v>
      </c>
      <c r="C463" s="14" t="s">
        <v>2008</v>
      </c>
      <c r="D463" s="14" t="s">
        <v>2015</v>
      </c>
      <c r="E463" s="16">
        <v>7075632</v>
      </c>
      <c r="F463" s="16">
        <v>4376641</v>
      </c>
      <c r="G463" s="17">
        <v>61.9</v>
      </c>
      <c r="H463" s="16">
        <v>4035352</v>
      </c>
      <c r="I463" s="17">
        <v>57</v>
      </c>
      <c r="J463" s="16">
        <v>341289</v>
      </c>
      <c r="K463" s="17">
        <v>7.8</v>
      </c>
      <c r="L463" s="6" t="str">
        <f t="shared" si="56"/>
        <v>09/09/2020</v>
      </c>
      <c r="M463" s="6">
        <f t="shared" si="57"/>
        <v>44104</v>
      </c>
      <c r="N463" t="str">
        <f t="shared" si="58"/>
        <v>New Jersey-44104</v>
      </c>
      <c r="O463" s="21">
        <f t="shared" si="59"/>
        <v>57</v>
      </c>
      <c r="P463" s="21">
        <f t="shared" si="60"/>
        <v>7.8</v>
      </c>
      <c r="Q463" s="22">
        <f t="shared" si="61"/>
        <v>7075632</v>
      </c>
      <c r="R463" s="22">
        <f t="shared" si="62"/>
        <v>4035352</v>
      </c>
      <c r="S463" s="22">
        <f t="shared" si="63"/>
        <v>341289</v>
      </c>
    </row>
    <row r="464" spans="1:19">
      <c r="A464" s="14" t="s">
        <v>2040</v>
      </c>
      <c r="B464" s="15" t="s">
        <v>47</v>
      </c>
      <c r="C464" s="14" t="s">
        <v>2008</v>
      </c>
      <c r="D464" s="14" t="s">
        <v>2015</v>
      </c>
      <c r="E464" s="16">
        <v>1655347</v>
      </c>
      <c r="F464" s="16">
        <v>960687</v>
      </c>
      <c r="G464" s="17">
        <v>58</v>
      </c>
      <c r="H464" s="16">
        <v>877596</v>
      </c>
      <c r="I464" s="17">
        <v>53</v>
      </c>
      <c r="J464" s="16">
        <v>83091</v>
      </c>
      <c r="K464" s="17">
        <v>8.6</v>
      </c>
      <c r="L464" s="6" t="str">
        <f t="shared" si="56"/>
        <v>09/09/2020</v>
      </c>
      <c r="M464" s="6">
        <f t="shared" si="57"/>
        <v>44104</v>
      </c>
      <c r="N464" t="str">
        <f t="shared" si="58"/>
        <v>New Mexico-44104</v>
      </c>
      <c r="O464" s="21">
        <f t="shared" si="59"/>
        <v>53</v>
      </c>
      <c r="P464" s="21">
        <f t="shared" si="60"/>
        <v>8.6</v>
      </c>
      <c r="Q464" s="22">
        <f t="shared" si="61"/>
        <v>1655347</v>
      </c>
      <c r="R464" s="22">
        <f t="shared" si="62"/>
        <v>877596</v>
      </c>
      <c r="S464" s="22">
        <f t="shared" si="63"/>
        <v>83091</v>
      </c>
    </row>
    <row r="465" spans="1:19">
      <c r="A465" s="14" t="s">
        <v>2041</v>
      </c>
      <c r="B465" s="15" t="s">
        <v>16</v>
      </c>
      <c r="C465" s="14" t="s">
        <v>2008</v>
      </c>
      <c r="D465" s="14" t="s">
        <v>2015</v>
      </c>
      <c r="E465" s="16">
        <v>15558652</v>
      </c>
      <c r="F465" s="16">
        <v>9300792</v>
      </c>
      <c r="G465" s="17">
        <v>59.8</v>
      </c>
      <c r="H465" s="16">
        <v>8372958</v>
      </c>
      <c r="I465" s="17">
        <v>53.8</v>
      </c>
      <c r="J465" s="16">
        <v>927834</v>
      </c>
      <c r="K465" s="17">
        <v>10</v>
      </c>
      <c r="L465" s="6" t="str">
        <f t="shared" si="56"/>
        <v>09/09/2020</v>
      </c>
      <c r="M465" s="6">
        <f t="shared" si="57"/>
        <v>44104</v>
      </c>
      <c r="N465" t="str">
        <f t="shared" si="58"/>
        <v>New York-44104</v>
      </c>
      <c r="O465" s="21">
        <f t="shared" si="59"/>
        <v>53.8</v>
      </c>
      <c r="P465" s="21">
        <f t="shared" si="60"/>
        <v>10</v>
      </c>
      <c r="Q465" s="22">
        <f t="shared" si="61"/>
        <v>15558652</v>
      </c>
      <c r="R465" s="22">
        <f t="shared" si="62"/>
        <v>8372958</v>
      </c>
      <c r="S465" s="22">
        <f t="shared" si="63"/>
        <v>927834</v>
      </c>
    </row>
    <row r="466" spans="1:19">
      <c r="A466" s="14" t="s">
        <v>2042</v>
      </c>
      <c r="B466" s="18" t="s">
        <v>2043</v>
      </c>
      <c r="C466" s="14" t="s">
        <v>2008</v>
      </c>
      <c r="D466" s="14" t="s">
        <v>2015</v>
      </c>
      <c r="E466" s="16">
        <v>6659813</v>
      </c>
      <c r="F466" s="16">
        <v>3984874</v>
      </c>
      <c r="G466" s="17">
        <v>59.8</v>
      </c>
      <c r="H466" s="16">
        <v>3400876</v>
      </c>
      <c r="I466" s="17">
        <v>51.1</v>
      </c>
      <c r="J466" s="16">
        <v>583998</v>
      </c>
      <c r="K466" s="17">
        <v>14.7</v>
      </c>
      <c r="L466" s="6" t="str">
        <f t="shared" si="56"/>
        <v>09/09/2020</v>
      </c>
      <c r="M466" s="6">
        <f t="shared" si="57"/>
        <v>44104</v>
      </c>
      <c r="N466" t="str">
        <f t="shared" si="58"/>
        <v>New York city-44104</v>
      </c>
      <c r="O466" s="21">
        <f t="shared" si="59"/>
        <v>51.1</v>
      </c>
      <c r="P466" s="21">
        <f t="shared" si="60"/>
        <v>14.7</v>
      </c>
      <c r="Q466" s="22">
        <f t="shared" si="61"/>
        <v>6659813</v>
      </c>
      <c r="R466" s="22">
        <f t="shared" si="62"/>
        <v>3400876</v>
      </c>
      <c r="S466" s="22">
        <f t="shared" si="63"/>
        <v>583998</v>
      </c>
    </row>
    <row r="467" spans="1:19">
      <c r="A467" s="14" t="s">
        <v>2044</v>
      </c>
      <c r="B467" s="15" t="s">
        <v>20</v>
      </c>
      <c r="C467" s="14" t="s">
        <v>2008</v>
      </c>
      <c r="D467" s="14" t="s">
        <v>2015</v>
      </c>
      <c r="E467" s="16">
        <v>8379941</v>
      </c>
      <c r="F467" s="16">
        <v>5006976</v>
      </c>
      <c r="G467" s="17">
        <v>59.7</v>
      </c>
      <c r="H467" s="16">
        <v>4642694</v>
      </c>
      <c r="I467" s="17">
        <v>55.4</v>
      </c>
      <c r="J467" s="16">
        <v>364282</v>
      </c>
      <c r="K467" s="17">
        <v>7.3</v>
      </c>
      <c r="L467" s="6" t="str">
        <f t="shared" si="56"/>
        <v>09/09/2020</v>
      </c>
      <c r="M467" s="6">
        <f t="shared" si="57"/>
        <v>44104</v>
      </c>
      <c r="N467" t="str">
        <f t="shared" si="58"/>
        <v>North Carolina-44104</v>
      </c>
      <c r="O467" s="21">
        <f t="shared" si="59"/>
        <v>55.4</v>
      </c>
      <c r="P467" s="21">
        <f t="shared" si="60"/>
        <v>7.3</v>
      </c>
      <c r="Q467" s="22">
        <f t="shared" si="61"/>
        <v>8379941</v>
      </c>
      <c r="R467" s="22">
        <f t="shared" si="62"/>
        <v>4642694</v>
      </c>
      <c r="S467" s="22">
        <f t="shared" si="63"/>
        <v>364282</v>
      </c>
    </row>
    <row r="468" spans="1:19">
      <c r="A468" s="14" t="s">
        <v>2045</v>
      </c>
      <c r="B468" s="15" t="s">
        <v>48</v>
      </c>
      <c r="C468" s="14" t="s">
        <v>2008</v>
      </c>
      <c r="D468" s="14" t="s">
        <v>2015</v>
      </c>
      <c r="E468" s="16">
        <v>585505</v>
      </c>
      <c r="F468" s="16">
        <v>404556</v>
      </c>
      <c r="G468" s="17">
        <v>69.099999999999994</v>
      </c>
      <c r="H468" s="16">
        <v>385591</v>
      </c>
      <c r="I468" s="17">
        <v>65.900000000000006</v>
      </c>
      <c r="J468" s="16">
        <v>18965</v>
      </c>
      <c r="K468" s="17">
        <v>4.7</v>
      </c>
      <c r="L468" s="6" t="str">
        <f t="shared" si="56"/>
        <v>09/09/2020</v>
      </c>
      <c r="M468" s="6">
        <f t="shared" si="57"/>
        <v>44104</v>
      </c>
      <c r="N468" t="str">
        <f t="shared" si="58"/>
        <v>North Dakota-44104</v>
      </c>
      <c r="O468" s="21">
        <f t="shared" si="59"/>
        <v>65.900000000000006</v>
      </c>
      <c r="P468" s="21">
        <f t="shared" si="60"/>
        <v>4.7</v>
      </c>
      <c r="Q468" s="22">
        <f t="shared" si="61"/>
        <v>585505</v>
      </c>
      <c r="R468" s="22">
        <f t="shared" si="62"/>
        <v>385591</v>
      </c>
      <c r="S468" s="22">
        <f t="shared" si="63"/>
        <v>18965</v>
      </c>
    </row>
    <row r="469" spans="1:19">
      <c r="A469" s="14" t="s">
        <v>2046</v>
      </c>
      <c r="B469" s="15" t="s">
        <v>41</v>
      </c>
      <c r="C469" s="14" t="s">
        <v>2008</v>
      </c>
      <c r="D469" s="14" t="s">
        <v>2015</v>
      </c>
      <c r="E469" s="16">
        <v>9258910</v>
      </c>
      <c r="F469" s="16">
        <v>5668842</v>
      </c>
      <c r="G469" s="17">
        <v>61.2</v>
      </c>
      <c r="H469" s="16">
        <v>5250401</v>
      </c>
      <c r="I469" s="17">
        <v>56.7</v>
      </c>
      <c r="J469" s="16">
        <v>418441</v>
      </c>
      <c r="K469" s="17">
        <v>7.4</v>
      </c>
      <c r="L469" s="6" t="str">
        <f t="shared" si="56"/>
        <v>09/09/2020</v>
      </c>
      <c r="M469" s="6">
        <f t="shared" si="57"/>
        <v>44104</v>
      </c>
      <c r="N469" t="str">
        <f t="shared" si="58"/>
        <v>Ohio-44104</v>
      </c>
      <c r="O469" s="21">
        <f t="shared" si="59"/>
        <v>56.7</v>
      </c>
      <c r="P469" s="21">
        <f t="shared" si="60"/>
        <v>7.4</v>
      </c>
      <c r="Q469" s="22">
        <f t="shared" si="61"/>
        <v>9258910</v>
      </c>
      <c r="R469" s="22">
        <f t="shared" si="62"/>
        <v>5250401</v>
      </c>
      <c r="S469" s="22">
        <f t="shared" si="63"/>
        <v>418441</v>
      </c>
    </row>
    <row r="470" spans="1:19">
      <c r="A470" s="14" t="s">
        <v>2047</v>
      </c>
      <c r="B470" s="15" t="s">
        <v>30</v>
      </c>
      <c r="C470" s="14" t="s">
        <v>2008</v>
      </c>
      <c r="D470" s="14" t="s">
        <v>2015</v>
      </c>
      <c r="E470" s="16">
        <v>3057131</v>
      </c>
      <c r="F470" s="16">
        <v>1858861</v>
      </c>
      <c r="G470" s="17">
        <v>60.8</v>
      </c>
      <c r="H470" s="16">
        <v>1753633</v>
      </c>
      <c r="I470" s="17">
        <v>57.4</v>
      </c>
      <c r="J470" s="16">
        <v>105228</v>
      </c>
      <c r="K470" s="17">
        <v>5.7</v>
      </c>
      <c r="L470" s="6" t="str">
        <f t="shared" si="56"/>
        <v>09/09/2020</v>
      </c>
      <c r="M470" s="6">
        <f t="shared" si="57"/>
        <v>44104</v>
      </c>
      <c r="N470" t="str">
        <f t="shared" si="58"/>
        <v>Oklahoma-44104</v>
      </c>
      <c r="O470" s="21">
        <f t="shared" si="59"/>
        <v>57.4</v>
      </c>
      <c r="P470" s="21">
        <f t="shared" si="60"/>
        <v>5.7</v>
      </c>
      <c r="Q470" s="22">
        <f t="shared" si="61"/>
        <v>3057131</v>
      </c>
      <c r="R470" s="22">
        <f t="shared" si="62"/>
        <v>1753633</v>
      </c>
      <c r="S470" s="22">
        <f t="shared" si="63"/>
        <v>105228</v>
      </c>
    </row>
    <row r="471" spans="1:19">
      <c r="A471" s="14" t="s">
        <v>2048</v>
      </c>
      <c r="B471" s="15" t="s">
        <v>14</v>
      </c>
      <c r="C471" s="14" t="s">
        <v>2008</v>
      </c>
      <c r="D471" s="14" t="s">
        <v>2015</v>
      </c>
      <c r="E471" s="16">
        <v>3446867</v>
      </c>
      <c r="F471" s="16">
        <v>2107097</v>
      </c>
      <c r="G471" s="17">
        <v>61.1</v>
      </c>
      <c r="H471" s="16">
        <v>1948079</v>
      </c>
      <c r="I471" s="17">
        <v>56.5</v>
      </c>
      <c r="J471" s="16">
        <v>159018</v>
      </c>
      <c r="K471" s="17">
        <v>7.5</v>
      </c>
      <c r="L471" s="6" t="str">
        <f t="shared" si="56"/>
        <v>09/09/2020</v>
      </c>
      <c r="M471" s="6">
        <f t="shared" si="57"/>
        <v>44104</v>
      </c>
      <c r="N471" t="str">
        <f t="shared" si="58"/>
        <v>Oregon-44104</v>
      </c>
      <c r="O471" s="21">
        <f t="shared" si="59"/>
        <v>56.5</v>
      </c>
      <c r="P471" s="21">
        <f t="shared" si="60"/>
        <v>7.5</v>
      </c>
      <c r="Q471" s="22">
        <f t="shared" si="61"/>
        <v>3446867</v>
      </c>
      <c r="R471" s="22">
        <f t="shared" si="62"/>
        <v>1948079</v>
      </c>
      <c r="S471" s="22">
        <f t="shared" si="63"/>
        <v>159018</v>
      </c>
    </row>
    <row r="472" spans="1:19">
      <c r="A472" s="14" t="s">
        <v>2049</v>
      </c>
      <c r="B472" s="15" t="s">
        <v>31</v>
      </c>
      <c r="C472" s="14" t="s">
        <v>2008</v>
      </c>
      <c r="D472" s="14" t="s">
        <v>2015</v>
      </c>
      <c r="E472" s="16">
        <v>10276251</v>
      </c>
      <c r="F472" s="16">
        <v>6317241</v>
      </c>
      <c r="G472" s="17">
        <v>61.5</v>
      </c>
      <c r="H472" s="16">
        <v>5867228</v>
      </c>
      <c r="I472" s="17">
        <v>57.1</v>
      </c>
      <c r="J472" s="16">
        <v>450013</v>
      </c>
      <c r="K472" s="17">
        <v>7.1</v>
      </c>
      <c r="L472" s="6" t="str">
        <f t="shared" si="56"/>
        <v>09/09/2020</v>
      </c>
      <c r="M472" s="6">
        <f t="shared" si="57"/>
        <v>44104</v>
      </c>
      <c r="N472" t="str">
        <f t="shared" si="58"/>
        <v>Pennsylvania-44104</v>
      </c>
      <c r="O472" s="21">
        <f t="shared" si="59"/>
        <v>57.1</v>
      </c>
      <c r="P472" s="21">
        <f t="shared" si="60"/>
        <v>7.1</v>
      </c>
      <c r="Q472" s="22">
        <f t="shared" si="61"/>
        <v>10276251</v>
      </c>
      <c r="R472" s="22">
        <f t="shared" si="62"/>
        <v>5867228</v>
      </c>
      <c r="S472" s="22">
        <f t="shared" si="63"/>
        <v>450013</v>
      </c>
    </row>
    <row r="473" spans="1:19">
      <c r="A473" s="14" t="s">
        <v>2050</v>
      </c>
      <c r="B473" s="15" t="s">
        <v>17</v>
      </c>
      <c r="C473" s="14" t="s">
        <v>2008</v>
      </c>
      <c r="D473" s="14" t="s">
        <v>2015</v>
      </c>
      <c r="E473" s="16">
        <v>864018</v>
      </c>
      <c r="F473" s="16">
        <v>557723</v>
      </c>
      <c r="G473" s="17">
        <v>64.5</v>
      </c>
      <c r="H473" s="16">
        <v>497029</v>
      </c>
      <c r="I473" s="17">
        <v>57.5</v>
      </c>
      <c r="J473" s="16">
        <v>60694</v>
      </c>
      <c r="K473" s="17">
        <v>10.9</v>
      </c>
      <c r="L473" s="6" t="str">
        <f t="shared" si="56"/>
        <v>09/09/2020</v>
      </c>
      <c r="M473" s="6">
        <f t="shared" si="57"/>
        <v>44104</v>
      </c>
      <c r="N473" t="str">
        <f t="shared" si="58"/>
        <v>Rhode Island-44104</v>
      </c>
      <c r="O473" s="21">
        <f t="shared" si="59"/>
        <v>57.5</v>
      </c>
      <c r="P473" s="21">
        <f t="shared" si="60"/>
        <v>10.9</v>
      </c>
      <c r="Q473" s="22">
        <f t="shared" si="61"/>
        <v>864018</v>
      </c>
      <c r="R473" s="22">
        <f t="shared" si="62"/>
        <v>497029</v>
      </c>
      <c r="S473" s="22">
        <f t="shared" si="63"/>
        <v>60694</v>
      </c>
    </row>
    <row r="474" spans="1:19">
      <c r="A474" s="14" t="s">
        <v>2051</v>
      </c>
      <c r="B474" s="15" t="s">
        <v>32</v>
      </c>
      <c r="C474" s="14" t="s">
        <v>2008</v>
      </c>
      <c r="D474" s="14" t="s">
        <v>2015</v>
      </c>
      <c r="E474" s="16">
        <v>4142816</v>
      </c>
      <c r="F474" s="16">
        <v>2422918</v>
      </c>
      <c r="G474" s="17">
        <v>58.5</v>
      </c>
      <c r="H474" s="16">
        <v>2292518</v>
      </c>
      <c r="I474" s="17">
        <v>55.3</v>
      </c>
      <c r="J474" s="16">
        <v>130400</v>
      </c>
      <c r="K474" s="17">
        <v>5.4</v>
      </c>
      <c r="L474" s="6" t="str">
        <f t="shared" si="56"/>
        <v>09/09/2020</v>
      </c>
      <c r="M474" s="6">
        <f t="shared" si="57"/>
        <v>44104</v>
      </c>
      <c r="N474" t="str">
        <f t="shared" si="58"/>
        <v>South Carolina-44104</v>
      </c>
      <c r="O474" s="21">
        <f t="shared" si="59"/>
        <v>55.3</v>
      </c>
      <c r="P474" s="21">
        <f t="shared" si="60"/>
        <v>5.4</v>
      </c>
      <c r="Q474" s="22">
        <f t="shared" si="61"/>
        <v>4142816</v>
      </c>
      <c r="R474" s="22">
        <f t="shared" si="62"/>
        <v>2292518</v>
      </c>
      <c r="S474" s="22">
        <f t="shared" si="63"/>
        <v>130400</v>
      </c>
    </row>
    <row r="475" spans="1:19">
      <c r="A475" s="14" t="s">
        <v>2052</v>
      </c>
      <c r="B475" s="15" t="s">
        <v>43</v>
      </c>
      <c r="C475" s="14" t="s">
        <v>2008</v>
      </c>
      <c r="D475" s="14" t="s">
        <v>2015</v>
      </c>
      <c r="E475" s="16">
        <v>681058</v>
      </c>
      <c r="F475" s="16">
        <v>475666</v>
      </c>
      <c r="G475" s="17">
        <v>69.8</v>
      </c>
      <c r="H475" s="16">
        <v>456477</v>
      </c>
      <c r="I475" s="17">
        <v>67</v>
      </c>
      <c r="J475" s="16">
        <v>19189</v>
      </c>
      <c r="K475" s="17">
        <v>4</v>
      </c>
      <c r="L475" s="6" t="str">
        <f t="shared" si="56"/>
        <v>09/09/2020</v>
      </c>
      <c r="M475" s="6">
        <f t="shared" si="57"/>
        <v>44104</v>
      </c>
      <c r="N475" t="str">
        <f t="shared" si="58"/>
        <v>South Dakota-44104</v>
      </c>
      <c r="O475" s="21">
        <f t="shared" si="59"/>
        <v>67</v>
      </c>
      <c r="P475" s="21">
        <f t="shared" si="60"/>
        <v>4</v>
      </c>
      <c r="Q475" s="22">
        <f t="shared" si="61"/>
        <v>681058</v>
      </c>
      <c r="R475" s="22">
        <f t="shared" si="62"/>
        <v>456477</v>
      </c>
      <c r="S475" s="22">
        <f t="shared" si="63"/>
        <v>19189</v>
      </c>
    </row>
    <row r="476" spans="1:19">
      <c r="A476" s="14" t="s">
        <v>2053</v>
      </c>
      <c r="B476" s="15" t="s">
        <v>25</v>
      </c>
      <c r="C476" s="14" t="s">
        <v>2008</v>
      </c>
      <c r="D476" s="14" t="s">
        <v>2015</v>
      </c>
      <c r="E476" s="16">
        <v>5449301</v>
      </c>
      <c r="F476" s="16">
        <v>3388990</v>
      </c>
      <c r="G476" s="17">
        <v>62.2</v>
      </c>
      <c r="H476" s="16">
        <v>3122079</v>
      </c>
      <c r="I476" s="17">
        <v>57.3</v>
      </c>
      <c r="J476" s="16">
        <v>266911</v>
      </c>
      <c r="K476" s="17">
        <v>7.9</v>
      </c>
      <c r="L476" s="6" t="str">
        <f t="shared" si="56"/>
        <v>09/09/2020</v>
      </c>
      <c r="M476" s="6">
        <f t="shared" si="57"/>
        <v>44104</v>
      </c>
      <c r="N476" t="str">
        <f t="shared" si="58"/>
        <v>Tennessee-44104</v>
      </c>
      <c r="O476" s="21">
        <f t="shared" si="59"/>
        <v>57.3</v>
      </c>
      <c r="P476" s="21">
        <f t="shared" si="60"/>
        <v>7.9</v>
      </c>
      <c r="Q476" s="22">
        <f t="shared" si="61"/>
        <v>5449301</v>
      </c>
      <c r="R476" s="22">
        <f t="shared" si="62"/>
        <v>3122079</v>
      </c>
      <c r="S476" s="22">
        <f t="shared" si="63"/>
        <v>266911</v>
      </c>
    </row>
    <row r="477" spans="1:19">
      <c r="A477" s="14" t="s">
        <v>2054</v>
      </c>
      <c r="B477" s="15" t="s">
        <v>11</v>
      </c>
      <c r="C477" s="14" t="s">
        <v>2008</v>
      </c>
      <c r="D477" s="14" t="s">
        <v>2015</v>
      </c>
      <c r="E477" s="16">
        <v>22358893</v>
      </c>
      <c r="F477" s="16">
        <v>13978180</v>
      </c>
      <c r="G477" s="17">
        <v>62.5</v>
      </c>
      <c r="H477" s="16">
        <v>12872257</v>
      </c>
      <c r="I477" s="17">
        <v>57.6</v>
      </c>
      <c r="J477" s="16">
        <v>1105923</v>
      </c>
      <c r="K477" s="17">
        <v>7.9</v>
      </c>
      <c r="L477" s="6" t="str">
        <f t="shared" si="56"/>
        <v>09/09/2020</v>
      </c>
      <c r="M477" s="6">
        <f t="shared" si="57"/>
        <v>44104</v>
      </c>
      <c r="N477" t="str">
        <f t="shared" si="58"/>
        <v>Texas-44104</v>
      </c>
      <c r="O477" s="21">
        <f t="shared" si="59"/>
        <v>57.6</v>
      </c>
      <c r="P477" s="21">
        <f t="shared" si="60"/>
        <v>7.9</v>
      </c>
      <c r="Q477" s="22">
        <f t="shared" si="61"/>
        <v>22358893</v>
      </c>
      <c r="R477" s="22">
        <f t="shared" si="62"/>
        <v>12872257</v>
      </c>
      <c r="S477" s="22">
        <f t="shared" si="63"/>
        <v>1105923</v>
      </c>
    </row>
    <row r="478" spans="1:19">
      <c r="A478" s="14" t="s">
        <v>2055</v>
      </c>
      <c r="B478" s="15" t="s">
        <v>13</v>
      </c>
      <c r="C478" s="14" t="s">
        <v>2008</v>
      </c>
      <c r="D478" s="14" t="s">
        <v>2015</v>
      </c>
      <c r="E478" s="16">
        <v>2409740</v>
      </c>
      <c r="F478" s="16">
        <v>1640259</v>
      </c>
      <c r="G478" s="17">
        <v>68.099999999999994</v>
      </c>
      <c r="H478" s="16">
        <v>1571099</v>
      </c>
      <c r="I478" s="17">
        <v>65.2</v>
      </c>
      <c r="J478" s="16">
        <v>69160</v>
      </c>
      <c r="K478" s="17">
        <v>4.2</v>
      </c>
      <c r="L478" s="6" t="str">
        <f t="shared" si="56"/>
        <v>09/09/2020</v>
      </c>
      <c r="M478" s="6">
        <f t="shared" si="57"/>
        <v>44104</v>
      </c>
      <c r="N478" t="str">
        <f t="shared" si="58"/>
        <v>Utah-44104</v>
      </c>
      <c r="O478" s="21">
        <f t="shared" si="59"/>
        <v>65.2</v>
      </c>
      <c r="P478" s="21">
        <f t="shared" si="60"/>
        <v>4.2</v>
      </c>
      <c r="Q478" s="22">
        <f t="shared" si="61"/>
        <v>2409740</v>
      </c>
      <c r="R478" s="22">
        <f t="shared" si="62"/>
        <v>1571099</v>
      </c>
      <c r="S478" s="22">
        <f t="shared" si="63"/>
        <v>69160</v>
      </c>
    </row>
    <row r="479" spans="1:19">
      <c r="A479" s="14" t="s">
        <v>2056</v>
      </c>
      <c r="B479" s="15" t="s">
        <v>36</v>
      </c>
      <c r="C479" s="14" t="s">
        <v>2008</v>
      </c>
      <c r="D479" s="14" t="s">
        <v>2015</v>
      </c>
      <c r="E479" s="16">
        <v>518848</v>
      </c>
      <c r="F479" s="16">
        <v>320189</v>
      </c>
      <c r="G479" s="17">
        <v>61.7</v>
      </c>
      <c r="H479" s="16">
        <v>305589</v>
      </c>
      <c r="I479" s="17">
        <v>58.9</v>
      </c>
      <c r="J479" s="16">
        <v>14600</v>
      </c>
      <c r="K479" s="17">
        <v>4.5999999999999996</v>
      </c>
      <c r="L479" s="6" t="str">
        <f t="shared" si="56"/>
        <v>09/09/2020</v>
      </c>
      <c r="M479" s="6">
        <f t="shared" si="57"/>
        <v>44104</v>
      </c>
      <c r="N479" t="str">
        <f t="shared" si="58"/>
        <v>Vermont-44104</v>
      </c>
      <c r="O479" s="21">
        <f t="shared" si="59"/>
        <v>58.9</v>
      </c>
      <c r="P479" s="21">
        <f t="shared" si="60"/>
        <v>4.5999999999999996</v>
      </c>
      <c r="Q479" s="22">
        <f t="shared" si="61"/>
        <v>518848</v>
      </c>
      <c r="R479" s="22">
        <f t="shared" si="62"/>
        <v>305589</v>
      </c>
      <c r="S479" s="22">
        <f t="shared" si="63"/>
        <v>14600</v>
      </c>
    </row>
    <row r="480" spans="1:19">
      <c r="A480" s="14" t="s">
        <v>2057</v>
      </c>
      <c r="B480" s="15" t="s">
        <v>37</v>
      </c>
      <c r="C480" s="14" t="s">
        <v>2008</v>
      </c>
      <c r="D480" s="14" t="s">
        <v>2015</v>
      </c>
      <c r="E480" s="16">
        <v>6730369</v>
      </c>
      <c r="F480" s="16">
        <v>4302424</v>
      </c>
      <c r="G480" s="17">
        <v>63.9</v>
      </c>
      <c r="H480" s="16">
        <v>4020210</v>
      </c>
      <c r="I480" s="17">
        <v>59.7</v>
      </c>
      <c r="J480" s="16">
        <v>282214</v>
      </c>
      <c r="K480" s="17">
        <v>6.6</v>
      </c>
      <c r="L480" s="6" t="str">
        <f t="shared" si="56"/>
        <v>09/09/2020</v>
      </c>
      <c r="M480" s="6">
        <f t="shared" si="57"/>
        <v>44104</v>
      </c>
      <c r="N480" t="str">
        <f t="shared" si="58"/>
        <v>Virginia-44104</v>
      </c>
      <c r="O480" s="21">
        <f t="shared" si="59"/>
        <v>59.7</v>
      </c>
      <c r="P480" s="21">
        <f t="shared" si="60"/>
        <v>6.6</v>
      </c>
      <c r="Q480" s="22">
        <f t="shared" si="61"/>
        <v>6730369</v>
      </c>
      <c r="R480" s="22">
        <f t="shared" si="62"/>
        <v>4020210</v>
      </c>
      <c r="S480" s="22">
        <f t="shared" si="63"/>
        <v>282214</v>
      </c>
    </row>
    <row r="481" spans="1:19">
      <c r="A481" s="14" t="s">
        <v>2058</v>
      </c>
      <c r="B481" s="15" t="s">
        <v>5</v>
      </c>
      <c r="C481" s="14" t="s">
        <v>2008</v>
      </c>
      <c r="D481" s="14" t="s">
        <v>2015</v>
      </c>
      <c r="E481" s="16">
        <v>6113541</v>
      </c>
      <c r="F481" s="16">
        <v>3870014</v>
      </c>
      <c r="G481" s="17">
        <v>63.3</v>
      </c>
      <c r="H481" s="16">
        <v>3560713</v>
      </c>
      <c r="I481" s="17">
        <v>58.2</v>
      </c>
      <c r="J481" s="16">
        <v>309301</v>
      </c>
      <c r="K481" s="17">
        <v>8</v>
      </c>
      <c r="L481" s="6" t="str">
        <f t="shared" si="56"/>
        <v>09/09/2020</v>
      </c>
      <c r="M481" s="6">
        <f t="shared" si="57"/>
        <v>44104</v>
      </c>
      <c r="N481" t="str">
        <f t="shared" si="58"/>
        <v>Washington-44104</v>
      </c>
      <c r="O481" s="21">
        <f t="shared" si="59"/>
        <v>58.2</v>
      </c>
      <c r="P481" s="21">
        <f t="shared" si="60"/>
        <v>8</v>
      </c>
      <c r="Q481" s="22">
        <f t="shared" si="61"/>
        <v>6113541</v>
      </c>
      <c r="R481" s="22">
        <f t="shared" si="62"/>
        <v>3560713</v>
      </c>
      <c r="S481" s="22">
        <f t="shared" si="63"/>
        <v>309301</v>
      </c>
    </row>
    <row r="482" spans="1:19">
      <c r="A482" s="14" t="s">
        <v>2059</v>
      </c>
      <c r="B482" s="15" t="s">
        <v>58</v>
      </c>
      <c r="C482" s="14" t="s">
        <v>2008</v>
      </c>
      <c r="D482" s="14" t="s">
        <v>2015</v>
      </c>
      <c r="E482" s="16">
        <v>1442106</v>
      </c>
      <c r="F482" s="16">
        <v>791421</v>
      </c>
      <c r="G482" s="17">
        <v>54.9</v>
      </c>
      <c r="H482" s="16">
        <v>729098</v>
      </c>
      <c r="I482" s="17">
        <v>50.6</v>
      </c>
      <c r="J482" s="16">
        <v>62323</v>
      </c>
      <c r="K482" s="17">
        <v>7.9</v>
      </c>
      <c r="L482" s="6" t="str">
        <f t="shared" si="56"/>
        <v>09/09/2020</v>
      </c>
      <c r="M482" s="6">
        <f t="shared" si="57"/>
        <v>44104</v>
      </c>
      <c r="N482" t="str">
        <f t="shared" si="58"/>
        <v>West Virginia-44104</v>
      </c>
      <c r="O482" s="21">
        <f t="shared" si="59"/>
        <v>50.6</v>
      </c>
      <c r="P482" s="21">
        <f t="shared" si="60"/>
        <v>7.9</v>
      </c>
      <c r="Q482" s="22">
        <f t="shared" si="61"/>
        <v>1442106</v>
      </c>
      <c r="R482" s="22">
        <f t="shared" si="62"/>
        <v>729098</v>
      </c>
      <c r="S482" s="22">
        <f t="shared" si="63"/>
        <v>62323</v>
      </c>
    </row>
    <row r="483" spans="1:19">
      <c r="A483" s="14" t="s">
        <v>2060</v>
      </c>
      <c r="B483" s="15" t="s">
        <v>10</v>
      </c>
      <c r="C483" s="14" t="s">
        <v>2008</v>
      </c>
      <c r="D483" s="14" t="s">
        <v>2015</v>
      </c>
      <c r="E483" s="16">
        <v>4658297</v>
      </c>
      <c r="F483" s="16">
        <v>3128082</v>
      </c>
      <c r="G483" s="17">
        <v>67.2</v>
      </c>
      <c r="H483" s="16">
        <v>2965386</v>
      </c>
      <c r="I483" s="17">
        <v>63.7</v>
      </c>
      <c r="J483" s="16">
        <v>162696</v>
      </c>
      <c r="K483" s="17">
        <v>5.2</v>
      </c>
      <c r="L483" s="6" t="str">
        <f t="shared" si="56"/>
        <v>09/09/2020</v>
      </c>
      <c r="M483" s="6">
        <f t="shared" si="57"/>
        <v>44104</v>
      </c>
      <c r="N483" t="str">
        <f t="shared" si="58"/>
        <v>Wisconsin-44104</v>
      </c>
      <c r="O483" s="21">
        <f t="shared" si="59"/>
        <v>63.7</v>
      </c>
      <c r="P483" s="21">
        <f t="shared" si="60"/>
        <v>5.2</v>
      </c>
      <c r="Q483" s="22">
        <f t="shared" si="61"/>
        <v>4658297</v>
      </c>
      <c r="R483" s="22">
        <f t="shared" si="62"/>
        <v>2965386</v>
      </c>
      <c r="S483" s="22">
        <f t="shared" si="63"/>
        <v>162696</v>
      </c>
    </row>
    <row r="484" spans="1:19">
      <c r="A484" s="14" t="s">
        <v>2061</v>
      </c>
      <c r="B484" s="15" t="s">
        <v>49</v>
      </c>
      <c r="C484" s="14" t="s">
        <v>2008</v>
      </c>
      <c r="D484" s="14" t="s">
        <v>2015</v>
      </c>
      <c r="E484" s="16">
        <v>454998</v>
      </c>
      <c r="F484" s="16">
        <v>296176</v>
      </c>
      <c r="G484" s="17">
        <v>65.099999999999994</v>
      </c>
      <c r="H484" s="16">
        <v>279179</v>
      </c>
      <c r="I484" s="17">
        <v>61.4</v>
      </c>
      <c r="J484" s="16">
        <v>16997</v>
      </c>
      <c r="K484" s="17">
        <v>5.7</v>
      </c>
      <c r="L484" s="6" t="str">
        <f t="shared" si="56"/>
        <v>09/09/2020</v>
      </c>
      <c r="M484" s="6">
        <f t="shared" si="57"/>
        <v>44104</v>
      </c>
      <c r="N484" t="str">
        <f t="shared" si="58"/>
        <v>Wyoming-44104</v>
      </c>
      <c r="O484" s="21">
        <f t="shared" si="59"/>
        <v>61.4</v>
      </c>
      <c r="P484" s="21">
        <f t="shared" si="60"/>
        <v>5.7</v>
      </c>
      <c r="Q484" s="22">
        <f t="shared" si="61"/>
        <v>454998</v>
      </c>
      <c r="R484" s="22">
        <f t="shared" si="62"/>
        <v>279179</v>
      </c>
      <c r="S484" s="22">
        <f t="shared" si="63"/>
        <v>16997</v>
      </c>
    </row>
    <row r="485" spans="1:19">
      <c r="A485" s="14" t="s">
        <v>2007</v>
      </c>
      <c r="B485" s="15" t="s">
        <v>52</v>
      </c>
      <c r="C485" s="14" t="s">
        <v>2008</v>
      </c>
      <c r="D485" s="14" t="s">
        <v>2016</v>
      </c>
      <c r="E485" s="16">
        <v>3886383</v>
      </c>
      <c r="F485" s="16">
        <v>2266300</v>
      </c>
      <c r="G485" s="17">
        <v>58.3</v>
      </c>
      <c r="H485" s="16">
        <v>2158999</v>
      </c>
      <c r="I485" s="17">
        <v>55.6</v>
      </c>
      <c r="J485" s="16">
        <v>107301</v>
      </c>
      <c r="K485" s="17">
        <v>4.7</v>
      </c>
      <c r="L485" s="6" t="str">
        <f t="shared" si="56"/>
        <v>10/10/2020</v>
      </c>
      <c r="M485" s="6">
        <f t="shared" si="57"/>
        <v>44135</v>
      </c>
      <c r="N485" t="str">
        <f t="shared" si="58"/>
        <v>Alabama-44135</v>
      </c>
      <c r="O485" s="21">
        <f t="shared" si="59"/>
        <v>55.6</v>
      </c>
      <c r="P485" s="21">
        <f t="shared" si="60"/>
        <v>4.7</v>
      </c>
      <c r="Q485" s="22">
        <f t="shared" si="61"/>
        <v>3886383</v>
      </c>
      <c r="R485" s="22">
        <f t="shared" si="62"/>
        <v>2158999</v>
      </c>
      <c r="S485" s="22">
        <f t="shared" si="63"/>
        <v>107301</v>
      </c>
    </row>
    <row r="486" spans="1:19">
      <c r="A486" s="14" t="s">
        <v>2009</v>
      </c>
      <c r="B486" s="15" t="s">
        <v>50</v>
      </c>
      <c r="C486" s="14" t="s">
        <v>2008</v>
      </c>
      <c r="D486" s="14" t="s">
        <v>2016</v>
      </c>
      <c r="E486" s="16">
        <v>545223</v>
      </c>
      <c r="F486" s="16">
        <v>354075</v>
      </c>
      <c r="G486" s="17">
        <v>64.900000000000006</v>
      </c>
      <c r="H486" s="16">
        <v>331171</v>
      </c>
      <c r="I486" s="17">
        <v>60.7</v>
      </c>
      <c r="J486" s="16">
        <v>22904</v>
      </c>
      <c r="K486" s="17">
        <v>6.5</v>
      </c>
      <c r="L486" s="6" t="str">
        <f t="shared" si="56"/>
        <v>10/10/2020</v>
      </c>
      <c r="M486" s="6">
        <f t="shared" si="57"/>
        <v>44135</v>
      </c>
      <c r="N486" t="str">
        <f t="shared" si="58"/>
        <v>Alaska-44135</v>
      </c>
      <c r="O486" s="21">
        <f t="shared" si="59"/>
        <v>60.7</v>
      </c>
      <c r="P486" s="21">
        <f t="shared" si="60"/>
        <v>6.5</v>
      </c>
      <c r="Q486" s="22">
        <f t="shared" si="61"/>
        <v>545223</v>
      </c>
      <c r="R486" s="22">
        <f t="shared" si="62"/>
        <v>331171</v>
      </c>
      <c r="S486" s="22">
        <f t="shared" si="63"/>
        <v>22904</v>
      </c>
    </row>
    <row r="487" spans="1:19">
      <c r="A487" s="14" t="s">
        <v>2010</v>
      </c>
      <c r="B487" s="15" t="s">
        <v>8</v>
      </c>
      <c r="C487" s="14" t="s">
        <v>2008</v>
      </c>
      <c r="D487" s="14" t="s">
        <v>2016</v>
      </c>
      <c r="E487" s="16">
        <v>5899190</v>
      </c>
      <c r="F487" s="16">
        <v>3556433</v>
      </c>
      <c r="G487" s="17">
        <v>60.3</v>
      </c>
      <c r="H487" s="16">
        <v>3315121</v>
      </c>
      <c r="I487" s="17">
        <v>56.2</v>
      </c>
      <c r="J487" s="16">
        <v>241312</v>
      </c>
      <c r="K487" s="17">
        <v>6.8</v>
      </c>
      <c r="L487" s="6" t="str">
        <f t="shared" si="56"/>
        <v>10/10/2020</v>
      </c>
      <c r="M487" s="6">
        <f t="shared" si="57"/>
        <v>44135</v>
      </c>
      <c r="N487" t="str">
        <f t="shared" si="58"/>
        <v>Arizona-44135</v>
      </c>
      <c r="O487" s="21">
        <f t="shared" si="59"/>
        <v>56.2</v>
      </c>
      <c r="P487" s="21">
        <f t="shared" si="60"/>
        <v>6.8</v>
      </c>
      <c r="Q487" s="22">
        <f t="shared" si="61"/>
        <v>5899190</v>
      </c>
      <c r="R487" s="22">
        <f t="shared" si="62"/>
        <v>3315121</v>
      </c>
      <c r="S487" s="22">
        <f t="shared" si="63"/>
        <v>241312</v>
      </c>
    </row>
    <row r="488" spans="1:19">
      <c r="A488" s="14" t="s">
        <v>2011</v>
      </c>
      <c r="B488" s="15" t="s">
        <v>44</v>
      </c>
      <c r="C488" s="14" t="s">
        <v>2008</v>
      </c>
      <c r="D488" s="14" t="s">
        <v>2016</v>
      </c>
      <c r="E488" s="16">
        <v>2362323</v>
      </c>
      <c r="F488" s="16">
        <v>1333366</v>
      </c>
      <c r="G488" s="17">
        <v>56.4</v>
      </c>
      <c r="H488" s="16">
        <v>1259359</v>
      </c>
      <c r="I488" s="17">
        <v>53.3</v>
      </c>
      <c r="J488" s="16">
        <v>74007</v>
      </c>
      <c r="K488" s="17">
        <v>5.6</v>
      </c>
      <c r="L488" s="6" t="str">
        <f t="shared" si="56"/>
        <v>10/10/2020</v>
      </c>
      <c r="M488" s="6">
        <f t="shared" si="57"/>
        <v>44135</v>
      </c>
      <c r="N488" t="str">
        <f t="shared" si="58"/>
        <v>Arkansas-44135</v>
      </c>
      <c r="O488" s="21">
        <f t="shared" si="59"/>
        <v>53.3</v>
      </c>
      <c r="P488" s="21">
        <f t="shared" si="60"/>
        <v>5.6</v>
      </c>
      <c r="Q488" s="22">
        <f t="shared" si="61"/>
        <v>2362323</v>
      </c>
      <c r="R488" s="22">
        <f t="shared" si="62"/>
        <v>1259359</v>
      </c>
      <c r="S488" s="22">
        <f t="shared" si="63"/>
        <v>74007</v>
      </c>
    </row>
    <row r="489" spans="1:19">
      <c r="A489" s="14" t="s">
        <v>2012</v>
      </c>
      <c r="B489" s="15" t="s">
        <v>7</v>
      </c>
      <c r="C489" s="14" t="s">
        <v>2008</v>
      </c>
      <c r="D489" s="14" t="s">
        <v>2016</v>
      </c>
      <c r="E489" s="16">
        <v>31086721</v>
      </c>
      <c r="F489" s="16">
        <v>18904638</v>
      </c>
      <c r="G489" s="17">
        <v>60.8</v>
      </c>
      <c r="H489" s="16">
        <v>17050260</v>
      </c>
      <c r="I489" s="17">
        <v>54.8</v>
      </c>
      <c r="J489" s="16">
        <v>1854378</v>
      </c>
      <c r="K489" s="17">
        <v>9.8000000000000007</v>
      </c>
      <c r="L489" s="6" t="str">
        <f t="shared" si="56"/>
        <v>10/10/2020</v>
      </c>
      <c r="M489" s="6">
        <f t="shared" si="57"/>
        <v>44135</v>
      </c>
      <c r="N489" t="str">
        <f t="shared" si="58"/>
        <v>California-44135</v>
      </c>
      <c r="O489" s="21">
        <f t="shared" si="59"/>
        <v>54.8</v>
      </c>
      <c r="P489" s="21">
        <f t="shared" si="60"/>
        <v>9.8000000000000007</v>
      </c>
      <c r="Q489" s="22">
        <f t="shared" si="61"/>
        <v>31086721</v>
      </c>
      <c r="R489" s="22">
        <f t="shared" si="62"/>
        <v>17050260</v>
      </c>
      <c r="S489" s="22">
        <f t="shared" si="63"/>
        <v>1854378</v>
      </c>
    </row>
    <row r="490" spans="1:19">
      <c r="A490" s="14" t="s">
        <v>2013</v>
      </c>
      <c r="B490" s="18" t="s">
        <v>283</v>
      </c>
      <c r="C490" s="14" t="s">
        <v>2008</v>
      </c>
      <c r="D490" s="14" t="s">
        <v>2016</v>
      </c>
      <c r="E490" s="16">
        <v>8004745</v>
      </c>
      <c r="F490" s="16">
        <v>4959176</v>
      </c>
      <c r="G490" s="17">
        <v>62</v>
      </c>
      <c r="H490" s="16">
        <v>4346083</v>
      </c>
      <c r="I490" s="17">
        <v>54.3</v>
      </c>
      <c r="J490" s="16">
        <v>613093</v>
      </c>
      <c r="K490" s="17">
        <v>12.4</v>
      </c>
      <c r="L490" s="6" t="str">
        <f t="shared" si="56"/>
        <v>10/10/2020</v>
      </c>
      <c r="M490" s="6">
        <f t="shared" si="57"/>
        <v>44135</v>
      </c>
      <c r="N490" t="str">
        <f t="shared" si="58"/>
        <v>Los Angeles County-44135</v>
      </c>
      <c r="O490" s="21">
        <f t="shared" si="59"/>
        <v>54.3</v>
      </c>
      <c r="P490" s="21">
        <f t="shared" si="60"/>
        <v>12.4</v>
      </c>
      <c r="Q490" s="22">
        <f t="shared" si="61"/>
        <v>8004745</v>
      </c>
      <c r="R490" s="22">
        <f t="shared" si="62"/>
        <v>4346083</v>
      </c>
      <c r="S490" s="22">
        <f t="shared" si="63"/>
        <v>613093</v>
      </c>
    </row>
    <row r="491" spans="1:19">
      <c r="A491" s="14" t="s">
        <v>2014</v>
      </c>
      <c r="B491" s="15" t="s">
        <v>22</v>
      </c>
      <c r="C491" s="14" t="s">
        <v>2008</v>
      </c>
      <c r="D491" s="14" t="s">
        <v>2016</v>
      </c>
      <c r="E491" s="16">
        <v>4627942</v>
      </c>
      <c r="F491" s="16">
        <v>3153491</v>
      </c>
      <c r="G491" s="17">
        <v>68.099999999999994</v>
      </c>
      <c r="H491" s="16">
        <v>2935611</v>
      </c>
      <c r="I491" s="17">
        <v>63.4</v>
      </c>
      <c r="J491" s="16">
        <v>217880</v>
      </c>
      <c r="K491" s="17">
        <v>6.9</v>
      </c>
      <c r="L491" s="6" t="str">
        <f t="shared" si="56"/>
        <v>10/10/2020</v>
      </c>
      <c r="M491" s="6">
        <f t="shared" si="57"/>
        <v>44135</v>
      </c>
      <c r="N491" t="str">
        <f t="shared" si="58"/>
        <v>Colorado-44135</v>
      </c>
      <c r="O491" s="21">
        <f t="shared" si="59"/>
        <v>63.4</v>
      </c>
      <c r="P491" s="21">
        <f t="shared" si="60"/>
        <v>6.9</v>
      </c>
      <c r="Q491" s="22">
        <f t="shared" si="61"/>
        <v>4627942</v>
      </c>
      <c r="R491" s="22">
        <f t="shared" si="62"/>
        <v>2935611</v>
      </c>
      <c r="S491" s="22">
        <f t="shared" si="63"/>
        <v>217880</v>
      </c>
    </row>
    <row r="492" spans="1:19">
      <c r="A492" s="14" t="s">
        <v>2015</v>
      </c>
      <c r="B492" s="15" t="s">
        <v>38</v>
      </c>
      <c r="C492" s="14" t="s">
        <v>2008</v>
      </c>
      <c r="D492" s="14" t="s">
        <v>2016</v>
      </c>
      <c r="E492" s="16">
        <v>2882202</v>
      </c>
      <c r="F492" s="16">
        <v>1844473</v>
      </c>
      <c r="G492" s="17">
        <v>64</v>
      </c>
      <c r="H492" s="16">
        <v>1692736</v>
      </c>
      <c r="I492" s="17">
        <v>58.7</v>
      </c>
      <c r="J492" s="16">
        <v>151737</v>
      </c>
      <c r="K492" s="17">
        <v>8.1999999999999993</v>
      </c>
      <c r="L492" s="6" t="str">
        <f t="shared" si="56"/>
        <v>10/10/2020</v>
      </c>
      <c r="M492" s="6">
        <f t="shared" si="57"/>
        <v>44135</v>
      </c>
      <c r="N492" t="str">
        <f t="shared" si="58"/>
        <v>Connecticut-44135</v>
      </c>
      <c r="O492" s="21">
        <f t="shared" si="59"/>
        <v>58.7</v>
      </c>
      <c r="P492" s="21">
        <f t="shared" si="60"/>
        <v>8.1999999999999993</v>
      </c>
      <c r="Q492" s="22">
        <f t="shared" si="61"/>
        <v>2882202</v>
      </c>
      <c r="R492" s="22">
        <f t="shared" si="62"/>
        <v>1692736</v>
      </c>
      <c r="S492" s="22">
        <f t="shared" si="63"/>
        <v>151737</v>
      </c>
    </row>
    <row r="493" spans="1:19">
      <c r="A493" s="14" t="s">
        <v>2016</v>
      </c>
      <c r="B493" s="15" t="s">
        <v>45</v>
      </c>
      <c r="C493" s="14" t="s">
        <v>2008</v>
      </c>
      <c r="D493" s="14" t="s">
        <v>2016</v>
      </c>
      <c r="E493" s="16">
        <v>793770</v>
      </c>
      <c r="F493" s="16">
        <v>481815</v>
      </c>
      <c r="G493" s="17">
        <v>60.7</v>
      </c>
      <c r="H493" s="16">
        <v>454271</v>
      </c>
      <c r="I493" s="17">
        <v>57.2</v>
      </c>
      <c r="J493" s="16">
        <v>27544</v>
      </c>
      <c r="K493" s="17">
        <v>5.7</v>
      </c>
      <c r="L493" s="6" t="str">
        <f t="shared" si="56"/>
        <v>10/10/2020</v>
      </c>
      <c r="M493" s="6">
        <f t="shared" si="57"/>
        <v>44135</v>
      </c>
      <c r="N493" t="str">
        <f t="shared" si="58"/>
        <v>Delaware-44135</v>
      </c>
      <c r="O493" s="21">
        <f t="shared" si="59"/>
        <v>57.2</v>
      </c>
      <c r="P493" s="21">
        <f t="shared" si="60"/>
        <v>5.7</v>
      </c>
      <c r="Q493" s="22">
        <f t="shared" si="61"/>
        <v>793770</v>
      </c>
      <c r="R493" s="22">
        <f t="shared" si="62"/>
        <v>454271</v>
      </c>
      <c r="S493" s="22">
        <f t="shared" si="63"/>
        <v>27544</v>
      </c>
    </row>
    <row r="494" spans="1:19">
      <c r="A494" s="14" t="s">
        <v>2017</v>
      </c>
      <c r="B494" s="15" t="s">
        <v>33</v>
      </c>
      <c r="C494" s="14" t="s">
        <v>2008</v>
      </c>
      <c r="D494" s="14" t="s">
        <v>2016</v>
      </c>
      <c r="E494" s="16">
        <v>584150</v>
      </c>
      <c r="F494" s="16">
        <v>409507</v>
      </c>
      <c r="G494" s="17">
        <v>70.099999999999994</v>
      </c>
      <c r="H494" s="16">
        <v>373663</v>
      </c>
      <c r="I494" s="17">
        <v>64</v>
      </c>
      <c r="J494" s="16">
        <v>35844</v>
      </c>
      <c r="K494" s="17">
        <v>8.8000000000000007</v>
      </c>
      <c r="L494" s="6" t="str">
        <f t="shared" si="56"/>
        <v>10/10/2020</v>
      </c>
      <c r="M494" s="6">
        <f t="shared" si="57"/>
        <v>44135</v>
      </c>
      <c r="N494" t="str">
        <f t="shared" si="58"/>
        <v>District of Columbia-44135</v>
      </c>
      <c r="O494" s="21">
        <f t="shared" si="59"/>
        <v>64</v>
      </c>
      <c r="P494" s="21">
        <f t="shared" si="60"/>
        <v>8.8000000000000007</v>
      </c>
      <c r="Q494" s="22">
        <f t="shared" si="61"/>
        <v>584150</v>
      </c>
      <c r="R494" s="22">
        <f t="shared" si="62"/>
        <v>373663</v>
      </c>
      <c r="S494" s="22">
        <f t="shared" si="63"/>
        <v>35844</v>
      </c>
    </row>
    <row r="495" spans="1:19">
      <c r="A495" s="14" t="s">
        <v>2018</v>
      </c>
      <c r="B495" s="15" t="s">
        <v>15</v>
      </c>
      <c r="C495" s="14" t="s">
        <v>2008</v>
      </c>
      <c r="D495" s="14" t="s">
        <v>2016</v>
      </c>
      <c r="E495" s="16">
        <v>17707888</v>
      </c>
      <c r="F495" s="16">
        <v>10010524</v>
      </c>
      <c r="G495" s="17">
        <v>56.5</v>
      </c>
      <c r="H495" s="16">
        <v>9427112</v>
      </c>
      <c r="I495" s="17">
        <v>53.2</v>
      </c>
      <c r="J495" s="16">
        <v>583412</v>
      </c>
      <c r="K495" s="17">
        <v>5.8</v>
      </c>
      <c r="L495" s="6" t="str">
        <f t="shared" si="56"/>
        <v>10/10/2020</v>
      </c>
      <c r="M495" s="6">
        <f t="shared" si="57"/>
        <v>44135</v>
      </c>
      <c r="N495" t="str">
        <f t="shared" si="58"/>
        <v>Florida-44135</v>
      </c>
      <c r="O495" s="21">
        <f t="shared" si="59"/>
        <v>53.2</v>
      </c>
      <c r="P495" s="21">
        <f t="shared" si="60"/>
        <v>5.8</v>
      </c>
      <c r="Q495" s="22">
        <f t="shared" si="61"/>
        <v>17707888</v>
      </c>
      <c r="R495" s="22">
        <f t="shared" si="62"/>
        <v>9427112</v>
      </c>
      <c r="S495" s="22">
        <f t="shared" si="63"/>
        <v>583412</v>
      </c>
    </row>
    <row r="496" spans="1:19">
      <c r="A496" s="14" t="s">
        <v>2019</v>
      </c>
      <c r="B496" s="15" t="s">
        <v>18</v>
      </c>
      <c r="C496" s="14" t="s">
        <v>2008</v>
      </c>
      <c r="D496" s="14" t="s">
        <v>2016</v>
      </c>
      <c r="E496" s="16">
        <v>8323051</v>
      </c>
      <c r="F496" s="16">
        <v>5133190</v>
      </c>
      <c r="G496" s="17">
        <v>61.7</v>
      </c>
      <c r="H496" s="16">
        <v>4831831</v>
      </c>
      <c r="I496" s="17">
        <v>58.1</v>
      </c>
      <c r="J496" s="16">
        <v>301359</v>
      </c>
      <c r="K496" s="17">
        <v>5.9</v>
      </c>
      <c r="L496" s="6" t="str">
        <f t="shared" si="56"/>
        <v>10/10/2020</v>
      </c>
      <c r="M496" s="6">
        <f t="shared" si="57"/>
        <v>44135</v>
      </c>
      <c r="N496" t="str">
        <f t="shared" si="58"/>
        <v>Georgia-44135</v>
      </c>
      <c r="O496" s="21">
        <f t="shared" si="59"/>
        <v>58.1</v>
      </c>
      <c r="P496" s="21">
        <f t="shared" si="60"/>
        <v>5.9</v>
      </c>
      <c r="Q496" s="22">
        <f t="shared" si="61"/>
        <v>8323051</v>
      </c>
      <c r="R496" s="22">
        <f t="shared" si="62"/>
        <v>4831831</v>
      </c>
      <c r="S496" s="22">
        <f t="shared" si="63"/>
        <v>301359</v>
      </c>
    </row>
    <row r="497" spans="1:19">
      <c r="A497" s="14" t="s">
        <v>2020</v>
      </c>
      <c r="B497" s="15" t="s">
        <v>26</v>
      </c>
      <c r="C497" s="14" t="s">
        <v>2008</v>
      </c>
      <c r="D497" s="14" t="s">
        <v>2016</v>
      </c>
      <c r="E497" s="16">
        <v>1084522</v>
      </c>
      <c r="F497" s="16">
        <v>643115</v>
      </c>
      <c r="G497" s="17">
        <v>59.3</v>
      </c>
      <c r="H497" s="16">
        <v>553195</v>
      </c>
      <c r="I497" s="17">
        <v>51</v>
      </c>
      <c r="J497" s="16">
        <v>89920</v>
      </c>
      <c r="K497" s="17">
        <v>14</v>
      </c>
      <c r="L497" s="6" t="str">
        <f t="shared" si="56"/>
        <v>10/10/2020</v>
      </c>
      <c r="M497" s="6">
        <f t="shared" si="57"/>
        <v>44135</v>
      </c>
      <c r="N497" t="str">
        <f t="shared" si="58"/>
        <v>Hawaii-44135</v>
      </c>
      <c r="O497" s="21">
        <f t="shared" si="59"/>
        <v>51</v>
      </c>
      <c r="P497" s="21">
        <f t="shared" si="60"/>
        <v>14</v>
      </c>
      <c r="Q497" s="22">
        <f t="shared" si="61"/>
        <v>1084522</v>
      </c>
      <c r="R497" s="22">
        <f t="shared" si="62"/>
        <v>553195</v>
      </c>
      <c r="S497" s="22">
        <f t="shared" si="63"/>
        <v>89920</v>
      </c>
    </row>
    <row r="498" spans="1:19">
      <c r="A498" s="14" t="s">
        <v>2021</v>
      </c>
      <c r="B498" s="15" t="s">
        <v>53</v>
      </c>
      <c r="C498" s="14" t="s">
        <v>2008</v>
      </c>
      <c r="D498" s="14" t="s">
        <v>2016</v>
      </c>
      <c r="E498" s="16">
        <v>1417281</v>
      </c>
      <c r="F498" s="16">
        <v>903294</v>
      </c>
      <c r="G498" s="17">
        <v>63.7</v>
      </c>
      <c r="H498" s="16">
        <v>859499</v>
      </c>
      <c r="I498" s="17">
        <v>60.6</v>
      </c>
      <c r="J498" s="16">
        <v>43795</v>
      </c>
      <c r="K498" s="17">
        <v>4.8</v>
      </c>
      <c r="L498" s="6" t="str">
        <f t="shared" si="56"/>
        <v>10/10/2020</v>
      </c>
      <c r="M498" s="6">
        <f t="shared" si="57"/>
        <v>44135</v>
      </c>
      <c r="N498" t="str">
        <f t="shared" si="58"/>
        <v>Idaho-44135</v>
      </c>
      <c r="O498" s="21">
        <f t="shared" si="59"/>
        <v>60.6</v>
      </c>
      <c r="P498" s="21">
        <f t="shared" si="60"/>
        <v>4.8</v>
      </c>
      <c r="Q498" s="22">
        <f t="shared" si="61"/>
        <v>1417281</v>
      </c>
      <c r="R498" s="22">
        <f t="shared" si="62"/>
        <v>859499</v>
      </c>
      <c r="S498" s="22">
        <f t="shared" si="63"/>
        <v>43795</v>
      </c>
    </row>
    <row r="499" spans="1:19">
      <c r="A499" s="14" t="s">
        <v>2022</v>
      </c>
      <c r="B499" s="15" t="s">
        <v>6</v>
      </c>
      <c r="C499" s="14" t="s">
        <v>2008</v>
      </c>
      <c r="D499" s="14" t="s">
        <v>2016</v>
      </c>
      <c r="E499" s="16">
        <v>9946882</v>
      </c>
      <c r="F499" s="16">
        <v>6326464</v>
      </c>
      <c r="G499" s="17">
        <v>63.6</v>
      </c>
      <c r="H499" s="16">
        <v>5813987</v>
      </c>
      <c r="I499" s="17">
        <v>58.5</v>
      </c>
      <c r="J499" s="16">
        <v>512477</v>
      </c>
      <c r="K499" s="17">
        <v>8.1</v>
      </c>
      <c r="L499" s="6" t="str">
        <f t="shared" si="56"/>
        <v>10/10/2020</v>
      </c>
      <c r="M499" s="6">
        <f t="shared" si="57"/>
        <v>44135</v>
      </c>
      <c r="N499" t="str">
        <f t="shared" si="58"/>
        <v>Illinois-44135</v>
      </c>
      <c r="O499" s="21">
        <f t="shared" si="59"/>
        <v>58.5</v>
      </c>
      <c r="P499" s="21">
        <f t="shared" si="60"/>
        <v>8.1</v>
      </c>
      <c r="Q499" s="22">
        <f t="shared" si="61"/>
        <v>9946882</v>
      </c>
      <c r="R499" s="22">
        <f t="shared" si="62"/>
        <v>5813987</v>
      </c>
      <c r="S499" s="22">
        <f t="shared" si="63"/>
        <v>512477</v>
      </c>
    </row>
    <row r="500" spans="1:19">
      <c r="A500" s="14" t="s">
        <v>2023</v>
      </c>
      <c r="B500" s="15" t="s">
        <v>27</v>
      </c>
      <c r="C500" s="14" t="s">
        <v>2008</v>
      </c>
      <c r="D500" s="14" t="s">
        <v>2016</v>
      </c>
      <c r="E500" s="16">
        <v>5280606</v>
      </c>
      <c r="F500" s="16">
        <v>3338006</v>
      </c>
      <c r="G500" s="17">
        <v>63.2</v>
      </c>
      <c r="H500" s="16">
        <v>3152745</v>
      </c>
      <c r="I500" s="17">
        <v>59.7</v>
      </c>
      <c r="J500" s="16">
        <v>185261</v>
      </c>
      <c r="K500" s="17">
        <v>5.6</v>
      </c>
      <c r="L500" s="6" t="str">
        <f t="shared" si="56"/>
        <v>10/10/2020</v>
      </c>
      <c r="M500" s="6">
        <f t="shared" si="57"/>
        <v>44135</v>
      </c>
      <c r="N500" t="str">
        <f t="shared" si="58"/>
        <v>Indiana-44135</v>
      </c>
      <c r="O500" s="21">
        <f t="shared" si="59"/>
        <v>59.7</v>
      </c>
      <c r="P500" s="21">
        <f t="shared" si="60"/>
        <v>5.6</v>
      </c>
      <c r="Q500" s="22">
        <f t="shared" si="61"/>
        <v>5280606</v>
      </c>
      <c r="R500" s="22">
        <f t="shared" si="62"/>
        <v>3152745</v>
      </c>
      <c r="S500" s="22">
        <f t="shared" si="63"/>
        <v>185261</v>
      </c>
    </row>
    <row r="501" spans="1:19">
      <c r="A501" s="14" t="s">
        <v>2024</v>
      </c>
      <c r="B501" s="15" t="s">
        <v>39</v>
      </c>
      <c r="C501" s="14" t="s">
        <v>2008</v>
      </c>
      <c r="D501" s="14" t="s">
        <v>2016</v>
      </c>
      <c r="E501" s="16">
        <v>2481099</v>
      </c>
      <c r="F501" s="16">
        <v>1630576</v>
      </c>
      <c r="G501" s="17">
        <v>65.7</v>
      </c>
      <c r="H501" s="16">
        <v>1561396</v>
      </c>
      <c r="I501" s="17">
        <v>62.9</v>
      </c>
      <c r="J501" s="16">
        <v>69180</v>
      </c>
      <c r="K501" s="17">
        <v>4.2</v>
      </c>
      <c r="L501" s="6" t="str">
        <f t="shared" si="56"/>
        <v>10/10/2020</v>
      </c>
      <c r="M501" s="6">
        <f t="shared" si="57"/>
        <v>44135</v>
      </c>
      <c r="N501" t="str">
        <f t="shared" si="58"/>
        <v>Iowa-44135</v>
      </c>
      <c r="O501" s="21">
        <f t="shared" si="59"/>
        <v>62.9</v>
      </c>
      <c r="P501" s="21">
        <f t="shared" si="60"/>
        <v>4.2</v>
      </c>
      <c r="Q501" s="22">
        <f t="shared" si="61"/>
        <v>2481099</v>
      </c>
      <c r="R501" s="22">
        <f t="shared" si="62"/>
        <v>1561396</v>
      </c>
      <c r="S501" s="22">
        <f t="shared" si="63"/>
        <v>69180</v>
      </c>
    </row>
    <row r="502" spans="1:19">
      <c r="A502" s="14" t="s">
        <v>2025</v>
      </c>
      <c r="B502" s="15" t="s">
        <v>34</v>
      </c>
      <c r="C502" s="14" t="s">
        <v>2008</v>
      </c>
      <c r="D502" s="14" t="s">
        <v>2016</v>
      </c>
      <c r="E502" s="16">
        <v>2236251</v>
      </c>
      <c r="F502" s="16">
        <v>1508097</v>
      </c>
      <c r="G502" s="17">
        <v>67.400000000000006</v>
      </c>
      <c r="H502" s="16">
        <v>1437158</v>
      </c>
      <c r="I502" s="17">
        <v>64.3</v>
      </c>
      <c r="J502" s="16">
        <v>70939</v>
      </c>
      <c r="K502" s="17">
        <v>4.7</v>
      </c>
      <c r="L502" s="6" t="str">
        <f t="shared" si="56"/>
        <v>10/10/2020</v>
      </c>
      <c r="M502" s="6">
        <f t="shared" si="57"/>
        <v>44135</v>
      </c>
      <c r="N502" t="str">
        <f t="shared" si="58"/>
        <v>Kansas-44135</v>
      </c>
      <c r="O502" s="21">
        <f t="shared" si="59"/>
        <v>64.3</v>
      </c>
      <c r="P502" s="21">
        <f t="shared" si="60"/>
        <v>4.7</v>
      </c>
      <c r="Q502" s="22">
        <f t="shared" si="61"/>
        <v>2236251</v>
      </c>
      <c r="R502" s="22">
        <f t="shared" si="62"/>
        <v>1437158</v>
      </c>
      <c r="S502" s="22">
        <f t="shared" si="63"/>
        <v>70939</v>
      </c>
    </row>
    <row r="503" spans="1:19">
      <c r="A503" s="14" t="s">
        <v>2026</v>
      </c>
      <c r="B503" s="15" t="s">
        <v>28</v>
      </c>
      <c r="C503" s="14" t="s">
        <v>2008</v>
      </c>
      <c r="D503" s="14" t="s">
        <v>2016</v>
      </c>
      <c r="E503" s="16">
        <v>3510534</v>
      </c>
      <c r="F503" s="16">
        <v>1983293</v>
      </c>
      <c r="G503" s="17">
        <v>56.5</v>
      </c>
      <c r="H503" s="16">
        <v>1873315</v>
      </c>
      <c r="I503" s="17">
        <v>53.4</v>
      </c>
      <c r="J503" s="16">
        <v>109978</v>
      </c>
      <c r="K503" s="17">
        <v>5.5</v>
      </c>
      <c r="L503" s="6" t="str">
        <f t="shared" si="56"/>
        <v>10/10/2020</v>
      </c>
      <c r="M503" s="6">
        <f t="shared" si="57"/>
        <v>44135</v>
      </c>
      <c r="N503" t="str">
        <f t="shared" si="58"/>
        <v>Kentucky-44135</v>
      </c>
      <c r="O503" s="21">
        <f t="shared" si="59"/>
        <v>53.4</v>
      </c>
      <c r="P503" s="21">
        <f t="shared" si="60"/>
        <v>5.5</v>
      </c>
      <c r="Q503" s="22">
        <f t="shared" si="61"/>
        <v>3510534</v>
      </c>
      <c r="R503" s="22">
        <f t="shared" si="62"/>
        <v>1873315</v>
      </c>
      <c r="S503" s="22">
        <f t="shared" si="63"/>
        <v>109978</v>
      </c>
    </row>
    <row r="504" spans="1:19">
      <c r="A504" s="14" t="s">
        <v>2027</v>
      </c>
      <c r="B504" s="15" t="s">
        <v>40</v>
      </c>
      <c r="C504" s="14" t="s">
        <v>2008</v>
      </c>
      <c r="D504" s="14" t="s">
        <v>2016</v>
      </c>
      <c r="E504" s="16">
        <v>3579445</v>
      </c>
      <c r="F504" s="16">
        <v>2094453</v>
      </c>
      <c r="G504" s="17">
        <v>58.5</v>
      </c>
      <c r="H504" s="16">
        <v>1929972</v>
      </c>
      <c r="I504" s="17">
        <v>53.9</v>
      </c>
      <c r="J504" s="16">
        <v>164481</v>
      </c>
      <c r="K504" s="17">
        <v>7.9</v>
      </c>
      <c r="L504" s="6" t="str">
        <f t="shared" si="56"/>
        <v>10/10/2020</v>
      </c>
      <c r="M504" s="6">
        <f t="shared" si="57"/>
        <v>44135</v>
      </c>
      <c r="N504" t="str">
        <f t="shared" si="58"/>
        <v>Louisiana-44135</v>
      </c>
      <c r="O504" s="21">
        <f t="shared" si="59"/>
        <v>53.9</v>
      </c>
      <c r="P504" s="21">
        <f t="shared" si="60"/>
        <v>7.9</v>
      </c>
      <c r="Q504" s="22">
        <f t="shared" si="61"/>
        <v>3579445</v>
      </c>
      <c r="R504" s="22">
        <f t="shared" si="62"/>
        <v>1929972</v>
      </c>
      <c r="S504" s="22">
        <f t="shared" si="63"/>
        <v>164481</v>
      </c>
    </row>
    <row r="505" spans="1:19">
      <c r="A505" s="14" t="s">
        <v>2028</v>
      </c>
      <c r="B505" s="15" t="s">
        <v>51</v>
      </c>
      <c r="C505" s="14" t="s">
        <v>2008</v>
      </c>
      <c r="D505" s="14" t="s">
        <v>2016</v>
      </c>
      <c r="E505" s="16">
        <v>1119531</v>
      </c>
      <c r="F505" s="16">
        <v>666379</v>
      </c>
      <c r="G505" s="17">
        <v>59.5</v>
      </c>
      <c r="H505" s="16">
        <v>634487</v>
      </c>
      <c r="I505" s="17">
        <v>56.7</v>
      </c>
      <c r="J505" s="16">
        <v>31892</v>
      </c>
      <c r="K505" s="17">
        <v>4.8</v>
      </c>
      <c r="L505" s="6" t="str">
        <f t="shared" si="56"/>
        <v>10/10/2020</v>
      </c>
      <c r="M505" s="6">
        <f t="shared" si="57"/>
        <v>44135</v>
      </c>
      <c r="N505" t="str">
        <f t="shared" si="58"/>
        <v>Maine-44135</v>
      </c>
      <c r="O505" s="21">
        <f t="shared" si="59"/>
        <v>56.7</v>
      </c>
      <c r="P505" s="21">
        <f t="shared" si="60"/>
        <v>4.8</v>
      </c>
      <c r="Q505" s="22">
        <f t="shared" si="61"/>
        <v>1119531</v>
      </c>
      <c r="R505" s="22">
        <f t="shared" si="62"/>
        <v>634487</v>
      </c>
      <c r="S505" s="22">
        <f t="shared" si="63"/>
        <v>31892</v>
      </c>
    </row>
    <row r="506" spans="1:19">
      <c r="A506" s="14" t="s">
        <v>2029</v>
      </c>
      <c r="B506" s="15" t="s">
        <v>23</v>
      </c>
      <c r="C506" s="14" t="s">
        <v>2008</v>
      </c>
      <c r="D506" s="14" t="s">
        <v>2016</v>
      </c>
      <c r="E506" s="16">
        <v>4773863</v>
      </c>
      <c r="F506" s="16">
        <v>3113628</v>
      </c>
      <c r="G506" s="17">
        <v>65.2</v>
      </c>
      <c r="H506" s="16">
        <v>2903239</v>
      </c>
      <c r="I506" s="17">
        <v>60.8</v>
      </c>
      <c r="J506" s="16">
        <v>210389</v>
      </c>
      <c r="K506" s="17">
        <v>6.8</v>
      </c>
      <c r="L506" s="6" t="str">
        <f t="shared" si="56"/>
        <v>10/10/2020</v>
      </c>
      <c r="M506" s="6">
        <f t="shared" si="57"/>
        <v>44135</v>
      </c>
      <c r="N506" t="str">
        <f t="shared" si="58"/>
        <v>Maryland-44135</v>
      </c>
      <c r="O506" s="21">
        <f t="shared" si="59"/>
        <v>60.8</v>
      </c>
      <c r="P506" s="21">
        <f t="shared" si="60"/>
        <v>6.8</v>
      </c>
      <c r="Q506" s="22">
        <f t="shared" si="61"/>
        <v>4773863</v>
      </c>
      <c r="R506" s="22">
        <f t="shared" si="62"/>
        <v>2903239</v>
      </c>
      <c r="S506" s="22">
        <f t="shared" si="63"/>
        <v>210389</v>
      </c>
    </row>
    <row r="507" spans="1:19">
      <c r="A507" s="14" t="s">
        <v>2030</v>
      </c>
      <c r="B507" s="15" t="s">
        <v>9</v>
      </c>
      <c r="C507" s="14" t="s">
        <v>2008</v>
      </c>
      <c r="D507" s="14" t="s">
        <v>2016</v>
      </c>
      <c r="E507" s="16">
        <v>5648070</v>
      </c>
      <c r="F507" s="16">
        <v>3688327</v>
      </c>
      <c r="G507" s="17">
        <v>65.3</v>
      </c>
      <c r="H507" s="16">
        <v>3373320</v>
      </c>
      <c r="I507" s="17">
        <v>59.7</v>
      </c>
      <c r="J507" s="16">
        <v>315007</v>
      </c>
      <c r="K507" s="17">
        <v>8.5</v>
      </c>
      <c r="L507" s="6" t="str">
        <f t="shared" si="56"/>
        <v>10/10/2020</v>
      </c>
      <c r="M507" s="6">
        <f t="shared" si="57"/>
        <v>44135</v>
      </c>
      <c r="N507" t="str">
        <f t="shared" si="58"/>
        <v>Massachusetts-44135</v>
      </c>
      <c r="O507" s="21">
        <f t="shared" si="59"/>
        <v>59.7</v>
      </c>
      <c r="P507" s="21">
        <f t="shared" si="60"/>
        <v>8.5</v>
      </c>
      <c r="Q507" s="22">
        <f t="shared" si="61"/>
        <v>5648070</v>
      </c>
      <c r="R507" s="22">
        <f t="shared" si="62"/>
        <v>3373320</v>
      </c>
      <c r="S507" s="22">
        <f t="shared" si="63"/>
        <v>315007</v>
      </c>
    </row>
    <row r="508" spans="1:19">
      <c r="A508" s="14" t="s">
        <v>2031</v>
      </c>
      <c r="B508" s="15" t="s">
        <v>42</v>
      </c>
      <c r="C508" s="14" t="s">
        <v>2008</v>
      </c>
      <c r="D508" s="14" t="s">
        <v>2016</v>
      </c>
      <c r="E508" s="16">
        <v>7995545</v>
      </c>
      <c r="F508" s="16">
        <v>4854613</v>
      </c>
      <c r="G508" s="17">
        <v>60.7</v>
      </c>
      <c r="H508" s="16">
        <v>4461770</v>
      </c>
      <c r="I508" s="17">
        <v>55.8</v>
      </c>
      <c r="J508" s="16">
        <v>392843</v>
      </c>
      <c r="K508" s="17">
        <v>8.1</v>
      </c>
      <c r="L508" s="6" t="str">
        <f t="shared" si="56"/>
        <v>10/10/2020</v>
      </c>
      <c r="M508" s="6">
        <f t="shared" si="57"/>
        <v>44135</v>
      </c>
      <c r="N508" t="str">
        <f t="shared" si="58"/>
        <v>Michigan-44135</v>
      </c>
      <c r="O508" s="21">
        <f t="shared" si="59"/>
        <v>55.8</v>
      </c>
      <c r="P508" s="21">
        <f t="shared" si="60"/>
        <v>8.1</v>
      </c>
      <c r="Q508" s="22">
        <f t="shared" si="61"/>
        <v>7995545</v>
      </c>
      <c r="R508" s="22">
        <f t="shared" si="62"/>
        <v>4461770</v>
      </c>
      <c r="S508" s="22">
        <f t="shared" si="63"/>
        <v>392843</v>
      </c>
    </row>
    <row r="509" spans="1:19">
      <c r="A509" s="14" t="s">
        <v>2032</v>
      </c>
      <c r="B509" s="15" t="s">
        <v>29</v>
      </c>
      <c r="C509" s="14" t="s">
        <v>2008</v>
      </c>
      <c r="D509" s="14" t="s">
        <v>2016</v>
      </c>
      <c r="E509" s="16">
        <v>4454624</v>
      </c>
      <c r="F509" s="16">
        <v>3070211</v>
      </c>
      <c r="G509" s="17">
        <v>68.900000000000006</v>
      </c>
      <c r="H509" s="16">
        <v>2906452</v>
      </c>
      <c r="I509" s="17">
        <v>65.2</v>
      </c>
      <c r="J509" s="16">
        <v>163759</v>
      </c>
      <c r="K509" s="17">
        <v>5.3</v>
      </c>
      <c r="L509" s="6" t="str">
        <f t="shared" si="56"/>
        <v>10/10/2020</v>
      </c>
      <c r="M509" s="6">
        <f t="shared" si="57"/>
        <v>44135</v>
      </c>
      <c r="N509" t="str">
        <f t="shared" si="58"/>
        <v>Minnesota-44135</v>
      </c>
      <c r="O509" s="21">
        <f t="shared" si="59"/>
        <v>65.2</v>
      </c>
      <c r="P509" s="21">
        <f t="shared" si="60"/>
        <v>5.3</v>
      </c>
      <c r="Q509" s="22">
        <f t="shared" si="61"/>
        <v>4454624</v>
      </c>
      <c r="R509" s="22">
        <f t="shared" si="62"/>
        <v>2906452</v>
      </c>
      <c r="S509" s="22">
        <f t="shared" si="63"/>
        <v>163759</v>
      </c>
    </row>
    <row r="510" spans="1:19">
      <c r="A510" s="14" t="s">
        <v>2033</v>
      </c>
      <c r="B510" s="15" t="s">
        <v>46</v>
      </c>
      <c r="C510" s="14" t="s">
        <v>2008</v>
      </c>
      <c r="D510" s="14" t="s">
        <v>2016</v>
      </c>
      <c r="E510" s="16">
        <v>2286309</v>
      </c>
      <c r="F510" s="16">
        <v>1268234</v>
      </c>
      <c r="G510" s="17">
        <v>55.5</v>
      </c>
      <c r="H510" s="16">
        <v>1180316</v>
      </c>
      <c r="I510" s="17">
        <v>51.6</v>
      </c>
      <c r="J510" s="16">
        <v>87918</v>
      </c>
      <c r="K510" s="17">
        <v>6.9</v>
      </c>
      <c r="L510" s="6" t="str">
        <f t="shared" si="56"/>
        <v>10/10/2020</v>
      </c>
      <c r="M510" s="6">
        <f t="shared" si="57"/>
        <v>44135</v>
      </c>
      <c r="N510" t="str">
        <f t="shared" si="58"/>
        <v>Mississippi-44135</v>
      </c>
      <c r="O510" s="21">
        <f t="shared" si="59"/>
        <v>51.6</v>
      </c>
      <c r="P510" s="21">
        <f t="shared" si="60"/>
        <v>6.9</v>
      </c>
      <c r="Q510" s="22">
        <f t="shared" si="61"/>
        <v>2286309</v>
      </c>
      <c r="R510" s="22">
        <f t="shared" si="62"/>
        <v>1180316</v>
      </c>
      <c r="S510" s="22">
        <f t="shared" si="63"/>
        <v>87918</v>
      </c>
    </row>
    <row r="511" spans="1:19">
      <c r="A511" s="14" t="s">
        <v>2034</v>
      </c>
      <c r="B511" s="15" t="s">
        <v>35</v>
      </c>
      <c r="C511" s="14" t="s">
        <v>2008</v>
      </c>
      <c r="D511" s="14" t="s">
        <v>2016</v>
      </c>
      <c r="E511" s="16">
        <v>4840816</v>
      </c>
      <c r="F511" s="16">
        <v>3071517</v>
      </c>
      <c r="G511" s="17">
        <v>63.5</v>
      </c>
      <c r="H511" s="16">
        <v>2919089</v>
      </c>
      <c r="I511" s="17">
        <v>60.3</v>
      </c>
      <c r="J511" s="16">
        <v>152428</v>
      </c>
      <c r="K511" s="17">
        <v>5</v>
      </c>
      <c r="L511" s="6" t="str">
        <f t="shared" si="56"/>
        <v>10/10/2020</v>
      </c>
      <c r="M511" s="6">
        <f t="shared" si="57"/>
        <v>44135</v>
      </c>
      <c r="N511" t="str">
        <f t="shared" si="58"/>
        <v>Missouri-44135</v>
      </c>
      <c r="O511" s="21">
        <f t="shared" si="59"/>
        <v>60.3</v>
      </c>
      <c r="P511" s="21">
        <f t="shared" si="60"/>
        <v>5</v>
      </c>
      <c r="Q511" s="22">
        <f t="shared" si="61"/>
        <v>4840816</v>
      </c>
      <c r="R511" s="22">
        <f t="shared" si="62"/>
        <v>2919089</v>
      </c>
      <c r="S511" s="22">
        <f t="shared" si="63"/>
        <v>152428</v>
      </c>
    </row>
    <row r="512" spans="1:19">
      <c r="A512" s="14" t="s">
        <v>2035</v>
      </c>
      <c r="B512" s="15" t="s">
        <v>54</v>
      </c>
      <c r="C512" s="14" t="s">
        <v>2008</v>
      </c>
      <c r="D512" s="14" t="s">
        <v>2016</v>
      </c>
      <c r="E512" s="16">
        <v>864626</v>
      </c>
      <c r="F512" s="16">
        <v>536872</v>
      </c>
      <c r="G512" s="17">
        <v>62.1</v>
      </c>
      <c r="H512" s="16">
        <v>511419</v>
      </c>
      <c r="I512" s="17">
        <v>59.1</v>
      </c>
      <c r="J512" s="16">
        <v>25453</v>
      </c>
      <c r="K512" s="17">
        <v>4.7</v>
      </c>
      <c r="L512" s="6" t="str">
        <f t="shared" si="56"/>
        <v>10/10/2020</v>
      </c>
      <c r="M512" s="6">
        <f t="shared" si="57"/>
        <v>44135</v>
      </c>
      <c r="N512" t="str">
        <f t="shared" si="58"/>
        <v>Montana-44135</v>
      </c>
      <c r="O512" s="21">
        <f t="shared" si="59"/>
        <v>59.1</v>
      </c>
      <c r="P512" s="21">
        <f t="shared" si="60"/>
        <v>4.7</v>
      </c>
      <c r="Q512" s="22">
        <f t="shared" si="61"/>
        <v>864626</v>
      </c>
      <c r="R512" s="22">
        <f t="shared" si="62"/>
        <v>511419</v>
      </c>
      <c r="S512" s="22">
        <f t="shared" si="63"/>
        <v>25453</v>
      </c>
    </row>
    <row r="513" spans="1:19">
      <c r="A513" s="14" t="s">
        <v>2036</v>
      </c>
      <c r="B513" s="15" t="s">
        <v>12</v>
      </c>
      <c r="C513" s="14" t="s">
        <v>2008</v>
      </c>
      <c r="D513" s="14" t="s">
        <v>2016</v>
      </c>
      <c r="E513" s="16">
        <v>1488824</v>
      </c>
      <c r="F513" s="16">
        <v>1026818</v>
      </c>
      <c r="G513" s="17">
        <v>69</v>
      </c>
      <c r="H513" s="16">
        <v>990239</v>
      </c>
      <c r="I513" s="17">
        <v>66.5</v>
      </c>
      <c r="J513" s="16">
        <v>36579</v>
      </c>
      <c r="K513" s="17">
        <v>3.6</v>
      </c>
      <c r="L513" s="6" t="str">
        <f t="shared" si="56"/>
        <v>10/10/2020</v>
      </c>
      <c r="M513" s="6">
        <f t="shared" si="57"/>
        <v>44135</v>
      </c>
      <c r="N513" t="str">
        <f t="shared" si="58"/>
        <v>Nebraska-44135</v>
      </c>
      <c r="O513" s="21">
        <f t="shared" si="59"/>
        <v>66.5</v>
      </c>
      <c r="P513" s="21">
        <f t="shared" si="60"/>
        <v>3.6</v>
      </c>
      <c r="Q513" s="22">
        <f t="shared" si="61"/>
        <v>1488824</v>
      </c>
      <c r="R513" s="22">
        <f t="shared" si="62"/>
        <v>990239</v>
      </c>
      <c r="S513" s="22">
        <f t="shared" si="63"/>
        <v>36579</v>
      </c>
    </row>
    <row r="514" spans="1:19">
      <c r="A514" s="14" t="s">
        <v>2037</v>
      </c>
      <c r="B514" s="15" t="s">
        <v>24</v>
      </c>
      <c r="C514" s="14" t="s">
        <v>2008</v>
      </c>
      <c r="D514" s="14" t="s">
        <v>2016</v>
      </c>
      <c r="E514" s="16">
        <v>2494084</v>
      </c>
      <c r="F514" s="16">
        <v>1545744</v>
      </c>
      <c r="G514" s="17">
        <v>62</v>
      </c>
      <c r="H514" s="16">
        <v>1360394</v>
      </c>
      <c r="I514" s="17">
        <v>54.5</v>
      </c>
      <c r="J514" s="16">
        <v>185350</v>
      </c>
      <c r="K514" s="17">
        <v>12</v>
      </c>
      <c r="L514" s="6" t="str">
        <f t="shared" si="56"/>
        <v>10/10/2020</v>
      </c>
      <c r="M514" s="6">
        <f t="shared" si="57"/>
        <v>44135</v>
      </c>
      <c r="N514" t="str">
        <f t="shared" si="58"/>
        <v>Nevada-44135</v>
      </c>
      <c r="O514" s="21">
        <f t="shared" si="59"/>
        <v>54.5</v>
      </c>
      <c r="P514" s="21">
        <f t="shared" si="60"/>
        <v>12</v>
      </c>
      <c r="Q514" s="22">
        <f t="shared" si="61"/>
        <v>2494084</v>
      </c>
      <c r="R514" s="22">
        <f t="shared" si="62"/>
        <v>1360394</v>
      </c>
      <c r="S514" s="22">
        <f t="shared" si="63"/>
        <v>185350</v>
      </c>
    </row>
    <row r="515" spans="1:19">
      <c r="A515" s="14" t="s">
        <v>2038</v>
      </c>
      <c r="B515" s="15" t="s">
        <v>19</v>
      </c>
      <c r="C515" s="14" t="s">
        <v>2008</v>
      </c>
      <c r="D515" s="14" t="s">
        <v>2016</v>
      </c>
      <c r="E515" s="16">
        <v>1132223</v>
      </c>
      <c r="F515" s="16">
        <v>761379</v>
      </c>
      <c r="G515" s="17">
        <v>67.2</v>
      </c>
      <c r="H515" s="16">
        <v>725252</v>
      </c>
      <c r="I515" s="17">
        <v>64.099999999999994</v>
      </c>
      <c r="J515" s="16">
        <v>36127</v>
      </c>
      <c r="K515" s="17">
        <v>4.7</v>
      </c>
      <c r="L515" s="6" t="str">
        <f t="shared" si="56"/>
        <v>10/10/2020</v>
      </c>
      <c r="M515" s="6">
        <f t="shared" si="57"/>
        <v>44135</v>
      </c>
      <c r="N515" t="str">
        <f t="shared" si="58"/>
        <v>New Hampshire-44135</v>
      </c>
      <c r="O515" s="21">
        <f t="shared" si="59"/>
        <v>64.099999999999994</v>
      </c>
      <c r="P515" s="21">
        <f t="shared" si="60"/>
        <v>4.7</v>
      </c>
      <c r="Q515" s="22">
        <f t="shared" si="61"/>
        <v>1132223</v>
      </c>
      <c r="R515" s="22">
        <f t="shared" si="62"/>
        <v>725252</v>
      </c>
      <c r="S515" s="22">
        <f t="shared" si="63"/>
        <v>36127</v>
      </c>
    </row>
    <row r="516" spans="1:19">
      <c r="A516" s="14" t="s">
        <v>2039</v>
      </c>
      <c r="B516" s="15" t="s">
        <v>21</v>
      </c>
      <c r="C516" s="14" t="s">
        <v>2008</v>
      </c>
      <c r="D516" s="14" t="s">
        <v>2016</v>
      </c>
      <c r="E516" s="16">
        <v>7075699</v>
      </c>
      <c r="F516" s="16">
        <v>4378750</v>
      </c>
      <c r="G516" s="17">
        <v>61.9</v>
      </c>
      <c r="H516" s="16">
        <v>4043309</v>
      </c>
      <c r="I516" s="17">
        <v>57.1</v>
      </c>
      <c r="J516" s="16">
        <v>335441</v>
      </c>
      <c r="K516" s="17">
        <v>7.7</v>
      </c>
      <c r="L516" s="6" t="str">
        <f t="shared" si="56"/>
        <v>10/10/2020</v>
      </c>
      <c r="M516" s="6">
        <f t="shared" si="57"/>
        <v>44135</v>
      </c>
      <c r="N516" t="str">
        <f t="shared" si="58"/>
        <v>New Jersey-44135</v>
      </c>
      <c r="O516" s="21">
        <f t="shared" si="59"/>
        <v>57.1</v>
      </c>
      <c r="P516" s="21">
        <f t="shared" si="60"/>
        <v>7.7</v>
      </c>
      <c r="Q516" s="22">
        <f t="shared" si="61"/>
        <v>7075699</v>
      </c>
      <c r="R516" s="22">
        <f t="shared" si="62"/>
        <v>4043309</v>
      </c>
      <c r="S516" s="22">
        <f t="shared" si="63"/>
        <v>335441</v>
      </c>
    </row>
    <row r="517" spans="1:19">
      <c r="A517" s="14" t="s">
        <v>2040</v>
      </c>
      <c r="B517" s="15" t="s">
        <v>47</v>
      </c>
      <c r="C517" s="14" t="s">
        <v>2008</v>
      </c>
      <c r="D517" s="14" t="s">
        <v>2016</v>
      </c>
      <c r="E517" s="16">
        <v>1656467</v>
      </c>
      <c r="F517" s="16">
        <v>960709</v>
      </c>
      <c r="G517" s="17">
        <v>58</v>
      </c>
      <c r="H517" s="16">
        <v>878694</v>
      </c>
      <c r="I517" s="17">
        <v>53</v>
      </c>
      <c r="J517" s="16">
        <v>82015</v>
      </c>
      <c r="K517" s="17">
        <v>8.5</v>
      </c>
      <c r="L517" s="6" t="str">
        <f t="shared" si="56"/>
        <v>10/10/2020</v>
      </c>
      <c r="M517" s="6">
        <f t="shared" si="57"/>
        <v>44135</v>
      </c>
      <c r="N517" t="str">
        <f t="shared" si="58"/>
        <v>New Mexico-44135</v>
      </c>
      <c r="O517" s="21">
        <f t="shared" si="59"/>
        <v>53</v>
      </c>
      <c r="P517" s="21">
        <f t="shared" si="60"/>
        <v>8.5</v>
      </c>
      <c r="Q517" s="22">
        <f t="shared" si="61"/>
        <v>1656467</v>
      </c>
      <c r="R517" s="22">
        <f t="shared" si="62"/>
        <v>878694</v>
      </c>
      <c r="S517" s="22">
        <f t="shared" si="63"/>
        <v>82015</v>
      </c>
    </row>
    <row r="518" spans="1:19">
      <c r="A518" s="14" t="s">
        <v>2041</v>
      </c>
      <c r="B518" s="15" t="s">
        <v>16</v>
      </c>
      <c r="C518" s="14" t="s">
        <v>2008</v>
      </c>
      <c r="D518" s="14" t="s">
        <v>2016</v>
      </c>
      <c r="E518" s="16">
        <v>15551640</v>
      </c>
      <c r="F518" s="16">
        <v>9226555</v>
      </c>
      <c r="G518" s="17">
        <v>59.3</v>
      </c>
      <c r="H518" s="16">
        <v>8424046</v>
      </c>
      <c r="I518" s="17">
        <v>54.2</v>
      </c>
      <c r="J518" s="16">
        <v>802509</v>
      </c>
      <c r="K518" s="17">
        <v>8.6999999999999993</v>
      </c>
      <c r="L518" s="6" t="str">
        <f t="shared" si="56"/>
        <v>10/10/2020</v>
      </c>
      <c r="M518" s="6">
        <f t="shared" si="57"/>
        <v>44135</v>
      </c>
      <c r="N518" t="str">
        <f t="shared" si="58"/>
        <v>New York-44135</v>
      </c>
      <c r="O518" s="21">
        <f t="shared" si="59"/>
        <v>54.2</v>
      </c>
      <c r="P518" s="21">
        <f t="shared" si="60"/>
        <v>8.6999999999999993</v>
      </c>
      <c r="Q518" s="22">
        <f t="shared" si="61"/>
        <v>15551640</v>
      </c>
      <c r="R518" s="22">
        <f t="shared" si="62"/>
        <v>8424046</v>
      </c>
      <c r="S518" s="22">
        <f t="shared" si="63"/>
        <v>802509</v>
      </c>
    </row>
    <row r="519" spans="1:19">
      <c r="A519" s="14" t="s">
        <v>2042</v>
      </c>
      <c r="B519" s="18" t="s">
        <v>2043</v>
      </c>
      <c r="C519" s="14" t="s">
        <v>2008</v>
      </c>
      <c r="D519" s="14" t="s">
        <v>2016</v>
      </c>
      <c r="E519" s="16">
        <v>6653181</v>
      </c>
      <c r="F519" s="16">
        <v>3869498</v>
      </c>
      <c r="G519" s="17">
        <v>58.2</v>
      </c>
      <c r="H519" s="16">
        <v>3406685</v>
      </c>
      <c r="I519" s="17">
        <v>51.2</v>
      </c>
      <c r="J519" s="16">
        <v>462813</v>
      </c>
      <c r="K519" s="17">
        <v>12</v>
      </c>
      <c r="L519" s="6" t="str">
        <f t="shared" si="56"/>
        <v>10/10/2020</v>
      </c>
      <c r="M519" s="6">
        <f t="shared" si="57"/>
        <v>44135</v>
      </c>
      <c r="N519" t="str">
        <f t="shared" si="58"/>
        <v>New York city-44135</v>
      </c>
      <c r="O519" s="21">
        <f t="shared" si="59"/>
        <v>51.2</v>
      </c>
      <c r="P519" s="21">
        <f t="shared" si="60"/>
        <v>12</v>
      </c>
      <c r="Q519" s="22">
        <f t="shared" si="61"/>
        <v>6653181</v>
      </c>
      <c r="R519" s="22">
        <f t="shared" si="62"/>
        <v>3406685</v>
      </c>
      <c r="S519" s="22">
        <f t="shared" si="63"/>
        <v>462813</v>
      </c>
    </row>
    <row r="520" spans="1:19">
      <c r="A520" s="14" t="s">
        <v>2044</v>
      </c>
      <c r="B520" s="15" t="s">
        <v>20</v>
      </c>
      <c r="C520" s="14" t="s">
        <v>2008</v>
      </c>
      <c r="D520" s="14" t="s">
        <v>2016</v>
      </c>
      <c r="E520" s="16">
        <v>8389288</v>
      </c>
      <c r="F520" s="16">
        <v>5028348</v>
      </c>
      <c r="G520" s="17">
        <v>59.9</v>
      </c>
      <c r="H520" s="16">
        <v>4687352</v>
      </c>
      <c r="I520" s="17">
        <v>55.9</v>
      </c>
      <c r="J520" s="16">
        <v>340996</v>
      </c>
      <c r="K520" s="17">
        <v>6.8</v>
      </c>
      <c r="L520" s="6" t="str">
        <f t="shared" si="56"/>
        <v>10/10/2020</v>
      </c>
      <c r="M520" s="6">
        <f t="shared" si="57"/>
        <v>44135</v>
      </c>
      <c r="N520" t="str">
        <f t="shared" si="58"/>
        <v>North Carolina-44135</v>
      </c>
      <c r="O520" s="21">
        <f t="shared" si="59"/>
        <v>55.9</v>
      </c>
      <c r="P520" s="21">
        <f t="shared" si="60"/>
        <v>6.8</v>
      </c>
      <c r="Q520" s="22">
        <f t="shared" si="61"/>
        <v>8389288</v>
      </c>
      <c r="R520" s="22">
        <f t="shared" si="62"/>
        <v>4687352</v>
      </c>
      <c r="S520" s="22">
        <f t="shared" si="63"/>
        <v>340996</v>
      </c>
    </row>
    <row r="521" spans="1:19">
      <c r="A521" s="14" t="s">
        <v>2045</v>
      </c>
      <c r="B521" s="15" t="s">
        <v>48</v>
      </c>
      <c r="C521" s="14" t="s">
        <v>2008</v>
      </c>
      <c r="D521" s="14" t="s">
        <v>2016</v>
      </c>
      <c r="E521" s="16">
        <v>585654</v>
      </c>
      <c r="F521" s="16">
        <v>404945</v>
      </c>
      <c r="G521" s="17">
        <v>69.099999999999994</v>
      </c>
      <c r="H521" s="16">
        <v>386012</v>
      </c>
      <c r="I521" s="17">
        <v>65.900000000000006</v>
      </c>
      <c r="J521" s="16">
        <v>18933</v>
      </c>
      <c r="K521" s="17">
        <v>4.7</v>
      </c>
      <c r="L521" s="6" t="str">
        <f t="shared" ref="L521:L584" si="64">_xlfn.CONCAT(D521,"/",D521,"/",C521)</f>
        <v>10/10/2020</v>
      </c>
      <c r="M521" s="6">
        <f t="shared" ref="M521:M584" si="65">EOMONTH(L521,0)</f>
        <v>44135</v>
      </c>
      <c r="N521" t="str">
        <f t="shared" ref="N521:N584" si="66">_xlfn.CONCAT(B521,"-",M521)</f>
        <v>North Dakota-44135</v>
      </c>
      <c r="O521" s="21">
        <f t="shared" ref="O521:O584" si="67">I521</f>
        <v>65.900000000000006</v>
      </c>
      <c r="P521" s="21">
        <f t="shared" ref="P521:P584" si="68">K521</f>
        <v>4.7</v>
      </c>
      <c r="Q521" s="22">
        <f t="shared" ref="Q521:Q584" si="69">E521</f>
        <v>585654</v>
      </c>
      <c r="R521" s="22">
        <f t="shared" ref="R521:R584" si="70">H521</f>
        <v>386012</v>
      </c>
      <c r="S521" s="22">
        <f t="shared" ref="S521:S584" si="71">J521</f>
        <v>18933</v>
      </c>
    </row>
    <row r="522" spans="1:19">
      <c r="A522" s="14" t="s">
        <v>2046</v>
      </c>
      <c r="B522" s="15" t="s">
        <v>41</v>
      </c>
      <c r="C522" s="14" t="s">
        <v>2008</v>
      </c>
      <c r="D522" s="14" t="s">
        <v>2016</v>
      </c>
      <c r="E522" s="16">
        <v>9260740</v>
      </c>
      <c r="F522" s="16">
        <v>5698877</v>
      </c>
      <c r="G522" s="17">
        <v>61.5</v>
      </c>
      <c r="H522" s="16">
        <v>5380157</v>
      </c>
      <c r="I522" s="17">
        <v>58.1</v>
      </c>
      <c r="J522" s="16">
        <v>318720</v>
      </c>
      <c r="K522" s="17">
        <v>5.6</v>
      </c>
      <c r="L522" s="6" t="str">
        <f t="shared" si="64"/>
        <v>10/10/2020</v>
      </c>
      <c r="M522" s="6">
        <f t="shared" si="65"/>
        <v>44135</v>
      </c>
      <c r="N522" t="str">
        <f t="shared" si="66"/>
        <v>Ohio-44135</v>
      </c>
      <c r="O522" s="21">
        <f t="shared" si="67"/>
        <v>58.1</v>
      </c>
      <c r="P522" s="21">
        <f t="shared" si="68"/>
        <v>5.6</v>
      </c>
      <c r="Q522" s="22">
        <f t="shared" si="69"/>
        <v>9260740</v>
      </c>
      <c r="R522" s="22">
        <f t="shared" si="70"/>
        <v>5380157</v>
      </c>
      <c r="S522" s="22">
        <f t="shared" si="71"/>
        <v>318720</v>
      </c>
    </row>
    <row r="523" spans="1:19">
      <c r="A523" s="14" t="s">
        <v>2047</v>
      </c>
      <c r="B523" s="15" t="s">
        <v>30</v>
      </c>
      <c r="C523" s="14" t="s">
        <v>2008</v>
      </c>
      <c r="D523" s="14" t="s">
        <v>2016</v>
      </c>
      <c r="E523" s="16">
        <v>3059281</v>
      </c>
      <c r="F523" s="16">
        <v>1861590</v>
      </c>
      <c r="G523" s="17">
        <v>60.9</v>
      </c>
      <c r="H523" s="16">
        <v>1765143</v>
      </c>
      <c r="I523" s="17">
        <v>57.7</v>
      </c>
      <c r="J523" s="16">
        <v>96447</v>
      </c>
      <c r="K523" s="17">
        <v>5.2</v>
      </c>
      <c r="L523" s="6" t="str">
        <f t="shared" si="64"/>
        <v>10/10/2020</v>
      </c>
      <c r="M523" s="6">
        <f t="shared" si="65"/>
        <v>44135</v>
      </c>
      <c r="N523" t="str">
        <f t="shared" si="66"/>
        <v>Oklahoma-44135</v>
      </c>
      <c r="O523" s="21">
        <f t="shared" si="67"/>
        <v>57.7</v>
      </c>
      <c r="P523" s="21">
        <f t="shared" si="68"/>
        <v>5.2</v>
      </c>
      <c r="Q523" s="22">
        <f t="shared" si="69"/>
        <v>3059281</v>
      </c>
      <c r="R523" s="22">
        <f t="shared" si="70"/>
        <v>1765143</v>
      </c>
      <c r="S523" s="22">
        <f t="shared" si="71"/>
        <v>96447</v>
      </c>
    </row>
    <row r="524" spans="1:19">
      <c r="A524" s="14" t="s">
        <v>2048</v>
      </c>
      <c r="B524" s="15" t="s">
        <v>14</v>
      </c>
      <c r="C524" s="14" t="s">
        <v>2008</v>
      </c>
      <c r="D524" s="14" t="s">
        <v>2016</v>
      </c>
      <c r="E524" s="16">
        <v>3449790</v>
      </c>
      <c r="F524" s="16">
        <v>2122565</v>
      </c>
      <c r="G524" s="17">
        <v>61.5</v>
      </c>
      <c r="H524" s="16">
        <v>1974681</v>
      </c>
      <c r="I524" s="17">
        <v>57.2</v>
      </c>
      <c r="J524" s="16">
        <v>147884</v>
      </c>
      <c r="K524" s="17">
        <v>7</v>
      </c>
      <c r="L524" s="6" t="str">
        <f t="shared" si="64"/>
        <v>10/10/2020</v>
      </c>
      <c r="M524" s="6">
        <f t="shared" si="65"/>
        <v>44135</v>
      </c>
      <c r="N524" t="str">
        <f t="shared" si="66"/>
        <v>Oregon-44135</v>
      </c>
      <c r="O524" s="21">
        <f t="shared" si="67"/>
        <v>57.2</v>
      </c>
      <c r="P524" s="21">
        <f t="shared" si="68"/>
        <v>7</v>
      </c>
      <c r="Q524" s="22">
        <f t="shared" si="69"/>
        <v>3449790</v>
      </c>
      <c r="R524" s="22">
        <f t="shared" si="70"/>
        <v>1974681</v>
      </c>
      <c r="S524" s="22">
        <f t="shared" si="71"/>
        <v>147884</v>
      </c>
    </row>
    <row r="525" spans="1:19">
      <c r="A525" s="14" t="s">
        <v>2049</v>
      </c>
      <c r="B525" s="15" t="s">
        <v>31</v>
      </c>
      <c r="C525" s="14" t="s">
        <v>2008</v>
      </c>
      <c r="D525" s="14" t="s">
        <v>2016</v>
      </c>
      <c r="E525" s="16">
        <v>10277210</v>
      </c>
      <c r="F525" s="16">
        <v>6314482</v>
      </c>
      <c r="G525" s="17">
        <v>61.4</v>
      </c>
      <c r="H525" s="16">
        <v>5870140</v>
      </c>
      <c r="I525" s="17">
        <v>57.1</v>
      </c>
      <c r="J525" s="16">
        <v>444342</v>
      </c>
      <c r="K525" s="17">
        <v>7</v>
      </c>
      <c r="L525" s="6" t="str">
        <f t="shared" si="64"/>
        <v>10/10/2020</v>
      </c>
      <c r="M525" s="6">
        <f t="shared" si="65"/>
        <v>44135</v>
      </c>
      <c r="N525" t="str">
        <f t="shared" si="66"/>
        <v>Pennsylvania-44135</v>
      </c>
      <c r="O525" s="21">
        <f t="shared" si="67"/>
        <v>57.1</v>
      </c>
      <c r="P525" s="21">
        <f t="shared" si="68"/>
        <v>7</v>
      </c>
      <c r="Q525" s="22">
        <f t="shared" si="69"/>
        <v>10277210</v>
      </c>
      <c r="R525" s="22">
        <f t="shared" si="70"/>
        <v>5870140</v>
      </c>
      <c r="S525" s="22">
        <f t="shared" si="71"/>
        <v>444342</v>
      </c>
    </row>
    <row r="526" spans="1:19">
      <c r="A526" s="14" t="s">
        <v>2050</v>
      </c>
      <c r="B526" s="15" t="s">
        <v>17</v>
      </c>
      <c r="C526" s="14" t="s">
        <v>2008</v>
      </c>
      <c r="D526" s="14" t="s">
        <v>2016</v>
      </c>
      <c r="E526" s="16">
        <v>864169</v>
      </c>
      <c r="F526" s="16">
        <v>535860</v>
      </c>
      <c r="G526" s="17">
        <v>62</v>
      </c>
      <c r="H526" s="16">
        <v>496914</v>
      </c>
      <c r="I526" s="17">
        <v>57.5</v>
      </c>
      <c r="J526" s="16">
        <v>38946</v>
      </c>
      <c r="K526" s="17">
        <v>7.3</v>
      </c>
      <c r="L526" s="6" t="str">
        <f t="shared" si="64"/>
        <v>10/10/2020</v>
      </c>
      <c r="M526" s="6">
        <f t="shared" si="65"/>
        <v>44135</v>
      </c>
      <c r="N526" t="str">
        <f t="shared" si="66"/>
        <v>Rhode Island-44135</v>
      </c>
      <c r="O526" s="21">
        <f t="shared" si="67"/>
        <v>57.5</v>
      </c>
      <c r="P526" s="21">
        <f t="shared" si="68"/>
        <v>7.3</v>
      </c>
      <c r="Q526" s="22">
        <f t="shared" si="69"/>
        <v>864169</v>
      </c>
      <c r="R526" s="22">
        <f t="shared" si="70"/>
        <v>496914</v>
      </c>
      <c r="S526" s="22">
        <f t="shared" si="71"/>
        <v>38946</v>
      </c>
    </row>
    <row r="527" spans="1:19">
      <c r="A527" s="14" t="s">
        <v>2051</v>
      </c>
      <c r="B527" s="15" t="s">
        <v>32</v>
      </c>
      <c r="C527" s="14" t="s">
        <v>2008</v>
      </c>
      <c r="D527" s="14" t="s">
        <v>2016</v>
      </c>
      <c r="E527" s="16">
        <v>4148416</v>
      </c>
      <c r="F527" s="16">
        <v>2437115</v>
      </c>
      <c r="G527" s="17">
        <v>58.7</v>
      </c>
      <c r="H527" s="16">
        <v>2306258</v>
      </c>
      <c r="I527" s="17">
        <v>55.6</v>
      </c>
      <c r="J527" s="16">
        <v>130857</v>
      </c>
      <c r="K527" s="17">
        <v>5.4</v>
      </c>
      <c r="L527" s="6" t="str">
        <f t="shared" si="64"/>
        <v>10/10/2020</v>
      </c>
      <c r="M527" s="6">
        <f t="shared" si="65"/>
        <v>44135</v>
      </c>
      <c r="N527" t="str">
        <f t="shared" si="66"/>
        <v>South Carolina-44135</v>
      </c>
      <c r="O527" s="21">
        <f t="shared" si="67"/>
        <v>55.6</v>
      </c>
      <c r="P527" s="21">
        <f t="shared" si="68"/>
        <v>5.4</v>
      </c>
      <c r="Q527" s="22">
        <f t="shared" si="69"/>
        <v>4148416</v>
      </c>
      <c r="R527" s="22">
        <f t="shared" si="70"/>
        <v>2306258</v>
      </c>
      <c r="S527" s="22">
        <f t="shared" si="71"/>
        <v>130857</v>
      </c>
    </row>
    <row r="528" spans="1:19">
      <c r="A528" s="14" t="s">
        <v>2052</v>
      </c>
      <c r="B528" s="15" t="s">
        <v>43</v>
      </c>
      <c r="C528" s="14" t="s">
        <v>2008</v>
      </c>
      <c r="D528" s="14" t="s">
        <v>2016</v>
      </c>
      <c r="E528" s="16">
        <v>681531</v>
      </c>
      <c r="F528" s="16">
        <v>474305</v>
      </c>
      <c r="G528" s="17">
        <v>69.599999999999994</v>
      </c>
      <c r="H528" s="16">
        <v>456730</v>
      </c>
      <c r="I528" s="17">
        <v>67</v>
      </c>
      <c r="J528" s="16">
        <v>17575</v>
      </c>
      <c r="K528" s="17">
        <v>3.7</v>
      </c>
      <c r="L528" s="6" t="str">
        <f t="shared" si="64"/>
        <v>10/10/2020</v>
      </c>
      <c r="M528" s="6">
        <f t="shared" si="65"/>
        <v>44135</v>
      </c>
      <c r="N528" t="str">
        <f t="shared" si="66"/>
        <v>South Dakota-44135</v>
      </c>
      <c r="O528" s="21">
        <f t="shared" si="67"/>
        <v>67</v>
      </c>
      <c r="P528" s="21">
        <f t="shared" si="68"/>
        <v>3.7</v>
      </c>
      <c r="Q528" s="22">
        <f t="shared" si="69"/>
        <v>681531</v>
      </c>
      <c r="R528" s="22">
        <f t="shared" si="70"/>
        <v>456730</v>
      </c>
      <c r="S528" s="22">
        <f t="shared" si="71"/>
        <v>17575</v>
      </c>
    </row>
    <row r="529" spans="1:19">
      <c r="A529" s="14" t="s">
        <v>2053</v>
      </c>
      <c r="B529" s="15" t="s">
        <v>25</v>
      </c>
      <c r="C529" s="14" t="s">
        <v>2008</v>
      </c>
      <c r="D529" s="14" t="s">
        <v>2016</v>
      </c>
      <c r="E529" s="16">
        <v>5454779</v>
      </c>
      <c r="F529" s="16">
        <v>3396932</v>
      </c>
      <c r="G529" s="17">
        <v>62.3</v>
      </c>
      <c r="H529" s="16">
        <v>3131888</v>
      </c>
      <c r="I529" s="17">
        <v>57.4</v>
      </c>
      <c r="J529" s="16">
        <v>265044</v>
      </c>
      <c r="K529" s="17">
        <v>7.8</v>
      </c>
      <c r="L529" s="6" t="str">
        <f t="shared" si="64"/>
        <v>10/10/2020</v>
      </c>
      <c r="M529" s="6">
        <f t="shared" si="65"/>
        <v>44135</v>
      </c>
      <c r="N529" t="str">
        <f t="shared" si="66"/>
        <v>Tennessee-44135</v>
      </c>
      <c r="O529" s="21">
        <f t="shared" si="67"/>
        <v>57.4</v>
      </c>
      <c r="P529" s="21">
        <f t="shared" si="68"/>
        <v>7.8</v>
      </c>
      <c r="Q529" s="22">
        <f t="shared" si="69"/>
        <v>5454779</v>
      </c>
      <c r="R529" s="22">
        <f t="shared" si="70"/>
        <v>3131888</v>
      </c>
      <c r="S529" s="22">
        <f t="shared" si="71"/>
        <v>265044</v>
      </c>
    </row>
    <row r="530" spans="1:19">
      <c r="A530" s="14" t="s">
        <v>2054</v>
      </c>
      <c r="B530" s="15" t="s">
        <v>11</v>
      </c>
      <c r="C530" s="14" t="s">
        <v>2008</v>
      </c>
      <c r="D530" s="14" t="s">
        <v>2016</v>
      </c>
      <c r="E530" s="16">
        <v>22389388</v>
      </c>
      <c r="F530" s="16">
        <v>14220838</v>
      </c>
      <c r="G530" s="17">
        <v>63.5</v>
      </c>
      <c r="H530" s="16">
        <v>13177348</v>
      </c>
      <c r="I530" s="17">
        <v>58.9</v>
      </c>
      <c r="J530" s="16">
        <v>1043490</v>
      </c>
      <c r="K530" s="17">
        <v>7.3</v>
      </c>
      <c r="L530" s="6" t="str">
        <f t="shared" si="64"/>
        <v>10/10/2020</v>
      </c>
      <c r="M530" s="6">
        <f t="shared" si="65"/>
        <v>44135</v>
      </c>
      <c r="N530" t="str">
        <f t="shared" si="66"/>
        <v>Texas-44135</v>
      </c>
      <c r="O530" s="21">
        <f t="shared" si="67"/>
        <v>58.9</v>
      </c>
      <c r="P530" s="21">
        <f t="shared" si="68"/>
        <v>7.3</v>
      </c>
      <c r="Q530" s="22">
        <f t="shared" si="69"/>
        <v>22389388</v>
      </c>
      <c r="R530" s="22">
        <f t="shared" si="70"/>
        <v>13177348</v>
      </c>
      <c r="S530" s="22">
        <f t="shared" si="71"/>
        <v>1043490</v>
      </c>
    </row>
    <row r="531" spans="1:19">
      <c r="A531" s="14" t="s">
        <v>2055</v>
      </c>
      <c r="B531" s="15" t="s">
        <v>13</v>
      </c>
      <c r="C531" s="14" t="s">
        <v>2008</v>
      </c>
      <c r="D531" s="14" t="s">
        <v>2016</v>
      </c>
      <c r="E531" s="16">
        <v>2414062</v>
      </c>
      <c r="F531" s="16">
        <v>1637215</v>
      </c>
      <c r="G531" s="17">
        <v>67.8</v>
      </c>
      <c r="H531" s="16">
        <v>1574896</v>
      </c>
      <c r="I531" s="17">
        <v>65.2</v>
      </c>
      <c r="J531" s="16">
        <v>62319</v>
      </c>
      <c r="K531" s="17">
        <v>3.8</v>
      </c>
      <c r="L531" s="6" t="str">
        <f t="shared" si="64"/>
        <v>10/10/2020</v>
      </c>
      <c r="M531" s="6">
        <f t="shared" si="65"/>
        <v>44135</v>
      </c>
      <c r="N531" t="str">
        <f t="shared" si="66"/>
        <v>Utah-44135</v>
      </c>
      <c r="O531" s="21">
        <f t="shared" si="67"/>
        <v>65.2</v>
      </c>
      <c r="P531" s="21">
        <f t="shared" si="68"/>
        <v>3.8</v>
      </c>
      <c r="Q531" s="22">
        <f t="shared" si="69"/>
        <v>2414062</v>
      </c>
      <c r="R531" s="22">
        <f t="shared" si="70"/>
        <v>1574896</v>
      </c>
      <c r="S531" s="22">
        <f t="shared" si="71"/>
        <v>62319</v>
      </c>
    </row>
    <row r="532" spans="1:19">
      <c r="A532" s="14" t="s">
        <v>2056</v>
      </c>
      <c r="B532" s="15" t="s">
        <v>36</v>
      </c>
      <c r="C532" s="14" t="s">
        <v>2008</v>
      </c>
      <c r="D532" s="14" t="s">
        <v>2016</v>
      </c>
      <c r="E532" s="16">
        <v>518954</v>
      </c>
      <c r="F532" s="16">
        <v>318369</v>
      </c>
      <c r="G532" s="17">
        <v>61.3</v>
      </c>
      <c r="H532" s="16">
        <v>305655</v>
      </c>
      <c r="I532" s="17">
        <v>58.9</v>
      </c>
      <c r="J532" s="16">
        <v>12714</v>
      </c>
      <c r="K532" s="17">
        <v>4</v>
      </c>
      <c r="L532" s="6" t="str">
        <f t="shared" si="64"/>
        <v>10/10/2020</v>
      </c>
      <c r="M532" s="6">
        <f t="shared" si="65"/>
        <v>44135</v>
      </c>
      <c r="N532" t="str">
        <f t="shared" si="66"/>
        <v>Vermont-44135</v>
      </c>
      <c r="O532" s="21">
        <f t="shared" si="67"/>
        <v>58.9</v>
      </c>
      <c r="P532" s="21">
        <f t="shared" si="68"/>
        <v>4</v>
      </c>
      <c r="Q532" s="22">
        <f t="shared" si="69"/>
        <v>518954</v>
      </c>
      <c r="R532" s="22">
        <f t="shared" si="70"/>
        <v>305655</v>
      </c>
      <c r="S532" s="22">
        <f t="shared" si="71"/>
        <v>12714</v>
      </c>
    </row>
    <row r="533" spans="1:19">
      <c r="A533" s="14" t="s">
        <v>2057</v>
      </c>
      <c r="B533" s="15" t="s">
        <v>37</v>
      </c>
      <c r="C533" s="14" t="s">
        <v>2008</v>
      </c>
      <c r="D533" s="14" t="s">
        <v>2016</v>
      </c>
      <c r="E533" s="16">
        <v>6733361</v>
      </c>
      <c r="F533" s="16">
        <v>4290462</v>
      </c>
      <c r="G533" s="17">
        <v>63.7</v>
      </c>
      <c r="H533" s="16">
        <v>4027562</v>
      </c>
      <c r="I533" s="17">
        <v>59.8</v>
      </c>
      <c r="J533" s="16">
        <v>262900</v>
      </c>
      <c r="K533" s="17">
        <v>6.1</v>
      </c>
      <c r="L533" s="6" t="str">
        <f t="shared" si="64"/>
        <v>10/10/2020</v>
      </c>
      <c r="M533" s="6">
        <f t="shared" si="65"/>
        <v>44135</v>
      </c>
      <c r="N533" t="str">
        <f t="shared" si="66"/>
        <v>Virginia-44135</v>
      </c>
      <c r="O533" s="21">
        <f t="shared" si="67"/>
        <v>59.8</v>
      </c>
      <c r="P533" s="21">
        <f t="shared" si="68"/>
        <v>6.1</v>
      </c>
      <c r="Q533" s="22">
        <f t="shared" si="69"/>
        <v>6733361</v>
      </c>
      <c r="R533" s="22">
        <f t="shared" si="70"/>
        <v>4027562</v>
      </c>
      <c r="S533" s="22">
        <f t="shared" si="71"/>
        <v>262900</v>
      </c>
    </row>
    <row r="534" spans="1:19">
      <c r="A534" s="14" t="s">
        <v>2058</v>
      </c>
      <c r="B534" s="15" t="s">
        <v>5</v>
      </c>
      <c r="C534" s="14" t="s">
        <v>2008</v>
      </c>
      <c r="D534" s="14" t="s">
        <v>2016</v>
      </c>
      <c r="E534" s="16">
        <v>6119759</v>
      </c>
      <c r="F534" s="16">
        <v>3981810</v>
      </c>
      <c r="G534" s="17">
        <v>65.099999999999994</v>
      </c>
      <c r="H534" s="16">
        <v>3704008</v>
      </c>
      <c r="I534" s="17">
        <v>60.5</v>
      </c>
      <c r="J534" s="16">
        <v>277802</v>
      </c>
      <c r="K534" s="17">
        <v>7</v>
      </c>
      <c r="L534" s="6" t="str">
        <f t="shared" si="64"/>
        <v>10/10/2020</v>
      </c>
      <c r="M534" s="6">
        <f t="shared" si="65"/>
        <v>44135</v>
      </c>
      <c r="N534" t="str">
        <f t="shared" si="66"/>
        <v>Washington-44135</v>
      </c>
      <c r="O534" s="21">
        <f t="shared" si="67"/>
        <v>60.5</v>
      </c>
      <c r="P534" s="21">
        <f t="shared" si="68"/>
        <v>7</v>
      </c>
      <c r="Q534" s="22">
        <f t="shared" si="69"/>
        <v>6119759</v>
      </c>
      <c r="R534" s="22">
        <f t="shared" si="70"/>
        <v>3704008</v>
      </c>
      <c r="S534" s="22">
        <f t="shared" si="71"/>
        <v>277802</v>
      </c>
    </row>
    <row r="535" spans="1:19">
      <c r="A535" s="14" t="s">
        <v>2059</v>
      </c>
      <c r="B535" s="15" t="s">
        <v>58</v>
      </c>
      <c r="C535" s="14" t="s">
        <v>2008</v>
      </c>
      <c r="D535" s="14" t="s">
        <v>2016</v>
      </c>
      <c r="E535" s="16">
        <v>1441770</v>
      </c>
      <c r="F535" s="16">
        <v>793305</v>
      </c>
      <c r="G535" s="17">
        <v>55</v>
      </c>
      <c r="H535" s="16">
        <v>734518</v>
      </c>
      <c r="I535" s="17">
        <v>50.9</v>
      </c>
      <c r="J535" s="16">
        <v>58787</v>
      </c>
      <c r="K535" s="17">
        <v>7.4</v>
      </c>
      <c r="L535" s="6" t="str">
        <f t="shared" si="64"/>
        <v>10/10/2020</v>
      </c>
      <c r="M535" s="6">
        <f t="shared" si="65"/>
        <v>44135</v>
      </c>
      <c r="N535" t="str">
        <f t="shared" si="66"/>
        <v>West Virginia-44135</v>
      </c>
      <c r="O535" s="21">
        <f t="shared" si="67"/>
        <v>50.9</v>
      </c>
      <c r="P535" s="21">
        <f t="shared" si="68"/>
        <v>7.4</v>
      </c>
      <c r="Q535" s="22">
        <f t="shared" si="69"/>
        <v>1441770</v>
      </c>
      <c r="R535" s="22">
        <f t="shared" si="70"/>
        <v>734518</v>
      </c>
      <c r="S535" s="22">
        <f t="shared" si="71"/>
        <v>58787</v>
      </c>
    </row>
    <row r="536" spans="1:19">
      <c r="A536" s="14" t="s">
        <v>2060</v>
      </c>
      <c r="B536" s="15" t="s">
        <v>10</v>
      </c>
      <c r="C536" s="14" t="s">
        <v>2008</v>
      </c>
      <c r="D536" s="14" t="s">
        <v>2016</v>
      </c>
      <c r="E536" s="16">
        <v>4660353</v>
      </c>
      <c r="F536" s="16">
        <v>3054307</v>
      </c>
      <c r="G536" s="17">
        <v>65.5</v>
      </c>
      <c r="H536" s="16">
        <v>2908317</v>
      </c>
      <c r="I536" s="17">
        <v>62.4</v>
      </c>
      <c r="J536" s="16">
        <v>145990</v>
      </c>
      <c r="K536" s="17">
        <v>4.8</v>
      </c>
      <c r="L536" s="6" t="str">
        <f t="shared" si="64"/>
        <v>10/10/2020</v>
      </c>
      <c r="M536" s="6">
        <f t="shared" si="65"/>
        <v>44135</v>
      </c>
      <c r="N536" t="str">
        <f t="shared" si="66"/>
        <v>Wisconsin-44135</v>
      </c>
      <c r="O536" s="21">
        <f t="shared" si="67"/>
        <v>62.4</v>
      </c>
      <c r="P536" s="21">
        <f t="shared" si="68"/>
        <v>4.8</v>
      </c>
      <c r="Q536" s="22">
        <f t="shared" si="69"/>
        <v>4660353</v>
      </c>
      <c r="R536" s="22">
        <f t="shared" si="70"/>
        <v>2908317</v>
      </c>
      <c r="S536" s="22">
        <f t="shared" si="71"/>
        <v>145990</v>
      </c>
    </row>
    <row r="537" spans="1:19">
      <c r="A537" s="14" t="s">
        <v>2061</v>
      </c>
      <c r="B537" s="15" t="s">
        <v>49</v>
      </c>
      <c r="C537" s="14" t="s">
        <v>2008</v>
      </c>
      <c r="D537" s="14" t="s">
        <v>2016</v>
      </c>
      <c r="E537" s="16">
        <v>455331</v>
      </c>
      <c r="F537" s="16">
        <v>295623</v>
      </c>
      <c r="G537" s="17">
        <v>64.900000000000006</v>
      </c>
      <c r="H537" s="16">
        <v>279620</v>
      </c>
      <c r="I537" s="17">
        <v>61.4</v>
      </c>
      <c r="J537" s="16">
        <v>16003</v>
      </c>
      <c r="K537" s="17">
        <v>5.4</v>
      </c>
      <c r="L537" s="6" t="str">
        <f t="shared" si="64"/>
        <v>10/10/2020</v>
      </c>
      <c r="M537" s="6">
        <f t="shared" si="65"/>
        <v>44135</v>
      </c>
      <c r="N537" t="str">
        <f t="shared" si="66"/>
        <v>Wyoming-44135</v>
      </c>
      <c r="O537" s="21">
        <f t="shared" si="67"/>
        <v>61.4</v>
      </c>
      <c r="P537" s="21">
        <f t="shared" si="68"/>
        <v>5.4</v>
      </c>
      <c r="Q537" s="22">
        <f t="shared" si="69"/>
        <v>455331</v>
      </c>
      <c r="R537" s="22">
        <f t="shared" si="70"/>
        <v>279620</v>
      </c>
      <c r="S537" s="22">
        <f t="shared" si="71"/>
        <v>16003</v>
      </c>
    </row>
    <row r="538" spans="1:19">
      <c r="A538" s="14" t="s">
        <v>2007</v>
      </c>
      <c r="B538" s="15" t="s">
        <v>52</v>
      </c>
      <c r="C538" s="14" t="s">
        <v>2008</v>
      </c>
      <c r="D538" s="14" t="s">
        <v>2017</v>
      </c>
      <c r="E538" s="16">
        <v>3887946</v>
      </c>
      <c r="F538" s="16">
        <v>2263901</v>
      </c>
      <c r="G538" s="17">
        <v>58.2</v>
      </c>
      <c r="H538" s="16">
        <v>2158343</v>
      </c>
      <c r="I538" s="17">
        <v>55.5</v>
      </c>
      <c r="J538" s="16">
        <v>105558</v>
      </c>
      <c r="K538" s="17">
        <v>4.7</v>
      </c>
      <c r="L538" s="6" t="str">
        <f t="shared" si="64"/>
        <v>11/11/2020</v>
      </c>
      <c r="M538" s="6">
        <f t="shared" si="65"/>
        <v>44165</v>
      </c>
      <c r="N538" t="str">
        <f t="shared" si="66"/>
        <v>Alabama-44165</v>
      </c>
      <c r="O538" s="21">
        <f t="shared" si="67"/>
        <v>55.5</v>
      </c>
      <c r="P538" s="21">
        <f t="shared" si="68"/>
        <v>4.7</v>
      </c>
      <c r="Q538" s="22">
        <f t="shared" si="69"/>
        <v>3887946</v>
      </c>
      <c r="R538" s="22">
        <f t="shared" si="70"/>
        <v>2158343</v>
      </c>
      <c r="S538" s="22">
        <f t="shared" si="71"/>
        <v>105558</v>
      </c>
    </row>
    <row r="539" spans="1:19">
      <c r="A539" s="14" t="s">
        <v>2009</v>
      </c>
      <c r="B539" s="15" t="s">
        <v>50</v>
      </c>
      <c r="C539" s="14" t="s">
        <v>2008</v>
      </c>
      <c r="D539" s="14" t="s">
        <v>2017</v>
      </c>
      <c r="E539" s="16">
        <v>545133</v>
      </c>
      <c r="F539" s="16">
        <v>354071</v>
      </c>
      <c r="G539" s="17">
        <v>65</v>
      </c>
      <c r="H539" s="16">
        <v>331069</v>
      </c>
      <c r="I539" s="17">
        <v>60.7</v>
      </c>
      <c r="J539" s="16">
        <v>23002</v>
      </c>
      <c r="K539" s="17">
        <v>6.5</v>
      </c>
      <c r="L539" s="6" t="str">
        <f t="shared" si="64"/>
        <v>11/11/2020</v>
      </c>
      <c r="M539" s="6">
        <f t="shared" si="65"/>
        <v>44165</v>
      </c>
      <c r="N539" t="str">
        <f t="shared" si="66"/>
        <v>Alaska-44165</v>
      </c>
      <c r="O539" s="21">
        <f t="shared" si="67"/>
        <v>60.7</v>
      </c>
      <c r="P539" s="21">
        <f t="shared" si="68"/>
        <v>6.5</v>
      </c>
      <c r="Q539" s="22">
        <f t="shared" si="69"/>
        <v>545133</v>
      </c>
      <c r="R539" s="22">
        <f t="shared" si="70"/>
        <v>331069</v>
      </c>
      <c r="S539" s="22">
        <f t="shared" si="71"/>
        <v>23002</v>
      </c>
    </row>
    <row r="540" spans="1:19">
      <c r="A540" s="14" t="s">
        <v>2010</v>
      </c>
      <c r="B540" s="15" t="s">
        <v>8</v>
      </c>
      <c r="C540" s="14" t="s">
        <v>2008</v>
      </c>
      <c r="D540" s="14" t="s">
        <v>2017</v>
      </c>
      <c r="E540" s="16">
        <v>5910601</v>
      </c>
      <c r="F540" s="16">
        <v>3563927</v>
      </c>
      <c r="G540" s="17">
        <v>60.3</v>
      </c>
      <c r="H540" s="16">
        <v>3322173</v>
      </c>
      <c r="I540" s="17">
        <v>56.2</v>
      </c>
      <c r="J540" s="16">
        <v>241754</v>
      </c>
      <c r="K540" s="17">
        <v>6.8</v>
      </c>
      <c r="L540" s="6" t="str">
        <f t="shared" si="64"/>
        <v>11/11/2020</v>
      </c>
      <c r="M540" s="6">
        <f t="shared" si="65"/>
        <v>44165</v>
      </c>
      <c r="N540" t="str">
        <f t="shared" si="66"/>
        <v>Arizona-44165</v>
      </c>
      <c r="O540" s="21">
        <f t="shared" si="67"/>
        <v>56.2</v>
      </c>
      <c r="P540" s="21">
        <f t="shared" si="68"/>
        <v>6.8</v>
      </c>
      <c r="Q540" s="22">
        <f t="shared" si="69"/>
        <v>5910601</v>
      </c>
      <c r="R540" s="22">
        <f t="shared" si="70"/>
        <v>3322173</v>
      </c>
      <c r="S540" s="22">
        <f t="shared" si="71"/>
        <v>241754</v>
      </c>
    </row>
    <row r="541" spans="1:19">
      <c r="A541" s="14" t="s">
        <v>2011</v>
      </c>
      <c r="B541" s="15" t="s">
        <v>44</v>
      </c>
      <c r="C541" s="14" t="s">
        <v>2008</v>
      </c>
      <c r="D541" s="14" t="s">
        <v>2017</v>
      </c>
      <c r="E541" s="16">
        <v>2363579</v>
      </c>
      <c r="F541" s="16">
        <v>1328600</v>
      </c>
      <c r="G541" s="17">
        <v>56.2</v>
      </c>
      <c r="H541" s="16">
        <v>1258385</v>
      </c>
      <c r="I541" s="17">
        <v>53.2</v>
      </c>
      <c r="J541" s="16">
        <v>70215</v>
      </c>
      <c r="K541" s="17">
        <v>5.3</v>
      </c>
      <c r="L541" s="6" t="str">
        <f t="shared" si="64"/>
        <v>11/11/2020</v>
      </c>
      <c r="M541" s="6">
        <f t="shared" si="65"/>
        <v>44165</v>
      </c>
      <c r="N541" t="str">
        <f t="shared" si="66"/>
        <v>Arkansas-44165</v>
      </c>
      <c r="O541" s="21">
        <f t="shared" si="67"/>
        <v>53.2</v>
      </c>
      <c r="P541" s="21">
        <f t="shared" si="68"/>
        <v>5.3</v>
      </c>
      <c r="Q541" s="22">
        <f t="shared" si="69"/>
        <v>2363579</v>
      </c>
      <c r="R541" s="22">
        <f t="shared" si="70"/>
        <v>1258385</v>
      </c>
      <c r="S541" s="22">
        <f t="shared" si="71"/>
        <v>70215</v>
      </c>
    </row>
    <row r="542" spans="1:19">
      <c r="A542" s="14" t="s">
        <v>2012</v>
      </c>
      <c r="B542" s="15" t="s">
        <v>7</v>
      </c>
      <c r="C542" s="14" t="s">
        <v>2008</v>
      </c>
      <c r="D542" s="14" t="s">
        <v>2017</v>
      </c>
      <c r="E542" s="16">
        <v>31090632</v>
      </c>
      <c r="F542" s="16">
        <v>18604626</v>
      </c>
      <c r="G542" s="17">
        <v>59.8</v>
      </c>
      <c r="H542" s="16">
        <v>16983903</v>
      </c>
      <c r="I542" s="17">
        <v>54.6</v>
      </c>
      <c r="J542" s="16">
        <v>1620723</v>
      </c>
      <c r="K542" s="17">
        <v>8.6999999999999993</v>
      </c>
      <c r="L542" s="6" t="str">
        <f t="shared" si="64"/>
        <v>11/11/2020</v>
      </c>
      <c r="M542" s="6">
        <f t="shared" si="65"/>
        <v>44165</v>
      </c>
      <c r="N542" t="str">
        <f t="shared" si="66"/>
        <v>California-44165</v>
      </c>
      <c r="O542" s="21">
        <f t="shared" si="67"/>
        <v>54.6</v>
      </c>
      <c r="P542" s="21">
        <f t="shared" si="68"/>
        <v>8.6999999999999993</v>
      </c>
      <c r="Q542" s="22">
        <f t="shared" si="69"/>
        <v>31090632</v>
      </c>
      <c r="R542" s="22">
        <f t="shared" si="70"/>
        <v>16983903</v>
      </c>
      <c r="S542" s="22">
        <f t="shared" si="71"/>
        <v>1620723</v>
      </c>
    </row>
    <row r="543" spans="1:19">
      <c r="A543" s="14" t="s">
        <v>2013</v>
      </c>
      <c r="B543" s="18" t="s">
        <v>283</v>
      </c>
      <c r="C543" s="14" t="s">
        <v>2008</v>
      </c>
      <c r="D543" s="14" t="s">
        <v>2017</v>
      </c>
      <c r="E543" s="16">
        <v>8001285</v>
      </c>
      <c r="F543" s="16">
        <v>4897806</v>
      </c>
      <c r="G543" s="17">
        <v>61.2</v>
      </c>
      <c r="H543" s="16">
        <v>4284455</v>
      </c>
      <c r="I543" s="17">
        <v>53.5</v>
      </c>
      <c r="J543" s="16">
        <v>613351</v>
      </c>
      <c r="K543" s="17">
        <v>12.5</v>
      </c>
      <c r="L543" s="6" t="str">
        <f t="shared" si="64"/>
        <v>11/11/2020</v>
      </c>
      <c r="M543" s="6">
        <f t="shared" si="65"/>
        <v>44165</v>
      </c>
      <c r="N543" t="str">
        <f t="shared" si="66"/>
        <v>Los Angeles County-44165</v>
      </c>
      <c r="O543" s="21">
        <f t="shared" si="67"/>
        <v>53.5</v>
      </c>
      <c r="P543" s="21">
        <f t="shared" si="68"/>
        <v>12.5</v>
      </c>
      <c r="Q543" s="22">
        <f t="shared" si="69"/>
        <v>8001285</v>
      </c>
      <c r="R543" s="22">
        <f t="shared" si="70"/>
        <v>4284455</v>
      </c>
      <c r="S543" s="22">
        <f t="shared" si="71"/>
        <v>613351</v>
      </c>
    </row>
    <row r="544" spans="1:19">
      <c r="A544" s="14" t="s">
        <v>2014</v>
      </c>
      <c r="B544" s="15" t="s">
        <v>22</v>
      </c>
      <c r="C544" s="14" t="s">
        <v>2008</v>
      </c>
      <c r="D544" s="14" t="s">
        <v>2017</v>
      </c>
      <c r="E544" s="16">
        <v>4633108</v>
      </c>
      <c r="F544" s="16">
        <v>3166511</v>
      </c>
      <c r="G544" s="17">
        <v>68.3</v>
      </c>
      <c r="H544" s="16">
        <v>2947931</v>
      </c>
      <c r="I544" s="17">
        <v>63.6</v>
      </c>
      <c r="J544" s="16">
        <v>218580</v>
      </c>
      <c r="K544" s="17">
        <v>6.9</v>
      </c>
      <c r="L544" s="6" t="str">
        <f t="shared" si="64"/>
        <v>11/11/2020</v>
      </c>
      <c r="M544" s="6">
        <f t="shared" si="65"/>
        <v>44165</v>
      </c>
      <c r="N544" t="str">
        <f t="shared" si="66"/>
        <v>Colorado-44165</v>
      </c>
      <c r="O544" s="21">
        <f t="shared" si="67"/>
        <v>63.6</v>
      </c>
      <c r="P544" s="21">
        <f t="shared" si="68"/>
        <v>6.9</v>
      </c>
      <c r="Q544" s="22">
        <f t="shared" si="69"/>
        <v>4633108</v>
      </c>
      <c r="R544" s="22">
        <f t="shared" si="70"/>
        <v>2947931</v>
      </c>
      <c r="S544" s="22">
        <f t="shared" si="71"/>
        <v>218580</v>
      </c>
    </row>
    <row r="545" spans="1:19">
      <c r="A545" s="14" t="s">
        <v>2015</v>
      </c>
      <c r="B545" s="15" t="s">
        <v>38</v>
      </c>
      <c r="C545" s="14" t="s">
        <v>2008</v>
      </c>
      <c r="D545" s="14" t="s">
        <v>2017</v>
      </c>
      <c r="E545" s="16">
        <v>2881741</v>
      </c>
      <c r="F545" s="16">
        <v>1843528</v>
      </c>
      <c r="G545" s="17">
        <v>64</v>
      </c>
      <c r="H545" s="16">
        <v>1691777</v>
      </c>
      <c r="I545" s="17">
        <v>58.7</v>
      </c>
      <c r="J545" s="16">
        <v>151751</v>
      </c>
      <c r="K545" s="17">
        <v>8.1999999999999993</v>
      </c>
      <c r="L545" s="6" t="str">
        <f t="shared" si="64"/>
        <v>11/11/2020</v>
      </c>
      <c r="M545" s="6">
        <f t="shared" si="65"/>
        <v>44165</v>
      </c>
      <c r="N545" t="str">
        <f t="shared" si="66"/>
        <v>Connecticut-44165</v>
      </c>
      <c r="O545" s="21">
        <f t="shared" si="67"/>
        <v>58.7</v>
      </c>
      <c r="P545" s="21">
        <f t="shared" si="68"/>
        <v>8.1999999999999993</v>
      </c>
      <c r="Q545" s="22">
        <f t="shared" si="69"/>
        <v>2881741</v>
      </c>
      <c r="R545" s="22">
        <f t="shared" si="70"/>
        <v>1691777</v>
      </c>
      <c r="S545" s="22">
        <f t="shared" si="71"/>
        <v>151751</v>
      </c>
    </row>
    <row r="546" spans="1:19">
      <c r="A546" s="14" t="s">
        <v>2016</v>
      </c>
      <c r="B546" s="15" t="s">
        <v>45</v>
      </c>
      <c r="C546" s="14" t="s">
        <v>2008</v>
      </c>
      <c r="D546" s="14" t="s">
        <v>2017</v>
      </c>
      <c r="E546" s="16">
        <v>794630</v>
      </c>
      <c r="F546" s="16">
        <v>481873</v>
      </c>
      <c r="G546" s="17">
        <v>60.6</v>
      </c>
      <c r="H546" s="16">
        <v>453979</v>
      </c>
      <c r="I546" s="17">
        <v>57.1</v>
      </c>
      <c r="J546" s="16">
        <v>27894</v>
      </c>
      <c r="K546" s="17">
        <v>5.8</v>
      </c>
      <c r="L546" s="6" t="str">
        <f t="shared" si="64"/>
        <v>11/11/2020</v>
      </c>
      <c r="M546" s="6">
        <f t="shared" si="65"/>
        <v>44165</v>
      </c>
      <c r="N546" t="str">
        <f t="shared" si="66"/>
        <v>Delaware-44165</v>
      </c>
      <c r="O546" s="21">
        <f t="shared" si="67"/>
        <v>57.1</v>
      </c>
      <c r="P546" s="21">
        <f t="shared" si="68"/>
        <v>5.8</v>
      </c>
      <c r="Q546" s="22">
        <f t="shared" si="69"/>
        <v>794630</v>
      </c>
      <c r="R546" s="22">
        <f t="shared" si="70"/>
        <v>453979</v>
      </c>
      <c r="S546" s="22">
        <f t="shared" si="71"/>
        <v>27894</v>
      </c>
    </row>
    <row r="547" spans="1:19">
      <c r="A547" s="14" t="s">
        <v>2017</v>
      </c>
      <c r="B547" s="15" t="s">
        <v>33</v>
      </c>
      <c r="C547" s="14" t="s">
        <v>2008</v>
      </c>
      <c r="D547" s="14" t="s">
        <v>2017</v>
      </c>
      <c r="E547" s="16">
        <v>584302</v>
      </c>
      <c r="F547" s="16">
        <v>409612</v>
      </c>
      <c r="G547" s="17">
        <v>70.099999999999994</v>
      </c>
      <c r="H547" s="16">
        <v>373627</v>
      </c>
      <c r="I547" s="17">
        <v>63.9</v>
      </c>
      <c r="J547" s="16">
        <v>35985</v>
      </c>
      <c r="K547" s="17">
        <v>8.8000000000000007</v>
      </c>
      <c r="L547" s="6" t="str">
        <f t="shared" si="64"/>
        <v>11/11/2020</v>
      </c>
      <c r="M547" s="6">
        <f t="shared" si="65"/>
        <v>44165</v>
      </c>
      <c r="N547" t="str">
        <f t="shared" si="66"/>
        <v>District of Columbia-44165</v>
      </c>
      <c r="O547" s="21">
        <f t="shared" si="67"/>
        <v>63.9</v>
      </c>
      <c r="P547" s="21">
        <f t="shared" si="68"/>
        <v>8.8000000000000007</v>
      </c>
      <c r="Q547" s="22">
        <f t="shared" si="69"/>
        <v>584302</v>
      </c>
      <c r="R547" s="22">
        <f t="shared" si="70"/>
        <v>373627</v>
      </c>
      <c r="S547" s="22">
        <f t="shared" si="71"/>
        <v>35985</v>
      </c>
    </row>
    <row r="548" spans="1:19">
      <c r="A548" s="14" t="s">
        <v>2018</v>
      </c>
      <c r="B548" s="15" t="s">
        <v>15</v>
      </c>
      <c r="C548" s="14" t="s">
        <v>2008</v>
      </c>
      <c r="D548" s="14" t="s">
        <v>2017</v>
      </c>
      <c r="E548" s="16">
        <v>17725160</v>
      </c>
      <c r="F548" s="16">
        <v>10025050</v>
      </c>
      <c r="G548" s="17">
        <v>56.6</v>
      </c>
      <c r="H548" s="16">
        <v>9485302</v>
      </c>
      <c r="I548" s="17">
        <v>53.5</v>
      </c>
      <c r="J548" s="16">
        <v>539748</v>
      </c>
      <c r="K548" s="17">
        <v>5.4</v>
      </c>
      <c r="L548" s="6" t="str">
        <f t="shared" si="64"/>
        <v>11/11/2020</v>
      </c>
      <c r="M548" s="6">
        <f t="shared" si="65"/>
        <v>44165</v>
      </c>
      <c r="N548" t="str">
        <f t="shared" si="66"/>
        <v>Florida-44165</v>
      </c>
      <c r="O548" s="21">
        <f t="shared" si="67"/>
        <v>53.5</v>
      </c>
      <c r="P548" s="21">
        <f t="shared" si="68"/>
        <v>5.4</v>
      </c>
      <c r="Q548" s="22">
        <f t="shared" si="69"/>
        <v>17725160</v>
      </c>
      <c r="R548" s="22">
        <f t="shared" si="70"/>
        <v>9485302</v>
      </c>
      <c r="S548" s="22">
        <f t="shared" si="71"/>
        <v>539748</v>
      </c>
    </row>
    <row r="549" spans="1:19">
      <c r="A549" s="14" t="s">
        <v>2019</v>
      </c>
      <c r="B549" s="15" t="s">
        <v>18</v>
      </c>
      <c r="C549" s="14" t="s">
        <v>2008</v>
      </c>
      <c r="D549" s="14" t="s">
        <v>2017</v>
      </c>
      <c r="E549" s="16">
        <v>8330547</v>
      </c>
      <c r="F549" s="16">
        <v>5116371</v>
      </c>
      <c r="G549" s="17">
        <v>61.4</v>
      </c>
      <c r="H549" s="16">
        <v>4831240</v>
      </c>
      <c r="I549" s="17">
        <v>58</v>
      </c>
      <c r="J549" s="16">
        <v>285131</v>
      </c>
      <c r="K549" s="17">
        <v>5.6</v>
      </c>
      <c r="L549" s="6" t="str">
        <f t="shared" si="64"/>
        <v>11/11/2020</v>
      </c>
      <c r="M549" s="6">
        <f t="shared" si="65"/>
        <v>44165</v>
      </c>
      <c r="N549" t="str">
        <f t="shared" si="66"/>
        <v>Georgia-44165</v>
      </c>
      <c r="O549" s="21">
        <f t="shared" si="67"/>
        <v>58</v>
      </c>
      <c r="P549" s="21">
        <f t="shared" si="68"/>
        <v>5.6</v>
      </c>
      <c r="Q549" s="22">
        <f t="shared" si="69"/>
        <v>8330547</v>
      </c>
      <c r="R549" s="22">
        <f t="shared" si="70"/>
        <v>4831240</v>
      </c>
      <c r="S549" s="22">
        <f t="shared" si="71"/>
        <v>285131</v>
      </c>
    </row>
    <row r="550" spans="1:19">
      <c r="A550" s="14" t="s">
        <v>2020</v>
      </c>
      <c r="B550" s="15" t="s">
        <v>26</v>
      </c>
      <c r="C550" s="14" t="s">
        <v>2008</v>
      </c>
      <c r="D550" s="14" t="s">
        <v>2017</v>
      </c>
      <c r="E550" s="16">
        <v>1084113</v>
      </c>
      <c r="F550" s="16">
        <v>655912</v>
      </c>
      <c r="G550" s="17">
        <v>60.5</v>
      </c>
      <c r="H550" s="16">
        <v>588368</v>
      </c>
      <c r="I550" s="17">
        <v>54.3</v>
      </c>
      <c r="J550" s="16">
        <v>67544</v>
      </c>
      <c r="K550" s="17">
        <v>10.3</v>
      </c>
      <c r="L550" s="6" t="str">
        <f t="shared" si="64"/>
        <v>11/11/2020</v>
      </c>
      <c r="M550" s="6">
        <f t="shared" si="65"/>
        <v>44165</v>
      </c>
      <c r="N550" t="str">
        <f t="shared" si="66"/>
        <v>Hawaii-44165</v>
      </c>
      <c r="O550" s="21">
        <f t="shared" si="67"/>
        <v>54.3</v>
      </c>
      <c r="P550" s="21">
        <f t="shared" si="68"/>
        <v>10.3</v>
      </c>
      <c r="Q550" s="22">
        <f t="shared" si="69"/>
        <v>1084113</v>
      </c>
      <c r="R550" s="22">
        <f t="shared" si="70"/>
        <v>588368</v>
      </c>
      <c r="S550" s="22">
        <f t="shared" si="71"/>
        <v>67544</v>
      </c>
    </row>
    <row r="551" spans="1:19">
      <c r="A551" s="14" t="s">
        <v>2021</v>
      </c>
      <c r="B551" s="15" t="s">
        <v>53</v>
      </c>
      <c r="C551" s="14" t="s">
        <v>2008</v>
      </c>
      <c r="D551" s="14" t="s">
        <v>2017</v>
      </c>
      <c r="E551" s="16">
        <v>1420432</v>
      </c>
      <c r="F551" s="16">
        <v>901615</v>
      </c>
      <c r="G551" s="17">
        <v>63.5</v>
      </c>
      <c r="H551" s="16">
        <v>862991</v>
      </c>
      <c r="I551" s="17">
        <v>60.8</v>
      </c>
      <c r="J551" s="16">
        <v>38624</v>
      </c>
      <c r="K551" s="17">
        <v>4.3</v>
      </c>
      <c r="L551" s="6" t="str">
        <f t="shared" si="64"/>
        <v>11/11/2020</v>
      </c>
      <c r="M551" s="6">
        <f t="shared" si="65"/>
        <v>44165</v>
      </c>
      <c r="N551" t="str">
        <f t="shared" si="66"/>
        <v>Idaho-44165</v>
      </c>
      <c r="O551" s="21">
        <f t="shared" si="67"/>
        <v>60.8</v>
      </c>
      <c r="P551" s="21">
        <f t="shared" si="68"/>
        <v>4.3</v>
      </c>
      <c r="Q551" s="22">
        <f t="shared" si="69"/>
        <v>1420432</v>
      </c>
      <c r="R551" s="22">
        <f t="shared" si="70"/>
        <v>862991</v>
      </c>
      <c r="S551" s="22">
        <f t="shared" si="71"/>
        <v>38624</v>
      </c>
    </row>
    <row r="552" spans="1:19">
      <c r="A552" s="14" t="s">
        <v>2022</v>
      </c>
      <c r="B552" s="15" t="s">
        <v>6</v>
      </c>
      <c r="C552" s="14" t="s">
        <v>2008</v>
      </c>
      <c r="D552" s="14" t="s">
        <v>2017</v>
      </c>
      <c r="E552" s="16">
        <v>9943419</v>
      </c>
      <c r="F552" s="16">
        <v>6161356</v>
      </c>
      <c r="G552" s="17">
        <v>62</v>
      </c>
      <c r="H552" s="16">
        <v>5662138</v>
      </c>
      <c r="I552" s="17">
        <v>56.9</v>
      </c>
      <c r="J552" s="16">
        <v>499218</v>
      </c>
      <c r="K552" s="17">
        <v>8.1</v>
      </c>
      <c r="L552" s="6" t="str">
        <f t="shared" si="64"/>
        <v>11/11/2020</v>
      </c>
      <c r="M552" s="6">
        <f t="shared" si="65"/>
        <v>44165</v>
      </c>
      <c r="N552" t="str">
        <f t="shared" si="66"/>
        <v>Illinois-44165</v>
      </c>
      <c r="O552" s="21">
        <f t="shared" si="67"/>
        <v>56.9</v>
      </c>
      <c r="P552" s="21">
        <f t="shared" si="68"/>
        <v>8.1</v>
      </c>
      <c r="Q552" s="22">
        <f t="shared" si="69"/>
        <v>9943419</v>
      </c>
      <c r="R552" s="22">
        <f t="shared" si="70"/>
        <v>5662138</v>
      </c>
      <c r="S552" s="22">
        <f t="shared" si="71"/>
        <v>499218</v>
      </c>
    </row>
    <row r="553" spans="1:19">
      <c r="A553" s="14" t="s">
        <v>2023</v>
      </c>
      <c r="B553" s="15" t="s">
        <v>27</v>
      </c>
      <c r="C553" s="14" t="s">
        <v>2008</v>
      </c>
      <c r="D553" s="14" t="s">
        <v>2017</v>
      </c>
      <c r="E553" s="16">
        <v>5282747</v>
      </c>
      <c r="F553" s="16">
        <v>3340983</v>
      </c>
      <c r="G553" s="17">
        <v>63.2</v>
      </c>
      <c r="H553" s="16">
        <v>3173510</v>
      </c>
      <c r="I553" s="17">
        <v>60.1</v>
      </c>
      <c r="J553" s="16">
        <v>167473</v>
      </c>
      <c r="K553" s="17">
        <v>5</v>
      </c>
      <c r="L553" s="6" t="str">
        <f t="shared" si="64"/>
        <v>11/11/2020</v>
      </c>
      <c r="M553" s="6">
        <f t="shared" si="65"/>
        <v>44165</v>
      </c>
      <c r="N553" t="str">
        <f t="shared" si="66"/>
        <v>Indiana-44165</v>
      </c>
      <c r="O553" s="21">
        <f t="shared" si="67"/>
        <v>60.1</v>
      </c>
      <c r="P553" s="21">
        <f t="shared" si="68"/>
        <v>5</v>
      </c>
      <c r="Q553" s="22">
        <f t="shared" si="69"/>
        <v>5282747</v>
      </c>
      <c r="R553" s="22">
        <f t="shared" si="70"/>
        <v>3173510</v>
      </c>
      <c r="S553" s="22">
        <f t="shared" si="71"/>
        <v>167473</v>
      </c>
    </row>
    <row r="554" spans="1:19">
      <c r="A554" s="14" t="s">
        <v>2024</v>
      </c>
      <c r="B554" s="15" t="s">
        <v>39</v>
      </c>
      <c r="C554" s="14" t="s">
        <v>2008</v>
      </c>
      <c r="D554" s="14" t="s">
        <v>2017</v>
      </c>
      <c r="E554" s="16">
        <v>2481531</v>
      </c>
      <c r="F554" s="16">
        <v>1625043</v>
      </c>
      <c r="G554" s="17">
        <v>65.5</v>
      </c>
      <c r="H554" s="16">
        <v>1560883</v>
      </c>
      <c r="I554" s="17">
        <v>62.9</v>
      </c>
      <c r="J554" s="16">
        <v>64160</v>
      </c>
      <c r="K554" s="17">
        <v>3.9</v>
      </c>
      <c r="L554" s="6" t="str">
        <f t="shared" si="64"/>
        <v>11/11/2020</v>
      </c>
      <c r="M554" s="6">
        <f t="shared" si="65"/>
        <v>44165</v>
      </c>
      <c r="N554" t="str">
        <f t="shared" si="66"/>
        <v>Iowa-44165</v>
      </c>
      <c r="O554" s="21">
        <f t="shared" si="67"/>
        <v>62.9</v>
      </c>
      <c r="P554" s="21">
        <f t="shared" si="68"/>
        <v>3.9</v>
      </c>
      <c r="Q554" s="22">
        <f t="shared" si="69"/>
        <v>2481531</v>
      </c>
      <c r="R554" s="22">
        <f t="shared" si="70"/>
        <v>1560883</v>
      </c>
      <c r="S554" s="22">
        <f t="shared" si="71"/>
        <v>64160</v>
      </c>
    </row>
    <row r="555" spans="1:19">
      <c r="A555" s="14" t="s">
        <v>2025</v>
      </c>
      <c r="B555" s="15" t="s">
        <v>34</v>
      </c>
      <c r="C555" s="14" t="s">
        <v>2008</v>
      </c>
      <c r="D555" s="14" t="s">
        <v>2017</v>
      </c>
      <c r="E555" s="16">
        <v>2236775</v>
      </c>
      <c r="F555" s="16">
        <v>1513503</v>
      </c>
      <c r="G555" s="17">
        <v>67.7</v>
      </c>
      <c r="H555" s="16">
        <v>1442525</v>
      </c>
      <c r="I555" s="17">
        <v>64.5</v>
      </c>
      <c r="J555" s="16">
        <v>70978</v>
      </c>
      <c r="K555" s="17">
        <v>4.7</v>
      </c>
      <c r="L555" s="6" t="str">
        <f t="shared" si="64"/>
        <v>11/11/2020</v>
      </c>
      <c r="M555" s="6">
        <f t="shared" si="65"/>
        <v>44165</v>
      </c>
      <c r="N555" t="str">
        <f t="shared" si="66"/>
        <v>Kansas-44165</v>
      </c>
      <c r="O555" s="21">
        <f t="shared" si="67"/>
        <v>64.5</v>
      </c>
      <c r="P555" s="21">
        <f t="shared" si="68"/>
        <v>4.7</v>
      </c>
      <c r="Q555" s="22">
        <f t="shared" si="69"/>
        <v>2236775</v>
      </c>
      <c r="R555" s="22">
        <f t="shared" si="70"/>
        <v>1442525</v>
      </c>
      <c r="S555" s="22">
        <f t="shared" si="71"/>
        <v>70978</v>
      </c>
    </row>
    <row r="556" spans="1:19">
      <c r="A556" s="14" t="s">
        <v>2026</v>
      </c>
      <c r="B556" s="15" t="s">
        <v>28</v>
      </c>
      <c r="C556" s="14" t="s">
        <v>2008</v>
      </c>
      <c r="D556" s="14" t="s">
        <v>2017</v>
      </c>
      <c r="E556" s="16">
        <v>3511462</v>
      </c>
      <c r="F556" s="16">
        <v>1983374</v>
      </c>
      <c r="G556" s="17">
        <v>56.5</v>
      </c>
      <c r="H556" s="16">
        <v>1872685</v>
      </c>
      <c r="I556" s="17">
        <v>53.3</v>
      </c>
      <c r="J556" s="16">
        <v>110689</v>
      </c>
      <c r="K556" s="17">
        <v>5.6</v>
      </c>
      <c r="L556" s="6" t="str">
        <f t="shared" si="64"/>
        <v>11/11/2020</v>
      </c>
      <c r="M556" s="6">
        <f t="shared" si="65"/>
        <v>44165</v>
      </c>
      <c r="N556" t="str">
        <f t="shared" si="66"/>
        <v>Kentucky-44165</v>
      </c>
      <c r="O556" s="21">
        <f t="shared" si="67"/>
        <v>53.3</v>
      </c>
      <c r="P556" s="21">
        <f t="shared" si="68"/>
        <v>5.6</v>
      </c>
      <c r="Q556" s="22">
        <f t="shared" si="69"/>
        <v>3511462</v>
      </c>
      <c r="R556" s="22">
        <f t="shared" si="70"/>
        <v>1872685</v>
      </c>
      <c r="S556" s="22">
        <f t="shared" si="71"/>
        <v>110689</v>
      </c>
    </row>
    <row r="557" spans="1:19">
      <c r="A557" s="14" t="s">
        <v>2027</v>
      </c>
      <c r="B557" s="15" t="s">
        <v>40</v>
      </c>
      <c r="C557" s="14" t="s">
        <v>2008</v>
      </c>
      <c r="D557" s="14" t="s">
        <v>2017</v>
      </c>
      <c r="E557" s="16">
        <v>3579170</v>
      </c>
      <c r="F557" s="16">
        <v>2094642</v>
      </c>
      <c r="G557" s="17">
        <v>58.5</v>
      </c>
      <c r="H557" s="16">
        <v>1929950</v>
      </c>
      <c r="I557" s="17">
        <v>53.9</v>
      </c>
      <c r="J557" s="16">
        <v>164692</v>
      </c>
      <c r="K557" s="17">
        <v>7.9</v>
      </c>
      <c r="L557" s="6" t="str">
        <f t="shared" si="64"/>
        <v>11/11/2020</v>
      </c>
      <c r="M557" s="6">
        <f t="shared" si="65"/>
        <v>44165</v>
      </c>
      <c r="N557" t="str">
        <f t="shared" si="66"/>
        <v>Louisiana-44165</v>
      </c>
      <c r="O557" s="21">
        <f t="shared" si="67"/>
        <v>53.9</v>
      </c>
      <c r="P557" s="21">
        <f t="shared" si="68"/>
        <v>7.9</v>
      </c>
      <c r="Q557" s="22">
        <f t="shared" si="69"/>
        <v>3579170</v>
      </c>
      <c r="R557" s="22">
        <f t="shared" si="70"/>
        <v>1929950</v>
      </c>
      <c r="S557" s="22">
        <f t="shared" si="71"/>
        <v>164692</v>
      </c>
    </row>
    <row r="558" spans="1:19">
      <c r="A558" s="14" t="s">
        <v>2028</v>
      </c>
      <c r="B558" s="15" t="s">
        <v>51</v>
      </c>
      <c r="C558" s="14" t="s">
        <v>2008</v>
      </c>
      <c r="D558" s="14" t="s">
        <v>2017</v>
      </c>
      <c r="E558" s="16">
        <v>1120025</v>
      </c>
      <c r="F558" s="16">
        <v>666706</v>
      </c>
      <c r="G558" s="17">
        <v>59.5</v>
      </c>
      <c r="H558" s="16">
        <v>633957</v>
      </c>
      <c r="I558" s="17">
        <v>56.6</v>
      </c>
      <c r="J558" s="16">
        <v>32749</v>
      </c>
      <c r="K558" s="17">
        <v>4.9000000000000004</v>
      </c>
      <c r="L558" s="6" t="str">
        <f t="shared" si="64"/>
        <v>11/11/2020</v>
      </c>
      <c r="M558" s="6">
        <f t="shared" si="65"/>
        <v>44165</v>
      </c>
      <c r="N558" t="str">
        <f t="shared" si="66"/>
        <v>Maine-44165</v>
      </c>
      <c r="O558" s="21">
        <f t="shared" si="67"/>
        <v>56.6</v>
      </c>
      <c r="P558" s="21">
        <f t="shared" si="68"/>
        <v>4.9000000000000004</v>
      </c>
      <c r="Q558" s="22">
        <f t="shared" si="69"/>
        <v>1120025</v>
      </c>
      <c r="R558" s="22">
        <f t="shared" si="70"/>
        <v>633957</v>
      </c>
      <c r="S558" s="22">
        <f t="shared" si="71"/>
        <v>32749</v>
      </c>
    </row>
    <row r="559" spans="1:19">
      <c r="A559" s="14" t="s">
        <v>2029</v>
      </c>
      <c r="B559" s="15" t="s">
        <v>23</v>
      </c>
      <c r="C559" s="14" t="s">
        <v>2008</v>
      </c>
      <c r="D559" s="14" t="s">
        <v>2017</v>
      </c>
      <c r="E559" s="16">
        <v>4774038</v>
      </c>
      <c r="F559" s="16">
        <v>3113418</v>
      </c>
      <c r="G559" s="17">
        <v>65.2</v>
      </c>
      <c r="H559" s="16">
        <v>2901959</v>
      </c>
      <c r="I559" s="17">
        <v>60.8</v>
      </c>
      <c r="J559" s="16">
        <v>211459</v>
      </c>
      <c r="K559" s="17">
        <v>6.8</v>
      </c>
      <c r="L559" s="6" t="str">
        <f t="shared" si="64"/>
        <v>11/11/2020</v>
      </c>
      <c r="M559" s="6">
        <f t="shared" si="65"/>
        <v>44165</v>
      </c>
      <c r="N559" t="str">
        <f t="shared" si="66"/>
        <v>Maryland-44165</v>
      </c>
      <c r="O559" s="21">
        <f t="shared" si="67"/>
        <v>60.8</v>
      </c>
      <c r="P559" s="21">
        <f t="shared" si="68"/>
        <v>6.8</v>
      </c>
      <c r="Q559" s="22">
        <f t="shared" si="69"/>
        <v>4774038</v>
      </c>
      <c r="R559" s="22">
        <f t="shared" si="70"/>
        <v>2901959</v>
      </c>
      <c r="S559" s="22">
        <f t="shared" si="71"/>
        <v>211459</v>
      </c>
    </row>
    <row r="560" spans="1:19">
      <c r="A560" s="14" t="s">
        <v>2030</v>
      </c>
      <c r="B560" s="15" t="s">
        <v>9</v>
      </c>
      <c r="C560" s="14" t="s">
        <v>2008</v>
      </c>
      <c r="D560" s="14" t="s">
        <v>2017</v>
      </c>
      <c r="E560" s="16">
        <v>5647713</v>
      </c>
      <c r="F560" s="16">
        <v>3721554</v>
      </c>
      <c r="G560" s="17">
        <v>65.900000000000006</v>
      </c>
      <c r="H560" s="16">
        <v>3408246</v>
      </c>
      <c r="I560" s="17">
        <v>60.3</v>
      </c>
      <c r="J560" s="16">
        <v>313308</v>
      </c>
      <c r="K560" s="17">
        <v>8.4</v>
      </c>
      <c r="L560" s="6" t="str">
        <f t="shared" si="64"/>
        <v>11/11/2020</v>
      </c>
      <c r="M560" s="6">
        <f t="shared" si="65"/>
        <v>44165</v>
      </c>
      <c r="N560" t="str">
        <f t="shared" si="66"/>
        <v>Massachusetts-44165</v>
      </c>
      <c r="O560" s="21">
        <f t="shared" si="67"/>
        <v>60.3</v>
      </c>
      <c r="P560" s="21">
        <f t="shared" si="68"/>
        <v>8.4</v>
      </c>
      <c r="Q560" s="22">
        <f t="shared" si="69"/>
        <v>5647713</v>
      </c>
      <c r="R560" s="22">
        <f t="shared" si="70"/>
        <v>3408246</v>
      </c>
      <c r="S560" s="22">
        <f t="shared" si="71"/>
        <v>313308</v>
      </c>
    </row>
    <row r="561" spans="1:19">
      <c r="A561" s="14" t="s">
        <v>2031</v>
      </c>
      <c r="B561" s="15" t="s">
        <v>42</v>
      </c>
      <c r="C561" s="14" t="s">
        <v>2008</v>
      </c>
      <c r="D561" s="14" t="s">
        <v>2017</v>
      </c>
      <c r="E561" s="16">
        <v>7995779</v>
      </c>
      <c r="F561" s="16">
        <v>4855661</v>
      </c>
      <c r="G561" s="17">
        <v>60.7</v>
      </c>
      <c r="H561" s="16">
        <v>4458979</v>
      </c>
      <c r="I561" s="17">
        <v>55.8</v>
      </c>
      <c r="J561" s="16">
        <v>396682</v>
      </c>
      <c r="K561" s="17">
        <v>8.1999999999999993</v>
      </c>
      <c r="L561" s="6" t="str">
        <f t="shared" si="64"/>
        <v>11/11/2020</v>
      </c>
      <c r="M561" s="6">
        <f t="shared" si="65"/>
        <v>44165</v>
      </c>
      <c r="N561" t="str">
        <f t="shared" si="66"/>
        <v>Michigan-44165</v>
      </c>
      <c r="O561" s="21">
        <f t="shared" si="67"/>
        <v>55.8</v>
      </c>
      <c r="P561" s="21">
        <f t="shared" si="68"/>
        <v>8.1999999999999993</v>
      </c>
      <c r="Q561" s="22">
        <f t="shared" si="69"/>
        <v>7995779</v>
      </c>
      <c r="R561" s="22">
        <f t="shared" si="70"/>
        <v>4458979</v>
      </c>
      <c r="S561" s="22">
        <f t="shared" si="71"/>
        <v>396682</v>
      </c>
    </row>
    <row r="562" spans="1:19">
      <c r="A562" s="14" t="s">
        <v>2032</v>
      </c>
      <c r="B562" s="15" t="s">
        <v>29</v>
      </c>
      <c r="C562" s="14" t="s">
        <v>2008</v>
      </c>
      <c r="D562" s="14" t="s">
        <v>2017</v>
      </c>
      <c r="E562" s="16">
        <v>4456287</v>
      </c>
      <c r="F562" s="16">
        <v>3057403</v>
      </c>
      <c r="G562" s="17">
        <v>68.599999999999994</v>
      </c>
      <c r="H562" s="16">
        <v>2905452</v>
      </c>
      <c r="I562" s="17">
        <v>65.2</v>
      </c>
      <c r="J562" s="16">
        <v>151951</v>
      </c>
      <c r="K562" s="17">
        <v>5</v>
      </c>
      <c r="L562" s="6" t="str">
        <f t="shared" si="64"/>
        <v>11/11/2020</v>
      </c>
      <c r="M562" s="6">
        <f t="shared" si="65"/>
        <v>44165</v>
      </c>
      <c r="N562" t="str">
        <f t="shared" si="66"/>
        <v>Minnesota-44165</v>
      </c>
      <c r="O562" s="21">
        <f t="shared" si="67"/>
        <v>65.2</v>
      </c>
      <c r="P562" s="21">
        <f t="shared" si="68"/>
        <v>5</v>
      </c>
      <c r="Q562" s="22">
        <f t="shared" si="69"/>
        <v>4456287</v>
      </c>
      <c r="R562" s="22">
        <f t="shared" si="70"/>
        <v>2905452</v>
      </c>
      <c r="S562" s="22">
        <f t="shared" si="71"/>
        <v>151951</v>
      </c>
    </row>
    <row r="563" spans="1:19">
      <c r="A563" s="14" t="s">
        <v>2033</v>
      </c>
      <c r="B563" s="15" t="s">
        <v>46</v>
      </c>
      <c r="C563" s="14" t="s">
        <v>2008</v>
      </c>
      <c r="D563" s="14" t="s">
        <v>2017</v>
      </c>
      <c r="E563" s="16">
        <v>2286424</v>
      </c>
      <c r="F563" s="16">
        <v>1272826</v>
      </c>
      <c r="G563" s="17">
        <v>55.7</v>
      </c>
      <c r="H563" s="16">
        <v>1187251</v>
      </c>
      <c r="I563" s="17">
        <v>51.9</v>
      </c>
      <c r="J563" s="16">
        <v>85575</v>
      </c>
      <c r="K563" s="17">
        <v>6.7</v>
      </c>
      <c r="L563" s="6" t="str">
        <f t="shared" si="64"/>
        <v>11/11/2020</v>
      </c>
      <c r="M563" s="6">
        <f t="shared" si="65"/>
        <v>44165</v>
      </c>
      <c r="N563" t="str">
        <f t="shared" si="66"/>
        <v>Mississippi-44165</v>
      </c>
      <c r="O563" s="21">
        <f t="shared" si="67"/>
        <v>51.9</v>
      </c>
      <c r="P563" s="21">
        <f t="shared" si="68"/>
        <v>6.7</v>
      </c>
      <c r="Q563" s="22">
        <f t="shared" si="69"/>
        <v>2286424</v>
      </c>
      <c r="R563" s="22">
        <f t="shared" si="70"/>
        <v>1187251</v>
      </c>
      <c r="S563" s="22">
        <f t="shared" si="71"/>
        <v>85575</v>
      </c>
    </row>
    <row r="564" spans="1:19">
      <c r="A564" s="14" t="s">
        <v>2034</v>
      </c>
      <c r="B564" s="15" t="s">
        <v>35</v>
      </c>
      <c r="C564" s="14" t="s">
        <v>2008</v>
      </c>
      <c r="D564" s="14" t="s">
        <v>2017</v>
      </c>
      <c r="E564" s="16">
        <v>4842526</v>
      </c>
      <c r="F564" s="16">
        <v>3061073</v>
      </c>
      <c r="G564" s="17">
        <v>63.2</v>
      </c>
      <c r="H564" s="16">
        <v>2918134</v>
      </c>
      <c r="I564" s="17">
        <v>60.3</v>
      </c>
      <c r="J564" s="16">
        <v>142939</v>
      </c>
      <c r="K564" s="17">
        <v>4.7</v>
      </c>
      <c r="L564" s="6" t="str">
        <f t="shared" si="64"/>
        <v>11/11/2020</v>
      </c>
      <c r="M564" s="6">
        <f t="shared" si="65"/>
        <v>44165</v>
      </c>
      <c r="N564" t="str">
        <f t="shared" si="66"/>
        <v>Missouri-44165</v>
      </c>
      <c r="O564" s="21">
        <f t="shared" si="67"/>
        <v>60.3</v>
      </c>
      <c r="P564" s="21">
        <f t="shared" si="68"/>
        <v>4.7</v>
      </c>
      <c r="Q564" s="22">
        <f t="shared" si="69"/>
        <v>4842526</v>
      </c>
      <c r="R564" s="22">
        <f t="shared" si="70"/>
        <v>2918134</v>
      </c>
      <c r="S564" s="22">
        <f t="shared" si="71"/>
        <v>142939</v>
      </c>
    </row>
    <row r="565" spans="1:19">
      <c r="A565" s="14" t="s">
        <v>2035</v>
      </c>
      <c r="B565" s="15" t="s">
        <v>54</v>
      </c>
      <c r="C565" s="14" t="s">
        <v>2008</v>
      </c>
      <c r="D565" s="14" t="s">
        <v>2017</v>
      </c>
      <c r="E565" s="16">
        <v>865491</v>
      </c>
      <c r="F565" s="16">
        <v>534549</v>
      </c>
      <c r="G565" s="17">
        <v>61.8</v>
      </c>
      <c r="H565" s="16">
        <v>510758</v>
      </c>
      <c r="I565" s="17">
        <v>59</v>
      </c>
      <c r="J565" s="16">
        <v>23791</v>
      </c>
      <c r="K565" s="17">
        <v>4.5</v>
      </c>
      <c r="L565" s="6" t="str">
        <f t="shared" si="64"/>
        <v>11/11/2020</v>
      </c>
      <c r="M565" s="6">
        <f t="shared" si="65"/>
        <v>44165</v>
      </c>
      <c r="N565" t="str">
        <f t="shared" si="66"/>
        <v>Montana-44165</v>
      </c>
      <c r="O565" s="21">
        <f t="shared" si="67"/>
        <v>59</v>
      </c>
      <c r="P565" s="21">
        <f t="shared" si="68"/>
        <v>4.5</v>
      </c>
      <c r="Q565" s="22">
        <f t="shared" si="69"/>
        <v>865491</v>
      </c>
      <c r="R565" s="22">
        <f t="shared" si="70"/>
        <v>510758</v>
      </c>
      <c r="S565" s="22">
        <f t="shared" si="71"/>
        <v>23791</v>
      </c>
    </row>
    <row r="566" spans="1:19">
      <c r="A566" s="14" t="s">
        <v>2036</v>
      </c>
      <c r="B566" s="15" t="s">
        <v>12</v>
      </c>
      <c r="C566" s="14" t="s">
        <v>2008</v>
      </c>
      <c r="D566" s="14" t="s">
        <v>2017</v>
      </c>
      <c r="E566" s="16">
        <v>1489408</v>
      </c>
      <c r="F566" s="16">
        <v>1024861</v>
      </c>
      <c r="G566" s="17">
        <v>68.8</v>
      </c>
      <c r="H566" s="16">
        <v>989563</v>
      </c>
      <c r="I566" s="17">
        <v>66.400000000000006</v>
      </c>
      <c r="J566" s="16">
        <v>35298</v>
      </c>
      <c r="K566" s="17">
        <v>3.4</v>
      </c>
      <c r="L566" s="6" t="str">
        <f t="shared" si="64"/>
        <v>11/11/2020</v>
      </c>
      <c r="M566" s="6">
        <f t="shared" si="65"/>
        <v>44165</v>
      </c>
      <c r="N566" t="str">
        <f t="shared" si="66"/>
        <v>Nebraska-44165</v>
      </c>
      <c r="O566" s="21">
        <f t="shared" si="67"/>
        <v>66.400000000000006</v>
      </c>
      <c r="P566" s="21">
        <f t="shared" si="68"/>
        <v>3.4</v>
      </c>
      <c r="Q566" s="22">
        <f t="shared" si="69"/>
        <v>1489408</v>
      </c>
      <c r="R566" s="22">
        <f t="shared" si="70"/>
        <v>989563</v>
      </c>
      <c r="S566" s="22">
        <f t="shared" si="71"/>
        <v>35298</v>
      </c>
    </row>
    <row r="567" spans="1:19">
      <c r="A567" s="14" t="s">
        <v>2037</v>
      </c>
      <c r="B567" s="15" t="s">
        <v>24</v>
      </c>
      <c r="C567" s="14" t="s">
        <v>2008</v>
      </c>
      <c r="D567" s="14" t="s">
        <v>2017</v>
      </c>
      <c r="E567" s="16">
        <v>2498025</v>
      </c>
      <c r="F567" s="16">
        <v>1509102</v>
      </c>
      <c r="G567" s="17">
        <v>60.4</v>
      </c>
      <c r="H567" s="16">
        <v>1378050</v>
      </c>
      <c r="I567" s="17">
        <v>55.2</v>
      </c>
      <c r="J567" s="16">
        <v>131052</v>
      </c>
      <c r="K567" s="17">
        <v>8.6999999999999993</v>
      </c>
      <c r="L567" s="6" t="str">
        <f t="shared" si="64"/>
        <v>11/11/2020</v>
      </c>
      <c r="M567" s="6">
        <f t="shared" si="65"/>
        <v>44165</v>
      </c>
      <c r="N567" t="str">
        <f t="shared" si="66"/>
        <v>Nevada-44165</v>
      </c>
      <c r="O567" s="21">
        <f t="shared" si="67"/>
        <v>55.2</v>
      </c>
      <c r="P567" s="21">
        <f t="shared" si="68"/>
        <v>8.6999999999999993</v>
      </c>
      <c r="Q567" s="22">
        <f t="shared" si="69"/>
        <v>2498025</v>
      </c>
      <c r="R567" s="22">
        <f t="shared" si="70"/>
        <v>1378050</v>
      </c>
      <c r="S567" s="22">
        <f t="shared" si="71"/>
        <v>131052</v>
      </c>
    </row>
    <row r="568" spans="1:19">
      <c r="A568" s="14" t="s">
        <v>2038</v>
      </c>
      <c r="B568" s="15" t="s">
        <v>19</v>
      </c>
      <c r="C568" s="14" t="s">
        <v>2008</v>
      </c>
      <c r="D568" s="14" t="s">
        <v>2017</v>
      </c>
      <c r="E568" s="16">
        <v>1132806</v>
      </c>
      <c r="F568" s="16">
        <v>762163</v>
      </c>
      <c r="G568" s="17">
        <v>67.3</v>
      </c>
      <c r="H568" s="16">
        <v>730088</v>
      </c>
      <c r="I568" s="17">
        <v>64.400000000000006</v>
      </c>
      <c r="J568" s="16">
        <v>32075</v>
      </c>
      <c r="K568" s="17">
        <v>4.2</v>
      </c>
      <c r="L568" s="6" t="str">
        <f t="shared" si="64"/>
        <v>11/11/2020</v>
      </c>
      <c r="M568" s="6">
        <f t="shared" si="65"/>
        <v>44165</v>
      </c>
      <c r="N568" t="str">
        <f t="shared" si="66"/>
        <v>New Hampshire-44165</v>
      </c>
      <c r="O568" s="21">
        <f t="shared" si="67"/>
        <v>64.400000000000006</v>
      </c>
      <c r="P568" s="21">
        <f t="shared" si="68"/>
        <v>4.2</v>
      </c>
      <c r="Q568" s="22">
        <f t="shared" si="69"/>
        <v>1132806</v>
      </c>
      <c r="R568" s="22">
        <f t="shared" si="70"/>
        <v>730088</v>
      </c>
      <c r="S568" s="22">
        <f t="shared" si="71"/>
        <v>32075</v>
      </c>
    </row>
    <row r="569" spans="1:19">
      <c r="A569" s="14" t="s">
        <v>2039</v>
      </c>
      <c r="B569" s="15" t="s">
        <v>21</v>
      </c>
      <c r="C569" s="14" t="s">
        <v>2008</v>
      </c>
      <c r="D569" s="14" t="s">
        <v>2017</v>
      </c>
      <c r="E569" s="16">
        <v>7075314</v>
      </c>
      <c r="F569" s="16">
        <v>4500435</v>
      </c>
      <c r="G569" s="17">
        <v>63.6</v>
      </c>
      <c r="H569" s="16">
        <v>4041997</v>
      </c>
      <c r="I569" s="17">
        <v>57.1</v>
      </c>
      <c r="J569" s="16">
        <v>458438</v>
      </c>
      <c r="K569" s="17">
        <v>10.199999999999999</v>
      </c>
      <c r="L569" s="6" t="str">
        <f t="shared" si="64"/>
        <v>11/11/2020</v>
      </c>
      <c r="M569" s="6">
        <f t="shared" si="65"/>
        <v>44165</v>
      </c>
      <c r="N569" t="str">
        <f t="shared" si="66"/>
        <v>New Jersey-44165</v>
      </c>
      <c r="O569" s="21">
        <f t="shared" si="67"/>
        <v>57.1</v>
      </c>
      <c r="P569" s="21">
        <f t="shared" si="68"/>
        <v>10.199999999999999</v>
      </c>
      <c r="Q569" s="22">
        <f t="shared" si="69"/>
        <v>7075314</v>
      </c>
      <c r="R569" s="22">
        <f t="shared" si="70"/>
        <v>4041997</v>
      </c>
      <c r="S569" s="22">
        <f t="shared" si="71"/>
        <v>458438</v>
      </c>
    </row>
    <row r="570" spans="1:19">
      <c r="A570" s="14" t="s">
        <v>2040</v>
      </c>
      <c r="B570" s="15" t="s">
        <v>47</v>
      </c>
      <c r="C570" s="14" t="s">
        <v>2008</v>
      </c>
      <c r="D570" s="14" t="s">
        <v>2017</v>
      </c>
      <c r="E570" s="16">
        <v>1657514</v>
      </c>
      <c r="F570" s="16">
        <v>960308</v>
      </c>
      <c r="G570" s="17">
        <v>57.9</v>
      </c>
      <c r="H570" s="16">
        <v>878206</v>
      </c>
      <c r="I570" s="17">
        <v>53</v>
      </c>
      <c r="J570" s="16">
        <v>82102</v>
      </c>
      <c r="K570" s="17">
        <v>8.5</v>
      </c>
      <c r="L570" s="6" t="str">
        <f t="shared" si="64"/>
        <v>11/11/2020</v>
      </c>
      <c r="M570" s="6">
        <f t="shared" si="65"/>
        <v>44165</v>
      </c>
      <c r="N570" t="str">
        <f t="shared" si="66"/>
        <v>New Mexico-44165</v>
      </c>
      <c r="O570" s="21">
        <f t="shared" si="67"/>
        <v>53</v>
      </c>
      <c r="P570" s="21">
        <f t="shared" si="68"/>
        <v>8.5</v>
      </c>
      <c r="Q570" s="22">
        <f t="shared" si="69"/>
        <v>1657514</v>
      </c>
      <c r="R570" s="22">
        <f t="shared" si="70"/>
        <v>878206</v>
      </c>
      <c r="S570" s="22">
        <f t="shared" si="71"/>
        <v>82102</v>
      </c>
    </row>
    <row r="571" spans="1:19">
      <c r="A571" s="14" t="s">
        <v>2041</v>
      </c>
      <c r="B571" s="15" t="s">
        <v>16</v>
      </c>
      <c r="C571" s="14" t="s">
        <v>2008</v>
      </c>
      <c r="D571" s="14" t="s">
        <v>2017</v>
      </c>
      <c r="E571" s="16">
        <v>15543645</v>
      </c>
      <c r="F571" s="16">
        <v>9261209</v>
      </c>
      <c r="G571" s="17">
        <v>59.6</v>
      </c>
      <c r="H571" s="16">
        <v>8457527</v>
      </c>
      <c r="I571" s="17">
        <v>54.4</v>
      </c>
      <c r="J571" s="16">
        <v>803682</v>
      </c>
      <c r="K571" s="17">
        <v>8.6999999999999993</v>
      </c>
      <c r="L571" s="6" t="str">
        <f t="shared" si="64"/>
        <v>11/11/2020</v>
      </c>
      <c r="M571" s="6">
        <f t="shared" si="65"/>
        <v>44165</v>
      </c>
      <c r="N571" t="str">
        <f t="shared" si="66"/>
        <v>New York-44165</v>
      </c>
      <c r="O571" s="21">
        <f t="shared" si="67"/>
        <v>54.4</v>
      </c>
      <c r="P571" s="21">
        <f t="shared" si="68"/>
        <v>8.6999999999999993</v>
      </c>
      <c r="Q571" s="22">
        <f t="shared" si="69"/>
        <v>15543645</v>
      </c>
      <c r="R571" s="22">
        <f t="shared" si="70"/>
        <v>8457527</v>
      </c>
      <c r="S571" s="22">
        <f t="shared" si="71"/>
        <v>803682</v>
      </c>
    </row>
    <row r="572" spans="1:19">
      <c r="A572" s="14" t="s">
        <v>2042</v>
      </c>
      <c r="B572" s="18" t="s">
        <v>2043</v>
      </c>
      <c r="C572" s="14" t="s">
        <v>2008</v>
      </c>
      <c r="D572" s="14" t="s">
        <v>2017</v>
      </c>
      <c r="E572" s="16">
        <v>6646239</v>
      </c>
      <c r="F572" s="16">
        <v>3868989</v>
      </c>
      <c r="G572" s="17">
        <v>58.2</v>
      </c>
      <c r="H572" s="16">
        <v>3405286</v>
      </c>
      <c r="I572" s="17">
        <v>51.2</v>
      </c>
      <c r="J572" s="16">
        <v>463703</v>
      </c>
      <c r="K572" s="17">
        <v>12</v>
      </c>
      <c r="L572" s="6" t="str">
        <f t="shared" si="64"/>
        <v>11/11/2020</v>
      </c>
      <c r="M572" s="6">
        <f t="shared" si="65"/>
        <v>44165</v>
      </c>
      <c r="N572" t="str">
        <f t="shared" si="66"/>
        <v>New York city-44165</v>
      </c>
      <c r="O572" s="21">
        <f t="shared" si="67"/>
        <v>51.2</v>
      </c>
      <c r="P572" s="21">
        <f t="shared" si="68"/>
        <v>12</v>
      </c>
      <c r="Q572" s="22">
        <f t="shared" si="69"/>
        <v>6646239</v>
      </c>
      <c r="R572" s="22">
        <f t="shared" si="70"/>
        <v>3405286</v>
      </c>
      <c r="S572" s="22">
        <f t="shared" si="71"/>
        <v>463703</v>
      </c>
    </row>
    <row r="573" spans="1:19">
      <c r="A573" s="14" t="s">
        <v>2044</v>
      </c>
      <c r="B573" s="15" t="s">
        <v>20</v>
      </c>
      <c r="C573" s="14" t="s">
        <v>2008</v>
      </c>
      <c r="D573" s="14" t="s">
        <v>2017</v>
      </c>
      <c r="E573" s="16">
        <v>8397996</v>
      </c>
      <c r="F573" s="16">
        <v>5035748</v>
      </c>
      <c r="G573" s="17">
        <v>60</v>
      </c>
      <c r="H573" s="16">
        <v>4712638</v>
      </c>
      <c r="I573" s="17">
        <v>56.1</v>
      </c>
      <c r="J573" s="16">
        <v>323110</v>
      </c>
      <c r="K573" s="17">
        <v>6.4</v>
      </c>
      <c r="L573" s="6" t="str">
        <f t="shared" si="64"/>
        <v>11/11/2020</v>
      </c>
      <c r="M573" s="6">
        <f t="shared" si="65"/>
        <v>44165</v>
      </c>
      <c r="N573" t="str">
        <f t="shared" si="66"/>
        <v>North Carolina-44165</v>
      </c>
      <c r="O573" s="21">
        <f t="shared" si="67"/>
        <v>56.1</v>
      </c>
      <c r="P573" s="21">
        <f t="shared" si="68"/>
        <v>6.4</v>
      </c>
      <c r="Q573" s="22">
        <f t="shared" si="69"/>
        <v>8397996</v>
      </c>
      <c r="R573" s="22">
        <f t="shared" si="70"/>
        <v>4712638</v>
      </c>
      <c r="S573" s="22">
        <f t="shared" si="71"/>
        <v>323110</v>
      </c>
    </row>
    <row r="574" spans="1:19">
      <c r="A574" s="14" t="s">
        <v>2045</v>
      </c>
      <c r="B574" s="15" t="s">
        <v>48</v>
      </c>
      <c r="C574" s="14" t="s">
        <v>2008</v>
      </c>
      <c r="D574" s="14" t="s">
        <v>2017</v>
      </c>
      <c r="E574" s="16">
        <v>585792</v>
      </c>
      <c r="F574" s="16">
        <v>404531</v>
      </c>
      <c r="G574" s="17">
        <v>69.099999999999994</v>
      </c>
      <c r="H574" s="16">
        <v>385572</v>
      </c>
      <c r="I574" s="17">
        <v>65.8</v>
      </c>
      <c r="J574" s="16">
        <v>18959</v>
      </c>
      <c r="K574" s="17">
        <v>4.7</v>
      </c>
      <c r="L574" s="6" t="str">
        <f t="shared" si="64"/>
        <v>11/11/2020</v>
      </c>
      <c r="M574" s="6">
        <f t="shared" si="65"/>
        <v>44165</v>
      </c>
      <c r="N574" t="str">
        <f t="shared" si="66"/>
        <v>North Dakota-44165</v>
      </c>
      <c r="O574" s="21">
        <f t="shared" si="67"/>
        <v>65.8</v>
      </c>
      <c r="P574" s="21">
        <f t="shared" si="68"/>
        <v>4.7</v>
      </c>
      <c r="Q574" s="22">
        <f t="shared" si="69"/>
        <v>585792</v>
      </c>
      <c r="R574" s="22">
        <f t="shared" si="70"/>
        <v>385572</v>
      </c>
      <c r="S574" s="22">
        <f t="shared" si="71"/>
        <v>18959</v>
      </c>
    </row>
    <row r="575" spans="1:19">
      <c r="A575" s="14" t="s">
        <v>2046</v>
      </c>
      <c r="B575" s="15" t="s">
        <v>41</v>
      </c>
      <c r="C575" s="14" t="s">
        <v>2008</v>
      </c>
      <c r="D575" s="14" t="s">
        <v>2017</v>
      </c>
      <c r="E575" s="16">
        <v>9261688</v>
      </c>
      <c r="F575" s="16">
        <v>5732818</v>
      </c>
      <c r="G575" s="17">
        <v>61.9</v>
      </c>
      <c r="H575" s="16">
        <v>5413227</v>
      </c>
      <c r="I575" s="17">
        <v>58.4</v>
      </c>
      <c r="J575" s="16">
        <v>319591</v>
      </c>
      <c r="K575" s="17">
        <v>5.6</v>
      </c>
      <c r="L575" s="6" t="str">
        <f t="shared" si="64"/>
        <v>11/11/2020</v>
      </c>
      <c r="M575" s="6">
        <f t="shared" si="65"/>
        <v>44165</v>
      </c>
      <c r="N575" t="str">
        <f t="shared" si="66"/>
        <v>Ohio-44165</v>
      </c>
      <c r="O575" s="21">
        <f t="shared" si="67"/>
        <v>58.4</v>
      </c>
      <c r="P575" s="21">
        <f t="shared" si="68"/>
        <v>5.6</v>
      </c>
      <c r="Q575" s="22">
        <f t="shared" si="69"/>
        <v>9261688</v>
      </c>
      <c r="R575" s="22">
        <f t="shared" si="70"/>
        <v>5413227</v>
      </c>
      <c r="S575" s="22">
        <f t="shared" si="71"/>
        <v>319591</v>
      </c>
    </row>
    <row r="576" spans="1:19">
      <c r="A576" s="14" t="s">
        <v>2047</v>
      </c>
      <c r="B576" s="15" t="s">
        <v>30</v>
      </c>
      <c r="C576" s="14" t="s">
        <v>2008</v>
      </c>
      <c r="D576" s="14" t="s">
        <v>2017</v>
      </c>
      <c r="E576" s="16">
        <v>3061177</v>
      </c>
      <c r="F576" s="16">
        <v>1861831</v>
      </c>
      <c r="G576" s="17">
        <v>60.8</v>
      </c>
      <c r="H576" s="16">
        <v>1772259</v>
      </c>
      <c r="I576" s="17">
        <v>57.9</v>
      </c>
      <c r="J576" s="16">
        <v>89572</v>
      </c>
      <c r="K576" s="17">
        <v>4.8</v>
      </c>
      <c r="L576" s="6" t="str">
        <f t="shared" si="64"/>
        <v>11/11/2020</v>
      </c>
      <c r="M576" s="6">
        <f t="shared" si="65"/>
        <v>44165</v>
      </c>
      <c r="N576" t="str">
        <f t="shared" si="66"/>
        <v>Oklahoma-44165</v>
      </c>
      <c r="O576" s="21">
        <f t="shared" si="67"/>
        <v>57.9</v>
      </c>
      <c r="P576" s="21">
        <f t="shared" si="68"/>
        <v>4.8</v>
      </c>
      <c r="Q576" s="22">
        <f t="shared" si="69"/>
        <v>3061177</v>
      </c>
      <c r="R576" s="22">
        <f t="shared" si="70"/>
        <v>1772259</v>
      </c>
      <c r="S576" s="22">
        <f t="shared" si="71"/>
        <v>89572</v>
      </c>
    </row>
    <row r="577" spans="1:19">
      <c r="A577" s="14" t="s">
        <v>2048</v>
      </c>
      <c r="B577" s="15" t="s">
        <v>14</v>
      </c>
      <c r="C577" s="14" t="s">
        <v>2008</v>
      </c>
      <c r="D577" s="14" t="s">
        <v>2017</v>
      </c>
      <c r="E577" s="16">
        <v>3452417</v>
      </c>
      <c r="F577" s="16">
        <v>2132974</v>
      </c>
      <c r="G577" s="17">
        <v>61.8</v>
      </c>
      <c r="H577" s="16">
        <v>1992470</v>
      </c>
      <c r="I577" s="17">
        <v>57.7</v>
      </c>
      <c r="J577" s="16">
        <v>140504</v>
      </c>
      <c r="K577" s="17">
        <v>6.6</v>
      </c>
      <c r="L577" s="6" t="str">
        <f t="shared" si="64"/>
        <v>11/11/2020</v>
      </c>
      <c r="M577" s="6">
        <f t="shared" si="65"/>
        <v>44165</v>
      </c>
      <c r="N577" t="str">
        <f t="shared" si="66"/>
        <v>Oregon-44165</v>
      </c>
      <c r="O577" s="21">
        <f t="shared" si="67"/>
        <v>57.7</v>
      </c>
      <c r="P577" s="21">
        <f t="shared" si="68"/>
        <v>6.6</v>
      </c>
      <c r="Q577" s="22">
        <f t="shared" si="69"/>
        <v>3452417</v>
      </c>
      <c r="R577" s="22">
        <f t="shared" si="70"/>
        <v>1992470</v>
      </c>
      <c r="S577" s="22">
        <f t="shared" si="71"/>
        <v>140504</v>
      </c>
    </row>
    <row r="578" spans="1:19">
      <c r="A578" s="14" t="s">
        <v>2049</v>
      </c>
      <c r="B578" s="15" t="s">
        <v>31</v>
      </c>
      <c r="C578" s="14" t="s">
        <v>2008</v>
      </c>
      <c r="D578" s="14" t="s">
        <v>2017</v>
      </c>
      <c r="E578" s="16">
        <v>10277120</v>
      </c>
      <c r="F578" s="16">
        <v>6310994</v>
      </c>
      <c r="G578" s="17">
        <v>61.4</v>
      </c>
      <c r="H578" s="16">
        <v>5865408</v>
      </c>
      <c r="I578" s="17">
        <v>57.1</v>
      </c>
      <c r="J578" s="16">
        <v>445586</v>
      </c>
      <c r="K578" s="17">
        <v>7.1</v>
      </c>
      <c r="L578" s="6" t="str">
        <f t="shared" si="64"/>
        <v>11/11/2020</v>
      </c>
      <c r="M578" s="6">
        <f t="shared" si="65"/>
        <v>44165</v>
      </c>
      <c r="N578" t="str">
        <f t="shared" si="66"/>
        <v>Pennsylvania-44165</v>
      </c>
      <c r="O578" s="21">
        <f t="shared" si="67"/>
        <v>57.1</v>
      </c>
      <c r="P578" s="21">
        <f t="shared" si="68"/>
        <v>7.1</v>
      </c>
      <c r="Q578" s="22">
        <f t="shared" si="69"/>
        <v>10277120</v>
      </c>
      <c r="R578" s="22">
        <f t="shared" si="70"/>
        <v>5865408</v>
      </c>
      <c r="S578" s="22">
        <f t="shared" si="71"/>
        <v>445586</v>
      </c>
    </row>
    <row r="579" spans="1:19">
      <c r="A579" s="14" t="s">
        <v>2050</v>
      </c>
      <c r="B579" s="15" t="s">
        <v>17</v>
      </c>
      <c r="C579" s="14" t="s">
        <v>2008</v>
      </c>
      <c r="D579" s="14" t="s">
        <v>2017</v>
      </c>
      <c r="E579" s="16">
        <v>864222</v>
      </c>
      <c r="F579" s="16">
        <v>538810</v>
      </c>
      <c r="G579" s="17">
        <v>62.3</v>
      </c>
      <c r="H579" s="16">
        <v>496202</v>
      </c>
      <c r="I579" s="17">
        <v>57.4</v>
      </c>
      <c r="J579" s="16">
        <v>42608</v>
      </c>
      <c r="K579" s="17">
        <v>7.9</v>
      </c>
      <c r="L579" s="6" t="str">
        <f t="shared" si="64"/>
        <v>11/11/2020</v>
      </c>
      <c r="M579" s="6">
        <f t="shared" si="65"/>
        <v>44165</v>
      </c>
      <c r="N579" t="str">
        <f t="shared" si="66"/>
        <v>Rhode Island-44165</v>
      </c>
      <c r="O579" s="21">
        <f t="shared" si="67"/>
        <v>57.4</v>
      </c>
      <c r="P579" s="21">
        <f t="shared" si="68"/>
        <v>7.9</v>
      </c>
      <c r="Q579" s="22">
        <f t="shared" si="69"/>
        <v>864222</v>
      </c>
      <c r="R579" s="22">
        <f t="shared" si="70"/>
        <v>496202</v>
      </c>
      <c r="S579" s="22">
        <f t="shared" si="71"/>
        <v>42608</v>
      </c>
    </row>
    <row r="580" spans="1:19">
      <c r="A580" s="14" t="s">
        <v>2051</v>
      </c>
      <c r="B580" s="15" t="s">
        <v>32</v>
      </c>
      <c r="C580" s="14" t="s">
        <v>2008</v>
      </c>
      <c r="D580" s="14" t="s">
        <v>2017</v>
      </c>
      <c r="E580" s="16">
        <v>4153709</v>
      </c>
      <c r="F580" s="16">
        <v>2348943</v>
      </c>
      <c r="G580" s="17">
        <v>56.6</v>
      </c>
      <c r="H580" s="16">
        <v>2217588</v>
      </c>
      <c r="I580" s="17">
        <v>53.4</v>
      </c>
      <c r="J580" s="16">
        <v>131355</v>
      </c>
      <c r="K580" s="17">
        <v>5.6</v>
      </c>
      <c r="L580" s="6" t="str">
        <f t="shared" si="64"/>
        <v>11/11/2020</v>
      </c>
      <c r="M580" s="6">
        <f t="shared" si="65"/>
        <v>44165</v>
      </c>
      <c r="N580" t="str">
        <f t="shared" si="66"/>
        <v>South Carolina-44165</v>
      </c>
      <c r="O580" s="21">
        <f t="shared" si="67"/>
        <v>53.4</v>
      </c>
      <c r="P580" s="21">
        <f t="shared" si="68"/>
        <v>5.6</v>
      </c>
      <c r="Q580" s="22">
        <f t="shared" si="69"/>
        <v>4153709</v>
      </c>
      <c r="R580" s="22">
        <f t="shared" si="70"/>
        <v>2217588</v>
      </c>
      <c r="S580" s="22">
        <f t="shared" si="71"/>
        <v>131355</v>
      </c>
    </row>
    <row r="581" spans="1:19">
      <c r="A581" s="14" t="s">
        <v>2052</v>
      </c>
      <c r="B581" s="15" t="s">
        <v>43</v>
      </c>
      <c r="C581" s="14" t="s">
        <v>2008</v>
      </c>
      <c r="D581" s="14" t="s">
        <v>2017</v>
      </c>
      <c r="E581" s="16">
        <v>681954</v>
      </c>
      <c r="F581" s="16">
        <v>455436</v>
      </c>
      <c r="G581" s="17">
        <v>66.8</v>
      </c>
      <c r="H581" s="16">
        <v>439012</v>
      </c>
      <c r="I581" s="17">
        <v>64.400000000000006</v>
      </c>
      <c r="J581" s="16">
        <v>16424</v>
      </c>
      <c r="K581" s="17">
        <v>3.6</v>
      </c>
      <c r="L581" s="6" t="str">
        <f t="shared" si="64"/>
        <v>11/11/2020</v>
      </c>
      <c r="M581" s="6">
        <f t="shared" si="65"/>
        <v>44165</v>
      </c>
      <c r="N581" t="str">
        <f t="shared" si="66"/>
        <v>South Dakota-44165</v>
      </c>
      <c r="O581" s="21">
        <f t="shared" si="67"/>
        <v>64.400000000000006</v>
      </c>
      <c r="P581" s="21">
        <f t="shared" si="68"/>
        <v>3.6</v>
      </c>
      <c r="Q581" s="22">
        <f t="shared" si="69"/>
        <v>681954</v>
      </c>
      <c r="R581" s="22">
        <f t="shared" si="70"/>
        <v>439012</v>
      </c>
      <c r="S581" s="22">
        <f t="shared" si="71"/>
        <v>16424</v>
      </c>
    </row>
    <row r="582" spans="1:19">
      <c r="A582" s="14" t="s">
        <v>2053</v>
      </c>
      <c r="B582" s="15" t="s">
        <v>25</v>
      </c>
      <c r="C582" s="14" t="s">
        <v>2008</v>
      </c>
      <c r="D582" s="14" t="s">
        <v>2017</v>
      </c>
      <c r="E582" s="16">
        <v>5459887</v>
      </c>
      <c r="F582" s="16">
        <v>3314879</v>
      </c>
      <c r="G582" s="17">
        <v>60.7</v>
      </c>
      <c r="H582" s="16">
        <v>3130511</v>
      </c>
      <c r="I582" s="17">
        <v>57.3</v>
      </c>
      <c r="J582" s="16">
        <v>184368</v>
      </c>
      <c r="K582" s="17">
        <v>5.6</v>
      </c>
      <c r="L582" s="6" t="str">
        <f t="shared" si="64"/>
        <v>11/11/2020</v>
      </c>
      <c r="M582" s="6">
        <f t="shared" si="65"/>
        <v>44165</v>
      </c>
      <c r="N582" t="str">
        <f t="shared" si="66"/>
        <v>Tennessee-44165</v>
      </c>
      <c r="O582" s="21">
        <f t="shared" si="67"/>
        <v>57.3</v>
      </c>
      <c r="P582" s="21">
        <f t="shared" si="68"/>
        <v>5.6</v>
      </c>
      <c r="Q582" s="22">
        <f t="shared" si="69"/>
        <v>5459887</v>
      </c>
      <c r="R582" s="22">
        <f t="shared" si="70"/>
        <v>3130511</v>
      </c>
      <c r="S582" s="22">
        <f t="shared" si="71"/>
        <v>184368</v>
      </c>
    </row>
    <row r="583" spans="1:19">
      <c r="A583" s="14" t="s">
        <v>2054</v>
      </c>
      <c r="B583" s="15" t="s">
        <v>11</v>
      </c>
      <c r="C583" s="14" t="s">
        <v>2008</v>
      </c>
      <c r="D583" s="14" t="s">
        <v>2017</v>
      </c>
      <c r="E583" s="16">
        <v>22418959</v>
      </c>
      <c r="F583" s="16">
        <v>13992055</v>
      </c>
      <c r="G583" s="17">
        <v>62.4</v>
      </c>
      <c r="H583" s="16">
        <v>12989789</v>
      </c>
      <c r="I583" s="17">
        <v>57.9</v>
      </c>
      <c r="J583" s="16">
        <v>1002266</v>
      </c>
      <c r="K583" s="17">
        <v>7.2</v>
      </c>
      <c r="L583" s="6" t="str">
        <f t="shared" si="64"/>
        <v>11/11/2020</v>
      </c>
      <c r="M583" s="6">
        <f t="shared" si="65"/>
        <v>44165</v>
      </c>
      <c r="N583" t="str">
        <f t="shared" si="66"/>
        <v>Texas-44165</v>
      </c>
      <c r="O583" s="21">
        <f t="shared" si="67"/>
        <v>57.9</v>
      </c>
      <c r="P583" s="21">
        <f t="shared" si="68"/>
        <v>7.2</v>
      </c>
      <c r="Q583" s="22">
        <f t="shared" si="69"/>
        <v>22418959</v>
      </c>
      <c r="R583" s="22">
        <f t="shared" si="70"/>
        <v>12989789</v>
      </c>
      <c r="S583" s="22">
        <f t="shared" si="71"/>
        <v>1002266</v>
      </c>
    </row>
    <row r="584" spans="1:19">
      <c r="A584" s="14" t="s">
        <v>2055</v>
      </c>
      <c r="B584" s="15" t="s">
        <v>13</v>
      </c>
      <c r="C584" s="14" t="s">
        <v>2008</v>
      </c>
      <c r="D584" s="14" t="s">
        <v>2017</v>
      </c>
      <c r="E584" s="16">
        <v>2418202</v>
      </c>
      <c r="F584" s="16">
        <v>1631847</v>
      </c>
      <c r="G584" s="17">
        <v>67.5</v>
      </c>
      <c r="H584" s="16">
        <v>1574574</v>
      </c>
      <c r="I584" s="17">
        <v>65.099999999999994</v>
      </c>
      <c r="J584" s="16">
        <v>57273</v>
      </c>
      <c r="K584" s="17">
        <v>3.5</v>
      </c>
      <c r="L584" s="6" t="str">
        <f t="shared" si="64"/>
        <v>11/11/2020</v>
      </c>
      <c r="M584" s="6">
        <f t="shared" si="65"/>
        <v>44165</v>
      </c>
      <c r="N584" t="str">
        <f t="shared" si="66"/>
        <v>Utah-44165</v>
      </c>
      <c r="O584" s="21">
        <f t="shared" si="67"/>
        <v>65.099999999999994</v>
      </c>
      <c r="P584" s="21">
        <f t="shared" si="68"/>
        <v>3.5</v>
      </c>
      <c r="Q584" s="22">
        <f t="shared" si="69"/>
        <v>2418202</v>
      </c>
      <c r="R584" s="22">
        <f t="shared" si="70"/>
        <v>1574574</v>
      </c>
      <c r="S584" s="22">
        <f t="shared" si="71"/>
        <v>57273</v>
      </c>
    </row>
    <row r="585" spans="1:19">
      <c r="A585" s="14" t="s">
        <v>2056</v>
      </c>
      <c r="B585" s="15" t="s">
        <v>36</v>
      </c>
      <c r="C585" s="14" t="s">
        <v>2008</v>
      </c>
      <c r="D585" s="14" t="s">
        <v>2017</v>
      </c>
      <c r="E585" s="16">
        <v>518950</v>
      </c>
      <c r="F585" s="16">
        <v>316982</v>
      </c>
      <c r="G585" s="17">
        <v>61.1</v>
      </c>
      <c r="H585" s="16">
        <v>305386</v>
      </c>
      <c r="I585" s="17">
        <v>58.8</v>
      </c>
      <c r="J585" s="16">
        <v>11596</v>
      </c>
      <c r="K585" s="17">
        <v>3.7</v>
      </c>
      <c r="L585" s="6" t="str">
        <f t="shared" ref="L585:L648" si="72">_xlfn.CONCAT(D585,"/",D585,"/",C585)</f>
        <v>11/11/2020</v>
      </c>
      <c r="M585" s="6">
        <f t="shared" ref="M585:M648" si="73">EOMONTH(L585,0)</f>
        <v>44165</v>
      </c>
      <c r="N585" t="str">
        <f t="shared" ref="N585:N648" si="74">_xlfn.CONCAT(B585,"-",M585)</f>
        <v>Vermont-44165</v>
      </c>
      <c r="O585" s="21">
        <f t="shared" ref="O585:O648" si="75">I585</f>
        <v>58.8</v>
      </c>
      <c r="P585" s="21">
        <f t="shared" ref="P585:P648" si="76">K585</f>
        <v>3.7</v>
      </c>
      <c r="Q585" s="22">
        <f t="shared" ref="Q585:Q648" si="77">E585</f>
        <v>518950</v>
      </c>
      <c r="R585" s="22">
        <f t="shared" ref="R585:R648" si="78">H585</f>
        <v>305386</v>
      </c>
      <c r="S585" s="22">
        <f t="shared" ref="S585:S648" si="79">J585</f>
        <v>11596</v>
      </c>
    </row>
    <row r="586" spans="1:19">
      <c r="A586" s="14" t="s">
        <v>2057</v>
      </c>
      <c r="B586" s="15" t="s">
        <v>37</v>
      </c>
      <c r="C586" s="14" t="s">
        <v>2008</v>
      </c>
      <c r="D586" s="14" t="s">
        <v>2017</v>
      </c>
      <c r="E586" s="16">
        <v>6735886</v>
      </c>
      <c r="F586" s="16">
        <v>4271293</v>
      </c>
      <c r="G586" s="17">
        <v>63.4</v>
      </c>
      <c r="H586" s="16">
        <v>4023075</v>
      </c>
      <c r="I586" s="17">
        <v>59.7</v>
      </c>
      <c r="J586" s="16">
        <v>248218</v>
      </c>
      <c r="K586" s="17">
        <v>5.8</v>
      </c>
      <c r="L586" s="6" t="str">
        <f t="shared" si="72"/>
        <v>11/11/2020</v>
      </c>
      <c r="M586" s="6">
        <f t="shared" si="73"/>
        <v>44165</v>
      </c>
      <c r="N586" t="str">
        <f t="shared" si="74"/>
        <v>Virginia-44165</v>
      </c>
      <c r="O586" s="21">
        <f t="shared" si="75"/>
        <v>59.7</v>
      </c>
      <c r="P586" s="21">
        <f t="shared" si="76"/>
        <v>5.8</v>
      </c>
      <c r="Q586" s="22">
        <f t="shared" si="77"/>
        <v>6735886</v>
      </c>
      <c r="R586" s="22">
        <f t="shared" si="78"/>
        <v>4023075</v>
      </c>
      <c r="S586" s="22">
        <f t="shared" si="79"/>
        <v>248218</v>
      </c>
    </row>
    <row r="587" spans="1:19">
      <c r="A587" s="14" t="s">
        <v>2058</v>
      </c>
      <c r="B587" s="15" t="s">
        <v>5</v>
      </c>
      <c r="C587" s="14" t="s">
        <v>2008</v>
      </c>
      <c r="D587" s="14" t="s">
        <v>2017</v>
      </c>
      <c r="E587" s="16">
        <v>6125522</v>
      </c>
      <c r="F587" s="16">
        <v>3842951</v>
      </c>
      <c r="G587" s="17">
        <v>62.7</v>
      </c>
      <c r="H587" s="16">
        <v>3586497</v>
      </c>
      <c r="I587" s="17">
        <v>58.6</v>
      </c>
      <c r="J587" s="16">
        <v>256454</v>
      </c>
      <c r="K587" s="17">
        <v>6.7</v>
      </c>
      <c r="L587" s="6" t="str">
        <f t="shared" si="72"/>
        <v>11/11/2020</v>
      </c>
      <c r="M587" s="6">
        <f t="shared" si="73"/>
        <v>44165</v>
      </c>
      <c r="N587" t="str">
        <f t="shared" si="74"/>
        <v>Washington-44165</v>
      </c>
      <c r="O587" s="21">
        <f t="shared" si="75"/>
        <v>58.6</v>
      </c>
      <c r="P587" s="21">
        <f t="shared" si="76"/>
        <v>6.7</v>
      </c>
      <c r="Q587" s="22">
        <f t="shared" si="77"/>
        <v>6125522</v>
      </c>
      <c r="R587" s="22">
        <f t="shared" si="78"/>
        <v>3586497</v>
      </c>
      <c r="S587" s="22">
        <f t="shared" si="79"/>
        <v>256454</v>
      </c>
    </row>
    <row r="588" spans="1:19">
      <c r="A588" s="14" t="s">
        <v>2059</v>
      </c>
      <c r="B588" s="15" t="s">
        <v>58</v>
      </c>
      <c r="C588" s="14" t="s">
        <v>2008</v>
      </c>
      <c r="D588" s="14" t="s">
        <v>2017</v>
      </c>
      <c r="E588" s="16">
        <v>1441277</v>
      </c>
      <c r="F588" s="16">
        <v>795116</v>
      </c>
      <c r="G588" s="17">
        <v>55.2</v>
      </c>
      <c r="H588" s="16">
        <v>739079</v>
      </c>
      <c r="I588" s="17">
        <v>51.3</v>
      </c>
      <c r="J588" s="16">
        <v>56037</v>
      </c>
      <c r="K588" s="17">
        <v>7</v>
      </c>
      <c r="L588" s="6" t="str">
        <f t="shared" si="72"/>
        <v>11/11/2020</v>
      </c>
      <c r="M588" s="6">
        <f t="shared" si="73"/>
        <v>44165</v>
      </c>
      <c r="N588" t="str">
        <f t="shared" si="74"/>
        <v>West Virginia-44165</v>
      </c>
      <c r="O588" s="21">
        <f t="shared" si="75"/>
        <v>51.3</v>
      </c>
      <c r="P588" s="21">
        <f t="shared" si="76"/>
        <v>7</v>
      </c>
      <c r="Q588" s="22">
        <f t="shared" si="77"/>
        <v>1441277</v>
      </c>
      <c r="R588" s="22">
        <f t="shared" si="78"/>
        <v>739079</v>
      </c>
      <c r="S588" s="22">
        <f t="shared" si="79"/>
        <v>56037</v>
      </c>
    </row>
    <row r="589" spans="1:19">
      <c r="A589" s="14" t="s">
        <v>2060</v>
      </c>
      <c r="B589" s="15" t="s">
        <v>10</v>
      </c>
      <c r="C589" s="14" t="s">
        <v>2008</v>
      </c>
      <c r="D589" s="14" t="s">
        <v>2017</v>
      </c>
      <c r="E589" s="16">
        <v>4661965</v>
      </c>
      <c r="F589" s="16">
        <v>3054158</v>
      </c>
      <c r="G589" s="17">
        <v>65.5</v>
      </c>
      <c r="H589" s="16">
        <v>2921245</v>
      </c>
      <c r="I589" s="17">
        <v>62.7</v>
      </c>
      <c r="J589" s="16">
        <v>132913</v>
      </c>
      <c r="K589" s="17">
        <v>4.4000000000000004</v>
      </c>
      <c r="L589" s="6" t="str">
        <f t="shared" si="72"/>
        <v>11/11/2020</v>
      </c>
      <c r="M589" s="6">
        <f t="shared" si="73"/>
        <v>44165</v>
      </c>
      <c r="N589" t="str">
        <f t="shared" si="74"/>
        <v>Wisconsin-44165</v>
      </c>
      <c r="O589" s="21">
        <f t="shared" si="75"/>
        <v>62.7</v>
      </c>
      <c r="P589" s="21">
        <f t="shared" si="76"/>
        <v>4.4000000000000004</v>
      </c>
      <c r="Q589" s="22">
        <f t="shared" si="77"/>
        <v>4661965</v>
      </c>
      <c r="R589" s="22">
        <f t="shared" si="78"/>
        <v>2921245</v>
      </c>
      <c r="S589" s="22">
        <f t="shared" si="79"/>
        <v>132913</v>
      </c>
    </row>
    <row r="590" spans="1:19">
      <c r="A590" s="14" t="s">
        <v>2061</v>
      </c>
      <c r="B590" s="15" t="s">
        <v>49</v>
      </c>
      <c r="C590" s="14" t="s">
        <v>2008</v>
      </c>
      <c r="D590" s="14" t="s">
        <v>2017</v>
      </c>
      <c r="E590" s="16">
        <v>455610</v>
      </c>
      <c r="F590" s="16">
        <v>295063</v>
      </c>
      <c r="G590" s="17">
        <v>64.8</v>
      </c>
      <c r="H590" s="16">
        <v>279509</v>
      </c>
      <c r="I590" s="17">
        <v>61.3</v>
      </c>
      <c r="J590" s="16">
        <v>15554</v>
      </c>
      <c r="K590" s="17">
        <v>5.3</v>
      </c>
      <c r="L590" s="6" t="str">
        <f t="shared" si="72"/>
        <v>11/11/2020</v>
      </c>
      <c r="M590" s="6">
        <f t="shared" si="73"/>
        <v>44165</v>
      </c>
      <c r="N590" t="str">
        <f t="shared" si="74"/>
        <v>Wyoming-44165</v>
      </c>
      <c r="O590" s="21">
        <f t="shared" si="75"/>
        <v>61.3</v>
      </c>
      <c r="P590" s="21">
        <f t="shared" si="76"/>
        <v>5.3</v>
      </c>
      <c r="Q590" s="22">
        <f t="shared" si="77"/>
        <v>455610</v>
      </c>
      <c r="R590" s="22">
        <f t="shared" si="78"/>
        <v>279509</v>
      </c>
      <c r="S590" s="22">
        <f t="shared" si="79"/>
        <v>15554</v>
      </c>
    </row>
    <row r="591" spans="1:19">
      <c r="A591" s="14" t="s">
        <v>2007</v>
      </c>
      <c r="B591" s="15" t="s">
        <v>52</v>
      </c>
      <c r="C591" s="14" t="s">
        <v>2008</v>
      </c>
      <c r="D591" s="14" t="s">
        <v>2018</v>
      </c>
      <c r="E591" s="16">
        <v>3889304</v>
      </c>
      <c r="F591" s="16">
        <v>2264054</v>
      </c>
      <c r="G591" s="17">
        <v>58.2</v>
      </c>
      <c r="H591" s="16">
        <v>2157736</v>
      </c>
      <c r="I591" s="17">
        <v>55.5</v>
      </c>
      <c r="J591" s="16">
        <v>106318</v>
      </c>
      <c r="K591" s="17">
        <v>4.7</v>
      </c>
      <c r="L591" s="6" t="str">
        <f t="shared" si="72"/>
        <v>12/12/2020</v>
      </c>
      <c r="M591" s="6">
        <f t="shared" si="73"/>
        <v>44196</v>
      </c>
      <c r="N591" t="str">
        <f t="shared" si="74"/>
        <v>Alabama-44196</v>
      </c>
      <c r="O591" s="21">
        <f t="shared" si="75"/>
        <v>55.5</v>
      </c>
      <c r="P591" s="21">
        <f t="shared" si="76"/>
        <v>4.7</v>
      </c>
      <c r="Q591" s="22">
        <f t="shared" si="77"/>
        <v>3889304</v>
      </c>
      <c r="R591" s="22">
        <f t="shared" si="78"/>
        <v>2157736</v>
      </c>
      <c r="S591" s="22">
        <f t="shared" si="79"/>
        <v>106318</v>
      </c>
    </row>
    <row r="592" spans="1:19">
      <c r="A592" s="14" t="s">
        <v>2009</v>
      </c>
      <c r="B592" s="15" t="s">
        <v>50</v>
      </c>
      <c r="C592" s="14" t="s">
        <v>2008</v>
      </c>
      <c r="D592" s="14" t="s">
        <v>2018</v>
      </c>
      <c r="E592" s="16">
        <v>545002</v>
      </c>
      <c r="F592" s="16">
        <v>354035</v>
      </c>
      <c r="G592" s="17">
        <v>65</v>
      </c>
      <c r="H592" s="16">
        <v>330888</v>
      </c>
      <c r="I592" s="17">
        <v>60.7</v>
      </c>
      <c r="J592" s="16">
        <v>23147</v>
      </c>
      <c r="K592" s="17">
        <v>6.5</v>
      </c>
      <c r="L592" s="6" t="str">
        <f t="shared" si="72"/>
        <v>12/12/2020</v>
      </c>
      <c r="M592" s="6">
        <f t="shared" si="73"/>
        <v>44196</v>
      </c>
      <c r="N592" t="str">
        <f t="shared" si="74"/>
        <v>Alaska-44196</v>
      </c>
      <c r="O592" s="21">
        <f t="shared" si="75"/>
        <v>60.7</v>
      </c>
      <c r="P592" s="21">
        <f t="shared" si="76"/>
        <v>6.5</v>
      </c>
      <c r="Q592" s="22">
        <f t="shared" si="77"/>
        <v>545002</v>
      </c>
      <c r="R592" s="22">
        <f t="shared" si="78"/>
        <v>330888</v>
      </c>
      <c r="S592" s="22">
        <f t="shared" si="79"/>
        <v>23147</v>
      </c>
    </row>
    <row r="593" spans="1:19">
      <c r="A593" s="14" t="s">
        <v>2010</v>
      </c>
      <c r="B593" s="15" t="s">
        <v>8</v>
      </c>
      <c r="C593" s="14" t="s">
        <v>2008</v>
      </c>
      <c r="D593" s="14" t="s">
        <v>2018</v>
      </c>
      <c r="E593" s="16">
        <v>5921658</v>
      </c>
      <c r="F593" s="16">
        <v>3569317</v>
      </c>
      <c r="G593" s="17">
        <v>60.3</v>
      </c>
      <c r="H593" s="16">
        <v>3326907</v>
      </c>
      <c r="I593" s="17">
        <v>56.2</v>
      </c>
      <c r="J593" s="16">
        <v>242410</v>
      </c>
      <c r="K593" s="17">
        <v>6.8</v>
      </c>
      <c r="L593" s="6" t="str">
        <f t="shared" si="72"/>
        <v>12/12/2020</v>
      </c>
      <c r="M593" s="6">
        <f t="shared" si="73"/>
        <v>44196</v>
      </c>
      <c r="N593" t="str">
        <f t="shared" si="74"/>
        <v>Arizona-44196</v>
      </c>
      <c r="O593" s="21">
        <f t="shared" si="75"/>
        <v>56.2</v>
      </c>
      <c r="P593" s="21">
        <f t="shared" si="76"/>
        <v>6.8</v>
      </c>
      <c r="Q593" s="22">
        <f t="shared" si="77"/>
        <v>5921658</v>
      </c>
      <c r="R593" s="22">
        <f t="shared" si="78"/>
        <v>3326907</v>
      </c>
      <c r="S593" s="22">
        <f t="shared" si="79"/>
        <v>242410</v>
      </c>
    </row>
    <row r="594" spans="1:19">
      <c r="A594" s="14" t="s">
        <v>2011</v>
      </c>
      <c r="B594" s="15" t="s">
        <v>44</v>
      </c>
      <c r="C594" s="14" t="s">
        <v>2008</v>
      </c>
      <c r="D594" s="14" t="s">
        <v>2018</v>
      </c>
      <c r="E594" s="16">
        <v>2364696</v>
      </c>
      <c r="F594" s="16">
        <v>1379313</v>
      </c>
      <c r="G594" s="17">
        <v>58.3</v>
      </c>
      <c r="H594" s="16">
        <v>1312142</v>
      </c>
      <c r="I594" s="17">
        <v>55.5</v>
      </c>
      <c r="J594" s="16">
        <v>67171</v>
      </c>
      <c r="K594" s="17">
        <v>4.9000000000000004</v>
      </c>
      <c r="L594" s="6" t="str">
        <f t="shared" si="72"/>
        <v>12/12/2020</v>
      </c>
      <c r="M594" s="6">
        <f t="shared" si="73"/>
        <v>44196</v>
      </c>
      <c r="N594" t="str">
        <f t="shared" si="74"/>
        <v>Arkansas-44196</v>
      </c>
      <c r="O594" s="21">
        <f t="shared" si="75"/>
        <v>55.5</v>
      </c>
      <c r="P594" s="21">
        <f t="shared" si="76"/>
        <v>4.9000000000000004</v>
      </c>
      <c r="Q594" s="22">
        <f t="shared" si="77"/>
        <v>2364696</v>
      </c>
      <c r="R594" s="22">
        <f t="shared" si="78"/>
        <v>1312142</v>
      </c>
      <c r="S594" s="22">
        <f t="shared" si="79"/>
        <v>67171</v>
      </c>
    </row>
    <row r="595" spans="1:19">
      <c r="A595" s="14" t="s">
        <v>2012</v>
      </c>
      <c r="B595" s="15" t="s">
        <v>7</v>
      </c>
      <c r="C595" s="14" t="s">
        <v>2008</v>
      </c>
      <c r="D595" s="14" t="s">
        <v>2018</v>
      </c>
      <c r="E595" s="16">
        <v>31092761</v>
      </c>
      <c r="F595" s="16">
        <v>18705475</v>
      </c>
      <c r="G595" s="17">
        <v>60.2</v>
      </c>
      <c r="H595" s="16">
        <v>16957019</v>
      </c>
      <c r="I595" s="17">
        <v>54.5</v>
      </c>
      <c r="J595" s="16">
        <v>1748456</v>
      </c>
      <c r="K595" s="17">
        <v>9.3000000000000007</v>
      </c>
      <c r="L595" s="6" t="str">
        <f t="shared" si="72"/>
        <v>12/12/2020</v>
      </c>
      <c r="M595" s="6">
        <f t="shared" si="73"/>
        <v>44196</v>
      </c>
      <c r="N595" t="str">
        <f t="shared" si="74"/>
        <v>California-44196</v>
      </c>
      <c r="O595" s="21">
        <f t="shared" si="75"/>
        <v>54.5</v>
      </c>
      <c r="P595" s="21">
        <f t="shared" si="76"/>
        <v>9.3000000000000007</v>
      </c>
      <c r="Q595" s="22">
        <f t="shared" si="77"/>
        <v>31092761</v>
      </c>
      <c r="R595" s="22">
        <f t="shared" si="78"/>
        <v>16957019</v>
      </c>
      <c r="S595" s="22">
        <f t="shared" si="79"/>
        <v>1748456</v>
      </c>
    </row>
    <row r="596" spans="1:19">
      <c r="A596" s="14" t="s">
        <v>2013</v>
      </c>
      <c r="B596" s="18" t="s">
        <v>283</v>
      </c>
      <c r="C596" s="14" t="s">
        <v>2008</v>
      </c>
      <c r="D596" s="14" t="s">
        <v>2018</v>
      </c>
      <c r="E596" s="16">
        <v>7998109</v>
      </c>
      <c r="F596" s="16">
        <v>4878866</v>
      </c>
      <c r="G596" s="17">
        <v>61</v>
      </c>
      <c r="H596" s="16">
        <v>4264014</v>
      </c>
      <c r="I596" s="17">
        <v>53.3</v>
      </c>
      <c r="J596" s="16">
        <v>614852</v>
      </c>
      <c r="K596" s="17">
        <v>12.6</v>
      </c>
      <c r="L596" s="6" t="str">
        <f t="shared" si="72"/>
        <v>12/12/2020</v>
      </c>
      <c r="M596" s="6">
        <f t="shared" si="73"/>
        <v>44196</v>
      </c>
      <c r="N596" t="str">
        <f t="shared" si="74"/>
        <v>Los Angeles County-44196</v>
      </c>
      <c r="O596" s="21">
        <f t="shared" si="75"/>
        <v>53.3</v>
      </c>
      <c r="P596" s="21">
        <f t="shared" si="76"/>
        <v>12.6</v>
      </c>
      <c r="Q596" s="22">
        <f t="shared" si="77"/>
        <v>7998109</v>
      </c>
      <c r="R596" s="22">
        <f t="shared" si="78"/>
        <v>4264014</v>
      </c>
      <c r="S596" s="22">
        <f t="shared" si="79"/>
        <v>614852</v>
      </c>
    </row>
    <row r="597" spans="1:19">
      <c r="A597" s="14" t="s">
        <v>2014</v>
      </c>
      <c r="B597" s="15" t="s">
        <v>22</v>
      </c>
      <c r="C597" s="14" t="s">
        <v>2008</v>
      </c>
      <c r="D597" s="14" t="s">
        <v>2018</v>
      </c>
      <c r="E597" s="16">
        <v>4638089</v>
      </c>
      <c r="F597" s="16">
        <v>3176560</v>
      </c>
      <c r="G597" s="17">
        <v>68.5</v>
      </c>
      <c r="H597" s="16">
        <v>2957291</v>
      </c>
      <c r="I597" s="17">
        <v>63.8</v>
      </c>
      <c r="J597" s="16">
        <v>219269</v>
      </c>
      <c r="K597" s="17">
        <v>6.9</v>
      </c>
      <c r="L597" s="6" t="str">
        <f t="shared" si="72"/>
        <v>12/12/2020</v>
      </c>
      <c r="M597" s="6">
        <f t="shared" si="73"/>
        <v>44196</v>
      </c>
      <c r="N597" t="str">
        <f t="shared" si="74"/>
        <v>Colorado-44196</v>
      </c>
      <c r="O597" s="21">
        <f t="shared" si="75"/>
        <v>63.8</v>
      </c>
      <c r="P597" s="21">
        <f t="shared" si="76"/>
        <v>6.9</v>
      </c>
      <c r="Q597" s="22">
        <f t="shared" si="77"/>
        <v>4638089</v>
      </c>
      <c r="R597" s="22">
        <f t="shared" si="78"/>
        <v>2957291</v>
      </c>
      <c r="S597" s="22">
        <f t="shared" si="79"/>
        <v>219269</v>
      </c>
    </row>
    <row r="598" spans="1:19">
      <c r="A598" s="14" t="s">
        <v>2015</v>
      </c>
      <c r="B598" s="15" t="s">
        <v>38</v>
      </c>
      <c r="C598" s="14" t="s">
        <v>2008</v>
      </c>
      <c r="D598" s="14" t="s">
        <v>2018</v>
      </c>
      <c r="E598" s="16">
        <v>2881139</v>
      </c>
      <c r="F598" s="16">
        <v>1842967</v>
      </c>
      <c r="G598" s="17">
        <v>64</v>
      </c>
      <c r="H598" s="16">
        <v>1690960</v>
      </c>
      <c r="I598" s="17">
        <v>58.7</v>
      </c>
      <c r="J598" s="16">
        <v>152007</v>
      </c>
      <c r="K598" s="17">
        <v>8.1999999999999993</v>
      </c>
      <c r="L598" s="6" t="str">
        <f t="shared" si="72"/>
        <v>12/12/2020</v>
      </c>
      <c r="M598" s="6">
        <f t="shared" si="73"/>
        <v>44196</v>
      </c>
      <c r="N598" t="str">
        <f t="shared" si="74"/>
        <v>Connecticut-44196</v>
      </c>
      <c r="O598" s="21">
        <f t="shared" si="75"/>
        <v>58.7</v>
      </c>
      <c r="P598" s="21">
        <f t="shared" si="76"/>
        <v>8.1999999999999993</v>
      </c>
      <c r="Q598" s="22">
        <f t="shared" si="77"/>
        <v>2881139</v>
      </c>
      <c r="R598" s="22">
        <f t="shared" si="78"/>
        <v>1690960</v>
      </c>
      <c r="S598" s="22">
        <f t="shared" si="79"/>
        <v>152007</v>
      </c>
    </row>
    <row r="599" spans="1:19">
      <c r="A599" s="14" t="s">
        <v>2016</v>
      </c>
      <c r="B599" s="15" t="s">
        <v>45</v>
      </c>
      <c r="C599" s="14" t="s">
        <v>2008</v>
      </c>
      <c r="D599" s="14" t="s">
        <v>2018</v>
      </c>
      <c r="E599" s="16">
        <v>795439</v>
      </c>
      <c r="F599" s="16">
        <v>481840</v>
      </c>
      <c r="G599" s="17">
        <v>60.6</v>
      </c>
      <c r="H599" s="16">
        <v>453637</v>
      </c>
      <c r="I599" s="17">
        <v>57</v>
      </c>
      <c r="J599" s="16">
        <v>28203</v>
      </c>
      <c r="K599" s="17">
        <v>5.9</v>
      </c>
      <c r="L599" s="6" t="str">
        <f t="shared" si="72"/>
        <v>12/12/2020</v>
      </c>
      <c r="M599" s="6">
        <f t="shared" si="73"/>
        <v>44196</v>
      </c>
      <c r="N599" t="str">
        <f t="shared" si="74"/>
        <v>Delaware-44196</v>
      </c>
      <c r="O599" s="21">
        <f t="shared" si="75"/>
        <v>57</v>
      </c>
      <c r="P599" s="21">
        <f t="shared" si="76"/>
        <v>5.9</v>
      </c>
      <c r="Q599" s="22">
        <f t="shared" si="77"/>
        <v>795439</v>
      </c>
      <c r="R599" s="22">
        <f t="shared" si="78"/>
        <v>453637</v>
      </c>
      <c r="S599" s="22">
        <f t="shared" si="79"/>
        <v>28203</v>
      </c>
    </row>
    <row r="600" spans="1:19">
      <c r="A600" s="14" t="s">
        <v>2017</v>
      </c>
      <c r="B600" s="15" t="s">
        <v>33</v>
      </c>
      <c r="C600" s="14" t="s">
        <v>2008</v>
      </c>
      <c r="D600" s="14" t="s">
        <v>2018</v>
      </c>
      <c r="E600" s="16">
        <v>584381</v>
      </c>
      <c r="F600" s="16">
        <v>409328</v>
      </c>
      <c r="G600" s="17">
        <v>70</v>
      </c>
      <c r="H600" s="16">
        <v>373290</v>
      </c>
      <c r="I600" s="17">
        <v>63.9</v>
      </c>
      <c r="J600" s="16">
        <v>36038</v>
      </c>
      <c r="K600" s="17">
        <v>8.8000000000000007</v>
      </c>
      <c r="L600" s="6" t="str">
        <f t="shared" si="72"/>
        <v>12/12/2020</v>
      </c>
      <c r="M600" s="6">
        <f t="shared" si="73"/>
        <v>44196</v>
      </c>
      <c r="N600" t="str">
        <f t="shared" si="74"/>
        <v>District of Columbia-44196</v>
      </c>
      <c r="O600" s="21">
        <f t="shared" si="75"/>
        <v>63.9</v>
      </c>
      <c r="P600" s="21">
        <f t="shared" si="76"/>
        <v>8.8000000000000007</v>
      </c>
      <c r="Q600" s="22">
        <f t="shared" si="77"/>
        <v>584381</v>
      </c>
      <c r="R600" s="22">
        <f t="shared" si="78"/>
        <v>373290</v>
      </c>
      <c r="S600" s="22">
        <f t="shared" si="79"/>
        <v>36038</v>
      </c>
    </row>
    <row r="601" spans="1:19">
      <c r="A601" s="14" t="s">
        <v>2018</v>
      </c>
      <c r="B601" s="15" t="s">
        <v>15</v>
      </c>
      <c r="C601" s="14" t="s">
        <v>2008</v>
      </c>
      <c r="D601" s="14" t="s">
        <v>2018</v>
      </c>
      <c r="E601" s="16">
        <v>17741498</v>
      </c>
      <c r="F601" s="16">
        <v>10043992</v>
      </c>
      <c r="G601" s="17">
        <v>56.6</v>
      </c>
      <c r="H601" s="16">
        <v>9528878</v>
      </c>
      <c r="I601" s="17">
        <v>53.7</v>
      </c>
      <c r="J601" s="16">
        <v>515114</v>
      </c>
      <c r="K601" s="17">
        <v>5.0999999999999996</v>
      </c>
      <c r="L601" s="6" t="str">
        <f t="shared" si="72"/>
        <v>12/12/2020</v>
      </c>
      <c r="M601" s="6">
        <f t="shared" si="73"/>
        <v>44196</v>
      </c>
      <c r="N601" t="str">
        <f t="shared" si="74"/>
        <v>Florida-44196</v>
      </c>
      <c r="O601" s="21">
        <f t="shared" si="75"/>
        <v>53.7</v>
      </c>
      <c r="P601" s="21">
        <f t="shared" si="76"/>
        <v>5.0999999999999996</v>
      </c>
      <c r="Q601" s="22">
        <f t="shared" si="77"/>
        <v>17741498</v>
      </c>
      <c r="R601" s="22">
        <f t="shared" si="78"/>
        <v>9528878</v>
      </c>
      <c r="S601" s="22">
        <f t="shared" si="79"/>
        <v>515114</v>
      </c>
    </row>
    <row r="602" spans="1:19">
      <c r="A602" s="14" t="s">
        <v>2019</v>
      </c>
      <c r="B602" s="15" t="s">
        <v>18</v>
      </c>
      <c r="C602" s="14" t="s">
        <v>2008</v>
      </c>
      <c r="D602" s="14" t="s">
        <v>2018</v>
      </c>
      <c r="E602" s="16">
        <v>8337625</v>
      </c>
      <c r="F602" s="16">
        <v>5100297</v>
      </c>
      <c r="G602" s="17">
        <v>61.2</v>
      </c>
      <c r="H602" s="16">
        <v>4829189</v>
      </c>
      <c r="I602" s="17">
        <v>57.9</v>
      </c>
      <c r="J602" s="16">
        <v>271108</v>
      </c>
      <c r="K602" s="17">
        <v>5.3</v>
      </c>
      <c r="L602" s="6" t="str">
        <f t="shared" si="72"/>
        <v>12/12/2020</v>
      </c>
      <c r="M602" s="6">
        <f t="shared" si="73"/>
        <v>44196</v>
      </c>
      <c r="N602" t="str">
        <f t="shared" si="74"/>
        <v>Georgia-44196</v>
      </c>
      <c r="O602" s="21">
        <f t="shared" si="75"/>
        <v>57.9</v>
      </c>
      <c r="P602" s="21">
        <f t="shared" si="76"/>
        <v>5.3</v>
      </c>
      <c r="Q602" s="22">
        <f t="shared" si="77"/>
        <v>8337625</v>
      </c>
      <c r="R602" s="22">
        <f t="shared" si="78"/>
        <v>4829189</v>
      </c>
      <c r="S602" s="22">
        <f t="shared" si="79"/>
        <v>271108</v>
      </c>
    </row>
    <row r="603" spans="1:19">
      <c r="A603" s="14" t="s">
        <v>2020</v>
      </c>
      <c r="B603" s="15" t="s">
        <v>26</v>
      </c>
      <c r="C603" s="14" t="s">
        <v>2008</v>
      </c>
      <c r="D603" s="14" t="s">
        <v>2018</v>
      </c>
      <c r="E603" s="16">
        <v>1083643</v>
      </c>
      <c r="F603" s="16">
        <v>655587</v>
      </c>
      <c r="G603" s="17">
        <v>60.5</v>
      </c>
      <c r="H603" s="16">
        <v>588168</v>
      </c>
      <c r="I603" s="17">
        <v>54.3</v>
      </c>
      <c r="J603" s="16">
        <v>67419</v>
      </c>
      <c r="K603" s="17">
        <v>10.3</v>
      </c>
      <c r="L603" s="6" t="str">
        <f t="shared" si="72"/>
        <v>12/12/2020</v>
      </c>
      <c r="M603" s="6">
        <f t="shared" si="73"/>
        <v>44196</v>
      </c>
      <c r="N603" t="str">
        <f t="shared" si="74"/>
        <v>Hawaii-44196</v>
      </c>
      <c r="O603" s="21">
        <f t="shared" si="75"/>
        <v>54.3</v>
      </c>
      <c r="P603" s="21">
        <f t="shared" si="76"/>
        <v>10.3</v>
      </c>
      <c r="Q603" s="22">
        <f t="shared" si="77"/>
        <v>1083643</v>
      </c>
      <c r="R603" s="22">
        <f t="shared" si="78"/>
        <v>588168</v>
      </c>
      <c r="S603" s="22">
        <f t="shared" si="79"/>
        <v>67419</v>
      </c>
    </row>
    <row r="604" spans="1:19">
      <c r="A604" s="14" t="s">
        <v>2021</v>
      </c>
      <c r="B604" s="15" t="s">
        <v>53</v>
      </c>
      <c r="C604" s="14" t="s">
        <v>2008</v>
      </c>
      <c r="D604" s="14" t="s">
        <v>2018</v>
      </c>
      <c r="E604" s="16">
        <v>1423536</v>
      </c>
      <c r="F604" s="16">
        <v>900245</v>
      </c>
      <c r="G604" s="17">
        <v>63.2</v>
      </c>
      <c r="H604" s="16">
        <v>865649</v>
      </c>
      <c r="I604" s="17">
        <v>60.8</v>
      </c>
      <c r="J604" s="16">
        <v>34596</v>
      </c>
      <c r="K604" s="17">
        <v>3.8</v>
      </c>
      <c r="L604" s="6" t="str">
        <f t="shared" si="72"/>
        <v>12/12/2020</v>
      </c>
      <c r="M604" s="6">
        <f t="shared" si="73"/>
        <v>44196</v>
      </c>
      <c r="N604" t="str">
        <f t="shared" si="74"/>
        <v>Idaho-44196</v>
      </c>
      <c r="O604" s="21">
        <f t="shared" si="75"/>
        <v>60.8</v>
      </c>
      <c r="P604" s="21">
        <f t="shared" si="76"/>
        <v>3.8</v>
      </c>
      <c r="Q604" s="22">
        <f t="shared" si="77"/>
        <v>1423536</v>
      </c>
      <c r="R604" s="22">
        <f t="shared" si="78"/>
        <v>865649</v>
      </c>
      <c r="S604" s="22">
        <f t="shared" si="79"/>
        <v>34596</v>
      </c>
    </row>
    <row r="605" spans="1:19">
      <c r="A605" s="14" t="s">
        <v>2022</v>
      </c>
      <c r="B605" s="15" t="s">
        <v>6</v>
      </c>
      <c r="C605" s="14" t="s">
        <v>2008</v>
      </c>
      <c r="D605" s="14" t="s">
        <v>2018</v>
      </c>
      <c r="E605" s="16">
        <v>9939435</v>
      </c>
      <c r="F605" s="16">
        <v>6150544</v>
      </c>
      <c r="G605" s="17">
        <v>61.9</v>
      </c>
      <c r="H605" s="16">
        <v>5659671</v>
      </c>
      <c r="I605" s="17">
        <v>56.9</v>
      </c>
      <c r="J605" s="16">
        <v>490873</v>
      </c>
      <c r="K605" s="17">
        <v>8</v>
      </c>
      <c r="L605" s="6" t="str">
        <f t="shared" si="72"/>
        <v>12/12/2020</v>
      </c>
      <c r="M605" s="6">
        <f t="shared" si="73"/>
        <v>44196</v>
      </c>
      <c r="N605" t="str">
        <f t="shared" si="74"/>
        <v>Illinois-44196</v>
      </c>
      <c r="O605" s="21">
        <f t="shared" si="75"/>
        <v>56.9</v>
      </c>
      <c r="P605" s="21">
        <f t="shared" si="76"/>
        <v>8</v>
      </c>
      <c r="Q605" s="22">
        <f t="shared" si="77"/>
        <v>9939435</v>
      </c>
      <c r="R605" s="22">
        <f t="shared" si="78"/>
        <v>5659671</v>
      </c>
      <c r="S605" s="22">
        <f t="shared" si="79"/>
        <v>490873</v>
      </c>
    </row>
    <row r="606" spans="1:19">
      <c r="A606" s="14" t="s">
        <v>2023</v>
      </c>
      <c r="B606" s="15" t="s">
        <v>27</v>
      </c>
      <c r="C606" s="14" t="s">
        <v>2008</v>
      </c>
      <c r="D606" s="14" t="s">
        <v>2018</v>
      </c>
      <c r="E606" s="16">
        <v>5284652</v>
      </c>
      <c r="F606" s="16">
        <v>3343929</v>
      </c>
      <c r="G606" s="17">
        <v>63.3</v>
      </c>
      <c r="H606" s="16">
        <v>3190041</v>
      </c>
      <c r="I606" s="17">
        <v>60.4</v>
      </c>
      <c r="J606" s="16">
        <v>153888</v>
      </c>
      <c r="K606" s="17">
        <v>4.5999999999999996</v>
      </c>
      <c r="L606" s="6" t="str">
        <f t="shared" si="72"/>
        <v>12/12/2020</v>
      </c>
      <c r="M606" s="6">
        <f t="shared" si="73"/>
        <v>44196</v>
      </c>
      <c r="N606" t="str">
        <f t="shared" si="74"/>
        <v>Indiana-44196</v>
      </c>
      <c r="O606" s="21">
        <f t="shared" si="75"/>
        <v>60.4</v>
      </c>
      <c r="P606" s="21">
        <f t="shared" si="76"/>
        <v>4.5999999999999996</v>
      </c>
      <c r="Q606" s="22">
        <f t="shared" si="77"/>
        <v>5284652</v>
      </c>
      <c r="R606" s="22">
        <f t="shared" si="78"/>
        <v>3190041</v>
      </c>
      <c r="S606" s="22">
        <f t="shared" si="79"/>
        <v>153888</v>
      </c>
    </row>
    <row r="607" spans="1:19">
      <c r="A607" s="14" t="s">
        <v>2024</v>
      </c>
      <c r="B607" s="15" t="s">
        <v>39</v>
      </c>
      <c r="C607" s="14" t="s">
        <v>2008</v>
      </c>
      <c r="D607" s="14" t="s">
        <v>2018</v>
      </c>
      <c r="E607" s="16">
        <v>2481817</v>
      </c>
      <c r="F607" s="16">
        <v>1619441</v>
      </c>
      <c r="G607" s="17">
        <v>65.3</v>
      </c>
      <c r="H607" s="16">
        <v>1559562</v>
      </c>
      <c r="I607" s="17">
        <v>62.8</v>
      </c>
      <c r="J607" s="16">
        <v>59879</v>
      </c>
      <c r="K607" s="17">
        <v>3.7</v>
      </c>
      <c r="L607" s="6" t="str">
        <f t="shared" si="72"/>
        <v>12/12/2020</v>
      </c>
      <c r="M607" s="6">
        <f t="shared" si="73"/>
        <v>44196</v>
      </c>
      <c r="N607" t="str">
        <f t="shared" si="74"/>
        <v>Iowa-44196</v>
      </c>
      <c r="O607" s="21">
        <f t="shared" si="75"/>
        <v>62.8</v>
      </c>
      <c r="P607" s="21">
        <f t="shared" si="76"/>
        <v>3.7</v>
      </c>
      <c r="Q607" s="22">
        <f t="shared" si="77"/>
        <v>2481817</v>
      </c>
      <c r="R607" s="22">
        <f t="shared" si="78"/>
        <v>1559562</v>
      </c>
      <c r="S607" s="22">
        <f t="shared" si="79"/>
        <v>59879</v>
      </c>
    </row>
    <row r="608" spans="1:19">
      <c r="A608" s="14" t="s">
        <v>2025</v>
      </c>
      <c r="B608" s="15" t="s">
        <v>34</v>
      </c>
      <c r="C608" s="14" t="s">
        <v>2008</v>
      </c>
      <c r="D608" s="14" t="s">
        <v>2018</v>
      </c>
      <c r="E608" s="16">
        <v>2237175</v>
      </c>
      <c r="F608" s="16">
        <v>1518416</v>
      </c>
      <c r="G608" s="17">
        <v>67.900000000000006</v>
      </c>
      <c r="H608" s="16">
        <v>1446860</v>
      </c>
      <c r="I608" s="17">
        <v>64.7</v>
      </c>
      <c r="J608" s="16">
        <v>71556</v>
      </c>
      <c r="K608" s="17">
        <v>4.7</v>
      </c>
      <c r="L608" s="6" t="str">
        <f t="shared" si="72"/>
        <v>12/12/2020</v>
      </c>
      <c r="M608" s="6">
        <f t="shared" si="73"/>
        <v>44196</v>
      </c>
      <c r="N608" t="str">
        <f t="shared" si="74"/>
        <v>Kansas-44196</v>
      </c>
      <c r="O608" s="21">
        <f t="shared" si="75"/>
        <v>64.7</v>
      </c>
      <c r="P608" s="21">
        <f t="shared" si="76"/>
        <v>4.7</v>
      </c>
      <c r="Q608" s="22">
        <f t="shared" si="77"/>
        <v>2237175</v>
      </c>
      <c r="R608" s="22">
        <f t="shared" si="78"/>
        <v>1446860</v>
      </c>
      <c r="S608" s="22">
        <f t="shared" si="79"/>
        <v>71556</v>
      </c>
    </row>
    <row r="609" spans="1:19">
      <c r="A609" s="14" t="s">
        <v>2026</v>
      </c>
      <c r="B609" s="15" t="s">
        <v>28</v>
      </c>
      <c r="C609" s="14" t="s">
        <v>2008</v>
      </c>
      <c r="D609" s="14" t="s">
        <v>2018</v>
      </c>
      <c r="E609" s="16">
        <v>3512248</v>
      </c>
      <c r="F609" s="16">
        <v>1982759</v>
      </c>
      <c r="G609" s="17">
        <v>56.5</v>
      </c>
      <c r="H609" s="16">
        <v>1871847</v>
      </c>
      <c r="I609" s="17">
        <v>53.3</v>
      </c>
      <c r="J609" s="16">
        <v>110912</v>
      </c>
      <c r="K609" s="17">
        <v>5.6</v>
      </c>
      <c r="L609" s="6" t="str">
        <f t="shared" si="72"/>
        <v>12/12/2020</v>
      </c>
      <c r="M609" s="6">
        <f t="shared" si="73"/>
        <v>44196</v>
      </c>
      <c r="N609" t="str">
        <f t="shared" si="74"/>
        <v>Kentucky-44196</v>
      </c>
      <c r="O609" s="21">
        <f t="shared" si="75"/>
        <v>53.3</v>
      </c>
      <c r="P609" s="21">
        <f t="shared" si="76"/>
        <v>5.6</v>
      </c>
      <c r="Q609" s="22">
        <f t="shared" si="77"/>
        <v>3512248</v>
      </c>
      <c r="R609" s="22">
        <f t="shared" si="78"/>
        <v>1871847</v>
      </c>
      <c r="S609" s="22">
        <f t="shared" si="79"/>
        <v>110912</v>
      </c>
    </row>
    <row r="610" spans="1:19">
      <c r="A610" s="14" t="s">
        <v>2027</v>
      </c>
      <c r="B610" s="15" t="s">
        <v>40</v>
      </c>
      <c r="C610" s="14" t="s">
        <v>2008</v>
      </c>
      <c r="D610" s="14" t="s">
        <v>2018</v>
      </c>
      <c r="E610" s="16">
        <v>3578682</v>
      </c>
      <c r="F610" s="16">
        <v>2095025</v>
      </c>
      <c r="G610" s="17">
        <v>58.5</v>
      </c>
      <c r="H610" s="16">
        <v>1929532</v>
      </c>
      <c r="I610" s="17">
        <v>53.9</v>
      </c>
      <c r="J610" s="16">
        <v>165493</v>
      </c>
      <c r="K610" s="17">
        <v>7.9</v>
      </c>
      <c r="L610" s="6" t="str">
        <f t="shared" si="72"/>
        <v>12/12/2020</v>
      </c>
      <c r="M610" s="6">
        <f t="shared" si="73"/>
        <v>44196</v>
      </c>
      <c r="N610" t="str">
        <f t="shared" si="74"/>
        <v>Louisiana-44196</v>
      </c>
      <c r="O610" s="21">
        <f t="shared" si="75"/>
        <v>53.9</v>
      </c>
      <c r="P610" s="21">
        <f t="shared" si="76"/>
        <v>7.9</v>
      </c>
      <c r="Q610" s="22">
        <f t="shared" si="77"/>
        <v>3578682</v>
      </c>
      <c r="R610" s="22">
        <f t="shared" si="78"/>
        <v>1929532</v>
      </c>
      <c r="S610" s="22">
        <f t="shared" si="79"/>
        <v>165493</v>
      </c>
    </row>
    <row r="611" spans="1:19">
      <c r="A611" s="14" t="s">
        <v>2028</v>
      </c>
      <c r="B611" s="15" t="s">
        <v>51</v>
      </c>
      <c r="C611" s="14" t="s">
        <v>2008</v>
      </c>
      <c r="D611" s="14" t="s">
        <v>2018</v>
      </c>
      <c r="E611" s="16">
        <v>1120437</v>
      </c>
      <c r="F611" s="16">
        <v>666913</v>
      </c>
      <c r="G611" s="17">
        <v>59.5</v>
      </c>
      <c r="H611" s="16">
        <v>633553</v>
      </c>
      <c r="I611" s="17">
        <v>56.5</v>
      </c>
      <c r="J611" s="16">
        <v>33360</v>
      </c>
      <c r="K611" s="17">
        <v>5</v>
      </c>
      <c r="L611" s="6" t="str">
        <f t="shared" si="72"/>
        <v>12/12/2020</v>
      </c>
      <c r="M611" s="6">
        <f t="shared" si="73"/>
        <v>44196</v>
      </c>
      <c r="N611" t="str">
        <f t="shared" si="74"/>
        <v>Maine-44196</v>
      </c>
      <c r="O611" s="21">
        <f t="shared" si="75"/>
        <v>56.5</v>
      </c>
      <c r="P611" s="21">
        <f t="shared" si="76"/>
        <v>5</v>
      </c>
      <c r="Q611" s="22">
        <f t="shared" si="77"/>
        <v>1120437</v>
      </c>
      <c r="R611" s="22">
        <f t="shared" si="78"/>
        <v>633553</v>
      </c>
      <c r="S611" s="22">
        <f t="shared" si="79"/>
        <v>33360</v>
      </c>
    </row>
    <row r="612" spans="1:19">
      <c r="A612" s="14" t="s">
        <v>2029</v>
      </c>
      <c r="B612" s="15" t="s">
        <v>23</v>
      </c>
      <c r="C612" s="14" t="s">
        <v>2008</v>
      </c>
      <c r="D612" s="14" t="s">
        <v>2018</v>
      </c>
      <c r="E612" s="16">
        <v>4773973</v>
      </c>
      <c r="F612" s="16">
        <v>3112292</v>
      </c>
      <c r="G612" s="17">
        <v>65.2</v>
      </c>
      <c r="H612" s="16">
        <v>2900385</v>
      </c>
      <c r="I612" s="17">
        <v>60.8</v>
      </c>
      <c r="J612" s="16">
        <v>211907</v>
      </c>
      <c r="K612" s="17">
        <v>6.8</v>
      </c>
      <c r="L612" s="6" t="str">
        <f t="shared" si="72"/>
        <v>12/12/2020</v>
      </c>
      <c r="M612" s="6">
        <f t="shared" si="73"/>
        <v>44196</v>
      </c>
      <c r="N612" t="str">
        <f t="shared" si="74"/>
        <v>Maryland-44196</v>
      </c>
      <c r="O612" s="21">
        <f t="shared" si="75"/>
        <v>60.8</v>
      </c>
      <c r="P612" s="21">
        <f t="shared" si="76"/>
        <v>6.8</v>
      </c>
      <c r="Q612" s="22">
        <f t="shared" si="77"/>
        <v>4773973</v>
      </c>
      <c r="R612" s="22">
        <f t="shared" si="78"/>
        <v>2900385</v>
      </c>
      <c r="S612" s="22">
        <f t="shared" si="79"/>
        <v>211907</v>
      </c>
    </row>
    <row r="613" spans="1:19">
      <c r="A613" s="14" t="s">
        <v>2030</v>
      </c>
      <c r="B613" s="15" t="s">
        <v>9</v>
      </c>
      <c r="C613" s="14" t="s">
        <v>2008</v>
      </c>
      <c r="D613" s="14" t="s">
        <v>2018</v>
      </c>
      <c r="E613" s="16">
        <v>5647094</v>
      </c>
      <c r="F613" s="16">
        <v>3753070</v>
      </c>
      <c r="G613" s="17">
        <v>66.5</v>
      </c>
      <c r="H613" s="16">
        <v>3438583</v>
      </c>
      <c r="I613" s="17">
        <v>60.9</v>
      </c>
      <c r="J613" s="16">
        <v>314487</v>
      </c>
      <c r="K613" s="17">
        <v>8.4</v>
      </c>
      <c r="L613" s="6" t="str">
        <f t="shared" si="72"/>
        <v>12/12/2020</v>
      </c>
      <c r="M613" s="6">
        <f t="shared" si="73"/>
        <v>44196</v>
      </c>
      <c r="N613" t="str">
        <f t="shared" si="74"/>
        <v>Massachusetts-44196</v>
      </c>
      <c r="O613" s="21">
        <f t="shared" si="75"/>
        <v>60.9</v>
      </c>
      <c r="P613" s="21">
        <f t="shared" si="76"/>
        <v>8.4</v>
      </c>
      <c r="Q613" s="22">
        <f t="shared" si="77"/>
        <v>5647094</v>
      </c>
      <c r="R613" s="22">
        <f t="shared" si="78"/>
        <v>3438583</v>
      </c>
      <c r="S613" s="22">
        <f t="shared" si="79"/>
        <v>314487</v>
      </c>
    </row>
    <row r="614" spans="1:19">
      <c r="A614" s="14" t="s">
        <v>2031</v>
      </c>
      <c r="B614" s="15" t="s">
        <v>42</v>
      </c>
      <c r="C614" s="14" t="s">
        <v>2008</v>
      </c>
      <c r="D614" s="14" t="s">
        <v>2018</v>
      </c>
      <c r="E614" s="16">
        <v>7995651</v>
      </c>
      <c r="F614" s="16">
        <v>4855353</v>
      </c>
      <c r="G614" s="17">
        <v>60.7</v>
      </c>
      <c r="H614" s="16">
        <v>4454983</v>
      </c>
      <c r="I614" s="17">
        <v>55.7</v>
      </c>
      <c r="J614" s="16">
        <v>400370</v>
      </c>
      <c r="K614" s="17">
        <v>8.1999999999999993</v>
      </c>
      <c r="L614" s="6" t="str">
        <f t="shared" si="72"/>
        <v>12/12/2020</v>
      </c>
      <c r="M614" s="6">
        <f t="shared" si="73"/>
        <v>44196</v>
      </c>
      <c r="N614" t="str">
        <f t="shared" si="74"/>
        <v>Michigan-44196</v>
      </c>
      <c r="O614" s="21">
        <f t="shared" si="75"/>
        <v>55.7</v>
      </c>
      <c r="P614" s="21">
        <f t="shared" si="76"/>
        <v>8.1999999999999993</v>
      </c>
      <c r="Q614" s="22">
        <f t="shared" si="77"/>
        <v>7995651</v>
      </c>
      <c r="R614" s="22">
        <f t="shared" si="78"/>
        <v>4454983</v>
      </c>
      <c r="S614" s="22">
        <f t="shared" si="79"/>
        <v>400370</v>
      </c>
    </row>
    <row r="615" spans="1:19">
      <c r="A615" s="14" t="s">
        <v>2032</v>
      </c>
      <c r="B615" s="15" t="s">
        <v>29</v>
      </c>
      <c r="C615" s="14" t="s">
        <v>2008</v>
      </c>
      <c r="D615" s="14" t="s">
        <v>2018</v>
      </c>
      <c r="E615" s="16">
        <v>4457728</v>
      </c>
      <c r="F615" s="16">
        <v>3048729</v>
      </c>
      <c r="G615" s="17">
        <v>68.400000000000006</v>
      </c>
      <c r="H615" s="16">
        <v>2904806</v>
      </c>
      <c r="I615" s="17">
        <v>65.2</v>
      </c>
      <c r="J615" s="16">
        <v>143923</v>
      </c>
      <c r="K615" s="17">
        <v>4.7</v>
      </c>
      <c r="L615" s="6" t="str">
        <f t="shared" si="72"/>
        <v>12/12/2020</v>
      </c>
      <c r="M615" s="6">
        <f t="shared" si="73"/>
        <v>44196</v>
      </c>
      <c r="N615" t="str">
        <f t="shared" si="74"/>
        <v>Minnesota-44196</v>
      </c>
      <c r="O615" s="21">
        <f t="shared" si="75"/>
        <v>65.2</v>
      </c>
      <c r="P615" s="21">
        <f t="shared" si="76"/>
        <v>4.7</v>
      </c>
      <c r="Q615" s="22">
        <f t="shared" si="77"/>
        <v>4457728</v>
      </c>
      <c r="R615" s="22">
        <f t="shared" si="78"/>
        <v>2904806</v>
      </c>
      <c r="S615" s="22">
        <f t="shared" si="79"/>
        <v>143923</v>
      </c>
    </row>
    <row r="616" spans="1:19">
      <c r="A616" s="14" t="s">
        <v>2033</v>
      </c>
      <c r="B616" s="15" t="s">
        <v>46</v>
      </c>
      <c r="C616" s="14" t="s">
        <v>2008</v>
      </c>
      <c r="D616" s="14" t="s">
        <v>2018</v>
      </c>
      <c r="E616" s="16">
        <v>2286392</v>
      </c>
      <c r="F616" s="16">
        <v>1276640</v>
      </c>
      <c r="G616" s="17">
        <v>55.8</v>
      </c>
      <c r="H616" s="16">
        <v>1192792</v>
      </c>
      <c r="I616" s="17">
        <v>52.2</v>
      </c>
      <c r="J616" s="16">
        <v>83848</v>
      </c>
      <c r="K616" s="17">
        <v>6.6</v>
      </c>
      <c r="L616" s="6" t="str">
        <f t="shared" si="72"/>
        <v>12/12/2020</v>
      </c>
      <c r="M616" s="6">
        <f t="shared" si="73"/>
        <v>44196</v>
      </c>
      <c r="N616" t="str">
        <f t="shared" si="74"/>
        <v>Mississippi-44196</v>
      </c>
      <c r="O616" s="21">
        <f t="shared" si="75"/>
        <v>52.2</v>
      </c>
      <c r="P616" s="21">
        <f t="shared" si="76"/>
        <v>6.6</v>
      </c>
      <c r="Q616" s="22">
        <f t="shared" si="77"/>
        <v>2286392</v>
      </c>
      <c r="R616" s="22">
        <f t="shared" si="78"/>
        <v>1192792</v>
      </c>
      <c r="S616" s="22">
        <f t="shared" si="79"/>
        <v>83848</v>
      </c>
    </row>
    <row r="617" spans="1:19">
      <c r="A617" s="14" t="s">
        <v>2034</v>
      </c>
      <c r="B617" s="15" t="s">
        <v>35</v>
      </c>
      <c r="C617" s="14" t="s">
        <v>2008</v>
      </c>
      <c r="D617" s="14" t="s">
        <v>2018</v>
      </c>
      <c r="E617" s="16">
        <v>4844027</v>
      </c>
      <c r="F617" s="16">
        <v>3051663</v>
      </c>
      <c r="G617" s="17">
        <v>63</v>
      </c>
      <c r="H617" s="16">
        <v>2916551</v>
      </c>
      <c r="I617" s="17">
        <v>60.2</v>
      </c>
      <c r="J617" s="16">
        <v>135112</v>
      </c>
      <c r="K617" s="17">
        <v>4.4000000000000004</v>
      </c>
      <c r="L617" s="6" t="str">
        <f t="shared" si="72"/>
        <v>12/12/2020</v>
      </c>
      <c r="M617" s="6">
        <f t="shared" si="73"/>
        <v>44196</v>
      </c>
      <c r="N617" t="str">
        <f t="shared" si="74"/>
        <v>Missouri-44196</v>
      </c>
      <c r="O617" s="21">
        <f t="shared" si="75"/>
        <v>60.2</v>
      </c>
      <c r="P617" s="21">
        <f t="shared" si="76"/>
        <v>4.4000000000000004</v>
      </c>
      <c r="Q617" s="22">
        <f t="shared" si="77"/>
        <v>4844027</v>
      </c>
      <c r="R617" s="22">
        <f t="shared" si="78"/>
        <v>2916551</v>
      </c>
      <c r="S617" s="22">
        <f t="shared" si="79"/>
        <v>135112</v>
      </c>
    </row>
    <row r="618" spans="1:19">
      <c r="A618" s="14" t="s">
        <v>2035</v>
      </c>
      <c r="B618" s="15" t="s">
        <v>54</v>
      </c>
      <c r="C618" s="14" t="s">
        <v>2008</v>
      </c>
      <c r="D618" s="14" t="s">
        <v>2018</v>
      </c>
      <c r="E618" s="16">
        <v>866314</v>
      </c>
      <c r="F618" s="16">
        <v>532934</v>
      </c>
      <c r="G618" s="17">
        <v>61.5</v>
      </c>
      <c r="H618" s="16">
        <v>510472</v>
      </c>
      <c r="I618" s="17">
        <v>58.9</v>
      </c>
      <c r="J618" s="16">
        <v>22462</v>
      </c>
      <c r="K618" s="17">
        <v>4.2</v>
      </c>
      <c r="L618" s="6" t="str">
        <f t="shared" si="72"/>
        <v>12/12/2020</v>
      </c>
      <c r="M618" s="6">
        <f t="shared" si="73"/>
        <v>44196</v>
      </c>
      <c r="N618" t="str">
        <f t="shared" si="74"/>
        <v>Montana-44196</v>
      </c>
      <c r="O618" s="21">
        <f t="shared" si="75"/>
        <v>58.9</v>
      </c>
      <c r="P618" s="21">
        <f t="shared" si="76"/>
        <v>4.2</v>
      </c>
      <c r="Q618" s="22">
        <f t="shared" si="77"/>
        <v>866314</v>
      </c>
      <c r="R618" s="22">
        <f t="shared" si="78"/>
        <v>510472</v>
      </c>
      <c r="S618" s="22">
        <f t="shared" si="79"/>
        <v>22462</v>
      </c>
    </row>
    <row r="619" spans="1:19">
      <c r="A619" s="14" t="s">
        <v>2036</v>
      </c>
      <c r="B619" s="15" t="s">
        <v>12</v>
      </c>
      <c r="C619" s="14" t="s">
        <v>2008</v>
      </c>
      <c r="D619" s="14" t="s">
        <v>2018</v>
      </c>
      <c r="E619" s="16">
        <v>1489954</v>
      </c>
      <c r="F619" s="16">
        <v>1023600</v>
      </c>
      <c r="G619" s="17">
        <v>68.7</v>
      </c>
      <c r="H619" s="16">
        <v>989072</v>
      </c>
      <c r="I619" s="17">
        <v>66.400000000000006</v>
      </c>
      <c r="J619" s="16">
        <v>34528</v>
      </c>
      <c r="K619" s="17">
        <v>3.4</v>
      </c>
      <c r="L619" s="6" t="str">
        <f t="shared" si="72"/>
        <v>12/12/2020</v>
      </c>
      <c r="M619" s="6">
        <f t="shared" si="73"/>
        <v>44196</v>
      </c>
      <c r="N619" t="str">
        <f t="shared" si="74"/>
        <v>Nebraska-44196</v>
      </c>
      <c r="O619" s="21">
        <f t="shared" si="75"/>
        <v>66.400000000000006</v>
      </c>
      <c r="P619" s="21">
        <f t="shared" si="76"/>
        <v>3.4</v>
      </c>
      <c r="Q619" s="22">
        <f t="shared" si="77"/>
        <v>1489954</v>
      </c>
      <c r="R619" s="22">
        <f t="shared" si="78"/>
        <v>989072</v>
      </c>
      <c r="S619" s="22">
        <f t="shared" si="79"/>
        <v>34528</v>
      </c>
    </row>
    <row r="620" spans="1:19">
      <c r="A620" s="14" t="s">
        <v>2037</v>
      </c>
      <c r="B620" s="15" t="s">
        <v>24</v>
      </c>
      <c r="C620" s="14" t="s">
        <v>2008</v>
      </c>
      <c r="D620" s="14" t="s">
        <v>2018</v>
      </c>
      <c r="E620" s="16">
        <v>2501811</v>
      </c>
      <c r="F620" s="16">
        <v>1516397</v>
      </c>
      <c r="G620" s="17">
        <v>60.6</v>
      </c>
      <c r="H620" s="16">
        <v>1391773</v>
      </c>
      <c r="I620" s="17">
        <v>55.6</v>
      </c>
      <c r="J620" s="16">
        <v>124624</v>
      </c>
      <c r="K620" s="17">
        <v>8.1999999999999993</v>
      </c>
      <c r="L620" s="6" t="str">
        <f t="shared" si="72"/>
        <v>12/12/2020</v>
      </c>
      <c r="M620" s="6">
        <f t="shared" si="73"/>
        <v>44196</v>
      </c>
      <c r="N620" t="str">
        <f t="shared" si="74"/>
        <v>Nevada-44196</v>
      </c>
      <c r="O620" s="21">
        <f t="shared" si="75"/>
        <v>55.6</v>
      </c>
      <c r="P620" s="21">
        <f t="shared" si="76"/>
        <v>8.1999999999999993</v>
      </c>
      <c r="Q620" s="22">
        <f t="shared" si="77"/>
        <v>2501811</v>
      </c>
      <c r="R620" s="22">
        <f t="shared" si="78"/>
        <v>1391773</v>
      </c>
      <c r="S620" s="22">
        <f t="shared" si="79"/>
        <v>124624</v>
      </c>
    </row>
    <row r="621" spans="1:19">
      <c r="A621" s="14" t="s">
        <v>2038</v>
      </c>
      <c r="B621" s="15" t="s">
        <v>19</v>
      </c>
      <c r="C621" s="14" t="s">
        <v>2008</v>
      </c>
      <c r="D621" s="14" t="s">
        <v>2018</v>
      </c>
      <c r="E621" s="16">
        <v>1133299</v>
      </c>
      <c r="F621" s="16">
        <v>763394</v>
      </c>
      <c r="G621" s="17">
        <v>67.400000000000006</v>
      </c>
      <c r="H621" s="16">
        <v>734174</v>
      </c>
      <c r="I621" s="17">
        <v>64.8</v>
      </c>
      <c r="J621" s="16">
        <v>29220</v>
      </c>
      <c r="K621" s="17">
        <v>3.8</v>
      </c>
      <c r="L621" s="6" t="str">
        <f t="shared" si="72"/>
        <v>12/12/2020</v>
      </c>
      <c r="M621" s="6">
        <f t="shared" si="73"/>
        <v>44196</v>
      </c>
      <c r="N621" t="str">
        <f t="shared" si="74"/>
        <v>New Hampshire-44196</v>
      </c>
      <c r="O621" s="21">
        <f t="shared" si="75"/>
        <v>64.8</v>
      </c>
      <c r="P621" s="21">
        <f t="shared" si="76"/>
        <v>3.8</v>
      </c>
      <c r="Q621" s="22">
        <f t="shared" si="77"/>
        <v>1133299</v>
      </c>
      <c r="R621" s="22">
        <f t="shared" si="78"/>
        <v>734174</v>
      </c>
      <c r="S621" s="22">
        <f t="shared" si="79"/>
        <v>29220</v>
      </c>
    </row>
    <row r="622" spans="1:19">
      <c r="A622" s="14" t="s">
        <v>2039</v>
      </c>
      <c r="B622" s="15" t="s">
        <v>21</v>
      </c>
      <c r="C622" s="14" t="s">
        <v>2008</v>
      </c>
      <c r="D622" s="14" t="s">
        <v>2018</v>
      </c>
      <c r="E622" s="16">
        <v>7074559</v>
      </c>
      <c r="F622" s="16">
        <v>4377299</v>
      </c>
      <c r="G622" s="17">
        <v>61.9</v>
      </c>
      <c r="H622" s="16">
        <v>4039568</v>
      </c>
      <c r="I622" s="17">
        <v>57.1</v>
      </c>
      <c r="J622" s="16">
        <v>337731</v>
      </c>
      <c r="K622" s="17">
        <v>7.7</v>
      </c>
      <c r="L622" s="6" t="str">
        <f t="shared" si="72"/>
        <v>12/12/2020</v>
      </c>
      <c r="M622" s="6">
        <f t="shared" si="73"/>
        <v>44196</v>
      </c>
      <c r="N622" t="str">
        <f t="shared" si="74"/>
        <v>New Jersey-44196</v>
      </c>
      <c r="O622" s="21">
        <f t="shared" si="75"/>
        <v>57.1</v>
      </c>
      <c r="P622" s="21">
        <f t="shared" si="76"/>
        <v>7.7</v>
      </c>
      <c r="Q622" s="22">
        <f t="shared" si="77"/>
        <v>7074559</v>
      </c>
      <c r="R622" s="22">
        <f t="shared" si="78"/>
        <v>4039568</v>
      </c>
      <c r="S622" s="22">
        <f t="shared" si="79"/>
        <v>337731</v>
      </c>
    </row>
    <row r="623" spans="1:19">
      <c r="A623" s="14" t="s">
        <v>2040</v>
      </c>
      <c r="B623" s="15" t="s">
        <v>47</v>
      </c>
      <c r="C623" s="14" t="s">
        <v>2008</v>
      </c>
      <c r="D623" s="14" t="s">
        <v>2018</v>
      </c>
      <c r="E623" s="16">
        <v>1658429</v>
      </c>
      <c r="F623" s="16">
        <v>960113</v>
      </c>
      <c r="G623" s="17">
        <v>57.9</v>
      </c>
      <c r="H623" s="16">
        <v>877690</v>
      </c>
      <c r="I623" s="17">
        <v>52.9</v>
      </c>
      <c r="J623" s="16">
        <v>82423</v>
      </c>
      <c r="K623" s="17">
        <v>8.6</v>
      </c>
      <c r="L623" s="6" t="str">
        <f t="shared" si="72"/>
        <v>12/12/2020</v>
      </c>
      <c r="M623" s="6">
        <f t="shared" si="73"/>
        <v>44196</v>
      </c>
      <c r="N623" t="str">
        <f t="shared" si="74"/>
        <v>New Mexico-44196</v>
      </c>
      <c r="O623" s="21">
        <f t="shared" si="75"/>
        <v>52.9</v>
      </c>
      <c r="P623" s="21">
        <f t="shared" si="76"/>
        <v>8.6</v>
      </c>
      <c r="Q623" s="22">
        <f t="shared" si="77"/>
        <v>1658429</v>
      </c>
      <c r="R623" s="22">
        <f t="shared" si="78"/>
        <v>877690</v>
      </c>
      <c r="S623" s="22">
        <f t="shared" si="79"/>
        <v>82423</v>
      </c>
    </row>
    <row r="624" spans="1:19">
      <c r="A624" s="14" t="s">
        <v>2041</v>
      </c>
      <c r="B624" s="15" t="s">
        <v>16</v>
      </c>
      <c r="C624" s="14" t="s">
        <v>2008</v>
      </c>
      <c r="D624" s="14" t="s">
        <v>2018</v>
      </c>
      <c r="E624" s="16">
        <v>15534828</v>
      </c>
      <c r="F624" s="16">
        <v>9290419</v>
      </c>
      <c r="G624" s="17">
        <v>59.8</v>
      </c>
      <c r="H624" s="16">
        <v>8484485</v>
      </c>
      <c r="I624" s="17">
        <v>54.6</v>
      </c>
      <c r="J624" s="16">
        <v>805934</v>
      </c>
      <c r="K624" s="17">
        <v>8.6999999999999993</v>
      </c>
      <c r="L624" s="6" t="str">
        <f t="shared" si="72"/>
        <v>12/12/2020</v>
      </c>
      <c r="M624" s="6">
        <f t="shared" si="73"/>
        <v>44196</v>
      </c>
      <c r="N624" t="str">
        <f t="shared" si="74"/>
        <v>New York-44196</v>
      </c>
      <c r="O624" s="21">
        <f t="shared" si="75"/>
        <v>54.6</v>
      </c>
      <c r="P624" s="21">
        <f t="shared" si="76"/>
        <v>8.6999999999999993</v>
      </c>
      <c r="Q624" s="22">
        <f t="shared" si="77"/>
        <v>15534828</v>
      </c>
      <c r="R624" s="22">
        <f t="shared" si="78"/>
        <v>8484485</v>
      </c>
      <c r="S624" s="22">
        <f t="shared" si="79"/>
        <v>805934</v>
      </c>
    </row>
    <row r="625" spans="1:19">
      <c r="A625" s="14" t="s">
        <v>2042</v>
      </c>
      <c r="B625" s="18" t="s">
        <v>2043</v>
      </c>
      <c r="C625" s="14" t="s">
        <v>2008</v>
      </c>
      <c r="D625" s="14" t="s">
        <v>2018</v>
      </c>
      <c r="E625" s="16">
        <v>6639598</v>
      </c>
      <c r="F625" s="16">
        <v>3868206</v>
      </c>
      <c r="G625" s="17">
        <v>58.3</v>
      </c>
      <c r="H625" s="16">
        <v>3403406</v>
      </c>
      <c r="I625" s="17">
        <v>51.3</v>
      </c>
      <c r="J625" s="16">
        <v>464800</v>
      </c>
      <c r="K625" s="17">
        <v>12</v>
      </c>
      <c r="L625" s="6" t="str">
        <f t="shared" si="72"/>
        <v>12/12/2020</v>
      </c>
      <c r="M625" s="6">
        <f t="shared" si="73"/>
        <v>44196</v>
      </c>
      <c r="N625" t="str">
        <f t="shared" si="74"/>
        <v>New York city-44196</v>
      </c>
      <c r="O625" s="21">
        <f t="shared" si="75"/>
        <v>51.3</v>
      </c>
      <c r="P625" s="21">
        <f t="shared" si="76"/>
        <v>12</v>
      </c>
      <c r="Q625" s="22">
        <f t="shared" si="77"/>
        <v>6639598</v>
      </c>
      <c r="R625" s="22">
        <f t="shared" si="78"/>
        <v>3403406</v>
      </c>
      <c r="S625" s="22">
        <f t="shared" si="79"/>
        <v>464800</v>
      </c>
    </row>
    <row r="626" spans="1:19">
      <c r="A626" s="14" t="s">
        <v>2044</v>
      </c>
      <c r="B626" s="15" t="s">
        <v>20</v>
      </c>
      <c r="C626" s="14" t="s">
        <v>2008</v>
      </c>
      <c r="D626" s="14" t="s">
        <v>2018</v>
      </c>
      <c r="E626" s="16">
        <v>8406266</v>
      </c>
      <c r="F626" s="16">
        <v>5040047</v>
      </c>
      <c r="G626" s="17">
        <v>60</v>
      </c>
      <c r="H626" s="16">
        <v>4731164</v>
      </c>
      <c r="I626" s="17">
        <v>56.3</v>
      </c>
      <c r="J626" s="16">
        <v>308883</v>
      </c>
      <c r="K626" s="17">
        <v>6.1</v>
      </c>
      <c r="L626" s="6" t="str">
        <f t="shared" si="72"/>
        <v>12/12/2020</v>
      </c>
      <c r="M626" s="6">
        <f t="shared" si="73"/>
        <v>44196</v>
      </c>
      <c r="N626" t="str">
        <f t="shared" si="74"/>
        <v>North Carolina-44196</v>
      </c>
      <c r="O626" s="21">
        <f t="shared" si="75"/>
        <v>56.3</v>
      </c>
      <c r="P626" s="21">
        <f t="shared" si="76"/>
        <v>6.1</v>
      </c>
      <c r="Q626" s="22">
        <f t="shared" si="77"/>
        <v>8406266</v>
      </c>
      <c r="R626" s="22">
        <f t="shared" si="78"/>
        <v>4731164</v>
      </c>
      <c r="S626" s="22">
        <f t="shared" si="79"/>
        <v>308883</v>
      </c>
    </row>
    <row r="627" spans="1:19">
      <c r="A627" s="14" t="s">
        <v>2045</v>
      </c>
      <c r="B627" s="15" t="s">
        <v>48</v>
      </c>
      <c r="C627" s="14" t="s">
        <v>2008</v>
      </c>
      <c r="D627" s="14" t="s">
        <v>2018</v>
      </c>
      <c r="E627" s="16">
        <v>585886</v>
      </c>
      <c r="F627" s="16">
        <v>404240</v>
      </c>
      <c r="G627" s="17">
        <v>69</v>
      </c>
      <c r="H627" s="16">
        <v>385254</v>
      </c>
      <c r="I627" s="17">
        <v>65.8</v>
      </c>
      <c r="J627" s="16">
        <v>18986</v>
      </c>
      <c r="K627" s="17">
        <v>4.7</v>
      </c>
      <c r="L627" s="6" t="str">
        <f t="shared" si="72"/>
        <v>12/12/2020</v>
      </c>
      <c r="M627" s="6">
        <f t="shared" si="73"/>
        <v>44196</v>
      </c>
      <c r="N627" t="str">
        <f t="shared" si="74"/>
        <v>North Dakota-44196</v>
      </c>
      <c r="O627" s="21">
        <f t="shared" si="75"/>
        <v>65.8</v>
      </c>
      <c r="P627" s="21">
        <f t="shared" si="76"/>
        <v>4.7</v>
      </c>
      <c r="Q627" s="22">
        <f t="shared" si="77"/>
        <v>585886</v>
      </c>
      <c r="R627" s="22">
        <f t="shared" si="78"/>
        <v>385254</v>
      </c>
      <c r="S627" s="22">
        <f t="shared" si="79"/>
        <v>18986</v>
      </c>
    </row>
    <row r="628" spans="1:19">
      <c r="A628" s="14" t="s">
        <v>2046</v>
      </c>
      <c r="B628" s="15" t="s">
        <v>41</v>
      </c>
      <c r="C628" s="14" t="s">
        <v>2008</v>
      </c>
      <c r="D628" s="14" t="s">
        <v>2018</v>
      </c>
      <c r="E628" s="16">
        <v>9262241</v>
      </c>
      <c r="F628" s="16">
        <v>5763310</v>
      </c>
      <c r="G628" s="17">
        <v>62.2</v>
      </c>
      <c r="H628" s="16">
        <v>5442603</v>
      </c>
      <c r="I628" s="17">
        <v>58.8</v>
      </c>
      <c r="J628" s="16">
        <v>320707</v>
      </c>
      <c r="K628" s="17">
        <v>5.6</v>
      </c>
      <c r="L628" s="6" t="str">
        <f t="shared" si="72"/>
        <v>12/12/2020</v>
      </c>
      <c r="M628" s="6">
        <f t="shared" si="73"/>
        <v>44196</v>
      </c>
      <c r="N628" t="str">
        <f t="shared" si="74"/>
        <v>Ohio-44196</v>
      </c>
      <c r="O628" s="21">
        <f t="shared" si="75"/>
        <v>58.8</v>
      </c>
      <c r="P628" s="21">
        <f t="shared" si="76"/>
        <v>5.6</v>
      </c>
      <c r="Q628" s="22">
        <f t="shared" si="77"/>
        <v>9262241</v>
      </c>
      <c r="R628" s="22">
        <f t="shared" si="78"/>
        <v>5442603</v>
      </c>
      <c r="S628" s="22">
        <f t="shared" si="79"/>
        <v>320707</v>
      </c>
    </row>
    <row r="629" spans="1:19">
      <c r="A629" s="14" t="s">
        <v>2047</v>
      </c>
      <c r="B629" s="15" t="s">
        <v>30</v>
      </c>
      <c r="C629" s="14" t="s">
        <v>2008</v>
      </c>
      <c r="D629" s="14" t="s">
        <v>2018</v>
      </c>
      <c r="E629" s="16">
        <v>3062909</v>
      </c>
      <c r="F629" s="16">
        <v>1861928</v>
      </c>
      <c r="G629" s="17">
        <v>60.8</v>
      </c>
      <c r="H629" s="16">
        <v>1777990</v>
      </c>
      <c r="I629" s="17">
        <v>58</v>
      </c>
      <c r="J629" s="16">
        <v>83938</v>
      </c>
      <c r="K629" s="17">
        <v>4.5</v>
      </c>
      <c r="L629" s="6" t="str">
        <f t="shared" si="72"/>
        <v>12/12/2020</v>
      </c>
      <c r="M629" s="6">
        <f t="shared" si="73"/>
        <v>44196</v>
      </c>
      <c r="N629" t="str">
        <f t="shared" si="74"/>
        <v>Oklahoma-44196</v>
      </c>
      <c r="O629" s="21">
        <f t="shared" si="75"/>
        <v>58</v>
      </c>
      <c r="P629" s="21">
        <f t="shared" si="76"/>
        <v>4.5</v>
      </c>
      <c r="Q629" s="22">
        <f t="shared" si="77"/>
        <v>3062909</v>
      </c>
      <c r="R629" s="22">
        <f t="shared" si="78"/>
        <v>1777990</v>
      </c>
      <c r="S629" s="22">
        <f t="shared" si="79"/>
        <v>83938</v>
      </c>
    </row>
    <row r="630" spans="1:19">
      <c r="A630" s="14" t="s">
        <v>2048</v>
      </c>
      <c r="B630" s="15" t="s">
        <v>14</v>
      </c>
      <c r="C630" s="14" t="s">
        <v>2008</v>
      </c>
      <c r="D630" s="14" t="s">
        <v>2018</v>
      </c>
      <c r="E630" s="16">
        <v>3454895</v>
      </c>
      <c r="F630" s="16">
        <v>2141252</v>
      </c>
      <c r="G630" s="17">
        <v>62</v>
      </c>
      <c r="H630" s="16">
        <v>2006503</v>
      </c>
      <c r="I630" s="17">
        <v>58.1</v>
      </c>
      <c r="J630" s="16">
        <v>134749</v>
      </c>
      <c r="K630" s="17">
        <v>6.3</v>
      </c>
      <c r="L630" s="6" t="str">
        <f t="shared" si="72"/>
        <v>12/12/2020</v>
      </c>
      <c r="M630" s="6">
        <f t="shared" si="73"/>
        <v>44196</v>
      </c>
      <c r="N630" t="str">
        <f t="shared" si="74"/>
        <v>Oregon-44196</v>
      </c>
      <c r="O630" s="21">
        <f t="shared" si="75"/>
        <v>58.1</v>
      </c>
      <c r="P630" s="21">
        <f t="shared" si="76"/>
        <v>6.3</v>
      </c>
      <c r="Q630" s="22">
        <f t="shared" si="77"/>
        <v>3454895</v>
      </c>
      <c r="R630" s="22">
        <f t="shared" si="78"/>
        <v>2006503</v>
      </c>
      <c r="S630" s="22">
        <f t="shared" si="79"/>
        <v>134749</v>
      </c>
    </row>
    <row r="631" spans="1:19">
      <c r="A631" s="14" t="s">
        <v>2049</v>
      </c>
      <c r="B631" s="15" t="s">
        <v>31</v>
      </c>
      <c r="C631" s="14" t="s">
        <v>2008</v>
      </c>
      <c r="D631" s="14" t="s">
        <v>2018</v>
      </c>
      <c r="E631" s="16">
        <v>10276507</v>
      </c>
      <c r="F631" s="16">
        <v>6310050</v>
      </c>
      <c r="G631" s="17">
        <v>61.4</v>
      </c>
      <c r="H631" s="16">
        <v>5862162</v>
      </c>
      <c r="I631" s="17">
        <v>57</v>
      </c>
      <c r="J631" s="16">
        <v>447888</v>
      </c>
      <c r="K631" s="17">
        <v>7.1</v>
      </c>
      <c r="L631" s="6" t="str">
        <f t="shared" si="72"/>
        <v>12/12/2020</v>
      </c>
      <c r="M631" s="6">
        <f t="shared" si="73"/>
        <v>44196</v>
      </c>
      <c r="N631" t="str">
        <f t="shared" si="74"/>
        <v>Pennsylvania-44196</v>
      </c>
      <c r="O631" s="21">
        <f t="shared" si="75"/>
        <v>57</v>
      </c>
      <c r="P631" s="21">
        <f t="shared" si="76"/>
        <v>7.1</v>
      </c>
      <c r="Q631" s="22">
        <f t="shared" si="77"/>
        <v>10276507</v>
      </c>
      <c r="R631" s="22">
        <f t="shared" si="78"/>
        <v>5862162</v>
      </c>
      <c r="S631" s="22">
        <f t="shared" si="79"/>
        <v>447888</v>
      </c>
    </row>
    <row r="632" spans="1:19">
      <c r="A632" s="14" t="s">
        <v>2050</v>
      </c>
      <c r="B632" s="15" t="s">
        <v>17</v>
      </c>
      <c r="C632" s="14" t="s">
        <v>2008</v>
      </c>
      <c r="D632" s="14" t="s">
        <v>2018</v>
      </c>
      <c r="E632" s="16">
        <v>864213</v>
      </c>
      <c r="F632" s="16">
        <v>538617</v>
      </c>
      <c r="G632" s="17">
        <v>62.3</v>
      </c>
      <c r="H632" s="16">
        <v>495859</v>
      </c>
      <c r="I632" s="17">
        <v>57.4</v>
      </c>
      <c r="J632" s="16">
        <v>42758</v>
      </c>
      <c r="K632" s="17">
        <v>7.9</v>
      </c>
      <c r="L632" s="6" t="str">
        <f t="shared" si="72"/>
        <v>12/12/2020</v>
      </c>
      <c r="M632" s="6">
        <f t="shared" si="73"/>
        <v>44196</v>
      </c>
      <c r="N632" t="str">
        <f t="shared" si="74"/>
        <v>Rhode Island-44196</v>
      </c>
      <c r="O632" s="21">
        <f t="shared" si="75"/>
        <v>57.4</v>
      </c>
      <c r="P632" s="21">
        <f t="shared" si="76"/>
        <v>7.9</v>
      </c>
      <c r="Q632" s="22">
        <f t="shared" si="77"/>
        <v>864213</v>
      </c>
      <c r="R632" s="22">
        <f t="shared" si="78"/>
        <v>495859</v>
      </c>
      <c r="S632" s="22">
        <f t="shared" si="79"/>
        <v>42758</v>
      </c>
    </row>
    <row r="633" spans="1:19">
      <c r="A633" s="14" t="s">
        <v>2051</v>
      </c>
      <c r="B633" s="15" t="s">
        <v>32</v>
      </c>
      <c r="C633" s="14" t="s">
        <v>2008</v>
      </c>
      <c r="D633" s="14" t="s">
        <v>2018</v>
      </c>
      <c r="E633" s="16">
        <v>4158811</v>
      </c>
      <c r="F633" s="16">
        <v>2355062</v>
      </c>
      <c r="G633" s="17">
        <v>56.6</v>
      </c>
      <c r="H633" s="16">
        <v>2223480</v>
      </c>
      <c r="I633" s="17">
        <v>53.5</v>
      </c>
      <c r="J633" s="16">
        <v>131582</v>
      </c>
      <c r="K633" s="17">
        <v>5.6</v>
      </c>
      <c r="L633" s="6" t="str">
        <f t="shared" si="72"/>
        <v>12/12/2020</v>
      </c>
      <c r="M633" s="6">
        <f t="shared" si="73"/>
        <v>44196</v>
      </c>
      <c r="N633" t="str">
        <f t="shared" si="74"/>
        <v>South Carolina-44196</v>
      </c>
      <c r="O633" s="21">
        <f t="shared" si="75"/>
        <v>53.5</v>
      </c>
      <c r="P633" s="21">
        <f t="shared" si="76"/>
        <v>5.6</v>
      </c>
      <c r="Q633" s="22">
        <f t="shared" si="77"/>
        <v>4158811</v>
      </c>
      <c r="R633" s="22">
        <f t="shared" si="78"/>
        <v>2223480</v>
      </c>
      <c r="S633" s="22">
        <f t="shared" si="79"/>
        <v>131582</v>
      </c>
    </row>
    <row r="634" spans="1:19">
      <c r="A634" s="14" t="s">
        <v>2052</v>
      </c>
      <c r="B634" s="15" t="s">
        <v>43</v>
      </c>
      <c r="C634" s="14" t="s">
        <v>2008</v>
      </c>
      <c r="D634" s="14" t="s">
        <v>2018</v>
      </c>
      <c r="E634" s="16">
        <v>682349</v>
      </c>
      <c r="F634" s="16">
        <v>471631</v>
      </c>
      <c r="G634" s="17">
        <v>69.099999999999994</v>
      </c>
      <c r="H634" s="16">
        <v>456129</v>
      </c>
      <c r="I634" s="17">
        <v>66.8</v>
      </c>
      <c r="J634" s="16">
        <v>15502</v>
      </c>
      <c r="K634" s="17">
        <v>3.3</v>
      </c>
      <c r="L634" s="6" t="str">
        <f t="shared" si="72"/>
        <v>12/12/2020</v>
      </c>
      <c r="M634" s="6">
        <f t="shared" si="73"/>
        <v>44196</v>
      </c>
      <c r="N634" t="str">
        <f t="shared" si="74"/>
        <v>South Dakota-44196</v>
      </c>
      <c r="O634" s="21">
        <f t="shared" si="75"/>
        <v>66.8</v>
      </c>
      <c r="P634" s="21">
        <f t="shared" si="76"/>
        <v>3.3</v>
      </c>
      <c r="Q634" s="22">
        <f t="shared" si="77"/>
        <v>682349</v>
      </c>
      <c r="R634" s="22">
        <f t="shared" si="78"/>
        <v>456129</v>
      </c>
      <c r="S634" s="22">
        <f t="shared" si="79"/>
        <v>15502</v>
      </c>
    </row>
    <row r="635" spans="1:19">
      <c r="A635" s="14" t="s">
        <v>2053</v>
      </c>
      <c r="B635" s="15" t="s">
        <v>25</v>
      </c>
      <c r="C635" s="14" t="s">
        <v>2008</v>
      </c>
      <c r="D635" s="14" t="s">
        <v>2018</v>
      </c>
      <c r="E635" s="16">
        <v>5464698</v>
      </c>
      <c r="F635" s="16">
        <v>3313650</v>
      </c>
      <c r="G635" s="17">
        <v>60.6</v>
      </c>
      <c r="H635" s="16">
        <v>3127609</v>
      </c>
      <c r="I635" s="17">
        <v>57.2</v>
      </c>
      <c r="J635" s="16">
        <v>186041</v>
      </c>
      <c r="K635" s="17">
        <v>5.6</v>
      </c>
      <c r="L635" s="6" t="str">
        <f t="shared" si="72"/>
        <v>12/12/2020</v>
      </c>
      <c r="M635" s="6">
        <f t="shared" si="73"/>
        <v>44196</v>
      </c>
      <c r="N635" t="str">
        <f t="shared" si="74"/>
        <v>Tennessee-44196</v>
      </c>
      <c r="O635" s="21">
        <f t="shared" si="75"/>
        <v>57.2</v>
      </c>
      <c r="P635" s="21">
        <f t="shared" si="76"/>
        <v>5.6</v>
      </c>
      <c r="Q635" s="22">
        <f t="shared" si="77"/>
        <v>5464698</v>
      </c>
      <c r="R635" s="22">
        <f t="shared" si="78"/>
        <v>3127609</v>
      </c>
      <c r="S635" s="22">
        <f t="shared" si="79"/>
        <v>186041</v>
      </c>
    </row>
    <row r="636" spans="1:19">
      <c r="A636" s="14" t="s">
        <v>2054</v>
      </c>
      <c r="B636" s="15" t="s">
        <v>11</v>
      </c>
      <c r="C636" s="14" t="s">
        <v>2008</v>
      </c>
      <c r="D636" s="14" t="s">
        <v>2018</v>
      </c>
      <c r="E636" s="16">
        <v>22447253</v>
      </c>
      <c r="F636" s="16">
        <v>14133518</v>
      </c>
      <c r="G636" s="17">
        <v>63</v>
      </c>
      <c r="H636" s="16">
        <v>13162510</v>
      </c>
      <c r="I636" s="17">
        <v>58.6</v>
      </c>
      <c r="J636" s="16">
        <v>971008</v>
      </c>
      <c r="K636" s="17">
        <v>6.9</v>
      </c>
      <c r="L636" s="6" t="str">
        <f t="shared" si="72"/>
        <v>12/12/2020</v>
      </c>
      <c r="M636" s="6">
        <f t="shared" si="73"/>
        <v>44196</v>
      </c>
      <c r="N636" t="str">
        <f t="shared" si="74"/>
        <v>Texas-44196</v>
      </c>
      <c r="O636" s="21">
        <f t="shared" si="75"/>
        <v>58.6</v>
      </c>
      <c r="P636" s="21">
        <f t="shared" si="76"/>
        <v>6.9</v>
      </c>
      <c r="Q636" s="22">
        <f t="shared" si="77"/>
        <v>22447253</v>
      </c>
      <c r="R636" s="22">
        <f t="shared" si="78"/>
        <v>13162510</v>
      </c>
      <c r="S636" s="22">
        <f t="shared" si="79"/>
        <v>971008</v>
      </c>
    </row>
    <row r="637" spans="1:19">
      <c r="A637" s="14" t="s">
        <v>2055</v>
      </c>
      <c r="B637" s="15" t="s">
        <v>13</v>
      </c>
      <c r="C637" s="14" t="s">
        <v>2008</v>
      </c>
      <c r="D637" s="14" t="s">
        <v>2018</v>
      </c>
      <c r="E637" s="16">
        <v>2422249</v>
      </c>
      <c r="F637" s="16">
        <v>1626916</v>
      </c>
      <c r="G637" s="17">
        <v>67.2</v>
      </c>
      <c r="H637" s="16">
        <v>1573578</v>
      </c>
      <c r="I637" s="17">
        <v>65</v>
      </c>
      <c r="J637" s="16">
        <v>53338</v>
      </c>
      <c r="K637" s="17">
        <v>3.3</v>
      </c>
      <c r="L637" s="6" t="str">
        <f t="shared" si="72"/>
        <v>12/12/2020</v>
      </c>
      <c r="M637" s="6">
        <f t="shared" si="73"/>
        <v>44196</v>
      </c>
      <c r="N637" t="str">
        <f t="shared" si="74"/>
        <v>Utah-44196</v>
      </c>
      <c r="O637" s="21">
        <f t="shared" si="75"/>
        <v>65</v>
      </c>
      <c r="P637" s="21">
        <f t="shared" si="76"/>
        <v>3.3</v>
      </c>
      <c r="Q637" s="22">
        <f t="shared" si="77"/>
        <v>2422249</v>
      </c>
      <c r="R637" s="22">
        <f t="shared" si="78"/>
        <v>1573578</v>
      </c>
      <c r="S637" s="22">
        <f t="shared" si="79"/>
        <v>53338</v>
      </c>
    </row>
    <row r="638" spans="1:19">
      <c r="A638" s="14" t="s">
        <v>2056</v>
      </c>
      <c r="B638" s="15" t="s">
        <v>36</v>
      </c>
      <c r="C638" s="14" t="s">
        <v>2008</v>
      </c>
      <c r="D638" s="14" t="s">
        <v>2018</v>
      </c>
      <c r="E638" s="16">
        <v>518976</v>
      </c>
      <c r="F638" s="16">
        <v>316150</v>
      </c>
      <c r="G638" s="17">
        <v>60.9</v>
      </c>
      <c r="H638" s="16">
        <v>305226</v>
      </c>
      <c r="I638" s="17">
        <v>58.8</v>
      </c>
      <c r="J638" s="16">
        <v>10924</v>
      </c>
      <c r="K638" s="17">
        <v>3.5</v>
      </c>
      <c r="L638" s="6" t="str">
        <f t="shared" si="72"/>
        <v>12/12/2020</v>
      </c>
      <c r="M638" s="6">
        <f t="shared" si="73"/>
        <v>44196</v>
      </c>
      <c r="N638" t="str">
        <f t="shared" si="74"/>
        <v>Vermont-44196</v>
      </c>
      <c r="O638" s="21">
        <f t="shared" si="75"/>
        <v>58.8</v>
      </c>
      <c r="P638" s="21">
        <f t="shared" si="76"/>
        <v>3.5</v>
      </c>
      <c r="Q638" s="22">
        <f t="shared" si="77"/>
        <v>518976</v>
      </c>
      <c r="R638" s="22">
        <f t="shared" si="78"/>
        <v>305226</v>
      </c>
      <c r="S638" s="22">
        <f t="shared" si="79"/>
        <v>10924</v>
      </c>
    </row>
    <row r="639" spans="1:19">
      <c r="A639" s="14" t="s">
        <v>2057</v>
      </c>
      <c r="B639" s="15" t="s">
        <v>37</v>
      </c>
      <c r="C639" s="14" t="s">
        <v>2008</v>
      </c>
      <c r="D639" s="14" t="s">
        <v>2018</v>
      </c>
      <c r="E639" s="16">
        <v>6738044</v>
      </c>
      <c r="F639" s="16">
        <v>4255079</v>
      </c>
      <c r="G639" s="17">
        <v>63.2</v>
      </c>
      <c r="H639" s="16">
        <v>4018875</v>
      </c>
      <c r="I639" s="17">
        <v>59.6</v>
      </c>
      <c r="J639" s="16">
        <v>236204</v>
      </c>
      <c r="K639" s="17">
        <v>5.6</v>
      </c>
      <c r="L639" s="6" t="str">
        <f t="shared" si="72"/>
        <v>12/12/2020</v>
      </c>
      <c r="M639" s="6">
        <f t="shared" si="73"/>
        <v>44196</v>
      </c>
      <c r="N639" t="str">
        <f t="shared" si="74"/>
        <v>Virginia-44196</v>
      </c>
      <c r="O639" s="21">
        <f t="shared" si="75"/>
        <v>59.6</v>
      </c>
      <c r="P639" s="21">
        <f t="shared" si="76"/>
        <v>5.6</v>
      </c>
      <c r="Q639" s="22">
        <f t="shared" si="77"/>
        <v>6738044</v>
      </c>
      <c r="R639" s="22">
        <f t="shared" si="78"/>
        <v>4018875</v>
      </c>
      <c r="S639" s="22">
        <f t="shared" si="79"/>
        <v>236204</v>
      </c>
    </row>
    <row r="640" spans="1:19">
      <c r="A640" s="14" t="s">
        <v>2058</v>
      </c>
      <c r="B640" s="15" t="s">
        <v>5</v>
      </c>
      <c r="C640" s="14" t="s">
        <v>2008</v>
      </c>
      <c r="D640" s="14" t="s">
        <v>2018</v>
      </c>
      <c r="E640" s="16">
        <v>6131010</v>
      </c>
      <c r="F640" s="16">
        <v>3830416</v>
      </c>
      <c r="G640" s="17">
        <v>62.5</v>
      </c>
      <c r="H640" s="16">
        <v>3590957</v>
      </c>
      <c r="I640" s="17">
        <v>58.6</v>
      </c>
      <c r="J640" s="16">
        <v>239459</v>
      </c>
      <c r="K640" s="17">
        <v>6.3</v>
      </c>
      <c r="L640" s="6" t="str">
        <f t="shared" si="72"/>
        <v>12/12/2020</v>
      </c>
      <c r="M640" s="6">
        <f t="shared" si="73"/>
        <v>44196</v>
      </c>
      <c r="N640" t="str">
        <f t="shared" si="74"/>
        <v>Washington-44196</v>
      </c>
      <c r="O640" s="21">
        <f t="shared" si="75"/>
        <v>58.6</v>
      </c>
      <c r="P640" s="21">
        <f t="shared" si="76"/>
        <v>6.3</v>
      </c>
      <c r="Q640" s="22">
        <f t="shared" si="77"/>
        <v>6131010</v>
      </c>
      <c r="R640" s="22">
        <f t="shared" si="78"/>
        <v>3590957</v>
      </c>
      <c r="S640" s="22">
        <f t="shared" si="79"/>
        <v>239459</v>
      </c>
    </row>
    <row r="641" spans="1:19">
      <c r="A641" s="14" t="s">
        <v>2059</v>
      </c>
      <c r="B641" s="15" t="s">
        <v>58</v>
      </c>
      <c r="C641" s="14" t="s">
        <v>2008</v>
      </c>
      <c r="D641" s="14" t="s">
        <v>2018</v>
      </c>
      <c r="E641" s="16">
        <v>1440682</v>
      </c>
      <c r="F641" s="16">
        <v>796614</v>
      </c>
      <c r="G641" s="17">
        <v>55.3</v>
      </c>
      <c r="H641" s="16">
        <v>742916</v>
      </c>
      <c r="I641" s="17">
        <v>51.6</v>
      </c>
      <c r="J641" s="16">
        <v>53698</v>
      </c>
      <c r="K641" s="17">
        <v>6.7</v>
      </c>
      <c r="L641" s="6" t="str">
        <f t="shared" si="72"/>
        <v>12/12/2020</v>
      </c>
      <c r="M641" s="6">
        <f t="shared" si="73"/>
        <v>44196</v>
      </c>
      <c r="N641" t="str">
        <f t="shared" si="74"/>
        <v>West Virginia-44196</v>
      </c>
      <c r="O641" s="21">
        <f t="shared" si="75"/>
        <v>51.6</v>
      </c>
      <c r="P641" s="21">
        <f t="shared" si="76"/>
        <v>6.7</v>
      </c>
      <c r="Q641" s="22">
        <f t="shared" si="77"/>
        <v>1440682</v>
      </c>
      <c r="R641" s="22">
        <f t="shared" si="78"/>
        <v>742916</v>
      </c>
      <c r="S641" s="22">
        <f t="shared" si="79"/>
        <v>53698</v>
      </c>
    </row>
    <row r="642" spans="1:19">
      <c r="A642" s="14" t="s">
        <v>2060</v>
      </c>
      <c r="B642" s="15" t="s">
        <v>10</v>
      </c>
      <c r="C642" s="14" t="s">
        <v>2008</v>
      </c>
      <c r="D642" s="14" t="s">
        <v>2018</v>
      </c>
      <c r="E642" s="16">
        <v>4663376</v>
      </c>
      <c r="F642" s="16">
        <v>3053836</v>
      </c>
      <c r="G642" s="17">
        <v>65.5</v>
      </c>
      <c r="H642" s="16">
        <v>2932229</v>
      </c>
      <c r="I642" s="17">
        <v>62.9</v>
      </c>
      <c r="J642" s="16">
        <v>121607</v>
      </c>
      <c r="K642" s="17">
        <v>4</v>
      </c>
      <c r="L642" s="6" t="str">
        <f t="shared" si="72"/>
        <v>12/12/2020</v>
      </c>
      <c r="M642" s="6">
        <f t="shared" si="73"/>
        <v>44196</v>
      </c>
      <c r="N642" t="str">
        <f t="shared" si="74"/>
        <v>Wisconsin-44196</v>
      </c>
      <c r="O642" s="21">
        <f t="shared" si="75"/>
        <v>62.9</v>
      </c>
      <c r="P642" s="21">
        <f t="shared" si="76"/>
        <v>4</v>
      </c>
      <c r="Q642" s="22">
        <f t="shared" si="77"/>
        <v>4663376</v>
      </c>
      <c r="R642" s="22">
        <f t="shared" si="78"/>
        <v>2932229</v>
      </c>
      <c r="S642" s="22">
        <f t="shared" si="79"/>
        <v>121607</v>
      </c>
    </row>
    <row r="643" spans="1:19">
      <c r="A643" s="14" t="s">
        <v>2061</v>
      </c>
      <c r="B643" s="15" t="s">
        <v>49</v>
      </c>
      <c r="C643" s="14" t="s">
        <v>2008</v>
      </c>
      <c r="D643" s="14" t="s">
        <v>2018</v>
      </c>
      <c r="E643" s="16">
        <v>455877</v>
      </c>
      <c r="F643" s="16">
        <v>294630</v>
      </c>
      <c r="G643" s="17">
        <v>64.599999999999994</v>
      </c>
      <c r="H643" s="16">
        <v>279346</v>
      </c>
      <c r="I643" s="17">
        <v>61.3</v>
      </c>
      <c r="J643" s="16">
        <v>15284</v>
      </c>
      <c r="K643" s="17">
        <v>5.2</v>
      </c>
      <c r="L643" s="6" t="str">
        <f t="shared" si="72"/>
        <v>12/12/2020</v>
      </c>
      <c r="M643" s="6">
        <f t="shared" si="73"/>
        <v>44196</v>
      </c>
      <c r="N643" t="str">
        <f t="shared" si="74"/>
        <v>Wyoming-44196</v>
      </c>
      <c r="O643" s="21">
        <f t="shared" si="75"/>
        <v>61.3</v>
      </c>
      <c r="P643" s="21">
        <f t="shared" si="76"/>
        <v>5.2</v>
      </c>
      <c r="Q643" s="22">
        <f t="shared" si="77"/>
        <v>455877</v>
      </c>
      <c r="R643" s="22">
        <f t="shared" si="78"/>
        <v>279346</v>
      </c>
      <c r="S643" s="22">
        <f t="shared" si="79"/>
        <v>15284</v>
      </c>
    </row>
    <row r="644" spans="1:19">
      <c r="A644" s="14" t="s">
        <v>2007</v>
      </c>
      <c r="B644" s="15" t="s">
        <v>52</v>
      </c>
      <c r="C644" s="14" t="s">
        <v>2064</v>
      </c>
      <c r="D644" s="14" t="s">
        <v>2007</v>
      </c>
      <c r="E644" s="16">
        <v>3890500</v>
      </c>
      <c r="F644" s="16">
        <v>2257961</v>
      </c>
      <c r="G644" s="17">
        <v>58</v>
      </c>
      <c r="H644" s="16">
        <v>2160236</v>
      </c>
      <c r="I644" s="17">
        <v>55.5</v>
      </c>
      <c r="J644" s="16">
        <v>97725</v>
      </c>
      <c r="K644" s="17">
        <v>4.3</v>
      </c>
      <c r="L644" s="6" t="str">
        <f t="shared" si="72"/>
        <v>01/01/2021</v>
      </c>
      <c r="M644" s="6">
        <f t="shared" si="73"/>
        <v>44227</v>
      </c>
      <c r="N644" t="str">
        <f t="shared" si="74"/>
        <v>Alabama-44227</v>
      </c>
      <c r="O644" s="21">
        <f t="shared" si="75"/>
        <v>55.5</v>
      </c>
      <c r="P644" s="21">
        <f t="shared" si="76"/>
        <v>4.3</v>
      </c>
      <c r="Q644" s="22">
        <f t="shared" si="77"/>
        <v>3890500</v>
      </c>
      <c r="R644" s="22">
        <f t="shared" si="78"/>
        <v>2160236</v>
      </c>
      <c r="S644" s="22">
        <f t="shared" si="79"/>
        <v>97725</v>
      </c>
    </row>
    <row r="645" spans="1:19">
      <c r="A645" s="14" t="s">
        <v>2009</v>
      </c>
      <c r="B645" s="15" t="s">
        <v>50</v>
      </c>
      <c r="C645" s="14" t="s">
        <v>2064</v>
      </c>
      <c r="D645" s="14" t="s">
        <v>2007</v>
      </c>
      <c r="E645" s="16">
        <v>544894</v>
      </c>
      <c r="F645" s="16">
        <v>354958</v>
      </c>
      <c r="G645" s="17">
        <v>65.099999999999994</v>
      </c>
      <c r="H645" s="16">
        <v>331373</v>
      </c>
      <c r="I645" s="17">
        <v>60.8</v>
      </c>
      <c r="J645" s="16">
        <v>23585</v>
      </c>
      <c r="K645" s="17">
        <v>6.6</v>
      </c>
      <c r="L645" s="6" t="str">
        <f t="shared" si="72"/>
        <v>01/01/2021</v>
      </c>
      <c r="M645" s="6">
        <f t="shared" si="73"/>
        <v>44227</v>
      </c>
      <c r="N645" t="str">
        <f t="shared" si="74"/>
        <v>Alaska-44227</v>
      </c>
      <c r="O645" s="21">
        <f t="shared" si="75"/>
        <v>60.8</v>
      </c>
      <c r="P645" s="21">
        <f t="shared" si="76"/>
        <v>6.6</v>
      </c>
      <c r="Q645" s="22">
        <f t="shared" si="77"/>
        <v>544894</v>
      </c>
      <c r="R645" s="22">
        <f t="shared" si="78"/>
        <v>331373</v>
      </c>
      <c r="S645" s="22">
        <f t="shared" si="79"/>
        <v>23585</v>
      </c>
    </row>
    <row r="646" spans="1:19">
      <c r="A646" s="14" t="s">
        <v>2010</v>
      </c>
      <c r="B646" s="15" t="s">
        <v>8</v>
      </c>
      <c r="C646" s="14" t="s">
        <v>2064</v>
      </c>
      <c r="D646" s="14" t="s">
        <v>2007</v>
      </c>
      <c r="E646" s="16">
        <v>5932506</v>
      </c>
      <c r="F646" s="16">
        <v>3571263</v>
      </c>
      <c r="G646" s="17">
        <v>60.2</v>
      </c>
      <c r="H646" s="16">
        <v>3331367</v>
      </c>
      <c r="I646" s="17">
        <v>56.2</v>
      </c>
      <c r="J646" s="16">
        <v>239896</v>
      </c>
      <c r="K646" s="17">
        <v>6.7</v>
      </c>
      <c r="L646" s="6" t="str">
        <f t="shared" si="72"/>
        <v>01/01/2021</v>
      </c>
      <c r="M646" s="6">
        <f t="shared" si="73"/>
        <v>44227</v>
      </c>
      <c r="N646" t="str">
        <f t="shared" si="74"/>
        <v>Arizona-44227</v>
      </c>
      <c r="O646" s="21">
        <f t="shared" si="75"/>
        <v>56.2</v>
      </c>
      <c r="P646" s="21">
        <f t="shared" si="76"/>
        <v>6.7</v>
      </c>
      <c r="Q646" s="22">
        <f t="shared" si="77"/>
        <v>5932506</v>
      </c>
      <c r="R646" s="22">
        <f t="shared" si="78"/>
        <v>3331367</v>
      </c>
      <c r="S646" s="22">
        <f t="shared" si="79"/>
        <v>239896</v>
      </c>
    </row>
    <row r="647" spans="1:19">
      <c r="A647" s="14" t="s">
        <v>2011</v>
      </c>
      <c r="B647" s="15" t="s">
        <v>44</v>
      </c>
      <c r="C647" s="14" t="s">
        <v>2064</v>
      </c>
      <c r="D647" s="14" t="s">
        <v>2007</v>
      </c>
      <c r="E647" s="16">
        <v>2365706</v>
      </c>
      <c r="F647" s="16">
        <v>1375929</v>
      </c>
      <c r="G647" s="17">
        <v>58.2</v>
      </c>
      <c r="H647" s="16">
        <v>1312405</v>
      </c>
      <c r="I647" s="17">
        <v>55.5</v>
      </c>
      <c r="J647" s="16">
        <v>63524</v>
      </c>
      <c r="K647" s="17">
        <v>4.5999999999999996</v>
      </c>
      <c r="L647" s="6" t="str">
        <f t="shared" si="72"/>
        <v>01/01/2021</v>
      </c>
      <c r="M647" s="6">
        <f t="shared" si="73"/>
        <v>44227</v>
      </c>
      <c r="N647" t="str">
        <f t="shared" si="74"/>
        <v>Arkansas-44227</v>
      </c>
      <c r="O647" s="21">
        <f t="shared" si="75"/>
        <v>55.5</v>
      </c>
      <c r="P647" s="21">
        <f t="shared" si="76"/>
        <v>4.5999999999999996</v>
      </c>
      <c r="Q647" s="22">
        <f t="shared" si="77"/>
        <v>2365706</v>
      </c>
      <c r="R647" s="22">
        <f t="shared" si="78"/>
        <v>1312405</v>
      </c>
      <c r="S647" s="22">
        <f t="shared" si="79"/>
        <v>63524</v>
      </c>
    </row>
    <row r="648" spans="1:19">
      <c r="A648" s="14" t="s">
        <v>2012</v>
      </c>
      <c r="B648" s="15" t="s">
        <v>7</v>
      </c>
      <c r="C648" s="14" t="s">
        <v>2064</v>
      </c>
      <c r="D648" s="14" t="s">
        <v>2007</v>
      </c>
      <c r="E648" s="16">
        <v>31093847</v>
      </c>
      <c r="F648" s="16">
        <v>18668523</v>
      </c>
      <c r="G648" s="17">
        <v>60</v>
      </c>
      <c r="H648" s="16">
        <v>16988683</v>
      </c>
      <c r="I648" s="17">
        <v>54.6</v>
      </c>
      <c r="J648" s="16">
        <v>1679840</v>
      </c>
      <c r="K648" s="17">
        <v>9</v>
      </c>
      <c r="L648" s="6" t="str">
        <f t="shared" si="72"/>
        <v>01/01/2021</v>
      </c>
      <c r="M648" s="6">
        <f t="shared" si="73"/>
        <v>44227</v>
      </c>
      <c r="N648" t="str">
        <f t="shared" si="74"/>
        <v>California-44227</v>
      </c>
      <c r="O648" s="21">
        <f t="shared" si="75"/>
        <v>54.6</v>
      </c>
      <c r="P648" s="21">
        <f t="shared" si="76"/>
        <v>9</v>
      </c>
      <c r="Q648" s="22">
        <f t="shared" si="77"/>
        <v>31093847</v>
      </c>
      <c r="R648" s="22">
        <f t="shared" si="78"/>
        <v>16988683</v>
      </c>
      <c r="S648" s="22">
        <f t="shared" si="79"/>
        <v>1679840</v>
      </c>
    </row>
    <row r="649" spans="1:19">
      <c r="A649" s="14" t="s">
        <v>2013</v>
      </c>
      <c r="B649" s="18" t="s">
        <v>283</v>
      </c>
      <c r="C649" s="14" t="s">
        <v>2064</v>
      </c>
      <c r="D649" s="14" t="s">
        <v>2007</v>
      </c>
      <c r="E649" s="16">
        <v>7995220</v>
      </c>
      <c r="F649" s="16">
        <v>4877008</v>
      </c>
      <c r="G649" s="17">
        <v>61</v>
      </c>
      <c r="H649" s="16">
        <v>4263931</v>
      </c>
      <c r="I649" s="17">
        <v>53.3</v>
      </c>
      <c r="J649" s="16">
        <v>613077</v>
      </c>
      <c r="K649" s="17">
        <v>12.6</v>
      </c>
      <c r="L649" s="6" t="str">
        <f t="shared" ref="L649:L712" si="80">_xlfn.CONCAT(D649,"/",D649,"/",C649)</f>
        <v>01/01/2021</v>
      </c>
      <c r="M649" s="6">
        <f t="shared" ref="M649:M712" si="81">EOMONTH(L649,0)</f>
        <v>44227</v>
      </c>
      <c r="N649" t="str">
        <f t="shared" ref="N649:N712" si="82">_xlfn.CONCAT(B649,"-",M649)</f>
        <v>Los Angeles County-44227</v>
      </c>
      <c r="O649" s="21">
        <f t="shared" ref="O649:O712" si="83">I649</f>
        <v>53.3</v>
      </c>
      <c r="P649" s="21">
        <f t="shared" ref="P649:P712" si="84">K649</f>
        <v>12.6</v>
      </c>
      <c r="Q649" s="22">
        <f t="shared" ref="Q649:Q712" si="85">E649</f>
        <v>7995220</v>
      </c>
      <c r="R649" s="22">
        <f t="shared" ref="R649:R712" si="86">H649</f>
        <v>4263931</v>
      </c>
      <c r="S649" s="22">
        <f t="shared" ref="S649:S712" si="87">J649</f>
        <v>613077</v>
      </c>
    </row>
    <row r="650" spans="1:19">
      <c r="A650" s="14" t="s">
        <v>2014</v>
      </c>
      <c r="B650" s="15" t="s">
        <v>22</v>
      </c>
      <c r="C650" s="14" t="s">
        <v>2064</v>
      </c>
      <c r="D650" s="14" t="s">
        <v>2007</v>
      </c>
      <c r="E650" s="16">
        <v>4642794</v>
      </c>
      <c r="F650" s="16">
        <v>3183395</v>
      </c>
      <c r="G650" s="17">
        <v>68.599999999999994</v>
      </c>
      <c r="H650" s="16">
        <v>2972204</v>
      </c>
      <c r="I650" s="17">
        <v>64</v>
      </c>
      <c r="J650" s="16">
        <v>211191</v>
      </c>
      <c r="K650" s="17">
        <v>6.6</v>
      </c>
      <c r="L650" s="6" t="str">
        <f t="shared" si="80"/>
        <v>01/01/2021</v>
      </c>
      <c r="M650" s="6">
        <f t="shared" si="81"/>
        <v>44227</v>
      </c>
      <c r="N650" t="str">
        <f t="shared" si="82"/>
        <v>Colorado-44227</v>
      </c>
      <c r="O650" s="21">
        <f t="shared" si="83"/>
        <v>64</v>
      </c>
      <c r="P650" s="21">
        <f t="shared" si="84"/>
        <v>6.6</v>
      </c>
      <c r="Q650" s="22">
        <f t="shared" si="85"/>
        <v>4642794</v>
      </c>
      <c r="R650" s="22">
        <f t="shared" si="86"/>
        <v>2972204</v>
      </c>
      <c r="S650" s="22">
        <f t="shared" si="87"/>
        <v>211191</v>
      </c>
    </row>
    <row r="651" spans="1:19">
      <c r="A651" s="14" t="s">
        <v>2015</v>
      </c>
      <c r="B651" s="15" t="s">
        <v>38</v>
      </c>
      <c r="C651" s="14" t="s">
        <v>2064</v>
      </c>
      <c r="D651" s="14" t="s">
        <v>2007</v>
      </c>
      <c r="E651" s="16">
        <v>2880415</v>
      </c>
      <c r="F651" s="16">
        <v>1839727</v>
      </c>
      <c r="G651" s="17">
        <v>63.9</v>
      </c>
      <c r="H651" s="16">
        <v>1690546</v>
      </c>
      <c r="I651" s="17">
        <v>58.7</v>
      </c>
      <c r="J651" s="16">
        <v>149181</v>
      </c>
      <c r="K651" s="17">
        <v>8.1</v>
      </c>
      <c r="L651" s="6" t="str">
        <f t="shared" si="80"/>
        <v>01/01/2021</v>
      </c>
      <c r="M651" s="6">
        <f t="shared" si="81"/>
        <v>44227</v>
      </c>
      <c r="N651" t="str">
        <f t="shared" si="82"/>
        <v>Connecticut-44227</v>
      </c>
      <c r="O651" s="21">
        <f t="shared" si="83"/>
        <v>58.7</v>
      </c>
      <c r="P651" s="21">
        <f t="shared" si="84"/>
        <v>8.1</v>
      </c>
      <c r="Q651" s="22">
        <f t="shared" si="85"/>
        <v>2880415</v>
      </c>
      <c r="R651" s="22">
        <f t="shared" si="86"/>
        <v>1690546</v>
      </c>
      <c r="S651" s="22">
        <f t="shared" si="87"/>
        <v>149181</v>
      </c>
    </row>
    <row r="652" spans="1:19">
      <c r="A652" s="14" t="s">
        <v>2016</v>
      </c>
      <c r="B652" s="15" t="s">
        <v>45</v>
      </c>
      <c r="C652" s="14" t="s">
        <v>2064</v>
      </c>
      <c r="D652" s="14" t="s">
        <v>2007</v>
      </c>
      <c r="E652" s="16">
        <v>796235</v>
      </c>
      <c r="F652" s="16">
        <v>487378</v>
      </c>
      <c r="G652" s="17">
        <v>61.2</v>
      </c>
      <c r="H652" s="16">
        <v>457875</v>
      </c>
      <c r="I652" s="17">
        <v>57.5</v>
      </c>
      <c r="J652" s="16">
        <v>29503</v>
      </c>
      <c r="K652" s="17">
        <v>6.1</v>
      </c>
      <c r="L652" s="6" t="str">
        <f t="shared" si="80"/>
        <v>01/01/2021</v>
      </c>
      <c r="M652" s="6">
        <f t="shared" si="81"/>
        <v>44227</v>
      </c>
      <c r="N652" t="str">
        <f t="shared" si="82"/>
        <v>Delaware-44227</v>
      </c>
      <c r="O652" s="21">
        <f t="shared" si="83"/>
        <v>57.5</v>
      </c>
      <c r="P652" s="21">
        <f t="shared" si="84"/>
        <v>6.1</v>
      </c>
      <c r="Q652" s="22">
        <f t="shared" si="85"/>
        <v>796235</v>
      </c>
      <c r="R652" s="22">
        <f t="shared" si="86"/>
        <v>457875</v>
      </c>
      <c r="S652" s="22">
        <f t="shared" si="87"/>
        <v>29503</v>
      </c>
    </row>
    <row r="653" spans="1:19">
      <c r="A653" s="14" t="s">
        <v>2017</v>
      </c>
      <c r="B653" s="15" t="s">
        <v>33</v>
      </c>
      <c r="C653" s="14" t="s">
        <v>2064</v>
      </c>
      <c r="D653" s="14" t="s">
        <v>2007</v>
      </c>
      <c r="E653" s="16">
        <v>584492</v>
      </c>
      <c r="F653" s="16">
        <v>409154</v>
      </c>
      <c r="G653" s="17">
        <v>70</v>
      </c>
      <c r="H653" s="16">
        <v>374800</v>
      </c>
      <c r="I653" s="17">
        <v>64.099999999999994</v>
      </c>
      <c r="J653" s="16">
        <v>34354</v>
      </c>
      <c r="K653" s="17">
        <v>8.4</v>
      </c>
      <c r="L653" s="6" t="str">
        <f t="shared" si="80"/>
        <v>01/01/2021</v>
      </c>
      <c r="M653" s="6">
        <f t="shared" si="81"/>
        <v>44227</v>
      </c>
      <c r="N653" t="str">
        <f t="shared" si="82"/>
        <v>District of Columbia-44227</v>
      </c>
      <c r="O653" s="21">
        <f t="shared" si="83"/>
        <v>64.099999999999994</v>
      </c>
      <c r="P653" s="21">
        <f t="shared" si="84"/>
        <v>8.4</v>
      </c>
      <c r="Q653" s="22">
        <f t="shared" si="85"/>
        <v>584492</v>
      </c>
      <c r="R653" s="22">
        <f t="shared" si="86"/>
        <v>374800</v>
      </c>
      <c r="S653" s="22">
        <f t="shared" si="87"/>
        <v>34354</v>
      </c>
    </row>
    <row r="654" spans="1:19">
      <c r="A654" s="14" t="s">
        <v>2018</v>
      </c>
      <c r="B654" s="15" t="s">
        <v>15</v>
      </c>
      <c r="C654" s="14" t="s">
        <v>2064</v>
      </c>
      <c r="D654" s="14" t="s">
        <v>2007</v>
      </c>
      <c r="E654" s="16">
        <v>17757100</v>
      </c>
      <c r="F654" s="16">
        <v>10068685</v>
      </c>
      <c r="G654" s="17">
        <v>56.7</v>
      </c>
      <c r="H654" s="16">
        <v>9587059</v>
      </c>
      <c r="I654" s="17">
        <v>54</v>
      </c>
      <c r="J654" s="16">
        <v>481626</v>
      </c>
      <c r="K654" s="17">
        <v>4.8</v>
      </c>
      <c r="L654" s="6" t="str">
        <f t="shared" si="80"/>
        <v>01/01/2021</v>
      </c>
      <c r="M654" s="6">
        <f t="shared" si="81"/>
        <v>44227</v>
      </c>
      <c r="N654" t="str">
        <f t="shared" si="82"/>
        <v>Florida-44227</v>
      </c>
      <c r="O654" s="21">
        <f t="shared" si="83"/>
        <v>54</v>
      </c>
      <c r="P654" s="21">
        <f t="shared" si="84"/>
        <v>4.8</v>
      </c>
      <c r="Q654" s="22">
        <f t="shared" si="85"/>
        <v>17757100</v>
      </c>
      <c r="R654" s="22">
        <f t="shared" si="86"/>
        <v>9587059</v>
      </c>
      <c r="S654" s="22">
        <f t="shared" si="87"/>
        <v>481626</v>
      </c>
    </row>
    <row r="655" spans="1:19">
      <c r="A655" s="14" t="s">
        <v>2019</v>
      </c>
      <c r="B655" s="15" t="s">
        <v>18</v>
      </c>
      <c r="C655" s="14" t="s">
        <v>2064</v>
      </c>
      <c r="D655" s="14" t="s">
        <v>2007</v>
      </c>
      <c r="E655" s="16">
        <v>8344325</v>
      </c>
      <c r="F655" s="16">
        <v>5112237</v>
      </c>
      <c r="G655" s="17">
        <v>61.3</v>
      </c>
      <c r="H655" s="16">
        <v>4853777</v>
      </c>
      <c r="I655" s="17">
        <v>58.2</v>
      </c>
      <c r="J655" s="16">
        <v>258460</v>
      </c>
      <c r="K655" s="17">
        <v>5.0999999999999996</v>
      </c>
      <c r="L655" s="6" t="str">
        <f t="shared" si="80"/>
        <v>01/01/2021</v>
      </c>
      <c r="M655" s="6">
        <f t="shared" si="81"/>
        <v>44227</v>
      </c>
      <c r="N655" t="str">
        <f t="shared" si="82"/>
        <v>Georgia-44227</v>
      </c>
      <c r="O655" s="21">
        <f t="shared" si="83"/>
        <v>58.2</v>
      </c>
      <c r="P655" s="21">
        <f t="shared" si="84"/>
        <v>5.0999999999999996</v>
      </c>
      <c r="Q655" s="22">
        <f t="shared" si="85"/>
        <v>8344325</v>
      </c>
      <c r="R655" s="22">
        <f t="shared" si="86"/>
        <v>4853777</v>
      </c>
      <c r="S655" s="22">
        <f t="shared" si="87"/>
        <v>258460</v>
      </c>
    </row>
    <row r="656" spans="1:19">
      <c r="A656" s="14" t="s">
        <v>2020</v>
      </c>
      <c r="B656" s="15" t="s">
        <v>26</v>
      </c>
      <c r="C656" s="14" t="s">
        <v>2064</v>
      </c>
      <c r="D656" s="14" t="s">
        <v>2007</v>
      </c>
      <c r="E656" s="16">
        <v>1083148</v>
      </c>
      <c r="F656" s="16">
        <v>655766</v>
      </c>
      <c r="G656" s="17">
        <v>60.5</v>
      </c>
      <c r="H656" s="16">
        <v>588116</v>
      </c>
      <c r="I656" s="17">
        <v>54.3</v>
      </c>
      <c r="J656" s="16">
        <v>67650</v>
      </c>
      <c r="K656" s="17">
        <v>10.3</v>
      </c>
      <c r="L656" s="6" t="str">
        <f t="shared" si="80"/>
        <v>01/01/2021</v>
      </c>
      <c r="M656" s="6">
        <f t="shared" si="81"/>
        <v>44227</v>
      </c>
      <c r="N656" t="str">
        <f t="shared" si="82"/>
        <v>Hawaii-44227</v>
      </c>
      <c r="O656" s="21">
        <f t="shared" si="83"/>
        <v>54.3</v>
      </c>
      <c r="P656" s="21">
        <f t="shared" si="84"/>
        <v>10.3</v>
      </c>
      <c r="Q656" s="22">
        <f t="shared" si="85"/>
        <v>1083148</v>
      </c>
      <c r="R656" s="22">
        <f t="shared" si="86"/>
        <v>588116</v>
      </c>
      <c r="S656" s="22">
        <f t="shared" si="87"/>
        <v>67650</v>
      </c>
    </row>
    <row r="657" spans="1:19">
      <c r="A657" s="14" t="s">
        <v>2021</v>
      </c>
      <c r="B657" s="15" t="s">
        <v>53</v>
      </c>
      <c r="C657" s="14" t="s">
        <v>2064</v>
      </c>
      <c r="D657" s="14" t="s">
        <v>2007</v>
      </c>
      <c r="E657" s="16">
        <v>1426574</v>
      </c>
      <c r="F657" s="16">
        <v>900287</v>
      </c>
      <c r="G657" s="17">
        <v>63.1</v>
      </c>
      <c r="H657" s="16">
        <v>869144</v>
      </c>
      <c r="I657" s="17">
        <v>60.9</v>
      </c>
      <c r="J657" s="16">
        <v>31143</v>
      </c>
      <c r="K657" s="17">
        <v>3.5</v>
      </c>
      <c r="L657" s="6" t="str">
        <f t="shared" si="80"/>
        <v>01/01/2021</v>
      </c>
      <c r="M657" s="6">
        <f t="shared" si="81"/>
        <v>44227</v>
      </c>
      <c r="N657" t="str">
        <f t="shared" si="82"/>
        <v>Idaho-44227</v>
      </c>
      <c r="O657" s="21">
        <f t="shared" si="83"/>
        <v>60.9</v>
      </c>
      <c r="P657" s="21">
        <f t="shared" si="84"/>
        <v>3.5</v>
      </c>
      <c r="Q657" s="22">
        <f t="shared" si="85"/>
        <v>1426574</v>
      </c>
      <c r="R657" s="22">
        <f t="shared" si="86"/>
        <v>869144</v>
      </c>
      <c r="S657" s="22">
        <f t="shared" si="87"/>
        <v>31143</v>
      </c>
    </row>
    <row r="658" spans="1:19">
      <c r="A658" s="14" t="s">
        <v>2022</v>
      </c>
      <c r="B658" s="15" t="s">
        <v>6</v>
      </c>
      <c r="C658" s="14" t="s">
        <v>2064</v>
      </c>
      <c r="D658" s="14" t="s">
        <v>2007</v>
      </c>
      <c r="E658" s="16">
        <v>9935021</v>
      </c>
      <c r="F658" s="16">
        <v>6146410</v>
      </c>
      <c r="G658" s="17">
        <v>61.9</v>
      </c>
      <c r="H658" s="16">
        <v>5673481</v>
      </c>
      <c r="I658" s="17">
        <v>57.1</v>
      </c>
      <c r="J658" s="16">
        <v>472929</v>
      </c>
      <c r="K658" s="17">
        <v>7.7</v>
      </c>
      <c r="L658" s="6" t="str">
        <f t="shared" si="80"/>
        <v>01/01/2021</v>
      </c>
      <c r="M658" s="6">
        <f t="shared" si="81"/>
        <v>44227</v>
      </c>
      <c r="N658" t="str">
        <f t="shared" si="82"/>
        <v>Illinois-44227</v>
      </c>
      <c r="O658" s="21">
        <f t="shared" si="83"/>
        <v>57.1</v>
      </c>
      <c r="P658" s="21">
        <f t="shared" si="84"/>
        <v>7.7</v>
      </c>
      <c r="Q658" s="22">
        <f t="shared" si="85"/>
        <v>9935021</v>
      </c>
      <c r="R658" s="22">
        <f t="shared" si="86"/>
        <v>5673481</v>
      </c>
      <c r="S658" s="22">
        <f t="shared" si="87"/>
        <v>472929</v>
      </c>
    </row>
    <row r="659" spans="1:19">
      <c r="A659" s="14" t="s">
        <v>2023</v>
      </c>
      <c r="B659" s="15" t="s">
        <v>27</v>
      </c>
      <c r="C659" s="14" t="s">
        <v>2064</v>
      </c>
      <c r="D659" s="14" t="s">
        <v>2007</v>
      </c>
      <c r="E659" s="16">
        <v>5286270</v>
      </c>
      <c r="F659" s="16">
        <v>3347810</v>
      </c>
      <c r="G659" s="17">
        <v>63.3</v>
      </c>
      <c r="H659" s="16">
        <v>3206431</v>
      </c>
      <c r="I659" s="17">
        <v>60.7</v>
      </c>
      <c r="J659" s="16">
        <v>141379</v>
      </c>
      <c r="K659" s="17">
        <v>4.2</v>
      </c>
      <c r="L659" s="6" t="str">
        <f t="shared" si="80"/>
        <v>01/01/2021</v>
      </c>
      <c r="M659" s="6">
        <f t="shared" si="81"/>
        <v>44227</v>
      </c>
      <c r="N659" t="str">
        <f t="shared" si="82"/>
        <v>Indiana-44227</v>
      </c>
      <c r="O659" s="21">
        <f t="shared" si="83"/>
        <v>60.7</v>
      </c>
      <c r="P659" s="21">
        <f t="shared" si="84"/>
        <v>4.2</v>
      </c>
      <c r="Q659" s="22">
        <f t="shared" si="85"/>
        <v>5286270</v>
      </c>
      <c r="R659" s="22">
        <f t="shared" si="86"/>
        <v>3206431</v>
      </c>
      <c r="S659" s="22">
        <f t="shared" si="87"/>
        <v>141379</v>
      </c>
    </row>
    <row r="660" spans="1:19">
      <c r="A660" s="14" t="s">
        <v>2024</v>
      </c>
      <c r="B660" s="15" t="s">
        <v>39</v>
      </c>
      <c r="C660" s="14" t="s">
        <v>2064</v>
      </c>
      <c r="D660" s="14" t="s">
        <v>2007</v>
      </c>
      <c r="E660" s="16">
        <v>2482022</v>
      </c>
      <c r="F660" s="16">
        <v>1625153</v>
      </c>
      <c r="G660" s="17">
        <v>65.5</v>
      </c>
      <c r="H660" s="16">
        <v>1567143</v>
      </c>
      <c r="I660" s="17">
        <v>63.1</v>
      </c>
      <c r="J660" s="16">
        <v>58010</v>
      </c>
      <c r="K660" s="17">
        <v>3.6</v>
      </c>
      <c r="L660" s="6" t="str">
        <f t="shared" si="80"/>
        <v>01/01/2021</v>
      </c>
      <c r="M660" s="6">
        <f t="shared" si="81"/>
        <v>44227</v>
      </c>
      <c r="N660" t="str">
        <f t="shared" si="82"/>
        <v>Iowa-44227</v>
      </c>
      <c r="O660" s="21">
        <f t="shared" si="83"/>
        <v>63.1</v>
      </c>
      <c r="P660" s="21">
        <f t="shared" si="84"/>
        <v>3.6</v>
      </c>
      <c r="Q660" s="22">
        <f t="shared" si="85"/>
        <v>2482022</v>
      </c>
      <c r="R660" s="22">
        <f t="shared" si="86"/>
        <v>1567143</v>
      </c>
      <c r="S660" s="22">
        <f t="shared" si="87"/>
        <v>58010</v>
      </c>
    </row>
    <row r="661" spans="1:19">
      <c r="A661" s="14" t="s">
        <v>2025</v>
      </c>
      <c r="B661" s="15" t="s">
        <v>34</v>
      </c>
      <c r="C661" s="14" t="s">
        <v>2064</v>
      </c>
      <c r="D661" s="14" t="s">
        <v>2007</v>
      </c>
      <c r="E661" s="16">
        <v>2237486</v>
      </c>
      <c r="F661" s="16">
        <v>1502248</v>
      </c>
      <c r="G661" s="17">
        <v>67.099999999999994</v>
      </c>
      <c r="H661" s="16">
        <v>1450464</v>
      </c>
      <c r="I661" s="17">
        <v>64.8</v>
      </c>
      <c r="J661" s="16">
        <v>51784</v>
      </c>
      <c r="K661" s="17">
        <v>3.4</v>
      </c>
      <c r="L661" s="6" t="str">
        <f t="shared" si="80"/>
        <v>01/01/2021</v>
      </c>
      <c r="M661" s="6">
        <f t="shared" si="81"/>
        <v>44227</v>
      </c>
      <c r="N661" t="str">
        <f t="shared" si="82"/>
        <v>Kansas-44227</v>
      </c>
      <c r="O661" s="21">
        <f t="shared" si="83"/>
        <v>64.8</v>
      </c>
      <c r="P661" s="21">
        <f t="shared" si="84"/>
        <v>3.4</v>
      </c>
      <c r="Q661" s="22">
        <f t="shared" si="85"/>
        <v>2237486</v>
      </c>
      <c r="R661" s="22">
        <f t="shared" si="86"/>
        <v>1450464</v>
      </c>
      <c r="S661" s="22">
        <f t="shared" si="87"/>
        <v>51784</v>
      </c>
    </row>
    <row r="662" spans="1:19">
      <c r="A662" s="14" t="s">
        <v>2026</v>
      </c>
      <c r="B662" s="15" t="s">
        <v>28</v>
      </c>
      <c r="C662" s="14" t="s">
        <v>2064</v>
      </c>
      <c r="D662" s="14" t="s">
        <v>2007</v>
      </c>
      <c r="E662" s="16">
        <v>3512884</v>
      </c>
      <c r="F662" s="16">
        <v>1989380</v>
      </c>
      <c r="G662" s="17">
        <v>56.6</v>
      </c>
      <c r="H662" s="16">
        <v>1882979</v>
      </c>
      <c r="I662" s="17">
        <v>53.6</v>
      </c>
      <c r="J662" s="16">
        <v>106401</v>
      </c>
      <c r="K662" s="17">
        <v>5.3</v>
      </c>
      <c r="L662" s="6" t="str">
        <f t="shared" si="80"/>
        <v>01/01/2021</v>
      </c>
      <c r="M662" s="6">
        <f t="shared" si="81"/>
        <v>44227</v>
      </c>
      <c r="N662" t="str">
        <f t="shared" si="82"/>
        <v>Kentucky-44227</v>
      </c>
      <c r="O662" s="21">
        <f t="shared" si="83"/>
        <v>53.6</v>
      </c>
      <c r="P662" s="21">
        <f t="shared" si="84"/>
        <v>5.3</v>
      </c>
      <c r="Q662" s="22">
        <f t="shared" si="85"/>
        <v>3512884</v>
      </c>
      <c r="R662" s="22">
        <f t="shared" si="86"/>
        <v>1882979</v>
      </c>
      <c r="S662" s="22">
        <f t="shared" si="87"/>
        <v>106401</v>
      </c>
    </row>
    <row r="663" spans="1:19">
      <c r="A663" s="14" t="s">
        <v>2027</v>
      </c>
      <c r="B663" s="15" t="s">
        <v>40</v>
      </c>
      <c r="C663" s="14" t="s">
        <v>2064</v>
      </c>
      <c r="D663" s="14" t="s">
        <v>2007</v>
      </c>
      <c r="E663" s="16">
        <v>3578075</v>
      </c>
      <c r="F663" s="16">
        <v>2084330</v>
      </c>
      <c r="G663" s="17">
        <v>58.3</v>
      </c>
      <c r="H663" s="16">
        <v>1925840</v>
      </c>
      <c r="I663" s="17">
        <v>53.8</v>
      </c>
      <c r="J663" s="16">
        <v>158490</v>
      </c>
      <c r="K663" s="17">
        <v>7.6</v>
      </c>
      <c r="L663" s="6" t="str">
        <f t="shared" si="80"/>
        <v>01/01/2021</v>
      </c>
      <c r="M663" s="6">
        <f t="shared" si="81"/>
        <v>44227</v>
      </c>
      <c r="N663" t="str">
        <f t="shared" si="82"/>
        <v>Louisiana-44227</v>
      </c>
      <c r="O663" s="21">
        <f t="shared" si="83"/>
        <v>53.8</v>
      </c>
      <c r="P663" s="21">
        <f t="shared" si="84"/>
        <v>7.6</v>
      </c>
      <c r="Q663" s="22">
        <f t="shared" si="85"/>
        <v>3578075</v>
      </c>
      <c r="R663" s="22">
        <f t="shared" si="86"/>
        <v>1925840</v>
      </c>
      <c r="S663" s="22">
        <f t="shared" si="87"/>
        <v>158490</v>
      </c>
    </row>
    <row r="664" spans="1:19">
      <c r="A664" s="14" t="s">
        <v>2028</v>
      </c>
      <c r="B664" s="15" t="s">
        <v>51</v>
      </c>
      <c r="C664" s="14" t="s">
        <v>2064</v>
      </c>
      <c r="D664" s="14" t="s">
        <v>2007</v>
      </c>
      <c r="E664" s="16">
        <v>1120850</v>
      </c>
      <c r="F664" s="16">
        <v>671317</v>
      </c>
      <c r="G664" s="17">
        <v>59.9</v>
      </c>
      <c r="H664" s="16">
        <v>636270</v>
      </c>
      <c r="I664" s="17">
        <v>56.8</v>
      </c>
      <c r="J664" s="16">
        <v>35047</v>
      </c>
      <c r="K664" s="17">
        <v>5.2</v>
      </c>
      <c r="L664" s="6" t="str">
        <f t="shared" si="80"/>
        <v>01/01/2021</v>
      </c>
      <c r="M664" s="6">
        <f t="shared" si="81"/>
        <v>44227</v>
      </c>
      <c r="N664" t="str">
        <f t="shared" si="82"/>
        <v>Maine-44227</v>
      </c>
      <c r="O664" s="21">
        <f t="shared" si="83"/>
        <v>56.8</v>
      </c>
      <c r="P664" s="21">
        <f t="shared" si="84"/>
        <v>5.2</v>
      </c>
      <c r="Q664" s="22">
        <f t="shared" si="85"/>
        <v>1120850</v>
      </c>
      <c r="R664" s="22">
        <f t="shared" si="86"/>
        <v>636270</v>
      </c>
      <c r="S664" s="22">
        <f t="shared" si="87"/>
        <v>35047</v>
      </c>
    </row>
    <row r="665" spans="1:19">
      <c r="A665" s="14" t="s">
        <v>2029</v>
      </c>
      <c r="B665" s="15" t="s">
        <v>23</v>
      </c>
      <c r="C665" s="14" t="s">
        <v>2064</v>
      </c>
      <c r="D665" s="14" t="s">
        <v>2007</v>
      </c>
      <c r="E665" s="16">
        <v>4773686</v>
      </c>
      <c r="F665" s="16">
        <v>3106287</v>
      </c>
      <c r="G665" s="17">
        <v>65.099999999999994</v>
      </c>
      <c r="H665" s="16">
        <v>2907520</v>
      </c>
      <c r="I665" s="17">
        <v>60.9</v>
      </c>
      <c r="J665" s="16">
        <v>198767</v>
      </c>
      <c r="K665" s="17">
        <v>6.4</v>
      </c>
      <c r="L665" s="6" t="str">
        <f t="shared" si="80"/>
        <v>01/01/2021</v>
      </c>
      <c r="M665" s="6">
        <f t="shared" si="81"/>
        <v>44227</v>
      </c>
      <c r="N665" t="str">
        <f t="shared" si="82"/>
        <v>Maryland-44227</v>
      </c>
      <c r="O665" s="21">
        <f t="shared" si="83"/>
        <v>60.9</v>
      </c>
      <c r="P665" s="21">
        <f t="shared" si="84"/>
        <v>6.4</v>
      </c>
      <c r="Q665" s="22">
        <f t="shared" si="85"/>
        <v>4773686</v>
      </c>
      <c r="R665" s="22">
        <f t="shared" si="86"/>
        <v>2907520</v>
      </c>
      <c r="S665" s="22">
        <f t="shared" si="87"/>
        <v>198767</v>
      </c>
    </row>
    <row r="666" spans="1:19">
      <c r="A666" s="14" t="s">
        <v>2030</v>
      </c>
      <c r="B666" s="15" t="s">
        <v>9</v>
      </c>
      <c r="C666" s="14" t="s">
        <v>2064</v>
      </c>
      <c r="D666" s="14" t="s">
        <v>2007</v>
      </c>
      <c r="E666" s="16">
        <v>5646187</v>
      </c>
      <c r="F666" s="16">
        <v>3756720</v>
      </c>
      <c r="G666" s="17">
        <v>66.5</v>
      </c>
      <c r="H666" s="16">
        <v>3461950</v>
      </c>
      <c r="I666" s="17">
        <v>61.3</v>
      </c>
      <c r="J666" s="16">
        <v>294770</v>
      </c>
      <c r="K666" s="17">
        <v>7.8</v>
      </c>
      <c r="L666" s="6" t="str">
        <f t="shared" si="80"/>
        <v>01/01/2021</v>
      </c>
      <c r="M666" s="6">
        <f t="shared" si="81"/>
        <v>44227</v>
      </c>
      <c r="N666" t="str">
        <f t="shared" si="82"/>
        <v>Massachusetts-44227</v>
      </c>
      <c r="O666" s="21">
        <f t="shared" si="83"/>
        <v>61.3</v>
      </c>
      <c r="P666" s="21">
        <f t="shared" si="84"/>
        <v>7.8</v>
      </c>
      <c r="Q666" s="22">
        <f t="shared" si="85"/>
        <v>5646187</v>
      </c>
      <c r="R666" s="22">
        <f t="shared" si="86"/>
        <v>3461950</v>
      </c>
      <c r="S666" s="22">
        <f t="shared" si="87"/>
        <v>294770</v>
      </c>
    </row>
    <row r="667" spans="1:19">
      <c r="A667" s="14" t="s">
        <v>2031</v>
      </c>
      <c r="B667" s="15" t="s">
        <v>42</v>
      </c>
      <c r="C667" s="14" t="s">
        <v>2064</v>
      </c>
      <c r="D667" s="14" t="s">
        <v>2007</v>
      </c>
      <c r="E667" s="16">
        <v>7995094</v>
      </c>
      <c r="F667" s="16">
        <v>4736547</v>
      </c>
      <c r="G667" s="17">
        <v>59.2</v>
      </c>
      <c r="H667" s="16">
        <v>4465785</v>
      </c>
      <c r="I667" s="17">
        <v>55.9</v>
      </c>
      <c r="J667" s="16">
        <v>270762</v>
      </c>
      <c r="K667" s="17">
        <v>5.7</v>
      </c>
      <c r="L667" s="6" t="str">
        <f t="shared" si="80"/>
        <v>01/01/2021</v>
      </c>
      <c r="M667" s="6">
        <f t="shared" si="81"/>
        <v>44227</v>
      </c>
      <c r="N667" t="str">
        <f t="shared" si="82"/>
        <v>Michigan-44227</v>
      </c>
      <c r="O667" s="21">
        <f t="shared" si="83"/>
        <v>55.9</v>
      </c>
      <c r="P667" s="21">
        <f t="shared" si="84"/>
        <v>5.7</v>
      </c>
      <c r="Q667" s="22">
        <f t="shared" si="85"/>
        <v>7995094</v>
      </c>
      <c r="R667" s="22">
        <f t="shared" si="86"/>
        <v>4465785</v>
      </c>
      <c r="S667" s="22">
        <f t="shared" si="87"/>
        <v>270762</v>
      </c>
    </row>
    <row r="668" spans="1:19">
      <c r="A668" s="14" t="s">
        <v>2032</v>
      </c>
      <c r="B668" s="15" t="s">
        <v>29</v>
      </c>
      <c r="C668" s="14" t="s">
        <v>2064</v>
      </c>
      <c r="D668" s="14" t="s">
        <v>2007</v>
      </c>
      <c r="E668" s="16">
        <v>4458943</v>
      </c>
      <c r="F668" s="16">
        <v>3025807</v>
      </c>
      <c r="G668" s="17">
        <v>67.900000000000006</v>
      </c>
      <c r="H668" s="16">
        <v>2889849</v>
      </c>
      <c r="I668" s="17">
        <v>64.8</v>
      </c>
      <c r="J668" s="16">
        <v>135958</v>
      </c>
      <c r="K668" s="17">
        <v>4.5</v>
      </c>
      <c r="L668" s="6" t="str">
        <f t="shared" si="80"/>
        <v>01/01/2021</v>
      </c>
      <c r="M668" s="6">
        <f t="shared" si="81"/>
        <v>44227</v>
      </c>
      <c r="N668" t="str">
        <f t="shared" si="82"/>
        <v>Minnesota-44227</v>
      </c>
      <c r="O668" s="21">
        <f t="shared" si="83"/>
        <v>64.8</v>
      </c>
      <c r="P668" s="21">
        <f t="shared" si="84"/>
        <v>4.5</v>
      </c>
      <c r="Q668" s="22">
        <f t="shared" si="85"/>
        <v>4458943</v>
      </c>
      <c r="R668" s="22">
        <f t="shared" si="86"/>
        <v>2889849</v>
      </c>
      <c r="S668" s="22">
        <f t="shared" si="87"/>
        <v>135958</v>
      </c>
    </row>
    <row r="669" spans="1:19">
      <c r="A669" s="14" t="s">
        <v>2033</v>
      </c>
      <c r="B669" s="15" t="s">
        <v>46</v>
      </c>
      <c r="C669" s="14" t="s">
        <v>2064</v>
      </c>
      <c r="D669" s="14" t="s">
        <v>2007</v>
      </c>
      <c r="E669" s="16">
        <v>2286271</v>
      </c>
      <c r="F669" s="16">
        <v>1279970</v>
      </c>
      <c r="G669" s="17">
        <v>56</v>
      </c>
      <c r="H669" s="16">
        <v>1197779</v>
      </c>
      <c r="I669" s="17">
        <v>52.4</v>
      </c>
      <c r="J669" s="16">
        <v>82191</v>
      </c>
      <c r="K669" s="17">
        <v>6.4</v>
      </c>
      <c r="L669" s="6" t="str">
        <f t="shared" si="80"/>
        <v>01/01/2021</v>
      </c>
      <c r="M669" s="6">
        <f t="shared" si="81"/>
        <v>44227</v>
      </c>
      <c r="N669" t="str">
        <f t="shared" si="82"/>
        <v>Mississippi-44227</v>
      </c>
      <c r="O669" s="21">
        <f t="shared" si="83"/>
        <v>52.4</v>
      </c>
      <c r="P669" s="21">
        <f t="shared" si="84"/>
        <v>6.4</v>
      </c>
      <c r="Q669" s="22">
        <f t="shared" si="85"/>
        <v>2286271</v>
      </c>
      <c r="R669" s="22">
        <f t="shared" si="86"/>
        <v>1197779</v>
      </c>
      <c r="S669" s="22">
        <f t="shared" si="87"/>
        <v>82191</v>
      </c>
    </row>
    <row r="670" spans="1:19">
      <c r="A670" s="14" t="s">
        <v>2034</v>
      </c>
      <c r="B670" s="15" t="s">
        <v>35</v>
      </c>
      <c r="C670" s="14" t="s">
        <v>2064</v>
      </c>
      <c r="D670" s="14" t="s">
        <v>2007</v>
      </c>
      <c r="E670" s="16">
        <v>4845259</v>
      </c>
      <c r="F670" s="16">
        <v>3042955</v>
      </c>
      <c r="G670" s="17">
        <v>62.8</v>
      </c>
      <c r="H670" s="16">
        <v>2912406</v>
      </c>
      <c r="I670" s="17">
        <v>60.1</v>
      </c>
      <c r="J670" s="16">
        <v>130549</v>
      </c>
      <c r="K670" s="17">
        <v>4.3</v>
      </c>
      <c r="L670" s="6" t="str">
        <f t="shared" si="80"/>
        <v>01/01/2021</v>
      </c>
      <c r="M670" s="6">
        <f t="shared" si="81"/>
        <v>44227</v>
      </c>
      <c r="N670" t="str">
        <f t="shared" si="82"/>
        <v>Missouri-44227</v>
      </c>
      <c r="O670" s="21">
        <f t="shared" si="83"/>
        <v>60.1</v>
      </c>
      <c r="P670" s="21">
        <f t="shared" si="84"/>
        <v>4.3</v>
      </c>
      <c r="Q670" s="22">
        <f t="shared" si="85"/>
        <v>4845259</v>
      </c>
      <c r="R670" s="22">
        <f t="shared" si="86"/>
        <v>2912406</v>
      </c>
      <c r="S670" s="22">
        <f t="shared" si="87"/>
        <v>130549</v>
      </c>
    </row>
    <row r="671" spans="1:19">
      <c r="A671" s="14" t="s">
        <v>2035</v>
      </c>
      <c r="B671" s="15" t="s">
        <v>54</v>
      </c>
      <c r="C671" s="14" t="s">
        <v>2064</v>
      </c>
      <c r="D671" s="14" t="s">
        <v>2007</v>
      </c>
      <c r="E671" s="16">
        <v>867082</v>
      </c>
      <c r="F671" s="16">
        <v>532910</v>
      </c>
      <c r="G671" s="17">
        <v>61.5</v>
      </c>
      <c r="H671" s="16">
        <v>511691</v>
      </c>
      <c r="I671" s="17">
        <v>59</v>
      </c>
      <c r="J671" s="16">
        <v>21219</v>
      </c>
      <c r="K671" s="17">
        <v>4</v>
      </c>
      <c r="L671" s="6" t="str">
        <f t="shared" si="80"/>
        <v>01/01/2021</v>
      </c>
      <c r="M671" s="6">
        <f t="shared" si="81"/>
        <v>44227</v>
      </c>
      <c r="N671" t="str">
        <f t="shared" si="82"/>
        <v>Montana-44227</v>
      </c>
      <c r="O671" s="21">
        <f t="shared" si="83"/>
        <v>59</v>
      </c>
      <c r="P671" s="21">
        <f t="shared" si="84"/>
        <v>4</v>
      </c>
      <c r="Q671" s="22">
        <f t="shared" si="85"/>
        <v>867082</v>
      </c>
      <c r="R671" s="22">
        <f t="shared" si="86"/>
        <v>511691</v>
      </c>
      <c r="S671" s="22">
        <f t="shared" si="87"/>
        <v>21219</v>
      </c>
    </row>
    <row r="672" spans="1:19">
      <c r="A672" s="14" t="s">
        <v>2036</v>
      </c>
      <c r="B672" s="15" t="s">
        <v>12</v>
      </c>
      <c r="C672" s="14" t="s">
        <v>2064</v>
      </c>
      <c r="D672" s="14" t="s">
        <v>2007</v>
      </c>
      <c r="E672" s="16">
        <v>1490395</v>
      </c>
      <c r="F672" s="16">
        <v>1024822</v>
      </c>
      <c r="G672" s="17">
        <v>68.8</v>
      </c>
      <c r="H672" s="16">
        <v>992112</v>
      </c>
      <c r="I672" s="17">
        <v>66.599999999999994</v>
      </c>
      <c r="J672" s="16">
        <v>32710</v>
      </c>
      <c r="K672" s="17">
        <v>3.2</v>
      </c>
      <c r="L672" s="6" t="str">
        <f t="shared" si="80"/>
        <v>01/01/2021</v>
      </c>
      <c r="M672" s="6">
        <f t="shared" si="81"/>
        <v>44227</v>
      </c>
      <c r="N672" t="str">
        <f t="shared" si="82"/>
        <v>Nebraska-44227</v>
      </c>
      <c r="O672" s="21">
        <f t="shared" si="83"/>
        <v>66.599999999999994</v>
      </c>
      <c r="P672" s="21">
        <f t="shared" si="84"/>
        <v>3.2</v>
      </c>
      <c r="Q672" s="22">
        <f t="shared" si="85"/>
        <v>1490395</v>
      </c>
      <c r="R672" s="22">
        <f t="shared" si="86"/>
        <v>992112</v>
      </c>
      <c r="S672" s="22">
        <f t="shared" si="87"/>
        <v>32710</v>
      </c>
    </row>
    <row r="673" spans="1:19">
      <c r="A673" s="14" t="s">
        <v>2037</v>
      </c>
      <c r="B673" s="15" t="s">
        <v>24</v>
      </c>
      <c r="C673" s="14" t="s">
        <v>2064</v>
      </c>
      <c r="D673" s="14" t="s">
        <v>2007</v>
      </c>
      <c r="E673" s="16">
        <v>2505533</v>
      </c>
      <c r="F673" s="16">
        <v>1536046</v>
      </c>
      <c r="G673" s="17">
        <v>61.3</v>
      </c>
      <c r="H673" s="16">
        <v>1405483</v>
      </c>
      <c r="I673" s="17">
        <v>56.1</v>
      </c>
      <c r="J673" s="16">
        <v>130563</v>
      </c>
      <c r="K673" s="17">
        <v>8.5</v>
      </c>
      <c r="L673" s="6" t="str">
        <f t="shared" si="80"/>
        <v>01/01/2021</v>
      </c>
      <c r="M673" s="6">
        <f t="shared" si="81"/>
        <v>44227</v>
      </c>
      <c r="N673" t="str">
        <f t="shared" si="82"/>
        <v>Nevada-44227</v>
      </c>
      <c r="O673" s="21">
        <f t="shared" si="83"/>
        <v>56.1</v>
      </c>
      <c r="P673" s="21">
        <f t="shared" si="84"/>
        <v>8.5</v>
      </c>
      <c r="Q673" s="22">
        <f t="shared" si="85"/>
        <v>2505533</v>
      </c>
      <c r="R673" s="22">
        <f t="shared" si="86"/>
        <v>1405483</v>
      </c>
      <c r="S673" s="22">
        <f t="shared" si="87"/>
        <v>130563</v>
      </c>
    </row>
    <row r="674" spans="1:19">
      <c r="A674" s="14" t="s">
        <v>2038</v>
      </c>
      <c r="B674" s="15" t="s">
        <v>19</v>
      </c>
      <c r="C674" s="14" t="s">
        <v>2064</v>
      </c>
      <c r="D674" s="14" t="s">
        <v>2007</v>
      </c>
      <c r="E674" s="16">
        <v>1133752</v>
      </c>
      <c r="F674" s="16">
        <v>762932</v>
      </c>
      <c r="G674" s="17">
        <v>67.3</v>
      </c>
      <c r="H674" s="16">
        <v>735797</v>
      </c>
      <c r="I674" s="17">
        <v>64.900000000000006</v>
      </c>
      <c r="J674" s="16">
        <v>27135</v>
      </c>
      <c r="K674" s="17">
        <v>3.6</v>
      </c>
      <c r="L674" s="6" t="str">
        <f t="shared" si="80"/>
        <v>01/01/2021</v>
      </c>
      <c r="M674" s="6">
        <f t="shared" si="81"/>
        <v>44227</v>
      </c>
      <c r="N674" t="str">
        <f t="shared" si="82"/>
        <v>New Hampshire-44227</v>
      </c>
      <c r="O674" s="21">
        <f t="shared" si="83"/>
        <v>64.900000000000006</v>
      </c>
      <c r="P674" s="21">
        <f t="shared" si="84"/>
        <v>3.6</v>
      </c>
      <c r="Q674" s="22">
        <f t="shared" si="85"/>
        <v>1133752</v>
      </c>
      <c r="R674" s="22">
        <f t="shared" si="86"/>
        <v>735797</v>
      </c>
      <c r="S674" s="22">
        <f t="shared" si="87"/>
        <v>27135</v>
      </c>
    </row>
    <row r="675" spans="1:19">
      <c r="A675" s="14" t="s">
        <v>2039</v>
      </c>
      <c r="B675" s="15" t="s">
        <v>21</v>
      </c>
      <c r="C675" s="14" t="s">
        <v>2064</v>
      </c>
      <c r="D675" s="14" t="s">
        <v>2007</v>
      </c>
      <c r="E675" s="16">
        <v>7073517</v>
      </c>
      <c r="F675" s="16">
        <v>4403593</v>
      </c>
      <c r="G675" s="17">
        <v>62.3</v>
      </c>
      <c r="H675" s="16">
        <v>4059857</v>
      </c>
      <c r="I675" s="17">
        <v>57.4</v>
      </c>
      <c r="J675" s="16">
        <v>343736</v>
      </c>
      <c r="K675" s="17">
        <v>7.8</v>
      </c>
      <c r="L675" s="6" t="str">
        <f t="shared" si="80"/>
        <v>01/01/2021</v>
      </c>
      <c r="M675" s="6">
        <f t="shared" si="81"/>
        <v>44227</v>
      </c>
      <c r="N675" t="str">
        <f t="shared" si="82"/>
        <v>New Jersey-44227</v>
      </c>
      <c r="O675" s="21">
        <f t="shared" si="83"/>
        <v>57.4</v>
      </c>
      <c r="P675" s="21">
        <f t="shared" si="84"/>
        <v>7.8</v>
      </c>
      <c r="Q675" s="22">
        <f t="shared" si="85"/>
        <v>7073517</v>
      </c>
      <c r="R675" s="22">
        <f t="shared" si="86"/>
        <v>4059857</v>
      </c>
      <c r="S675" s="22">
        <f t="shared" si="87"/>
        <v>343736</v>
      </c>
    </row>
    <row r="676" spans="1:19">
      <c r="A676" s="14" t="s">
        <v>2040</v>
      </c>
      <c r="B676" s="15" t="s">
        <v>47</v>
      </c>
      <c r="C676" s="14" t="s">
        <v>2064</v>
      </c>
      <c r="D676" s="14" t="s">
        <v>2007</v>
      </c>
      <c r="E676" s="16">
        <v>1659311</v>
      </c>
      <c r="F676" s="16">
        <v>958879</v>
      </c>
      <c r="G676" s="17">
        <v>57.8</v>
      </c>
      <c r="H676" s="16">
        <v>875603</v>
      </c>
      <c r="I676" s="17">
        <v>52.8</v>
      </c>
      <c r="J676" s="16">
        <v>83276</v>
      </c>
      <c r="K676" s="17">
        <v>8.6999999999999993</v>
      </c>
      <c r="L676" s="6" t="str">
        <f t="shared" si="80"/>
        <v>01/01/2021</v>
      </c>
      <c r="M676" s="6">
        <f t="shared" si="81"/>
        <v>44227</v>
      </c>
      <c r="N676" t="str">
        <f t="shared" si="82"/>
        <v>New Mexico-44227</v>
      </c>
      <c r="O676" s="21">
        <f t="shared" si="83"/>
        <v>52.8</v>
      </c>
      <c r="P676" s="21">
        <f t="shared" si="84"/>
        <v>8.6999999999999993</v>
      </c>
      <c r="Q676" s="22">
        <f t="shared" si="85"/>
        <v>1659311</v>
      </c>
      <c r="R676" s="22">
        <f t="shared" si="86"/>
        <v>875603</v>
      </c>
      <c r="S676" s="22">
        <f t="shared" si="87"/>
        <v>83276</v>
      </c>
    </row>
    <row r="677" spans="1:19">
      <c r="A677" s="14" t="s">
        <v>2041</v>
      </c>
      <c r="B677" s="15" t="s">
        <v>16</v>
      </c>
      <c r="C677" s="14" t="s">
        <v>2064</v>
      </c>
      <c r="D677" s="14" t="s">
        <v>2007</v>
      </c>
      <c r="E677" s="16">
        <v>15525350</v>
      </c>
      <c r="F677" s="16">
        <v>9283011</v>
      </c>
      <c r="G677" s="17">
        <v>59.8</v>
      </c>
      <c r="H677" s="16">
        <v>8467554</v>
      </c>
      <c r="I677" s="17">
        <v>54.5</v>
      </c>
      <c r="J677" s="16">
        <v>815457</v>
      </c>
      <c r="K677" s="17">
        <v>8.8000000000000007</v>
      </c>
      <c r="L677" s="6" t="str">
        <f t="shared" si="80"/>
        <v>01/01/2021</v>
      </c>
      <c r="M677" s="6">
        <f t="shared" si="81"/>
        <v>44227</v>
      </c>
      <c r="N677" t="str">
        <f t="shared" si="82"/>
        <v>New York-44227</v>
      </c>
      <c r="O677" s="21">
        <f t="shared" si="83"/>
        <v>54.5</v>
      </c>
      <c r="P677" s="21">
        <f t="shared" si="84"/>
        <v>8.8000000000000007</v>
      </c>
      <c r="Q677" s="22">
        <f t="shared" si="85"/>
        <v>15525350</v>
      </c>
      <c r="R677" s="22">
        <f t="shared" si="86"/>
        <v>8467554</v>
      </c>
      <c r="S677" s="22">
        <f t="shared" si="87"/>
        <v>815457</v>
      </c>
    </row>
    <row r="678" spans="1:19">
      <c r="A678" s="14" t="s">
        <v>2042</v>
      </c>
      <c r="B678" s="18" t="s">
        <v>2043</v>
      </c>
      <c r="C678" s="14" t="s">
        <v>2064</v>
      </c>
      <c r="D678" s="14" t="s">
        <v>2007</v>
      </c>
      <c r="E678" s="16">
        <v>6633202</v>
      </c>
      <c r="F678" s="16">
        <v>3866736</v>
      </c>
      <c r="G678" s="17">
        <v>58.3</v>
      </c>
      <c r="H678" s="16">
        <v>3378406</v>
      </c>
      <c r="I678" s="17">
        <v>50.9</v>
      </c>
      <c r="J678" s="16">
        <v>488330</v>
      </c>
      <c r="K678" s="17">
        <v>12.6</v>
      </c>
      <c r="L678" s="6" t="str">
        <f t="shared" si="80"/>
        <v>01/01/2021</v>
      </c>
      <c r="M678" s="6">
        <f t="shared" si="81"/>
        <v>44227</v>
      </c>
      <c r="N678" t="str">
        <f t="shared" si="82"/>
        <v>New York city-44227</v>
      </c>
      <c r="O678" s="21">
        <f t="shared" si="83"/>
        <v>50.9</v>
      </c>
      <c r="P678" s="21">
        <f t="shared" si="84"/>
        <v>12.6</v>
      </c>
      <c r="Q678" s="22">
        <f t="shared" si="85"/>
        <v>6633202</v>
      </c>
      <c r="R678" s="22">
        <f t="shared" si="86"/>
        <v>3378406</v>
      </c>
      <c r="S678" s="22">
        <f t="shared" si="87"/>
        <v>488330</v>
      </c>
    </row>
    <row r="679" spans="1:19">
      <c r="A679" s="14" t="s">
        <v>2044</v>
      </c>
      <c r="B679" s="15" t="s">
        <v>20</v>
      </c>
      <c r="C679" s="14" t="s">
        <v>2064</v>
      </c>
      <c r="D679" s="14" t="s">
        <v>2007</v>
      </c>
      <c r="E679" s="16">
        <v>8414124</v>
      </c>
      <c r="F679" s="16">
        <v>5039506</v>
      </c>
      <c r="G679" s="17">
        <v>59.9</v>
      </c>
      <c r="H679" s="16">
        <v>4741787</v>
      </c>
      <c r="I679" s="17">
        <v>56.4</v>
      </c>
      <c r="J679" s="16">
        <v>297719</v>
      </c>
      <c r="K679" s="17">
        <v>5.9</v>
      </c>
      <c r="L679" s="6" t="str">
        <f t="shared" si="80"/>
        <v>01/01/2021</v>
      </c>
      <c r="M679" s="6">
        <f t="shared" si="81"/>
        <v>44227</v>
      </c>
      <c r="N679" t="str">
        <f t="shared" si="82"/>
        <v>North Carolina-44227</v>
      </c>
      <c r="O679" s="21">
        <f t="shared" si="83"/>
        <v>56.4</v>
      </c>
      <c r="P679" s="21">
        <f t="shared" si="84"/>
        <v>5.9</v>
      </c>
      <c r="Q679" s="22">
        <f t="shared" si="85"/>
        <v>8414124</v>
      </c>
      <c r="R679" s="22">
        <f t="shared" si="86"/>
        <v>4741787</v>
      </c>
      <c r="S679" s="22">
        <f t="shared" si="87"/>
        <v>297719</v>
      </c>
    </row>
    <row r="680" spans="1:19">
      <c r="A680" s="14" t="s">
        <v>2045</v>
      </c>
      <c r="B680" s="15" t="s">
        <v>48</v>
      </c>
      <c r="C680" s="14" t="s">
        <v>2064</v>
      </c>
      <c r="D680" s="14" t="s">
        <v>2007</v>
      </c>
      <c r="E680" s="16">
        <v>585942</v>
      </c>
      <c r="F680" s="16">
        <v>404511</v>
      </c>
      <c r="G680" s="17">
        <v>69</v>
      </c>
      <c r="H680" s="16">
        <v>386267</v>
      </c>
      <c r="I680" s="17">
        <v>65.900000000000006</v>
      </c>
      <c r="J680" s="16">
        <v>18244</v>
      </c>
      <c r="K680" s="17">
        <v>4.5</v>
      </c>
      <c r="L680" s="6" t="str">
        <f t="shared" si="80"/>
        <v>01/01/2021</v>
      </c>
      <c r="M680" s="6">
        <f t="shared" si="81"/>
        <v>44227</v>
      </c>
      <c r="N680" t="str">
        <f t="shared" si="82"/>
        <v>North Dakota-44227</v>
      </c>
      <c r="O680" s="21">
        <f t="shared" si="83"/>
        <v>65.900000000000006</v>
      </c>
      <c r="P680" s="21">
        <f t="shared" si="84"/>
        <v>4.5</v>
      </c>
      <c r="Q680" s="22">
        <f t="shared" si="85"/>
        <v>585942</v>
      </c>
      <c r="R680" s="22">
        <f t="shared" si="86"/>
        <v>386267</v>
      </c>
      <c r="S680" s="22">
        <f t="shared" si="87"/>
        <v>18244</v>
      </c>
    </row>
    <row r="681" spans="1:19">
      <c r="A681" s="14" t="s">
        <v>2046</v>
      </c>
      <c r="B681" s="15" t="s">
        <v>41</v>
      </c>
      <c r="C681" s="14" t="s">
        <v>2064</v>
      </c>
      <c r="D681" s="14" t="s">
        <v>2007</v>
      </c>
      <c r="E681" s="16">
        <v>9262261</v>
      </c>
      <c r="F681" s="16">
        <v>5768594</v>
      </c>
      <c r="G681" s="17">
        <v>62.3</v>
      </c>
      <c r="H681" s="16">
        <v>5462512</v>
      </c>
      <c r="I681" s="17">
        <v>59</v>
      </c>
      <c r="J681" s="16">
        <v>306082</v>
      </c>
      <c r="K681" s="17">
        <v>5.3</v>
      </c>
      <c r="L681" s="6" t="str">
        <f t="shared" si="80"/>
        <v>01/01/2021</v>
      </c>
      <c r="M681" s="6">
        <f t="shared" si="81"/>
        <v>44227</v>
      </c>
      <c r="N681" t="str">
        <f t="shared" si="82"/>
        <v>Ohio-44227</v>
      </c>
      <c r="O681" s="21">
        <f t="shared" si="83"/>
        <v>59</v>
      </c>
      <c r="P681" s="21">
        <f t="shared" si="84"/>
        <v>5.3</v>
      </c>
      <c r="Q681" s="22">
        <f t="shared" si="85"/>
        <v>9262261</v>
      </c>
      <c r="R681" s="22">
        <f t="shared" si="86"/>
        <v>5462512</v>
      </c>
      <c r="S681" s="22">
        <f t="shared" si="87"/>
        <v>306082</v>
      </c>
    </row>
    <row r="682" spans="1:19">
      <c r="A682" s="14" t="s">
        <v>2047</v>
      </c>
      <c r="B682" s="15" t="s">
        <v>30</v>
      </c>
      <c r="C682" s="14" t="s">
        <v>2064</v>
      </c>
      <c r="D682" s="14" t="s">
        <v>2007</v>
      </c>
      <c r="E682" s="16">
        <v>3064511</v>
      </c>
      <c r="F682" s="16">
        <v>1864691</v>
      </c>
      <c r="G682" s="17">
        <v>60.8</v>
      </c>
      <c r="H682" s="16">
        <v>1783422</v>
      </c>
      <c r="I682" s="17">
        <v>58.2</v>
      </c>
      <c r="J682" s="16">
        <v>81269</v>
      </c>
      <c r="K682" s="17">
        <v>4.4000000000000004</v>
      </c>
      <c r="L682" s="6" t="str">
        <f t="shared" si="80"/>
        <v>01/01/2021</v>
      </c>
      <c r="M682" s="6">
        <f t="shared" si="81"/>
        <v>44227</v>
      </c>
      <c r="N682" t="str">
        <f t="shared" si="82"/>
        <v>Oklahoma-44227</v>
      </c>
      <c r="O682" s="21">
        <f t="shared" si="83"/>
        <v>58.2</v>
      </c>
      <c r="P682" s="21">
        <f t="shared" si="84"/>
        <v>4.4000000000000004</v>
      </c>
      <c r="Q682" s="22">
        <f t="shared" si="85"/>
        <v>3064511</v>
      </c>
      <c r="R682" s="22">
        <f t="shared" si="86"/>
        <v>1783422</v>
      </c>
      <c r="S682" s="22">
        <f t="shared" si="87"/>
        <v>81269</v>
      </c>
    </row>
    <row r="683" spans="1:19">
      <c r="A683" s="14" t="s">
        <v>2048</v>
      </c>
      <c r="B683" s="15" t="s">
        <v>14</v>
      </c>
      <c r="C683" s="14" t="s">
        <v>2064</v>
      </c>
      <c r="D683" s="14" t="s">
        <v>2007</v>
      </c>
      <c r="E683" s="16">
        <v>3457167</v>
      </c>
      <c r="F683" s="16">
        <v>2150483</v>
      </c>
      <c r="G683" s="17">
        <v>62.2</v>
      </c>
      <c r="H683" s="16">
        <v>2017032</v>
      </c>
      <c r="I683" s="17">
        <v>58.3</v>
      </c>
      <c r="J683" s="16">
        <v>133451</v>
      </c>
      <c r="K683" s="17">
        <v>6.2</v>
      </c>
      <c r="L683" s="6" t="str">
        <f t="shared" si="80"/>
        <v>01/01/2021</v>
      </c>
      <c r="M683" s="6">
        <f t="shared" si="81"/>
        <v>44227</v>
      </c>
      <c r="N683" t="str">
        <f t="shared" si="82"/>
        <v>Oregon-44227</v>
      </c>
      <c r="O683" s="21">
        <f t="shared" si="83"/>
        <v>58.3</v>
      </c>
      <c r="P683" s="21">
        <f t="shared" si="84"/>
        <v>6.2</v>
      </c>
      <c r="Q683" s="22">
        <f t="shared" si="85"/>
        <v>3457167</v>
      </c>
      <c r="R683" s="22">
        <f t="shared" si="86"/>
        <v>2017032</v>
      </c>
      <c r="S683" s="22">
        <f t="shared" si="87"/>
        <v>133451</v>
      </c>
    </row>
    <row r="684" spans="1:19">
      <c r="A684" s="14" t="s">
        <v>2049</v>
      </c>
      <c r="B684" s="15" t="s">
        <v>31</v>
      </c>
      <c r="C684" s="14" t="s">
        <v>2064</v>
      </c>
      <c r="D684" s="14" t="s">
        <v>2007</v>
      </c>
      <c r="E684" s="16">
        <v>10275393</v>
      </c>
      <c r="F684" s="16">
        <v>6294551</v>
      </c>
      <c r="G684" s="17">
        <v>61.3</v>
      </c>
      <c r="H684" s="16">
        <v>5837381</v>
      </c>
      <c r="I684" s="17">
        <v>56.8</v>
      </c>
      <c r="J684" s="16">
        <v>457170</v>
      </c>
      <c r="K684" s="17">
        <v>7.3</v>
      </c>
      <c r="L684" s="6" t="str">
        <f t="shared" si="80"/>
        <v>01/01/2021</v>
      </c>
      <c r="M684" s="6">
        <f t="shared" si="81"/>
        <v>44227</v>
      </c>
      <c r="N684" t="str">
        <f t="shared" si="82"/>
        <v>Pennsylvania-44227</v>
      </c>
      <c r="O684" s="21">
        <f t="shared" si="83"/>
        <v>56.8</v>
      </c>
      <c r="P684" s="21">
        <f t="shared" si="84"/>
        <v>7.3</v>
      </c>
      <c r="Q684" s="22">
        <f t="shared" si="85"/>
        <v>10275393</v>
      </c>
      <c r="R684" s="22">
        <f t="shared" si="86"/>
        <v>5837381</v>
      </c>
      <c r="S684" s="22">
        <f t="shared" si="87"/>
        <v>457170</v>
      </c>
    </row>
    <row r="685" spans="1:19">
      <c r="A685" s="14" t="s">
        <v>2050</v>
      </c>
      <c r="B685" s="15" t="s">
        <v>17</v>
      </c>
      <c r="C685" s="14" t="s">
        <v>2064</v>
      </c>
      <c r="D685" s="14" t="s">
        <v>2007</v>
      </c>
      <c r="E685" s="16">
        <v>864204</v>
      </c>
      <c r="F685" s="16">
        <v>540236</v>
      </c>
      <c r="G685" s="17">
        <v>62.5</v>
      </c>
      <c r="H685" s="16">
        <v>501193</v>
      </c>
      <c r="I685" s="17">
        <v>58</v>
      </c>
      <c r="J685" s="16">
        <v>39043</v>
      </c>
      <c r="K685" s="17">
        <v>7.2</v>
      </c>
      <c r="L685" s="6" t="str">
        <f t="shared" si="80"/>
        <v>01/01/2021</v>
      </c>
      <c r="M685" s="6">
        <f t="shared" si="81"/>
        <v>44227</v>
      </c>
      <c r="N685" t="str">
        <f t="shared" si="82"/>
        <v>Rhode Island-44227</v>
      </c>
      <c r="O685" s="21">
        <f t="shared" si="83"/>
        <v>58</v>
      </c>
      <c r="P685" s="21">
        <f t="shared" si="84"/>
        <v>7.2</v>
      </c>
      <c r="Q685" s="22">
        <f t="shared" si="85"/>
        <v>864204</v>
      </c>
      <c r="R685" s="22">
        <f t="shared" si="86"/>
        <v>501193</v>
      </c>
      <c r="S685" s="22">
        <f t="shared" si="87"/>
        <v>39043</v>
      </c>
    </row>
    <row r="686" spans="1:19">
      <c r="A686" s="14" t="s">
        <v>2051</v>
      </c>
      <c r="B686" s="15" t="s">
        <v>32</v>
      </c>
      <c r="C686" s="14" t="s">
        <v>2064</v>
      </c>
      <c r="D686" s="14" t="s">
        <v>2007</v>
      </c>
      <c r="E686" s="16">
        <v>4163639</v>
      </c>
      <c r="F686" s="16">
        <v>2360747</v>
      </c>
      <c r="G686" s="17">
        <v>56.7</v>
      </c>
      <c r="H686" s="16">
        <v>2235303</v>
      </c>
      <c r="I686" s="17">
        <v>53.7</v>
      </c>
      <c r="J686" s="16">
        <v>125444</v>
      </c>
      <c r="K686" s="17">
        <v>5.3</v>
      </c>
      <c r="L686" s="6" t="str">
        <f t="shared" si="80"/>
        <v>01/01/2021</v>
      </c>
      <c r="M686" s="6">
        <f t="shared" si="81"/>
        <v>44227</v>
      </c>
      <c r="N686" t="str">
        <f t="shared" si="82"/>
        <v>South Carolina-44227</v>
      </c>
      <c r="O686" s="21">
        <f t="shared" si="83"/>
        <v>53.7</v>
      </c>
      <c r="P686" s="21">
        <f t="shared" si="84"/>
        <v>5.3</v>
      </c>
      <c r="Q686" s="22">
        <f t="shared" si="85"/>
        <v>4163639</v>
      </c>
      <c r="R686" s="22">
        <f t="shared" si="86"/>
        <v>2235303</v>
      </c>
      <c r="S686" s="22">
        <f t="shared" si="87"/>
        <v>125444</v>
      </c>
    </row>
    <row r="687" spans="1:19">
      <c r="A687" s="14" t="s">
        <v>2052</v>
      </c>
      <c r="B687" s="15" t="s">
        <v>43</v>
      </c>
      <c r="C687" s="14" t="s">
        <v>2064</v>
      </c>
      <c r="D687" s="14" t="s">
        <v>2007</v>
      </c>
      <c r="E687" s="16">
        <v>682691</v>
      </c>
      <c r="F687" s="16">
        <v>470476</v>
      </c>
      <c r="G687" s="17">
        <v>68.900000000000006</v>
      </c>
      <c r="H687" s="16">
        <v>456033</v>
      </c>
      <c r="I687" s="17">
        <v>66.8</v>
      </c>
      <c r="J687" s="16">
        <v>14443</v>
      </c>
      <c r="K687" s="17">
        <v>3.1</v>
      </c>
      <c r="L687" s="6" t="str">
        <f t="shared" si="80"/>
        <v>01/01/2021</v>
      </c>
      <c r="M687" s="6">
        <f t="shared" si="81"/>
        <v>44227</v>
      </c>
      <c r="N687" t="str">
        <f t="shared" si="82"/>
        <v>South Dakota-44227</v>
      </c>
      <c r="O687" s="21">
        <f t="shared" si="83"/>
        <v>66.8</v>
      </c>
      <c r="P687" s="21">
        <f t="shared" si="84"/>
        <v>3.1</v>
      </c>
      <c r="Q687" s="22">
        <f t="shared" si="85"/>
        <v>682691</v>
      </c>
      <c r="R687" s="22">
        <f t="shared" si="86"/>
        <v>456033</v>
      </c>
      <c r="S687" s="22">
        <f t="shared" si="87"/>
        <v>14443</v>
      </c>
    </row>
    <row r="688" spans="1:19">
      <c r="A688" s="14" t="s">
        <v>2053</v>
      </c>
      <c r="B688" s="15" t="s">
        <v>25</v>
      </c>
      <c r="C688" s="14" t="s">
        <v>2064</v>
      </c>
      <c r="D688" s="14" t="s">
        <v>2007</v>
      </c>
      <c r="E688" s="16">
        <v>5469230</v>
      </c>
      <c r="F688" s="16">
        <v>3317190</v>
      </c>
      <c r="G688" s="17">
        <v>60.7</v>
      </c>
      <c r="H688" s="16">
        <v>3146950</v>
      </c>
      <c r="I688" s="17">
        <v>57.5</v>
      </c>
      <c r="J688" s="16">
        <v>170240</v>
      </c>
      <c r="K688" s="17">
        <v>5.0999999999999996</v>
      </c>
      <c r="L688" s="6" t="str">
        <f t="shared" si="80"/>
        <v>01/01/2021</v>
      </c>
      <c r="M688" s="6">
        <f t="shared" si="81"/>
        <v>44227</v>
      </c>
      <c r="N688" t="str">
        <f t="shared" si="82"/>
        <v>Tennessee-44227</v>
      </c>
      <c r="O688" s="21">
        <f t="shared" si="83"/>
        <v>57.5</v>
      </c>
      <c r="P688" s="21">
        <f t="shared" si="84"/>
        <v>5.0999999999999996</v>
      </c>
      <c r="Q688" s="22">
        <f t="shared" si="85"/>
        <v>5469230</v>
      </c>
      <c r="R688" s="22">
        <f t="shared" si="86"/>
        <v>3146950</v>
      </c>
      <c r="S688" s="22">
        <f t="shared" si="87"/>
        <v>170240</v>
      </c>
    </row>
    <row r="689" spans="1:19">
      <c r="A689" s="14" t="s">
        <v>2054</v>
      </c>
      <c r="B689" s="15" t="s">
        <v>11</v>
      </c>
      <c r="C689" s="14" t="s">
        <v>2064</v>
      </c>
      <c r="D689" s="14" t="s">
        <v>2007</v>
      </c>
      <c r="E689" s="16">
        <v>22474687</v>
      </c>
      <c r="F689" s="16">
        <v>14063544</v>
      </c>
      <c r="G689" s="17">
        <v>62.6</v>
      </c>
      <c r="H689" s="16">
        <v>13104983</v>
      </c>
      <c r="I689" s="17">
        <v>58.3</v>
      </c>
      <c r="J689" s="16">
        <v>958561</v>
      </c>
      <c r="K689" s="17">
        <v>6.8</v>
      </c>
      <c r="L689" s="6" t="str">
        <f t="shared" si="80"/>
        <v>01/01/2021</v>
      </c>
      <c r="M689" s="6">
        <f t="shared" si="81"/>
        <v>44227</v>
      </c>
      <c r="N689" t="str">
        <f t="shared" si="82"/>
        <v>Texas-44227</v>
      </c>
      <c r="O689" s="21">
        <f t="shared" si="83"/>
        <v>58.3</v>
      </c>
      <c r="P689" s="21">
        <f t="shared" si="84"/>
        <v>6.8</v>
      </c>
      <c r="Q689" s="22">
        <f t="shared" si="85"/>
        <v>22474687</v>
      </c>
      <c r="R689" s="22">
        <f t="shared" si="86"/>
        <v>13104983</v>
      </c>
      <c r="S689" s="22">
        <f t="shared" si="87"/>
        <v>958561</v>
      </c>
    </row>
    <row r="690" spans="1:19">
      <c r="A690" s="14" t="s">
        <v>2055</v>
      </c>
      <c r="B690" s="15" t="s">
        <v>13</v>
      </c>
      <c r="C690" s="14" t="s">
        <v>2064</v>
      </c>
      <c r="D690" s="14" t="s">
        <v>2007</v>
      </c>
      <c r="E690" s="16">
        <v>2426150</v>
      </c>
      <c r="F690" s="16">
        <v>1630721</v>
      </c>
      <c r="G690" s="17">
        <v>67.2</v>
      </c>
      <c r="H690" s="16">
        <v>1580527</v>
      </c>
      <c r="I690" s="17">
        <v>65.099999999999994</v>
      </c>
      <c r="J690" s="16">
        <v>50194</v>
      </c>
      <c r="K690" s="17">
        <v>3.1</v>
      </c>
      <c r="L690" s="6" t="str">
        <f t="shared" si="80"/>
        <v>01/01/2021</v>
      </c>
      <c r="M690" s="6">
        <f t="shared" si="81"/>
        <v>44227</v>
      </c>
      <c r="N690" t="str">
        <f t="shared" si="82"/>
        <v>Utah-44227</v>
      </c>
      <c r="O690" s="21">
        <f t="shared" si="83"/>
        <v>65.099999999999994</v>
      </c>
      <c r="P690" s="21">
        <f t="shared" si="84"/>
        <v>3.1</v>
      </c>
      <c r="Q690" s="22">
        <f t="shared" si="85"/>
        <v>2426150</v>
      </c>
      <c r="R690" s="22">
        <f t="shared" si="86"/>
        <v>1580527</v>
      </c>
      <c r="S690" s="22">
        <f t="shared" si="87"/>
        <v>50194</v>
      </c>
    </row>
    <row r="691" spans="1:19">
      <c r="A691" s="14" t="s">
        <v>2056</v>
      </c>
      <c r="B691" s="15" t="s">
        <v>36</v>
      </c>
      <c r="C691" s="14" t="s">
        <v>2064</v>
      </c>
      <c r="D691" s="14" t="s">
        <v>2007</v>
      </c>
      <c r="E691" s="16">
        <v>518952</v>
      </c>
      <c r="F691" s="16">
        <v>314630</v>
      </c>
      <c r="G691" s="17">
        <v>60.6</v>
      </c>
      <c r="H691" s="16">
        <v>304521</v>
      </c>
      <c r="I691" s="17">
        <v>58.7</v>
      </c>
      <c r="J691" s="16">
        <v>10109</v>
      </c>
      <c r="K691" s="17">
        <v>3.2</v>
      </c>
      <c r="L691" s="6" t="str">
        <f t="shared" si="80"/>
        <v>01/01/2021</v>
      </c>
      <c r="M691" s="6">
        <f t="shared" si="81"/>
        <v>44227</v>
      </c>
      <c r="N691" t="str">
        <f t="shared" si="82"/>
        <v>Vermont-44227</v>
      </c>
      <c r="O691" s="21">
        <f t="shared" si="83"/>
        <v>58.7</v>
      </c>
      <c r="P691" s="21">
        <f t="shared" si="84"/>
        <v>3.2</v>
      </c>
      <c r="Q691" s="22">
        <f t="shared" si="85"/>
        <v>518952</v>
      </c>
      <c r="R691" s="22">
        <f t="shared" si="86"/>
        <v>304521</v>
      </c>
      <c r="S691" s="22">
        <f t="shared" si="87"/>
        <v>10109</v>
      </c>
    </row>
    <row r="692" spans="1:19">
      <c r="A692" s="14" t="s">
        <v>2057</v>
      </c>
      <c r="B692" s="15" t="s">
        <v>37</v>
      </c>
      <c r="C692" s="14" t="s">
        <v>2064</v>
      </c>
      <c r="D692" s="14" t="s">
        <v>2007</v>
      </c>
      <c r="E692" s="16">
        <v>6739873</v>
      </c>
      <c r="F692" s="16">
        <v>4254052</v>
      </c>
      <c r="G692" s="17">
        <v>63.1</v>
      </c>
      <c r="H692" s="16">
        <v>4026838</v>
      </c>
      <c r="I692" s="17">
        <v>59.7</v>
      </c>
      <c r="J692" s="16">
        <v>227214</v>
      </c>
      <c r="K692" s="17">
        <v>5.3</v>
      </c>
      <c r="L692" s="6" t="str">
        <f t="shared" si="80"/>
        <v>01/01/2021</v>
      </c>
      <c r="M692" s="6">
        <f t="shared" si="81"/>
        <v>44227</v>
      </c>
      <c r="N692" t="str">
        <f t="shared" si="82"/>
        <v>Virginia-44227</v>
      </c>
      <c r="O692" s="21">
        <f t="shared" si="83"/>
        <v>59.7</v>
      </c>
      <c r="P692" s="21">
        <f t="shared" si="84"/>
        <v>5.3</v>
      </c>
      <c r="Q692" s="22">
        <f t="shared" si="85"/>
        <v>6739873</v>
      </c>
      <c r="R692" s="22">
        <f t="shared" si="86"/>
        <v>4026838</v>
      </c>
      <c r="S692" s="22">
        <f t="shared" si="87"/>
        <v>227214</v>
      </c>
    </row>
    <row r="693" spans="1:19">
      <c r="A693" s="14" t="s">
        <v>2058</v>
      </c>
      <c r="B693" s="15" t="s">
        <v>5</v>
      </c>
      <c r="C693" s="14" t="s">
        <v>2064</v>
      </c>
      <c r="D693" s="14" t="s">
        <v>2007</v>
      </c>
      <c r="E693" s="16">
        <v>6136163</v>
      </c>
      <c r="F693" s="16">
        <v>3835229</v>
      </c>
      <c r="G693" s="17">
        <v>62.5</v>
      </c>
      <c r="H693" s="16">
        <v>3606638</v>
      </c>
      <c r="I693" s="17">
        <v>58.8</v>
      </c>
      <c r="J693" s="16">
        <v>228591</v>
      </c>
      <c r="K693" s="17">
        <v>6</v>
      </c>
      <c r="L693" s="6" t="str">
        <f t="shared" si="80"/>
        <v>01/01/2021</v>
      </c>
      <c r="M693" s="6">
        <f t="shared" si="81"/>
        <v>44227</v>
      </c>
      <c r="N693" t="str">
        <f t="shared" si="82"/>
        <v>Washington-44227</v>
      </c>
      <c r="O693" s="21">
        <f t="shared" si="83"/>
        <v>58.8</v>
      </c>
      <c r="P693" s="21">
        <f t="shared" si="84"/>
        <v>6</v>
      </c>
      <c r="Q693" s="22">
        <f t="shared" si="85"/>
        <v>6136163</v>
      </c>
      <c r="R693" s="22">
        <f t="shared" si="86"/>
        <v>3606638</v>
      </c>
      <c r="S693" s="22">
        <f t="shared" si="87"/>
        <v>228591</v>
      </c>
    </row>
    <row r="694" spans="1:19">
      <c r="A694" s="14" t="s">
        <v>2059</v>
      </c>
      <c r="B694" s="15" t="s">
        <v>58</v>
      </c>
      <c r="C694" s="14" t="s">
        <v>2064</v>
      </c>
      <c r="D694" s="14" t="s">
        <v>2007</v>
      </c>
      <c r="E694" s="16">
        <v>1440030</v>
      </c>
      <c r="F694" s="16">
        <v>796469</v>
      </c>
      <c r="G694" s="17">
        <v>55.3</v>
      </c>
      <c r="H694" s="16">
        <v>744865</v>
      </c>
      <c r="I694" s="17">
        <v>51.7</v>
      </c>
      <c r="J694" s="16">
        <v>51604</v>
      </c>
      <c r="K694" s="17">
        <v>6.5</v>
      </c>
      <c r="L694" s="6" t="str">
        <f t="shared" si="80"/>
        <v>01/01/2021</v>
      </c>
      <c r="M694" s="6">
        <f t="shared" si="81"/>
        <v>44227</v>
      </c>
      <c r="N694" t="str">
        <f t="shared" si="82"/>
        <v>West Virginia-44227</v>
      </c>
      <c r="O694" s="21">
        <f t="shared" si="83"/>
        <v>51.7</v>
      </c>
      <c r="P694" s="21">
        <f t="shared" si="84"/>
        <v>6.5</v>
      </c>
      <c r="Q694" s="22">
        <f t="shared" si="85"/>
        <v>1440030</v>
      </c>
      <c r="R694" s="22">
        <f t="shared" si="86"/>
        <v>744865</v>
      </c>
      <c r="S694" s="22">
        <f t="shared" si="87"/>
        <v>51604</v>
      </c>
    </row>
    <row r="695" spans="1:19">
      <c r="A695" s="14" t="s">
        <v>2060</v>
      </c>
      <c r="B695" s="15" t="s">
        <v>10</v>
      </c>
      <c r="C695" s="14" t="s">
        <v>2064</v>
      </c>
      <c r="D695" s="14" t="s">
        <v>2007</v>
      </c>
      <c r="E695" s="16">
        <v>4664495</v>
      </c>
      <c r="F695" s="16">
        <v>3056717</v>
      </c>
      <c r="G695" s="17">
        <v>65.5</v>
      </c>
      <c r="H695" s="16">
        <v>2939823</v>
      </c>
      <c r="I695" s="17">
        <v>63</v>
      </c>
      <c r="J695" s="16">
        <v>116894</v>
      </c>
      <c r="K695" s="17">
        <v>3.8</v>
      </c>
      <c r="L695" s="6" t="str">
        <f t="shared" si="80"/>
        <v>01/01/2021</v>
      </c>
      <c r="M695" s="6">
        <f t="shared" si="81"/>
        <v>44227</v>
      </c>
      <c r="N695" t="str">
        <f t="shared" si="82"/>
        <v>Wisconsin-44227</v>
      </c>
      <c r="O695" s="21">
        <f t="shared" si="83"/>
        <v>63</v>
      </c>
      <c r="P695" s="21">
        <f t="shared" si="84"/>
        <v>3.8</v>
      </c>
      <c r="Q695" s="22">
        <f t="shared" si="85"/>
        <v>4664495</v>
      </c>
      <c r="R695" s="22">
        <f t="shared" si="86"/>
        <v>2939823</v>
      </c>
      <c r="S695" s="22">
        <f t="shared" si="87"/>
        <v>116894</v>
      </c>
    </row>
    <row r="696" spans="1:19">
      <c r="A696" s="14" t="s">
        <v>2061</v>
      </c>
      <c r="B696" s="15" t="s">
        <v>49</v>
      </c>
      <c r="C696" s="14" t="s">
        <v>2064</v>
      </c>
      <c r="D696" s="14" t="s">
        <v>2007</v>
      </c>
      <c r="E696" s="16">
        <v>456106</v>
      </c>
      <c r="F696" s="16">
        <v>295132</v>
      </c>
      <c r="G696" s="17">
        <v>64.7</v>
      </c>
      <c r="H696" s="16">
        <v>280002</v>
      </c>
      <c r="I696" s="17">
        <v>61.4</v>
      </c>
      <c r="J696" s="16">
        <v>15130</v>
      </c>
      <c r="K696" s="17">
        <v>5.0999999999999996</v>
      </c>
      <c r="L696" s="6" t="str">
        <f t="shared" si="80"/>
        <v>01/01/2021</v>
      </c>
      <c r="M696" s="6">
        <f t="shared" si="81"/>
        <v>44227</v>
      </c>
      <c r="N696" t="str">
        <f t="shared" si="82"/>
        <v>Wyoming-44227</v>
      </c>
      <c r="O696" s="21">
        <f t="shared" si="83"/>
        <v>61.4</v>
      </c>
      <c r="P696" s="21">
        <f t="shared" si="84"/>
        <v>5.0999999999999996</v>
      </c>
      <c r="Q696" s="22">
        <f t="shared" si="85"/>
        <v>456106</v>
      </c>
      <c r="R696" s="22">
        <f t="shared" si="86"/>
        <v>280002</v>
      </c>
      <c r="S696" s="22">
        <f t="shared" si="87"/>
        <v>15130</v>
      </c>
    </row>
    <row r="697" spans="1:19">
      <c r="A697" s="14" t="s">
        <v>2007</v>
      </c>
      <c r="B697" s="15" t="s">
        <v>52</v>
      </c>
      <c r="C697" s="14" t="s">
        <v>2064</v>
      </c>
      <c r="D697" s="14" t="s">
        <v>2009</v>
      </c>
      <c r="E697" s="16">
        <v>3891139</v>
      </c>
      <c r="F697" s="16">
        <v>2248764</v>
      </c>
      <c r="G697" s="17">
        <v>57.8</v>
      </c>
      <c r="H697" s="16">
        <v>2157723</v>
      </c>
      <c r="I697" s="17">
        <v>55.5</v>
      </c>
      <c r="J697" s="16">
        <v>91041</v>
      </c>
      <c r="K697" s="17">
        <v>4</v>
      </c>
      <c r="L697" s="6" t="str">
        <f t="shared" si="80"/>
        <v>02/02/2021</v>
      </c>
      <c r="M697" s="6">
        <f t="shared" si="81"/>
        <v>44255</v>
      </c>
      <c r="N697" t="str">
        <f t="shared" si="82"/>
        <v>Alabama-44255</v>
      </c>
      <c r="O697" s="21">
        <f t="shared" si="83"/>
        <v>55.5</v>
      </c>
      <c r="P697" s="21">
        <f t="shared" si="84"/>
        <v>4</v>
      </c>
      <c r="Q697" s="22">
        <f t="shared" si="85"/>
        <v>3891139</v>
      </c>
      <c r="R697" s="22">
        <f t="shared" si="86"/>
        <v>2157723</v>
      </c>
      <c r="S697" s="22">
        <f t="shared" si="87"/>
        <v>91041</v>
      </c>
    </row>
    <row r="698" spans="1:19">
      <c r="A698" s="14" t="s">
        <v>2009</v>
      </c>
      <c r="B698" s="15" t="s">
        <v>50</v>
      </c>
      <c r="C698" s="14" t="s">
        <v>2064</v>
      </c>
      <c r="D698" s="14" t="s">
        <v>2009</v>
      </c>
      <c r="E698" s="16">
        <v>544693</v>
      </c>
      <c r="F698" s="16">
        <v>351058</v>
      </c>
      <c r="G698" s="17">
        <v>64.5</v>
      </c>
      <c r="H698" s="16">
        <v>327753</v>
      </c>
      <c r="I698" s="17">
        <v>60.2</v>
      </c>
      <c r="J698" s="16">
        <v>23305</v>
      </c>
      <c r="K698" s="17">
        <v>6.6</v>
      </c>
      <c r="L698" s="6" t="str">
        <f t="shared" si="80"/>
        <v>02/02/2021</v>
      </c>
      <c r="M698" s="6">
        <f t="shared" si="81"/>
        <v>44255</v>
      </c>
      <c r="N698" t="str">
        <f t="shared" si="82"/>
        <v>Alaska-44255</v>
      </c>
      <c r="O698" s="21">
        <f t="shared" si="83"/>
        <v>60.2</v>
      </c>
      <c r="P698" s="21">
        <f t="shared" si="84"/>
        <v>6.6</v>
      </c>
      <c r="Q698" s="22">
        <f t="shared" si="85"/>
        <v>544693</v>
      </c>
      <c r="R698" s="22">
        <f t="shared" si="86"/>
        <v>327753</v>
      </c>
      <c r="S698" s="22">
        <f t="shared" si="87"/>
        <v>23305</v>
      </c>
    </row>
    <row r="699" spans="1:19">
      <c r="A699" s="14" t="s">
        <v>2010</v>
      </c>
      <c r="B699" s="15" t="s">
        <v>8</v>
      </c>
      <c r="C699" s="14" t="s">
        <v>2064</v>
      </c>
      <c r="D699" s="14" t="s">
        <v>2009</v>
      </c>
      <c r="E699" s="16">
        <v>5942577</v>
      </c>
      <c r="F699" s="16">
        <v>3580631</v>
      </c>
      <c r="G699" s="17">
        <v>60.3</v>
      </c>
      <c r="H699" s="16">
        <v>3333226</v>
      </c>
      <c r="I699" s="17">
        <v>56.1</v>
      </c>
      <c r="J699" s="16">
        <v>247405</v>
      </c>
      <c r="K699" s="17">
        <v>6.9</v>
      </c>
      <c r="L699" s="6" t="str">
        <f t="shared" si="80"/>
        <v>02/02/2021</v>
      </c>
      <c r="M699" s="6">
        <f t="shared" si="81"/>
        <v>44255</v>
      </c>
      <c r="N699" t="str">
        <f t="shared" si="82"/>
        <v>Arizona-44255</v>
      </c>
      <c r="O699" s="21">
        <f t="shared" si="83"/>
        <v>56.1</v>
      </c>
      <c r="P699" s="21">
        <f t="shared" si="84"/>
        <v>6.9</v>
      </c>
      <c r="Q699" s="22">
        <f t="shared" si="85"/>
        <v>5942577</v>
      </c>
      <c r="R699" s="22">
        <f t="shared" si="86"/>
        <v>3333226</v>
      </c>
      <c r="S699" s="22">
        <f t="shared" si="87"/>
        <v>247405</v>
      </c>
    </row>
    <row r="700" spans="1:19">
      <c r="A700" s="14" t="s">
        <v>2011</v>
      </c>
      <c r="B700" s="15" t="s">
        <v>44</v>
      </c>
      <c r="C700" s="14" t="s">
        <v>2064</v>
      </c>
      <c r="D700" s="14" t="s">
        <v>2009</v>
      </c>
      <c r="E700" s="16">
        <v>2366377</v>
      </c>
      <c r="F700" s="16">
        <v>1363690</v>
      </c>
      <c r="G700" s="17">
        <v>57.6</v>
      </c>
      <c r="H700" s="16">
        <v>1302084</v>
      </c>
      <c r="I700" s="17">
        <v>55</v>
      </c>
      <c r="J700" s="16">
        <v>61606</v>
      </c>
      <c r="K700" s="17">
        <v>4.5</v>
      </c>
      <c r="L700" s="6" t="str">
        <f t="shared" si="80"/>
        <v>02/02/2021</v>
      </c>
      <c r="M700" s="6">
        <f t="shared" si="81"/>
        <v>44255</v>
      </c>
      <c r="N700" t="str">
        <f t="shared" si="82"/>
        <v>Arkansas-44255</v>
      </c>
      <c r="O700" s="21">
        <f t="shared" si="83"/>
        <v>55</v>
      </c>
      <c r="P700" s="21">
        <f t="shared" si="84"/>
        <v>4.5</v>
      </c>
      <c r="Q700" s="22">
        <f t="shared" si="85"/>
        <v>2366377</v>
      </c>
      <c r="R700" s="22">
        <f t="shared" si="86"/>
        <v>1302084</v>
      </c>
      <c r="S700" s="22">
        <f t="shared" si="87"/>
        <v>61606</v>
      </c>
    </row>
    <row r="701" spans="1:19">
      <c r="A701" s="14" t="s">
        <v>2012</v>
      </c>
      <c r="B701" s="15" t="s">
        <v>7</v>
      </c>
      <c r="C701" s="14" t="s">
        <v>2064</v>
      </c>
      <c r="D701" s="14" t="s">
        <v>2009</v>
      </c>
      <c r="E701" s="16">
        <v>31091641</v>
      </c>
      <c r="F701" s="16">
        <v>18942703</v>
      </c>
      <c r="G701" s="17">
        <v>60.9</v>
      </c>
      <c r="H701" s="16">
        <v>17332682</v>
      </c>
      <c r="I701" s="17">
        <v>55.7</v>
      </c>
      <c r="J701" s="16">
        <v>1610021</v>
      </c>
      <c r="K701" s="17">
        <v>8.5</v>
      </c>
      <c r="L701" s="6" t="str">
        <f t="shared" si="80"/>
        <v>02/02/2021</v>
      </c>
      <c r="M701" s="6">
        <f t="shared" si="81"/>
        <v>44255</v>
      </c>
      <c r="N701" t="str">
        <f t="shared" si="82"/>
        <v>California-44255</v>
      </c>
      <c r="O701" s="21">
        <f t="shared" si="83"/>
        <v>55.7</v>
      </c>
      <c r="P701" s="21">
        <f t="shared" si="84"/>
        <v>8.5</v>
      </c>
      <c r="Q701" s="22">
        <f t="shared" si="85"/>
        <v>31091641</v>
      </c>
      <c r="R701" s="22">
        <f t="shared" si="86"/>
        <v>17332682</v>
      </c>
      <c r="S701" s="22">
        <f t="shared" si="87"/>
        <v>1610021</v>
      </c>
    </row>
    <row r="702" spans="1:19">
      <c r="A702" s="14" t="s">
        <v>2013</v>
      </c>
      <c r="B702" s="18" t="s">
        <v>283</v>
      </c>
      <c r="C702" s="14" t="s">
        <v>2064</v>
      </c>
      <c r="D702" s="14" t="s">
        <v>2009</v>
      </c>
      <c r="E702" s="16">
        <v>7991619</v>
      </c>
      <c r="F702" s="16">
        <v>5116841</v>
      </c>
      <c r="G702" s="17">
        <v>64</v>
      </c>
      <c r="H702" s="16">
        <v>4529576</v>
      </c>
      <c r="I702" s="17">
        <v>56.7</v>
      </c>
      <c r="J702" s="16">
        <v>587265</v>
      </c>
      <c r="K702" s="17">
        <v>11.5</v>
      </c>
      <c r="L702" s="6" t="str">
        <f t="shared" si="80"/>
        <v>02/02/2021</v>
      </c>
      <c r="M702" s="6">
        <f t="shared" si="81"/>
        <v>44255</v>
      </c>
      <c r="N702" t="str">
        <f t="shared" si="82"/>
        <v>Los Angeles County-44255</v>
      </c>
      <c r="O702" s="21">
        <f t="shared" si="83"/>
        <v>56.7</v>
      </c>
      <c r="P702" s="21">
        <f t="shared" si="84"/>
        <v>11.5</v>
      </c>
      <c r="Q702" s="22">
        <f t="shared" si="85"/>
        <v>7991619</v>
      </c>
      <c r="R702" s="22">
        <f t="shared" si="86"/>
        <v>4529576</v>
      </c>
      <c r="S702" s="22">
        <f t="shared" si="87"/>
        <v>587265</v>
      </c>
    </row>
    <row r="703" spans="1:19">
      <c r="A703" s="14" t="s">
        <v>2014</v>
      </c>
      <c r="B703" s="15" t="s">
        <v>22</v>
      </c>
      <c r="C703" s="14" t="s">
        <v>2064</v>
      </c>
      <c r="D703" s="14" t="s">
        <v>2009</v>
      </c>
      <c r="E703" s="16">
        <v>4647075</v>
      </c>
      <c r="F703" s="16">
        <v>3182752</v>
      </c>
      <c r="G703" s="17">
        <v>68.5</v>
      </c>
      <c r="H703" s="16">
        <v>2978091</v>
      </c>
      <c r="I703" s="17">
        <v>64.099999999999994</v>
      </c>
      <c r="J703" s="16">
        <v>204661</v>
      </c>
      <c r="K703" s="17">
        <v>6.4</v>
      </c>
      <c r="L703" s="6" t="str">
        <f t="shared" si="80"/>
        <v>02/02/2021</v>
      </c>
      <c r="M703" s="6">
        <f t="shared" si="81"/>
        <v>44255</v>
      </c>
      <c r="N703" t="str">
        <f t="shared" si="82"/>
        <v>Colorado-44255</v>
      </c>
      <c r="O703" s="21">
        <f t="shared" si="83"/>
        <v>64.099999999999994</v>
      </c>
      <c r="P703" s="21">
        <f t="shared" si="84"/>
        <v>6.4</v>
      </c>
      <c r="Q703" s="22">
        <f t="shared" si="85"/>
        <v>4647075</v>
      </c>
      <c r="R703" s="22">
        <f t="shared" si="86"/>
        <v>2978091</v>
      </c>
      <c r="S703" s="22">
        <f t="shared" si="87"/>
        <v>204661</v>
      </c>
    </row>
    <row r="704" spans="1:19">
      <c r="A704" s="14" t="s">
        <v>2015</v>
      </c>
      <c r="B704" s="15" t="s">
        <v>38</v>
      </c>
      <c r="C704" s="14" t="s">
        <v>2064</v>
      </c>
      <c r="D704" s="14" t="s">
        <v>2009</v>
      </c>
      <c r="E704" s="16">
        <v>2879316</v>
      </c>
      <c r="F704" s="16">
        <v>1712565</v>
      </c>
      <c r="G704" s="17">
        <v>59.5</v>
      </c>
      <c r="H704" s="16">
        <v>1566977</v>
      </c>
      <c r="I704" s="17">
        <v>54.4</v>
      </c>
      <c r="J704" s="16">
        <v>145588</v>
      </c>
      <c r="K704" s="17">
        <v>8.5</v>
      </c>
      <c r="L704" s="6" t="str">
        <f t="shared" si="80"/>
        <v>02/02/2021</v>
      </c>
      <c r="M704" s="6">
        <f t="shared" si="81"/>
        <v>44255</v>
      </c>
      <c r="N704" t="str">
        <f t="shared" si="82"/>
        <v>Connecticut-44255</v>
      </c>
      <c r="O704" s="21">
        <f t="shared" si="83"/>
        <v>54.4</v>
      </c>
      <c r="P704" s="21">
        <f t="shared" si="84"/>
        <v>8.5</v>
      </c>
      <c r="Q704" s="22">
        <f t="shared" si="85"/>
        <v>2879316</v>
      </c>
      <c r="R704" s="22">
        <f t="shared" si="86"/>
        <v>1566977</v>
      </c>
      <c r="S704" s="22">
        <f t="shared" si="87"/>
        <v>145588</v>
      </c>
    </row>
    <row r="705" spans="1:19">
      <c r="A705" s="14" t="s">
        <v>2016</v>
      </c>
      <c r="B705" s="15" t="s">
        <v>45</v>
      </c>
      <c r="C705" s="14" t="s">
        <v>2064</v>
      </c>
      <c r="D705" s="14" t="s">
        <v>2009</v>
      </c>
      <c r="E705" s="16">
        <v>796901</v>
      </c>
      <c r="F705" s="16">
        <v>488751</v>
      </c>
      <c r="G705" s="17">
        <v>61.3</v>
      </c>
      <c r="H705" s="16">
        <v>457785</v>
      </c>
      <c r="I705" s="17">
        <v>57.4</v>
      </c>
      <c r="J705" s="16">
        <v>30966</v>
      </c>
      <c r="K705" s="17">
        <v>6.3</v>
      </c>
      <c r="L705" s="6" t="str">
        <f t="shared" si="80"/>
        <v>02/02/2021</v>
      </c>
      <c r="M705" s="6">
        <f t="shared" si="81"/>
        <v>44255</v>
      </c>
      <c r="N705" t="str">
        <f t="shared" si="82"/>
        <v>Delaware-44255</v>
      </c>
      <c r="O705" s="21">
        <f t="shared" si="83"/>
        <v>57.4</v>
      </c>
      <c r="P705" s="21">
        <f t="shared" si="84"/>
        <v>6.3</v>
      </c>
      <c r="Q705" s="22">
        <f t="shared" si="85"/>
        <v>796901</v>
      </c>
      <c r="R705" s="22">
        <f t="shared" si="86"/>
        <v>457785</v>
      </c>
      <c r="S705" s="22">
        <f t="shared" si="87"/>
        <v>30966</v>
      </c>
    </row>
    <row r="706" spans="1:19">
      <c r="A706" s="14" t="s">
        <v>2017</v>
      </c>
      <c r="B706" s="15" t="s">
        <v>33</v>
      </c>
      <c r="C706" s="14" t="s">
        <v>2064</v>
      </c>
      <c r="D706" s="14" t="s">
        <v>2009</v>
      </c>
      <c r="E706" s="16">
        <v>584457</v>
      </c>
      <c r="F706" s="16">
        <v>408389</v>
      </c>
      <c r="G706" s="17">
        <v>69.900000000000006</v>
      </c>
      <c r="H706" s="16">
        <v>375159</v>
      </c>
      <c r="I706" s="17">
        <v>64.2</v>
      </c>
      <c r="J706" s="16">
        <v>33230</v>
      </c>
      <c r="K706" s="17">
        <v>8.1</v>
      </c>
      <c r="L706" s="6" t="str">
        <f t="shared" si="80"/>
        <v>02/02/2021</v>
      </c>
      <c r="M706" s="6">
        <f t="shared" si="81"/>
        <v>44255</v>
      </c>
      <c r="N706" t="str">
        <f t="shared" si="82"/>
        <v>District of Columbia-44255</v>
      </c>
      <c r="O706" s="21">
        <f t="shared" si="83"/>
        <v>64.2</v>
      </c>
      <c r="P706" s="21">
        <f t="shared" si="84"/>
        <v>8.1</v>
      </c>
      <c r="Q706" s="22">
        <f t="shared" si="85"/>
        <v>584457</v>
      </c>
      <c r="R706" s="22">
        <f t="shared" si="86"/>
        <v>375159</v>
      </c>
      <c r="S706" s="22">
        <f t="shared" si="87"/>
        <v>33230</v>
      </c>
    </row>
    <row r="707" spans="1:19">
      <c r="A707" s="14" t="s">
        <v>2018</v>
      </c>
      <c r="B707" s="15" t="s">
        <v>15</v>
      </c>
      <c r="C707" s="14" t="s">
        <v>2064</v>
      </c>
      <c r="D707" s="14" t="s">
        <v>2009</v>
      </c>
      <c r="E707" s="16">
        <v>17769891</v>
      </c>
      <c r="F707" s="16">
        <v>10124393</v>
      </c>
      <c r="G707" s="17">
        <v>57</v>
      </c>
      <c r="H707" s="16">
        <v>9650056</v>
      </c>
      <c r="I707" s="17">
        <v>54.3</v>
      </c>
      <c r="J707" s="16">
        <v>474337</v>
      </c>
      <c r="K707" s="17">
        <v>4.7</v>
      </c>
      <c r="L707" s="6" t="str">
        <f t="shared" si="80"/>
        <v>02/02/2021</v>
      </c>
      <c r="M707" s="6">
        <f t="shared" si="81"/>
        <v>44255</v>
      </c>
      <c r="N707" t="str">
        <f t="shared" si="82"/>
        <v>Florida-44255</v>
      </c>
      <c r="O707" s="21">
        <f t="shared" si="83"/>
        <v>54.3</v>
      </c>
      <c r="P707" s="21">
        <f t="shared" si="84"/>
        <v>4.7</v>
      </c>
      <c r="Q707" s="22">
        <f t="shared" si="85"/>
        <v>17769891</v>
      </c>
      <c r="R707" s="22">
        <f t="shared" si="86"/>
        <v>9650056</v>
      </c>
      <c r="S707" s="22">
        <f t="shared" si="87"/>
        <v>474337</v>
      </c>
    </row>
    <row r="708" spans="1:19">
      <c r="A708" s="14" t="s">
        <v>2019</v>
      </c>
      <c r="B708" s="15" t="s">
        <v>18</v>
      </c>
      <c r="C708" s="14" t="s">
        <v>2064</v>
      </c>
      <c r="D708" s="14" t="s">
        <v>2009</v>
      </c>
      <c r="E708" s="16">
        <v>8350072</v>
      </c>
      <c r="F708" s="16">
        <v>5145336</v>
      </c>
      <c r="G708" s="17">
        <v>61.6</v>
      </c>
      <c r="H708" s="16">
        <v>4899254</v>
      </c>
      <c r="I708" s="17">
        <v>58.7</v>
      </c>
      <c r="J708" s="16">
        <v>246082</v>
      </c>
      <c r="K708" s="17">
        <v>4.8</v>
      </c>
      <c r="L708" s="6" t="str">
        <f t="shared" si="80"/>
        <v>02/02/2021</v>
      </c>
      <c r="M708" s="6">
        <f t="shared" si="81"/>
        <v>44255</v>
      </c>
      <c r="N708" t="str">
        <f t="shared" si="82"/>
        <v>Georgia-44255</v>
      </c>
      <c r="O708" s="21">
        <f t="shared" si="83"/>
        <v>58.7</v>
      </c>
      <c r="P708" s="21">
        <f t="shared" si="84"/>
        <v>4.8</v>
      </c>
      <c r="Q708" s="22">
        <f t="shared" si="85"/>
        <v>8350072</v>
      </c>
      <c r="R708" s="22">
        <f t="shared" si="86"/>
        <v>4899254</v>
      </c>
      <c r="S708" s="22">
        <f t="shared" si="87"/>
        <v>246082</v>
      </c>
    </row>
    <row r="709" spans="1:19">
      <c r="A709" s="14" t="s">
        <v>2020</v>
      </c>
      <c r="B709" s="15" t="s">
        <v>26</v>
      </c>
      <c r="C709" s="14" t="s">
        <v>2064</v>
      </c>
      <c r="D709" s="14" t="s">
        <v>2009</v>
      </c>
      <c r="E709" s="16">
        <v>1082480</v>
      </c>
      <c r="F709" s="16">
        <v>655838</v>
      </c>
      <c r="G709" s="17">
        <v>60.6</v>
      </c>
      <c r="H709" s="16">
        <v>595260</v>
      </c>
      <c r="I709" s="17">
        <v>55</v>
      </c>
      <c r="J709" s="16">
        <v>60578</v>
      </c>
      <c r="K709" s="17">
        <v>9.1999999999999993</v>
      </c>
      <c r="L709" s="6" t="str">
        <f t="shared" si="80"/>
        <v>02/02/2021</v>
      </c>
      <c r="M709" s="6">
        <f t="shared" si="81"/>
        <v>44255</v>
      </c>
      <c r="N709" t="str">
        <f t="shared" si="82"/>
        <v>Hawaii-44255</v>
      </c>
      <c r="O709" s="21">
        <f t="shared" si="83"/>
        <v>55</v>
      </c>
      <c r="P709" s="21">
        <f t="shared" si="84"/>
        <v>9.1999999999999993</v>
      </c>
      <c r="Q709" s="22">
        <f t="shared" si="85"/>
        <v>1082480</v>
      </c>
      <c r="R709" s="22">
        <f t="shared" si="86"/>
        <v>595260</v>
      </c>
      <c r="S709" s="22">
        <f t="shared" si="87"/>
        <v>60578</v>
      </c>
    </row>
    <row r="710" spans="1:19">
      <c r="A710" s="14" t="s">
        <v>2021</v>
      </c>
      <c r="B710" s="15" t="s">
        <v>53</v>
      </c>
      <c r="C710" s="14" t="s">
        <v>2064</v>
      </c>
      <c r="D710" s="14" t="s">
        <v>2009</v>
      </c>
      <c r="E710" s="16">
        <v>1429397</v>
      </c>
      <c r="F710" s="16">
        <v>899915</v>
      </c>
      <c r="G710" s="17">
        <v>63</v>
      </c>
      <c r="H710" s="16">
        <v>870059</v>
      </c>
      <c r="I710" s="17">
        <v>60.9</v>
      </c>
      <c r="J710" s="16">
        <v>29856</v>
      </c>
      <c r="K710" s="17">
        <v>3.3</v>
      </c>
      <c r="L710" s="6" t="str">
        <f t="shared" si="80"/>
        <v>02/02/2021</v>
      </c>
      <c r="M710" s="6">
        <f t="shared" si="81"/>
        <v>44255</v>
      </c>
      <c r="N710" t="str">
        <f t="shared" si="82"/>
        <v>Idaho-44255</v>
      </c>
      <c r="O710" s="21">
        <f t="shared" si="83"/>
        <v>60.9</v>
      </c>
      <c r="P710" s="21">
        <f t="shared" si="84"/>
        <v>3.3</v>
      </c>
      <c r="Q710" s="22">
        <f t="shared" si="85"/>
        <v>1429397</v>
      </c>
      <c r="R710" s="22">
        <f t="shared" si="86"/>
        <v>870059</v>
      </c>
      <c r="S710" s="22">
        <f t="shared" si="87"/>
        <v>29856</v>
      </c>
    </row>
    <row r="711" spans="1:19">
      <c r="A711" s="14" t="s">
        <v>2022</v>
      </c>
      <c r="B711" s="15" t="s">
        <v>6</v>
      </c>
      <c r="C711" s="14" t="s">
        <v>2064</v>
      </c>
      <c r="D711" s="14" t="s">
        <v>2009</v>
      </c>
      <c r="E711" s="16">
        <v>9929473</v>
      </c>
      <c r="F711" s="16">
        <v>6138656</v>
      </c>
      <c r="G711" s="17">
        <v>61.8</v>
      </c>
      <c r="H711" s="16">
        <v>5684129</v>
      </c>
      <c r="I711" s="17">
        <v>57.2</v>
      </c>
      <c r="J711" s="16">
        <v>454527</v>
      </c>
      <c r="K711" s="17">
        <v>7.4</v>
      </c>
      <c r="L711" s="6" t="str">
        <f t="shared" si="80"/>
        <v>02/02/2021</v>
      </c>
      <c r="M711" s="6">
        <f t="shared" si="81"/>
        <v>44255</v>
      </c>
      <c r="N711" t="str">
        <f t="shared" si="82"/>
        <v>Illinois-44255</v>
      </c>
      <c r="O711" s="21">
        <f t="shared" si="83"/>
        <v>57.2</v>
      </c>
      <c r="P711" s="21">
        <f t="shared" si="84"/>
        <v>7.4</v>
      </c>
      <c r="Q711" s="22">
        <f t="shared" si="85"/>
        <v>9929473</v>
      </c>
      <c r="R711" s="22">
        <f t="shared" si="86"/>
        <v>5684129</v>
      </c>
      <c r="S711" s="22">
        <f t="shared" si="87"/>
        <v>454527</v>
      </c>
    </row>
    <row r="712" spans="1:19">
      <c r="A712" s="14" t="s">
        <v>2023</v>
      </c>
      <c r="B712" s="15" t="s">
        <v>27</v>
      </c>
      <c r="C712" s="14" t="s">
        <v>2064</v>
      </c>
      <c r="D712" s="14" t="s">
        <v>2009</v>
      </c>
      <c r="E712" s="16">
        <v>5287355</v>
      </c>
      <c r="F712" s="16">
        <v>3342841</v>
      </c>
      <c r="G712" s="17">
        <v>63.2</v>
      </c>
      <c r="H712" s="16">
        <v>3208912</v>
      </c>
      <c r="I712" s="17">
        <v>60.7</v>
      </c>
      <c r="J712" s="16">
        <v>133929</v>
      </c>
      <c r="K712" s="17">
        <v>4</v>
      </c>
      <c r="L712" s="6" t="str">
        <f t="shared" si="80"/>
        <v>02/02/2021</v>
      </c>
      <c r="M712" s="6">
        <f t="shared" si="81"/>
        <v>44255</v>
      </c>
      <c r="N712" t="str">
        <f t="shared" si="82"/>
        <v>Indiana-44255</v>
      </c>
      <c r="O712" s="21">
        <f t="shared" si="83"/>
        <v>60.7</v>
      </c>
      <c r="P712" s="21">
        <f t="shared" si="84"/>
        <v>4</v>
      </c>
      <c r="Q712" s="22">
        <f t="shared" si="85"/>
        <v>5287355</v>
      </c>
      <c r="R712" s="22">
        <f t="shared" si="86"/>
        <v>3208912</v>
      </c>
      <c r="S712" s="22">
        <f t="shared" si="87"/>
        <v>133929</v>
      </c>
    </row>
    <row r="713" spans="1:19">
      <c r="A713" s="14" t="s">
        <v>2024</v>
      </c>
      <c r="B713" s="15" t="s">
        <v>39</v>
      </c>
      <c r="C713" s="14" t="s">
        <v>2064</v>
      </c>
      <c r="D713" s="14" t="s">
        <v>2009</v>
      </c>
      <c r="E713" s="16">
        <v>2481881</v>
      </c>
      <c r="F713" s="16">
        <v>1630927</v>
      </c>
      <c r="G713" s="17">
        <v>65.7</v>
      </c>
      <c r="H713" s="16">
        <v>1570232</v>
      </c>
      <c r="I713" s="17">
        <v>63.3</v>
      </c>
      <c r="J713" s="16">
        <v>60695</v>
      </c>
      <c r="K713" s="17">
        <v>3.7</v>
      </c>
      <c r="L713" s="6" t="str">
        <f t="shared" ref="L713:L776" si="88">_xlfn.CONCAT(D713,"/",D713,"/",C713)</f>
        <v>02/02/2021</v>
      </c>
      <c r="M713" s="6">
        <f t="shared" ref="M713:M776" si="89">EOMONTH(L713,0)</f>
        <v>44255</v>
      </c>
      <c r="N713" t="str">
        <f t="shared" ref="N713:N776" si="90">_xlfn.CONCAT(B713,"-",M713)</f>
        <v>Iowa-44255</v>
      </c>
      <c r="O713" s="21">
        <f t="shared" ref="O713:O776" si="91">I713</f>
        <v>63.3</v>
      </c>
      <c r="P713" s="21">
        <f t="shared" ref="P713:P776" si="92">K713</f>
        <v>3.7</v>
      </c>
      <c r="Q713" s="22">
        <f t="shared" ref="Q713:Q776" si="93">E713</f>
        <v>2481881</v>
      </c>
      <c r="R713" s="22">
        <f t="shared" ref="R713:R776" si="94">H713</f>
        <v>1570232</v>
      </c>
      <c r="S713" s="22">
        <f t="shared" ref="S713:S776" si="95">J713</f>
        <v>60695</v>
      </c>
    </row>
    <row r="714" spans="1:19">
      <c r="A714" s="14" t="s">
        <v>2025</v>
      </c>
      <c r="B714" s="15" t="s">
        <v>34</v>
      </c>
      <c r="C714" s="14" t="s">
        <v>2064</v>
      </c>
      <c r="D714" s="14" t="s">
        <v>2009</v>
      </c>
      <c r="E714" s="16">
        <v>2237550</v>
      </c>
      <c r="F714" s="16">
        <v>1508461</v>
      </c>
      <c r="G714" s="17">
        <v>67.400000000000006</v>
      </c>
      <c r="H714" s="16">
        <v>1451324</v>
      </c>
      <c r="I714" s="17">
        <v>64.900000000000006</v>
      </c>
      <c r="J714" s="16">
        <v>57137</v>
      </c>
      <c r="K714" s="17">
        <v>3.8</v>
      </c>
      <c r="L714" s="6" t="str">
        <f t="shared" si="88"/>
        <v>02/02/2021</v>
      </c>
      <c r="M714" s="6">
        <f t="shared" si="89"/>
        <v>44255</v>
      </c>
      <c r="N714" t="str">
        <f t="shared" si="90"/>
        <v>Kansas-44255</v>
      </c>
      <c r="O714" s="21">
        <f t="shared" si="91"/>
        <v>64.900000000000006</v>
      </c>
      <c r="P714" s="21">
        <f t="shared" si="92"/>
        <v>3.8</v>
      </c>
      <c r="Q714" s="22">
        <f t="shared" si="93"/>
        <v>2237550</v>
      </c>
      <c r="R714" s="22">
        <f t="shared" si="94"/>
        <v>1451324</v>
      </c>
      <c r="S714" s="22">
        <f t="shared" si="95"/>
        <v>57137</v>
      </c>
    </row>
    <row r="715" spans="1:19">
      <c r="A715" s="14" t="s">
        <v>2026</v>
      </c>
      <c r="B715" s="15" t="s">
        <v>28</v>
      </c>
      <c r="C715" s="14" t="s">
        <v>2064</v>
      </c>
      <c r="D715" s="14" t="s">
        <v>2009</v>
      </c>
      <c r="E715" s="16">
        <v>3513075</v>
      </c>
      <c r="F715" s="16">
        <v>1993096</v>
      </c>
      <c r="G715" s="17">
        <v>56.7</v>
      </c>
      <c r="H715" s="16">
        <v>1889712</v>
      </c>
      <c r="I715" s="17">
        <v>53.8</v>
      </c>
      <c r="J715" s="16">
        <v>103384</v>
      </c>
      <c r="K715" s="17">
        <v>5.2</v>
      </c>
      <c r="L715" s="6" t="str">
        <f t="shared" si="88"/>
        <v>02/02/2021</v>
      </c>
      <c r="M715" s="6">
        <f t="shared" si="89"/>
        <v>44255</v>
      </c>
      <c r="N715" t="str">
        <f t="shared" si="90"/>
        <v>Kentucky-44255</v>
      </c>
      <c r="O715" s="21">
        <f t="shared" si="91"/>
        <v>53.8</v>
      </c>
      <c r="P715" s="21">
        <f t="shared" si="92"/>
        <v>5.2</v>
      </c>
      <c r="Q715" s="22">
        <f t="shared" si="93"/>
        <v>3513075</v>
      </c>
      <c r="R715" s="22">
        <f t="shared" si="94"/>
        <v>1889712</v>
      </c>
      <c r="S715" s="22">
        <f t="shared" si="95"/>
        <v>103384</v>
      </c>
    </row>
    <row r="716" spans="1:19">
      <c r="A716" s="14" t="s">
        <v>2027</v>
      </c>
      <c r="B716" s="15" t="s">
        <v>40</v>
      </c>
      <c r="C716" s="14" t="s">
        <v>2064</v>
      </c>
      <c r="D716" s="14" t="s">
        <v>2009</v>
      </c>
      <c r="E716" s="16">
        <v>3576989</v>
      </c>
      <c r="F716" s="16">
        <v>2075645</v>
      </c>
      <c r="G716" s="17">
        <v>58</v>
      </c>
      <c r="H716" s="16">
        <v>1918466</v>
      </c>
      <c r="I716" s="17">
        <v>53.6</v>
      </c>
      <c r="J716" s="16">
        <v>157179</v>
      </c>
      <c r="K716" s="17">
        <v>7.6</v>
      </c>
      <c r="L716" s="6" t="str">
        <f t="shared" si="88"/>
        <v>02/02/2021</v>
      </c>
      <c r="M716" s="6">
        <f t="shared" si="89"/>
        <v>44255</v>
      </c>
      <c r="N716" t="str">
        <f t="shared" si="90"/>
        <v>Louisiana-44255</v>
      </c>
      <c r="O716" s="21">
        <f t="shared" si="91"/>
        <v>53.6</v>
      </c>
      <c r="P716" s="21">
        <f t="shared" si="92"/>
        <v>7.6</v>
      </c>
      <c r="Q716" s="22">
        <f t="shared" si="93"/>
        <v>3576989</v>
      </c>
      <c r="R716" s="22">
        <f t="shared" si="94"/>
        <v>1918466</v>
      </c>
      <c r="S716" s="22">
        <f t="shared" si="95"/>
        <v>157179</v>
      </c>
    </row>
    <row r="717" spans="1:19">
      <c r="A717" s="14" t="s">
        <v>2028</v>
      </c>
      <c r="B717" s="15" t="s">
        <v>51</v>
      </c>
      <c r="C717" s="14" t="s">
        <v>2064</v>
      </c>
      <c r="D717" s="14" t="s">
        <v>2009</v>
      </c>
      <c r="E717" s="16">
        <v>1121094</v>
      </c>
      <c r="F717" s="16">
        <v>672049</v>
      </c>
      <c r="G717" s="17">
        <v>59.9</v>
      </c>
      <c r="H717" s="16">
        <v>639651</v>
      </c>
      <c r="I717" s="17">
        <v>57.1</v>
      </c>
      <c r="J717" s="16">
        <v>32398</v>
      </c>
      <c r="K717" s="17">
        <v>4.8</v>
      </c>
      <c r="L717" s="6" t="str">
        <f t="shared" si="88"/>
        <v>02/02/2021</v>
      </c>
      <c r="M717" s="6">
        <f t="shared" si="89"/>
        <v>44255</v>
      </c>
      <c r="N717" t="str">
        <f t="shared" si="90"/>
        <v>Maine-44255</v>
      </c>
      <c r="O717" s="21">
        <f t="shared" si="91"/>
        <v>57.1</v>
      </c>
      <c r="P717" s="21">
        <f t="shared" si="92"/>
        <v>4.8</v>
      </c>
      <c r="Q717" s="22">
        <f t="shared" si="93"/>
        <v>1121094</v>
      </c>
      <c r="R717" s="22">
        <f t="shared" si="94"/>
        <v>639651</v>
      </c>
      <c r="S717" s="22">
        <f t="shared" si="95"/>
        <v>32398</v>
      </c>
    </row>
    <row r="718" spans="1:19">
      <c r="A718" s="14" t="s">
        <v>2029</v>
      </c>
      <c r="B718" s="15" t="s">
        <v>23</v>
      </c>
      <c r="C718" s="14" t="s">
        <v>2064</v>
      </c>
      <c r="D718" s="14" t="s">
        <v>2009</v>
      </c>
      <c r="E718" s="16">
        <v>4772844</v>
      </c>
      <c r="F718" s="16">
        <v>3103085</v>
      </c>
      <c r="G718" s="17">
        <v>65</v>
      </c>
      <c r="H718" s="16">
        <v>2909565</v>
      </c>
      <c r="I718" s="17">
        <v>61</v>
      </c>
      <c r="J718" s="16">
        <v>193520</v>
      </c>
      <c r="K718" s="17">
        <v>6.2</v>
      </c>
      <c r="L718" s="6" t="str">
        <f t="shared" si="88"/>
        <v>02/02/2021</v>
      </c>
      <c r="M718" s="6">
        <f t="shared" si="89"/>
        <v>44255</v>
      </c>
      <c r="N718" t="str">
        <f t="shared" si="90"/>
        <v>Maryland-44255</v>
      </c>
      <c r="O718" s="21">
        <f t="shared" si="91"/>
        <v>61</v>
      </c>
      <c r="P718" s="21">
        <f t="shared" si="92"/>
        <v>6.2</v>
      </c>
      <c r="Q718" s="22">
        <f t="shared" si="93"/>
        <v>4772844</v>
      </c>
      <c r="R718" s="22">
        <f t="shared" si="94"/>
        <v>2909565</v>
      </c>
      <c r="S718" s="22">
        <f t="shared" si="95"/>
        <v>193520</v>
      </c>
    </row>
    <row r="719" spans="1:19">
      <c r="A719" s="14" t="s">
        <v>2030</v>
      </c>
      <c r="B719" s="15" t="s">
        <v>9</v>
      </c>
      <c r="C719" s="14" t="s">
        <v>2064</v>
      </c>
      <c r="D719" s="14" t="s">
        <v>2009</v>
      </c>
      <c r="E719" s="16">
        <v>5644665</v>
      </c>
      <c r="F719" s="16">
        <v>3740812</v>
      </c>
      <c r="G719" s="17">
        <v>66.3</v>
      </c>
      <c r="H719" s="16">
        <v>3477886</v>
      </c>
      <c r="I719" s="17">
        <v>61.6</v>
      </c>
      <c r="J719" s="16">
        <v>262926</v>
      </c>
      <c r="K719" s="17">
        <v>7</v>
      </c>
      <c r="L719" s="6" t="str">
        <f t="shared" si="88"/>
        <v>02/02/2021</v>
      </c>
      <c r="M719" s="6">
        <f t="shared" si="89"/>
        <v>44255</v>
      </c>
      <c r="N719" t="str">
        <f t="shared" si="90"/>
        <v>Massachusetts-44255</v>
      </c>
      <c r="O719" s="21">
        <f t="shared" si="91"/>
        <v>61.6</v>
      </c>
      <c r="P719" s="21">
        <f t="shared" si="92"/>
        <v>7</v>
      </c>
      <c r="Q719" s="22">
        <f t="shared" si="93"/>
        <v>5644665</v>
      </c>
      <c r="R719" s="22">
        <f t="shared" si="94"/>
        <v>3477886</v>
      </c>
      <c r="S719" s="22">
        <f t="shared" si="95"/>
        <v>262926</v>
      </c>
    </row>
    <row r="720" spans="1:19">
      <c r="A720" s="14" t="s">
        <v>2031</v>
      </c>
      <c r="B720" s="15" t="s">
        <v>42</v>
      </c>
      <c r="C720" s="14" t="s">
        <v>2064</v>
      </c>
      <c r="D720" s="14" t="s">
        <v>2009</v>
      </c>
      <c r="E720" s="16">
        <v>7993560</v>
      </c>
      <c r="F720" s="16">
        <v>4695097</v>
      </c>
      <c r="G720" s="17">
        <v>58.7</v>
      </c>
      <c r="H720" s="16">
        <v>4451838</v>
      </c>
      <c r="I720" s="17">
        <v>55.7</v>
      </c>
      <c r="J720" s="16">
        <v>243259</v>
      </c>
      <c r="K720" s="17">
        <v>5.2</v>
      </c>
      <c r="L720" s="6" t="str">
        <f t="shared" si="88"/>
        <v>02/02/2021</v>
      </c>
      <c r="M720" s="6">
        <f t="shared" si="89"/>
        <v>44255</v>
      </c>
      <c r="N720" t="str">
        <f t="shared" si="90"/>
        <v>Michigan-44255</v>
      </c>
      <c r="O720" s="21">
        <f t="shared" si="91"/>
        <v>55.7</v>
      </c>
      <c r="P720" s="21">
        <f t="shared" si="92"/>
        <v>5.2</v>
      </c>
      <c r="Q720" s="22">
        <f t="shared" si="93"/>
        <v>7993560</v>
      </c>
      <c r="R720" s="22">
        <f t="shared" si="94"/>
        <v>4451838</v>
      </c>
      <c r="S720" s="22">
        <f t="shared" si="95"/>
        <v>243259</v>
      </c>
    </row>
    <row r="721" spans="1:19">
      <c r="A721" s="14" t="s">
        <v>2032</v>
      </c>
      <c r="B721" s="15" t="s">
        <v>29</v>
      </c>
      <c r="C721" s="14" t="s">
        <v>2064</v>
      </c>
      <c r="D721" s="14" t="s">
        <v>2009</v>
      </c>
      <c r="E721" s="16">
        <v>4459692</v>
      </c>
      <c r="F721" s="16">
        <v>3031173</v>
      </c>
      <c r="G721" s="17">
        <v>68</v>
      </c>
      <c r="H721" s="16">
        <v>2897623</v>
      </c>
      <c r="I721" s="17">
        <v>65</v>
      </c>
      <c r="J721" s="16">
        <v>133550</v>
      </c>
      <c r="K721" s="17">
        <v>4.4000000000000004</v>
      </c>
      <c r="L721" s="6" t="str">
        <f t="shared" si="88"/>
        <v>02/02/2021</v>
      </c>
      <c r="M721" s="6">
        <f t="shared" si="89"/>
        <v>44255</v>
      </c>
      <c r="N721" t="str">
        <f t="shared" si="90"/>
        <v>Minnesota-44255</v>
      </c>
      <c r="O721" s="21">
        <f t="shared" si="91"/>
        <v>65</v>
      </c>
      <c r="P721" s="21">
        <f t="shared" si="92"/>
        <v>4.4000000000000004</v>
      </c>
      <c r="Q721" s="22">
        <f t="shared" si="93"/>
        <v>4459692</v>
      </c>
      <c r="R721" s="22">
        <f t="shared" si="94"/>
        <v>2897623</v>
      </c>
      <c r="S721" s="22">
        <f t="shared" si="95"/>
        <v>133550</v>
      </c>
    </row>
    <row r="722" spans="1:19">
      <c r="A722" s="14" t="s">
        <v>2033</v>
      </c>
      <c r="B722" s="15" t="s">
        <v>46</v>
      </c>
      <c r="C722" s="14" t="s">
        <v>2064</v>
      </c>
      <c r="D722" s="14" t="s">
        <v>2009</v>
      </c>
      <c r="E722" s="16">
        <v>2285852</v>
      </c>
      <c r="F722" s="16">
        <v>1281423</v>
      </c>
      <c r="G722" s="17">
        <v>56.1</v>
      </c>
      <c r="H722" s="16">
        <v>1200432</v>
      </c>
      <c r="I722" s="17">
        <v>52.5</v>
      </c>
      <c r="J722" s="16">
        <v>80991</v>
      </c>
      <c r="K722" s="17">
        <v>6.3</v>
      </c>
      <c r="L722" s="6" t="str">
        <f t="shared" si="88"/>
        <v>02/02/2021</v>
      </c>
      <c r="M722" s="6">
        <f t="shared" si="89"/>
        <v>44255</v>
      </c>
      <c r="N722" t="str">
        <f t="shared" si="90"/>
        <v>Mississippi-44255</v>
      </c>
      <c r="O722" s="21">
        <f t="shared" si="91"/>
        <v>52.5</v>
      </c>
      <c r="P722" s="21">
        <f t="shared" si="92"/>
        <v>6.3</v>
      </c>
      <c r="Q722" s="22">
        <f t="shared" si="93"/>
        <v>2285852</v>
      </c>
      <c r="R722" s="22">
        <f t="shared" si="94"/>
        <v>1200432</v>
      </c>
      <c r="S722" s="22">
        <f t="shared" si="95"/>
        <v>80991</v>
      </c>
    </row>
    <row r="723" spans="1:19">
      <c r="A723" s="14" t="s">
        <v>2034</v>
      </c>
      <c r="B723" s="15" t="s">
        <v>35</v>
      </c>
      <c r="C723" s="14" t="s">
        <v>2064</v>
      </c>
      <c r="D723" s="14" t="s">
        <v>2009</v>
      </c>
      <c r="E723" s="16">
        <v>4845885</v>
      </c>
      <c r="F723" s="16">
        <v>3054095</v>
      </c>
      <c r="G723" s="17">
        <v>63</v>
      </c>
      <c r="H723" s="16">
        <v>2921557</v>
      </c>
      <c r="I723" s="17">
        <v>60.3</v>
      </c>
      <c r="J723" s="16">
        <v>132538</v>
      </c>
      <c r="K723" s="17">
        <v>4.3</v>
      </c>
      <c r="L723" s="6" t="str">
        <f t="shared" si="88"/>
        <v>02/02/2021</v>
      </c>
      <c r="M723" s="6">
        <f t="shared" si="89"/>
        <v>44255</v>
      </c>
      <c r="N723" t="str">
        <f t="shared" si="90"/>
        <v>Missouri-44255</v>
      </c>
      <c r="O723" s="21">
        <f t="shared" si="91"/>
        <v>60.3</v>
      </c>
      <c r="P723" s="21">
        <f t="shared" si="92"/>
        <v>4.3</v>
      </c>
      <c r="Q723" s="22">
        <f t="shared" si="93"/>
        <v>4845885</v>
      </c>
      <c r="R723" s="22">
        <f t="shared" si="94"/>
        <v>2921557</v>
      </c>
      <c r="S723" s="22">
        <f t="shared" si="95"/>
        <v>132538</v>
      </c>
    </row>
    <row r="724" spans="1:19">
      <c r="A724" s="14" t="s">
        <v>2035</v>
      </c>
      <c r="B724" s="15" t="s">
        <v>54</v>
      </c>
      <c r="C724" s="14" t="s">
        <v>2064</v>
      </c>
      <c r="D724" s="14" t="s">
        <v>2009</v>
      </c>
      <c r="E724" s="16">
        <v>867716</v>
      </c>
      <c r="F724" s="16">
        <v>531262</v>
      </c>
      <c r="G724" s="17">
        <v>61.2</v>
      </c>
      <c r="H724" s="16">
        <v>510513</v>
      </c>
      <c r="I724" s="17">
        <v>58.8</v>
      </c>
      <c r="J724" s="16">
        <v>20749</v>
      </c>
      <c r="K724" s="17">
        <v>3.9</v>
      </c>
      <c r="L724" s="6" t="str">
        <f t="shared" si="88"/>
        <v>02/02/2021</v>
      </c>
      <c r="M724" s="6">
        <f t="shared" si="89"/>
        <v>44255</v>
      </c>
      <c r="N724" t="str">
        <f t="shared" si="90"/>
        <v>Montana-44255</v>
      </c>
      <c r="O724" s="21">
        <f t="shared" si="91"/>
        <v>58.8</v>
      </c>
      <c r="P724" s="21">
        <f t="shared" si="92"/>
        <v>3.9</v>
      </c>
      <c r="Q724" s="22">
        <f t="shared" si="93"/>
        <v>867716</v>
      </c>
      <c r="R724" s="22">
        <f t="shared" si="94"/>
        <v>510513</v>
      </c>
      <c r="S724" s="22">
        <f t="shared" si="95"/>
        <v>20749</v>
      </c>
    </row>
    <row r="725" spans="1:19">
      <c r="A725" s="14" t="s">
        <v>2036</v>
      </c>
      <c r="B725" s="15" t="s">
        <v>12</v>
      </c>
      <c r="C725" s="14" t="s">
        <v>2064</v>
      </c>
      <c r="D725" s="14" t="s">
        <v>2009</v>
      </c>
      <c r="E725" s="16">
        <v>1490687</v>
      </c>
      <c r="F725" s="16">
        <v>1020915</v>
      </c>
      <c r="G725" s="17">
        <v>68.5</v>
      </c>
      <c r="H725" s="16">
        <v>988967</v>
      </c>
      <c r="I725" s="17">
        <v>66.3</v>
      </c>
      <c r="J725" s="16">
        <v>31948</v>
      </c>
      <c r="K725" s="17">
        <v>3.1</v>
      </c>
      <c r="L725" s="6" t="str">
        <f t="shared" si="88"/>
        <v>02/02/2021</v>
      </c>
      <c r="M725" s="6">
        <f t="shared" si="89"/>
        <v>44255</v>
      </c>
      <c r="N725" t="str">
        <f t="shared" si="90"/>
        <v>Nebraska-44255</v>
      </c>
      <c r="O725" s="21">
        <f t="shared" si="91"/>
        <v>66.3</v>
      </c>
      <c r="P725" s="21">
        <f t="shared" si="92"/>
        <v>3.1</v>
      </c>
      <c r="Q725" s="22">
        <f t="shared" si="93"/>
        <v>1490687</v>
      </c>
      <c r="R725" s="22">
        <f t="shared" si="94"/>
        <v>988967</v>
      </c>
      <c r="S725" s="22">
        <f t="shared" si="95"/>
        <v>31948</v>
      </c>
    </row>
    <row r="726" spans="1:19">
      <c r="A726" s="14" t="s">
        <v>2037</v>
      </c>
      <c r="B726" s="15" t="s">
        <v>24</v>
      </c>
      <c r="C726" s="14" t="s">
        <v>2064</v>
      </c>
      <c r="D726" s="14" t="s">
        <v>2009</v>
      </c>
      <c r="E726" s="16">
        <v>2508958</v>
      </c>
      <c r="F726" s="16">
        <v>1547256</v>
      </c>
      <c r="G726" s="17">
        <v>61.7</v>
      </c>
      <c r="H726" s="16">
        <v>1416662</v>
      </c>
      <c r="I726" s="17">
        <v>56.5</v>
      </c>
      <c r="J726" s="16">
        <v>130594</v>
      </c>
      <c r="K726" s="17">
        <v>8.4</v>
      </c>
      <c r="L726" s="6" t="str">
        <f t="shared" si="88"/>
        <v>02/02/2021</v>
      </c>
      <c r="M726" s="6">
        <f t="shared" si="89"/>
        <v>44255</v>
      </c>
      <c r="N726" t="str">
        <f t="shared" si="90"/>
        <v>Nevada-44255</v>
      </c>
      <c r="O726" s="21">
        <f t="shared" si="91"/>
        <v>56.5</v>
      </c>
      <c r="P726" s="21">
        <f t="shared" si="92"/>
        <v>8.4</v>
      </c>
      <c r="Q726" s="22">
        <f t="shared" si="93"/>
        <v>2508958</v>
      </c>
      <c r="R726" s="22">
        <f t="shared" si="94"/>
        <v>1416662</v>
      </c>
      <c r="S726" s="22">
        <f t="shared" si="95"/>
        <v>130594</v>
      </c>
    </row>
    <row r="727" spans="1:19">
      <c r="A727" s="14" t="s">
        <v>2038</v>
      </c>
      <c r="B727" s="15" t="s">
        <v>19</v>
      </c>
      <c r="C727" s="14" t="s">
        <v>2064</v>
      </c>
      <c r="D727" s="14" t="s">
        <v>2009</v>
      </c>
      <c r="E727" s="16">
        <v>1134093</v>
      </c>
      <c r="F727" s="16">
        <v>761266</v>
      </c>
      <c r="G727" s="17">
        <v>67.099999999999994</v>
      </c>
      <c r="H727" s="16">
        <v>736509</v>
      </c>
      <c r="I727" s="17">
        <v>64.900000000000006</v>
      </c>
      <c r="J727" s="16">
        <v>24757</v>
      </c>
      <c r="K727" s="17">
        <v>3.3</v>
      </c>
      <c r="L727" s="6" t="str">
        <f t="shared" si="88"/>
        <v>02/02/2021</v>
      </c>
      <c r="M727" s="6">
        <f t="shared" si="89"/>
        <v>44255</v>
      </c>
      <c r="N727" t="str">
        <f t="shared" si="90"/>
        <v>New Hampshire-44255</v>
      </c>
      <c r="O727" s="21">
        <f t="shared" si="91"/>
        <v>64.900000000000006</v>
      </c>
      <c r="P727" s="21">
        <f t="shared" si="92"/>
        <v>3.3</v>
      </c>
      <c r="Q727" s="22">
        <f t="shared" si="93"/>
        <v>1134093</v>
      </c>
      <c r="R727" s="22">
        <f t="shared" si="94"/>
        <v>736509</v>
      </c>
      <c r="S727" s="22">
        <f t="shared" si="95"/>
        <v>24757</v>
      </c>
    </row>
    <row r="728" spans="1:19">
      <c r="A728" s="14" t="s">
        <v>2039</v>
      </c>
      <c r="B728" s="15" t="s">
        <v>21</v>
      </c>
      <c r="C728" s="14" t="s">
        <v>2064</v>
      </c>
      <c r="D728" s="14" t="s">
        <v>2009</v>
      </c>
      <c r="E728" s="16">
        <v>7071661</v>
      </c>
      <c r="F728" s="16">
        <v>4400717</v>
      </c>
      <c r="G728" s="17">
        <v>62.2</v>
      </c>
      <c r="H728" s="16">
        <v>4058931</v>
      </c>
      <c r="I728" s="17">
        <v>57.4</v>
      </c>
      <c r="J728" s="16">
        <v>341786</v>
      </c>
      <c r="K728" s="17">
        <v>7.8</v>
      </c>
      <c r="L728" s="6" t="str">
        <f t="shared" si="88"/>
        <v>02/02/2021</v>
      </c>
      <c r="M728" s="6">
        <f t="shared" si="89"/>
        <v>44255</v>
      </c>
      <c r="N728" t="str">
        <f t="shared" si="90"/>
        <v>New Jersey-44255</v>
      </c>
      <c r="O728" s="21">
        <f t="shared" si="91"/>
        <v>57.4</v>
      </c>
      <c r="P728" s="21">
        <f t="shared" si="92"/>
        <v>7.8</v>
      </c>
      <c r="Q728" s="22">
        <f t="shared" si="93"/>
        <v>7071661</v>
      </c>
      <c r="R728" s="22">
        <f t="shared" si="94"/>
        <v>4058931</v>
      </c>
      <c r="S728" s="22">
        <f t="shared" si="95"/>
        <v>341786</v>
      </c>
    </row>
    <row r="729" spans="1:19">
      <c r="A729" s="14" t="s">
        <v>2040</v>
      </c>
      <c r="B729" s="15" t="s">
        <v>47</v>
      </c>
      <c r="C729" s="14" t="s">
        <v>2064</v>
      </c>
      <c r="D729" s="14" t="s">
        <v>2009</v>
      </c>
      <c r="E729" s="16">
        <v>1659946</v>
      </c>
      <c r="F729" s="16">
        <v>959116</v>
      </c>
      <c r="G729" s="17">
        <v>57.8</v>
      </c>
      <c r="H729" s="16">
        <v>879428</v>
      </c>
      <c r="I729" s="17">
        <v>53</v>
      </c>
      <c r="J729" s="16">
        <v>79688</v>
      </c>
      <c r="K729" s="17">
        <v>8.3000000000000007</v>
      </c>
      <c r="L729" s="6" t="str">
        <f t="shared" si="88"/>
        <v>02/02/2021</v>
      </c>
      <c r="M729" s="6">
        <f t="shared" si="89"/>
        <v>44255</v>
      </c>
      <c r="N729" t="str">
        <f t="shared" si="90"/>
        <v>New Mexico-44255</v>
      </c>
      <c r="O729" s="21">
        <f t="shared" si="91"/>
        <v>53</v>
      </c>
      <c r="P729" s="21">
        <f t="shared" si="92"/>
        <v>8.3000000000000007</v>
      </c>
      <c r="Q729" s="22">
        <f t="shared" si="93"/>
        <v>1659946</v>
      </c>
      <c r="R729" s="22">
        <f t="shared" si="94"/>
        <v>879428</v>
      </c>
      <c r="S729" s="22">
        <f t="shared" si="95"/>
        <v>79688</v>
      </c>
    </row>
    <row r="730" spans="1:19">
      <c r="A730" s="14" t="s">
        <v>2041</v>
      </c>
      <c r="B730" s="15" t="s">
        <v>16</v>
      </c>
      <c r="C730" s="14" t="s">
        <v>2064</v>
      </c>
      <c r="D730" s="14" t="s">
        <v>2009</v>
      </c>
      <c r="E730" s="16">
        <v>15514030</v>
      </c>
      <c r="F730" s="16">
        <v>9289219</v>
      </c>
      <c r="G730" s="17">
        <v>59.9</v>
      </c>
      <c r="H730" s="16">
        <v>8463254</v>
      </c>
      <c r="I730" s="17">
        <v>54.6</v>
      </c>
      <c r="J730" s="16">
        <v>825965</v>
      </c>
      <c r="K730" s="17">
        <v>8.9</v>
      </c>
      <c r="L730" s="6" t="str">
        <f t="shared" si="88"/>
        <v>02/02/2021</v>
      </c>
      <c r="M730" s="6">
        <f t="shared" si="89"/>
        <v>44255</v>
      </c>
      <c r="N730" t="str">
        <f t="shared" si="90"/>
        <v>New York-44255</v>
      </c>
      <c r="O730" s="21">
        <f t="shared" si="91"/>
        <v>54.6</v>
      </c>
      <c r="P730" s="21">
        <f t="shared" si="92"/>
        <v>8.9</v>
      </c>
      <c r="Q730" s="22">
        <f t="shared" si="93"/>
        <v>15514030</v>
      </c>
      <c r="R730" s="22">
        <f t="shared" si="94"/>
        <v>8463254</v>
      </c>
      <c r="S730" s="22">
        <f t="shared" si="95"/>
        <v>825965</v>
      </c>
    </row>
    <row r="731" spans="1:19">
      <c r="A731" s="14" t="s">
        <v>2042</v>
      </c>
      <c r="B731" s="18" t="s">
        <v>2043</v>
      </c>
      <c r="C731" s="14" t="s">
        <v>2064</v>
      </c>
      <c r="D731" s="14" t="s">
        <v>2009</v>
      </c>
      <c r="E731" s="16">
        <v>6626156</v>
      </c>
      <c r="F731" s="16">
        <v>3875576</v>
      </c>
      <c r="G731" s="17">
        <v>58.5</v>
      </c>
      <c r="H731" s="16">
        <v>3376422</v>
      </c>
      <c r="I731" s="17">
        <v>51</v>
      </c>
      <c r="J731" s="16">
        <v>499154</v>
      </c>
      <c r="K731" s="17">
        <v>12.9</v>
      </c>
      <c r="L731" s="6" t="str">
        <f t="shared" si="88"/>
        <v>02/02/2021</v>
      </c>
      <c r="M731" s="6">
        <f t="shared" si="89"/>
        <v>44255</v>
      </c>
      <c r="N731" t="str">
        <f t="shared" si="90"/>
        <v>New York city-44255</v>
      </c>
      <c r="O731" s="21">
        <f t="shared" si="91"/>
        <v>51</v>
      </c>
      <c r="P731" s="21">
        <f t="shared" si="92"/>
        <v>12.9</v>
      </c>
      <c r="Q731" s="22">
        <f t="shared" si="93"/>
        <v>6626156</v>
      </c>
      <c r="R731" s="22">
        <f t="shared" si="94"/>
        <v>3376422</v>
      </c>
      <c r="S731" s="22">
        <f t="shared" si="95"/>
        <v>499154</v>
      </c>
    </row>
    <row r="732" spans="1:19">
      <c r="A732" s="14" t="s">
        <v>2044</v>
      </c>
      <c r="B732" s="15" t="s">
        <v>20</v>
      </c>
      <c r="C732" s="14" t="s">
        <v>2064</v>
      </c>
      <c r="D732" s="14" t="s">
        <v>2009</v>
      </c>
      <c r="E732" s="16">
        <v>8421014</v>
      </c>
      <c r="F732" s="16">
        <v>5032870</v>
      </c>
      <c r="G732" s="17">
        <v>59.8</v>
      </c>
      <c r="H732" s="16">
        <v>4746215</v>
      </c>
      <c r="I732" s="17">
        <v>56.4</v>
      </c>
      <c r="J732" s="16">
        <v>286655</v>
      </c>
      <c r="K732" s="17">
        <v>5.7</v>
      </c>
      <c r="L732" s="6" t="str">
        <f t="shared" si="88"/>
        <v>02/02/2021</v>
      </c>
      <c r="M732" s="6">
        <f t="shared" si="89"/>
        <v>44255</v>
      </c>
      <c r="N732" t="str">
        <f t="shared" si="90"/>
        <v>North Carolina-44255</v>
      </c>
      <c r="O732" s="21">
        <f t="shared" si="91"/>
        <v>56.4</v>
      </c>
      <c r="P732" s="21">
        <f t="shared" si="92"/>
        <v>5.7</v>
      </c>
      <c r="Q732" s="22">
        <f t="shared" si="93"/>
        <v>8421014</v>
      </c>
      <c r="R732" s="22">
        <f t="shared" si="94"/>
        <v>4746215</v>
      </c>
      <c r="S732" s="22">
        <f t="shared" si="95"/>
        <v>286655</v>
      </c>
    </row>
    <row r="733" spans="1:19">
      <c r="A733" s="14" t="s">
        <v>2045</v>
      </c>
      <c r="B733" s="15" t="s">
        <v>48</v>
      </c>
      <c r="C733" s="14" t="s">
        <v>2064</v>
      </c>
      <c r="D733" s="14" t="s">
        <v>2009</v>
      </c>
      <c r="E733" s="16">
        <v>585924</v>
      </c>
      <c r="F733" s="16">
        <v>404881</v>
      </c>
      <c r="G733" s="17">
        <v>69.099999999999994</v>
      </c>
      <c r="H733" s="16">
        <v>385567</v>
      </c>
      <c r="I733" s="17">
        <v>65.8</v>
      </c>
      <c r="J733" s="16">
        <v>19314</v>
      </c>
      <c r="K733" s="17">
        <v>4.8</v>
      </c>
      <c r="L733" s="6" t="str">
        <f t="shared" si="88"/>
        <v>02/02/2021</v>
      </c>
      <c r="M733" s="6">
        <f t="shared" si="89"/>
        <v>44255</v>
      </c>
      <c r="N733" t="str">
        <f t="shared" si="90"/>
        <v>North Dakota-44255</v>
      </c>
      <c r="O733" s="21">
        <f t="shared" si="91"/>
        <v>65.8</v>
      </c>
      <c r="P733" s="21">
        <f t="shared" si="92"/>
        <v>4.8</v>
      </c>
      <c r="Q733" s="22">
        <f t="shared" si="93"/>
        <v>585924</v>
      </c>
      <c r="R733" s="22">
        <f t="shared" si="94"/>
        <v>385567</v>
      </c>
      <c r="S733" s="22">
        <f t="shared" si="95"/>
        <v>19314</v>
      </c>
    </row>
    <row r="734" spans="1:19">
      <c r="A734" s="14" t="s">
        <v>2046</v>
      </c>
      <c r="B734" s="15" t="s">
        <v>41</v>
      </c>
      <c r="C734" s="14" t="s">
        <v>2064</v>
      </c>
      <c r="D734" s="14" t="s">
        <v>2009</v>
      </c>
      <c r="E734" s="16">
        <v>9261248</v>
      </c>
      <c r="F734" s="16">
        <v>5754831</v>
      </c>
      <c r="G734" s="17">
        <v>62.1</v>
      </c>
      <c r="H734" s="16">
        <v>5467073</v>
      </c>
      <c r="I734" s="17">
        <v>59</v>
      </c>
      <c r="J734" s="16">
        <v>287758</v>
      </c>
      <c r="K734" s="17">
        <v>5</v>
      </c>
      <c r="L734" s="6" t="str">
        <f t="shared" si="88"/>
        <v>02/02/2021</v>
      </c>
      <c r="M734" s="6">
        <f t="shared" si="89"/>
        <v>44255</v>
      </c>
      <c r="N734" t="str">
        <f t="shared" si="90"/>
        <v>Ohio-44255</v>
      </c>
      <c r="O734" s="21">
        <f t="shared" si="91"/>
        <v>59</v>
      </c>
      <c r="P734" s="21">
        <f t="shared" si="92"/>
        <v>5</v>
      </c>
      <c r="Q734" s="22">
        <f t="shared" si="93"/>
        <v>9261248</v>
      </c>
      <c r="R734" s="22">
        <f t="shared" si="94"/>
        <v>5467073</v>
      </c>
      <c r="S734" s="22">
        <f t="shared" si="95"/>
        <v>287758</v>
      </c>
    </row>
    <row r="735" spans="1:19">
      <c r="A735" s="14" t="s">
        <v>2047</v>
      </c>
      <c r="B735" s="15" t="s">
        <v>30</v>
      </c>
      <c r="C735" s="14" t="s">
        <v>2064</v>
      </c>
      <c r="D735" s="14" t="s">
        <v>2009</v>
      </c>
      <c r="E735" s="16">
        <v>3065768</v>
      </c>
      <c r="F735" s="16">
        <v>1865515</v>
      </c>
      <c r="G735" s="17">
        <v>60.8</v>
      </c>
      <c r="H735" s="16">
        <v>1784222</v>
      </c>
      <c r="I735" s="17">
        <v>58.2</v>
      </c>
      <c r="J735" s="16">
        <v>81293</v>
      </c>
      <c r="K735" s="17">
        <v>4.4000000000000004</v>
      </c>
      <c r="L735" s="6" t="str">
        <f t="shared" si="88"/>
        <v>02/02/2021</v>
      </c>
      <c r="M735" s="6">
        <f t="shared" si="89"/>
        <v>44255</v>
      </c>
      <c r="N735" t="str">
        <f t="shared" si="90"/>
        <v>Oklahoma-44255</v>
      </c>
      <c r="O735" s="21">
        <f t="shared" si="91"/>
        <v>58.2</v>
      </c>
      <c r="P735" s="21">
        <f t="shared" si="92"/>
        <v>4.4000000000000004</v>
      </c>
      <c r="Q735" s="22">
        <f t="shared" si="93"/>
        <v>3065768</v>
      </c>
      <c r="R735" s="22">
        <f t="shared" si="94"/>
        <v>1784222</v>
      </c>
      <c r="S735" s="22">
        <f t="shared" si="95"/>
        <v>81293</v>
      </c>
    </row>
    <row r="736" spans="1:19">
      <c r="A736" s="14" t="s">
        <v>2048</v>
      </c>
      <c r="B736" s="15" t="s">
        <v>14</v>
      </c>
      <c r="C736" s="14" t="s">
        <v>2064</v>
      </c>
      <c r="D736" s="14" t="s">
        <v>2009</v>
      </c>
      <c r="E736" s="16">
        <v>3459073</v>
      </c>
      <c r="F736" s="16">
        <v>2152231</v>
      </c>
      <c r="G736" s="17">
        <v>62.2</v>
      </c>
      <c r="H736" s="16">
        <v>2021314</v>
      </c>
      <c r="I736" s="17">
        <v>58.4</v>
      </c>
      <c r="J736" s="16">
        <v>130917</v>
      </c>
      <c r="K736" s="17">
        <v>6.1</v>
      </c>
      <c r="L736" s="6" t="str">
        <f t="shared" si="88"/>
        <v>02/02/2021</v>
      </c>
      <c r="M736" s="6">
        <f t="shared" si="89"/>
        <v>44255</v>
      </c>
      <c r="N736" t="str">
        <f t="shared" si="90"/>
        <v>Oregon-44255</v>
      </c>
      <c r="O736" s="21">
        <f t="shared" si="91"/>
        <v>58.4</v>
      </c>
      <c r="P736" s="21">
        <f t="shared" si="92"/>
        <v>6.1</v>
      </c>
      <c r="Q736" s="22">
        <f t="shared" si="93"/>
        <v>3459073</v>
      </c>
      <c r="R736" s="22">
        <f t="shared" si="94"/>
        <v>2021314</v>
      </c>
      <c r="S736" s="22">
        <f t="shared" si="95"/>
        <v>130917</v>
      </c>
    </row>
    <row r="737" spans="1:19">
      <c r="A737" s="14" t="s">
        <v>2049</v>
      </c>
      <c r="B737" s="15" t="s">
        <v>31</v>
      </c>
      <c r="C737" s="14" t="s">
        <v>2064</v>
      </c>
      <c r="D737" s="14" t="s">
        <v>2009</v>
      </c>
      <c r="E737" s="16">
        <v>10273015</v>
      </c>
      <c r="F737" s="16">
        <v>6336114</v>
      </c>
      <c r="G737" s="17">
        <v>61.7</v>
      </c>
      <c r="H737" s="16">
        <v>5867054</v>
      </c>
      <c r="I737" s="17">
        <v>57.1</v>
      </c>
      <c r="J737" s="16">
        <v>469060</v>
      </c>
      <c r="K737" s="17">
        <v>7.4</v>
      </c>
      <c r="L737" s="6" t="str">
        <f t="shared" si="88"/>
        <v>02/02/2021</v>
      </c>
      <c r="M737" s="6">
        <f t="shared" si="89"/>
        <v>44255</v>
      </c>
      <c r="N737" t="str">
        <f t="shared" si="90"/>
        <v>Pennsylvania-44255</v>
      </c>
      <c r="O737" s="21">
        <f t="shared" si="91"/>
        <v>57.1</v>
      </c>
      <c r="P737" s="21">
        <f t="shared" si="92"/>
        <v>7.4</v>
      </c>
      <c r="Q737" s="22">
        <f t="shared" si="93"/>
        <v>10273015</v>
      </c>
      <c r="R737" s="22">
        <f t="shared" si="94"/>
        <v>5867054</v>
      </c>
      <c r="S737" s="22">
        <f t="shared" si="95"/>
        <v>469060</v>
      </c>
    </row>
    <row r="738" spans="1:19">
      <c r="A738" s="14" t="s">
        <v>2050</v>
      </c>
      <c r="B738" s="15" t="s">
        <v>17</v>
      </c>
      <c r="C738" s="14" t="s">
        <v>2064</v>
      </c>
      <c r="D738" s="14" t="s">
        <v>2009</v>
      </c>
      <c r="E738" s="16">
        <v>864073</v>
      </c>
      <c r="F738" s="16">
        <v>538742</v>
      </c>
      <c r="G738" s="17">
        <v>62.3</v>
      </c>
      <c r="H738" s="16">
        <v>499579</v>
      </c>
      <c r="I738" s="17">
        <v>57.8</v>
      </c>
      <c r="J738" s="16">
        <v>39163</v>
      </c>
      <c r="K738" s="17">
        <v>7.3</v>
      </c>
      <c r="L738" s="6" t="str">
        <f t="shared" si="88"/>
        <v>02/02/2021</v>
      </c>
      <c r="M738" s="6">
        <f t="shared" si="89"/>
        <v>44255</v>
      </c>
      <c r="N738" t="str">
        <f t="shared" si="90"/>
        <v>Rhode Island-44255</v>
      </c>
      <c r="O738" s="21">
        <f t="shared" si="91"/>
        <v>57.8</v>
      </c>
      <c r="P738" s="21">
        <f t="shared" si="92"/>
        <v>7.3</v>
      </c>
      <c r="Q738" s="22">
        <f t="shared" si="93"/>
        <v>864073</v>
      </c>
      <c r="R738" s="22">
        <f t="shared" si="94"/>
        <v>499579</v>
      </c>
      <c r="S738" s="22">
        <f t="shared" si="95"/>
        <v>39163</v>
      </c>
    </row>
    <row r="739" spans="1:19">
      <c r="A739" s="14" t="s">
        <v>2051</v>
      </c>
      <c r="B739" s="15" t="s">
        <v>32</v>
      </c>
      <c r="C739" s="14" t="s">
        <v>2064</v>
      </c>
      <c r="D739" s="14" t="s">
        <v>2009</v>
      </c>
      <c r="E739" s="16">
        <v>4167943</v>
      </c>
      <c r="F739" s="16">
        <v>2377180</v>
      </c>
      <c r="G739" s="17">
        <v>57</v>
      </c>
      <c r="H739" s="16">
        <v>2253252</v>
      </c>
      <c r="I739" s="17">
        <v>54.1</v>
      </c>
      <c r="J739" s="16">
        <v>123928</v>
      </c>
      <c r="K739" s="17">
        <v>5.2</v>
      </c>
      <c r="L739" s="6" t="str">
        <f t="shared" si="88"/>
        <v>02/02/2021</v>
      </c>
      <c r="M739" s="6">
        <f t="shared" si="89"/>
        <v>44255</v>
      </c>
      <c r="N739" t="str">
        <f t="shared" si="90"/>
        <v>South Carolina-44255</v>
      </c>
      <c r="O739" s="21">
        <f t="shared" si="91"/>
        <v>54.1</v>
      </c>
      <c r="P739" s="21">
        <f t="shared" si="92"/>
        <v>5.2</v>
      </c>
      <c r="Q739" s="22">
        <f t="shared" si="93"/>
        <v>4167943</v>
      </c>
      <c r="R739" s="22">
        <f t="shared" si="94"/>
        <v>2253252</v>
      </c>
      <c r="S739" s="22">
        <f t="shared" si="95"/>
        <v>123928</v>
      </c>
    </row>
    <row r="740" spans="1:19">
      <c r="A740" s="14" t="s">
        <v>2052</v>
      </c>
      <c r="B740" s="15" t="s">
        <v>43</v>
      </c>
      <c r="C740" s="14" t="s">
        <v>2064</v>
      </c>
      <c r="D740" s="14" t="s">
        <v>2009</v>
      </c>
      <c r="E740" s="16">
        <v>682979</v>
      </c>
      <c r="F740" s="16">
        <v>472209</v>
      </c>
      <c r="G740" s="17">
        <v>69.099999999999994</v>
      </c>
      <c r="H740" s="16">
        <v>458060</v>
      </c>
      <c r="I740" s="17">
        <v>67.099999999999994</v>
      </c>
      <c r="J740" s="16">
        <v>14149</v>
      </c>
      <c r="K740" s="17">
        <v>3</v>
      </c>
      <c r="L740" s="6" t="str">
        <f t="shared" si="88"/>
        <v>02/02/2021</v>
      </c>
      <c r="M740" s="6">
        <f t="shared" si="89"/>
        <v>44255</v>
      </c>
      <c r="N740" t="str">
        <f t="shared" si="90"/>
        <v>South Dakota-44255</v>
      </c>
      <c r="O740" s="21">
        <f t="shared" si="91"/>
        <v>67.099999999999994</v>
      </c>
      <c r="P740" s="21">
        <f t="shared" si="92"/>
        <v>3</v>
      </c>
      <c r="Q740" s="22">
        <f t="shared" si="93"/>
        <v>682979</v>
      </c>
      <c r="R740" s="22">
        <f t="shared" si="94"/>
        <v>458060</v>
      </c>
      <c r="S740" s="22">
        <f t="shared" si="95"/>
        <v>14149</v>
      </c>
    </row>
    <row r="741" spans="1:19">
      <c r="A741" s="14" t="s">
        <v>2053</v>
      </c>
      <c r="B741" s="15" t="s">
        <v>25</v>
      </c>
      <c r="C741" s="14" t="s">
        <v>2064</v>
      </c>
      <c r="D741" s="14" t="s">
        <v>2009</v>
      </c>
      <c r="E741" s="16">
        <v>5473138</v>
      </c>
      <c r="F741" s="16">
        <v>3308398</v>
      </c>
      <c r="G741" s="17">
        <v>60.4</v>
      </c>
      <c r="H741" s="16">
        <v>3146088</v>
      </c>
      <c r="I741" s="17">
        <v>57.5</v>
      </c>
      <c r="J741" s="16">
        <v>162310</v>
      </c>
      <c r="K741" s="17">
        <v>4.9000000000000004</v>
      </c>
      <c r="L741" s="6" t="str">
        <f t="shared" si="88"/>
        <v>02/02/2021</v>
      </c>
      <c r="M741" s="6">
        <f t="shared" si="89"/>
        <v>44255</v>
      </c>
      <c r="N741" t="str">
        <f t="shared" si="90"/>
        <v>Tennessee-44255</v>
      </c>
      <c r="O741" s="21">
        <f t="shared" si="91"/>
        <v>57.5</v>
      </c>
      <c r="P741" s="21">
        <f t="shared" si="92"/>
        <v>4.9000000000000004</v>
      </c>
      <c r="Q741" s="22">
        <f t="shared" si="93"/>
        <v>5473138</v>
      </c>
      <c r="R741" s="22">
        <f t="shared" si="94"/>
        <v>3146088</v>
      </c>
      <c r="S741" s="22">
        <f t="shared" si="95"/>
        <v>162310</v>
      </c>
    </row>
    <row r="742" spans="1:19">
      <c r="A742" s="14" t="s">
        <v>2054</v>
      </c>
      <c r="B742" s="15" t="s">
        <v>11</v>
      </c>
      <c r="C742" s="14" t="s">
        <v>2064</v>
      </c>
      <c r="D742" s="14" t="s">
        <v>2009</v>
      </c>
      <c r="E742" s="16">
        <v>22500029</v>
      </c>
      <c r="F742" s="16">
        <v>14005206</v>
      </c>
      <c r="G742" s="17">
        <v>62.2</v>
      </c>
      <c r="H742" s="16">
        <v>13034891</v>
      </c>
      <c r="I742" s="17">
        <v>57.9</v>
      </c>
      <c r="J742" s="16">
        <v>970315</v>
      </c>
      <c r="K742" s="17">
        <v>6.9</v>
      </c>
      <c r="L742" s="6" t="str">
        <f t="shared" si="88"/>
        <v>02/02/2021</v>
      </c>
      <c r="M742" s="6">
        <f t="shared" si="89"/>
        <v>44255</v>
      </c>
      <c r="N742" t="str">
        <f t="shared" si="90"/>
        <v>Texas-44255</v>
      </c>
      <c r="O742" s="21">
        <f t="shared" si="91"/>
        <v>57.9</v>
      </c>
      <c r="P742" s="21">
        <f t="shared" si="92"/>
        <v>6.9</v>
      </c>
      <c r="Q742" s="22">
        <f t="shared" si="93"/>
        <v>22500029</v>
      </c>
      <c r="R742" s="22">
        <f t="shared" si="94"/>
        <v>13034891</v>
      </c>
      <c r="S742" s="22">
        <f t="shared" si="95"/>
        <v>970315</v>
      </c>
    </row>
    <row r="743" spans="1:19">
      <c r="A743" s="14" t="s">
        <v>2055</v>
      </c>
      <c r="B743" s="15" t="s">
        <v>13</v>
      </c>
      <c r="C743" s="14" t="s">
        <v>2064</v>
      </c>
      <c r="D743" s="14" t="s">
        <v>2009</v>
      </c>
      <c r="E743" s="16">
        <v>2429915</v>
      </c>
      <c r="F743" s="16">
        <v>1630643</v>
      </c>
      <c r="G743" s="17">
        <v>67.099999999999994</v>
      </c>
      <c r="H743" s="16">
        <v>1581744</v>
      </c>
      <c r="I743" s="17">
        <v>65.099999999999994</v>
      </c>
      <c r="J743" s="16">
        <v>48899</v>
      </c>
      <c r="K743" s="17">
        <v>3</v>
      </c>
      <c r="L743" s="6" t="str">
        <f t="shared" si="88"/>
        <v>02/02/2021</v>
      </c>
      <c r="M743" s="6">
        <f t="shared" si="89"/>
        <v>44255</v>
      </c>
      <c r="N743" t="str">
        <f t="shared" si="90"/>
        <v>Utah-44255</v>
      </c>
      <c r="O743" s="21">
        <f t="shared" si="91"/>
        <v>65.099999999999994</v>
      </c>
      <c r="P743" s="21">
        <f t="shared" si="92"/>
        <v>3</v>
      </c>
      <c r="Q743" s="22">
        <f t="shared" si="93"/>
        <v>2429915</v>
      </c>
      <c r="R743" s="22">
        <f t="shared" si="94"/>
        <v>1581744</v>
      </c>
      <c r="S743" s="22">
        <f t="shared" si="95"/>
        <v>48899</v>
      </c>
    </row>
    <row r="744" spans="1:19">
      <c r="A744" s="14" t="s">
        <v>2056</v>
      </c>
      <c r="B744" s="15" t="s">
        <v>36</v>
      </c>
      <c r="C744" s="14" t="s">
        <v>2064</v>
      </c>
      <c r="D744" s="14" t="s">
        <v>2009</v>
      </c>
      <c r="E744" s="16">
        <v>518856</v>
      </c>
      <c r="F744" s="16">
        <v>313180</v>
      </c>
      <c r="G744" s="17">
        <v>60.4</v>
      </c>
      <c r="H744" s="16">
        <v>303663</v>
      </c>
      <c r="I744" s="17">
        <v>58.5</v>
      </c>
      <c r="J744" s="16">
        <v>9517</v>
      </c>
      <c r="K744" s="17">
        <v>3</v>
      </c>
      <c r="L744" s="6" t="str">
        <f t="shared" si="88"/>
        <v>02/02/2021</v>
      </c>
      <c r="M744" s="6">
        <f t="shared" si="89"/>
        <v>44255</v>
      </c>
      <c r="N744" t="str">
        <f t="shared" si="90"/>
        <v>Vermont-44255</v>
      </c>
      <c r="O744" s="21">
        <f t="shared" si="91"/>
        <v>58.5</v>
      </c>
      <c r="P744" s="21">
        <f t="shared" si="92"/>
        <v>3</v>
      </c>
      <c r="Q744" s="22">
        <f t="shared" si="93"/>
        <v>518856</v>
      </c>
      <c r="R744" s="22">
        <f t="shared" si="94"/>
        <v>303663</v>
      </c>
      <c r="S744" s="22">
        <f t="shared" si="95"/>
        <v>9517</v>
      </c>
    </row>
    <row r="745" spans="1:19">
      <c r="A745" s="14" t="s">
        <v>2057</v>
      </c>
      <c r="B745" s="15" t="s">
        <v>37</v>
      </c>
      <c r="C745" s="14" t="s">
        <v>2064</v>
      </c>
      <c r="D745" s="14" t="s">
        <v>2009</v>
      </c>
      <c r="E745" s="16">
        <v>6740927</v>
      </c>
      <c r="F745" s="16">
        <v>4236621</v>
      </c>
      <c r="G745" s="17">
        <v>62.8</v>
      </c>
      <c r="H745" s="16">
        <v>4016894</v>
      </c>
      <c r="I745" s="17">
        <v>59.6</v>
      </c>
      <c r="J745" s="16">
        <v>219727</v>
      </c>
      <c r="K745" s="17">
        <v>5.2</v>
      </c>
      <c r="L745" s="6" t="str">
        <f t="shared" si="88"/>
        <v>02/02/2021</v>
      </c>
      <c r="M745" s="6">
        <f t="shared" si="89"/>
        <v>44255</v>
      </c>
      <c r="N745" t="str">
        <f t="shared" si="90"/>
        <v>Virginia-44255</v>
      </c>
      <c r="O745" s="21">
        <f t="shared" si="91"/>
        <v>59.6</v>
      </c>
      <c r="P745" s="21">
        <f t="shared" si="92"/>
        <v>5.2</v>
      </c>
      <c r="Q745" s="22">
        <f t="shared" si="93"/>
        <v>6740927</v>
      </c>
      <c r="R745" s="22">
        <f t="shared" si="94"/>
        <v>4016894</v>
      </c>
      <c r="S745" s="22">
        <f t="shared" si="95"/>
        <v>219727</v>
      </c>
    </row>
    <row r="746" spans="1:19">
      <c r="A746" s="14" t="s">
        <v>2058</v>
      </c>
      <c r="B746" s="15" t="s">
        <v>5</v>
      </c>
      <c r="C746" s="14" t="s">
        <v>2064</v>
      </c>
      <c r="D746" s="14" t="s">
        <v>2009</v>
      </c>
      <c r="E746" s="16">
        <v>6140754</v>
      </c>
      <c r="F746" s="16">
        <v>3837024</v>
      </c>
      <c r="G746" s="17">
        <v>62.5</v>
      </c>
      <c r="H746" s="16">
        <v>3621472</v>
      </c>
      <c r="I746" s="17">
        <v>59</v>
      </c>
      <c r="J746" s="16">
        <v>215552</v>
      </c>
      <c r="K746" s="17">
        <v>5.6</v>
      </c>
      <c r="L746" s="6" t="str">
        <f t="shared" si="88"/>
        <v>02/02/2021</v>
      </c>
      <c r="M746" s="6">
        <f t="shared" si="89"/>
        <v>44255</v>
      </c>
      <c r="N746" t="str">
        <f t="shared" si="90"/>
        <v>Washington-44255</v>
      </c>
      <c r="O746" s="21">
        <f t="shared" si="91"/>
        <v>59</v>
      </c>
      <c r="P746" s="21">
        <f t="shared" si="92"/>
        <v>5.6</v>
      </c>
      <c r="Q746" s="22">
        <f t="shared" si="93"/>
        <v>6140754</v>
      </c>
      <c r="R746" s="22">
        <f t="shared" si="94"/>
        <v>3621472</v>
      </c>
      <c r="S746" s="22">
        <f t="shared" si="95"/>
        <v>215552</v>
      </c>
    </row>
    <row r="747" spans="1:19">
      <c r="A747" s="14" t="s">
        <v>2059</v>
      </c>
      <c r="B747" s="15" t="s">
        <v>58</v>
      </c>
      <c r="C747" s="14" t="s">
        <v>2064</v>
      </c>
      <c r="D747" s="14" t="s">
        <v>2009</v>
      </c>
      <c r="E747" s="16">
        <v>1439233</v>
      </c>
      <c r="F747" s="16">
        <v>796069</v>
      </c>
      <c r="G747" s="17">
        <v>55.3</v>
      </c>
      <c r="H747" s="16">
        <v>746406</v>
      </c>
      <c r="I747" s="17">
        <v>51.9</v>
      </c>
      <c r="J747" s="16">
        <v>49663</v>
      </c>
      <c r="K747" s="17">
        <v>6.2</v>
      </c>
      <c r="L747" s="6" t="str">
        <f t="shared" si="88"/>
        <v>02/02/2021</v>
      </c>
      <c r="M747" s="6">
        <f t="shared" si="89"/>
        <v>44255</v>
      </c>
      <c r="N747" t="str">
        <f t="shared" si="90"/>
        <v>West Virginia-44255</v>
      </c>
      <c r="O747" s="21">
        <f t="shared" si="91"/>
        <v>51.9</v>
      </c>
      <c r="P747" s="21">
        <f t="shared" si="92"/>
        <v>6.2</v>
      </c>
      <c r="Q747" s="22">
        <f t="shared" si="93"/>
        <v>1439233</v>
      </c>
      <c r="R747" s="22">
        <f t="shared" si="94"/>
        <v>746406</v>
      </c>
      <c r="S747" s="22">
        <f t="shared" si="95"/>
        <v>49663</v>
      </c>
    </row>
    <row r="748" spans="1:19">
      <c r="A748" s="14" t="s">
        <v>2060</v>
      </c>
      <c r="B748" s="15" t="s">
        <v>10</v>
      </c>
      <c r="C748" s="14" t="s">
        <v>2064</v>
      </c>
      <c r="D748" s="14" t="s">
        <v>2009</v>
      </c>
      <c r="E748" s="16">
        <v>4665137</v>
      </c>
      <c r="F748" s="16">
        <v>3059420</v>
      </c>
      <c r="G748" s="17">
        <v>65.599999999999994</v>
      </c>
      <c r="H748" s="16">
        <v>2942857</v>
      </c>
      <c r="I748" s="17">
        <v>63.1</v>
      </c>
      <c r="J748" s="16">
        <v>116563</v>
      </c>
      <c r="K748" s="17">
        <v>3.8</v>
      </c>
      <c r="L748" s="6" t="str">
        <f t="shared" si="88"/>
        <v>02/02/2021</v>
      </c>
      <c r="M748" s="6">
        <f t="shared" si="89"/>
        <v>44255</v>
      </c>
      <c r="N748" t="str">
        <f t="shared" si="90"/>
        <v>Wisconsin-44255</v>
      </c>
      <c r="O748" s="21">
        <f t="shared" si="91"/>
        <v>63.1</v>
      </c>
      <c r="P748" s="21">
        <f t="shared" si="92"/>
        <v>3.8</v>
      </c>
      <c r="Q748" s="22">
        <f t="shared" si="93"/>
        <v>4665137</v>
      </c>
      <c r="R748" s="22">
        <f t="shared" si="94"/>
        <v>2942857</v>
      </c>
      <c r="S748" s="22">
        <f t="shared" si="95"/>
        <v>116563</v>
      </c>
    </row>
    <row r="749" spans="1:19">
      <c r="A749" s="14" t="s">
        <v>2061</v>
      </c>
      <c r="B749" s="15" t="s">
        <v>49</v>
      </c>
      <c r="C749" s="14" t="s">
        <v>2064</v>
      </c>
      <c r="D749" s="14" t="s">
        <v>2009</v>
      </c>
      <c r="E749" s="16">
        <v>456315</v>
      </c>
      <c r="F749" s="16">
        <v>295385</v>
      </c>
      <c r="G749" s="17">
        <v>64.7</v>
      </c>
      <c r="H749" s="16">
        <v>279794</v>
      </c>
      <c r="I749" s="17">
        <v>61.3</v>
      </c>
      <c r="J749" s="16">
        <v>15591</v>
      </c>
      <c r="K749" s="17">
        <v>5.3</v>
      </c>
      <c r="L749" s="6" t="str">
        <f t="shared" si="88"/>
        <v>02/02/2021</v>
      </c>
      <c r="M749" s="6">
        <f t="shared" si="89"/>
        <v>44255</v>
      </c>
      <c r="N749" t="str">
        <f t="shared" si="90"/>
        <v>Wyoming-44255</v>
      </c>
      <c r="O749" s="21">
        <f t="shared" si="91"/>
        <v>61.3</v>
      </c>
      <c r="P749" s="21">
        <f t="shared" si="92"/>
        <v>5.3</v>
      </c>
      <c r="Q749" s="22">
        <f t="shared" si="93"/>
        <v>456315</v>
      </c>
      <c r="R749" s="22">
        <f t="shared" si="94"/>
        <v>279794</v>
      </c>
      <c r="S749" s="22">
        <f t="shared" si="95"/>
        <v>15591</v>
      </c>
    </row>
    <row r="750" spans="1:19">
      <c r="A750" s="14" t="s">
        <v>2007</v>
      </c>
      <c r="B750" s="15" t="s">
        <v>52</v>
      </c>
      <c r="C750" s="14" t="s">
        <v>2064</v>
      </c>
      <c r="D750" s="14" t="s">
        <v>2062</v>
      </c>
      <c r="E750" s="16">
        <v>3892132</v>
      </c>
      <c r="F750" s="16">
        <v>2236280</v>
      </c>
      <c r="G750" s="17">
        <v>57.5</v>
      </c>
      <c r="H750" s="16">
        <v>2151610</v>
      </c>
      <c r="I750" s="17">
        <v>55.3</v>
      </c>
      <c r="J750" s="16">
        <v>84670</v>
      </c>
      <c r="K750" s="17">
        <v>3.8</v>
      </c>
      <c r="L750" s="6" t="str">
        <f t="shared" si="88"/>
        <v>03/03/2021</v>
      </c>
      <c r="M750" s="6">
        <f t="shared" si="89"/>
        <v>44286</v>
      </c>
      <c r="N750" t="str">
        <f t="shared" si="90"/>
        <v>Alabama-44286</v>
      </c>
      <c r="O750" s="21">
        <f t="shared" si="91"/>
        <v>55.3</v>
      </c>
      <c r="P750" s="21">
        <f t="shared" si="92"/>
        <v>3.8</v>
      </c>
      <c r="Q750" s="22">
        <f t="shared" si="93"/>
        <v>3892132</v>
      </c>
      <c r="R750" s="22">
        <f t="shared" si="94"/>
        <v>2151610</v>
      </c>
      <c r="S750" s="22">
        <f t="shared" si="95"/>
        <v>84670</v>
      </c>
    </row>
    <row r="751" spans="1:19">
      <c r="A751" s="14" t="s">
        <v>2009</v>
      </c>
      <c r="B751" s="15" t="s">
        <v>50</v>
      </c>
      <c r="C751" s="14" t="s">
        <v>2064</v>
      </c>
      <c r="D751" s="14" t="s">
        <v>2062</v>
      </c>
      <c r="E751" s="16">
        <v>544548</v>
      </c>
      <c r="F751" s="16">
        <v>348617</v>
      </c>
      <c r="G751" s="17">
        <v>64</v>
      </c>
      <c r="H751" s="16">
        <v>325443</v>
      </c>
      <c r="I751" s="17">
        <v>59.8</v>
      </c>
      <c r="J751" s="16">
        <v>23174</v>
      </c>
      <c r="K751" s="17">
        <v>6.6</v>
      </c>
      <c r="L751" s="6" t="str">
        <f t="shared" si="88"/>
        <v>03/03/2021</v>
      </c>
      <c r="M751" s="6">
        <f t="shared" si="89"/>
        <v>44286</v>
      </c>
      <c r="N751" t="str">
        <f t="shared" si="90"/>
        <v>Alaska-44286</v>
      </c>
      <c r="O751" s="21">
        <f t="shared" si="91"/>
        <v>59.8</v>
      </c>
      <c r="P751" s="21">
        <f t="shared" si="92"/>
        <v>6.6</v>
      </c>
      <c r="Q751" s="22">
        <f t="shared" si="93"/>
        <v>544548</v>
      </c>
      <c r="R751" s="22">
        <f t="shared" si="94"/>
        <v>325443</v>
      </c>
      <c r="S751" s="22">
        <f t="shared" si="95"/>
        <v>23174</v>
      </c>
    </row>
    <row r="752" spans="1:19">
      <c r="A752" s="14" t="s">
        <v>2010</v>
      </c>
      <c r="B752" s="15" t="s">
        <v>8</v>
      </c>
      <c r="C752" s="14" t="s">
        <v>2064</v>
      </c>
      <c r="D752" s="14" t="s">
        <v>2062</v>
      </c>
      <c r="E752" s="16">
        <v>5952938</v>
      </c>
      <c r="F752" s="16">
        <v>3587380</v>
      </c>
      <c r="G752" s="17">
        <v>60.3</v>
      </c>
      <c r="H752" s="16">
        <v>3346926</v>
      </c>
      <c r="I752" s="17">
        <v>56.2</v>
      </c>
      <c r="J752" s="16">
        <v>240454</v>
      </c>
      <c r="K752" s="17">
        <v>6.7</v>
      </c>
      <c r="L752" s="6" t="str">
        <f t="shared" si="88"/>
        <v>03/03/2021</v>
      </c>
      <c r="M752" s="6">
        <f t="shared" si="89"/>
        <v>44286</v>
      </c>
      <c r="N752" t="str">
        <f t="shared" si="90"/>
        <v>Arizona-44286</v>
      </c>
      <c r="O752" s="21">
        <f t="shared" si="91"/>
        <v>56.2</v>
      </c>
      <c r="P752" s="21">
        <f t="shared" si="92"/>
        <v>6.7</v>
      </c>
      <c r="Q752" s="22">
        <f t="shared" si="93"/>
        <v>5952938</v>
      </c>
      <c r="R752" s="22">
        <f t="shared" si="94"/>
        <v>3346926</v>
      </c>
      <c r="S752" s="22">
        <f t="shared" si="95"/>
        <v>240454</v>
      </c>
    </row>
    <row r="753" spans="1:19">
      <c r="A753" s="14" t="s">
        <v>2011</v>
      </c>
      <c r="B753" s="15" t="s">
        <v>44</v>
      </c>
      <c r="C753" s="14" t="s">
        <v>2064</v>
      </c>
      <c r="D753" s="14" t="s">
        <v>2062</v>
      </c>
      <c r="E753" s="16">
        <v>2367295</v>
      </c>
      <c r="F753" s="16">
        <v>1359901</v>
      </c>
      <c r="G753" s="17">
        <v>57.4</v>
      </c>
      <c r="H753" s="16">
        <v>1299702</v>
      </c>
      <c r="I753" s="17">
        <v>54.9</v>
      </c>
      <c r="J753" s="16">
        <v>60199</v>
      </c>
      <c r="K753" s="17">
        <v>4.4000000000000004</v>
      </c>
      <c r="L753" s="6" t="str">
        <f t="shared" si="88"/>
        <v>03/03/2021</v>
      </c>
      <c r="M753" s="6">
        <f t="shared" si="89"/>
        <v>44286</v>
      </c>
      <c r="N753" t="str">
        <f t="shared" si="90"/>
        <v>Arkansas-44286</v>
      </c>
      <c r="O753" s="21">
        <f t="shared" si="91"/>
        <v>54.9</v>
      </c>
      <c r="P753" s="21">
        <f t="shared" si="92"/>
        <v>4.4000000000000004</v>
      </c>
      <c r="Q753" s="22">
        <f t="shared" si="93"/>
        <v>2367295</v>
      </c>
      <c r="R753" s="22">
        <f t="shared" si="94"/>
        <v>1299702</v>
      </c>
      <c r="S753" s="22">
        <f t="shared" si="95"/>
        <v>60199</v>
      </c>
    </row>
    <row r="754" spans="1:19">
      <c r="A754" s="14" t="s">
        <v>2012</v>
      </c>
      <c r="B754" s="15" t="s">
        <v>7</v>
      </c>
      <c r="C754" s="14" t="s">
        <v>2064</v>
      </c>
      <c r="D754" s="14" t="s">
        <v>2062</v>
      </c>
      <c r="E754" s="16">
        <v>31090057</v>
      </c>
      <c r="F754" s="16">
        <v>18902983</v>
      </c>
      <c r="G754" s="17">
        <v>60.8</v>
      </c>
      <c r="H754" s="16">
        <v>17342568</v>
      </c>
      <c r="I754" s="17">
        <v>55.8</v>
      </c>
      <c r="J754" s="16">
        <v>1560415</v>
      </c>
      <c r="K754" s="17">
        <v>8.3000000000000007</v>
      </c>
      <c r="L754" s="6" t="str">
        <f t="shared" si="88"/>
        <v>03/03/2021</v>
      </c>
      <c r="M754" s="6">
        <f t="shared" si="89"/>
        <v>44286</v>
      </c>
      <c r="N754" t="str">
        <f t="shared" si="90"/>
        <v>California-44286</v>
      </c>
      <c r="O754" s="21">
        <f t="shared" si="91"/>
        <v>55.8</v>
      </c>
      <c r="P754" s="21">
        <f t="shared" si="92"/>
        <v>8.3000000000000007</v>
      </c>
      <c r="Q754" s="22">
        <f t="shared" si="93"/>
        <v>31090057</v>
      </c>
      <c r="R754" s="22">
        <f t="shared" si="94"/>
        <v>17342568</v>
      </c>
      <c r="S754" s="22">
        <f t="shared" si="95"/>
        <v>1560415</v>
      </c>
    </row>
    <row r="755" spans="1:19">
      <c r="A755" s="14" t="s">
        <v>2013</v>
      </c>
      <c r="B755" s="18" t="s">
        <v>283</v>
      </c>
      <c r="C755" s="14" t="s">
        <v>2064</v>
      </c>
      <c r="D755" s="14" t="s">
        <v>2062</v>
      </c>
      <c r="E755" s="16">
        <v>7988311</v>
      </c>
      <c r="F755" s="16">
        <v>5104945</v>
      </c>
      <c r="G755" s="17">
        <v>63.9</v>
      </c>
      <c r="H755" s="16">
        <v>4525854</v>
      </c>
      <c r="I755" s="17">
        <v>56.7</v>
      </c>
      <c r="J755" s="16">
        <v>579091</v>
      </c>
      <c r="K755" s="17">
        <v>11.3</v>
      </c>
      <c r="L755" s="6" t="str">
        <f t="shared" si="88"/>
        <v>03/03/2021</v>
      </c>
      <c r="M755" s="6">
        <f t="shared" si="89"/>
        <v>44286</v>
      </c>
      <c r="N755" t="str">
        <f t="shared" si="90"/>
        <v>Los Angeles County-44286</v>
      </c>
      <c r="O755" s="21">
        <f t="shared" si="91"/>
        <v>56.7</v>
      </c>
      <c r="P755" s="21">
        <f t="shared" si="92"/>
        <v>11.3</v>
      </c>
      <c r="Q755" s="22">
        <f t="shared" si="93"/>
        <v>7988311</v>
      </c>
      <c r="R755" s="22">
        <f t="shared" si="94"/>
        <v>4525854</v>
      </c>
      <c r="S755" s="22">
        <f t="shared" si="95"/>
        <v>579091</v>
      </c>
    </row>
    <row r="756" spans="1:19">
      <c r="A756" s="14" t="s">
        <v>2014</v>
      </c>
      <c r="B756" s="15" t="s">
        <v>22</v>
      </c>
      <c r="C756" s="14" t="s">
        <v>2064</v>
      </c>
      <c r="D756" s="14" t="s">
        <v>2062</v>
      </c>
      <c r="E756" s="16">
        <v>4651709</v>
      </c>
      <c r="F756" s="16">
        <v>3188532</v>
      </c>
      <c r="G756" s="17">
        <v>68.5</v>
      </c>
      <c r="H756" s="16">
        <v>2983155</v>
      </c>
      <c r="I756" s="17">
        <v>64.099999999999994</v>
      </c>
      <c r="J756" s="16">
        <v>205377</v>
      </c>
      <c r="K756" s="17">
        <v>6.4</v>
      </c>
      <c r="L756" s="6" t="str">
        <f t="shared" si="88"/>
        <v>03/03/2021</v>
      </c>
      <c r="M756" s="6">
        <f t="shared" si="89"/>
        <v>44286</v>
      </c>
      <c r="N756" t="str">
        <f t="shared" si="90"/>
        <v>Colorado-44286</v>
      </c>
      <c r="O756" s="21">
        <f t="shared" si="91"/>
        <v>64.099999999999994</v>
      </c>
      <c r="P756" s="21">
        <f t="shared" si="92"/>
        <v>6.4</v>
      </c>
      <c r="Q756" s="22">
        <f t="shared" si="93"/>
        <v>4651709</v>
      </c>
      <c r="R756" s="22">
        <f t="shared" si="94"/>
        <v>2983155</v>
      </c>
      <c r="S756" s="22">
        <f t="shared" si="95"/>
        <v>205377</v>
      </c>
    </row>
    <row r="757" spans="1:19">
      <c r="A757" s="14" t="s">
        <v>2015</v>
      </c>
      <c r="B757" s="15" t="s">
        <v>38</v>
      </c>
      <c r="C757" s="14" t="s">
        <v>2064</v>
      </c>
      <c r="D757" s="14" t="s">
        <v>2062</v>
      </c>
      <c r="E757" s="16">
        <v>2878425</v>
      </c>
      <c r="F757" s="16">
        <v>1729780</v>
      </c>
      <c r="G757" s="17">
        <v>60.1</v>
      </c>
      <c r="H757" s="16">
        <v>1586542</v>
      </c>
      <c r="I757" s="17">
        <v>55.1</v>
      </c>
      <c r="J757" s="16">
        <v>143238</v>
      </c>
      <c r="K757" s="17">
        <v>8.3000000000000007</v>
      </c>
      <c r="L757" s="6" t="str">
        <f t="shared" si="88"/>
        <v>03/03/2021</v>
      </c>
      <c r="M757" s="6">
        <f t="shared" si="89"/>
        <v>44286</v>
      </c>
      <c r="N757" t="str">
        <f t="shared" si="90"/>
        <v>Connecticut-44286</v>
      </c>
      <c r="O757" s="21">
        <f t="shared" si="91"/>
        <v>55.1</v>
      </c>
      <c r="P757" s="21">
        <f t="shared" si="92"/>
        <v>8.3000000000000007</v>
      </c>
      <c r="Q757" s="22">
        <f t="shared" si="93"/>
        <v>2878425</v>
      </c>
      <c r="R757" s="22">
        <f t="shared" si="94"/>
        <v>1586542</v>
      </c>
      <c r="S757" s="22">
        <f t="shared" si="95"/>
        <v>143238</v>
      </c>
    </row>
    <row r="758" spans="1:19">
      <c r="A758" s="14" t="s">
        <v>2016</v>
      </c>
      <c r="B758" s="15" t="s">
        <v>45</v>
      </c>
      <c r="C758" s="14" t="s">
        <v>2064</v>
      </c>
      <c r="D758" s="14" t="s">
        <v>2062</v>
      </c>
      <c r="E758" s="16">
        <v>797621</v>
      </c>
      <c r="F758" s="16">
        <v>489462</v>
      </c>
      <c r="G758" s="17">
        <v>61.4</v>
      </c>
      <c r="H758" s="16">
        <v>457822</v>
      </c>
      <c r="I758" s="17">
        <v>57.4</v>
      </c>
      <c r="J758" s="16">
        <v>31640</v>
      </c>
      <c r="K758" s="17">
        <v>6.5</v>
      </c>
      <c r="L758" s="6" t="str">
        <f t="shared" si="88"/>
        <v>03/03/2021</v>
      </c>
      <c r="M758" s="6">
        <f t="shared" si="89"/>
        <v>44286</v>
      </c>
      <c r="N758" t="str">
        <f t="shared" si="90"/>
        <v>Delaware-44286</v>
      </c>
      <c r="O758" s="21">
        <f t="shared" si="91"/>
        <v>57.4</v>
      </c>
      <c r="P758" s="21">
        <f t="shared" si="92"/>
        <v>6.5</v>
      </c>
      <c r="Q758" s="22">
        <f t="shared" si="93"/>
        <v>797621</v>
      </c>
      <c r="R758" s="22">
        <f t="shared" si="94"/>
        <v>457822</v>
      </c>
      <c r="S758" s="22">
        <f t="shared" si="95"/>
        <v>31640</v>
      </c>
    </row>
    <row r="759" spans="1:19">
      <c r="A759" s="14" t="s">
        <v>2017</v>
      </c>
      <c r="B759" s="15" t="s">
        <v>33</v>
      </c>
      <c r="C759" s="14" t="s">
        <v>2064</v>
      </c>
      <c r="D759" s="14" t="s">
        <v>2062</v>
      </c>
      <c r="E759" s="16">
        <v>584522</v>
      </c>
      <c r="F759" s="16">
        <v>406931</v>
      </c>
      <c r="G759" s="17">
        <v>69.599999999999994</v>
      </c>
      <c r="H759" s="16">
        <v>375380</v>
      </c>
      <c r="I759" s="17">
        <v>64.2</v>
      </c>
      <c r="J759" s="16">
        <v>31551</v>
      </c>
      <c r="K759" s="17">
        <v>7.8</v>
      </c>
      <c r="L759" s="6" t="str">
        <f t="shared" si="88"/>
        <v>03/03/2021</v>
      </c>
      <c r="M759" s="6">
        <f t="shared" si="89"/>
        <v>44286</v>
      </c>
      <c r="N759" t="str">
        <f t="shared" si="90"/>
        <v>District of Columbia-44286</v>
      </c>
      <c r="O759" s="21">
        <f t="shared" si="91"/>
        <v>64.2</v>
      </c>
      <c r="P759" s="21">
        <f t="shared" si="92"/>
        <v>7.8</v>
      </c>
      <c r="Q759" s="22">
        <f t="shared" si="93"/>
        <v>584522</v>
      </c>
      <c r="R759" s="22">
        <f t="shared" si="94"/>
        <v>375380</v>
      </c>
      <c r="S759" s="22">
        <f t="shared" si="95"/>
        <v>31551</v>
      </c>
    </row>
    <row r="760" spans="1:19">
      <c r="A760" s="14" t="s">
        <v>2018</v>
      </c>
      <c r="B760" s="15" t="s">
        <v>15</v>
      </c>
      <c r="C760" s="14" t="s">
        <v>2064</v>
      </c>
      <c r="D760" s="14" t="s">
        <v>2062</v>
      </c>
      <c r="E760" s="16">
        <v>17783671</v>
      </c>
      <c r="F760" s="16">
        <v>10169969</v>
      </c>
      <c r="G760" s="17">
        <v>57.2</v>
      </c>
      <c r="H760" s="16">
        <v>9695343</v>
      </c>
      <c r="I760" s="17">
        <v>54.5</v>
      </c>
      <c r="J760" s="16">
        <v>474626</v>
      </c>
      <c r="K760" s="17">
        <v>4.7</v>
      </c>
      <c r="L760" s="6" t="str">
        <f t="shared" si="88"/>
        <v>03/03/2021</v>
      </c>
      <c r="M760" s="6">
        <f t="shared" si="89"/>
        <v>44286</v>
      </c>
      <c r="N760" t="str">
        <f t="shared" si="90"/>
        <v>Florida-44286</v>
      </c>
      <c r="O760" s="21">
        <f t="shared" si="91"/>
        <v>54.5</v>
      </c>
      <c r="P760" s="21">
        <f t="shared" si="92"/>
        <v>4.7</v>
      </c>
      <c r="Q760" s="22">
        <f t="shared" si="93"/>
        <v>17783671</v>
      </c>
      <c r="R760" s="22">
        <f t="shared" si="94"/>
        <v>9695343</v>
      </c>
      <c r="S760" s="22">
        <f t="shared" si="95"/>
        <v>474626</v>
      </c>
    </row>
    <row r="761" spans="1:19">
      <c r="A761" s="14" t="s">
        <v>2019</v>
      </c>
      <c r="B761" s="15" t="s">
        <v>18</v>
      </c>
      <c r="C761" s="14" t="s">
        <v>2064</v>
      </c>
      <c r="D761" s="14" t="s">
        <v>2062</v>
      </c>
      <c r="E761" s="16">
        <v>8356449</v>
      </c>
      <c r="F761" s="16">
        <v>5161098</v>
      </c>
      <c r="G761" s="17">
        <v>61.8</v>
      </c>
      <c r="H761" s="16">
        <v>4929108</v>
      </c>
      <c r="I761" s="17">
        <v>59</v>
      </c>
      <c r="J761" s="16">
        <v>231990</v>
      </c>
      <c r="K761" s="17">
        <v>4.5</v>
      </c>
      <c r="L761" s="6" t="str">
        <f t="shared" si="88"/>
        <v>03/03/2021</v>
      </c>
      <c r="M761" s="6">
        <f t="shared" si="89"/>
        <v>44286</v>
      </c>
      <c r="N761" t="str">
        <f t="shared" si="90"/>
        <v>Georgia-44286</v>
      </c>
      <c r="O761" s="21">
        <f t="shared" si="91"/>
        <v>59</v>
      </c>
      <c r="P761" s="21">
        <f t="shared" si="92"/>
        <v>4.5</v>
      </c>
      <c r="Q761" s="22">
        <f t="shared" si="93"/>
        <v>8356449</v>
      </c>
      <c r="R761" s="22">
        <f t="shared" si="94"/>
        <v>4929108</v>
      </c>
      <c r="S761" s="22">
        <f t="shared" si="95"/>
        <v>231990</v>
      </c>
    </row>
    <row r="762" spans="1:19">
      <c r="A762" s="14" t="s">
        <v>2020</v>
      </c>
      <c r="B762" s="15" t="s">
        <v>26</v>
      </c>
      <c r="C762" s="14" t="s">
        <v>2064</v>
      </c>
      <c r="D762" s="14" t="s">
        <v>2062</v>
      </c>
      <c r="E762" s="16">
        <v>1081814</v>
      </c>
      <c r="F762" s="16">
        <v>649537</v>
      </c>
      <c r="G762" s="17">
        <v>60</v>
      </c>
      <c r="H762" s="16">
        <v>590787</v>
      </c>
      <c r="I762" s="17">
        <v>54.6</v>
      </c>
      <c r="J762" s="16">
        <v>58750</v>
      </c>
      <c r="K762" s="17">
        <v>9</v>
      </c>
      <c r="L762" s="6" t="str">
        <f t="shared" si="88"/>
        <v>03/03/2021</v>
      </c>
      <c r="M762" s="6">
        <f t="shared" si="89"/>
        <v>44286</v>
      </c>
      <c r="N762" t="str">
        <f t="shared" si="90"/>
        <v>Hawaii-44286</v>
      </c>
      <c r="O762" s="21">
        <f t="shared" si="91"/>
        <v>54.6</v>
      </c>
      <c r="P762" s="21">
        <f t="shared" si="92"/>
        <v>9</v>
      </c>
      <c r="Q762" s="22">
        <f t="shared" si="93"/>
        <v>1081814</v>
      </c>
      <c r="R762" s="22">
        <f t="shared" si="94"/>
        <v>590787</v>
      </c>
      <c r="S762" s="22">
        <f t="shared" si="95"/>
        <v>58750</v>
      </c>
    </row>
    <row r="763" spans="1:19">
      <c r="A763" s="14" t="s">
        <v>2021</v>
      </c>
      <c r="B763" s="15" t="s">
        <v>53</v>
      </c>
      <c r="C763" s="14" t="s">
        <v>2064</v>
      </c>
      <c r="D763" s="14" t="s">
        <v>2062</v>
      </c>
      <c r="E763" s="16">
        <v>1432388</v>
      </c>
      <c r="F763" s="16">
        <v>899375</v>
      </c>
      <c r="G763" s="17">
        <v>62.8</v>
      </c>
      <c r="H763" s="16">
        <v>870560</v>
      </c>
      <c r="I763" s="17">
        <v>60.8</v>
      </c>
      <c r="J763" s="16">
        <v>28815</v>
      </c>
      <c r="K763" s="17">
        <v>3.2</v>
      </c>
      <c r="L763" s="6" t="str">
        <f t="shared" si="88"/>
        <v>03/03/2021</v>
      </c>
      <c r="M763" s="6">
        <f t="shared" si="89"/>
        <v>44286</v>
      </c>
      <c r="N763" t="str">
        <f t="shared" si="90"/>
        <v>Idaho-44286</v>
      </c>
      <c r="O763" s="21">
        <f t="shared" si="91"/>
        <v>60.8</v>
      </c>
      <c r="P763" s="21">
        <f t="shared" si="92"/>
        <v>3.2</v>
      </c>
      <c r="Q763" s="22">
        <f t="shared" si="93"/>
        <v>1432388</v>
      </c>
      <c r="R763" s="22">
        <f t="shared" si="94"/>
        <v>870560</v>
      </c>
      <c r="S763" s="22">
        <f t="shared" si="95"/>
        <v>28815</v>
      </c>
    </row>
    <row r="764" spans="1:19">
      <c r="A764" s="14" t="s">
        <v>2022</v>
      </c>
      <c r="B764" s="15" t="s">
        <v>6</v>
      </c>
      <c r="C764" s="14" t="s">
        <v>2064</v>
      </c>
      <c r="D764" s="14" t="s">
        <v>2062</v>
      </c>
      <c r="E764" s="16">
        <v>9924647</v>
      </c>
      <c r="F764" s="16">
        <v>6129626</v>
      </c>
      <c r="G764" s="17">
        <v>61.8</v>
      </c>
      <c r="H764" s="16">
        <v>5693253</v>
      </c>
      <c r="I764" s="17">
        <v>57.4</v>
      </c>
      <c r="J764" s="16">
        <v>436373</v>
      </c>
      <c r="K764" s="17">
        <v>7.1</v>
      </c>
      <c r="L764" s="6" t="str">
        <f t="shared" si="88"/>
        <v>03/03/2021</v>
      </c>
      <c r="M764" s="6">
        <f t="shared" si="89"/>
        <v>44286</v>
      </c>
      <c r="N764" t="str">
        <f t="shared" si="90"/>
        <v>Illinois-44286</v>
      </c>
      <c r="O764" s="21">
        <f t="shared" si="91"/>
        <v>57.4</v>
      </c>
      <c r="P764" s="21">
        <f t="shared" si="92"/>
        <v>7.1</v>
      </c>
      <c r="Q764" s="22">
        <f t="shared" si="93"/>
        <v>9924647</v>
      </c>
      <c r="R764" s="22">
        <f t="shared" si="94"/>
        <v>5693253</v>
      </c>
      <c r="S764" s="22">
        <f t="shared" si="95"/>
        <v>436373</v>
      </c>
    </row>
    <row r="765" spans="1:19">
      <c r="A765" s="14" t="s">
        <v>2023</v>
      </c>
      <c r="B765" s="15" t="s">
        <v>27</v>
      </c>
      <c r="C765" s="14" t="s">
        <v>2064</v>
      </c>
      <c r="D765" s="14" t="s">
        <v>2062</v>
      </c>
      <c r="E765" s="16">
        <v>5288901</v>
      </c>
      <c r="F765" s="16">
        <v>3336946</v>
      </c>
      <c r="G765" s="17">
        <v>63.1</v>
      </c>
      <c r="H765" s="16">
        <v>3206661</v>
      </c>
      <c r="I765" s="17">
        <v>60.6</v>
      </c>
      <c r="J765" s="16">
        <v>130285</v>
      </c>
      <c r="K765" s="17">
        <v>3.9</v>
      </c>
      <c r="L765" s="6" t="str">
        <f t="shared" si="88"/>
        <v>03/03/2021</v>
      </c>
      <c r="M765" s="6">
        <f t="shared" si="89"/>
        <v>44286</v>
      </c>
      <c r="N765" t="str">
        <f t="shared" si="90"/>
        <v>Indiana-44286</v>
      </c>
      <c r="O765" s="21">
        <f t="shared" si="91"/>
        <v>60.6</v>
      </c>
      <c r="P765" s="21">
        <f t="shared" si="92"/>
        <v>3.9</v>
      </c>
      <c r="Q765" s="22">
        <f t="shared" si="93"/>
        <v>5288901</v>
      </c>
      <c r="R765" s="22">
        <f t="shared" si="94"/>
        <v>3206661</v>
      </c>
      <c r="S765" s="22">
        <f t="shared" si="95"/>
        <v>130285</v>
      </c>
    </row>
    <row r="766" spans="1:19">
      <c r="A766" s="14" t="s">
        <v>2024</v>
      </c>
      <c r="B766" s="15" t="s">
        <v>39</v>
      </c>
      <c r="C766" s="14" t="s">
        <v>2064</v>
      </c>
      <c r="D766" s="14" t="s">
        <v>2062</v>
      </c>
      <c r="E766" s="16">
        <v>2482030</v>
      </c>
      <c r="F766" s="16">
        <v>1634307</v>
      </c>
      <c r="G766" s="17">
        <v>65.8</v>
      </c>
      <c r="H766" s="16">
        <v>1573432</v>
      </c>
      <c r="I766" s="17">
        <v>63.4</v>
      </c>
      <c r="J766" s="16">
        <v>60875</v>
      </c>
      <c r="K766" s="17">
        <v>3.7</v>
      </c>
      <c r="L766" s="6" t="str">
        <f t="shared" si="88"/>
        <v>03/03/2021</v>
      </c>
      <c r="M766" s="6">
        <f t="shared" si="89"/>
        <v>44286</v>
      </c>
      <c r="N766" t="str">
        <f t="shared" si="90"/>
        <v>Iowa-44286</v>
      </c>
      <c r="O766" s="21">
        <f t="shared" si="91"/>
        <v>63.4</v>
      </c>
      <c r="P766" s="21">
        <f t="shared" si="92"/>
        <v>3.7</v>
      </c>
      <c r="Q766" s="22">
        <f t="shared" si="93"/>
        <v>2482030</v>
      </c>
      <c r="R766" s="22">
        <f t="shared" si="94"/>
        <v>1573432</v>
      </c>
      <c r="S766" s="22">
        <f t="shared" si="95"/>
        <v>60875</v>
      </c>
    </row>
    <row r="767" spans="1:19">
      <c r="A767" s="14" t="s">
        <v>2025</v>
      </c>
      <c r="B767" s="15" t="s">
        <v>34</v>
      </c>
      <c r="C767" s="14" t="s">
        <v>2064</v>
      </c>
      <c r="D767" s="14" t="s">
        <v>2062</v>
      </c>
      <c r="E767" s="16">
        <v>2237761</v>
      </c>
      <c r="F767" s="16">
        <v>1510600</v>
      </c>
      <c r="G767" s="17">
        <v>67.5</v>
      </c>
      <c r="H767" s="16">
        <v>1454132</v>
      </c>
      <c r="I767" s="17">
        <v>65</v>
      </c>
      <c r="J767" s="16">
        <v>56468</v>
      </c>
      <c r="K767" s="17">
        <v>3.7</v>
      </c>
      <c r="L767" s="6" t="str">
        <f t="shared" si="88"/>
        <v>03/03/2021</v>
      </c>
      <c r="M767" s="6">
        <f t="shared" si="89"/>
        <v>44286</v>
      </c>
      <c r="N767" t="str">
        <f t="shared" si="90"/>
        <v>Kansas-44286</v>
      </c>
      <c r="O767" s="21">
        <f t="shared" si="91"/>
        <v>65</v>
      </c>
      <c r="P767" s="21">
        <f t="shared" si="92"/>
        <v>3.7</v>
      </c>
      <c r="Q767" s="22">
        <f t="shared" si="93"/>
        <v>2237761</v>
      </c>
      <c r="R767" s="22">
        <f t="shared" si="94"/>
        <v>1454132</v>
      </c>
      <c r="S767" s="22">
        <f t="shared" si="95"/>
        <v>56468</v>
      </c>
    </row>
    <row r="768" spans="1:19">
      <c r="A768" s="14" t="s">
        <v>2026</v>
      </c>
      <c r="B768" s="15" t="s">
        <v>28</v>
      </c>
      <c r="C768" s="14" t="s">
        <v>2064</v>
      </c>
      <c r="D768" s="14" t="s">
        <v>2062</v>
      </c>
      <c r="E768" s="16">
        <v>3513671</v>
      </c>
      <c r="F768" s="16">
        <v>1990548</v>
      </c>
      <c r="G768" s="17">
        <v>56.7</v>
      </c>
      <c r="H768" s="16">
        <v>1890995</v>
      </c>
      <c r="I768" s="17">
        <v>53.8</v>
      </c>
      <c r="J768" s="16">
        <v>99553</v>
      </c>
      <c r="K768" s="17">
        <v>5</v>
      </c>
      <c r="L768" s="6" t="str">
        <f t="shared" si="88"/>
        <v>03/03/2021</v>
      </c>
      <c r="M768" s="6">
        <f t="shared" si="89"/>
        <v>44286</v>
      </c>
      <c r="N768" t="str">
        <f t="shared" si="90"/>
        <v>Kentucky-44286</v>
      </c>
      <c r="O768" s="21">
        <f t="shared" si="91"/>
        <v>53.8</v>
      </c>
      <c r="P768" s="21">
        <f t="shared" si="92"/>
        <v>5</v>
      </c>
      <c r="Q768" s="22">
        <f t="shared" si="93"/>
        <v>3513671</v>
      </c>
      <c r="R768" s="22">
        <f t="shared" si="94"/>
        <v>1890995</v>
      </c>
      <c r="S768" s="22">
        <f t="shared" si="95"/>
        <v>99553</v>
      </c>
    </row>
    <row r="769" spans="1:19">
      <c r="A769" s="14" t="s">
        <v>2027</v>
      </c>
      <c r="B769" s="15" t="s">
        <v>40</v>
      </c>
      <c r="C769" s="14" t="s">
        <v>2064</v>
      </c>
      <c r="D769" s="14" t="s">
        <v>2062</v>
      </c>
      <c r="E769" s="16">
        <v>3576188</v>
      </c>
      <c r="F769" s="16">
        <v>2074153</v>
      </c>
      <c r="G769" s="17">
        <v>58</v>
      </c>
      <c r="H769" s="16">
        <v>1922038</v>
      </c>
      <c r="I769" s="17">
        <v>53.7</v>
      </c>
      <c r="J769" s="16">
        <v>152115</v>
      </c>
      <c r="K769" s="17">
        <v>7.3</v>
      </c>
      <c r="L769" s="6" t="str">
        <f t="shared" si="88"/>
        <v>03/03/2021</v>
      </c>
      <c r="M769" s="6">
        <f t="shared" si="89"/>
        <v>44286</v>
      </c>
      <c r="N769" t="str">
        <f t="shared" si="90"/>
        <v>Louisiana-44286</v>
      </c>
      <c r="O769" s="21">
        <f t="shared" si="91"/>
        <v>53.7</v>
      </c>
      <c r="P769" s="21">
        <f t="shared" si="92"/>
        <v>7.3</v>
      </c>
      <c r="Q769" s="22">
        <f t="shared" si="93"/>
        <v>3576188</v>
      </c>
      <c r="R769" s="22">
        <f t="shared" si="94"/>
        <v>1922038</v>
      </c>
      <c r="S769" s="22">
        <f t="shared" si="95"/>
        <v>152115</v>
      </c>
    </row>
    <row r="770" spans="1:19">
      <c r="A770" s="14" t="s">
        <v>2028</v>
      </c>
      <c r="B770" s="15" t="s">
        <v>51</v>
      </c>
      <c r="C770" s="14" t="s">
        <v>2064</v>
      </c>
      <c r="D770" s="14" t="s">
        <v>2062</v>
      </c>
      <c r="E770" s="16">
        <v>1121440</v>
      </c>
      <c r="F770" s="16">
        <v>673064</v>
      </c>
      <c r="G770" s="17">
        <v>60</v>
      </c>
      <c r="H770" s="16">
        <v>640448</v>
      </c>
      <c r="I770" s="17">
        <v>57.1</v>
      </c>
      <c r="J770" s="16">
        <v>32616</v>
      </c>
      <c r="K770" s="17">
        <v>4.8</v>
      </c>
      <c r="L770" s="6" t="str">
        <f t="shared" si="88"/>
        <v>03/03/2021</v>
      </c>
      <c r="M770" s="6">
        <f t="shared" si="89"/>
        <v>44286</v>
      </c>
      <c r="N770" t="str">
        <f t="shared" si="90"/>
        <v>Maine-44286</v>
      </c>
      <c r="O770" s="21">
        <f t="shared" si="91"/>
        <v>57.1</v>
      </c>
      <c r="P770" s="21">
        <f t="shared" si="92"/>
        <v>4.8</v>
      </c>
      <c r="Q770" s="22">
        <f t="shared" si="93"/>
        <v>1121440</v>
      </c>
      <c r="R770" s="22">
        <f t="shared" si="94"/>
        <v>640448</v>
      </c>
      <c r="S770" s="22">
        <f t="shared" si="95"/>
        <v>32616</v>
      </c>
    </row>
    <row r="771" spans="1:19">
      <c r="A771" s="14" t="s">
        <v>2029</v>
      </c>
      <c r="B771" s="15" t="s">
        <v>23</v>
      </c>
      <c r="C771" s="14" t="s">
        <v>2064</v>
      </c>
      <c r="D771" s="14" t="s">
        <v>2062</v>
      </c>
      <c r="E771" s="16">
        <v>4772254</v>
      </c>
      <c r="F771" s="16">
        <v>3108329</v>
      </c>
      <c r="G771" s="17">
        <v>65.099999999999994</v>
      </c>
      <c r="H771" s="16">
        <v>2916820</v>
      </c>
      <c r="I771" s="17">
        <v>61.1</v>
      </c>
      <c r="J771" s="16">
        <v>191509</v>
      </c>
      <c r="K771" s="17">
        <v>6.2</v>
      </c>
      <c r="L771" s="6" t="str">
        <f t="shared" si="88"/>
        <v>03/03/2021</v>
      </c>
      <c r="M771" s="6">
        <f t="shared" si="89"/>
        <v>44286</v>
      </c>
      <c r="N771" t="str">
        <f t="shared" si="90"/>
        <v>Maryland-44286</v>
      </c>
      <c r="O771" s="21">
        <f t="shared" si="91"/>
        <v>61.1</v>
      </c>
      <c r="P771" s="21">
        <f t="shared" si="92"/>
        <v>6.2</v>
      </c>
      <c r="Q771" s="22">
        <f t="shared" si="93"/>
        <v>4772254</v>
      </c>
      <c r="R771" s="22">
        <f t="shared" si="94"/>
        <v>2916820</v>
      </c>
      <c r="S771" s="22">
        <f t="shared" si="95"/>
        <v>191509</v>
      </c>
    </row>
    <row r="772" spans="1:19">
      <c r="A772" s="14" t="s">
        <v>2030</v>
      </c>
      <c r="B772" s="15" t="s">
        <v>9</v>
      </c>
      <c r="C772" s="14" t="s">
        <v>2064</v>
      </c>
      <c r="D772" s="14" t="s">
        <v>2062</v>
      </c>
      <c r="E772" s="16">
        <v>5643634</v>
      </c>
      <c r="F772" s="16">
        <v>3745324</v>
      </c>
      <c r="G772" s="17">
        <v>66.400000000000006</v>
      </c>
      <c r="H772" s="16">
        <v>3492284</v>
      </c>
      <c r="I772" s="17">
        <v>61.9</v>
      </c>
      <c r="J772" s="16">
        <v>253040</v>
      </c>
      <c r="K772" s="17">
        <v>6.8</v>
      </c>
      <c r="L772" s="6" t="str">
        <f t="shared" si="88"/>
        <v>03/03/2021</v>
      </c>
      <c r="M772" s="6">
        <f t="shared" si="89"/>
        <v>44286</v>
      </c>
      <c r="N772" t="str">
        <f t="shared" si="90"/>
        <v>Massachusetts-44286</v>
      </c>
      <c r="O772" s="21">
        <f t="shared" si="91"/>
        <v>61.9</v>
      </c>
      <c r="P772" s="21">
        <f t="shared" si="92"/>
        <v>6.8</v>
      </c>
      <c r="Q772" s="22">
        <f t="shared" si="93"/>
        <v>5643634</v>
      </c>
      <c r="R772" s="22">
        <f t="shared" si="94"/>
        <v>3492284</v>
      </c>
      <c r="S772" s="22">
        <f t="shared" si="95"/>
        <v>253040</v>
      </c>
    </row>
    <row r="773" spans="1:19">
      <c r="A773" s="14" t="s">
        <v>2031</v>
      </c>
      <c r="B773" s="15" t="s">
        <v>42</v>
      </c>
      <c r="C773" s="14" t="s">
        <v>2064</v>
      </c>
      <c r="D773" s="14" t="s">
        <v>2062</v>
      </c>
      <c r="E773" s="16">
        <v>7992752</v>
      </c>
      <c r="F773" s="16">
        <v>4703446</v>
      </c>
      <c r="G773" s="17">
        <v>58.8</v>
      </c>
      <c r="H773" s="16">
        <v>4464345</v>
      </c>
      <c r="I773" s="17">
        <v>55.9</v>
      </c>
      <c r="J773" s="16">
        <v>239101</v>
      </c>
      <c r="K773" s="17">
        <v>5.0999999999999996</v>
      </c>
      <c r="L773" s="6" t="str">
        <f t="shared" si="88"/>
        <v>03/03/2021</v>
      </c>
      <c r="M773" s="6">
        <f t="shared" si="89"/>
        <v>44286</v>
      </c>
      <c r="N773" t="str">
        <f t="shared" si="90"/>
        <v>Michigan-44286</v>
      </c>
      <c r="O773" s="21">
        <f t="shared" si="91"/>
        <v>55.9</v>
      </c>
      <c r="P773" s="21">
        <f t="shared" si="92"/>
        <v>5.0999999999999996</v>
      </c>
      <c r="Q773" s="22">
        <f t="shared" si="93"/>
        <v>7992752</v>
      </c>
      <c r="R773" s="22">
        <f t="shared" si="94"/>
        <v>4464345</v>
      </c>
      <c r="S773" s="22">
        <f t="shared" si="95"/>
        <v>239101</v>
      </c>
    </row>
    <row r="774" spans="1:19">
      <c r="A774" s="14" t="s">
        <v>2032</v>
      </c>
      <c r="B774" s="15" t="s">
        <v>29</v>
      </c>
      <c r="C774" s="14" t="s">
        <v>2064</v>
      </c>
      <c r="D774" s="14" t="s">
        <v>2062</v>
      </c>
      <c r="E774" s="16">
        <v>4460873</v>
      </c>
      <c r="F774" s="16">
        <v>3023751</v>
      </c>
      <c r="G774" s="17">
        <v>67.8</v>
      </c>
      <c r="H774" s="16">
        <v>2896744</v>
      </c>
      <c r="I774" s="17">
        <v>64.900000000000006</v>
      </c>
      <c r="J774" s="16">
        <v>127007</v>
      </c>
      <c r="K774" s="17">
        <v>4.2</v>
      </c>
      <c r="L774" s="6" t="str">
        <f t="shared" si="88"/>
        <v>03/03/2021</v>
      </c>
      <c r="M774" s="6">
        <f t="shared" si="89"/>
        <v>44286</v>
      </c>
      <c r="N774" t="str">
        <f t="shared" si="90"/>
        <v>Minnesota-44286</v>
      </c>
      <c r="O774" s="21">
        <f t="shared" si="91"/>
        <v>64.900000000000006</v>
      </c>
      <c r="P774" s="21">
        <f t="shared" si="92"/>
        <v>4.2</v>
      </c>
      <c r="Q774" s="22">
        <f t="shared" si="93"/>
        <v>4460873</v>
      </c>
      <c r="R774" s="22">
        <f t="shared" si="94"/>
        <v>2896744</v>
      </c>
      <c r="S774" s="22">
        <f t="shared" si="95"/>
        <v>127007</v>
      </c>
    </row>
    <row r="775" spans="1:19">
      <c r="A775" s="14" t="s">
        <v>2033</v>
      </c>
      <c r="B775" s="15" t="s">
        <v>46</v>
      </c>
      <c r="C775" s="14" t="s">
        <v>2064</v>
      </c>
      <c r="D775" s="14" t="s">
        <v>2062</v>
      </c>
      <c r="E775" s="16">
        <v>2285593</v>
      </c>
      <c r="F775" s="16">
        <v>1281128</v>
      </c>
      <c r="G775" s="17">
        <v>56.1</v>
      </c>
      <c r="H775" s="16">
        <v>1200858</v>
      </c>
      <c r="I775" s="17">
        <v>52.5</v>
      </c>
      <c r="J775" s="16">
        <v>80270</v>
      </c>
      <c r="K775" s="17">
        <v>6.3</v>
      </c>
      <c r="L775" s="6" t="str">
        <f t="shared" si="88"/>
        <v>03/03/2021</v>
      </c>
      <c r="M775" s="6">
        <f t="shared" si="89"/>
        <v>44286</v>
      </c>
      <c r="N775" t="str">
        <f t="shared" si="90"/>
        <v>Mississippi-44286</v>
      </c>
      <c r="O775" s="21">
        <f t="shared" si="91"/>
        <v>52.5</v>
      </c>
      <c r="P775" s="21">
        <f t="shared" si="92"/>
        <v>6.3</v>
      </c>
      <c r="Q775" s="22">
        <f t="shared" si="93"/>
        <v>2285593</v>
      </c>
      <c r="R775" s="22">
        <f t="shared" si="94"/>
        <v>1200858</v>
      </c>
      <c r="S775" s="22">
        <f t="shared" si="95"/>
        <v>80270</v>
      </c>
    </row>
    <row r="776" spans="1:19">
      <c r="A776" s="14" t="s">
        <v>2034</v>
      </c>
      <c r="B776" s="15" t="s">
        <v>35</v>
      </c>
      <c r="C776" s="14" t="s">
        <v>2064</v>
      </c>
      <c r="D776" s="14" t="s">
        <v>2062</v>
      </c>
      <c r="E776" s="16">
        <v>4847023</v>
      </c>
      <c r="F776" s="16">
        <v>3064712</v>
      </c>
      <c r="G776" s="17">
        <v>63.2</v>
      </c>
      <c r="H776" s="16">
        <v>2935792</v>
      </c>
      <c r="I776" s="17">
        <v>60.6</v>
      </c>
      <c r="J776" s="16">
        <v>128920</v>
      </c>
      <c r="K776" s="17">
        <v>4.2</v>
      </c>
      <c r="L776" s="6" t="str">
        <f t="shared" si="88"/>
        <v>03/03/2021</v>
      </c>
      <c r="M776" s="6">
        <f t="shared" si="89"/>
        <v>44286</v>
      </c>
      <c r="N776" t="str">
        <f t="shared" si="90"/>
        <v>Missouri-44286</v>
      </c>
      <c r="O776" s="21">
        <f t="shared" si="91"/>
        <v>60.6</v>
      </c>
      <c r="P776" s="21">
        <f t="shared" si="92"/>
        <v>4.2</v>
      </c>
      <c r="Q776" s="22">
        <f t="shared" si="93"/>
        <v>4847023</v>
      </c>
      <c r="R776" s="22">
        <f t="shared" si="94"/>
        <v>2935792</v>
      </c>
      <c r="S776" s="22">
        <f t="shared" si="95"/>
        <v>128920</v>
      </c>
    </row>
    <row r="777" spans="1:19">
      <c r="A777" s="14" t="s">
        <v>2035</v>
      </c>
      <c r="B777" s="15" t="s">
        <v>54</v>
      </c>
      <c r="C777" s="14" t="s">
        <v>2064</v>
      </c>
      <c r="D777" s="14" t="s">
        <v>2062</v>
      </c>
      <c r="E777" s="16">
        <v>868461</v>
      </c>
      <c r="F777" s="16">
        <v>531701</v>
      </c>
      <c r="G777" s="17">
        <v>61.2</v>
      </c>
      <c r="H777" s="16">
        <v>511723</v>
      </c>
      <c r="I777" s="17">
        <v>58.9</v>
      </c>
      <c r="J777" s="16">
        <v>19978</v>
      </c>
      <c r="K777" s="17">
        <v>3.8</v>
      </c>
      <c r="L777" s="6" t="str">
        <f t="shared" ref="L777:L802" si="96">_xlfn.CONCAT(D777,"/",D777,"/",C777)</f>
        <v>03/03/2021</v>
      </c>
      <c r="M777" s="6">
        <f t="shared" ref="M777:M802" si="97">EOMONTH(L777,0)</f>
        <v>44286</v>
      </c>
      <c r="N777" t="str">
        <f t="shared" ref="N777:N802" si="98">_xlfn.CONCAT(B777,"-",M777)</f>
        <v>Montana-44286</v>
      </c>
      <c r="O777" s="21">
        <f t="shared" ref="O777:O802" si="99">I777</f>
        <v>58.9</v>
      </c>
      <c r="P777" s="21">
        <f t="shared" ref="P777:P802" si="100">K777</f>
        <v>3.8</v>
      </c>
      <c r="Q777" s="22">
        <f t="shared" ref="Q777:Q802" si="101">E777</f>
        <v>868461</v>
      </c>
      <c r="R777" s="22">
        <f t="shared" ref="R777:R802" si="102">H777</f>
        <v>511723</v>
      </c>
      <c r="S777" s="22">
        <f t="shared" ref="S777:S802" si="103">J777</f>
        <v>19978</v>
      </c>
    </row>
    <row r="778" spans="1:19">
      <c r="A778" s="14" t="s">
        <v>2036</v>
      </c>
      <c r="B778" s="15" t="s">
        <v>12</v>
      </c>
      <c r="C778" s="14" t="s">
        <v>2064</v>
      </c>
      <c r="D778" s="14" t="s">
        <v>2062</v>
      </c>
      <c r="E778" s="16">
        <v>1491090</v>
      </c>
      <c r="F778" s="16">
        <v>1020135</v>
      </c>
      <c r="G778" s="17">
        <v>68.400000000000006</v>
      </c>
      <c r="H778" s="16">
        <v>990074</v>
      </c>
      <c r="I778" s="17">
        <v>66.400000000000006</v>
      </c>
      <c r="J778" s="16">
        <v>30061</v>
      </c>
      <c r="K778" s="17">
        <v>2.9</v>
      </c>
      <c r="L778" s="6" t="str">
        <f t="shared" si="96"/>
        <v>03/03/2021</v>
      </c>
      <c r="M778" s="6">
        <f t="shared" si="97"/>
        <v>44286</v>
      </c>
      <c r="N778" t="str">
        <f t="shared" si="98"/>
        <v>Nebraska-44286</v>
      </c>
      <c r="O778" s="21">
        <f t="shared" si="99"/>
        <v>66.400000000000006</v>
      </c>
      <c r="P778" s="21">
        <f t="shared" si="100"/>
        <v>2.9</v>
      </c>
      <c r="Q778" s="22">
        <f t="shared" si="101"/>
        <v>1491090</v>
      </c>
      <c r="R778" s="22">
        <f t="shared" si="102"/>
        <v>990074</v>
      </c>
      <c r="S778" s="22">
        <f t="shared" si="103"/>
        <v>30061</v>
      </c>
    </row>
    <row r="779" spans="1:19">
      <c r="A779" s="14" t="s">
        <v>2037</v>
      </c>
      <c r="B779" s="15" t="s">
        <v>24</v>
      </c>
      <c r="C779" s="14" t="s">
        <v>2064</v>
      </c>
      <c r="D779" s="14" t="s">
        <v>2062</v>
      </c>
      <c r="E779" s="16">
        <v>2512490</v>
      </c>
      <c r="F779" s="16">
        <v>1552901</v>
      </c>
      <c r="G779" s="17">
        <v>61.8</v>
      </c>
      <c r="H779" s="16">
        <v>1426545</v>
      </c>
      <c r="I779" s="17">
        <v>56.8</v>
      </c>
      <c r="J779" s="16">
        <v>126356</v>
      </c>
      <c r="K779" s="17">
        <v>8.1</v>
      </c>
      <c r="L779" s="6" t="str">
        <f t="shared" si="96"/>
        <v>03/03/2021</v>
      </c>
      <c r="M779" s="6">
        <f t="shared" si="97"/>
        <v>44286</v>
      </c>
      <c r="N779" t="str">
        <f t="shared" si="98"/>
        <v>Nevada-44286</v>
      </c>
      <c r="O779" s="21">
        <f t="shared" si="99"/>
        <v>56.8</v>
      </c>
      <c r="P779" s="21">
        <f t="shared" si="100"/>
        <v>8.1</v>
      </c>
      <c r="Q779" s="22">
        <f t="shared" si="101"/>
        <v>2512490</v>
      </c>
      <c r="R779" s="22">
        <f t="shared" si="102"/>
        <v>1426545</v>
      </c>
      <c r="S779" s="22">
        <f t="shared" si="103"/>
        <v>126356</v>
      </c>
    </row>
    <row r="780" spans="1:19">
      <c r="A780" s="14" t="s">
        <v>2038</v>
      </c>
      <c r="B780" s="15" t="s">
        <v>19</v>
      </c>
      <c r="C780" s="14" t="s">
        <v>2064</v>
      </c>
      <c r="D780" s="14" t="s">
        <v>2062</v>
      </c>
      <c r="E780" s="16">
        <v>1134526</v>
      </c>
      <c r="F780" s="16">
        <v>759400</v>
      </c>
      <c r="G780" s="17">
        <v>66.900000000000006</v>
      </c>
      <c r="H780" s="16">
        <v>736464</v>
      </c>
      <c r="I780" s="17">
        <v>64.900000000000006</v>
      </c>
      <c r="J780" s="16">
        <v>22936</v>
      </c>
      <c r="K780" s="17">
        <v>3</v>
      </c>
      <c r="L780" s="6" t="str">
        <f t="shared" si="96"/>
        <v>03/03/2021</v>
      </c>
      <c r="M780" s="6">
        <f t="shared" si="97"/>
        <v>44286</v>
      </c>
      <c r="N780" t="str">
        <f t="shared" si="98"/>
        <v>New Hampshire-44286</v>
      </c>
      <c r="O780" s="21">
        <f t="shared" si="99"/>
        <v>64.900000000000006</v>
      </c>
      <c r="P780" s="21">
        <f t="shared" si="100"/>
        <v>3</v>
      </c>
      <c r="Q780" s="22">
        <f t="shared" si="101"/>
        <v>1134526</v>
      </c>
      <c r="R780" s="22">
        <f t="shared" si="102"/>
        <v>736464</v>
      </c>
      <c r="S780" s="22">
        <f t="shared" si="103"/>
        <v>22936</v>
      </c>
    </row>
    <row r="781" spans="1:19">
      <c r="A781" s="14" t="s">
        <v>2039</v>
      </c>
      <c r="B781" s="15" t="s">
        <v>21</v>
      </c>
      <c r="C781" s="14" t="s">
        <v>2064</v>
      </c>
      <c r="D781" s="14" t="s">
        <v>2062</v>
      </c>
      <c r="E781" s="16">
        <v>7070188</v>
      </c>
      <c r="F781" s="16">
        <v>4422173</v>
      </c>
      <c r="G781" s="17">
        <v>62.5</v>
      </c>
      <c r="H781" s="16">
        <v>4083572</v>
      </c>
      <c r="I781" s="17">
        <v>57.8</v>
      </c>
      <c r="J781" s="16">
        <v>338601</v>
      </c>
      <c r="K781" s="17">
        <v>7.7</v>
      </c>
      <c r="L781" s="6" t="str">
        <f t="shared" si="96"/>
        <v>03/03/2021</v>
      </c>
      <c r="M781" s="6">
        <f t="shared" si="97"/>
        <v>44286</v>
      </c>
      <c r="N781" t="str">
        <f t="shared" si="98"/>
        <v>New Jersey-44286</v>
      </c>
      <c r="O781" s="21">
        <f t="shared" si="99"/>
        <v>57.8</v>
      </c>
      <c r="P781" s="21">
        <f t="shared" si="100"/>
        <v>7.7</v>
      </c>
      <c r="Q781" s="22">
        <f t="shared" si="101"/>
        <v>7070188</v>
      </c>
      <c r="R781" s="22">
        <f t="shared" si="102"/>
        <v>4083572</v>
      </c>
      <c r="S781" s="22">
        <f t="shared" si="103"/>
        <v>338601</v>
      </c>
    </row>
    <row r="782" spans="1:19">
      <c r="A782" s="14" t="s">
        <v>2040</v>
      </c>
      <c r="B782" s="15" t="s">
        <v>47</v>
      </c>
      <c r="C782" s="14" t="s">
        <v>2064</v>
      </c>
      <c r="D782" s="14" t="s">
        <v>2062</v>
      </c>
      <c r="E782" s="16">
        <v>1660619</v>
      </c>
      <c r="F782" s="16">
        <v>956691</v>
      </c>
      <c r="G782" s="17">
        <v>57.6</v>
      </c>
      <c r="H782" s="16">
        <v>877639</v>
      </c>
      <c r="I782" s="17">
        <v>52.9</v>
      </c>
      <c r="J782" s="16">
        <v>79052</v>
      </c>
      <c r="K782" s="17">
        <v>8.3000000000000007</v>
      </c>
      <c r="L782" s="6" t="str">
        <f t="shared" si="96"/>
        <v>03/03/2021</v>
      </c>
      <c r="M782" s="6">
        <f t="shared" si="97"/>
        <v>44286</v>
      </c>
      <c r="N782" t="str">
        <f t="shared" si="98"/>
        <v>New Mexico-44286</v>
      </c>
      <c r="O782" s="21">
        <f t="shared" si="99"/>
        <v>52.9</v>
      </c>
      <c r="P782" s="21">
        <f t="shared" si="100"/>
        <v>8.3000000000000007</v>
      </c>
      <c r="Q782" s="22">
        <f t="shared" si="101"/>
        <v>1660619</v>
      </c>
      <c r="R782" s="22">
        <f t="shared" si="102"/>
        <v>877639</v>
      </c>
      <c r="S782" s="22">
        <f t="shared" si="103"/>
        <v>79052</v>
      </c>
    </row>
    <row r="783" spans="1:19">
      <c r="A783" s="14" t="s">
        <v>2041</v>
      </c>
      <c r="B783" s="15" t="s">
        <v>16</v>
      </c>
      <c r="C783" s="14" t="s">
        <v>2064</v>
      </c>
      <c r="D783" s="14" t="s">
        <v>2062</v>
      </c>
      <c r="E783" s="16">
        <v>15503637</v>
      </c>
      <c r="F783" s="16">
        <v>9524018</v>
      </c>
      <c r="G783" s="17">
        <v>61.4</v>
      </c>
      <c r="H783" s="16">
        <v>8719076</v>
      </c>
      <c r="I783" s="17">
        <v>56.2</v>
      </c>
      <c r="J783" s="16">
        <v>804942</v>
      </c>
      <c r="K783" s="17">
        <v>8.5</v>
      </c>
      <c r="L783" s="6" t="str">
        <f t="shared" si="96"/>
        <v>03/03/2021</v>
      </c>
      <c r="M783" s="6">
        <f t="shared" si="97"/>
        <v>44286</v>
      </c>
      <c r="N783" t="str">
        <f t="shared" si="98"/>
        <v>New York-44286</v>
      </c>
      <c r="O783" s="21">
        <f t="shared" si="99"/>
        <v>56.2</v>
      </c>
      <c r="P783" s="21">
        <f t="shared" si="100"/>
        <v>8.5</v>
      </c>
      <c r="Q783" s="22">
        <f t="shared" si="101"/>
        <v>15503637</v>
      </c>
      <c r="R783" s="22">
        <f t="shared" si="102"/>
        <v>8719076</v>
      </c>
      <c r="S783" s="22">
        <f t="shared" si="103"/>
        <v>804942</v>
      </c>
    </row>
    <row r="784" spans="1:19">
      <c r="A784" s="14" t="s">
        <v>2042</v>
      </c>
      <c r="B784" s="18" t="s">
        <v>2043</v>
      </c>
      <c r="C784" s="14" t="s">
        <v>2064</v>
      </c>
      <c r="D784" s="14" t="s">
        <v>2062</v>
      </c>
      <c r="E784" s="16">
        <v>6619368</v>
      </c>
      <c r="F784" s="16">
        <v>4115665</v>
      </c>
      <c r="G784" s="17">
        <v>62.2</v>
      </c>
      <c r="H784" s="16">
        <v>3635808</v>
      </c>
      <c r="I784" s="17">
        <v>54.9</v>
      </c>
      <c r="J784" s="16">
        <v>479857</v>
      </c>
      <c r="K784" s="17">
        <v>11.7</v>
      </c>
      <c r="L784" s="6" t="str">
        <f t="shared" si="96"/>
        <v>03/03/2021</v>
      </c>
      <c r="M784" s="6">
        <f t="shared" si="97"/>
        <v>44286</v>
      </c>
      <c r="N784" t="str">
        <f t="shared" si="98"/>
        <v>New York city-44286</v>
      </c>
      <c r="O784" s="21">
        <f t="shared" si="99"/>
        <v>54.9</v>
      </c>
      <c r="P784" s="21">
        <f t="shared" si="100"/>
        <v>11.7</v>
      </c>
      <c r="Q784" s="22">
        <f t="shared" si="101"/>
        <v>6619368</v>
      </c>
      <c r="R784" s="22">
        <f t="shared" si="102"/>
        <v>3635808</v>
      </c>
      <c r="S784" s="22">
        <f t="shared" si="103"/>
        <v>479857</v>
      </c>
    </row>
    <row r="785" spans="1:19">
      <c r="A785" s="14" t="s">
        <v>2044</v>
      </c>
      <c r="B785" s="15" t="s">
        <v>20</v>
      </c>
      <c r="C785" s="14" t="s">
        <v>2064</v>
      </c>
      <c r="D785" s="14" t="s">
        <v>2062</v>
      </c>
      <c r="E785" s="16">
        <v>8428566</v>
      </c>
      <c r="F785" s="16">
        <v>5016589</v>
      </c>
      <c r="G785" s="17">
        <v>59.5</v>
      </c>
      <c r="H785" s="16">
        <v>4757553</v>
      </c>
      <c r="I785" s="17">
        <v>56.4</v>
      </c>
      <c r="J785" s="16">
        <v>259036</v>
      </c>
      <c r="K785" s="17">
        <v>5.2</v>
      </c>
      <c r="L785" s="6" t="str">
        <f t="shared" si="96"/>
        <v>03/03/2021</v>
      </c>
      <c r="M785" s="6">
        <f t="shared" si="97"/>
        <v>44286</v>
      </c>
      <c r="N785" t="str">
        <f t="shared" si="98"/>
        <v>North Carolina-44286</v>
      </c>
      <c r="O785" s="21">
        <f t="shared" si="99"/>
        <v>56.4</v>
      </c>
      <c r="P785" s="21">
        <f t="shared" si="100"/>
        <v>5.2</v>
      </c>
      <c r="Q785" s="22">
        <f t="shared" si="101"/>
        <v>8428566</v>
      </c>
      <c r="R785" s="22">
        <f t="shared" si="102"/>
        <v>4757553</v>
      </c>
      <c r="S785" s="22">
        <f t="shared" si="103"/>
        <v>259036</v>
      </c>
    </row>
    <row r="786" spans="1:19">
      <c r="A786" s="14" t="s">
        <v>2045</v>
      </c>
      <c r="B786" s="15" t="s">
        <v>48</v>
      </c>
      <c r="C786" s="14" t="s">
        <v>2064</v>
      </c>
      <c r="D786" s="14" t="s">
        <v>2062</v>
      </c>
      <c r="E786" s="16">
        <v>586001</v>
      </c>
      <c r="F786" s="16">
        <v>404057</v>
      </c>
      <c r="G786" s="17">
        <v>69</v>
      </c>
      <c r="H786" s="16">
        <v>386332</v>
      </c>
      <c r="I786" s="17">
        <v>65.900000000000006</v>
      </c>
      <c r="J786" s="16">
        <v>17725</v>
      </c>
      <c r="K786" s="17">
        <v>4.4000000000000004</v>
      </c>
      <c r="L786" s="6" t="str">
        <f t="shared" si="96"/>
        <v>03/03/2021</v>
      </c>
      <c r="M786" s="6">
        <f t="shared" si="97"/>
        <v>44286</v>
      </c>
      <c r="N786" t="str">
        <f t="shared" si="98"/>
        <v>North Dakota-44286</v>
      </c>
      <c r="O786" s="21">
        <f t="shared" si="99"/>
        <v>65.900000000000006</v>
      </c>
      <c r="P786" s="21">
        <f t="shared" si="100"/>
        <v>4.4000000000000004</v>
      </c>
      <c r="Q786" s="22">
        <f t="shared" si="101"/>
        <v>586001</v>
      </c>
      <c r="R786" s="22">
        <f t="shared" si="102"/>
        <v>386332</v>
      </c>
      <c r="S786" s="22">
        <f t="shared" si="103"/>
        <v>17725</v>
      </c>
    </row>
    <row r="787" spans="1:19">
      <c r="A787" s="14" t="s">
        <v>2046</v>
      </c>
      <c r="B787" s="15" t="s">
        <v>41</v>
      </c>
      <c r="C787" s="14" t="s">
        <v>2064</v>
      </c>
      <c r="D787" s="14" t="s">
        <v>2062</v>
      </c>
      <c r="E787" s="16">
        <v>9261114</v>
      </c>
      <c r="F787" s="16">
        <v>5751459</v>
      </c>
      <c r="G787" s="17">
        <v>62.1</v>
      </c>
      <c r="H787" s="16">
        <v>5479391</v>
      </c>
      <c r="I787" s="17">
        <v>59.2</v>
      </c>
      <c r="J787" s="16">
        <v>272068</v>
      </c>
      <c r="K787" s="17">
        <v>4.7</v>
      </c>
      <c r="L787" s="6" t="str">
        <f t="shared" si="96"/>
        <v>03/03/2021</v>
      </c>
      <c r="M787" s="6">
        <f t="shared" si="97"/>
        <v>44286</v>
      </c>
      <c r="N787" t="str">
        <f t="shared" si="98"/>
        <v>Ohio-44286</v>
      </c>
      <c r="O787" s="21">
        <f t="shared" si="99"/>
        <v>59.2</v>
      </c>
      <c r="P787" s="21">
        <f t="shared" si="100"/>
        <v>4.7</v>
      </c>
      <c r="Q787" s="22">
        <f t="shared" si="101"/>
        <v>9261114</v>
      </c>
      <c r="R787" s="22">
        <f t="shared" si="102"/>
        <v>5479391</v>
      </c>
      <c r="S787" s="22">
        <f t="shared" si="103"/>
        <v>272068</v>
      </c>
    </row>
    <row r="788" spans="1:19">
      <c r="A788" s="14" t="s">
        <v>2047</v>
      </c>
      <c r="B788" s="15" t="s">
        <v>30</v>
      </c>
      <c r="C788" s="14" t="s">
        <v>2064</v>
      </c>
      <c r="D788" s="14" t="s">
        <v>2062</v>
      </c>
      <c r="E788" s="16">
        <v>3067258</v>
      </c>
      <c r="F788" s="16">
        <v>1865329</v>
      </c>
      <c r="G788" s="17">
        <v>60.8</v>
      </c>
      <c r="H788" s="16">
        <v>1786115</v>
      </c>
      <c r="I788" s="17">
        <v>58.2</v>
      </c>
      <c r="J788" s="16">
        <v>79214</v>
      </c>
      <c r="K788" s="17">
        <v>4.2</v>
      </c>
      <c r="L788" s="6" t="str">
        <f t="shared" si="96"/>
        <v>03/03/2021</v>
      </c>
      <c r="M788" s="6">
        <f t="shared" si="97"/>
        <v>44286</v>
      </c>
      <c r="N788" t="str">
        <f t="shared" si="98"/>
        <v>Oklahoma-44286</v>
      </c>
      <c r="O788" s="21">
        <f t="shared" si="99"/>
        <v>58.2</v>
      </c>
      <c r="P788" s="21">
        <f t="shared" si="100"/>
        <v>4.2</v>
      </c>
      <c r="Q788" s="22">
        <f t="shared" si="101"/>
        <v>3067258</v>
      </c>
      <c r="R788" s="22">
        <f t="shared" si="102"/>
        <v>1786115</v>
      </c>
      <c r="S788" s="22">
        <f t="shared" si="103"/>
        <v>79214</v>
      </c>
    </row>
    <row r="789" spans="1:19">
      <c r="A789" s="14" t="s">
        <v>2048</v>
      </c>
      <c r="B789" s="15" t="s">
        <v>14</v>
      </c>
      <c r="C789" s="14" t="s">
        <v>2064</v>
      </c>
      <c r="D789" s="14" t="s">
        <v>2062</v>
      </c>
      <c r="E789" s="16">
        <v>3461246</v>
      </c>
      <c r="F789" s="16">
        <v>2156152</v>
      </c>
      <c r="G789" s="17">
        <v>62.3</v>
      </c>
      <c r="H789" s="16">
        <v>2026867</v>
      </c>
      <c r="I789" s="17">
        <v>58.6</v>
      </c>
      <c r="J789" s="16">
        <v>129285</v>
      </c>
      <c r="K789" s="17">
        <v>6</v>
      </c>
      <c r="L789" s="6" t="str">
        <f t="shared" si="96"/>
        <v>03/03/2021</v>
      </c>
      <c r="M789" s="6">
        <f t="shared" si="97"/>
        <v>44286</v>
      </c>
      <c r="N789" t="str">
        <f t="shared" si="98"/>
        <v>Oregon-44286</v>
      </c>
      <c r="O789" s="21">
        <f t="shared" si="99"/>
        <v>58.6</v>
      </c>
      <c r="P789" s="21">
        <f t="shared" si="100"/>
        <v>6</v>
      </c>
      <c r="Q789" s="22">
        <f t="shared" si="101"/>
        <v>3461246</v>
      </c>
      <c r="R789" s="22">
        <f t="shared" si="102"/>
        <v>2026867</v>
      </c>
      <c r="S789" s="22">
        <f t="shared" si="103"/>
        <v>129285</v>
      </c>
    </row>
    <row r="790" spans="1:19">
      <c r="A790" s="14" t="s">
        <v>2049</v>
      </c>
      <c r="B790" s="15" t="s">
        <v>31</v>
      </c>
      <c r="C790" s="14" t="s">
        <v>2064</v>
      </c>
      <c r="D790" s="14" t="s">
        <v>2062</v>
      </c>
      <c r="E790" s="16">
        <v>10271554</v>
      </c>
      <c r="F790" s="16">
        <v>6337250</v>
      </c>
      <c r="G790" s="17">
        <v>61.7</v>
      </c>
      <c r="H790" s="16">
        <v>5874780</v>
      </c>
      <c r="I790" s="17">
        <v>57.2</v>
      </c>
      <c r="J790" s="16">
        <v>462470</v>
      </c>
      <c r="K790" s="17">
        <v>7.3</v>
      </c>
      <c r="L790" s="6" t="str">
        <f t="shared" si="96"/>
        <v>03/03/2021</v>
      </c>
      <c r="M790" s="6">
        <f t="shared" si="97"/>
        <v>44286</v>
      </c>
      <c r="N790" t="str">
        <f t="shared" si="98"/>
        <v>Pennsylvania-44286</v>
      </c>
      <c r="O790" s="21">
        <f t="shared" si="99"/>
        <v>57.2</v>
      </c>
      <c r="P790" s="21">
        <f t="shared" si="100"/>
        <v>7.3</v>
      </c>
      <c r="Q790" s="22">
        <f t="shared" si="101"/>
        <v>10271554</v>
      </c>
      <c r="R790" s="22">
        <f t="shared" si="102"/>
        <v>5874780</v>
      </c>
      <c r="S790" s="22">
        <f t="shared" si="103"/>
        <v>462470</v>
      </c>
    </row>
    <row r="791" spans="1:19">
      <c r="A791" s="14" t="s">
        <v>2050</v>
      </c>
      <c r="B791" s="15" t="s">
        <v>17</v>
      </c>
      <c r="C791" s="14" t="s">
        <v>2064</v>
      </c>
      <c r="D791" s="14" t="s">
        <v>2062</v>
      </c>
      <c r="E791" s="16">
        <v>864000</v>
      </c>
      <c r="F791" s="16">
        <v>541555</v>
      </c>
      <c r="G791" s="17">
        <v>62.7</v>
      </c>
      <c r="H791" s="16">
        <v>503364</v>
      </c>
      <c r="I791" s="17">
        <v>58.3</v>
      </c>
      <c r="J791" s="16">
        <v>38191</v>
      </c>
      <c r="K791" s="17">
        <v>7.1</v>
      </c>
      <c r="L791" s="6" t="str">
        <f t="shared" si="96"/>
        <v>03/03/2021</v>
      </c>
      <c r="M791" s="6">
        <f t="shared" si="97"/>
        <v>44286</v>
      </c>
      <c r="N791" t="str">
        <f t="shared" si="98"/>
        <v>Rhode Island-44286</v>
      </c>
      <c r="O791" s="21">
        <f t="shared" si="99"/>
        <v>58.3</v>
      </c>
      <c r="P791" s="21">
        <f t="shared" si="100"/>
        <v>7.1</v>
      </c>
      <c r="Q791" s="22">
        <f t="shared" si="101"/>
        <v>864000</v>
      </c>
      <c r="R791" s="22">
        <f t="shared" si="102"/>
        <v>503364</v>
      </c>
      <c r="S791" s="22">
        <f t="shared" si="103"/>
        <v>38191</v>
      </c>
    </row>
    <row r="792" spans="1:19">
      <c r="A792" s="14" t="s">
        <v>2051</v>
      </c>
      <c r="B792" s="15" t="s">
        <v>32</v>
      </c>
      <c r="C792" s="14" t="s">
        <v>2064</v>
      </c>
      <c r="D792" s="14" t="s">
        <v>2062</v>
      </c>
      <c r="E792" s="16">
        <v>4172613</v>
      </c>
      <c r="F792" s="16">
        <v>2388111</v>
      </c>
      <c r="G792" s="17">
        <v>57.2</v>
      </c>
      <c r="H792" s="16">
        <v>2267328</v>
      </c>
      <c r="I792" s="17">
        <v>54.3</v>
      </c>
      <c r="J792" s="16">
        <v>120783</v>
      </c>
      <c r="K792" s="17">
        <v>5.0999999999999996</v>
      </c>
      <c r="L792" s="6" t="str">
        <f t="shared" si="96"/>
        <v>03/03/2021</v>
      </c>
      <c r="M792" s="6">
        <f t="shared" si="97"/>
        <v>44286</v>
      </c>
      <c r="N792" t="str">
        <f t="shared" si="98"/>
        <v>South Carolina-44286</v>
      </c>
      <c r="O792" s="21">
        <f t="shared" si="99"/>
        <v>54.3</v>
      </c>
      <c r="P792" s="21">
        <f t="shared" si="100"/>
        <v>5.0999999999999996</v>
      </c>
      <c r="Q792" s="22">
        <f t="shared" si="101"/>
        <v>4172613</v>
      </c>
      <c r="R792" s="22">
        <f t="shared" si="102"/>
        <v>2267328</v>
      </c>
      <c r="S792" s="22">
        <f t="shared" si="103"/>
        <v>120783</v>
      </c>
    </row>
    <row r="793" spans="1:19">
      <c r="A793" s="14" t="s">
        <v>2052</v>
      </c>
      <c r="B793" s="15" t="s">
        <v>43</v>
      </c>
      <c r="C793" s="14" t="s">
        <v>2064</v>
      </c>
      <c r="D793" s="14" t="s">
        <v>2062</v>
      </c>
      <c r="E793" s="16">
        <v>683317</v>
      </c>
      <c r="F793" s="16">
        <v>469154</v>
      </c>
      <c r="G793" s="17">
        <v>68.7</v>
      </c>
      <c r="H793" s="16">
        <v>455600</v>
      </c>
      <c r="I793" s="17">
        <v>66.7</v>
      </c>
      <c r="J793" s="16">
        <v>13554</v>
      </c>
      <c r="K793" s="17">
        <v>2.9</v>
      </c>
      <c r="L793" s="6" t="str">
        <f t="shared" si="96"/>
        <v>03/03/2021</v>
      </c>
      <c r="M793" s="6">
        <f t="shared" si="97"/>
        <v>44286</v>
      </c>
      <c r="N793" t="str">
        <f t="shared" si="98"/>
        <v>South Dakota-44286</v>
      </c>
      <c r="O793" s="21">
        <f t="shared" si="99"/>
        <v>66.7</v>
      </c>
      <c r="P793" s="21">
        <f t="shared" si="100"/>
        <v>2.9</v>
      </c>
      <c r="Q793" s="22">
        <f t="shared" si="101"/>
        <v>683317</v>
      </c>
      <c r="R793" s="22">
        <f t="shared" si="102"/>
        <v>455600</v>
      </c>
      <c r="S793" s="22">
        <f t="shared" si="103"/>
        <v>13554</v>
      </c>
    </row>
    <row r="794" spans="1:19">
      <c r="A794" s="14" t="s">
        <v>2053</v>
      </c>
      <c r="B794" s="15" t="s">
        <v>25</v>
      </c>
      <c r="C794" s="14" t="s">
        <v>2064</v>
      </c>
      <c r="D794" s="14" t="s">
        <v>2062</v>
      </c>
      <c r="E794" s="16">
        <v>5477548</v>
      </c>
      <c r="F794" s="16">
        <v>3314748</v>
      </c>
      <c r="G794" s="17">
        <v>60.5</v>
      </c>
      <c r="H794" s="16">
        <v>3148044</v>
      </c>
      <c r="I794" s="17">
        <v>57.5</v>
      </c>
      <c r="J794" s="16">
        <v>166704</v>
      </c>
      <c r="K794" s="17">
        <v>5</v>
      </c>
      <c r="L794" s="6" t="str">
        <f t="shared" si="96"/>
        <v>03/03/2021</v>
      </c>
      <c r="M794" s="6">
        <f t="shared" si="97"/>
        <v>44286</v>
      </c>
      <c r="N794" t="str">
        <f t="shared" si="98"/>
        <v>Tennessee-44286</v>
      </c>
      <c r="O794" s="21">
        <f t="shared" si="99"/>
        <v>57.5</v>
      </c>
      <c r="P794" s="21">
        <f t="shared" si="100"/>
        <v>5</v>
      </c>
      <c r="Q794" s="22">
        <f t="shared" si="101"/>
        <v>5477548</v>
      </c>
      <c r="R794" s="22">
        <f t="shared" si="102"/>
        <v>3148044</v>
      </c>
      <c r="S794" s="22">
        <f t="shared" si="103"/>
        <v>166704</v>
      </c>
    </row>
    <row r="795" spans="1:19">
      <c r="A795" s="14" t="s">
        <v>2054</v>
      </c>
      <c r="B795" s="15" t="s">
        <v>11</v>
      </c>
      <c r="C795" s="14" t="s">
        <v>2064</v>
      </c>
      <c r="D795" s="14" t="s">
        <v>2062</v>
      </c>
      <c r="E795" s="16">
        <v>22526074</v>
      </c>
      <c r="F795" s="16">
        <v>14032203</v>
      </c>
      <c r="G795" s="17">
        <v>62.3</v>
      </c>
      <c r="H795" s="16">
        <v>13064687</v>
      </c>
      <c r="I795" s="17">
        <v>58</v>
      </c>
      <c r="J795" s="16">
        <v>967516</v>
      </c>
      <c r="K795" s="17">
        <v>6.9</v>
      </c>
      <c r="L795" s="6" t="str">
        <f t="shared" si="96"/>
        <v>03/03/2021</v>
      </c>
      <c r="M795" s="6">
        <f t="shared" si="97"/>
        <v>44286</v>
      </c>
      <c r="N795" t="str">
        <f t="shared" si="98"/>
        <v>Texas-44286</v>
      </c>
      <c r="O795" s="21">
        <f t="shared" si="99"/>
        <v>58</v>
      </c>
      <c r="P795" s="21">
        <f t="shared" si="100"/>
        <v>6.9</v>
      </c>
      <c r="Q795" s="22">
        <f t="shared" si="101"/>
        <v>22526074</v>
      </c>
      <c r="R795" s="22">
        <f t="shared" si="102"/>
        <v>13064687</v>
      </c>
      <c r="S795" s="22">
        <f t="shared" si="103"/>
        <v>967516</v>
      </c>
    </row>
    <row r="796" spans="1:19">
      <c r="A796" s="14" t="s">
        <v>2055</v>
      </c>
      <c r="B796" s="15" t="s">
        <v>13</v>
      </c>
      <c r="C796" s="14" t="s">
        <v>2064</v>
      </c>
      <c r="D796" s="14" t="s">
        <v>2062</v>
      </c>
      <c r="E796" s="16">
        <v>2433891</v>
      </c>
      <c r="F796" s="16">
        <v>1632094</v>
      </c>
      <c r="G796" s="17">
        <v>67.099999999999994</v>
      </c>
      <c r="H796" s="16">
        <v>1585524</v>
      </c>
      <c r="I796" s="17">
        <v>65.099999999999994</v>
      </c>
      <c r="J796" s="16">
        <v>46570</v>
      </c>
      <c r="K796" s="17">
        <v>2.9</v>
      </c>
      <c r="L796" s="6" t="str">
        <f t="shared" si="96"/>
        <v>03/03/2021</v>
      </c>
      <c r="M796" s="6">
        <f t="shared" si="97"/>
        <v>44286</v>
      </c>
      <c r="N796" t="str">
        <f t="shared" si="98"/>
        <v>Utah-44286</v>
      </c>
      <c r="O796" s="21">
        <f t="shared" si="99"/>
        <v>65.099999999999994</v>
      </c>
      <c r="P796" s="21">
        <f t="shared" si="100"/>
        <v>2.9</v>
      </c>
      <c r="Q796" s="22">
        <f t="shared" si="101"/>
        <v>2433891</v>
      </c>
      <c r="R796" s="22">
        <f t="shared" si="102"/>
        <v>1585524</v>
      </c>
      <c r="S796" s="22">
        <f t="shared" si="103"/>
        <v>46570</v>
      </c>
    </row>
    <row r="797" spans="1:19">
      <c r="A797" s="14" t="s">
        <v>2056</v>
      </c>
      <c r="B797" s="15" t="s">
        <v>36</v>
      </c>
      <c r="C797" s="14" t="s">
        <v>2064</v>
      </c>
      <c r="D797" s="14" t="s">
        <v>2062</v>
      </c>
      <c r="E797" s="16">
        <v>518818</v>
      </c>
      <c r="F797" s="16">
        <v>313096</v>
      </c>
      <c r="G797" s="17">
        <v>60.3</v>
      </c>
      <c r="H797" s="16">
        <v>303905</v>
      </c>
      <c r="I797" s="17">
        <v>58.6</v>
      </c>
      <c r="J797" s="16">
        <v>9191</v>
      </c>
      <c r="K797" s="17">
        <v>2.9</v>
      </c>
      <c r="L797" s="6" t="str">
        <f t="shared" si="96"/>
        <v>03/03/2021</v>
      </c>
      <c r="M797" s="6">
        <f t="shared" si="97"/>
        <v>44286</v>
      </c>
      <c r="N797" t="str">
        <f t="shared" si="98"/>
        <v>Vermont-44286</v>
      </c>
      <c r="O797" s="21">
        <f t="shared" si="99"/>
        <v>58.6</v>
      </c>
      <c r="P797" s="21">
        <f t="shared" si="100"/>
        <v>2.9</v>
      </c>
      <c r="Q797" s="22">
        <f t="shared" si="101"/>
        <v>518818</v>
      </c>
      <c r="R797" s="22">
        <f t="shared" si="102"/>
        <v>303905</v>
      </c>
      <c r="S797" s="22">
        <f t="shared" si="103"/>
        <v>9191</v>
      </c>
    </row>
    <row r="798" spans="1:19">
      <c r="A798" s="14" t="s">
        <v>2057</v>
      </c>
      <c r="B798" s="15" t="s">
        <v>37</v>
      </c>
      <c r="C798" s="14" t="s">
        <v>2064</v>
      </c>
      <c r="D798" s="14" t="s">
        <v>2062</v>
      </c>
      <c r="E798" s="16">
        <v>6742545</v>
      </c>
      <c r="F798" s="16">
        <v>4238239</v>
      </c>
      <c r="G798" s="17">
        <v>62.9</v>
      </c>
      <c r="H798" s="16">
        <v>4023563</v>
      </c>
      <c r="I798" s="17">
        <v>59.7</v>
      </c>
      <c r="J798" s="16">
        <v>214676</v>
      </c>
      <c r="K798" s="17">
        <v>5.0999999999999996</v>
      </c>
      <c r="L798" s="6" t="str">
        <f t="shared" si="96"/>
        <v>03/03/2021</v>
      </c>
      <c r="M798" s="6">
        <f t="shared" si="97"/>
        <v>44286</v>
      </c>
      <c r="N798" t="str">
        <f t="shared" si="98"/>
        <v>Virginia-44286</v>
      </c>
      <c r="O798" s="21">
        <f t="shared" si="99"/>
        <v>59.7</v>
      </c>
      <c r="P798" s="21">
        <f t="shared" si="100"/>
        <v>5.0999999999999996</v>
      </c>
      <c r="Q798" s="22">
        <f t="shared" si="101"/>
        <v>6742545</v>
      </c>
      <c r="R798" s="22">
        <f t="shared" si="102"/>
        <v>4023563</v>
      </c>
      <c r="S798" s="22">
        <f t="shared" si="103"/>
        <v>214676</v>
      </c>
    </row>
    <row r="799" spans="1:19">
      <c r="A799" s="14" t="s">
        <v>2058</v>
      </c>
      <c r="B799" s="15" t="s">
        <v>5</v>
      </c>
      <c r="C799" s="14" t="s">
        <v>2064</v>
      </c>
      <c r="D799" s="14" t="s">
        <v>2062</v>
      </c>
      <c r="E799" s="16">
        <v>6145770</v>
      </c>
      <c r="F799" s="16">
        <v>3849546</v>
      </c>
      <c r="G799" s="17">
        <v>62.6</v>
      </c>
      <c r="H799" s="16">
        <v>3640079</v>
      </c>
      <c r="I799" s="17">
        <v>59.2</v>
      </c>
      <c r="J799" s="16">
        <v>209467</v>
      </c>
      <c r="K799" s="17">
        <v>5.4</v>
      </c>
      <c r="L799" s="6" t="str">
        <f t="shared" si="96"/>
        <v>03/03/2021</v>
      </c>
      <c r="M799" s="6">
        <f t="shared" si="97"/>
        <v>44286</v>
      </c>
      <c r="N799" t="str">
        <f t="shared" si="98"/>
        <v>Washington-44286</v>
      </c>
      <c r="O799" s="21">
        <f t="shared" si="99"/>
        <v>59.2</v>
      </c>
      <c r="P799" s="21">
        <f t="shared" si="100"/>
        <v>5.4</v>
      </c>
      <c r="Q799" s="22">
        <f t="shared" si="101"/>
        <v>6145770</v>
      </c>
      <c r="R799" s="22">
        <f t="shared" si="102"/>
        <v>3640079</v>
      </c>
      <c r="S799" s="22">
        <f t="shared" si="103"/>
        <v>209467</v>
      </c>
    </row>
    <row r="800" spans="1:19">
      <c r="A800" s="14" t="s">
        <v>2059</v>
      </c>
      <c r="B800" s="15" t="s">
        <v>58</v>
      </c>
      <c r="C800" s="14" t="s">
        <v>2064</v>
      </c>
      <c r="D800" s="14" t="s">
        <v>2062</v>
      </c>
      <c r="E800" s="16">
        <v>1438564</v>
      </c>
      <c r="F800" s="16">
        <v>795653</v>
      </c>
      <c r="G800" s="17">
        <v>55.3</v>
      </c>
      <c r="H800" s="16">
        <v>748380</v>
      </c>
      <c r="I800" s="17">
        <v>52</v>
      </c>
      <c r="J800" s="16">
        <v>47273</v>
      </c>
      <c r="K800" s="17">
        <v>5.9</v>
      </c>
      <c r="L800" s="6" t="str">
        <f t="shared" si="96"/>
        <v>03/03/2021</v>
      </c>
      <c r="M800" s="6">
        <f t="shared" si="97"/>
        <v>44286</v>
      </c>
      <c r="N800" t="str">
        <f t="shared" si="98"/>
        <v>West Virginia-44286</v>
      </c>
      <c r="O800" s="21">
        <f t="shared" si="99"/>
        <v>52</v>
      </c>
      <c r="P800" s="21">
        <f t="shared" si="100"/>
        <v>5.9</v>
      </c>
      <c r="Q800" s="22">
        <f t="shared" si="101"/>
        <v>1438564</v>
      </c>
      <c r="R800" s="22">
        <f t="shared" si="102"/>
        <v>748380</v>
      </c>
      <c r="S800" s="22">
        <f t="shared" si="103"/>
        <v>47273</v>
      </c>
    </row>
    <row r="801" spans="1:19">
      <c r="A801" s="14" t="s">
        <v>2060</v>
      </c>
      <c r="B801" s="15" t="s">
        <v>10</v>
      </c>
      <c r="C801" s="14" t="s">
        <v>2064</v>
      </c>
      <c r="D801" s="14" t="s">
        <v>2062</v>
      </c>
      <c r="E801" s="16">
        <v>4666237</v>
      </c>
      <c r="F801" s="16">
        <v>3066256</v>
      </c>
      <c r="G801" s="17">
        <v>65.7</v>
      </c>
      <c r="H801" s="16">
        <v>2949013</v>
      </c>
      <c r="I801" s="17">
        <v>63.2</v>
      </c>
      <c r="J801" s="16">
        <v>117243</v>
      </c>
      <c r="K801" s="17">
        <v>3.8</v>
      </c>
      <c r="L801" s="6" t="str">
        <f t="shared" si="96"/>
        <v>03/03/2021</v>
      </c>
      <c r="M801" s="6">
        <f t="shared" si="97"/>
        <v>44286</v>
      </c>
      <c r="N801" t="str">
        <f t="shared" si="98"/>
        <v>Wisconsin-44286</v>
      </c>
      <c r="O801" s="21">
        <f t="shared" si="99"/>
        <v>63.2</v>
      </c>
      <c r="P801" s="21">
        <f t="shared" si="100"/>
        <v>3.8</v>
      </c>
      <c r="Q801" s="22">
        <f t="shared" si="101"/>
        <v>4666237</v>
      </c>
      <c r="R801" s="22">
        <f t="shared" si="102"/>
        <v>2949013</v>
      </c>
      <c r="S801" s="22">
        <f t="shared" si="103"/>
        <v>117243</v>
      </c>
    </row>
    <row r="802" spans="1:19">
      <c r="A802" s="14" t="s">
        <v>2061</v>
      </c>
      <c r="B802" s="15" t="s">
        <v>49</v>
      </c>
      <c r="C802" s="14" t="s">
        <v>2064</v>
      </c>
      <c r="D802" s="14" t="s">
        <v>2062</v>
      </c>
      <c r="E802" s="16">
        <v>456556</v>
      </c>
      <c r="F802" s="16">
        <v>295666</v>
      </c>
      <c r="G802" s="17">
        <v>64.8</v>
      </c>
      <c r="H802" s="16">
        <v>279919</v>
      </c>
      <c r="I802" s="17">
        <v>61.3</v>
      </c>
      <c r="J802" s="16">
        <v>15747</v>
      </c>
      <c r="K802" s="17">
        <v>5.3</v>
      </c>
      <c r="L802" s="6" t="str">
        <f t="shared" si="96"/>
        <v>03/03/2021</v>
      </c>
      <c r="M802" s="6">
        <f t="shared" si="97"/>
        <v>44286</v>
      </c>
      <c r="N802" t="str">
        <f t="shared" si="98"/>
        <v>Wyoming-44286</v>
      </c>
      <c r="O802" s="21">
        <f t="shared" si="99"/>
        <v>61.3</v>
      </c>
      <c r="P802" s="21">
        <f t="shared" si="100"/>
        <v>5.3</v>
      </c>
      <c r="Q802" s="22">
        <f t="shared" si="101"/>
        <v>456556</v>
      </c>
      <c r="R802" s="22">
        <f t="shared" si="102"/>
        <v>279919</v>
      </c>
      <c r="S802" s="22">
        <f t="shared" si="103"/>
        <v>15747</v>
      </c>
    </row>
  </sheetData>
  <mergeCells count="12">
    <mergeCell ref="H5:H6"/>
    <mergeCell ref="I5:I6"/>
    <mergeCell ref="J5:J6"/>
    <mergeCell ref="K5:K6"/>
    <mergeCell ref="A3:A6"/>
    <mergeCell ref="B3:B6"/>
    <mergeCell ref="C3:D4"/>
    <mergeCell ref="E3:E6"/>
    <mergeCell ref="F4:F6"/>
    <mergeCell ref="G4:G6"/>
    <mergeCell ref="C5:C6"/>
    <mergeCell ref="D5:D6"/>
  </mergeCells>
  <hyperlinks>
    <hyperlink ref="F1" r:id="rId1" xr:uid="{42212FD6-E05D-47EB-8CC1-20030C8C41C9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3E871-96E0-4491-BA8C-2805279E3063}">
  <dimension ref="A1:AP766"/>
  <sheetViews>
    <sheetView workbookViewId="0">
      <selection activeCell="H1" sqref="H1"/>
    </sheetView>
  </sheetViews>
  <sheetFormatPr defaultRowHeight="15"/>
  <cols>
    <col min="5" max="5" width="10.5703125" style="6" bestFit="1" customWidth="1"/>
    <col min="6" max="6" width="21.7109375" style="6" bestFit="1" customWidth="1"/>
  </cols>
  <sheetData>
    <row r="1" spans="1:42">
      <c r="A1" t="s">
        <v>2083</v>
      </c>
      <c r="B1" t="s">
        <v>2074</v>
      </c>
      <c r="C1" t="s">
        <v>1</v>
      </c>
      <c r="D1" t="s">
        <v>2084</v>
      </c>
      <c r="E1" s="6" t="s">
        <v>60</v>
      </c>
      <c r="F1" s="6" t="s">
        <v>75</v>
      </c>
      <c r="G1" t="s">
        <v>2085</v>
      </c>
      <c r="H1" t="s">
        <v>2086</v>
      </c>
      <c r="I1" t="s">
        <v>2087</v>
      </c>
      <c r="J1" t="s">
        <v>2088</v>
      </c>
      <c r="K1" t="s">
        <v>2089</v>
      </c>
      <c r="L1" t="s">
        <v>2090</v>
      </c>
      <c r="M1" t="s">
        <v>2091</v>
      </c>
      <c r="N1" t="s">
        <v>2092</v>
      </c>
      <c r="O1" t="s">
        <v>2093</v>
      </c>
      <c r="P1" t="s">
        <v>2094</v>
      </c>
      <c r="Q1" t="s">
        <v>2095</v>
      </c>
      <c r="R1" t="s">
        <v>2096</v>
      </c>
      <c r="S1" t="s">
        <v>2097</v>
      </c>
      <c r="T1" t="s">
        <v>2098</v>
      </c>
      <c r="U1" t="s">
        <v>2099</v>
      </c>
      <c r="V1" t="s">
        <v>2100</v>
      </c>
      <c r="W1" t="s">
        <v>2101</v>
      </c>
      <c r="X1" t="s">
        <v>2102</v>
      </c>
      <c r="Y1" t="s">
        <v>2103</v>
      </c>
      <c r="Z1" t="s">
        <v>2104</v>
      </c>
      <c r="AA1" t="s">
        <v>2105</v>
      </c>
      <c r="AB1" t="s">
        <v>2106</v>
      </c>
      <c r="AC1" t="s">
        <v>2107</v>
      </c>
      <c r="AD1" t="s">
        <v>2108</v>
      </c>
      <c r="AE1" t="s">
        <v>2109</v>
      </c>
      <c r="AF1" t="s">
        <v>2110</v>
      </c>
      <c r="AG1" t="s">
        <v>2111</v>
      </c>
      <c r="AH1" t="s">
        <v>2112</v>
      </c>
      <c r="AI1" t="s">
        <v>2113</v>
      </c>
      <c r="AJ1" t="s">
        <v>2114</v>
      </c>
      <c r="AK1" t="s">
        <v>2115</v>
      </c>
      <c r="AL1" t="s">
        <v>2116</v>
      </c>
      <c r="AM1" t="s">
        <v>2117</v>
      </c>
      <c r="AN1" t="s">
        <v>2118</v>
      </c>
      <c r="AO1" t="s">
        <v>2119</v>
      </c>
      <c r="AP1" t="s">
        <v>2120</v>
      </c>
    </row>
    <row r="2" spans="1:42">
      <c r="A2">
        <v>202103</v>
      </c>
      <c r="B2" t="s">
        <v>2064</v>
      </c>
      <c r="C2" t="s">
        <v>2121</v>
      </c>
      <c r="D2" t="s">
        <v>2122</v>
      </c>
      <c r="E2" s="6">
        <f>DATEVALUE(_xlfn.CONCAT(RIGHT(A2,2),"/1","/",B2))</f>
        <v>44256</v>
      </c>
      <c r="F2" s="6" t="str">
        <f>_xlfn.CONCAT(REPLACE(C2,1,1,UPPER(LEFT(C2,1))),"-",EOMONTH(E2,0))</f>
        <v>Kentucky-44286</v>
      </c>
      <c r="G2">
        <v>245000</v>
      </c>
      <c r="H2">
        <v>6.5500000000000003E-2</v>
      </c>
      <c r="I2">
        <v>0.1164</v>
      </c>
      <c r="J2">
        <v>4850</v>
      </c>
      <c r="K2">
        <v>-6.9800000000000001E-2</v>
      </c>
      <c r="L2">
        <v>-0.56630000000000003</v>
      </c>
      <c r="M2">
        <v>57.5</v>
      </c>
      <c r="N2">
        <v>-0.20689655200000001</v>
      </c>
      <c r="O2">
        <v>-0.184397163</v>
      </c>
      <c r="P2">
        <v>3060</v>
      </c>
      <c r="Q2">
        <v>0.21820000000000001</v>
      </c>
      <c r="R2">
        <v>-0.26019999999999999</v>
      </c>
      <c r="S2">
        <v>200</v>
      </c>
      <c r="T2">
        <v>-0.19350000000000001</v>
      </c>
      <c r="U2">
        <v>0.85189999999999999</v>
      </c>
      <c r="V2">
        <v>952</v>
      </c>
      <c r="W2">
        <v>3.9300000000000002E-2</v>
      </c>
      <c r="X2">
        <v>-0.57120000000000004</v>
      </c>
      <c r="Y2">
        <v>7941</v>
      </c>
      <c r="Z2">
        <v>4.5600000000000002E-2</v>
      </c>
      <c r="AA2">
        <v>8.14E-2</v>
      </c>
      <c r="AB2">
        <v>118.6381386</v>
      </c>
      <c r="AC2">
        <v>1.9300000000000001E-2</v>
      </c>
      <c r="AD2">
        <v>0.113</v>
      </c>
      <c r="AE2">
        <v>1822.5</v>
      </c>
      <c r="AF2">
        <v>6.6E-3</v>
      </c>
      <c r="AG2">
        <v>-3.2899999999999999E-2</v>
      </c>
      <c r="AH2">
        <v>341744.2</v>
      </c>
      <c r="AI2">
        <v>5.0299999999999997E-2</v>
      </c>
      <c r="AJ2">
        <v>0.18229999999999999</v>
      </c>
      <c r="AK2">
        <v>12791</v>
      </c>
      <c r="AL2">
        <v>-1.4E-3</v>
      </c>
      <c r="AM2">
        <v>-0.3095</v>
      </c>
      <c r="AN2">
        <v>1.637319588</v>
      </c>
      <c r="AO2">
        <v>0.1807</v>
      </c>
      <c r="AP2">
        <v>0.98060000000000003</v>
      </c>
    </row>
    <row r="3" spans="1:42">
      <c r="A3">
        <v>202103</v>
      </c>
      <c r="B3" t="s">
        <v>2064</v>
      </c>
      <c r="C3" t="s">
        <v>2123</v>
      </c>
      <c r="D3" t="s">
        <v>2124</v>
      </c>
      <c r="E3" s="6">
        <f t="shared" ref="E3:E66" si="0">DATEVALUE(_xlfn.CONCAT(RIGHT(A3,2),"/1","/",B3))</f>
        <v>44256</v>
      </c>
      <c r="F3" s="6" t="str">
        <f t="shared" ref="F3:F66" si="1">_xlfn.CONCAT(REPLACE(C3,1,1,UPPER(LEFT(C3,1))),"-",EOMONTH(E3,0))</f>
        <v>Ohio-44286</v>
      </c>
      <c r="G3">
        <v>218200</v>
      </c>
      <c r="H3">
        <v>7.8100000000000003E-2</v>
      </c>
      <c r="I3">
        <v>0.15329999999999999</v>
      </c>
      <c r="J3">
        <v>9717</v>
      </c>
      <c r="K3">
        <v>-4.5400000000000003E-2</v>
      </c>
      <c r="L3">
        <v>-0.55569999999999997</v>
      </c>
      <c r="M3">
        <v>48</v>
      </c>
      <c r="N3">
        <v>-0.25581395299999998</v>
      </c>
      <c r="O3">
        <v>-0.14285714299999999</v>
      </c>
      <c r="P3">
        <v>8376</v>
      </c>
      <c r="Q3">
        <v>0.30880000000000002</v>
      </c>
      <c r="R3">
        <v>-0.26960000000000001</v>
      </c>
      <c r="S3">
        <v>296</v>
      </c>
      <c r="T3">
        <v>-1.3299999999999999E-2</v>
      </c>
      <c r="U3">
        <v>-0.22919999999999999</v>
      </c>
      <c r="V3">
        <v>2016</v>
      </c>
      <c r="W3">
        <v>4.1300000000000003E-2</v>
      </c>
      <c r="X3">
        <v>-0.66269999999999996</v>
      </c>
      <c r="Y3">
        <v>17886</v>
      </c>
      <c r="Z3">
        <v>4.0300000000000002E-2</v>
      </c>
      <c r="AA3">
        <v>-3.8699999999999998E-2</v>
      </c>
      <c r="AB3">
        <v>107.71342129999999</v>
      </c>
      <c r="AC3">
        <v>3.9600000000000003E-2</v>
      </c>
      <c r="AD3">
        <v>0.1178</v>
      </c>
      <c r="AE3">
        <v>1611</v>
      </c>
      <c r="AF3">
        <v>1.4200000000000001E-2</v>
      </c>
      <c r="AG3">
        <v>-4.9000000000000002E-2</v>
      </c>
      <c r="AH3">
        <v>326236.03649999999</v>
      </c>
      <c r="AI3">
        <v>4.2099999999999999E-2</v>
      </c>
      <c r="AJ3">
        <v>0.2046</v>
      </c>
      <c r="AK3">
        <v>27603</v>
      </c>
      <c r="AL3">
        <v>8.3999999999999995E-3</v>
      </c>
      <c r="AM3">
        <v>-0.31809999999999999</v>
      </c>
      <c r="AN3">
        <v>1.840691571</v>
      </c>
      <c r="AO3">
        <v>0.15160000000000001</v>
      </c>
      <c r="AP3">
        <v>0.99</v>
      </c>
    </row>
    <row r="4" spans="1:42">
      <c r="A4">
        <v>202103</v>
      </c>
      <c r="B4" t="s">
        <v>2064</v>
      </c>
      <c r="C4" t="s">
        <v>2125</v>
      </c>
      <c r="D4" t="s">
        <v>2126</v>
      </c>
      <c r="E4" s="6">
        <f t="shared" si="0"/>
        <v>44256</v>
      </c>
      <c r="F4" s="6" t="str">
        <f t="shared" si="1"/>
        <v>Georgia-44286</v>
      </c>
      <c r="G4">
        <v>352500</v>
      </c>
      <c r="H4">
        <v>2.93E-2</v>
      </c>
      <c r="I4">
        <v>0.1754</v>
      </c>
      <c r="J4">
        <v>22136</v>
      </c>
      <c r="K4">
        <v>-7.2099999999999997E-2</v>
      </c>
      <c r="L4">
        <v>-0.60460000000000003</v>
      </c>
      <c r="M4">
        <v>37</v>
      </c>
      <c r="N4">
        <v>-0.14942528699999999</v>
      </c>
      <c r="O4">
        <v>-0.33333333300000001</v>
      </c>
      <c r="P4">
        <v>18388</v>
      </c>
      <c r="Q4">
        <v>9.5799999999999996E-2</v>
      </c>
      <c r="R4">
        <v>-0.27460000000000001</v>
      </c>
      <c r="S4">
        <v>2288</v>
      </c>
      <c r="T4">
        <v>-0.18049999999999999</v>
      </c>
      <c r="U4">
        <v>-2.3900000000000001E-2</v>
      </c>
      <c r="V4">
        <v>4084</v>
      </c>
      <c r="W4">
        <v>5.8000000000000003E-2</v>
      </c>
      <c r="X4">
        <v>-0.68069999999999997</v>
      </c>
      <c r="Y4">
        <v>39411</v>
      </c>
      <c r="Z4">
        <v>4.53E-2</v>
      </c>
      <c r="AA4">
        <v>0.2455</v>
      </c>
      <c r="AB4">
        <v>139.2512265</v>
      </c>
      <c r="AC4">
        <v>3.9199999999999999E-2</v>
      </c>
      <c r="AD4">
        <v>0.21579999999999999</v>
      </c>
      <c r="AE4">
        <v>1850</v>
      </c>
      <c r="AF4">
        <v>-9.5999999999999992E-3</v>
      </c>
      <c r="AG4">
        <v>-0.1028</v>
      </c>
      <c r="AH4">
        <v>529848.16110000003</v>
      </c>
      <c r="AI4">
        <v>4.5499999999999999E-2</v>
      </c>
      <c r="AJ4">
        <v>0.27660000000000001</v>
      </c>
      <c r="AK4">
        <v>61547</v>
      </c>
      <c r="AL4">
        <v>-2.0000000000000001E-4</v>
      </c>
      <c r="AM4">
        <v>-0.29759999999999998</v>
      </c>
      <c r="AN4">
        <v>1.780402963</v>
      </c>
      <c r="AO4">
        <v>0.2001</v>
      </c>
      <c r="AP4">
        <v>1.2151000000000001</v>
      </c>
    </row>
    <row r="5" spans="1:42">
      <c r="A5">
        <v>202103</v>
      </c>
      <c r="B5" t="s">
        <v>2064</v>
      </c>
      <c r="C5" t="s">
        <v>2127</v>
      </c>
      <c r="D5" t="s">
        <v>2128</v>
      </c>
      <c r="E5" s="6">
        <f t="shared" si="0"/>
        <v>44256</v>
      </c>
      <c r="F5" s="6" t="str">
        <f t="shared" si="1"/>
        <v>Virginia-44286</v>
      </c>
      <c r="G5">
        <v>366950</v>
      </c>
      <c r="H5">
        <v>4.8399999999999999E-2</v>
      </c>
      <c r="I5">
        <v>8.5999999999999993E-2</v>
      </c>
      <c r="J5">
        <v>11954</v>
      </c>
      <c r="K5">
        <v>-4.1999999999999997E-3</v>
      </c>
      <c r="L5">
        <v>-0.52539999999999998</v>
      </c>
      <c r="M5">
        <v>40</v>
      </c>
      <c r="N5">
        <v>-0.27272727299999999</v>
      </c>
      <c r="O5">
        <v>-0.22330097099999999</v>
      </c>
      <c r="P5">
        <v>10860</v>
      </c>
      <c r="Q5">
        <v>0.37959999999999999</v>
      </c>
      <c r="R5">
        <v>-0.1903</v>
      </c>
      <c r="S5">
        <v>1404</v>
      </c>
      <c r="T5">
        <v>8.6699999999999999E-2</v>
      </c>
      <c r="U5">
        <v>0.77270000000000005</v>
      </c>
      <c r="V5">
        <v>1904</v>
      </c>
      <c r="W5">
        <v>0.14699999999999999</v>
      </c>
      <c r="X5">
        <v>-0.61639999999999995</v>
      </c>
      <c r="Y5">
        <v>16319</v>
      </c>
      <c r="Z5">
        <v>7.6200000000000004E-2</v>
      </c>
      <c r="AA5">
        <v>0.56669999999999998</v>
      </c>
      <c r="AB5">
        <v>179.5650555</v>
      </c>
      <c r="AC5">
        <v>2.4799999999999999E-2</v>
      </c>
      <c r="AD5">
        <v>0.1845</v>
      </c>
      <c r="AE5">
        <v>1958.5</v>
      </c>
      <c r="AF5">
        <v>6.1999999999999998E-3</v>
      </c>
      <c r="AG5">
        <v>-8.3699999999999997E-2</v>
      </c>
      <c r="AH5">
        <v>596021.24860000005</v>
      </c>
      <c r="AI5">
        <v>2.9700000000000001E-2</v>
      </c>
      <c r="AJ5">
        <v>0.2487</v>
      </c>
      <c r="AK5">
        <v>28273</v>
      </c>
      <c r="AL5">
        <v>4.07E-2</v>
      </c>
      <c r="AM5">
        <v>-0.2059</v>
      </c>
      <c r="AN5">
        <v>1.365149741</v>
      </c>
      <c r="AO5">
        <v>0.1021</v>
      </c>
      <c r="AP5">
        <v>0.9516</v>
      </c>
    </row>
    <row r="6" spans="1:42">
      <c r="A6">
        <v>202103</v>
      </c>
      <c r="B6" t="s">
        <v>2064</v>
      </c>
      <c r="C6" t="s">
        <v>2129</v>
      </c>
      <c r="D6" t="s">
        <v>2130</v>
      </c>
      <c r="E6" s="6">
        <f t="shared" si="0"/>
        <v>44256</v>
      </c>
      <c r="F6" s="6" t="str">
        <f t="shared" si="1"/>
        <v>Massachusetts-44286</v>
      </c>
      <c r="G6">
        <v>654500</v>
      </c>
      <c r="H6">
        <v>7.4000000000000003E-3</v>
      </c>
      <c r="I6">
        <v>0.1699</v>
      </c>
      <c r="J6">
        <v>6613</v>
      </c>
      <c r="K6">
        <v>5.4899999999999997E-2</v>
      </c>
      <c r="L6">
        <v>-0.48249999999999998</v>
      </c>
      <c r="M6">
        <v>34</v>
      </c>
      <c r="N6">
        <v>-0.38181818200000001</v>
      </c>
      <c r="O6">
        <v>-0.235955056</v>
      </c>
      <c r="P6">
        <v>7132</v>
      </c>
      <c r="Q6">
        <v>0.49709999999999999</v>
      </c>
      <c r="R6">
        <v>-0.104</v>
      </c>
      <c r="S6">
        <v>240</v>
      </c>
      <c r="T6">
        <v>7.1400000000000005E-2</v>
      </c>
      <c r="U6">
        <v>0.2</v>
      </c>
      <c r="V6">
        <v>940</v>
      </c>
      <c r="W6">
        <v>0.1085</v>
      </c>
      <c r="X6">
        <v>-0.63619999999999999</v>
      </c>
      <c r="Y6">
        <v>3070</v>
      </c>
      <c r="Z6">
        <v>0.1111</v>
      </c>
      <c r="AA6">
        <v>-5.6300000000000003E-2</v>
      </c>
      <c r="AB6">
        <v>372.25724639999999</v>
      </c>
      <c r="AC6">
        <v>2.5000000000000001E-2</v>
      </c>
      <c r="AD6">
        <v>0.32890000000000003</v>
      </c>
      <c r="AE6">
        <v>1776</v>
      </c>
      <c r="AF6">
        <v>2.3E-3</v>
      </c>
      <c r="AG6">
        <v>-9.3200000000000005E-2</v>
      </c>
      <c r="AH6">
        <v>1240141.06</v>
      </c>
      <c r="AI6">
        <v>3.0200000000000001E-2</v>
      </c>
      <c r="AJ6">
        <v>0.38629999999999998</v>
      </c>
      <c r="AK6">
        <v>9683</v>
      </c>
      <c r="AL6">
        <v>7.2099999999999997E-2</v>
      </c>
      <c r="AM6">
        <v>-0.39600000000000002</v>
      </c>
      <c r="AN6">
        <v>0.46423710899999998</v>
      </c>
      <c r="AO6">
        <v>2.35E-2</v>
      </c>
      <c r="AP6">
        <v>0.2097</v>
      </c>
    </row>
    <row r="7" spans="1:42">
      <c r="A7">
        <v>202103</v>
      </c>
      <c r="B7" t="s">
        <v>2064</v>
      </c>
      <c r="C7" t="s">
        <v>2131</v>
      </c>
      <c r="D7" t="s">
        <v>2132</v>
      </c>
      <c r="E7" s="6">
        <f t="shared" si="0"/>
        <v>44256</v>
      </c>
      <c r="F7" s="6" t="str">
        <f t="shared" si="1"/>
        <v>South carolina-44286</v>
      </c>
      <c r="G7">
        <v>287768</v>
      </c>
      <c r="H7">
        <v>3.3000000000000002E-2</v>
      </c>
      <c r="I7">
        <v>2.1499999999999998E-2</v>
      </c>
      <c r="J7">
        <v>9696</v>
      </c>
      <c r="K7">
        <v>-0.18029999999999999</v>
      </c>
      <c r="L7">
        <v>-0.61780000000000002</v>
      </c>
      <c r="M7">
        <v>53.5</v>
      </c>
      <c r="N7">
        <v>-0.18939393900000001</v>
      </c>
      <c r="O7">
        <v>-0.24113475200000001</v>
      </c>
      <c r="P7">
        <v>5728</v>
      </c>
      <c r="Q7">
        <v>-6.7100000000000007E-2</v>
      </c>
      <c r="R7">
        <v>-0.34370000000000001</v>
      </c>
      <c r="S7">
        <v>2192</v>
      </c>
      <c r="T7">
        <v>-0.1075</v>
      </c>
      <c r="U7">
        <v>1.5972</v>
      </c>
      <c r="V7">
        <v>1572</v>
      </c>
      <c r="W7">
        <v>-0.15670000000000001</v>
      </c>
      <c r="X7">
        <v>-0.72919999999999996</v>
      </c>
      <c r="Y7">
        <v>16067</v>
      </c>
      <c r="Z7">
        <v>0.1222</v>
      </c>
      <c r="AA7">
        <v>0.35870000000000002</v>
      </c>
      <c r="AB7">
        <v>142.72729419999999</v>
      </c>
      <c r="AC7">
        <v>3.3599999999999998E-2</v>
      </c>
      <c r="AD7">
        <v>0.1101</v>
      </c>
      <c r="AE7">
        <v>1628.5</v>
      </c>
      <c r="AF7">
        <v>8.9999999999999993E-3</v>
      </c>
      <c r="AG7">
        <v>-7.4499999999999997E-2</v>
      </c>
      <c r="AH7">
        <v>494480.78480000002</v>
      </c>
      <c r="AI7">
        <v>6.2399999999999997E-2</v>
      </c>
      <c r="AJ7">
        <v>0.1605</v>
      </c>
      <c r="AK7">
        <v>25763</v>
      </c>
      <c r="AL7">
        <v>-1.46E-2</v>
      </c>
      <c r="AM7">
        <v>-0.30730000000000002</v>
      </c>
      <c r="AN7">
        <v>1.6570750830000001</v>
      </c>
      <c r="AO7">
        <v>0.44669999999999999</v>
      </c>
      <c r="AP7">
        <v>1.1909000000000001</v>
      </c>
    </row>
    <row r="8" spans="1:42">
      <c r="A8">
        <v>202103</v>
      </c>
      <c r="B8" t="s">
        <v>2064</v>
      </c>
      <c r="C8" t="s">
        <v>2133</v>
      </c>
      <c r="D8" t="s">
        <v>2134</v>
      </c>
      <c r="E8" s="6">
        <f t="shared" si="0"/>
        <v>44256</v>
      </c>
      <c r="F8" s="6" t="str">
        <f t="shared" si="1"/>
        <v>Washington-44286</v>
      </c>
      <c r="G8">
        <v>559500</v>
      </c>
      <c r="H8">
        <v>4.6899999999999997E-2</v>
      </c>
      <c r="I8">
        <v>0.18290000000000001</v>
      </c>
      <c r="J8">
        <v>5140</v>
      </c>
      <c r="K8">
        <v>1.2200000000000001E-2</v>
      </c>
      <c r="L8">
        <v>-0.5675</v>
      </c>
      <c r="M8">
        <v>24.5</v>
      </c>
      <c r="N8">
        <v>-0.309859155</v>
      </c>
      <c r="O8">
        <v>-0.371794872</v>
      </c>
      <c r="P8">
        <v>7212</v>
      </c>
      <c r="Q8">
        <v>0.2999</v>
      </c>
      <c r="R8">
        <v>-0.2019</v>
      </c>
      <c r="S8">
        <v>448</v>
      </c>
      <c r="T8">
        <v>0.1789</v>
      </c>
      <c r="U8">
        <v>-0.39460000000000001</v>
      </c>
      <c r="V8">
        <v>852</v>
      </c>
      <c r="W8">
        <v>0.33129999999999998</v>
      </c>
      <c r="X8">
        <v>-0.62229999999999996</v>
      </c>
      <c r="Y8">
        <v>13511</v>
      </c>
      <c r="Z8">
        <v>5.2600000000000001E-2</v>
      </c>
      <c r="AA8">
        <v>0.1903</v>
      </c>
      <c r="AB8">
        <v>297.83724339999998</v>
      </c>
      <c r="AC8">
        <v>4.53E-2</v>
      </c>
      <c r="AD8">
        <v>0.29110000000000003</v>
      </c>
      <c r="AE8">
        <v>1806</v>
      </c>
      <c r="AF8">
        <v>3.3E-3</v>
      </c>
      <c r="AG8">
        <v>-0.1057</v>
      </c>
      <c r="AH8">
        <v>828101.42409999995</v>
      </c>
      <c r="AI8">
        <v>1.7500000000000002E-2</v>
      </c>
      <c r="AJ8">
        <v>0.25829999999999997</v>
      </c>
      <c r="AK8">
        <v>18651</v>
      </c>
      <c r="AL8">
        <v>4.1099999999999998E-2</v>
      </c>
      <c r="AM8">
        <v>-0.1973</v>
      </c>
      <c r="AN8">
        <v>2.6285992220000001</v>
      </c>
      <c r="AO8">
        <v>0.1008</v>
      </c>
      <c r="AP8">
        <v>1.6734</v>
      </c>
    </row>
    <row r="9" spans="1:42">
      <c r="A9">
        <v>202103</v>
      </c>
      <c r="B9" t="s">
        <v>2064</v>
      </c>
      <c r="C9" t="s">
        <v>2135</v>
      </c>
      <c r="D9" t="s">
        <v>2136</v>
      </c>
      <c r="E9" s="6">
        <f t="shared" si="0"/>
        <v>44256</v>
      </c>
      <c r="F9" s="6" t="str">
        <f t="shared" si="1"/>
        <v>Pennsylvania-44286</v>
      </c>
      <c r="G9">
        <v>276750</v>
      </c>
      <c r="H9">
        <v>3.6499999999999998E-2</v>
      </c>
      <c r="I9">
        <v>0.20349999999999999</v>
      </c>
      <c r="J9">
        <v>14893</v>
      </c>
      <c r="K9">
        <v>-3.3799999999999997E-2</v>
      </c>
      <c r="L9">
        <v>-0.51500000000000001</v>
      </c>
      <c r="M9">
        <v>61</v>
      </c>
      <c r="N9">
        <v>-0.27380952400000003</v>
      </c>
      <c r="O9">
        <v>-0.14084506999999999</v>
      </c>
      <c r="P9">
        <v>10540</v>
      </c>
      <c r="Q9">
        <v>0.38900000000000001</v>
      </c>
      <c r="R9">
        <v>-0.12659999999999999</v>
      </c>
      <c r="S9">
        <v>940</v>
      </c>
      <c r="T9">
        <v>0.2772</v>
      </c>
      <c r="U9">
        <v>0.8952</v>
      </c>
      <c r="V9">
        <v>3080</v>
      </c>
      <c r="W9">
        <v>0.20880000000000001</v>
      </c>
      <c r="X9">
        <v>-0.50800000000000001</v>
      </c>
      <c r="Y9">
        <v>19444</v>
      </c>
      <c r="Z9">
        <v>8.6900000000000005E-2</v>
      </c>
      <c r="AA9">
        <v>0.92269999999999996</v>
      </c>
      <c r="AB9">
        <v>144.17365580000001</v>
      </c>
      <c r="AC9">
        <v>4.2299999999999997E-2</v>
      </c>
      <c r="AD9">
        <v>0.27310000000000001</v>
      </c>
      <c r="AE9">
        <v>1602</v>
      </c>
      <c r="AF9">
        <v>0</v>
      </c>
      <c r="AG9">
        <v>-5.2600000000000001E-2</v>
      </c>
      <c r="AH9">
        <v>439546.06660000002</v>
      </c>
      <c r="AI9">
        <v>5.21E-2</v>
      </c>
      <c r="AJ9">
        <v>0.29580000000000001</v>
      </c>
      <c r="AK9">
        <v>34337</v>
      </c>
      <c r="AL9">
        <v>3.1E-2</v>
      </c>
      <c r="AM9">
        <v>-0.1588</v>
      </c>
      <c r="AN9">
        <v>1.3055798030000001</v>
      </c>
      <c r="AO9">
        <v>0.14499999999999999</v>
      </c>
      <c r="AP9">
        <v>0.97619999999999996</v>
      </c>
    </row>
    <row r="10" spans="1:42">
      <c r="A10">
        <v>202103</v>
      </c>
      <c r="B10" t="s">
        <v>2064</v>
      </c>
      <c r="C10" t="s">
        <v>2137</v>
      </c>
      <c r="D10" t="s">
        <v>2138</v>
      </c>
      <c r="E10" s="6">
        <f t="shared" si="0"/>
        <v>44256</v>
      </c>
      <c r="F10" s="6" t="str">
        <f t="shared" si="1"/>
        <v>Vermont-44286</v>
      </c>
      <c r="G10">
        <v>349500</v>
      </c>
      <c r="H10">
        <v>4.6399999999999997E-2</v>
      </c>
      <c r="I10">
        <v>0.2056</v>
      </c>
      <c r="J10">
        <v>1337</v>
      </c>
      <c r="K10">
        <v>-9.0499999999999997E-2</v>
      </c>
      <c r="L10">
        <v>-0.62270000000000003</v>
      </c>
      <c r="M10">
        <v>103</v>
      </c>
      <c r="N10">
        <v>-0.123404255</v>
      </c>
      <c r="O10">
        <v>-0.38690476200000001</v>
      </c>
      <c r="P10">
        <v>660</v>
      </c>
      <c r="Q10">
        <v>0.22220000000000001</v>
      </c>
      <c r="R10">
        <v>-1.2E-2</v>
      </c>
      <c r="S10">
        <v>36</v>
      </c>
      <c r="T10">
        <v>-0.35709999999999997</v>
      </c>
      <c r="U10">
        <v>0.8</v>
      </c>
      <c r="V10">
        <v>148</v>
      </c>
      <c r="W10">
        <v>0.19350000000000001</v>
      </c>
      <c r="X10">
        <v>-0.58889999999999998</v>
      </c>
      <c r="Y10">
        <v>1031</v>
      </c>
      <c r="Z10">
        <v>8.8700000000000001E-2</v>
      </c>
      <c r="AA10">
        <v>0.2888</v>
      </c>
      <c r="AB10">
        <v>182.08809959999999</v>
      </c>
      <c r="AC10">
        <v>5.0500000000000003E-2</v>
      </c>
      <c r="AD10">
        <v>0.2218</v>
      </c>
      <c r="AE10">
        <v>2000.5</v>
      </c>
      <c r="AF10">
        <v>8.0999999999999996E-3</v>
      </c>
      <c r="AG10">
        <v>6.7999999999999996E-3</v>
      </c>
      <c r="AH10">
        <v>583713.66780000005</v>
      </c>
      <c r="AI10">
        <v>3.4099999999999998E-2</v>
      </c>
      <c r="AJ10">
        <v>0.35160000000000002</v>
      </c>
      <c r="AK10">
        <v>2368</v>
      </c>
      <c r="AL10">
        <v>-2.0299999999999999E-2</v>
      </c>
      <c r="AM10">
        <v>-0.45490000000000003</v>
      </c>
      <c r="AN10">
        <v>0.77112939400000002</v>
      </c>
      <c r="AO10">
        <v>0.12690000000000001</v>
      </c>
      <c r="AP10">
        <v>0.5454</v>
      </c>
    </row>
    <row r="11" spans="1:42">
      <c r="A11">
        <v>202103</v>
      </c>
      <c r="B11" t="s">
        <v>2064</v>
      </c>
      <c r="C11" t="s">
        <v>2139</v>
      </c>
      <c r="D11" t="s">
        <v>2140</v>
      </c>
      <c r="E11" s="6">
        <f t="shared" si="0"/>
        <v>44256</v>
      </c>
      <c r="F11" s="6" t="str">
        <f t="shared" si="1"/>
        <v>District of columbia-44286</v>
      </c>
      <c r="G11">
        <v>540450</v>
      </c>
      <c r="H11">
        <v>-1.7299999999999999E-2</v>
      </c>
      <c r="I11">
        <v>-0.2278</v>
      </c>
      <c r="J11">
        <v>1472</v>
      </c>
      <c r="K11">
        <v>2.9399999999999999E-2</v>
      </c>
      <c r="L11">
        <v>0.27339999999999998</v>
      </c>
      <c r="M11">
        <v>37.5</v>
      </c>
      <c r="N11">
        <v>-2.5974026000000001E-2</v>
      </c>
      <c r="O11">
        <v>0.25</v>
      </c>
      <c r="P11">
        <v>984</v>
      </c>
      <c r="Q11">
        <v>0.12839999999999999</v>
      </c>
      <c r="R11">
        <v>0.1336</v>
      </c>
      <c r="S11">
        <v>12</v>
      </c>
      <c r="T11">
        <v>0</v>
      </c>
      <c r="U11">
        <v>0</v>
      </c>
      <c r="V11">
        <v>324</v>
      </c>
      <c r="W11">
        <v>0.125</v>
      </c>
      <c r="X11">
        <v>0.20899999999999999</v>
      </c>
      <c r="Y11">
        <v>1227</v>
      </c>
      <c r="Z11">
        <v>4.3400000000000001E-2</v>
      </c>
      <c r="AA11">
        <v>3.2753000000000001</v>
      </c>
      <c r="AB11">
        <v>597.80567380000002</v>
      </c>
      <c r="AC11">
        <v>9.7999999999999997E-3</v>
      </c>
      <c r="AD11">
        <v>0.1447</v>
      </c>
      <c r="AE11">
        <v>939</v>
      </c>
      <c r="AF11">
        <v>-3.4000000000000002E-2</v>
      </c>
      <c r="AG11">
        <v>-0.32350000000000001</v>
      </c>
      <c r="AH11">
        <v>966408.89879999997</v>
      </c>
      <c r="AI11">
        <v>-1.7999999999999999E-2</v>
      </c>
      <c r="AJ11">
        <v>-0.1166</v>
      </c>
      <c r="AK11">
        <v>2699</v>
      </c>
      <c r="AL11">
        <v>3.5700000000000003E-2</v>
      </c>
      <c r="AM11">
        <v>0.87039999999999995</v>
      </c>
      <c r="AN11">
        <v>0.833559783</v>
      </c>
      <c r="AO11">
        <v>1.12E-2</v>
      </c>
      <c r="AP11">
        <v>0.58530000000000004</v>
      </c>
    </row>
    <row r="12" spans="1:42">
      <c r="A12">
        <v>202103</v>
      </c>
      <c r="B12" t="s">
        <v>2064</v>
      </c>
      <c r="C12" t="s">
        <v>2141</v>
      </c>
      <c r="D12" t="s">
        <v>2142</v>
      </c>
      <c r="E12" s="6">
        <f t="shared" si="0"/>
        <v>44256</v>
      </c>
      <c r="F12" s="6" t="str">
        <f t="shared" si="1"/>
        <v>New mexico-44286</v>
      </c>
      <c r="G12">
        <v>280000</v>
      </c>
      <c r="H12">
        <v>2.7000000000000001E-3</v>
      </c>
      <c r="I12">
        <v>6.8699999999999997E-2</v>
      </c>
      <c r="J12">
        <v>3730</v>
      </c>
      <c r="K12">
        <v>-3.2899999999999999E-2</v>
      </c>
      <c r="L12">
        <v>-0.4042</v>
      </c>
      <c r="M12">
        <v>58</v>
      </c>
      <c r="N12">
        <v>-0.19444444399999999</v>
      </c>
      <c r="O12">
        <v>-0.24183006500000001</v>
      </c>
      <c r="P12">
        <v>1812</v>
      </c>
      <c r="Q12">
        <v>8.1100000000000005E-2</v>
      </c>
      <c r="R12">
        <v>-0.1255</v>
      </c>
      <c r="S12">
        <v>140</v>
      </c>
      <c r="T12">
        <v>-0.36359999999999998</v>
      </c>
      <c r="U12">
        <v>1.0588</v>
      </c>
      <c r="V12">
        <v>568</v>
      </c>
      <c r="W12">
        <v>4.41E-2</v>
      </c>
      <c r="X12">
        <v>-0.45169999999999999</v>
      </c>
      <c r="Y12">
        <v>3491</v>
      </c>
      <c r="Z12">
        <v>3.78E-2</v>
      </c>
      <c r="AA12">
        <v>0.15140000000000001</v>
      </c>
      <c r="AB12">
        <v>139.87979770000001</v>
      </c>
      <c r="AC12">
        <v>8.0999999999999996E-3</v>
      </c>
      <c r="AD12">
        <v>6.5299999999999997E-2</v>
      </c>
      <c r="AE12">
        <v>1958</v>
      </c>
      <c r="AF12">
        <v>1.03E-2</v>
      </c>
      <c r="AG12">
        <v>-2.5000000000000001E-3</v>
      </c>
      <c r="AH12">
        <v>461956.74699999997</v>
      </c>
      <c r="AI12">
        <v>2.98E-2</v>
      </c>
      <c r="AJ12">
        <v>0.19839999999999999</v>
      </c>
      <c r="AK12">
        <v>7221</v>
      </c>
      <c r="AL12">
        <v>0</v>
      </c>
      <c r="AM12">
        <v>-0.22289999999999999</v>
      </c>
      <c r="AN12">
        <v>0.93592493300000001</v>
      </c>
      <c r="AO12">
        <v>6.3700000000000007E-2</v>
      </c>
      <c r="AP12">
        <v>0.4516</v>
      </c>
    </row>
    <row r="13" spans="1:42">
      <c r="A13">
        <v>202103</v>
      </c>
      <c r="B13" t="s">
        <v>2064</v>
      </c>
      <c r="C13" t="s">
        <v>2143</v>
      </c>
      <c r="D13" t="s">
        <v>2144</v>
      </c>
      <c r="E13" s="6">
        <f t="shared" si="0"/>
        <v>44256</v>
      </c>
      <c r="F13" s="6" t="str">
        <f t="shared" si="1"/>
        <v>Mississippi-44286</v>
      </c>
      <c r="G13">
        <v>224950</v>
      </c>
      <c r="H13">
        <v>1.21E-2</v>
      </c>
      <c r="I13">
        <v>9.7299999999999998E-2</v>
      </c>
      <c r="J13">
        <v>4298</v>
      </c>
      <c r="K13">
        <v>-9.2100000000000001E-2</v>
      </c>
      <c r="L13">
        <v>-0.53749999999999998</v>
      </c>
      <c r="M13">
        <v>80</v>
      </c>
      <c r="N13">
        <v>-0.12087912100000001</v>
      </c>
      <c r="O13">
        <v>-0.130434783</v>
      </c>
      <c r="P13">
        <v>1660</v>
      </c>
      <c r="Q13">
        <v>3.49E-2</v>
      </c>
      <c r="R13">
        <v>-0.3664</v>
      </c>
      <c r="S13">
        <v>168</v>
      </c>
      <c r="T13">
        <v>2.4400000000000002E-2</v>
      </c>
      <c r="U13">
        <v>7.6899999999999996E-2</v>
      </c>
      <c r="V13">
        <v>716</v>
      </c>
      <c r="W13">
        <v>0.1258</v>
      </c>
      <c r="X13">
        <v>-0.52139999999999997</v>
      </c>
      <c r="Y13">
        <v>3899</v>
      </c>
      <c r="Z13">
        <v>8.4900000000000003E-2</v>
      </c>
      <c r="AA13">
        <v>0.22420000000000001</v>
      </c>
      <c r="AB13">
        <v>104.3415978</v>
      </c>
      <c r="AC13">
        <v>1.2999999999999999E-3</v>
      </c>
      <c r="AD13">
        <v>6.3899999999999998E-2</v>
      </c>
      <c r="AE13">
        <v>2000</v>
      </c>
      <c r="AF13">
        <v>-2.0000000000000001E-4</v>
      </c>
      <c r="AG13">
        <v>0</v>
      </c>
      <c r="AH13">
        <v>307814.26630000002</v>
      </c>
      <c r="AI13">
        <v>1.29E-2</v>
      </c>
      <c r="AJ13">
        <v>0.15920000000000001</v>
      </c>
      <c r="AK13">
        <v>8197</v>
      </c>
      <c r="AL13">
        <v>-1.5699999999999999E-2</v>
      </c>
      <c r="AM13">
        <v>-0.34310000000000002</v>
      </c>
      <c r="AN13">
        <v>0.90716612399999996</v>
      </c>
      <c r="AO13">
        <v>0.14799999999999999</v>
      </c>
      <c r="AP13">
        <v>0.56440000000000001</v>
      </c>
    </row>
    <row r="14" spans="1:42">
      <c r="A14">
        <v>202103</v>
      </c>
      <c r="B14" t="s">
        <v>2064</v>
      </c>
      <c r="C14" t="s">
        <v>2145</v>
      </c>
      <c r="D14" t="s">
        <v>2146</v>
      </c>
      <c r="E14" s="6">
        <f t="shared" si="0"/>
        <v>44256</v>
      </c>
      <c r="F14" s="6" t="str">
        <f t="shared" si="1"/>
        <v>Indiana-44286</v>
      </c>
      <c r="G14">
        <v>219900</v>
      </c>
      <c r="H14">
        <v>4.9599999999999998E-2</v>
      </c>
      <c r="I14">
        <v>4.9599999999999998E-2</v>
      </c>
      <c r="J14">
        <v>5557</v>
      </c>
      <c r="K14">
        <v>-9.6299999999999997E-2</v>
      </c>
      <c r="L14">
        <v>-0.59199999999999997</v>
      </c>
      <c r="M14">
        <v>52.5</v>
      </c>
      <c r="N14">
        <v>-0.21052631599999999</v>
      </c>
      <c r="O14">
        <v>-0.125</v>
      </c>
      <c r="P14">
        <v>4312</v>
      </c>
      <c r="Q14">
        <v>0.18590000000000001</v>
      </c>
      <c r="R14">
        <v>-0.35680000000000001</v>
      </c>
      <c r="S14">
        <v>324</v>
      </c>
      <c r="T14">
        <v>0.39660000000000001</v>
      </c>
      <c r="U14">
        <v>0.8</v>
      </c>
      <c r="V14">
        <v>1140</v>
      </c>
      <c r="W14">
        <v>-4.6800000000000001E-2</v>
      </c>
      <c r="X14">
        <v>-0.67910000000000004</v>
      </c>
      <c r="Y14">
        <v>6320</v>
      </c>
      <c r="Z14">
        <v>4.1000000000000002E-2</v>
      </c>
      <c r="AA14">
        <v>-7.5999999999999998E-2</v>
      </c>
      <c r="AB14">
        <v>116.6450445</v>
      </c>
      <c r="AC14">
        <v>4.6899999999999997E-2</v>
      </c>
      <c r="AD14">
        <v>0.1593</v>
      </c>
      <c r="AE14">
        <v>1781</v>
      </c>
      <c r="AF14">
        <v>-1.6999999999999999E-3</v>
      </c>
      <c r="AG14">
        <v>-8.2199999999999995E-2</v>
      </c>
      <c r="AH14">
        <v>316828.30969999998</v>
      </c>
      <c r="AI14">
        <v>5.7700000000000001E-2</v>
      </c>
      <c r="AJ14">
        <v>0.157</v>
      </c>
      <c r="AK14">
        <v>11877</v>
      </c>
      <c r="AL14">
        <v>-2.81E-2</v>
      </c>
      <c r="AM14">
        <v>-0.41949999999999998</v>
      </c>
      <c r="AN14">
        <v>1.1373043009999999</v>
      </c>
      <c r="AO14">
        <v>0.15</v>
      </c>
      <c r="AP14">
        <v>0.6351</v>
      </c>
    </row>
    <row r="15" spans="1:42">
      <c r="A15">
        <v>202103</v>
      </c>
      <c r="B15" t="s">
        <v>2064</v>
      </c>
      <c r="C15" t="s">
        <v>2147</v>
      </c>
      <c r="D15" t="s">
        <v>2148</v>
      </c>
      <c r="E15" s="6">
        <f t="shared" si="0"/>
        <v>44256</v>
      </c>
      <c r="F15" s="6" t="str">
        <f t="shared" si="1"/>
        <v>New hampshire-44286</v>
      </c>
      <c r="G15">
        <v>422450</v>
      </c>
      <c r="H15">
        <v>1.1900000000000001E-2</v>
      </c>
      <c r="I15">
        <v>0.1449</v>
      </c>
      <c r="J15">
        <v>1329</v>
      </c>
      <c r="K15">
        <v>5.8999999999999997E-2</v>
      </c>
      <c r="L15">
        <v>-0.62339999999999995</v>
      </c>
      <c r="M15">
        <v>34.5</v>
      </c>
      <c r="N15">
        <v>-0.44354838699999999</v>
      </c>
      <c r="O15">
        <v>-0.42016806699999998</v>
      </c>
      <c r="P15">
        <v>1520</v>
      </c>
      <c r="Q15">
        <v>0.49609999999999999</v>
      </c>
      <c r="R15">
        <v>-0.12239999999999999</v>
      </c>
      <c r="S15">
        <v>84</v>
      </c>
      <c r="T15">
        <v>0.3125</v>
      </c>
      <c r="U15">
        <v>0.1053</v>
      </c>
      <c r="V15">
        <v>160</v>
      </c>
      <c r="W15">
        <v>0.1429</v>
      </c>
      <c r="X15">
        <v>-0.72030000000000005</v>
      </c>
      <c r="Y15">
        <v>1297</v>
      </c>
      <c r="Z15">
        <v>7.0000000000000001E-3</v>
      </c>
      <c r="AA15">
        <v>-0.24940000000000001</v>
      </c>
      <c r="AB15">
        <v>222.17681999999999</v>
      </c>
      <c r="AC15">
        <v>-8.0999999999999996E-3</v>
      </c>
      <c r="AD15">
        <v>0.2288</v>
      </c>
      <c r="AE15">
        <v>1892</v>
      </c>
      <c r="AF15">
        <v>6.1000000000000004E-3</v>
      </c>
      <c r="AG15">
        <v>-3.4700000000000002E-2</v>
      </c>
      <c r="AH15">
        <v>640048.22129999998</v>
      </c>
      <c r="AI15">
        <v>2.07E-2</v>
      </c>
      <c r="AJ15">
        <v>0.34889999999999999</v>
      </c>
      <c r="AK15">
        <v>2626</v>
      </c>
      <c r="AL15">
        <v>3.2599999999999997E-2</v>
      </c>
      <c r="AM15">
        <v>-0.50049999999999994</v>
      </c>
      <c r="AN15">
        <v>0.97592174600000003</v>
      </c>
      <c r="AO15">
        <v>-5.04E-2</v>
      </c>
      <c r="AP15">
        <v>0.48630000000000001</v>
      </c>
    </row>
    <row r="16" spans="1:42">
      <c r="A16">
        <v>202103</v>
      </c>
      <c r="B16" t="s">
        <v>2064</v>
      </c>
      <c r="C16" t="s">
        <v>2149</v>
      </c>
      <c r="D16" t="s">
        <v>2150</v>
      </c>
      <c r="E16" s="6">
        <f t="shared" si="0"/>
        <v>44256</v>
      </c>
      <c r="F16" s="6" t="str">
        <f t="shared" si="1"/>
        <v>Alaska-44286</v>
      </c>
      <c r="G16">
        <v>329500</v>
      </c>
      <c r="H16">
        <v>6.3100000000000003E-2</v>
      </c>
      <c r="I16">
        <v>0.12670000000000001</v>
      </c>
      <c r="J16">
        <v>1145</v>
      </c>
      <c r="K16">
        <v>-5.5300000000000002E-2</v>
      </c>
      <c r="L16">
        <v>-0.4793</v>
      </c>
      <c r="M16">
        <v>76.5</v>
      </c>
      <c r="N16">
        <v>-0.223350254</v>
      </c>
      <c r="O16">
        <v>0.125</v>
      </c>
      <c r="P16">
        <v>604</v>
      </c>
      <c r="Q16">
        <v>0.1439</v>
      </c>
      <c r="R16">
        <v>-0.24879999999999999</v>
      </c>
      <c r="S16">
        <v>68</v>
      </c>
      <c r="T16">
        <v>0.54549999999999998</v>
      </c>
      <c r="U16">
        <v>1.4286000000000001</v>
      </c>
      <c r="V16">
        <v>172</v>
      </c>
      <c r="W16">
        <v>-6.5199999999999994E-2</v>
      </c>
      <c r="X16">
        <v>-0.60909999999999997</v>
      </c>
      <c r="Y16">
        <v>112</v>
      </c>
      <c r="Z16">
        <v>0.25840000000000002</v>
      </c>
      <c r="AA16">
        <v>9.8000000000000004E-2</v>
      </c>
      <c r="AB16">
        <v>192.48109830000001</v>
      </c>
      <c r="AC16">
        <v>7.0000000000000001E-3</v>
      </c>
      <c r="AD16">
        <v>0.1293</v>
      </c>
      <c r="AE16">
        <v>1699</v>
      </c>
      <c r="AF16">
        <v>4.36E-2</v>
      </c>
      <c r="AG16">
        <v>-9.9000000000000008E-3</v>
      </c>
      <c r="AH16">
        <v>425186.71990000003</v>
      </c>
      <c r="AI16">
        <v>4.7E-2</v>
      </c>
      <c r="AJ16">
        <v>0.27150000000000002</v>
      </c>
      <c r="AK16">
        <v>1257</v>
      </c>
      <c r="AL16">
        <v>-3.3799999999999997E-2</v>
      </c>
      <c r="AM16">
        <v>-0.45369999999999999</v>
      </c>
      <c r="AN16">
        <v>9.7816594000000007E-2</v>
      </c>
      <c r="AO16">
        <v>2.4400000000000002E-2</v>
      </c>
      <c r="AP16">
        <v>5.1400000000000001E-2</v>
      </c>
    </row>
    <row r="17" spans="1:42">
      <c r="A17">
        <v>202103</v>
      </c>
      <c r="B17" t="s">
        <v>2064</v>
      </c>
      <c r="C17" t="s">
        <v>2151</v>
      </c>
      <c r="D17" t="s">
        <v>2152</v>
      </c>
      <c r="E17" s="6">
        <f t="shared" si="0"/>
        <v>44256</v>
      </c>
      <c r="F17" s="6" t="str">
        <f t="shared" si="1"/>
        <v>California-44286</v>
      </c>
      <c r="G17">
        <v>820000</v>
      </c>
      <c r="H17">
        <v>2.5600000000000001E-2</v>
      </c>
      <c r="I17">
        <v>0.36670000000000003</v>
      </c>
      <c r="J17">
        <v>35018</v>
      </c>
      <c r="K17">
        <v>-5.8999999999999999E-3</v>
      </c>
      <c r="L17">
        <v>-0.41299999999999998</v>
      </c>
      <c r="M17">
        <v>37</v>
      </c>
      <c r="N17">
        <v>-0.139534884</v>
      </c>
      <c r="O17">
        <v>-0.159090909</v>
      </c>
      <c r="P17">
        <v>34160</v>
      </c>
      <c r="Q17">
        <v>0.14030000000000001</v>
      </c>
      <c r="R17">
        <v>4.3099999999999999E-2</v>
      </c>
      <c r="S17">
        <v>1416</v>
      </c>
      <c r="T17">
        <v>-1.67E-2</v>
      </c>
      <c r="U17">
        <v>-7.5700000000000003E-2</v>
      </c>
      <c r="V17">
        <v>5144</v>
      </c>
      <c r="W17">
        <v>5.7599999999999998E-2</v>
      </c>
      <c r="X17">
        <v>-0.5897</v>
      </c>
      <c r="Y17">
        <v>52910</v>
      </c>
      <c r="Z17">
        <v>7.1800000000000003E-2</v>
      </c>
      <c r="AA17">
        <v>0.15939999999999999</v>
      </c>
      <c r="AB17">
        <v>477.02734370000002</v>
      </c>
      <c r="AC17">
        <v>1.78E-2</v>
      </c>
      <c r="AD17">
        <v>0.45939999999999998</v>
      </c>
      <c r="AE17">
        <v>1844.5</v>
      </c>
      <c r="AF17">
        <v>8.9999999999999993E-3</v>
      </c>
      <c r="AG17">
        <v>-1.8599999999999998E-2</v>
      </c>
      <c r="AH17">
        <v>1952295.5290000001</v>
      </c>
      <c r="AI17">
        <v>1.29E-2</v>
      </c>
      <c r="AJ17">
        <v>0.50549999999999995</v>
      </c>
      <c r="AK17">
        <v>87928</v>
      </c>
      <c r="AL17">
        <v>3.9399999999999998E-2</v>
      </c>
      <c r="AM17">
        <v>-0.16489999999999999</v>
      </c>
      <c r="AN17">
        <v>1.5109372320000001</v>
      </c>
      <c r="AO17">
        <v>0.1095</v>
      </c>
      <c r="AP17">
        <v>0.74590000000000001</v>
      </c>
    </row>
    <row r="18" spans="1:42">
      <c r="A18">
        <v>202103</v>
      </c>
      <c r="B18" t="s">
        <v>2064</v>
      </c>
      <c r="C18" t="s">
        <v>2153</v>
      </c>
      <c r="D18" t="s">
        <v>2154</v>
      </c>
      <c r="E18" s="6">
        <f t="shared" si="0"/>
        <v>44256</v>
      </c>
      <c r="F18" s="6" t="str">
        <f t="shared" si="1"/>
        <v>Tennessee-44286</v>
      </c>
      <c r="G18">
        <v>347400</v>
      </c>
      <c r="H18">
        <v>4.4999999999999998E-2</v>
      </c>
      <c r="I18">
        <v>0.16969999999999999</v>
      </c>
      <c r="J18">
        <v>7460</v>
      </c>
      <c r="K18">
        <v>-0.1193</v>
      </c>
      <c r="L18">
        <v>-0.63380000000000003</v>
      </c>
      <c r="M18">
        <v>41</v>
      </c>
      <c r="N18">
        <v>-5.7471264000000001E-2</v>
      </c>
      <c r="O18">
        <v>-0.24770642200000001</v>
      </c>
      <c r="P18">
        <v>5716</v>
      </c>
      <c r="Q18">
        <v>4.8999999999999998E-3</v>
      </c>
      <c r="R18">
        <v>-0.40429999999999999</v>
      </c>
      <c r="S18">
        <v>696</v>
      </c>
      <c r="T18">
        <v>2.9600000000000001E-2</v>
      </c>
      <c r="U18">
        <v>-9.8400000000000001E-2</v>
      </c>
      <c r="V18">
        <v>1352</v>
      </c>
      <c r="W18">
        <v>-4.7899999999999998E-2</v>
      </c>
      <c r="X18">
        <v>-0.69599999999999995</v>
      </c>
      <c r="Y18">
        <v>13136</v>
      </c>
      <c r="Z18">
        <v>2.0799999999999999E-2</v>
      </c>
      <c r="AA18">
        <v>0.20130000000000001</v>
      </c>
      <c r="AB18">
        <v>159.75111759999999</v>
      </c>
      <c r="AC18">
        <v>2.1100000000000001E-2</v>
      </c>
      <c r="AD18">
        <v>0.2175</v>
      </c>
      <c r="AE18">
        <v>1818.5</v>
      </c>
      <c r="AF18">
        <v>-3.8E-3</v>
      </c>
      <c r="AG18">
        <v>-9.0800000000000006E-2</v>
      </c>
      <c r="AH18">
        <v>555740.17229999998</v>
      </c>
      <c r="AI18">
        <v>5.9700000000000003E-2</v>
      </c>
      <c r="AJ18">
        <v>0.33839999999999998</v>
      </c>
      <c r="AK18">
        <v>20596</v>
      </c>
      <c r="AL18">
        <v>-3.4799999999999998E-2</v>
      </c>
      <c r="AM18">
        <v>-0.34210000000000002</v>
      </c>
      <c r="AN18">
        <v>1.7608579090000001</v>
      </c>
      <c r="AO18">
        <v>0.24179999999999999</v>
      </c>
      <c r="AP18">
        <v>1.2241</v>
      </c>
    </row>
    <row r="19" spans="1:42">
      <c r="A19">
        <v>202103</v>
      </c>
      <c r="B19" t="s">
        <v>2064</v>
      </c>
      <c r="C19" t="s">
        <v>2155</v>
      </c>
      <c r="D19" t="s">
        <v>2156</v>
      </c>
      <c r="E19" s="6">
        <f t="shared" si="0"/>
        <v>44256</v>
      </c>
      <c r="F19" s="6" t="str">
        <f t="shared" si="1"/>
        <v>Louisiana-44286</v>
      </c>
      <c r="G19">
        <v>261355</v>
      </c>
      <c r="H19">
        <v>1.54E-2</v>
      </c>
      <c r="I19">
        <v>0.13469999999999999</v>
      </c>
      <c r="J19">
        <v>7732</v>
      </c>
      <c r="K19">
        <v>-0.1013</v>
      </c>
      <c r="L19">
        <v>-0.53669999999999995</v>
      </c>
      <c r="M19">
        <v>66</v>
      </c>
      <c r="N19">
        <v>-0.148387097</v>
      </c>
      <c r="O19">
        <v>-0.148387097</v>
      </c>
      <c r="P19">
        <v>3296</v>
      </c>
      <c r="Q19">
        <v>-3.6299999999999999E-2</v>
      </c>
      <c r="R19">
        <v>-0.35120000000000001</v>
      </c>
      <c r="S19">
        <v>332</v>
      </c>
      <c r="T19">
        <v>-0.30249999999999999</v>
      </c>
      <c r="U19">
        <v>-0.1263</v>
      </c>
      <c r="V19">
        <v>1620</v>
      </c>
      <c r="W19">
        <v>-8.9899999999999994E-2</v>
      </c>
      <c r="X19">
        <v>-0.54549999999999998</v>
      </c>
      <c r="Y19">
        <v>7774</v>
      </c>
      <c r="Z19">
        <v>6.8000000000000005E-2</v>
      </c>
      <c r="AA19">
        <v>0.31319999999999998</v>
      </c>
      <c r="AB19">
        <v>129.25959270000001</v>
      </c>
      <c r="AC19">
        <v>1.0699999999999999E-2</v>
      </c>
      <c r="AD19">
        <v>8.43E-2</v>
      </c>
      <c r="AE19">
        <v>1952</v>
      </c>
      <c r="AF19">
        <v>8.0000000000000004E-4</v>
      </c>
      <c r="AG19">
        <v>1.61E-2</v>
      </c>
      <c r="AH19">
        <v>371910.6862</v>
      </c>
      <c r="AI19">
        <v>3.0499999999999999E-2</v>
      </c>
      <c r="AJ19">
        <v>0.21859999999999999</v>
      </c>
      <c r="AK19">
        <v>15506</v>
      </c>
      <c r="AL19">
        <v>-2.3699999999999999E-2</v>
      </c>
      <c r="AM19">
        <v>-0.31409999999999999</v>
      </c>
      <c r="AN19">
        <v>1.0054319709999999</v>
      </c>
      <c r="AO19">
        <v>0.15939999999999999</v>
      </c>
      <c r="AP19">
        <v>0.65069999999999995</v>
      </c>
    </row>
    <row r="20" spans="1:42">
      <c r="A20">
        <v>202103</v>
      </c>
      <c r="B20" t="s">
        <v>2064</v>
      </c>
      <c r="C20" t="s">
        <v>2157</v>
      </c>
      <c r="D20" t="s">
        <v>2158</v>
      </c>
      <c r="E20" s="6">
        <f t="shared" si="0"/>
        <v>44256</v>
      </c>
      <c r="F20" s="6" t="str">
        <f t="shared" si="1"/>
        <v>Iowa-44286</v>
      </c>
      <c r="G20">
        <v>227400</v>
      </c>
      <c r="H20">
        <v>-1.9599999999999999E-2</v>
      </c>
      <c r="I20">
        <v>7.5399999999999995E-2</v>
      </c>
      <c r="J20">
        <v>7279</v>
      </c>
      <c r="K20">
        <v>1.0800000000000001E-2</v>
      </c>
      <c r="L20">
        <v>-0.44729999999999998</v>
      </c>
      <c r="M20">
        <v>59</v>
      </c>
      <c r="N20">
        <v>-0.30994152000000003</v>
      </c>
      <c r="O20">
        <v>-4.8387096999999997E-2</v>
      </c>
      <c r="P20">
        <v>3164</v>
      </c>
      <c r="Q20">
        <v>0.21129999999999999</v>
      </c>
      <c r="R20">
        <v>-0.32219999999999999</v>
      </c>
      <c r="S20">
        <v>424</v>
      </c>
      <c r="T20">
        <v>0.1648</v>
      </c>
      <c r="U20">
        <v>0.7097</v>
      </c>
      <c r="V20">
        <v>908</v>
      </c>
      <c r="W20">
        <v>0.23369999999999999</v>
      </c>
      <c r="X20">
        <v>-0.69159999999999999</v>
      </c>
      <c r="Y20">
        <v>7500</v>
      </c>
      <c r="Z20">
        <v>0.22090000000000001</v>
      </c>
      <c r="AA20">
        <v>0.3619</v>
      </c>
      <c r="AB20">
        <v>133.25800899999999</v>
      </c>
      <c r="AC20">
        <v>-2.5700000000000001E-2</v>
      </c>
      <c r="AD20">
        <v>6.6100000000000006E-2</v>
      </c>
      <c r="AE20">
        <v>1580.5</v>
      </c>
      <c r="AF20">
        <v>-8.9999999999999998E-4</v>
      </c>
      <c r="AG20">
        <v>-2.1100000000000001E-2</v>
      </c>
      <c r="AH20">
        <v>263567.59600000002</v>
      </c>
      <c r="AI20">
        <v>0</v>
      </c>
      <c r="AJ20">
        <v>7.1199999999999999E-2</v>
      </c>
      <c r="AK20">
        <v>14779</v>
      </c>
      <c r="AL20">
        <v>0.1075</v>
      </c>
      <c r="AM20">
        <v>-0.2087</v>
      </c>
      <c r="AN20">
        <v>1.030361313</v>
      </c>
      <c r="AO20">
        <v>0.17730000000000001</v>
      </c>
      <c r="AP20">
        <v>0.61219999999999997</v>
      </c>
    </row>
    <row r="21" spans="1:42">
      <c r="A21">
        <v>202103</v>
      </c>
      <c r="B21" t="s">
        <v>2064</v>
      </c>
      <c r="C21" t="s">
        <v>2159</v>
      </c>
      <c r="D21" t="s">
        <v>2160</v>
      </c>
      <c r="E21" s="6">
        <f t="shared" si="0"/>
        <v>44256</v>
      </c>
      <c r="F21" s="6" t="str">
        <f t="shared" si="1"/>
        <v>Maine-44286</v>
      </c>
      <c r="G21">
        <v>315000</v>
      </c>
      <c r="H21">
        <v>5.7000000000000002E-2</v>
      </c>
      <c r="I21">
        <v>0.18</v>
      </c>
      <c r="J21">
        <v>2262</v>
      </c>
      <c r="K21">
        <v>-9.6299999999999997E-2</v>
      </c>
      <c r="L21">
        <v>-0.60409999999999997</v>
      </c>
      <c r="M21">
        <v>99.5</v>
      </c>
      <c r="N21">
        <v>-0.115555556</v>
      </c>
      <c r="O21">
        <v>-0.29929577499999999</v>
      </c>
      <c r="P21">
        <v>1304</v>
      </c>
      <c r="Q21">
        <v>0.28349999999999997</v>
      </c>
      <c r="R21">
        <v>-0.13300000000000001</v>
      </c>
      <c r="S21">
        <v>88</v>
      </c>
      <c r="T21">
        <v>0.22220000000000001</v>
      </c>
      <c r="U21">
        <v>0.83330000000000004</v>
      </c>
      <c r="V21">
        <v>200</v>
      </c>
      <c r="W21">
        <v>-0.16669999999999999</v>
      </c>
      <c r="X21">
        <v>-0.67110000000000003</v>
      </c>
      <c r="Y21">
        <v>936</v>
      </c>
      <c r="Z21">
        <v>4.9299999999999997E-2</v>
      </c>
      <c r="AA21">
        <v>0.3</v>
      </c>
      <c r="AB21">
        <v>185.2300511</v>
      </c>
      <c r="AC21">
        <v>4.2099999999999999E-2</v>
      </c>
      <c r="AD21">
        <v>0.1961</v>
      </c>
      <c r="AE21">
        <v>1663.5</v>
      </c>
      <c r="AF21">
        <v>4.4999999999999997E-3</v>
      </c>
      <c r="AG21">
        <v>5.9999999999999995E-4</v>
      </c>
      <c r="AH21">
        <v>496827.24089999998</v>
      </c>
      <c r="AI21">
        <v>3.9699999999999999E-2</v>
      </c>
      <c r="AJ21">
        <v>0.252</v>
      </c>
      <c r="AK21">
        <v>3198</v>
      </c>
      <c r="AL21">
        <v>-5.8000000000000003E-2</v>
      </c>
      <c r="AM21">
        <v>-0.50290000000000001</v>
      </c>
      <c r="AN21">
        <v>0.413793103</v>
      </c>
      <c r="AO21">
        <v>5.74E-2</v>
      </c>
      <c r="AP21">
        <v>0.2878</v>
      </c>
    </row>
    <row r="22" spans="1:42">
      <c r="A22">
        <v>202103</v>
      </c>
      <c r="B22" t="s">
        <v>2064</v>
      </c>
      <c r="C22" t="s">
        <v>2161</v>
      </c>
      <c r="D22" t="s">
        <v>2162</v>
      </c>
      <c r="E22" s="6">
        <f t="shared" si="0"/>
        <v>44256</v>
      </c>
      <c r="F22" s="6" t="str">
        <f t="shared" si="1"/>
        <v>Colorado-44286</v>
      </c>
      <c r="G22">
        <v>567250</v>
      </c>
      <c r="H22">
        <v>2.5899999999999999E-2</v>
      </c>
      <c r="I22">
        <v>0.10680000000000001</v>
      </c>
      <c r="J22">
        <v>8354</v>
      </c>
      <c r="K22">
        <v>-1.12E-2</v>
      </c>
      <c r="L22">
        <v>-0.50639999999999996</v>
      </c>
      <c r="M22">
        <v>46.5</v>
      </c>
      <c r="N22">
        <v>-0.29007633599999999</v>
      </c>
      <c r="O22">
        <v>-0.162162162</v>
      </c>
      <c r="P22">
        <v>7968</v>
      </c>
      <c r="Q22">
        <v>0.25919999999999999</v>
      </c>
      <c r="R22">
        <v>-0.19420000000000001</v>
      </c>
      <c r="S22">
        <v>564</v>
      </c>
      <c r="T22">
        <v>-0.3649</v>
      </c>
      <c r="U22">
        <v>-0.246</v>
      </c>
      <c r="V22">
        <v>900</v>
      </c>
      <c r="W22">
        <v>-0.1176</v>
      </c>
      <c r="X22">
        <v>-0.73960000000000004</v>
      </c>
      <c r="Y22">
        <v>12484</v>
      </c>
      <c r="Z22">
        <v>4.02E-2</v>
      </c>
      <c r="AA22">
        <v>0.1206</v>
      </c>
      <c r="AB22">
        <v>269.6667228</v>
      </c>
      <c r="AC22">
        <v>1.7000000000000001E-2</v>
      </c>
      <c r="AD22">
        <v>0.27089999999999997</v>
      </c>
      <c r="AE22">
        <v>2064</v>
      </c>
      <c r="AF22">
        <v>6.6E-3</v>
      </c>
      <c r="AG22">
        <v>-0.1333</v>
      </c>
      <c r="AH22">
        <v>1353328.7649999999</v>
      </c>
      <c r="AI22">
        <v>2.12E-2</v>
      </c>
      <c r="AJ22">
        <v>0.3649</v>
      </c>
      <c r="AK22">
        <v>20838</v>
      </c>
      <c r="AL22">
        <v>1.89E-2</v>
      </c>
      <c r="AM22">
        <v>-0.25750000000000001</v>
      </c>
      <c r="AN22">
        <v>1.494373953</v>
      </c>
      <c r="AO22">
        <v>7.3899999999999993E-2</v>
      </c>
      <c r="AP22">
        <v>0.83620000000000005</v>
      </c>
    </row>
    <row r="23" spans="1:42">
      <c r="A23">
        <v>202103</v>
      </c>
      <c r="B23" t="s">
        <v>2064</v>
      </c>
      <c r="C23" t="s">
        <v>2163</v>
      </c>
      <c r="D23" t="s">
        <v>2164</v>
      </c>
      <c r="E23" s="6">
        <f t="shared" si="0"/>
        <v>44256</v>
      </c>
      <c r="F23" s="6" t="str">
        <f t="shared" si="1"/>
        <v>Wyoming-44286</v>
      </c>
      <c r="G23">
        <v>277500</v>
      </c>
      <c r="H23">
        <v>1.6500000000000001E-2</v>
      </c>
      <c r="I23">
        <v>3.4099999999999998E-2</v>
      </c>
      <c r="J23">
        <v>1397</v>
      </c>
      <c r="K23">
        <v>-9.2299999999999993E-2</v>
      </c>
      <c r="L23">
        <v>-0.44359999999999999</v>
      </c>
      <c r="M23">
        <v>64.5</v>
      </c>
      <c r="N23">
        <v>-0.30270270300000002</v>
      </c>
      <c r="O23">
        <v>-0.341836735</v>
      </c>
      <c r="P23">
        <v>564</v>
      </c>
      <c r="Q23">
        <v>1.44E-2</v>
      </c>
      <c r="R23">
        <v>-0.27689999999999998</v>
      </c>
      <c r="S23">
        <v>36</v>
      </c>
      <c r="T23">
        <v>0.28570000000000001</v>
      </c>
      <c r="U23">
        <v>0.125</v>
      </c>
      <c r="V23">
        <v>164</v>
      </c>
      <c r="W23">
        <v>-0.12770000000000001</v>
      </c>
      <c r="X23">
        <v>-0.42249999999999999</v>
      </c>
      <c r="Y23">
        <v>883</v>
      </c>
      <c r="Z23">
        <v>7.8100000000000003E-2</v>
      </c>
      <c r="AA23">
        <v>0.19969999999999999</v>
      </c>
      <c r="AB23">
        <v>130.2575156</v>
      </c>
      <c r="AC23">
        <v>-5.9999999999999995E-4</v>
      </c>
      <c r="AD23">
        <v>5.0099999999999999E-2</v>
      </c>
      <c r="AE23">
        <v>2124</v>
      </c>
      <c r="AF23">
        <v>1.24E-2</v>
      </c>
      <c r="AG23">
        <v>8.8000000000000005E-3</v>
      </c>
      <c r="AH23">
        <v>688256.83849999995</v>
      </c>
      <c r="AI23">
        <v>6.8000000000000005E-2</v>
      </c>
      <c r="AJ23">
        <v>-1.21E-2</v>
      </c>
      <c r="AK23">
        <v>2280</v>
      </c>
      <c r="AL23">
        <v>-3.3099999999999997E-2</v>
      </c>
      <c r="AM23">
        <v>-0.29780000000000001</v>
      </c>
      <c r="AN23">
        <v>0.63206871899999995</v>
      </c>
      <c r="AO23">
        <v>9.9900000000000003E-2</v>
      </c>
      <c r="AP23">
        <v>0.33900000000000002</v>
      </c>
    </row>
    <row r="24" spans="1:42">
      <c r="A24">
        <v>202103</v>
      </c>
      <c r="B24" t="s">
        <v>2064</v>
      </c>
      <c r="C24" t="s">
        <v>2165</v>
      </c>
      <c r="D24" t="s">
        <v>2166</v>
      </c>
      <c r="E24" s="6">
        <f t="shared" si="0"/>
        <v>44256</v>
      </c>
      <c r="F24" s="6" t="str">
        <f t="shared" si="1"/>
        <v>New york-44286</v>
      </c>
      <c r="G24">
        <v>587000</v>
      </c>
      <c r="H24">
        <v>1.47E-2</v>
      </c>
      <c r="I24">
        <v>0.18509999999999999</v>
      </c>
      <c r="J24">
        <v>50733</v>
      </c>
      <c r="K24">
        <v>-2.24E-2</v>
      </c>
      <c r="L24">
        <v>-0.1258</v>
      </c>
      <c r="M24">
        <v>124</v>
      </c>
      <c r="N24">
        <v>-1.5873016E-2</v>
      </c>
      <c r="O24">
        <v>0.56962025299999997</v>
      </c>
      <c r="P24">
        <v>16600</v>
      </c>
      <c r="Q24">
        <v>0.36870000000000003</v>
      </c>
      <c r="R24">
        <v>9.4999999999999998E-3</v>
      </c>
      <c r="S24">
        <v>880</v>
      </c>
      <c r="T24">
        <v>0.18279999999999999</v>
      </c>
      <c r="U24">
        <v>0.746</v>
      </c>
      <c r="V24">
        <v>5468</v>
      </c>
      <c r="W24">
        <v>0.1123</v>
      </c>
      <c r="X24">
        <v>-0.2888</v>
      </c>
      <c r="Y24">
        <v>28436</v>
      </c>
      <c r="Z24">
        <v>-5.2499999999999998E-2</v>
      </c>
      <c r="AA24">
        <v>7.7200000000000005E-2</v>
      </c>
      <c r="AB24">
        <v>238.84348080000001</v>
      </c>
      <c r="AC24">
        <v>1.4200000000000001E-2</v>
      </c>
      <c r="AD24">
        <v>0.42009999999999997</v>
      </c>
      <c r="AE24">
        <v>1327</v>
      </c>
      <c r="AF24">
        <v>-1.1900000000000001E-2</v>
      </c>
      <c r="AG24">
        <v>-8.6699999999999999E-2</v>
      </c>
      <c r="AH24">
        <v>1297019.3330000001</v>
      </c>
      <c r="AI24">
        <v>1.2200000000000001E-2</v>
      </c>
      <c r="AJ24">
        <v>0.18509999999999999</v>
      </c>
      <c r="AK24">
        <v>79169</v>
      </c>
      <c r="AL24">
        <v>-3.3399999999999999E-2</v>
      </c>
      <c r="AM24">
        <v>-6.2300000000000001E-2</v>
      </c>
      <c r="AN24">
        <v>0.56050302600000002</v>
      </c>
      <c r="AO24">
        <v>-1.78E-2</v>
      </c>
      <c r="AP24">
        <v>0.1056</v>
      </c>
    </row>
    <row r="25" spans="1:42">
      <c r="A25">
        <v>202103</v>
      </c>
      <c r="B25" t="s">
        <v>2064</v>
      </c>
      <c r="C25" t="s">
        <v>2167</v>
      </c>
      <c r="D25" t="s">
        <v>2168</v>
      </c>
      <c r="E25" s="6">
        <f t="shared" si="0"/>
        <v>44256</v>
      </c>
      <c r="F25" s="6" t="str">
        <f t="shared" si="1"/>
        <v>Kansas-44286</v>
      </c>
      <c r="G25">
        <v>191000</v>
      </c>
      <c r="H25">
        <v>3.7000000000000002E-3</v>
      </c>
      <c r="I25">
        <v>7.9000000000000008E-3</v>
      </c>
      <c r="J25">
        <v>3218</v>
      </c>
      <c r="K25">
        <v>-5.7099999999999998E-2</v>
      </c>
      <c r="L25">
        <v>-0.57740000000000002</v>
      </c>
      <c r="M25">
        <v>64.5</v>
      </c>
      <c r="N25">
        <v>-0.188679245</v>
      </c>
      <c r="O25">
        <v>-3.7313433E-2</v>
      </c>
      <c r="P25">
        <v>2168</v>
      </c>
      <c r="Q25">
        <v>0.42259999999999998</v>
      </c>
      <c r="R25">
        <v>-0.27729999999999999</v>
      </c>
      <c r="S25">
        <v>264</v>
      </c>
      <c r="T25">
        <v>0</v>
      </c>
      <c r="U25">
        <v>0.88570000000000004</v>
      </c>
      <c r="V25">
        <v>556</v>
      </c>
      <c r="W25">
        <v>0.188</v>
      </c>
      <c r="X25">
        <v>-0.64629999999999999</v>
      </c>
      <c r="Y25">
        <v>5541</v>
      </c>
      <c r="Z25">
        <v>8.2000000000000003E-2</v>
      </c>
      <c r="AA25">
        <v>0.121</v>
      </c>
      <c r="AB25">
        <v>102.1481984</v>
      </c>
      <c r="AC25">
        <v>1.41E-2</v>
      </c>
      <c r="AD25">
        <v>9.5000000000000001E-2</v>
      </c>
      <c r="AE25">
        <v>1864.5</v>
      </c>
      <c r="AF25">
        <v>-2.5399999999999999E-2</v>
      </c>
      <c r="AG25">
        <v>-5.74E-2</v>
      </c>
      <c r="AH25">
        <v>317018.6655</v>
      </c>
      <c r="AI25">
        <v>-1.0500000000000001E-2</v>
      </c>
      <c r="AJ25">
        <v>0.11509999999999999</v>
      </c>
      <c r="AK25">
        <v>8759</v>
      </c>
      <c r="AL25">
        <v>2.64E-2</v>
      </c>
      <c r="AM25">
        <v>-0.30249999999999999</v>
      </c>
      <c r="AN25">
        <v>1.721876942</v>
      </c>
      <c r="AO25">
        <v>0.22140000000000001</v>
      </c>
      <c r="AP25">
        <v>1.0728</v>
      </c>
    </row>
    <row r="26" spans="1:42">
      <c r="A26">
        <v>202103</v>
      </c>
      <c r="B26" t="s">
        <v>2064</v>
      </c>
      <c r="C26" t="s">
        <v>2169</v>
      </c>
      <c r="D26" t="s">
        <v>2170</v>
      </c>
      <c r="E26" s="6">
        <f t="shared" si="0"/>
        <v>44256</v>
      </c>
      <c r="F26" s="6" t="str">
        <f t="shared" si="1"/>
        <v>North dakota-44286</v>
      </c>
      <c r="G26">
        <v>249400</v>
      </c>
      <c r="H26">
        <v>3.9399999999999998E-2</v>
      </c>
      <c r="I26">
        <v>9.0499999999999997E-2</v>
      </c>
      <c r="J26">
        <v>1686</v>
      </c>
      <c r="K26">
        <v>-5.28E-2</v>
      </c>
      <c r="L26">
        <v>-0.40589999999999998</v>
      </c>
      <c r="M26">
        <v>76.5</v>
      </c>
      <c r="N26">
        <v>-0.159340659</v>
      </c>
      <c r="O26">
        <v>-4.9689441000000001E-2</v>
      </c>
      <c r="P26">
        <v>724</v>
      </c>
      <c r="Q26">
        <v>0.4365</v>
      </c>
      <c r="R26">
        <v>-0.1991</v>
      </c>
      <c r="S26">
        <v>100</v>
      </c>
      <c r="T26">
        <v>-0.35899999999999999</v>
      </c>
      <c r="U26">
        <v>1.0832999999999999</v>
      </c>
      <c r="V26">
        <v>236</v>
      </c>
      <c r="W26">
        <v>0</v>
      </c>
      <c r="X26">
        <v>-0.55640000000000001</v>
      </c>
      <c r="Y26">
        <v>1059</v>
      </c>
      <c r="Z26">
        <v>0.1338</v>
      </c>
      <c r="AA26">
        <v>0.19259999999999999</v>
      </c>
      <c r="AB26">
        <v>118.7346656</v>
      </c>
      <c r="AC26">
        <v>1.67E-2</v>
      </c>
      <c r="AD26">
        <v>6.93E-2</v>
      </c>
      <c r="AE26">
        <v>2100</v>
      </c>
      <c r="AF26">
        <v>7.1999999999999998E-3</v>
      </c>
      <c r="AG26">
        <v>4.7999999999999996E-3</v>
      </c>
      <c r="AH26">
        <v>296223.58179999999</v>
      </c>
      <c r="AI26">
        <v>2.3400000000000001E-2</v>
      </c>
      <c r="AJ26">
        <v>8.8800000000000004E-2</v>
      </c>
      <c r="AK26">
        <v>2745</v>
      </c>
      <c r="AL26">
        <v>1.14E-2</v>
      </c>
      <c r="AM26">
        <v>-0.26329999999999998</v>
      </c>
      <c r="AN26">
        <v>0.62811387900000004</v>
      </c>
      <c r="AO26">
        <v>0.10340000000000001</v>
      </c>
      <c r="AP26">
        <v>0.31519999999999998</v>
      </c>
    </row>
    <row r="27" spans="1:42">
      <c r="A27">
        <v>202103</v>
      </c>
      <c r="B27" t="s">
        <v>2064</v>
      </c>
      <c r="C27" t="s">
        <v>2171</v>
      </c>
      <c r="D27" t="s">
        <v>2172</v>
      </c>
      <c r="E27" s="6">
        <f t="shared" si="0"/>
        <v>44256</v>
      </c>
      <c r="F27" s="6" t="str">
        <f t="shared" si="1"/>
        <v>Minnesota-44286</v>
      </c>
      <c r="G27">
        <v>325000</v>
      </c>
      <c r="H27">
        <v>2.5399999999999999E-2</v>
      </c>
      <c r="I27">
        <v>7.4399999999999994E-2</v>
      </c>
      <c r="J27">
        <v>7767</v>
      </c>
      <c r="K27">
        <v>1.29E-2</v>
      </c>
      <c r="L27">
        <v>-0.49940000000000001</v>
      </c>
      <c r="M27">
        <v>41.5</v>
      </c>
      <c r="N27">
        <v>-0.31967213100000003</v>
      </c>
      <c r="O27">
        <v>-0.153061224</v>
      </c>
      <c r="P27">
        <v>6376</v>
      </c>
      <c r="Q27">
        <v>0.3372</v>
      </c>
      <c r="R27">
        <v>-0.27150000000000002</v>
      </c>
      <c r="S27">
        <v>388</v>
      </c>
      <c r="T27">
        <v>-0.2177</v>
      </c>
      <c r="U27">
        <v>0.53969999999999996</v>
      </c>
      <c r="V27">
        <v>1040</v>
      </c>
      <c r="W27">
        <v>0.25600000000000001</v>
      </c>
      <c r="X27">
        <v>-0.61929999999999996</v>
      </c>
      <c r="Y27">
        <v>9782</v>
      </c>
      <c r="Z27">
        <v>0.20780000000000001</v>
      </c>
      <c r="AA27">
        <v>0.1305</v>
      </c>
      <c r="AB27">
        <v>172.88758340000001</v>
      </c>
      <c r="AC27">
        <v>7.3000000000000001E-3</v>
      </c>
      <c r="AD27">
        <v>0.1472</v>
      </c>
      <c r="AE27">
        <v>1896.5</v>
      </c>
      <c r="AF27">
        <v>2.24E-2</v>
      </c>
      <c r="AG27">
        <v>-5.8299999999999998E-2</v>
      </c>
      <c r="AH27">
        <v>446054.48729999998</v>
      </c>
      <c r="AI27">
        <v>3.1099999999999999E-2</v>
      </c>
      <c r="AJ27">
        <v>0.1225</v>
      </c>
      <c r="AK27">
        <v>17549</v>
      </c>
      <c r="AL27">
        <v>0.113</v>
      </c>
      <c r="AM27">
        <v>-0.27379999999999999</v>
      </c>
      <c r="AN27">
        <v>1.2594309260000001</v>
      </c>
      <c r="AO27">
        <v>0.20319999999999999</v>
      </c>
      <c r="AP27">
        <v>0.70169999999999999</v>
      </c>
    </row>
    <row r="28" spans="1:42">
      <c r="A28">
        <v>202103</v>
      </c>
      <c r="B28" t="s">
        <v>2064</v>
      </c>
      <c r="C28" t="s">
        <v>2173</v>
      </c>
      <c r="D28" t="s">
        <v>2174</v>
      </c>
      <c r="E28" s="6">
        <f t="shared" si="0"/>
        <v>44256</v>
      </c>
      <c r="F28" s="6" t="str">
        <f t="shared" si="1"/>
        <v>Michigan-44286</v>
      </c>
      <c r="G28">
        <v>267000</v>
      </c>
      <c r="H28">
        <v>6.8199999999999997E-2</v>
      </c>
      <c r="I28">
        <v>0.19159999999999999</v>
      </c>
      <c r="J28">
        <v>11269</v>
      </c>
      <c r="K28">
        <v>-5.4300000000000001E-2</v>
      </c>
      <c r="L28">
        <v>-0.59389999999999998</v>
      </c>
      <c r="M28">
        <v>49.5</v>
      </c>
      <c r="N28">
        <v>-0.26666666700000002</v>
      </c>
      <c r="O28">
        <v>-0.25</v>
      </c>
      <c r="P28">
        <v>8652</v>
      </c>
      <c r="Q28">
        <v>0.28599999999999998</v>
      </c>
      <c r="R28">
        <v>-0.27610000000000001</v>
      </c>
      <c r="S28">
        <v>648</v>
      </c>
      <c r="T28">
        <v>0.27560000000000001</v>
      </c>
      <c r="U28">
        <v>0.55769999999999997</v>
      </c>
      <c r="V28">
        <v>1644</v>
      </c>
      <c r="W28">
        <v>1.9900000000000001E-2</v>
      </c>
      <c r="X28">
        <v>-0.71950000000000003</v>
      </c>
      <c r="Y28">
        <v>10104</v>
      </c>
      <c r="Z28">
        <v>6.0699999999999997E-2</v>
      </c>
      <c r="AA28">
        <v>2.76E-2</v>
      </c>
      <c r="AB28">
        <v>154.13215389999999</v>
      </c>
      <c r="AC28">
        <v>3.3099999999999997E-2</v>
      </c>
      <c r="AD28">
        <v>0.19939999999999999</v>
      </c>
      <c r="AE28">
        <v>1646.5</v>
      </c>
      <c r="AF28">
        <v>1.4200000000000001E-2</v>
      </c>
      <c r="AG28">
        <v>-7.7999999999999996E-3</v>
      </c>
      <c r="AH28">
        <v>415140.37339999998</v>
      </c>
      <c r="AI28">
        <v>5.2200000000000003E-2</v>
      </c>
      <c r="AJ28">
        <v>0.29680000000000001</v>
      </c>
      <c r="AK28">
        <v>21373</v>
      </c>
      <c r="AL28">
        <v>-3.2000000000000002E-3</v>
      </c>
      <c r="AM28">
        <v>-0.43130000000000002</v>
      </c>
      <c r="AN28">
        <v>0.89661904299999995</v>
      </c>
      <c r="AO28">
        <v>9.7199999999999995E-2</v>
      </c>
      <c r="AP28">
        <v>0.5423</v>
      </c>
    </row>
    <row r="29" spans="1:42">
      <c r="A29">
        <v>202103</v>
      </c>
      <c r="B29" t="s">
        <v>2064</v>
      </c>
      <c r="C29" t="s">
        <v>2175</v>
      </c>
      <c r="D29" t="s">
        <v>2176</v>
      </c>
      <c r="E29" s="6">
        <f t="shared" si="0"/>
        <v>44256</v>
      </c>
      <c r="F29" s="6" t="str">
        <f t="shared" si="1"/>
        <v>Nevada-44286</v>
      </c>
      <c r="G29">
        <v>382444</v>
      </c>
      <c r="H29">
        <v>9.2700000000000005E-2</v>
      </c>
      <c r="I29">
        <v>9.4399999999999998E-2</v>
      </c>
      <c r="J29">
        <v>5228</v>
      </c>
      <c r="K29">
        <v>-0.13689999999999999</v>
      </c>
      <c r="L29">
        <v>-0.44190000000000002</v>
      </c>
      <c r="M29">
        <v>34</v>
      </c>
      <c r="N29">
        <v>-0.25274725300000001</v>
      </c>
      <c r="O29">
        <v>-0.19047618999999999</v>
      </c>
      <c r="P29">
        <v>3976</v>
      </c>
      <c r="Q29">
        <v>7.8100000000000003E-2</v>
      </c>
      <c r="R29">
        <v>-0.18790000000000001</v>
      </c>
      <c r="S29">
        <v>360</v>
      </c>
      <c r="T29">
        <v>9.7600000000000006E-2</v>
      </c>
      <c r="U29">
        <v>7.1400000000000005E-2</v>
      </c>
      <c r="V29">
        <v>640</v>
      </c>
      <c r="W29">
        <v>-0.13039999999999999</v>
      </c>
      <c r="X29">
        <v>-0.73599999999999999</v>
      </c>
      <c r="Y29">
        <v>1602</v>
      </c>
      <c r="Z29">
        <v>6.3E-2</v>
      </c>
      <c r="AA29">
        <v>-0.1207</v>
      </c>
      <c r="AB29">
        <v>210.2794902</v>
      </c>
      <c r="AC29">
        <v>4.3099999999999999E-2</v>
      </c>
      <c r="AD29">
        <v>0.13800000000000001</v>
      </c>
      <c r="AE29">
        <v>1784.5</v>
      </c>
      <c r="AF29">
        <v>2.5600000000000001E-2</v>
      </c>
      <c r="AG29">
        <v>-0.06</v>
      </c>
      <c r="AH29">
        <v>761434.84649999999</v>
      </c>
      <c r="AI29">
        <v>0.1017</v>
      </c>
      <c r="AJ29">
        <v>0.22450000000000001</v>
      </c>
      <c r="AK29">
        <v>6830</v>
      </c>
      <c r="AL29">
        <v>-9.7000000000000003E-2</v>
      </c>
      <c r="AM29">
        <v>-0.3896</v>
      </c>
      <c r="AN29">
        <v>0.30642693199999999</v>
      </c>
      <c r="AO29">
        <v>5.7599999999999998E-2</v>
      </c>
      <c r="AP29">
        <v>0.1119</v>
      </c>
    </row>
    <row r="30" spans="1:42">
      <c r="A30">
        <v>202103</v>
      </c>
      <c r="B30" t="s">
        <v>2064</v>
      </c>
      <c r="C30" t="s">
        <v>2177</v>
      </c>
      <c r="D30" t="s">
        <v>2178</v>
      </c>
      <c r="E30" s="6">
        <f t="shared" si="0"/>
        <v>44256</v>
      </c>
      <c r="F30" s="6" t="str">
        <f t="shared" si="1"/>
        <v>New jersey-44286</v>
      </c>
      <c r="G30">
        <v>449400</v>
      </c>
      <c r="H30">
        <v>1.52E-2</v>
      </c>
      <c r="I30">
        <v>0.12379999999999999</v>
      </c>
      <c r="J30">
        <v>18412</v>
      </c>
      <c r="K30">
        <v>1.4500000000000001E-2</v>
      </c>
      <c r="L30">
        <v>-0.49180000000000001</v>
      </c>
      <c r="M30">
        <v>40</v>
      </c>
      <c r="N30">
        <v>-0.27927927899999999</v>
      </c>
      <c r="O30">
        <v>-0.19191919199999999</v>
      </c>
      <c r="P30">
        <v>13500</v>
      </c>
      <c r="Q30">
        <v>0.3473</v>
      </c>
      <c r="R30">
        <v>-3.9300000000000002E-2</v>
      </c>
      <c r="S30">
        <v>524</v>
      </c>
      <c r="T30">
        <v>0.20180000000000001</v>
      </c>
      <c r="U30">
        <v>0.54120000000000001</v>
      </c>
      <c r="V30">
        <v>2264</v>
      </c>
      <c r="W30">
        <v>0.14810000000000001</v>
      </c>
      <c r="X30">
        <v>-0.64129999999999998</v>
      </c>
      <c r="Y30">
        <v>14896</v>
      </c>
      <c r="Z30">
        <v>0.17829999999999999</v>
      </c>
      <c r="AA30">
        <v>4.7446999999999999</v>
      </c>
      <c r="AB30">
        <v>0</v>
      </c>
      <c r="AC30">
        <v>-1</v>
      </c>
      <c r="AD30">
        <v>-1</v>
      </c>
      <c r="AE30">
        <v>0</v>
      </c>
      <c r="AF30">
        <v>-1</v>
      </c>
      <c r="AG30">
        <v>-1</v>
      </c>
      <c r="AH30">
        <v>697247.43759999995</v>
      </c>
      <c r="AI30">
        <v>-1.8E-3</v>
      </c>
      <c r="AJ30">
        <v>0.19650000000000001</v>
      </c>
      <c r="AK30">
        <v>33308</v>
      </c>
      <c r="AL30">
        <v>8.1799999999999998E-2</v>
      </c>
      <c r="AM30">
        <v>-0.14199999999999999</v>
      </c>
      <c r="AN30">
        <v>0.80903758400000003</v>
      </c>
      <c r="AO30">
        <v>0.1124</v>
      </c>
      <c r="AP30">
        <v>0.73750000000000004</v>
      </c>
    </row>
    <row r="31" spans="1:42">
      <c r="A31">
        <v>202103</v>
      </c>
      <c r="B31" t="s">
        <v>2064</v>
      </c>
      <c r="C31" t="s">
        <v>2179</v>
      </c>
      <c r="D31" t="s">
        <v>2180</v>
      </c>
      <c r="E31" s="6">
        <f t="shared" si="0"/>
        <v>44256</v>
      </c>
      <c r="F31" s="6" t="str">
        <f t="shared" si="1"/>
        <v>Maryland-44286</v>
      </c>
      <c r="G31">
        <v>359950</v>
      </c>
      <c r="H31">
        <v>2.86E-2</v>
      </c>
      <c r="I31">
        <v>3.73E-2</v>
      </c>
      <c r="J31">
        <v>6074</v>
      </c>
      <c r="K31">
        <v>4.19E-2</v>
      </c>
      <c r="L31">
        <v>-0.57220000000000004</v>
      </c>
      <c r="M31">
        <v>33</v>
      </c>
      <c r="N31">
        <v>-0.31958762899999998</v>
      </c>
      <c r="O31">
        <v>-0.27472527499999999</v>
      </c>
      <c r="P31">
        <v>6892</v>
      </c>
      <c r="Q31">
        <v>0.47899999999999998</v>
      </c>
      <c r="R31">
        <v>-0.1205</v>
      </c>
      <c r="S31">
        <v>520</v>
      </c>
      <c r="T31">
        <v>0.1207</v>
      </c>
      <c r="U31">
        <v>4.8399999999999999E-2</v>
      </c>
      <c r="V31">
        <v>1188</v>
      </c>
      <c r="W31">
        <v>7.22E-2</v>
      </c>
      <c r="X31">
        <v>-0.67400000000000004</v>
      </c>
      <c r="Y31">
        <v>12114</v>
      </c>
      <c r="Z31">
        <v>6.9599999999999995E-2</v>
      </c>
      <c r="AA31">
        <v>3.0299</v>
      </c>
      <c r="AB31">
        <v>192.88815790000001</v>
      </c>
      <c r="AC31">
        <v>2.2599999999999999E-2</v>
      </c>
      <c r="AD31">
        <v>0.13539999999999999</v>
      </c>
      <c r="AE31">
        <v>1690</v>
      </c>
      <c r="AF31">
        <v>8.6999999999999994E-3</v>
      </c>
      <c r="AG31">
        <v>-0.1027</v>
      </c>
      <c r="AH31">
        <v>541639.48230000003</v>
      </c>
      <c r="AI31">
        <v>-3.2000000000000002E-3</v>
      </c>
      <c r="AJ31">
        <v>0.16059999999999999</v>
      </c>
      <c r="AK31">
        <v>18188</v>
      </c>
      <c r="AL31">
        <v>6.0199999999999997E-2</v>
      </c>
      <c r="AM31">
        <v>5.7299999999999997E-2</v>
      </c>
      <c r="AN31">
        <v>1.9944023710000001</v>
      </c>
      <c r="AO31">
        <v>5.1700000000000003E-2</v>
      </c>
      <c r="AP31">
        <v>1.7827</v>
      </c>
    </row>
    <row r="32" spans="1:42">
      <c r="A32">
        <v>202103</v>
      </c>
      <c r="B32" t="s">
        <v>2064</v>
      </c>
      <c r="C32" t="s">
        <v>2181</v>
      </c>
      <c r="D32" t="s">
        <v>2182</v>
      </c>
      <c r="E32" s="6">
        <f t="shared" si="0"/>
        <v>44256</v>
      </c>
      <c r="F32" s="6" t="str">
        <f t="shared" si="1"/>
        <v>Florida-44286</v>
      </c>
      <c r="G32">
        <v>365000</v>
      </c>
      <c r="H32">
        <v>4.2900000000000001E-2</v>
      </c>
      <c r="I32">
        <v>7.3700000000000002E-2</v>
      </c>
      <c r="J32">
        <v>58160</v>
      </c>
      <c r="K32">
        <v>-0.1731</v>
      </c>
      <c r="L32">
        <v>-0.57779999999999998</v>
      </c>
      <c r="M32">
        <v>59.5</v>
      </c>
      <c r="N32">
        <v>-0.17931034500000001</v>
      </c>
      <c r="O32">
        <v>-0.105263158</v>
      </c>
      <c r="P32">
        <v>32764</v>
      </c>
      <c r="Q32">
        <v>-5.1000000000000004E-3</v>
      </c>
      <c r="R32">
        <v>-0.2465</v>
      </c>
      <c r="S32">
        <v>4996</v>
      </c>
      <c r="T32">
        <v>-0.22520000000000001</v>
      </c>
      <c r="U32">
        <v>0.45910000000000001</v>
      </c>
      <c r="V32">
        <v>9768</v>
      </c>
      <c r="W32">
        <v>-0.23569999999999999</v>
      </c>
      <c r="X32">
        <v>-0.72509999999999997</v>
      </c>
      <c r="Y32">
        <v>86197</v>
      </c>
      <c r="Z32">
        <v>7.4399999999999994E-2</v>
      </c>
      <c r="AA32">
        <v>0.27779999999999999</v>
      </c>
      <c r="AB32">
        <v>227.28125</v>
      </c>
      <c r="AC32">
        <v>3.9399999999999998E-2</v>
      </c>
      <c r="AD32">
        <v>0.22259999999999999</v>
      </c>
      <c r="AE32">
        <v>1535</v>
      </c>
      <c r="AF32">
        <v>-9.7000000000000003E-3</v>
      </c>
      <c r="AG32">
        <v>-0.1143</v>
      </c>
      <c r="AH32">
        <v>868069.98360000004</v>
      </c>
      <c r="AI32">
        <v>5.8900000000000001E-2</v>
      </c>
      <c r="AJ32">
        <v>0.27439999999999998</v>
      </c>
      <c r="AK32">
        <v>144357</v>
      </c>
      <c r="AL32">
        <v>-4.1200000000000001E-2</v>
      </c>
      <c r="AM32">
        <v>-0.29649999999999999</v>
      </c>
      <c r="AN32">
        <v>1.482066713</v>
      </c>
      <c r="AO32">
        <v>0.34139999999999998</v>
      </c>
      <c r="AP32">
        <v>0.99229999999999996</v>
      </c>
    </row>
    <row r="33" spans="1:42">
      <c r="A33">
        <v>202103</v>
      </c>
      <c r="B33" t="s">
        <v>2064</v>
      </c>
      <c r="C33" t="s">
        <v>2183</v>
      </c>
      <c r="D33" t="s">
        <v>2184</v>
      </c>
      <c r="E33" s="6">
        <f t="shared" si="0"/>
        <v>44256</v>
      </c>
      <c r="F33" s="6" t="str">
        <f t="shared" si="1"/>
        <v>Wisconsin-44286</v>
      </c>
      <c r="G33">
        <v>279450</v>
      </c>
      <c r="H33">
        <v>3.7100000000000001E-2</v>
      </c>
      <c r="I33">
        <v>7.5200000000000003E-2</v>
      </c>
      <c r="J33">
        <v>6462</v>
      </c>
      <c r="K33">
        <v>-3.0200000000000001E-2</v>
      </c>
      <c r="L33">
        <v>-0.56830000000000003</v>
      </c>
      <c r="M33">
        <v>53.5</v>
      </c>
      <c r="N33">
        <v>-0.28666666699999999</v>
      </c>
      <c r="O33">
        <v>-0.29139072799999999</v>
      </c>
      <c r="P33">
        <v>4572</v>
      </c>
      <c r="Q33">
        <v>0.40589999999999998</v>
      </c>
      <c r="R33">
        <v>-0.2923</v>
      </c>
      <c r="S33">
        <v>224</v>
      </c>
      <c r="T33">
        <v>0.2727</v>
      </c>
      <c r="U33">
        <v>0.75</v>
      </c>
      <c r="V33">
        <v>768</v>
      </c>
      <c r="W33">
        <v>5.1999999999999998E-3</v>
      </c>
      <c r="X33">
        <v>-0.65280000000000005</v>
      </c>
      <c r="Y33">
        <v>6891</v>
      </c>
      <c r="Z33">
        <v>0.11310000000000001</v>
      </c>
      <c r="AA33">
        <v>-8.0699999999999994E-2</v>
      </c>
      <c r="AB33">
        <v>151.0816179</v>
      </c>
      <c r="AC33">
        <v>1.24E-2</v>
      </c>
      <c r="AD33">
        <v>0.12770000000000001</v>
      </c>
      <c r="AE33">
        <v>1743.5</v>
      </c>
      <c r="AF33">
        <v>2.5600000000000001E-2</v>
      </c>
      <c r="AG33">
        <v>-3.1399999999999997E-2</v>
      </c>
      <c r="AH33">
        <v>394920.3358</v>
      </c>
      <c r="AI33">
        <v>2.3199999999999998E-2</v>
      </c>
      <c r="AJ33">
        <v>0.13669999999999999</v>
      </c>
      <c r="AK33">
        <v>13353</v>
      </c>
      <c r="AL33">
        <v>3.8800000000000001E-2</v>
      </c>
      <c r="AM33">
        <v>-0.40560000000000002</v>
      </c>
      <c r="AN33">
        <v>1.0663881150000001</v>
      </c>
      <c r="AO33">
        <v>0.13719999999999999</v>
      </c>
      <c r="AP33">
        <v>0.56559999999999999</v>
      </c>
    </row>
    <row r="34" spans="1:42">
      <c r="A34">
        <v>202103</v>
      </c>
      <c r="B34" t="s">
        <v>2064</v>
      </c>
      <c r="C34" t="s">
        <v>2185</v>
      </c>
      <c r="D34" t="s">
        <v>2186</v>
      </c>
      <c r="E34" s="6">
        <f t="shared" si="0"/>
        <v>44256</v>
      </c>
      <c r="F34" s="6" t="str">
        <f t="shared" si="1"/>
        <v>North carolina-44286</v>
      </c>
      <c r="G34">
        <v>371810</v>
      </c>
      <c r="H34">
        <v>3.7499999999999999E-2</v>
      </c>
      <c r="I34">
        <v>0.16209999999999999</v>
      </c>
      <c r="J34">
        <v>12521</v>
      </c>
      <c r="K34">
        <v>-0.11899999999999999</v>
      </c>
      <c r="L34">
        <v>-0.64100000000000001</v>
      </c>
      <c r="M34">
        <v>49</v>
      </c>
      <c r="N34">
        <v>-0.24031007800000001</v>
      </c>
      <c r="O34">
        <v>-0.28985507199999999</v>
      </c>
      <c r="P34">
        <v>9924</v>
      </c>
      <c r="Q34">
        <v>7.8700000000000006E-2</v>
      </c>
      <c r="R34">
        <v>-0.3286</v>
      </c>
      <c r="S34">
        <v>1388</v>
      </c>
      <c r="T34">
        <v>-0.25380000000000003</v>
      </c>
      <c r="U34">
        <v>7.0999999999999994E-2</v>
      </c>
      <c r="V34">
        <v>2056</v>
      </c>
      <c r="W34">
        <v>-3.56E-2</v>
      </c>
      <c r="X34">
        <v>-0.7238</v>
      </c>
      <c r="Y34">
        <v>22901</v>
      </c>
      <c r="Z34">
        <v>0.05</v>
      </c>
      <c r="AA34">
        <v>0.2681</v>
      </c>
      <c r="AB34">
        <v>159.07239730000001</v>
      </c>
      <c r="AC34">
        <v>2.1999999999999999E-2</v>
      </c>
      <c r="AD34">
        <v>0.16889999999999999</v>
      </c>
      <c r="AE34">
        <v>1842</v>
      </c>
      <c r="AF34">
        <v>-6.1999999999999998E-3</v>
      </c>
      <c r="AG34">
        <v>-6.2600000000000003E-2</v>
      </c>
      <c r="AH34">
        <v>558129.20889999997</v>
      </c>
      <c r="AI34">
        <v>5.6399999999999999E-2</v>
      </c>
      <c r="AJ34">
        <v>0.29409999999999997</v>
      </c>
      <c r="AK34">
        <v>35422</v>
      </c>
      <c r="AL34">
        <v>-1.67E-2</v>
      </c>
      <c r="AM34">
        <v>-0.33090000000000003</v>
      </c>
      <c r="AN34">
        <v>1.829007268</v>
      </c>
      <c r="AO34">
        <v>0.29449999999999998</v>
      </c>
      <c r="AP34">
        <v>1.3111999999999999</v>
      </c>
    </row>
    <row r="35" spans="1:42">
      <c r="A35">
        <v>202103</v>
      </c>
      <c r="B35" t="s">
        <v>2064</v>
      </c>
      <c r="C35" t="s">
        <v>2187</v>
      </c>
      <c r="D35" t="s">
        <v>2188</v>
      </c>
      <c r="E35" s="6">
        <f t="shared" si="0"/>
        <v>44256</v>
      </c>
      <c r="F35" s="6" t="str">
        <f t="shared" si="1"/>
        <v>Hawaii-44286</v>
      </c>
      <c r="G35">
        <v>644500</v>
      </c>
      <c r="H35">
        <v>7.7999999999999996E-3</v>
      </c>
      <c r="I35">
        <v>-2.1999999999999999E-2</v>
      </c>
      <c r="J35">
        <v>5053</v>
      </c>
      <c r="K35">
        <v>-4.7100000000000003E-2</v>
      </c>
      <c r="L35">
        <v>-0.1038</v>
      </c>
      <c r="M35">
        <v>60</v>
      </c>
      <c r="N35">
        <v>-0.2</v>
      </c>
      <c r="O35">
        <v>-0.23566878999999999</v>
      </c>
      <c r="P35">
        <v>1600</v>
      </c>
      <c r="Q35">
        <v>4.99E-2</v>
      </c>
      <c r="R35">
        <v>-9.9000000000000008E-3</v>
      </c>
      <c r="S35">
        <v>100</v>
      </c>
      <c r="T35">
        <v>-7.4099999999999999E-2</v>
      </c>
      <c r="U35">
        <v>1.0832999999999999</v>
      </c>
      <c r="V35">
        <v>436</v>
      </c>
      <c r="W35">
        <v>-0.1066</v>
      </c>
      <c r="X35">
        <v>-0.59930000000000005</v>
      </c>
      <c r="Y35">
        <v>1544</v>
      </c>
      <c r="Z35">
        <v>8.5800000000000001E-2</v>
      </c>
      <c r="AA35">
        <v>0.49320000000000003</v>
      </c>
      <c r="AB35">
        <v>570.23628870000005</v>
      </c>
      <c r="AC35">
        <v>-2.0000000000000001E-4</v>
      </c>
      <c r="AD35">
        <v>8.0299999999999996E-2</v>
      </c>
      <c r="AE35">
        <v>1120</v>
      </c>
      <c r="AF35">
        <v>0</v>
      </c>
      <c r="AG35">
        <v>-0.1069</v>
      </c>
      <c r="AH35">
        <v>1299511.7039999999</v>
      </c>
      <c r="AI35">
        <v>1.3100000000000001E-2</v>
      </c>
      <c r="AJ35">
        <v>-2.5600000000000001E-2</v>
      </c>
      <c r="AK35">
        <v>6597</v>
      </c>
      <c r="AL35">
        <v>-1.9E-2</v>
      </c>
      <c r="AM35">
        <v>-1.12E-2</v>
      </c>
      <c r="AN35">
        <v>0.30556105300000003</v>
      </c>
      <c r="AO35">
        <v>3.7400000000000003E-2</v>
      </c>
      <c r="AP35">
        <v>0.1222</v>
      </c>
    </row>
    <row r="36" spans="1:42">
      <c r="A36">
        <v>202103</v>
      </c>
      <c r="B36" t="s">
        <v>2064</v>
      </c>
      <c r="C36" t="s">
        <v>2189</v>
      </c>
      <c r="D36" t="s">
        <v>2190</v>
      </c>
      <c r="E36" s="6">
        <f t="shared" si="0"/>
        <v>44256</v>
      </c>
      <c r="F36" s="6" t="str">
        <f t="shared" si="1"/>
        <v>Utah-44286</v>
      </c>
      <c r="G36">
        <v>579900</v>
      </c>
      <c r="H36">
        <v>-3.2599999999999997E-2</v>
      </c>
      <c r="I36">
        <v>0.2888</v>
      </c>
      <c r="J36">
        <v>2835</v>
      </c>
      <c r="K36">
        <v>1.83E-2</v>
      </c>
      <c r="L36">
        <v>-0.68089999999999995</v>
      </c>
      <c r="M36">
        <v>28</v>
      </c>
      <c r="N36">
        <v>-0.34883720899999998</v>
      </c>
      <c r="O36">
        <v>-0.49090909100000002</v>
      </c>
      <c r="P36">
        <v>3496</v>
      </c>
      <c r="Q36">
        <v>0.23100000000000001</v>
      </c>
      <c r="R36">
        <v>-0.27829999999999999</v>
      </c>
      <c r="S36">
        <v>192</v>
      </c>
      <c r="T36">
        <v>-0.4</v>
      </c>
      <c r="U36">
        <v>-0.58260000000000001</v>
      </c>
      <c r="V36">
        <v>380</v>
      </c>
      <c r="W36">
        <v>1.06E-2</v>
      </c>
      <c r="X36">
        <v>-0.80210000000000004</v>
      </c>
      <c r="Y36">
        <v>8460</v>
      </c>
      <c r="Z36">
        <v>5.4199999999999998E-2</v>
      </c>
      <c r="AA36">
        <v>0.14169999999999999</v>
      </c>
      <c r="AB36">
        <v>234.62897169999999</v>
      </c>
      <c r="AC36">
        <v>-6.4999999999999997E-3</v>
      </c>
      <c r="AD36">
        <v>0.34670000000000001</v>
      </c>
      <c r="AE36">
        <v>2498</v>
      </c>
      <c r="AF36">
        <v>-1.2800000000000001E-2</v>
      </c>
      <c r="AG36">
        <v>-4.4900000000000002E-2</v>
      </c>
      <c r="AH36">
        <v>1390477.422</v>
      </c>
      <c r="AI36">
        <v>-1.1000000000000001E-3</v>
      </c>
      <c r="AJ36">
        <v>0.69369999999999998</v>
      </c>
      <c r="AK36">
        <v>11295</v>
      </c>
      <c r="AL36">
        <v>4.4999999999999998E-2</v>
      </c>
      <c r="AM36">
        <v>-0.30680000000000002</v>
      </c>
      <c r="AN36">
        <v>2.984126984</v>
      </c>
      <c r="AO36">
        <v>0.1016</v>
      </c>
      <c r="AP36">
        <v>2.15</v>
      </c>
    </row>
    <row r="37" spans="1:42">
      <c r="A37">
        <v>202103</v>
      </c>
      <c r="B37" t="s">
        <v>2064</v>
      </c>
      <c r="C37" t="s">
        <v>2191</v>
      </c>
      <c r="D37" t="s">
        <v>2192</v>
      </c>
      <c r="E37" s="6">
        <f t="shared" si="0"/>
        <v>44256</v>
      </c>
      <c r="F37" s="6" t="str">
        <f t="shared" si="1"/>
        <v>South dakota-44286</v>
      </c>
      <c r="G37">
        <v>252400</v>
      </c>
      <c r="H37">
        <v>4.3200000000000002E-2</v>
      </c>
      <c r="I37">
        <v>2.41E-2</v>
      </c>
      <c r="J37">
        <v>1718</v>
      </c>
      <c r="K37">
        <v>5.0099999999999999E-2</v>
      </c>
      <c r="L37">
        <v>-0.44950000000000001</v>
      </c>
      <c r="M37">
        <v>43.5</v>
      </c>
      <c r="N37">
        <v>-0.171428571</v>
      </c>
      <c r="O37">
        <v>-0.26271186400000002</v>
      </c>
      <c r="P37">
        <v>916</v>
      </c>
      <c r="Q37">
        <v>0.49669999999999997</v>
      </c>
      <c r="R37">
        <v>-0.23150000000000001</v>
      </c>
      <c r="S37">
        <v>40</v>
      </c>
      <c r="T37">
        <v>0.25</v>
      </c>
      <c r="U37">
        <v>2.3332999999999999</v>
      </c>
      <c r="V37">
        <v>108</v>
      </c>
      <c r="W37">
        <v>0.35</v>
      </c>
      <c r="X37">
        <v>-0.70650000000000002</v>
      </c>
      <c r="Y37">
        <v>735</v>
      </c>
      <c r="Z37">
        <v>9.3799999999999994E-2</v>
      </c>
      <c r="AA37">
        <v>0.1971</v>
      </c>
      <c r="AB37">
        <v>142.27758009999999</v>
      </c>
      <c r="AC37">
        <v>2.3199999999999998E-2</v>
      </c>
      <c r="AD37">
        <v>0.109</v>
      </c>
      <c r="AE37">
        <v>1765</v>
      </c>
      <c r="AF37">
        <v>2.0500000000000001E-2</v>
      </c>
      <c r="AG37">
        <v>-8.1900000000000001E-2</v>
      </c>
      <c r="AH37">
        <v>322432.08490000002</v>
      </c>
      <c r="AI37">
        <v>2.41E-2</v>
      </c>
      <c r="AJ37">
        <v>1.8599999999999998E-2</v>
      </c>
      <c r="AK37">
        <v>2453</v>
      </c>
      <c r="AL37">
        <v>6.2799999999999995E-2</v>
      </c>
      <c r="AM37">
        <v>-0.34320000000000001</v>
      </c>
      <c r="AN37">
        <v>0.42782304999999998</v>
      </c>
      <c r="AO37">
        <v>1.7100000000000001E-2</v>
      </c>
      <c r="AP37">
        <v>0.2311</v>
      </c>
    </row>
    <row r="38" spans="1:42">
      <c r="A38">
        <v>202103</v>
      </c>
      <c r="B38" t="s">
        <v>2064</v>
      </c>
      <c r="C38" t="s">
        <v>2193</v>
      </c>
      <c r="D38" t="s">
        <v>2194</v>
      </c>
      <c r="E38" s="6">
        <f t="shared" si="0"/>
        <v>44256</v>
      </c>
      <c r="F38" s="6" t="str">
        <f t="shared" si="1"/>
        <v>Arizona-44286</v>
      </c>
      <c r="G38">
        <v>447000</v>
      </c>
      <c r="H38">
        <v>4.6800000000000001E-2</v>
      </c>
      <c r="I38">
        <v>0.19520000000000001</v>
      </c>
      <c r="J38">
        <v>6345</v>
      </c>
      <c r="K38">
        <v>-2.76E-2</v>
      </c>
      <c r="L38">
        <v>-0.63849999999999996</v>
      </c>
      <c r="M38">
        <v>26</v>
      </c>
      <c r="N38">
        <v>-0.22388059699999999</v>
      </c>
      <c r="O38">
        <v>-0.46391752600000002</v>
      </c>
      <c r="P38">
        <v>7960</v>
      </c>
      <c r="Q38">
        <v>0.15160000000000001</v>
      </c>
      <c r="R38">
        <v>-0.26079999999999998</v>
      </c>
      <c r="S38">
        <v>608</v>
      </c>
      <c r="T38">
        <v>-8.43E-2</v>
      </c>
      <c r="U38">
        <v>-0.32140000000000002</v>
      </c>
      <c r="V38">
        <v>1396</v>
      </c>
      <c r="W38">
        <v>-3.0599999999999999E-2</v>
      </c>
      <c r="X38">
        <v>-0.77010000000000001</v>
      </c>
      <c r="Y38">
        <v>17269</v>
      </c>
      <c r="Z38">
        <v>2.8299999999999999E-2</v>
      </c>
      <c r="AA38">
        <v>4.6800000000000001E-2</v>
      </c>
      <c r="AB38">
        <v>225.866658</v>
      </c>
      <c r="AC38">
        <v>3.7400000000000003E-2</v>
      </c>
      <c r="AD38">
        <v>0.22289999999999999</v>
      </c>
      <c r="AE38">
        <v>2069</v>
      </c>
      <c r="AF38">
        <v>3.8999999999999998E-3</v>
      </c>
      <c r="AG38">
        <v>-1.34E-2</v>
      </c>
      <c r="AH38">
        <v>854787.23430000001</v>
      </c>
      <c r="AI38">
        <v>2.5100000000000001E-2</v>
      </c>
      <c r="AJ38">
        <v>0.41110000000000002</v>
      </c>
      <c r="AK38">
        <v>23614</v>
      </c>
      <c r="AL38">
        <v>1.2699999999999999E-2</v>
      </c>
      <c r="AM38">
        <v>-0.30649999999999999</v>
      </c>
      <c r="AN38">
        <v>2.7216706070000001</v>
      </c>
      <c r="AO38">
        <v>0.14799999999999999</v>
      </c>
      <c r="AP38">
        <v>1.7819</v>
      </c>
    </row>
    <row r="39" spans="1:42">
      <c r="A39">
        <v>202103</v>
      </c>
      <c r="B39" t="s">
        <v>2064</v>
      </c>
      <c r="C39" t="s">
        <v>2195</v>
      </c>
      <c r="D39" t="s">
        <v>2196</v>
      </c>
      <c r="E39" s="6">
        <f t="shared" si="0"/>
        <v>44256</v>
      </c>
      <c r="F39" s="6" t="str">
        <f t="shared" si="1"/>
        <v>Rhode island-44286</v>
      </c>
      <c r="G39">
        <v>429500</v>
      </c>
      <c r="H39">
        <v>-2.93E-2</v>
      </c>
      <c r="I39">
        <v>8.7300000000000003E-2</v>
      </c>
      <c r="J39">
        <v>1011</v>
      </c>
      <c r="K39">
        <v>-2.2200000000000001E-2</v>
      </c>
      <c r="L39">
        <v>-0.57220000000000004</v>
      </c>
      <c r="M39">
        <v>33</v>
      </c>
      <c r="N39">
        <v>-0.24137931000000001</v>
      </c>
      <c r="O39">
        <v>-0.36538461500000002</v>
      </c>
      <c r="P39">
        <v>1092</v>
      </c>
      <c r="Q39">
        <v>0.39290000000000003</v>
      </c>
      <c r="R39">
        <v>-0.11650000000000001</v>
      </c>
      <c r="S39">
        <v>16</v>
      </c>
      <c r="T39">
        <v>-0.5</v>
      </c>
      <c r="U39">
        <v>1</v>
      </c>
      <c r="V39">
        <v>128</v>
      </c>
      <c r="W39">
        <v>0.10340000000000001</v>
      </c>
      <c r="X39">
        <v>-0.65959999999999996</v>
      </c>
      <c r="Y39">
        <v>2133</v>
      </c>
      <c r="Z39">
        <v>2.8899999999999999E-2</v>
      </c>
      <c r="AA39">
        <v>4.7000000000000002E-3</v>
      </c>
      <c r="AB39">
        <v>265.85780649999998</v>
      </c>
      <c r="AC39">
        <v>1E-4</v>
      </c>
      <c r="AD39">
        <v>0.14530000000000001</v>
      </c>
      <c r="AE39">
        <v>1629</v>
      </c>
      <c r="AF39">
        <v>9.2999999999999992E-3</v>
      </c>
      <c r="AG39">
        <v>-4.2900000000000001E-2</v>
      </c>
      <c r="AH39">
        <v>931179.7818</v>
      </c>
      <c r="AI39">
        <v>-1.37E-2</v>
      </c>
      <c r="AJ39">
        <v>0.44359999999999999</v>
      </c>
      <c r="AK39">
        <v>3144</v>
      </c>
      <c r="AL39">
        <v>1.1900000000000001E-2</v>
      </c>
      <c r="AM39">
        <v>-0.29920000000000002</v>
      </c>
      <c r="AN39">
        <v>2.1097922850000002</v>
      </c>
      <c r="AO39">
        <v>0.105</v>
      </c>
      <c r="AP39">
        <v>1.2114</v>
      </c>
    </row>
    <row r="40" spans="1:42">
      <c r="A40">
        <v>202103</v>
      </c>
      <c r="B40" t="s">
        <v>2064</v>
      </c>
      <c r="C40" t="s">
        <v>2197</v>
      </c>
      <c r="D40" t="s">
        <v>2198</v>
      </c>
      <c r="E40" s="6">
        <f t="shared" si="0"/>
        <v>44256</v>
      </c>
      <c r="F40" s="6" t="str">
        <f t="shared" si="1"/>
        <v>Delaware-44286</v>
      </c>
      <c r="G40">
        <v>381200</v>
      </c>
      <c r="H40">
        <v>6.2600000000000003E-2</v>
      </c>
      <c r="I40">
        <v>0.152</v>
      </c>
      <c r="J40">
        <v>1336</v>
      </c>
      <c r="K40">
        <v>-5.7799999999999997E-2</v>
      </c>
      <c r="L40">
        <v>-0.62860000000000005</v>
      </c>
      <c r="M40">
        <v>92</v>
      </c>
      <c r="N40">
        <v>-1.0752688E-2</v>
      </c>
      <c r="O40">
        <v>0.12195122</v>
      </c>
      <c r="P40">
        <v>960</v>
      </c>
      <c r="Q40">
        <v>0.31869999999999998</v>
      </c>
      <c r="R40">
        <v>-0.2079</v>
      </c>
      <c r="S40">
        <v>296</v>
      </c>
      <c r="T40">
        <v>-0.15909999999999999</v>
      </c>
      <c r="U40">
        <v>0.51019999999999999</v>
      </c>
      <c r="V40">
        <v>164</v>
      </c>
      <c r="W40">
        <v>-6.8199999999999997E-2</v>
      </c>
      <c r="X40">
        <v>-0.74529999999999996</v>
      </c>
      <c r="Y40">
        <v>2808</v>
      </c>
      <c r="Z40">
        <v>6.7699999999999996E-2</v>
      </c>
      <c r="AA40">
        <v>4.5494000000000003</v>
      </c>
      <c r="AB40">
        <v>176.10116439999999</v>
      </c>
      <c r="AC40">
        <v>2.5999999999999999E-2</v>
      </c>
      <c r="AD40">
        <v>0.13189999999999999</v>
      </c>
      <c r="AE40">
        <v>1964.5</v>
      </c>
      <c r="AF40">
        <v>1.7600000000000001E-2</v>
      </c>
      <c r="AG40">
        <v>-2.8E-3</v>
      </c>
      <c r="AH40">
        <v>517450.71169999999</v>
      </c>
      <c r="AI40">
        <v>4.6399999999999997E-2</v>
      </c>
      <c r="AJ40">
        <v>0.17680000000000001</v>
      </c>
      <c r="AK40">
        <v>4144</v>
      </c>
      <c r="AL40">
        <v>2.3699999999999999E-2</v>
      </c>
      <c r="AM40">
        <v>0.01</v>
      </c>
      <c r="AN40">
        <v>2.1017964070000001</v>
      </c>
      <c r="AO40">
        <v>0.24709999999999999</v>
      </c>
      <c r="AP40">
        <v>1.9611000000000001</v>
      </c>
    </row>
    <row r="41" spans="1:42">
      <c r="A41">
        <v>202103</v>
      </c>
      <c r="B41" t="s">
        <v>2064</v>
      </c>
      <c r="C41" t="s">
        <v>2199</v>
      </c>
      <c r="D41" t="s">
        <v>2200</v>
      </c>
      <c r="E41" s="6">
        <f t="shared" si="0"/>
        <v>44256</v>
      </c>
      <c r="F41" s="6" t="str">
        <f t="shared" si="1"/>
        <v>Illinois-44286</v>
      </c>
      <c r="G41">
        <v>232450</v>
      </c>
      <c r="H41">
        <v>3.3099999999999997E-2</v>
      </c>
      <c r="I41">
        <v>-2.92E-2</v>
      </c>
      <c r="J41">
        <v>25963</v>
      </c>
      <c r="K41">
        <v>-4.99E-2</v>
      </c>
      <c r="L41">
        <v>-0.45550000000000002</v>
      </c>
      <c r="M41">
        <v>74</v>
      </c>
      <c r="N41">
        <v>-0.159090909</v>
      </c>
      <c r="O41">
        <v>0.22314049599999999</v>
      </c>
      <c r="P41">
        <v>14496</v>
      </c>
      <c r="Q41">
        <v>0.2306</v>
      </c>
      <c r="R41">
        <v>-0.2505</v>
      </c>
      <c r="S41">
        <v>580</v>
      </c>
      <c r="T41">
        <v>-1.3599999999999999E-2</v>
      </c>
      <c r="U41">
        <v>0.83540000000000003</v>
      </c>
      <c r="V41">
        <v>4240</v>
      </c>
      <c r="W41">
        <v>5.6800000000000003E-2</v>
      </c>
      <c r="X41">
        <v>-0.58850000000000002</v>
      </c>
      <c r="Y41">
        <v>28842</v>
      </c>
      <c r="Z41">
        <v>0.13270000000000001</v>
      </c>
      <c r="AA41">
        <v>9.7500000000000003E-2</v>
      </c>
      <c r="AB41">
        <v>120.95</v>
      </c>
      <c r="AC41">
        <v>2.9899999999999999E-2</v>
      </c>
      <c r="AD41">
        <v>3.7400000000000003E-2</v>
      </c>
      <c r="AE41">
        <v>1508</v>
      </c>
      <c r="AF41">
        <v>-4.5999999999999999E-3</v>
      </c>
      <c r="AG41">
        <v>-0.1283</v>
      </c>
      <c r="AH41">
        <v>411020.88299999997</v>
      </c>
      <c r="AI41">
        <v>4.1799999999999997E-2</v>
      </c>
      <c r="AJ41">
        <v>0.14799999999999999</v>
      </c>
      <c r="AK41">
        <v>54805</v>
      </c>
      <c r="AL41">
        <v>3.8199999999999998E-2</v>
      </c>
      <c r="AM41">
        <v>-0.25900000000000001</v>
      </c>
      <c r="AN41">
        <v>1.1108885719999999</v>
      </c>
      <c r="AO41">
        <v>0.17910000000000001</v>
      </c>
      <c r="AP41">
        <v>0.55969999999999998</v>
      </c>
    </row>
    <row r="42" spans="1:42">
      <c r="A42">
        <v>202103</v>
      </c>
      <c r="B42" t="s">
        <v>2064</v>
      </c>
      <c r="C42" t="s">
        <v>2201</v>
      </c>
      <c r="D42" t="s">
        <v>2202</v>
      </c>
      <c r="E42" s="6">
        <f t="shared" si="0"/>
        <v>44256</v>
      </c>
      <c r="F42" s="6" t="str">
        <f t="shared" si="1"/>
        <v>Montana-44286</v>
      </c>
      <c r="G42">
        <v>426500</v>
      </c>
      <c r="H42">
        <v>1.6799999999999999E-2</v>
      </c>
      <c r="I42">
        <v>0.21010000000000001</v>
      </c>
      <c r="J42">
        <v>1935</v>
      </c>
      <c r="K42">
        <v>-4.6300000000000001E-2</v>
      </c>
      <c r="L42">
        <v>-0.59589999999999999</v>
      </c>
      <c r="M42">
        <v>80</v>
      </c>
      <c r="N42">
        <v>-0.25925925900000002</v>
      </c>
      <c r="O42">
        <v>-0.35222672100000002</v>
      </c>
      <c r="P42">
        <v>1056</v>
      </c>
      <c r="Q42">
        <v>0.3538</v>
      </c>
      <c r="R42">
        <v>-0.2727</v>
      </c>
      <c r="S42">
        <v>60</v>
      </c>
      <c r="T42">
        <v>0.15379999999999999</v>
      </c>
      <c r="U42">
        <v>0.66669999999999996</v>
      </c>
      <c r="V42">
        <v>176</v>
      </c>
      <c r="W42">
        <v>0</v>
      </c>
      <c r="X42">
        <v>-0.6966</v>
      </c>
      <c r="Y42">
        <v>2936</v>
      </c>
      <c r="Z42">
        <v>5.4199999999999998E-2</v>
      </c>
      <c r="AA42">
        <v>0.29570000000000002</v>
      </c>
      <c r="AB42">
        <v>208.56704529999999</v>
      </c>
      <c r="AC42">
        <v>5.3499999999999999E-2</v>
      </c>
      <c r="AD42">
        <v>0.1847</v>
      </c>
      <c r="AE42">
        <v>2128</v>
      </c>
      <c r="AF42">
        <v>-5.4000000000000003E-3</v>
      </c>
      <c r="AG42">
        <v>1.3299999999999999E-2</v>
      </c>
      <c r="AH42">
        <v>965044.92559999996</v>
      </c>
      <c r="AI42">
        <v>1.78E-2</v>
      </c>
      <c r="AJ42">
        <v>0.46800000000000003</v>
      </c>
      <c r="AK42">
        <v>4871</v>
      </c>
      <c r="AL42">
        <v>1.18E-2</v>
      </c>
      <c r="AM42">
        <v>-0.3095</v>
      </c>
      <c r="AN42">
        <v>1.5173126610000001</v>
      </c>
      <c r="AO42">
        <v>0.1447</v>
      </c>
      <c r="AP42">
        <v>1.044</v>
      </c>
    </row>
    <row r="43" spans="1:42">
      <c r="A43">
        <v>202103</v>
      </c>
      <c r="B43" t="s">
        <v>2064</v>
      </c>
      <c r="C43" t="s">
        <v>2203</v>
      </c>
      <c r="D43" t="s">
        <v>2204</v>
      </c>
      <c r="E43" s="6">
        <f t="shared" si="0"/>
        <v>44256</v>
      </c>
      <c r="F43" s="6" t="str">
        <f t="shared" si="1"/>
        <v>West virginia-44286</v>
      </c>
      <c r="G43">
        <v>159450</v>
      </c>
      <c r="H43">
        <v>9.1999999999999998E-3</v>
      </c>
      <c r="I43">
        <v>-4.2900000000000001E-2</v>
      </c>
      <c r="J43">
        <v>2845</v>
      </c>
      <c r="K43">
        <v>-8.9599999999999999E-2</v>
      </c>
      <c r="L43">
        <v>-0.5454</v>
      </c>
      <c r="M43">
        <v>87</v>
      </c>
      <c r="N43">
        <v>-0.125628141</v>
      </c>
      <c r="O43">
        <v>-0.112244898</v>
      </c>
      <c r="P43">
        <v>1228</v>
      </c>
      <c r="Q43">
        <v>0.33479999999999999</v>
      </c>
      <c r="R43">
        <v>-0.2306</v>
      </c>
      <c r="S43">
        <v>68</v>
      </c>
      <c r="T43">
        <v>-0.15</v>
      </c>
      <c r="U43">
        <v>0.41670000000000001</v>
      </c>
      <c r="V43">
        <v>448</v>
      </c>
      <c r="W43">
        <v>0.1313</v>
      </c>
      <c r="X43">
        <v>-0.57250000000000001</v>
      </c>
      <c r="Y43">
        <v>2563</v>
      </c>
      <c r="Z43">
        <v>0.1081</v>
      </c>
      <c r="AA43">
        <v>0.33279999999999998</v>
      </c>
      <c r="AB43">
        <v>83.530466270000005</v>
      </c>
      <c r="AC43">
        <v>1.11E-2</v>
      </c>
      <c r="AD43">
        <v>2.8E-3</v>
      </c>
      <c r="AE43">
        <v>1569</v>
      </c>
      <c r="AF43">
        <v>-4.4000000000000003E-3</v>
      </c>
      <c r="AG43">
        <v>-4.2700000000000002E-2</v>
      </c>
      <c r="AH43">
        <v>257019.82019999999</v>
      </c>
      <c r="AI43">
        <v>3.2300000000000002E-2</v>
      </c>
      <c r="AJ43">
        <v>0.114</v>
      </c>
      <c r="AK43">
        <v>5408</v>
      </c>
      <c r="AL43">
        <v>-5.4999999999999997E-3</v>
      </c>
      <c r="AM43">
        <v>-0.33900000000000002</v>
      </c>
      <c r="AN43">
        <v>0.90087873500000004</v>
      </c>
      <c r="AO43">
        <v>0.16070000000000001</v>
      </c>
      <c r="AP43">
        <v>0.59360000000000002</v>
      </c>
    </row>
    <row r="44" spans="1:42">
      <c r="A44">
        <v>202103</v>
      </c>
      <c r="B44" t="s">
        <v>2064</v>
      </c>
      <c r="C44" t="s">
        <v>2205</v>
      </c>
      <c r="D44" t="s">
        <v>2206</v>
      </c>
      <c r="E44" s="6">
        <f t="shared" si="0"/>
        <v>44256</v>
      </c>
      <c r="F44" s="6" t="str">
        <f t="shared" si="1"/>
        <v>Idaho-44286</v>
      </c>
      <c r="G44">
        <v>535000</v>
      </c>
      <c r="H44">
        <v>7.6600000000000001E-2</v>
      </c>
      <c r="I44">
        <v>0.39910000000000001</v>
      </c>
      <c r="J44">
        <v>1810</v>
      </c>
      <c r="K44">
        <v>6.8500000000000005E-2</v>
      </c>
      <c r="L44">
        <v>-0.66439999999999999</v>
      </c>
      <c r="M44">
        <v>26.5</v>
      </c>
      <c r="N44">
        <v>-0.39772727299999999</v>
      </c>
      <c r="O44">
        <v>-0.44791666699999999</v>
      </c>
      <c r="P44">
        <v>2160</v>
      </c>
      <c r="Q44">
        <v>0.34660000000000002</v>
      </c>
      <c r="R44">
        <v>-0.29780000000000001</v>
      </c>
      <c r="S44">
        <v>96</v>
      </c>
      <c r="T44">
        <v>-0.54720000000000002</v>
      </c>
      <c r="U44">
        <v>-0.45450000000000002</v>
      </c>
      <c r="V44">
        <v>272</v>
      </c>
      <c r="W44">
        <v>0.36</v>
      </c>
      <c r="X44">
        <v>-0.75970000000000004</v>
      </c>
      <c r="Y44">
        <v>4364</v>
      </c>
      <c r="Z44">
        <v>5.4100000000000002E-2</v>
      </c>
      <c r="AA44">
        <v>4.6897000000000002</v>
      </c>
      <c r="AB44">
        <v>259.49989049999999</v>
      </c>
      <c r="AC44">
        <v>6.0999999999999999E-2</v>
      </c>
      <c r="AD44">
        <v>0.42530000000000001</v>
      </c>
      <c r="AE44">
        <v>2265</v>
      </c>
      <c r="AF44">
        <v>3.73E-2</v>
      </c>
      <c r="AG44">
        <v>4.1099999999999998E-2</v>
      </c>
      <c r="AH44">
        <v>1048088.548</v>
      </c>
      <c r="AI44">
        <v>-2.7E-2</v>
      </c>
      <c r="AJ44">
        <v>0.69640000000000002</v>
      </c>
      <c r="AK44">
        <v>6174</v>
      </c>
      <c r="AL44">
        <v>5.8299999999999998E-2</v>
      </c>
      <c r="AM44">
        <v>2.0999999999999999E-3</v>
      </c>
      <c r="AN44">
        <v>2.4110497240000002</v>
      </c>
      <c r="AO44">
        <v>-3.2899999999999999E-2</v>
      </c>
      <c r="AP44">
        <v>2.2688999999999999</v>
      </c>
    </row>
    <row r="45" spans="1:42">
      <c r="A45">
        <v>202103</v>
      </c>
      <c r="B45" t="s">
        <v>2064</v>
      </c>
      <c r="C45" t="s">
        <v>2207</v>
      </c>
      <c r="D45" t="s">
        <v>2208</v>
      </c>
      <c r="E45" s="6">
        <f t="shared" si="0"/>
        <v>44256</v>
      </c>
      <c r="F45" s="6" t="str">
        <f t="shared" si="1"/>
        <v>Oregon-44286</v>
      </c>
      <c r="G45">
        <v>497000</v>
      </c>
      <c r="H45">
        <v>1.43E-2</v>
      </c>
      <c r="I45">
        <v>0.1585</v>
      </c>
      <c r="J45">
        <v>4554</v>
      </c>
      <c r="K45">
        <v>4.7600000000000003E-2</v>
      </c>
      <c r="L45">
        <v>-0.58299999999999996</v>
      </c>
      <c r="M45">
        <v>33</v>
      </c>
      <c r="N45">
        <v>-0.15384615400000001</v>
      </c>
      <c r="O45">
        <v>-0.35294117600000002</v>
      </c>
      <c r="P45">
        <v>4772</v>
      </c>
      <c r="Q45">
        <v>0.29249999999999998</v>
      </c>
      <c r="R45">
        <v>-0.23769999999999999</v>
      </c>
      <c r="S45">
        <v>224</v>
      </c>
      <c r="T45">
        <v>0.12</v>
      </c>
      <c r="U45">
        <v>-0.84</v>
      </c>
      <c r="V45">
        <v>820</v>
      </c>
      <c r="W45">
        <v>0.185</v>
      </c>
      <c r="X45">
        <v>-0.77790000000000004</v>
      </c>
      <c r="Y45">
        <v>9095</v>
      </c>
      <c r="Z45">
        <v>6.5699999999999995E-2</v>
      </c>
      <c r="AA45">
        <v>0.1527</v>
      </c>
      <c r="AB45">
        <v>267.08327220000001</v>
      </c>
      <c r="AC45">
        <v>7.4999999999999997E-3</v>
      </c>
      <c r="AD45">
        <v>0.20150000000000001</v>
      </c>
      <c r="AE45">
        <v>1868.5</v>
      </c>
      <c r="AF45">
        <v>6.4999999999999997E-3</v>
      </c>
      <c r="AG45">
        <v>-4.3999999999999997E-2</v>
      </c>
      <c r="AH45">
        <v>712240.71519999998</v>
      </c>
      <c r="AI45">
        <v>4.1000000000000003E-3</v>
      </c>
      <c r="AJ45">
        <v>0.25469999999999998</v>
      </c>
      <c r="AK45">
        <v>13649</v>
      </c>
      <c r="AL45">
        <v>5.96E-2</v>
      </c>
      <c r="AM45">
        <v>-0.27439999999999998</v>
      </c>
      <c r="AN45">
        <v>1.9971453669999999</v>
      </c>
      <c r="AO45">
        <v>3.4000000000000002E-2</v>
      </c>
      <c r="AP45">
        <v>1.2746</v>
      </c>
    </row>
    <row r="46" spans="1:42">
      <c r="A46">
        <v>202103</v>
      </c>
      <c r="B46" t="s">
        <v>2064</v>
      </c>
      <c r="C46" t="s">
        <v>2209</v>
      </c>
      <c r="D46" t="s">
        <v>2210</v>
      </c>
      <c r="E46" s="6">
        <f t="shared" si="0"/>
        <v>44256</v>
      </c>
      <c r="F46" s="6" t="str">
        <f t="shared" si="1"/>
        <v>Missouri-44286</v>
      </c>
      <c r="G46">
        <v>249495</v>
      </c>
      <c r="H46">
        <v>5.0500000000000003E-2</v>
      </c>
      <c r="I46">
        <v>0.19120000000000001</v>
      </c>
      <c r="J46">
        <v>7976</v>
      </c>
      <c r="K46">
        <v>-4.6300000000000001E-2</v>
      </c>
      <c r="L46">
        <v>-0.55489999999999995</v>
      </c>
      <c r="M46">
        <v>66.5</v>
      </c>
      <c r="N46">
        <v>-0.17391304299999999</v>
      </c>
      <c r="O46">
        <v>-4.3165467999999999E-2</v>
      </c>
      <c r="P46">
        <v>5516</v>
      </c>
      <c r="Q46">
        <v>0.30220000000000002</v>
      </c>
      <c r="R46">
        <v>-0.24479999999999999</v>
      </c>
      <c r="S46">
        <v>924</v>
      </c>
      <c r="T46">
        <v>0.3125</v>
      </c>
      <c r="U46">
        <v>1.8170999999999999</v>
      </c>
      <c r="V46">
        <v>1212</v>
      </c>
      <c r="W46">
        <v>0.1391</v>
      </c>
      <c r="X46">
        <v>-0.65800000000000003</v>
      </c>
      <c r="Y46">
        <v>12551</v>
      </c>
      <c r="Z46">
        <v>6.2700000000000006E-2</v>
      </c>
      <c r="AA46">
        <v>0.1318</v>
      </c>
      <c r="AB46">
        <v>130.81628069999999</v>
      </c>
      <c r="AC46">
        <v>5.2499999999999998E-2</v>
      </c>
      <c r="AD46">
        <v>0.19739999999999999</v>
      </c>
      <c r="AE46">
        <v>1787</v>
      </c>
      <c r="AF46">
        <v>-2.9999999999999997E-4</v>
      </c>
      <c r="AG46">
        <v>2.8E-3</v>
      </c>
      <c r="AH46">
        <v>362668.84909999999</v>
      </c>
      <c r="AI46">
        <v>3.1E-2</v>
      </c>
      <c r="AJ46">
        <v>0.26650000000000001</v>
      </c>
      <c r="AK46">
        <v>20527</v>
      </c>
      <c r="AL46">
        <v>1.7500000000000002E-2</v>
      </c>
      <c r="AM46">
        <v>-0.29239999999999999</v>
      </c>
      <c r="AN46">
        <v>1.5735957869999999</v>
      </c>
      <c r="AO46">
        <v>0.1613</v>
      </c>
      <c r="AP46">
        <v>0.95479999999999998</v>
      </c>
    </row>
    <row r="47" spans="1:42">
      <c r="A47">
        <v>202103</v>
      </c>
      <c r="B47" t="s">
        <v>2064</v>
      </c>
      <c r="C47" t="s">
        <v>2211</v>
      </c>
      <c r="D47" t="s">
        <v>2212</v>
      </c>
      <c r="E47" s="6">
        <f t="shared" si="0"/>
        <v>44256</v>
      </c>
      <c r="F47" s="6" t="str">
        <f t="shared" si="1"/>
        <v>Arkansas-44286</v>
      </c>
      <c r="G47">
        <v>199900</v>
      </c>
      <c r="H47">
        <v>-2.9999999999999997E-4</v>
      </c>
      <c r="I47">
        <v>3.0700000000000002E-2</v>
      </c>
      <c r="J47">
        <v>5005</v>
      </c>
      <c r="K47">
        <v>-6.1499999999999999E-2</v>
      </c>
      <c r="L47">
        <v>-0.5786</v>
      </c>
      <c r="M47">
        <v>70</v>
      </c>
      <c r="N47">
        <v>-0.119496855</v>
      </c>
      <c r="O47">
        <v>-6.6666666999999999E-2</v>
      </c>
      <c r="P47">
        <v>2436</v>
      </c>
      <c r="Q47">
        <v>0.1734</v>
      </c>
      <c r="R47">
        <v>-0.33439999999999998</v>
      </c>
      <c r="S47">
        <v>168</v>
      </c>
      <c r="T47">
        <v>0.05</v>
      </c>
      <c r="U47">
        <v>0.2</v>
      </c>
      <c r="V47">
        <v>696</v>
      </c>
      <c r="W47">
        <v>0.1678</v>
      </c>
      <c r="X47">
        <v>-0.61670000000000003</v>
      </c>
      <c r="Y47">
        <v>4043</v>
      </c>
      <c r="Z47">
        <v>5.1200000000000002E-2</v>
      </c>
      <c r="AA47">
        <v>0.1077</v>
      </c>
      <c r="AB47">
        <v>102.3092034</v>
      </c>
      <c r="AC47">
        <v>-5.0000000000000001E-4</v>
      </c>
      <c r="AD47">
        <v>3.61E-2</v>
      </c>
      <c r="AE47">
        <v>1875.5</v>
      </c>
      <c r="AF47">
        <v>-1.26E-2</v>
      </c>
      <c r="AG47">
        <v>-2.6700000000000002E-2</v>
      </c>
      <c r="AH47">
        <v>315221.95689999999</v>
      </c>
      <c r="AI47">
        <v>3.44E-2</v>
      </c>
      <c r="AJ47">
        <v>0.19109999999999999</v>
      </c>
      <c r="AK47">
        <v>9048</v>
      </c>
      <c r="AL47">
        <v>-1.43E-2</v>
      </c>
      <c r="AM47">
        <v>-0.4173</v>
      </c>
      <c r="AN47">
        <v>0.80779220799999996</v>
      </c>
      <c r="AO47">
        <v>8.6599999999999996E-2</v>
      </c>
      <c r="AP47">
        <v>0.50049999999999994</v>
      </c>
    </row>
    <row r="48" spans="1:42">
      <c r="A48">
        <v>202103</v>
      </c>
      <c r="B48" t="s">
        <v>2064</v>
      </c>
      <c r="C48" t="s">
        <v>2213</v>
      </c>
      <c r="D48" t="s">
        <v>2214</v>
      </c>
      <c r="E48" s="6">
        <f t="shared" si="0"/>
        <v>44256</v>
      </c>
      <c r="F48" s="6" t="str">
        <f t="shared" si="1"/>
        <v>Alabama-44286</v>
      </c>
      <c r="G48">
        <v>267835</v>
      </c>
      <c r="H48">
        <v>1.72E-2</v>
      </c>
      <c r="I48">
        <v>9.9900000000000003E-2</v>
      </c>
      <c r="J48">
        <v>8493</v>
      </c>
      <c r="K48">
        <v>-9.4399999999999998E-2</v>
      </c>
      <c r="L48">
        <v>-0.54249999999999998</v>
      </c>
      <c r="M48">
        <v>55.5</v>
      </c>
      <c r="N48">
        <v>-0.18382352900000001</v>
      </c>
      <c r="O48">
        <v>-0.20714285700000001</v>
      </c>
      <c r="P48">
        <v>4748</v>
      </c>
      <c r="Q48">
        <v>1.7100000000000001E-2</v>
      </c>
      <c r="R48">
        <v>-0.24729999999999999</v>
      </c>
      <c r="S48">
        <v>792</v>
      </c>
      <c r="T48">
        <v>4.2099999999999999E-2</v>
      </c>
      <c r="U48">
        <v>0.32890000000000003</v>
      </c>
      <c r="V48">
        <v>1288</v>
      </c>
      <c r="W48">
        <v>-0.10059999999999999</v>
      </c>
      <c r="X48">
        <v>-0.63819999999999999</v>
      </c>
      <c r="Y48">
        <v>7285</v>
      </c>
      <c r="Z48">
        <v>0.3513</v>
      </c>
      <c r="AA48">
        <v>0.31879999999999997</v>
      </c>
      <c r="AB48">
        <v>123.8905678</v>
      </c>
      <c r="AC48">
        <v>0.01</v>
      </c>
      <c r="AD48">
        <v>0.1212</v>
      </c>
      <c r="AE48">
        <v>1983</v>
      </c>
      <c r="AF48">
        <v>1E-3</v>
      </c>
      <c r="AG48">
        <v>-1.8800000000000001E-2</v>
      </c>
      <c r="AH48">
        <v>369881.52879999997</v>
      </c>
      <c r="AI48">
        <v>3.1800000000000002E-2</v>
      </c>
      <c r="AJ48">
        <v>0.16009999999999999</v>
      </c>
      <c r="AK48">
        <v>15778</v>
      </c>
      <c r="AL48">
        <v>6.83E-2</v>
      </c>
      <c r="AM48">
        <v>-0.34499999999999997</v>
      </c>
      <c r="AN48">
        <v>0.85776521800000005</v>
      </c>
      <c r="AO48">
        <v>0.28289999999999998</v>
      </c>
      <c r="AP48">
        <v>0.56020000000000003</v>
      </c>
    </row>
    <row r="49" spans="1:42">
      <c r="A49">
        <v>202103</v>
      </c>
      <c r="B49" t="s">
        <v>2064</v>
      </c>
      <c r="C49" t="s">
        <v>2215</v>
      </c>
      <c r="D49" t="s">
        <v>2216</v>
      </c>
      <c r="E49" s="6">
        <f t="shared" si="0"/>
        <v>44256</v>
      </c>
      <c r="F49" s="6" t="str">
        <f t="shared" si="1"/>
        <v>Texas-44286</v>
      </c>
      <c r="G49">
        <v>314476</v>
      </c>
      <c r="H49">
        <v>3.4299999999999997E-2</v>
      </c>
      <c r="I49">
        <v>6.6900000000000001E-2</v>
      </c>
      <c r="J49">
        <v>39053</v>
      </c>
      <c r="K49">
        <v>-9.7799999999999998E-2</v>
      </c>
      <c r="L49">
        <v>-0.57740000000000002</v>
      </c>
      <c r="M49">
        <v>49</v>
      </c>
      <c r="N49">
        <v>-9.2592593000000001E-2</v>
      </c>
      <c r="O49">
        <v>-0.100917431</v>
      </c>
      <c r="P49">
        <v>28580</v>
      </c>
      <c r="Q49">
        <v>7.6700000000000004E-2</v>
      </c>
      <c r="R49">
        <v>-0.27750000000000002</v>
      </c>
      <c r="S49">
        <v>5940</v>
      </c>
      <c r="T49">
        <v>8.9499999999999996E-2</v>
      </c>
      <c r="U49">
        <v>0.55330000000000001</v>
      </c>
      <c r="V49">
        <v>7220</v>
      </c>
      <c r="W49">
        <v>-4.4999999999999998E-2</v>
      </c>
      <c r="X49">
        <v>-0.71120000000000005</v>
      </c>
      <c r="Y49">
        <v>54487</v>
      </c>
      <c r="Z49">
        <v>4.1099999999999998E-2</v>
      </c>
      <c r="AA49">
        <v>0.26490000000000002</v>
      </c>
      <c r="AB49">
        <v>151.53125</v>
      </c>
      <c r="AC49">
        <v>2.53E-2</v>
      </c>
      <c r="AD49">
        <v>0.1323</v>
      </c>
      <c r="AE49">
        <v>2065</v>
      </c>
      <c r="AF49">
        <v>1.5E-3</v>
      </c>
      <c r="AG49">
        <v>-5.3400000000000003E-2</v>
      </c>
      <c r="AH49">
        <v>499327.28840000002</v>
      </c>
      <c r="AI49">
        <v>4.3999999999999997E-2</v>
      </c>
      <c r="AJ49">
        <v>0.2019</v>
      </c>
      <c r="AK49">
        <v>93540</v>
      </c>
      <c r="AL49">
        <v>-2.18E-2</v>
      </c>
      <c r="AM49">
        <v>-0.30959999999999999</v>
      </c>
      <c r="AN49">
        <v>1.3952065140000001</v>
      </c>
      <c r="AO49">
        <v>0.1862</v>
      </c>
      <c r="AP49">
        <v>0.92910000000000004</v>
      </c>
    </row>
    <row r="50" spans="1:42">
      <c r="A50">
        <v>202103</v>
      </c>
      <c r="B50" t="s">
        <v>2064</v>
      </c>
      <c r="C50" t="s">
        <v>2217</v>
      </c>
      <c r="D50" t="s">
        <v>2218</v>
      </c>
      <c r="E50" s="6">
        <f t="shared" si="0"/>
        <v>44256</v>
      </c>
      <c r="F50" s="6" t="str">
        <f t="shared" si="1"/>
        <v>Nebraska-44286</v>
      </c>
      <c r="G50">
        <v>274783.5</v>
      </c>
      <c r="H50">
        <v>3.0200000000000001E-2</v>
      </c>
      <c r="I50">
        <v>0.1452</v>
      </c>
      <c r="J50">
        <v>2519</v>
      </c>
      <c r="K50">
        <v>-5.4800000000000001E-2</v>
      </c>
      <c r="L50">
        <v>-0.48430000000000001</v>
      </c>
      <c r="M50">
        <v>96.5</v>
      </c>
      <c r="N50">
        <v>5.2083329999999999E-3</v>
      </c>
      <c r="O50">
        <v>0.58196721299999998</v>
      </c>
      <c r="P50">
        <v>1320</v>
      </c>
      <c r="Q50">
        <v>0.29920000000000002</v>
      </c>
      <c r="R50">
        <v>-0.4</v>
      </c>
      <c r="S50">
        <v>196</v>
      </c>
      <c r="T50">
        <v>6.5199999999999994E-2</v>
      </c>
      <c r="U50">
        <v>0.63329999999999997</v>
      </c>
      <c r="V50">
        <v>236</v>
      </c>
      <c r="W50">
        <v>1.72E-2</v>
      </c>
      <c r="X50">
        <v>-0.70940000000000003</v>
      </c>
      <c r="Y50">
        <v>4129</v>
      </c>
      <c r="Z50">
        <v>8.1500000000000003E-2</v>
      </c>
      <c r="AA50">
        <v>0.155</v>
      </c>
      <c r="AB50">
        <v>129.64108909999999</v>
      </c>
      <c r="AC50">
        <v>3.7400000000000003E-2</v>
      </c>
      <c r="AD50">
        <v>0.10150000000000001</v>
      </c>
      <c r="AE50">
        <v>1982</v>
      </c>
      <c r="AF50">
        <v>2.06E-2</v>
      </c>
      <c r="AG50">
        <v>3.7400000000000003E-2</v>
      </c>
      <c r="AH50">
        <v>345977.48499999999</v>
      </c>
      <c r="AI50">
        <v>4.53E-2</v>
      </c>
      <c r="AJ50">
        <v>0.1085</v>
      </c>
      <c r="AK50">
        <v>6648</v>
      </c>
      <c r="AL50">
        <v>2.5499999999999998E-2</v>
      </c>
      <c r="AM50">
        <v>-0.2142</v>
      </c>
      <c r="AN50">
        <v>1.639142517</v>
      </c>
      <c r="AO50">
        <v>0.20649999999999999</v>
      </c>
      <c r="AP50">
        <v>0.9073</v>
      </c>
    </row>
    <row r="51" spans="1:42">
      <c r="A51">
        <v>202103</v>
      </c>
      <c r="B51" t="s">
        <v>2064</v>
      </c>
      <c r="C51" t="s">
        <v>2219</v>
      </c>
      <c r="D51" t="s">
        <v>2220</v>
      </c>
      <c r="E51" s="6">
        <f t="shared" si="0"/>
        <v>44256</v>
      </c>
      <c r="F51" s="6" t="str">
        <f t="shared" si="1"/>
        <v>Oklahoma-44286</v>
      </c>
      <c r="G51">
        <v>233244.5</v>
      </c>
      <c r="H51">
        <v>5.6800000000000003E-2</v>
      </c>
      <c r="I51">
        <v>6.0699999999999997E-2</v>
      </c>
      <c r="J51">
        <v>5125</v>
      </c>
      <c r="K51">
        <v>-0.1087</v>
      </c>
      <c r="L51">
        <v>-0.5847</v>
      </c>
      <c r="M51">
        <v>53.5</v>
      </c>
      <c r="N51">
        <v>-0.15748031500000001</v>
      </c>
      <c r="O51">
        <v>-6.1403509000000002E-2</v>
      </c>
      <c r="P51">
        <v>3260</v>
      </c>
      <c r="Q51">
        <v>0.33610000000000001</v>
      </c>
      <c r="R51">
        <v>-0.3347</v>
      </c>
      <c r="S51">
        <v>400</v>
      </c>
      <c r="T51">
        <v>0.1236</v>
      </c>
      <c r="U51">
        <v>1.9412</v>
      </c>
      <c r="V51">
        <v>900</v>
      </c>
      <c r="W51">
        <v>9.7600000000000006E-2</v>
      </c>
      <c r="X51">
        <v>-0.62870000000000004</v>
      </c>
      <c r="Y51">
        <v>7747</v>
      </c>
      <c r="Z51">
        <v>0.34889999999999999</v>
      </c>
      <c r="AA51">
        <v>1.5831999999999999</v>
      </c>
      <c r="AB51">
        <v>114.48739980000001</v>
      </c>
      <c r="AC51">
        <v>2.6100000000000002E-2</v>
      </c>
      <c r="AD51">
        <v>5.0799999999999998E-2</v>
      </c>
      <c r="AE51">
        <v>1916</v>
      </c>
      <c r="AF51">
        <v>3.2300000000000002E-2</v>
      </c>
      <c r="AG51">
        <v>-2.0999999999999999E-3</v>
      </c>
      <c r="AH51">
        <v>357649.75510000001</v>
      </c>
      <c r="AI51">
        <v>5.91E-2</v>
      </c>
      <c r="AJ51">
        <v>0.24010000000000001</v>
      </c>
      <c r="AK51">
        <v>12872</v>
      </c>
      <c r="AL51">
        <v>0.12</v>
      </c>
      <c r="AM51">
        <v>-0.1608</v>
      </c>
      <c r="AN51">
        <v>1.5116097559999999</v>
      </c>
      <c r="AO51">
        <v>0.51280000000000003</v>
      </c>
      <c r="AP51">
        <v>1.2685999999999999</v>
      </c>
    </row>
    <row r="52" spans="1:42">
      <c r="A52">
        <v>202103</v>
      </c>
      <c r="B52" t="s">
        <v>2064</v>
      </c>
      <c r="C52" t="s">
        <v>2221</v>
      </c>
      <c r="D52" t="s">
        <v>2222</v>
      </c>
      <c r="E52" s="6">
        <f t="shared" si="0"/>
        <v>44256</v>
      </c>
      <c r="F52" s="6" t="str">
        <f t="shared" si="1"/>
        <v>Connecticut-44286</v>
      </c>
      <c r="G52">
        <v>416250</v>
      </c>
      <c r="H52">
        <v>4.0800000000000003E-2</v>
      </c>
      <c r="I52">
        <v>0.11</v>
      </c>
      <c r="J52">
        <v>9407</v>
      </c>
      <c r="K52">
        <v>2.2700000000000001E-2</v>
      </c>
      <c r="L52">
        <v>-0.44790000000000002</v>
      </c>
      <c r="M52">
        <v>42.5</v>
      </c>
      <c r="N52">
        <v>-0.29752066100000002</v>
      </c>
      <c r="O52">
        <v>-0.25438596499999999</v>
      </c>
      <c r="P52">
        <v>4852</v>
      </c>
      <c r="Q52">
        <v>0.4204</v>
      </c>
      <c r="R52">
        <v>-6.8400000000000002E-2</v>
      </c>
      <c r="S52">
        <v>292</v>
      </c>
      <c r="T52">
        <v>0.2586</v>
      </c>
      <c r="U52">
        <v>1.3548</v>
      </c>
      <c r="V52">
        <v>872</v>
      </c>
      <c r="W52">
        <v>0.13539999999999999</v>
      </c>
      <c r="X52">
        <v>-0.63300000000000001</v>
      </c>
      <c r="Y52">
        <v>149</v>
      </c>
      <c r="Z52">
        <v>8.7599999999999997E-2</v>
      </c>
      <c r="AA52">
        <v>0.17319999999999999</v>
      </c>
      <c r="AB52">
        <v>203.8045788</v>
      </c>
      <c r="AC52">
        <v>2.23E-2</v>
      </c>
      <c r="AD52">
        <v>0.16880000000000001</v>
      </c>
      <c r="AE52">
        <v>2021</v>
      </c>
      <c r="AF52">
        <v>-7.4000000000000003E-3</v>
      </c>
      <c r="AG52">
        <v>-4.3299999999999998E-2</v>
      </c>
      <c r="AH52">
        <v>949541.65240000002</v>
      </c>
      <c r="AI52">
        <v>-4.5999999999999999E-3</v>
      </c>
      <c r="AJ52">
        <v>0.28160000000000002</v>
      </c>
      <c r="AK52">
        <v>9556</v>
      </c>
      <c r="AL52">
        <v>2.3699999999999999E-2</v>
      </c>
      <c r="AM52">
        <v>-0.44340000000000002</v>
      </c>
      <c r="AN52">
        <v>1.5839269E-2</v>
      </c>
      <c r="AO52">
        <v>8.9999999999999998E-4</v>
      </c>
      <c r="AP52">
        <v>8.3999999999999995E-3</v>
      </c>
    </row>
    <row r="53" spans="1:42">
      <c r="A53">
        <v>202102</v>
      </c>
      <c r="B53" t="s">
        <v>2064</v>
      </c>
      <c r="C53" t="s">
        <v>2127</v>
      </c>
      <c r="D53" t="s">
        <v>2128</v>
      </c>
      <c r="E53" s="6">
        <f t="shared" si="0"/>
        <v>44228</v>
      </c>
      <c r="F53" s="6" t="str">
        <f t="shared" si="1"/>
        <v>Virginia-44255</v>
      </c>
      <c r="G53">
        <v>350000</v>
      </c>
      <c r="H53">
        <v>1.1900000000000001E-2</v>
      </c>
      <c r="I53">
        <v>7.7299999999999994E-2</v>
      </c>
      <c r="J53">
        <v>12005</v>
      </c>
      <c r="K53">
        <v>-0.114</v>
      </c>
      <c r="L53">
        <v>-0.5111</v>
      </c>
      <c r="M53">
        <v>55</v>
      </c>
      <c r="N53">
        <v>-0.126984127</v>
      </c>
      <c r="O53">
        <v>-0.30379746800000001</v>
      </c>
      <c r="P53">
        <v>7872</v>
      </c>
      <c r="Q53">
        <v>-1.2999999999999999E-2</v>
      </c>
      <c r="R53">
        <v>-0.22059999999999999</v>
      </c>
      <c r="S53">
        <v>1292</v>
      </c>
      <c r="T53">
        <v>1.5699999999999999E-2</v>
      </c>
      <c r="U53">
        <v>0.56799999999999995</v>
      </c>
      <c r="V53">
        <v>1660</v>
      </c>
      <c r="W53">
        <v>-0.2228</v>
      </c>
      <c r="X53">
        <v>-0.62170000000000003</v>
      </c>
      <c r="Y53">
        <v>15163</v>
      </c>
      <c r="Z53">
        <v>0.1497</v>
      </c>
      <c r="AA53">
        <v>0.68100000000000005</v>
      </c>
      <c r="AB53">
        <v>175.2268995</v>
      </c>
      <c r="AC53">
        <v>2.2200000000000001E-2</v>
      </c>
      <c r="AD53">
        <v>0.17910000000000001</v>
      </c>
      <c r="AE53">
        <v>1946.5</v>
      </c>
      <c r="AF53">
        <v>-9.4000000000000004E-3</v>
      </c>
      <c r="AG53">
        <v>-8.0100000000000005E-2</v>
      </c>
      <c r="AH53">
        <v>578835.01119999995</v>
      </c>
      <c r="AI53">
        <v>3.0200000000000001E-2</v>
      </c>
      <c r="AJ53">
        <v>0.23369999999999999</v>
      </c>
      <c r="AK53">
        <v>27168</v>
      </c>
      <c r="AL53">
        <v>1.6E-2</v>
      </c>
      <c r="AM53">
        <v>-0.1908</v>
      </c>
      <c r="AN53">
        <v>1.26305706</v>
      </c>
      <c r="AO53">
        <v>0.28970000000000001</v>
      </c>
      <c r="AP53">
        <v>0.89570000000000005</v>
      </c>
    </row>
    <row r="54" spans="1:42">
      <c r="A54">
        <v>202102</v>
      </c>
      <c r="B54" t="s">
        <v>2064</v>
      </c>
      <c r="C54" t="s">
        <v>2195</v>
      </c>
      <c r="D54" t="s">
        <v>2196</v>
      </c>
      <c r="E54" s="6">
        <f t="shared" si="0"/>
        <v>44228</v>
      </c>
      <c r="F54" s="6" t="str">
        <f t="shared" si="1"/>
        <v>Rhode island-44255</v>
      </c>
      <c r="G54">
        <v>442450</v>
      </c>
      <c r="H54">
        <v>4.1099999999999998E-2</v>
      </c>
      <c r="I54">
        <v>0.1802</v>
      </c>
      <c r="J54">
        <v>1034</v>
      </c>
      <c r="K54">
        <v>-0.16139999999999999</v>
      </c>
      <c r="L54">
        <v>-0.56440000000000001</v>
      </c>
      <c r="M54">
        <v>43.5</v>
      </c>
      <c r="N54">
        <v>-0.236842105</v>
      </c>
      <c r="O54">
        <v>-0.330769231</v>
      </c>
      <c r="P54">
        <v>784</v>
      </c>
      <c r="Q54">
        <v>-0.1009</v>
      </c>
      <c r="R54">
        <v>-0.29239999999999999</v>
      </c>
      <c r="S54">
        <v>32</v>
      </c>
      <c r="T54">
        <v>0.33329999999999999</v>
      </c>
      <c r="U54">
        <v>1.6667000000000001</v>
      </c>
      <c r="V54">
        <v>116</v>
      </c>
      <c r="W54">
        <v>-0.2162</v>
      </c>
      <c r="X54">
        <v>-0.73150000000000004</v>
      </c>
      <c r="Y54">
        <v>2073</v>
      </c>
      <c r="Z54">
        <v>3.49E-2</v>
      </c>
      <c r="AA54">
        <v>0.1236</v>
      </c>
      <c r="AB54">
        <v>265.83333329999999</v>
      </c>
      <c r="AC54">
        <v>2.7400000000000001E-2</v>
      </c>
      <c r="AD54">
        <v>0.17419999999999999</v>
      </c>
      <c r="AE54">
        <v>1614</v>
      </c>
      <c r="AF54">
        <v>5.9999999999999995E-4</v>
      </c>
      <c r="AG54">
        <v>-2.5399999999999999E-2</v>
      </c>
      <c r="AH54">
        <v>944094.1727</v>
      </c>
      <c r="AI54">
        <v>0.10390000000000001</v>
      </c>
      <c r="AJ54">
        <v>0.54179999999999995</v>
      </c>
      <c r="AK54">
        <v>3107</v>
      </c>
      <c r="AL54">
        <v>-3.9899999999999998E-2</v>
      </c>
      <c r="AM54">
        <v>-0.2636</v>
      </c>
      <c r="AN54">
        <v>2.0048355899999999</v>
      </c>
      <c r="AO54">
        <v>0.38030000000000003</v>
      </c>
      <c r="AP54">
        <v>1.2277</v>
      </c>
    </row>
    <row r="55" spans="1:42">
      <c r="A55">
        <v>202102</v>
      </c>
      <c r="B55" t="s">
        <v>2064</v>
      </c>
      <c r="C55" t="s">
        <v>2215</v>
      </c>
      <c r="D55" t="s">
        <v>2216</v>
      </c>
      <c r="E55" s="6">
        <f t="shared" si="0"/>
        <v>44228</v>
      </c>
      <c r="F55" s="6" t="str">
        <f t="shared" si="1"/>
        <v>Texas-44255</v>
      </c>
      <c r="G55">
        <v>304052</v>
      </c>
      <c r="H55">
        <v>1.35E-2</v>
      </c>
      <c r="I55">
        <v>5.11E-2</v>
      </c>
      <c r="J55">
        <v>43287</v>
      </c>
      <c r="K55">
        <v>-0.14499999999999999</v>
      </c>
      <c r="L55">
        <v>-0.51990000000000003</v>
      </c>
      <c r="M55">
        <v>54</v>
      </c>
      <c r="N55">
        <v>-0.15625</v>
      </c>
      <c r="O55">
        <v>-0.194029851</v>
      </c>
      <c r="P55">
        <v>26544</v>
      </c>
      <c r="Q55">
        <v>2.6800000000000001E-2</v>
      </c>
      <c r="R55">
        <v>-0.24629999999999999</v>
      </c>
      <c r="S55">
        <v>5452</v>
      </c>
      <c r="T55">
        <v>-0.2273</v>
      </c>
      <c r="U55">
        <v>0.247</v>
      </c>
      <c r="V55">
        <v>7560</v>
      </c>
      <c r="W55">
        <v>-0.29210000000000003</v>
      </c>
      <c r="X55">
        <v>-0.67010000000000003</v>
      </c>
      <c r="Y55">
        <v>52334</v>
      </c>
      <c r="Z55">
        <v>0.18179999999999999</v>
      </c>
      <c r="AA55">
        <v>0.35510000000000003</v>
      </c>
      <c r="AB55">
        <v>147.7890625</v>
      </c>
      <c r="AC55">
        <v>1.34E-2</v>
      </c>
      <c r="AD55">
        <v>0.1138</v>
      </c>
      <c r="AE55">
        <v>2062</v>
      </c>
      <c r="AF55">
        <v>-8.6999999999999994E-3</v>
      </c>
      <c r="AG55">
        <v>-5.11E-2</v>
      </c>
      <c r="AH55">
        <v>478263.79719999997</v>
      </c>
      <c r="AI55">
        <v>2.9100000000000001E-2</v>
      </c>
      <c r="AJ55">
        <v>0.16889999999999999</v>
      </c>
      <c r="AK55">
        <v>95621</v>
      </c>
      <c r="AL55">
        <v>7.4999999999999997E-3</v>
      </c>
      <c r="AM55">
        <v>-0.25750000000000001</v>
      </c>
      <c r="AN55">
        <v>1.209000393</v>
      </c>
      <c r="AO55">
        <v>0.33429999999999999</v>
      </c>
      <c r="AP55">
        <v>0.78059999999999996</v>
      </c>
    </row>
    <row r="56" spans="1:42">
      <c r="A56">
        <v>202102</v>
      </c>
      <c r="B56" t="s">
        <v>2064</v>
      </c>
      <c r="C56" t="s">
        <v>2197</v>
      </c>
      <c r="D56" t="s">
        <v>2198</v>
      </c>
      <c r="E56" s="6">
        <f t="shared" si="0"/>
        <v>44228</v>
      </c>
      <c r="F56" s="6" t="str">
        <f t="shared" si="1"/>
        <v>Delaware-44255</v>
      </c>
      <c r="G56">
        <v>358750</v>
      </c>
      <c r="H56">
        <v>2.0999999999999999E-3</v>
      </c>
      <c r="I56">
        <v>9.01E-2</v>
      </c>
      <c r="J56">
        <v>1418</v>
      </c>
      <c r="K56">
        <v>-0.1037</v>
      </c>
      <c r="L56">
        <v>-0.60150000000000003</v>
      </c>
      <c r="M56">
        <v>93</v>
      </c>
      <c r="N56">
        <v>2.1978022E-2</v>
      </c>
      <c r="O56">
        <v>-9.7087379000000001E-2</v>
      </c>
      <c r="P56">
        <v>728</v>
      </c>
      <c r="Q56">
        <v>-2.1499999999999998E-2</v>
      </c>
      <c r="R56">
        <v>-0.40329999999999999</v>
      </c>
      <c r="S56">
        <v>352</v>
      </c>
      <c r="T56">
        <v>0.57140000000000002</v>
      </c>
      <c r="U56">
        <v>1.2564</v>
      </c>
      <c r="V56">
        <v>176</v>
      </c>
      <c r="W56">
        <v>-0.10199999999999999</v>
      </c>
      <c r="X56">
        <v>-0.72330000000000005</v>
      </c>
      <c r="Y56">
        <v>2630</v>
      </c>
      <c r="Z56">
        <v>6.1800000000000001E-2</v>
      </c>
      <c r="AA56">
        <v>4.5368000000000004</v>
      </c>
      <c r="AB56">
        <v>171.64450669999999</v>
      </c>
      <c r="AC56">
        <v>7.4999999999999997E-3</v>
      </c>
      <c r="AD56">
        <v>0.11550000000000001</v>
      </c>
      <c r="AE56">
        <v>1930.5</v>
      </c>
      <c r="AF56">
        <v>-2.3E-3</v>
      </c>
      <c r="AG56">
        <v>-1.8100000000000002E-2</v>
      </c>
      <c r="AH56">
        <v>494496.88069999998</v>
      </c>
      <c r="AI56">
        <v>6.6E-3</v>
      </c>
      <c r="AJ56">
        <v>0.1386</v>
      </c>
      <c r="AK56">
        <v>4048</v>
      </c>
      <c r="AL56">
        <v>-2.7000000000000001E-3</v>
      </c>
      <c r="AM56">
        <v>3.7000000000000002E-3</v>
      </c>
      <c r="AN56">
        <v>1.8547249649999999</v>
      </c>
      <c r="AO56">
        <v>0.28899999999999998</v>
      </c>
      <c r="AP56">
        <v>1.7212000000000001</v>
      </c>
    </row>
    <row r="57" spans="1:42">
      <c r="A57">
        <v>202102</v>
      </c>
      <c r="B57" t="s">
        <v>2064</v>
      </c>
      <c r="C57" t="s">
        <v>2179</v>
      </c>
      <c r="D57" t="s">
        <v>2180</v>
      </c>
      <c r="E57" s="6">
        <f t="shared" si="0"/>
        <v>44228</v>
      </c>
      <c r="F57" s="6" t="str">
        <f t="shared" si="1"/>
        <v>Maryland-44255</v>
      </c>
      <c r="G57">
        <v>349950</v>
      </c>
      <c r="H57">
        <v>2.7000000000000001E-3</v>
      </c>
      <c r="I57">
        <v>3.2300000000000002E-2</v>
      </c>
      <c r="J57">
        <v>5830</v>
      </c>
      <c r="K57">
        <v>-0.1532</v>
      </c>
      <c r="L57">
        <v>-0.57840000000000003</v>
      </c>
      <c r="M57">
        <v>48.5</v>
      </c>
      <c r="N57">
        <v>-0.17796610199999999</v>
      </c>
      <c r="O57">
        <v>-0.29710144900000002</v>
      </c>
      <c r="P57">
        <v>4660</v>
      </c>
      <c r="Q57">
        <v>-1.6999999999999999E-3</v>
      </c>
      <c r="R57">
        <v>-0.27679999999999999</v>
      </c>
      <c r="S57">
        <v>464</v>
      </c>
      <c r="T57">
        <v>-0.1145</v>
      </c>
      <c r="U57">
        <v>-0.1077</v>
      </c>
      <c r="V57">
        <v>1108</v>
      </c>
      <c r="W57">
        <v>-0.2452</v>
      </c>
      <c r="X57">
        <v>-0.68489999999999995</v>
      </c>
      <c r="Y57">
        <v>11326</v>
      </c>
      <c r="Z57">
        <v>8.4099999999999994E-2</v>
      </c>
      <c r="AA57">
        <v>3.2885</v>
      </c>
      <c r="AB57">
        <v>188.6339662</v>
      </c>
      <c r="AC57">
        <v>1.23E-2</v>
      </c>
      <c r="AD57">
        <v>0.1295</v>
      </c>
      <c r="AE57">
        <v>1675.5</v>
      </c>
      <c r="AF57">
        <v>-1.5E-3</v>
      </c>
      <c r="AG57">
        <v>-9.7299999999999998E-2</v>
      </c>
      <c r="AH57">
        <v>543384.64800000004</v>
      </c>
      <c r="AI57">
        <v>3.4299999999999997E-2</v>
      </c>
      <c r="AJ57">
        <v>0.19409999999999999</v>
      </c>
      <c r="AK57">
        <v>17156</v>
      </c>
      <c r="AL57">
        <v>-1.0200000000000001E-2</v>
      </c>
      <c r="AM57">
        <v>4.1700000000000001E-2</v>
      </c>
      <c r="AN57">
        <v>1.9427101200000001</v>
      </c>
      <c r="AO57">
        <v>0.4254</v>
      </c>
      <c r="AP57">
        <v>1.7517</v>
      </c>
    </row>
    <row r="58" spans="1:42">
      <c r="A58">
        <v>202102</v>
      </c>
      <c r="B58" t="s">
        <v>2064</v>
      </c>
      <c r="C58" t="s">
        <v>2183</v>
      </c>
      <c r="D58" t="s">
        <v>2184</v>
      </c>
      <c r="E58" s="6">
        <f t="shared" si="0"/>
        <v>44228</v>
      </c>
      <c r="F58" s="6" t="str">
        <f t="shared" si="1"/>
        <v>Wisconsin-44255</v>
      </c>
      <c r="G58">
        <v>269450</v>
      </c>
      <c r="H58">
        <v>3.6700000000000003E-2</v>
      </c>
      <c r="I58">
        <v>7.8200000000000006E-2</v>
      </c>
      <c r="J58">
        <v>6663</v>
      </c>
      <c r="K58">
        <v>-0.1333</v>
      </c>
      <c r="L58">
        <v>-0.54679999999999995</v>
      </c>
      <c r="M58">
        <v>75</v>
      </c>
      <c r="N58">
        <v>-6.25E-2</v>
      </c>
      <c r="O58">
        <v>-0.27184466000000002</v>
      </c>
      <c r="P58">
        <v>3252</v>
      </c>
      <c r="Q58">
        <v>-2.5000000000000001E-3</v>
      </c>
      <c r="R58">
        <v>-0.31969999999999998</v>
      </c>
      <c r="S58">
        <v>176</v>
      </c>
      <c r="T58">
        <v>-6.3799999999999996E-2</v>
      </c>
      <c r="U58">
        <v>0.51719999999999999</v>
      </c>
      <c r="V58">
        <v>764</v>
      </c>
      <c r="W58">
        <v>-0.18720000000000001</v>
      </c>
      <c r="X58">
        <v>-0.64559999999999995</v>
      </c>
      <c r="Y58">
        <v>6191</v>
      </c>
      <c r="Z58">
        <v>0.16420000000000001</v>
      </c>
      <c r="AA58">
        <v>3.49E-2</v>
      </c>
      <c r="AB58">
        <v>149.23181890000001</v>
      </c>
      <c r="AC58">
        <v>2.4500000000000001E-2</v>
      </c>
      <c r="AD58">
        <v>0.12989999999999999</v>
      </c>
      <c r="AE58">
        <v>1700</v>
      </c>
      <c r="AF58">
        <v>0</v>
      </c>
      <c r="AG58">
        <v>-4.3900000000000002E-2</v>
      </c>
      <c r="AH58">
        <v>385975.00900000002</v>
      </c>
      <c r="AI58">
        <v>4.5699999999999998E-2</v>
      </c>
      <c r="AJ58">
        <v>0.14149999999999999</v>
      </c>
      <c r="AK58">
        <v>12854</v>
      </c>
      <c r="AL58">
        <v>-1.17E-2</v>
      </c>
      <c r="AM58">
        <v>-0.37859999999999999</v>
      </c>
      <c r="AN58">
        <v>0.92916103900000002</v>
      </c>
      <c r="AO58">
        <v>0.2374</v>
      </c>
      <c r="AP58">
        <v>0.52229999999999999</v>
      </c>
    </row>
    <row r="59" spans="1:42">
      <c r="A59">
        <v>202102</v>
      </c>
      <c r="B59" t="s">
        <v>2064</v>
      </c>
      <c r="C59" t="s">
        <v>2175</v>
      </c>
      <c r="D59" t="s">
        <v>2176</v>
      </c>
      <c r="E59" s="6">
        <f t="shared" si="0"/>
        <v>44228</v>
      </c>
      <c r="F59" s="6" t="str">
        <f t="shared" si="1"/>
        <v>Nevada-44255</v>
      </c>
      <c r="G59">
        <v>350000</v>
      </c>
      <c r="H59">
        <v>0</v>
      </c>
      <c r="I59">
        <v>2.9399999999999999E-2</v>
      </c>
      <c r="J59">
        <v>6057</v>
      </c>
      <c r="K59">
        <v>-0.14510000000000001</v>
      </c>
      <c r="L59">
        <v>-0.37040000000000001</v>
      </c>
      <c r="M59">
        <v>45.5</v>
      </c>
      <c r="N59">
        <v>-0.215517241</v>
      </c>
      <c r="O59">
        <v>-0.1875</v>
      </c>
      <c r="P59">
        <v>3688</v>
      </c>
      <c r="Q59">
        <v>9.7600000000000006E-2</v>
      </c>
      <c r="R59">
        <v>-0.1202</v>
      </c>
      <c r="S59">
        <v>328</v>
      </c>
      <c r="T59">
        <v>-8.8900000000000007E-2</v>
      </c>
      <c r="U59">
        <v>-0.1961</v>
      </c>
      <c r="V59">
        <v>736</v>
      </c>
      <c r="W59">
        <v>-0.3357</v>
      </c>
      <c r="X59">
        <v>-0.65090000000000003</v>
      </c>
      <c r="Y59">
        <v>1507</v>
      </c>
      <c r="Z59">
        <v>6.2E-2</v>
      </c>
      <c r="AA59">
        <v>-9.5399999999999999E-2</v>
      </c>
      <c r="AB59">
        <v>201.58764729999999</v>
      </c>
      <c r="AC59">
        <v>2.1499999999999998E-2</v>
      </c>
      <c r="AD59">
        <v>0.10920000000000001</v>
      </c>
      <c r="AE59">
        <v>1740</v>
      </c>
      <c r="AF59">
        <v>-3.2800000000000003E-2</v>
      </c>
      <c r="AG59">
        <v>-7.7899999999999997E-2</v>
      </c>
      <c r="AH59">
        <v>691168.29059999995</v>
      </c>
      <c r="AI59">
        <v>4.3099999999999999E-2</v>
      </c>
      <c r="AJ59">
        <v>0.11509999999999999</v>
      </c>
      <c r="AK59">
        <v>7564</v>
      </c>
      <c r="AL59">
        <v>-0.1105</v>
      </c>
      <c r="AM59">
        <v>-0.32979999999999998</v>
      </c>
      <c r="AN59">
        <v>0.248803038</v>
      </c>
      <c r="AO59">
        <v>4.8500000000000001E-2</v>
      </c>
      <c r="AP59">
        <v>7.5600000000000001E-2</v>
      </c>
    </row>
    <row r="60" spans="1:42">
      <c r="A60">
        <v>202102</v>
      </c>
      <c r="B60" t="s">
        <v>2064</v>
      </c>
      <c r="C60" t="s">
        <v>2163</v>
      </c>
      <c r="D60" t="s">
        <v>2164</v>
      </c>
      <c r="E60" s="6">
        <f t="shared" si="0"/>
        <v>44228</v>
      </c>
      <c r="F60" s="6" t="str">
        <f t="shared" si="1"/>
        <v>Wyoming-44255</v>
      </c>
      <c r="G60">
        <v>273000</v>
      </c>
      <c r="H60">
        <v>3.0200000000000001E-2</v>
      </c>
      <c r="I60">
        <v>3.0200000000000001E-2</v>
      </c>
      <c r="J60">
        <v>1539</v>
      </c>
      <c r="K60">
        <v>-7.46E-2</v>
      </c>
      <c r="L60">
        <v>-0.37290000000000001</v>
      </c>
      <c r="M60">
        <v>92.5</v>
      </c>
      <c r="N60">
        <v>-1.5957447E-2</v>
      </c>
      <c r="O60">
        <v>-0.24180327900000001</v>
      </c>
      <c r="P60">
        <v>556</v>
      </c>
      <c r="Q60">
        <v>4.5100000000000001E-2</v>
      </c>
      <c r="R60">
        <v>-0.15240000000000001</v>
      </c>
      <c r="S60">
        <v>28</v>
      </c>
      <c r="T60">
        <v>0.4</v>
      </c>
      <c r="U60">
        <v>0</v>
      </c>
      <c r="V60">
        <v>188</v>
      </c>
      <c r="W60">
        <v>2.1700000000000001E-2</v>
      </c>
      <c r="X60">
        <v>-0.31879999999999997</v>
      </c>
      <c r="Y60">
        <v>819</v>
      </c>
      <c r="Z60">
        <v>0.1956</v>
      </c>
      <c r="AA60">
        <v>0.16170000000000001</v>
      </c>
      <c r="AB60">
        <v>130.3357532</v>
      </c>
      <c r="AC60">
        <v>2.6800000000000001E-2</v>
      </c>
      <c r="AD60">
        <v>5.57E-2</v>
      </c>
      <c r="AE60">
        <v>2098</v>
      </c>
      <c r="AF60">
        <v>-2.3300000000000001E-2</v>
      </c>
      <c r="AG60">
        <v>2.8999999999999998E-3</v>
      </c>
      <c r="AH60">
        <v>644431.0588</v>
      </c>
      <c r="AI60">
        <v>1.4E-2</v>
      </c>
      <c r="AJ60">
        <v>-7.4899999999999994E-2</v>
      </c>
      <c r="AK60">
        <v>2358</v>
      </c>
      <c r="AL60">
        <v>4.3E-3</v>
      </c>
      <c r="AM60">
        <v>-0.25359999999999999</v>
      </c>
      <c r="AN60">
        <v>0.53216374300000002</v>
      </c>
      <c r="AO60">
        <v>0.1203</v>
      </c>
      <c r="AP60">
        <v>0.24490000000000001</v>
      </c>
    </row>
    <row r="61" spans="1:42">
      <c r="A61">
        <v>202102</v>
      </c>
      <c r="B61" t="s">
        <v>2064</v>
      </c>
      <c r="C61" t="s">
        <v>2181</v>
      </c>
      <c r="D61" t="s">
        <v>2182</v>
      </c>
      <c r="E61" s="6">
        <f t="shared" si="0"/>
        <v>44228</v>
      </c>
      <c r="F61" s="6" t="str">
        <f t="shared" si="1"/>
        <v>Florida-44255</v>
      </c>
      <c r="G61">
        <v>350000</v>
      </c>
      <c r="H61">
        <v>1.4E-3</v>
      </c>
      <c r="I61">
        <v>2.9700000000000001E-2</v>
      </c>
      <c r="J61">
        <v>70335</v>
      </c>
      <c r="K61">
        <v>-0.154</v>
      </c>
      <c r="L61">
        <v>-0.48859999999999998</v>
      </c>
      <c r="M61">
        <v>72.5</v>
      </c>
      <c r="N61">
        <v>-7.0512821000000003E-2</v>
      </c>
      <c r="O61">
        <v>-5.8441557999999998E-2</v>
      </c>
      <c r="P61">
        <v>32932</v>
      </c>
      <c r="Q61">
        <v>1.1000000000000001E-3</v>
      </c>
      <c r="R61">
        <v>-0.22420000000000001</v>
      </c>
      <c r="S61">
        <v>6448</v>
      </c>
      <c r="T61">
        <v>-0.1305</v>
      </c>
      <c r="U61">
        <v>0.46279999999999999</v>
      </c>
      <c r="V61">
        <v>12780</v>
      </c>
      <c r="W61">
        <v>-0.17460000000000001</v>
      </c>
      <c r="X61">
        <v>-0.66269999999999996</v>
      </c>
      <c r="Y61">
        <v>80229</v>
      </c>
      <c r="Z61">
        <v>0.2379</v>
      </c>
      <c r="AA61">
        <v>0.27800000000000002</v>
      </c>
      <c r="AB61">
        <v>218.671875</v>
      </c>
      <c r="AC61">
        <v>3.6400000000000002E-2</v>
      </c>
      <c r="AD61">
        <v>0.1764</v>
      </c>
      <c r="AE61">
        <v>1550</v>
      </c>
      <c r="AF61">
        <v>-2.7E-2</v>
      </c>
      <c r="AG61">
        <v>-0.1051</v>
      </c>
      <c r="AH61">
        <v>819754.82169999997</v>
      </c>
      <c r="AI61">
        <v>4.1799999999999997E-2</v>
      </c>
      <c r="AJ61">
        <v>0.187</v>
      </c>
      <c r="AK61">
        <v>150564</v>
      </c>
      <c r="AL61">
        <v>1.77E-2</v>
      </c>
      <c r="AM61">
        <v>-0.24829999999999999</v>
      </c>
      <c r="AN61">
        <v>1.1406696519999999</v>
      </c>
      <c r="AO61">
        <v>0.36120000000000002</v>
      </c>
      <c r="AP61">
        <v>0.68420000000000003</v>
      </c>
    </row>
    <row r="62" spans="1:42">
      <c r="A62">
        <v>202102</v>
      </c>
      <c r="B62" t="s">
        <v>2064</v>
      </c>
      <c r="C62" t="s">
        <v>2155</v>
      </c>
      <c r="D62" t="s">
        <v>2156</v>
      </c>
      <c r="E62" s="6">
        <f t="shared" si="0"/>
        <v>44228</v>
      </c>
      <c r="F62" s="6" t="str">
        <f t="shared" si="1"/>
        <v>Louisiana-44255</v>
      </c>
      <c r="G62">
        <v>257400</v>
      </c>
      <c r="H62">
        <v>2.9600000000000001E-2</v>
      </c>
      <c r="I62">
        <v>0.14399999999999999</v>
      </c>
      <c r="J62">
        <v>8604</v>
      </c>
      <c r="K62">
        <v>-0.10390000000000001</v>
      </c>
      <c r="L62">
        <v>-0.48320000000000002</v>
      </c>
      <c r="M62">
        <v>77.5</v>
      </c>
      <c r="N62">
        <v>-7.7380952000000003E-2</v>
      </c>
      <c r="O62">
        <v>-0.17553191500000001</v>
      </c>
      <c r="P62">
        <v>3420</v>
      </c>
      <c r="Q62">
        <v>6.4799999999999996E-2</v>
      </c>
      <c r="R62">
        <v>-0.21990000000000001</v>
      </c>
      <c r="S62">
        <v>476</v>
      </c>
      <c r="T62">
        <v>0.52559999999999996</v>
      </c>
      <c r="U62">
        <v>1.7044999999999999</v>
      </c>
      <c r="V62">
        <v>1780</v>
      </c>
      <c r="W62">
        <v>-0.1426</v>
      </c>
      <c r="X62">
        <v>-0.50829999999999997</v>
      </c>
      <c r="Y62">
        <v>7279</v>
      </c>
      <c r="Z62">
        <v>0.1661</v>
      </c>
      <c r="AA62">
        <v>0.3664</v>
      </c>
      <c r="AB62">
        <v>127.8914944</v>
      </c>
      <c r="AC62">
        <v>7.4999999999999997E-3</v>
      </c>
      <c r="AD62">
        <v>9.1800000000000007E-2</v>
      </c>
      <c r="AE62">
        <v>1950.5</v>
      </c>
      <c r="AF62">
        <v>5.8999999999999999E-3</v>
      </c>
      <c r="AG62">
        <v>2.3300000000000001E-2</v>
      </c>
      <c r="AH62">
        <v>360906.2</v>
      </c>
      <c r="AI62">
        <v>2.86E-2</v>
      </c>
      <c r="AJ62">
        <v>0.21110000000000001</v>
      </c>
      <c r="AK62">
        <v>15883</v>
      </c>
      <c r="AL62">
        <v>2.5000000000000001E-3</v>
      </c>
      <c r="AM62">
        <v>-0.2772</v>
      </c>
      <c r="AN62">
        <v>0.84600185999999999</v>
      </c>
      <c r="AO62">
        <v>0.19589999999999999</v>
      </c>
      <c r="AP62">
        <v>0.52600000000000002</v>
      </c>
    </row>
    <row r="63" spans="1:42">
      <c r="A63">
        <v>202102</v>
      </c>
      <c r="B63" t="s">
        <v>2064</v>
      </c>
      <c r="C63" t="s">
        <v>2165</v>
      </c>
      <c r="D63" t="s">
        <v>2166</v>
      </c>
      <c r="E63" s="6">
        <f t="shared" si="0"/>
        <v>44228</v>
      </c>
      <c r="F63" s="6" t="str">
        <f t="shared" si="1"/>
        <v>New york-44255</v>
      </c>
      <c r="G63">
        <v>578500</v>
      </c>
      <c r="H63">
        <v>6.1000000000000004E-3</v>
      </c>
      <c r="I63">
        <v>0.183</v>
      </c>
      <c r="J63">
        <v>51893</v>
      </c>
      <c r="K63">
        <v>-5.8400000000000001E-2</v>
      </c>
      <c r="L63">
        <v>-9.1899999999999996E-2</v>
      </c>
      <c r="M63">
        <v>126</v>
      </c>
      <c r="N63">
        <v>0.125</v>
      </c>
      <c r="O63">
        <v>0.24752475199999999</v>
      </c>
      <c r="P63">
        <v>12128</v>
      </c>
      <c r="Q63">
        <v>-7.5300000000000006E-2</v>
      </c>
      <c r="R63">
        <v>-0.21959999999999999</v>
      </c>
      <c r="S63">
        <v>744</v>
      </c>
      <c r="T63">
        <v>0.1772</v>
      </c>
      <c r="U63">
        <v>0.3881</v>
      </c>
      <c r="V63">
        <v>4916</v>
      </c>
      <c r="W63">
        <v>-0.20349999999999999</v>
      </c>
      <c r="X63">
        <v>-0.43830000000000002</v>
      </c>
      <c r="Y63">
        <v>30012</v>
      </c>
      <c r="Z63">
        <v>-0.1502</v>
      </c>
      <c r="AA63">
        <v>0.25359999999999999</v>
      </c>
      <c r="AB63">
        <v>235.5</v>
      </c>
      <c r="AC63">
        <v>3.2599999999999997E-2</v>
      </c>
      <c r="AD63">
        <v>0.43819999999999998</v>
      </c>
      <c r="AE63">
        <v>1343</v>
      </c>
      <c r="AF63">
        <v>-2.2000000000000001E-3</v>
      </c>
      <c r="AG63">
        <v>-7.3200000000000001E-2</v>
      </c>
      <c r="AH63">
        <v>1281388.531</v>
      </c>
      <c r="AI63">
        <v>1.7500000000000002E-2</v>
      </c>
      <c r="AJ63">
        <v>0.1686</v>
      </c>
      <c r="AK63">
        <v>81905</v>
      </c>
      <c r="AL63">
        <v>-9.4299999999999995E-2</v>
      </c>
      <c r="AM63">
        <v>1.0200000000000001E-2</v>
      </c>
      <c r="AN63">
        <v>0.57834390000000002</v>
      </c>
      <c r="AO63">
        <v>-6.2399999999999997E-2</v>
      </c>
      <c r="AP63">
        <v>0.15939999999999999</v>
      </c>
    </row>
    <row r="64" spans="1:42">
      <c r="A64">
        <v>202102</v>
      </c>
      <c r="B64" t="s">
        <v>2064</v>
      </c>
      <c r="C64" t="s">
        <v>2185</v>
      </c>
      <c r="D64" t="s">
        <v>2186</v>
      </c>
      <c r="E64" s="6">
        <f t="shared" si="0"/>
        <v>44228</v>
      </c>
      <c r="F64" s="6" t="str">
        <f t="shared" si="1"/>
        <v>North carolina-44255</v>
      </c>
      <c r="G64">
        <v>358371</v>
      </c>
      <c r="H64">
        <v>2.3900000000000001E-2</v>
      </c>
      <c r="I64">
        <v>0.13089999999999999</v>
      </c>
      <c r="J64">
        <v>14213</v>
      </c>
      <c r="K64">
        <v>-0.15490000000000001</v>
      </c>
      <c r="L64">
        <v>-0.59099999999999997</v>
      </c>
      <c r="M64">
        <v>64.5</v>
      </c>
      <c r="N64">
        <v>-0.104166667</v>
      </c>
      <c r="O64">
        <v>-0.31382978700000003</v>
      </c>
      <c r="P64">
        <v>9200</v>
      </c>
      <c r="Q64">
        <v>0.1336</v>
      </c>
      <c r="R64">
        <v>-0.23050000000000001</v>
      </c>
      <c r="S64">
        <v>1860</v>
      </c>
      <c r="T64">
        <v>-0.1389</v>
      </c>
      <c r="U64">
        <v>0.40479999999999999</v>
      </c>
      <c r="V64">
        <v>2132</v>
      </c>
      <c r="W64">
        <v>-0.15659999999999999</v>
      </c>
      <c r="X64">
        <v>-0.67910000000000004</v>
      </c>
      <c r="Y64">
        <v>21810</v>
      </c>
      <c r="Z64">
        <v>0.13930000000000001</v>
      </c>
      <c r="AA64">
        <v>0.31890000000000002</v>
      </c>
      <c r="AB64">
        <v>155.64864639999999</v>
      </c>
      <c r="AC64">
        <v>1.83E-2</v>
      </c>
      <c r="AD64">
        <v>0.15909999999999999</v>
      </c>
      <c r="AE64">
        <v>1853.5</v>
      </c>
      <c r="AF64">
        <v>-1.67E-2</v>
      </c>
      <c r="AG64">
        <v>-5.1400000000000001E-2</v>
      </c>
      <c r="AH64">
        <v>528349.12</v>
      </c>
      <c r="AI64">
        <v>3.6799999999999999E-2</v>
      </c>
      <c r="AJ64">
        <v>0.24640000000000001</v>
      </c>
      <c r="AK64">
        <v>36023</v>
      </c>
      <c r="AL64">
        <v>1.6999999999999999E-3</v>
      </c>
      <c r="AM64">
        <v>-0.29759999999999998</v>
      </c>
      <c r="AN64">
        <v>1.5345106589999999</v>
      </c>
      <c r="AO64">
        <v>0.39629999999999999</v>
      </c>
      <c r="AP64">
        <v>1.0587</v>
      </c>
    </row>
    <row r="65" spans="1:42">
      <c r="A65">
        <v>202102</v>
      </c>
      <c r="B65" t="s">
        <v>2064</v>
      </c>
      <c r="C65" t="s">
        <v>2171</v>
      </c>
      <c r="D65" t="s">
        <v>2172</v>
      </c>
      <c r="E65" s="6">
        <f t="shared" si="0"/>
        <v>44228</v>
      </c>
      <c r="F65" s="6" t="str">
        <f t="shared" si="1"/>
        <v>Minnesota-44255</v>
      </c>
      <c r="G65">
        <v>316950</v>
      </c>
      <c r="H65">
        <v>5.6899999999999999E-2</v>
      </c>
      <c r="I65">
        <v>7.4399999999999994E-2</v>
      </c>
      <c r="J65">
        <v>7668</v>
      </c>
      <c r="K65">
        <v>-9.6799999999999997E-2</v>
      </c>
      <c r="L65">
        <v>-0.47370000000000001</v>
      </c>
      <c r="M65">
        <v>61</v>
      </c>
      <c r="N65">
        <v>-0.16438356200000001</v>
      </c>
      <c r="O65">
        <v>-0.28235294100000002</v>
      </c>
      <c r="P65">
        <v>4768</v>
      </c>
      <c r="Q65">
        <v>0.15060000000000001</v>
      </c>
      <c r="R65">
        <v>-0.2235</v>
      </c>
      <c r="S65">
        <v>496</v>
      </c>
      <c r="T65">
        <v>-5.3400000000000003E-2</v>
      </c>
      <c r="U65">
        <v>1.7556</v>
      </c>
      <c r="V65">
        <v>828</v>
      </c>
      <c r="W65">
        <v>-0.23330000000000001</v>
      </c>
      <c r="X65">
        <v>-0.62160000000000004</v>
      </c>
      <c r="Y65">
        <v>8099</v>
      </c>
      <c r="Z65">
        <v>0.1583</v>
      </c>
      <c r="AA65">
        <v>0.21260000000000001</v>
      </c>
      <c r="AB65">
        <v>171.63048380000001</v>
      </c>
      <c r="AC65">
        <v>2.7099999999999999E-2</v>
      </c>
      <c r="AD65">
        <v>0.15029999999999999</v>
      </c>
      <c r="AE65">
        <v>1855</v>
      </c>
      <c r="AF65">
        <v>2.2000000000000001E-3</v>
      </c>
      <c r="AG65">
        <v>-6.3100000000000003E-2</v>
      </c>
      <c r="AH65">
        <v>432610.79440000001</v>
      </c>
      <c r="AI65">
        <v>4.2200000000000001E-2</v>
      </c>
      <c r="AJ65">
        <v>0.1148</v>
      </c>
      <c r="AK65">
        <v>15767</v>
      </c>
      <c r="AL65">
        <v>1.84E-2</v>
      </c>
      <c r="AM65">
        <v>-0.25800000000000001</v>
      </c>
      <c r="AN65">
        <v>1.056207616</v>
      </c>
      <c r="AO65">
        <v>0.23269999999999999</v>
      </c>
      <c r="AP65">
        <v>0.5978</v>
      </c>
    </row>
    <row r="66" spans="1:42">
      <c r="A66">
        <v>202102</v>
      </c>
      <c r="B66" t="s">
        <v>2064</v>
      </c>
      <c r="C66" t="s">
        <v>2187</v>
      </c>
      <c r="D66" t="s">
        <v>2188</v>
      </c>
      <c r="E66" s="6">
        <f t="shared" si="0"/>
        <v>44228</v>
      </c>
      <c r="F66" s="6" t="str">
        <f t="shared" si="1"/>
        <v>Hawaii-44255</v>
      </c>
      <c r="G66">
        <v>639500</v>
      </c>
      <c r="H66">
        <v>2.3999999999999998E-3</v>
      </c>
      <c r="I66">
        <v>-4.9099999999999998E-2</v>
      </c>
      <c r="J66">
        <v>5303</v>
      </c>
      <c r="K66">
        <v>-0.30409999999999998</v>
      </c>
      <c r="L66">
        <v>-4.8300000000000003E-2</v>
      </c>
      <c r="M66">
        <v>75</v>
      </c>
      <c r="N66">
        <v>-0.19354838699999999</v>
      </c>
      <c r="O66">
        <v>-0.117647059</v>
      </c>
      <c r="P66">
        <v>1524</v>
      </c>
      <c r="Q66">
        <v>2.7E-2</v>
      </c>
      <c r="R66">
        <v>-6.3899999999999998E-2</v>
      </c>
      <c r="S66">
        <v>108</v>
      </c>
      <c r="T66">
        <v>0.5</v>
      </c>
      <c r="U66">
        <v>1.7</v>
      </c>
      <c r="V66">
        <v>488</v>
      </c>
      <c r="W66">
        <v>-0.20780000000000001</v>
      </c>
      <c r="X66">
        <v>-0.54139999999999999</v>
      </c>
      <c r="Y66">
        <v>1422</v>
      </c>
      <c r="Z66">
        <v>0.1431</v>
      </c>
      <c r="AA66">
        <v>0.31059999999999999</v>
      </c>
      <c r="AB66">
        <v>570.36171850000005</v>
      </c>
      <c r="AC66">
        <v>4.2099999999999999E-2</v>
      </c>
      <c r="AD66">
        <v>7.7700000000000005E-2</v>
      </c>
      <c r="AE66">
        <v>1120</v>
      </c>
      <c r="AF66">
        <v>-1.7500000000000002E-2</v>
      </c>
      <c r="AG66">
        <v>-0.1153</v>
      </c>
      <c r="AH66">
        <v>1282705.6270000001</v>
      </c>
      <c r="AI66">
        <v>0.10009999999999999</v>
      </c>
      <c r="AJ66">
        <v>-5.0700000000000002E-2</v>
      </c>
      <c r="AK66">
        <v>6725</v>
      </c>
      <c r="AL66">
        <v>-0.24129999999999999</v>
      </c>
      <c r="AM66">
        <v>1.0200000000000001E-2</v>
      </c>
      <c r="AN66">
        <v>0.268150104</v>
      </c>
      <c r="AO66">
        <v>0.10489999999999999</v>
      </c>
      <c r="AP66">
        <v>7.3400000000000007E-2</v>
      </c>
    </row>
    <row r="67" spans="1:42">
      <c r="A67">
        <v>202102</v>
      </c>
      <c r="B67" t="s">
        <v>2064</v>
      </c>
      <c r="C67" t="s">
        <v>2207</v>
      </c>
      <c r="D67" t="s">
        <v>2208</v>
      </c>
      <c r="E67" s="6">
        <f t="shared" ref="E67:E130" si="2">DATEVALUE(_xlfn.CONCAT(RIGHT(A67,2),"/1","/",B67))</f>
        <v>44228</v>
      </c>
      <c r="F67" s="6" t="str">
        <f t="shared" ref="F67:F130" si="3">_xlfn.CONCAT(REPLACE(C67,1,1,UPPER(LEFT(C67,1))),"-",EOMONTH(E67,0))</f>
        <v>Oregon-44255</v>
      </c>
      <c r="G67">
        <v>489975</v>
      </c>
      <c r="H67">
        <v>1.03E-2</v>
      </c>
      <c r="I67">
        <v>0.15290000000000001</v>
      </c>
      <c r="J67">
        <v>4347</v>
      </c>
      <c r="K67">
        <v>-6.8400000000000002E-2</v>
      </c>
      <c r="L67">
        <v>-0.58169999999999999</v>
      </c>
      <c r="M67">
        <v>39</v>
      </c>
      <c r="N67">
        <v>-0.37096774199999999</v>
      </c>
      <c r="O67">
        <v>-0.50632911400000002</v>
      </c>
      <c r="P67">
        <v>3692</v>
      </c>
      <c r="Q67">
        <v>4.1799999999999997E-2</v>
      </c>
      <c r="R67">
        <v>-0.26219999999999999</v>
      </c>
      <c r="S67">
        <v>200</v>
      </c>
      <c r="T67">
        <v>-0.35060000000000002</v>
      </c>
      <c r="U67">
        <v>-0.81679999999999997</v>
      </c>
      <c r="V67">
        <v>692</v>
      </c>
      <c r="W67">
        <v>-0.152</v>
      </c>
      <c r="X67">
        <v>-0.7762</v>
      </c>
      <c r="Y67">
        <v>8534</v>
      </c>
      <c r="Z67">
        <v>8.77E-2</v>
      </c>
      <c r="AA67">
        <v>0.19670000000000001</v>
      </c>
      <c r="AB67">
        <v>265.09073849999999</v>
      </c>
      <c r="AC67">
        <v>2.1999999999999999E-2</v>
      </c>
      <c r="AD67">
        <v>0.2132</v>
      </c>
      <c r="AE67">
        <v>1856.5</v>
      </c>
      <c r="AF67">
        <v>-2.24E-2</v>
      </c>
      <c r="AG67">
        <v>-5.28E-2</v>
      </c>
      <c r="AH67">
        <v>709340.2537</v>
      </c>
      <c r="AI67">
        <v>3.6400000000000002E-2</v>
      </c>
      <c r="AJ67">
        <v>0.25059999999999999</v>
      </c>
      <c r="AK67">
        <v>12881</v>
      </c>
      <c r="AL67">
        <v>2.9499999999999998E-2</v>
      </c>
      <c r="AM67">
        <v>-0.26490000000000002</v>
      </c>
      <c r="AN67">
        <v>1.9631930070000001</v>
      </c>
      <c r="AO67">
        <v>0.28170000000000001</v>
      </c>
      <c r="AP67">
        <v>1.2768999999999999</v>
      </c>
    </row>
    <row r="68" spans="1:42">
      <c r="A68">
        <v>202102</v>
      </c>
      <c r="B68" t="s">
        <v>2064</v>
      </c>
      <c r="C68" t="s">
        <v>2219</v>
      </c>
      <c r="D68" t="s">
        <v>2220</v>
      </c>
      <c r="E68" s="6">
        <f t="shared" si="2"/>
        <v>44228</v>
      </c>
      <c r="F68" s="6" t="str">
        <f t="shared" si="3"/>
        <v>Oklahoma-44255</v>
      </c>
      <c r="G68">
        <v>220700</v>
      </c>
      <c r="H68">
        <v>3.5999999999999999E-3</v>
      </c>
      <c r="I68">
        <v>2.7E-2</v>
      </c>
      <c r="J68">
        <v>5750</v>
      </c>
      <c r="K68">
        <v>-0.1313</v>
      </c>
      <c r="L68">
        <v>-0.54169999999999996</v>
      </c>
      <c r="M68">
        <v>63.5</v>
      </c>
      <c r="N68">
        <v>-3.7878787999999997E-2</v>
      </c>
      <c r="O68">
        <v>-0.105633803</v>
      </c>
      <c r="P68">
        <v>2440</v>
      </c>
      <c r="Q68">
        <v>-0.21990000000000001</v>
      </c>
      <c r="R68">
        <v>-0.44340000000000002</v>
      </c>
      <c r="S68">
        <v>356</v>
      </c>
      <c r="T68">
        <v>0.21920000000000001</v>
      </c>
      <c r="U68">
        <v>0.71150000000000002</v>
      </c>
      <c r="V68">
        <v>820</v>
      </c>
      <c r="W68">
        <v>-0.3614</v>
      </c>
      <c r="X68">
        <v>-0.66059999999999997</v>
      </c>
      <c r="Y68">
        <v>5743</v>
      </c>
      <c r="Z68">
        <v>-8.0799999999999997E-2</v>
      </c>
      <c r="AA68">
        <v>1.1136999999999999</v>
      </c>
      <c r="AB68">
        <v>111.5766545</v>
      </c>
      <c r="AC68">
        <v>-4.0000000000000001E-3</v>
      </c>
      <c r="AD68">
        <v>3.9800000000000002E-2</v>
      </c>
      <c r="AE68">
        <v>1856</v>
      </c>
      <c r="AF68">
        <v>-6.4000000000000003E-3</v>
      </c>
      <c r="AG68">
        <v>-2.3199999999999998E-2</v>
      </c>
      <c r="AH68">
        <v>337684.68349999998</v>
      </c>
      <c r="AI68">
        <v>2.7400000000000001E-2</v>
      </c>
      <c r="AJ68">
        <v>0.1925</v>
      </c>
      <c r="AK68">
        <v>11493</v>
      </c>
      <c r="AL68">
        <v>-0.10680000000000001</v>
      </c>
      <c r="AM68">
        <v>-0.24709999999999999</v>
      </c>
      <c r="AN68">
        <v>0.99878260900000004</v>
      </c>
      <c r="AO68">
        <v>5.4800000000000001E-2</v>
      </c>
      <c r="AP68">
        <v>0.78220000000000001</v>
      </c>
    </row>
    <row r="69" spans="1:42">
      <c r="A69">
        <v>202102</v>
      </c>
      <c r="B69" t="s">
        <v>2064</v>
      </c>
      <c r="C69" t="s">
        <v>2121</v>
      </c>
      <c r="D69" t="s">
        <v>2122</v>
      </c>
      <c r="E69" s="6">
        <f t="shared" si="2"/>
        <v>44228</v>
      </c>
      <c r="F69" s="6" t="str">
        <f t="shared" si="3"/>
        <v>Kentucky-44255</v>
      </c>
      <c r="G69">
        <v>229947.5</v>
      </c>
      <c r="H69">
        <v>2.24E-2</v>
      </c>
      <c r="I69">
        <v>9.5500000000000002E-2</v>
      </c>
      <c r="J69">
        <v>5214</v>
      </c>
      <c r="K69">
        <v>-0.16800000000000001</v>
      </c>
      <c r="L69">
        <v>-0.55200000000000005</v>
      </c>
      <c r="M69">
        <v>72.5</v>
      </c>
      <c r="N69">
        <v>2.1126761000000001E-2</v>
      </c>
      <c r="O69">
        <v>-0.203296703</v>
      </c>
      <c r="P69">
        <v>2512</v>
      </c>
      <c r="Q69">
        <v>6.4000000000000003E-3</v>
      </c>
      <c r="R69">
        <v>-0.30759999999999998</v>
      </c>
      <c r="S69">
        <v>248</v>
      </c>
      <c r="T69">
        <v>1.48</v>
      </c>
      <c r="U69">
        <v>0.87880000000000003</v>
      </c>
      <c r="V69">
        <v>916</v>
      </c>
      <c r="W69">
        <v>-0.28660000000000002</v>
      </c>
      <c r="X69">
        <v>-0.60650000000000004</v>
      </c>
      <c r="Y69">
        <v>7595</v>
      </c>
      <c r="Z69">
        <v>0.12189999999999999</v>
      </c>
      <c r="AA69">
        <v>0.1784</v>
      </c>
      <c r="AB69">
        <v>116.392691</v>
      </c>
      <c r="AC69">
        <v>1.18E-2</v>
      </c>
      <c r="AD69">
        <v>0.1079</v>
      </c>
      <c r="AE69">
        <v>1810.5</v>
      </c>
      <c r="AF69">
        <v>8.0999999999999996E-3</v>
      </c>
      <c r="AG69">
        <v>-2.6100000000000002E-2</v>
      </c>
      <c r="AH69">
        <v>325374.37310000003</v>
      </c>
      <c r="AI69">
        <v>4.3099999999999999E-2</v>
      </c>
      <c r="AJ69">
        <v>0.1321</v>
      </c>
      <c r="AK69">
        <v>12809</v>
      </c>
      <c r="AL69">
        <v>-1.7500000000000002E-2</v>
      </c>
      <c r="AM69">
        <v>-0.29170000000000001</v>
      </c>
      <c r="AN69">
        <v>1.4566551590000001</v>
      </c>
      <c r="AO69">
        <v>0.37640000000000001</v>
      </c>
      <c r="AP69">
        <v>0.90290000000000004</v>
      </c>
    </row>
    <row r="70" spans="1:42">
      <c r="A70">
        <v>202102</v>
      </c>
      <c r="B70" t="s">
        <v>2064</v>
      </c>
      <c r="C70" t="s">
        <v>2191</v>
      </c>
      <c r="D70" t="s">
        <v>2192</v>
      </c>
      <c r="E70" s="6">
        <f t="shared" si="2"/>
        <v>44228</v>
      </c>
      <c r="F70" s="6" t="str">
        <f t="shared" si="3"/>
        <v>South dakota-44255</v>
      </c>
      <c r="G70">
        <v>241950</v>
      </c>
      <c r="H70">
        <v>8.5000000000000006E-3</v>
      </c>
      <c r="I70">
        <v>8.5000000000000006E-3</v>
      </c>
      <c r="J70">
        <v>1636</v>
      </c>
      <c r="K70">
        <v>-5.21E-2</v>
      </c>
      <c r="L70">
        <v>-0.45629999999999998</v>
      </c>
      <c r="M70">
        <v>52.5</v>
      </c>
      <c r="N70">
        <v>-0.139344262</v>
      </c>
      <c r="O70">
        <v>-0.375</v>
      </c>
      <c r="P70">
        <v>612</v>
      </c>
      <c r="Q70">
        <v>-3.1600000000000003E-2</v>
      </c>
      <c r="R70">
        <v>-0.29820000000000002</v>
      </c>
      <c r="S70">
        <v>32</v>
      </c>
      <c r="T70">
        <v>-0.1111</v>
      </c>
      <c r="U70">
        <v>0.6</v>
      </c>
      <c r="V70">
        <v>80</v>
      </c>
      <c r="W70">
        <v>-0.39389999999999997</v>
      </c>
      <c r="X70">
        <v>-0.75609999999999999</v>
      </c>
      <c r="Y70">
        <v>672</v>
      </c>
      <c r="Z70">
        <v>9.8000000000000004E-2</v>
      </c>
      <c r="AA70">
        <v>0.26790000000000003</v>
      </c>
      <c r="AB70">
        <v>139.05457060000001</v>
      </c>
      <c r="AC70">
        <v>0.02</v>
      </c>
      <c r="AD70">
        <v>0.1052</v>
      </c>
      <c r="AE70">
        <v>1729.5</v>
      </c>
      <c r="AF70">
        <v>-8.3000000000000001E-3</v>
      </c>
      <c r="AG70">
        <v>-9.4E-2</v>
      </c>
      <c r="AH70">
        <v>314833.17660000001</v>
      </c>
      <c r="AI70">
        <v>2.3999999999999998E-3</v>
      </c>
      <c r="AJ70">
        <v>9.9000000000000008E-3</v>
      </c>
      <c r="AK70">
        <v>2308</v>
      </c>
      <c r="AL70">
        <v>-1.2800000000000001E-2</v>
      </c>
      <c r="AM70">
        <v>-0.3478</v>
      </c>
      <c r="AN70">
        <v>0.41075794599999998</v>
      </c>
      <c r="AO70">
        <v>5.62E-2</v>
      </c>
      <c r="AP70">
        <v>0.2346</v>
      </c>
    </row>
    <row r="71" spans="1:42">
      <c r="A71">
        <v>202102</v>
      </c>
      <c r="B71" t="s">
        <v>2064</v>
      </c>
      <c r="C71" t="s">
        <v>2141</v>
      </c>
      <c r="D71" t="s">
        <v>2142</v>
      </c>
      <c r="E71" s="6">
        <f t="shared" si="2"/>
        <v>44228</v>
      </c>
      <c r="F71" s="6" t="str">
        <f t="shared" si="3"/>
        <v>New mexico-44255</v>
      </c>
      <c r="G71">
        <v>279250</v>
      </c>
      <c r="H71">
        <v>-6.1999999999999998E-3</v>
      </c>
      <c r="I71">
        <v>7.8200000000000006E-2</v>
      </c>
      <c r="J71">
        <v>3857</v>
      </c>
      <c r="K71">
        <v>-4.9799999999999997E-2</v>
      </c>
      <c r="L71">
        <v>-0.38840000000000002</v>
      </c>
      <c r="M71">
        <v>72</v>
      </c>
      <c r="N71">
        <v>-0.111111111</v>
      </c>
      <c r="O71">
        <v>-0.23404255299999999</v>
      </c>
      <c r="P71">
        <v>1676</v>
      </c>
      <c r="Q71">
        <v>0.14480000000000001</v>
      </c>
      <c r="R71">
        <v>-0.15179999999999999</v>
      </c>
      <c r="S71">
        <v>220</v>
      </c>
      <c r="T71">
        <v>0.44740000000000002</v>
      </c>
      <c r="U71">
        <v>1.1153999999999999</v>
      </c>
      <c r="V71">
        <v>544</v>
      </c>
      <c r="W71">
        <v>-0.1953</v>
      </c>
      <c r="X71">
        <v>-0.4708</v>
      </c>
      <c r="Y71">
        <v>3364</v>
      </c>
      <c r="Z71">
        <v>0.1308</v>
      </c>
      <c r="AA71">
        <v>0.20269999999999999</v>
      </c>
      <c r="AB71">
        <v>138.75232070000001</v>
      </c>
      <c r="AC71">
        <v>3.0999999999999999E-3</v>
      </c>
      <c r="AD71">
        <v>7.7399999999999997E-2</v>
      </c>
      <c r="AE71">
        <v>1938</v>
      </c>
      <c r="AF71">
        <v>-1.0200000000000001E-2</v>
      </c>
      <c r="AG71">
        <v>-1.12E-2</v>
      </c>
      <c r="AH71">
        <v>448595.92729999998</v>
      </c>
      <c r="AI71">
        <v>-8.3999999999999995E-3</v>
      </c>
      <c r="AJ71">
        <v>0.1704</v>
      </c>
      <c r="AK71">
        <v>7221</v>
      </c>
      <c r="AL71">
        <v>2.6599999999999999E-2</v>
      </c>
      <c r="AM71">
        <v>-0.20669999999999999</v>
      </c>
      <c r="AN71">
        <v>0.87218045099999997</v>
      </c>
      <c r="AO71">
        <v>0.13919999999999999</v>
      </c>
      <c r="AP71">
        <v>0.42859999999999998</v>
      </c>
    </row>
    <row r="72" spans="1:42">
      <c r="A72">
        <v>202102</v>
      </c>
      <c r="B72" t="s">
        <v>2064</v>
      </c>
      <c r="C72" t="s">
        <v>2153</v>
      </c>
      <c r="D72" t="s">
        <v>2154</v>
      </c>
      <c r="E72" s="6">
        <f t="shared" si="2"/>
        <v>44228</v>
      </c>
      <c r="F72" s="6" t="str">
        <f t="shared" si="3"/>
        <v>Tennessee-44255</v>
      </c>
      <c r="G72">
        <v>332450</v>
      </c>
      <c r="H72">
        <v>2.29E-2</v>
      </c>
      <c r="I72">
        <v>0.14680000000000001</v>
      </c>
      <c r="J72">
        <v>8471</v>
      </c>
      <c r="K72">
        <v>-0.1789</v>
      </c>
      <c r="L72">
        <v>-0.59799999999999998</v>
      </c>
      <c r="M72">
        <v>43.5</v>
      </c>
      <c r="N72">
        <v>-0.25</v>
      </c>
      <c r="O72">
        <v>-0.37857142900000001</v>
      </c>
      <c r="P72">
        <v>5688</v>
      </c>
      <c r="Q72">
        <v>-2.47E-2</v>
      </c>
      <c r="R72">
        <v>-0.31469999999999998</v>
      </c>
      <c r="S72">
        <v>676</v>
      </c>
      <c r="T72">
        <v>-0.18360000000000001</v>
      </c>
      <c r="U72">
        <v>-0.14649999999999999</v>
      </c>
      <c r="V72">
        <v>1420</v>
      </c>
      <c r="W72">
        <v>-0.24310000000000001</v>
      </c>
      <c r="X72">
        <v>-0.68440000000000001</v>
      </c>
      <c r="Y72">
        <v>12868</v>
      </c>
      <c r="Z72">
        <v>0.15060000000000001</v>
      </c>
      <c r="AA72">
        <v>0.27939999999999998</v>
      </c>
      <c r="AB72">
        <v>156.45598129999999</v>
      </c>
      <c r="AC72">
        <v>3.1600000000000003E-2</v>
      </c>
      <c r="AD72">
        <v>0.20469999999999999</v>
      </c>
      <c r="AE72">
        <v>1825.5</v>
      </c>
      <c r="AF72">
        <v>-7.9000000000000008E-3</v>
      </c>
      <c r="AG72">
        <v>-8.3599999999999994E-2</v>
      </c>
      <c r="AH72">
        <v>524455.77040000004</v>
      </c>
      <c r="AI72">
        <v>5.6599999999999998E-2</v>
      </c>
      <c r="AJ72">
        <v>0.28029999999999999</v>
      </c>
      <c r="AK72">
        <v>21339</v>
      </c>
      <c r="AL72">
        <v>-7.4999999999999997E-3</v>
      </c>
      <c r="AM72">
        <v>-0.3145</v>
      </c>
      <c r="AN72">
        <v>1.5190650450000001</v>
      </c>
      <c r="AO72">
        <v>0.435</v>
      </c>
      <c r="AP72">
        <v>1.0417000000000001</v>
      </c>
    </row>
    <row r="73" spans="1:42">
      <c r="A73">
        <v>202102</v>
      </c>
      <c r="B73" t="s">
        <v>2064</v>
      </c>
      <c r="C73" t="s">
        <v>2133</v>
      </c>
      <c r="D73" t="s">
        <v>2134</v>
      </c>
      <c r="E73" s="6">
        <f t="shared" si="2"/>
        <v>44228</v>
      </c>
      <c r="F73" s="6" t="str">
        <f t="shared" si="3"/>
        <v>Washington-44255</v>
      </c>
      <c r="G73">
        <v>534450</v>
      </c>
      <c r="H73">
        <v>1.7999999999999999E-2</v>
      </c>
      <c r="I73">
        <v>0.16200000000000001</v>
      </c>
      <c r="J73">
        <v>5078</v>
      </c>
      <c r="K73">
        <v>-8.9300000000000004E-2</v>
      </c>
      <c r="L73">
        <v>-0.53490000000000004</v>
      </c>
      <c r="M73">
        <v>35.5</v>
      </c>
      <c r="N73">
        <v>-0.366071429</v>
      </c>
      <c r="O73">
        <v>-0.4453125</v>
      </c>
      <c r="P73">
        <v>5548</v>
      </c>
      <c r="Q73">
        <v>4.0500000000000001E-2</v>
      </c>
      <c r="R73">
        <v>-0.20649999999999999</v>
      </c>
      <c r="S73">
        <v>380</v>
      </c>
      <c r="T73">
        <v>-0.31159999999999999</v>
      </c>
      <c r="U73">
        <v>-0.50519999999999998</v>
      </c>
      <c r="V73">
        <v>640</v>
      </c>
      <c r="W73">
        <v>-0.2417</v>
      </c>
      <c r="X73">
        <v>-0.62350000000000005</v>
      </c>
      <c r="Y73">
        <v>12836</v>
      </c>
      <c r="Z73">
        <v>0.1129</v>
      </c>
      <c r="AA73">
        <v>0.33040000000000003</v>
      </c>
      <c r="AB73">
        <v>284.9411538</v>
      </c>
      <c r="AC73">
        <v>3.44E-2</v>
      </c>
      <c r="AD73">
        <v>0.26979999999999998</v>
      </c>
      <c r="AE73">
        <v>1800</v>
      </c>
      <c r="AF73">
        <v>-2.2000000000000001E-3</v>
      </c>
      <c r="AG73">
        <v>-0.1094</v>
      </c>
      <c r="AH73">
        <v>813826.12439999997</v>
      </c>
      <c r="AI73">
        <v>1.12E-2</v>
      </c>
      <c r="AJ73">
        <v>0.23849999999999999</v>
      </c>
      <c r="AK73">
        <v>17914</v>
      </c>
      <c r="AL73">
        <v>4.7E-2</v>
      </c>
      <c r="AM73">
        <v>-0.12889999999999999</v>
      </c>
      <c r="AN73">
        <v>2.5277668370000002</v>
      </c>
      <c r="AO73">
        <v>0.45929999999999999</v>
      </c>
      <c r="AP73">
        <v>1.6439999999999999</v>
      </c>
    </row>
    <row r="74" spans="1:42">
      <c r="A74">
        <v>202102</v>
      </c>
      <c r="B74" t="s">
        <v>2064</v>
      </c>
      <c r="C74" t="s">
        <v>2137</v>
      </c>
      <c r="D74" t="s">
        <v>2138</v>
      </c>
      <c r="E74" s="6">
        <f t="shared" si="2"/>
        <v>44228</v>
      </c>
      <c r="F74" s="6" t="str">
        <f t="shared" si="3"/>
        <v>Vermont-44255</v>
      </c>
      <c r="G74">
        <v>334000</v>
      </c>
      <c r="H74">
        <v>1.52E-2</v>
      </c>
      <c r="I74">
        <v>0.15570000000000001</v>
      </c>
      <c r="J74">
        <v>1470</v>
      </c>
      <c r="K74">
        <v>-0.12759999999999999</v>
      </c>
      <c r="L74">
        <v>-0.59670000000000001</v>
      </c>
      <c r="M74">
        <v>117.5</v>
      </c>
      <c r="N74">
        <v>4.9107142999999999E-2</v>
      </c>
      <c r="O74">
        <v>-0.30473372799999998</v>
      </c>
      <c r="P74">
        <v>540</v>
      </c>
      <c r="Q74">
        <v>0.19470000000000001</v>
      </c>
      <c r="R74">
        <v>-8.1600000000000006E-2</v>
      </c>
      <c r="S74">
        <v>56</v>
      </c>
      <c r="T74">
        <v>1.3332999999999999</v>
      </c>
      <c r="U74">
        <v>1.3332999999999999</v>
      </c>
      <c r="V74">
        <v>124</v>
      </c>
      <c r="W74">
        <v>-0.22500000000000001</v>
      </c>
      <c r="X74">
        <v>-0.65559999999999996</v>
      </c>
      <c r="Y74">
        <v>947</v>
      </c>
      <c r="Z74">
        <v>6.6400000000000001E-2</v>
      </c>
      <c r="AA74">
        <v>0.41549999999999998</v>
      </c>
      <c r="AB74">
        <v>173.33333329999999</v>
      </c>
      <c r="AC74">
        <v>3.5400000000000001E-2</v>
      </c>
      <c r="AD74">
        <v>0.18720000000000001</v>
      </c>
      <c r="AE74">
        <v>1984.5</v>
      </c>
      <c r="AF74">
        <v>-6.3E-3</v>
      </c>
      <c r="AG74">
        <v>-2.8E-3</v>
      </c>
      <c r="AH74">
        <v>564477.53229999996</v>
      </c>
      <c r="AI74">
        <v>4.6199999999999998E-2</v>
      </c>
      <c r="AJ74">
        <v>0.33200000000000002</v>
      </c>
      <c r="AK74">
        <v>2417</v>
      </c>
      <c r="AL74">
        <v>-6.0600000000000001E-2</v>
      </c>
      <c r="AM74">
        <v>-0.43969999999999998</v>
      </c>
      <c r="AN74">
        <v>0.64421768700000004</v>
      </c>
      <c r="AO74">
        <v>0.1172</v>
      </c>
      <c r="AP74">
        <v>0.4607</v>
      </c>
    </row>
    <row r="75" spans="1:42">
      <c r="A75">
        <v>202102</v>
      </c>
      <c r="B75" t="s">
        <v>2064</v>
      </c>
      <c r="C75" t="s">
        <v>2221</v>
      </c>
      <c r="D75" t="s">
        <v>2222</v>
      </c>
      <c r="E75" s="6">
        <f t="shared" si="2"/>
        <v>44228</v>
      </c>
      <c r="F75" s="6" t="str">
        <f t="shared" si="3"/>
        <v>Connecticut-44255</v>
      </c>
      <c r="G75">
        <v>399950</v>
      </c>
      <c r="H75">
        <v>1E-4</v>
      </c>
      <c r="I75">
        <v>8.7099999999999997E-2</v>
      </c>
      <c r="J75">
        <v>9198</v>
      </c>
      <c r="K75">
        <v>-5.5199999999999999E-2</v>
      </c>
      <c r="L75">
        <v>-0.41660000000000003</v>
      </c>
      <c r="M75">
        <v>60.5</v>
      </c>
      <c r="N75">
        <v>-0.110294118</v>
      </c>
      <c r="O75">
        <v>-0.33516483499999999</v>
      </c>
      <c r="P75">
        <v>3416</v>
      </c>
      <c r="Q75">
        <v>3.7699999999999997E-2</v>
      </c>
      <c r="R75">
        <v>-0.34310000000000002</v>
      </c>
      <c r="S75">
        <v>232</v>
      </c>
      <c r="T75">
        <v>0.13730000000000001</v>
      </c>
      <c r="U75">
        <v>0.93330000000000002</v>
      </c>
      <c r="V75">
        <v>768</v>
      </c>
      <c r="W75">
        <v>-0.2782</v>
      </c>
      <c r="X75">
        <v>-0.70730000000000004</v>
      </c>
      <c r="Y75">
        <v>137</v>
      </c>
      <c r="Z75">
        <v>6.2E-2</v>
      </c>
      <c r="AA75">
        <v>0.31730000000000003</v>
      </c>
      <c r="AB75">
        <v>199.3656134</v>
      </c>
      <c r="AC75">
        <v>1.55E-2</v>
      </c>
      <c r="AD75">
        <v>0.1472</v>
      </c>
      <c r="AE75">
        <v>2036</v>
      </c>
      <c r="AF75">
        <v>1.5E-3</v>
      </c>
      <c r="AG75">
        <v>-2.3E-2</v>
      </c>
      <c r="AH75">
        <v>953901.80279999995</v>
      </c>
      <c r="AI75">
        <v>3.2300000000000002E-2</v>
      </c>
      <c r="AJ75">
        <v>0.28349999999999997</v>
      </c>
      <c r="AK75">
        <v>9335</v>
      </c>
      <c r="AL75">
        <v>-5.3600000000000002E-2</v>
      </c>
      <c r="AM75">
        <v>-0.4118</v>
      </c>
      <c r="AN75">
        <v>1.4894542E-2</v>
      </c>
      <c r="AO75">
        <v>1.6000000000000001E-3</v>
      </c>
      <c r="AP75">
        <v>8.3000000000000001E-3</v>
      </c>
    </row>
    <row r="76" spans="1:42">
      <c r="A76">
        <v>202102</v>
      </c>
      <c r="B76" t="s">
        <v>2064</v>
      </c>
      <c r="C76" t="s">
        <v>2139</v>
      </c>
      <c r="D76" t="s">
        <v>2140</v>
      </c>
      <c r="E76" s="6">
        <f t="shared" si="2"/>
        <v>44228</v>
      </c>
      <c r="F76" s="6" t="str">
        <f t="shared" si="3"/>
        <v>District of columbia-44255</v>
      </c>
      <c r="G76">
        <v>549949.5</v>
      </c>
      <c r="H76">
        <v>-7.5700000000000003E-2</v>
      </c>
      <c r="I76">
        <v>-0.18529999999999999</v>
      </c>
      <c r="J76">
        <v>1430</v>
      </c>
      <c r="K76">
        <v>-2.6499999999999999E-2</v>
      </c>
      <c r="L76">
        <v>0.28249999999999997</v>
      </c>
      <c r="M76">
        <v>38.5</v>
      </c>
      <c r="N76">
        <v>-0.336206897</v>
      </c>
      <c r="O76">
        <v>0.1</v>
      </c>
      <c r="P76">
        <v>872</v>
      </c>
      <c r="Q76">
        <v>7.9200000000000007E-2</v>
      </c>
      <c r="R76">
        <v>0.1978</v>
      </c>
      <c r="S76">
        <v>12</v>
      </c>
      <c r="T76">
        <v>-0.5</v>
      </c>
      <c r="U76">
        <v>-0.25</v>
      </c>
      <c r="V76">
        <v>288</v>
      </c>
      <c r="W76">
        <v>-2.7E-2</v>
      </c>
      <c r="X76">
        <v>-6.4899999999999999E-2</v>
      </c>
      <c r="Y76">
        <v>1176</v>
      </c>
      <c r="Z76">
        <v>0.24440000000000001</v>
      </c>
      <c r="AA76">
        <v>3.1850999999999998</v>
      </c>
      <c r="AB76">
        <v>592.01389589999997</v>
      </c>
      <c r="AC76">
        <v>5.1000000000000004E-3</v>
      </c>
      <c r="AD76">
        <v>0.15840000000000001</v>
      </c>
      <c r="AE76">
        <v>972</v>
      </c>
      <c r="AF76">
        <v>-5.45E-2</v>
      </c>
      <c r="AG76">
        <v>-0.28999999999999998</v>
      </c>
      <c r="AH76">
        <v>984079.10250000004</v>
      </c>
      <c r="AI76">
        <v>-4.5999999999999999E-3</v>
      </c>
      <c r="AJ76">
        <v>-6.5500000000000003E-2</v>
      </c>
      <c r="AK76">
        <v>2606</v>
      </c>
      <c r="AL76">
        <v>7.9500000000000001E-2</v>
      </c>
      <c r="AM76">
        <v>0.86680000000000001</v>
      </c>
      <c r="AN76">
        <v>0.82237762199999997</v>
      </c>
      <c r="AO76">
        <v>0.17910000000000001</v>
      </c>
      <c r="AP76">
        <v>0.57040000000000002</v>
      </c>
    </row>
    <row r="77" spans="1:42">
      <c r="A77">
        <v>202102</v>
      </c>
      <c r="B77" t="s">
        <v>2064</v>
      </c>
      <c r="C77" t="s">
        <v>2161</v>
      </c>
      <c r="D77" t="s">
        <v>2162</v>
      </c>
      <c r="E77" s="6">
        <f t="shared" si="2"/>
        <v>44228</v>
      </c>
      <c r="F77" s="6" t="str">
        <f t="shared" si="3"/>
        <v>Colorado-44255</v>
      </c>
      <c r="G77">
        <v>552915.5</v>
      </c>
      <c r="H77">
        <v>3.3500000000000002E-2</v>
      </c>
      <c r="I77">
        <v>0.1061</v>
      </c>
      <c r="J77">
        <v>8449</v>
      </c>
      <c r="K77">
        <v>-0.09</v>
      </c>
      <c r="L77">
        <v>-0.46829999999999999</v>
      </c>
      <c r="M77">
        <v>65.5</v>
      </c>
      <c r="N77">
        <v>-0.19135802499999999</v>
      </c>
      <c r="O77">
        <v>-0.27222222200000001</v>
      </c>
      <c r="P77">
        <v>6328</v>
      </c>
      <c r="Q77">
        <v>9.1800000000000007E-2</v>
      </c>
      <c r="R77">
        <v>-9.5000000000000001E-2</v>
      </c>
      <c r="S77">
        <v>888</v>
      </c>
      <c r="T77">
        <v>0.12690000000000001</v>
      </c>
      <c r="U77">
        <v>0.5</v>
      </c>
      <c r="V77">
        <v>1020</v>
      </c>
      <c r="W77">
        <v>-0.16389999999999999</v>
      </c>
      <c r="X77">
        <v>-0.67220000000000002</v>
      </c>
      <c r="Y77">
        <v>12002</v>
      </c>
      <c r="Z77">
        <v>0.2142</v>
      </c>
      <c r="AA77">
        <v>0.1661</v>
      </c>
      <c r="AB77">
        <v>265.1631069</v>
      </c>
      <c r="AC77">
        <v>2.2800000000000001E-2</v>
      </c>
      <c r="AD77">
        <v>0.26619999999999999</v>
      </c>
      <c r="AE77">
        <v>2050.5</v>
      </c>
      <c r="AF77">
        <v>-7.0000000000000001E-3</v>
      </c>
      <c r="AG77">
        <v>-0.14130000000000001</v>
      </c>
      <c r="AH77">
        <v>1325252.466</v>
      </c>
      <c r="AI77">
        <v>3.5200000000000002E-2</v>
      </c>
      <c r="AJ77">
        <v>0.28539999999999999</v>
      </c>
      <c r="AK77">
        <v>20451</v>
      </c>
      <c r="AL77">
        <v>6.6799999999999998E-2</v>
      </c>
      <c r="AM77">
        <v>-0.21890000000000001</v>
      </c>
      <c r="AN77">
        <v>1.4205231389999999</v>
      </c>
      <c r="AO77">
        <v>0.35589999999999999</v>
      </c>
      <c r="AP77">
        <v>0.77280000000000004</v>
      </c>
    </row>
    <row r="78" spans="1:42">
      <c r="A78">
        <v>202102</v>
      </c>
      <c r="B78" t="s">
        <v>2064</v>
      </c>
      <c r="C78" t="s">
        <v>2145</v>
      </c>
      <c r="D78" t="s">
        <v>2146</v>
      </c>
      <c r="E78" s="6">
        <f t="shared" si="2"/>
        <v>44228</v>
      </c>
      <c r="F78" s="6" t="str">
        <f t="shared" si="3"/>
        <v>Indiana-44255</v>
      </c>
      <c r="G78">
        <v>209500</v>
      </c>
      <c r="H78">
        <v>4.8000000000000001E-2</v>
      </c>
      <c r="I78">
        <v>6.4000000000000001E-2</v>
      </c>
      <c r="J78">
        <v>6149</v>
      </c>
      <c r="K78">
        <v>-0.2263</v>
      </c>
      <c r="L78">
        <v>-0.57479999999999998</v>
      </c>
      <c r="M78">
        <v>66.5</v>
      </c>
      <c r="N78">
        <v>3.90625E-2</v>
      </c>
      <c r="O78">
        <v>-0.20833333300000001</v>
      </c>
      <c r="P78">
        <v>3636</v>
      </c>
      <c r="Q78">
        <v>-6.4799999999999996E-2</v>
      </c>
      <c r="R78">
        <v>-0.36030000000000001</v>
      </c>
      <c r="S78">
        <v>232</v>
      </c>
      <c r="T78">
        <v>-1.6899999999999998E-2</v>
      </c>
      <c r="U78">
        <v>0.13730000000000001</v>
      </c>
      <c r="V78">
        <v>1196</v>
      </c>
      <c r="W78">
        <v>-0.41260000000000002</v>
      </c>
      <c r="X78">
        <v>-0.69950000000000001</v>
      </c>
      <c r="Y78">
        <v>6071</v>
      </c>
      <c r="Z78">
        <v>0.1416</v>
      </c>
      <c r="AA78">
        <v>7.3200000000000001E-2</v>
      </c>
      <c r="AB78">
        <v>111.41660779999999</v>
      </c>
      <c r="AC78">
        <v>2.7199999999999998E-2</v>
      </c>
      <c r="AD78">
        <v>0.14019999999999999</v>
      </c>
      <c r="AE78">
        <v>1784</v>
      </c>
      <c r="AF78">
        <v>-6.7000000000000002E-3</v>
      </c>
      <c r="AG78">
        <v>-6.3E-2</v>
      </c>
      <c r="AH78">
        <v>299533.87770000001</v>
      </c>
      <c r="AI78">
        <v>6.1100000000000002E-2</v>
      </c>
      <c r="AJ78">
        <v>0.14069999999999999</v>
      </c>
      <c r="AK78">
        <v>12220</v>
      </c>
      <c r="AL78">
        <v>-7.8799999999999995E-2</v>
      </c>
      <c r="AM78">
        <v>-0.3926</v>
      </c>
      <c r="AN78">
        <v>0.98731501099999996</v>
      </c>
      <c r="AO78">
        <v>0.31819999999999998</v>
      </c>
      <c r="AP78">
        <v>0.59619999999999995</v>
      </c>
    </row>
    <row r="79" spans="1:42">
      <c r="A79">
        <v>202102</v>
      </c>
      <c r="B79" t="s">
        <v>2064</v>
      </c>
      <c r="C79" t="s">
        <v>2209</v>
      </c>
      <c r="D79" t="s">
        <v>2210</v>
      </c>
      <c r="E79" s="6">
        <f t="shared" si="2"/>
        <v>44228</v>
      </c>
      <c r="F79" s="6" t="str">
        <f t="shared" si="3"/>
        <v>Missouri-44255</v>
      </c>
      <c r="G79">
        <v>237500</v>
      </c>
      <c r="H79">
        <v>4.6300000000000001E-2</v>
      </c>
      <c r="I79">
        <v>0.18809999999999999</v>
      </c>
      <c r="J79">
        <v>8363</v>
      </c>
      <c r="K79">
        <v>-0.1726</v>
      </c>
      <c r="L79">
        <v>-0.54039999999999999</v>
      </c>
      <c r="M79">
        <v>80.5</v>
      </c>
      <c r="N79">
        <v>3.2051282E-2</v>
      </c>
      <c r="O79">
        <v>-0.14361702100000001</v>
      </c>
      <c r="P79">
        <v>4236</v>
      </c>
      <c r="Q79">
        <v>-4.6800000000000001E-2</v>
      </c>
      <c r="R79">
        <v>-0.34260000000000002</v>
      </c>
      <c r="S79">
        <v>704</v>
      </c>
      <c r="T79">
        <v>0.1069</v>
      </c>
      <c r="U79">
        <v>1.3158000000000001</v>
      </c>
      <c r="V79">
        <v>1064</v>
      </c>
      <c r="W79">
        <v>-0.32319999999999999</v>
      </c>
      <c r="X79">
        <v>-0.67200000000000004</v>
      </c>
      <c r="Y79">
        <v>11811</v>
      </c>
      <c r="Z79">
        <v>0.1134</v>
      </c>
      <c r="AA79">
        <v>0.24729999999999999</v>
      </c>
      <c r="AB79">
        <v>124.29063360000001</v>
      </c>
      <c r="AC79">
        <v>3.2199999999999999E-2</v>
      </c>
      <c r="AD79">
        <v>0.1449</v>
      </c>
      <c r="AE79">
        <v>1787.5</v>
      </c>
      <c r="AF79">
        <v>1.4E-3</v>
      </c>
      <c r="AG79">
        <v>2.4400000000000002E-2</v>
      </c>
      <c r="AH79">
        <v>351774.94900000002</v>
      </c>
      <c r="AI79">
        <v>4.7199999999999999E-2</v>
      </c>
      <c r="AJ79">
        <v>0.25790000000000002</v>
      </c>
      <c r="AK79">
        <v>20174</v>
      </c>
      <c r="AL79">
        <v>-2.6100000000000002E-2</v>
      </c>
      <c r="AM79">
        <v>-0.27079999999999999</v>
      </c>
      <c r="AN79">
        <v>1.41229224</v>
      </c>
      <c r="AO79">
        <v>0.36270000000000002</v>
      </c>
      <c r="AP79">
        <v>0.89190000000000003</v>
      </c>
    </row>
    <row r="80" spans="1:42">
      <c r="A80">
        <v>202102</v>
      </c>
      <c r="B80" t="s">
        <v>2064</v>
      </c>
      <c r="C80" t="s">
        <v>2211</v>
      </c>
      <c r="D80" t="s">
        <v>2212</v>
      </c>
      <c r="E80" s="6">
        <f t="shared" si="2"/>
        <v>44228</v>
      </c>
      <c r="F80" s="6" t="str">
        <f t="shared" si="3"/>
        <v>Arkansas-44255</v>
      </c>
      <c r="G80">
        <v>199950</v>
      </c>
      <c r="H80">
        <v>4.7999999999999996E-3</v>
      </c>
      <c r="I80">
        <v>5.2900000000000003E-2</v>
      </c>
      <c r="J80">
        <v>5333</v>
      </c>
      <c r="K80">
        <v>-0.1283</v>
      </c>
      <c r="L80">
        <v>-0.55810000000000004</v>
      </c>
      <c r="M80">
        <v>79.5</v>
      </c>
      <c r="N80">
        <v>-6.2500000000000003E-3</v>
      </c>
      <c r="O80">
        <v>-0.12637362599999999</v>
      </c>
      <c r="P80">
        <v>2076</v>
      </c>
      <c r="Q80">
        <v>-4.24E-2</v>
      </c>
      <c r="R80">
        <v>-0.37390000000000001</v>
      </c>
      <c r="S80">
        <v>160</v>
      </c>
      <c r="T80">
        <v>0.2903</v>
      </c>
      <c r="U80">
        <v>0.42859999999999998</v>
      </c>
      <c r="V80">
        <v>596</v>
      </c>
      <c r="W80">
        <v>-0.34649999999999997</v>
      </c>
      <c r="X80">
        <v>-0.67320000000000002</v>
      </c>
      <c r="Y80">
        <v>3846</v>
      </c>
      <c r="Z80">
        <v>0.12520000000000001</v>
      </c>
      <c r="AA80">
        <v>0.21210000000000001</v>
      </c>
      <c r="AB80">
        <v>102.3559961</v>
      </c>
      <c r="AC80">
        <v>6.4000000000000003E-3</v>
      </c>
      <c r="AD80">
        <v>5.5800000000000002E-2</v>
      </c>
      <c r="AE80">
        <v>1899.5</v>
      </c>
      <c r="AF80">
        <v>-2.9999999999999997E-4</v>
      </c>
      <c r="AG80">
        <v>-8.0999999999999996E-3</v>
      </c>
      <c r="AH80">
        <v>304747.18949999998</v>
      </c>
      <c r="AI80">
        <v>2.8500000000000001E-2</v>
      </c>
      <c r="AJ80">
        <v>0.1671</v>
      </c>
      <c r="AK80">
        <v>9179</v>
      </c>
      <c r="AL80">
        <v>-3.7400000000000003E-2</v>
      </c>
      <c r="AM80">
        <v>-0.3977</v>
      </c>
      <c r="AN80">
        <v>0.72117007300000002</v>
      </c>
      <c r="AO80">
        <v>0.16250000000000001</v>
      </c>
      <c r="AP80">
        <v>0.4582</v>
      </c>
    </row>
    <row r="81" spans="1:42">
      <c r="A81">
        <v>202102</v>
      </c>
      <c r="B81" t="s">
        <v>2064</v>
      </c>
      <c r="C81" t="s">
        <v>2199</v>
      </c>
      <c r="D81" t="s">
        <v>2200</v>
      </c>
      <c r="E81" s="6">
        <f t="shared" si="2"/>
        <v>44228</v>
      </c>
      <c r="F81" s="6" t="str">
        <f t="shared" si="3"/>
        <v>Illinois-44255</v>
      </c>
      <c r="G81">
        <v>225000</v>
      </c>
      <c r="H81">
        <v>4.0000000000000002E-4</v>
      </c>
      <c r="I81">
        <v>-1.7500000000000002E-2</v>
      </c>
      <c r="J81">
        <v>27327</v>
      </c>
      <c r="K81">
        <v>-0.10340000000000001</v>
      </c>
      <c r="L81">
        <v>-0.4229</v>
      </c>
      <c r="M81">
        <v>88</v>
      </c>
      <c r="N81">
        <v>1.1494252999999999E-2</v>
      </c>
      <c r="O81">
        <v>4.7619047999999997E-2</v>
      </c>
      <c r="P81">
        <v>11780</v>
      </c>
      <c r="Q81">
        <v>-2.1299999999999999E-2</v>
      </c>
      <c r="R81">
        <v>-0.35199999999999998</v>
      </c>
      <c r="S81">
        <v>588</v>
      </c>
      <c r="T81">
        <v>-0.15029999999999999</v>
      </c>
      <c r="U81">
        <v>0.90910000000000002</v>
      </c>
      <c r="V81">
        <v>4012</v>
      </c>
      <c r="W81">
        <v>-0.2014</v>
      </c>
      <c r="X81">
        <v>-0.59560000000000002</v>
      </c>
      <c r="Y81">
        <v>25464</v>
      </c>
      <c r="Z81">
        <v>0.22739999999999999</v>
      </c>
      <c r="AA81">
        <v>0.17249999999999999</v>
      </c>
      <c r="AB81">
        <v>117.4375</v>
      </c>
      <c r="AC81">
        <v>-2.8E-3</v>
      </c>
      <c r="AD81">
        <v>3.2399999999999998E-2</v>
      </c>
      <c r="AE81">
        <v>1515</v>
      </c>
      <c r="AF81">
        <v>-1.2999999999999999E-2</v>
      </c>
      <c r="AG81">
        <v>-0.1109</v>
      </c>
      <c r="AH81">
        <v>394545.70549999998</v>
      </c>
      <c r="AI81">
        <v>5.6899999999999999E-2</v>
      </c>
      <c r="AJ81">
        <v>0.1331</v>
      </c>
      <c r="AK81">
        <v>52791</v>
      </c>
      <c r="AL81">
        <v>3.0599999999999999E-2</v>
      </c>
      <c r="AM81">
        <v>-0.23569999999999999</v>
      </c>
      <c r="AN81">
        <v>0.93182566700000002</v>
      </c>
      <c r="AO81">
        <v>0.25119999999999998</v>
      </c>
      <c r="AP81">
        <v>0.47320000000000001</v>
      </c>
    </row>
    <row r="82" spans="1:42">
      <c r="A82">
        <v>202102</v>
      </c>
      <c r="B82" t="s">
        <v>2064</v>
      </c>
      <c r="C82" t="s">
        <v>2135</v>
      </c>
      <c r="D82" t="s">
        <v>2136</v>
      </c>
      <c r="E82" s="6">
        <f t="shared" si="2"/>
        <v>44228</v>
      </c>
      <c r="F82" s="6" t="str">
        <f t="shared" si="3"/>
        <v>Pennsylvania-44255</v>
      </c>
      <c r="G82">
        <v>267000</v>
      </c>
      <c r="H82">
        <v>2.7300000000000001E-2</v>
      </c>
      <c r="I82">
        <v>0.1867</v>
      </c>
      <c r="J82">
        <v>15414</v>
      </c>
      <c r="K82">
        <v>-0.1424</v>
      </c>
      <c r="L82">
        <v>-0.50539999999999996</v>
      </c>
      <c r="M82">
        <v>84</v>
      </c>
      <c r="N82">
        <v>0</v>
      </c>
      <c r="O82">
        <v>-0.125</v>
      </c>
      <c r="P82">
        <v>7588</v>
      </c>
      <c r="Q82">
        <v>2.1499999999999998E-2</v>
      </c>
      <c r="R82">
        <v>-0.31690000000000002</v>
      </c>
      <c r="S82">
        <v>736</v>
      </c>
      <c r="T82">
        <v>0.1084</v>
      </c>
      <c r="U82">
        <v>0.29580000000000001</v>
      </c>
      <c r="V82">
        <v>2548</v>
      </c>
      <c r="W82">
        <v>-0.2417</v>
      </c>
      <c r="X82">
        <v>-0.624</v>
      </c>
      <c r="Y82">
        <v>17889</v>
      </c>
      <c r="Z82">
        <v>9.6000000000000002E-2</v>
      </c>
      <c r="AA82">
        <v>1.0167999999999999</v>
      </c>
      <c r="AB82">
        <v>138.3163812</v>
      </c>
      <c r="AC82">
        <v>2.3E-2</v>
      </c>
      <c r="AD82">
        <v>0.25869999999999999</v>
      </c>
      <c r="AE82">
        <v>1602</v>
      </c>
      <c r="AF82">
        <v>1.1999999999999999E-3</v>
      </c>
      <c r="AG82">
        <v>-4.4699999999999997E-2</v>
      </c>
      <c r="AH82">
        <v>417777.8651</v>
      </c>
      <c r="AI82">
        <v>4.5900000000000003E-2</v>
      </c>
      <c r="AJ82">
        <v>0.2641</v>
      </c>
      <c r="AK82">
        <v>33303</v>
      </c>
      <c r="AL82">
        <v>-2.9000000000000001E-2</v>
      </c>
      <c r="AM82">
        <v>-0.1681</v>
      </c>
      <c r="AN82">
        <v>1.1605683149999999</v>
      </c>
      <c r="AO82">
        <v>0.2525</v>
      </c>
      <c r="AP82">
        <v>0.87590000000000001</v>
      </c>
    </row>
    <row r="83" spans="1:42">
      <c r="A83">
        <v>202102</v>
      </c>
      <c r="B83" t="s">
        <v>2064</v>
      </c>
      <c r="C83" t="s">
        <v>2169</v>
      </c>
      <c r="D83" t="s">
        <v>2170</v>
      </c>
      <c r="E83" s="6">
        <f t="shared" si="2"/>
        <v>44228</v>
      </c>
      <c r="F83" s="6" t="str">
        <f t="shared" si="3"/>
        <v>North dakota-44255</v>
      </c>
      <c r="G83">
        <v>239950</v>
      </c>
      <c r="H83">
        <v>2.1100000000000001E-2</v>
      </c>
      <c r="I83">
        <v>6.6900000000000001E-2</v>
      </c>
      <c r="J83">
        <v>1780</v>
      </c>
      <c r="K83">
        <v>-0.10639999999999999</v>
      </c>
      <c r="L83">
        <v>-0.3548</v>
      </c>
      <c r="M83">
        <v>91</v>
      </c>
      <c r="N83">
        <v>-1.0869564999999999E-2</v>
      </c>
      <c r="O83">
        <v>-0.133333333</v>
      </c>
      <c r="P83">
        <v>504</v>
      </c>
      <c r="Q83">
        <v>-0.13100000000000001</v>
      </c>
      <c r="R83">
        <v>-0.31519999999999998</v>
      </c>
      <c r="S83">
        <v>156</v>
      </c>
      <c r="T83">
        <v>18.5</v>
      </c>
      <c r="U83">
        <v>3.875</v>
      </c>
      <c r="V83">
        <v>236</v>
      </c>
      <c r="W83">
        <v>-0.1449</v>
      </c>
      <c r="X83">
        <v>-0.42159999999999997</v>
      </c>
      <c r="Y83">
        <v>934</v>
      </c>
      <c r="Z83">
        <v>0.26219999999999999</v>
      </c>
      <c r="AA83">
        <v>0.38579999999999998</v>
      </c>
      <c r="AB83">
        <v>116.7849746</v>
      </c>
      <c r="AC83">
        <v>1.72E-2</v>
      </c>
      <c r="AD83">
        <v>5.5599999999999997E-2</v>
      </c>
      <c r="AE83">
        <v>2085</v>
      </c>
      <c r="AF83">
        <v>1.0200000000000001E-2</v>
      </c>
      <c r="AG83">
        <v>4.7999999999999996E-3</v>
      </c>
      <c r="AH83">
        <v>289458.16200000001</v>
      </c>
      <c r="AI83">
        <v>3.1699999999999999E-2</v>
      </c>
      <c r="AJ83">
        <v>6.4600000000000005E-2</v>
      </c>
      <c r="AK83">
        <v>2714</v>
      </c>
      <c r="AL83">
        <v>-6.6E-3</v>
      </c>
      <c r="AM83">
        <v>-0.2094</v>
      </c>
      <c r="AN83">
        <v>0.52471910099999997</v>
      </c>
      <c r="AO83">
        <v>0.1532</v>
      </c>
      <c r="AP83">
        <v>0.28039999999999998</v>
      </c>
    </row>
    <row r="84" spans="1:42">
      <c r="A84">
        <v>202102</v>
      </c>
      <c r="B84" t="s">
        <v>2064</v>
      </c>
      <c r="C84" t="s">
        <v>2129</v>
      </c>
      <c r="D84" t="s">
        <v>2130</v>
      </c>
      <c r="E84" s="6">
        <f t="shared" si="2"/>
        <v>44228</v>
      </c>
      <c r="F84" s="6" t="str">
        <f t="shared" si="3"/>
        <v>Massachusetts-44255</v>
      </c>
      <c r="G84">
        <v>649700</v>
      </c>
      <c r="H84">
        <v>1.5299999999999999E-2</v>
      </c>
      <c r="I84">
        <v>0.20430000000000001</v>
      </c>
      <c r="J84">
        <v>6269</v>
      </c>
      <c r="K84">
        <v>-0.11890000000000001</v>
      </c>
      <c r="L84">
        <v>-0.46289999999999998</v>
      </c>
      <c r="M84">
        <v>55</v>
      </c>
      <c r="N84">
        <v>-0.22535211299999999</v>
      </c>
      <c r="O84">
        <v>-0.3125</v>
      </c>
      <c r="P84">
        <v>4764</v>
      </c>
      <c r="Q84">
        <v>0.1028</v>
      </c>
      <c r="R84">
        <v>-0.2195</v>
      </c>
      <c r="S84">
        <v>224</v>
      </c>
      <c r="T84">
        <v>-3.4500000000000003E-2</v>
      </c>
      <c r="U84">
        <v>0.1915</v>
      </c>
      <c r="V84">
        <v>848</v>
      </c>
      <c r="W84">
        <v>-0.15870000000000001</v>
      </c>
      <c r="X84">
        <v>-0.60370000000000001</v>
      </c>
      <c r="Y84">
        <v>2763</v>
      </c>
      <c r="Z84">
        <v>9.7299999999999998E-2</v>
      </c>
      <c r="AA84">
        <v>-1.46E-2</v>
      </c>
      <c r="AB84">
        <v>363.17052260000003</v>
      </c>
      <c r="AC84">
        <v>2.23E-2</v>
      </c>
      <c r="AD84">
        <v>0.32400000000000001</v>
      </c>
      <c r="AE84">
        <v>1772</v>
      </c>
      <c r="AF84">
        <v>-1.06E-2</v>
      </c>
      <c r="AG84">
        <v>-7.7100000000000002E-2</v>
      </c>
      <c r="AH84">
        <v>1203783.5060000001</v>
      </c>
      <c r="AI84">
        <v>2.1700000000000001E-2</v>
      </c>
      <c r="AJ84">
        <v>0.36399999999999999</v>
      </c>
      <c r="AK84">
        <v>9032</v>
      </c>
      <c r="AL84">
        <v>-6.2399999999999997E-2</v>
      </c>
      <c r="AM84">
        <v>-0.376</v>
      </c>
      <c r="AN84">
        <v>0.44074015</v>
      </c>
      <c r="AO84">
        <v>8.6800000000000002E-2</v>
      </c>
      <c r="AP84">
        <v>0.20050000000000001</v>
      </c>
    </row>
    <row r="85" spans="1:42">
      <c r="A85">
        <v>202102</v>
      </c>
      <c r="B85" t="s">
        <v>2064</v>
      </c>
      <c r="C85" t="s">
        <v>2167</v>
      </c>
      <c r="D85" t="s">
        <v>2168</v>
      </c>
      <c r="E85" s="6">
        <f t="shared" si="2"/>
        <v>44228</v>
      </c>
      <c r="F85" s="6" t="str">
        <f t="shared" si="3"/>
        <v>Kansas-44255</v>
      </c>
      <c r="G85">
        <v>190300</v>
      </c>
      <c r="H85">
        <v>3.4200000000000001E-2</v>
      </c>
      <c r="I85">
        <v>8.1299999999999997E-2</v>
      </c>
      <c r="J85">
        <v>3413</v>
      </c>
      <c r="K85">
        <v>-0.16289999999999999</v>
      </c>
      <c r="L85">
        <v>-0.56330000000000002</v>
      </c>
      <c r="M85">
        <v>79.5</v>
      </c>
      <c r="N85">
        <v>-6.2500000000000003E-3</v>
      </c>
      <c r="O85">
        <v>-0.135869565</v>
      </c>
      <c r="P85">
        <v>1524</v>
      </c>
      <c r="Q85">
        <v>-0.1201</v>
      </c>
      <c r="R85">
        <v>-0.42270000000000002</v>
      </c>
      <c r="S85">
        <v>264</v>
      </c>
      <c r="T85">
        <v>0.60980000000000001</v>
      </c>
      <c r="U85">
        <v>1.129</v>
      </c>
      <c r="V85">
        <v>468</v>
      </c>
      <c r="W85">
        <v>-0.38100000000000001</v>
      </c>
      <c r="X85">
        <v>-0.66759999999999997</v>
      </c>
      <c r="Y85">
        <v>5121</v>
      </c>
      <c r="Z85">
        <v>0.17050000000000001</v>
      </c>
      <c r="AA85">
        <v>0.2167</v>
      </c>
      <c r="AB85">
        <v>100.7250775</v>
      </c>
      <c r="AC85">
        <v>2.7400000000000001E-2</v>
      </c>
      <c r="AD85">
        <v>0.11749999999999999</v>
      </c>
      <c r="AE85">
        <v>1913</v>
      </c>
      <c r="AF85">
        <v>5.7999999999999996E-3</v>
      </c>
      <c r="AG85">
        <v>-1.09E-2</v>
      </c>
      <c r="AH85">
        <v>320392.90179999999</v>
      </c>
      <c r="AI85">
        <v>7.1199999999999999E-2</v>
      </c>
      <c r="AJ85">
        <v>0.15870000000000001</v>
      </c>
      <c r="AK85">
        <v>8534</v>
      </c>
      <c r="AL85">
        <v>9.7000000000000003E-3</v>
      </c>
      <c r="AM85">
        <v>-0.2903</v>
      </c>
      <c r="AN85">
        <v>1.500439496</v>
      </c>
      <c r="AO85">
        <v>0.42730000000000001</v>
      </c>
      <c r="AP85">
        <v>0.96189999999999998</v>
      </c>
    </row>
    <row r="86" spans="1:42">
      <c r="A86">
        <v>202102</v>
      </c>
      <c r="B86" t="s">
        <v>2064</v>
      </c>
      <c r="C86" t="s">
        <v>2159</v>
      </c>
      <c r="D86" t="s">
        <v>2160</v>
      </c>
      <c r="E86" s="6">
        <f t="shared" si="2"/>
        <v>44228</v>
      </c>
      <c r="F86" s="6" t="str">
        <f t="shared" si="3"/>
        <v>Maine-44255</v>
      </c>
      <c r="G86">
        <v>298000</v>
      </c>
      <c r="H86">
        <v>2.7900000000000001E-2</v>
      </c>
      <c r="I86">
        <v>0.1925</v>
      </c>
      <c r="J86">
        <v>2503</v>
      </c>
      <c r="K86">
        <v>-0.16869999999999999</v>
      </c>
      <c r="L86">
        <v>-0.57279999999999998</v>
      </c>
      <c r="M86">
        <v>112.5</v>
      </c>
      <c r="N86">
        <v>0.11386138599999999</v>
      </c>
      <c r="O86">
        <v>-0.22413793100000001</v>
      </c>
      <c r="P86">
        <v>1016</v>
      </c>
      <c r="Q86">
        <v>9.01E-2</v>
      </c>
      <c r="R86">
        <v>-9.6100000000000005E-2</v>
      </c>
      <c r="S86">
        <v>72</v>
      </c>
      <c r="T86">
        <v>0.125</v>
      </c>
      <c r="U86">
        <v>0.8</v>
      </c>
      <c r="V86">
        <v>240</v>
      </c>
      <c r="W86">
        <v>-0.16669999999999999</v>
      </c>
      <c r="X86">
        <v>-0.54890000000000005</v>
      </c>
      <c r="Y86">
        <v>892</v>
      </c>
      <c r="Z86">
        <v>-5.4100000000000002E-2</v>
      </c>
      <c r="AA86">
        <v>0.40920000000000001</v>
      </c>
      <c r="AB86">
        <v>177.75282060000001</v>
      </c>
      <c r="AC86">
        <v>3.4000000000000002E-2</v>
      </c>
      <c r="AD86">
        <v>0.18959999999999999</v>
      </c>
      <c r="AE86">
        <v>1656</v>
      </c>
      <c r="AF86">
        <v>-4.7999999999999996E-3</v>
      </c>
      <c r="AG86">
        <v>6.1000000000000004E-3</v>
      </c>
      <c r="AH86">
        <v>477851.13770000002</v>
      </c>
      <c r="AI86">
        <v>3.4599999999999999E-2</v>
      </c>
      <c r="AJ86">
        <v>0.24460000000000001</v>
      </c>
      <c r="AK86">
        <v>3395</v>
      </c>
      <c r="AL86">
        <v>-0.1414</v>
      </c>
      <c r="AM86">
        <v>-0.47699999999999998</v>
      </c>
      <c r="AN86">
        <v>0.35637235299999998</v>
      </c>
      <c r="AO86">
        <v>4.3200000000000002E-2</v>
      </c>
      <c r="AP86">
        <v>0.24829999999999999</v>
      </c>
    </row>
    <row r="87" spans="1:42">
      <c r="A87">
        <v>202102</v>
      </c>
      <c r="B87" t="s">
        <v>2064</v>
      </c>
      <c r="C87" t="s">
        <v>2143</v>
      </c>
      <c r="D87" t="s">
        <v>2144</v>
      </c>
      <c r="E87" s="6">
        <f t="shared" si="2"/>
        <v>44228</v>
      </c>
      <c r="F87" s="6" t="str">
        <f t="shared" si="3"/>
        <v>Mississippi-44255</v>
      </c>
      <c r="G87">
        <v>222250</v>
      </c>
      <c r="H87">
        <v>1.0200000000000001E-2</v>
      </c>
      <c r="I87">
        <v>0.1168</v>
      </c>
      <c r="J87">
        <v>4734</v>
      </c>
      <c r="K87">
        <v>-9.8599999999999993E-2</v>
      </c>
      <c r="L87">
        <v>-0.496</v>
      </c>
      <c r="M87">
        <v>91</v>
      </c>
      <c r="N87">
        <v>-1.0869564999999999E-2</v>
      </c>
      <c r="O87">
        <v>-0.116504854</v>
      </c>
      <c r="P87">
        <v>1604</v>
      </c>
      <c r="Q87">
        <v>-6.0900000000000003E-2</v>
      </c>
      <c r="R87">
        <v>-0.31219999999999998</v>
      </c>
      <c r="S87">
        <v>164</v>
      </c>
      <c r="T87">
        <v>-0.3387</v>
      </c>
      <c r="U87">
        <v>0.4138</v>
      </c>
      <c r="V87">
        <v>636</v>
      </c>
      <c r="W87">
        <v>-0.1719</v>
      </c>
      <c r="X87">
        <v>-0.59019999999999995</v>
      </c>
      <c r="Y87">
        <v>3594</v>
      </c>
      <c r="Z87">
        <v>0.1439</v>
      </c>
      <c r="AA87">
        <v>0.2767</v>
      </c>
      <c r="AB87">
        <v>104.2098338</v>
      </c>
      <c r="AC87">
        <v>-3.3999999999999998E-3</v>
      </c>
      <c r="AD87">
        <v>8.0600000000000005E-2</v>
      </c>
      <c r="AE87">
        <v>2000.5</v>
      </c>
      <c r="AF87">
        <v>2.9999999999999997E-4</v>
      </c>
      <c r="AG87">
        <v>1.4999999999999999E-2</v>
      </c>
      <c r="AH87">
        <v>303879.799</v>
      </c>
      <c r="AI87">
        <v>1.8700000000000001E-2</v>
      </c>
      <c r="AJ87">
        <v>0.17280000000000001</v>
      </c>
      <c r="AK87">
        <v>8328</v>
      </c>
      <c r="AL87">
        <v>-7.9000000000000008E-3</v>
      </c>
      <c r="AM87">
        <v>-0.31780000000000003</v>
      </c>
      <c r="AN87">
        <v>0.759188847</v>
      </c>
      <c r="AO87">
        <v>0.16089999999999999</v>
      </c>
      <c r="AP87">
        <v>0.45950000000000002</v>
      </c>
    </row>
    <row r="88" spans="1:42">
      <c r="A88">
        <v>202102</v>
      </c>
      <c r="B88" t="s">
        <v>2064</v>
      </c>
      <c r="C88" t="s">
        <v>2203</v>
      </c>
      <c r="D88" t="s">
        <v>2204</v>
      </c>
      <c r="E88" s="6">
        <f t="shared" si="2"/>
        <v>44228</v>
      </c>
      <c r="F88" s="6" t="str">
        <f t="shared" si="3"/>
        <v>West virginia-44255</v>
      </c>
      <c r="G88">
        <v>158000</v>
      </c>
      <c r="H88">
        <v>-1.1900000000000001E-2</v>
      </c>
      <c r="I88">
        <v>-4.24E-2</v>
      </c>
      <c r="J88">
        <v>3125</v>
      </c>
      <c r="K88">
        <v>-0.1197</v>
      </c>
      <c r="L88">
        <v>-0.51519999999999999</v>
      </c>
      <c r="M88">
        <v>99.5</v>
      </c>
      <c r="N88">
        <v>5.8510637999999997E-2</v>
      </c>
      <c r="O88">
        <v>-0.134782609</v>
      </c>
      <c r="P88">
        <v>920</v>
      </c>
      <c r="Q88">
        <v>-9.8000000000000004E-2</v>
      </c>
      <c r="R88">
        <v>-0.3947</v>
      </c>
      <c r="S88">
        <v>80</v>
      </c>
      <c r="T88">
        <v>-0.13039999999999999</v>
      </c>
      <c r="U88">
        <v>0</v>
      </c>
      <c r="V88">
        <v>396</v>
      </c>
      <c r="W88">
        <v>-0.1391</v>
      </c>
      <c r="X88">
        <v>-0.61919999999999997</v>
      </c>
      <c r="Y88">
        <v>2313</v>
      </c>
      <c r="Z88">
        <v>0.09</v>
      </c>
      <c r="AA88">
        <v>0.41039999999999999</v>
      </c>
      <c r="AB88">
        <v>82.609933339999998</v>
      </c>
      <c r="AC88">
        <v>-8.0000000000000002E-3</v>
      </c>
      <c r="AD88">
        <v>-2.9999999999999997E-4</v>
      </c>
      <c r="AE88">
        <v>1576</v>
      </c>
      <c r="AF88">
        <v>-2.1100000000000001E-2</v>
      </c>
      <c r="AG88">
        <v>-3.9E-2</v>
      </c>
      <c r="AH88">
        <v>248979.8254</v>
      </c>
      <c r="AI88">
        <v>-1.1000000000000001E-3</v>
      </c>
      <c r="AJ88">
        <v>9.3200000000000005E-2</v>
      </c>
      <c r="AK88">
        <v>5438</v>
      </c>
      <c r="AL88">
        <v>-4.1300000000000003E-2</v>
      </c>
      <c r="AM88">
        <v>-0.32750000000000001</v>
      </c>
      <c r="AN88">
        <v>0.74016000000000004</v>
      </c>
      <c r="AO88">
        <v>0.1424</v>
      </c>
      <c r="AP88">
        <v>0.48570000000000002</v>
      </c>
    </row>
    <row r="89" spans="1:42">
      <c r="A89">
        <v>202102</v>
      </c>
      <c r="B89" t="s">
        <v>2064</v>
      </c>
      <c r="C89" t="s">
        <v>2205</v>
      </c>
      <c r="D89" t="s">
        <v>2206</v>
      </c>
      <c r="E89" s="6">
        <f t="shared" si="2"/>
        <v>44228</v>
      </c>
      <c r="F89" s="6" t="str">
        <f t="shared" si="3"/>
        <v>Idaho-44255</v>
      </c>
      <c r="G89">
        <v>496912.5</v>
      </c>
      <c r="H89">
        <v>6.8599999999999994E-2</v>
      </c>
      <c r="I89">
        <v>0.31890000000000002</v>
      </c>
      <c r="J89">
        <v>1694</v>
      </c>
      <c r="K89">
        <v>-7.1300000000000002E-2</v>
      </c>
      <c r="L89">
        <v>-0.68579999999999997</v>
      </c>
      <c r="M89">
        <v>44</v>
      </c>
      <c r="N89">
        <v>-0.33333333300000001</v>
      </c>
      <c r="O89">
        <v>-0.39726027400000002</v>
      </c>
      <c r="P89">
        <v>1604</v>
      </c>
      <c r="Q89">
        <v>0.29770000000000002</v>
      </c>
      <c r="R89">
        <v>-0.34370000000000001</v>
      </c>
      <c r="S89">
        <v>212</v>
      </c>
      <c r="T89">
        <v>0.89290000000000003</v>
      </c>
      <c r="U89">
        <v>-0.72540000000000004</v>
      </c>
      <c r="V89">
        <v>200</v>
      </c>
      <c r="W89">
        <v>-0.1071</v>
      </c>
      <c r="X89">
        <v>-0.74229999999999996</v>
      </c>
      <c r="Y89">
        <v>4140</v>
      </c>
      <c r="Z89">
        <v>0.10780000000000001</v>
      </c>
      <c r="AA89">
        <v>4.5199999999999996</v>
      </c>
      <c r="AB89">
        <v>244.58597810000001</v>
      </c>
      <c r="AC89">
        <v>2.81E-2</v>
      </c>
      <c r="AD89">
        <v>0.38009999999999999</v>
      </c>
      <c r="AE89">
        <v>2183.5</v>
      </c>
      <c r="AF89">
        <v>3.5799999999999998E-2</v>
      </c>
      <c r="AG89">
        <v>4.7999999999999996E-3</v>
      </c>
      <c r="AH89">
        <v>1077207.1329999999</v>
      </c>
      <c r="AI89">
        <v>8.0299999999999996E-2</v>
      </c>
      <c r="AJ89">
        <v>0.7621</v>
      </c>
      <c r="AK89">
        <v>5834</v>
      </c>
      <c r="AL89">
        <v>4.9099999999999998E-2</v>
      </c>
      <c r="AM89">
        <v>-0.05</v>
      </c>
      <c r="AN89">
        <v>2.443919717</v>
      </c>
      <c r="AO89">
        <v>0.39510000000000001</v>
      </c>
      <c r="AP89">
        <v>2.3048000000000002</v>
      </c>
    </row>
    <row r="90" spans="1:42">
      <c r="A90">
        <v>202102</v>
      </c>
      <c r="B90" t="s">
        <v>2064</v>
      </c>
      <c r="C90" t="s">
        <v>2201</v>
      </c>
      <c r="D90" t="s">
        <v>2202</v>
      </c>
      <c r="E90" s="6">
        <f t="shared" si="2"/>
        <v>44228</v>
      </c>
      <c r="F90" s="6" t="str">
        <f t="shared" si="3"/>
        <v>Montana-44255</v>
      </c>
      <c r="G90">
        <v>419450</v>
      </c>
      <c r="H90">
        <v>4.8899999999999999E-2</v>
      </c>
      <c r="I90">
        <v>0.2019</v>
      </c>
      <c r="J90">
        <v>2029</v>
      </c>
      <c r="K90">
        <v>-0.13880000000000001</v>
      </c>
      <c r="L90">
        <v>-0.56950000000000001</v>
      </c>
      <c r="M90">
        <v>108</v>
      </c>
      <c r="N90">
        <v>0</v>
      </c>
      <c r="O90">
        <v>-0.21739130400000001</v>
      </c>
      <c r="P90">
        <v>780</v>
      </c>
      <c r="Q90">
        <v>5.9799999999999999E-2</v>
      </c>
      <c r="R90">
        <v>-0.29599999999999999</v>
      </c>
      <c r="S90">
        <v>52</v>
      </c>
      <c r="T90">
        <v>-0.23530000000000001</v>
      </c>
      <c r="U90">
        <v>-0.1333</v>
      </c>
      <c r="V90">
        <v>176</v>
      </c>
      <c r="W90">
        <v>-0.12</v>
      </c>
      <c r="X90">
        <v>-0.62390000000000001</v>
      </c>
      <c r="Y90">
        <v>2785</v>
      </c>
      <c r="Z90">
        <v>0.14050000000000001</v>
      </c>
      <c r="AA90">
        <v>0.42749999999999999</v>
      </c>
      <c r="AB90">
        <v>197.97498830000001</v>
      </c>
      <c r="AC90">
        <v>7.7000000000000002E-3</v>
      </c>
      <c r="AD90">
        <v>0.12559999999999999</v>
      </c>
      <c r="AE90">
        <v>2139.5</v>
      </c>
      <c r="AF90">
        <v>-2.5999999999999999E-3</v>
      </c>
      <c r="AG90">
        <v>2.4199999999999999E-2</v>
      </c>
      <c r="AH90">
        <v>948161.62769999995</v>
      </c>
      <c r="AI90">
        <v>3.9600000000000003E-2</v>
      </c>
      <c r="AJ90">
        <v>0.4365</v>
      </c>
      <c r="AK90">
        <v>4814</v>
      </c>
      <c r="AL90">
        <v>3.3E-3</v>
      </c>
      <c r="AM90">
        <v>-0.27760000000000001</v>
      </c>
      <c r="AN90">
        <v>1.3725973389999999</v>
      </c>
      <c r="AO90">
        <v>0.33610000000000001</v>
      </c>
      <c r="AP90">
        <v>0.95860000000000001</v>
      </c>
    </row>
    <row r="91" spans="1:42">
      <c r="A91">
        <v>202102</v>
      </c>
      <c r="B91" t="s">
        <v>2064</v>
      </c>
      <c r="C91" t="s">
        <v>2157</v>
      </c>
      <c r="D91" t="s">
        <v>2158</v>
      </c>
      <c r="E91" s="6">
        <f t="shared" si="2"/>
        <v>44228</v>
      </c>
      <c r="F91" s="6" t="str">
        <f t="shared" si="3"/>
        <v>Iowa-44255</v>
      </c>
      <c r="G91">
        <v>231945</v>
      </c>
      <c r="H91">
        <v>5.4800000000000001E-2</v>
      </c>
      <c r="I91">
        <v>0.13700000000000001</v>
      </c>
      <c r="J91">
        <v>7201</v>
      </c>
      <c r="K91">
        <v>-7.6300000000000007E-2</v>
      </c>
      <c r="L91">
        <v>-0.44319999999999998</v>
      </c>
      <c r="M91">
        <v>85.5</v>
      </c>
      <c r="N91">
        <v>-1.7241379000000001E-2</v>
      </c>
      <c r="O91">
        <v>0.35714285699999998</v>
      </c>
      <c r="P91">
        <v>2612</v>
      </c>
      <c r="Q91">
        <v>0.13170000000000001</v>
      </c>
      <c r="R91">
        <v>-0.2777</v>
      </c>
      <c r="S91">
        <v>364</v>
      </c>
      <c r="T91">
        <v>5.8099999999999999E-2</v>
      </c>
      <c r="U91">
        <v>0.15190000000000001</v>
      </c>
      <c r="V91">
        <v>736</v>
      </c>
      <c r="W91">
        <v>-0.3846</v>
      </c>
      <c r="X91">
        <v>-0.67889999999999995</v>
      </c>
      <c r="Y91">
        <v>6143</v>
      </c>
      <c r="Z91">
        <v>0.13089999999999999</v>
      </c>
      <c r="AA91">
        <v>0.373</v>
      </c>
      <c r="AB91">
        <v>136.76950189999999</v>
      </c>
      <c r="AC91">
        <v>3.7499999999999999E-2</v>
      </c>
      <c r="AD91">
        <v>0.1057</v>
      </c>
      <c r="AE91">
        <v>1582</v>
      </c>
      <c r="AF91">
        <v>8.8999999999999999E-3</v>
      </c>
      <c r="AG91">
        <v>-0.01</v>
      </c>
      <c r="AH91">
        <v>263561.09499999997</v>
      </c>
      <c r="AI91">
        <v>3.1399999999999997E-2</v>
      </c>
      <c r="AJ91">
        <v>8.9200000000000002E-2</v>
      </c>
      <c r="AK91">
        <v>13344</v>
      </c>
      <c r="AL91">
        <v>8.8000000000000005E-3</v>
      </c>
      <c r="AM91">
        <v>-0.2334</v>
      </c>
      <c r="AN91">
        <v>0.85307596200000002</v>
      </c>
      <c r="AO91">
        <v>0.15629999999999999</v>
      </c>
      <c r="AP91">
        <v>0.5071</v>
      </c>
    </row>
    <row r="92" spans="1:42">
      <c r="A92">
        <v>202102</v>
      </c>
      <c r="B92" t="s">
        <v>2064</v>
      </c>
      <c r="C92" t="s">
        <v>2125</v>
      </c>
      <c r="D92" t="s">
        <v>2126</v>
      </c>
      <c r="E92" s="6">
        <f t="shared" si="2"/>
        <v>44228</v>
      </c>
      <c r="F92" s="6" t="str">
        <f t="shared" si="3"/>
        <v>Georgia-44255</v>
      </c>
      <c r="G92">
        <v>342450</v>
      </c>
      <c r="H92">
        <v>3.7999999999999999E-2</v>
      </c>
      <c r="I92">
        <v>0.15690000000000001</v>
      </c>
      <c r="J92">
        <v>23857</v>
      </c>
      <c r="K92">
        <v>-0.1598</v>
      </c>
      <c r="L92">
        <v>-0.57889999999999997</v>
      </c>
      <c r="M92">
        <v>43.5</v>
      </c>
      <c r="N92">
        <v>-0.25</v>
      </c>
      <c r="O92">
        <v>-0.340909091</v>
      </c>
      <c r="P92">
        <v>16780</v>
      </c>
      <c r="Q92">
        <v>5.9900000000000002E-2</v>
      </c>
      <c r="R92">
        <v>-0.2455</v>
      </c>
      <c r="S92">
        <v>2792</v>
      </c>
      <c r="T92">
        <v>-3.32E-2</v>
      </c>
      <c r="U92">
        <v>0.2014</v>
      </c>
      <c r="V92">
        <v>3860</v>
      </c>
      <c r="W92">
        <v>-0.24249999999999999</v>
      </c>
      <c r="X92">
        <v>-0.69199999999999995</v>
      </c>
      <c r="Y92">
        <v>37702</v>
      </c>
      <c r="Z92">
        <v>0.2087</v>
      </c>
      <c r="AA92">
        <v>0.30630000000000002</v>
      </c>
      <c r="AB92">
        <v>133.992377</v>
      </c>
      <c r="AC92">
        <v>3.39E-2</v>
      </c>
      <c r="AD92">
        <v>0.18970000000000001</v>
      </c>
      <c r="AE92">
        <v>1868</v>
      </c>
      <c r="AF92">
        <v>-5.3E-3</v>
      </c>
      <c r="AG92">
        <v>-8.8800000000000004E-2</v>
      </c>
      <c r="AH92">
        <v>506807.1336</v>
      </c>
      <c r="AI92">
        <v>4.3200000000000002E-2</v>
      </c>
      <c r="AJ92">
        <v>0.24579999999999999</v>
      </c>
      <c r="AK92">
        <v>61559</v>
      </c>
      <c r="AL92">
        <v>3.3099999999999997E-2</v>
      </c>
      <c r="AM92">
        <v>-0.2802</v>
      </c>
      <c r="AN92">
        <v>1.5803328160000001</v>
      </c>
      <c r="AO92">
        <v>0.48180000000000001</v>
      </c>
      <c r="AP92">
        <v>1.0709</v>
      </c>
    </row>
    <row r="93" spans="1:42">
      <c r="A93">
        <v>202102</v>
      </c>
      <c r="B93" t="s">
        <v>2064</v>
      </c>
      <c r="C93" t="s">
        <v>2213</v>
      </c>
      <c r="D93" t="s">
        <v>2214</v>
      </c>
      <c r="E93" s="6">
        <f t="shared" si="2"/>
        <v>44228</v>
      </c>
      <c r="F93" s="6" t="str">
        <f t="shared" si="3"/>
        <v>Alabama-44255</v>
      </c>
      <c r="G93">
        <v>263297.5</v>
      </c>
      <c r="H93">
        <v>2.8500000000000001E-2</v>
      </c>
      <c r="I93">
        <v>0.1017</v>
      </c>
      <c r="J93">
        <v>9378</v>
      </c>
      <c r="K93">
        <v>-0.1295</v>
      </c>
      <c r="L93">
        <v>-0.50309999999999999</v>
      </c>
      <c r="M93">
        <v>68</v>
      </c>
      <c r="N93">
        <v>-0.105263158</v>
      </c>
      <c r="O93">
        <v>-0.25274725300000001</v>
      </c>
      <c r="P93">
        <v>4668</v>
      </c>
      <c r="Q93">
        <v>6.4799999999999996E-2</v>
      </c>
      <c r="R93">
        <v>-0.22409999999999999</v>
      </c>
      <c r="S93">
        <v>760</v>
      </c>
      <c r="T93">
        <v>-0.21490000000000001</v>
      </c>
      <c r="U93">
        <v>7.3400000000000007E-2</v>
      </c>
      <c r="V93">
        <v>1432</v>
      </c>
      <c r="W93">
        <v>-0.19550000000000001</v>
      </c>
      <c r="X93">
        <v>-0.57979999999999998</v>
      </c>
      <c r="Y93">
        <v>5391</v>
      </c>
      <c r="Z93">
        <v>1.37E-2</v>
      </c>
      <c r="AA93">
        <v>0.376</v>
      </c>
      <c r="AB93">
        <v>122.66475320000001</v>
      </c>
      <c r="AC93">
        <v>1.7100000000000001E-2</v>
      </c>
      <c r="AD93">
        <v>0.13059999999999999</v>
      </c>
      <c r="AE93">
        <v>1981</v>
      </c>
      <c r="AF93">
        <v>-8.9999999999999993E-3</v>
      </c>
      <c r="AG93">
        <v>-1.2E-2</v>
      </c>
      <c r="AH93">
        <v>358484.93420000002</v>
      </c>
      <c r="AI93">
        <v>2.63E-2</v>
      </c>
      <c r="AJ93">
        <v>0.1542</v>
      </c>
      <c r="AK93">
        <v>14769</v>
      </c>
      <c r="AL93">
        <v>-8.2199999999999995E-2</v>
      </c>
      <c r="AM93">
        <v>-0.35199999999999998</v>
      </c>
      <c r="AN93">
        <v>0.57485604599999995</v>
      </c>
      <c r="AO93">
        <v>8.1199999999999994E-2</v>
      </c>
      <c r="AP93">
        <v>0.36730000000000002</v>
      </c>
    </row>
    <row r="94" spans="1:42">
      <c r="A94">
        <v>202102</v>
      </c>
      <c r="B94" t="s">
        <v>2064</v>
      </c>
      <c r="C94" t="s">
        <v>2149</v>
      </c>
      <c r="D94" t="s">
        <v>2150</v>
      </c>
      <c r="E94" s="6">
        <f t="shared" si="2"/>
        <v>44228</v>
      </c>
      <c r="F94" s="6" t="str">
        <f t="shared" si="3"/>
        <v>Alaska-44255</v>
      </c>
      <c r="G94">
        <v>309950</v>
      </c>
      <c r="H94">
        <v>3.3500000000000002E-2</v>
      </c>
      <c r="I94">
        <v>6.9199999999999998E-2</v>
      </c>
      <c r="J94">
        <v>1212</v>
      </c>
      <c r="K94">
        <v>-8.4599999999999995E-2</v>
      </c>
      <c r="L94">
        <v>-0.4501</v>
      </c>
      <c r="M94">
        <v>98.5</v>
      </c>
      <c r="N94">
        <v>-3.4313725000000003E-2</v>
      </c>
      <c r="O94">
        <v>3.6842105E-2</v>
      </c>
      <c r="P94">
        <v>528</v>
      </c>
      <c r="Q94">
        <v>0.15790000000000001</v>
      </c>
      <c r="R94">
        <v>-0.17499999999999999</v>
      </c>
      <c r="S94">
        <v>44</v>
      </c>
      <c r="T94">
        <v>0.83330000000000004</v>
      </c>
      <c r="U94">
        <v>1.75</v>
      </c>
      <c r="V94">
        <v>184</v>
      </c>
      <c r="W94">
        <v>-0.1636</v>
      </c>
      <c r="X94">
        <v>-0.6</v>
      </c>
      <c r="Y94">
        <v>89</v>
      </c>
      <c r="Z94">
        <v>0.15579999999999999</v>
      </c>
      <c r="AA94">
        <v>0.34849999999999998</v>
      </c>
      <c r="AB94">
        <v>191.13712369999999</v>
      </c>
      <c r="AC94">
        <v>1.77E-2</v>
      </c>
      <c r="AD94">
        <v>0.1225</v>
      </c>
      <c r="AE94">
        <v>1628</v>
      </c>
      <c r="AF94">
        <v>-2.5000000000000001E-3</v>
      </c>
      <c r="AG94">
        <v>-3.6700000000000003E-2</v>
      </c>
      <c r="AH94">
        <v>406112.0416</v>
      </c>
      <c r="AI94">
        <v>1.8599999999999998E-2</v>
      </c>
      <c r="AJ94">
        <v>0.2321</v>
      </c>
      <c r="AK94">
        <v>1301</v>
      </c>
      <c r="AL94">
        <v>-7.1400000000000005E-2</v>
      </c>
      <c r="AM94">
        <v>-0.4269</v>
      </c>
      <c r="AN94">
        <v>7.3432342999999997E-2</v>
      </c>
      <c r="AO94">
        <v>1.5299999999999999E-2</v>
      </c>
      <c r="AP94">
        <v>4.3499999999999997E-2</v>
      </c>
    </row>
    <row r="95" spans="1:42">
      <c r="A95">
        <v>202102</v>
      </c>
      <c r="B95" t="s">
        <v>2064</v>
      </c>
      <c r="C95" t="s">
        <v>2173</v>
      </c>
      <c r="D95" t="s">
        <v>2174</v>
      </c>
      <c r="E95" s="6">
        <f t="shared" si="2"/>
        <v>44228</v>
      </c>
      <c r="F95" s="6" t="str">
        <f t="shared" si="3"/>
        <v>Michigan-44255</v>
      </c>
      <c r="G95">
        <v>249950</v>
      </c>
      <c r="H95">
        <v>4.19E-2</v>
      </c>
      <c r="I95">
        <v>0.1908</v>
      </c>
      <c r="J95">
        <v>11916</v>
      </c>
      <c r="K95">
        <v>-0.1716</v>
      </c>
      <c r="L95">
        <v>-0.59130000000000005</v>
      </c>
      <c r="M95">
        <v>67.5</v>
      </c>
      <c r="N95">
        <v>-6.25E-2</v>
      </c>
      <c r="O95">
        <v>-0.22413793100000001</v>
      </c>
      <c r="P95">
        <v>6728</v>
      </c>
      <c r="Q95">
        <v>1.4500000000000001E-2</v>
      </c>
      <c r="R95">
        <v>-0.32340000000000002</v>
      </c>
      <c r="S95">
        <v>508</v>
      </c>
      <c r="T95">
        <v>-0.26590000000000003</v>
      </c>
      <c r="U95">
        <v>0.27</v>
      </c>
      <c r="V95">
        <v>1612</v>
      </c>
      <c r="W95">
        <v>-0.32269999999999999</v>
      </c>
      <c r="X95">
        <v>-0.70860000000000001</v>
      </c>
      <c r="Y95">
        <v>9526</v>
      </c>
      <c r="Z95">
        <v>6.5100000000000005E-2</v>
      </c>
      <c r="AA95">
        <v>0.37959999999999999</v>
      </c>
      <c r="AB95">
        <v>149.19033150000001</v>
      </c>
      <c r="AC95">
        <v>4.1700000000000001E-2</v>
      </c>
      <c r="AD95">
        <v>0.20019999999999999</v>
      </c>
      <c r="AE95">
        <v>1623.5</v>
      </c>
      <c r="AF95">
        <v>4.0000000000000001E-3</v>
      </c>
      <c r="AG95">
        <v>-7.0000000000000001E-3</v>
      </c>
      <c r="AH95">
        <v>394535.05959999998</v>
      </c>
      <c r="AI95">
        <v>6.9500000000000006E-2</v>
      </c>
      <c r="AJ95">
        <v>0.29060000000000002</v>
      </c>
      <c r="AK95">
        <v>21442</v>
      </c>
      <c r="AL95">
        <v>-8.09E-2</v>
      </c>
      <c r="AM95">
        <v>-0.40539999999999998</v>
      </c>
      <c r="AN95">
        <v>0.79942933900000002</v>
      </c>
      <c r="AO95">
        <v>0.1777</v>
      </c>
      <c r="AP95">
        <v>0.56259999999999999</v>
      </c>
    </row>
    <row r="96" spans="1:42">
      <c r="A96">
        <v>202102</v>
      </c>
      <c r="B96" t="s">
        <v>2064</v>
      </c>
      <c r="C96" t="s">
        <v>2147</v>
      </c>
      <c r="D96" t="s">
        <v>2148</v>
      </c>
      <c r="E96" s="6">
        <f t="shared" si="2"/>
        <v>44228</v>
      </c>
      <c r="F96" s="6" t="str">
        <f t="shared" si="3"/>
        <v>New hampshire-44255</v>
      </c>
      <c r="G96">
        <v>417500</v>
      </c>
      <c r="H96">
        <v>4.6399999999999997E-2</v>
      </c>
      <c r="I96">
        <v>0.17610000000000001</v>
      </c>
      <c r="J96">
        <v>1255</v>
      </c>
      <c r="K96">
        <v>-0.13569999999999999</v>
      </c>
      <c r="L96">
        <v>-0.62909999999999999</v>
      </c>
      <c r="M96">
        <v>62</v>
      </c>
      <c r="N96">
        <v>-0.114285714</v>
      </c>
      <c r="O96">
        <v>-0.39215686300000002</v>
      </c>
      <c r="P96">
        <v>1016</v>
      </c>
      <c r="Q96">
        <v>9.01E-2</v>
      </c>
      <c r="R96">
        <v>-0.2944</v>
      </c>
      <c r="S96">
        <v>64</v>
      </c>
      <c r="T96">
        <v>-0.15790000000000001</v>
      </c>
      <c r="U96">
        <v>-5.8799999999999998E-2</v>
      </c>
      <c r="V96">
        <v>140</v>
      </c>
      <c r="W96">
        <v>-0.125</v>
      </c>
      <c r="X96">
        <v>-0.67290000000000005</v>
      </c>
      <c r="Y96">
        <v>1288</v>
      </c>
      <c r="Z96">
        <v>-4.87E-2</v>
      </c>
      <c r="AA96">
        <v>-0.14979999999999999</v>
      </c>
      <c r="AB96">
        <v>223.9984542</v>
      </c>
      <c r="AC96">
        <v>3.1300000000000001E-2</v>
      </c>
      <c r="AD96">
        <v>0.26519999999999999</v>
      </c>
      <c r="AE96">
        <v>1880.5</v>
      </c>
      <c r="AF96">
        <v>1.0999999999999999E-2</v>
      </c>
      <c r="AG96">
        <v>-3.56E-2</v>
      </c>
      <c r="AH96">
        <v>627080.06590000005</v>
      </c>
      <c r="AI96">
        <v>0.08</v>
      </c>
      <c r="AJ96">
        <v>0.34139999999999998</v>
      </c>
      <c r="AK96">
        <v>2543</v>
      </c>
      <c r="AL96">
        <v>-9.3700000000000006E-2</v>
      </c>
      <c r="AM96">
        <v>-0.48089999999999999</v>
      </c>
      <c r="AN96">
        <v>1.026294821</v>
      </c>
      <c r="AO96">
        <v>9.3799999999999994E-2</v>
      </c>
      <c r="AP96">
        <v>0.5786</v>
      </c>
    </row>
    <row r="97" spans="1:42">
      <c r="A97">
        <v>202102</v>
      </c>
      <c r="B97" t="s">
        <v>2064</v>
      </c>
      <c r="C97" t="s">
        <v>2131</v>
      </c>
      <c r="D97" t="s">
        <v>2132</v>
      </c>
      <c r="E97" s="6">
        <f t="shared" si="2"/>
        <v>44228</v>
      </c>
      <c r="F97" s="6" t="str">
        <f t="shared" si="3"/>
        <v>South carolina-44255</v>
      </c>
      <c r="G97">
        <v>278578</v>
      </c>
      <c r="H97">
        <v>-4.7000000000000002E-3</v>
      </c>
      <c r="I97">
        <v>-4.7000000000000002E-3</v>
      </c>
      <c r="J97">
        <v>11829</v>
      </c>
      <c r="K97">
        <v>-0.1394</v>
      </c>
      <c r="L97">
        <v>-0.53420000000000001</v>
      </c>
      <c r="M97">
        <v>66</v>
      </c>
      <c r="N97">
        <v>-0.10810810799999999</v>
      </c>
      <c r="O97">
        <v>-0.26666666700000002</v>
      </c>
      <c r="P97">
        <v>6140</v>
      </c>
      <c r="Q97">
        <v>8.8700000000000001E-2</v>
      </c>
      <c r="R97">
        <v>-0.21160000000000001</v>
      </c>
      <c r="S97">
        <v>2456</v>
      </c>
      <c r="T97">
        <v>-6.1199999999999997E-2</v>
      </c>
      <c r="U97">
        <v>1.4758</v>
      </c>
      <c r="V97">
        <v>1864</v>
      </c>
      <c r="W97">
        <v>-0.2155</v>
      </c>
      <c r="X97">
        <v>-0.67679999999999996</v>
      </c>
      <c r="Y97">
        <v>14317</v>
      </c>
      <c r="Z97">
        <v>0.18149999999999999</v>
      </c>
      <c r="AA97">
        <v>0.32029999999999997</v>
      </c>
      <c r="AB97">
        <v>138.093898</v>
      </c>
      <c r="AC97">
        <v>7.4999999999999997E-3</v>
      </c>
      <c r="AD97">
        <v>8.9800000000000005E-2</v>
      </c>
      <c r="AE97">
        <v>1614</v>
      </c>
      <c r="AF97">
        <v>-2.4799999999999999E-2</v>
      </c>
      <c r="AG97">
        <v>-7.9799999999999996E-2</v>
      </c>
      <c r="AH97">
        <v>465430.04519999999</v>
      </c>
      <c r="AI97">
        <v>1.4999999999999999E-2</v>
      </c>
      <c r="AJ97">
        <v>0.1031</v>
      </c>
      <c r="AK97">
        <v>26146</v>
      </c>
      <c r="AL97">
        <v>1.09E-2</v>
      </c>
      <c r="AM97">
        <v>-0.27850000000000003</v>
      </c>
      <c r="AN97">
        <v>1.2103305440000001</v>
      </c>
      <c r="AO97">
        <v>0.32869999999999999</v>
      </c>
      <c r="AP97">
        <v>0.7833</v>
      </c>
    </row>
    <row r="98" spans="1:42">
      <c r="A98">
        <v>202102</v>
      </c>
      <c r="B98" t="s">
        <v>2064</v>
      </c>
      <c r="C98" t="s">
        <v>2177</v>
      </c>
      <c r="D98" t="s">
        <v>2178</v>
      </c>
      <c r="E98" s="6">
        <f t="shared" si="2"/>
        <v>44228</v>
      </c>
      <c r="F98" s="6" t="str">
        <f t="shared" si="3"/>
        <v>New jersey-44255</v>
      </c>
      <c r="G98">
        <v>442660</v>
      </c>
      <c r="H98">
        <v>6.4999999999999997E-3</v>
      </c>
      <c r="I98">
        <v>0.13500000000000001</v>
      </c>
      <c r="J98">
        <v>18148</v>
      </c>
      <c r="K98">
        <v>-0.1038</v>
      </c>
      <c r="L98">
        <v>-0.4869</v>
      </c>
      <c r="M98">
        <v>55.5</v>
      </c>
      <c r="N98">
        <v>-0.19565217400000001</v>
      </c>
      <c r="O98">
        <v>-0.159090909</v>
      </c>
      <c r="P98">
        <v>10020</v>
      </c>
      <c r="Q98">
        <v>3.5099999999999999E-2</v>
      </c>
      <c r="R98">
        <v>-0.32440000000000002</v>
      </c>
      <c r="S98">
        <v>436</v>
      </c>
      <c r="T98">
        <v>-0.30130000000000001</v>
      </c>
      <c r="U98">
        <v>-0.1066</v>
      </c>
      <c r="V98">
        <v>1972</v>
      </c>
      <c r="W98">
        <v>-0.21249999999999999</v>
      </c>
      <c r="X98">
        <v>-0.71050000000000002</v>
      </c>
      <c r="Y98">
        <v>12642</v>
      </c>
      <c r="Z98">
        <v>0.18579999999999999</v>
      </c>
      <c r="AA98">
        <v>4.2961999999999998</v>
      </c>
      <c r="AB98">
        <v>24.303999999999998</v>
      </c>
      <c r="AC98">
        <v>-0.56599999999999995</v>
      </c>
      <c r="AD98">
        <v>-0.62360000000000004</v>
      </c>
      <c r="AE98">
        <v>232.5</v>
      </c>
      <c r="AF98">
        <v>-0.54590000000000005</v>
      </c>
      <c r="AG98">
        <v>-0.70640000000000003</v>
      </c>
      <c r="AH98">
        <v>698490.9608</v>
      </c>
      <c r="AI98">
        <v>3.2800000000000003E-2</v>
      </c>
      <c r="AJ98">
        <v>0.1832</v>
      </c>
      <c r="AK98">
        <v>30790</v>
      </c>
      <c r="AL98">
        <v>-3.8999999999999998E-3</v>
      </c>
      <c r="AM98">
        <v>-0.1845</v>
      </c>
      <c r="AN98">
        <v>0.69660568700000003</v>
      </c>
      <c r="AO98">
        <v>0.1701</v>
      </c>
      <c r="AP98">
        <v>0.62909999999999999</v>
      </c>
    </row>
    <row r="99" spans="1:42">
      <c r="A99">
        <v>202102</v>
      </c>
      <c r="B99" t="s">
        <v>2064</v>
      </c>
      <c r="C99" t="s">
        <v>2151</v>
      </c>
      <c r="D99" t="s">
        <v>2152</v>
      </c>
      <c r="E99" s="6">
        <f t="shared" si="2"/>
        <v>44228</v>
      </c>
      <c r="F99" s="6" t="str">
        <f t="shared" si="3"/>
        <v>California-44255</v>
      </c>
      <c r="G99">
        <v>799500</v>
      </c>
      <c r="H99">
        <v>3.1600000000000003E-2</v>
      </c>
      <c r="I99">
        <v>0.35510000000000003</v>
      </c>
      <c r="J99">
        <v>35225</v>
      </c>
      <c r="K99">
        <v>-5.7000000000000002E-2</v>
      </c>
      <c r="L99">
        <v>-0.39960000000000001</v>
      </c>
      <c r="M99">
        <v>43</v>
      </c>
      <c r="N99">
        <v>-0.328125</v>
      </c>
      <c r="O99">
        <v>-0.218181818</v>
      </c>
      <c r="P99">
        <v>29956</v>
      </c>
      <c r="Q99">
        <v>0.1118</v>
      </c>
      <c r="R99">
        <v>-9.3899999999999997E-2</v>
      </c>
      <c r="S99">
        <v>1440</v>
      </c>
      <c r="T99">
        <v>0.1077</v>
      </c>
      <c r="U99">
        <v>-0.2157</v>
      </c>
      <c r="V99">
        <v>4864</v>
      </c>
      <c r="W99">
        <v>-6.7500000000000004E-2</v>
      </c>
      <c r="X99">
        <v>-0.60209999999999997</v>
      </c>
      <c r="Y99">
        <v>49367</v>
      </c>
      <c r="Z99">
        <v>0.1076</v>
      </c>
      <c r="AA99">
        <v>0.17530000000000001</v>
      </c>
      <c r="AB99">
        <v>468.6875</v>
      </c>
      <c r="AC99">
        <v>5.0599999999999999E-2</v>
      </c>
      <c r="AD99">
        <v>0.49230000000000002</v>
      </c>
      <c r="AE99">
        <v>1828</v>
      </c>
      <c r="AF99">
        <v>-6.4999999999999997E-3</v>
      </c>
      <c r="AG99">
        <v>-2.4E-2</v>
      </c>
      <c r="AH99">
        <v>1927367.115</v>
      </c>
      <c r="AI99">
        <v>5.7500000000000002E-2</v>
      </c>
      <c r="AJ99">
        <v>0.4667</v>
      </c>
      <c r="AK99">
        <v>84592</v>
      </c>
      <c r="AL99">
        <v>3.2599999999999997E-2</v>
      </c>
      <c r="AM99">
        <v>-0.15970000000000001</v>
      </c>
      <c r="AN99">
        <v>1.401476224</v>
      </c>
      <c r="AO99">
        <v>0.2082</v>
      </c>
      <c r="AP99">
        <v>0.6855</v>
      </c>
    </row>
    <row r="100" spans="1:42">
      <c r="A100">
        <v>202102</v>
      </c>
      <c r="B100" t="s">
        <v>2064</v>
      </c>
      <c r="C100" t="s">
        <v>2193</v>
      </c>
      <c r="D100" t="s">
        <v>2194</v>
      </c>
      <c r="E100" s="6">
        <f t="shared" si="2"/>
        <v>44228</v>
      </c>
      <c r="F100" s="6" t="str">
        <f t="shared" si="3"/>
        <v>Arizona-44255</v>
      </c>
      <c r="G100">
        <v>427000</v>
      </c>
      <c r="H100">
        <v>1.9099999999999999E-2</v>
      </c>
      <c r="I100">
        <v>0.15440000000000001</v>
      </c>
      <c r="J100">
        <v>6525</v>
      </c>
      <c r="K100">
        <v>-0.2056</v>
      </c>
      <c r="L100">
        <v>-0.63339999999999996</v>
      </c>
      <c r="M100">
        <v>33.5</v>
      </c>
      <c r="N100">
        <v>-0.27173913</v>
      </c>
      <c r="O100">
        <v>-0.45967741899999998</v>
      </c>
      <c r="P100">
        <v>6912</v>
      </c>
      <c r="Q100">
        <v>-4.5999999999999999E-3</v>
      </c>
      <c r="R100">
        <v>-0.21879999999999999</v>
      </c>
      <c r="S100">
        <v>664</v>
      </c>
      <c r="T100">
        <v>-0.28449999999999998</v>
      </c>
      <c r="U100">
        <v>-0.33860000000000001</v>
      </c>
      <c r="V100">
        <v>1440</v>
      </c>
      <c r="W100">
        <v>-0.25769999999999998</v>
      </c>
      <c r="X100">
        <v>-0.76390000000000002</v>
      </c>
      <c r="Y100">
        <v>16793</v>
      </c>
      <c r="Z100">
        <v>0.20130000000000001</v>
      </c>
      <c r="AA100">
        <v>6.4500000000000002E-2</v>
      </c>
      <c r="AB100">
        <v>217.73243600000001</v>
      </c>
      <c r="AC100">
        <v>1.7899999999999999E-2</v>
      </c>
      <c r="AD100">
        <v>0.19819999999999999</v>
      </c>
      <c r="AE100">
        <v>2061</v>
      </c>
      <c r="AF100">
        <v>1.23E-2</v>
      </c>
      <c r="AG100">
        <v>-2.3699999999999999E-2</v>
      </c>
      <c r="AH100">
        <v>833868.60230000003</v>
      </c>
      <c r="AI100">
        <v>8.1600000000000006E-2</v>
      </c>
      <c r="AJ100">
        <v>0.377</v>
      </c>
      <c r="AK100">
        <v>23318</v>
      </c>
      <c r="AL100">
        <v>5.0700000000000002E-2</v>
      </c>
      <c r="AM100">
        <v>-0.30549999999999999</v>
      </c>
      <c r="AN100">
        <v>2.5736398469999999</v>
      </c>
      <c r="AO100">
        <v>0.87180000000000002</v>
      </c>
      <c r="AP100">
        <v>1.6872</v>
      </c>
    </row>
    <row r="101" spans="1:42">
      <c r="A101">
        <v>202102</v>
      </c>
      <c r="B101" t="s">
        <v>2064</v>
      </c>
      <c r="C101" t="s">
        <v>2217</v>
      </c>
      <c r="D101" t="s">
        <v>2218</v>
      </c>
      <c r="E101" s="6">
        <f t="shared" si="2"/>
        <v>44228</v>
      </c>
      <c r="F101" s="6" t="str">
        <f t="shared" si="3"/>
        <v>Nebraska-44255</v>
      </c>
      <c r="G101">
        <v>266725</v>
      </c>
      <c r="H101">
        <v>4.6399999999999997E-2</v>
      </c>
      <c r="I101">
        <v>0.11600000000000001</v>
      </c>
      <c r="J101">
        <v>2665</v>
      </c>
      <c r="K101">
        <v>-0.12280000000000001</v>
      </c>
      <c r="L101">
        <v>-0.43469999999999998</v>
      </c>
      <c r="M101">
        <v>96</v>
      </c>
      <c r="N101">
        <v>0.11627907</v>
      </c>
      <c r="O101">
        <v>0.185185185</v>
      </c>
      <c r="P101">
        <v>1016</v>
      </c>
      <c r="Q101">
        <v>-0.15329999999999999</v>
      </c>
      <c r="R101">
        <v>-0.4279</v>
      </c>
      <c r="S101">
        <v>184</v>
      </c>
      <c r="T101">
        <v>-0.43209999999999998</v>
      </c>
      <c r="U101">
        <v>0.64290000000000003</v>
      </c>
      <c r="V101">
        <v>232</v>
      </c>
      <c r="W101">
        <v>-0.3095</v>
      </c>
      <c r="X101">
        <v>-0.64629999999999999</v>
      </c>
      <c r="Y101">
        <v>3818</v>
      </c>
      <c r="Z101">
        <v>0.11509999999999999</v>
      </c>
      <c r="AA101">
        <v>0.26169999999999999</v>
      </c>
      <c r="AB101">
        <v>124.97181089999999</v>
      </c>
      <c r="AC101">
        <v>1.8800000000000001E-2</v>
      </c>
      <c r="AD101">
        <v>5.4199999999999998E-2</v>
      </c>
      <c r="AE101">
        <v>1942</v>
      </c>
      <c r="AF101">
        <v>1.89E-2</v>
      </c>
      <c r="AG101">
        <v>3.5200000000000002E-2</v>
      </c>
      <c r="AH101">
        <v>330983.03820000001</v>
      </c>
      <c r="AI101">
        <v>3.7900000000000003E-2</v>
      </c>
      <c r="AJ101">
        <v>6.0999999999999999E-2</v>
      </c>
      <c r="AK101">
        <v>6483</v>
      </c>
      <c r="AL101">
        <v>3.2000000000000002E-3</v>
      </c>
      <c r="AM101">
        <v>-0.16239999999999999</v>
      </c>
      <c r="AN101">
        <v>1.432645403</v>
      </c>
      <c r="AO101">
        <v>0.30559999999999998</v>
      </c>
      <c r="AP101">
        <v>0.79069999999999996</v>
      </c>
    </row>
    <row r="102" spans="1:42">
      <c r="A102">
        <v>202102</v>
      </c>
      <c r="B102" t="s">
        <v>2064</v>
      </c>
      <c r="C102" t="s">
        <v>2189</v>
      </c>
      <c r="D102" t="s">
        <v>2190</v>
      </c>
      <c r="E102" s="6">
        <f t="shared" si="2"/>
        <v>44228</v>
      </c>
      <c r="F102" s="6" t="str">
        <f t="shared" si="3"/>
        <v>Utah-44255</v>
      </c>
      <c r="G102">
        <v>599450</v>
      </c>
      <c r="H102">
        <v>1.6199999999999999E-2</v>
      </c>
      <c r="I102">
        <v>0.34710000000000002</v>
      </c>
      <c r="J102">
        <v>2784</v>
      </c>
      <c r="K102">
        <v>-0.15840000000000001</v>
      </c>
      <c r="L102">
        <v>-0.68210000000000004</v>
      </c>
      <c r="M102">
        <v>43</v>
      </c>
      <c r="N102">
        <v>-0.34848484800000001</v>
      </c>
      <c r="O102">
        <v>-0.40277777799999998</v>
      </c>
      <c r="P102">
        <v>2840</v>
      </c>
      <c r="Q102">
        <v>0.21779999999999999</v>
      </c>
      <c r="R102">
        <v>-0.2341</v>
      </c>
      <c r="S102">
        <v>320</v>
      </c>
      <c r="T102">
        <v>5.2600000000000001E-2</v>
      </c>
      <c r="U102">
        <v>-0.50619999999999998</v>
      </c>
      <c r="V102">
        <v>376</v>
      </c>
      <c r="W102">
        <v>-4.0800000000000003E-2</v>
      </c>
      <c r="X102">
        <v>-0.76729999999999998</v>
      </c>
      <c r="Y102">
        <v>8025</v>
      </c>
      <c r="Z102">
        <v>6.6199999999999995E-2</v>
      </c>
      <c r="AA102">
        <v>0.19420000000000001</v>
      </c>
      <c r="AB102">
        <v>236.17332020000001</v>
      </c>
      <c r="AC102">
        <v>7.3099999999999998E-2</v>
      </c>
      <c r="AD102">
        <v>0.3861</v>
      </c>
      <c r="AE102">
        <v>2530.5</v>
      </c>
      <c r="AF102">
        <v>-8.8000000000000005E-3</v>
      </c>
      <c r="AG102">
        <v>-3.9699999999999999E-2</v>
      </c>
      <c r="AH102">
        <v>1391943.929</v>
      </c>
      <c r="AI102">
        <v>0.1074</v>
      </c>
      <c r="AJ102">
        <v>0.70109999999999995</v>
      </c>
      <c r="AK102">
        <v>10809</v>
      </c>
      <c r="AL102">
        <v>-2.3999999999999998E-3</v>
      </c>
      <c r="AM102">
        <v>-0.30159999999999998</v>
      </c>
      <c r="AN102">
        <v>2.8825431030000002</v>
      </c>
      <c r="AO102">
        <v>0.60719999999999996</v>
      </c>
      <c r="AP102">
        <v>2.1152000000000002</v>
      </c>
    </row>
    <row r="103" spans="1:42">
      <c r="A103">
        <v>202102</v>
      </c>
      <c r="B103" t="s">
        <v>2064</v>
      </c>
      <c r="C103" t="s">
        <v>2123</v>
      </c>
      <c r="D103" t="s">
        <v>2124</v>
      </c>
      <c r="E103" s="6">
        <f t="shared" si="2"/>
        <v>44228</v>
      </c>
      <c r="F103" s="6" t="str">
        <f t="shared" si="3"/>
        <v>Ohio-44255</v>
      </c>
      <c r="G103">
        <v>202400</v>
      </c>
      <c r="H103">
        <v>6.5799999999999997E-2</v>
      </c>
      <c r="I103">
        <v>0.1258</v>
      </c>
      <c r="J103">
        <v>10179</v>
      </c>
      <c r="K103">
        <v>-0.2077</v>
      </c>
      <c r="L103">
        <v>-0.55300000000000005</v>
      </c>
      <c r="M103">
        <v>64.5</v>
      </c>
      <c r="N103">
        <v>-2.2727272999999999E-2</v>
      </c>
      <c r="O103">
        <v>-0.11643835600000001</v>
      </c>
      <c r="P103">
        <v>6400</v>
      </c>
      <c r="Q103">
        <v>-4.82E-2</v>
      </c>
      <c r="R103">
        <v>-0.35039999999999999</v>
      </c>
      <c r="S103">
        <v>300</v>
      </c>
      <c r="T103">
        <v>0.10290000000000001</v>
      </c>
      <c r="U103">
        <v>-0.2021</v>
      </c>
      <c r="V103">
        <v>1936</v>
      </c>
      <c r="W103">
        <v>-0.36899999999999999</v>
      </c>
      <c r="X103">
        <v>-0.67430000000000001</v>
      </c>
      <c r="Y103">
        <v>17193</v>
      </c>
      <c r="Z103">
        <v>0.14580000000000001</v>
      </c>
      <c r="AA103">
        <v>6.3399999999999998E-2</v>
      </c>
      <c r="AB103">
        <v>103.6121109</v>
      </c>
      <c r="AC103">
        <v>2.1100000000000001E-2</v>
      </c>
      <c r="AD103">
        <v>0.1113</v>
      </c>
      <c r="AE103">
        <v>1588.5</v>
      </c>
      <c r="AF103">
        <v>2.8E-3</v>
      </c>
      <c r="AG103">
        <v>-4.48E-2</v>
      </c>
      <c r="AH103">
        <v>313066.46649999998</v>
      </c>
      <c r="AI103">
        <v>5.2999999999999999E-2</v>
      </c>
      <c r="AJ103">
        <v>0.1988</v>
      </c>
      <c r="AK103">
        <v>27372</v>
      </c>
      <c r="AL103">
        <v>-1.7299999999999999E-2</v>
      </c>
      <c r="AM103">
        <v>-0.29709999999999998</v>
      </c>
      <c r="AN103">
        <v>1.689065724</v>
      </c>
      <c r="AO103">
        <v>0.5212</v>
      </c>
      <c r="AP103">
        <v>0.97899999999999998</v>
      </c>
    </row>
    <row r="104" spans="1:42">
      <c r="A104">
        <v>202101</v>
      </c>
      <c r="B104" t="s">
        <v>2064</v>
      </c>
      <c r="C104" t="s">
        <v>2205</v>
      </c>
      <c r="D104" t="s">
        <v>2206</v>
      </c>
      <c r="E104" s="6">
        <f t="shared" si="2"/>
        <v>44197</v>
      </c>
      <c r="F104" s="6" t="str">
        <f t="shared" si="3"/>
        <v>Idaho-44227</v>
      </c>
      <c r="G104">
        <v>465000</v>
      </c>
      <c r="H104">
        <v>8.1600000000000006E-2</v>
      </c>
      <c r="I104">
        <v>0.24179999999999999</v>
      </c>
      <c r="J104">
        <v>1824</v>
      </c>
      <c r="K104">
        <v>-0.18790000000000001</v>
      </c>
      <c r="L104">
        <v>-0.6905</v>
      </c>
      <c r="M104">
        <v>66</v>
      </c>
      <c r="N104">
        <v>0.178571429</v>
      </c>
      <c r="O104">
        <v>-0.21893491100000001</v>
      </c>
      <c r="P104">
        <v>1236</v>
      </c>
      <c r="Q104">
        <v>-6.08E-2</v>
      </c>
      <c r="R104">
        <v>-0.40689999999999998</v>
      </c>
      <c r="S104">
        <v>112</v>
      </c>
      <c r="T104">
        <v>-0.3</v>
      </c>
      <c r="U104">
        <v>-0.37780000000000002</v>
      </c>
      <c r="V104">
        <v>224</v>
      </c>
      <c r="W104">
        <v>-0.45629999999999998</v>
      </c>
      <c r="X104">
        <v>-0.75329999999999997</v>
      </c>
      <c r="Y104">
        <v>3737</v>
      </c>
      <c r="Z104">
        <v>-7.5499999999999998E-2</v>
      </c>
      <c r="AA104">
        <v>4.8849999999999998</v>
      </c>
      <c r="AB104">
        <v>237.892562</v>
      </c>
      <c r="AC104">
        <v>7.5499999999999998E-2</v>
      </c>
      <c r="AD104">
        <v>0.3695</v>
      </c>
      <c r="AE104">
        <v>2108</v>
      </c>
      <c r="AF104">
        <v>2.7799999999999998E-2</v>
      </c>
      <c r="AG104">
        <v>-4.1799999999999997E-2</v>
      </c>
      <c r="AH104">
        <v>997150.23109999998</v>
      </c>
      <c r="AI104">
        <v>0.18770000000000001</v>
      </c>
      <c r="AJ104">
        <v>0.62549999999999994</v>
      </c>
      <c r="AK104">
        <v>5561</v>
      </c>
      <c r="AL104">
        <v>-0.11559999999999999</v>
      </c>
      <c r="AM104">
        <v>-0.14829999999999999</v>
      </c>
      <c r="AN104">
        <v>2.04879386</v>
      </c>
      <c r="AO104">
        <v>0.2492</v>
      </c>
      <c r="AP104">
        <v>1.9411</v>
      </c>
    </row>
    <row r="105" spans="1:42">
      <c r="A105">
        <v>202101</v>
      </c>
      <c r="B105" t="s">
        <v>2064</v>
      </c>
      <c r="C105" t="s">
        <v>2167</v>
      </c>
      <c r="D105" t="s">
        <v>2168</v>
      </c>
      <c r="E105" s="6">
        <f t="shared" si="2"/>
        <v>44197</v>
      </c>
      <c r="F105" s="6" t="str">
        <f t="shared" si="3"/>
        <v>Kansas-44227</v>
      </c>
      <c r="G105">
        <v>184000</v>
      </c>
      <c r="H105">
        <v>-3.15E-2</v>
      </c>
      <c r="I105">
        <v>3.2300000000000002E-2</v>
      </c>
      <c r="J105">
        <v>4077</v>
      </c>
      <c r="K105">
        <v>-0.13969999999999999</v>
      </c>
      <c r="L105">
        <v>-0.49509999999999998</v>
      </c>
      <c r="M105">
        <v>80</v>
      </c>
      <c r="N105">
        <v>0.25</v>
      </c>
      <c r="O105">
        <v>-0.116022099</v>
      </c>
      <c r="P105">
        <v>1732</v>
      </c>
      <c r="Q105">
        <v>2.3E-3</v>
      </c>
      <c r="R105">
        <v>-0.29249999999999998</v>
      </c>
      <c r="S105">
        <v>164</v>
      </c>
      <c r="T105">
        <v>0.1714</v>
      </c>
      <c r="U105">
        <v>0.1389</v>
      </c>
      <c r="V105">
        <v>756</v>
      </c>
      <c r="W105">
        <v>-7.8E-2</v>
      </c>
      <c r="X105">
        <v>-0.43409999999999999</v>
      </c>
      <c r="Y105">
        <v>4375</v>
      </c>
      <c r="Z105">
        <v>-8.6099999999999996E-2</v>
      </c>
      <c r="AA105">
        <v>0.3226</v>
      </c>
      <c r="AB105">
        <v>98.039215690000006</v>
      </c>
      <c r="AC105">
        <v>-1.3299999999999999E-2</v>
      </c>
      <c r="AD105">
        <v>8.1799999999999998E-2</v>
      </c>
      <c r="AE105">
        <v>1902</v>
      </c>
      <c r="AF105">
        <v>-8.0000000000000004E-4</v>
      </c>
      <c r="AG105">
        <v>-1.9599999999999999E-2</v>
      </c>
      <c r="AH105">
        <v>299086.46549999999</v>
      </c>
      <c r="AI105">
        <v>1.77E-2</v>
      </c>
      <c r="AJ105">
        <v>9.3399999999999997E-2</v>
      </c>
      <c r="AK105">
        <v>8452</v>
      </c>
      <c r="AL105">
        <v>-0.11269999999999999</v>
      </c>
      <c r="AM105">
        <v>-0.25750000000000001</v>
      </c>
      <c r="AN105">
        <v>1.073092961</v>
      </c>
      <c r="AO105">
        <v>6.3E-2</v>
      </c>
      <c r="AP105">
        <v>0.66339999999999999</v>
      </c>
    </row>
    <row r="106" spans="1:42">
      <c r="A106">
        <v>202101</v>
      </c>
      <c r="B106" t="s">
        <v>2064</v>
      </c>
      <c r="C106" t="s">
        <v>2143</v>
      </c>
      <c r="D106" t="s">
        <v>2144</v>
      </c>
      <c r="E106" s="6">
        <f t="shared" si="2"/>
        <v>44197</v>
      </c>
      <c r="F106" s="6" t="str">
        <f t="shared" si="3"/>
        <v>Mississippi-44227</v>
      </c>
      <c r="G106">
        <v>220000</v>
      </c>
      <c r="H106">
        <v>-9.1999999999999998E-3</v>
      </c>
      <c r="I106">
        <v>0.10639999999999999</v>
      </c>
      <c r="J106">
        <v>5252</v>
      </c>
      <c r="K106">
        <v>-8.6900000000000005E-2</v>
      </c>
      <c r="L106">
        <v>-0.44519999999999998</v>
      </c>
      <c r="M106">
        <v>92</v>
      </c>
      <c r="N106">
        <v>9.5238094999999995E-2</v>
      </c>
      <c r="O106">
        <v>-0.123809524</v>
      </c>
      <c r="P106">
        <v>1708</v>
      </c>
      <c r="Q106">
        <v>0.12659999999999999</v>
      </c>
      <c r="R106">
        <v>-0.26250000000000001</v>
      </c>
      <c r="S106">
        <v>248</v>
      </c>
      <c r="T106">
        <v>1.2142999999999999</v>
      </c>
      <c r="U106">
        <v>1.2963</v>
      </c>
      <c r="V106">
        <v>768</v>
      </c>
      <c r="W106">
        <v>2.6700000000000002E-2</v>
      </c>
      <c r="X106">
        <v>-0.50770000000000004</v>
      </c>
      <c r="Y106">
        <v>3142</v>
      </c>
      <c r="Z106">
        <v>-6.2899999999999998E-2</v>
      </c>
      <c r="AA106">
        <v>0.44390000000000002</v>
      </c>
      <c r="AB106">
        <v>104.56621</v>
      </c>
      <c r="AC106">
        <v>9.2999999999999992E-3</v>
      </c>
      <c r="AD106">
        <v>8.8200000000000001E-2</v>
      </c>
      <c r="AE106">
        <v>2000</v>
      </c>
      <c r="AF106">
        <v>-1.6999999999999999E-3</v>
      </c>
      <c r="AG106">
        <v>1.4500000000000001E-2</v>
      </c>
      <c r="AH106">
        <v>298304.69689999998</v>
      </c>
      <c r="AI106">
        <v>4.3E-3</v>
      </c>
      <c r="AJ106">
        <v>0.14949999999999999</v>
      </c>
      <c r="AK106">
        <v>8394</v>
      </c>
      <c r="AL106">
        <v>-7.8100000000000003E-2</v>
      </c>
      <c r="AM106">
        <v>-0.27900000000000003</v>
      </c>
      <c r="AN106">
        <v>0.59824828600000002</v>
      </c>
      <c r="AO106">
        <v>1.5299999999999999E-2</v>
      </c>
      <c r="AP106">
        <v>0.36840000000000001</v>
      </c>
    </row>
    <row r="107" spans="1:42">
      <c r="A107">
        <v>202101</v>
      </c>
      <c r="B107" t="s">
        <v>2064</v>
      </c>
      <c r="C107" t="s">
        <v>2191</v>
      </c>
      <c r="D107" t="s">
        <v>2192</v>
      </c>
      <c r="E107" s="6">
        <f t="shared" si="2"/>
        <v>44197</v>
      </c>
      <c r="F107" s="6" t="str">
        <f t="shared" si="3"/>
        <v>South dakota-44227</v>
      </c>
      <c r="G107">
        <v>239900</v>
      </c>
      <c r="H107">
        <v>-2.0999999999999999E-3</v>
      </c>
      <c r="I107">
        <v>1.0500000000000001E-2</v>
      </c>
      <c r="J107">
        <v>1726</v>
      </c>
      <c r="K107">
        <v>-8.9700000000000002E-2</v>
      </c>
      <c r="L107">
        <v>-0.40870000000000001</v>
      </c>
      <c r="M107">
        <v>61</v>
      </c>
      <c r="N107">
        <v>-6.8702289999999999E-2</v>
      </c>
      <c r="O107">
        <v>-0.278106509</v>
      </c>
      <c r="P107">
        <v>632</v>
      </c>
      <c r="Q107">
        <v>0.29509999999999997</v>
      </c>
      <c r="R107">
        <v>-0.16400000000000001</v>
      </c>
      <c r="S107">
        <v>36</v>
      </c>
      <c r="T107">
        <v>0.5</v>
      </c>
      <c r="U107">
        <v>2</v>
      </c>
      <c r="V107">
        <v>132</v>
      </c>
      <c r="W107">
        <v>0</v>
      </c>
      <c r="X107">
        <v>-0.53520000000000001</v>
      </c>
      <c r="Y107">
        <v>612</v>
      </c>
      <c r="Z107">
        <v>-0.1118</v>
      </c>
      <c r="AA107">
        <v>0.42659999999999998</v>
      </c>
      <c r="AB107">
        <v>136.3298202</v>
      </c>
      <c r="AC107">
        <v>1.9699999999999999E-2</v>
      </c>
      <c r="AD107">
        <v>9.8599999999999993E-2</v>
      </c>
      <c r="AE107">
        <v>1744</v>
      </c>
      <c r="AF107">
        <v>-5.1400000000000001E-2</v>
      </c>
      <c r="AG107">
        <v>-7.9399999999999998E-2</v>
      </c>
      <c r="AH107">
        <v>314071.87060000002</v>
      </c>
      <c r="AI107">
        <v>-3.5200000000000002E-2</v>
      </c>
      <c r="AJ107">
        <v>2.5100000000000001E-2</v>
      </c>
      <c r="AK107">
        <v>2338</v>
      </c>
      <c r="AL107">
        <v>-9.5600000000000004E-2</v>
      </c>
      <c r="AM107">
        <v>-0.30170000000000002</v>
      </c>
      <c r="AN107">
        <v>0.35457705699999997</v>
      </c>
      <c r="AO107">
        <v>-8.8000000000000005E-3</v>
      </c>
      <c r="AP107">
        <v>0.20760000000000001</v>
      </c>
    </row>
    <row r="108" spans="1:42">
      <c r="A108">
        <v>202101</v>
      </c>
      <c r="B108" t="s">
        <v>2064</v>
      </c>
      <c r="C108" t="s">
        <v>2157</v>
      </c>
      <c r="D108" t="s">
        <v>2158</v>
      </c>
      <c r="E108" s="6">
        <f t="shared" si="2"/>
        <v>44197</v>
      </c>
      <c r="F108" s="6" t="str">
        <f t="shared" si="3"/>
        <v>Iowa-44227</v>
      </c>
      <c r="G108">
        <v>219900</v>
      </c>
      <c r="H108">
        <v>2.3300000000000001E-2</v>
      </c>
      <c r="I108">
        <v>0.1037</v>
      </c>
      <c r="J108">
        <v>7796</v>
      </c>
      <c r="K108">
        <v>-0.1043</v>
      </c>
      <c r="L108">
        <v>-0.40560000000000002</v>
      </c>
      <c r="M108">
        <v>87</v>
      </c>
      <c r="N108">
        <v>0.12987013</v>
      </c>
      <c r="O108">
        <v>5.4545455E-2</v>
      </c>
      <c r="P108">
        <v>2308</v>
      </c>
      <c r="Q108">
        <v>0.14480000000000001</v>
      </c>
      <c r="R108">
        <v>-0.38219999999999998</v>
      </c>
      <c r="S108">
        <v>344</v>
      </c>
      <c r="T108">
        <v>-0.21820000000000001</v>
      </c>
      <c r="U108">
        <v>1.8667</v>
      </c>
      <c r="V108">
        <v>1196</v>
      </c>
      <c r="W108">
        <v>-0.34289999999999998</v>
      </c>
      <c r="X108">
        <v>-0.40200000000000002</v>
      </c>
      <c r="Y108">
        <v>5432</v>
      </c>
      <c r="Z108">
        <v>-0.1152</v>
      </c>
      <c r="AA108">
        <v>0.45279999999999998</v>
      </c>
      <c r="AB108">
        <v>131.82883939999999</v>
      </c>
      <c r="AC108">
        <v>9.2999999999999992E-3</v>
      </c>
      <c r="AD108">
        <v>9.1800000000000007E-2</v>
      </c>
      <c r="AE108">
        <v>1568</v>
      </c>
      <c r="AF108">
        <v>-5.1000000000000004E-3</v>
      </c>
      <c r="AG108">
        <v>-2.9399999999999999E-2</v>
      </c>
      <c r="AH108">
        <v>255536.84220000001</v>
      </c>
      <c r="AI108">
        <v>4.7999999999999996E-3</v>
      </c>
      <c r="AJ108">
        <v>6.8599999999999994E-2</v>
      </c>
      <c r="AK108">
        <v>13228</v>
      </c>
      <c r="AL108">
        <v>-0.10879999999999999</v>
      </c>
      <c r="AM108">
        <v>-0.2152</v>
      </c>
      <c r="AN108">
        <v>0.69676757300000003</v>
      </c>
      <c r="AO108">
        <v>-8.5000000000000006E-3</v>
      </c>
      <c r="AP108">
        <v>0.41170000000000001</v>
      </c>
    </row>
    <row r="109" spans="1:42">
      <c r="A109">
        <v>202101</v>
      </c>
      <c r="B109" t="s">
        <v>2064</v>
      </c>
      <c r="C109" t="s">
        <v>2181</v>
      </c>
      <c r="D109" t="s">
        <v>2182</v>
      </c>
      <c r="E109" s="6">
        <f t="shared" si="2"/>
        <v>44197</v>
      </c>
      <c r="F109" s="6" t="str">
        <f t="shared" si="3"/>
        <v>Florida-44227</v>
      </c>
      <c r="G109">
        <v>349500</v>
      </c>
      <c r="H109">
        <v>1.32E-2</v>
      </c>
      <c r="I109">
        <v>2.81E-2</v>
      </c>
      <c r="J109">
        <v>83139</v>
      </c>
      <c r="K109">
        <v>-0.1026</v>
      </c>
      <c r="L109">
        <v>-0.39190000000000003</v>
      </c>
      <c r="M109">
        <v>78</v>
      </c>
      <c r="N109">
        <v>6.8493151000000002E-2</v>
      </c>
      <c r="O109">
        <v>-3.7037037000000002E-2</v>
      </c>
      <c r="P109">
        <v>32896</v>
      </c>
      <c r="Q109">
        <v>7.1499999999999994E-2</v>
      </c>
      <c r="R109">
        <v>-0.26119999999999999</v>
      </c>
      <c r="S109">
        <v>7416</v>
      </c>
      <c r="T109">
        <v>0.53220000000000001</v>
      </c>
      <c r="U109">
        <v>0.94950000000000001</v>
      </c>
      <c r="V109">
        <v>15484</v>
      </c>
      <c r="W109">
        <v>-7.9899999999999999E-2</v>
      </c>
      <c r="X109">
        <v>-0.58360000000000001</v>
      </c>
      <c r="Y109">
        <v>64808</v>
      </c>
      <c r="Z109">
        <v>-2.4199999999999999E-2</v>
      </c>
      <c r="AA109">
        <v>0.38479999999999998</v>
      </c>
      <c r="AB109">
        <v>211</v>
      </c>
      <c r="AC109">
        <v>3.9899999999999998E-2</v>
      </c>
      <c r="AD109">
        <v>0.13170000000000001</v>
      </c>
      <c r="AE109">
        <v>1593</v>
      </c>
      <c r="AF109">
        <v>-1.7600000000000001E-2</v>
      </c>
      <c r="AG109">
        <v>-8.7599999999999997E-2</v>
      </c>
      <c r="AH109">
        <v>786828.90430000005</v>
      </c>
      <c r="AI109">
        <v>5.5E-2</v>
      </c>
      <c r="AJ109">
        <v>0.13239999999999999</v>
      </c>
      <c r="AK109">
        <v>147947</v>
      </c>
      <c r="AL109">
        <v>-6.9900000000000004E-2</v>
      </c>
      <c r="AM109">
        <v>-0.1938</v>
      </c>
      <c r="AN109">
        <v>0.77951382599999997</v>
      </c>
      <c r="AO109">
        <v>6.2700000000000006E-2</v>
      </c>
      <c r="AP109">
        <v>0.43719999999999998</v>
      </c>
    </row>
    <row r="110" spans="1:42">
      <c r="A110">
        <v>202101</v>
      </c>
      <c r="B110" t="s">
        <v>2064</v>
      </c>
      <c r="C110" t="s">
        <v>2199</v>
      </c>
      <c r="D110" t="s">
        <v>2200</v>
      </c>
      <c r="E110" s="6">
        <f t="shared" si="2"/>
        <v>44197</v>
      </c>
      <c r="F110" s="6" t="str">
        <f t="shared" si="3"/>
        <v>Illinois-44227</v>
      </c>
      <c r="G110">
        <v>224900</v>
      </c>
      <c r="H110">
        <v>-4.4600000000000001E-2</v>
      </c>
      <c r="I110">
        <v>4.41E-2</v>
      </c>
      <c r="J110">
        <v>30479</v>
      </c>
      <c r="K110">
        <v>-0.11600000000000001</v>
      </c>
      <c r="L110">
        <v>-0.35759999999999997</v>
      </c>
      <c r="M110">
        <v>87</v>
      </c>
      <c r="N110">
        <v>0.19178082199999999</v>
      </c>
      <c r="O110">
        <v>0.122580645</v>
      </c>
      <c r="P110">
        <v>12036</v>
      </c>
      <c r="Q110">
        <v>0.23269999999999999</v>
      </c>
      <c r="R110">
        <v>-0.2417</v>
      </c>
      <c r="S110">
        <v>692</v>
      </c>
      <c r="T110">
        <v>0.74750000000000005</v>
      </c>
      <c r="U110">
        <v>1.5821000000000001</v>
      </c>
      <c r="V110">
        <v>5024</v>
      </c>
      <c r="W110">
        <v>-3.09E-2</v>
      </c>
      <c r="X110">
        <v>-0.433</v>
      </c>
      <c r="Y110">
        <v>20746</v>
      </c>
      <c r="Z110">
        <v>-9.3600000000000003E-2</v>
      </c>
      <c r="AA110">
        <v>0.25519999999999998</v>
      </c>
      <c r="AB110">
        <v>117.765625</v>
      </c>
      <c r="AC110">
        <v>-4.9299999999999997E-2</v>
      </c>
      <c r="AD110">
        <v>8.0299999999999996E-2</v>
      </c>
      <c r="AE110">
        <v>1535</v>
      </c>
      <c r="AF110">
        <v>-1.1599999999999999E-2</v>
      </c>
      <c r="AG110">
        <v>-9.3100000000000002E-2</v>
      </c>
      <c r="AH110">
        <v>373318.16580000002</v>
      </c>
      <c r="AI110">
        <v>1.7500000000000002E-2</v>
      </c>
      <c r="AJ110">
        <v>0.1313</v>
      </c>
      <c r="AK110">
        <v>51225</v>
      </c>
      <c r="AL110">
        <v>-0.107</v>
      </c>
      <c r="AM110">
        <v>-0.1993</v>
      </c>
      <c r="AN110">
        <v>0.68066537599999999</v>
      </c>
      <c r="AO110">
        <v>1.6799999999999999E-2</v>
      </c>
      <c r="AP110">
        <v>0.33229999999999998</v>
      </c>
    </row>
    <row r="111" spans="1:42">
      <c r="A111">
        <v>202101</v>
      </c>
      <c r="B111" t="s">
        <v>2064</v>
      </c>
      <c r="C111" t="s">
        <v>2173</v>
      </c>
      <c r="D111" t="s">
        <v>2174</v>
      </c>
      <c r="E111" s="6">
        <f t="shared" si="2"/>
        <v>44197</v>
      </c>
      <c r="F111" s="6" t="str">
        <f t="shared" si="3"/>
        <v>Michigan-44227</v>
      </c>
      <c r="G111">
        <v>239900</v>
      </c>
      <c r="H111">
        <v>2.5399999999999999E-2</v>
      </c>
      <c r="I111">
        <v>0.17050000000000001</v>
      </c>
      <c r="J111">
        <v>14385</v>
      </c>
      <c r="K111">
        <v>-0.1643</v>
      </c>
      <c r="L111">
        <v>-0.53600000000000003</v>
      </c>
      <c r="M111">
        <v>72</v>
      </c>
      <c r="N111">
        <v>0.16129032300000001</v>
      </c>
      <c r="O111">
        <v>-0.18181818199999999</v>
      </c>
      <c r="P111">
        <v>6632</v>
      </c>
      <c r="Q111">
        <v>-3.32E-2</v>
      </c>
      <c r="R111">
        <v>-0.29449999999999998</v>
      </c>
      <c r="S111">
        <v>692</v>
      </c>
      <c r="T111">
        <v>0.69610000000000005</v>
      </c>
      <c r="U111">
        <v>0.74750000000000005</v>
      </c>
      <c r="V111">
        <v>2380</v>
      </c>
      <c r="W111">
        <v>-0.28050000000000003</v>
      </c>
      <c r="X111">
        <v>-0.58299999999999996</v>
      </c>
      <c r="Y111">
        <v>8944</v>
      </c>
      <c r="Z111">
        <v>-0.15579999999999999</v>
      </c>
      <c r="AA111">
        <v>1.1402000000000001</v>
      </c>
      <c r="AB111">
        <v>143.2208784</v>
      </c>
      <c r="AC111">
        <v>2.7699999999999999E-2</v>
      </c>
      <c r="AD111">
        <v>0.1656</v>
      </c>
      <c r="AE111">
        <v>1617</v>
      </c>
      <c r="AF111">
        <v>-8.8999999999999999E-3</v>
      </c>
      <c r="AG111">
        <v>-1.1900000000000001E-2</v>
      </c>
      <c r="AH111">
        <v>368885.68890000001</v>
      </c>
      <c r="AI111">
        <v>4.3499999999999997E-2</v>
      </c>
      <c r="AJ111">
        <v>0.2263</v>
      </c>
      <c r="AK111">
        <v>23329</v>
      </c>
      <c r="AL111">
        <v>-0.16109999999999999</v>
      </c>
      <c r="AM111">
        <v>-0.33689999999999998</v>
      </c>
      <c r="AN111">
        <v>0.62175877700000004</v>
      </c>
      <c r="AO111">
        <v>6.3E-3</v>
      </c>
      <c r="AP111">
        <v>0.48699999999999999</v>
      </c>
    </row>
    <row r="112" spans="1:42">
      <c r="A112">
        <v>202101</v>
      </c>
      <c r="B112" t="s">
        <v>2064</v>
      </c>
      <c r="C112" t="s">
        <v>2175</v>
      </c>
      <c r="D112" t="s">
        <v>2176</v>
      </c>
      <c r="E112" s="6">
        <f t="shared" si="2"/>
        <v>44197</v>
      </c>
      <c r="F112" s="6" t="str">
        <f t="shared" si="3"/>
        <v>Nevada-44227</v>
      </c>
      <c r="G112">
        <v>350000</v>
      </c>
      <c r="H112">
        <v>0</v>
      </c>
      <c r="I112">
        <v>3.4000000000000002E-2</v>
      </c>
      <c r="J112">
        <v>7085</v>
      </c>
      <c r="K112">
        <v>-0.1454</v>
      </c>
      <c r="L112">
        <v>-0.31809999999999999</v>
      </c>
      <c r="M112">
        <v>58</v>
      </c>
      <c r="N112">
        <v>0.12621359200000001</v>
      </c>
      <c r="O112">
        <v>-0.183098592</v>
      </c>
      <c r="P112">
        <v>3360</v>
      </c>
      <c r="Q112">
        <v>2.4400000000000002E-2</v>
      </c>
      <c r="R112">
        <v>-0.1411</v>
      </c>
      <c r="S112">
        <v>360</v>
      </c>
      <c r="T112">
        <v>8.43E-2</v>
      </c>
      <c r="U112">
        <v>-1.0999999999999999E-2</v>
      </c>
      <c r="V112">
        <v>1108</v>
      </c>
      <c r="W112">
        <v>-0.28789999999999999</v>
      </c>
      <c r="X112">
        <v>-0.5575</v>
      </c>
      <c r="Y112">
        <v>1419</v>
      </c>
      <c r="Z112">
        <v>-0.1268</v>
      </c>
      <c r="AA112">
        <v>6.8500000000000005E-2</v>
      </c>
      <c r="AB112">
        <v>197.342445</v>
      </c>
      <c r="AC112">
        <v>2.1299999999999999E-2</v>
      </c>
      <c r="AD112">
        <v>9.2700000000000005E-2</v>
      </c>
      <c r="AE112">
        <v>1799</v>
      </c>
      <c r="AF112">
        <v>-1.0699999999999999E-2</v>
      </c>
      <c r="AG112">
        <v>-4.2299999999999997E-2</v>
      </c>
      <c r="AH112">
        <v>662584.77049999998</v>
      </c>
      <c r="AI112">
        <v>6.9000000000000006E-2</v>
      </c>
      <c r="AJ112">
        <v>5.5599999999999997E-2</v>
      </c>
      <c r="AK112">
        <v>8504</v>
      </c>
      <c r="AL112">
        <v>-0.14230000000000001</v>
      </c>
      <c r="AM112">
        <v>-0.27429999999999999</v>
      </c>
      <c r="AN112">
        <v>0.200282287</v>
      </c>
      <c r="AO112">
        <v>4.3E-3</v>
      </c>
      <c r="AP112">
        <v>7.2499999999999995E-2</v>
      </c>
    </row>
    <row r="113" spans="1:42">
      <c r="A113">
        <v>202101</v>
      </c>
      <c r="B113" t="s">
        <v>2064</v>
      </c>
      <c r="C113" t="s">
        <v>2201</v>
      </c>
      <c r="D113" t="s">
        <v>2202</v>
      </c>
      <c r="E113" s="6">
        <f t="shared" si="2"/>
        <v>44197</v>
      </c>
      <c r="F113" s="6" t="str">
        <f t="shared" si="3"/>
        <v>Montana-44227</v>
      </c>
      <c r="G113">
        <v>399900</v>
      </c>
      <c r="H113">
        <v>8.6E-3</v>
      </c>
      <c r="I113">
        <v>0.14580000000000001</v>
      </c>
      <c r="J113">
        <v>2356</v>
      </c>
      <c r="K113">
        <v>-0.1293</v>
      </c>
      <c r="L113">
        <v>-0.52449999999999997</v>
      </c>
      <c r="M113">
        <v>108</v>
      </c>
      <c r="N113">
        <v>0.125</v>
      </c>
      <c r="O113">
        <v>-0.194029851</v>
      </c>
      <c r="P113">
        <v>736</v>
      </c>
      <c r="Q113">
        <v>0.1084</v>
      </c>
      <c r="R113">
        <v>-0.27839999999999998</v>
      </c>
      <c r="S113">
        <v>68</v>
      </c>
      <c r="T113">
        <v>0.7</v>
      </c>
      <c r="U113">
        <v>0.88890000000000002</v>
      </c>
      <c r="V113">
        <v>200</v>
      </c>
      <c r="W113">
        <v>-0.12280000000000001</v>
      </c>
      <c r="X113">
        <v>-0.54949999999999999</v>
      </c>
      <c r="Y113">
        <v>2442</v>
      </c>
      <c r="Z113">
        <v>-8.4400000000000003E-2</v>
      </c>
      <c r="AA113">
        <v>0.52149999999999996</v>
      </c>
      <c r="AB113">
        <v>196.46643109999999</v>
      </c>
      <c r="AC113">
        <v>7.7999999999999996E-3</v>
      </c>
      <c r="AD113">
        <v>0.1278</v>
      </c>
      <c r="AE113">
        <v>2145</v>
      </c>
      <c r="AF113">
        <v>1.7999999999999999E-2</v>
      </c>
      <c r="AG113">
        <v>5.4000000000000003E-3</v>
      </c>
      <c r="AH113">
        <v>912047.00589999999</v>
      </c>
      <c r="AI113">
        <v>7.0599999999999996E-2</v>
      </c>
      <c r="AJ113">
        <v>0.3901</v>
      </c>
      <c r="AK113">
        <v>4798</v>
      </c>
      <c r="AL113">
        <v>-0.107</v>
      </c>
      <c r="AM113">
        <v>-0.26860000000000001</v>
      </c>
      <c r="AN113">
        <v>1.036502547</v>
      </c>
      <c r="AO113">
        <v>5.0900000000000001E-2</v>
      </c>
      <c r="AP113">
        <v>0.71260000000000001</v>
      </c>
    </row>
    <row r="114" spans="1:42">
      <c r="A114">
        <v>202101</v>
      </c>
      <c r="B114" t="s">
        <v>2064</v>
      </c>
      <c r="C114" t="s">
        <v>2207</v>
      </c>
      <c r="D114" t="s">
        <v>2208</v>
      </c>
      <c r="E114" s="6">
        <f t="shared" si="2"/>
        <v>44197</v>
      </c>
      <c r="F114" s="6" t="str">
        <f t="shared" si="3"/>
        <v>Oregon-44227</v>
      </c>
      <c r="G114">
        <v>485000</v>
      </c>
      <c r="H114">
        <v>2.3199999999999998E-2</v>
      </c>
      <c r="I114">
        <v>0.1426</v>
      </c>
      <c r="J114">
        <v>4666</v>
      </c>
      <c r="K114">
        <v>-0.17119999999999999</v>
      </c>
      <c r="L114">
        <v>-0.57620000000000005</v>
      </c>
      <c r="M114">
        <v>62</v>
      </c>
      <c r="N114">
        <v>4.2016807000000003E-2</v>
      </c>
      <c r="O114">
        <v>-0.26190476200000001</v>
      </c>
      <c r="P114">
        <v>3544</v>
      </c>
      <c r="Q114">
        <v>0.1845</v>
      </c>
      <c r="R114">
        <v>-0.16339999999999999</v>
      </c>
      <c r="S114">
        <v>308</v>
      </c>
      <c r="T114">
        <v>-0.84440000000000004</v>
      </c>
      <c r="U114">
        <v>-7.2300000000000003E-2</v>
      </c>
      <c r="V114">
        <v>816</v>
      </c>
      <c r="W114">
        <v>-0.63890000000000002</v>
      </c>
      <c r="X114">
        <v>-0.65659999999999996</v>
      </c>
      <c r="Y114">
        <v>7846</v>
      </c>
      <c r="Z114">
        <v>-0.1226</v>
      </c>
      <c r="AA114">
        <v>0.314</v>
      </c>
      <c r="AB114">
        <v>259.37749400000001</v>
      </c>
      <c r="AC114">
        <v>4.1599999999999998E-2</v>
      </c>
      <c r="AD114">
        <v>0.1943</v>
      </c>
      <c r="AE114">
        <v>1899</v>
      </c>
      <c r="AF114">
        <v>-1.2699999999999999E-2</v>
      </c>
      <c r="AG114">
        <v>-4.07E-2</v>
      </c>
      <c r="AH114">
        <v>684443.80630000005</v>
      </c>
      <c r="AI114">
        <v>6.3899999999999998E-2</v>
      </c>
      <c r="AJ114">
        <v>0.2092</v>
      </c>
      <c r="AK114">
        <v>12512</v>
      </c>
      <c r="AL114">
        <v>-0.1414</v>
      </c>
      <c r="AM114">
        <v>-0.26319999999999999</v>
      </c>
      <c r="AN114">
        <v>1.681525932</v>
      </c>
      <c r="AO114">
        <v>9.3200000000000005E-2</v>
      </c>
      <c r="AP114">
        <v>1.1392</v>
      </c>
    </row>
    <row r="115" spans="1:42">
      <c r="A115">
        <v>202101</v>
      </c>
      <c r="B115" t="s">
        <v>2064</v>
      </c>
      <c r="C115" t="s">
        <v>2169</v>
      </c>
      <c r="D115" t="s">
        <v>2170</v>
      </c>
      <c r="E115" s="6">
        <f t="shared" si="2"/>
        <v>44197</v>
      </c>
      <c r="F115" s="6" t="str">
        <f t="shared" si="3"/>
        <v>North dakota-44227</v>
      </c>
      <c r="G115">
        <v>235000</v>
      </c>
      <c r="H115">
        <v>-5.3E-3</v>
      </c>
      <c r="I115">
        <v>4.4400000000000002E-2</v>
      </c>
      <c r="J115">
        <v>1992</v>
      </c>
      <c r="K115">
        <v>-0.14910000000000001</v>
      </c>
      <c r="L115">
        <v>-0.29509999999999997</v>
      </c>
      <c r="M115">
        <v>92</v>
      </c>
      <c r="N115">
        <v>5.1428570999999999E-2</v>
      </c>
      <c r="O115">
        <v>-0.123809524</v>
      </c>
      <c r="P115">
        <v>580</v>
      </c>
      <c r="Q115">
        <v>0.26090000000000002</v>
      </c>
      <c r="R115">
        <v>-0.10489999999999999</v>
      </c>
      <c r="S115">
        <v>8</v>
      </c>
      <c r="T115">
        <v>-0.6</v>
      </c>
      <c r="U115">
        <v>-0.66669999999999996</v>
      </c>
      <c r="V115">
        <v>276</v>
      </c>
      <c r="W115">
        <v>-0.1154</v>
      </c>
      <c r="X115">
        <v>-0.25</v>
      </c>
      <c r="Y115">
        <v>740</v>
      </c>
      <c r="Z115">
        <v>-8.3000000000000004E-2</v>
      </c>
      <c r="AA115">
        <v>0.64439999999999997</v>
      </c>
      <c r="AB115">
        <v>114.81481479999999</v>
      </c>
      <c r="AC115">
        <v>2.2000000000000001E-3</v>
      </c>
      <c r="AD115">
        <v>4.2099999999999999E-2</v>
      </c>
      <c r="AE115">
        <v>2064</v>
      </c>
      <c r="AF115">
        <v>-8.2000000000000007E-3</v>
      </c>
      <c r="AG115">
        <v>-1.0500000000000001E-2</v>
      </c>
      <c r="AH115">
        <v>280566.21250000002</v>
      </c>
      <c r="AI115">
        <v>3.8E-3</v>
      </c>
      <c r="AJ115">
        <v>3.5099999999999999E-2</v>
      </c>
      <c r="AK115">
        <v>2732</v>
      </c>
      <c r="AL115">
        <v>-0.1321</v>
      </c>
      <c r="AM115">
        <v>-0.1661</v>
      </c>
      <c r="AN115">
        <v>0.37148594400000001</v>
      </c>
      <c r="AO115">
        <v>2.6800000000000001E-2</v>
      </c>
      <c r="AP115">
        <v>0.21229999999999999</v>
      </c>
    </row>
    <row r="116" spans="1:42">
      <c r="A116">
        <v>202101</v>
      </c>
      <c r="B116" t="s">
        <v>2064</v>
      </c>
      <c r="C116" t="s">
        <v>2141</v>
      </c>
      <c r="D116" t="s">
        <v>2142</v>
      </c>
      <c r="E116" s="6">
        <f t="shared" si="2"/>
        <v>44197</v>
      </c>
      <c r="F116" s="6" t="str">
        <f t="shared" si="3"/>
        <v>New mexico-44227</v>
      </c>
      <c r="G116">
        <v>280990</v>
      </c>
      <c r="H116">
        <v>3.8999999999999998E-3</v>
      </c>
      <c r="I116">
        <v>9.7799999999999998E-2</v>
      </c>
      <c r="J116">
        <v>4059</v>
      </c>
      <c r="K116">
        <v>-0.10730000000000001</v>
      </c>
      <c r="L116">
        <v>-0.37109999999999999</v>
      </c>
      <c r="M116">
        <v>81</v>
      </c>
      <c r="N116">
        <v>0.182481752</v>
      </c>
      <c r="O116">
        <v>-0.177664975</v>
      </c>
      <c r="P116">
        <v>1464</v>
      </c>
      <c r="Q116">
        <v>4.5699999999999998E-2</v>
      </c>
      <c r="R116">
        <v>-0.1903</v>
      </c>
      <c r="S116">
        <v>152</v>
      </c>
      <c r="T116">
        <v>0.31030000000000002</v>
      </c>
      <c r="U116">
        <v>1.5333000000000001</v>
      </c>
      <c r="V116">
        <v>676</v>
      </c>
      <c r="W116">
        <v>-2.3099999999999999E-2</v>
      </c>
      <c r="X116">
        <v>-0.32400000000000001</v>
      </c>
      <c r="Y116">
        <v>2975</v>
      </c>
      <c r="Z116">
        <v>-6.83E-2</v>
      </c>
      <c r="AA116">
        <v>0.28839999999999999</v>
      </c>
      <c r="AB116">
        <v>138.32467009999999</v>
      </c>
      <c r="AC116">
        <v>-1.04E-2</v>
      </c>
      <c r="AD116">
        <v>8.1199999999999994E-2</v>
      </c>
      <c r="AE116">
        <v>1958</v>
      </c>
      <c r="AF116">
        <v>1E-3</v>
      </c>
      <c r="AG116">
        <v>2.8E-3</v>
      </c>
      <c r="AH116">
        <v>452379.86499999999</v>
      </c>
      <c r="AI116">
        <v>2.0299999999999999E-2</v>
      </c>
      <c r="AJ116">
        <v>0.17069999999999999</v>
      </c>
      <c r="AK116">
        <v>7034</v>
      </c>
      <c r="AL116">
        <v>-9.1200000000000003E-2</v>
      </c>
      <c r="AM116">
        <v>-0.1973</v>
      </c>
      <c r="AN116">
        <v>0.73293914800000004</v>
      </c>
      <c r="AO116">
        <v>3.0700000000000002E-2</v>
      </c>
      <c r="AP116">
        <v>0.37519999999999998</v>
      </c>
    </row>
    <row r="117" spans="1:42">
      <c r="A117">
        <v>202101</v>
      </c>
      <c r="B117" t="s">
        <v>2064</v>
      </c>
      <c r="C117" t="s">
        <v>2129</v>
      </c>
      <c r="D117" t="s">
        <v>2130</v>
      </c>
      <c r="E117" s="6">
        <f t="shared" si="2"/>
        <v>44197</v>
      </c>
      <c r="F117" s="6" t="str">
        <f t="shared" si="3"/>
        <v>Massachusetts-44227</v>
      </c>
      <c r="G117">
        <v>639900</v>
      </c>
      <c r="H117">
        <v>0.05</v>
      </c>
      <c r="I117">
        <v>0.24260000000000001</v>
      </c>
      <c r="J117">
        <v>7115</v>
      </c>
      <c r="K117">
        <v>-0.2094</v>
      </c>
      <c r="L117">
        <v>-0.41239999999999999</v>
      </c>
      <c r="M117">
        <v>71</v>
      </c>
      <c r="N117">
        <v>0.11811023599999999</v>
      </c>
      <c r="O117">
        <v>-0.215469613</v>
      </c>
      <c r="P117">
        <v>4320</v>
      </c>
      <c r="Q117">
        <v>0.20269999999999999</v>
      </c>
      <c r="R117">
        <v>-0.1212</v>
      </c>
      <c r="S117">
        <v>232</v>
      </c>
      <c r="T117">
        <v>0.28889999999999999</v>
      </c>
      <c r="U117">
        <v>0.45</v>
      </c>
      <c r="V117">
        <v>1008</v>
      </c>
      <c r="W117">
        <v>-0.2455</v>
      </c>
      <c r="X117">
        <v>-0.52810000000000001</v>
      </c>
      <c r="Y117">
        <v>2518</v>
      </c>
      <c r="Z117">
        <v>-0.57130000000000003</v>
      </c>
      <c r="AA117">
        <v>0.3422</v>
      </c>
      <c r="AB117">
        <v>355.24920470000001</v>
      </c>
      <c r="AC117">
        <v>3.9600000000000003E-2</v>
      </c>
      <c r="AD117">
        <v>0.33210000000000001</v>
      </c>
      <c r="AE117">
        <v>1791</v>
      </c>
      <c r="AF117">
        <v>1.3299999999999999E-2</v>
      </c>
      <c r="AG117">
        <v>-5.4399999999999997E-2</v>
      </c>
      <c r="AH117">
        <v>1178242.895</v>
      </c>
      <c r="AI117">
        <v>7.9600000000000004E-2</v>
      </c>
      <c r="AJ117">
        <v>0.3861</v>
      </c>
      <c r="AK117">
        <v>9633</v>
      </c>
      <c r="AL117">
        <v>-0.3523</v>
      </c>
      <c r="AM117">
        <v>-0.31109999999999999</v>
      </c>
      <c r="AN117">
        <v>0.35390021100000002</v>
      </c>
      <c r="AO117">
        <v>-0.29880000000000001</v>
      </c>
      <c r="AP117">
        <v>0.19900000000000001</v>
      </c>
    </row>
    <row r="118" spans="1:42">
      <c r="A118">
        <v>202101</v>
      </c>
      <c r="B118" t="s">
        <v>2064</v>
      </c>
      <c r="C118" t="s">
        <v>2131</v>
      </c>
      <c r="D118" t="s">
        <v>2132</v>
      </c>
      <c r="E118" s="6">
        <f t="shared" si="2"/>
        <v>44197</v>
      </c>
      <c r="F118" s="6" t="str">
        <f t="shared" si="3"/>
        <v>South carolina-44227</v>
      </c>
      <c r="G118">
        <v>279900</v>
      </c>
      <c r="H118">
        <v>-2.0000000000000001E-4</v>
      </c>
      <c r="I118">
        <v>1.41E-2</v>
      </c>
      <c r="J118">
        <v>13745</v>
      </c>
      <c r="K118">
        <v>-0.10199999999999999</v>
      </c>
      <c r="L118">
        <v>-0.46879999999999999</v>
      </c>
      <c r="M118">
        <v>74</v>
      </c>
      <c r="N118">
        <v>9.6296296000000003E-2</v>
      </c>
      <c r="O118">
        <v>-0.2</v>
      </c>
      <c r="P118">
        <v>5640</v>
      </c>
      <c r="Q118">
        <v>5.7799999999999997E-2</v>
      </c>
      <c r="R118">
        <v>-0.25869999999999999</v>
      </c>
      <c r="S118">
        <v>2616</v>
      </c>
      <c r="T118">
        <v>1.3109999999999999</v>
      </c>
      <c r="U118">
        <v>2.0419</v>
      </c>
      <c r="V118">
        <v>2376</v>
      </c>
      <c r="W118">
        <v>-7.0400000000000004E-2</v>
      </c>
      <c r="X118">
        <v>-0.60240000000000005</v>
      </c>
      <c r="Y118">
        <v>12118</v>
      </c>
      <c r="Z118">
        <v>-6.1499999999999999E-2</v>
      </c>
      <c r="AA118">
        <v>0.44619999999999999</v>
      </c>
      <c r="AB118">
        <v>137.05985920000001</v>
      </c>
      <c r="AC118">
        <v>2.1000000000000001E-2</v>
      </c>
      <c r="AD118">
        <v>0.25140000000000001</v>
      </c>
      <c r="AE118">
        <v>1655</v>
      </c>
      <c r="AF118">
        <v>-7.1999999999999998E-3</v>
      </c>
      <c r="AG118">
        <v>0.1026</v>
      </c>
      <c r="AH118">
        <v>458562.30440000002</v>
      </c>
      <c r="AI118">
        <v>2.4400000000000002E-2</v>
      </c>
      <c r="AJ118">
        <v>9.74E-2</v>
      </c>
      <c r="AK118">
        <v>25863</v>
      </c>
      <c r="AL118">
        <v>-8.3500000000000005E-2</v>
      </c>
      <c r="AM118">
        <v>-0.245</v>
      </c>
      <c r="AN118">
        <v>0.88162968399999997</v>
      </c>
      <c r="AO118">
        <v>3.8100000000000002E-2</v>
      </c>
      <c r="AP118">
        <v>0.55779999999999996</v>
      </c>
    </row>
    <row r="119" spans="1:42">
      <c r="A119">
        <v>202101</v>
      </c>
      <c r="B119" t="s">
        <v>2064</v>
      </c>
      <c r="C119" t="s">
        <v>2213</v>
      </c>
      <c r="D119" t="s">
        <v>2214</v>
      </c>
      <c r="E119" s="6">
        <f t="shared" si="2"/>
        <v>44197</v>
      </c>
      <c r="F119" s="6" t="str">
        <f t="shared" si="3"/>
        <v>Alabama-44227</v>
      </c>
      <c r="G119">
        <v>256000</v>
      </c>
      <c r="H119">
        <v>2.4199999999999999E-2</v>
      </c>
      <c r="I119">
        <v>8.48E-2</v>
      </c>
      <c r="J119">
        <v>10773</v>
      </c>
      <c r="K119">
        <v>-0.1028</v>
      </c>
      <c r="L119">
        <v>-0.43709999999999999</v>
      </c>
      <c r="M119">
        <v>76</v>
      </c>
      <c r="N119">
        <v>0.10144927500000001</v>
      </c>
      <c r="O119">
        <v>-0.22448979599999999</v>
      </c>
      <c r="P119">
        <v>4384</v>
      </c>
      <c r="Q119">
        <v>0.13220000000000001</v>
      </c>
      <c r="R119">
        <v>-0.21260000000000001</v>
      </c>
      <c r="S119">
        <v>968</v>
      </c>
      <c r="T119">
        <v>0.35959999999999998</v>
      </c>
      <c r="U119">
        <v>1.0862000000000001</v>
      </c>
      <c r="V119">
        <v>1780</v>
      </c>
      <c r="W119">
        <v>4.4600000000000001E-2</v>
      </c>
      <c r="X119">
        <v>-0.47889999999999999</v>
      </c>
      <c r="Y119">
        <v>5318</v>
      </c>
      <c r="Z119">
        <v>-5.2200000000000003E-2</v>
      </c>
      <c r="AA119">
        <v>0.76680000000000004</v>
      </c>
      <c r="AB119">
        <v>120.608</v>
      </c>
      <c r="AC119">
        <v>1.7000000000000001E-2</v>
      </c>
      <c r="AD119">
        <v>0.1041</v>
      </c>
      <c r="AE119">
        <v>1999</v>
      </c>
      <c r="AF119">
        <v>2E-3</v>
      </c>
      <c r="AG119">
        <v>1.01E-2</v>
      </c>
      <c r="AH119">
        <v>349300.4362</v>
      </c>
      <c r="AI119">
        <v>2.5499999999999998E-2</v>
      </c>
      <c r="AJ119">
        <v>0.12720000000000001</v>
      </c>
      <c r="AK119">
        <v>16091</v>
      </c>
      <c r="AL119">
        <v>-8.6699999999999999E-2</v>
      </c>
      <c r="AM119">
        <v>-0.27350000000000002</v>
      </c>
      <c r="AN119">
        <v>0.49364151099999998</v>
      </c>
      <c r="AO119">
        <v>2.63E-2</v>
      </c>
      <c r="AP119">
        <v>0.33639999999999998</v>
      </c>
    </row>
    <row r="120" spans="1:42">
      <c r="A120">
        <v>202101</v>
      </c>
      <c r="B120" t="s">
        <v>2064</v>
      </c>
      <c r="C120" t="s">
        <v>2193</v>
      </c>
      <c r="D120" t="s">
        <v>2194</v>
      </c>
      <c r="E120" s="6">
        <f t="shared" si="2"/>
        <v>44197</v>
      </c>
      <c r="F120" s="6" t="str">
        <f t="shared" si="3"/>
        <v>Arizona-44227</v>
      </c>
      <c r="G120">
        <v>419000</v>
      </c>
      <c r="H120">
        <v>7.7100000000000002E-2</v>
      </c>
      <c r="I120">
        <v>0.14030000000000001</v>
      </c>
      <c r="J120">
        <v>8214</v>
      </c>
      <c r="K120">
        <v>-0.14849999999999999</v>
      </c>
      <c r="L120">
        <v>-0.56899999999999995</v>
      </c>
      <c r="M120">
        <v>46</v>
      </c>
      <c r="N120">
        <v>0</v>
      </c>
      <c r="O120">
        <v>-0.34285714299999998</v>
      </c>
      <c r="P120">
        <v>6944</v>
      </c>
      <c r="Q120">
        <v>0.11</v>
      </c>
      <c r="R120">
        <v>-0.26029999999999998</v>
      </c>
      <c r="S120">
        <v>928</v>
      </c>
      <c r="T120">
        <v>0.3488</v>
      </c>
      <c r="U120">
        <v>3.5700000000000003E-2</v>
      </c>
      <c r="V120">
        <v>1940</v>
      </c>
      <c r="W120">
        <v>-0.2422</v>
      </c>
      <c r="X120">
        <v>-0.68400000000000005</v>
      </c>
      <c r="Y120">
        <v>13979</v>
      </c>
      <c r="Z120">
        <v>-0.1116</v>
      </c>
      <c r="AA120">
        <v>0.19489999999999999</v>
      </c>
      <c r="AB120">
        <v>213.9037433</v>
      </c>
      <c r="AC120">
        <v>4.5999999999999999E-2</v>
      </c>
      <c r="AD120">
        <v>0.19189999999999999</v>
      </c>
      <c r="AE120">
        <v>2036</v>
      </c>
      <c r="AF120">
        <v>3.7199999999999997E-2</v>
      </c>
      <c r="AG120">
        <v>-4.1000000000000002E-2</v>
      </c>
      <c r="AH120">
        <v>770973.63729999994</v>
      </c>
      <c r="AI120">
        <v>0.15939999999999999</v>
      </c>
      <c r="AJ120">
        <v>0.2833</v>
      </c>
      <c r="AK120">
        <v>22193</v>
      </c>
      <c r="AL120">
        <v>-0.12559999999999999</v>
      </c>
      <c r="AM120">
        <v>-0.27839999999999998</v>
      </c>
      <c r="AN120">
        <v>1.7018504990000001</v>
      </c>
      <c r="AO120">
        <v>7.0800000000000002E-2</v>
      </c>
      <c r="AP120">
        <v>1.0879000000000001</v>
      </c>
    </row>
    <row r="121" spans="1:42">
      <c r="A121">
        <v>202101</v>
      </c>
      <c r="B121" t="s">
        <v>2064</v>
      </c>
      <c r="C121" t="s">
        <v>2125</v>
      </c>
      <c r="D121" t="s">
        <v>2126</v>
      </c>
      <c r="E121" s="6">
        <f t="shared" si="2"/>
        <v>44197</v>
      </c>
      <c r="F121" s="6" t="str">
        <f t="shared" si="3"/>
        <v>Georgia-44227</v>
      </c>
      <c r="G121">
        <v>329900</v>
      </c>
      <c r="H121">
        <v>3.0200000000000001E-2</v>
      </c>
      <c r="I121">
        <v>0.11849999999999999</v>
      </c>
      <c r="J121">
        <v>28395</v>
      </c>
      <c r="K121">
        <v>-0.12909999999999999</v>
      </c>
      <c r="L121">
        <v>-0.51629999999999998</v>
      </c>
      <c r="M121">
        <v>58</v>
      </c>
      <c r="N121">
        <v>2.6548672999999998E-2</v>
      </c>
      <c r="O121">
        <v>-0.22147650999999999</v>
      </c>
      <c r="P121">
        <v>15832</v>
      </c>
      <c r="Q121">
        <v>0.13120000000000001</v>
      </c>
      <c r="R121">
        <v>-0.28220000000000001</v>
      </c>
      <c r="S121">
        <v>2888</v>
      </c>
      <c r="T121">
        <v>0.29160000000000003</v>
      </c>
      <c r="U121">
        <v>0.16830000000000001</v>
      </c>
      <c r="V121">
        <v>5096</v>
      </c>
      <c r="W121">
        <v>-0.10340000000000001</v>
      </c>
      <c r="X121">
        <v>-0.62939999999999996</v>
      </c>
      <c r="Y121">
        <v>31193</v>
      </c>
      <c r="Z121">
        <v>-7.9000000000000001E-2</v>
      </c>
      <c r="AA121">
        <v>0.37440000000000001</v>
      </c>
      <c r="AB121">
        <v>129.59375</v>
      </c>
      <c r="AC121">
        <v>2.3300000000000001E-2</v>
      </c>
      <c r="AD121">
        <v>0.1585</v>
      </c>
      <c r="AE121">
        <v>1878</v>
      </c>
      <c r="AF121">
        <v>-8.3999999999999995E-3</v>
      </c>
      <c r="AG121">
        <v>-8.3500000000000005E-2</v>
      </c>
      <c r="AH121">
        <v>485839.98320000002</v>
      </c>
      <c r="AI121">
        <v>5.6500000000000002E-2</v>
      </c>
      <c r="AJ121">
        <v>0.20619999999999999</v>
      </c>
      <c r="AK121">
        <v>59588</v>
      </c>
      <c r="AL121">
        <v>-0.1036</v>
      </c>
      <c r="AM121">
        <v>-0.26800000000000002</v>
      </c>
      <c r="AN121">
        <v>1.098538475</v>
      </c>
      <c r="AO121">
        <v>5.9900000000000002E-2</v>
      </c>
      <c r="AP121">
        <v>0.71189999999999998</v>
      </c>
    </row>
    <row r="122" spans="1:42">
      <c r="A122">
        <v>202101</v>
      </c>
      <c r="B122" t="s">
        <v>2064</v>
      </c>
      <c r="C122" t="s">
        <v>2171</v>
      </c>
      <c r="D122" t="s">
        <v>2172</v>
      </c>
      <c r="E122" s="6">
        <f t="shared" si="2"/>
        <v>44197</v>
      </c>
      <c r="F122" s="6" t="str">
        <f t="shared" si="3"/>
        <v>Minnesota-44227</v>
      </c>
      <c r="G122">
        <v>299900</v>
      </c>
      <c r="H122">
        <v>1.6799999999999999E-2</v>
      </c>
      <c r="I122">
        <v>5.7200000000000001E-2</v>
      </c>
      <c r="J122">
        <v>8490</v>
      </c>
      <c r="K122">
        <v>-0.17960000000000001</v>
      </c>
      <c r="L122">
        <v>-0.4284</v>
      </c>
      <c r="M122">
        <v>73</v>
      </c>
      <c r="N122">
        <v>0.15873015900000001</v>
      </c>
      <c r="O122">
        <v>-0.19780219800000001</v>
      </c>
      <c r="P122">
        <v>4144</v>
      </c>
      <c r="Q122">
        <v>0.12239999999999999</v>
      </c>
      <c r="R122">
        <v>-9.8299999999999998E-2</v>
      </c>
      <c r="S122">
        <v>524</v>
      </c>
      <c r="T122">
        <v>1.2585999999999999</v>
      </c>
      <c r="U122">
        <v>1.7292000000000001</v>
      </c>
      <c r="V122">
        <v>1080</v>
      </c>
      <c r="W122">
        <v>-0.313</v>
      </c>
      <c r="X122">
        <v>-0.51349999999999996</v>
      </c>
      <c r="Y122">
        <v>6992</v>
      </c>
      <c r="Z122">
        <v>-0.1605</v>
      </c>
      <c r="AA122">
        <v>0.37369999999999998</v>
      </c>
      <c r="AB122">
        <v>167.09621989999999</v>
      </c>
      <c r="AC122">
        <v>4.1200000000000001E-2</v>
      </c>
      <c r="AD122">
        <v>0.14660000000000001</v>
      </c>
      <c r="AE122">
        <v>1851</v>
      </c>
      <c r="AF122">
        <v>-1.0699999999999999E-2</v>
      </c>
      <c r="AG122">
        <v>-5.7500000000000002E-2</v>
      </c>
      <c r="AH122">
        <v>415079.30040000001</v>
      </c>
      <c r="AI122">
        <v>5.3499999999999999E-2</v>
      </c>
      <c r="AJ122">
        <v>0.1043</v>
      </c>
      <c r="AK122">
        <v>15482</v>
      </c>
      <c r="AL122">
        <v>-0.1711</v>
      </c>
      <c r="AM122">
        <v>-0.22370000000000001</v>
      </c>
      <c r="AN122">
        <v>0.82355712599999997</v>
      </c>
      <c r="AO122">
        <v>1.8700000000000001E-2</v>
      </c>
      <c r="AP122">
        <v>0.48089999999999999</v>
      </c>
    </row>
    <row r="123" spans="1:42">
      <c r="A123">
        <v>202101</v>
      </c>
      <c r="B123" t="s">
        <v>2064</v>
      </c>
      <c r="C123" t="s">
        <v>2189</v>
      </c>
      <c r="D123" t="s">
        <v>2190</v>
      </c>
      <c r="E123" s="6">
        <f t="shared" si="2"/>
        <v>44197</v>
      </c>
      <c r="F123" s="6" t="str">
        <f t="shared" si="3"/>
        <v>Utah-44227</v>
      </c>
      <c r="G123">
        <v>589900</v>
      </c>
      <c r="H123">
        <v>7.2599999999999998E-2</v>
      </c>
      <c r="I123">
        <v>0.35830000000000001</v>
      </c>
      <c r="J123">
        <v>3308</v>
      </c>
      <c r="K123">
        <v>-0.16739999999999999</v>
      </c>
      <c r="L123">
        <v>-0.64459999999999995</v>
      </c>
      <c r="M123">
        <v>66</v>
      </c>
      <c r="N123">
        <v>0.14782608699999999</v>
      </c>
      <c r="O123">
        <v>-0.164556962</v>
      </c>
      <c r="P123">
        <v>2332</v>
      </c>
      <c r="Q123">
        <v>1.3899999999999999E-2</v>
      </c>
      <c r="R123">
        <v>-0.3352</v>
      </c>
      <c r="S123">
        <v>304</v>
      </c>
      <c r="T123">
        <v>4.1099999999999998E-2</v>
      </c>
      <c r="U123">
        <v>-0.48649999999999999</v>
      </c>
      <c r="V123">
        <v>392</v>
      </c>
      <c r="W123">
        <v>-0.40960000000000002</v>
      </c>
      <c r="X123">
        <v>-0.77159999999999995</v>
      </c>
      <c r="Y123">
        <v>7527</v>
      </c>
      <c r="Z123">
        <v>-9.3399999999999997E-2</v>
      </c>
      <c r="AA123">
        <v>0.35060000000000002</v>
      </c>
      <c r="AB123">
        <v>220.0840522</v>
      </c>
      <c r="AC123">
        <v>3.6299999999999999E-2</v>
      </c>
      <c r="AD123">
        <v>0.33160000000000001</v>
      </c>
      <c r="AE123">
        <v>2553</v>
      </c>
      <c r="AF123">
        <v>1.3899999999999999E-2</v>
      </c>
      <c r="AG123">
        <v>-3.09E-2</v>
      </c>
      <c r="AH123">
        <v>1256900.7209999999</v>
      </c>
      <c r="AI123">
        <v>0.13350000000000001</v>
      </c>
      <c r="AJ123">
        <v>0.58740000000000003</v>
      </c>
      <c r="AK123">
        <v>10835</v>
      </c>
      <c r="AL123">
        <v>-0.1173</v>
      </c>
      <c r="AM123">
        <v>-0.27179999999999999</v>
      </c>
      <c r="AN123">
        <v>2.275392987</v>
      </c>
      <c r="AO123">
        <v>0.18579999999999999</v>
      </c>
      <c r="AP123">
        <v>1.6766000000000001</v>
      </c>
    </row>
    <row r="124" spans="1:42">
      <c r="A124">
        <v>202101</v>
      </c>
      <c r="B124" t="s">
        <v>2064</v>
      </c>
      <c r="C124" t="s">
        <v>2197</v>
      </c>
      <c r="D124" t="s">
        <v>2198</v>
      </c>
      <c r="E124" s="6">
        <f t="shared" si="2"/>
        <v>44197</v>
      </c>
      <c r="F124" s="6" t="str">
        <f t="shared" si="3"/>
        <v>Delaware-44227</v>
      </c>
      <c r="G124">
        <v>358000</v>
      </c>
      <c r="H124">
        <v>2.58E-2</v>
      </c>
      <c r="I124">
        <v>0.1002</v>
      </c>
      <c r="J124">
        <v>1582</v>
      </c>
      <c r="K124">
        <v>-0.15579999999999999</v>
      </c>
      <c r="L124">
        <v>-0.56089999999999995</v>
      </c>
      <c r="M124">
        <v>91</v>
      </c>
      <c r="N124">
        <v>0.19736842099999999</v>
      </c>
      <c r="O124">
        <v>-0.16513761499999999</v>
      </c>
      <c r="P124">
        <v>744</v>
      </c>
      <c r="Q124">
        <v>0.1205</v>
      </c>
      <c r="R124">
        <v>-0.26190000000000002</v>
      </c>
      <c r="S124">
        <v>224</v>
      </c>
      <c r="T124">
        <v>0.12</v>
      </c>
      <c r="U124">
        <v>0.16669999999999999</v>
      </c>
      <c r="V124">
        <v>196</v>
      </c>
      <c r="W124">
        <v>-0.2344</v>
      </c>
      <c r="X124">
        <v>-0.66210000000000002</v>
      </c>
      <c r="Y124">
        <v>2477</v>
      </c>
      <c r="Z124">
        <v>-0.1241</v>
      </c>
      <c r="AA124">
        <v>6.3719999999999999</v>
      </c>
      <c r="AB124">
        <v>170.37037040000001</v>
      </c>
      <c r="AC124">
        <v>4.0500000000000001E-2</v>
      </c>
      <c r="AD124">
        <v>0.1105</v>
      </c>
      <c r="AE124">
        <v>1935</v>
      </c>
      <c r="AF124">
        <v>-3.5999999999999999E-3</v>
      </c>
      <c r="AG124">
        <v>-1.3299999999999999E-2</v>
      </c>
      <c r="AH124">
        <v>491277.32209999999</v>
      </c>
      <c r="AI124">
        <v>4.7300000000000002E-2</v>
      </c>
      <c r="AJ124">
        <v>0.15</v>
      </c>
      <c r="AK124">
        <v>4059</v>
      </c>
      <c r="AL124">
        <v>-0.1368</v>
      </c>
      <c r="AM124">
        <v>3.0499999999999999E-2</v>
      </c>
      <c r="AN124">
        <v>1.5657395700000001</v>
      </c>
      <c r="AO124">
        <v>5.67E-2</v>
      </c>
      <c r="AP124">
        <v>1.4724999999999999</v>
      </c>
    </row>
    <row r="125" spans="1:42">
      <c r="A125">
        <v>202101</v>
      </c>
      <c r="B125" t="s">
        <v>2064</v>
      </c>
      <c r="C125" t="s">
        <v>2135</v>
      </c>
      <c r="D125" t="s">
        <v>2136</v>
      </c>
      <c r="E125" s="6">
        <f t="shared" si="2"/>
        <v>44197</v>
      </c>
      <c r="F125" s="6" t="str">
        <f t="shared" si="3"/>
        <v>Pennsylvania-44227</v>
      </c>
      <c r="G125">
        <v>259900</v>
      </c>
      <c r="H125">
        <v>1.6999999999999999E-3</v>
      </c>
      <c r="I125">
        <v>0.18679999999999999</v>
      </c>
      <c r="J125">
        <v>17974</v>
      </c>
      <c r="K125">
        <v>-0.12709999999999999</v>
      </c>
      <c r="L125">
        <v>-0.44990000000000002</v>
      </c>
      <c r="M125">
        <v>84</v>
      </c>
      <c r="N125">
        <v>0.24444444400000001</v>
      </c>
      <c r="O125">
        <v>-0.15151515199999999</v>
      </c>
      <c r="P125">
        <v>7428</v>
      </c>
      <c r="Q125">
        <v>0.1207</v>
      </c>
      <c r="R125">
        <v>-0.2006</v>
      </c>
      <c r="S125">
        <v>664</v>
      </c>
      <c r="T125">
        <v>0.1216</v>
      </c>
      <c r="U125">
        <v>0.2029</v>
      </c>
      <c r="V125">
        <v>3360</v>
      </c>
      <c r="W125">
        <v>-0.1139</v>
      </c>
      <c r="X125">
        <v>-0.47960000000000003</v>
      </c>
      <c r="Y125">
        <v>16322</v>
      </c>
      <c r="Z125">
        <v>-0.1305</v>
      </c>
      <c r="AA125">
        <v>1.3689</v>
      </c>
      <c r="AB125">
        <v>135.20408159999999</v>
      </c>
      <c r="AC125">
        <v>5.5999999999999999E-3</v>
      </c>
      <c r="AD125">
        <v>0.25900000000000001</v>
      </c>
      <c r="AE125">
        <v>1600</v>
      </c>
      <c r="AF125">
        <v>-1.9E-2</v>
      </c>
      <c r="AG125">
        <v>-4.36E-2</v>
      </c>
      <c r="AH125">
        <v>399448.45689999999</v>
      </c>
      <c r="AI125">
        <v>3.1199999999999999E-2</v>
      </c>
      <c r="AJ125">
        <v>0.23780000000000001</v>
      </c>
      <c r="AK125">
        <v>34296</v>
      </c>
      <c r="AL125">
        <v>-0.12870000000000001</v>
      </c>
      <c r="AM125">
        <v>-0.13320000000000001</v>
      </c>
      <c r="AN125">
        <v>0.90808946300000004</v>
      </c>
      <c r="AO125">
        <v>-3.5999999999999999E-3</v>
      </c>
      <c r="AP125">
        <v>0.69720000000000004</v>
      </c>
    </row>
    <row r="126" spans="1:42">
      <c r="A126">
        <v>202101</v>
      </c>
      <c r="B126" t="s">
        <v>2064</v>
      </c>
      <c r="C126" t="s">
        <v>2133</v>
      </c>
      <c r="D126" t="s">
        <v>2134</v>
      </c>
      <c r="E126" s="6">
        <f t="shared" si="2"/>
        <v>44197</v>
      </c>
      <c r="F126" s="6" t="str">
        <f t="shared" si="3"/>
        <v>Washington-44227</v>
      </c>
      <c r="G126">
        <v>525000</v>
      </c>
      <c r="H126">
        <v>5.0099999999999999E-2</v>
      </c>
      <c r="I126">
        <v>0.1527</v>
      </c>
      <c r="J126">
        <v>5576</v>
      </c>
      <c r="K126">
        <v>-0.21049999999999999</v>
      </c>
      <c r="L126">
        <v>-0.51990000000000003</v>
      </c>
      <c r="M126">
        <v>56</v>
      </c>
      <c r="N126">
        <v>3.7037037000000002E-2</v>
      </c>
      <c r="O126">
        <v>-0.27272727299999999</v>
      </c>
      <c r="P126">
        <v>5332</v>
      </c>
      <c r="Q126">
        <v>0.21510000000000001</v>
      </c>
      <c r="R126">
        <v>0.13739999999999999</v>
      </c>
      <c r="S126">
        <v>552</v>
      </c>
      <c r="T126">
        <v>-0.32019999999999998</v>
      </c>
      <c r="U126">
        <v>6.9800000000000001E-2</v>
      </c>
      <c r="V126">
        <v>844</v>
      </c>
      <c r="W126">
        <v>-0.42509999999999998</v>
      </c>
      <c r="X126">
        <v>-0.5373</v>
      </c>
      <c r="Y126">
        <v>11534</v>
      </c>
      <c r="Z126">
        <v>-0.1502</v>
      </c>
      <c r="AA126">
        <v>0.45829999999999999</v>
      </c>
      <c r="AB126">
        <v>275.45918369999998</v>
      </c>
      <c r="AC126">
        <v>3.0700000000000002E-2</v>
      </c>
      <c r="AD126">
        <v>0.24610000000000001</v>
      </c>
      <c r="AE126">
        <v>1804</v>
      </c>
      <c r="AF126">
        <v>-1.15E-2</v>
      </c>
      <c r="AG126">
        <v>-0.1091</v>
      </c>
      <c r="AH126">
        <v>804850.91070000001</v>
      </c>
      <c r="AI126">
        <v>8.3699999999999997E-2</v>
      </c>
      <c r="AJ126">
        <v>0.24610000000000001</v>
      </c>
      <c r="AK126">
        <v>17110</v>
      </c>
      <c r="AL126">
        <v>-0.1709</v>
      </c>
      <c r="AM126">
        <v>-0.1236</v>
      </c>
      <c r="AN126">
        <v>2.0685078909999999</v>
      </c>
      <c r="AO126">
        <v>0.14680000000000001</v>
      </c>
      <c r="AP126">
        <v>1.3875999999999999</v>
      </c>
    </row>
    <row r="127" spans="1:42">
      <c r="A127">
        <v>202101</v>
      </c>
      <c r="B127" t="s">
        <v>2064</v>
      </c>
      <c r="C127" t="s">
        <v>2185</v>
      </c>
      <c r="D127" t="s">
        <v>2186</v>
      </c>
      <c r="E127" s="6">
        <f t="shared" si="2"/>
        <v>44197</v>
      </c>
      <c r="F127" s="6" t="str">
        <f t="shared" si="3"/>
        <v>North carolina-44227</v>
      </c>
      <c r="G127">
        <v>350000</v>
      </c>
      <c r="H127">
        <v>3.0300000000000001E-2</v>
      </c>
      <c r="I127">
        <v>0.124</v>
      </c>
      <c r="J127">
        <v>16818</v>
      </c>
      <c r="K127">
        <v>-0.13780000000000001</v>
      </c>
      <c r="L127">
        <v>-0.54369999999999996</v>
      </c>
      <c r="M127">
        <v>72</v>
      </c>
      <c r="N127">
        <v>0.133858268</v>
      </c>
      <c r="O127">
        <v>-0.24210526299999999</v>
      </c>
      <c r="P127">
        <v>8116</v>
      </c>
      <c r="Q127">
        <v>3.5000000000000001E-3</v>
      </c>
      <c r="R127">
        <v>-0.31269999999999998</v>
      </c>
      <c r="S127">
        <v>2160</v>
      </c>
      <c r="T127">
        <v>0.74760000000000004</v>
      </c>
      <c r="U127">
        <v>0.84930000000000005</v>
      </c>
      <c r="V127">
        <v>2528</v>
      </c>
      <c r="W127">
        <v>-0.21390000000000001</v>
      </c>
      <c r="X127">
        <v>-0.6593</v>
      </c>
      <c r="Y127">
        <v>19143</v>
      </c>
      <c r="Z127">
        <v>-8.2900000000000001E-2</v>
      </c>
      <c r="AA127">
        <v>0.47239999999999999</v>
      </c>
      <c r="AB127">
        <v>152.85318559999999</v>
      </c>
      <c r="AC127">
        <v>3.7499999999999999E-2</v>
      </c>
      <c r="AD127">
        <v>0.1479</v>
      </c>
      <c r="AE127">
        <v>1885</v>
      </c>
      <c r="AF127">
        <v>5.8999999999999999E-3</v>
      </c>
      <c r="AG127">
        <v>-3.3300000000000003E-2</v>
      </c>
      <c r="AH127">
        <v>509572.5969</v>
      </c>
      <c r="AI127">
        <v>6.3100000000000003E-2</v>
      </c>
      <c r="AJ127">
        <v>0.217</v>
      </c>
      <c r="AK127">
        <v>35961</v>
      </c>
      <c r="AL127">
        <v>-0.1094</v>
      </c>
      <c r="AM127">
        <v>-0.27879999999999999</v>
      </c>
      <c r="AN127">
        <v>1.138244738</v>
      </c>
      <c r="AO127">
        <v>6.8099999999999994E-2</v>
      </c>
      <c r="AP127">
        <v>0.78549999999999998</v>
      </c>
    </row>
    <row r="128" spans="1:42">
      <c r="A128">
        <v>202101</v>
      </c>
      <c r="B128" t="s">
        <v>2064</v>
      </c>
      <c r="C128" t="s">
        <v>2179</v>
      </c>
      <c r="D128" t="s">
        <v>2180</v>
      </c>
      <c r="E128" s="6">
        <f t="shared" si="2"/>
        <v>44197</v>
      </c>
      <c r="F128" s="6" t="str">
        <f t="shared" si="3"/>
        <v>Maryland-44227</v>
      </c>
      <c r="G128">
        <v>349000</v>
      </c>
      <c r="H128">
        <v>2.0500000000000001E-2</v>
      </c>
      <c r="I128">
        <v>5.79E-2</v>
      </c>
      <c r="J128">
        <v>6885</v>
      </c>
      <c r="K128">
        <v>-0.1406</v>
      </c>
      <c r="L128">
        <v>-0.53580000000000005</v>
      </c>
      <c r="M128">
        <v>59</v>
      </c>
      <c r="N128">
        <v>9.2592593000000001E-2</v>
      </c>
      <c r="O128">
        <v>-0.27160493800000002</v>
      </c>
      <c r="P128">
        <v>4668</v>
      </c>
      <c r="Q128">
        <v>9.3700000000000006E-2</v>
      </c>
      <c r="R128">
        <v>-0.1482</v>
      </c>
      <c r="S128">
        <v>524</v>
      </c>
      <c r="T128">
        <v>0.1197</v>
      </c>
      <c r="U128">
        <v>0.43959999999999999</v>
      </c>
      <c r="V128">
        <v>1468</v>
      </c>
      <c r="W128">
        <v>-0.20910000000000001</v>
      </c>
      <c r="X128">
        <v>-0.57279999999999998</v>
      </c>
      <c r="Y128">
        <v>10447</v>
      </c>
      <c r="Z128">
        <v>-0.128</v>
      </c>
      <c r="AA128">
        <v>3.8075999999999999</v>
      </c>
      <c r="AB128">
        <v>186.34914230000001</v>
      </c>
      <c r="AC128">
        <v>1.6299999999999999E-2</v>
      </c>
      <c r="AD128">
        <v>0.12770000000000001</v>
      </c>
      <c r="AE128">
        <v>1678</v>
      </c>
      <c r="AF128">
        <v>-2.5600000000000001E-2</v>
      </c>
      <c r="AG128">
        <v>-9.2700000000000005E-2</v>
      </c>
      <c r="AH128">
        <v>525379.24769999995</v>
      </c>
      <c r="AI128">
        <v>4.9599999999999998E-2</v>
      </c>
      <c r="AJ128">
        <v>0.1709</v>
      </c>
      <c r="AK128">
        <v>17332</v>
      </c>
      <c r="AL128">
        <v>-0.13300000000000001</v>
      </c>
      <c r="AM128">
        <v>1.9300000000000001E-2</v>
      </c>
      <c r="AN128">
        <v>1.517356572</v>
      </c>
      <c r="AO128">
        <v>2.1899999999999999E-2</v>
      </c>
      <c r="AP128">
        <v>1.3708</v>
      </c>
    </row>
    <row r="129" spans="1:42">
      <c r="A129">
        <v>202101</v>
      </c>
      <c r="B129" t="s">
        <v>2064</v>
      </c>
      <c r="C129" t="s">
        <v>2209</v>
      </c>
      <c r="D129" t="s">
        <v>2210</v>
      </c>
      <c r="E129" s="6">
        <f t="shared" si="2"/>
        <v>44197</v>
      </c>
      <c r="F129" s="6" t="str">
        <f t="shared" si="3"/>
        <v>Missouri-44227</v>
      </c>
      <c r="G129">
        <v>227000</v>
      </c>
      <c r="H129">
        <v>5.5800000000000002E-2</v>
      </c>
      <c r="I129">
        <v>0.14499999999999999</v>
      </c>
      <c r="J129">
        <v>10107</v>
      </c>
      <c r="K129">
        <v>-0.14749999999999999</v>
      </c>
      <c r="L129">
        <v>-0.47099999999999997</v>
      </c>
      <c r="M129">
        <v>78</v>
      </c>
      <c r="N129">
        <v>0.2</v>
      </c>
      <c r="O129">
        <v>-0.14754098399999999</v>
      </c>
      <c r="P129">
        <v>4444</v>
      </c>
      <c r="Q129">
        <v>1.37E-2</v>
      </c>
      <c r="R129">
        <v>-0.18790000000000001</v>
      </c>
      <c r="S129">
        <v>636</v>
      </c>
      <c r="T129">
        <v>0.96299999999999997</v>
      </c>
      <c r="U129">
        <v>2.2448999999999999</v>
      </c>
      <c r="V129">
        <v>1572</v>
      </c>
      <c r="W129">
        <v>-0.26400000000000001</v>
      </c>
      <c r="X129">
        <v>-0.50690000000000002</v>
      </c>
      <c r="Y129">
        <v>10608</v>
      </c>
      <c r="Z129">
        <v>-9.3200000000000005E-2</v>
      </c>
      <c r="AA129">
        <v>0.39269999999999999</v>
      </c>
      <c r="AB129">
        <v>120.4081633</v>
      </c>
      <c r="AC129">
        <v>2.76E-2</v>
      </c>
      <c r="AD129">
        <v>0.1108</v>
      </c>
      <c r="AE129">
        <v>1785</v>
      </c>
      <c r="AF129">
        <v>1.1900000000000001E-2</v>
      </c>
      <c r="AG129">
        <v>2.76E-2</v>
      </c>
      <c r="AH129">
        <v>335911.44309999997</v>
      </c>
      <c r="AI129">
        <v>6.8199999999999997E-2</v>
      </c>
      <c r="AJ129">
        <v>0.22559999999999999</v>
      </c>
      <c r="AK129">
        <v>20715</v>
      </c>
      <c r="AL129">
        <v>-0.1205</v>
      </c>
      <c r="AM129">
        <v>-0.22489999999999999</v>
      </c>
      <c r="AN129">
        <v>1.0495696050000001</v>
      </c>
      <c r="AO129">
        <v>6.2899999999999998E-2</v>
      </c>
      <c r="AP129">
        <v>0.65090000000000003</v>
      </c>
    </row>
    <row r="130" spans="1:42">
      <c r="A130">
        <v>202101</v>
      </c>
      <c r="B130" t="s">
        <v>2064</v>
      </c>
      <c r="C130" t="s">
        <v>2183</v>
      </c>
      <c r="D130" t="s">
        <v>2184</v>
      </c>
      <c r="E130" s="6">
        <f t="shared" si="2"/>
        <v>44197</v>
      </c>
      <c r="F130" s="6" t="str">
        <f t="shared" si="3"/>
        <v>Wisconsin-44227</v>
      </c>
      <c r="G130">
        <v>259900</v>
      </c>
      <c r="H130">
        <v>3.9800000000000002E-2</v>
      </c>
      <c r="I130">
        <v>6.9800000000000001E-2</v>
      </c>
      <c r="J130">
        <v>7688</v>
      </c>
      <c r="K130">
        <v>-0.1799</v>
      </c>
      <c r="L130">
        <v>-0.50170000000000003</v>
      </c>
      <c r="M130">
        <v>80</v>
      </c>
      <c r="N130">
        <v>0.22137404599999999</v>
      </c>
      <c r="O130">
        <v>-0.2039801</v>
      </c>
      <c r="P130">
        <v>3260</v>
      </c>
      <c r="Q130">
        <v>0.1226</v>
      </c>
      <c r="R130">
        <v>-0.19700000000000001</v>
      </c>
      <c r="S130">
        <v>188</v>
      </c>
      <c r="T130">
        <v>1.35</v>
      </c>
      <c r="U130">
        <v>1.7646999999999999</v>
      </c>
      <c r="V130">
        <v>940</v>
      </c>
      <c r="W130">
        <v>-0.33050000000000002</v>
      </c>
      <c r="X130">
        <v>-0.58409999999999995</v>
      </c>
      <c r="Y130">
        <v>5318</v>
      </c>
      <c r="Z130">
        <v>-0.15490000000000001</v>
      </c>
      <c r="AA130">
        <v>0.20730000000000001</v>
      </c>
      <c r="AB130">
        <v>145.6571429</v>
      </c>
      <c r="AC130">
        <v>7.0199999999999999E-2</v>
      </c>
      <c r="AD130">
        <v>0.1084</v>
      </c>
      <c r="AE130">
        <v>1700</v>
      </c>
      <c r="AF130">
        <v>1.1900000000000001E-2</v>
      </c>
      <c r="AG130">
        <v>-3.6799999999999999E-2</v>
      </c>
      <c r="AH130">
        <v>369118.10440000001</v>
      </c>
      <c r="AI130">
        <v>5.0599999999999999E-2</v>
      </c>
      <c r="AJ130">
        <v>0.12759999999999999</v>
      </c>
      <c r="AK130">
        <v>13006</v>
      </c>
      <c r="AL130">
        <v>-0.16980000000000001</v>
      </c>
      <c r="AM130">
        <v>-0.34420000000000001</v>
      </c>
      <c r="AN130">
        <v>0.69172736700000004</v>
      </c>
      <c r="AO130">
        <v>2.0400000000000001E-2</v>
      </c>
      <c r="AP130">
        <v>0.40620000000000001</v>
      </c>
    </row>
    <row r="131" spans="1:42">
      <c r="A131">
        <v>202101</v>
      </c>
      <c r="B131" t="s">
        <v>2064</v>
      </c>
      <c r="C131" t="s">
        <v>2219</v>
      </c>
      <c r="D131" t="s">
        <v>2220</v>
      </c>
      <c r="E131" s="6">
        <f t="shared" ref="E131:E194" si="4">DATEVALUE(_xlfn.CONCAT(RIGHT(A131,2),"/1","/",B131))</f>
        <v>44197</v>
      </c>
      <c r="F131" s="6" t="str">
        <f t="shared" ref="F131:F194" si="5">_xlfn.CONCAT(REPLACE(C131,1,1,UPPER(LEFT(C131,1))),"-",EOMONTH(E131,0))</f>
        <v>Oklahoma-44227</v>
      </c>
      <c r="G131">
        <v>219900</v>
      </c>
      <c r="H131">
        <v>-2.0000000000000001E-4</v>
      </c>
      <c r="I131">
        <v>4.2299999999999997E-2</v>
      </c>
      <c r="J131">
        <v>6619</v>
      </c>
      <c r="K131">
        <v>-0.13389999999999999</v>
      </c>
      <c r="L131">
        <v>-0.48759999999999998</v>
      </c>
      <c r="M131">
        <v>66</v>
      </c>
      <c r="N131">
        <v>0.1</v>
      </c>
      <c r="O131">
        <v>-0.148387097</v>
      </c>
      <c r="P131">
        <v>3128</v>
      </c>
      <c r="Q131">
        <v>0.15</v>
      </c>
      <c r="R131">
        <v>-0.2581</v>
      </c>
      <c r="S131">
        <v>292</v>
      </c>
      <c r="T131">
        <v>0.43140000000000001</v>
      </c>
      <c r="U131">
        <v>0.35189999999999999</v>
      </c>
      <c r="V131">
        <v>1284</v>
      </c>
      <c r="W131">
        <v>-5.5899999999999998E-2</v>
      </c>
      <c r="X131">
        <v>-0.49609999999999999</v>
      </c>
      <c r="Y131">
        <v>6248</v>
      </c>
      <c r="Z131">
        <v>-7.6799999999999993E-2</v>
      </c>
      <c r="AA131">
        <v>1.9237</v>
      </c>
      <c r="AB131">
        <v>112.0283019</v>
      </c>
      <c r="AC131">
        <v>5.4999999999999997E-3</v>
      </c>
      <c r="AD131">
        <v>5.9400000000000001E-2</v>
      </c>
      <c r="AE131">
        <v>1868</v>
      </c>
      <c r="AF131">
        <v>-8.8000000000000005E-3</v>
      </c>
      <c r="AG131">
        <v>-2.6800000000000001E-2</v>
      </c>
      <c r="AH131">
        <v>328691.65019999997</v>
      </c>
      <c r="AI131">
        <v>4.5999999999999999E-2</v>
      </c>
      <c r="AJ131">
        <v>0.15679999999999999</v>
      </c>
      <c r="AK131">
        <v>12867</v>
      </c>
      <c r="AL131">
        <v>-0.1071</v>
      </c>
      <c r="AM131">
        <v>-0.14530000000000001</v>
      </c>
      <c r="AN131">
        <v>0.943949237</v>
      </c>
      <c r="AO131">
        <v>5.8299999999999998E-2</v>
      </c>
      <c r="AP131">
        <v>0.77849999999999997</v>
      </c>
    </row>
    <row r="132" spans="1:42">
      <c r="A132">
        <v>202101</v>
      </c>
      <c r="B132" t="s">
        <v>2064</v>
      </c>
      <c r="C132" t="s">
        <v>2211</v>
      </c>
      <c r="D132" t="s">
        <v>2212</v>
      </c>
      <c r="E132" s="6">
        <f t="shared" si="4"/>
        <v>44197</v>
      </c>
      <c r="F132" s="6" t="str">
        <f t="shared" si="5"/>
        <v>Arkansas-44227</v>
      </c>
      <c r="G132">
        <v>199000</v>
      </c>
      <c r="H132">
        <v>-4.4999999999999997E-3</v>
      </c>
      <c r="I132">
        <v>5.2900000000000003E-2</v>
      </c>
      <c r="J132">
        <v>6118</v>
      </c>
      <c r="K132">
        <v>-0.1042</v>
      </c>
      <c r="L132">
        <v>-0.50460000000000005</v>
      </c>
      <c r="M132">
        <v>80</v>
      </c>
      <c r="N132">
        <v>0.111111111</v>
      </c>
      <c r="O132">
        <v>-0.14893617000000001</v>
      </c>
      <c r="P132">
        <v>2168</v>
      </c>
      <c r="Q132">
        <v>4.0300000000000002E-2</v>
      </c>
      <c r="R132">
        <v>-0.38129999999999997</v>
      </c>
      <c r="S132">
        <v>124</v>
      </c>
      <c r="T132">
        <v>0.3478</v>
      </c>
      <c r="U132">
        <v>-0.2051</v>
      </c>
      <c r="V132">
        <v>912</v>
      </c>
      <c r="W132">
        <v>6.0499999999999998E-2</v>
      </c>
      <c r="X132">
        <v>-0.50429999999999997</v>
      </c>
      <c r="Y132">
        <v>3418</v>
      </c>
      <c r="Z132">
        <v>-5.6599999999999998E-2</v>
      </c>
      <c r="AA132">
        <v>0.36120000000000002</v>
      </c>
      <c r="AB132">
        <v>101.7060367</v>
      </c>
      <c r="AC132">
        <v>-1.4200000000000001E-2</v>
      </c>
      <c r="AD132">
        <v>5.4600000000000003E-2</v>
      </c>
      <c r="AE132">
        <v>1900</v>
      </c>
      <c r="AF132">
        <v>-9.4000000000000004E-3</v>
      </c>
      <c r="AG132">
        <v>-6.7999999999999996E-3</v>
      </c>
      <c r="AH132">
        <v>296300.21429999999</v>
      </c>
      <c r="AI132">
        <v>1.83E-2</v>
      </c>
      <c r="AJ132">
        <v>0.1419</v>
      </c>
      <c r="AK132">
        <v>9536</v>
      </c>
      <c r="AL132">
        <v>-8.77E-2</v>
      </c>
      <c r="AM132">
        <v>-0.35830000000000001</v>
      </c>
      <c r="AN132">
        <v>0.55867930700000001</v>
      </c>
      <c r="AO132">
        <v>2.8199999999999999E-2</v>
      </c>
      <c r="AP132">
        <v>0.35539999999999999</v>
      </c>
    </row>
    <row r="133" spans="1:42">
      <c r="A133">
        <v>202101</v>
      </c>
      <c r="B133" t="s">
        <v>2064</v>
      </c>
      <c r="C133" t="s">
        <v>2139</v>
      </c>
      <c r="D133" t="s">
        <v>2140</v>
      </c>
      <c r="E133" s="6">
        <f t="shared" si="4"/>
        <v>44197</v>
      </c>
      <c r="F133" s="6" t="str">
        <f t="shared" si="5"/>
        <v>District of columbia-44227</v>
      </c>
      <c r="G133">
        <v>595000</v>
      </c>
      <c r="H133">
        <v>-1.9800000000000002E-2</v>
      </c>
      <c r="I133">
        <v>-0.13769999999999999</v>
      </c>
      <c r="J133">
        <v>1469</v>
      </c>
      <c r="K133">
        <v>-0.1399</v>
      </c>
      <c r="L133">
        <v>0.25130000000000002</v>
      </c>
      <c r="M133">
        <v>58</v>
      </c>
      <c r="N133">
        <v>0.115384615</v>
      </c>
      <c r="O133">
        <v>-3.3333333E-2</v>
      </c>
      <c r="P133">
        <v>808</v>
      </c>
      <c r="Q133">
        <v>0.30320000000000003</v>
      </c>
      <c r="R133">
        <v>9.1899999999999996E-2</v>
      </c>
      <c r="S133">
        <v>24</v>
      </c>
      <c r="T133">
        <v>1</v>
      </c>
      <c r="U133">
        <v>2</v>
      </c>
      <c r="V133">
        <v>296</v>
      </c>
      <c r="W133">
        <v>-0.1084</v>
      </c>
      <c r="X133">
        <v>0.13850000000000001</v>
      </c>
      <c r="Y133">
        <v>945</v>
      </c>
      <c r="Z133">
        <v>-0.1017</v>
      </c>
      <c r="AA133">
        <v>2.9872999999999998</v>
      </c>
      <c r="AB133">
        <v>589.01273890000004</v>
      </c>
      <c r="AC133">
        <v>1.26E-2</v>
      </c>
      <c r="AD133">
        <v>0.17219999999999999</v>
      </c>
      <c r="AE133">
        <v>1028</v>
      </c>
      <c r="AF133">
        <v>-2.47E-2</v>
      </c>
      <c r="AG133">
        <v>-0.2586</v>
      </c>
      <c r="AH133">
        <v>988596.09349999996</v>
      </c>
      <c r="AI133">
        <v>4.2599999999999999E-2</v>
      </c>
      <c r="AJ133">
        <v>-4.2500000000000003E-2</v>
      </c>
      <c r="AK133">
        <v>2414</v>
      </c>
      <c r="AL133">
        <v>-0.12540000000000001</v>
      </c>
      <c r="AM133">
        <v>0.71079999999999999</v>
      </c>
      <c r="AN133">
        <v>0.64329475800000002</v>
      </c>
      <c r="AO133">
        <v>2.7400000000000001E-2</v>
      </c>
      <c r="AP133">
        <v>0.44140000000000001</v>
      </c>
    </row>
    <row r="134" spans="1:42">
      <c r="A134">
        <v>202101</v>
      </c>
      <c r="B134" t="s">
        <v>2064</v>
      </c>
      <c r="C134" t="s">
        <v>2153</v>
      </c>
      <c r="D134" t="s">
        <v>2154</v>
      </c>
      <c r="E134" s="6">
        <f t="shared" si="4"/>
        <v>44197</v>
      </c>
      <c r="F134" s="6" t="str">
        <f t="shared" si="5"/>
        <v>Tennessee-44227</v>
      </c>
      <c r="G134">
        <v>325000</v>
      </c>
      <c r="H134">
        <v>3.1699999999999999E-2</v>
      </c>
      <c r="I134">
        <v>0.1346</v>
      </c>
      <c r="J134">
        <v>10317</v>
      </c>
      <c r="K134">
        <v>-0.14419999999999999</v>
      </c>
      <c r="L134">
        <v>-0.54679999999999995</v>
      </c>
      <c r="M134">
        <v>58</v>
      </c>
      <c r="N134">
        <v>0.16</v>
      </c>
      <c r="O134">
        <v>-0.23178807900000001</v>
      </c>
      <c r="P134">
        <v>5832</v>
      </c>
      <c r="Q134">
        <v>9.4600000000000004E-2</v>
      </c>
      <c r="R134">
        <v>-0.31680000000000003</v>
      </c>
      <c r="S134">
        <v>828</v>
      </c>
      <c r="T134">
        <v>7.2499999999999995E-2</v>
      </c>
      <c r="U134">
        <v>0.62990000000000002</v>
      </c>
      <c r="V134">
        <v>1876</v>
      </c>
      <c r="W134">
        <v>-0.24479999999999999</v>
      </c>
      <c r="X134">
        <v>-0.60019999999999996</v>
      </c>
      <c r="Y134">
        <v>11184</v>
      </c>
      <c r="Z134">
        <v>-9.8599999999999993E-2</v>
      </c>
      <c r="AA134">
        <v>0.34549999999999997</v>
      </c>
      <c r="AB134">
        <v>151.66340510000001</v>
      </c>
      <c r="AC134">
        <v>3.3700000000000001E-2</v>
      </c>
      <c r="AD134">
        <v>0.1804</v>
      </c>
      <c r="AE134">
        <v>1840</v>
      </c>
      <c r="AF134">
        <v>-8.0999999999999996E-3</v>
      </c>
      <c r="AG134">
        <v>-0.08</v>
      </c>
      <c r="AH134">
        <v>496358.98220000003</v>
      </c>
      <c r="AI134">
        <v>5.6899999999999999E-2</v>
      </c>
      <c r="AJ134">
        <v>0.2208</v>
      </c>
      <c r="AK134">
        <v>21501</v>
      </c>
      <c r="AL134">
        <v>-0.1211</v>
      </c>
      <c r="AM134">
        <v>-0.30809999999999998</v>
      </c>
      <c r="AN134">
        <v>1.0840360570000001</v>
      </c>
      <c r="AO134">
        <v>5.4800000000000001E-2</v>
      </c>
      <c r="AP134">
        <v>0.71889999999999998</v>
      </c>
    </row>
    <row r="135" spans="1:42">
      <c r="A135">
        <v>202101</v>
      </c>
      <c r="B135" t="s">
        <v>2064</v>
      </c>
      <c r="C135" t="s">
        <v>2127</v>
      </c>
      <c r="D135" t="s">
        <v>2128</v>
      </c>
      <c r="E135" s="6">
        <f t="shared" si="4"/>
        <v>44197</v>
      </c>
      <c r="F135" s="6" t="str">
        <f t="shared" si="5"/>
        <v>Virginia-44227</v>
      </c>
      <c r="G135">
        <v>345900</v>
      </c>
      <c r="H135">
        <v>-1.6000000000000001E-3</v>
      </c>
      <c r="I135">
        <v>9.06E-2</v>
      </c>
      <c r="J135">
        <v>13550</v>
      </c>
      <c r="K135">
        <v>-0.1406</v>
      </c>
      <c r="L135">
        <v>-0.45650000000000002</v>
      </c>
      <c r="M135">
        <v>63</v>
      </c>
      <c r="N135">
        <v>0.13513513499999999</v>
      </c>
      <c r="O135">
        <v>-0.30386740299999998</v>
      </c>
      <c r="P135">
        <v>7976</v>
      </c>
      <c r="Q135">
        <v>0.16739999999999999</v>
      </c>
      <c r="R135">
        <v>-0.1212</v>
      </c>
      <c r="S135">
        <v>1272</v>
      </c>
      <c r="T135">
        <v>0.34749999999999998</v>
      </c>
      <c r="U135">
        <v>0.62239999999999995</v>
      </c>
      <c r="V135">
        <v>2136</v>
      </c>
      <c r="W135">
        <v>-0.19209999999999999</v>
      </c>
      <c r="X135">
        <v>-0.5</v>
      </c>
      <c r="Y135">
        <v>13189</v>
      </c>
      <c r="Z135">
        <v>-0.1072</v>
      </c>
      <c r="AA135">
        <v>0.85970000000000002</v>
      </c>
      <c r="AB135">
        <v>171.42285709999999</v>
      </c>
      <c r="AC135">
        <v>1.21E-2</v>
      </c>
      <c r="AD135">
        <v>0.17030000000000001</v>
      </c>
      <c r="AE135">
        <v>1965</v>
      </c>
      <c r="AF135">
        <v>-7.1000000000000004E-3</v>
      </c>
      <c r="AG135">
        <v>-6.54E-2</v>
      </c>
      <c r="AH135">
        <v>561884.10950000002</v>
      </c>
      <c r="AI135">
        <v>4.6100000000000002E-2</v>
      </c>
      <c r="AJ135">
        <v>0.22509999999999999</v>
      </c>
      <c r="AK135">
        <v>26739</v>
      </c>
      <c r="AL135">
        <v>-0.1244</v>
      </c>
      <c r="AM135">
        <v>-0.16500000000000001</v>
      </c>
      <c r="AN135">
        <v>0.97335793400000004</v>
      </c>
      <c r="AO135">
        <v>3.6400000000000002E-2</v>
      </c>
      <c r="AP135">
        <v>0.68889999999999996</v>
      </c>
    </row>
    <row r="136" spans="1:42">
      <c r="A136">
        <v>202101</v>
      </c>
      <c r="B136" t="s">
        <v>2064</v>
      </c>
      <c r="C136" t="s">
        <v>2155</v>
      </c>
      <c r="D136" t="s">
        <v>2156</v>
      </c>
      <c r="E136" s="6">
        <f t="shared" si="4"/>
        <v>44197</v>
      </c>
      <c r="F136" s="6" t="str">
        <f t="shared" si="5"/>
        <v>Louisiana-44227</v>
      </c>
      <c r="G136">
        <v>250000</v>
      </c>
      <c r="H136">
        <v>0</v>
      </c>
      <c r="I136">
        <v>0.1116</v>
      </c>
      <c r="J136">
        <v>9602</v>
      </c>
      <c r="K136">
        <v>-6.2199999999999998E-2</v>
      </c>
      <c r="L136">
        <v>-0.4244</v>
      </c>
      <c r="M136">
        <v>84</v>
      </c>
      <c r="N136">
        <v>0.05</v>
      </c>
      <c r="O136">
        <v>-0.15151515199999999</v>
      </c>
      <c r="P136">
        <v>3212</v>
      </c>
      <c r="Q136">
        <v>9.2499999999999999E-2</v>
      </c>
      <c r="R136">
        <v>-0.2495</v>
      </c>
      <c r="S136">
        <v>312</v>
      </c>
      <c r="T136">
        <v>0.73329999999999995</v>
      </c>
      <c r="U136">
        <v>0.81399999999999995</v>
      </c>
      <c r="V136">
        <v>2076</v>
      </c>
      <c r="W136">
        <v>0.15329999999999999</v>
      </c>
      <c r="X136">
        <v>-0.42459999999999998</v>
      </c>
      <c r="Y136">
        <v>6242</v>
      </c>
      <c r="Z136">
        <v>-6.4199999999999993E-2</v>
      </c>
      <c r="AA136">
        <v>0.41639999999999999</v>
      </c>
      <c r="AB136">
        <v>126.94512690000001</v>
      </c>
      <c r="AC136">
        <v>3.5999999999999999E-3</v>
      </c>
      <c r="AD136">
        <v>8.7499999999999994E-2</v>
      </c>
      <c r="AE136">
        <v>1939</v>
      </c>
      <c r="AF136">
        <v>-4.8999999999999998E-3</v>
      </c>
      <c r="AG136">
        <v>2.0799999999999999E-2</v>
      </c>
      <c r="AH136">
        <v>350869.9669</v>
      </c>
      <c r="AI136">
        <v>-1.2E-2</v>
      </c>
      <c r="AJ136">
        <v>0.18140000000000001</v>
      </c>
      <c r="AK136">
        <v>15844</v>
      </c>
      <c r="AL136">
        <v>-6.3E-2</v>
      </c>
      <c r="AM136">
        <v>-0.2487</v>
      </c>
      <c r="AN136">
        <v>0.65007290100000004</v>
      </c>
      <c r="AO136">
        <v>-1.4E-3</v>
      </c>
      <c r="AP136">
        <v>0.38590000000000002</v>
      </c>
    </row>
    <row r="137" spans="1:42">
      <c r="A137">
        <v>202101</v>
      </c>
      <c r="B137" t="s">
        <v>2064</v>
      </c>
      <c r="C137" t="s">
        <v>2215</v>
      </c>
      <c r="D137" t="s">
        <v>2216</v>
      </c>
      <c r="E137" s="6">
        <f t="shared" si="4"/>
        <v>44197</v>
      </c>
      <c r="F137" s="6" t="str">
        <f t="shared" si="5"/>
        <v>Texas-44227</v>
      </c>
      <c r="G137">
        <v>300000</v>
      </c>
      <c r="H137">
        <v>2.9999999999999997E-4</v>
      </c>
      <c r="I137">
        <v>4.7100000000000003E-2</v>
      </c>
      <c r="J137">
        <v>50628</v>
      </c>
      <c r="K137">
        <v>-0.1179</v>
      </c>
      <c r="L137">
        <v>-0.4446</v>
      </c>
      <c r="M137">
        <v>64</v>
      </c>
      <c r="N137">
        <v>7.5630251999999995E-2</v>
      </c>
      <c r="O137">
        <v>-0.16339869300000001</v>
      </c>
      <c r="P137">
        <v>25852</v>
      </c>
      <c r="Q137">
        <v>0.113</v>
      </c>
      <c r="R137">
        <v>-0.22559999999999999</v>
      </c>
      <c r="S137">
        <v>7056</v>
      </c>
      <c r="T137">
        <v>0.70599999999999996</v>
      </c>
      <c r="U137">
        <v>0.51939999999999997</v>
      </c>
      <c r="V137">
        <v>10680</v>
      </c>
      <c r="W137">
        <v>-5.8200000000000002E-2</v>
      </c>
      <c r="X137">
        <v>-0.54459999999999997</v>
      </c>
      <c r="Y137">
        <v>44284</v>
      </c>
      <c r="Z137">
        <v>-9.5399999999999999E-2</v>
      </c>
      <c r="AA137">
        <v>0.50119999999999998</v>
      </c>
      <c r="AB137">
        <v>145.83333329999999</v>
      </c>
      <c r="AC137">
        <v>1.1299999999999999E-2</v>
      </c>
      <c r="AD137">
        <v>0.1079</v>
      </c>
      <c r="AE137">
        <v>2080</v>
      </c>
      <c r="AF137">
        <v>-8.6E-3</v>
      </c>
      <c r="AG137">
        <v>-4.1500000000000002E-2</v>
      </c>
      <c r="AH137">
        <v>464753.59039999999</v>
      </c>
      <c r="AI137">
        <v>2.2700000000000001E-2</v>
      </c>
      <c r="AJ137">
        <v>0.1444</v>
      </c>
      <c r="AK137">
        <v>94912</v>
      </c>
      <c r="AL137">
        <v>-0.1076</v>
      </c>
      <c r="AM137">
        <v>-0.21329999999999999</v>
      </c>
      <c r="AN137">
        <v>0.87469384500000003</v>
      </c>
      <c r="AO137">
        <v>2.18E-2</v>
      </c>
      <c r="AP137">
        <v>0.55110000000000003</v>
      </c>
    </row>
    <row r="138" spans="1:42">
      <c r="A138">
        <v>202101</v>
      </c>
      <c r="B138" t="s">
        <v>2064</v>
      </c>
      <c r="C138" t="s">
        <v>2161</v>
      </c>
      <c r="D138" t="s">
        <v>2162</v>
      </c>
      <c r="E138" s="6">
        <f t="shared" si="4"/>
        <v>44197</v>
      </c>
      <c r="F138" s="6" t="str">
        <f t="shared" si="5"/>
        <v>Colorado-44227</v>
      </c>
      <c r="G138">
        <v>535000</v>
      </c>
      <c r="H138">
        <v>4.1700000000000001E-2</v>
      </c>
      <c r="I138">
        <v>8.3000000000000004E-2</v>
      </c>
      <c r="J138">
        <v>9285</v>
      </c>
      <c r="K138">
        <v>-0.16339999999999999</v>
      </c>
      <c r="L138">
        <v>-0.45290000000000002</v>
      </c>
      <c r="M138">
        <v>81</v>
      </c>
      <c r="N138">
        <v>0.157142857</v>
      </c>
      <c r="O138">
        <v>-0.147368421</v>
      </c>
      <c r="P138">
        <v>5796</v>
      </c>
      <c r="Q138">
        <v>0.24909999999999999</v>
      </c>
      <c r="R138">
        <v>-0.1022</v>
      </c>
      <c r="S138">
        <v>788</v>
      </c>
      <c r="T138">
        <v>0.216</v>
      </c>
      <c r="U138">
        <v>0.12570000000000001</v>
      </c>
      <c r="V138">
        <v>1220</v>
      </c>
      <c r="W138">
        <v>-0.25609999999999999</v>
      </c>
      <c r="X138">
        <v>-0.63080000000000003</v>
      </c>
      <c r="Y138">
        <v>9885</v>
      </c>
      <c r="Z138">
        <v>-0.13830000000000001</v>
      </c>
      <c r="AA138">
        <v>0.21659999999999999</v>
      </c>
      <c r="AB138">
        <v>259.2592593</v>
      </c>
      <c r="AC138">
        <v>5.5899999999999998E-2</v>
      </c>
      <c r="AD138">
        <v>0.2215</v>
      </c>
      <c r="AE138">
        <v>2065</v>
      </c>
      <c r="AF138">
        <v>-1.5699999999999999E-2</v>
      </c>
      <c r="AG138">
        <v>-8.1600000000000006E-2</v>
      </c>
      <c r="AH138">
        <v>1280167.608</v>
      </c>
      <c r="AI138">
        <v>0.1072</v>
      </c>
      <c r="AJ138">
        <v>0.2742</v>
      </c>
      <c r="AK138">
        <v>19170</v>
      </c>
      <c r="AL138">
        <v>-0.15060000000000001</v>
      </c>
      <c r="AM138">
        <v>-0.2361</v>
      </c>
      <c r="AN138">
        <v>1.064620355</v>
      </c>
      <c r="AO138">
        <v>3.1099999999999999E-2</v>
      </c>
      <c r="AP138">
        <v>0.58589999999999998</v>
      </c>
    </row>
    <row r="139" spans="1:42">
      <c r="A139">
        <v>202101</v>
      </c>
      <c r="B139" t="s">
        <v>2064</v>
      </c>
      <c r="C139" t="s">
        <v>2163</v>
      </c>
      <c r="D139" t="s">
        <v>2164</v>
      </c>
      <c r="E139" s="6">
        <f t="shared" si="4"/>
        <v>44197</v>
      </c>
      <c r="F139" s="6" t="str">
        <f t="shared" si="5"/>
        <v>Wyoming-44227</v>
      </c>
      <c r="G139">
        <v>265000</v>
      </c>
      <c r="H139">
        <v>0</v>
      </c>
      <c r="I139">
        <v>-1.6999999999999999E-3</v>
      </c>
      <c r="J139">
        <v>1663</v>
      </c>
      <c r="K139">
        <v>-0.1275</v>
      </c>
      <c r="L139">
        <v>-0.3473</v>
      </c>
      <c r="M139">
        <v>94</v>
      </c>
      <c r="N139">
        <v>0.146341463</v>
      </c>
      <c r="O139">
        <v>-0.25099601599999999</v>
      </c>
      <c r="P139">
        <v>532</v>
      </c>
      <c r="Q139">
        <v>0.12709999999999999</v>
      </c>
      <c r="R139">
        <v>-0.05</v>
      </c>
      <c r="S139">
        <v>20</v>
      </c>
      <c r="T139">
        <v>0.25</v>
      </c>
      <c r="U139">
        <v>0.66669999999999996</v>
      </c>
      <c r="V139">
        <v>184</v>
      </c>
      <c r="W139">
        <v>0</v>
      </c>
      <c r="X139">
        <v>-0.37840000000000001</v>
      </c>
      <c r="Y139">
        <v>685</v>
      </c>
      <c r="Z139">
        <v>-8.9099999999999999E-2</v>
      </c>
      <c r="AA139">
        <v>0.29730000000000001</v>
      </c>
      <c r="AB139">
        <v>126.9349845</v>
      </c>
      <c r="AC139">
        <v>1.2200000000000001E-2</v>
      </c>
      <c r="AD139">
        <v>3.3099999999999997E-2</v>
      </c>
      <c r="AE139">
        <v>2148</v>
      </c>
      <c r="AF139">
        <v>2.8E-3</v>
      </c>
      <c r="AG139">
        <v>2.2100000000000002E-2</v>
      </c>
      <c r="AH139">
        <v>635528.25360000005</v>
      </c>
      <c r="AI139">
        <v>2.0799999999999999E-2</v>
      </c>
      <c r="AJ139">
        <v>-7.1800000000000003E-2</v>
      </c>
      <c r="AK139">
        <v>2348</v>
      </c>
      <c r="AL139">
        <v>-0.1166</v>
      </c>
      <c r="AM139">
        <v>-0.23669999999999999</v>
      </c>
      <c r="AN139">
        <v>0.411906194</v>
      </c>
      <c r="AO139">
        <v>1.7399999999999999E-2</v>
      </c>
      <c r="AP139">
        <v>0.20469999999999999</v>
      </c>
    </row>
    <row r="140" spans="1:42">
      <c r="A140">
        <v>202101</v>
      </c>
      <c r="B140" t="s">
        <v>2064</v>
      </c>
      <c r="C140" t="s">
        <v>2221</v>
      </c>
      <c r="D140" t="s">
        <v>2222</v>
      </c>
      <c r="E140" s="6">
        <f t="shared" si="4"/>
        <v>44197</v>
      </c>
      <c r="F140" s="6" t="str">
        <f t="shared" si="5"/>
        <v>Connecticut-44227</v>
      </c>
      <c r="G140">
        <v>399900</v>
      </c>
      <c r="H140">
        <v>3.8699999999999998E-2</v>
      </c>
      <c r="I140">
        <v>0.1111</v>
      </c>
      <c r="J140">
        <v>9735</v>
      </c>
      <c r="K140">
        <v>-0.184</v>
      </c>
      <c r="L140">
        <v>-0.35959999999999998</v>
      </c>
      <c r="M140">
        <v>68</v>
      </c>
      <c r="N140">
        <v>0.14285714299999999</v>
      </c>
      <c r="O140">
        <v>-0.31658291500000002</v>
      </c>
      <c r="P140">
        <v>3292</v>
      </c>
      <c r="Q140">
        <v>0.151</v>
      </c>
      <c r="R140">
        <v>-0.14799999999999999</v>
      </c>
      <c r="S140">
        <v>204</v>
      </c>
      <c r="T140">
        <v>0.5</v>
      </c>
      <c r="U140">
        <v>0.82140000000000002</v>
      </c>
      <c r="V140">
        <v>1064</v>
      </c>
      <c r="W140">
        <v>-0.1419</v>
      </c>
      <c r="X140">
        <v>-0.57979999999999998</v>
      </c>
      <c r="Y140">
        <v>129</v>
      </c>
      <c r="Z140">
        <v>-0.1835</v>
      </c>
      <c r="AA140">
        <v>0.32990000000000003</v>
      </c>
      <c r="AB140">
        <v>196.31410260000001</v>
      </c>
      <c r="AC140">
        <v>3.5200000000000002E-2</v>
      </c>
      <c r="AD140">
        <v>0.14280000000000001</v>
      </c>
      <c r="AE140">
        <v>2033</v>
      </c>
      <c r="AF140">
        <v>8.3999999999999995E-3</v>
      </c>
      <c r="AG140">
        <v>-2.2800000000000001E-2</v>
      </c>
      <c r="AH140">
        <v>924046.20160000003</v>
      </c>
      <c r="AI140">
        <v>9.0399999999999994E-2</v>
      </c>
      <c r="AJ140">
        <v>0.24010000000000001</v>
      </c>
      <c r="AK140">
        <v>9864</v>
      </c>
      <c r="AL140">
        <v>-0.184</v>
      </c>
      <c r="AM140">
        <v>-0.35520000000000002</v>
      </c>
      <c r="AN140">
        <v>1.3251156E-2</v>
      </c>
      <c r="AO140">
        <v>0</v>
      </c>
      <c r="AP140">
        <v>6.8999999999999999E-3</v>
      </c>
    </row>
    <row r="141" spans="1:42">
      <c r="A141">
        <v>202101</v>
      </c>
      <c r="B141" t="s">
        <v>2064</v>
      </c>
      <c r="C141" t="s">
        <v>2203</v>
      </c>
      <c r="D141" t="s">
        <v>2204</v>
      </c>
      <c r="E141" s="6">
        <f t="shared" si="4"/>
        <v>44197</v>
      </c>
      <c r="F141" s="6" t="str">
        <f t="shared" si="5"/>
        <v>West virginia-44227</v>
      </c>
      <c r="G141">
        <v>159900</v>
      </c>
      <c r="H141">
        <v>-3.09E-2</v>
      </c>
      <c r="I141">
        <v>0</v>
      </c>
      <c r="J141">
        <v>3550</v>
      </c>
      <c r="K141">
        <v>-0.1071</v>
      </c>
      <c r="L141">
        <v>-0.47010000000000002</v>
      </c>
      <c r="M141">
        <v>94</v>
      </c>
      <c r="N141">
        <v>0.105882353</v>
      </c>
      <c r="O141">
        <v>-0.175438596</v>
      </c>
      <c r="P141">
        <v>1020</v>
      </c>
      <c r="Q141">
        <v>0.16969999999999999</v>
      </c>
      <c r="R141">
        <v>-0.30520000000000003</v>
      </c>
      <c r="S141">
        <v>92</v>
      </c>
      <c r="T141">
        <v>0.15</v>
      </c>
      <c r="U141">
        <v>0.5333</v>
      </c>
      <c r="V141">
        <v>460</v>
      </c>
      <c r="W141">
        <v>-0.21229999999999999</v>
      </c>
      <c r="X141">
        <v>-0.53059999999999996</v>
      </c>
      <c r="Y141">
        <v>2122</v>
      </c>
      <c r="Z141">
        <v>-9.1200000000000003E-2</v>
      </c>
      <c r="AA141">
        <v>0.59309999999999996</v>
      </c>
      <c r="AB141">
        <v>83.27380952</v>
      </c>
      <c r="AC141">
        <v>-1.83E-2</v>
      </c>
      <c r="AD141">
        <v>1.7600000000000001E-2</v>
      </c>
      <c r="AE141">
        <v>1610</v>
      </c>
      <c r="AF141">
        <v>-1.9E-3</v>
      </c>
      <c r="AG141">
        <v>-2.2499999999999999E-2</v>
      </c>
      <c r="AH141">
        <v>249249.63459999999</v>
      </c>
      <c r="AI141">
        <v>1.09E-2</v>
      </c>
      <c r="AJ141">
        <v>0.10340000000000001</v>
      </c>
      <c r="AK141">
        <v>5672</v>
      </c>
      <c r="AL141">
        <v>-0.1013</v>
      </c>
      <c r="AM141">
        <v>-0.29370000000000002</v>
      </c>
      <c r="AN141">
        <v>0.597746479</v>
      </c>
      <c r="AO141">
        <v>1.0500000000000001E-2</v>
      </c>
      <c r="AP141">
        <v>0.39889999999999998</v>
      </c>
    </row>
    <row r="142" spans="1:42">
      <c r="A142">
        <v>202101</v>
      </c>
      <c r="B142" t="s">
        <v>2064</v>
      </c>
      <c r="C142" t="s">
        <v>2195</v>
      </c>
      <c r="D142" t="s">
        <v>2196</v>
      </c>
      <c r="E142" s="6">
        <f t="shared" si="4"/>
        <v>44197</v>
      </c>
      <c r="F142" s="6" t="str">
        <f t="shared" si="5"/>
        <v>Rhode island-44227</v>
      </c>
      <c r="G142">
        <v>425000</v>
      </c>
      <c r="H142">
        <v>9.8199999999999996E-2</v>
      </c>
      <c r="I142">
        <v>0.16470000000000001</v>
      </c>
      <c r="J142">
        <v>1233</v>
      </c>
      <c r="K142">
        <v>-0.1555</v>
      </c>
      <c r="L142">
        <v>-0.52470000000000006</v>
      </c>
      <c r="M142">
        <v>57</v>
      </c>
      <c r="N142">
        <v>8.5714286000000001E-2</v>
      </c>
      <c r="O142">
        <v>-0.22448979599999999</v>
      </c>
      <c r="P142">
        <v>872</v>
      </c>
      <c r="Q142">
        <v>0.11219999999999999</v>
      </c>
      <c r="R142">
        <v>-0.18959999999999999</v>
      </c>
      <c r="S142">
        <v>24</v>
      </c>
      <c r="T142">
        <v>0.5</v>
      </c>
      <c r="U142">
        <v>2</v>
      </c>
      <c r="V142">
        <v>148</v>
      </c>
      <c r="W142">
        <v>-0.27450000000000002</v>
      </c>
      <c r="X142">
        <v>-0.64080000000000004</v>
      </c>
      <c r="Y142">
        <v>2003</v>
      </c>
      <c r="Z142">
        <v>-0.14510000000000001</v>
      </c>
      <c r="AA142">
        <v>0.29809999999999998</v>
      </c>
      <c r="AB142">
        <v>258.75</v>
      </c>
      <c r="AC142">
        <v>4.7500000000000001E-2</v>
      </c>
      <c r="AD142">
        <v>0.16400000000000001</v>
      </c>
      <c r="AE142">
        <v>1613</v>
      </c>
      <c r="AF142">
        <v>1.5699999999999999E-2</v>
      </c>
      <c r="AG142">
        <v>-6.7999999999999996E-3</v>
      </c>
      <c r="AH142">
        <v>855218.25509999995</v>
      </c>
      <c r="AI142">
        <v>0.15720000000000001</v>
      </c>
      <c r="AJ142">
        <v>0.43159999999999998</v>
      </c>
      <c r="AK142">
        <v>3236</v>
      </c>
      <c r="AL142">
        <v>-0.14910000000000001</v>
      </c>
      <c r="AM142">
        <v>-0.21779999999999999</v>
      </c>
      <c r="AN142">
        <v>1.6244931060000001</v>
      </c>
      <c r="AO142">
        <v>1.9699999999999999E-2</v>
      </c>
      <c r="AP142">
        <v>1.0297000000000001</v>
      </c>
    </row>
    <row r="143" spans="1:42">
      <c r="A143">
        <v>202101</v>
      </c>
      <c r="B143" t="s">
        <v>2064</v>
      </c>
      <c r="C143" t="s">
        <v>2123</v>
      </c>
      <c r="D143" t="s">
        <v>2124</v>
      </c>
      <c r="E143" s="6">
        <f t="shared" si="4"/>
        <v>44197</v>
      </c>
      <c r="F143" s="6" t="str">
        <f t="shared" si="5"/>
        <v>Ohio-44227</v>
      </c>
      <c r="G143">
        <v>189900</v>
      </c>
      <c r="H143">
        <v>4.7999999999999996E-3</v>
      </c>
      <c r="I143">
        <v>7.5899999999999995E-2</v>
      </c>
      <c r="J143">
        <v>12848</v>
      </c>
      <c r="K143">
        <v>-0.1467</v>
      </c>
      <c r="L143">
        <v>-0.4904</v>
      </c>
      <c r="M143">
        <v>66</v>
      </c>
      <c r="N143">
        <v>0.16814159300000001</v>
      </c>
      <c r="O143">
        <v>-0.164556962</v>
      </c>
      <c r="P143">
        <v>6724</v>
      </c>
      <c r="Q143">
        <v>-2.3999999999999998E-3</v>
      </c>
      <c r="R143">
        <v>-0.32219999999999999</v>
      </c>
      <c r="S143">
        <v>272</v>
      </c>
      <c r="T143">
        <v>-0.38179999999999997</v>
      </c>
      <c r="U143">
        <v>-0.15</v>
      </c>
      <c r="V143">
        <v>3068</v>
      </c>
      <c r="W143">
        <v>-0.251</v>
      </c>
      <c r="X143">
        <v>-0.50770000000000004</v>
      </c>
      <c r="Y143">
        <v>15005</v>
      </c>
      <c r="Z143">
        <v>-0.15110000000000001</v>
      </c>
      <c r="AA143">
        <v>0.18790000000000001</v>
      </c>
      <c r="AB143">
        <v>101.4760148</v>
      </c>
      <c r="AC143">
        <v>-1.2999999999999999E-3</v>
      </c>
      <c r="AD143">
        <v>8.7300000000000003E-2</v>
      </c>
      <c r="AE143">
        <v>1584</v>
      </c>
      <c r="AF143">
        <v>-2.64E-2</v>
      </c>
      <c r="AG143">
        <v>-4.8099999999999997E-2</v>
      </c>
      <c r="AH143">
        <v>297312.09830000001</v>
      </c>
      <c r="AI143">
        <v>5.0299999999999997E-2</v>
      </c>
      <c r="AJ143">
        <v>0.16520000000000001</v>
      </c>
      <c r="AK143">
        <v>27853</v>
      </c>
      <c r="AL143">
        <v>-0.14910000000000001</v>
      </c>
      <c r="AM143">
        <v>-0.26400000000000001</v>
      </c>
      <c r="AN143">
        <v>1.1678860520000001</v>
      </c>
      <c r="AO143">
        <v>-6.1000000000000004E-3</v>
      </c>
      <c r="AP143">
        <v>0.66679999999999995</v>
      </c>
    </row>
    <row r="144" spans="1:42">
      <c r="A144">
        <v>202101</v>
      </c>
      <c r="B144" t="s">
        <v>2064</v>
      </c>
      <c r="C144" t="s">
        <v>2177</v>
      </c>
      <c r="D144" t="s">
        <v>2178</v>
      </c>
      <c r="E144" s="6">
        <f t="shared" si="4"/>
        <v>44197</v>
      </c>
      <c r="F144" s="6" t="str">
        <f t="shared" si="5"/>
        <v>New jersey-44227</v>
      </c>
      <c r="G144">
        <v>439800</v>
      </c>
      <c r="H144">
        <v>6.1999999999999998E-3</v>
      </c>
      <c r="I144">
        <v>0.15770000000000001</v>
      </c>
      <c r="J144">
        <v>20250</v>
      </c>
      <c r="K144">
        <v>-0.1487</v>
      </c>
      <c r="L144">
        <v>-0.4224</v>
      </c>
      <c r="M144">
        <v>69</v>
      </c>
      <c r="N144">
        <v>0.13114754100000001</v>
      </c>
      <c r="O144">
        <v>-0.173652695</v>
      </c>
      <c r="P144">
        <v>9680</v>
      </c>
      <c r="Q144">
        <v>0.2064</v>
      </c>
      <c r="R144">
        <v>-0.24660000000000001</v>
      </c>
      <c r="S144">
        <v>624</v>
      </c>
      <c r="T144">
        <v>0.2581</v>
      </c>
      <c r="U144">
        <v>0.40539999999999998</v>
      </c>
      <c r="V144">
        <v>2504</v>
      </c>
      <c r="W144">
        <v>-0.187</v>
      </c>
      <c r="X144">
        <v>-0.6038</v>
      </c>
      <c r="Y144">
        <v>10661</v>
      </c>
      <c r="Z144">
        <v>-0.1169</v>
      </c>
      <c r="AA144">
        <v>4.4869000000000003</v>
      </c>
      <c r="AB144">
        <v>56</v>
      </c>
      <c r="AC144">
        <v>0.74660000000000004</v>
      </c>
      <c r="AD144">
        <v>-0.28720000000000001</v>
      </c>
      <c r="AE144">
        <v>512</v>
      </c>
      <c r="AF144">
        <v>0.32300000000000001</v>
      </c>
      <c r="AG144">
        <v>-0.43049999999999999</v>
      </c>
      <c r="AH144">
        <v>676315.00190000003</v>
      </c>
      <c r="AI144">
        <v>3.1199999999999999E-2</v>
      </c>
      <c r="AJ144">
        <v>0.16819999999999999</v>
      </c>
      <c r="AK144">
        <v>30911</v>
      </c>
      <c r="AL144">
        <v>-0.13800000000000001</v>
      </c>
      <c r="AM144">
        <v>-0.1646</v>
      </c>
      <c r="AN144">
        <v>0.526469136</v>
      </c>
      <c r="AO144">
        <v>1.9E-2</v>
      </c>
      <c r="AP144">
        <v>0.47099999999999997</v>
      </c>
    </row>
    <row r="145" spans="1:42">
      <c r="A145">
        <v>202101</v>
      </c>
      <c r="B145" t="s">
        <v>2064</v>
      </c>
      <c r="C145" t="s">
        <v>2145</v>
      </c>
      <c r="D145" t="s">
        <v>2146</v>
      </c>
      <c r="E145" s="6">
        <f t="shared" si="4"/>
        <v>44197</v>
      </c>
      <c r="F145" s="6" t="str">
        <f t="shared" si="5"/>
        <v>Indiana-44227</v>
      </c>
      <c r="G145">
        <v>199900</v>
      </c>
      <c r="H145">
        <v>-3.0000000000000001E-3</v>
      </c>
      <c r="I145">
        <v>5.2699999999999997E-2</v>
      </c>
      <c r="J145">
        <v>7948</v>
      </c>
      <c r="K145">
        <v>-0.1318</v>
      </c>
      <c r="L145">
        <v>-0.50319999999999998</v>
      </c>
      <c r="M145">
        <v>64</v>
      </c>
      <c r="N145">
        <v>0.15315315299999999</v>
      </c>
      <c r="O145">
        <v>-0.23809523799999999</v>
      </c>
      <c r="P145">
        <v>3888</v>
      </c>
      <c r="Q145">
        <v>-1.0200000000000001E-2</v>
      </c>
      <c r="R145">
        <v>-0.27079999999999999</v>
      </c>
      <c r="S145">
        <v>236</v>
      </c>
      <c r="T145">
        <v>0.55259999999999998</v>
      </c>
      <c r="U145">
        <v>0.28260000000000002</v>
      </c>
      <c r="V145">
        <v>2036</v>
      </c>
      <c r="W145">
        <v>-0.13869999999999999</v>
      </c>
      <c r="X145">
        <v>-0.53300000000000003</v>
      </c>
      <c r="Y145">
        <v>5318</v>
      </c>
      <c r="Z145">
        <v>-0.1409</v>
      </c>
      <c r="AA145">
        <v>0.23219999999999999</v>
      </c>
      <c r="AB145">
        <v>108.4644601</v>
      </c>
      <c r="AC145">
        <v>1.18E-2</v>
      </c>
      <c r="AD145">
        <v>0.12509999999999999</v>
      </c>
      <c r="AE145">
        <v>1796</v>
      </c>
      <c r="AF145">
        <v>-1.5100000000000001E-2</v>
      </c>
      <c r="AG145">
        <v>-5.57E-2</v>
      </c>
      <c r="AH145">
        <v>282289.79379999998</v>
      </c>
      <c r="AI145">
        <v>2.1499999999999998E-2</v>
      </c>
      <c r="AJ145">
        <v>7.4399999999999994E-2</v>
      </c>
      <c r="AK145">
        <v>13266</v>
      </c>
      <c r="AL145">
        <v>-0.13550000000000001</v>
      </c>
      <c r="AM145">
        <v>-0.34699999999999998</v>
      </c>
      <c r="AN145">
        <v>0.66909914400000003</v>
      </c>
      <c r="AO145">
        <v>-7.0000000000000001E-3</v>
      </c>
      <c r="AP145">
        <v>0.39929999999999999</v>
      </c>
    </row>
    <row r="146" spans="1:42">
      <c r="A146">
        <v>202101</v>
      </c>
      <c r="B146" t="s">
        <v>2064</v>
      </c>
      <c r="C146" t="s">
        <v>2137</v>
      </c>
      <c r="D146" t="s">
        <v>2138</v>
      </c>
      <c r="E146" s="6">
        <f t="shared" si="4"/>
        <v>44197</v>
      </c>
      <c r="F146" s="6" t="str">
        <f t="shared" si="5"/>
        <v>Vermont-44227</v>
      </c>
      <c r="G146">
        <v>329000</v>
      </c>
      <c r="H146">
        <v>1.23E-2</v>
      </c>
      <c r="I146">
        <v>0.15459999999999999</v>
      </c>
      <c r="J146">
        <v>1685</v>
      </c>
      <c r="K146">
        <v>-0.13189999999999999</v>
      </c>
      <c r="L146">
        <v>-0.55259999999999998</v>
      </c>
      <c r="M146">
        <v>112</v>
      </c>
      <c r="N146">
        <v>0.160621762</v>
      </c>
      <c r="O146">
        <v>-0.30864197500000001</v>
      </c>
      <c r="P146">
        <v>452</v>
      </c>
      <c r="Q146">
        <v>9.7100000000000006E-2</v>
      </c>
      <c r="R146">
        <v>-0.16300000000000001</v>
      </c>
      <c r="S146">
        <v>24</v>
      </c>
      <c r="T146">
        <v>0.5</v>
      </c>
      <c r="U146">
        <v>-0.25</v>
      </c>
      <c r="V146">
        <v>160</v>
      </c>
      <c r="W146">
        <v>-9.0899999999999995E-2</v>
      </c>
      <c r="X146">
        <v>-0.49370000000000003</v>
      </c>
      <c r="Y146">
        <v>888</v>
      </c>
      <c r="Z146">
        <v>-0.1502</v>
      </c>
      <c r="AA146">
        <v>0.53100000000000003</v>
      </c>
      <c r="AB146">
        <v>167.4107143</v>
      </c>
      <c r="AC146">
        <v>1.9300000000000001E-2</v>
      </c>
      <c r="AD146">
        <v>0.15659999999999999</v>
      </c>
      <c r="AE146">
        <v>1997</v>
      </c>
      <c r="AF146">
        <v>5.7999999999999996E-3</v>
      </c>
      <c r="AG146">
        <v>7.6E-3</v>
      </c>
      <c r="AH146">
        <v>539560.97149999999</v>
      </c>
      <c r="AI146">
        <v>4.8399999999999999E-2</v>
      </c>
      <c r="AJ146">
        <v>0.29139999999999999</v>
      </c>
      <c r="AK146">
        <v>2573</v>
      </c>
      <c r="AL146">
        <v>-0.13830000000000001</v>
      </c>
      <c r="AM146">
        <v>-0.40799999999999997</v>
      </c>
      <c r="AN146">
        <v>0.52700296700000004</v>
      </c>
      <c r="AO146">
        <v>-1.14E-2</v>
      </c>
      <c r="AP146">
        <v>0.373</v>
      </c>
    </row>
    <row r="147" spans="1:42">
      <c r="A147">
        <v>202101</v>
      </c>
      <c r="B147" t="s">
        <v>2064</v>
      </c>
      <c r="C147" t="s">
        <v>2165</v>
      </c>
      <c r="D147" t="s">
        <v>2166</v>
      </c>
      <c r="E147" s="6">
        <f t="shared" si="4"/>
        <v>44197</v>
      </c>
      <c r="F147" s="6" t="str">
        <f t="shared" si="5"/>
        <v>New york-44227</v>
      </c>
      <c r="G147">
        <v>575000</v>
      </c>
      <c r="H147">
        <v>8.3999999999999995E-3</v>
      </c>
      <c r="I147">
        <v>0.22420000000000001</v>
      </c>
      <c r="J147">
        <v>55114</v>
      </c>
      <c r="K147">
        <v>-0.1079</v>
      </c>
      <c r="L147">
        <v>-3.0700000000000002E-2</v>
      </c>
      <c r="M147">
        <v>112</v>
      </c>
      <c r="N147">
        <v>0.178947368</v>
      </c>
      <c r="O147">
        <v>9.8039215999999998E-2</v>
      </c>
      <c r="P147">
        <v>13116</v>
      </c>
      <c r="Q147">
        <v>0.3422</v>
      </c>
      <c r="R147">
        <v>-0.1065</v>
      </c>
      <c r="S147">
        <v>632</v>
      </c>
      <c r="T147">
        <v>6.7599999999999993E-2</v>
      </c>
      <c r="U147">
        <v>0.20610000000000001</v>
      </c>
      <c r="V147">
        <v>6172</v>
      </c>
      <c r="W147">
        <v>-0.1862</v>
      </c>
      <c r="X147">
        <v>-0.29349999999999998</v>
      </c>
      <c r="Y147">
        <v>35316</v>
      </c>
      <c r="Z147">
        <v>-0.1348</v>
      </c>
      <c r="AA147">
        <v>0.47920000000000001</v>
      </c>
      <c r="AB147">
        <v>228.0625</v>
      </c>
      <c r="AC147">
        <v>3.32E-2</v>
      </c>
      <c r="AD147">
        <v>0.42420000000000002</v>
      </c>
      <c r="AE147">
        <v>1346</v>
      </c>
      <c r="AF147">
        <v>-2.8199999999999999E-2</v>
      </c>
      <c r="AG147">
        <v>-8.3400000000000002E-2</v>
      </c>
      <c r="AH147">
        <v>1259411.0349999999</v>
      </c>
      <c r="AI147">
        <v>3.0200000000000001E-2</v>
      </c>
      <c r="AJ147">
        <v>0.1789</v>
      </c>
      <c r="AK147">
        <v>90430</v>
      </c>
      <c r="AL147">
        <v>-0.1186</v>
      </c>
      <c r="AM147">
        <v>0.1201</v>
      </c>
      <c r="AN147">
        <v>0.640780927</v>
      </c>
      <c r="AO147">
        <v>-1.9900000000000001E-2</v>
      </c>
      <c r="AP147">
        <v>0.22090000000000001</v>
      </c>
    </row>
    <row r="148" spans="1:42">
      <c r="A148">
        <v>202101</v>
      </c>
      <c r="B148" t="s">
        <v>2064</v>
      </c>
      <c r="C148" t="s">
        <v>2159</v>
      </c>
      <c r="D148" t="s">
        <v>2160</v>
      </c>
      <c r="E148" s="6">
        <f t="shared" si="4"/>
        <v>44197</v>
      </c>
      <c r="F148" s="6" t="str">
        <f t="shared" si="5"/>
        <v>Maine-44227</v>
      </c>
      <c r="G148">
        <v>289900</v>
      </c>
      <c r="H148">
        <v>-1.7299999999999999E-2</v>
      </c>
      <c r="I148">
        <v>0.16009999999999999</v>
      </c>
      <c r="J148">
        <v>3011</v>
      </c>
      <c r="K148">
        <v>-0.17510000000000001</v>
      </c>
      <c r="L148">
        <v>-0.51749999999999996</v>
      </c>
      <c r="M148">
        <v>101</v>
      </c>
      <c r="N148">
        <v>0.26250000000000001</v>
      </c>
      <c r="O148">
        <v>-0.26007325999999997</v>
      </c>
      <c r="P148">
        <v>932</v>
      </c>
      <c r="Q148">
        <v>6.3899999999999998E-2</v>
      </c>
      <c r="R148">
        <v>-0.16189999999999999</v>
      </c>
      <c r="S148">
        <v>64</v>
      </c>
      <c r="T148">
        <v>0.45450000000000002</v>
      </c>
      <c r="U148">
        <v>0.45450000000000002</v>
      </c>
      <c r="V148">
        <v>288</v>
      </c>
      <c r="W148">
        <v>-0.30099999999999999</v>
      </c>
      <c r="X148">
        <v>-0.51349999999999996</v>
      </c>
      <c r="Y148">
        <v>943</v>
      </c>
      <c r="Z148">
        <v>-0.1633</v>
      </c>
      <c r="AA148">
        <v>0.64</v>
      </c>
      <c r="AB148">
        <v>171.90152800000001</v>
      </c>
      <c r="AC148">
        <v>-2.29E-2</v>
      </c>
      <c r="AD148">
        <v>0.1696</v>
      </c>
      <c r="AE148">
        <v>1664</v>
      </c>
      <c r="AF148">
        <v>-6.3E-3</v>
      </c>
      <c r="AG148">
        <v>1.1999999999999999E-3</v>
      </c>
      <c r="AH148">
        <v>461881.17859999998</v>
      </c>
      <c r="AI148">
        <v>3.4299999999999997E-2</v>
      </c>
      <c r="AJ148">
        <v>0.2152</v>
      </c>
      <c r="AK148">
        <v>3954</v>
      </c>
      <c r="AL148">
        <v>-0.17230000000000001</v>
      </c>
      <c r="AM148">
        <v>-0.4199</v>
      </c>
      <c r="AN148">
        <v>0.313184988</v>
      </c>
      <c r="AO148">
        <v>4.4000000000000003E-3</v>
      </c>
      <c r="AP148">
        <v>0.22109999999999999</v>
      </c>
    </row>
    <row r="149" spans="1:42">
      <c r="A149">
        <v>202101</v>
      </c>
      <c r="B149" t="s">
        <v>2064</v>
      </c>
      <c r="C149" t="s">
        <v>2121</v>
      </c>
      <c r="D149" t="s">
        <v>2122</v>
      </c>
      <c r="E149" s="6">
        <f t="shared" si="4"/>
        <v>44197</v>
      </c>
      <c r="F149" s="6" t="str">
        <f t="shared" si="5"/>
        <v>Kentucky-44227</v>
      </c>
      <c r="G149">
        <v>224900</v>
      </c>
      <c r="H149">
        <v>1.3100000000000001E-2</v>
      </c>
      <c r="I149">
        <v>0.12479999999999999</v>
      </c>
      <c r="J149">
        <v>6267</v>
      </c>
      <c r="K149">
        <v>-0.1192</v>
      </c>
      <c r="L149">
        <v>-0.49809999999999999</v>
      </c>
      <c r="M149">
        <v>71</v>
      </c>
      <c r="N149">
        <v>0.14516129</v>
      </c>
      <c r="O149">
        <v>-0.20224719099999999</v>
      </c>
      <c r="P149">
        <v>2496</v>
      </c>
      <c r="Q149">
        <v>-8.2400000000000001E-2</v>
      </c>
      <c r="R149">
        <v>-0.35399999999999998</v>
      </c>
      <c r="S149">
        <v>100</v>
      </c>
      <c r="T149">
        <v>-0.13789999999999999</v>
      </c>
      <c r="U149">
        <v>8.6999999999999994E-2</v>
      </c>
      <c r="V149">
        <v>1284</v>
      </c>
      <c r="W149">
        <v>-0.1371</v>
      </c>
      <c r="X149">
        <v>-0.4929</v>
      </c>
      <c r="Y149">
        <v>6770</v>
      </c>
      <c r="Z149">
        <v>-8.5099999999999995E-2</v>
      </c>
      <c r="AA149">
        <v>0.35749999999999998</v>
      </c>
      <c r="AB149">
        <v>115.0305645</v>
      </c>
      <c r="AC149">
        <v>-5.7999999999999996E-3</v>
      </c>
      <c r="AD149">
        <v>0.1007</v>
      </c>
      <c r="AE149">
        <v>1796</v>
      </c>
      <c r="AF149">
        <v>5.5999999999999999E-3</v>
      </c>
      <c r="AG149">
        <v>-1.5599999999999999E-2</v>
      </c>
      <c r="AH149">
        <v>311928.80170000001</v>
      </c>
      <c r="AI149">
        <v>1.1999999999999999E-3</v>
      </c>
      <c r="AJ149">
        <v>0.1229</v>
      </c>
      <c r="AK149">
        <v>13037</v>
      </c>
      <c r="AL149">
        <v>-0.1018</v>
      </c>
      <c r="AM149">
        <v>-0.25390000000000001</v>
      </c>
      <c r="AN149">
        <v>1.080261688</v>
      </c>
      <c r="AO149">
        <v>4.02E-2</v>
      </c>
      <c r="AP149">
        <v>0.68089999999999995</v>
      </c>
    </row>
    <row r="150" spans="1:42">
      <c r="A150">
        <v>202101</v>
      </c>
      <c r="B150" t="s">
        <v>2064</v>
      </c>
      <c r="C150" t="s">
        <v>2217</v>
      </c>
      <c r="D150" t="s">
        <v>2218</v>
      </c>
      <c r="E150" s="6">
        <f t="shared" si="4"/>
        <v>44197</v>
      </c>
      <c r="F150" s="6" t="str">
        <f t="shared" si="5"/>
        <v>Nebraska-44227</v>
      </c>
      <c r="G150">
        <v>254900</v>
      </c>
      <c r="H150">
        <v>3.6400000000000002E-2</v>
      </c>
      <c r="I150">
        <v>8.2600000000000007E-2</v>
      </c>
      <c r="J150">
        <v>3038</v>
      </c>
      <c r="K150">
        <v>-0.1009</v>
      </c>
      <c r="L150">
        <v>-0.38009999999999999</v>
      </c>
      <c r="M150">
        <v>86</v>
      </c>
      <c r="N150">
        <v>0.219858156</v>
      </c>
      <c r="O150">
        <v>-5.7803469999999999E-3</v>
      </c>
      <c r="P150">
        <v>1200</v>
      </c>
      <c r="Q150">
        <v>2.0400000000000001E-2</v>
      </c>
      <c r="R150">
        <v>-0.2611</v>
      </c>
      <c r="S150">
        <v>324</v>
      </c>
      <c r="T150">
        <v>2</v>
      </c>
      <c r="U150">
        <v>3.5</v>
      </c>
      <c r="V150">
        <v>336</v>
      </c>
      <c r="W150">
        <v>-0.1923</v>
      </c>
      <c r="X150">
        <v>-0.4</v>
      </c>
      <c r="Y150">
        <v>3424</v>
      </c>
      <c r="Z150">
        <v>-7.8100000000000003E-2</v>
      </c>
      <c r="AA150">
        <v>0.4803</v>
      </c>
      <c r="AB150">
        <v>122.65978</v>
      </c>
      <c r="AC150">
        <v>1.23E-2</v>
      </c>
      <c r="AD150">
        <v>4.1500000000000002E-2</v>
      </c>
      <c r="AE150">
        <v>1906</v>
      </c>
      <c r="AF150">
        <v>-6.3E-3</v>
      </c>
      <c r="AG150">
        <v>1.8700000000000001E-2</v>
      </c>
      <c r="AH150">
        <v>318883.38290000003</v>
      </c>
      <c r="AI150">
        <v>1.9699999999999999E-2</v>
      </c>
      <c r="AJ150">
        <v>0.1268</v>
      </c>
      <c r="AK150">
        <v>6462</v>
      </c>
      <c r="AL150">
        <v>-8.8999999999999996E-2</v>
      </c>
      <c r="AM150">
        <v>-0.1042</v>
      </c>
      <c r="AN150">
        <v>1.1270572750000001</v>
      </c>
      <c r="AO150">
        <v>2.7900000000000001E-2</v>
      </c>
      <c r="AP150">
        <v>0.65510000000000002</v>
      </c>
    </row>
    <row r="151" spans="1:42">
      <c r="A151">
        <v>202101</v>
      </c>
      <c r="B151" t="s">
        <v>2064</v>
      </c>
      <c r="C151" t="s">
        <v>2149</v>
      </c>
      <c r="D151" t="s">
        <v>2150</v>
      </c>
      <c r="E151" s="6">
        <f t="shared" si="4"/>
        <v>44197</v>
      </c>
      <c r="F151" s="6" t="str">
        <f t="shared" si="5"/>
        <v>Alaska-44227</v>
      </c>
      <c r="G151">
        <v>299900</v>
      </c>
      <c r="H151">
        <v>0</v>
      </c>
      <c r="I151">
        <v>4.4900000000000002E-2</v>
      </c>
      <c r="J151">
        <v>1324</v>
      </c>
      <c r="K151">
        <v>-0.15989999999999999</v>
      </c>
      <c r="L151">
        <v>-0.42380000000000001</v>
      </c>
      <c r="M151">
        <v>102</v>
      </c>
      <c r="N151">
        <v>0.127071823</v>
      </c>
      <c r="O151">
        <v>-5.1162790999999999E-2</v>
      </c>
      <c r="P151">
        <v>456</v>
      </c>
      <c r="Q151">
        <v>0.3412</v>
      </c>
      <c r="R151">
        <v>-0.1429</v>
      </c>
      <c r="S151">
        <v>24</v>
      </c>
      <c r="T151">
        <v>0.5</v>
      </c>
      <c r="U151">
        <v>0.2</v>
      </c>
      <c r="V151">
        <v>220</v>
      </c>
      <c r="W151">
        <v>0.14580000000000001</v>
      </c>
      <c r="X151">
        <v>-0.45</v>
      </c>
      <c r="Y151">
        <v>77</v>
      </c>
      <c r="Z151">
        <v>-0.3246</v>
      </c>
      <c r="AA151">
        <v>0.2031</v>
      </c>
      <c r="AB151">
        <v>187.81302170000001</v>
      </c>
      <c r="AC151">
        <v>4.8599999999999997E-2</v>
      </c>
      <c r="AD151">
        <v>0.1152</v>
      </c>
      <c r="AE151">
        <v>1632</v>
      </c>
      <c r="AF151">
        <v>-1.89E-2</v>
      </c>
      <c r="AG151">
        <v>-3.0599999999999999E-2</v>
      </c>
      <c r="AH151">
        <v>398680.5196</v>
      </c>
      <c r="AI151">
        <v>4.0800000000000003E-2</v>
      </c>
      <c r="AJ151">
        <v>0.22639999999999999</v>
      </c>
      <c r="AK151">
        <v>1401</v>
      </c>
      <c r="AL151">
        <v>-0.17100000000000001</v>
      </c>
      <c r="AM151">
        <v>-0.40689999999999998</v>
      </c>
      <c r="AN151">
        <v>5.8157100000000003E-2</v>
      </c>
      <c r="AO151">
        <v>-1.4200000000000001E-2</v>
      </c>
      <c r="AP151">
        <v>3.0300000000000001E-2</v>
      </c>
    </row>
    <row r="152" spans="1:42">
      <c r="A152">
        <v>202101</v>
      </c>
      <c r="B152" t="s">
        <v>2064</v>
      </c>
      <c r="C152" t="s">
        <v>2151</v>
      </c>
      <c r="D152" t="s">
        <v>2152</v>
      </c>
      <c r="E152" s="6">
        <f t="shared" si="4"/>
        <v>44197</v>
      </c>
      <c r="F152" s="6" t="str">
        <f t="shared" si="5"/>
        <v>California-44227</v>
      </c>
      <c r="G152">
        <v>775000</v>
      </c>
      <c r="H152">
        <v>6.6000000000000003E-2</v>
      </c>
      <c r="I152">
        <v>0.36699999999999999</v>
      </c>
      <c r="J152">
        <v>37353</v>
      </c>
      <c r="K152">
        <v>-0.13739999999999999</v>
      </c>
      <c r="L152">
        <v>-0.36599999999999999</v>
      </c>
      <c r="M152">
        <v>64</v>
      </c>
      <c r="N152">
        <v>0.14285714299999999</v>
      </c>
      <c r="O152">
        <v>-0.111111111</v>
      </c>
      <c r="P152">
        <v>26944</v>
      </c>
      <c r="Q152">
        <v>0.2039</v>
      </c>
      <c r="R152">
        <v>-0.1167</v>
      </c>
      <c r="S152">
        <v>1300</v>
      </c>
      <c r="T152">
        <v>-9.4700000000000006E-2</v>
      </c>
      <c r="U152">
        <v>-5.5199999999999999E-2</v>
      </c>
      <c r="V152">
        <v>5216</v>
      </c>
      <c r="W152">
        <v>-0.2135</v>
      </c>
      <c r="X152">
        <v>-0.56530000000000002</v>
      </c>
      <c r="Y152">
        <v>44571</v>
      </c>
      <c r="Z152">
        <v>-0.1208</v>
      </c>
      <c r="AA152">
        <v>0.35439999999999999</v>
      </c>
      <c r="AB152">
        <v>446.125</v>
      </c>
      <c r="AC152">
        <v>0.06</v>
      </c>
      <c r="AD152">
        <v>0.4829</v>
      </c>
      <c r="AE152">
        <v>1840</v>
      </c>
      <c r="AF152">
        <v>0.02</v>
      </c>
      <c r="AG152">
        <v>-1.7899999999999999E-2</v>
      </c>
      <c r="AH152">
        <v>1822620.912</v>
      </c>
      <c r="AI152">
        <v>0.1419</v>
      </c>
      <c r="AJ152">
        <v>0.41920000000000002</v>
      </c>
      <c r="AK152">
        <v>81924</v>
      </c>
      <c r="AL152">
        <v>-0.12839999999999999</v>
      </c>
      <c r="AM152">
        <v>-0.10780000000000001</v>
      </c>
      <c r="AN152">
        <v>1.1932374910000001</v>
      </c>
      <c r="AO152">
        <v>2.2499999999999999E-2</v>
      </c>
      <c r="AP152">
        <v>0.63470000000000004</v>
      </c>
    </row>
    <row r="153" spans="1:42">
      <c r="A153">
        <v>202101</v>
      </c>
      <c r="B153" t="s">
        <v>2064</v>
      </c>
      <c r="C153" t="s">
        <v>2187</v>
      </c>
      <c r="D153" t="s">
        <v>2188</v>
      </c>
      <c r="E153" s="6">
        <f t="shared" si="4"/>
        <v>44197</v>
      </c>
      <c r="F153" s="6" t="str">
        <f t="shared" si="5"/>
        <v>Hawaii-44227</v>
      </c>
      <c r="G153">
        <v>638000</v>
      </c>
      <c r="H153">
        <v>-7.0000000000000001E-3</v>
      </c>
      <c r="I153">
        <v>-6.8599999999999994E-2</v>
      </c>
      <c r="J153">
        <v>7620</v>
      </c>
      <c r="K153">
        <v>4.8599999999999997E-2</v>
      </c>
      <c r="L153">
        <v>0.36709999999999998</v>
      </c>
      <c r="M153">
        <v>93</v>
      </c>
      <c r="N153">
        <v>0.15527950300000001</v>
      </c>
      <c r="O153">
        <v>6.8965517000000004E-2</v>
      </c>
      <c r="P153">
        <v>1484</v>
      </c>
      <c r="Q153">
        <v>2.7000000000000001E-3</v>
      </c>
      <c r="R153">
        <v>-9.2899999999999996E-2</v>
      </c>
      <c r="S153">
        <v>72</v>
      </c>
      <c r="T153">
        <v>0.3846</v>
      </c>
      <c r="U153">
        <v>1.5713999999999999</v>
      </c>
      <c r="V153">
        <v>616</v>
      </c>
      <c r="W153">
        <v>-2.53E-2</v>
      </c>
      <c r="X153">
        <v>-0.379</v>
      </c>
      <c r="Y153">
        <v>1244</v>
      </c>
      <c r="Z153">
        <v>3.7499999999999999E-2</v>
      </c>
      <c r="AA153">
        <v>0.3362</v>
      </c>
      <c r="AB153">
        <v>547.33727810000005</v>
      </c>
      <c r="AC153">
        <v>-4.4999999999999997E-3</v>
      </c>
      <c r="AD153">
        <v>2.46E-2</v>
      </c>
      <c r="AE153">
        <v>1140</v>
      </c>
      <c r="AF153">
        <v>-5.7000000000000002E-3</v>
      </c>
      <c r="AG153">
        <v>-0.1038</v>
      </c>
      <c r="AH153">
        <v>1165948.933</v>
      </c>
      <c r="AI153">
        <v>-3.2599999999999997E-2</v>
      </c>
      <c r="AJ153">
        <v>-0.15859999999999999</v>
      </c>
      <c r="AK153">
        <v>8864</v>
      </c>
      <c r="AL153">
        <v>4.7E-2</v>
      </c>
      <c r="AM153">
        <v>0.36259999999999998</v>
      </c>
      <c r="AN153">
        <v>0.163254593</v>
      </c>
      <c r="AO153">
        <v>-1.6999999999999999E-3</v>
      </c>
      <c r="AP153">
        <v>-3.8E-3</v>
      </c>
    </row>
    <row r="154" spans="1:42">
      <c r="A154">
        <v>202101</v>
      </c>
      <c r="B154" t="s">
        <v>2064</v>
      </c>
      <c r="C154" t="s">
        <v>2147</v>
      </c>
      <c r="D154" t="s">
        <v>2148</v>
      </c>
      <c r="E154" s="6">
        <f t="shared" si="4"/>
        <v>44197</v>
      </c>
      <c r="F154" s="6" t="str">
        <f t="shared" si="5"/>
        <v>New hampshire-44227</v>
      </c>
      <c r="G154">
        <v>399000</v>
      </c>
      <c r="H154">
        <v>5.28E-2</v>
      </c>
      <c r="I154">
        <v>0.16500000000000001</v>
      </c>
      <c r="J154">
        <v>1452</v>
      </c>
      <c r="K154">
        <v>-0.22439999999999999</v>
      </c>
      <c r="L154">
        <v>-0.59640000000000004</v>
      </c>
      <c r="M154">
        <v>70</v>
      </c>
      <c r="N154">
        <v>0.20689655200000001</v>
      </c>
      <c r="O154">
        <v>-0.34272300500000002</v>
      </c>
      <c r="P154">
        <v>932</v>
      </c>
      <c r="Q154">
        <v>1.7500000000000002E-2</v>
      </c>
      <c r="R154">
        <v>-0.13700000000000001</v>
      </c>
      <c r="S154">
        <v>76</v>
      </c>
      <c r="T154">
        <v>0.26669999999999999</v>
      </c>
      <c r="U154">
        <v>0.35709999999999997</v>
      </c>
      <c r="V154">
        <v>160</v>
      </c>
      <c r="W154">
        <v>-0.4521</v>
      </c>
      <c r="X154">
        <v>-0.6552</v>
      </c>
      <c r="Y154">
        <v>1354</v>
      </c>
      <c r="Z154">
        <v>-0.2082</v>
      </c>
      <c r="AA154">
        <v>7.46E-2</v>
      </c>
      <c r="AB154">
        <v>217.202381</v>
      </c>
      <c r="AC154">
        <v>8.4500000000000006E-2</v>
      </c>
      <c r="AD154">
        <v>0.25900000000000001</v>
      </c>
      <c r="AE154">
        <v>1860</v>
      </c>
      <c r="AF154">
        <v>-3.2000000000000002E-3</v>
      </c>
      <c r="AG154">
        <v>-3.5299999999999998E-2</v>
      </c>
      <c r="AH154">
        <v>580646.44770000002</v>
      </c>
      <c r="AI154">
        <v>0.1114</v>
      </c>
      <c r="AJ154">
        <v>0.28170000000000001</v>
      </c>
      <c r="AK154">
        <v>2806</v>
      </c>
      <c r="AL154">
        <v>-0.21659999999999999</v>
      </c>
      <c r="AM154">
        <v>-0.4224</v>
      </c>
      <c r="AN154">
        <v>0.93250688699999995</v>
      </c>
      <c r="AO154">
        <v>1.9E-2</v>
      </c>
      <c r="AP154">
        <v>0.58230000000000004</v>
      </c>
    </row>
    <row r="155" spans="1:42">
      <c r="A155">
        <v>202012</v>
      </c>
      <c r="B155" t="s">
        <v>2008</v>
      </c>
      <c r="C155" t="s">
        <v>2199</v>
      </c>
      <c r="D155" t="s">
        <v>2200</v>
      </c>
      <c r="E155" s="6">
        <f t="shared" si="4"/>
        <v>44166</v>
      </c>
      <c r="F155" s="6" t="str">
        <f t="shared" si="5"/>
        <v>Illinois-44196</v>
      </c>
      <c r="G155">
        <v>235400</v>
      </c>
      <c r="H155">
        <v>-5.6300000000000003E-2</v>
      </c>
      <c r="I155">
        <v>7.2700000000000001E-2</v>
      </c>
      <c r="J155">
        <v>34477</v>
      </c>
      <c r="K155">
        <v>-0.1133</v>
      </c>
      <c r="L155">
        <v>-0.32990000000000003</v>
      </c>
      <c r="M155">
        <v>73</v>
      </c>
      <c r="N155">
        <v>0.18699187</v>
      </c>
      <c r="O155">
        <v>1.3888889E-2</v>
      </c>
      <c r="P155">
        <v>9764</v>
      </c>
      <c r="Q155">
        <v>-0.27779999999999999</v>
      </c>
      <c r="R155">
        <v>-1.49E-2</v>
      </c>
      <c r="S155">
        <v>396</v>
      </c>
      <c r="T155">
        <v>1.0200000000000001E-2</v>
      </c>
      <c r="U155">
        <v>0.70689999999999997</v>
      </c>
      <c r="V155">
        <v>5184</v>
      </c>
      <c r="W155">
        <v>-0.41539999999999999</v>
      </c>
      <c r="X155">
        <v>-0.30880000000000002</v>
      </c>
      <c r="Y155">
        <v>22889</v>
      </c>
      <c r="Z155">
        <v>-0.14069999999999999</v>
      </c>
      <c r="AA155">
        <v>0.32490000000000002</v>
      </c>
      <c r="AB155">
        <v>123.875</v>
      </c>
      <c r="AC155">
        <v>-2.7199999999999998E-2</v>
      </c>
      <c r="AD155">
        <v>0.1205</v>
      </c>
      <c r="AE155">
        <v>1553</v>
      </c>
      <c r="AF155">
        <v>-1.6799999999999999E-2</v>
      </c>
      <c r="AG155">
        <v>-0.08</v>
      </c>
      <c r="AH155">
        <v>366882.55</v>
      </c>
      <c r="AI155">
        <v>-3.0099999999999998E-2</v>
      </c>
      <c r="AJ155">
        <v>0.113</v>
      </c>
      <c r="AK155">
        <v>57366</v>
      </c>
      <c r="AL155">
        <v>-0.1244</v>
      </c>
      <c r="AM155">
        <v>-0.1653</v>
      </c>
      <c r="AN155">
        <v>0.66389187000000005</v>
      </c>
      <c r="AO155">
        <v>-2.12E-2</v>
      </c>
      <c r="AP155">
        <v>0.3281</v>
      </c>
    </row>
    <row r="156" spans="1:42">
      <c r="A156">
        <v>202012</v>
      </c>
      <c r="B156" t="s">
        <v>2008</v>
      </c>
      <c r="C156" t="s">
        <v>2201</v>
      </c>
      <c r="D156" t="s">
        <v>2202</v>
      </c>
      <c r="E156" s="6">
        <f t="shared" si="4"/>
        <v>44166</v>
      </c>
      <c r="F156" s="6" t="str">
        <f t="shared" si="5"/>
        <v>Montana-44196</v>
      </c>
      <c r="G156">
        <v>396500</v>
      </c>
      <c r="H156">
        <v>-2.5000000000000001E-3</v>
      </c>
      <c r="I156">
        <v>0.1338</v>
      </c>
      <c r="J156">
        <v>2706</v>
      </c>
      <c r="K156">
        <v>-0.1022</v>
      </c>
      <c r="L156">
        <v>-0.50870000000000004</v>
      </c>
      <c r="M156">
        <v>96</v>
      </c>
      <c r="N156">
        <v>0.10982659</v>
      </c>
      <c r="O156">
        <v>-0.22580645199999999</v>
      </c>
      <c r="P156">
        <v>664</v>
      </c>
      <c r="Q156">
        <v>-0.1027</v>
      </c>
      <c r="R156">
        <v>-0.16159999999999999</v>
      </c>
      <c r="S156">
        <v>40</v>
      </c>
      <c r="T156">
        <v>-9.0899999999999995E-2</v>
      </c>
      <c r="U156">
        <v>0.66669999999999996</v>
      </c>
      <c r="V156">
        <v>228</v>
      </c>
      <c r="W156">
        <v>-0.37359999999999999</v>
      </c>
      <c r="X156">
        <v>-0.4466</v>
      </c>
      <c r="Y156">
        <v>2667</v>
      </c>
      <c r="Z156">
        <v>-0.14019999999999999</v>
      </c>
      <c r="AA156">
        <v>1.1577999999999999</v>
      </c>
      <c r="AB156">
        <v>194.94409440000001</v>
      </c>
      <c r="AC156">
        <v>9.1000000000000004E-3</v>
      </c>
      <c r="AD156">
        <v>0.1239</v>
      </c>
      <c r="AE156">
        <v>2107</v>
      </c>
      <c r="AF156">
        <v>-2.0500000000000001E-2</v>
      </c>
      <c r="AG156">
        <v>-1.54E-2</v>
      </c>
      <c r="AH156">
        <v>851910.38390000002</v>
      </c>
      <c r="AI156">
        <v>4.2999999999999997E-2</v>
      </c>
      <c r="AJ156">
        <v>0.35520000000000002</v>
      </c>
      <c r="AK156">
        <v>5373</v>
      </c>
      <c r="AL156">
        <v>-0.1215</v>
      </c>
      <c r="AM156">
        <v>-0.20330000000000001</v>
      </c>
      <c r="AN156">
        <v>0.98558758300000004</v>
      </c>
      <c r="AO156">
        <v>-4.36E-2</v>
      </c>
      <c r="AP156">
        <v>0.76119999999999999</v>
      </c>
    </row>
    <row r="157" spans="1:42">
      <c r="A157">
        <v>202012</v>
      </c>
      <c r="B157" t="s">
        <v>2008</v>
      </c>
      <c r="C157" t="s">
        <v>2217</v>
      </c>
      <c r="D157" t="s">
        <v>2218</v>
      </c>
      <c r="E157" s="6">
        <f t="shared" si="4"/>
        <v>44166</v>
      </c>
      <c r="F157" s="6" t="str">
        <f t="shared" si="5"/>
        <v>Nebraska-44196</v>
      </c>
      <c r="G157">
        <v>245950</v>
      </c>
      <c r="H157">
        <v>1.6500000000000001E-2</v>
      </c>
      <c r="I157">
        <v>7.1900000000000006E-2</v>
      </c>
      <c r="J157">
        <v>3379</v>
      </c>
      <c r="K157">
        <v>-7.0400000000000004E-2</v>
      </c>
      <c r="L157">
        <v>-0.37790000000000001</v>
      </c>
      <c r="M157">
        <v>70.5</v>
      </c>
      <c r="N157">
        <v>0.11904761899999999</v>
      </c>
      <c r="O157">
        <v>-2.7586207000000001E-2</v>
      </c>
      <c r="P157">
        <v>1176</v>
      </c>
      <c r="Q157">
        <v>-0.2011</v>
      </c>
      <c r="R157">
        <v>-0.1091</v>
      </c>
      <c r="S157">
        <v>108</v>
      </c>
      <c r="T157">
        <v>0.125</v>
      </c>
      <c r="U157">
        <v>1.7</v>
      </c>
      <c r="V157">
        <v>416</v>
      </c>
      <c r="W157">
        <v>-0.28770000000000001</v>
      </c>
      <c r="X157">
        <v>-0.41239999999999999</v>
      </c>
      <c r="Y157">
        <v>3714</v>
      </c>
      <c r="Z157">
        <v>-0.11210000000000001</v>
      </c>
      <c r="AA157">
        <v>0.49519999999999997</v>
      </c>
      <c r="AB157">
        <v>121.17430419999999</v>
      </c>
      <c r="AC157">
        <v>1.0699999999999999E-2</v>
      </c>
      <c r="AD157">
        <v>5.4800000000000001E-2</v>
      </c>
      <c r="AE157">
        <v>1918</v>
      </c>
      <c r="AF157">
        <v>1E-3</v>
      </c>
      <c r="AG157">
        <v>2.3800000000000002E-2</v>
      </c>
      <c r="AH157">
        <v>312724.22039999999</v>
      </c>
      <c r="AI157">
        <v>2.3599999999999999E-2</v>
      </c>
      <c r="AJ157">
        <v>0.12529999999999999</v>
      </c>
      <c r="AK157">
        <v>7093</v>
      </c>
      <c r="AL157">
        <v>-9.2700000000000005E-2</v>
      </c>
      <c r="AM157">
        <v>-0.104</v>
      </c>
      <c r="AN157">
        <v>1.099141758</v>
      </c>
      <c r="AO157">
        <v>-5.16E-2</v>
      </c>
      <c r="AP157">
        <v>0.64190000000000003</v>
      </c>
    </row>
    <row r="158" spans="1:42">
      <c r="A158">
        <v>202012</v>
      </c>
      <c r="B158" t="s">
        <v>2008</v>
      </c>
      <c r="C158" t="s">
        <v>2181</v>
      </c>
      <c r="D158" t="s">
        <v>2182</v>
      </c>
      <c r="E158" s="6">
        <f t="shared" si="4"/>
        <v>44166</v>
      </c>
      <c r="F158" s="6" t="str">
        <f t="shared" si="5"/>
        <v>Florida-44196</v>
      </c>
      <c r="G158">
        <v>344950</v>
      </c>
      <c r="H158">
        <v>-1E-4</v>
      </c>
      <c r="I158">
        <v>2.9700000000000001E-2</v>
      </c>
      <c r="J158">
        <v>92648</v>
      </c>
      <c r="K158">
        <v>-4.8899999999999999E-2</v>
      </c>
      <c r="L158">
        <v>-0.33560000000000001</v>
      </c>
      <c r="M158">
        <v>73</v>
      </c>
      <c r="N158">
        <v>2.8169013999999999E-2</v>
      </c>
      <c r="O158">
        <v>-6.4102564000000001E-2</v>
      </c>
      <c r="P158">
        <v>30700</v>
      </c>
      <c r="Q158">
        <v>-9.4500000000000001E-2</v>
      </c>
      <c r="R158">
        <v>-8.2799999999999999E-2</v>
      </c>
      <c r="S158">
        <v>4840</v>
      </c>
      <c r="T158">
        <v>1.5100000000000001E-2</v>
      </c>
      <c r="U158">
        <v>0.55930000000000002</v>
      </c>
      <c r="V158">
        <v>16828</v>
      </c>
      <c r="W158">
        <v>-0.1988</v>
      </c>
      <c r="X158">
        <v>-0.36220000000000002</v>
      </c>
      <c r="Y158">
        <v>66414</v>
      </c>
      <c r="Z158">
        <v>-5.57E-2</v>
      </c>
      <c r="AA158">
        <v>0.35210000000000002</v>
      </c>
      <c r="AB158">
        <v>202.90625</v>
      </c>
      <c r="AC158">
        <v>6.7999999999999996E-3</v>
      </c>
      <c r="AD158">
        <v>0.10580000000000001</v>
      </c>
      <c r="AE158">
        <v>1621.5</v>
      </c>
      <c r="AF158">
        <v>-1.01E-2</v>
      </c>
      <c r="AG158">
        <v>-7.0000000000000007E-2</v>
      </c>
      <c r="AH158">
        <v>745776.72230000002</v>
      </c>
      <c r="AI158">
        <v>1.34E-2</v>
      </c>
      <c r="AJ158">
        <v>0.11840000000000001</v>
      </c>
      <c r="AK158">
        <v>159062</v>
      </c>
      <c r="AL158">
        <v>-5.1799999999999999E-2</v>
      </c>
      <c r="AM158">
        <v>-0.1565</v>
      </c>
      <c r="AN158">
        <v>0.71684224200000002</v>
      </c>
      <c r="AO158">
        <v>-5.1999999999999998E-3</v>
      </c>
      <c r="AP158">
        <v>0.36459999999999998</v>
      </c>
    </row>
    <row r="159" spans="1:42">
      <c r="A159">
        <v>202012</v>
      </c>
      <c r="B159" t="s">
        <v>2008</v>
      </c>
      <c r="C159" t="s">
        <v>2187</v>
      </c>
      <c r="D159" t="s">
        <v>2188</v>
      </c>
      <c r="E159" s="6">
        <f t="shared" si="4"/>
        <v>44166</v>
      </c>
      <c r="F159" s="6" t="str">
        <f t="shared" si="5"/>
        <v>Hawaii-44196</v>
      </c>
      <c r="G159">
        <v>642500</v>
      </c>
      <c r="H159">
        <v>2.3E-3</v>
      </c>
      <c r="I159">
        <v>-5.7200000000000001E-2</v>
      </c>
      <c r="J159">
        <v>7267</v>
      </c>
      <c r="K159">
        <v>0.11119999999999999</v>
      </c>
      <c r="L159">
        <v>0.2525</v>
      </c>
      <c r="M159">
        <v>80.5</v>
      </c>
      <c r="N159">
        <v>4.5454544999999999E-2</v>
      </c>
      <c r="O159">
        <v>-4.1666666999999998E-2</v>
      </c>
      <c r="P159">
        <v>1480</v>
      </c>
      <c r="Q159">
        <v>-5.8500000000000003E-2</v>
      </c>
      <c r="R159">
        <v>9.7900000000000001E-2</v>
      </c>
      <c r="S159">
        <v>52</v>
      </c>
      <c r="T159">
        <v>0</v>
      </c>
      <c r="U159">
        <v>0.625</v>
      </c>
      <c r="V159">
        <v>632</v>
      </c>
      <c r="W159">
        <v>-0.1124</v>
      </c>
      <c r="X159">
        <v>-0.22550000000000001</v>
      </c>
      <c r="Y159">
        <v>1199</v>
      </c>
      <c r="Z159">
        <v>-1.32E-2</v>
      </c>
      <c r="AA159">
        <v>0.30330000000000001</v>
      </c>
      <c r="AB159">
        <v>549.79080920000001</v>
      </c>
      <c r="AC159">
        <v>-3.2000000000000002E-3</v>
      </c>
      <c r="AD159">
        <v>5.2999999999999999E-2</v>
      </c>
      <c r="AE159">
        <v>1146.5</v>
      </c>
      <c r="AF159">
        <v>-8.6E-3</v>
      </c>
      <c r="AG159">
        <v>-0.1147</v>
      </c>
      <c r="AH159">
        <v>1205207.9439999999</v>
      </c>
      <c r="AI159">
        <v>-1.89E-2</v>
      </c>
      <c r="AJ159">
        <v>-0.1065</v>
      </c>
      <c r="AK159">
        <v>8466</v>
      </c>
      <c r="AL159">
        <v>9.1700000000000004E-2</v>
      </c>
      <c r="AM159">
        <v>0.25940000000000002</v>
      </c>
      <c r="AN159">
        <v>0.16499243199999999</v>
      </c>
      <c r="AO159">
        <v>-2.0799999999999999E-2</v>
      </c>
      <c r="AP159">
        <v>6.4000000000000003E-3</v>
      </c>
    </row>
    <row r="160" spans="1:42">
      <c r="A160">
        <v>202012</v>
      </c>
      <c r="B160" t="s">
        <v>2008</v>
      </c>
      <c r="C160" t="s">
        <v>2189</v>
      </c>
      <c r="D160" t="s">
        <v>2190</v>
      </c>
      <c r="E160" s="6">
        <f t="shared" si="4"/>
        <v>44166</v>
      </c>
      <c r="F160" s="6" t="str">
        <f t="shared" si="5"/>
        <v>Utah-44196</v>
      </c>
      <c r="G160">
        <v>549950</v>
      </c>
      <c r="H160">
        <v>3.1E-2</v>
      </c>
      <c r="I160">
        <v>0.30180000000000001</v>
      </c>
      <c r="J160">
        <v>3973</v>
      </c>
      <c r="K160">
        <v>-0.1404</v>
      </c>
      <c r="L160">
        <v>-0.61040000000000005</v>
      </c>
      <c r="M160">
        <v>57.5</v>
      </c>
      <c r="N160">
        <v>0.15</v>
      </c>
      <c r="O160">
        <v>-0.20138888899999999</v>
      </c>
      <c r="P160">
        <v>2300</v>
      </c>
      <c r="Q160">
        <v>-0.12479999999999999</v>
      </c>
      <c r="R160">
        <v>-0.1235</v>
      </c>
      <c r="S160">
        <v>292</v>
      </c>
      <c r="T160">
        <v>7.3499999999999996E-2</v>
      </c>
      <c r="U160">
        <v>-9.8799999999999999E-2</v>
      </c>
      <c r="V160">
        <v>664</v>
      </c>
      <c r="W160">
        <v>-0.31119999999999998</v>
      </c>
      <c r="X160">
        <v>-0.56879999999999997</v>
      </c>
      <c r="Y160">
        <v>8302</v>
      </c>
      <c r="Z160">
        <v>-0.11459999999999999</v>
      </c>
      <c r="AA160">
        <v>0.41870000000000002</v>
      </c>
      <c r="AB160">
        <v>212.3702456</v>
      </c>
      <c r="AC160">
        <v>2.7E-2</v>
      </c>
      <c r="AD160">
        <v>0.30859999999999999</v>
      </c>
      <c r="AE160">
        <v>2518</v>
      </c>
      <c r="AF160">
        <v>-4.7000000000000002E-3</v>
      </c>
      <c r="AG160">
        <v>-3.6200000000000003E-2</v>
      </c>
      <c r="AH160">
        <v>1108825.6299999999</v>
      </c>
      <c r="AI160">
        <v>4.7E-2</v>
      </c>
      <c r="AJ160">
        <v>0.49490000000000001</v>
      </c>
      <c r="AK160">
        <v>12275</v>
      </c>
      <c r="AL160">
        <v>-0.1232</v>
      </c>
      <c r="AM160">
        <v>-0.23519999999999999</v>
      </c>
      <c r="AN160">
        <v>2.0896048330000001</v>
      </c>
      <c r="AO160">
        <v>6.08E-2</v>
      </c>
      <c r="AP160">
        <v>1.5158</v>
      </c>
    </row>
    <row r="161" spans="1:42">
      <c r="A161">
        <v>202012</v>
      </c>
      <c r="B161" t="s">
        <v>2008</v>
      </c>
      <c r="C161" t="s">
        <v>2149</v>
      </c>
      <c r="D161" t="s">
        <v>2150</v>
      </c>
      <c r="E161" s="6">
        <f t="shared" si="4"/>
        <v>44166</v>
      </c>
      <c r="F161" s="6" t="str">
        <f t="shared" si="5"/>
        <v>Alaska-44196</v>
      </c>
      <c r="G161">
        <v>299900</v>
      </c>
      <c r="H161">
        <v>2.2000000000000001E-3</v>
      </c>
      <c r="I161">
        <v>5.2299999999999999E-2</v>
      </c>
      <c r="J161">
        <v>1576</v>
      </c>
      <c r="K161">
        <v>-0.12640000000000001</v>
      </c>
      <c r="L161">
        <v>-0.40710000000000002</v>
      </c>
      <c r="M161">
        <v>90.5</v>
      </c>
      <c r="N161">
        <v>0.14556962000000001</v>
      </c>
      <c r="O161">
        <v>-0.150234742</v>
      </c>
      <c r="P161">
        <v>340</v>
      </c>
      <c r="Q161">
        <v>-0.26090000000000002</v>
      </c>
      <c r="R161">
        <v>-0.24779999999999999</v>
      </c>
      <c r="S161">
        <v>16</v>
      </c>
      <c r="T161">
        <v>-0.2</v>
      </c>
      <c r="U161">
        <v>-0.2</v>
      </c>
      <c r="V161">
        <v>192</v>
      </c>
      <c r="W161">
        <v>-0.44829999999999998</v>
      </c>
      <c r="X161">
        <v>-0.51019999999999999</v>
      </c>
      <c r="Y161">
        <v>114</v>
      </c>
      <c r="Z161">
        <v>-8.7999999999999995E-2</v>
      </c>
      <c r="AA161">
        <v>0.5</v>
      </c>
      <c r="AB161">
        <v>179.10002539999999</v>
      </c>
      <c r="AC161">
        <v>1.2500000000000001E-2</v>
      </c>
      <c r="AD161">
        <v>7.6899999999999996E-2</v>
      </c>
      <c r="AE161">
        <v>1663.5</v>
      </c>
      <c r="AF161">
        <v>-9.7999999999999997E-3</v>
      </c>
      <c r="AG161">
        <v>-1.1900000000000001E-2</v>
      </c>
      <c r="AH161">
        <v>383036.61489999999</v>
      </c>
      <c r="AI161">
        <v>1.21E-2</v>
      </c>
      <c r="AJ161">
        <v>0.1923</v>
      </c>
      <c r="AK161">
        <v>1690</v>
      </c>
      <c r="AL161">
        <v>-0.1239</v>
      </c>
      <c r="AM161">
        <v>-0.38190000000000002</v>
      </c>
      <c r="AN161">
        <v>7.2335024999999997E-2</v>
      </c>
      <c r="AO161">
        <v>3.0000000000000001E-3</v>
      </c>
      <c r="AP161">
        <v>4.3700000000000003E-2</v>
      </c>
    </row>
    <row r="162" spans="1:42">
      <c r="A162">
        <v>202012</v>
      </c>
      <c r="B162" t="s">
        <v>2008</v>
      </c>
      <c r="C162" t="s">
        <v>2145</v>
      </c>
      <c r="D162" t="s">
        <v>2146</v>
      </c>
      <c r="E162" s="6">
        <f t="shared" si="4"/>
        <v>44166</v>
      </c>
      <c r="F162" s="6" t="str">
        <f t="shared" si="5"/>
        <v>Indiana-44196</v>
      </c>
      <c r="G162">
        <v>200500</v>
      </c>
      <c r="H162">
        <v>-4.4999999999999998E-2</v>
      </c>
      <c r="I162">
        <v>5.6099999999999997E-2</v>
      </c>
      <c r="J162">
        <v>9155</v>
      </c>
      <c r="K162">
        <v>-0.10349999999999999</v>
      </c>
      <c r="L162">
        <v>-0.48020000000000002</v>
      </c>
      <c r="M162">
        <v>55.5</v>
      </c>
      <c r="N162">
        <v>0.16842105299999999</v>
      </c>
      <c r="O162">
        <v>-0.244897959</v>
      </c>
      <c r="P162">
        <v>3928</v>
      </c>
      <c r="Q162">
        <v>-0.25380000000000003</v>
      </c>
      <c r="R162">
        <v>-4.4699999999999997E-2</v>
      </c>
      <c r="S162">
        <v>152</v>
      </c>
      <c r="T162">
        <v>-0.15559999999999999</v>
      </c>
      <c r="U162">
        <v>-0.28299999999999997</v>
      </c>
      <c r="V162">
        <v>2364</v>
      </c>
      <c r="W162">
        <v>-0.3679</v>
      </c>
      <c r="X162">
        <v>-0.3261</v>
      </c>
      <c r="Y162">
        <v>6190</v>
      </c>
      <c r="Z162">
        <v>-0.1736</v>
      </c>
      <c r="AA162">
        <v>0.33979999999999999</v>
      </c>
      <c r="AB162">
        <v>107.19998889999999</v>
      </c>
      <c r="AC162">
        <v>4.0000000000000002E-4</v>
      </c>
      <c r="AD162">
        <v>0.1178</v>
      </c>
      <c r="AE162">
        <v>1823.5</v>
      </c>
      <c r="AF162">
        <v>-3.4200000000000001E-2</v>
      </c>
      <c r="AG162">
        <v>-5.2200000000000003E-2</v>
      </c>
      <c r="AH162">
        <v>276352.15730000002</v>
      </c>
      <c r="AI162">
        <v>-3.0800000000000001E-2</v>
      </c>
      <c r="AJ162">
        <v>7.7600000000000002E-2</v>
      </c>
      <c r="AK162">
        <v>15345</v>
      </c>
      <c r="AL162">
        <v>-0.1331</v>
      </c>
      <c r="AM162">
        <v>-0.30980000000000002</v>
      </c>
      <c r="AN162">
        <v>0.67613326100000004</v>
      </c>
      <c r="AO162">
        <v>-5.7299999999999997E-2</v>
      </c>
      <c r="AP162">
        <v>0.4138</v>
      </c>
    </row>
    <row r="163" spans="1:42">
      <c r="A163">
        <v>202012</v>
      </c>
      <c r="B163" t="s">
        <v>2008</v>
      </c>
      <c r="C163" t="s">
        <v>2211</v>
      </c>
      <c r="D163" t="s">
        <v>2212</v>
      </c>
      <c r="E163" s="6">
        <f t="shared" si="4"/>
        <v>44166</v>
      </c>
      <c r="F163" s="6" t="str">
        <f t="shared" si="5"/>
        <v>Arkansas-44196</v>
      </c>
      <c r="G163">
        <v>199900</v>
      </c>
      <c r="H163">
        <v>-5.0000000000000001E-4</v>
      </c>
      <c r="I163">
        <v>5.7700000000000001E-2</v>
      </c>
      <c r="J163">
        <v>6830</v>
      </c>
      <c r="K163">
        <v>-5.2999999999999999E-2</v>
      </c>
      <c r="L163">
        <v>-0.48120000000000002</v>
      </c>
      <c r="M163">
        <v>72</v>
      </c>
      <c r="N163">
        <v>0.125</v>
      </c>
      <c r="O163">
        <v>-0.20879120900000001</v>
      </c>
      <c r="P163">
        <v>2084</v>
      </c>
      <c r="Q163">
        <v>-0.14729999999999999</v>
      </c>
      <c r="R163">
        <v>-0.18340000000000001</v>
      </c>
      <c r="S163">
        <v>92</v>
      </c>
      <c r="T163">
        <v>-0.28129999999999999</v>
      </c>
      <c r="U163">
        <v>0.27779999999999999</v>
      </c>
      <c r="V163">
        <v>860</v>
      </c>
      <c r="W163">
        <v>-0.30649999999999999</v>
      </c>
      <c r="X163">
        <v>-0.41260000000000002</v>
      </c>
      <c r="Y163">
        <v>3623</v>
      </c>
      <c r="Z163">
        <v>-0.13469999999999999</v>
      </c>
      <c r="AA163">
        <v>0.3967</v>
      </c>
      <c r="AB163">
        <v>103.1732942</v>
      </c>
      <c r="AC163">
        <v>2.0000000000000001E-4</v>
      </c>
      <c r="AD163">
        <v>6.8199999999999997E-2</v>
      </c>
      <c r="AE163">
        <v>1918</v>
      </c>
      <c r="AF163">
        <v>-1.29E-2</v>
      </c>
      <c r="AG163">
        <v>4.4999999999999997E-3</v>
      </c>
      <c r="AH163">
        <v>290967.74129999999</v>
      </c>
      <c r="AI163">
        <v>-7.3000000000000001E-3</v>
      </c>
      <c r="AJ163">
        <v>0.12659999999999999</v>
      </c>
      <c r="AK163">
        <v>10453</v>
      </c>
      <c r="AL163">
        <v>-8.3000000000000004E-2</v>
      </c>
      <c r="AM163">
        <v>-0.3367</v>
      </c>
      <c r="AN163">
        <v>0.53045388000000004</v>
      </c>
      <c r="AO163">
        <v>-5.0099999999999999E-2</v>
      </c>
      <c r="AP163">
        <v>0.33339999999999997</v>
      </c>
    </row>
    <row r="164" spans="1:42">
      <c r="A164">
        <v>202012</v>
      </c>
      <c r="B164" t="s">
        <v>2008</v>
      </c>
      <c r="C164" t="s">
        <v>2131</v>
      </c>
      <c r="D164" t="s">
        <v>2132</v>
      </c>
      <c r="E164" s="6">
        <f t="shared" si="4"/>
        <v>44166</v>
      </c>
      <c r="F164" s="6" t="str">
        <f t="shared" si="5"/>
        <v>South carolina-44196</v>
      </c>
      <c r="G164">
        <v>279950</v>
      </c>
      <c r="H164">
        <v>-1.7500000000000002E-2</v>
      </c>
      <c r="I164">
        <v>1.7999999999999999E-2</v>
      </c>
      <c r="J164">
        <v>15307</v>
      </c>
      <c r="K164">
        <v>-6.4600000000000005E-2</v>
      </c>
      <c r="L164">
        <v>-0.4395</v>
      </c>
      <c r="M164">
        <v>67.5</v>
      </c>
      <c r="N164">
        <v>6.2992125999999996E-2</v>
      </c>
      <c r="O164">
        <v>-0.20588235299999999</v>
      </c>
      <c r="P164">
        <v>5332</v>
      </c>
      <c r="Q164">
        <v>-0.1172</v>
      </c>
      <c r="R164">
        <v>-3.4099999999999998E-2</v>
      </c>
      <c r="S164">
        <v>1132</v>
      </c>
      <c r="T164">
        <v>-7.5200000000000003E-2</v>
      </c>
      <c r="U164">
        <v>0.89929999999999999</v>
      </c>
      <c r="V164">
        <v>2556</v>
      </c>
      <c r="W164">
        <v>-0.29859999999999998</v>
      </c>
      <c r="X164">
        <v>-0.46529999999999999</v>
      </c>
      <c r="Y164">
        <v>12912</v>
      </c>
      <c r="Z164">
        <v>-8.8700000000000001E-2</v>
      </c>
      <c r="AA164">
        <v>0.4713</v>
      </c>
      <c r="AB164">
        <v>134.24152290000001</v>
      </c>
      <c r="AC164">
        <v>-1.1000000000000001E-3</v>
      </c>
      <c r="AD164">
        <v>0.23799999999999999</v>
      </c>
      <c r="AE164">
        <v>1667</v>
      </c>
      <c r="AF164">
        <v>-1.1299999999999999E-2</v>
      </c>
      <c r="AG164">
        <v>0.1036</v>
      </c>
      <c r="AH164">
        <v>447643.03409999999</v>
      </c>
      <c r="AI164">
        <v>-7.3000000000000001E-3</v>
      </c>
      <c r="AJ164">
        <v>7.5399999999999995E-2</v>
      </c>
      <c r="AK164">
        <v>28219</v>
      </c>
      <c r="AL164">
        <v>-7.5800000000000006E-2</v>
      </c>
      <c r="AM164">
        <v>-0.218</v>
      </c>
      <c r="AN164">
        <v>0.843535637</v>
      </c>
      <c r="AO164">
        <v>-2.23E-2</v>
      </c>
      <c r="AP164">
        <v>0.5222</v>
      </c>
    </row>
    <row r="165" spans="1:42">
      <c r="A165">
        <v>202012</v>
      </c>
      <c r="B165" t="s">
        <v>2008</v>
      </c>
      <c r="C165" t="s">
        <v>2139</v>
      </c>
      <c r="D165" t="s">
        <v>2140</v>
      </c>
      <c r="E165" s="6">
        <f t="shared" si="4"/>
        <v>44166</v>
      </c>
      <c r="F165" s="6" t="str">
        <f t="shared" si="5"/>
        <v>District of columbia-44196</v>
      </c>
      <c r="G165">
        <v>606999.5</v>
      </c>
      <c r="H165">
        <v>1.18E-2</v>
      </c>
      <c r="I165">
        <v>-0.1202</v>
      </c>
      <c r="J165">
        <v>1708</v>
      </c>
      <c r="K165">
        <v>-0.11360000000000001</v>
      </c>
      <c r="L165">
        <v>0.29389999999999999</v>
      </c>
      <c r="M165">
        <v>52</v>
      </c>
      <c r="N165">
        <v>0.25301204799999999</v>
      </c>
      <c r="O165">
        <v>0</v>
      </c>
      <c r="P165">
        <v>620</v>
      </c>
      <c r="Q165">
        <v>-0.32019999999999998</v>
      </c>
      <c r="R165">
        <v>0.70330000000000004</v>
      </c>
      <c r="S165">
        <v>12</v>
      </c>
      <c r="T165">
        <v>-0.25</v>
      </c>
      <c r="U165">
        <v>0.5</v>
      </c>
      <c r="V165">
        <v>332</v>
      </c>
      <c r="W165">
        <v>-0.314</v>
      </c>
      <c r="X165">
        <v>0.80430000000000001</v>
      </c>
      <c r="Y165">
        <v>1052</v>
      </c>
      <c r="Z165">
        <v>-9.7799999999999998E-2</v>
      </c>
      <c r="AA165">
        <v>3.5939000000000001</v>
      </c>
      <c r="AB165">
        <v>581.6768988</v>
      </c>
      <c r="AC165">
        <v>5.9999999999999995E-4</v>
      </c>
      <c r="AD165">
        <v>0.16719999999999999</v>
      </c>
      <c r="AE165">
        <v>1054</v>
      </c>
      <c r="AF165">
        <v>2.3999999999999998E-3</v>
      </c>
      <c r="AG165">
        <v>-0.24610000000000001</v>
      </c>
      <c r="AH165">
        <v>948225.94090000005</v>
      </c>
      <c r="AI165">
        <v>2.6200000000000001E-2</v>
      </c>
      <c r="AJ165">
        <v>-5.5E-2</v>
      </c>
      <c r="AK165">
        <v>2760</v>
      </c>
      <c r="AL165">
        <v>-0.1077</v>
      </c>
      <c r="AM165">
        <v>0.78180000000000005</v>
      </c>
      <c r="AN165">
        <v>0.61592505900000005</v>
      </c>
      <c r="AO165">
        <v>1.0800000000000001E-2</v>
      </c>
      <c r="AP165">
        <v>0.44240000000000002</v>
      </c>
    </row>
    <row r="166" spans="1:42">
      <c r="A166">
        <v>202012</v>
      </c>
      <c r="B166" t="s">
        <v>2008</v>
      </c>
      <c r="C166" t="s">
        <v>2183</v>
      </c>
      <c r="D166" t="s">
        <v>2184</v>
      </c>
      <c r="E166" s="6">
        <f t="shared" si="4"/>
        <v>44166</v>
      </c>
      <c r="F166" s="6" t="str">
        <f t="shared" si="5"/>
        <v>Wisconsin-44196</v>
      </c>
      <c r="G166">
        <v>249950</v>
      </c>
      <c r="H166">
        <v>-1.38E-2</v>
      </c>
      <c r="I166">
        <v>4.1700000000000001E-2</v>
      </c>
      <c r="J166">
        <v>9374</v>
      </c>
      <c r="K166">
        <v>-0.15040000000000001</v>
      </c>
      <c r="L166">
        <v>-0.46289999999999998</v>
      </c>
      <c r="M166">
        <v>65.5</v>
      </c>
      <c r="N166">
        <v>0.159292035</v>
      </c>
      <c r="O166">
        <v>-0.27222222200000001</v>
      </c>
      <c r="P166">
        <v>2904</v>
      </c>
      <c r="Q166">
        <v>-0.28749999999999998</v>
      </c>
      <c r="R166">
        <v>0</v>
      </c>
      <c r="S166">
        <v>80</v>
      </c>
      <c r="T166">
        <v>-0.4118</v>
      </c>
      <c r="U166">
        <v>-0.23080000000000001</v>
      </c>
      <c r="V166">
        <v>1404</v>
      </c>
      <c r="W166">
        <v>-0.432</v>
      </c>
      <c r="X166">
        <v>-0.26419999999999999</v>
      </c>
      <c r="Y166">
        <v>6293</v>
      </c>
      <c r="Z166">
        <v>-0.21529999999999999</v>
      </c>
      <c r="AA166">
        <v>0.33350000000000002</v>
      </c>
      <c r="AB166">
        <v>136.10276110000001</v>
      </c>
      <c r="AC166">
        <v>1E-3</v>
      </c>
      <c r="AD166">
        <v>5.4899999999999997E-2</v>
      </c>
      <c r="AE166">
        <v>1680</v>
      </c>
      <c r="AF166">
        <v>-1.9800000000000002E-2</v>
      </c>
      <c r="AG166">
        <v>-4.7100000000000003E-2</v>
      </c>
      <c r="AH166">
        <v>351324.0845</v>
      </c>
      <c r="AI166">
        <v>5.0000000000000001E-3</v>
      </c>
      <c r="AJ166">
        <v>8.9599999999999999E-2</v>
      </c>
      <c r="AK166">
        <v>15667</v>
      </c>
      <c r="AL166">
        <v>-0.1777</v>
      </c>
      <c r="AM166">
        <v>-0.29339999999999999</v>
      </c>
      <c r="AN166">
        <v>0.67132494099999995</v>
      </c>
      <c r="AO166">
        <v>-5.5599999999999997E-2</v>
      </c>
      <c r="AP166">
        <v>0.40100000000000002</v>
      </c>
    </row>
    <row r="167" spans="1:42">
      <c r="A167">
        <v>202012</v>
      </c>
      <c r="B167" t="s">
        <v>2008</v>
      </c>
      <c r="C167" t="s">
        <v>2221</v>
      </c>
      <c r="D167" t="s">
        <v>2222</v>
      </c>
      <c r="E167" s="6">
        <f t="shared" si="4"/>
        <v>44166</v>
      </c>
      <c r="F167" s="6" t="str">
        <f t="shared" si="5"/>
        <v>Connecticut-44196</v>
      </c>
      <c r="G167">
        <v>385000</v>
      </c>
      <c r="H167">
        <v>1.3299999999999999E-2</v>
      </c>
      <c r="I167">
        <v>8.8499999999999995E-2</v>
      </c>
      <c r="J167">
        <v>11930</v>
      </c>
      <c r="K167">
        <v>-0.15890000000000001</v>
      </c>
      <c r="L167">
        <v>-0.30840000000000001</v>
      </c>
      <c r="M167">
        <v>59.5</v>
      </c>
      <c r="N167">
        <v>0.178217822</v>
      </c>
      <c r="O167">
        <v>-0.34972677600000002</v>
      </c>
      <c r="P167">
        <v>2860</v>
      </c>
      <c r="Q167">
        <v>-0.30180000000000001</v>
      </c>
      <c r="R167">
        <v>0.35420000000000001</v>
      </c>
      <c r="S167">
        <v>136</v>
      </c>
      <c r="T167">
        <v>-5.5599999999999997E-2</v>
      </c>
      <c r="U167">
        <v>1</v>
      </c>
      <c r="V167">
        <v>1240</v>
      </c>
      <c r="W167">
        <v>-0.39450000000000002</v>
      </c>
      <c r="X167">
        <v>-0.32169999999999999</v>
      </c>
      <c r="Y167">
        <v>158</v>
      </c>
      <c r="Z167">
        <v>-0.22170000000000001</v>
      </c>
      <c r="AA167">
        <v>0.73629999999999995</v>
      </c>
      <c r="AB167">
        <v>189.6423508</v>
      </c>
      <c r="AC167">
        <v>1.43E-2</v>
      </c>
      <c r="AD167">
        <v>0.1166</v>
      </c>
      <c r="AE167">
        <v>2016</v>
      </c>
      <c r="AF167">
        <v>-4.0000000000000001E-3</v>
      </c>
      <c r="AG167">
        <v>-3.2399999999999998E-2</v>
      </c>
      <c r="AH167">
        <v>847461.23710000003</v>
      </c>
      <c r="AI167">
        <v>3.8199999999999998E-2</v>
      </c>
      <c r="AJ167">
        <v>0.16930000000000001</v>
      </c>
      <c r="AK167">
        <v>12088</v>
      </c>
      <c r="AL167">
        <v>-0.1598</v>
      </c>
      <c r="AM167">
        <v>-0.3029</v>
      </c>
      <c r="AN167">
        <v>1.3243922999999999E-2</v>
      </c>
      <c r="AO167">
        <v>-1.1000000000000001E-3</v>
      </c>
      <c r="AP167">
        <v>8.0000000000000002E-3</v>
      </c>
    </row>
    <row r="168" spans="1:42">
      <c r="A168">
        <v>202012</v>
      </c>
      <c r="B168" t="s">
        <v>2008</v>
      </c>
      <c r="C168" t="s">
        <v>2125</v>
      </c>
      <c r="D168" t="s">
        <v>2126</v>
      </c>
      <c r="E168" s="6">
        <f t="shared" si="4"/>
        <v>44166</v>
      </c>
      <c r="F168" s="6" t="str">
        <f t="shared" si="5"/>
        <v>Georgia-44196</v>
      </c>
      <c r="G168">
        <v>320227.5</v>
      </c>
      <c r="H168">
        <v>-1.47E-2</v>
      </c>
      <c r="I168">
        <v>0.1004</v>
      </c>
      <c r="J168">
        <v>32606</v>
      </c>
      <c r="K168">
        <v>-9.4600000000000004E-2</v>
      </c>
      <c r="L168">
        <v>-0.49080000000000001</v>
      </c>
      <c r="M168">
        <v>56.5</v>
      </c>
      <c r="N168">
        <v>0.10784313700000001</v>
      </c>
      <c r="O168">
        <v>-0.215277778</v>
      </c>
      <c r="P168">
        <v>13996</v>
      </c>
      <c r="Q168">
        <v>-0.1867</v>
      </c>
      <c r="R168">
        <v>-0.13089999999999999</v>
      </c>
      <c r="S168">
        <v>2236</v>
      </c>
      <c r="T168">
        <v>-2.1000000000000001E-2</v>
      </c>
      <c r="U168">
        <v>0.2152</v>
      </c>
      <c r="V168">
        <v>5684</v>
      </c>
      <c r="W168">
        <v>-0.33260000000000001</v>
      </c>
      <c r="X168">
        <v>-0.51349999999999996</v>
      </c>
      <c r="Y168">
        <v>33867</v>
      </c>
      <c r="Z168">
        <v>-9.2200000000000004E-2</v>
      </c>
      <c r="AA168">
        <v>0.42499999999999999</v>
      </c>
      <c r="AB168">
        <v>126.640625</v>
      </c>
      <c r="AC168">
        <v>2.0000000000000001E-4</v>
      </c>
      <c r="AD168">
        <v>0.13370000000000001</v>
      </c>
      <c r="AE168">
        <v>1894</v>
      </c>
      <c r="AF168">
        <v>-1.35E-2</v>
      </c>
      <c r="AG168">
        <v>-7.0199999999999999E-2</v>
      </c>
      <c r="AH168">
        <v>459858.00900000002</v>
      </c>
      <c r="AI168">
        <v>-9.4999999999999998E-3</v>
      </c>
      <c r="AJ168">
        <v>0.15629999999999999</v>
      </c>
      <c r="AK168">
        <v>66473</v>
      </c>
      <c r="AL168">
        <v>-9.3399999999999997E-2</v>
      </c>
      <c r="AM168">
        <v>-0.2429</v>
      </c>
      <c r="AN168">
        <v>1.0386738639999999</v>
      </c>
      <c r="AO168">
        <v>2.7000000000000001E-3</v>
      </c>
      <c r="AP168">
        <v>0.66749999999999998</v>
      </c>
    </row>
    <row r="169" spans="1:42">
      <c r="A169">
        <v>202012</v>
      </c>
      <c r="B169" t="s">
        <v>2008</v>
      </c>
      <c r="C169" t="s">
        <v>2143</v>
      </c>
      <c r="D169" t="s">
        <v>2144</v>
      </c>
      <c r="E169" s="6">
        <f t="shared" si="4"/>
        <v>44166</v>
      </c>
      <c r="F169" s="6" t="str">
        <f t="shared" si="5"/>
        <v>Mississippi-44196</v>
      </c>
      <c r="G169">
        <v>222050</v>
      </c>
      <c r="H169">
        <v>-1.5299999999999999E-2</v>
      </c>
      <c r="I169">
        <v>0.1172</v>
      </c>
      <c r="J169">
        <v>5752</v>
      </c>
      <c r="K169">
        <v>-4.8300000000000003E-2</v>
      </c>
      <c r="L169">
        <v>-0.4325</v>
      </c>
      <c r="M169">
        <v>84</v>
      </c>
      <c r="N169">
        <v>6.3291138999999996E-2</v>
      </c>
      <c r="O169">
        <v>-0.16417910399999999</v>
      </c>
      <c r="P169">
        <v>1516</v>
      </c>
      <c r="Q169">
        <v>-0.1166</v>
      </c>
      <c r="R169">
        <v>-0.1464</v>
      </c>
      <c r="S169">
        <v>112</v>
      </c>
      <c r="T169">
        <v>-0.3</v>
      </c>
      <c r="U169">
        <v>0.75</v>
      </c>
      <c r="V169">
        <v>748</v>
      </c>
      <c r="W169">
        <v>-0.2429</v>
      </c>
      <c r="X169">
        <v>-0.3987</v>
      </c>
      <c r="Y169">
        <v>3353</v>
      </c>
      <c r="Z169">
        <v>-0.10920000000000001</v>
      </c>
      <c r="AA169">
        <v>0.4955</v>
      </c>
      <c r="AB169">
        <v>103.6000217</v>
      </c>
      <c r="AC169">
        <v>-2.0999999999999999E-3</v>
      </c>
      <c r="AD169">
        <v>8.43E-2</v>
      </c>
      <c r="AE169">
        <v>2003.5</v>
      </c>
      <c r="AF169">
        <v>-1.1599999999999999E-2</v>
      </c>
      <c r="AG169">
        <v>1.3899999999999999E-2</v>
      </c>
      <c r="AH169">
        <v>297020.01400000002</v>
      </c>
      <c r="AI169">
        <v>-5.4000000000000003E-3</v>
      </c>
      <c r="AJ169">
        <v>0.1444</v>
      </c>
      <c r="AK169">
        <v>9105</v>
      </c>
      <c r="AL169">
        <v>-7.17E-2</v>
      </c>
      <c r="AM169">
        <v>-0.26440000000000002</v>
      </c>
      <c r="AN169">
        <v>0.58292767700000003</v>
      </c>
      <c r="AO169">
        <v>-3.9800000000000002E-2</v>
      </c>
      <c r="AP169">
        <v>0.36170000000000002</v>
      </c>
    </row>
    <row r="170" spans="1:42">
      <c r="A170">
        <v>202012</v>
      </c>
      <c r="B170" t="s">
        <v>2008</v>
      </c>
      <c r="C170" t="s">
        <v>2179</v>
      </c>
      <c r="D170" t="s">
        <v>2180</v>
      </c>
      <c r="E170" s="6">
        <f t="shared" si="4"/>
        <v>44166</v>
      </c>
      <c r="F170" s="6" t="str">
        <f t="shared" si="5"/>
        <v>Maryland-44196</v>
      </c>
      <c r="G170">
        <v>342000</v>
      </c>
      <c r="H170">
        <v>-2.1299999999999999E-2</v>
      </c>
      <c r="I170">
        <v>3.95E-2</v>
      </c>
      <c r="J170">
        <v>8011</v>
      </c>
      <c r="K170">
        <v>-0.13200000000000001</v>
      </c>
      <c r="L170">
        <v>-0.52139999999999997</v>
      </c>
      <c r="M170">
        <v>54</v>
      </c>
      <c r="N170">
        <v>0.17391304299999999</v>
      </c>
      <c r="O170">
        <v>-0.27027026999999998</v>
      </c>
      <c r="P170">
        <v>4268</v>
      </c>
      <c r="Q170">
        <v>-0.25900000000000001</v>
      </c>
      <c r="R170">
        <v>6.1699999999999998E-2</v>
      </c>
      <c r="S170">
        <v>468</v>
      </c>
      <c r="T170">
        <v>-7.1400000000000005E-2</v>
      </c>
      <c r="U170">
        <v>0.13589999999999999</v>
      </c>
      <c r="V170">
        <v>1856</v>
      </c>
      <c r="W170">
        <v>-0.3196</v>
      </c>
      <c r="X170">
        <v>-0.4541</v>
      </c>
      <c r="Y170">
        <v>11980</v>
      </c>
      <c r="Z170">
        <v>-0.152</v>
      </c>
      <c r="AA170">
        <v>4.3818999999999999</v>
      </c>
      <c r="AB170">
        <v>183.356247</v>
      </c>
      <c r="AC170">
        <v>-2.5999999999999999E-3</v>
      </c>
      <c r="AD170">
        <v>0.1158</v>
      </c>
      <c r="AE170">
        <v>1722</v>
      </c>
      <c r="AF170">
        <v>-2.2100000000000002E-2</v>
      </c>
      <c r="AG170">
        <v>-7.22E-2</v>
      </c>
      <c r="AH170">
        <v>500562.97529999999</v>
      </c>
      <c r="AI170">
        <v>-4.8999999999999998E-3</v>
      </c>
      <c r="AJ170">
        <v>0.13639999999999999</v>
      </c>
      <c r="AK170">
        <v>19991</v>
      </c>
      <c r="AL170">
        <v>-0.14410000000000001</v>
      </c>
      <c r="AM170">
        <v>5.4199999999999998E-2</v>
      </c>
      <c r="AN170">
        <v>1.4954437650000001</v>
      </c>
      <c r="AO170">
        <v>-3.5299999999999998E-2</v>
      </c>
      <c r="AP170">
        <v>1.3625</v>
      </c>
    </row>
    <row r="171" spans="1:42">
      <c r="A171">
        <v>202012</v>
      </c>
      <c r="B171" t="s">
        <v>2008</v>
      </c>
      <c r="C171" t="s">
        <v>2195</v>
      </c>
      <c r="D171" t="s">
        <v>2196</v>
      </c>
      <c r="E171" s="6">
        <f t="shared" si="4"/>
        <v>44166</v>
      </c>
      <c r="F171" s="6" t="str">
        <f t="shared" si="5"/>
        <v>Rhode island-44196</v>
      </c>
      <c r="G171">
        <v>387000</v>
      </c>
      <c r="H171">
        <v>0</v>
      </c>
      <c r="I171">
        <v>9.1700000000000004E-2</v>
      </c>
      <c r="J171">
        <v>1460</v>
      </c>
      <c r="K171">
        <v>-0.1386</v>
      </c>
      <c r="L171">
        <v>-0.49759999999999999</v>
      </c>
      <c r="M171">
        <v>52.5</v>
      </c>
      <c r="N171">
        <v>0.105263158</v>
      </c>
      <c r="O171">
        <v>-0.265734266</v>
      </c>
      <c r="P171">
        <v>784</v>
      </c>
      <c r="Q171">
        <v>-0.31469999999999998</v>
      </c>
      <c r="R171">
        <v>0.1462</v>
      </c>
      <c r="S171">
        <v>16</v>
      </c>
      <c r="T171">
        <v>0.33329999999999999</v>
      </c>
      <c r="V171">
        <v>204</v>
      </c>
      <c r="W171">
        <v>-0.40699999999999997</v>
      </c>
      <c r="X171">
        <v>-0.45739999999999997</v>
      </c>
      <c r="Y171">
        <v>2343</v>
      </c>
      <c r="Z171">
        <v>-0.16320000000000001</v>
      </c>
      <c r="AA171">
        <v>0.3473</v>
      </c>
      <c r="AB171">
        <v>247.01727109999999</v>
      </c>
      <c r="AC171">
        <v>-1.6999999999999999E-3</v>
      </c>
      <c r="AD171">
        <v>0.1174</v>
      </c>
      <c r="AE171">
        <v>1588</v>
      </c>
      <c r="AF171">
        <v>2.9999999999999997E-4</v>
      </c>
      <c r="AG171">
        <v>-2.46E-2</v>
      </c>
      <c r="AH171">
        <v>739059.71299999999</v>
      </c>
      <c r="AI171">
        <v>2.1700000000000001E-2</v>
      </c>
      <c r="AJ171">
        <v>0.25979999999999998</v>
      </c>
      <c r="AK171">
        <v>3803</v>
      </c>
      <c r="AL171">
        <v>-0.15390000000000001</v>
      </c>
      <c r="AM171">
        <v>-0.18129999999999999</v>
      </c>
      <c r="AN171">
        <v>1.6047945210000001</v>
      </c>
      <c r="AO171">
        <v>-4.7100000000000003E-2</v>
      </c>
      <c r="AP171">
        <v>1.0064</v>
      </c>
    </row>
    <row r="172" spans="1:42">
      <c r="A172">
        <v>202012</v>
      </c>
      <c r="B172" t="s">
        <v>2008</v>
      </c>
      <c r="C172" t="s">
        <v>2169</v>
      </c>
      <c r="D172" t="s">
        <v>2170</v>
      </c>
      <c r="E172" s="6">
        <f t="shared" si="4"/>
        <v>44166</v>
      </c>
      <c r="F172" s="6" t="str">
        <f t="shared" si="5"/>
        <v>North dakota-44196</v>
      </c>
      <c r="G172">
        <v>236250</v>
      </c>
      <c r="H172">
        <v>-1.54E-2</v>
      </c>
      <c r="I172">
        <v>4.7800000000000002E-2</v>
      </c>
      <c r="J172">
        <v>2341</v>
      </c>
      <c r="K172">
        <v>-7.0999999999999994E-2</v>
      </c>
      <c r="L172">
        <v>-0.27679999999999999</v>
      </c>
      <c r="M172">
        <v>87.5</v>
      </c>
      <c r="N172">
        <v>0.15131578900000001</v>
      </c>
      <c r="O172">
        <v>-0.125</v>
      </c>
      <c r="P172">
        <v>460</v>
      </c>
      <c r="Q172">
        <v>-0.21229999999999999</v>
      </c>
      <c r="R172">
        <v>-8.6E-3</v>
      </c>
      <c r="S172">
        <v>20</v>
      </c>
      <c r="T172">
        <v>-0.16669999999999999</v>
      </c>
      <c r="U172">
        <v>-0.28570000000000001</v>
      </c>
      <c r="V172">
        <v>312</v>
      </c>
      <c r="W172">
        <v>-0.34449999999999997</v>
      </c>
      <c r="X172">
        <v>5.4100000000000002E-2</v>
      </c>
      <c r="Y172">
        <v>807</v>
      </c>
      <c r="Z172">
        <v>-0.2127</v>
      </c>
      <c r="AA172">
        <v>0.87239999999999995</v>
      </c>
      <c r="AB172">
        <v>114.56620580000001</v>
      </c>
      <c r="AC172">
        <v>5.9999999999999995E-4</v>
      </c>
      <c r="AD172">
        <v>3.8800000000000001E-2</v>
      </c>
      <c r="AE172">
        <v>2081</v>
      </c>
      <c r="AF172">
        <v>5.0000000000000001E-4</v>
      </c>
      <c r="AG172">
        <v>-4.7999999999999996E-3</v>
      </c>
      <c r="AH172">
        <v>279510.86459999997</v>
      </c>
      <c r="AI172">
        <v>2.5000000000000001E-3</v>
      </c>
      <c r="AJ172">
        <v>3.4299999999999997E-2</v>
      </c>
      <c r="AK172">
        <v>3148</v>
      </c>
      <c r="AL172">
        <v>-0.112</v>
      </c>
      <c r="AM172">
        <v>-0.14180000000000001</v>
      </c>
      <c r="AN172">
        <v>0.34472447699999997</v>
      </c>
      <c r="AO172">
        <v>-6.2E-2</v>
      </c>
      <c r="AP172">
        <v>0.21160000000000001</v>
      </c>
    </row>
    <row r="173" spans="1:42">
      <c r="A173">
        <v>202012</v>
      </c>
      <c r="B173" t="s">
        <v>2008</v>
      </c>
      <c r="C173" t="s">
        <v>2137</v>
      </c>
      <c r="D173" t="s">
        <v>2138</v>
      </c>
      <c r="E173" s="6">
        <f t="shared" si="4"/>
        <v>44166</v>
      </c>
      <c r="F173" s="6" t="str">
        <f t="shared" si="5"/>
        <v>Vermont-44196</v>
      </c>
      <c r="G173">
        <v>325000</v>
      </c>
      <c r="H173">
        <v>0</v>
      </c>
      <c r="I173">
        <v>0.1406</v>
      </c>
      <c r="J173">
        <v>1941</v>
      </c>
      <c r="K173">
        <v>-0.10299999999999999</v>
      </c>
      <c r="L173">
        <v>-0.51780000000000004</v>
      </c>
      <c r="M173">
        <v>96.5</v>
      </c>
      <c r="N173">
        <v>0.18404908</v>
      </c>
      <c r="O173">
        <v>-0.352348993</v>
      </c>
      <c r="P173">
        <v>412</v>
      </c>
      <c r="Q173">
        <v>-0.25900000000000001</v>
      </c>
      <c r="R173">
        <v>-3.7400000000000003E-2</v>
      </c>
      <c r="S173">
        <v>16</v>
      </c>
      <c r="T173">
        <v>-0.33329999999999999</v>
      </c>
      <c r="U173">
        <v>0.33329999999999999</v>
      </c>
      <c r="V173">
        <v>176</v>
      </c>
      <c r="W173">
        <v>-0.36230000000000001</v>
      </c>
      <c r="X173">
        <v>-0.43590000000000001</v>
      </c>
      <c r="Y173">
        <v>1045</v>
      </c>
      <c r="Z173">
        <v>-0.22939999999999999</v>
      </c>
      <c r="AA173">
        <v>0.64570000000000005</v>
      </c>
      <c r="AB173">
        <v>164.2415781</v>
      </c>
      <c r="AC173">
        <v>9.7000000000000003E-3</v>
      </c>
      <c r="AD173">
        <v>0.13100000000000001</v>
      </c>
      <c r="AE173">
        <v>1985.5</v>
      </c>
      <c r="AF173">
        <v>-7.1999999999999998E-3</v>
      </c>
      <c r="AG173">
        <v>-7.1999999999999998E-3</v>
      </c>
      <c r="AH173">
        <v>514631.67479999998</v>
      </c>
      <c r="AI173">
        <v>1.01E-2</v>
      </c>
      <c r="AJ173">
        <v>0.23469999999999999</v>
      </c>
      <c r="AK173">
        <v>2986</v>
      </c>
      <c r="AL173">
        <v>-0.1517</v>
      </c>
      <c r="AM173">
        <v>-0.35920000000000002</v>
      </c>
      <c r="AN173">
        <v>0.53838227699999996</v>
      </c>
      <c r="AO173">
        <v>-8.8200000000000001E-2</v>
      </c>
      <c r="AP173">
        <v>0.38059999999999999</v>
      </c>
    </row>
    <row r="174" spans="1:42">
      <c r="A174">
        <v>202012</v>
      </c>
      <c r="B174" t="s">
        <v>2008</v>
      </c>
      <c r="C174" t="s">
        <v>2147</v>
      </c>
      <c r="D174" t="s">
        <v>2148</v>
      </c>
      <c r="E174" s="6">
        <f t="shared" si="4"/>
        <v>44166</v>
      </c>
      <c r="F174" s="6" t="str">
        <f t="shared" si="5"/>
        <v>New hampshire-44196</v>
      </c>
      <c r="G174">
        <v>379000</v>
      </c>
      <c r="H174">
        <v>9.5999999999999992E-3</v>
      </c>
      <c r="I174">
        <v>0.11650000000000001</v>
      </c>
      <c r="J174">
        <v>1872</v>
      </c>
      <c r="K174">
        <v>-0.16839999999999999</v>
      </c>
      <c r="L174">
        <v>-0.55289999999999995</v>
      </c>
      <c r="M174">
        <v>58</v>
      </c>
      <c r="N174">
        <v>0.171717172</v>
      </c>
      <c r="O174">
        <v>-0.39583333300000001</v>
      </c>
      <c r="P174">
        <v>916</v>
      </c>
      <c r="Q174">
        <v>-0.3382</v>
      </c>
      <c r="R174">
        <v>0.19900000000000001</v>
      </c>
      <c r="S174">
        <v>60</v>
      </c>
      <c r="T174">
        <v>-0.21049999999999999</v>
      </c>
      <c r="U174">
        <v>-0.1176</v>
      </c>
      <c r="V174">
        <v>292</v>
      </c>
      <c r="W174">
        <v>-0.2772</v>
      </c>
      <c r="X174">
        <v>-0.4511</v>
      </c>
      <c r="Y174">
        <v>1710</v>
      </c>
      <c r="Z174">
        <v>-0.25590000000000002</v>
      </c>
      <c r="AA174">
        <v>0.20080000000000001</v>
      </c>
      <c r="AB174">
        <v>200.2737649</v>
      </c>
      <c r="AC174">
        <v>2.46E-2</v>
      </c>
      <c r="AD174">
        <v>0.1802</v>
      </c>
      <c r="AE174">
        <v>1866</v>
      </c>
      <c r="AF174">
        <v>-2.1499999999999998E-2</v>
      </c>
      <c r="AG174">
        <v>-4.3799999999999999E-2</v>
      </c>
      <c r="AH174">
        <v>522433.72840000002</v>
      </c>
      <c r="AI174">
        <v>6.7999999999999996E-3</v>
      </c>
      <c r="AJ174">
        <v>0.17380000000000001</v>
      </c>
      <c r="AK174">
        <v>3582</v>
      </c>
      <c r="AL174">
        <v>-0.21260000000000001</v>
      </c>
      <c r="AM174">
        <v>-0.36159999999999998</v>
      </c>
      <c r="AN174">
        <v>0.91346153799999996</v>
      </c>
      <c r="AO174">
        <v>-0.1074</v>
      </c>
      <c r="AP174">
        <v>0.57340000000000002</v>
      </c>
    </row>
    <row r="175" spans="1:42">
      <c r="A175">
        <v>202012</v>
      </c>
      <c r="B175" t="s">
        <v>2008</v>
      </c>
      <c r="C175" t="s">
        <v>2129</v>
      </c>
      <c r="D175" t="s">
        <v>2130</v>
      </c>
      <c r="E175" s="6">
        <f t="shared" si="4"/>
        <v>44166</v>
      </c>
      <c r="F175" s="6" t="str">
        <f t="shared" si="5"/>
        <v>Massachusetts-44196</v>
      </c>
      <c r="G175">
        <v>609450</v>
      </c>
      <c r="H175">
        <v>-2.4799999999999999E-2</v>
      </c>
      <c r="I175">
        <v>0.17330000000000001</v>
      </c>
      <c r="J175">
        <v>8999</v>
      </c>
      <c r="K175">
        <v>-0.2132</v>
      </c>
      <c r="L175">
        <v>-0.37040000000000001</v>
      </c>
      <c r="M175">
        <v>63.5</v>
      </c>
      <c r="N175">
        <v>0.25742574299999998</v>
      </c>
      <c r="O175">
        <v>-0.22560975599999999</v>
      </c>
      <c r="P175">
        <v>3592</v>
      </c>
      <c r="Q175">
        <v>-0.3891</v>
      </c>
      <c r="R175">
        <v>0.44140000000000001</v>
      </c>
      <c r="S175">
        <v>180</v>
      </c>
      <c r="T175">
        <v>-0.18179999999999999</v>
      </c>
      <c r="U175">
        <v>0.32350000000000001</v>
      </c>
      <c r="V175">
        <v>1336</v>
      </c>
      <c r="W175">
        <v>-0.52690000000000003</v>
      </c>
      <c r="X175">
        <v>-0.2833</v>
      </c>
      <c r="Y175">
        <v>5874</v>
      </c>
      <c r="Z175">
        <v>-0.33839999999999998</v>
      </c>
      <c r="AA175">
        <v>1.8227</v>
      </c>
      <c r="AB175">
        <v>341.72557280000001</v>
      </c>
      <c r="AC175">
        <v>-2.1499999999999998E-2</v>
      </c>
      <c r="AD175">
        <v>0.28599999999999998</v>
      </c>
      <c r="AE175">
        <v>1767.5</v>
      </c>
      <c r="AF175">
        <v>4.7999999999999996E-3</v>
      </c>
      <c r="AG175">
        <v>-7.3200000000000001E-2</v>
      </c>
      <c r="AH175">
        <v>1091332.52</v>
      </c>
      <c r="AI175">
        <v>-5.8999999999999999E-3</v>
      </c>
      <c r="AJ175">
        <v>0.29599999999999999</v>
      </c>
      <c r="AK175">
        <v>14873</v>
      </c>
      <c r="AL175">
        <v>-0.26790000000000003</v>
      </c>
      <c r="AM175">
        <v>-9.1700000000000004E-2</v>
      </c>
      <c r="AN175">
        <v>0.65273919300000005</v>
      </c>
      <c r="AO175">
        <v>-0.1236</v>
      </c>
      <c r="AP175">
        <v>0.50719999999999998</v>
      </c>
    </row>
    <row r="176" spans="1:42">
      <c r="A176">
        <v>202012</v>
      </c>
      <c r="B176" t="s">
        <v>2008</v>
      </c>
      <c r="C176" t="s">
        <v>2209</v>
      </c>
      <c r="D176" t="s">
        <v>2210</v>
      </c>
      <c r="E176" s="6">
        <f t="shared" si="4"/>
        <v>44166</v>
      </c>
      <c r="F176" s="6" t="str">
        <f t="shared" si="5"/>
        <v>Missouri-44196</v>
      </c>
      <c r="G176">
        <v>215000</v>
      </c>
      <c r="H176">
        <v>-2.2499999999999999E-2</v>
      </c>
      <c r="I176">
        <v>8.0399999999999999E-2</v>
      </c>
      <c r="J176">
        <v>11856</v>
      </c>
      <c r="K176">
        <v>-9.06E-2</v>
      </c>
      <c r="L176">
        <v>-0.43969999999999998</v>
      </c>
      <c r="M176">
        <v>65</v>
      </c>
      <c r="N176">
        <v>0.15044247799999999</v>
      </c>
      <c r="O176">
        <v>-0.212121212</v>
      </c>
      <c r="P176">
        <v>4384</v>
      </c>
      <c r="Q176">
        <v>-0.22539999999999999</v>
      </c>
      <c r="R176">
        <v>3.5900000000000001E-2</v>
      </c>
      <c r="S176">
        <v>324</v>
      </c>
      <c r="T176">
        <v>2.53E-2</v>
      </c>
      <c r="U176">
        <v>6.5799999999999997E-2</v>
      </c>
      <c r="V176">
        <v>2136</v>
      </c>
      <c r="W176">
        <v>-0.3488</v>
      </c>
      <c r="X176">
        <v>-0.26140000000000002</v>
      </c>
      <c r="Y176">
        <v>11698</v>
      </c>
      <c r="Z176">
        <v>-0.13569999999999999</v>
      </c>
      <c r="AA176">
        <v>0.41249999999999998</v>
      </c>
      <c r="AB176">
        <v>117.1692493</v>
      </c>
      <c r="AC176">
        <v>-3.0000000000000001E-3</v>
      </c>
      <c r="AD176">
        <v>7.9399999999999998E-2</v>
      </c>
      <c r="AE176">
        <v>1764</v>
      </c>
      <c r="AF176">
        <v>-0.02</v>
      </c>
      <c r="AG176">
        <v>1.5800000000000002E-2</v>
      </c>
      <c r="AH176">
        <v>314462.6643</v>
      </c>
      <c r="AI176">
        <v>-1.01E-2</v>
      </c>
      <c r="AJ176">
        <v>0.15479999999999999</v>
      </c>
      <c r="AK176">
        <v>23554</v>
      </c>
      <c r="AL176">
        <v>-0.1135</v>
      </c>
      <c r="AM176">
        <v>-0.2</v>
      </c>
      <c r="AN176">
        <v>0.98667341399999997</v>
      </c>
      <c r="AO176">
        <v>-5.1400000000000001E-2</v>
      </c>
      <c r="AP176">
        <v>0.59530000000000005</v>
      </c>
    </row>
    <row r="177" spans="1:42">
      <c r="A177">
        <v>202012</v>
      </c>
      <c r="B177" t="s">
        <v>2008</v>
      </c>
      <c r="C177" t="s">
        <v>2215</v>
      </c>
      <c r="D177" t="s">
        <v>2216</v>
      </c>
      <c r="E177" s="6">
        <f t="shared" si="4"/>
        <v>44166</v>
      </c>
      <c r="F177" s="6" t="str">
        <f t="shared" si="5"/>
        <v>Texas-44196</v>
      </c>
      <c r="G177">
        <v>299896</v>
      </c>
      <c r="H177">
        <v>-1.4500000000000001E-2</v>
      </c>
      <c r="I177">
        <v>5.0999999999999997E-2</v>
      </c>
      <c r="J177">
        <v>57396</v>
      </c>
      <c r="K177">
        <v>-8.5699999999999998E-2</v>
      </c>
      <c r="L177">
        <v>-0.41070000000000001</v>
      </c>
      <c r="M177">
        <v>59.5</v>
      </c>
      <c r="N177">
        <v>7.2072072000000001E-2</v>
      </c>
      <c r="O177">
        <v>-0.17931034500000001</v>
      </c>
      <c r="P177">
        <v>23228</v>
      </c>
      <c r="Q177">
        <v>-0.17649999999999999</v>
      </c>
      <c r="R177">
        <v>-5.8200000000000002E-2</v>
      </c>
      <c r="S177">
        <v>4136</v>
      </c>
      <c r="T177">
        <v>0.13500000000000001</v>
      </c>
      <c r="U177">
        <v>7.8200000000000006E-2</v>
      </c>
      <c r="V177">
        <v>11340</v>
      </c>
      <c r="W177">
        <v>-0.29110000000000003</v>
      </c>
      <c r="X177">
        <v>-0.42370000000000002</v>
      </c>
      <c r="Y177">
        <v>48954</v>
      </c>
      <c r="Z177">
        <v>-8.4599999999999995E-2</v>
      </c>
      <c r="AA177">
        <v>0.53349999999999997</v>
      </c>
      <c r="AB177">
        <v>144.2109375</v>
      </c>
      <c r="AC177">
        <v>-6.9999999999999999E-4</v>
      </c>
      <c r="AD177">
        <v>0.1019</v>
      </c>
      <c r="AE177">
        <v>2098</v>
      </c>
      <c r="AF177">
        <v>-1.5900000000000001E-2</v>
      </c>
      <c r="AG177">
        <v>-3.6499999999999998E-2</v>
      </c>
      <c r="AH177">
        <v>454427.2132</v>
      </c>
      <c r="AI177">
        <v>-1.14E-2</v>
      </c>
      <c r="AJ177">
        <v>0.1305</v>
      </c>
      <c r="AK177">
        <v>106350</v>
      </c>
      <c r="AL177">
        <v>-8.5199999999999998E-2</v>
      </c>
      <c r="AM177">
        <v>-0.17760000000000001</v>
      </c>
      <c r="AN177">
        <v>0.85291658000000004</v>
      </c>
      <c r="AO177">
        <v>1.1000000000000001E-3</v>
      </c>
      <c r="AP177">
        <v>0.52510000000000001</v>
      </c>
    </row>
    <row r="178" spans="1:42">
      <c r="A178">
        <v>202012</v>
      </c>
      <c r="B178" t="s">
        <v>2008</v>
      </c>
      <c r="C178" t="s">
        <v>2157</v>
      </c>
      <c r="D178" t="s">
        <v>2158</v>
      </c>
      <c r="E178" s="6">
        <f t="shared" si="4"/>
        <v>44166</v>
      </c>
      <c r="F178" s="6" t="str">
        <f t="shared" si="5"/>
        <v>Iowa-44196</v>
      </c>
      <c r="G178">
        <v>214900</v>
      </c>
      <c r="H178">
        <v>0</v>
      </c>
      <c r="I178">
        <v>9.9500000000000005E-2</v>
      </c>
      <c r="J178">
        <v>8704</v>
      </c>
      <c r="K178">
        <v>-9.9199999999999997E-2</v>
      </c>
      <c r="L178">
        <v>-0.37509999999999999</v>
      </c>
      <c r="M178">
        <v>77</v>
      </c>
      <c r="N178">
        <v>0.1</v>
      </c>
      <c r="O178">
        <v>-8.3333332999999996E-2</v>
      </c>
      <c r="P178">
        <v>2016</v>
      </c>
      <c r="Q178">
        <v>-0.32440000000000002</v>
      </c>
      <c r="R178">
        <v>-0.26640000000000003</v>
      </c>
      <c r="S178">
        <v>440</v>
      </c>
      <c r="T178">
        <v>5.7700000000000001E-2</v>
      </c>
      <c r="U178">
        <v>0.89659999999999995</v>
      </c>
      <c r="V178">
        <v>1820</v>
      </c>
      <c r="W178">
        <v>-0.29680000000000001</v>
      </c>
      <c r="X178">
        <v>-0.2467</v>
      </c>
      <c r="Y178">
        <v>6139</v>
      </c>
      <c r="Z178">
        <v>-0.1226</v>
      </c>
      <c r="AA178">
        <v>0.59499999999999997</v>
      </c>
      <c r="AB178">
        <v>130.60993790000001</v>
      </c>
      <c r="AC178">
        <v>4.5999999999999999E-3</v>
      </c>
      <c r="AD178">
        <v>8.9200000000000002E-2</v>
      </c>
      <c r="AE178">
        <v>1576</v>
      </c>
      <c r="AF178">
        <v>-1.0699999999999999E-2</v>
      </c>
      <c r="AG178">
        <v>-5.4000000000000003E-3</v>
      </c>
      <c r="AH178">
        <v>254321.53969999999</v>
      </c>
      <c r="AI178">
        <v>1.4E-3</v>
      </c>
      <c r="AJ178">
        <v>7.3999999999999996E-2</v>
      </c>
      <c r="AK178">
        <v>14843</v>
      </c>
      <c r="AL178">
        <v>-0.1091</v>
      </c>
      <c r="AM178">
        <v>-0.1651</v>
      </c>
      <c r="AN178">
        <v>0.70530790399999999</v>
      </c>
      <c r="AO178">
        <v>-1.8800000000000001E-2</v>
      </c>
      <c r="AP178">
        <v>0.42899999999999999</v>
      </c>
    </row>
    <row r="179" spans="1:42">
      <c r="A179">
        <v>202012</v>
      </c>
      <c r="B179" t="s">
        <v>2008</v>
      </c>
      <c r="C179" t="s">
        <v>2151</v>
      </c>
      <c r="D179" t="s">
        <v>2152</v>
      </c>
      <c r="E179" s="6">
        <f t="shared" si="4"/>
        <v>44166</v>
      </c>
      <c r="F179" s="6" t="str">
        <f t="shared" si="5"/>
        <v>California-44196</v>
      </c>
      <c r="G179">
        <v>727000</v>
      </c>
      <c r="H179">
        <v>-1E-4</v>
      </c>
      <c r="I179">
        <v>0.30399999999999999</v>
      </c>
      <c r="J179">
        <v>43302</v>
      </c>
      <c r="K179">
        <v>-0.15509999999999999</v>
      </c>
      <c r="L179">
        <v>-0.3422</v>
      </c>
      <c r="M179">
        <v>56</v>
      </c>
      <c r="N179">
        <v>0.191489362</v>
      </c>
      <c r="O179">
        <v>-0.18840579700000001</v>
      </c>
      <c r="P179">
        <v>22380</v>
      </c>
      <c r="Q179">
        <v>-0.2467</v>
      </c>
      <c r="R179">
        <v>0.2248</v>
      </c>
      <c r="S179">
        <v>1436</v>
      </c>
      <c r="T179">
        <v>-6.2700000000000006E-2</v>
      </c>
      <c r="U179">
        <v>0.1656</v>
      </c>
      <c r="V179">
        <v>6632</v>
      </c>
      <c r="W179">
        <v>-0.371</v>
      </c>
      <c r="X179">
        <v>-0.34799999999999998</v>
      </c>
      <c r="Y179">
        <v>50694</v>
      </c>
      <c r="Z179">
        <v>-0.1061</v>
      </c>
      <c r="AA179">
        <v>0.34699999999999998</v>
      </c>
      <c r="AB179">
        <v>420.890625</v>
      </c>
      <c r="AC179">
        <v>5.9999999999999995E-4</v>
      </c>
      <c r="AD179">
        <v>0.39069999999999999</v>
      </c>
      <c r="AE179">
        <v>1804</v>
      </c>
      <c r="AF179">
        <v>-5.0000000000000001E-3</v>
      </c>
      <c r="AG179">
        <v>-2.5899999999999999E-2</v>
      </c>
      <c r="AH179">
        <v>1596134.449</v>
      </c>
      <c r="AI179">
        <v>3.8800000000000001E-2</v>
      </c>
      <c r="AJ179">
        <v>0.30709999999999998</v>
      </c>
      <c r="AK179">
        <v>93996</v>
      </c>
      <c r="AL179">
        <v>-0.12939999999999999</v>
      </c>
      <c r="AM179">
        <v>-9.1499999999999998E-2</v>
      </c>
      <c r="AN179">
        <v>1.17070805</v>
      </c>
      <c r="AO179">
        <v>6.4199999999999993E-2</v>
      </c>
      <c r="AP179">
        <v>0.59889999999999999</v>
      </c>
    </row>
    <row r="180" spans="1:42">
      <c r="A180">
        <v>202012</v>
      </c>
      <c r="B180" t="s">
        <v>2008</v>
      </c>
      <c r="C180" t="s">
        <v>2141</v>
      </c>
      <c r="D180" t="s">
        <v>2142</v>
      </c>
      <c r="E180" s="6">
        <f t="shared" si="4"/>
        <v>44166</v>
      </c>
      <c r="F180" s="6" t="str">
        <f t="shared" si="5"/>
        <v>New mexico-44196</v>
      </c>
      <c r="G180">
        <v>279900</v>
      </c>
      <c r="H180">
        <v>-4.0000000000000002E-4</v>
      </c>
      <c r="I180">
        <v>9.5100000000000004E-2</v>
      </c>
      <c r="J180">
        <v>4547</v>
      </c>
      <c r="K180">
        <v>-7.1499999999999994E-2</v>
      </c>
      <c r="L180">
        <v>-0.3478</v>
      </c>
      <c r="M180">
        <v>68.5</v>
      </c>
      <c r="N180">
        <v>0.10483871</v>
      </c>
      <c r="O180">
        <v>-0.255434783</v>
      </c>
      <c r="P180">
        <v>1400</v>
      </c>
      <c r="Q180">
        <v>-0.1162</v>
      </c>
      <c r="R180">
        <v>2.9399999999999999E-2</v>
      </c>
      <c r="S180">
        <v>116</v>
      </c>
      <c r="T180">
        <v>0.45</v>
      </c>
      <c r="U180">
        <v>0.26090000000000002</v>
      </c>
      <c r="V180">
        <v>692</v>
      </c>
      <c r="W180">
        <v>-0.2172</v>
      </c>
      <c r="X180">
        <v>-0.22420000000000001</v>
      </c>
      <c r="Y180">
        <v>3193</v>
      </c>
      <c r="Z180">
        <v>-0.1076</v>
      </c>
      <c r="AA180">
        <v>0.34610000000000002</v>
      </c>
      <c r="AB180">
        <v>139.77755590000001</v>
      </c>
      <c r="AC180">
        <v>-7.6E-3</v>
      </c>
      <c r="AD180">
        <v>8.0399999999999999E-2</v>
      </c>
      <c r="AE180">
        <v>1956</v>
      </c>
      <c r="AF180">
        <v>-4.3E-3</v>
      </c>
      <c r="AG180">
        <v>3.5999999999999999E-3</v>
      </c>
      <c r="AH180">
        <v>443365.38909999997</v>
      </c>
      <c r="AI180">
        <v>-7.4000000000000003E-3</v>
      </c>
      <c r="AJ180">
        <v>0.15679999999999999</v>
      </c>
      <c r="AK180">
        <v>7740</v>
      </c>
      <c r="AL180">
        <v>-8.6699999999999999E-2</v>
      </c>
      <c r="AM180">
        <v>-0.17169999999999999</v>
      </c>
      <c r="AN180">
        <v>0.70222124500000005</v>
      </c>
      <c r="AO180">
        <v>-2.8400000000000002E-2</v>
      </c>
      <c r="AP180">
        <v>0.36199999999999999</v>
      </c>
    </row>
    <row r="181" spans="1:42">
      <c r="A181">
        <v>202012</v>
      </c>
      <c r="B181" t="s">
        <v>2008</v>
      </c>
      <c r="C181" t="s">
        <v>2171</v>
      </c>
      <c r="D181" t="s">
        <v>2172</v>
      </c>
      <c r="E181" s="6">
        <f t="shared" si="4"/>
        <v>44166</v>
      </c>
      <c r="F181" s="6" t="str">
        <f t="shared" si="5"/>
        <v>Minnesota-44196</v>
      </c>
      <c r="G181">
        <v>294950</v>
      </c>
      <c r="H181">
        <v>-1.6999999999999999E-3</v>
      </c>
      <c r="I181">
        <v>6.1199999999999997E-2</v>
      </c>
      <c r="J181">
        <v>10349</v>
      </c>
      <c r="K181">
        <v>-0.17469999999999999</v>
      </c>
      <c r="L181">
        <v>-0.39410000000000001</v>
      </c>
      <c r="M181">
        <v>63</v>
      </c>
      <c r="N181">
        <v>0.235294118</v>
      </c>
      <c r="O181">
        <v>-0.19745222900000001</v>
      </c>
      <c r="P181">
        <v>3692</v>
      </c>
      <c r="Q181">
        <v>-0.23780000000000001</v>
      </c>
      <c r="R181">
        <v>0.1229</v>
      </c>
      <c r="S181">
        <v>232</v>
      </c>
      <c r="T181">
        <v>-0.25640000000000002</v>
      </c>
      <c r="U181">
        <v>0.23400000000000001</v>
      </c>
      <c r="V181">
        <v>1572</v>
      </c>
      <c r="W181">
        <v>-0.46239999999999998</v>
      </c>
      <c r="X181">
        <v>-0.30690000000000001</v>
      </c>
      <c r="Y181">
        <v>8329</v>
      </c>
      <c r="Z181">
        <v>-0.21260000000000001</v>
      </c>
      <c r="AA181">
        <v>0.43530000000000002</v>
      </c>
      <c r="AB181">
        <v>160.48568090000001</v>
      </c>
      <c r="AC181">
        <v>8.9999999999999993E-3</v>
      </c>
      <c r="AD181">
        <v>0.11700000000000001</v>
      </c>
      <c r="AE181">
        <v>1871</v>
      </c>
      <c r="AF181">
        <v>-1.47E-2</v>
      </c>
      <c r="AG181">
        <v>-4.2000000000000003E-2</v>
      </c>
      <c r="AH181">
        <v>394001.01620000001</v>
      </c>
      <c r="AI181">
        <v>1E-4</v>
      </c>
      <c r="AJ181">
        <v>7.7100000000000002E-2</v>
      </c>
      <c r="AK181">
        <v>18678</v>
      </c>
      <c r="AL181">
        <v>-0.192</v>
      </c>
      <c r="AM181">
        <v>-0.18379999999999999</v>
      </c>
      <c r="AN181">
        <v>0.80481205899999997</v>
      </c>
      <c r="AO181">
        <v>-3.8800000000000001E-2</v>
      </c>
      <c r="AP181">
        <v>0.46510000000000001</v>
      </c>
    </row>
    <row r="182" spans="1:42">
      <c r="A182">
        <v>202012</v>
      </c>
      <c r="B182" t="s">
        <v>2008</v>
      </c>
      <c r="C182" t="s">
        <v>2193</v>
      </c>
      <c r="D182" t="s">
        <v>2194</v>
      </c>
      <c r="E182" s="6">
        <f t="shared" si="4"/>
        <v>44166</v>
      </c>
      <c r="F182" s="6" t="str">
        <f t="shared" si="5"/>
        <v>Arizona-44196</v>
      </c>
      <c r="G182">
        <v>389000</v>
      </c>
      <c r="H182">
        <v>-1.9E-3</v>
      </c>
      <c r="I182">
        <v>0.1116</v>
      </c>
      <c r="J182">
        <v>9647</v>
      </c>
      <c r="K182">
        <v>-0.13919999999999999</v>
      </c>
      <c r="L182">
        <v>-0.52769999999999995</v>
      </c>
      <c r="M182">
        <v>46</v>
      </c>
      <c r="N182">
        <v>9.5238094999999995E-2</v>
      </c>
      <c r="O182">
        <v>-0.26984127000000002</v>
      </c>
      <c r="P182">
        <v>6256</v>
      </c>
      <c r="Q182">
        <v>-0.21679999999999999</v>
      </c>
      <c r="R182">
        <v>-5.1499999999999997E-2</v>
      </c>
      <c r="S182">
        <v>688</v>
      </c>
      <c r="T182">
        <v>-0.18099999999999999</v>
      </c>
      <c r="U182">
        <v>-9.9500000000000005E-2</v>
      </c>
      <c r="V182">
        <v>2560</v>
      </c>
      <c r="W182">
        <v>-0.34760000000000002</v>
      </c>
      <c r="X182">
        <v>-0.49919999999999998</v>
      </c>
      <c r="Y182">
        <v>15735</v>
      </c>
      <c r="Z182">
        <v>-0.1181</v>
      </c>
      <c r="AA182">
        <v>0.33279999999999998</v>
      </c>
      <c r="AB182">
        <v>204.49179670000001</v>
      </c>
      <c r="AC182">
        <v>3.7000000000000002E-3</v>
      </c>
      <c r="AD182">
        <v>0.16350000000000001</v>
      </c>
      <c r="AE182">
        <v>1963</v>
      </c>
      <c r="AF182">
        <v>-8.8000000000000005E-3</v>
      </c>
      <c r="AG182">
        <v>-5.7599999999999998E-2</v>
      </c>
      <c r="AH182">
        <v>664991.67099999997</v>
      </c>
      <c r="AI182">
        <v>1.44E-2</v>
      </c>
      <c r="AJ182">
        <v>0.18859999999999999</v>
      </c>
      <c r="AK182">
        <v>25382</v>
      </c>
      <c r="AL182">
        <v>-0.12620000000000001</v>
      </c>
      <c r="AM182">
        <v>-0.21249999999999999</v>
      </c>
      <c r="AN182">
        <v>1.6310770189999999</v>
      </c>
      <c r="AO182">
        <v>3.9E-2</v>
      </c>
      <c r="AP182">
        <v>1.0529999999999999</v>
      </c>
    </row>
    <row r="183" spans="1:42">
      <c r="A183">
        <v>202012</v>
      </c>
      <c r="B183" t="s">
        <v>2008</v>
      </c>
      <c r="C183" t="s">
        <v>2123</v>
      </c>
      <c r="D183" t="s">
        <v>2124</v>
      </c>
      <c r="E183" s="6">
        <f t="shared" si="4"/>
        <v>44166</v>
      </c>
      <c r="F183" s="6" t="str">
        <f t="shared" si="5"/>
        <v>Ohio-44196</v>
      </c>
      <c r="G183">
        <v>189000</v>
      </c>
      <c r="H183">
        <v>-1.5100000000000001E-2</v>
      </c>
      <c r="I183">
        <v>8.0299999999999996E-2</v>
      </c>
      <c r="J183">
        <v>15057</v>
      </c>
      <c r="K183">
        <v>-0.1085</v>
      </c>
      <c r="L183">
        <v>-0.46500000000000002</v>
      </c>
      <c r="M183">
        <v>56.5</v>
      </c>
      <c r="N183">
        <v>0.20212765999999999</v>
      </c>
      <c r="O183">
        <v>-0.18115941999999999</v>
      </c>
      <c r="P183">
        <v>6740</v>
      </c>
      <c r="Q183">
        <v>-0.23719999999999999</v>
      </c>
      <c r="R183">
        <v>-8.8700000000000001E-2</v>
      </c>
      <c r="S183">
        <v>440</v>
      </c>
      <c r="T183">
        <v>-0.1057</v>
      </c>
      <c r="U183">
        <v>0.375</v>
      </c>
      <c r="V183">
        <v>4096</v>
      </c>
      <c r="W183">
        <v>-0.33510000000000001</v>
      </c>
      <c r="X183">
        <v>-0.27529999999999999</v>
      </c>
      <c r="Y183">
        <v>17676</v>
      </c>
      <c r="Z183">
        <v>-0.16370000000000001</v>
      </c>
      <c r="AA183">
        <v>0.2747</v>
      </c>
      <c r="AB183">
        <v>101.60730890000001</v>
      </c>
      <c r="AC183">
        <v>-1.55E-2</v>
      </c>
      <c r="AD183">
        <v>8.9099999999999999E-2</v>
      </c>
      <c r="AE183">
        <v>1627</v>
      </c>
      <c r="AF183">
        <v>-1.78E-2</v>
      </c>
      <c r="AG183">
        <v>-2.8899999999999999E-2</v>
      </c>
      <c r="AH183">
        <v>283073.15870000003</v>
      </c>
      <c r="AI183">
        <v>-1.12E-2</v>
      </c>
      <c r="AJ183">
        <v>0.12379999999999999</v>
      </c>
      <c r="AK183">
        <v>32733</v>
      </c>
      <c r="AL183">
        <v>-0.13919999999999999</v>
      </c>
      <c r="AM183">
        <v>-0.22090000000000001</v>
      </c>
      <c r="AN183">
        <v>1.173939032</v>
      </c>
      <c r="AO183">
        <v>-7.7499999999999999E-2</v>
      </c>
      <c r="AP183">
        <v>0.68130000000000002</v>
      </c>
    </row>
    <row r="184" spans="1:42">
      <c r="A184">
        <v>202012</v>
      </c>
      <c r="B184" t="s">
        <v>2008</v>
      </c>
      <c r="C184" t="s">
        <v>2207</v>
      </c>
      <c r="D184" t="s">
        <v>2208</v>
      </c>
      <c r="E184" s="6">
        <f t="shared" si="4"/>
        <v>44166</v>
      </c>
      <c r="F184" s="6" t="str">
        <f t="shared" si="5"/>
        <v>Oregon-44196</v>
      </c>
      <c r="G184">
        <v>473996.5</v>
      </c>
      <c r="H184">
        <v>-2.0999999999999999E-3</v>
      </c>
      <c r="I184">
        <v>0.1326</v>
      </c>
      <c r="J184">
        <v>5630</v>
      </c>
      <c r="K184">
        <v>-0.17319999999999999</v>
      </c>
      <c r="L184">
        <v>-0.5534</v>
      </c>
      <c r="M184">
        <v>59.5</v>
      </c>
      <c r="N184">
        <v>0.10185185200000001</v>
      </c>
      <c r="O184">
        <v>-0.25157232699999998</v>
      </c>
      <c r="P184">
        <v>2992</v>
      </c>
      <c r="Q184">
        <v>-0.2233</v>
      </c>
      <c r="R184">
        <v>3.4599999999999999E-2</v>
      </c>
      <c r="S184">
        <v>1980</v>
      </c>
      <c r="T184">
        <v>6.6799999999999998E-2</v>
      </c>
      <c r="U184">
        <v>0.98799999999999999</v>
      </c>
      <c r="V184">
        <v>2260</v>
      </c>
      <c r="W184">
        <v>-0.18940000000000001</v>
      </c>
      <c r="X184">
        <v>-0.36659999999999998</v>
      </c>
      <c r="Y184">
        <v>8942</v>
      </c>
      <c r="Z184">
        <v>-0.1628</v>
      </c>
      <c r="AA184">
        <v>0.36899999999999999</v>
      </c>
      <c r="AB184">
        <v>249.0202874</v>
      </c>
      <c r="AC184">
        <v>1.2500000000000001E-2</v>
      </c>
      <c r="AD184">
        <v>0.15359999999999999</v>
      </c>
      <c r="AE184">
        <v>1923.5</v>
      </c>
      <c r="AF184">
        <v>-2.8299999999999999E-2</v>
      </c>
      <c r="AG184">
        <v>-1.9099999999999999E-2</v>
      </c>
      <c r="AH184">
        <v>643307.21219999995</v>
      </c>
      <c r="AI184">
        <v>1.1999999999999999E-3</v>
      </c>
      <c r="AJ184">
        <v>0.16719999999999999</v>
      </c>
      <c r="AK184">
        <v>14572</v>
      </c>
      <c r="AL184">
        <v>-0.1668</v>
      </c>
      <c r="AM184">
        <v>-0.23860000000000001</v>
      </c>
      <c r="AN184">
        <v>1.588277087</v>
      </c>
      <c r="AO184">
        <v>1.9599999999999999E-2</v>
      </c>
      <c r="AP184">
        <v>1.0702</v>
      </c>
    </row>
    <row r="185" spans="1:42">
      <c r="A185">
        <v>202012</v>
      </c>
      <c r="B185" t="s">
        <v>2008</v>
      </c>
      <c r="C185" t="s">
        <v>2165</v>
      </c>
      <c r="D185" t="s">
        <v>2166</v>
      </c>
      <c r="E185" s="6">
        <f t="shared" si="4"/>
        <v>44166</v>
      </c>
      <c r="F185" s="6" t="str">
        <f t="shared" si="5"/>
        <v>New york-44196</v>
      </c>
      <c r="G185">
        <v>570196</v>
      </c>
      <c r="H185">
        <v>2.9999999999999997E-4</v>
      </c>
      <c r="I185">
        <v>0.2132</v>
      </c>
      <c r="J185">
        <v>61781</v>
      </c>
      <c r="K185">
        <v>-8.4699999999999998E-2</v>
      </c>
      <c r="L185">
        <v>-1.2200000000000001E-2</v>
      </c>
      <c r="M185">
        <v>95</v>
      </c>
      <c r="N185">
        <v>0.124260355</v>
      </c>
      <c r="O185">
        <v>5.2910049999999997E-3</v>
      </c>
      <c r="P185">
        <v>9772</v>
      </c>
      <c r="Q185">
        <v>-0.33119999999999999</v>
      </c>
      <c r="R185">
        <v>0.1201</v>
      </c>
      <c r="S185">
        <v>592</v>
      </c>
      <c r="T185">
        <v>-0.17780000000000001</v>
      </c>
      <c r="U185">
        <v>0.64439999999999997</v>
      </c>
      <c r="V185">
        <v>7584</v>
      </c>
      <c r="W185">
        <v>-0.27660000000000001</v>
      </c>
      <c r="X185">
        <v>8.5300000000000001E-2</v>
      </c>
      <c r="Y185">
        <v>40816</v>
      </c>
      <c r="Z185">
        <v>-8.6099999999999996E-2</v>
      </c>
      <c r="AA185">
        <v>0.58230000000000004</v>
      </c>
      <c r="AB185">
        <v>220.734375</v>
      </c>
      <c r="AC185">
        <v>9.9000000000000008E-3</v>
      </c>
      <c r="AD185">
        <v>0.39800000000000002</v>
      </c>
      <c r="AE185">
        <v>1385</v>
      </c>
      <c r="AF185">
        <v>-1.0699999999999999E-2</v>
      </c>
      <c r="AG185">
        <v>-6.0100000000000001E-2</v>
      </c>
      <c r="AH185">
        <v>1222454.865</v>
      </c>
      <c r="AI185">
        <v>1.0200000000000001E-2</v>
      </c>
      <c r="AJ185">
        <v>0.1502</v>
      </c>
      <c r="AK185">
        <v>102597</v>
      </c>
      <c r="AL185">
        <v>-8.5199999999999998E-2</v>
      </c>
      <c r="AM185">
        <v>0.16139999999999999</v>
      </c>
      <c r="AN185">
        <v>0.660656189</v>
      </c>
      <c r="AO185">
        <v>-1E-3</v>
      </c>
      <c r="AP185">
        <v>0.2482</v>
      </c>
    </row>
    <row r="186" spans="1:42">
      <c r="A186">
        <v>202012</v>
      </c>
      <c r="B186" t="s">
        <v>2008</v>
      </c>
      <c r="C186" t="s">
        <v>2167</v>
      </c>
      <c r="D186" t="s">
        <v>2168</v>
      </c>
      <c r="E186" s="6">
        <f t="shared" si="4"/>
        <v>44166</v>
      </c>
      <c r="F186" s="6" t="str">
        <f t="shared" si="5"/>
        <v>Kansas-44196</v>
      </c>
      <c r="G186">
        <v>189975</v>
      </c>
      <c r="H186">
        <v>-4.7699999999999999E-2</v>
      </c>
      <c r="I186">
        <v>4.9700000000000001E-2</v>
      </c>
      <c r="J186">
        <v>4739</v>
      </c>
      <c r="K186">
        <v>-8.1100000000000005E-2</v>
      </c>
      <c r="L186">
        <v>-0.45910000000000001</v>
      </c>
      <c r="M186">
        <v>64</v>
      </c>
      <c r="N186">
        <v>0.132743363</v>
      </c>
      <c r="O186">
        <v>-0.19496855299999999</v>
      </c>
      <c r="P186">
        <v>1728</v>
      </c>
      <c r="Q186">
        <v>-0.22020000000000001</v>
      </c>
      <c r="R186">
        <v>-4.4200000000000003E-2</v>
      </c>
      <c r="S186">
        <v>140</v>
      </c>
      <c r="T186">
        <v>0.2069</v>
      </c>
      <c r="U186">
        <v>0</v>
      </c>
      <c r="V186">
        <v>820</v>
      </c>
      <c r="W186">
        <v>-0.37309999999999999</v>
      </c>
      <c r="X186">
        <v>-0.34710000000000002</v>
      </c>
      <c r="Y186">
        <v>4787</v>
      </c>
      <c r="Z186">
        <v>-0.126</v>
      </c>
      <c r="AA186">
        <v>0.3357</v>
      </c>
      <c r="AB186">
        <v>99.365456570000006</v>
      </c>
      <c r="AC186">
        <v>-6.7000000000000002E-3</v>
      </c>
      <c r="AD186">
        <v>8.2299999999999998E-2</v>
      </c>
      <c r="AE186">
        <v>1903.5</v>
      </c>
      <c r="AF186">
        <v>-3.2300000000000002E-2</v>
      </c>
      <c r="AG186">
        <v>-2.4299999999999999E-2</v>
      </c>
      <c r="AH186">
        <v>293881.24060000002</v>
      </c>
      <c r="AI186">
        <v>-2.4500000000000001E-2</v>
      </c>
      <c r="AJ186">
        <v>7.8600000000000003E-2</v>
      </c>
      <c r="AK186">
        <v>9526</v>
      </c>
      <c r="AL186">
        <v>-0.1042</v>
      </c>
      <c r="AM186">
        <v>-0.22839999999999999</v>
      </c>
      <c r="AN186">
        <v>1.0101287189999999</v>
      </c>
      <c r="AO186">
        <v>-5.1900000000000002E-2</v>
      </c>
      <c r="AP186">
        <v>0.60099999999999998</v>
      </c>
    </row>
    <row r="187" spans="1:42">
      <c r="A187">
        <v>202012</v>
      </c>
      <c r="B187" t="s">
        <v>2008</v>
      </c>
      <c r="C187" t="s">
        <v>2153</v>
      </c>
      <c r="D187" t="s">
        <v>2154</v>
      </c>
      <c r="E187" s="6">
        <f t="shared" si="4"/>
        <v>44166</v>
      </c>
      <c r="F187" s="6" t="str">
        <f t="shared" si="5"/>
        <v>Tennessee-44196</v>
      </c>
      <c r="G187">
        <v>315000</v>
      </c>
      <c r="H187">
        <v>-1.0800000000000001E-2</v>
      </c>
      <c r="I187">
        <v>0.1055</v>
      </c>
      <c r="J187">
        <v>12055</v>
      </c>
      <c r="K187">
        <v>-8.2900000000000001E-2</v>
      </c>
      <c r="L187">
        <v>-0.51680000000000004</v>
      </c>
      <c r="M187">
        <v>50</v>
      </c>
      <c r="N187">
        <v>9.8901099000000006E-2</v>
      </c>
      <c r="O187">
        <v>-0.27007299299999998</v>
      </c>
      <c r="P187">
        <v>5328</v>
      </c>
      <c r="Q187">
        <v>-0.20810000000000001</v>
      </c>
      <c r="R187">
        <v>-0.1893</v>
      </c>
      <c r="S187">
        <v>772</v>
      </c>
      <c r="T187">
        <v>0.32190000000000002</v>
      </c>
      <c r="U187">
        <v>0.87380000000000002</v>
      </c>
      <c r="V187">
        <v>2484</v>
      </c>
      <c r="W187">
        <v>-0.29909999999999998</v>
      </c>
      <c r="X187">
        <v>-0.38450000000000001</v>
      </c>
      <c r="Y187">
        <v>12408</v>
      </c>
      <c r="Z187">
        <v>-8.5199999999999998E-2</v>
      </c>
      <c r="AA187">
        <v>0.43459999999999999</v>
      </c>
      <c r="AB187">
        <v>146.71354009999999</v>
      </c>
      <c r="AC187">
        <v>4.7000000000000002E-3</v>
      </c>
      <c r="AD187">
        <v>0.1449</v>
      </c>
      <c r="AE187">
        <v>1855</v>
      </c>
      <c r="AF187">
        <v>-1.46E-2</v>
      </c>
      <c r="AG187">
        <v>-6.83E-2</v>
      </c>
      <c r="AH187">
        <v>469653.85080000001</v>
      </c>
      <c r="AI187">
        <v>2.0000000000000001E-4</v>
      </c>
      <c r="AJ187">
        <v>0.17050000000000001</v>
      </c>
      <c r="AK187">
        <v>24463</v>
      </c>
      <c r="AL187">
        <v>-8.4099999999999994E-2</v>
      </c>
      <c r="AM187">
        <v>-0.27189999999999998</v>
      </c>
      <c r="AN187">
        <v>1.0292824549999999</v>
      </c>
      <c r="AO187">
        <v>-2.5999999999999999E-3</v>
      </c>
      <c r="AP187">
        <v>0.68259999999999998</v>
      </c>
    </row>
    <row r="188" spans="1:42">
      <c r="A188">
        <v>202012</v>
      </c>
      <c r="B188" t="s">
        <v>2008</v>
      </c>
      <c r="C188" t="s">
        <v>2177</v>
      </c>
      <c r="D188" t="s">
        <v>2178</v>
      </c>
      <c r="E188" s="6">
        <f t="shared" si="4"/>
        <v>44166</v>
      </c>
      <c r="F188" s="6" t="str">
        <f t="shared" si="5"/>
        <v>New jersey-44196</v>
      </c>
      <c r="G188">
        <v>437100</v>
      </c>
      <c r="H188">
        <v>-1.21E-2</v>
      </c>
      <c r="I188">
        <v>0.15190000000000001</v>
      </c>
      <c r="J188">
        <v>23788</v>
      </c>
      <c r="K188">
        <v>-0.13650000000000001</v>
      </c>
      <c r="L188">
        <v>-0.3775</v>
      </c>
      <c r="M188">
        <v>61</v>
      </c>
      <c r="N188">
        <v>0.244897959</v>
      </c>
      <c r="O188">
        <v>-0.222929936</v>
      </c>
      <c r="P188">
        <v>8024</v>
      </c>
      <c r="Q188">
        <v>-0.31159999999999999</v>
      </c>
      <c r="R188">
        <v>0.13139999999999999</v>
      </c>
      <c r="S188">
        <v>496</v>
      </c>
      <c r="T188">
        <v>5.0799999999999998E-2</v>
      </c>
      <c r="U188">
        <v>0.74650000000000005</v>
      </c>
      <c r="V188">
        <v>3080</v>
      </c>
      <c r="W188">
        <v>-0.3795</v>
      </c>
      <c r="X188">
        <v>-0.33329999999999999</v>
      </c>
      <c r="Y188">
        <v>12072</v>
      </c>
      <c r="Z188">
        <v>-0.12959999999999999</v>
      </c>
      <c r="AA188">
        <v>4.8094000000000001</v>
      </c>
      <c r="AB188">
        <v>32.0625</v>
      </c>
      <c r="AD188">
        <v>-0.54790000000000005</v>
      </c>
      <c r="AE188">
        <v>387</v>
      </c>
      <c r="AG188">
        <v>-0.54679999999999995</v>
      </c>
      <c r="AH188">
        <v>655853.67980000004</v>
      </c>
      <c r="AI188">
        <v>3.0999999999999999E-3</v>
      </c>
      <c r="AJ188">
        <v>0.19350000000000001</v>
      </c>
      <c r="AK188">
        <v>35860</v>
      </c>
      <c r="AL188">
        <v>-0.13420000000000001</v>
      </c>
      <c r="AM188">
        <v>-0.11</v>
      </c>
      <c r="AN188">
        <v>0.50748276400000003</v>
      </c>
      <c r="AO188">
        <v>4.1000000000000003E-3</v>
      </c>
      <c r="AP188">
        <v>0.4531</v>
      </c>
    </row>
    <row r="189" spans="1:42">
      <c r="A189">
        <v>202012</v>
      </c>
      <c r="B189" t="s">
        <v>2008</v>
      </c>
      <c r="C189" t="s">
        <v>2191</v>
      </c>
      <c r="D189" t="s">
        <v>2192</v>
      </c>
      <c r="E189" s="6">
        <f t="shared" si="4"/>
        <v>44166</v>
      </c>
      <c r="F189" s="6" t="str">
        <f t="shared" si="5"/>
        <v>South dakota-44196</v>
      </c>
      <c r="G189">
        <v>240400</v>
      </c>
      <c r="H189">
        <v>0</v>
      </c>
      <c r="I189">
        <v>1.35E-2</v>
      </c>
      <c r="J189">
        <v>1896</v>
      </c>
      <c r="K189">
        <v>-0.1346</v>
      </c>
      <c r="L189">
        <v>-0.44269999999999998</v>
      </c>
      <c r="M189">
        <v>65.5</v>
      </c>
      <c r="N189">
        <v>0.159292035</v>
      </c>
      <c r="O189">
        <v>-0.14379085</v>
      </c>
      <c r="P189">
        <v>488</v>
      </c>
      <c r="Q189">
        <v>-0.16439999999999999</v>
      </c>
      <c r="R189">
        <v>-6.8699999999999997E-2</v>
      </c>
      <c r="S189">
        <v>24</v>
      </c>
      <c r="T189">
        <v>5</v>
      </c>
      <c r="U189">
        <v>2</v>
      </c>
      <c r="V189">
        <v>132</v>
      </c>
      <c r="W189">
        <v>-0.45</v>
      </c>
      <c r="X189">
        <v>-0.45900000000000002</v>
      </c>
      <c r="Y189">
        <v>689</v>
      </c>
      <c r="Z189">
        <v>-0.13109999999999999</v>
      </c>
      <c r="AA189">
        <v>1.9698</v>
      </c>
      <c r="AB189">
        <v>133.70187379999999</v>
      </c>
      <c r="AC189">
        <v>1.12E-2</v>
      </c>
      <c r="AD189">
        <v>9.3899999999999997E-2</v>
      </c>
      <c r="AE189">
        <v>1838.5</v>
      </c>
      <c r="AF189">
        <v>-8.0999999999999996E-3</v>
      </c>
      <c r="AG189">
        <v>-4.4900000000000002E-2</v>
      </c>
      <c r="AH189">
        <v>325533.70500000002</v>
      </c>
      <c r="AI189">
        <v>2.3900000000000001E-2</v>
      </c>
      <c r="AJ189">
        <v>7.7399999999999997E-2</v>
      </c>
      <c r="AK189">
        <v>2585</v>
      </c>
      <c r="AL189">
        <v>-0.13370000000000001</v>
      </c>
      <c r="AM189">
        <v>-0.28870000000000001</v>
      </c>
      <c r="AN189">
        <v>0.363396624</v>
      </c>
      <c r="AO189">
        <v>1.5E-3</v>
      </c>
      <c r="AP189">
        <v>0.29520000000000002</v>
      </c>
    </row>
    <row r="190" spans="1:42">
      <c r="A190">
        <v>202012</v>
      </c>
      <c r="B190" t="s">
        <v>2008</v>
      </c>
      <c r="C190" t="s">
        <v>2135</v>
      </c>
      <c r="D190" t="s">
        <v>2136</v>
      </c>
      <c r="E190" s="6">
        <f t="shared" si="4"/>
        <v>44166</v>
      </c>
      <c r="F190" s="6" t="str">
        <f t="shared" si="5"/>
        <v>Pennsylvania-44196</v>
      </c>
      <c r="G190">
        <v>259450</v>
      </c>
      <c r="H190">
        <v>-1.55E-2</v>
      </c>
      <c r="I190">
        <v>0.1852</v>
      </c>
      <c r="J190">
        <v>20591</v>
      </c>
      <c r="K190">
        <v>-9.8900000000000002E-2</v>
      </c>
      <c r="L190">
        <v>-0.42699999999999999</v>
      </c>
      <c r="M190">
        <v>67.5</v>
      </c>
      <c r="N190">
        <v>0.17391304299999999</v>
      </c>
      <c r="O190">
        <v>-0.24157303399999999</v>
      </c>
      <c r="P190">
        <v>6628</v>
      </c>
      <c r="Q190">
        <v>-0.30380000000000001</v>
      </c>
      <c r="R190">
        <v>-3.0000000000000001E-3</v>
      </c>
      <c r="S190">
        <v>592</v>
      </c>
      <c r="T190">
        <v>0.19350000000000001</v>
      </c>
      <c r="U190">
        <v>0.45100000000000001</v>
      </c>
      <c r="V190">
        <v>3792</v>
      </c>
      <c r="W190">
        <v>-0.38479999999999998</v>
      </c>
      <c r="X190">
        <v>-0.311</v>
      </c>
      <c r="Y190">
        <v>18772</v>
      </c>
      <c r="Z190">
        <v>-0.16200000000000001</v>
      </c>
      <c r="AA190">
        <v>1.5449999999999999</v>
      </c>
      <c r="AB190">
        <v>134.4460923</v>
      </c>
      <c r="AC190">
        <v>-2.7000000000000001E-3</v>
      </c>
      <c r="AD190">
        <v>0.24590000000000001</v>
      </c>
      <c r="AE190">
        <v>1631</v>
      </c>
      <c r="AF190">
        <v>-1.18E-2</v>
      </c>
      <c r="AG190">
        <v>-2.92E-2</v>
      </c>
      <c r="AH190">
        <v>387373.38160000002</v>
      </c>
      <c r="AI190">
        <v>-8.5000000000000006E-3</v>
      </c>
      <c r="AJ190">
        <v>0.2165</v>
      </c>
      <c r="AK190">
        <v>39363</v>
      </c>
      <c r="AL190">
        <v>-0.13020000000000001</v>
      </c>
      <c r="AM190">
        <v>-9.1200000000000003E-2</v>
      </c>
      <c r="AN190">
        <v>0.91166043399999996</v>
      </c>
      <c r="AO190">
        <v>-6.8599999999999994E-2</v>
      </c>
      <c r="AP190">
        <v>0.70640000000000003</v>
      </c>
    </row>
    <row r="191" spans="1:42">
      <c r="A191">
        <v>202012</v>
      </c>
      <c r="B191" t="s">
        <v>2008</v>
      </c>
      <c r="C191" t="s">
        <v>2121</v>
      </c>
      <c r="D191" t="s">
        <v>2122</v>
      </c>
      <c r="E191" s="6">
        <f t="shared" si="4"/>
        <v>44166</v>
      </c>
      <c r="F191" s="6" t="str">
        <f t="shared" si="5"/>
        <v>Kentucky-44196</v>
      </c>
      <c r="G191">
        <v>222000</v>
      </c>
      <c r="H191">
        <v>-1.3299999999999999E-2</v>
      </c>
      <c r="I191">
        <v>9.7100000000000006E-2</v>
      </c>
      <c r="J191">
        <v>7115</v>
      </c>
      <c r="K191">
        <v>-4.4600000000000001E-2</v>
      </c>
      <c r="L191">
        <v>-0.47589999999999999</v>
      </c>
      <c r="M191">
        <v>62</v>
      </c>
      <c r="N191">
        <v>0.10714285699999999</v>
      </c>
      <c r="O191">
        <v>-0.234567901</v>
      </c>
      <c r="P191">
        <v>2720</v>
      </c>
      <c r="Q191">
        <v>-0.1615</v>
      </c>
      <c r="R191">
        <v>-2.8999999999999998E-3</v>
      </c>
      <c r="S191">
        <v>116</v>
      </c>
      <c r="T191">
        <v>-0.29270000000000002</v>
      </c>
      <c r="U191">
        <v>-0.14710000000000001</v>
      </c>
      <c r="V191">
        <v>1488</v>
      </c>
      <c r="W191">
        <v>-0.27200000000000002</v>
      </c>
      <c r="X191">
        <v>-0.2266</v>
      </c>
      <c r="Y191">
        <v>7400</v>
      </c>
      <c r="Z191">
        <v>-0.12939999999999999</v>
      </c>
      <c r="AA191">
        <v>0.37880000000000003</v>
      </c>
      <c r="AB191">
        <v>115.70130469999999</v>
      </c>
      <c r="AC191">
        <v>4.1000000000000003E-3</v>
      </c>
      <c r="AD191">
        <v>0.108</v>
      </c>
      <c r="AE191">
        <v>1786</v>
      </c>
      <c r="AF191">
        <v>-1.2999999999999999E-2</v>
      </c>
      <c r="AG191">
        <v>-2.5899999999999999E-2</v>
      </c>
      <c r="AH191">
        <v>311542.78360000002</v>
      </c>
      <c r="AI191">
        <v>-2.53E-2</v>
      </c>
      <c r="AJ191">
        <v>0.12559999999999999</v>
      </c>
      <c r="AK191">
        <v>14515</v>
      </c>
      <c r="AL191">
        <v>-8.9800000000000005E-2</v>
      </c>
      <c r="AM191">
        <v>-0.23380000000000001</v>
      </c>
      <c r="AN191">
        <v>1.040056219</v>
      </c>
      <c r="AO191">
        <v>-0.1013</v>
      </c>
      <c r="AP191">
        <v>0.64470000000000005</v>
      </c>
    </row>
    <row r="192" spans="1:42">
      <c r="A192">
        <v>202012</v>
      </c>
      <c r="B192" t="s">
        <v>2008</v>
      </c>
      <c r="C192" t="s">
        <v>2163</v>
      </c>
      <c r="D192" t="s">
        <v>2164</v>
      </c>
      <c r="E192" s="6">
        <f t="shared" si="4"/>
        <v>44166</v>
      </c>
      <c r="F192" s="6" t="str">
        <f t="shared" si="5"/>
        <v>Wyoming-44196</v>
      </c>
      <c r="G192">
        <v>265000</v>
      </c>
      <c r="H192">
        <v>-8.3999999999999995E-3</v>
      </c>
      <c r="I192">
        <v>-1.12E-2</v>
      </c>
      <c r="J192">
        <v>1906</v>
      </c>
      <c r="K192">
        <v>-9.8000000000000004E-2</v>
      </c>
      <c r="L192">
        <v>-0.3241</v>
      </c>
      <c r="M192">
        <v>82</v>
      </c>
      <c r="N192">
        <v>0.13103448300000001</v>
      </c>
      <c r="O192">
        <v>-0.30212766000000002</v>
      </c>
      <c r="P192">
        <v>472</v>
      </c>
      <c r="Q192">
        <v>-0.13869999999999999</v>
      </c>
      <c r="R192">
        <v>8.2600000000000007E-2</v>
      </c>
      <c r="S192">
        <v>16</v>
      </c>
      <c r="T192">
        <v>1</v>
      </c>
      <c r="U192">
        <v>1</v>
      </c>
      <c r="V192">
        <v>184</v>
      </c>
      <c r="W192">
        <v>-0.33329999999999999</v>
      </c>
      <c r="X192">
        <v>-9.8000000000000004E-2</v>
      </c>
      <c r="Y192">
        <v>752</v>
      </c>
      <c r="Z192">
        <v>-0.2059</v>
      </c>
      <c r="AA192">
        <v>0.35499999999999998</v>
      </c>
      <c r="AB192">
        <v>125.4005275</v>
      </c>
      <c r="AC192">
        <v>-4.0000000000000001E-3</v>
      </c>
      <c r="AD192">
        <v>1.7500000000000002E-2</v>
      </c>
      <c r="AE192">
        <v>2142</v>
      </c>
      <c r="AF192">
        <v>-7.0000000000000001E-3</v>
      </c>
      <c r="AG192">
        <v>1.04E-2</v>
      </c>
      <c r="AH192">
        <v>622600.98439999996</v>
      </c>
      <c r="AI192">
        <v>3.27E-2</v>
      </c>
      <c r="AJ192">
        <v>-8.4900000000000003E-2</v>
      </c>
      <c r="AK192">
        <v>2658</v>
      </c>
      <c r="AL192">
        <v>-0.13139999999999999</v>
      </c>
      <c r="AM192">
        <v>-0.21240000000000001</v>
      </c>
      <c r="AN192">
        <v>0.39454354699999999</v>
      </c>
      <c r="AO192">
        <v>-5.3600000000000002E-2</v>
      </c>
      <c r="AP192">
        <v>0.19769999999999999</v>
      </c>
    </row>
    <row r="193" spans="1:42">
      <c r="A193">
        <v>202012</v>
      </c>
      <c r="B193" t="s">
        <v>2008</v>
      </c>
      <c r="C193" t="s">
        <v>2213</v>
      </c>
      <c r="D193" t="s">
        <v>2214</v>
      </c>
      <c r="E193" s="6">
        <f t="shared" si="4"/>
        <v>44166</v>
      </c>
      <c r="F193" s="6" t="str">
        <f t="shared" si="5"/>
        <v>Alabama-44196</v>
      </c>
      <c r="G193">
        <v>249950</v>
      </c>
      <c r="H193">
        <v>0</v>
      </c>
      <c r="I193">
        <v>6.7900000000000002E-2</v>
      </c>
      <c r="J193">
        <v>12007</v>
      </c>
      <c r="K193">
        <v>-5.16E-2</v>
      </c>
      <c r="L193">
        <v>-0.41189999999999999</v>
      </c>
      <c r="M193">
        <v>69</v>
      </c>
      <c r="N193">
        <v>7.8125E-2</v>
      </c>
      <c r="O193">
        <v>-0.24590163900000001</v>
      </c>
      <c r="P193">
        <v>3872</v>
      </c>
      <c r="Q193">
        <v>-0.18790000000000001</v>
      </c>
      <c r="R193">
        <v>-5.28E-2</v>
      </c>
      <c r="S193">
        <v>712</v>
      </c>
      <c r="T193">
        <v>0.1056</v>
      </c>
      <c r="U193">
        <v>0.76239999999999997</v>
      </c>
      <c r="V193">
        <v>1704</v>
      </c>
      <c r="W193">
        <v>-0.28039999999999998</v>
      </c>
      <c r="X193">
        <v>-0.3594</v>
      </c>
      <c r="Y193">
        <v>5611</v>
      </c>
      <c r="Z193">
        <v>-0.11509999999999999</v>
      </c>
      <c r="AA193">
        <v>0.86350000000000005</v>
      </c>
      <c r="AB193">
        <v>118.5955869</v>
      </c>
      <c r="AC193">
        <v>8.2000000000000007E-3</v>
      </c>
      <c r="AD193">
        <v>9.7699999999999995E-2</v>
      </c>
      <c r="AE193">
        <v>1995</v>
      </c>
      <c r="AF193">
        <v>-1.14E-2</v>
      </c>
      <c r="AG193">
        <v>1.37E-2</v>
      </c>
      <c r="AH193">
        <v>340621.82520000002</v>
      </c>
      <c r="AI193">
        <v>-3.3E-3</v>
      </c>
      <c r="AJ193">
        <v>0.1152</v>
      </c>
      <c r="AK193">
        <v>17618</v>
      </c>
      <c r="AL193">
        <v>-7.2800000000000004E-2</v>
      </c>
      <c r="AM193">
        <v>-0.248</v>
      </c>
      <c r="AN193">
        <v>0.46731073499999998</v>
      </c>
      <c r="AO193">
        <v>-3.3599999999999998E-2</v>
      </c>
      <c r="AP193">
        <v>0.31979999999999997</v>
      </c>
    </row>
    <row r="194" spans="1:42">
      <c r="A194">
        <v>202012</v>
      </c>
      <c r="B194" t="s">
        <v>2008</v>
      </c>
      <c r="C194" t="s">
        <v>2173</v>
      </c>
      <c r="D194" t="s">
        <v>2174</v>
      </c>
      <c r="E194" s="6">
        <f t="shared" si="4"/>
        <v>44166</v>
      </c>
      <c r="F194" s="6" t="str">
        <f t="shared" si="5"/>
        <v>Michigan-44196</v>
      </c>
      <c r="G194">
        <v>233950</v>
      </c>
      <c r="H194">
        <v>-2.4799999999999999E-2</v>
      </c>
      <c r="I194">
        <v>0.14710000000000001</v>
      </c>
      <c r="J194">
        <v>17214</v>
      </c>
      <c r="K194">
        <v>-0.1196</v>
      </c>
      <c r="L194">
        <v>-0.50700000000000001</v>
      </c>
      <c r="M194">
        <v>62</v>
      </c>
      <c r="N194">
        <v>0.16981132099999999</v>
      </c>
      <c r="O194">
        <v>-0.210191083</v>
      </c>
      <c r="P194">
        <v>6860</v>
      </c>
      <c r="Q194">
        <v>-0.23469999999999999</v>
      </c>
      <c r="R194">
        <v>-9.11E-2</v>
      </c>
      <c r="S194">
        <v>408</v>
      </c>
      <c r="T194">
        <v>3.0300000000000001E-2</v>
      </c>
      <c r="U194">
        <v>0.37840000000000001</v>
      </c>
      <c r="V194">
        <v>3308</v>
      </c>
      <c r="W194">
        <v>-0.31480000000000002</v>
      </c>
      <c r="X194">
        <v>-0.43080000000000002</v>
      </c>
      <c r="Y194">
        <v>10595</v>
      </c>
      <c r="Z194">
        <v>-0.18379999999999999</v>
      </c>
      <c r="AA194">
        <v>1.4245000000000001</v>
      </c>
      <c r="AB194">
        <v>139.3588867</v>
      </c>
      <c r="AC194">
        <v>-2.8E-3</v>
      </c>
      <c r="AD194">
        <v>0.1356</v>
      </c>
      <c r="AE194">
        <v>1631.5</v>
      </c>
      <c r="AF194">
        <v>-1.6899999999999998E-2</v>
      </c>
      <c r="AG194">
        <v>-4.8999999999999998E-3</v>
      </c>
      <c r="AH194">
        <v>353491.3039</v>
      </c>
      <c r="AI194">
        <v>-9.1999999999999998E-3</v>
      </c>
      <c r="AJ194">
        <v>0.19120000000000001</v>
      </c>
      <c r="AK194">
        <v>27809</v>
      </c>
      <c r="AL194">
        <v>-0.1452</v>
      </c>
      <c r="AM194">
        <v>-0.29210000000000003</v>
      </c>
      <c r="AN194">
        <v>0.61548739399999997</v>
      </c>
      <c r="AO194">
        <v>-4.8399999999999999E-2</v>
      </c>
      <c r="AP194">
        <v>0.49030000000000001</v>
      </c>
    </row>
    <row r="195" spans="1:42">
      <c r="A195">
        <v>202012</v>
      </c>
      <c r="B195" t="s">
        <v>2008</v>
      </c>
      <c r="C195" t="s">
        <v>2127</v>
      </c>
      <c r="D195" t="s">
        <v>2128</v>
      </c>
      <c r="E195" s="6">
        <f t="shared" ref="E195:E258" si="6">DATEVALUE(_xlfn.CONCAT(RIGHT(A195,2),"/1","/",B195))</f>
        <v>44166</v>
      </c>
      <c r="F195" s="6" t="str">
        <f t="shared" ref="F195:F258" si="7">_xlfn.CONCAT(REPLACE(C195,1,1,UPPER(LEFT(C195,1))),"-",EOMONTH(E195,0))</f>
        <v>Virginia-44196</v>
      </c>
      <c r="G195">
        <v>346465</v>
      </c>
      <c r="H195">
        <v>-1.61E-2</v>
      </c>
      <c r="I195">
        <v>8.8099999999999998E-2</v>
      </c>
      <c r="J195">
        <v>15766</v>
      </c>
      <c r="K195">
        <v>-0.1174</v>
      </c>
      <c r="L195">
        <v>-0.42580000000000001</v>
      </c>
      <c r="M195">
        <v>55.5</v>
      </c>
      <c r="N195">
        <v>0.14432989700000001</v>
      </c>
      <c r="O195">
        <v>-0.32317073200000002</v>
      </c>
      <c r="P195">
        <v>6832</v>
      </c>
      <c r="Q195">
        <v>-0.2432</v>
      </c>
      <c r="R195">
        <v>0.19189999999999999</v>
      </c>
      <c r="S195">
        <v>944</v>
      </c>
      <c r="T195">
        <v>-5.9799999999999999E-2</v>
      </c>
      <c r="U195">
        <v>1.0885</v>
      </c>
      <c r="V195">
        <v>2644</v>
      </c>
      <c r="W195">
        <v>-0.32479999999999998</v>
      </c>
      <c r="X195">
        <v>-0.31069999999999998</v>
      </c>
      <c r="Y195">
        <v>14772</v>
      </c>
      <c r="Z195">
        <v>-0.1298</v>
      </c>
      <c r="AA195">
        <v>0.96989999999999998</v>
      </c>
      <c r="AB195">
        <v>169.375</v>
      </c>
      <c r="AC195">
        <v>-3.7000000000000002E-3</v>
      </c>
      <c r="AD195">
        <v>0.15790000000000001</v>
      </c>
      <c r="AE195">
        <v>1979</v>
      </c>
      <c r="AF195">
        <v>-1.6400000000000001E-2</v>
      </c>
      <c r="AG195">
        <v>-5.8999999999999997E-2</v>
      </c>
      <c r="AH195">
        <v>537129.62529999996</v>
      </c>
      <c r="AI195">
        <v>-4.1999999999999997E-3</v>
      </c>
      <c r="AJ195">
        <v>0.18790000000000001</v>
      </c>
      <c r="AK195">
        <v>30538</v>
      </c>
      <c r="AL195">
        <v>-0.1235</v>
      </c>
      <c r="AM195">
        <v>-0.12640000000000001</v>
      </c>
      <c r="AN195">
        <v>0.93695293700000004</v>
      </c>
      <c r="AO195">
        <v>-1.3299999999999999E-2</v>
      </c>
      <c r="AP195">
        <v>0.66379999999999995</v>
      </c>
    </row>
    <row r="196" spans="1:42">
      <c r="A196">
        <v>202012</v>
      </c>
      <c r="B196" t="s">
        <v>2008</v>
      </c>
      <c r="C196" t="s">
        <v>2161</v>
      </c>
      <c r="D196" t="s">
        <v>2162</v>
      </c>
      <c r="E196" s="6">
        <f t="shared" si="6"/>
        <v>44166</v>
      </c>
      <c r="F196" s="6" t="str">
        <f t="shared" si="7"/>
        <v>Colorado-44196</v>
      </c>
      <c r="G196">
        <v>513595.5</v>
      </c>
      <c r="H196">
        <v>1.6000000000000001E-3</v>
      </c>
      <c r="I196">
        <v>8.1299999999999997E-2</v>
      </c>
      <c r="J196">
        <v>11099</v>
      </c>
      <c r="K196">
        <v>-0.15759999999999999</v>
      </c>
      <c r="L196">
        <v>-0.47299999999999998</v>
      </c>
      <c r="M196">
        <v>70</v>
      </c>
      <c r="N196">
        <v>0.17647058800000001</v>
      </c>
      <c r="O196">
        <v>-0.16666666699999999</v>
      </c>
      <c r="P196">
        <v>4640</v>
      </c>
      <c r="Q196">
        <v>-0.24229999999999999</v>
      </c>
      <c r="R196">
        <v>-0.1278</v>
      </c>
      <c r="S196">
        <v>648</v>
      </c>
      <c r="T196">
        <v>3.85E-2</v>
      </c>
      <c r="U196">
        <v>-2.41E-2</v>
      </c>
      <c r="V196">
        <v>1640</v>
      </c>
      <c r="W196">
        <v>-0.43990000000000001</v>
      </c>
      <c r="X196">
        <v>-0.47570000000000001</v>
      </c>
      <c r="Y196">
        <v>11471</v>
      </c>
      <c r="Z196">
        <v>-0.17749999999999999</v>
      </c>
      <c r="AA196">
        <v>0.23810000000000001</v>
      </c>
      <c r="AB196">
        <v>245.5406079</v>
      </c>
      <c r="AC196">
        <v>1.4500000000000001E-2</v>
      </c>
      <c r="AD196">
        <v>0.1956</v>
      </c>
      <c r="AE196">
        <v>2098</v>
      </c>
      <c r="AF196">
        <v>-1.5699999999999999E-2</v>
      </c>
      <c r="AG196">
        <v>-8.1199999999999994E-2</v>
      </c>
      <c r="AH196">
        <v>1156263.1599999999</v>
      </c>
      <c r="AI196">
        <v>6.4100000000000004E-2</v>
      </c>
      <c r="AJ196">
        <v>0.25459999999999999</v>
      </c>
      <c r="AK196">
        <v>22570</v>
      </c>
      <c r="AL196">
        <v>-0.1678</v>
      </c>
      <c r="AM196">
        <v>-0.25580000000000003</v>
      </c>
      <c r="AN196">
        <v>1.033516533</v>
      </c>
      <c r="AO196">
        <v>-2.5000000000000001E-2</v>
      </c>
      <c r="AP196">
        <v>0.59360000000000002</v>
      </c>
    </row>
    <row r="197" spans="1:42">
      <c r="A197">
        <v>202012</v>
      </c>
      <c r="B197" t="s">
        <v>2008</v>
      </c>
      <c r="C197" t="s">
        <v>2133</v>
      </c>
      <c r="D197" t="s">
        <v>2134</v>
      </c>
      <c r="E197" s="6">
        <f t="shared" si="6"/>
        <v>44166</v>
      </c>
      <c r="F197" s="6" t="str">
        <f t="shared" si="7"/>
        <v>Washington-44196</v>
      </c>
      <c r="G197">
        <v>499950</v>
      </c>
      <c r="H197">
        <v>-1.8700000000000001E-2</v>
      </c>
      <c r="I197">
        <v>0.111</v>
      </c>
      <c r="J197">
        <v>7063</v>
      </c>
      <c r="K197">
        <v>-0.2051</v>
      </c>
      <c r="L197">
        <v>-0.4854</v>
      </c>
      <c r="M197">
        <v>54</v>
      </c>
      <c r="N197">
        <v>0.14893617000000001</v>
      </c>
      <c r="O197">
        <v>-0.22857142899999999</v>
      </c>
      <c r="P197">
        <v>4388</v>
      </c>
      <c r="Q197">
        <v>-0.2286</v>
      </c>
      <c r="R197">
        <v>0.1356</v>
      </c>
      <c r="S197">
        <v>812</v>
      </c>
      <c r="T197">
        <v>6.2799999999999995E-2</v>
      </c>
      <c r="U197">
        <v>0.50370000000000004</v>
      </c>
      <c r="V197">
        <v>1468</v>
      </c>
      <c r="W197">
        <v>-0.41189999999999999</v>
      </c>
      <c r="X197">
        <v>-0.36280000000000001</v>
      </c>
      <c r="Y197">
        <v>13573</v>
      </c>
      <c r="Z197">
        <v>-0.15479999999999999</v>
      </c>
      <c r="AA197">
        <v>0.50690000000000002</v>
      </c>
      <c r="AB197">
        <v>267.25901270000003</v>
      </c>
      <c r="AC197">
        <v>-6.7000000000000002E-3</v>
      </c>
      <c r="AD197">
        <v>0.20530000000000001</v>
      </c>
      <c r="AE197">
        <v>1825</v>
      </c>
      <c r="AF197">
        <v>-1.06E-2</v>
      </c>
      <c r="AG197">
        <v>-9.2899999999999996E-2</v>
      </c>
      <c r="AH197">
        <v>742687.63540000003</v>
      </c>
      <c r="AI197">
        <v>-1.4E-3</v>
      </c>
      <c r="AJ197">
        <v>0.17069999999999999</v>
      </c>
      <c r="AK197">
        <v>20636</v>
      </c>
      <c r="AL197">
        <v>-0.17269999999999999</v>
      </c>
      <c r="AM197">
        <v>-9.2200000000000004E-2</v>
      </c>
      <c r="AN197">
        <v>1.9217046579999999</v>
      </c>
      <c r="AO197">
        <v>0.1144</v>
      </c>
      <c r="AP197">
        <v>1.2654000000000001</v>
      </c>
    </row>
    <row r="198" spans="1:42">
      <c r="A198">
        <v>202012</v>
      </c>
      <c r="B198" t="s">
        <v>2008</v>
      </c>
      <c r="C198" t="s">
        <v>2185</v>
      </c>
      <c r="D198" t="s">
        <v>2186</v>
      </c>
      <c r="E198" s="6">
        <f t="shared" si="6"/>
        <v>44166</v>
      </c>
      <c r="F198" s="6" t="str">
        <f t="shared" si="7"/>
        <v>North carolina-44196</v>
      </c>
      <c r="G198">
        <v>339700</v>
      </c>
      <c r="H198">
        <v>-5.1999999999999998E-3</v>
      </c>
      <c r="I198">
        <v>9.6199999999999994E-2</v>
      </c>
      <c r="J198">
        <v>19505</v>
      </c>
      <c r="K198">
        <v>-9.2600000000000002E-2</v>
      </c>
      <c r="L198">
        <v>-0.51180000000000003</v>
      </c>
      <c r="M198">
        <v>63.5</v>
      </c>
      <c r="N198">
        <v>0.104347826</v>
      </c>
      <c r="O198">
        <v>-0.278409091</v>
      </c>
      <c r="P198">
        <v>8088</v>
      </c>
      <c r="Q198">
        <v>-0.18240000000000001</v>
      </c>
      <c r="R198">
        <v>-9.7999999999999997E-3</v>
      </c>
      <c r="S198">
        <v>1236</v>
      </c>
      <c r="T198">
        <v>-5.5E-2</v>
      </c>
      <c r="U198">
        <v>0.32050000000000001</v>
      </c>
      <c r="V198">
        <v>3216</v>
      </c>
      <c r="W198">
        <v>-0.31459999999999999</v>
      </c>
      <c r="X198">
        <v>-0.47449999999999998</v>
      </c>
      <c r="Y198">
        <v>20874</v>
      </c>
      <c r="Z198">
        <v>-0.1091</v>
      </c>
      <c r="AA198">
        <v>0.52200000000000002</v>
      </c>
      <c r="AB198">
        <v>147.3349609</v>
      </c>
      <c r="AC198">
        <v>1.9E-3</v>
      </c>
      <c r="AD198">
        <v>0.11210000000000001</v>
      </c>
      <c r="AE198">
        <v>1874</v>
      </c>
      <c r="AF198">
        <v>-1.6799999999999999E-2</v>
      </c>
      <c r="AG198">
        <v>-3.9E-2</v>
      </c>
      <c r="AH198">
        <v>479349.01919999998</v>
      </c>
      <c r="AI198">
        <v>1.9E-3</v>
      </c>
      <c r="AJ198">
        <v>0.1585</v>
      </c>
      <c r="AK198">
        <v>40379</v>
      </c>
      <c r="AL198">
        <v>-0.1012</v>
      </c>
      <c r="AM198">
        <v>-0.24759999999999999</v>
      </c>
      <c r="AN198">
        <v>1.070187132</v>
      </c>
      <c r="AO198">
        <v>-1.9800000000000002E-2</v>
      </c>
      <c r="AP198">
        <v>0.72689999999999999</v>
      </c>
    </row>
    <row r="199" spans="1:42">
      <c r="A199">
        <v>202012</v>
      </c>
      <c r="B199" t="s">
        <v>2008</v>
      </c>
      <c r="C199" t="s">
        <v>2205</v>
      </c>
      <c r="D199" t="s">
        <v>2206</v>
      </c>
      <c r="E199" s="6">
        <f t="shared" si="6"/>
        <v>44166</v>
      </c>
      <c r="F199" s="6" t="str">
        <f t="shared" si="7"/>
        <v>Idaho-44196</v>
      </c>
      <c r="G199">
        <v>429900</v>
      </c>
      <c r="H199">
        <v>-9.4000000000000004E-3</v>
      </c>
      <c r="I199">
        <v>0.17780000000000001</v>
      </c>
      <c r="J199">
        <v>2246</v>
      </c>
      <c r="K199">
        <v>-0.13950000000000001</v>
      </c>
      <c r="L199">
        <v>-0.66859999999999997</v>
      </c>
      <c r="M199">
        <v>56</v>
      </c>
      <c r="N199">
        <v>0.178947368</v>
      </c>
      <c r="O199">
        <v>-0.26797385600000001</v>
      </c>
      <c r="P199">
        <v>1316</v>
      </c>
      <c r="Q199">
        <v>-0.1203</v>
      </c>
      <c r="R199">
        <v>-0.20910000000000001</v>
      </c>
      <c r="S199">
        <v>160</v>
      </c>
      <c r="T199">
        <v>-0.44440000000000002</v>
      </c>
      <c r="U199">
        <v>0.25</v>
      </c>
      <c r="V199">
        <v>412</v>
      </c>
      <c r="W199">
        <v>4.0399999999999998E-2</v>
      </c>
      <c r="X199">
        <v>-0.68400000000000005</v>
      </c>
      <c r="Y199">
        <v>4042</v>
      </c>
      <c r="Z199">
        <v>-0.15229999999999999</v>
      </c>
      <c r="AA199">
        <v>5.1429</v>
      </c>
      <c r="AB199">
        <v>221.19279019999999</v>
      </c>
      <c r="AC199">
        <v>1.26E-2</v>
      </c>
      <c r="AD199">
        <v>0.28739999999999999</v>
      </c>
      <c r="AE199">
        <v>2051</v>
      </c>
      <c r="AF199">
        <v>-2.8899999999999999E-2</v>
      </c>
      <c r="AG199">
        <v>-5.8500000000000003E-2</v>
      </c>
      <c r="AH199">
        <v>839598.28540000005</v>
      </c>
      <c r="AI199">
        <v>1.7600000000000001E-2</v>
      </c>
      <c r="AJ199">
        <v>0.45319999999999999</v>
      </c>
      <c r="AK199">
        <v>6288</v>
      </c>
      <c r="AL199">
        <v>-0.1477</v>
      </c>
      <c r="AM199">
        <v>-0.15429999999999999</v>
      </c>
      <c r="AN199">
        <v>1.7996438109999999</v>
      </c>
      <c r="AO199">
        <v>-2.7199999999999998E-2</v>
      </c>
      <c r="AP199">
        <v>1.7025999999999999</v>
      </c>
    </row>
    <row r="200" spans="1:42">
      <c r="A200">
        <v>202012</v>
      </c>
      <c r="B200" t="s">
        <v>2008</v>
      </c>
      <c r="C200" t="s">
        <v>2175</v>
      </c>
      <c r="D200" t="s">
        <v>2176</v>
      </c>
      <c r="E200" s="6">
        <f t="shared" si="6"/>
        <v>44166</v>
      </c>
      <c r="F200" s="6" t="str">
        <f t="shared" si="7"/>
        <v>Nevada-44196</v>
      </c>
      <c r="G200">
        <v>349999</v>
      </c>
      <c r="H200">
        <v>0</v>
      </c>
      <c r="I200">
        <v>4.4900000000000002E-2</v>
      </c>
      <c r="J200">
        <v>8290</v>
      </c>
      <c r="K200">
        <v>-0.1076</v>
      </c>
      <c r="L200">
        <v>-0.2802</v>
      </c>
      <c r="M200">
        <v>51.5</v>
      </c>
      <c r="N200">
        <v>0.17045454500000001</v>
      </c>
      <c r="O200">
        <v>-0.21374045799999999</v>
      </c>
      <c r="P200">
        <v>3280</v>
      </c>
      <c r="Q200">
        <v>-0.1106</v>
      </c>
      <c r="R200">
        <v>6.08E-2</v>
      </c>
      <c r="S200">
        <v>332</v>
      </c>
      <c r="T200">
        <v>-9.7799999999999998E-2</v>
      </c>
      <c r="U200">
        <v>0.45610000000000001</v>
      </c>
      <c r="V200">
        <v>1556</v>
      </c>
      <c r="W200">
        <v>-0.26190000000000002</v>
      </c>
      <c r="X200">
        <v>-0.3029</v>
      </c>
      <c r="Y200">
        <v>1625</v>
      </c>
      <c r="Z200">
        <v>-0.1726</v>
      </c>
      <c r="AA200">
        <v>0.16739999999999999</v>
      </c>
      <c r="AB200">
        <v>193.2187289</v>
      </c>
      <c r="AC200">
        <v>7.0000000000000001E-3</v>
      </c>
      <c r="AD200">
        <v>7.4300000000000005E-2</v>
      </c>
      <c r="AE200">
        <v>1818.5</v>
      </c>
      <c r="AF200">
        <v>-1.46E-2</v>
      </c>
      <c r="AG200">
        <v>-1.9400000000000001E-2</v>
      </c>
      <c r="AH200">
        <v>619838.20449999999</v>
      </c>
      <c r="AI200">
        <v>5.8999999999999999E-3</v>
      </c>
      <c r="AJ200">
        <v>3.6700000000000003E-2</v>
      </c>
      <c r="AK200">
        <v>9915</v>
      </c>
      <c r="AL200">
        <v>-0.11899999999999999</v>
      </c>
      <c r="AM200">
        <v>-0.2319</v>
      </c>
      <c r="AN200">
        <v>0.19601930000000001</v>
      </c>
      <c r="AO200">
        <v>-1.54E-2</v>
      </c>
      <c r="AP200">
        <v>7.5200000000000003E-2</v>
      </c>
    </row>
    <row r="201" spans="1:42">
      <c r="A201">
        <v>202012</v>
      </c>
      <c r="B201" t="s">
        <v>2008</v>
      </c>
      <c r="C201" t="s">
        <v>2219</v>
      </c>
      <c r="D201" t="s">
        <v>2220</v>
      </c>
      <c r="E201" s="6">
        <f t="shared" si="6"/>
        <v>44166</v>
      </c>
      <c r="F201" s="6" t="str">
        <f t="shared" si="7"/>
        <v>Oklahoma-44196</v>
      </c>
      <c r="G201">
        <v>219949.5</v>
      </c>
      <c r="H201">
        <v>-2.06E-2</v>
      </c>
      <c r="I201">
        <v>5.2600000000000001E-2</v>
      </c>
      <c r="J201">
        <v>7642</v>
      </c>
      <c r="K201">
        <v>-8.09E-2</v>
      </c>
      <c r="L201">
        <v>-0.43440000000000001</v>
      </c>
      <c r="M201">
        <v>60</v>
      </c>
      <c r="N201">
        <v>8.1081080999999999E-2</v>
      </c>
      <c r="O201">
        <v>-0.178082192</v>
      </c>
      <c r="P201">
        <v>2720</v>
      </c>
      <c r="Q201">
        <v>-0.25109999999999999</v>
      </c>
      <c r="R201">
        <v>-0.18559999999999999</v>
      </c>
      <c r="S201">
        <v>204</v>
      </c>
      <c r="T201">
        <v>0.24390000000000001</v>
      </c>
      <c r="U201">
        <v>0.34210000000000002</v>
      </c>
      <c r="V201">
        <v>1360</v>
      </c>
      <c r="W201">
        <v>-0.28420000000000001</v>
      </c>
      <c r="X201">
        <v>-0.33850000000000002</v>
      </c>
      <c r="Y201">
        <v>6768</v>
      </c>
      <c r="Z201">
        <v>-7.1999999999999995E-2</v>
      </c>
      <c r="AA201">
        <v>2.2444999999999999</v>
      </c>
      <c r="AB201">
        <v>111.4169733</v>
      </c>
      <c r="AC201">
        <v>-4.0000000000000002E-4</v>
      </c>
      <c r="AD201">
        <v>6.2899999999999998E-2</v>
      </c>
      <c r="AE201">
        <v>1884.5</v>
      </c>
      <c r="AF201">
        <v>-1.26E-2</v>
      </c>
      <c r="AG201">
        <v>-2.1000000000000001E-2</v>
      </c>
      <c r="AH201">
        <v>314251.57740000001</v>
      </c>
      <c r="AI201">
        <v>-6.4000000000000003E-3</v>
      </c>
      <c r="AJ201">
        <v>-1.9099999999999999E-2</v>
      </c>
      <c r="AK201">
        <v>14410</v>
      </c>
      <c r="AL201">
        <v>-7.6799999999999993E-2</v>
      </c>
      <c r="AM201">
        <v>-7.6200000000000004E-2</v>
      </c>
      <c r="AN201">
        <v>0.88563203300000004</v>
      </c>
      <c r="AO201">
        <v>8.5000000000000006E-3</v>
      </c>
      <c r="AP201">
        <v>0.73129999999999995</v>
      </c>
    </row>
    <row r="202" spans="1:42">
      <c r="A202">
        <v>202012</v>
      </c>
      <c r="B202" t="s">
        <v>2008</v>
      </c>
      <c r="C202" t="s">
        <v>2203</v>
      </c>
      <c r="D202" t="s">
        <v>2204</v>
      </c>
      <c r="E202" s="6">
        <f t="shared" si="6"/>
        <v>44166</v>
      </c>
      <c r="F202" s="6" t="str">
        <f t="shared" si="7"/>
        <v>West virginia-44196</v>
      </c>
      <c r="G202">
        <v>165000</v>
      </c>
      <c r="H202">
        <v>-2.3699999999999999E-2</v>
      </c>
      <c r="I202">
        <v>4.8999999999999998E-3</v>
      </c>
      <c r="J202">
        <v>3976</v>
      </c>
      <c r="K202">
        <v>-6.9500000000000006E-2</v>
      </c>
      <c r="L202">
        <v>-0.45689999999999997</v>
      </c>
      <c r="M202">
        <v>85</v>
      </c>
      <c r="N202">
        <v>8.9743589999999998E-2</v>
      </c>
      <c r="O202">
        <v>-0.23076923099999999</v>
      </c>
      <c r="P202">
        <v>872</v>
      </c>
      <c r="Q202">
        <v>-0.27329999999999999</v>
      </c>
      <c r="R202">
        <v>-5.2200000000000003E-2</v>
      </c>
      <c r="S202">
        <v>80</v>
      </c>
      <c r="T202">
        <v>1</v>
      </c>
      <c r="U202">
        <v>1</v>
      </c>
      <c r="V202">
        <v>584</v>
      </c>
      <c r="W202">
        <v>-0.30480000000000002</v>
      </c>
      <c r="X202">
        <v>-0.2626</v>
      </c>
      <c r="Y202">
        <v>2335</v>
      </c>
      <c r="Z202">
        <v>-0.1396</v>
      </c>
      <c r="AA202">
        <v>0.66669999999999996</v>
      </c>
      <c r="AB202">
        <v>84.824260570000007</v>
      </c>
      <c r="AC202">
        <v>9.7999999999999997E-3</v>
      </c>
      <c r="AD202">
        <v>2.1299999999999999E-2</v>
      </c>
      <c r="AE202">
        <v>1613</v>
      </c>
      <c r="AF202">
        <v>5.0000000000000001E-3</v>
      </c>
      <c r="AG202">
        <v>-3.1199999999999999E-2</v>
      </c>
      <c r="AH202">
        <v>246569.6194</v>
      </c>
      <c r="AI202">
        <v>-4.1000000000000003E-3</v>
      </c>
      <c r="AJ202">
        <v>9.4399999999999998E-2</v>
      </c>
      <c r="AK202">
        <v>6311</v>
      </c>
      <c r="AL202">
        <v>-9.6799999999999997E-2</v>
      </c>
      <c r="AM202">
        <v>-0.27639999999999998</v>
      </c>
      <c r="AN202">
        <v>0.58727364199999998</v>
      </c>
      <c r="AO202">
        <v>-4.7899999999999998E-2</v>
      </c>
      <c r="AP202">
        <v>0.39589999999999997</v>
      </c>
    </row>
    <row r="203" spans="1:42">
      <c r="A203">
        <v>202012</v>
      </c>
      <c r="B203" t="s">
        <v>2008</v>
      </c>
      <c r="C203" t="s">
        <v>2197</v>
      </c>
      <c r="D203" t="s">
        <v>2198</v>
      </c>
      <c r="E203" s="6">
        <f t="shared" si="6"/>
        <v>44166</v>
      </c>
      <c r="F203" s="6" t="str">
        <f t="shared" si="7"/>
        <v>Delaware-44196</v>
      </c>
      <c r="G203">
        <v>349000</v>
      </c>
      <c r="H203">
        <v>-2.5999999999999999E-3</v>
      </c>
      <c r="I203">
        <v>9.06E-2</v>
      </c>
      <c r="J203">
        <v>1874</v>
      </c>
      <c r="K203">
        <v>-8.3199999999999996E-2</v>
      </c>
      <c r="L203">
        <v>-0.51300000000000001</v>
      </c>
      <c r="M203">
        <v>76</v>
      </c>
      <c r="N203">
        <v>0.12592592599999999</v>
      </c>
      <c r="O203">
        <v>-0.23232323199999999</v>
      </c>
      <c r="P203">
        <v>664</v>
      </c>
      <c r="Q203">
        <v>-0.27189999999999998</v>
      </c>
      <c r="R203">
        <v>7.7899999999999997E-2</v>
      </c>
      <c r="S203">
        <v>200</v>
      </c>
      <c r="T203">
        <v>-0.1525</v>
      </c>
      <c r="U203">
        <v>1.6315999999999999</v>
      </c>
      <c r="V203">
        <v>256</v>
      </c>
      <c r="W203">
        <v>-0.28089999999999998</v>
      </c>
      <c r="X203">
        <v>-0.4667</v>
      </c>
      <c r="Y203">
        <v>2828</v>
      </c>
      <c r="Z203">
        <v>-0.12470000000000001</v>
      </c>
      <c r="AA203">
        <v>6.6848000000000001</v>
      </c>
      <c r="AB203">
        <v>163.743066</v>
      </c>
      <c r="AC203">
        <v>1.44E-2</v>
      </c>
      <c r="AD203">
        <v>8.1900000000000001E-2</v>
      </c>
      <c r="AE203">
        <v>1942</v>
      </c>
      <c r="AF203">
        <v>-7.7000000000000002E-3</v>
      </c>
      <c r="AG203">
        <v>-1.17E-2</v>
      </c>
      <c r="AH203">
        <v>469107.30739999999</v>
      </c>
      <c r="AI203">
        <v>-1.01E-2</v>
      </c>
      <c r="AJ203">
        <v>0.1114</v>
      </c>
      <c r="AK203">
        <v>4702</v>
      </c>
      <c r="AL203">
        <v>-0.1086</v>
      </c>
      <c r="AM203">
        <v>0.1153</v>
      </c>
      <c r="AN203">
        <v>1.5090715050000001</v>
      </c>
      <c r="AO203">
        <v>-7.17E-2</v>
      </c>
      <c r="AP203">
        <v>1.4134</v>
      </c>
    </row>
    <row r="204" spans="1:42">
      <c r="A204">
        <v>202012</v>
      </c>
      <c r="B204" t="s">
        <v>2008</v>
      </c>
      <c r="C204" t="s">
        <v>2159</v>
      </c>
      <c r="D204" t="s">
        <v>2160</v>
      </c>
      <c r="E204" s="6">
        <f t="shared" si="6"/>
        <v>44166</v>
      </c>
      <c r="F204" s="6" t="str">
        <f t="shared" si="7"/>
        <v>Maine-44196</v>
      </c>
      <c r="G204">
        <v>295000</v>
      </c>
      <c r="H204">
        <v>0</v>
      </c>
      <c r="I204">
        <v>0.18</v>
      </c>
      <c r="J204">
        <v>3650</v>
      </c>
      <c r="K204">
        <v>-0.122</v>
      </c>
      <c r="L204">
        <v>-0.47749999999999998</v>
      </c>
      <c r="M204">
        <v>80</v>
      </c>
      <c r="N204">
        <v>0.23076923099999999</v>
      </c>
      <c r="O204">
        <v>-0.362549801</v>
      </c>
      <c r="P204">
        <v>876</v>
      </c>
      <c r="Q204">
        <v>-0.35780000000000001</v>
      </c>
      <c r="R204">
        <v>2.8199999999999999E-2</v>
      </c>
      <c r="S204">
        <v>44</v>
      </c>
      <c r="T204">
        <v>-8.3299999999999999E-2</v>
      </c>
      <c r="U204">
        <v>0.57140000000000002</v>
      </c>
      <c r="V204">
        <v>412</v>
      </c>
      <c r="W204">
        <v>-0.42130000000000001</v>
      </c>
      <c r="X204">
        <v>-0.29449999999999998</v>
      </c>
      <c r="Y204">
        <v>1127</v>
      </c>
      <c r="Z204">
        <v>-0.1774</v>
      </c>
      <c r="AA204">
        <v>0.60089999999999999</v>
      </c>
      <c r="AB204">
        <v>175.92562330000001</v>
      </c>
      <c r="AC204">
        <v>1.04E-2</v>
      </c>
      <c r="AD204">
        <v>0.19320000000000001</v>
      </c>
      <c r="AE204">
        <v>1674.5</v>
      </c>
      <c r="AF204">
        <v>-3.3E-3</v>
      </c>
      <c r="AG204">
        <v>-1.5E-3</v>
      </c>
      <c r="AH204">
        <v>446567.15649999998</v>
      </c>
      <c r="AI204">
        <v>-5.5999999999999999E-3</v>
      </c>
      <c r="AJ204">
        <v>0.16170000000000001</v>
      </c>
      <c r="AK204">
        <v>4777</v>
      </c>
      <c r="AL204">
        <v>-0.13569999999999999</v>
      </c>
      <c r="AM204">
        <v>-0.37880000000000003</v>
      </c>
      <c r="AN204">
        <v>0.30876712299999998</v>
      </c>
      <c r="AO204">
        <v>-2.0799999999999999E-2</v>
      </c>
      <c r="AP204">
        <v>0.20799999999999999</v>
      </c>
    </row>
    <row r="205" spans="1:42">
      <c r="A205">
        <v>202012</v>
      </c>
      <c r="B205" t="s">
        <v>2008</v>
      </c>
      <c r="C205" t="s">
        <v>2155</v>
      </c>
      <c r="D205" t="s">
        <v>2156</v>
      </c>
      <c r="E205" s="6">
        <f t="shared" si="6"/>
        <v>44166</v>
      </c>
      <c r="F205" s="6" t="str">
        <f t="shared" si="7"/>
        <v>Louisiana-44196</v>
      </c>
      <c r="G205">
        <v>249999.5</v>
      </c>
      <c r="H205">
        <v>-1.8E-3</v>
      </c>
      <c r="I205">
        <v>0.1114</v>
      </c>
      <c r="J205">
        <v>10239</v>
      </c>
      <c r="K205">
        <v>-4.4699999999999997E-2</v>
      </c>
      <c r="L205">
        <v>-0.42670000000000002</v>
      </c>
      <c r="M205">
        <v>80</v>
      </c>
      <c r="N205">
        <v>6.2893080000000004E-3</v>
      </c>
      <c r="O205">
        <v>-0.14893617000000001</v>
      </c>
      <c r="P205">
        <v>2940</v>
      </c>
      <c r="Q205">
        <v>-0.10150000000000001</v>
      </c>
      <c r="R205">
        <v>-0.108</v>
      </c>
      <c r="S205">
        <v>180</v>
      </c>
      <c r="T205">
        <v>4.65E-2</v>
      </c>
      <c r="U205">
        <v>0.55169999999999997</v>
      </c>
      <c r="V205">
        <v>1800</v>
      </c>
      <c r="W205">
        <v>-0.2462</v>
      </c>
      <c r="X205">
        <v>-0.34210000000000002</v>
      </c>
      <c r="Y205">
        <v>6670</v>
      </c>
      <c r="Z205">
        <v>-8.7900000000000006E-2</v>
      </c>
      <c r="AA205">
        <v>0.51280000000000003</v>
      </c>
      <c r="AB205">
        <v>126.49313530000001</v>
      </c>
      <c r="AC205">
        <v>1.6999999999999999E-3</v>
      </c>
      <c r="AD205">
        <v>8.2199999999999995E-2</v>
      </c>
      <c r="AE205">
        <v>1948.5</v>
      </c>
      <c r="AF205">
        <v>-7.9000000000000008E-3</v>
      </c>
      <c r="AG205">
        <v>2.3599999999999999E-2</v>
      </c>
      <c r="AH205">
        <v>355124.96049999999</v>
      </c>
      <c r="AI205">
        <v>1.8800000000000001E-2</v>
      </c>
      <c r="AJ205">
        <v>0.20150000000000001</v>
      </c>
      <c r="AK205">
        <v>16909</v>
      </c>
      <c r="AL205">
        <v>-6.2199999999999998E-2</v>
      </c>
      <c r="AM205">
        <v>-0.2407</v>
      </c>
      <c r="AN205">
        <v>0.65143080399999997</v>
      </c>
      <c r="AO205">
        <v>-3.09E-2</v>
      </c>
      <c r="AP205">
        <v>0.40460000000000002</v>
      </c>
    </row>
    <row r="206" spans="1:42">
      <c r="A206">
        <v>202011</v>
      </c>
      <c r="B206" t="s">
        <v>2008</v>
      </c>
      <c r="C206" t="s">
        <v>2147</v>
      </c>
      <c r="D206" t="s">
        <v>2148</v>
      </c>
      <c r="E206" s="6">
        <f t="shared" si="6"/>
        <v>44136</v>
      </c>
      <c r="F206" s="6" t="str">
        <f t="shared" si="7"/>
        <v>New hampshire-44165</v>
      </c>
      <c r="G206">
        <v>375400</v>
      </c>
      <c r="H206">
        <v>1.2999999999999999E-3</v>
      </c>
      <c r="I206">
        <v>0.1041</v>
      </c>
      <c r="J206">
        <v>2251</v>
      </c>
      <c r="K206">
        <v>-0.16320000000000001</v>
      </c>
      <c r="L206">
        <v>-0.56100000000000005</v>
      </c>
      <c r="M206">
        <v>49.5</v>
      </c>
      <c r="N206">
        <v>0.125</v>
      </c>
      <c r="O206">
        <v>-0.38124999999999998</v>
      </c>
      <c r="P206">
        <v>1384</v>
      </c>
      <c r="Q206">
        <v>-0.31619999999999998</v>
      </c>
      <c r="R206">
        <v>9.4899999999999998E-2</v>
      </c>
      <c r="S206">
        <v>76</v>
      </c>
      <c r="T206">
        <v>-0.05</v>
      </c>
      <c r="U206">
        <v>-0.05</v>
      </c>
      <c r="V206">
        <v>404</v>
      </c>
      <c r="W206">
        <v>-0.35260000000000002</v>
      </c>
      <c r="X206">
        <v>-0.55900000000000005</v>
      </c>
      <c r="Y206">
        <v>2298</v>
      </c>
      <c r="Z206">
        <v>-0.11550000000000001</v>
      </c>
      <c r="AA206">
        <v>0.19500000000000001</v>
      </c>
      <c r="AB206">
        <v>195.46882220000001</v>
      </c>
      <c r="AC206">
        <v>1.37E-2</v>
      </c>
      <c r="AD206">
        <v>0.151</v>
      </c>
      <c r="AE206">
        <v>1907</v>
      </c>
      <c r="AF206">
        <v>-8.8000000000000005E-3</v>
      </c>
      <c r="AG206">
        <v>-3.39E-2</v>
      </c>
      <c r="AH206">
        <v>518919.87560000003</v>
      </c>
      <c r="AI206">
        <v>3.2000000000000001E-2</v>
      </c>
      <c r="AJ206">
        <v>0.1542</v>
      </c>
      <c r="AK206">
        <v>4549</v>
      </c>
      <c r="AL206">
        <v>-0.13980000000000001</v>
      </c>
      <c r="AM206">
        <v>-0.3548</v>
      </c>
      <c r="AN206">
        <v>1.0208796090000001</v>
      </c>
      <c r="AO206">
        <v>5.5100000000000003E-2</v>
      </c>
      <c r="AP206">
        <v>0.64590000000000003</v>
      </c>
    </row>
    <row r="207" spans="1:42">
      <c r="A207">
        <v>202011</v>
      </c>
      <c r="B207" t="s">
        <v>2008</v>
      </c>
      <c r="C207" t="s">
        <v>2181</v>
      </c>
      <c r="D207" t="s">
        <v>2182</v>
      </c>
      <c r="E207" s="6">
        <f t="shared" si="6"/>
        <v>44136</v>
      </c>
      <c r="F207" s="6" t="str">
        <f t="shared" si="7"/>
        <v>Florida-44165</v>
      </c>
      <c r="G207">
        <v>345000</v>
      </c>
      <c r="H207">
        <v>-3.2000000000000002E-3</v>
      </c>
      <c r="I207">
        <v>2.9899999999999999E-2</v>
      </c>
      <c r="J207">
        <v>97409</v>
      </c>
      <c r="K207">
        <v>-2.2700000000000001E-2</v>
      </c>
      <c r="L207">
        <v>-0.30330000000000001</v>
      </c>
      <c r="M207">
        <v>71</v>
      </c>
      <c r="N207">
        <v>0</v>
      </c>
      <c r="O207">
        <v>-7.7922078000000006E-2</v>
      </c>
      <c r="P207">
        <v>33904</v>
      </c>
      <c r="Q207">
        <v>-9.1200000000000003E-2</v>
      </c>
      <c r="R207">
        <v>-0.14940000000000001</v>
      </c>
      <c r="S207">
        <v>4768</v>
      </c>
      <c r="T207">
        <v>-0.14000000000000001</v>
      </c>
      <c r="U207">
        <v>0.49</v>
      </c>
      <c r="V207">
        <v>21004</v>
      </c>
      <c r="W207">
        <v>-3.39E-2</v>
      </c>
      <c r="X207">
        <v>-0.42170000000000002</v>
      </c>
      <c r="Y207">
        <v>70334</v>
      </c>
      <c r="Z207">
        <v>-2.4899999999999999E-2</v>
      </c>
      <c r="AA207">
        <v>0.33689999999999998</v>
      </c>
      <c r="AB207">
        <v>201.5390625</v>
      </c>
      <c r="AC207">
        <v>2.8E-3</v>
      </c>
      <c r="AD207">
        <v>0.1028</v>
      </c>
      <c r="AE207">
        <v>1638</v>
      </c>
      <c r="AF207">
        <v>-7.9000000000000008E-3</v>
      </c>
      <c r="AG207">
        <v>-6.5100000000000005E-2</v>
      </c>
      <c r="AH207">
        <v>735922.3933</v>
      </c>
      <c r="AI207">
        <v>5.1999999999999998E-3</v>
      </c>
      <c r="AJ207">
        <v>0.1179</v>
      </c>
      <c r="AK207">
        <v>167743</v>
      </c>
      <c r="AL207">
        <v>-2.3599999999999999E-2</v>
      </c>
      <c r="AM207">
        <v>-0.12820000000000001</v>
      </c>
      <c r="AN207">
        <v>0.72204827100000002</v>
      </c>
      <c r="AO207">
        <v>-1.6000000000000001E-3</v>
      </c>
      <c r="AP207">
        <v>0.34570000000000001</v>
      </c>
    </row>
    <row r="208" spans="1:42">
      <c r="A208">
        <v>202011</v>
      </c>
      <c r="B208" t="s">
        <v>2008</v>
      </c>
      <c r="C208" t="s">
        <v>2173</v>
      </c>
      <c r="D208" t="s">
        <v>2174</v>
      </c>
      <c r="E208" s="6">
        <f t="shared" si="6"/>
        <v>44136</v>
      </c>
      <c r="F208" s="6" t="str">
        <f t="shared" si="7"/>
        <v>Michigan-44165</v>
      </c>
      <c r="G208">
        <v>239900</v>
      </c>
      <c r="H208">
        <v>-3.6499999999999998E-2</v>
      </c>
      <c r="I208">
        <v>0.121</v>
      </c>
      <c r="J208">
        <v>19552</v>
      </c>
      <c r="K208">
        <v>-8.8999999999999996E-2</v>
      </c>
      <c r="L208">
        <v>-0.50380000000000003</v>
      </c>
      <c r="M208">
        <v>53</v>
      </c>
      <c r="N208">
        <v>0.06</v>
      </c>
      <c r="O208">
        <v>-0.196969697</v>
      </c>
      <c r="P208">
        <v>8964</v>
      </c>
      <c r="Q208">
        <v>-0.2137</v>
      </c>
      <c r="R208">
        <v>-0.11600000000000001</v>
      </c>
      <c r="S208">
        <v>396</v>
      </c>
      <c r="T208">
        <v>-0.37740000000000001</v>
      </c>
      <c r="U208">
        <v>0.1512</v>
      </c>
      <c r="V208">
        <v>4828</v>
      </c>
      <c r="W208">
        <v>-0.1948</v>
      </c>
      <c r="X208">
        <v>-0.50390000000000001</v>
      </c>
      <c r="Y208">
        <v>12981</v>
      </c>
      <c r="Z208">
        <v>-0.1542</v>
      </c>
      <c r="AA208">
        <v>1.3250999999999999</v>
      </c>
      <c r="AB208">
        <v>139.74653649999999</v>
      </c>
      <c r="AC208">
        <v>-5.7999999999999996E-3</v>
      </c>
      <c r="AD208">
        <v>0.12640000000000001</v>
      </c>
      <c r="AE208">
        <v>1659.5</v>
      </c>
      <c r="AF208">
        <v>-2.5000000000000001E-2</v>
      </c>
      <c r="AG208">
        <v>-8.6999999999999994E-3</v>
      </c>
      <c r="AH208">
        <v>356782.20380000002</v>
      </c>
      <c r="AI208">
        <v>-5.8999999999999999E-3</v>
      </c>
      <c r="AJ208">
        <v>0.1885</v>
      </c>
      <c r="AK208">
        <v>32533</v>
      </c>
      <c r="AL208">
        <v>-0.1162</v>
      </c>
      <c r="AM208">
        <v>-0.27689999999999998</v>
      </c>
      <c r="AN208">
        <v>0.66392184899999995</v>
      </c>
      <c r="AO208">
        <v>-5.11E-2</v>
      </c>
      <c r="AP208">
        <v>0.5222</v>
      </c>
    </row>
    <row r="209" spans="1:42">
      <c r="A209">
        <v>202011</v>
      </c>
      <c r="B209" t="s">
        <v>2008</v>
      </c>
      <c r="C209" t="s">
        <v>2165</v>
      </c>
      <c r="D209" t="s">
        <v>2166</v>
      </c>
      <c r="E209" s="6">
        <f t="shared" si="6"/>
        <v>44136</v>
      </c>
      <c r="F209" s="6" t="str">
        <f t="shared" si="7"/>
        <v>New york-44165</v>
      </c>
      <c r="G209">
        <v>570000</v>
      </c>
      <c r="H209">
        <v>-3.2300000000000002E-2</v>
      </c>
      <c r="I209">
        <v>0.21299999999999999</v>
      </c>
      <c r="J209">
        <v>67496</v>
      </c>
      <c r="K209">
        <v>-4.48E-2</v>
      </c>
      <c r="L209">
        <v>-4.3700000000000003E-2</v>
      </c>
      <c r="M209">
        <v>84.5</v>
      </c>
      <c r="N209">
        <v>0.242647059</v>
      </c>
      <c r="O209">
        <v>5.9523809999999996E-3</v>
      </c>
      <c r="P209">
        <v>14612</v>
      </c>
      <c r="Q209">
        <v>-0.3135</v>
      </c>
      <c r="R209">
        <v>-1.2999999999999999E-2</v>
      </c>
      <c r="S209">
        <v>720</v>
      </c>
      <c r="T209">
        <v>-0.1</v>
      </c>
      <c r="U209">
        <v>0.2676</v>
      </c>
      <c r="V209">
        <v>10484</v>
      </c>
      <c r="W209">
        <v>-0.23980000000000001</v>
      </c>
      <c r="X209">
        <v>-0.21479999999999999</v>
      </c>
      <c r="Y209">
        <v>44661</v>
      </c>
      <c r="Z209">
        <v>-4.2700000000000002E-2</v>
      </c>
      <c r="AA209">
        <v>0.62239999999999995</v>
      </c>
      <c r="AB209">
        <v>218.5625</v>
      </c>
      <c r="AC209">
        <v>2.9999999999999997E-4</v>
      </c>
      <c r="AD209">
        <v>0.38109999999999999</v>
      </c>
      <c r="AE209">
        <v>1400</v>
      </c>
      <c r="AF209">
        <v>3.5999999999999999E-3</v>
      </c>
      <c r="AG209">
        <v>-5.5300000000000002E-2</v>
      </c>
      <c r="AH209">
        <v>1210139.6029999999</v>
      </c>
      <c r="AI209">
        <v>-1.3599999999999999E-2</v>
      </c>
      <c r="AJ209">
        <v>0.17030000000000001</v>
      </c>
      <c r="AK209">
        <v>112157</v>
      </c>
      <c r="AL209">
        <v>-4.3900000000000002E-2</v>
      </c>
      <c r="AM209">
        <v>0.14319999999999999</v>
      </c>
      <c r="AN209">
        <v>0.66168365500000004</v>
      </c>
      <c r="AO209">
        <v>1.4E-3</v>
      </c>
      <c r="AP209">
        <v>0.2717</v>
      </c>
    </row>
    <row r="210" spans="1:42">
      <c r="A210">
        <v>202011</v>
      </c>
      <c r="B210" t="s">
        <v>2008</v>
      </c>
      <c r="C210" t="s">
        <v>2171</v>
      </c>
      <c r="D210" t="s">
        <v>2172</v>
      </c>
      <c r="E210" s="6">
        <f t="shared" si="6"/>
        <v>44136</v>
      </c>
      <c r="F210" s="6" t="str">
        <f t="shared" si="7"/>
        <v>Minnesota-44165</v>
      </c>
      <c r="G210">
        <v>295450</v>
      </c>
      <c r="H210">
        <v>-1.4800000000000001E-2</v>
      </c>
      <c r="I210">
        <v>5.5599999999999997E-2</v>
      </c>
      <c r="J210">
        <v>12539</v>
      </c>
      <c r="K210">
        <v>-0.1452</v>
      </c>
      <c r="L210">
        <v>-0.39479999999999998</v>
      </c>
      <c r="M210">
        <v>51</v>
      </c>
      <c r="N210">
        <v>0.133333333</v>
      </c>
      <c r="O210">
        <v>-0.203125</v>
      </c>
      <c r="P210">
        <v>4844</v>
      </c>
      <c r="Q210">
        <v>-0.39419999999999999</v>
      </c>
      <c r="R210">
        <v>-8.5300000000000001E-2</v>
      </c>
      <c r="S210">
        <v>312</v>
      </c>
      <c r="T210">
        <v>-0.1522</v>
      </c>
      <c r="U210">
        <v>0.59179999999999999</v>
      </c>
      <c r="V210">
        <v>2924</v>
      </c>
      <c r="W210">
        <v>-0.28050000000000003</v>
      </c>
      <c r="X210">
        <v>-0.36320000000000002</v>
      </c>
      <c r="Y210">
        <v>10578</v>
      </c>
      <c r="Z210">
        <v>-0.14460000000000001</v>
      </c>
      <c r="AA210">
        <v>0.41270000000000001</v>
      </c>
      <c r="AB210">
        <v>159.04867110000001</v>
      </c>
      <c r="AC210">
        <v>7.3000000000000001E-3</v>
      </c>
      <c r="AD210">
        <v>0.10580000000000001</v>
      </c>
      <c r="AE210">
        <v>1899</v>
      </c>
      <c r="AF210">
        <v>-1.8599999999999998E-2</v>
      </c>
      <c r="AG210">
        <v>-3.6999999999999998E-2</v>
      </c>
      <c r="AH210">
        <v>393978.375</v>
      </c>
      <c r="AI210">
        <v>-5.7000000000000002E-3</v>
      </c>
      <c r="AJ210">
        <v>7.4999999999999997E-2</v>
      </c>
      <c r="AK210">
        <v>23117</v>
      </c>
      <c r="AL210">
        <v>-0.1449</v>
      </c>
      <c r="AM210">
        <v>-0.18049999999999999</v>
      </c>
      <c r="AN210">
        <v>0.84360794299999997</v>
      </c>
      <c r="AO210">
        <v>5.9999999999999995E-4</v>
      </c>
      <c r="AP210">
        <v>0.48220000000000002</v>
      </c>
    </row>
    <row r="211" spans="1:42">
      <c r="A211">
        <v>202011</v>
      </c>
      <c r="B211" t="s">
        <v>2008</v>
      </c>
      <c r="C211" t="s">
        <v>2211</v>
      </c>
      <c r="D211" t="s">
        <v>2212</v>
      </c>
      <c r="E211" s="6">
        <f t="shared" si="6"/>
        <v>44136</v>
      </c>
      <c r="F211" s="6" t="str">
        <f t="shared" si="7"/>
        <v>Arkansas-44165</v>
      </c>
      <c r="G211">
        <v>200000</v>
      </c>
      <c r="H211">
        <v>-3.5700000000000003E-2</v>
      </c>
      <c r="I211">
        <v>5.3199999999999997E-2</v>
      </c>
      <c r="J211">
        <v>7212</v>
      </c>
      <c r="K211">
        <v>-6.2799999999999995E-2</v>
      </c>
      <c r="L211">
        <v>-0.48630000000000001</v>
      </c>
      <c r="M211">
        <v>64</v>
      </c>
      <c r="N211">
        <v>1.5873016E-2</v>
      </c>
      <c r="O211">
        <v>-0.24705882400000001</v>
      </c>
      <c r="P211">
        <v>2444</v>
      </c>
      <c r="Q211">
        <v>-0.14899999999999999</v>
      </c>
      <c r="R211">
        <v>-0.20130000000000001</v>
      </c>
      <c r="S211">
        <v>128</v>
      </c>
      <c r="T211">
        <v>-8.5699999999999998E-2</v>
      </c>
      <c r="U211">
        <v>0.28000000000000003</v>
      </c>
      <c r="V211">
        <v>1240</v>
      </c>
      <c r="W211">
        <v>-0.16220000000000001</v>
      </c>
      <c r="X211">
        <v>-0.43530000000000002</v>
      </c>
      <c r="Y211">
        <v>4187</v>
      </c>
      <c r="Z211">
        <v>-5.1200000000000002E-2</v>
      </c>
      <c r="AA211">
        <v>0.59989999999999999</v>
      </c>
      <c r="AB211">
        <v>103.1565433</v>
      </c>
      <c r="AC211">
        <v>-3.8999999999999998E-3</v>
      </c>
      <c r="AD211">
        <v>5.6399999999999999E-2</v>
      </c>
      <c r="AE211">
        <v>1943</v>
      </c>
      <c r="AF211">
        <v>-6.6E-3</v>
      </c>
      <c r="AG211">
        <v>8.8000000000000005E-3</v>
      </c>
      <c r="AH211">
        <v>293102.81390000001</v>
      </c>
      <c r="AI211">
        <v>5.9999999999999995E-4</v>
      </c>
      <c r="AJ211">
        <v>0.12809999999999999</v>
      </c>
      <c r="AK211">
        <v>11399</v>
      </c>
      <c r="AL211">
        <v>-5.8599999999999999E-2</v>
      </c>
      <c r="AM211">
        <v>-0.31559999999999999</v>
      </c>
      <c r="AN211">
        <v>0.58056017699999996</v>
      </c>
      <c r="AO211">
        <v>7.1000000000000004E-3</v>
      </c>
      <c r="AP211">
        <v>0.39410000000000001</v>
      </c>
    </row>
    <row r="212" spans="1:42">
      <c r="A212">
        <v>202011</v>
      </c>
      <c r="B212" t="s">
        <v>2008</v>
      </c>
      <c r="C212" t="s">
        <v>2179</v>
      </c>
      <c r="D212" t="s">
        <v>2180</v>
      </c>
      <c r="E212" s="6">
        <f t="shared" si="6"/>
        <v>44136</v>
      </c>
      <c r="F212" s="6" t="str">
        <f t="shared" si="7"/>
        <v>Maryland-44165</v>
      </c>
      <c r="G212">
        <v>349450</v>
      </c>
      <c r="H212">
        <v>-2.6599999999999999E-2</v>
      </c>
      <c r="I212">
        <v>3.0800000000000001E-2</v>
      </c>
      <c r="J212">
        <v>9229</v>
      </c>
      <c r="K212">
        <v>-6.4100000000000004E-2</v>
      </c>
      <c r="L212">
        <v>-0.53300000000000003</v>
      </c>
      <c r="M212">
        <v>46</v>
      </c>
      <c r="N212">
        <v>6.9767441999999999E-2</v>
      </c>
      <c r="O212">
        <v>-0.25806451600000002</v>
      </c>
      <c r="P212">
        <v>5760</v>
      </c>
      <c r="Q212">
        <v>-0.20180000000000001</v>
      </c>
      <c r="R212">
        <v>-0.1095</v>
      </c>
      <c r="S212">
        <v>504</v>
      </c>
      <c r="T212">
        <v>-0.21740000000000001</v>
      </c>
      <c r="U212">
        <v>0.156</v>
      </c>
      <c r="V212">
        <v>2728</v>
      </c>
      <c r="W212">
        <v>-9.7900000000000001E-2</v>
      </c>
      <c r="X212">
        <v>-0.52510000000000001</v>
      </c>
      <c r="Y212">
        <v>14127</v>
      </c>
      <c r="Z212">
        <v>-5.0500000000000003E-2</v>
      </c>
      <c r="AA212">
        <v>4.0453999999999999</v>
      </c>
      <c r="AB212">
        <v>183.83794889999999</v>
      </c>
      <c r="AC212">
        <v>2.3E-3</v>
      </c>
      <c r="AD212">
        <v>0.1133</v>
      </c>
      <c r="AE212">
        <v>1761</v>
      </c>
      <c r="AF212">
        <v>-2.81E-2</v>
      </c>
      <c r="AG212">
        <v>-7.3200000000000001E-2</v>
      </c>
      <c r="AH212">
        <v>503028.00390000001</v>
      </c>
      <c r="AI212">
        <v>-1.2699999999999999E-2</v>
      </c>
      <c r="AJ212">
        <v>0.11700000000000001</v>
      </c>
      <c r="AK212">
        <v>23356</v>
      </c>
      <c r="AL212">
        <v>-5.5899999999999998E-2</v>
      </c>
      <c r="AM212">
        <v>3.5099999999999999E-2</v>
      </c>
      <c r="AN212">
        <v>1.5307183879999999</v>
      </c>
      <c r="AO212">
        <v>2.18E-2</v>
      </c>
      <c r="AP212">
        <v>1.389</v>
      </c>
    </row>
    <row r="213" spans="1:42">
      <c r="A213">
        <v>202011</v>
      </c>
      <c r="B213" t="s">
        <v>2008</v>
      </c>
      <c r="C213" t="s">
        <v>2177</v>
      </c>
      <c r="D213" t="s">
        <v>2178</v>
      </c>
      <c r="E213" s="6">
        <f t="shared" si="6"/>
        <v>44136</v>
      </c>
      <c r="F213" s="6" t="str">
        <f t="shared" si="7"/>
        <v>New jersey-44165</v>
      </c>
      <c r="G213">
        <v>442450</v>
      </c>
      <c r="H213">
        <v>-1.46E-2</v>
      </c>
      <c r="I213">
        <v>0.13739999999999999</v>
      </c>
      <c r="J213">
        <v>27549</v>
      </c>
      <c r="K213">
        <v>-7.7299999999999994E-2</v>
      </c>
      <c r="L213">
        <v>-0.37040000000000001</v>
      </c>
      <c r="M213">
        <v>49</v>
      </c>
      <c r="N213">
        <v>0.19512195099999999</v>
      </c>
      <c r="O213">
        <v>-0.25757575799999999</v>
      </c>
      <c r="P213">
        <v>11656</v>
      </c>
      <c r="Q213">
        <v>-0.25069999999999998</v>
      </c>
      <c r="R213">
        <v>6.1600000000000002E-2</v>
      </c>
      <c r="S213">
        <v>472</v>
      </c>
      <c r="T213">
        <v>-0.22370000000000001</v>
      </c>
      <c r="U213">
        <v>0.31109999999999999</v>
      </c>
      <c r="V213">
        <v>4964</v>
      </c>
      <c r="W213">
        <v>-0.19520000000000001</v>
      </c>
      <c r="X213">
        <v>-0.45739999999999997</v>
      </c>
      <c r="Y213">
        <v>13869</v>
      </c>
      <c r="Z213">
        <v>-8.1299999999999997E-2</v>
      </c>
      <c r="AA213">
        <v>4.8102</v>
      </c>
      <c r="AB213">
        <v>0</v>
      </c>
      <c r="AD213">
        <v>-1</v>
      </c>
      <c r="AE213">
        <v>0</v>
      </c>
      <c r="AG213">
        <v>-1</v>
      </c>
      <c r="AH213">
        <v>653812.57640000002</v>
      </c>
      <c r="AI213">
        <v>3.5999999999999999E-3</v>
      </c>
      <c r="AJ213">
        <v>0.18229999999999999</v>
      </c>
      <c r="AK213">
        <v>41418</v>
      </c>
      <c r="AL213">
        <v>-7.8700000000000006E-2</v>
      </c>
      <c r="AM213">
        <v>-0.1024</v>
      </c>
      <c r="AN213">
        <v>0.50343025200000002</v>
      </c>
      <c r="AO213">
        <v>-2.2000000000000001E-3</v>
      </c>
      <c r="AP213">
        <v>0.44890000000000002</v>
      </c>
    </row>
    <row r="214" spans="1:42">
      <c r="A214">
        <v>202011</v>
      </c>
      <c r="B214" t="s">
        <v>2008</v>
      </c>
      <c r="C214" t="s">
        <v>2183</v>
      </c>
      <c r="D214" t="s">
        <v>2184</v>
      </c>
      <c r="E214" s="6">
        <f t="shared" si="6"/>
        <v>44136</v>
      </c>
      <c r="F214" s="6" t="str">
        <f t="shared" si="7"/>
        <v>Wisconsin-44165</v>
      </c>
      <c r="G214">
        <v>253450</v>
      </c>
      <c r="H214">
        <v>-2.4799999999999999E-2</v>
      </c>
      <c r="I214">
        <v>3.49E-2</v>
      </c>
      <c r="J214">
        <v>11033</v>
      </c>
      <c r="K214">
        <v>-0.1094</v>
      </c>
      <c r="L214">
        <v>-0.44769999999999999</v>
      </c>
      <c r="M214">
        <v>56.5</v>
      </c>
      <c r="N214">
        <v>0.10784313700000001</v>
      </c>
      <c r="O214">
        <v>-0.26623376599999998</v>
      </c>
      <c r="P214">
        <v>4076</v>
      </c>
      <c r="Q214">
        <v>-0.28939999999999999</v>
      </c>
      <c r="R214">
        <v>-8.77E-2</v>
      </c>
      <c r="S214">
        <v>136</v>
      </c>
      <c r="T214">
        <v>6.25E-2</v>
      </c>
      <c r="U214">
        <v>0.25929999999999997</v>
      </c>
      <c r="V214">
        <v>2472</v>
      </c>
      <c r="W214">
        <v>-0.19220000000000001</v>
      </c>
      <c r="X214">
        <v>-0.37759999999999999</v>
      </c>
      <c r="Y214">
        <v>8020</v>
      </c>
      <c r="Z214">
        <v>-0.16400000000000001</v>
      </c>
      <c r="AA214">
        <v>0.25609999999999999</v>
      </c>
      <c r="AB214">
        <v>135.96979999999999</v>
      </c>
      <c r="AC214">
        <v>-7.4999999999999997E-3</v>
      </c>
      <c r="AD214">
        <v>5.3499999999999999E-2</v>
      </c>
      <c r="AE214">
        <v>1714</v>
      </c>
      <c r="AF214">
        <v>-1.49E-2</v>
      </c>
      <c r="AG214">
        <v>-3.5999999999999997E-2</v>
      </c>
      <c r="AH214">
        <v>349566.30579999997</v>
      </c>
      <c r="AI214">
        <v>-2.0999999999999999E-3</v>
      </c>
      <c r="AJ214">
        <v>8.6900000000000005E-2</v>
      </c>
      <c r="AK214">
        <v>19053</v>
      </c>
      <c r="AL214">
        <v>-0.13320000000000001</v>
      </c>
      <c r="AM214">
        <v>-0.2772</v>
      </c>
      <c r="AN214">
        <v>0.72691017899999999</v>
      </c>
      <c r="AO214">
        <v>-4.7500000000000001E-2</v>
      </c>
      <c r="AP214">
        <v>0.4073</v>
      </c>
    </row>
    <row r="215" spans="1:42">
      <c r="A215">
        <v>202011</v>
      </c>
      <c r="B215" t="s">
        <v>2008</v>
      </c>
      <c r="C215" t="s">
        <v>2169</v>
      </c>
      <c r="D215" t="s">
        <v>2170</v>
      </c>
      <c r="E215" s="6">
        <f t="shared" si="6"/>
        <v>44136</v>
      </c>
      <c r="F215" s="6" t="str">
        <f t="shared" si="7"/>
        <v>North dakota-44165</v>
      </c>
      <c r="G215">
        <v>239950</v>
      </c>
      <c r="H215">
        <v>-1.78E-2</v>
      </c>
      <c r="I215">
        <v>6.0999999999999999E-2</v>
      </c>
      <c r="J215">
        <v>2520</v>
      </c>
      <c r="K215">
        <v>-5.8999999999999997E-2</v>
      </c>
      <c r="L215">
        <v>-0.2903</v>
      </c>
      <c r="M215">
        <v>76</v>
      </c>
      <c r="N215">
        <v>0.13432835800000001</v>
      </c>
      <c r="O215">
        <v>-0.126436782</v>
      </c>
      <c r="P215">
        <v>584</v>
      </c>
      <c r="Q215">
        <v>-0.22750000000000001</v>
      </c>
      <c r="R215">
        <v>-0.12570000000000001</v>
      </c>
      <c r="S215">
        <v>24</v>
      </c>
      <c r="T215">
        <v>-0.1429</v>
      </c>
      <c r="U215">
        <v>0.5</v>
      </c>
      <c r="V215">
        <v>476</v>
      </c>
      <c r="W215">
        <v>-0.26989999999999997</v>
      </c>
      <c r="X215">
        <v>-0.30809999999999998</v>
      </c>
      <c r="Y215">
        <v>1025</v>
      </c>
      <c r="Z215">
        <v>-0.12909999999999999</v>
      </c>
      <c r="AA215">
        <v>1.3243</v>
      </c>
      <c r="AB215">
        <v>114.50009</v>
      </c>
      <c r="AC215">
        <v>6.9999999999999999E-4</v>
      </c>
      <c r="AD215">
        <v>3.5200000000000002E-2</v>
      </c>
      <c r="AE215">
        <v>2080</v>
      </c>
      <c r="AF215">
        <v>-1.52E-2</v>
      </c>
      <c r="AG215">
        <v>-9.4999999999999998E-3</v>
      </c>
      <c r="AH215">
        <v>278820.38520000002</v>
      </c>
      <c r="AI215">
        <v>-1.46E-2</v>
      </c>
      <c r="AJ215">
        <v>2.92E-2</v>
      </c>
      <c r="AK215">
        <v>3545</v>
      </c>
      <c r="AL215">
        <v>-8.0399999999999999E-2</v>
      </c>
      <c r="AM215">
        <v>-0.112</v>
      </c>
      <c r="AN215">
        <v>0.40674603199999998</v>
      </c>
      <c r="AO215">
        <v>-3.2800000000000003E-2</v>
      </c>
      <c r="AP215">
        <v>0.28260000000000002</v>
      </c>
    </row>
    <row r="216" spans="1:42">
      <c r="A216">
        <v>202011</v>
      </c>
      <c r="B216" t="s">
        <v>2008</v>
      </c>
      <c r="C216" t="s">
        <v>2137</v>
      </c>
      <c r="D216" t="s">
        <v>2138</v>
      </c>
      <c r="E216" s="6">
        <f t="shared" si="6"/>
        <v>44136</v>
      </c>
      <c r="F216" s="6" t="str">
        <f t="shared" si="7"/>
        <v>Vermont-44165</v>
      </c>
      <c r="G216">
        <v>325000</v>
      </c>
      <c r="H216">
        <v>0</v>
      </c>
      <c r="I216">
        <v>0.1246</v>
      </c>
      <c r="J216">
        <v>2164</v>
      </c>
      <c r="K216">
        <v>-0.1406</v>
      </c>
      <c r="L216">
        <v>-0.50470000000000004</v>
      </c>
      <c r="M216">
        <v>81.5</v>
      </c>
      <c r="N216">
        <v>0.11643835600000001</v>
      </c>
      <c r="O216">
        <v>-0.39629629599999999</v>
      </c>
      <c r="P216">
        <v>556</v>
      </c>
      <c r="Q216">
        <v>-0.30499999999999999</v>
      </c>
      <c r="R216">
        <v>0.121</v>
      </c>
      <c r="S216">
        <v>24</v>
      </c>
      <c r="T216">
        <v>0.2</v>
      </c>
      <c r="U216">
        <v>0.5</v>
      </c>
      <c r="V216">
        <v>276</v>
      </c>
      <c r="W216">
        <v>-0.37840000000000001</v>
      </c>
      <c r="X216">
        <v>-0.46089999999999998</v>
      </c>
      <c r="Y216">
        <v>1356</v>
      </c>
      <c r="Z216">
        <v>-0.1757</v>
      </c>
      <c r="AA216">
        <v>0.5151</v>
      </c>
      <c r="AB216">
        <v>162.65637140000001</v>
      </c>
      <c r="AC216">
        <v>-5.5999999999999999E-3</v>
      </c>
      <c r="AD216">
        <v>0.1101</v>
      </c>
      <c r="AE216">
        <v>2000</v>
      </c>
      <c r="AF216">
        <v>0</v>
      </c>
      <c r="AG216">
        <v>-1.5E-3</v>
      </c>
      <c r="AH216">
        <v>509494.1532</v>
      </c>
      <c r="AI216">
        <v>2.4500000000000001E-2</v>
      </c>
      <c r="AJ216">
        <v>0.23269999999999999</v>
      </c>
      <c r="AK216">
        <v>3520</v>
      </c>
      <c r="AL216">
        <v>-0.1545</v>
      </c>
      <c r="AM216">
        <v>-0.33129999999999998</v>
      </c>
      <c r="AN216">
        <v>0.62661737500000003</v>
      </c>
      <c r="AO216">
        <v>-2.6700000000000002E-2</v>
      </c>
      <c r="AP216">
        <v>0.42180000000000001</v>
      </c>
    </row>
    <row r="217" spans="1:42">
      <c r="A217">
        <v>202011</v>
      </c>
      <c r="B217" t="s">
        <v>2008</v>
      </c>
      <c r="C217" t="s">
        <v>2143</v>
      </c>
      <c r="D217" t="s">
        <v>2144</v>
      </c>
      <c r="E217" s="6">
        <f t="shared" si="6"/>
        <v>44136</v>
      </c>
      <c r="F217" s="6" t="str">
        <f t="shared" si="7"/>
        <v>Mississippi-44165</v>
      </c>
      <c r="G217">
        <v>225500</v>
      </c>
      <c r="H217">
        <v>-1.5299999999999999E-2</v>
      </c>
      <c r="I217">
        <v>0.1303</v>
      </c>
      <c r="J217">
        <v>6044</v>
      </c>
      <c r="K217">
        <v>-0.04</v>
      </c>
      <c r="L217">
        <v>-0.41689999999999999</v>
      </c>
      <c r="M217">
        <v>79</v>
      </c>
      <c r="N217">
        <v>1.2820513E-2</v>
      </c>
      <c r="O217">
        <v>-0.150537634</v>
      </c>
      <c r="P217">
        <v>1716</v>
      </c>
      <c r="Q217">
        <v>-0.17180000000000001</v>
      </c>
      <c r="R217">
        <v>-0.2041</v>
      </c>
      <c r="S217">
        <v>160</v>
      </c>
      <c r="T217">
        <v>-0.13039999999999999</v>
      </c>
      <c r="U217">
        <v>0.90480000000000005</v>
      </c>
      <c r="V217">
        <v>988</v>
      </c>
      <c r="W217">
        <v>-0.1051</v>
      </c>
      <c r="X217">
        <v>-0.42559999999999998</v>
      </c>
      <c r="Y217">
        <v>3764</v>
      </c>
      <c r="Z217">
        <v>-7.3800000000000004E-2</v>
      </c>
      <c r="AA217">
        <v>0.49540000000000001</v>
      </c>
      <c r="AB217">
        <v>103.8147123</v>
      </c>
      <c r="AC217">
        <v>2.8999999999999998E-3</v>
      </c>
      <c r="AD217">
        <v>8.2500000000000004E-2</v>
      </c>
      <c r="AE217">
        <v>2027</v>
      </c>
      <c r="AF217">
        <v>-3.3999999999999998E-3</v>
      </c>
      <c r="AG217">
        <v>2.01E-2</v>
      </c>
      <c r="AH217">
        <v>298645.64439999999</v>
      </c>
      <c r="AI217">
        <v>-1.4E-3</v>
      </c>
      <c r="AJ217">
        <v>0.1389</v>
      </c>
      <c r="AK217">
        <v>9808</v>
      </c>
      <c r="AL217">
        <v>-5.33E-2</v>
      </c>
      <c r="AM217">
        <v>-0.23860000000000001</v>
      </c>
      <c r="AN217">
        <v>0.62276637999999995</v>
      </c>
      <c r="AO217">
        <v>-2.2700000000000001E-2</v>
      </c>
      <c r="AP217">
        <v>0.37990000000000002</v>
      </c>
    </row>
    <row r="218" spans="1:42">
      <c r="A218">
        <v>202011</v>
      </c>
      <c r="B218" t="s">
        <v>2008</v>
      </c>
      <c r="C218" t="s">
        <v>2145</v>
      </c>
      <c r="D218" t="s">
        <v>2146</v>
      </c>
      <c r="E218" s="6">
        <f t="shared" si="6"/>
        <v>44136</v>
      </c>
      <c r="F218" s="6" t="str">
        <f t="shared" si="7"/>
        <v>Indiana-44165</v>
      </c>
      <c r="G218">
        <v>209950</v>
      </c>
      <c r="H218">
        <v>-4.5199999999999997E-2</v>
      </c>
      <c r="I218">
        <v>7.7200000000000005E-2</v>
      </c>
      <c r="J218">
        <v>10212</v>
      </c>
      <c r="K218">
        <v>-2.6499999999999999E-2</v>
      </c>
      <c r="L218">
        <v>-0.47639999999999999</v>
      </c>
      <c r="M218">
        <v>47.5</v>
      </c>
      <c r="N218">
        <v>0.10465116300000001</v>
      </c>
      <c r="O218">
        <v>-0.20833333300000001</v>
      </c>
      <c r="P218">
        <v>5264</v>
      </c>
      <c r="Q218">
        <v>-0.15959999999999999</v>
      </c>
      <c r="R218">
        <v>-9.9199999999999997E-2</v>
      </c>
      <c r="S218">
        <v>180</v>
      </c>
      <c r="T218">
        <v>-0.2969</v>
      </c>
      <c r="U218">
        <v>-8.1600000000000006E-2</v>
      </c>
      <c r="V218">
        <v>3740</v>
      </c>
      <c r="W218">
        <v>-3.3099999999999997E-2</v>
      </c>
      <c r="X218">
        <v>-0.38690000000000002</v>
      </c>
      <c r="Y218">
        <v>7490</v>
      </c>
      <c r="Z218">
        <v>-0.1095</v>
      </c>
      <c r="AA218">
        <v>0.22770000000000001</v>
      </c>
      <c r="AB218">
        <v>107.1570976</v>
      </c>
      <c r="AC218">
        <v>-7.1000000000000004E-3</v>
      </c>
      <c r="AD218">
        <v>0.1148</v>
      </c>
      <c r="AE218">
        <v>1888</v>
      </c>
      <c r="AF218">
        <v>-2.8299999999999999E-2</v>
      </c>
      <c r="AG218">
        <v>-3.9699999999999999E-2</v>
      </c>
      <c r="AH218">
        <v>285124.90340000001</v>
      </c>
      <c r="AI218">
        <v>-3.5299999999999998E-2</v>
      </c>
      <c r="AJ218">
        <v>9.5799999999999996E-2</v>
      </c>
      <c r="AK218">
        <v>17702</v>
      </c>
      <c r="AL218">
        <v>-6.3399999999999998E-2</v>
      </c>
      <c r="AM218">
        <v>-0.30859999999999999</v>
      </c>
      <c r="AN218">
        <v>0.73345084199999999</v>
      </c>
      <c r="AO218">
        <v>-6.8400000000000002E-2</v>
      </c>
      <c r="AP218">
        <v>0.42059999999999997</v>
      </c>
    </row>
    <row r="219" spans="1:42">
      <c r="A219">
        <v>202011</v>
      </c>
      <c r="B219" t="s">
        <v>2008</v>
      </c>
      <c r="C219" t="s">
        <v>2141</v>
      </c>
      <c r="D219" t="s">
        <v>2142</v>
      </c>
      <c r="E219" s="6">
        <f t="shared" si="6"/>
        <v>44136</v>
      </c>
      <c r="F219" s="6" t="str">
        <f t="shared" si="7"/>
        <v>New mexico-44165</v>
      </c>
      <c r="G219">
        <v>280000</v>
      </c>
      <c r="H219">
        <v>-1.6899999999999998E-2</v>
      </c>
      <c r="I219">
        <v>9.8000000000000004E-2</v>
      </c>
      <c r="J219">
        <v>4897</v>
      </c>
      <c r="K219">
        <v>-2.0199999999999999E-2</v>
      </c>
      <c r="L219">
        <v>-0.35639999999999999</v>
      </c>
      <c r="M219">
        <v>62</v>
      </c>
      <c r="N219">
        <v>3.3333333E-2</v>
      </c>
      <c r="O219">
        <v>-0.27058823500000001</v>
      </c>
      <c r="P219">
        <v>1584</v>
      </c>
      <c r="Q219">
        <v>-0.20319999999999999</v>
      </c>
      <c r="R219">
        <v>-0.1391</v>
      </c>
      <c r="S219">
        <v>80</v>
      </c>
      <c r="T219">
        <v>-4.7600000000000003E-2</v>
      </c>
      <c r="U219">
        <v>-4.7600000000000003E-2</v>
      </c>
      <c r="V219">
        <v>884</v>
      </c>
      <c r="W219">
        <v>-0.16919999999999999</v>
      </c>
      <c r="X219">
        <v>-0.46100000000000002</v>
      </c>
      <c r="Y219">
        <v>3578</v>
      </c>
      <c r="Z219">
        <v>-9.4399999999999998E-2</v>
      </c>
      <c r="AA219">
        <v>0.3301</v>
      </c>
      <c r="AB219">
        <v>140.8450704</v>
      </c>
      <c r="AC219">
        <v>-5.9999999999999995E-4</v>
      </c>
      <c r="AD219">
        <v>8.8499999999999995E-2</v>
      </c>
      <c r="AE219">
        <v>1964.5</v>
      </c>
      <c r="AF219">
        <v>-2.3E-3</v>
      </c>
      <c r="AG219">
        <v>3.3E-3</v>
      </c>
      <c r="AH219">
        <v>446693.03639999998</v>
      </c>
      <c r="AI219">
        <v>-1.0999999999999999E-2</v>
      </c>
      <c r="AJ219">
        <v>0.16600000000000001</v>
      </c>
      <c r="AK219">
        <v>8475</v>
      </c>
      <c r="AL219">
        <v>-5.2999999999999999E-2</v>
      </c>
      <c r="AM219">
        <v>-0.17710000000000001</v>
      </c>
      <c r="AN219">
        <v>0.73065141899999997</v>
      </c>
      <c r="AO219">
        <v>-5.9900000000000002E-2</v>
      </c>
      <c r="AP219">
        <v>0.37709999999999999</v>
      </c>
    </row>
    <row r="220" spans="1:42">
      <c r="A220">
        <v>202011</v>
      </c>
      <c r="B220" t="s">
        <v>2008</v>
      </c>
      <c r="C220" t="s">
        <v>2151</v>
      </c>
      <c r="D220" t="s">
        <v>2152</v>
      </c>
      <c r="E220" s="6">
        <f t="shared" si="6"/>
        <v>44136</v>
      </c>
      <c r="F220" s="6" t="str">
        <f t="shared" si="7"/>
        <v>California-44165</v>
      </c>
      <c r="G220">
        <v>727044</v>
      </c>
      <c r="H220">
        <v>-4.0000000000000001E-3</v>
      </c>
      <c r="I220">
        <v>0.26440000000000002</v>
      </c>
      <c r="J220">
        <v>51254</v>
      </c>
      <c r="K220">
        <v>-6.1699999999999998E-2</v>
      </c>
      <c r="L220">
        <v>-0.35370000000000001</v>
      </c>
      <c r="M220">
        <v>47</v>
      </c>
      <c r="N220">
        <v>0.17499999999999999</v>
      </c>
      <c r="O220">
        <v>-0.20338983099999999</v>
      </c>
      <c r="P220">
        <v>29708</v>
      </c>
      <c r="Q220">
        <v>-0.2324</v>
      </c>
      <c r="R220">
        <v>2.1499999999999998E-2</v>
      </c>
      <c r="S220">
        <v>1532</v>
      </c>
      <c r="T220">
        <v>-0.1656</v>
      </c>
      <c r="U220">
        <v>6.6900000000000001E-2</v>
      </c>
      <c r="V220">
        <v>10544</v>
      </c>
      <c r="W220">
        <v>-0.18770000000000001</v>
      </c>
      <c r="X220">
        <v>-0.48730000000000001</v>
      </c>
      <c r="Y220">
        <v>56712</v>
      </c>
      <c r="Z220">
        <v>-5.1499999999999997E-2</v>
      </c>
      <c r="AA220">
        <v>0.31009999999999999</v>
      </c>
      <c r="AB220">
        <v>420.65625</v>
      </c>
      <c r="AC220">
        <v>8.0000000000000002E-3</v>
      </c>
      <c r="AD220">
        <v>0.3483</v>
      </c>
      <c r="AE220">
        <v>1813</v>
      </c>
      <c r="AF220">
        <v>-7.7000000000000002E-3</v>
      </c>
      <c r="AG220">
        <v>-2.0500000000000001E-2</v>
      </c>
      <c r="AH220">
        <v>1536489.149</v>
      </c>
      <c r="AI220">
        <v>6.7999999999999996E-3</v>
      </c>
      <c r="AJ220">
        <v>0.2903</v>
      </c>
      <c r="AK220">
        <v>107966</v>
      </c>
      <c r="AL220">
        <v>-5.6399999999999999E-2</v>
      </c>
      <c r="AM220">
        <v>-0.1193</v>
      </c>
      <c r="AN220">
        <v>1.1064892500000001</v>
      </c>
      <c r="AO220">
        <v>1.1900000000000001E-2</v>
      </c>
      <c r="AP220">
        <v>0.56059999999999999</v>
      </c>
    </row>
    <row r="221" spans="1:42">
      <c r="A221">
        <v>202011</v>
      </c>
      <c r="B221" t="s">
        <v>2008</v>
      </c>
      <c r="C221" t="s">
        <v>2159</v>
      </c>
      <c r="D221" t="s">
        <v>2160</v>
      </c>
      <c r="E221" s="6">
        <f t="shared" si="6"/>
        <v>44136</v>
      </c>
      <c r="F221" s="6" t="str">
        <f t="shared" si="7"/>
        <v>Maine-44165</v>
      </c>
      <c r="G221">
        <v>295000</v>
      </c>
      <c r="H221">
        <v>0</v>
      </c>
      <c r="I221">
        <v>0.13900000000000001</v>
      </c>
      <c r="J221">
        <v>4157</v>
      </c>
      <c r="K221">
        <v>-9.9000000000000005E-2</v>
      </c>
      <c r="L221">
        <v>-0.47739999999999999</v>
      </c>
      <c r="M221">
        <v>65</v>
      </c>
      <c r="N221">
        <v>0.14035087700000001</v>
      </c>
      <c r="O221">
        <v>-0.40366972499999998</v>
      </c>
      <c r="P221">
        <v>1364</v>
      </c>
      <c r="Q221">
        <v>-0.3301</v>
      </c>
      <c r="R221">
        <v>0.14810000000000001</v>
      </c>
      <c r="S221">
        <v>48</v>
      </c>
      <c r="T221">
        <v>-0.1429</v>
      </c>
      <c r="U221">
        <v>0.33329999999999999</v>
      </c>
      <c r="V221">
        <v>712</v>
      </c>
      <c r="W221">
        <v>-0.19089999999999999</v>
      </c>
      <c r="X221">
        <v>-0.31269999999999998</v>
      </c>
      <c r="Y221">
        <v>1370</v>
      </c>
      <c r="Z221">
        <v>-0.1246</v>
      </c>
      <c r="AA221">
        <v>0.45129999999999998</v>
      </c>
      <c r="AB221">
        <v>174.12173200000001</v>
      </c>
      <c r="AC221">
        <v>2.4199999999999999E-2</v>
      </c>
      <c r="AD221">
        <v>0.1573</v>
      </c>
      <c r="AE221">
        <v>1680</v>
      </c>
      <c r="AF221">
        <v>-5.8999999999999999E-3</v>
      </c>
      <c r="AG221">
        <v>-7.1000000000000004E-3</v>
      </c>
      <c r="AH221">
        <v>449086.33149999997</v>
      </c>
      <c r="AI221">
        <v>2.3E-3</v>
      </c>
      <c r="AJ221">
        <v>0.15959999999999999</v>
      </c>
      <c r="AK221">
        <v>5527</v>
      </c>
      <c r="AL221">
        <v>-0.1055</v>
      </c>
      <c r="AM221">
        <v>-0.37890000000000001</v>
      </c>
      <c r="AN221">
        <v>0.32956458999999999</v>
      </c>
      <c r="AO221">
        <v>-9.5999999999999992E-3</v>
      </c>
      <c r="AP221">
        <v>0.2109</v>
      </c>
    </row>
    <row r="222" spans="1:42">
      <c r="A222">
        <v>202011</v>
      </c>
      <c r="B222" t="s">
        <v>2008</v>
      </c>
      <c r="C222" t="s">
        <v>2197</v>
      </c>
      <c r="D222" t="s">
        <v>2198</v>
      </c>
      <c r="E222" s="6">
        <f t="shared" si="6"/>
        <v>44136</v>
      </c>
      <c r="F222" s="6" t="str">
        <f t="shared" si="7"/>
        <v>Delaware-44165</v>
      </c>
      <c r="G222">
        <v>349900</v>
      </c>
      <c r="H222">
        <v>0</v>
      </c>
      <c r="I222">
        <v>8.6999999999999994E-2</v>
      </c>
      <c r="J222">
        <v>2044</v>
      </c>
      <c r="K222">
        <v>-6.5000000000000002E-2</v>
      </c>
      <c r="L222">
        <v>-0.51259999999999994</v>
      </c>
      <c r="M222">
        <v>67.5</v>
      </c>
      <c r="N222">
        <v>5.46875E-2</v>
      </c>
      <c r="O222">
        <v>-0.22413793100000001</v>
      </c>
      <c r="P222">
        <v>912</v>
      </c>
      <c r="Q222">
        <v>-0.2349</v>
      </c>
      <c r="R222">
        <v>-7.3200000000000001E-2</v>
      </c>
      <c r="S222">
        <v>236</v>
      </c>
      <c r="T222">
        <v>-0.37230000000000002</v>
      </c>
      <c r="U222">
        <v>1.1071</v>
      </c>
      <c r="V222">
        <v>356</v>
      </c>
      <c r="W222">
        <v>-0.16819999999999999</v>
      </c>
      <c r="X222">
        <v>-0.6079</v>
      </c>
      <c r="Y222">
        <v>3231</v>
      </c>
      <c r="Z222">
        <v>-3.9E-2</v>
      </c>
      <c r="AA222">
        <v>6.8042999999999996</v>
      </c>
      <c r="AB222">
        <v>161.42016129999999</v>
      </c>
      <c r="AC222">
        <v>-1.5699999999999999E-2</v>
      </c>
      <c r="AD222">
        <v>7.6100000000000001E-2</v>
      </c>
      <c r="AE222">
        <v>1957</v>
      </c>
      <c r="AF222">
        <v>-1.1599999999999999E-2</v>
      </c>
      <c r="AG222">
        <v>-9.1000000000000004E-3</v>
      </c>
      <c r="AH222">
        <v>473880.98340000003</v>
      </c>
      <c r="AI222">
        <v>-6.4999999999999997E-3</v>
      </c>
      <c r="AJ222">
        <v>0.11550000000000001</v>
      </c>
      <c r="AK222">
        <v>5275</v>
      </c>
      <c r="AL222">
        <v>-4.9200000000000001E-2</v>
      </c>
      <c r="AM222">
        <v>0.1447</v>
      </c>
      <c r="AN222">
        <v>1.58072407</v>
      </c>
      <c r="AO222">
        <v>4.2799999999999998E-2</v>
      </c>
      <c r="AP222">
        <v>1.482</v>
      </c>
    </row>
    <row r="223" spans="1:42">
      <c r="A223">
        <v>202011</v>
      </c>
      <c r="B223" t="s">
        <v>2008</v>
      </c>
      <c r="C223" t="s">
        <v>2191</v>
      </c>
      <c r="D223" t="s">
        <v>2192</v>
      </c>
      <c r="E223" s="6">
        <f t="shared" si="6"/>
        <v>44136</v>
      </c>
      <c r="F223" s="6" t="str">
        <f t="shared" si="7"/>
        <v>South dakota-44165</v>
      </c>
      <c r="G223">
        <v>240400</v>
      </c>
      <c r="H223">
        <v>-1.8800000000000001E-2</v>
      </c>
      <c r="I223">
        <v>2.0999999999999999E-3</v>
      </c>
      <c r="J223">
        <v>2191</v>
      </c>
      <c r="K223">
        <v>-0.1573</v>
      </c>
      <c r="L223">
        <v>-0.44119999999999998</v>
      </c>
      <c r="M223">
        <v>56.5</v>
      </c>
      <c r="N223">
        <v>0.13</v>
      </c>
      <c r="O223">
        <v>-0.143939394</v>
      </c>
      <c r="P223">
        <v>584</v>
      </c>
      <c r="Q223">
        <v>-0.25890000000000002</v>
      </c>
      <c r="R223">
        <v>-0.30480000000000002</v>
      </c>
      <c r="S223">
        <v>4</v>
      </c>
      <c r="T223">
        <v>-0.83330000000000004</v>
      </c>
      <c r="U223">
        <v>-0.8</v>
      </c>
      <c r="V223">
        <v>240</v>
      </c>
      <c r="W223">
        <v>-0.38140000000000002</v>
      </c>
      <c r="X223">
        <v>-0.58899999999999997</v>
      </c>
      <c r="Y223">
        <v>793</v>
      </c>
      <c r="Z223">
        <v>-0.115</v>
      </c>
      <c r="AA223">
        <v>2.1219999999999999</v>
      </c>
      <c r="AB223">
        <v>132.2200393</v>
      </c>
      <c r="AC223">
        <v>8.6E-3</v>
      </c>
      <c r="AD223">
        <v>8.48E-2</v>
      </c>
      <c r="AE223">
        <v>1853.5</v>
      </c>
      <c r="AF223">
        <v>-9.9000000000000008E-3</v>
      </c>
      <c r="AG223">
        <v>-5.4300000000000001E-2</v>
      </c>
      <c r="AH223">
        <v>317943.13829999999</v>
      </c>
      <c r="AI223">
        <v>-8.3999999999999995E-3</v>
      </c>
      <c r="AJ223">
        <v>5.1299999999999998E-2</v>
      </c>
      <c r="AK223">
        <v>2984</v>
      </c>
      <c r="AL223">
        <v>-0.14649999999999999</v>
      </c>
      <c r="AM223">
        <v>-0.2853</v>
      </c>
      <c r="AN223">
        <v>0.36193518899999999</v>
      </c>
      <c r="AO223">
        <v>1.7299999999999999E-2</v>
      </c>
      <c r="AP223">
        <v>0.29720000000000002</v>
      </c>
    </row>
    <row r="224" spans="1:42">
      <c r="A224">
        <v>202011</v>
      </c>
      <c r="B224" t="s">
        <v>2008</v>
      </c>
      <c r="C224" t="s">
        <v>2163</v>
      </c>
      <c r="D224" t="s">
        <v>2164</v>
      </c>
      <c r="E224" s="6">
        <f t="shared" si="6"/>
        <v>44136</v>
      </c>
      <c r="F224" s="6" t="str">
        <f t="shared" si="7"/>
        <v>Wyoming-44165</v>
      </c>
      <c r="G224">
        <v>267250</v>
      </c>
      <c r="H224">
        <v>-4.2099999999999999E-2</v>
      </c>
      <c r="I224">
        <v>-6.4999999999999997E-3</v>
      </c>
      <c r="J224">
        <v>2113</v>
      </c>
      <c r="K224">
        <v>-9.5100000000000004E-2</v>
      </c>
      <c r="L224">
        <v>-0.30580000000000002</v>
      </c>
      <c r="M224">
        <v>72.5</v>
      </c>
      <c r="N224">
        <v>8.2089551999999996E-2</v>
      </c>
      <c r="O224">
        <v>-0.27500000000000002</v>
      </c>
      <c r="P224">
        <v>548</v>
      </c>
      <c r="Q224">
        <v>-0.21709999999999999</v>
      </c>
      <c r="R224">
        <v>3.7900000000000003E-2</v>
      </c>
      <c r="S224">
        <v>8</v>
      </c>
      <c r="T224">
        <v>-0.81820000000000004</v>
      </c>
      <c r="U224">
        <v>-0.6</v>
      </c>
      <c r="V224">
        <v>276</v>
      </c>
      <c r="W224">
        <v>-0.31680000000000003</v>
      </c>
      <c r="X224">
        <v>-0.42499999999999999</v>
      </c>
      <c r="Y224">
        <v>947</v>
      </c>
      <c r="Z224">
        <v>-0.1207</v>
      </c>
      <c r="AA224">
        <v>0.52990000000000004</v>
      </c>
      <c r="AB224">
        <v>125.90328409999999</v>
      </c>
      <c r="AC224">
        <v>-1.6199999999999999E-2</v>
      </c>
      <c r="AD224">
        <v>2.64E-2</v>
      </c>
      <c r="AE224">
        <v>2157</v>
      </c>
      <c r="AF224">
        <v>-1.6E-2</v>
      </c>
      <c r="AG224">
        <v>9.4000000000000004E-3</v>
      </c>
      <c r="AH224">
        <v>602899.11410000001</v>
      </c>
      <c r="AI224">
        <v>-1.47E-2</v>
      </c>
      <c r="AJ224">
        <v>-7.2900000000000006E-2</v>
      </c>
      <c r="AK224">
        <v>3060</v>
      </c>
      <c r="AL224">
        <v>-0.1032</v>
      </c>
      <c r="AM224">
        <v>-0.1646</v>
      </c>
      <c r="AN224">
        <v>0.44817794599999999</v>
      </c>
      <c r="AO224">
        <v>-1.3100000000000001E-2</v>
      </c>
      <c r="AP224">
        <v>0.24479999999999999</v>
      </c>
    </row>
    <row r="225" spans="1:42">
      <c r="A225">
        <v>202011</v>
      </c>
      <c r="B225" t="s">
        <v>2008</v>
      </c>
      <c r="C225" t="s">
        <v>2157</v>
      </c>
      <c r="D225" t="s">
        <v>2158</v>
      </c>
      <c r="E225" s="6">
        <f t="shared" si="6"/>
        <v>44136</v>
      </c>
      <c r="F225" s="6" t="str">
        <f t="shared" si="7"/>
        <v>Iowa-44165</v>
      </c>
      <c r="G225">
        <v>214900</v>
      </c>
      <c r="H225">
        <v>-5.0000000000000001E-4</v>
      </c>
      <c r="I225">
        <v>7.7200000000000005E-2</v>
      </c>
      <c r="J225">
        <v>9663</v>
      </c>
      <c r="K225">
        <v>-5.5199999999999999E-2</v>
      </c>
      <c r="L225">
        <v>-0.34339999999999998</v>
      </c>
      <c r="M225">
        <v>70</v>
      </c>
      <c r="N225">
        <v>4.4776119000000003E-2</v>
      </c>
      <c r="O225">
        <v>-6.6666666999999999E-2</v>
      </c>
      <c r="P225">
        <v>2984</v>
      </c>
      <c r="Q225">
        <v>-0.1484</v>
      </c>
      <c r="R225">
        <v>-9.5799999999999996E-2</v>
      </c>
      <c r="S225">
        <v>416</v>
      </c>
      <c r="T225">
        <v>-0.16800000000000001</v>
      </c>
      <c r="U225">
        <v>0.73329999999999995</v>
      </c>
      <c r="V225">
        <v>2588</v>
      </c>
      <c r="W225">
        <v>-0.1137</v>
      </c>
      <c r="X225">
        <v>-0.29060000000000002</v>
      </c>
      <c r="Y225">
        <v>6997</v>
      </c>
      <c r="Z225">
        <v>-8.77E-2</v>
      </c>
      <c r="AA225">
        <v>0.65959999999999996</v>
      </c>
      <c r="AB225">
        <v>130.01144199999999</v>
      </c>
      <c r="AC225">
        <v>1.1999999999999999E-3</v>
      </c>
      <c r="AD225">
        <v>7.3899999999999993E-2</v>
      </c>
      <c r="AE225">
        <v>1593</v>
      </c>
      <c r="AF225">
        <v>-6.1999999999999998E-3</v>
      </c>
      <c r="AG225">
        <v>-8.0999999999999996E-3</v>
      </c>
      <c r="AH225">
        <v>253968.3475</v>
      </c>
      <c r="AI225">
        <v>-9.2999999999999992E-3</v>
      </c>
      <c r="AJ225">
        <v>4.8500000000000001E-2</v>
      </c>
      <c r="AK225">
        <v>16660</v>
      </c>
      <c r="AL225">
        <v>-6.9199999999999998E-2</v>
      </c>
      <c r="AM225">
        <v>-0.1201</v>
      </c>
      <c r="AN225">
        <v>0.72410224599999995</v>
      </c>
      <c r="AO225">
        <v>-2.58E-2</v>
      </c>
      <c r="AP225">
        <v>0.43759999999999999</v>
      </c>
    </row>
    <row r="226" spans="1:42">
      <c r="A226">
        <v>202011</v>
      </c>
      <c r="B226" t="s">
        <v>2008</v>
      </c>
      <c r="C226" t="s">
        <v>2217</v>
      </c>
      <c r="D226" t="s">
        <v>2218</v>
      </c>
      <c r="E226" s="6">
        <f t="shared" si="6"/>
        <v>44136</v>
      </c>
      <c r="F226" s="6" t="str">
        <f t="shared" si="7"/>
        <v>Nebraska-44165</v>
      </c>
      <c r="G226">
        <v>241950</v>
      </c>
      <c r="H226">
        <v>-1.24E-2</v>
      </c>
      <c r="I226">
        <v>5.3100000000000001E-2</v>
      </c>
      <c r="J226">
        <v>3635</v>
      </c>
      <c r="K226">
        <v>-3.7600000000000001E-2</v>
      </c>
      <c r="L226">
        <v>-0.38469999999999999</v>
      </c>
      <c r="M226">
        <v>63</v>
      </c>
      <c r="N226">
        <v>8.6206897000000005E-2</v>
      </c>
      <c r="O226">
        <v>8.6206897000000005E-2</v>
      </c>
      <c r="P226">
        <v>1472</v>
      </c>
      <c r="Q226">
        <v>-0.18759999999999999</v>
      </c>
      <c r="R226">
        <v>-0.1804</v>
      </c>
      <c r="S226">
        <v>96</v>
      </c>
      <c r="T226">
        <v>-0.41460000000000002</v>
      </c>
      <c r="U226">
        <v>0</v>
      </c>
      <c r="V226">
        <v>584</v>
      </c>
      <c r="W226">
        <v>-0.17050000000000001</v>
      </c>
      <c r="X226">
        <v>-0.54090000000000005</v>
      </c>
      <c r="Y226">
        <v>4183</v>
      </c>
      <c r="Z226">
        <v>-9.5200000000000007E-2</v>
      </c>
      <c r="AA226">
        <v>0.51229999999999998</v>
      </c>
      <c r="AB226">
        <v>119.891931</v>
      </c>
      <c r="AC226">
        <v>8.0000000000000002E-3</v>
      </c>
      <c r="AD226">
        <v>5.1999999999999998E-2</v>
      </c>
      <c r="AE226">
        <v>1916</v>
      </c>
      <c r="AF226">
        <v>-2.0400000000000001E-2</v>
      </c>
      <c r="AG226">
        <v>1E-3</v>
      </c>
      <c r="AH226">
        <v>305517.92009999999</v>
      </c>
      <c r="AI226">
        <v>-2.8999999999999998E-3</v>
      </c>
      <c r="AJ226">
        <v>9.4100000000000003E-2</v>
      </c>
      <c r="AK226">
        <v>7818</v>
      </c>
      <c r="AL226">
        <v>-6.93E-2</v>
      </c>
      <c r="AM226">
        <v>-9.8699999999999996E-2</v>
      </c>
      <c r="AN226">
        <v>1.1507565340000001</v>
      </c>
      <c r="AO226">
        <v>-7.3200000000000001E-2</v>
      </c>
      <c r="AP226">
        <v>0.68259999999999998</v>
      </c>
    </row>
    <row r="227" spans="1:42">
      <c r="A227">
        <v>202011</v>
      </c>
      <c r="B227" t="s">
        <v>2008</v>
      </c>
      <c r="C227" t="s">
        <v>2121</v>
      </c>
      <c r="D227" t="s">
        <v>2122</v>
      </c>
      <c r="E227" s="6">
        <f t="shared" si="6"/>
        <v>44136</v>
      </c>
      <c r="F227" s="6" t="str">
        <f t="shared" si="7"/>
        <v>Kentucky-44165</v>
      </c>
      <c r="G227">
        <v>225000</v>
      </c>
      <c r="H227">
        <v>-2.1299999999999999E-2</v>
      </c>
      <c r="I227">
        <v>7.7299999999999994E-2</v>
      </c>
      <c r="J227">
        <v>7447</v>
      </c>
      <c r="K227">
        <v>-2.5399999999999999E-2</v>
      </c>
      <c r="L227">
        <v>-0.49380000000000002</v>
      </c>
      <c r="M227">
        <v>56</v>
      </c>
      <c r="N227">
        <v>5.6603774000000003E-2</v>
      </c>
      <c r="O227">
        <v>-0.211267606</v>
      </c>
      <c r="P227">
        <v>3244</v>
      </c>
      <c r="Q227">
        <v>-0.1716</v>
      </c>
      <c r="R227">
        <v>-0.15260000000000001</v>
      </c>
      <c r="S227">
        <v>164</v>
      </c>
      <c r="T227">
        <v>-8.8900000000000007E-2</v>
      </c>
      <c r="U227">
        <v>-2.3800000000000002E-2</v>
      </c>
      <c r="V227">
        <v>2044</v>
      </c>
      <c r="W227">
        <v>-6.0699999999999997E-2</v>
      </c>
      <c r="X227">
        <v>-0.3967</v>
      </c>
      <c r="Y227">
        <v>8500</v>
      </c>
      <c r="Z227">
        <v>-6.5199999999999994E-2</v>
      </c>
      <c r="AA227">
        <v>0.50949999999999995</v>
      </c>
      <c r="AB227">
        <v>115.23301050000001</v>
      </c>
      <c r="AC227">
        <v>7.7000000000000002E-3</v>
      </c>
      <c r="AD227">
        <v>0.1023</v>
      </c>
      <c r="AE227">
        <v>1809.5</v>
      </c>
      <c r="AF227">
        <v>-2.1899999999999999E-2</v>
      </c>
      <c r="AG227">
        <v>-2.8199999999999999E-2</v>
      </c>
      <c r="AH227">
        <v>319632.29619999998</v>
      </c>
      <c r="AI227">
        <v>-1.9599999999999999E-2</v>
      </c>
      <c r="AJ227">
        <v>0.1404</v>
      </c>
      <c r="AK227">
        <v>15947</v>
      </c>
      <c r="AL227">
        <v>-4.7E-2</v>
      </c>
      <c r="AM227">
        <v>-0.21609999999999999</v>
      </c>
      <c r="AN227">
        <v>1.1413992209999999</v>
      </c>
      <c r="AO227">
        <v>-4.8599999999999997E-2</v>
      </c>
      <c r="AP227">
        <v>0.75870000000000004</v>
      </c>
    </row>
    <row r="228" spans="1:42">
      <c r="A228">
        <v>202011</v>
      </c>
      <c r="B228" t="s">
        <v>2008</v>
      </c>
      <c r="C228" t="s">
        <v>2193</v>
      </c>
      <c r="D228" t="s">
        <v>2194</v>
      </c>
      <c r="E228" s="6">
        <f t="shared" si="6"/>
        <v>44136</v>
      </c>
      <c r="F228" s="6" t="str">
        <f t="shared" si="7"/>
        <v>Arizona-44165</v>
      </c>
      <c r="G228">
        <v>389750</v>
      </c>
      <c r="H228">
        <v>-5.9999999999999995E-4</v>
      </c>
      <c r="I228">
        <v>0.11360000000000001</v>
      </c>
      <c r="J228">
        <v>11207</v>
      </c>
      <c r="K228">
        <v>-4.2799999999999998E-2</v>
      </c>
      <c r="L228">
        <v>-0.49149999999999999</v>
      </c>
      <c r="M228">
        <v>42</v>
      </c>
      <c r="N228">
        <v>7.6923077000000006E-2</v>
      </c>
      <c r="O228">
        <v>-0.23636363599999999</v>
      </c>
      <c r="P228">
        <v>7988</v>
      </c>
      <c r="Q228">
        <v>-0.1336</v>
      </c>
      <c r="R228">
        <v>-0.1041</v>
      </c>
      <c r="S228">
        <v>840</v>
      </c>
      <c r="T228">
        <v>-0.1429</v>
      </c>
      <c r="U228">
        <v>9.3799999999999994E-2</v>
      </c>
      <c r="V228">
        <v>3924</v>
      </c>
      <c r="W228">
        <v>-7.1900000000000006E-2</v>
      </c>
      <c r="X228">
        <v>-0.55100000000000005</v>
      </c>
      <c r="Y228">
        <v>17842</v>
      </c>
      <c r="Z228">
        <v>-2.9399999999999999E-2</v>
      </c>
      <c r="AA228">
        <v>0.31809999999999999</v>
      </c>
      <c r="AB228">
        <v>203.74125190000001</v>
      </c>
      <c r="AC228">
        <v>1.0999999999999999E-2</v>
      </c>
      <c r="AD228">
        <v>0.1585</v>
      </c>
      <c r="AE228">
        <v>1980.5</v>
      </c>
      <c r="AF228">
        <v>-1.12E-2</v>
      </c>
      <c r="AG228">
        <v>-5.33E-2</v>
      </c>
      <c r="AH228">
        <v>655575.98670000001</v>
      </c>
      <c r="AI228">
        <v>6.1000000000000004E-3</v>
      </c>
      <c r="AJ228">
        <v>0.17560000000000001</v>
      </c>
      <c r="AK228">
        <v>29049</v>
      </c>
      <c r="AL228">
        <v>-3.4599999999999999E-2</v>
      </c>
      <c r="AM228">
        <v>-0.1835</v>
      </c>
      <c r="AN228">
        <v>1.5920406890000001</v>
      </c>
      <c r="AO228">
        <v>2.1999999999999999E-2</v>
      </c>
      <c r="AP228">
        <v>0.97789999999999999</v>
      </c>
    </row>
    <row r="229" spans="1:42">
      <c r="A229">
        <v>202011</v>
      </c>
      <c r="B229" t="s">
        <v>2008</v>
      </c>
      <c r="C229" t="s">
        <v>2187</v>
      </c>
      <c r="D229" t="s">
        <v>2188</v>
      </c>
      <c r="E229" s="6">
        <f t="shared" si="6"/>
        <v>44136</v>
      </c>
      <c r="F229" s="6" t="str">
        <f t="shared" si="7"/>
        <v>Hawaii-44165</v>
      </c>
      <c r="G229">
        <v>641000</v>
      </c>
      <c r="H229">
        <v>3.0999999999999999E-3</v>
      </c>
      <c r="I229">
        <v>-5.04E-2</v>
      </c>
      <c r="J229">
        <v>6540</v>
      </c>
      <c r="K229">
        <v>-3.7000000000000002E-3</v>
      </c>
      <c r="L229">
        <v>0.1003</v>
      </c>
      <c r="M229">
        <v>77</v>
      </c>
      <c r="N229">
        <v>5.4794520999999999E-2</v>
      </c>
      <c r="O229">
        <v>-3.7499999999999999E-2</v>
      </c>
      <c r="P229">
        <v>1572</v>
      </c>
      <c r="Q229">
        <v>5.1000000000000004E-3</v>
      </c>
      <c r="R229">
        <v>-5.2999999999999999E-2</v>
      </c>
      <c r="S229">
        <v>52</v>
      </c>
      <c r="T229">
        <v>-0.38100000000000001</v>
      </c>
      <c r="U229">
        <v>0.85709999999999997</v>
      </c>
      <c r="V229">
        <v>712</v>
      </c>
      <c r="W229">
        <v>0.1056</v>
      </c>
      <c r="X229">
        <v>-0.33829999999999999</v>
      </c>
      <c r="Y229">
        <v>1215</v>
      </c>
      <c r="Z229">
        <v>2.2700000000000001E-2</v>
      </c>
      <c r="AA229">
        <v>0.28299999999999997</v>
      </c>
      <c r="AB229">
        <v>551.56867490000002</v>
      </c>
      <c r="AC229">
        <v>1.5E-3</v>
      </c>
      <c r="AD229">
        <v>7.1599999999999997E-2</v>
      </c>
      <c r="AE229">
        <v>1156.5</v>
      </c>
      <c r="AF229">
        <v>3.0000000000000001E-3</v>
      </c>
      <c r="AG229">
        <v>-0.1104</v>
      </c>
      <c r="AH229">
        <v>1228379.7760000001</v>
      </c>
      <c r="AI229">
        <v>1.4500000000000001E-2</v>
      </c>
      <c r="AJ229">
        <v>-7.3599999999999999E-2</v>
      </c>
      <c r="AK229">
        <v>7755</v>
      </c>
      <c r="AL229">
        <v>4.0000000000000002E-4</v>
      </c>
      <c r="AM229">
        <v>0.12540000000000001</v>
      </c>
      <c r="AN229">
        <v>0.18577981700000001</v>
      </c>
      <c r="AO229">
        <v>4.7999999999999996E-3</v>
      </c>
      <c r="AP229">
        <v>2.6499999999999999E-2</v>
      </c>
    </row>
    <row r="230" spans="1:42">
      <c r="A230">
        <v>202011</v>
      </c>
      <c r="B230" t="s">
        <v>2008</v>
      </c>
      <c r="C230" t="s">
        <v>2199</v>
      </c>
      <c r="D230" t="s">
        <v>2200</v>
      </c>
      <c r="E230" s="6">
        <f t="shared" si="6"/>
        <v>44136</v>
      </c>
      <c r="F230" s="6" t="str">
        <f t="shared" si="7"/>
        <v>Illinois-44165</v>
      </c>
      <c r="G230">
        <v>249450</v>
      </c>
      <c r="H230">
        <v>-4.02E-2</v>
      </c>
      <c r="I230">
        <v>8.5000000000000006E-2</v>
      </c>
      <c r="J230">
        <v>38882</v>
      </c>
      <c r="K230">
        <v>-6.4500000000000002E-2</v>
      </c>
      <c r="L230">
        <v>-0.32779999999999998</v>
      </c>
      <c r="M230">
        <v>61.5</v>
      </c>
      <c r="N230">
        <v>9.8214285999999998E-2</v>
      </c>
      <c r="O230">
        <v>-3.90625E-2</v>
      </c>
      <c r="P230">
        <v>13520</v>
      </c>
      <c r="Q230">
        <v>-0.21870000000000001</v>
      </c>
      <c r="R230">
        <v>-4.5199999999999997E-2</v>
      </c>
      <c r="S230">
        <v>392</v>
      </c>
      <c r="T230">
        <v>-0.30499999999999999</v>
      </c>
      <c r="U230">
        <v>0.11360000000000001</v>
      </c>
      <c r="V230">
        <v>8868</v>
      </c>
      <c r="W230">
        <v>-0.21099999999999999</v>
      </c>
      <c r="X230">
        <v>-0.31209999999999999</v>
      </c>
      <c r="Y230">
        <v>26636</v>
      </c>
      <c r="Z230">
        <v>-0.1124</v>
      </c>
      <c r="AA230">
        <v>0.3327</v>
      </c>
      <c r="AB230">
        <v>127.34375</v>
      </c>
      <c r="AC230">
        <v>-1.8499999999999999E-2</v>
      </c>
      <c r="AD230">
        <v>0.1174</v>
      </c>
      <c r="AE230">
        <v>1579.5</v>
      </c>
      <c r="AF230">
        <v>-1.5900000000000001E-2</v>
      </c>
      <c r="AG230">
        <v>-7.5800000000000006E-2</v>
      </c>
      <c r="AH230">
        <v>378274.54029999999</v>
      </c>
      <c r="AI230">
        <v>-2.4400000000000002E-2</v>
      </c>
      <c r="AJ230">
        <v>0.11260000000000001</v>
      </c>
      <c r="AK230">
        <v>65518</v>
      </c>
      <c r="AL230">
        <v>-8.4599999999999995E-2</v>
      </c>
      <c r="AM230">
        <v>-0.15820000000000001</v>
      </c>
      <c r="AN230">
        <v>0.68504706500000001</v>
      </c>
      <c r="AO230">
        <v>-3.6999999999999998E-2</v>
      </c>
      <c r="AP230">
        <v>0.33950000000000002</v>
      </c>
    </row>
    <row r="231" spans="1:42">
      <c r="A231">
        <v>202011</v>
      </c>
      <c r="B231" t="s">
        <v>2008</v>
      </c>
      <c r="C231" t="s">
        <v>2215</v>
      </c>
      <c r="D231" t="s">
        <v>2216</v>
      </c>
      <c r="E231" s="6">
        <f t="shared" si="6"/>
        <v>44136</v>
      </c>
      <c r="F231" s="6" t="str">
        <f t="shared" si="7"/>
        <v>Texas-44165</v>
      </c>
      <c r="G231">
        <v>304308</v>
      </c>
      <c r="H231">
        <v>-1.6E-2</v>
      </c>
      <c r="I231">
        <v>4.9700000000000001E-2</v>
      </c>
      <c r="J231">
        <v>62778</v>
      </c>
      <c r="K231">
        <v>-5.1999999999999998E-2</v>
      </c>
      <c r="L231">
        <v>-0.3967</v>
      </c>
      <c r="M231">
        <v>55.5</v>
      </c>
      <c r="N231">
        <v>9.0909089999999994E-3</v>
      </c>
      <c r="O231">
        <v>-0.159090909</v>
      </c>
      <c r="P231">
        <v>28208</v>
      </c>
      <c r="Q231">
        <v>-6.2100000000000002E-2</v>
      </c>
      <c r="R231">
        <v>-6.2700000000000006E-2</v>
      </c>
      <c r="S231">
        <v>3644</v>
      </c>
      <c r="T231">
        <v>-0.27060000000000001</v>
      </c>
      <c r="U231">
        <v>0.25140000000000001</v>
      </c>
      <c r="V231">
        <v>15996</v>
      </c>
      <c r="W231">
        <v>-0.13739999999999999</v>
      </c>
      <c r="X231">
        <v>-0.46039999999999998</v>
      </c>
      <c r="Y231">
        <v>53478</v>
      </c>
      <c r="Z231">
        <v>-4.58E-2</v>
      </c>
      <c r="AA231">
        <v>0.50629999999999997</v>
      </c>
      <c r="AB231">
        <v>144.30859369999999</v>
      </c>
      <c r="AC231">
        <v>4.1999999999999997E-3</v>
      </c>
      <c r="AD231">
        <v>0.1008</v>
      </c>
      <c r="AE231">
        <v>2132</v>
      </c>
      <c r="AF231">
        <v>-1.2999999999999999E-2</v>
      </c>
      <c r="AG231">
        <v>-3.3500000000000002E-2</v>
      </c>
      <c r="AH231">
        <v>459670.26360000001</v>
      </c>
      <c r="AI231">
        <v>-1.6000000000000001E-3</v>
      </c>
      <c r="AJ231">
        <v>0.12529999999999999</v>
      </c>
      <c r="AK231">
        <v>116256</v>
      </c>
      <c r="AL231">
        <v>-4.9099999999999998E-2</v>
      </c>
      <c r="AM231">
        <v>-0.16700000000000001</v>
      </c>
      <c r="AN231">
        <v>0.85185893099999999</v>
      </c>
      <c r="AO231">
        <v>5.4999999999999997E-3</v>
      </c>
      <c r="AP231">
        <v>0.51070000000000004</v>
      </c>
    </row>
    <row r="232" spans="1:42">
      <c r="A232">
        <v>202011</v>
      </c>
      <c r="B232" t="s">
        <v>2008</v>
      </c>
      <c r="C232" t="s">
        <v>2155</v>
      </c>
      <c r="D232" t="s">
        <v>2156</v>
      </c>
      <c r="E232" s="6">
        <f t="shared" si="6"/>
        <v>44136</v>
      </c>
      <c r="F232" s="6" t="str">
        <f t="shared" si="7"/>
        <v>Louisiana-44165</v>
      </c>
      <c r="G232">
        <v>250450</v>
      </c>
      <c r="H232">
        <v>-1.8E-3</v>
      </c>
      <c r="I232">
        <v>0.1038</v>
      </c>
      <c r="J232">
        <v>10718</v>
      </c>
      <c r="K232">
        <v>-4.1000000000000002E-2</v>
      </c>
      <c r="L232">
        <v>-0.42530000000000001</v>
      </c>
      <c r="M232">
        <v>79.5</v>
      </c>
      <c r="N232">
        <v>1.9230769000000002E-2</v>
      </c>
      <c r="O232">
        <v>-9.6590909000000003E-2</v>
      </c>
      <c r="P232">
        <v>3272</v>
      </c>
      <c r="Q232">
        <v>-1.21E-2</v>
      </c>
      <c r="R232">
        <v>-0.17369999999999999</v>
      </c>
      <c r="S232">
        <v>172</v>
      </c>
      <c r="T232">
        <v>-0.41099999999999998</v>
      </c>
      <c r="U232">
        <v>0.19439999999999999</v>
      </c>
      <c r="V232">
        <v>2388</v>
      </c>
      <c r="W232">
        <v>-6.8599999999999994E-2</v>
      </c>
      <c r="X232">
        <v>-0.40179999999999999</v>
      </c>
      <c r="Y232">
        <v>7313</v>
      </c>
      <c r="Z232">
        <v>-4.1300000000000003E-2</v>
      </c>
      <c r="AA232">
        <v>0.65600000000000003</v>
      </c>
      <c r="AB232">
        <v>126.27357120000001</v>
      </c>
      <c r="AC232">
        <v>2.7000000000000001E-3</v>
      </c>
      <c r="AD232">
        <v>7.9500000000000001E-2</v>
      </c>
      <c r="AE232">
        <v>1964</v>
      </c>
      <c r="AF232">
        <v>-6.1000000000000004E-3</v>
      </c>
      <c r="AG232">
        <v>1.9199999999999998E-2</v>
      </c>
      <c r="AH232">
        <v>348584.78370000003</v>
      </c>
      <c r="AI232">
        <v>-1.5E-3</v>
      </c>
      <c r="AJ232">
        <v>0.156</v>
      </c>
      <c r="AK232">
        <v>18031</v>
      </c>
      <c r="AL232">
        <v>-4.1099999999999998E-2</v>
      </c>
      <c r="AM232">
        <v>-0.21829999999999999</v>
      </c>
      <c r="AN232">
        <v>0.68231013200000001</v>
      </c>
      <c r="AO232">
        <v>-2.0000000000000001E-4</v>
      </c>
      <c r="AP232">
        <v>0.44550000000000001</v>
      </c>
    </row>
    <row r="233" spans="1:42">
      <c r="A233">
        <v>202011</v>
      </c>
      <c r="B233" t="s">
        <v>2008</v>
      </c>
      <c r="C233" t="s">
        <v>2133</v>
      </c>
      <c r="D233" t="s">
        <v>2134</v>
      </c>
      <c r="E233" s="6">
        <f t="shared" si="6"/>
        <v>44136</v>
      </c>
      <c r="F233" s="6" t="str">
        <f t="shared" si="7"/>
        <v>Washington-44165</v>
      </c>
      <c r="G233">
        <v>509500</v>
      </c>
      <c r="H233">
        <v>1.9199999999999998E-2</v>
      </c>
      <c r="I233">
        <v>0.1077</v>
      </c>
      <c r="J233">
        <v>8885</v>
      </c>
      <c r="K233">
        <v>-0.27660000000000001</v>
      </c>
      <c r="L233">
        <v>-0.48159999999999997</v>
      </c>
      <c r="M233">
        <v>47</v>
      </c>
      <c r="N233">
        <v>0.20512820500000001</v>
      </c>
      <c r="O233">
        <v>-0.18965517200000001</v>
      </c>
      <c r="P233">
        <v>5688</v>
      </c>
      <c r="Q233">
        <v>-0.32640000000000002</v>
      </c>
      <c r="R233">
        <v>-6.2E-2</v>
      </c>
      <c r="S233">
        <v>764</v>
      </c>
      <c r="T233">
        <v>-0.31790000000000002</v>
      </c>
      <c r="U233">
        <v>0.63249999999999995</v>
      </c>
      <c r="V233">
        <v>2496</v>
      </c>
      <c r="W233">
        <v>-0.29970000000000002</v>
      </c>
      <c r="X233">
        <v>-0.43120000000000003</v>
      </c>
      <c r="Y233">
        <v>16058</v>
      </c>
      <c r="Z233">
        <v>-1.44E-2</v>
      </c>
      <c r="AA233">
        <v>0.51629999999999998</v>
      </c>
      <c r="AB233">
        <v>269.0569319</v>
      </c>
      <c r="AC233">
        <v>1.9199999999999998E-2</v>
      </c>
      <c r="AD233">
        <v>0.19040000000000001</v>
      </c>
      <c r="AE233">
        <v>1844.5</v>
      </c>
      <c r="AF233">
        <v>-2.3E-2</v>
      </c>
      <c r="AG233">
        <v>-8.9099999999999999E-2</v>
      </c>
      <c r="AH233">
        <v>743700.0736</v>
      </c>
      <c r="AI233">
        <v>3.0300000000000001E-2</v>
      </c>
      <c r="AJ233">
        <v>0.16</v>
      </c>
      <c r="AK233">
        <v>24943</v>
      </c>
      <c r="AL233">
        <v>-0.12709999999999999</v>
      </c>
      <c r="AM233">
        <v>-0.10050000000000001</v>
      </c>
      <c r="AN233">
        <v>1.8073157010000001</v>
      </c>
      <c r="AO233">
        <v>0.48080000000000001</v>
      </c>
      <c r="AP233">
        <v>1.1894</v>
      </c>
    </row>
    <row r="234" spans="1:42">
      <c r="A234">
        <v>202011</v>
      </c>
      <c r="B234" t="s">
        <v>2008</v>
      </c>
      <c r="C234" t="s">
        <v>2131</v>
      </c>
      <c r="D234" t="s">
        <v>2132</v>
      </c>
      <c r="E234" s="6">
        <f t="shared" si="6"/>
        <v>44136</v>
      </c>
      <c r="F234" s="6" t="str">
        <f t="shared" si="7"/>
        <v>South carolina-44165</v>
      </c>
      <c r="G234">
        <v>284945</v>
      </c>
      <c r="H234">
        <v>-2.0000000000000001E-4</v>
      </c>
      <c r="I234">
        <v>3.09E-2</v>
      </c>
      <c r="J234">
        <v>16364</v>
      </c>
      <c r="K234">
        <v>-4.6699999999999998E-2</v>
      </c>
      <c r="L234">
        <v>-0.42720000000000002</v>
      </c>
      <c r="M234">
        <v>63.5</v>
      </c>
      <c r="N234">
        <v>7.9365080000000001E-3</v>
      </c>
      <c r="O234">
        <v>-0.20624999999999999</v>
      </c>
      <c r="P234">
        <v>6040</v>
      </c>
      <c r="Q234">
        <v>-0.10440000000000001</v>
      </c>
      <c r="R234">
        <v>-0.1517</v>
      </c>
      <c r="S234">
        <v>1224</v>
      </c>
      <c r="T234">
        <v>-0.19470000000000001</v>
      </c>
      <c r="U234">
        <v>0.45710000000000001</v>
      </c>
      <c r="V234">
        <v>3644</v>
      </c>
      <c r="W234">
        <v>-0.1198</v>
      </c>
      <c r="X234">
        <v>-0.50080000000000002</v>
      </c>
      <c r="Y234">
        <v>14168</v>
      </c>
      <c r="Z234">
        <v>-4.0500000000000001E-2</v>
      </c>
      <c r="AA234">
        <v>0.38369999999999999</v>
      </c>
      <c r="AB234">
        <v>134.39534399999999</v>
      </c>
      <c r="AC234">
        <v>4.4000000000000003E-3</v>
      </c>
      <c r="AD234">
        <v>0.23760000000000001</v>
      </c>
      <c r="AE234">
        <v>1686</v>
      </c>
      <c r="AF234">
        <v>-8.2000000000000007E-3</v>
      </c>
      <c r="AG234">
        <v>8.77E-2</v>
      </c>
      <c r="AH234">
        <v>450918.24579999998</v>
      </c>
      <c r="AI234">
        <v>5.1999999999999998E-3</v>
      </c>
      <c r="AJ234">
        <v>7.8200000000000006E-2</v>
      </c>
      <c r="AK234">
        <v>30532</v>
      </c>
      <c r="AL234">
        <v>-4.3799999999999999E-2</v>
      </c>
      <c r="AM234">
        <v>-0.21329999999999999</v>
      </c>
      <c r="AN234">
        <v>0.86580298200000005</v>
      </c>
      <c r="AO234">
        <v>5.5999999999999999E-3</v>
      </c>
      <c r="AP234">
        <v>0.50739999999999996</v>
      </c>
    </row>
    <row r="235" spans="1:42">
      <c r="A235">
        <v>202011</v>
      </c>
      <c r="B235" t="s">
        <v>2008</v>
      </c>
      <c r="C235" t="s">
        <v>2185</v>
      </c>
      <c r="D235" t="s">
        <v>2186</v>
      </c>
      <c r="E235" s="6">
        <f t="shared" si="6"/>
        <v>44136</v>
      </c>
      <c r="F235" s="6" t="str">
        <f t="shared" si="7"/>
        <v>North carolina-44165</v>
      </c>
      <c r="G235">
        <v>341484</v>
      </c>
      <c r="H235">
        <v>-1.0200000000000001E-2</v>
      </c>
      <c r="I235">
        <v>0.1016</v>
      </c>
      <c r="J235">
        <v>21495</v>
      </c>
      <c r="K235">
        <v>-5.8700000000000002E-2</v>
      </c>
      <c r="L235">
        <v>-0.50209999999999999</v>
      </c>
      <c r="M235">
        <v>57.5</v>
      </c>
      <c r="N235">
        <v>2.6785713999999999E-2</v>
      </c>
      <c r="O235">
        <v>-0.28125</v>
      </c>
      <c r="P235">
        <v>9892</v>
      </c>
      <c r="Q235">
        <v>-0.16450000000000001</v>
      </c>
      <c r="R235">
        <v>-0.14990000000000001</v>
      </c>
      <c r="S235">
        <v>1308</v>
      </c>
      <c r="T235">
        <v>-0.29070000000000001</v>
      </c>
      <c r="U235">
        <v>0.61880000000000002</v>
      </c>
      <c r="V235">
        <v>4692</v>
      </c>
      <c r="W235">
        <v>-0.1187</v>
      </c>
      <c r="X235">
        <v>-0.53149999999999997</v>
      </c>
      <c r="Y235">
        <v>23430</v>
      </c>
      <c r="Z235">
        <v>3.1099999999999999E-2</v>
      </c>
      <c r="AA235">
        <v>0.43430000000000002</v>
      </c>
      <c r="AB235">
        <v>147.0536645</v>
      </c>
      <c r="AC235">
        <v>5.8999999999999999E-3</v>
      </c>
      <c r="AD235">
        <v>0.114</v>
      </c>
      <c r="AE235">
        <v>1906</v>
      </c>
      <c r="AF235">
        <v>-2.6100000000000002E-2</v>
      </c>
      <c r="AG235">
        <v>-2.46E-2</v>
      </c>
      <c r="AH235">
        <v>478441.84350000002</v>
      </c>
      <c r="AI235">
        <v>-6.7000000000000002E-3</v>
      </c>
      <c r="AJ235">
        <v>0.15440000000000001</v>
      </c>
      <c r="AK235">
        <v>44925</v>
      </c>
      <c r="AL235">
        <v>-1.3899999999999999E-2</v>
      </c>
      <c r="AM235">
        <v>-0.245</v>
      </c>
      <c r="AN235">
        <v>1.0900209350000001</v>
      </c>
      <c r="AO235">
        <v>9.4899999999999998E-2</v>
      </c>
      <c r="AP235">
        <v>0.71160000000000001</v>
      </c>
    </row>
    <row r="236" spans="1:42">
      <c r="A236">
        <v>202011</v>
      </c>
      <c r="B236" t="s">
        <v>2008</v>
      </c>
      <c r="C236" t="s">
        <v>2125</v>
      </c>
      <c r="D236" t="s">
        <v>2126</v>
      </c>
      <c r="E236" s="6">
        <f t="shared" si="6"/>
        <v>44136</v>
      </c>
      <c r="F236" s="6" t="str">
        <f t="shared" si="7"/>
        <v>Georgia-44165</v>
      </c>
      <c r="G236">
        <v>325000</v>
      </c>
      <c r="H236">
        <v>-8.2000000000000007E-3</v>
      </c>
      <c r="I236">
        <v>0.1017</v>
      </c>
      <c r="J236">
        <v>36012</v>
      </c>
      <c r="K236">
        <v>-6.8500000000000005E-2</v>
      </c>
      <c r="L236">
        <v>-0.47070000000000001</v>
      </c>
      <c r="M236">
        <v>51</v>
      </c>
      <c r="N236">
        <v>4.0816326999999999E-2</v>
      </c>
      <c r="O236">
        <v>-0.203125</v>
      </c>
      <c r="P236">
        <v>17208</v>
      </c>
      <c r="Q236">
        <v>-0.1363</v>
      </c>
      <c r="R236">
        <v>-0.15229999999999999</v>
      </c>
      <c r="S236">
        <v>2284</v>
      </c>
      <c r="T236">
        <v>-0.29330000000000001</v>
      </c>
      <c r="U236">
        <v>0.2021</v>
      </c>
      <c r="V236">
        <v>8516</v>
      </c>
      <c r="W236">
        <v>-0.14330000000000001</v>
      </c>
      <c r="X236">
        <v>-0.55359999999999998</v>
      </c>
      <c r="Y236">
        <v>37308</v>
      </c>
      <c r="Z236">
        <v>-2.9000000000000001E-2</v>
      </c>
      <c r="AA236">
        <v>0.34949999999999998</v>
      </c>
      <c r="AB236">
        <v>126.62023929999999</v>
      </c>
      <c r="AC236">
        <v>1.4E-3</v>
      </c>
      <c r="AD236">
        <v>0.1351</v>
      </c>
      <c r="AE236">
        <v>1920</v>
      </c>
      <c r="AF236">
        <v>-2.5899999999999999E-2</v>
      </c>
      <c r="AG236">
        <v>-6.4299999999999996E-2</v>
      </c>
      <c r="AH236">
        <v>464281.22659999999</v>
      </c>
      <c r="AI236">
        <v>4.4000000000000003E-3</v>
      </c>
      <c r="AJ236">
        <v>0.1681</v>
      </c>
      <c r="AK236">
        <v>73320</v>
      </c>
      <c r="AL236">
        <v>-4.8800000000000003E-2</v>
      </c>
      <c r="AM236">
        <v>-0.23380000000000001</v>
      </c>
      <c r="AN236">
        <v>1.035988004</v>
      </c>
      <c r="AO236">
        <v>4.2200000000000001E-2</v>
      </c>
      <c r="AP236">
        <v>0.62970000000000004</v>
      </c>
    </row>
    <row r="237" spans="1:42">
      <c r="A237">
        <v>202011</v>
      </c>
      <c r="B237" t="s">
        <v>2008</v>
      </c>
      <c r="C237" t="s">
        <v>2207</v>
      </c>
      <c r="D237" t="s">
        <v>2208</v>
      </c>
      <c r="E237" s="6">
        <f t="shared" si="6"/>
        <v>44136</v>
      </c>
      <c r="F237" s="6" t="str">
        <f t="shared" si="7"/>
        <v>Oregon-44165</v>
      </c>
      <c r="G237">
        <v>475000</v>
      </c>
      <c r="H237">
        <v>1.09E-2</v>
      </c>
      <c r="I237">
        <v>0.13120000000000001</v>
      </c>
      <c r="J237">
        <v>6809</v>
      </c>
      <c r="K237">
        <v>-0.1384</v>
      </c>
      <c r="L237">
        <v>-0.5454</v>
      </c>
      <c r="M237">
        <v>54</v>
      </c>
      <c r="N237">
        <v>3.8461538000000003E-2</v>
      </c>
      <c r="O237">
        <v>-0.22857142899999999</v>
      </c>
      <c r="P237">
        <v>3852</v>
      </c>
      <c r="Q237">
        <v>-0.2107</v>
      </c>
      <c r="R237">
        <v>-0.10829999999999999</v>
      </c>
      <c r="S237">
        <v>1856</v>
      </c>
      <c r="T237">
        <v>-0.16700000000000001</v>
      </c>
      <c r="U237">
        <v>0.79149999999999998</v>
      </c>
      <c r="V237">
        <v>2788</v>
      </c>
      <c r="W237">
        <v>-0.17610000000000001</v>
      </c>
      <c r="X237">
        <v>-0.46879999999999999</v>
      </c>
      <c r="Y237">
        <v>10681</v>
      </c>
      <c r="Z237">
        <v>-5.2400000000000002E-2</v>
      </c>
      <c r="AA237">
        <v>0.43519999999999998</v>
      </c>
      <c r="AB237">
        <v>245.93613350000001</v>
      </c>
      <c r="AC237">
        <v>1.77E-2</v>
      </c>
      <c r="AD237">
        <v>0.1363</v>
      </c>
      <c r="AE237">
        <v>1979.5</v>
      </c>
      <c r="AF237">
        <v>-2.8E-3</v>
      </c>
      <c r="AG237">
        <v>1.2999999999999999E-3</v>
      </c>
      <c r="AH237">
        <v>642530.375</v>
      </c>
      <c r="AI237">
        <v>1.3599999999999999E-2</v>
      </c>
      <c r="AJ237">
        <v>0.16750000000000001</v>
      </c>
      <c r="AK237">
        <v>17490</v>
      </c>
      <c r="AL237">
        <v>-8.7900000000000006E-2</v>
      </c>
      <c r="AM237">
        <v>-0.21990000000000001</v>
      </c>
      <c r="AN237">
        <v>1.568659128</v>
      </c>
      <c r="AO237">
        <v>0.1424</v>
      </c>
      <c r="AP237">
        <v>1.0718000000000001</v>
      </c>
    </row>
    <row r="238" spans="1:42">
      <c r="A238">
        <v>202011</v>
      </c>
      <c r="B238" t="s">
        <v>2008</v>
      </c>
      <c r="C238" t="s">
        <v>2219</v>
      </c>
      <c r="D238" t="s">
        <v>2220</v>
      </c>
      <c r="E238" s="6">
        <f t="shared" si="6"/>
        <v>44136</v>
      </c>
      <c r="F238" s="6" t="str">
        <f t="shared" si="7"/>
        <v>Oklahoma-44165</v>
      </c>
      <c r="G238">
        <v>224574</v>
      </c>
      <c r="H238">
        <v>-1.29E-2</v>
      </c>
      <c r="I238">
        <v>6.9400000000000003E-2</v>
      </c>
      <c r="J238">
        <v>8315</v>
      </c>
      <c r="K238">
        <v>-3.3399999999999999E-2</v>
      </c>
      <c r="L238">
        <v>-0.42020000000000002</v>
      </c>
      <c r="M238">
        <v>55.5</v>
      </c>
      <c r="N238">
        <v>4.7169810999999999E-2</v>
      </c>
      <c r="O238">
        <v>-0.159090909</v>
      </c>
      <c r="P238">
        <v>3632</v>
      </c>
      <c r="Q238">
        <v>-4.3200000000000002E-2</v>
      </c>
      <c r="R238">
        <v>1.11E-2</v>
      </c>
      <c r="S238">
        <v>164</v>
      </c>
      <c r="T238">
        <v>-0.44590000000000002</v>
      </c>
      <c r="U238">
        <v>0.2424</v>
      </c>
      <c r="V238">
        <v>1900</v>
      </c>
      <c r="W238">
        <v>-0.14099999999999999</v>
      </c>
      <c r="X238">
        <v>-0.42280000000000001</v>
      </c>
      <c r="Y238">
        <v>7293</v>
      </c>
      <c r="Z238">
        <v>-6.2199999999999998E-2</v>
      </c>
      <c r="AA238">
        <v>2.2199</v>
      </c>
      <c r="AB238">
        <v>111.46624679999999</v>
      </c>
      <c r="AC238">
        <v>1.6999999999999999E-3</v>
      </c>
      <c r="AD238">
        <v>6.2799999999999995E-2</v>
      </c>
      <c r="AE238">
        <v>1908.5</v>
      </c>
      <c r="AF238">
        <v>-2.58E-2</v>
      </c>
      <c r="AG238">
        <v>-1.7299999999999999E-2</v>
      </c>
      <c r="AH238">
        <v>316273.75199999998</v>
      </c>
      <c r="AI238">
        <v>-3.5999999999999999E-3</v>
      </c>
      <c r="AJ238">
        <v>0.11799999999999999</v>
      </c>
      <c r="AK238">
        <v>15608</v>
      </c>
      <c r="AL238">
        <v>-4.7100000000000003E-2</v>
      </c>
      <c r="AM238">
        <v>-0.06</v>
      </c>
      <c r="AN238">
        <v>0.877089597</v>
      </c>
      <c r="AO238">
        <v>-2.7E-2</v>
      </c>
      <c r="AP238">
        <v>0.71909999999999996</v>
      </c>
    </row>
    <row r="239" spans="1:42">
      <c r="A239">
        <v>202011</v>
      </c>
      <c r="B239" t="s">
        <v>2008</v>
      </c>
      <c r="C239" t="s">
        <v>2135</v>
      </c>
      <c r="D239" t="s">
        <v>2136</v>
      </c>
      <c r="E239" s="6">
        <f t="shared" si="6"/>
        <v>44136</v>
      </c>
      <c r="F239" s="6" t="str">
        <f t="shared" si="7"/>
        <v>Pennsylvania-44165</v>
      </c>
      <c r="G239">
        <v>263522</v>
      </c>
      <c r="H239">
        <v>-5.5999999999999999E-3</v>
      </c>
      <c r="I239">
        <v>0.17169999999999999</v>
      </c>
      <c r="J239">
        <v>22852</v>
      </c>
      <c r="K239">
        <v>-5.8000000000000003E-2</v>
      </c>
      <c r="L239">
        <v>-0.43840000000000001</v>
      </c>
      <c r="M239">
        <v>57.5</v>
      </c>
      <c r="N239">
        <v>4.5454544999999999E-2</v>
      </c>
      <c r="O239">
        <v>-0.243421053</v>
      </c>
      <c r="P239">
        <v>9520</v>
      </c>
      <c r="Q239">
        <v>-0.2263</v>
      </c>
      <c r="R239">
        <v>-0.1116</v>
      </c>
      <c r="S239">
        <v>496</v>
      </c>
      <c r="T239">
        <v>-0.36080000000000001</v>
      </c>
      <c r="U239">
        <v>0.1273</v>
      </c>
      <c r="V239">
        <v>6164</v>
      </c>
      <c r="W239">
        <v>-0.15140000000000001</v>
      </c>
      <c r="X239">
        <v>-0.41849999999999998</v>
      </c>
      <c r="Y239">
        <v>22401</v>
      </c>
      <c r="Z239">
        <v>-8.9499999999999996E-2</v>
      </c>
      <c r="AA239">
        <v>1.4530000000000001</v>
      </c>
      <c r="AB239">
        <v>134.81135320000001</v>
      </c>
      <c r="AC239">
        <v>2.3E-3</v>
      </c>
      <c r="AD239">
        <v>0.2364</v>
      </c>
      <c r="AE239">
        <v>1650.5</v>
      </c>
      <c r="AF239">
        <v>-1.46E-2</v>
      </c>
      <c r="AG239">
        <v>-2.4500000000000001E-2</v>
      </c>
      <c r="AH239">
        <v>390710.34730000002</v>
      </c>
      <c r="AI239">
        <v>-2.8E-3</v>
      </c>
      <c r="AJ239">
        <v>0.21190000000000001</v>
      </c>
      <c r="AK239">
        <v>45253</v>
      </c>
      <c r="AL239">
        <v>-7.3800000000000004E-2</v>
      </c>
      <c r="AM239">
        <v>-9.1700000000000004E-2</v>
      </c>
      <c r="AN239">
        <v>0.98026430899999994</v>
      </c>
      <c r="AO239">
        <v>-3.4000000000000002E-2</v>
      </c>
      <c r="AP239">
        <v>0.75580000000000003</v>
      </c>
    </row>
    <row r="240" spans="1:42">
      <c r="A240">
        <v>202011</v>
      </c>
      <c r="B240" t="s">
        <v>2008</v>
      </c>
      <c r="C240" t="s">
        <v>2189</v>
      </c>
      <c r="D240" t="s">
        <v>2190</v>
      </c>
      <c r="E240" s="6">
        <f t="shared" si="6"/>
        <v>44136</v>
      </c>
      <c r="F240" s="6" t="str">
        <f t="shared" si="7"/>
        <v>Utah-44165</v>
      </c>
      <c r="G240">
        <v>533400</v>
      </c>
      <c r="H240">
        <v>3.5700000000000003E-2</v>
      </c>
      <c r="I240">
        <v>0.2853</v>
      </c>
      <c r="J240">
        <v>4622</v>
      </c>
      <c r="K240">
        <v>-0.1532</v>
      </c>
      <c r="L240">
        <v>-0.5998</v>
      </c>
      <c r="M240">
        <v>50</v>
      </c>
      <c r="N240">
        <v>0.13636363600000001</v>
      </c>
      <c r="O240">
        <v>-0.19354838699999999</v>
      </c>
      <c r="P240">
        <v>2628</v>
      </c>
      <c r="Q240">
        <v>-0.312</v>
      </c>
      <c r="R240">
        <v>-0.30620000000000003</v>
      </c>
      <c r="S240">
        <v>272</v>
      </c>
      <c r="T240">
        <v>-0.42370000000000002</v>
      </c>
      <c r="U240">
        <v>-0.20930000000000001</v>
      </c>
      <c r="V240">
        <v>964</v>
      </c>
      <c r="W240">
        <v>-0.22009999999999999</v>
      </c>
      <c r="X240">
        <v>-0.69799999999999995</v>
      </c>
      <c r="Y240">
        <v>9377</v>
      </c>
      <c r="Z240">
        <v>-7.6600000000000001E-2</v>
      </c>
      <c r="AA240">
        <v>0.39929999999999999</v>
      </c>
      <c r="AB240">
        <v>206.7942357</v>
      </c>
      <c r="AC240">
        <v>1.26E-2</v>
      </c>
      <c r="AD240">
        <v>0.29449999999999998</v>
      </c>
      <c r="AE240">
        <v>2530</v>
      </c>
      <c r="AF240">
        <v>1.2E-2</v>
      </c>
      <c r="AG240">
        <v>-2.9899999999999999E-2</v>
      </c>
      <c r="AH240">
        <v>1059093.8759999999</v>
      </c>
      <c r="AI240">
        <v>6.3E-2</v>
      </c>
      <c r="AJ240">
        <v>0.50609999999999999</v>
      </c>
      <c r="AK240">
        <v>13999</v>
      </c>
      <c r="AL240">
        <v>-0.10340000000000001</v>
      </c>
      <c r="AM240">
        <v>-0.2329</v>
      </c>
      <c r="AN240">
        <v>2.0287754219999998</v>
      </c>
      <c r="AO240">
        <v>0.16819999999999999</v>
      </c>
      <c r="AP240">
        <v>1.4484999999999999</v>
      </c>
    </row>
    <row r="241" spans="1:42">
      <c r="A241">
        <v>202011</v>
      </c>
      <c r="B241" t="s">
        <v>2008</v>
      </c>
      <c r="C241" t="s">
        <v>2123</v>
      </c>
      <c r="D241" t="s">
        <v>2124</v>
      </c>
      <c r="E241" s="6">
        <f t="shared" si="6"/>
        <v>44136</v>
      </c>
      <c r="F241" s="6" t="str">
        <f t="shared" si="7"/>
        <v>Ohio-44165</v>
      </c>
      <c r="G241">
        <v>191900</v>
      </c>
      <c r="H241">
        <v>-4.0500000000000001E-2</v>
      </c>
      <c r="I241">
        <v>6.6699999999999995E-2</v>
      </c>
      <c r="J241">
        <v>16890</v>
      </c>
      <c r="K241">
        <v>-3.1600000000000003E-2</v>
      </c>
      <c r="L241">
        <v>-0.4612</v>
      </c>
      <c r="M241">
        <v>47</v>
      </c>
      <c r="N241">
        <v>9.3023255999999999E-2</v>
      </c>
      <c r="O241">
        <v>-0.21666666700000001</v>
      </c>
      <c r="P241">
        <v>8836</v>
      </c>
      <c r="Q241">
        <v>-0.2319</v>
      </c>
      <c r="R241">
        <v>-0.14810000000000001</v>
      </c>
      <c r="S241">
        <v>492</v>
      </c>
      <c r="T241">
        <v>-0.12770000000000001</v>
      </c>
      <c r="U241">
        <v>0.2059</v>
      </c>
      <c r="V241">
        <v>6160</v>
      </c>
      <c r="W241">
        <v>-7.0000000000000007E-2</v>
      </c>
      <c r="X241">
        <v>-0.3982</v>
      </c>
      <c r="Y241">
        <v>21137</v>
      </c>
      <c r="Z241">
        <v>-9.01E-2</v>
      </c>
      <c r="AA241">
        <v>0.22159999999999999</v>
      </c>
      <c r="AB241">
        <v>103.20872780000001</v>
      </c>
      <c r="AC241">
        <v>-1.44E-2</v>
      </c>
      <c r="AD241">
        <v>9.0899999999999995E-2</v>
      </c>
      <c r="AE241">
        <v>1656.5</v>
      </c>
      <c r="AF241">
        <v>-2.6200000000000001E-2</v>
      </c>
      <c r="AG241">
        <v>-3.1300000000000001E-2</v>
      </c>
      <c r="AH241">
        <v>286273.83409999998</v>
      </c>
      <c r="AI241">
        <v>-2.2700000000000001E-2</v>
      </c>
      <c r="AJ241">
        <v>0.11940000000000001</v>
      </c>
      <c r="AK241">
        <v>38027</v>
      </c>
      <c r="AL241">
        <v>-6.5100000000000005E-2</v>
      </c>
      <c r="AM241">
        <v>-0.21840000000000001</v>
      </c>
      <c r="AN241">
        <v>1.251450562</v>
      </c>
      <c r="AO241">
        <v>-8.0399999999999999E-2</v>
      </c>
      <c r="AP241">
        <v>0.69950000000000001</v>
      </c>
    </row>
    <row r="242" spans="1:42">
      <c r="A242">
        <v>202011</v>
      </c>
      <c r="B242" t="s">
        <v>2008</v>
      </c>
      <c r="C242" t="s">
        <v>2149</v>
      </c>
      <c r="D242" t="s">
        <v>2150</v>
      </c>
      <c r="E242" s="6">
        <f t="shared" si="6"/>
        <v>44136</v>
      </c>
      <c r="F242" s="6" t="str">
        <f t="shared" si="7"/>
        <v>Alaska-44165</v>
      </c>
      <c r="G242">
        <v>299250</v>
      </c>
      <c r="H242">
        <v>-2.2000000000000001E-3</v>
      </c>
      <c r="I242">
        <v>3.3700000000000001E-2</v>
      </c>
      <c r="J242">
        <v>1804</v>
      </c>
      <c r="K242">
        <v>-0.1157</v>
      </c>
      <c r="L242">
        <v>-0.39069999999999999</v>
      </c>
      <c r="M242">
        <v>79</v>
      </c>
      <c r="N242">
        <v>0.16176470600000001</v>
      </c>
      <c r="O242">
        <v>-0.159574468</v>
      </c>
      <c r="P242">
        <v>460</v>
      </c>
      <c r="Q242">
        <v>-0.18440000000000001</v>
      </c>
      <c r="R242">
        <v>-8.7300000000000003E-2</v>
      </c>
      <c r="S242">
        <v>20</v>
      </c>
      <c r="T242">
        <v>-0.58330000000000004</v>
      </c>
      <c r="U242">
        <v>-0.16669999999999999</v>
      </c>
      <c r="V242">
        <v>348</v>
      </c>
      <c r="W242">
        <v>-0.24349999999999999</v>
      </c>
      <c r="X242">
        <v>-0.45960000000000001</v>
      </c>
      <c r="Y242">
        <v>125</v>
      </c>
      <c r="Z242">
        <v>8.0999999999999996E-3</v>
      </c>
      <c r="AA242">
        <v>0.52439999999999998</v>
      </c>
      <c r="AB242">
        <v>176.88437020000001</v>
      </c>
      <c r="AC242">
        <v>-1.9E-2</v>
      </c>
      <c r="AD242">
        <v>6.7199999999999996E-2</v>
      </c>
      <c r="AE242">
        <v>1680</v>
      </c>
      <c r="AF242">
        <v>-5.3E-3</v>
      </c>
      <c r="AG242">
        <v>-3.1099999999999999E-2</v>
      </c>
      <c r="AH242">
        <v>378473.81079999998</v>
      </c>
      <c r="AI242">
        <v>1.2500000000000001E-2</v>
      </c>
      <c r="AJ242">
        <v>0.15740000000000001</v>
      </c>
      <c r="AK242">
        <v>1929</v>
      </c>
      <c r="AL242">
        <v>-0.1086</v>
      </c>
      <c r="AM242">
        <v>-0.36609999999999998</v>
      </c>
      <c r="AN242">
        <v>6.9290465999999995E-2</v>
      </c>
      <c r="AO242">
        <v>8.5000000000000006E-3</v>
      </c>
      <c r="AP242">
        <v>4.1599999999999998E-2</v>
      </c>
    </row>
    <row r="243" spans="1:42">
      <c r="A243">
        <v>202011</v>
      </c>
      <c r="B243" t="s">
        <v>2008</v>
      </c>
      <c r="C243" t="s">
        <v>2161</v>
      </c>
      <c r="D243" t="s">
        <v>2162</v>
      </c>
      <c r="E243" s="6">
        <f t="shared" si="6"/>
        <v>44136</v>
      </c>
      <c r="F243" s="6" t="str">
        <f t="shared" si="7"/>
        <v>Colorado-44165</v>
      </c>
      <c r="G243">
        <v>512786</v>
      </c>
      <c r="H243">
        <v>5.4999999999999997E-3</v>
      </c>
      <c r="I243">
        <v>7.9799999999999996E-2</v>
      </c>
      <c r="J243">
        <v>13175</v>
      </c>
      <c r="K243">
        <v>-0.16020000000000001</v>
      </c>
      <c r="L243">
        <v>-0.45300000000000001</v>
      </c>
      <c r="M243">
        <v>59.5</v>
      </c>
      <c r="N243">
        <v>0.14423076900000001</v>
      </c>
      <c r="O243">
        <v>-0.16197183100000001</v>
      </c>
      <c r="P243">
        <v>6124</v>
      </c>
      <c r="Q243">
        <v>-0.30659999999999998</v>
      </c>
      <c r="R243">
        <v>-0.115</v>
      </c>
      <c r="S243">
        <v>624</v>
      </c>
      <c r="T243">
        <v>-0.3977</v>
      </c>
      <c r="U243">
        <v>0.1908</v>
      </c>
      <c r="V243">
        <v>2928</v>
      </c>
      <c r="W243">
        <v>-0.28999999999999998</v>
      </c>
      <c r="X243">
        <v>-0.5534</v>
      </c>
      <c r="Y243">
        <v>13946</v>
      </c>
      <c r="Z243">
        <v>-0.15920000000000001</v>
      </c>
      <c r="AA243">
        <v>0.19170000000000001</v>
      </c>
      <c r="AB243">
        <v>242.0235672</v>
      </c>
      <c r="AC243">
        <v>6.4000000000000003E-3</v>
      </c>
      <c r="AD243">
        <v>0.19220000000000001</v>
      </c>
      <c r="AE243">
        <v>2131.5</v>
      </c>
      <c r="AF243">
        <v>-1.95E-2</v>
      </c>
      <c r="AG243">
        <v>-7.85E-2</v>
      </c>
      <c r="AH243">
        <v>1086641.8259999999</v>
      </c>
      <c r="AI243">
        <v>2.3099999999999999E-2</v>
      </c>
      <c r="AJ243">
        <v>0.25559999999999999</v>
      </c>
      <c r="AK243">
        <v>27121</v>
      </c>
      <c r="AL243">
        <v>-0.15970000000000001</v>
      </c>
      <c r="AM243">
        <v>-0.2422</v>
      </c>
      <c r="AN243">
        <v>1.0585199240000001</v>
      </c>
      <c r="AO243">
        <v>1.2999999999999999E-3</v>
      </c>
      <c r="AP243">
        <v>0.5726</v>
      </c>
    </row>
    <row r="244" spans="1:42">
      <c r="A244">
        <v>202011</v>
      </c>
      <c r="B244" t="s">
        <v>2008</v>
      </c>
      <c r="C244" t="s">
        <v>2167</v>
      </c>
      <c r="D244" t="s">
        <v>2168</v>
      </c>
      <c r="E244" s="6">
        <f t="shared" si="6"/>
        <v>44136</v>
      </c>
      <c r="F244" s="6" t="str">
        <f t="shared" si="7"/>
        <v>Kansas-44165</v>
      </c>
      <c r="G244">
        <v>199500</v>
      </c>
      <c r="H244">
        <v>-0.05</v>
      </c>
      <c r="I244">
        <v>5.0599999999999999E-2</v>
      </c>
      <c r="J244">
        <v>5157</v>
      </c>
      <c r="K244">
        <v>-4.2299999999999997E-2</v>
      </c>
      <c r="L244">
        <v>-0.4612</v>
      </c>
      <c r="M244">
        <v>56.5</v>
      </c>
      <c r="N244">
        <v>4.6296296000000001E-2</v>
      </c>
      <c r="O244">
        <v>-0.19285714300000001</v>
      </c>
      <c r="P244">
        <v>2216</v>
      </c>
      <c r="Q244">
        <v>-0.18410000000000001</v>
      </c>
      <c r="R244">
        <v>-0.21970000000000001</v>
      </c>
      <c r="S244">
        <v>116</v>
      </c>
      <c r="T244">
        <v>-0.25640000000000002</v>
      </c>
      <c r="U244">
        <v>-0.23680000000000001</v>
      </c>
      <c r="V244">
        <v>1308</v>
      </c>
      <c r="W244">
        <v>-0.1016</v>
      </c>
      <c r="X244">
        <v>-0.36499999999999999</v>
      </c>
      <c r="Y244">
        <v>5477</v>
      </c>
      <c r="Z244">
        <v>-6.7299999999999999E-2</v>
      </c>
      <c r="AA244">
        <v>0.38450000000000001</v>
      </c>
      <c r="AB244">
        <v>100.0325205</v>
      </c>
      <c r="AC244">
        <v>-6.7000000000000002E-3</v>
      </c>
      <c r="AD244">
        <v>7.3300000000000004E-2</v>
      </c>
      <c r="AE244">
        <v>1967</v>
      </c>
      <c r="AF244">
        <v>-2.4299999999999999E-2</v>
      </c>
      <c r="AG244">
        <v>-2.7699999999999999E-2</v>
      </c>
      <c r="AH244">
        <v>301271.3725</v>
      </c>
      <c r="AI244">
        <v>-1.14E-2</v>
      </c>
      <c r="AJ244">
        <v>8.2799999999999999E-2</v>
      </c>
      <c r="AK244">
        <v>10634</v>
      </c>
      <c r="AL244">
        <v>-5.5300000000000002E-2</v>
      </c>
      <c r="AM244">
        <v>-0.21390000000000001</v>
      </c>
      <c r="AN244">
        <v>1.0620515800000001</v>
      </c>
      <c r="AO244">
        <v>-2.8400000000000002E-2</v>
      </c>
      <c r="AP244">
        <v>0.64870000000000005</v>
      </c>
    </row>
    <row r="245" spans="1:42">
      <c r="A245">
        <v>202011</v>
      </c>
      <c r="B245" t="s">
        <v>2008</v>
      </c>
      <c r="C245" t="s">
        <v>2221</v>
      </c>
      <c r="D245" t="s">
        <v>2222</v>
      </c>
      <c r="E245" s="6">
        <f t="shared" si="6"/>
        <v>44136</v>
      </c>
      <c r="F245" s="6" t="str">
        <f t="shared" si="7"/>
        <v>Connecticut-44165</v>
      </c>
      <c r="G245">
        <v>379950</v>
      </c>
      <c r="H245">
        <v>-1.3100000000000001E-2</v>
      </c>
      <c r="I245">
        <v>5.8400000000000001E-2</v>
      </c>
      <c r="J245">
        <v>14184</v>
      </c>
      <c r="K245">
        <v>-0.1091</v>
      </c>
      <c r="L245">
        <v>-0.3054</v>
      </c>
      <c r="M245">
        <v>50.5</v>
      </c>
      <c r="N245">
        <v>0.12222222200000001</v>
      </c>
      <c r="O245">
        <v>-0.36075949400000001</v>
      </c>
      <c r="P245">
        <v>4096</v>
      </c>
      <c r="Q245">
        <v>-0.27939999999999998</v>
      </c>
      <c r="R245">
        <v>0.1623</v>
      </c>
      <c r="S245">
        <v>144</v>
      </c>
      <c r="T245">
        <v>-0.4375</v>
      </c>
      <c r="U245">
        <v>0.2</v>
      </c>
      <c r="V245">
        <v>2048</v>
      </c>
      <c r="W245">
        <v>-0.20369999999999999</v>
      </c>
      <c r="X245">
        <v>-0.47649999999999998</v>
      </c>
      <c r="Y245">
        <v>203</v>
      </c>
      <c r="Z245">
        <v>0.1033</v>
      </c>
      <c r="AA245">
        <v>1.1368</v>
      </c>
      <c r="AB245">
        <v>186.97706650000001</v>
      </c>
      <c r="AC245">
        <v>4.5999999999999999E-3</v>
      </c>
      <c r="AD245">
        <v>0.1022</v>
      </c>
      <c r="AE245">
        <v>2024</v>
      </c>
      <c r="AF245">
        <v>-1.89E-2</v>
      </c>
      <c r="AG245">
        <v>-3.5700000000000003E-2</v>
      </c>
      <c r="AH245">
        <v>816287.71160000004</v>
      </c>
      <c r="AI245">
        <v>1.1999999999999999E-3</v>
      </c>
      <c r="AJ245">
        <v>0.13450000000000001</v>
      </c>
      <c r="AK245">
        <v>14387</v>
      </c>
      <c r="AL245">
        <v>-0.1067</v>
      </c>
      <c r="AM245">
        <v>-0.29870000000000002</v>
      </c>
      <c r="AN245">
        <v>1.4311901E-2</v>
      </c>
      <c r="AO245">
        <v>2.8E-3</v>
      </c>
      <c r="AP245">
        <v>9.7000000000000003E-3</v>
      </c>
    </row>
    <row r="246" spans="1:42">
      <c r="A246">
        <v>202011</v>
      </c>
      <c r="B246" t="s">
        <v>2008</v>
      </c>
      <c r="C246" t="s">
        <v>2127</v>
      </c>
      <c r="D246" t="s">
        <v>2128</v>
      </c>
      <c r="E246" s="6">
        <f t="shared" si="6"/>
        <v>44136</v>
      </c>
      <c r="F246" s="6" t="str">
        <f t="shared" si="7"/>
        <v>Virginia-44165</v>
      </c>
      <c r="G246">
        <v>352128</v>
      </c>
      <c r="H246">
        <v>-2.1600000000000001E-2</v>
      </c>
      <c r="I246">
        <v>9.5100000000000004E-2</v>
      </c>
      <c r="J246">
        <v>17864</v>
      </c>
      <c r="K246">
        <v>-4.5699999999999998E-2</v>
      </c>
      <c r="L246">
        <v>-0.43640000000000001</v>
      </c>
      <c r="M246">
        <v>48.5</v>
      </c>
      <c r="N246">
        <v>5.4347826000000002E-2</v>
      </c>
      <c r="O246">
        <v>-0.30714285699999999</v>
      </c>
      <c r="P246">
        <v>9028</v>
      </c>
      <c r="Q246">
        <v>-0.18809999999999999</v>
      </c>
      <c r="R246">
        <v>-4.4499999999999998E-2</v>
      </c>
      <c r="S246">
        <v>1004</v>
      </c>
      <c r="T246">
        <v>-0.28289999999999998</v>
      </c>
      <c r="U246">
        <v>1.1271</v>
      </c>
      <c r="V246">
        <v>3916</v>
      </c>
      <c r="W246">
        <v>-9.4399999999999998E-2</v>
      </c>
      <c r="X246">
        <v>-0.45519999999999999</v>
      </c>
      <c r="Y246">
        <v>16975</v>
      </c>
      <c r="Z246">
        <v>-7.0199999999999999E-2</v>
      </c>
      <c r="AA246">
        <v>0.9274</v>
      </c>
      <c r="AB246">
        <v>169.99768520000001</v>
      </c>
      <c r="AC246">
        <v>2.5999999999999999E-3</v>
      </c>
      <c r="AD246">
        <v>0.157</v>
      </c>
      <c r="AE246">
        <v>2012</v>
      </c>
      <c r="AF246">
        <v>-1.61E-2</v>
      </c>
      <c r="AG246">
        <v>-0.05</v>
      </c>
      <c r="AH246">
        <v>539378.95739999996</v>
      </c>
      <c r="AI246">
        <v>1.1599999999999999E-2</v>
      </c>
      <c r="AJ246">
        <v>0.18629999999999999</v>
      </c>
      <c r="AK246">
        <v>34839</v>
      </c>
      <c r="AL246">
        <v>-5.7799999999999997E-2</v>
      </c>
      <c r="AM246">
        <v>-0.1399</v>
      </c>
      <c r="AN246">
        <v>0.95023511000000005</v>
      </c>
      <c r="AO246">
        <v>-2.5000000000000001E-2</v>
      </c>
      <c r="AP246">
        <v>0.6724</v>
      </c>
    </row>
    <row r="247" spans="1:42">
      <c r="A247">
        <v>202011</v>
      </c>
      <c r="B247" t="s">
        <v>2008</v>
      </c>
      <c r="C247" t="s">
        <v>2129</v>
      </c>
      <c r="D247" t="s">
        <v>2130</v>
      </c>
      <c r="E247" s="6">
        <f t="shared" si="6"/>
        <v>44136</v>
      </c>
      <c r="F247" s="6" t="str">
        <f t="shared" si="7"/>
        <v>Massachusetts-44165</v>
      </c>
      <c r="G247">
        <v>624950</v>
      </c>
      <c r="H247">
        <v>-2.1999999999999999E-2</v>
      </c>
      <c r="I247">
        <v>0.19059999999999999</v>
      </c>
      <c r="J247">
        <v>11437</v>
      </c>
      <c r="K247">
        <v>-0.1081</v>
      </c>
      <c r="L247">
        <v>-0.37659999999999999</v>
      </c>
      <c r="M247">
        <v>50.5</v>
      </c>
      <c r="N247">
        <v>0.32894736800000002</v>
      </c>
      <c r="O247">
        <v>-0.2109375</v>
      </c>
      <c r="P247">
        <v>5880</v>
      </c>
      <c r="Q247">
        <v>-0.30359999999999998</v>
      </c>
      <c r="R247">
        <v>3.8100000000000002E-2</v>
      </c>
      <c r="S247">
        <v>220</v>
      </c>
      <c r="T247">
        <v>-9.8400000000000001E-2</v>
      </c>
      <c r="U247">
        <v>0.57140000000000002</v>
      </c>
      <c r="V247">
        <v>2824</v>
      </c>
      <c r="W247">
        <v>-0.24729999999999999</v>
      </c>
      <c r="X247">
        <v>-0.41260000000000002</v>
      </c>
      <c r="Y247">
        <v>8879</v>
      </c>
      <c r="Z247">
        <v>0.92349999999999999</v>
      </c>
      <c r="AA247">
        <v>1.8633</v>
      </c>
      <c r="AB247">
        <v>349.23485790000001</v>
      </c>
      <c r="AC247">
        <v>-5.0000000000000001E-4</v>
      </c>
      <c r="AD247">
        <v>0.31530000000000002</v>
      </c>
      <c r="AE247">
        <v>1759</v>
      </c>
      <c r="AF247">
        <v>-2.1700000000000001E-2</v>
      </c>
      <c r="AG247">
        <v>-8.48E-2</v>
      </c>
      <c r="AH247">
        <v>1097814.8119999999</v>
      </c>
      <c r="AI247">
        <v>-7.7999999999999996E-3</v>
      </c>
      <c r="AJ247">
        <v>0.317</v>
      </c>
      <c r="AK247">
        <v>20316</v>
      </c>
      <c r="AL247">
        <v>0.16500000000000001</v>
      </c>
      <c r="AM247">
        <v>-5.2699999999999997E-2</v>
      </c>
      <c r="AN247">
        <v>0.77633994900000003</v>
      </c>
      <c r="AO247">
        <v>0.41639999999999999</v>
      </c>
      <c r="AP247">
        <v>0.60729999999999995</v>
      </c>
    </row>
    <row r="248" spans="1:42">
      <c r="A248">
        <v>202011</v>
      </c>
      <c r="B248" t="s">
        <v>2008</v>
      </c>
      <c r="C248" t="s">
        <v>2213</v>
      </c>
      <c r="D248" t="s">
        <v>2214</v>
      </c>
      <c r="E248" s="6">
        <f t="shared" si="6"/>
        <v>44136</v>
      </c>
      <c r="F248" s="6" t="str">
        <f t="shared" si="7"/>
        <v>Alabama-44165</v>
      </c>
      <c r="G248">
        <v>249950</v>
      </c>
      <c r="H248">
        <v>-7.6E-3</v>
      </c>
      <c r="I248">
        <v>6.3600000000000004E-2</v>
      </c>
      <c r="J248">
        <v>12660</v>
      </c>
      <c r="K248">
        <v>-3.3700000000000001E-2</v>
      </c>
      <c r="L248">
        <v>-0.40760000000000002</v>
      </c>
      <c r="M248">
        <v>64</v>
      </c>
      <c r="N248">
        <v>1.5873016E-2</v>
      </c>
      <c r="O248">
        <v>-0.23809523799999999</v>
      </c>
      <c r="P248">
        <v>4768</v>
      </c>
      <c r="Q248">
        <v>-6.2899999999999998E-2</v>
      </c>
      <c r="R248">
        <v>-5.7000000000000002E-2</v>
      </c>
      <c r="S248">
        <v>644</v>
      </c>
      <c r="T248">
        <v>-0.25459999999999999</v>
      </c>
      <c r="U248">
        <v>0.57840000000000003</v>
      </c>
      <c r="V248">
        <v>2368</v>
      </c>
      <c r="W248">
        <v>-4.36E-2</v>
      </c>
      <c r="X248">
        <v>-0.44779999999999998</v>
      </c>
      <c r="Y248">
        <v>6341</v>
      </c>
      <c r="Z248">
        <v>-7.9399999999999998E-2</v>
      </c>
      <c r="AA248">
        <v>0.82899999999999996</v>
      </c>
      <c r="AB248">
        <v>117.633149</v>
      </c>
      <c r="AC248">
        <v>2E-3</v>
      </c>
      <c r="AD248">
        <v>8.6699999999999999E-2</v>
      </c>
      <c r="AE248">
        <v>2018</v>
      </c>
      <c r="AF248">
        <v>-1.2200000000000001E-2</v>
      </c>
      <c r="AG248">
        <v>1.7100000000000001E-2</v>
      </c>
      <c r="AH248">
        <v>341737.72120000003</v>
      </c>
      <c r="AI248">
        <v>-3.2000000000000002E-3</v>
      </c>
      <c r="AJ248">
        <v>0.11310000000000001</v>
      </c>
      <c r="AK248">
        <v>19001</v>
      </c>
      <c r="AL248">
        <v>-4.9399999999999999E-2</v>
      </c>
      <c r="AM248">
        <v>-0.2349</v>
      </c>
      <c r="AN248">
        <v>0.50086887800000002</v>
      </c>
      <c r="AO248">
        <v>-2.4899999999999999E-2</v>
      </c>
      <c r="AP248">
        <v>0.33860000000000001</v>
      </c>
    </row>
    <row r="249" spans="1:42">
      <c r="A249">
        <v>202011</v>
      </c>
      <c r="B249" t="s">
        <v>2008</v>
      </c>
      <c r="C249" t="s">
        <v>2175</v>
      </c>
      <c r="D249" t="s">
        <v>2176</v>
      </c>
      <c r="E249" s="6">
        <f t="shared" si="6"/>
        <v>44136</v>
      </c>
      <c r="F249" s="6" t="str">
        <f t="shared" si="7"/>
        <v>Nevada-44165</v>
      </c>
      <c r="G249">
        <v>350000</v>
      </c>
      <c r="H249">
        <v>-1.41E-2</v>
      </c>
      <c r="I249">
        <v>4.48E-2</v>
      </c>
      <c r="J249">
        <v>9290</v>
      </c>
      <c r="K249">
        <v>-6.4199999999999993E-2</v>
      </c>
      <c r="L249">
        <v>-0.2712</v>
      </c>
      <c r="M249">
        <v>44</v>
      </c>
      <c r="N249">
        <v>4.7619047999999997E-2</v>
      </c>
      <c r="O249">
        <v>-0.24137931000000001</v>
      </c>
      <c r="P249">
        <v>3688</v>
      </c>
      <c r="Q249">
        <v>-0.21060000000000001</v>
      </c>
      <c r="R249">
        <v>-0.10920000000000001</v>
      </c>
      <c r="S249">
        <v>368</v>
      </c>
      <c r="T249">
        <v>-0.10680000000000001</v>
      </c>
      <c r="U249">
        <v>0.26029999999999998</v>
      </c>
      <c r="V249">
        <v>2108</v>
      </c>
      <c r="W249">
        <v>-0.21340000000000001</v>
      </c>
      <c r="X249">
        <v>-0.43090000000000001</v>
      </c>
      <c r="Y249">
        <v>1964</v>
      </c>
      <c r="Z249">
        <v>-7.8799999999999995E-2</v>
      </c>
      <c r="AA249">
        <v>0.16350000000000001</v>
      </c>
      <c r="AB249">
        <v>191.88422320000001</v>
      </c>
      <c r="AC249">
        <v>4.0000000000000002E-4</v>
      </c>
      <c r="AD249">
        <v>7.1999999999999995E-2</v>
      </c>
      <c r="AE249">
        <v>1845.5</v>
      </c>
      <c r="AF249">
        <v>-4.5999999999999999E-3</v>
      </c>
      <c r="AG249">
        <v>-7.3000000000000001E-3</v>
      </c>
      <c r="AH249">
        <v>616186.32030000002</v>
      </c>
      <c r="AI249">
        <v>9.9000000000000008E-3</v>
      </c>
      <c r="AJ249">
        <v>5.1700000000000003E-2</v>
      </c>
      <c r="AK249">
        <v>11254</v>
      </c>
      <c r="AL249">
        <v>-6.6799999999999998E-2</v>
      </c>
      <c r="AM249">
        <v>-0.22040000000000001</v>
      </c>
      <c r="AN249">
        <v>0.21141011800000001</v>
      </c>
      <c r="AO249">
        <v>-3.3999999999999998E-3</v>
      </c>
      <c r="AP249">
        <v>7.9000000000000001E-2</v>
      </c>
    </row>
    <row r="250" spans="1:42">
      <c r="A250">
        <v>202011</v>
      </c>
      <c r="B250" t="s">
        <v>2008</v>
      </c>
      <c r="C250" t="s">
        <v>2205</v>
      </c>
      <c r="D250" t="s">
        <v>2206</v>
      </c>
      <c r="E250" s="6">
        <f t="shared" si="6"/>
        <v>44136</v>
      </c>
      <c r="F250" s="6" t="str">
        <f t="shared" si="7"/>
        <v>Idaho-44165</v>
      </c>
      <c r="G250">
        <v>433969.5</v>
      </c>
      <c r="H250">
        <v>3.5700000000000003E-2</v>
      </c>
      <c r="I250">
        <v>0.20549999999999999</v>
      </c>
      <c r="J250">
        <v>2610</v>
      </c>
      <c r="K250">
        <v>-0.20380000000000001</v>
      </c>
      <c r="L250">
        <v>-0.65939999999999999</v>
      </c>
      <c r="M250">
        <v>47.5</v>
      </c>
      <c r="N250">
        <v>5.5555555999999999E-2</v>
      </c>
      <c r="O250">
        <v>-0.29104477600000001</v>
      </c>
      <c r="P250">
        <v>1496</v>
      </c>
      <c r="Q250">
        <v>-0.3357</v>
      </c>
      <c r="R250">
        <v>-0.31119999999999998</v>
      </c>
      <c r="S250">
        <v>288</v>
      </c>
      <c r="T250">
        <v>-0.1429</v>
      </c>
      <c r="U250">
        <v>0.94589999999999996</v>
      </c>
      <c r="V250">
        <v>396</v>
      </c>
      <c r="W250">
        <v>-0.32190000000000002</v>
      </c>
      <c r="X250">
        <v>-0.76980000000000004</v>
      </c>
      <c r="Y250">
        <v>4768</v>
      </c>
      <c r="Z250">
        <v>-9.4100000000000003E-2</v>
      </c>
      <c r="AA250">
        <v>4.8146000000000004</v>
      </c>
      <c r="AB250">
        <v>218.4315392</v>
      </c>
      <c r="AC250">
        <v>4.4299999999999999E-2</v>
      </c>
      <c r="AD250">
        <v>0.27710000000000001</v>
      </c>
      <c r="AE250">
        <v>2112</v>
      </c>
      <c r="AF250">
        <v>-6.1000000000000004E-3</v>
      </c>
      <c r="AG250">
        <v>-3.0300000000000001E-2</v>
      </c>
      <c r="AH250">
        <v>825094.24699999997</v>
      </c>
      <c r="AI250">
        <v>6.6000000000000003E-2</v>
      </c>
      <c r="AJ250">
        <v>0.45429999999999998</v>
      </c>
      <c r="AK250">
        <v>7378</v>
      </c>
      <c r="AL250">
        <v>-0.13619999999999999</v>
      </c>
      <c r="AM250">
        <v>-0.13020000000000001</v>
      </c>
      <c r="AN250">
        <v>1.826819923</v>
      </c>
      <c r="AO250">
        <v>0.2213</v>
      </c>
      <c r="AP250">
        <v>1.7198</v>
      </c>
    </row>
    <row r="251" spans="1:42">
      <c r="A251">
        <v>202011</v>
      </c>
      <c r="B251" t="s">
        <v>2008</v>
      </c>
      <c r="C251" t="s">
        <v>2153</v>
      </c>
      <c r="D251" t="s">
        <v>2154</v>
      </c>
      <c r="E251" s="6">
        <f t="shared" si="6"/>
        <v>44136</v>
      </c>
      <c r="F251" s="6" t="str">
        <f t="shared" si="7"/>
        <v>Tennessee-44165</v>
      </c>
      <c r="G251">
        <v>318450</v>
      </c>
      <c r="H251">
        <v>-1.38E-2</v>
      </c>
      <c r="I251">
        <v>0.1178</v>
      </c>
      <c r="J251">
        <v>13145</v>
      </c>
      <c r="K251">
        <v>-4.48E-2</v>
      </c>
      <c r="L251">
        <v>-0.51570000000000005</v>
      </c>
      <c r="M251">
        <v>45.5</v>
      </c>
      <c r="N251">
        <v>3.4090909000000003E-2</v>
      </c>
      <c r="O251">
        <v>-0.25409836099999999</v>
      </c>
      <c r="P251">
        <v>6728</v>
      </c>
      <c r="Q251">
        <v>-0.13070000000000001</v>
      </c>
      <c r="R251">
        <v>-0.22989999999999999</v>
      </c>
      <c r="S251">
        <v>584</v>
      </c>
      <c r="T251">
        <v>-0.32090000000000002</v>
      </c>
      <c r="U251">
        <v>0.24790000000000001</v>
      </c>
      <c r="V251">
        <v>3544</v>
      </c>
      <c r="W251">
        <v>-6.83E-2</v>
      </c>
      <c r="X251">
        <v>-0.50339999999999996</v>
      </c>
      <c r="Y251">
        <v>13564</v>
      </c>
      <c r="Z251">
        <v>-6.4199999999999993E-2</v>
      </c>
      <c r="AA251">
        <v>0.43259999999999998</v>
      </c>
      <c r="AB251">
        <v>146.0226791</v>
      </c>
      <c r="AC251">
        <v>5.3E-3</v>
      </c>
      <c r="AD251">
        <v>0.15010000000000001</v>
      </c>
      <c r="AE251">
        <v>1882.5</v>
      </c>
      <c r="AF251">
        <v>-1.95E-2</v>
      </c>
      <c r="AG251">
        <v>-6.0199999999999997E-2</v>
      </c>
      <c r="AH251">
        <v>469559.47080000001</v>
      </c>
      <c r="AI251">
        <v>-7.4999999999999997E-3</v>
      </c>
      <c r="AJ251">
        <v>0.17580000000000001</v>
      </c>
      <c r="AK251">
        <v>26709</v>
      </c>
      <c r="AL251">
        <v>-5.4699999999999999E-2</v>
      </c>
      <c r="AM251">
        <v>-0.27039999999999997</v>
      </c>
      <c r="AN251">
        <v>1.031875238</v>
      </c>
      <c r="AO251">
        <v>-2.1499999999999998E-2</v>
      </c>
      <c r="AP251">
        <v>0.68300000000000005</v>
      </c>
    </row>
    <row r="252" spans="1:42">
      <c r="A252">
        <v>202011</v>
      </c>
      <c r="B252" t="s">
        <v>2008</v>
      </c>
      <c r="C252" t="s">
        <v>2139</v>
      </c>
      <c r="D252" t="s">
        <v>2140</v>
      </c>
      <c r="E252" s="6">
        <f t="shared" si="6"/>
        <v>44136</v>
      </c>
      <c r="F252" s="6" t="str">
        <f t="shared" si="7"/>
        <v>District of columbia-44165</v>
      </c>
      <c r="G252">
        <v>599900</v>
      </c>
      <c r="H252">
        <v>-4.6300000000000001E-2</v>
      </c>
      <c r="I252">
        <v>-0.1305</v>
      </c>
      <c r="J252">
        <v>1927</v>
      </c>
      <c r="K252">
        <v>-1.38E-2</v>
      </c>
      <c r="L252">
        <v>0.16439999999999999</v>
      </c>
      <c r="M252">
        <v>41.5</v>
      </c>
      <c r="N252">
        <v>0.22058823499999999</v>
      </c>
      <c r="O252">
        <v>1.2195121999999999E-2</v>
      </c>
      <c r="P252">
        <v>912</v>
      </c>
      <c r="Q252">
        <v>-0.26450000000000001</v>
      </c>
      <c r="R252">
        <v>0.20630000000000001</v>
      </c>
      <c r="S252">
        <v>16</v>
      </c>
      <c r="T252">
        <v>-0.33329999999999999</v>
      </c>
      <c r="U252">
        <v>0.33329999999999999</v>
      </c>
      <c r="V252">
        <v>484</v>
      </c>
      <c r="W252">
        <v>-0.22439999999999999</v>
      </c>
      <c r="X252">
        <v>-9.7000000000000003E-2</v>
      </c>
      <c r="Y252">
        <v>1166</v>
      </c>
      <c r="Z252">
        <v>-7.7000000000000002E-3</v>
      </c>
      <c r="AA252">
        <v>3.0068999999999999</v>
      </c>
      <c r="AB252">
        <v>581.30283180000004</v>
      </c>
      <c r="AC252">
        <v>7.6E-3</v>
      </c>
      <c r="AD252">
        <v>0.16259999999999999</v>
      </c>
      <c r="AE252">
        <v>1051.5</v>
      </c>
      <c r="AF252">
        <v>-3.44E-2</v>
      </c>
      <c r="AG252">
        <v>-0.24890000000000001</v>
      </c>
      <c r="AH252">
        <v>924018.18330000003</v>
      </c>
      <c r="AI252">
        <v>-9.4999999999999998E-3</v>
      </c>
      <c r="AJ252">
        <v>-5.9799999999999999E-2</v>
      </c>
      <c r="AK252">
        <v>3093</v>
      </c>
      <c r="AL252">
        <v>-1.15E-2</v>
      </c>
      <c r="AM252">
        <v>0.58940000000000003</v>
      </c>
      <c r="AN252">
        <v>0.60508562499999996</v>
      </c>
      <c r="AO252">
        <v>3.8E-3</v>
      </c>
      <c r="AP252">
        <v>0.42930000000000001</v>
      </c>
    </row>
    <row r="253" spans="1:42">
      <c r="A253">
        <v>202011</v>
      </c>
      <c r="B253" t="s">
        <v>2008</v>
      </c>
      <c r="C253" t="s">
        <v>2209</v>
      </c>
      <c r="D253" t="s">
        <v>2210</v>
      </c>
      <c r="E253" s="6">
        <f t="shared" si="6"/>
        <v>44136</v>
      </c>
      <c r="F253" s="6" t="str">
        <f t="shared" si="7"/>
        <v>Missouri-44165</v>
      </c>
      <c r="G253">
        <v>219950</v>
      </c>
      <c r="H253">
        <v>-2.24E-2</v>
      </c>
      <c r="I253">
        <v>0.1003</v>
      </c>
      <c r="J253">
        <v>13037</v>
      </c>
      <c r="K253">
        <v>-4.07E-2</v>
      </c>
      <c r="L253">
        <v>-0.43809999999999999</v>
      </c>
      <c r="M253">
        <v>56.5</v>
      </c>
      <c r="N253">
        <v>6.6037736E-2</v>
      </c>
      <c r="O253">
        <v>-0.204225352</v>
      </c>
      <c r="P253">
        <v>5660</v>
      </c>
      <c r="Q253">
        <v>-0.18540000000000001</v>
      </c>
      <c r="R253">
        <v>-5.67E-2</v>
      </c>
      <c r="S253">
        <v>316</v>
      </c>
      <c r="T253">
        <v>-0.378</v>
      </c>
      <c r="U253">
        <v>0.38600000000000001</v>
      </c>
      <c r="V253">
        <v>3280</v>
      </c>
      <c r="W253">
        <v>-0.123</v>
      </c>
      <c r="X253">
        <v>-0.40360000000000001</v>
      </c>
      <c r="Y253">
        <v>13534</v>
      </c>
      <c r="Z253">
        <v>-7.3800000000000004E-2</v>
      </c>
      <c r="AA253">
        <v>0.3453</v>
      </c>
      <c r="AB253">
        <v>117.52172349999999</v>
      </c>
      <c r="AC253">
        <v>-1.9E-3</v>
      </c>
      <c r="AD253">
        <v>7.8799999999999995E-2</v>
      </c>
      <c r="AE253">
        <v>1800</v>
      </c>
      <c r="AF253">
        <v>-1.5900000000000001E-2</v>
      </c>
      <c r="AG253">
        <v>2.3900000000000001E-2</v>
      </c>
      <c r="AH253">
        <v>317682.97029999999</v>
      </c>
      <c r="AI253">
        <v>-7.9000000000000008E-3</v>
      </c>
      <c r="AJ253">
        <v>0.14610000000000001</v>
      </c>
      <c r="AK253">
        <v>26571</v>
      </c>
      <c r="AL253">
        <v>-5.79E-2</v>
      </c>
      <c r="AM253">
        <v>-0.2011</v>
      </c>
      <c r="AN253">
        <v>1.0381222670000001</v>
      </c>
      <c r="AO253">
        <v>-3.7199999999999997E-2</v>
      </c>
      <c r="AP253">
        <v>0.60450000000000004</v>
      </c>
    </row>
    <row r="254" spans="1:42">
      <c r="A254">
        <v>202011</v>
      </c>
      <c r="B254" t="s">
        <v>2008</v>
      </c>
      <c r="C254" t="s">
        <v>2203</v>
      </c>
      <c r="D254" t="s">
        <v>2204</v>
      </c>
      <c r="E254" s="6">
        <f t="shared" si="6"/>
        <v>44136</v>
      </c>
      <c r="F254" s="6" t="str">
        <f t="shared" si="7"/>
        <v>West virginia-44165</v>
      </c>
      <c r="G254">
        <v>169000</v>
      </c>
      <c r="H254">
        <v>-5.8999999999999999E-3</v>
      </c>
      <c r="I254">
        <v>6.0000000000000001E-3</v>
      </c>
      <c r="J254">
        <v>4273</v>
      </c>
      <c r="K254">
        <v>-7.6899999999999996E-2</v>
      </c>
      <c r="L254">
        <v>-0.45639999999999997</v>
      </c>
      <c r="M254">
        <v>78</v>
      </c>
      <c r="N254">
        <v>1.2987013E-2</v>
      </c>
      <c r="O254">
        <v>-0.20408163300000001</v>
      </c>
      <c r="P254">
        <v>1200</v>
      </c>
      <c r="Q254">
        <v>-0.19139999999999999</v>
      </c>
      <c r="R254">
        <v>-0.1404</v>
      </c>
      <c r="S254">
        <v>40</v>
      </c>
      <c r="T254">
        <v>-0.6</v>
      </c>
      <c r="U254">
        <v>-0.33329999999999999</v>
      </c>
      <c r="V254">
        <v>840</v>
      </c>
      <c r="W254">
        <v>-0.1429</v>
      </c>
      <c r="X254">
        <v>-0.33750000000000002</v>
      </c>
      <c r="Y254">
        <v>2714</v>
      </c>
      <c r="Z254">
        <v>-7.2099999999999997E-2</v>
      </c>
      <c r="AA254">
        <v>0.56699999999999995</v>
      </c>
      <c r="AB254">
        <v>83.999684099999996</v>
      </c>
      <c r="AC254">
        <v>-4.0000000000000001E-3</v>
      </c>
      <c r="AD254">
        <v>-2.0999999999999999E-3</v>
      </c>
      <c r="AE254">
        <v>1605</v>
      </c>
      <c r="AF254">
        <v>-3.0999999999999999E-3</v>
      </c>
      <c r="AG254">
        <v>-4.3499999999999997E-2</v>
      </c>
      <c r="AH254">
        <v>247594.36420000001</v>
      </c>
      <c r="AI254">
        <v>-8.8000000000000005E-3</v>
      </c>
      <c r="AJ254">
        <v>9.0899999999999995E-2</v>
      </c>
      <c r="AK254">
        <v>6987</v>
      </c>
      <c r="AL254">
        <v>-7.51E-2</v>
      </c>
      <c r="AM254">
        <v>-0.27160000000000001</v>
      </c>
      <c r="AN254">
        <v>0.63515094800000005</v>
      </c>
      <c r="AO254">
        <v>3.3E-3</v>
      </c>
      <c r="AP254">
        <v>0.4148</v>
      </c>
    </row>
    <row r="255" spans="1:42">
      <c r="A255">
        <v>202011</v>
      </c>
      <c r="B255" t="s">
        <v>2008</v>
      </c>
      <c r="C255" t="s">
        <v>2201</v>
      </c>
      <c r="D255" t="s">
        <v>2202</v>
      </c>
      <c r="E255" s="6">
        <f t="shared" si="6"/>
        <v>44136</v>
      </c>
      <c r="F255" s="6" t="str">
        <f t="shared" si="7"/>
        <v>Montana-44165</v>
      </c>
      <c r="G255">
        <v>397500</v>
      </c>
      <c r="H255">
        <v>-3.8E-3</v>
      </c>
      <c r="I255">
        <v>0.13569999999999999</v>
      </c>
      <c r="J255">
        <v>3014</v>
      </c>
      <c r="K255">
        <v>-0.1241</v>
      </c>
      <c r="L255">
        <v>-0.51019999999999999</v>
      </c>
      <c r="M255">
        <v>86.5</v>
      </c>
      <c r="N255">
        <v>0.123376623</v>
      </c>
      <c r="O255">
        <v>-0.18396226399999999</v>
      </c>
      <c r="P255">
        <v>740</v>
      </c>
      <c r="Q255">
        <v>-0.33450000000000002</v>
      </c>
      <c r="R255">
        <v>-0.2026</v>
      </c>
      <c r="S255">
        <v>44</v>
      </c>
      <c r="T255">
        <v>-0.21429999999999999</v>
      </c>
      <c r="U255">
        <v>0.375</v>
      </c>
      <c r="V255">
        <v>364</v>
      </c>
      <c r="W255">
        <v>-0.2417</v>
      </c>
      <c r="X255">
        <v>-0.5625</v>
      </c>
      <c r="Y255">
        <v>3102</v>
      </c>
      <c r="Z255">
        <v>-0.1618</v>
      </c>
      <c r="AA255">
        <v>1.0763</v>
      </c>
      <c r="AB255">
        <v>193.18202729999999</v>
      </c>
      <c r="AC255">
        <v>1.06E-2</v>
      </c>
      <c r="AD255">
        <v>0.12559999999999999</v>
      </c>
      <c r="AE255">
        <v>2151</v>
      </c>
      <c r="AF255">
        <v>-4.1999999999999997E-3</v>
      </c>
      <c r="AG255">
        <v>-2.8E-3</v>
      </c>
      <c r="AH255">
        <v>816813.39430000004</v>
      </c>
      <c r="AI255">
        <v>4.7300000000000002E-2</v>
      </c>
      <c r="AJ255">
        <v>0.31869999999999998</v>
      </c>
      <c r="AK255">
        <v>6116</v>
      </c>
      <c r="AL255">
        <v>-0.14369999999999999</v>
      </c>
      <c r="AM255">
        <v>-0.20030000000000001</v>
      </c>
      <c r="AN255">
        <v>1.0291970800000001</v>
      </c>
      <c r="AO255">
        <v>-4.6399999999999997E-2</v>
      </c>
      <c r="AP255">
        <v>0.78639999999999999</v>
      </c>
    </row>
    <row r="256" spans="1:42">
      <c r="A256">
        <v>202011</v>
      </c>
      <c r="B256" t="s">
        <v>2008</v>
      </c>
      <c r="C256" t="s">
        <v>2195</v>
      </c>
      <c r="D256" t="s">
        <v>2196</v>
      </c>
      <c r="E256" s="6">
        <f t="shared" si="6"/>
        <v>44136</v>
      </c>
      <c r="F256" s="6" t="str">
        <f t="shared" si="7"/>
        <v>Rhode island-44165</v>
      </c>
      <c r="G256">
        <v>387000</v>
      </c>
      <c r="H256">
        <v>-7.4000000000000003E-3</v>
      </c>
      <c r="I256">
        <v>6.0299999999999999E-2</v>
      </c>
      <c r="J256">
        <v>1695</v>
      </c>
      <c r="K256">
        <v>-4.99E-2</v>
      </c>
      <c r="L256">
        <v>-0.501</v>
      </c>
      <c r="M256">
        <v>47.5</v>
      </c>
      <c r="N256">
        <v>7.9545455000000001E-2</v>
      </c>
      <c r="O256">
        <v>-0.181034483</v>
      </c>
      <c r="P256">
        <v>1144</v>
      </c>
      <c r="Q256">
        <v>-0.1411</v>
      </c>
      <c r="R256">
        <v>-4.0300000000000002E-2</v>
      </c>
      <c r="S256">
        <v>12</v>
      </c>
      <c r="T256">
        <v>-0.5</v>
      </c>
      <c r="U256">
        <v>-0.25</v>
      </c>
      <c r="V256">
        <v>344</v>
      </c>
      <c r="W256">
        <v>-9.4700000000000006E-2</v>
      </c>
      <c r="X256">
        <v>-0.55900000000000005</v>
      </c>
      <c r="Y256">
        <v>2800</v>
      </c>
      <c r="Z256">
        <v>-5.6599999999999998E-2</v>
      </c>
      <c r="AA256">
        <v>0.30230000000000001</v>
      </c>
      <c r="AB256">
        <v>247.4340176</v>
      </c>
      <c r="AC256">
        <v>5.7000000000000002E-3</v>
      </c>
      <c r="AD256">
        <v>0.12429999999999999</v>
      </c>
      <c r="AE256">
        <v>1587.5</v>
      </c>
      <c r="AF256">
        <v>-7.7999999999999996E-3</v>
      </c>
      <c r="AG256">
        <v>-4.1399999999999999E-2</v>
      </c>
      <c r="AH256">
        <v>723393.79559999995</v>
      </c>
      <c r="AI256">
        <v>-4.7000000000000002E-3</v>
      </c>
      <c r="AJ256">
        <v>0.19400000000000001</v>
      </c>
      <c r="AK256">
        <v>4495</v>
      </c>
      <c r="AL256">
        <v>-5.4100000000000002E-2</v>
      </c>
      <c r="AM256">
        <v>-0.18970000000000001</v>
      </c>
      <c r="AN256">
        <v>1.651917404</v>
      </c>
      <c r="AO256">
        <v>-1.18E-2</v>
      </c>
      <c r="AP256">
        <v>1.0189999999999999</v>
      </c>
    </row>
    <row r="257" spans="1:42">
      <c r="A257">
        <v>202010</v>
      </c>
      <c r="B257" t="s">
        <v>2008</v>
      </c>
      <c r="C257" t="s">
        <v>2141</v>
      </c>
      <c r="D257" t="s">
        <v>2142</v>
      </c>
      <c r="E257" s="6">
        <f t="shared" si="6"/>
        <v>44105</v>
      </c>
      <c r="F257" s="6" t="str">
        <f t="shared" si="7"/>
        <v>New mexico-44135</v>
      </c>
      <c r="G257">
        <v>284800</v>
      </c>
      <c r="H257">
        <v>-2.3E-3</v>
      </c>
      <c r="I257">
        <v>9.5600000000000004E-2</v>
      </c>
      <c r="J257">
        <v>4998</v>
      </c>
      <c r="K257">
        <v>-1.9599999999999999E-2</v>
      </c>
      <c r="L257">
        <v>-0.38540000000000002</v>
      </c>
      <c r="M257">
        <v>60</v>
      </c>
      <c r="N257">
        <v>1.6949153000000002E-2</v>
      </c>
      <c r="O257">
        <v>-0.24528301899999999</v>
      </c>
      <c r="P257">
        <v>1988</v>
      </c>
      <c r="Q257">
        <v>-3.5000000000000003E-2</v>
      </c>
      <c r="R257">
        <v>-0.1109</v>
      </c>
      <c r="S257">
        <v>84</v>
      </c>
      <c r="T257">
        <v>-0.46150000000000002</v>
      </c>
      <c r="U257">
        <v>-0.22220000000000001</v>
      </c>
      <c r="V257">
        <v>1064</v>
      </c>
      <c r="W257">
        <v>1.9199999999999998E-2</v>
      </c>
      <c r="X257">
        <v>-0.41789999999999999</v>
      </c>
      <c r="Y257">
        <v>3951</v>
      </c>
      <c r="Z257">
        <v>-4.24E-2</v>
      </c>
      <c r="AA257">
        <v>0.31659999999999999</v>
      </c>
      <c r="AB257">
        <v>140.92265570000001</v>
      </c>
      <c r="AC257">
        <v>3.8999999999999998E-3</v>
      </c>
      <c r="AD257">
        <v>7.9899999999999999E-2</v>
      </c>
      <c r="AE257">
        <v>1969</v>
      </c>
      <c r="AF257">
        <v>-5.1000000000000004E-3</v>
      </c>
      <c r="AG257">
        <v>1.2999999999999999E-3</v>
      </c>
      <c r="AH257">
        <v>451644.7806</v>
      </c>
      <c r="AI257">
        <v>6.8999999999999999E-3</v>
      </c>
      <c r="AJ257">
        <v>0.15790000000000001</v>
      </c>
      <c r="AK257">
        <v>8949</v>
      </c>
      <c r="AL257">
        <v>-2.98E-2</v>
      </c>
      <c r="AM257">
        <v>-0.19620000000000001</v>
      </c>
      <c r="AN257">
        <v>0.79051620600000005</v>
      </c>
      <c r="AO257">
        <v>-1.8800000000000001E-2</v>
      </c>
      <c r="AP257">
        <v>0.42149999999999999</v>
      </c>
    </row>
    <row r="258" spans="1:42">
      <c r="A258">
        <v>202010</v>
      </c>
      <c r="B258" t="s">
        <v>2008</v>
      </c>
      <c r="C258" t="s">
        <v>2215</v>
      </c>
      <c r="D258" t="s">
        <v>2216</v>
      </c>
      <c r="E258" s="6">
        <f t="shared" si="6"/>
        <v>44105</v>
      </c>
      <c r="F258" s="6" t="str">
        <f t="shared" si="7"/>
        <v>Texas-44135</v>
      </c>
      <c r="G258">
        <v>309248</v>
      </c>
      <c r="H258">
        <v>-4.8999999999999998E-3</v>
      </c>
      <c r="I258">
        <v>5.6399999999999999E-2</v>
      </c>
      <c r="J258">
        <v>66220</v>
      </c>
      <c r="K258">
        <v>-4.2999999999999997E-2</v>
      </c>
      <c r="L258">
        <v>-0.38840000000000002</v>
      </c>
      <c r="M258">
        <v>55</v>
      </c>
      <c r="N258">
        <v>1.8518519000000001E-2</v>
      </c>
      <c r="O258">
        <v>-0.14728682200000001</v>
      </c>
      <c r="P258">
        <v>30076</v>
      </c>
      <c r="Q258">
        <v>-3.1800000000000002E-2</v>
      </c>
      <c r="R258">
        <v>-0.1336</v>
      </c>
      <c r="S258">
        <v>4996</v>
      </c>
      <c r="T258">
        <v>-9.69E-2</v>
      </c>
      <c r="U258">
        <v>0.37709999999999999</v>
      </c>
      <c r="V258">
        <v>18544</v>
      </c>
      <c r="W258">
        <v>-2.9899999999999999E-2</v>
      </c>
      <c r="X258">
        <v>-0.50319999999999998</v>
      </c>
      <c r="Y258">
        <v>56045</v>
      </c>
      <c r="Z258">
        <v>-1.67E-2</v>
      </c>
      <c r="AA258">
        <v>0.51180000000000003</v>
      </c>
      <c r="AB258">
        <v>143.70703119999999</v>
      </c>
      <c r="AC258">
        <v>7.1000000000000004E-3</v>
      </c>
      <c r="AD258">
        <v>9.4700000000000006E-2</v>
      </c>
      <c r="AE258">
        <v>2160</v>
      </c>
      <c r="AF258">
        <v>-1.2999999999999999E-2</v>
      </c>
      <c r="AG258">
        <v>-2.7199999999999998E-2</v>
      </c>
      <c r="AH258">
        <v>460389.64240000001</v>
      </c>
      <c r="AI258">
        <v>5.0000000000000001E-4</v>
      </c>
      <c r="AJ258">
        <v>0.1225</v>
      </c>
      <c r="AK258">
        <v>122265</v>
      </c>
      <c r="AL258">
        <v>-3.1099999999999999E-2</v>
      </c>
      <c r="AM258">
        <v>-0.1588</v>
      </c>
      <c r="AN258">
        <v>0.84634551499999999</v>
      </c>
      <c r="AO258">
        <v>2.2700000000000001E-2</v>
      </c>
      <c r="AP258">
        <v>0.50390000000000001</v>
      </c>
    </row>
    <row r="259" spans="1:42">
      <c r="A259">
        <v>202010</v>
      </c>
      <c r="B259" t="s">
        <v>2008</v>
      </c>
      <c r="C259" t="s">
        <v>2169</v>
      </c>
      <c r="D259" t="s">
        <v>2170</v>
      </c>
      <c r="E259" s="6">
        <f t="shared" ref="E259:E322" si="8">DATEVALUE(_xlfn.CONCAT(RIGHT(A259,2),"/1","/",B259))</f>
        <v>44105</v>
      </c>
      <c r="F259" s="6" t="str">
        <f t="shared" ref="F259:F322" si="9">_xlfn.CONCAT(REPLACE(C259,1,1,UPPER(LEFT(C259,1))),"-",EOMONTH(E259,0))</f>
        <v>North dakota-44135</v>
      </c>
      <c r="G259">
        <v>244300</v>
      </c>
      <c r="H259">
        <v>3.7000000000000002E-3</v>
      </c>
      <c r="I259">
        <v>6.3299999999999995E-2</v>
      </c>
      <c r="J259">
        <v>2678</v>
      </c>
      <c r="K259">
        <v>-2.9700000000000001E-2</v>
      </c>
      <c r="L259">
        <v>-0.3019</v>
      </c>
      <c r="M259">
        <v>67</v>
      </c>
      <c r="N259">
        <v>3.0769231000000001E-2</v>
      </c>
      <c r="O259">
        <v>-0.124183007</v>
      </c>
      <c r="P259">
        <v>756</v>
      </c>
      <c r="Q259">
        <v>-0.17829999999999999</v>
      </c>
      <c r="R259">
        <v>-3.5700000000000003E-2</v>
      </c>
      <c r="S259">
        <v>28</v>
      </c>
      <c r="T259">
        <v>-0.125</v>
      </c>
      <c r="U259">
        <v>-0.36359999999999998</v>
      </c>
      <c r="V259">
        <v>652</v>
      </c>
      <c r="W259">
        <v>-5.2299999999999999E-2</v>
      </c>
      <c r="X259">
        <v>-0.25230000000000002</v>
      </c>
      <c r="Y259">
        <v>1177</v>
      </c>
      <c r="Z259">
        <v>-8.5500000000000007E-2</v>
      </c>
      <c r="AA259">
        <v>3.4752999999999998</v>
      </c>
      <c r="AB259">
        <v>114.41684669999999</v>
      </c>
      <c r="AC259">
        <v>0</v>
      </c>
      <c r="AD259">
        <v>3.2099999999999997E-2</v>
      </c>
      <c r="AE259">
        <v>2112</v>
      </c>
      <c r="AF259">
        <v>-1.26E-2</v>
      </c>
      <c r="AG259">
        <v>-1.1999999999999999E-3</v>
      </c>
      <c r="AH259">
        <v>282950.33159999998</v>
      </c>
      <c r="AI259">
        <v>-3.2000000000000002E-3</v>
      </c>
      <c r="AJ259">
        <v>3.2500000000000001E-2</v>
      </c>
      <c r="AK259">
        <v>3855</v>
      </c>
      <c r="AL259">
        <v>-4.7399999999999998E-2</v>
      </c>
      <c r="AM259">
        <v>-5.9499999999999997E-2</v>
      </c>
      <c r="AN259">
        <v>0.43950709500000001</v>
      </c>
      <c r="AO259">
        <v>-2.6800000000000001E-2</v>
      </c>
      <c r="AP259">
        <v>0.37090000000000001</v>
      </c>
    </row>
    <row r="260" spans="1:42">
      <c r="A260">
        <v>202010</v>
      </c>
      <c r="B260" t="s">
        <v>2008</v>
      </c>
      <c r="C260" t="s">
        <v>2203</v>
      </c>
      <c r="D260" t="s">
        <v>2204</v>
      </c>
      <c r="E260" s="6">
        <f t="shared" si="8"/>
        <v>44105</v>
      </c>
      <c r="F260" s="6" t="str">
        <f t="shared" si="9"/>
        <v>West virginia-44135</v>
      </c>
      <c r="G260">
        <v>169999</v>
      </c>
      <c r="H260">
        <v>5.9999999999999995E-4</v>
      </c>
      <c r="I260">
        <v>5.9999999999999995E-4</v>
      </c>
      <c r="J260">
        <v>4629</v>
      </c>
      <c r="K260">
        <v>-5.4000000000000003E-3</v>
      </c>
      <c r="L260">
        <v>-0.43330000000000002</v>
      </c>
      <c r="M260">
        <v>77</v>
      </c>
      <c r="N260">
        <v>-6.4516130000000001E-3</v>
      </c>
      <c r="O260">
        <v>-0.17647058800000001</v>
      </c>
      <c r="P260">
        <v>1484</v>
      </c>
      <c r="Q260">
        <v>-5.4000000000000003E-3</v>
      </c>
      <c r="R260">
        <v>-7.0199999999999999E-2</v>
      </c>
      <c r="S260">
        <v>100</v>
      </c>
      <c r="T260">
        <v>0.31580000000000003</v>
      </c>
      <c r="U260">
        <v>1.5</v>
      </c>
      <c r="V260">
        <v>980</v>
      </c>
      <c r="W260">
        <v>5.6000000000000001E-2</v>
      </c>
      <c r="X260">
        <v>-0.38129999999999997</v>
      </c>
      <c r="Y260">
        <v>2925</v>
      </c>
      <c r="Z260">
        <v>9.4299999999999995E-2</v>
      </c>
      <c r="AA260">
        <v>0.60799999999999998</v>
      </c>
      <c r="AB260">
        <v>84.333333330000002</v>
      </c>
      <c r="AC260">
        <v>1.17E-2</v>
      </c>
      <c r="AD260">
        <v>-1.3100000000000001E-2</v>
      </c>
      <c r="AE260">
        <v>1610</v>
      </c>
      <c r="AF260">
        <v>-1.5299999999999999E-2</v>
      </c>
      <c r="AG260">
        <v>-4.9599999999999998E-2</v>
      </c>
      <c r="AH260">
        <v>249794.69930000001</v>
      </c>
      <c r="AI260">
        <v>-1.34E-2</v>
      </c>
      <c r="AJ260">
        <v>8.7099999999999997E-2</v>
      </c>
      <c r="AK260">
        <v>7554</v>
      </c>
      <c r="AL260">
        <v>3.1E-2</v>
      </c>
      <c r="AM260">
        <v>-0.24360000000000001</v>
      </c>
      <c r="AN260">
        <v>0.63188593599999998</v>
      </c>
      <c r="AO260">
        <v>5.7500000000000002E-2</v>
      </c>
      <c r="AP260">
        <v>0.40920000000000001</v>
      </c>
    </row>
    <row r="261" spans="1:42">
      <c r="A261">
        <v>202010</v>
      </c>
      <c r="B261" t="s">
        <v>2008</v>
      </c>
      <c r="C261" t="s">
        <v>2205</v>
      </c>
      <c r="D261" t="s">
        <v>2206</v>
      </c>
      <c r="E261" s="6">
        <f t="shared" si="8"/>
        <v>44105</v>
      </c>
      <c r="F261" s="6" t="str">
        <f t="shared" si="9"/>
        <v>Idaho-44135</v>
      </c>
      <c r="G261">
        <v>419000</v>
      </c>
      <c r="H261">
        <v>9.7000000000000003E-3</v>
      </c>
      <c r="I261">
        <v>0.16389999999999999</v>
      </c>
      <c r="J261">
        <v>3278</v>
      </c>
      <c r="K261">
        <v>-0.12559999999999999</v>
      </c>
      <c r="L261">
        <v>-0.61599999999999999</v>
      </c>
      <c r="M261">
        <v>45</v>
      </c>
      <c r="N261">
        <v>5.8823528999999999E-2</v>
      </c>
      <c r="O261">
        <v>-0.25</v>
      </c>
      <c r="P261">
        <v>2252</v>
      </c>
      <c r="Q261">
        <v>5.4000000000000003E-3</v>
      </c>
      <c r="R261">
        <v>-0.26019999999999999</v>
      </c>
      <c r="S261">
        <v>336</v>
      </c>
      <c r="T261">
        <v>-0.32800000000000001</v>
      </c>
      <c r="U261">
        <v>1.4</v>
      </c>
      <c r="V261">
        <v>584</v>
      </c>
      <c r="W261">
        <v>-0.22339999999999999</v>
      </c>
      <c r="X261">
        <v>-0.77610000000000001</v>
      </c>
      <c r="Y261">
        <v>5263</v>
      </c>
      <c r="Z261">
        <v>-6.7799999999999999E-2</v>
      </c>
      <c r="AA261">
        <v>4.7582000000000004</v>
      </c>
      <c r="AB261">
        <v>209.1623037</v>
      </c>
      <c r="AC261">
        <v>2.4500000000000001E-2</v>
      </c>
      <c r="AD261">
        <v>0.2198</v>
      </c>
      <c r="AE261">
        <v>2125</v>
      </c>
      <c r="AF261">
        <v>-1.2999999999999999E-2</v>
      </c>
      <c r="AG261">
        <v>-2.6800000000000001E-2</v>
      </c>
      <c r="AH261">
        <v>774045.64390000002</v>
      </c>
      <c r="AI261">
        <v>3.2399999999999998E-2</v>
      </c>
      <c r="AJ261">
        <v>0.37369999999999998</v>
      </c>
      <c r="AK261">
        <v>8541</v>
      </c>
      <c r="AL261">
        <v>-9.0899999999999995E-2</v>
      </c>
      <c r="AM261">
        <v>-9.6299999999999997E-2</v>
      </c>
      <c r="AN261">
        <v>1.6055521660000001</v>
      </c>
      <c r="AO261">
        <v>9.9599999999999994E-2</v>
      </c>
      <c r="AP261">
        <v>1.4984999999999999</v>
      </c>
    </row>
    <row r="262" spans="1:42">
      <c r="A262">
        <v>202010</v>
      </c>
      <c r="B262" t="s">
        <v>2008</v>
      </c>
      <c r="C262" t="s">
        <v>2201</v>
      </c>
      <c r="D262" t="s">
        <v>2202</v>
      </c>
      <c r="E262" s="6">
        <f t="shared" si="8"/>
        <v>44105</v>
      </c>
      <c r="F262" s="6" t="str">
        <f t="shared" si="9"/>
        <v>Montana-44135</v>
      </c>
      <c r="G262">
        <v>399000</v>
      </c>
      <c r="H262">
        <v>-2.3999999999999998E-3</v>
      </c>
      <c r="I262">
        <v>0.1016</v>
      </c>
      <c r="J262">
        <v>3441</v>
      </c>
      <c r="K262">
        <v>-0.10390000000000001</v>
      </c>
      <c r="L262">
        <v>-0.5212</v>
      </c>
      <c r="M262">
        <v>77</v>
      </c>
      <c r="N262">
        <v>9.2198582000000001E-2</v>
      </c>
      <c r="O262">
        <v>-0.18085106400000001</v>
      </c>
      <c r="P262">
        <v>1112</v>
      </c>
      <c r="Q262">
        <v>-0.1472</v>
      </c>
      <c r="R262">
        <v>-0.11749999999999999</v>
      </c>
      <c r="S262">
        <v>56</v>
      </c>
      <c r="T262">
        <v>-0.41670000000000001</v>
      </c>
      <c r="U262">
        <v>1.3332999999999999</v>
      </c>
      <c r="V262">
        <v>480</v>
      </c>
      <c r="W262">
        <v>-0.2258</v>
      </c>
      <c r="X262">
        <v>-0.58330000000000004</v>
      </c>
      <c r="Y262">
        <v>3701</v>
      </c>
      <c r="Z262">
        <v>-9.2399999999999996E-2</v>
      </c>
      <c r="AA262">
        <v>1.0827</v>
      </c>
      <c r="AB262">
        <v>191.16397620000001</v>
      </c>
      <c r="AC262">
        <v>1E-4</v>
      </c>
      <c r="AD262">
        <v>0.11169999999999999</v>
      </c>
      <c r="AE262">
        <v>2160</v>
      </c>
      <c r="AF262">
        <v>-1.7100000000000001E-2</v>
      </c>
      <c r="AG262">
        <v>-4.5999999999999999E-3</v>
      </c>
      <c r="AH262">
        <v>779951.71629999997</v>
      </c>
      <c r="AI262">
        <v>5.0000000000000001E-3</v>
      </c>
      <c r="AJ262">
        <v>0.27839999999999998</v>
      </c>
      <c r="AK262">
        <v>7142</v>
      </c>
      <c r="AL262">
        <v>-9.8000000000000004E-2</v>
      </c>
      <c r="AM262">
        <v>-0.20330000000000001</v>
      </c>
      <c r="AN262">
        <v>1.07555943</v>
      </c>
      <c r="AO262">
        <v>1.3599999999999999E-2</v>
      </c>
      <c r="AP262">
        <v>0.82830000000000004</v>
      </c>
    </row>
    <row r="263" spans="1:42">
      <c r="A263">
        <v>202010</v>
      </c>
      <c r="B263" t="s">
        <v>2008</v>
      </c>
      <c r="C263" t="s">
        <v>2149</v>
      </c>
      <c r="D263" t="s">
        <v>2150</v>
      </c>
      <c r="E263" s="6">
        <f t="shared" si="8"/>
        <v>44105</v>
      </c>
      <c r="F263" s="6" t="str">
        <f t="shared" si="9"/>
        <v>Alaska-44135</v>
      </c>
      <c r="G263">
        <v>299900</v>
      </c>
      <c r="H263">
        <v>-3.2599999999999997E-2</v>
      </c>
      <c r="I263">
        <v>3.5200000000000002E-2</v>
      </c>
      <c r="J263">
        <v>2040</v>
      </c>
      <c r="K263">
        <v>-8.8099999999999998E-2</v>
      </c>
      <c r="L263">
        <v>-0.3876</v>
      </c>
      <c r="M263">
        <v>68</v>
      </c>
      <c r="N263">
        <v>0.105691057</v>
      </c>
      <c r="O263">
        <v>-0.17073170700000001</v>
      </c>
      <c r="P263">
        <v>564</v>
      </c>
      <c r="Q263">
        <v>-0.221</v>
      </c>
      <c r="R263">
        <v>-0.1754</v>
      </c>
      <c r="S263">
        <v>48</v>
      </c>
      <c r="T263">
        <v>0</v>
      </c>
      <c r="U263">
        <v>0.71430000000000005</v>
      </c>
      <c r="V263">
        <v>460</v>
      </c>
      <c r="W263">
        <v>-0.29010000000000002</v>
      </c>
      <c r="X263">
        <v>-0.5</v>
      </c>
      <c r="Y263">
        <v>124</v>
      </c>
      <c r="Z263">
        <v>-5.3400000000000003E-2</v>
      </c>
      <c r="AA263">
        <v>0.49399999999999999</v>
      </c>
      <c r="AB263">
        <v>180.31914889999999</v>
      </c>
      <c r="AC263">
        <v>1.18E-2</v>
      </c>
      <c r="AD263">
        <v>9.3299999999999994E-2</v>
      </c>
      <c r="AE263">
        <v>1689</v>
      </c>
      <c r="AF263">
        <v>-3.2099999999999997E-2</v>
      </c>
      <c r="AG263">
        <v>-4.6800000000000001E-2</v>
      </c>
      <c r="AH263">
        <v>373785.62520000001</v>
      </c>
      <c r="AI263">
        <v>5.8999999999999999E-3</v>
      </c>
      <c r="AJ263">
        <v>0.14480000000000001</v>
      </c>
      <c r="AK263">
        <v>2164</v>
      </c>
      <c r="AL263">
        <v>-8.6099999999999996E-2</v>
      </c>
      <c r="AM263">
        <v>-0.36609999999999998</v>
      </c>
      <c r="AN263">
        <v>6.0784313999999999E-2</v>
      </c>
      <c r="AO263">
        <v>2.2000000000000001E-3</v>
      </c>
      <c r="AP263">
        <v>3.5900000000000001E-2</v>
      </c>
    </row>
    <row r="264" spans="1:42">
      <c r="A264">
        <v>202010</v>
      </c>
      <c r="B264" t="s">
        <v>2008</v>
      </c>
      <c r="C264" t="s">
        <v>2191</v>
      </c>
      <c r="D264" t="s">
        <v>2192</v>
      </c>
      <c r="E264" s="6">
        <f t="shared" si="8"/>
        <v>44105</v>
      </c>
      <c r="F264" s="6" t="str">
        <f t="shared" si="9"/>
        <v>South dakota-44135</v>
      </c>
      <c r="G264">
        <v>245000</v>
      </c>
      <c r="H264">
        <v>-1.9800000000000002E-2</v>
      </c>
      <c r="I264">
        <v>2.1299999999999999E-2</v>
      </c>
      <c r="J264">
        <v>2600</v>
      </c>
      <c r="K264">
        <v>-8.1900000000000001E-2</v>
      </c>
      <c r="L264">
        <v>-0.37580000000000002</v>
      </c>
      <c r="M264">
        <v>50</v>
      </c>
      <c r="N264">
        <v>-1.9607843E-2</v>
      </c>
      <c r="O264">
        <v>-0.15254237300000001</v>
      </c>
      <c r="P264">
        <v>788</v>
      </c>
      <c r="Q264">
        <v>-0.24229999999999999</v>
      </c>
      <c r="R264">
        <v>-0.32300000000000001</v>
      </c>
      <c r="S264">
        <v>24</v>
      </c>
      <c r="T264">
        <v>-0.53849999999999998</v>
      </c>
      <c r="U264">
        <v>-0.25</v>
      </c>
      <c r="V264">
        <v>388</v>
      </c>
      <c r="W264">
        <v>-6.7299999999999999E-2</v>
      </c>
      <c r="X264">
        <v>-0.50760000000000005</v>
      </c>
      <c r="Y264">
        <v>896</v>
      </c>
      <c r="Z264">
        <v>-6.2799999999999995E-2</v>
      </c>
      <c r="AA264">
        <v>0.89429999999999998</v>
      </c>
      <c r="AB264">
        <v>131.09567899999999</v>
      </c>
      <c r="AC264">
        <v>-5.4999999999999997E-3</v>
      </c>
      <c r="AD264">
        <v>8.2000000000000003E-2</v>
      </c>
      <c r="AE264">
        <v>1872</v>
      </c>
      <c r="AF264">
        <v>-1.9900000000000001E-2</v>
      </c>
      <c r="AG264">
        <v>-5.0700000000000002E-2</v>
      </c>
      <c r="AH264">
        <v>320634.76520000002</v>
      </c>
      <c r="AI264">
        <v>-9.1000000000000004E-3</v>
      </c>
      <c r="AJ264">
        <v>5.3800000000000001E-2</v>
      </c>
      <c r="AK264">
        <v>3496</v>
      </c>
      <c r="AL264">
        <v>-7.7100000000000002E-2</v>
      </c>
      <c r="AM264">
        <v>-0.2462</v>
      </c>
      <c r="AN264">
        <v>0.344615385</v>
      </c>
      <c r="AO264">
        <v>7.0000000000000001E-3</v>
      </c>
      <c r="AP264">
        <v>0.23100000000000001</v>
      </c>
    </row>
    <row r="265" spans="1:42">
      <c r="A265">
        <v>202010</v>
      </c>
      <c r="B265" t="s">
        <v>2008</v>
      </c>
      <c r="C265" t="s">
        <v>2209</v>
      </c>
      <c r="D265" t="s">
        <v>2210</v>
      </c>
      <c r="E265" s="6">
        <f t="shared" si="8"/>
        <v>44105</v>
      </c>
      <c r="F265" s="6" t="str">
        <f t="shared" si="9"/>
        <v>Missouri-44135</v>
      </c>
      <c r="G265">
        <v>225000</v>
      </c>
      <c r="H265">
        <v>-2.1299999999999999E-2</v>
      </c>
      <c r="I265">
        <v>0.125</v>
      </c>
      <c r="J265">
        <v>13590</v>
      </c>
      <c r="K265">
        <v>2.2000000000000001E-3</v>
      </c>
      <c r="L265">
        <v>-0.4405</v>
      </c>
      <c r="M265">
        <v>53</v>
      </c>
      <c r="N265">
        <v>-6.1946902999999998E-2</v>
      </c>
      <c r="O265">
        <v>-0.196969697</v>
      </c>
      <c r="P265">
        <v>6948</v>
      </c>
      <c r="Q265">
        <v>-3.9300000000000002E-2</v>
      </c>
      <c r="R265">
        <v>-0.13059999999999999</v>
      </c>
      <c r="S265">
        <v>508</v>
      </c>
      <c r="T265">
        <v>-0.41199999999999998</v>
      </c>
      <c r="U265">
        <v>1.0159</v>
      </c>
      <c r="V265">
        <v>3740</v>
      </c>
      <c r="W265">
        <v>4.5900000000000003E-2</v>
      </c>
      <c r="X265">
        <v>-0.45419999999999999</v>
      </c>
      <c r="Y265">
        <v>14613</v>
      </c>
      <c r="Z265">
        <v>-3.5900000000000001E-2</v>
      </c>
      <c r="AA265">
        <v>0.376</v>
      </c>
      <c r="AB265">
        <v>117.7504394</v>
      </c>
      <c r="AC265">
        <v>7.1999999999999998E-3</v>
      </c>
      <c r="AD265">
        <v>8.3799999999999999E-2</v>
      </c>
      <c r="AE265">
        <v>1829</v>
      </c>
      <c r="AF265">
        <v>-1.5299999999999999E-2</v>
      </c>
      <c r="AG265">
        <v>3.1300000000000001E-2</v>
      </c>
      <c r="AH265">
        <v>320200.60489999998</v>
      </c>
      <c r="AI265">
        <v>-7.9000000000000008E-3</v>
      </c>
      <c r="AJ265">
        <v>0.1517</v>
      </c>
      <c r="AK265">
        <v>28203</v>
      </c>
      <c r="AL265">
        <v>-1.7899999999999999E-2</v>
      </c>
      <c r="AM265">
        <v>-0.19209999999999999</v>
      </c>
      <c r="AN265">
        <v>1.0752759380000001</v>
      </c>
      <c r="AO265">
        <v>-4.2500000000000003E-2</v>
      </c>
      <c r="AP265">
        <v>0.6381</v>
      </c>
    </row>
    <row r="266" spans="1:42">
      <c r="A266">
        <v>202010</v>
      </c>
      <c r="B266" t="s">
        <v>2008</v>
      </c>
      <c r="C266" t="s">
        <v>2177</v>
      </c>
      <c r="D266" t="s">
        <v>2178</v>
      </c>
      <c r="E266" s="6">
        <f t="shared" si="8"/>
        <v>44105</v>
      </c>
      <c r="F266" s="6" t="str">
        <f t="shared" si="9"/>
        <v>New jersey-44135</v>
      </c>
      <c r="G266">
        <v>449000</v>
      </c>
      <c r="H266">
        <v>-1E-3</v>
      </c>
      <c r="I266">
        <v>0.15110000000000001</v>
      </c>
      <c r="J266">
        <v>29858</v>
      </c>
      <c r="K266">
        <v>5.0000000000000001E-3</v>
      </c>
      <c r="L266">
        <v>-0.36770000000000003</v>
      </c>
      <c r="M266">
        <v>41</v>
      </c>
      <c r="N266">
        <v>0</v>
      </c>
      <c r="O266">
        <v>-0.29310344799999999</v>
      </c>
      <c r="P266">
        <v>15556</v>
      </c>
      <c r="Q266">
        <v>-4.6600000000000003E-2</v>
      </c>
      <c r="R266">
        <v>0.13750000000000001</v>
      </c>
      <c r="S266">
        <v>608</v>
      </c>
      <c r="T266">
        <v>-0.25490000000000002</v>
      </c>
      <c r="U266">
        <v>0.6522</v>
      </c>
      <c r="V266">
        <v>6168</v>
      </c>
      <c r="W266">
        <v>8.5199999999999998E-2</v>
      </c>
      <c r="X266">
        <v>-0.47410000000000002</v>
      </c>
      <c r="Y266">
        <v>15097</v>
      </c>
      <c r="Z266">
        <v>0.51839999999999997</v>
      </c>
      <c r="AA266">
        <v>10.8687</v>
      </c>
      <c r="AB266">
        <v>0</v>
      </c>
      <c r="AD266">
        <v>-1</v>
      </c>
      <c r="AE266">
        <v>0</v>
      </c>
      <c r="AG266">
        <v>-1</v>
      </c>
      <c r="AH266">
        <v>651471.91319999995</v>
      </c>
      <c r="AI266">
        <v>1.6000000000000001E-3</v>
      </c>
      <c r="AJ266">
        <v>0.17180000000000001</v>
      </c>
      <c r="AK266">
        <v>44955</v>
      </c>
      <c r="AL266">
        <v>0.13370000000000001</v>
      </c>
      <c r="AM266">
        <v>-7.2999999999999995E-2</v>
      </c>
      <c r="AN266">
        <v>0.50562663299999999</v>
      </c>
      <c r="AO266">
        <v>0.17100000000000001</v>
      </c>
      <c r="AP266">
        <v>0.47870000000000001</v>
      </c>
    </row>
    <row r="267" spans="1:42">
      <c r="A267">
        <v>202010</v>
      </c>
      <c r="B267" t="s">
        <v>2008</v>
      </c>
      <c r="C267" t="s">
        <v>2123</v>
      </c>
      <c r="D267" t="s">
        <v>2124</v>
      </c>
      <c r="E267" s="6">
        <f t="shared" si="8"/>
        <v>44105</v>
      </c>
      <c r="F267" s="6" t="str">
        <f t="shared" si="9"/>
        <v>Ohio-44135</v>
      </c>
      <c r="G267">
        <v>200000</v>
      </c>
      <c r="H267">
        <v>-5.8400000000000001E-2</v>
      </c>
      <c r="I267">
        <v>7.85E-2</v>
      </c>
      <c r="J267">
        <v>17442</v>
      </c>
      <c r="K267">
        <v>3.0200000000000001E-2</v>
      </c>
      <c r="L267">
        <v>-0.46800000000000003</v>
      </c>
      <c r="M267">
        <v>43</v>
      </c>
      <c r="N267">
        <v>-5.4945055E-2</v>
      </c>
      <c r="O267">
        <v>-0.23214285700000001</v>
      </c>
      <c r="P267">
        <v>11504</v>
      </c>
      <c r="Q267">
        <v>-2.3999999999999998E-3</v>
      </c>
      <c r="R267">
        <v>-0.14460000000000001</v>
      </c>
      <c r="S267">
        <v>564</v>
      </c>
      <c r="T267">
        <v>-0.23369999999999999</v>
      </c>
      <c r="U267">
        <v>0.67859999999999998</v>
      </c>
      <c r="V267">
        <v>6624</v>
      </c>
      <c r="W267">
        <v>4.3499999999999997E-2</v>
      </c>
      <c r="X267">
        <v>-0.47789999999999999</v>
      </c>
      <c r="Y267">
        <v>23231</v>
      </c>
      <c r="Z267">
        <v>-4.3499999999999997E-2</v>
      </c>
      <c r="AA267">
        <v>0.26300000000000001</v>
      </c>
      <c r="AB267">
        <v>104.71556889999999</v>
      </c>
      <c r="AC267">
        <v>-4.1000000000000003E-3</v>
      </c>
      <c r="AD267">
        <v>8.9700000000000002E-2</v>
      </c>
      <c r="AE267">
        <v>1701</v>
      </c>
      <c r="AF267">
        <v>-1.3299999999999999E-2</v>
      </c>
      <c r="AG267">
        <v>-1.7000000000000001E-2</v>
      </c>
      <c r="AH267">
        <v>292937.70760000002</v>
      </c>
      <c r="AI267">
        <v>-1.2800000000000001E-2</v>
      </c>
      <c r="AJ267">
        <v>0.122</v>
      </c>
      <c r="AK267">
        <v>40673</v>
      </c>
      <c r="AL267">
        <v>-1.32E-2</v>
      </c>
      <c r="AM267">
        <v>-0.20530000000000001</v>
      </c>
      <c r="AN267">
        <v>1.3319000110000001</v>
      </c>
      <c r="AO267">
        <v>-0.1027</v>
      </c>
      <c r="AP267">
        <v>0.77090000000000003</v>
      </c>
    </row>
    <row r="268" spans="1:42">
      <c r="A268">
        <v>202010</v>
      </c>
      <c r="B268" t="s">
        <v>2008</v>
      </c>
      <c r="C268" t="s">
        <v>2197</v>
      </c>
      <c r="D268" t="s">
        <v>2198</v>
      </c>
      <c r="E268" s="6">
        <f t="shared" si="8"/>
        <v>44105</v>
      </c>
      <c r="F268" s="6" t="str">
        <f t="shared" si="9"/>
        <v>Delaware-44135</v>
      </c>
      <c r="G268">
        <v>349900</v>
      </c>
      <c r="H268">
        <v>-1E-4</v>
      </c>
      <c r="I268">
        <v>7.6600000000000001E-2</v>
      </c>
      <c r="J268">
        <v>2186</v>
      </c>
      <c r="K268">
        <v>-5.7799999999999997E-2</v>
      </c>
      <c r="L268">
        <v>-0.49830000000000002</v>
      </c>
      <c r="M268">
        <v>64</v>
      </c>
      <c r="N268">
        <v>-7.7519379999999999E-3</v>
      </c>
      <c r="O268">
        <v>-0.24705882400000001</v>
      </c>
      <c r="P268">
        <v>1192</v>
      </c>
      <c r="Q268">
        <v>-1.9699999999999999E-2</v>
      </c>
      <c r="R268">
        <v>-0.12089999999999999</v>
      </c>
      <c r="S268">
        <v>376</v>
      </c>
      <c r="T268">
        <v>-0.23580000000000001</v>
      </c>
      <c r="U268">
        <v>2.0323000000000002</v>
      </c>
      <c r="V268">
        <v>428</v>
      </c>
      <c r="W268">
        <v>4.9000000000000002E-2</v>
      </c>
      <c r="X268">
        <v>-0.60809999999999997</v>
      </c>
      <c r="Y268">
        <v>3362</v>
      </c>
      <c r="Z268">
        <v>3.3212999999999999</v>
      </c>
      <c r="AA268">
        <v>6.6409000000000002</v>
      </c>
      <c r="AB268">
        <v>164</v>
      </c>
      <c r="AC268">
        <v>6.7999999999999996E-3</v>
      </c>
      <c r="AD268">
        <v>8.9099999999999999E-2</v>
      </c>
      <c r="AE268">
        <v>1980</v>
      </c>
      <c r="AF268">
        <v>-0.01</v>
      </c>
      <c r="AG268">
        <v>-4.0000000000000001E-3</v>
      </c>
      <c r="AH268">
        <v>476975.83390000003</v>
      </c>
      <c r="AI268">
        <v>1.4500000000000001E-2</v>
      </c>
      <c r="AJ268">
        <v>0.1246</v>
      </c>
      <c r="AK268">
        <v>5548</v>
      </c>
      <c r="AL268">
        <v>0.79079999999999995</v>
      </c>
      <c r="AM268">
        <v>0.15659999999999999</v>
      </c>
      <c r="AN268">
        <v>1.5379688929999999</v>
      </c>
      <c r="AO268">
        <v>1.2025999999999999</v>
      </c>
      <c r="AP268">
        <v>1.4370000000000001</v>
      </c>
    </row>
    <row r="269" spans="1:42">
      <c r="A269">
        <v>202010</v>
      </c>
      <c r="B269" t="s">
        <v>2008</v>
      </c>
      <c r="C269" t="s">
        <v>2183</v>
      </c>
      <c r="D269" t="s">
        <v>2184</v>
      </c>
      <c r="E269" s="6">
        <f t="shared" si="8"/>
        <v>44105</v>
      </c>
      <c r="F269" s="6" t="str">
        <f t="shared" si="9"/>
        <v>Wisconsin-44135</v>
      </c>
      <c r="G269">
        <v>259900</v>
      </c>
      <c r="H269">
        <v>-1.8100000000000002E-2</v>
      </c>
      <c r="I269">
        <v>5.6500000000000002E-2</v>
      </c>
      <c r="J269">
        <v>12388</v>
      </c>
      <c r="K269">
        <v>-4.4999999999999998E-2</v>
      </c>
      <c r="L269">
        <v>-0.44180000000000003</v>
      </c>
      <c r="M269">
        <v>51</v>
      </c>
      <c r="N269">
        <v>0</v>
      </c>
      <c r="O269">
        <v>-0.25547445299999999</v>
      </c>
      <c r="P269">
        <v>5736</v>
      </c>
      <c r="Q269">
        <v>-0.124</v>
      </c>
      <c r="R269">
        <v>-9.8699999999999996E-2</v>
      </c>
      <c r="S269">
        <v>128</v>
      </c>
      <c r="T269">
        <v>-0.33329999999999999</v>
      </c>
      <c r="U269">
        <v>0.45450000000000002</v>
      </c>
      <c r="V269">
        <v>3060</v>
      </c>
      <c r="W269">
        <v>-2.4199999999999999E-2</v>
      </c>
      <c r="X269">
        <v>-0.46800000000000003</v>
      </c>
      <c r="Y269">
        <v>9593</v>
      </c>
      <c r="Z269">
        <v>-7.1199999999999999E-2</v>
      </c>
      <c r="AA269">
        <v>0.28870000000000001</v>
      </c>
      <c r="AB269">
        <v>137.0023419</v>
      </c>
      <c r="AC269">
        <v>1.5E-3</v>
      </c>
      <c r="AD269">
        <v>5.8599999999999999E-2</v>
      </c>
      <c r="AE269">
        <v>1740</v>
      </c>
      <c r="AF269">
        <v>-1.78E-2</v>
      </c>
      <c r="AG269">
        <v>-2.8500000000000001E-2</v>
      </c>
      <c r="AH269">
        <v>350307.80550000002</v>
      </c>
      <c r="AI269">
        <v>-9.2999999999999992E-3</v>
      </c>
      <c r="AJ269">
        <v>8.5199999999999998E-2</v>
      </c>
      <c r="AK269">
        <v>21981</v>
      </c>
      <c r="AL269">
        <v>-5.6599999999999998E-2</v>
      </c>
      <c r="AM269">
        <v>-0.25829999999999997</v>
      </c>
      <c r="AN269">
        <v>0.77437843100000003</v>
      </c>
      <c r="AO269">
        <v>-2.18E-2</v>
      </c>
      <c r="AP269">
        <v>0.439</v>
      </c>
    </row>
    <row r="270" spans="1:42">
      <c r="A270">
        <v>202010</v>
      </c>
      <c r="B270" t="s">
        <v>2008</v>
      </c>
      <c r="C270" t="s">
        <v>2161</v>
      </c>
      <c r="D270" t="s">
        <v>2162</v>
      </c>
      <c r="E270" s="6">
        <f t="shared" si="8"/>
        <v>44105</v>
      </c>
      <c r="F270" s="6" t="str">
        <f t="shared" si="9"/>
        <v>Colorado-44135</v>
      </c>
      <c r="G270">
        <v>510000</v>
      </c>
      <c r="H270">
        <v>0</v>
      </c>
      <c r="I270">
        <v>8.3900000000000002E-2</v>
      </c>
      <c r="J270">
        <v>15689</v>
      </c>
      <c r="K270">
        <v>-0.106</v>
      </c>
      <c r="L270">
        <v>-0.41089999999999999</v>
      </c>
      <c r="M270">
        <v>52</v>
      </c>
      <c r="N270">
        <v>1.9607843E-2</v>
      </c>
      <c r="O270">
        <v>-0.18110236199999999</v>
      </c>
      <c r="P270">
        <v>8832</v>
      </c>
      <c r="Q270">
        <v>-0.10059999999999999</v>
      </c>
      <c r="R270">
        <v>-7.5399999999999995E-2</v>
      </c>
      <c r="S270">
        <v>1036</v>
      </c>
      <c r="T270">
        <v>0.1991</v>
      </c>
      <c r="U270">
        <v>0.78620000000000001</v>
      </c>
      <c r="V270">
        <v>4124</v>
      </c>
      <c r="W270">
        <v>-0.15</v>
      </c>
      <c r="X270">
        <v>-0.56769999999999998</v>
      </c>
      <c r="Y270">
        <v>16587</v>
      </c>
      <c r="Z270">
        <v>-6.2600000000000003E-2</v>
      </c>
      <c r="AA270">
        <v>0.2218</v>
      </c>
      <c r="AB270">
        <v>240.4819277</v>
      </c>
      <c r="AC270">
        <v>1.67E-2</v>
      </c>
      <c r="AD270">
        <v>0.19750000000000001</v>
      </c>
      <c r="AE270">
        <v>2174</v>
      </c>
      <c r="AF270">
        <v>-1.5800000000000002E-2</v>
      </c>
      <c r="AG270">
        <v>-7.6499999999999999E-2</v>
      </c>
      <c r="AH270">
        <v>1062143.297</v>
      </c>
      <c r="AI270">
        <v>9.4999999999999998E-3</v>
      </c>
      <c r="AJ270">
        <v>0.2462</v>
      </c>
      <c r="AK270">
        <v>32276</v>
      </c>
      <c r="AL270">
        <v>-8.4199999999999997E-2</v>
      </c>
      <c r="AM270">
        <v>-0.1973</v>
      </c>
      <c r="AN270">
        <v>1.0572375549999999</v>
      </c>
      <c r="AO270">
        <v>4.9000000000000002E-2</v>
      </c>
      <c r="AP270">
        <v>0.54749999999999999</v>
      </c>
    </row>
    <row r="271" spans="1:42">
      <c r="A271">
        <v>202010</v>
      </c>
      <c r="B271" t="s">
        <v>2008</v>
      </c>
      <c r="C271" t="s">
        <v>2179</v>
      </c>
      <c r="D271" t="s">
        <v>2180</v>
      </c>
      <c r="E271" s="6">
        <f t="shared" si="8"/>
        <v>44105</v>
      </c>
      <c r="F271" s="6" t="str">
        <f t="shared" si="9"/>
        <v>Maryland-44135</v>
      </c>
      <c r="G271">
        <v>359000</v>
      </c>
      <c r="H271">
        <v>-1.2999999999999999E-3</v>
      </c>
      <c r="I271">
        <v>4.07E-2</v>
      </c>
      <c r="J271">
        <v>9861</v>
      </c>
      <c r="K271">
        <v>-1.29E-2</v>
      </c>
      <c r="L271">
        <v>-0.52929999999999999</v>
      </c>
      <c r="M271">
        <v>43</v>
      </c>
      <c r="N271">
        <v>0.19444444399999999</v>
      </c>
      <c r="O271">
        <v>-0.23214285700000001</v>
      </c>
      <c r="P271">
        <v>7216</v>
      </c>
      <c r="Q271">
        <v>-3.8899999999999997E-2</v>
      </c>
      <c r="R271">
        <v>-7.5300000000000006E-2</v>
      </c>
      <c r="S271">
        <v>644</v>
      </c>
      <c r="T271">
        <v>-0.23699999999999999</v>
      </c>
      <c r="U271">
        <v>0.62629999999999997</v>
      </c>
      <c r="V271">
        <v>3024</v>
      </c>
      <c r="W271">
        <v>0</v>
      </c>
      <c r="X271">
        <v>-0.58550000000000002</v>
      </c>
      <c r="Y271">
        <v>14879</v>
      </c>
      <c r="Z271">
        <v>2.7496999999999998</v>
      </c>
      <c r="AA271">
        <v>4.3792</v>
      </c>
      <c r="AB271">
        <v>183.42516069999999</v>
      </c>
      <c r="AC271">
        <v>1.9E-2</v>
      </c>
      <c r="AD271">
        <v>0.10199999999999999</v>
      </c>
      <c r="AE271">
        <v>1812</v>
      </c>
      <c r="AF271">
        <v>-1.04E-2</v>
      </c>
      <c r="AG271">
        <v>-5.7700000000000001E-2</v>
      </c>
      <c r="AH271">
        <v>509475.43939999997</v>
      </c>
      <c r="AI271">
        <v>2.5999999999999999E-3</v>
      </c>
      <c r="AJ271">
        <v>0.11890000000000001</v>
      </c>
      <c r="AK271">
        <v>24740</v>
      </c>
      <c r="AL271">
        <v>0.77249999999999996</v>
      </c>
      <c r="AM271">
        <v>4.3200000000000002E-2</v>
      </c>
      <c r="AN271">
        <v>1.508873339</v>
      </c>
      <c r="AO271">
        <v>1.1116999999999999</v>
      </c>
      <c r="AP271">
        <v>1.3768</v>
      </c>
    </row>
    <row r="272" spans="1:42">
      <c r="A272">
        <v>202010</v>
      </c>
      <c r="B272" t="s">
        <v>2008</v>
      </c>
      <c r="C272" t="s">
        <v>2157</v>
      </c>
      <c r="D272" t="s">
        <v>2158</v>
      </c>
      <c r="E272" s="6">
        <f t="shared" si="8"/>
        <v>44105</v>
      </c>
      <c r="F272" s="6" t="str">
        <f t="shared" si="9"/>
        <v>Iowa-44135</v>
      </c>
      <c r="G272">
        <v>215000</v>
      </c>
      <c r="H272">
        <v>-1.0999999999999999E-2</v>
      </c>
      <c r="I272">
        <v>7.4999999999999997E-2</v>
      </c>
      <c r="J272">
        <v>10228</v>
      </c>
      <c r="K272">
        <v>-2.3800000000000002E-2</v>
      </c>
      <c r="L272">
        <v>-0.33350000000000002</v>
      </c>
      <c r="M272">
        <v>67</v>
      </c>
      <c r="N272">
        <v>0</v>
      </c>
      <c r="O272">
        <v>-6.2937063000000001E-2</v>
      </c>
      <c r="P272">
        <v>3504</v>
      </c>
      <c r="Q272">
        <v>-4.4699999999999997E-2</v>
      </c>
      <c r="R272">
        <v>-0.15440000000000001</v>
      </c>
      <c r="S272">
        <v>500</v>
      </c>
      <c r="T272">
        <v>-0.1135</v>
      </c>
      <c r="U272">
        <v>0.73609999999999998</v>
      </c>
      <c r="V272">
        <v>2920</v>
      </c>
      <c r="W272">
        <v>-1.4E-3</v>
      </c>
      <c r="X272">
        <v>-0.4118</v>
      </c>
      <c r="Y272">
        <v>7670</v>
      </c>
      <c r="Z272">
        <v>-5.1700000000000003E-2</v>
      </c>
      <c r="AA272">
        <v>0.71819999999999995</v>
      </c>
      <c r="AB272">
        <v>129.85285099999999</v>
      </c>
      <c r="AC272">
        <v>5.1999999999999998E-3</v>
      </c>
      <c r="AD272">
        <v>6.3899999999999998E-2</v>
      </c>
      <c r="AE272">
        <v>1603</v>
      </c>
      <c r="AF272">
        <v>-6.1999999999999998E-3</v>
      </c>
      <c r="AG272">
        <v>-1.14E-2</v>
      </c>
      <c r="AH272">
        <v>256347.4761</v>
      </c>
      <c r="AI272">
        <v>-1.8E-3</v>
      </c>
      <c r="AJ272">
        <v>4.7199999999999999E-2</v>
      </c>
      <c r="AK272">
        <v>17898</v>
      </c>
      <c r="AL272">
        <v>-3.5900000000000001E-2</v>
      </c>
      <c r="AM272">
        <v>-9.6500000000000002E-2</v>
      </c>
      <c r="AN272">
        <v>0.74990222900000003</v>
      </c>
      <c r="AO272">
        <v>-2.2100000000000002E-2</v>
      </c>
      <c r="AP272">
        <v>0.45900000000000002</v>
      </c>
    </row>
    <row r="273" spans="1:42">
      <c r="A273">
        <v>202010</v>
      </c>
      <c r="B273" t="s">
        <v>2008</v>
      </c>
      <c r="C273" t="s">
        <v>2213</v>
      </c>
      <c r="D273" t="s">
        <v>2214</v>
      </c>
      <c r="E273" s="6">
        <f t="shared" si="8"/>
        <v>44105</v>
      </c>
      <c r="F273" s="6" t="str">
        <f t="shared" si="9"/>
        <v>Alabama-44135</v>
      </c>
      <c r="G273">
        <v>251875</v>
      </c>
      <c r="H273">
        <v>-3.0099999999999998E-2</v>
      </c>
      <c r="I273">
        <v>7.1800000000000003E-2</v>
      </c>
      <c r="J273">
        <v>13101</v>
      </c>
      <c r="K273">
        <v>-2.5999999999999999E-2</v>
      </c>
      <c r="L273">
        <v>-0.41189999999999999</v>
      </c>
      <c r="M273">
        <v>63</v>
      </c>
      <c r="N273">
        <v>4.1322313999999999E-2</v>
      </c>
      <c r="O273">
        <v>-0.192307692</v>
      </c>
      <c r="P273">
        <v>5088</v>
      </c>
      <c r="Q273">
        <v>-1.09E-2</v>
      </c>
      <c r="R273">
        <v>-0.1061</v>
      </c>
      <c r="S273">
        <v>864</v>
      </c>
      <c r="T273">
        <v>-0.19400000000000001</v>
      </c>
      <c r="U273">
        <v>0.44969999999999999</v>
      </c>
      <c r="V273">
        <v>2476</v>
      </c>
      <c r="W273">
        <v>4.8999999999999998E-3</v>
      </c>
      <c r="X273">
        <v>-0.4798</v>
      </c>
      <c r="Y273">
        <v>6888</v>
      </c>
      <c r="Z273">
        <v>-5.3199999999999997E-2</v>
      </c>
      <c r="AA273">
        <v>1.6032</v>
      </c>
      <c r="AB273">
        <v>117.3947896</v>
      </c>
      <c r="AC273">
        <v>8.0000000000000004E-4</v>
      </c>
      <c r="AD273">
        <v>8.2000000000000003E-2</v>
      </c>
      <c r="AE273">
        <v>2043</v>
      </c>
      <c r="AF273">
        <v>-1.4E-2</v>
      </c>
      <c r="AG273">
        <v>2.5600000000000001E-2</v>
      </c>
      <c r="AH273">
        <v>342838.5931</v>
      </c>
      <c r="AI273">
        <v>-4.0000000000000001E-3</v>
      </c>
      <c r="AJ273">
        <v>0.115</v>
      </c>
      <c r="AK273">
        <v>19989</v>
      </c>
      <c r="AL273">
        <v>-3.56E-2</v>
      </c>
      <c r="AM273">
        <v>-0.19800000000000001</v>
      </c>
      <c r="AN273">
        <v>0.52576139200000005</v>
      </c>
      <c r="AO273">
        <v>-1.5100000000000001E-2</v>
      </c>
      <c r="AP273">
        <v>0.40699999999999997</v>
      </c>
    </row>
    <row r="274" spans="1:42">
      <c r="A274">
        <v>202010</v>
      </c>
      <c r="B274" t="s">
        <v>2008</v>
      </c>
      <c r="C274" t="s">
        <v>2155</v>
      </c>
      <c r="D274" t="s">
        <v>2156</v>
      </c>
      <c r="E274" s="6">
        <f t="shared" si="8"/>
        <v>44105</v>
      </c>
      <c r="F274" s="6" t="str">
        <f t="shared" si="9"/>
        <v>Louisiana-44135</v>
      </c>
      <c r="G274">
        <v>250900</v>
      </c>
      <c r="H274">
        <v>-1.04E-2</v>
      </c>
      <c r="I274">
        <v>9.5600000000000004E-2</v>
      </c>
      <c r="J274">
        <v>11176</v>
      </c>
      <c r="K274">
        <v>-6.5199999999999994E-2</v>
      </c>
      <c r="L274">
        <v>-0.41670000000000001</v>
      </c>
      <c r="M274">
        <v>78</v>
      </c>
      <c r="N274">
        <v>3.3112583000000001E-2</v>
      </c>
      <c r="O274">
        <v>-8.7719298000000001E-2</v>
      </c>
      <c r="P274">
        <v>3312</v>
      </c>
      <c r="Q274">
        <v>-5.4800000000000001E-2</v>
      </c>
      <c r="R274">
        <v>-0.22109999999999999</v>
      </c>
      <c r="S274">
        <v>292</v>
      </c>
      <c r="T274">
        <v>-0.4859</v>
      </c>
      <c r="U274">
        <v>1.2121</v>
      </c>
      <c r="V274">
        <v>2564</v>
      </c>
      <c r="W274">
        <v>-2.7300000000000001E-2</v>
      </c>
      <c r="X274">
        <v>-0.4929</v>
      </c>
      <c r="Y274">
        <v>7628</v>
      </c>
      <c r="Z274">
        <v>-2.8000000000000001E-2</v>
      </c>
      <c r="AA274">
        <v>0.62819999999999998</v>
      </c>
      <c r="AB274">
        <v>125.93762340000001</v>
      </c>
      <c r="AC274">
        <v>2.5999999999999999E-3</v>
      </c>
      <c r="AD274">
        <v>7.4300000000000005E-2</v>
      </c>
      <c r="AE274">
        <v>1976</v>
      </c>
      <c r="AF274">
        <v>-6.3E-3</v>
      </c>
      <c r="AG274">
        <v>2.3800000000000002E-2</v>
      </c>
      <c r="AH274">
        <v>349125.16330000001</v>
      </c>
      <c r="AI274">
        <v>1.6799999999999999E-2</v>
      </c>
      <c r="AJ274">
        <v>0.15290000000000001</v>
      </c>
      <c r="AK274">
        <v>18804</v>
      </c>
      <c r="AL274">
        <v>-5.0500000000000003E-2</v>
      </c>
      <c r="AM274">
        <v>-0.2114</v>
      </c>
      <c r="AN274">
        <v>0.68253400099999995</v>
      </c>
      <c r="AO274">
        <v>2.6100000000000002E-2</v>
      </c>
      <c r="AP274">
        <v>0.438</v>
      </c>
    </row>
    <row r="275" spans="1:42">
      <c r="A275">
        <v>202010</v>
      </c>
      <c r="B275" t="s">
        <v>2008</v>
      </c>
      <c r="C275" t="s">
        <v>2187</v>
      </c>
      <c r="D275" t="s">
        <v>2188</v>
      </c>
      <c r="E275" s="6">
        <f t="shared" si="8"/>
        <v>44105</v>
      </c>
      <c r="F275" s="6" t="str">
        <f t="shared" si="9"/>
        <v>Hawaii-44135</v>
      </c>
      <c r="G275">
        <v>639000</v>
      </c>
      <c r="H275">
        <v>1.03E-2</v>
      </c>
      <c r="I275">
        <v>-6.0299999999999999E-2</v>
      </c>
      <c r="J275">
        <v>6564</v>
      </c>
      <c r="K275">
        <v>-1.6799999999999999E-2</v>
      </c>
      <c r="L275">
        <v>0.1043</v>
      </c>
      <c r="M275">
        <v>73</v>
      </c>
      <c r="N275">
        <v>1.3888889E-2</v>
      </c>
      <c r="O275">
        <v>-7.5949367000000004E-2</v>
      </c>
      <c r="P275">
        <v>1564</v>
      </c>
      <c r="Q275">
        <v>-2.01E-2</v>
      </c>
      <c r="R275">
        <v>-5.33E-2</v>
      </c>
      <c r="S275">
        <v>84</v>
      </c>
      <c r="T275">
        <v>0.23530000000000001</v>
      </c>
      <c r="U275">
        <v>1.625</v>
      </c>
      <c r="V275">
        <v>644</v>
      </c>
      <c r="W275">
        <v>-0.14360000000000001</v>
      </c>
      <c r="X275">
        <v>-0.45419999999999999</v>
      </c>
      <c r="Y275">
        <v>1188</v>
      </c>
      <c r="Z275">
        <v>1.6299999999999999E-2</v>
      </c>
      <c r="AA275">
        <v>0.2802</v>
      </c>
      <c r="AB275">
        <v>550.76495130000001</v>
      </c>
      <c r="AC275">
        <v>1.0500000000000001E-2</v>
      </c>
      <c r="AD275">
        <v>7.8299999999999995E-2</v>
      </c>
      <c r="AE275">
        <v>1153</v>
      </c>
      <c r="AF275">
        <v>8.9999999999999998E-4</v>
      </c>
      <c r="AG275">
        <v>-0.1232</v>
      </c>
      <c r="AH275">
        <v>1210825.365</v>
      </c>
      <c r="AI275">
        <v>4.2999999999999997E-2</v>
      </c>
      <c r="AJ275">
        <v>-7.17E-2</v>
      </c>
      <c r="AK275">
        <v>7752</v>
      </c>
      <c r="AL275">
        <v>-1.1900000000000001E-2</v>
      </c>
      <c r="AM275">
        <v>0.12809999999999999</v>
      </c>
      <c r="AN275">
        <v>0.18098720300000001</v>
      </c>
      <c r="AO275">
        <v>5.8999999999999999E-3</v>
      </c>
      <c r="AP275">
        <v>2.4899999999999999E-2</v>
      </c>
    </row>
    <row r="276" spans="1:42">
      <c r="A276">
        <v>202010</v>
      </c>
      <c r="B276" t="s">
        <v>2008</v>
      </c>
      <c r="C276" t="s">
        <v>2167</v>
      </c>
      <c r="D276" t="s">
        <v>2168</v>
      </c>
      <c r="E276" s="6">
        <f t="shared" si="8"/>
        <v>44105</v>
      </c>
      <c r="F276" s="6" t="str">
        <f t="shared" si="9"/>
        <v>Kansas-44135</v>
      </c>
      <c r="G276">
        <v>210000</v>
      </c>
      <c r="H276">
        <v>-2.3300000000000001E-2</v>
      </c>
      <c r="I276">
        <v>7.5899999999999995E-2</v>
      </c>
      <c r="J276">
        <v>5385</v>
      </c>
      <c r="K276">
        <v>-3.0999999999999999E-3</v>
      </c>
      <c r="L276">
        <v>-0.46100000000000002</v>
      </c>
      <c r="M276">
        <v>54</v>
      </c>
      <c r="N276">
        <v>-4.4247788000000003E-2</v>
      </c>
      <c r="O276">
        <v>-0.20588235299999999</v>
      </c>
      <c r="P276">
        <v>2716</v>
      </c>
      <c r="Q276">
        <v>-1.5E-3</v>
      </c>
      <c r="R276">
        <v>-0.12839999999999999</v>
      </c>
      <c r="S276">
        <v>156</v>
      </c>
      <c r="T276">
        <v>-0.11360000000000001</v>
      </c>
      <c r="U276">
        <v>0.1143</v>
      </c>
      <c r="V276">
        <v>1456</v>
      </c>
      <c r="W276">
        <v>8.3000000000000001E-3</v>
      </c>
      <c r="X276">
        <v>-0.4763</v>
      </c>
      <c r="Y276">
        <v>5872</v>
      </c>
      <c r="Z276">
        <v>-4.7199999999999999E-2</v>
      </c>
      <c r="AA276">
        <v>0.41049999999999998</v>
      </c>
      <c r="AB276">
        <v>100.70493449999999</v>
      </c>
      <c r="AC276">
        <v>7.1000000000000004E-3</v>
      </c>
      <c r="AD276">
        <v>0.06</v>
      </c>
      <c r="AE276">
        <v>2016</v>
      </c>
      <c r="AF276">
        <v>-1.2699999999999999E-2</v>
      </c>
      <c r="AG276">
        <v>-4.4000000000000003E-3</v>
      </c>
      <c r="AH276">
        <v>304746.10450000002</v>
      </c>
      <c r="AI276">
        <v>-8.8000000000000005E-3</v>
      </c>
      <c r="AJ276">
        <v>7.5899999999999995E-2</v>
      </c>
      <c r="AK276">
        <v>11257</v>
      </c>
      <c r="AL276">
        <v>-2.6599999999999999E-2</v>
      </c>
      <c r="AM276">
        <v>-0.20469999999999999</v>
      </c>
      <c r="AN276">
        <v>1.0904363969999999</v>
      </c>
      <c r="AO276">
        <v>-5.04E-2</v>
      </c>
      <c r="AP276">
        <v>0.67379999999999995</v>
      </c>
    </row>
    <row r="277" spans="1:42">
      <c r="A277">
        <v>202010</v>
      </c>
      <c r="B277" t="s">
        <v>2008</v>
      </c>
      <c r="C277" t="s">
        <v>2129</v>
      </c>
      <c r="D277" t="s">
        <v>2130</v>
      </c>
      <c r="E277" s="6">
        <f t="shared" si="8"/>
        <v>44105</v>
      </c>
      <c r="F277" s="6" t="str">
        <f t="shared" si="9"/>
        <v>Massachusetts-44135</v>
      </c>
      <c r="G277">
        <v>639000</v>
      </c>
      <c r="H277">
        <v>-5.4000000000000003E-3</v>
      </c>
      <c r="I277">
        <v>0.22309999999999999</v>
      </c>
      <c r="J277">
        <v>12823</v>
      </c>
      <c r="K277">
        <v>2.76E-2</v>
      </c>
      <c r="L277">
        <v>-0.37259999999999999</v>
      </c>
      <c r="M277">
        <v>38</v>
      </c>
      <c r="N277">
        <v>-1.2987013E-2</v>
      </c>
      <c r="O277">
        <v>-0.33913043500000001</v>
      </c>
      <c r="P277">
        <v>8444</v>
      </c>
      <c r="Q277">
        <v>-9.7900000000000001E-2</v>
      </c>
      <c r="R277">
        <v>8.48E-2</v>
      </c>
      <c r="S277">
        <v>244</v>
      </c>
      <c r="T277">
        <v>-6.1499999999999999E-2</v>
      </c>
      <c r="U277">
        <v>0.41860000000000003</v>
      </c>
      <c r="V277">
        <v>3752</v>
      </c>
      <c r="W277">
        <v>4.8000000000000001E-2</v>
      </c>
      <c r="X277">
        <v>-0.46579999999999999</v>
      </c>
      <c r="Y277">
        <v>4616</v>
      </c>
      <c r="Z277">
        <v>-2.1600000000000001E-2</v>
      </c>
      <c r="AA277">
        <v>0.30430000000000001</v>
      </c>
      <c r="AB277">
        <v>349.41747570000001</v>
      </c>
      <c r="AC277">
        <v>3.0599999999999999E-2</v>
      </c>
      <c r="AD277">
        <v>0.31409999999999999</v>
      </c>
      <c r="AE277">
        <v>1798</v>
      </c>
      <c r="AF277">
        <v>-2.4899999999999999E-2</v>
      </c>
      <c r="AG277">
        <v>-6.6199999999999995E-2</v>
      </c>
      <c r="AH277">
        <v>1106466.9010000001</v>
      </c>
      <c r="AI277">
        <v>-8.8000000000000005E-3</v>
      </c>
      <c r="AJ277">
        <v>0.35070000000000001</v>
      </c>
      <c r="AK277">
        <v>17439</v>
      </c>
      <c r="AL277">
        <v>1.41E-2</v>
      </c>
      <c r="AM277">
        <v>-0.27260000000000001</v>
      </c>
      <c r="AN277">
        <v>0.35997816399999999</v>
      </c>
      <c r="AO277">
        <v>-1.8100000000000002E-2</v>
      </c>
      <c r="AP277">
        <v>0.18679999999999999</v>
      </c>
    </row>
    <row r="278" spans="1:42">
      <c r="A278">
        <v>202010</v>
      </c>
      <c r="B278" t="s">
        <v>2008</v>
      </c>
      <c r="C278" t="s">
        <v>2159</v>
      </c>
      <c r="D278" t="s">
        <v>2160</v>
      </c>
      <c r="E278" s="6">
        <f t="shared" si="8"/>
        <v>44105</v>
      </c>
      <c r="F278" s="6" t="str">
        <f t="shared" si="9"/>
        <v>Maine-44135</v>
      </c>
      <c r="G278">
        <v>295000</v>
      </c>
      <c r="H278">
        <v>-1.09E-2</v>
      </c>
      <c r="I278">
        <v>0.1351</v>
      </c>
      <c r="J278">
        <v>4614</v>
      </c>
      <c r="K278">
        <v>-3.27E-2</v>
      </c>
      <c r="L278">
        <v>-0.47239999999999999</v>
      </c>
      <c r="M278">
        <v>57</v>
      </c>
      <c r="N278">
        <v>-3.3898304999999997E-2</v>
      </c>
      <c r="O278">
        <v>-0.4</v>
      </c>
      <c r="P278">
        <v>2036</v>
      </c>
      <c r="Q278">
        <v>-7.7899999999999997E-2</v>
      </c>
      <c r="R278">
        <v>0.22059999999999999</v>
      </c>
      <c r="S278">
        <v>56</v>
      </c>
      <c r="T278">
        <v>-0.3</v>
      </c>
      <c r="U278">
        <v>0.75</v>
      </c>
      <c r="V278">
        <v>880</v>
      </c>
      <c r="W278">
        <v>-1.7899999999999999E-2</v>
      </c>
      <c r="X278">
        <v>-0.49769999999999998</v>
      </c>
      <c r="Y278">
        <v>1565</v>
      </c>
      <c r="Z278">
        <v>-0.02</v>
      </c>
      <c r="AA278">
        <v>0.47220000000000001</v>
      </c>
      <c r="AB278">
        <v>170</v>
      </c>
      <c r="AC278">
        <v>-8.3999999999999995E-3</v>
      </c>
      <c r="AD278">
        <v>0.1106</v>
      </c>
      <c r="AE278">
        <v>1690</v>
      </c>
      <c r="AF278">
        <v>-1.5E-3</v>
      </c>
      <c r="AG278">
        <v>-5.8999999999999999E-3</v>
      </c>
      <c r="AH278">
        <v>448043.91509999998</v>
      </c>
      <c r="AI278">
        <v>-1.1599999999999999E-2</v>
      </c>
      <c r="AJ278">
        <v>0.15740000000000001</v>
      </c>
      <c r="AK278">
        <v>6179</v>
      </c>
      <c r="AL278">
        <v>-2.9499999999999998E-2</v>
      </c>
      <c r="AM278">
        <v>-0.37</v>
      </c>
      <c r="AN278">
        <v>0.339185089</v>
      </c>
      <c r="AO278">
        <v>4.4000000000000003E-3</v>
      </c>
      <c r="AP278">
        <v>0.21759999999999999</v>
      </c>
    </row>
    <row r="279" spans="1:42">
      <c r="A279">
        <v>202010</v>
      </c>
      <c r="B279" t="s">
        <v>2008</v>
      </c>
      <c r="C279" t="s">
        <v>2131</v>
      </c>
      <c r="D279" t="s">
        <v>2132</v>
      </c>
      <c r="E279" s="6">
        <f t="shared" si="8"/>
        <v>44105</v>
      </c>
      <c r="F279" s="6" t="str">
        <f t="shared" si="9"/>
        <v>South carolina-44135</v>
      </c>
      <c r="G279">
        <v>285000</v>
      </c>
      <c r="H279">
        <v>-1.38E-2</v>
      </c>
      <c r="I279">
        <v>2.52E-2</v>
      </c>
      <c r="J279">
        <v>17165</v>
      </c>
      <c r="K279">
        <v>-4.3499999999999997E-2</v>
      </c>
      <c r="L279">
        <v>-0.41410000000000002</v>
      </c>
      <c r="M279">
        <v>63</v>
      </c>
      <c r="N279">
        <v>-1.5625E-2</v>
      </c>
      <c r="O279">
        <v>-0.20253164600000001</v>
      </c>
      <c r="P279">
        <v>6744</v>
      </c>
      <c r="Q279">
        <v>-4.6899999999999997E-2</v>
      </c>
      <c r="R279">
        <v>-0.16489999999999999</v>
      </c>
      <c r="S279">
        <v>1520</v>
      </c>
      <c r="T279">
        <v>-0.20169999999999999</v>
      </c>
      <c r="U279">
        <v>1.1469</v>
      </c>
      <c r="V279">
        <v>4140</v>
      </c>
      <c r="W279">
        <v>-4.7E-2</v>
      </c>
      <c r="X279">
        <v>-0.50309999999999999</v>
      </c>
      <c r="Y279">
        <v>14766</v>
      </c>
      <c r="Z279">
        <v>-2.69E-2</v>
      </c>
      <c r="AA279">
        <v>0.40920000000000001</v>
      </c>
      <c r="AB279">
        <v>133.8103677</v>
      </c>
      <c r="AC279">
        <v>-5.0000000000000001E-4</v>
      </c>
      <c r="AD279">
        <v>0.2253</v>
      </c>
      <c r="AE279">
        <v>1700</v>
      </c>
      <c r="AF279">
        <v>-8.6999999999999994E-3</v>
      </c>
      <c r="AG279">
        <v>8.5900000000000004E-2</v>
      </c>
      <c r="AH279">
        <v>448596.62719999999</v>
      </c>
      <c r="AI279">
        <v>-4.0000000000000002E-4</v>
      </c>
      <c r="AJ279">
        <v>6.5199999999999994E-2</v>
      </c>
      <c r="AK279">
        <v>31931</v>
      </c>
      <c r="AL279">
        <v>-3.5900000000000001E-2</v>
      </c>
      <c r="AM279">
        <v>-0.19719999999999999</v>
      </c>
      <c r="AN279">
        <v>0.860238858</v>
      </c>
      <c r="AO279">
        <v>1.47E-2</v>
      </c>
      <c r="AP279">
        <v>0.50260000000000005</v>
      </c>
    </row>
    <row r="280" spans="1:42">
      <c r="A280">
        <v>202010</v>
      </c>
      <c r="B280" t="s">
        <v>2008</v>
      </c>
      <c r="C280" t="s">
        <v>2165</v>
      </c>
      <c r="D280" t="s">
        <v>2166</v>
      </c>
      <c r="E280" s="6">
        <f t="shared" si="8"/>
        <v>44105</v>
      </c>
      <c r="F280" s="6" t="str">
        <f t="shared" si="9"/>
        <v>New york-44135</v>
      </c>
      <c r="G280">
        <v>589000</v>
      </c>
      <c r="H280">
        <v>3.9699999999999999E-2</v>
      </c>
      <c r="I280">
        <v>0.24779999999999999</v>
      </c>
      <c r="J280">
        <v>70659</v>
      </c>
      <c r="K280">
        <v>2.3099999999999999E-2</v>
      </c>
      <c r="L280">
        <v>-5.8000000000000003E-2</v>
      </c>
      <c r="M280">
        <v>68</v>
      </c>
      <c r="N280">
        <v>0</v>
      </c>
      <c r="O280">
        <v>-0.16564417200000001</v>
      </c>
      <c r="P280">
        <v>21284</v>
      </c>
      <c r="Q280">
        <v>-3.9199999999999999E-2</v>
      </c>
      <c r="R280">
        <v>0.22600000000000001</v>
      </c>
      <c r="S280">
        <v>800</v>
      </c>
      <c r="T280">
        <v>-0.1031</v>
      </c>
      <c r="U280">
        <v>0.57479999999999998</v>
      </c>
      <c r="V280">
        <v>13792</v>
      </c>
      <c r="W280">
        <v>5.57E-2</v>
      </c>
      <c r="X280">
        <v>-0.15240000000000001</v>
      </c>
      <c r="Y280">
        <v>46653</v>
      </c>
      <c r="Z280">
        <v>4.8800000000000003E-2</v>
      </c>
      <c r="AA280">
        <v>0.7399</v>
      </c>
      <c r="AB280">
        <v>218.5</v>
      </c>
      <c r="AC280">
        <v>2.1999999999999999E-2</v>
      </c>
      <c r="AD280">
        <v>0.39140000000000003</v>
      </c>
      <c r="AE280">
        <v>1395</v>
      </c>
      <c r="AF280">
        <v>-2.41E-2</v>
      </c>
      <c r="AG280">
        <v>-7.3099999999999998E-2</v>
      </c>
      <c r="AH280">
        <v>1226842.483</v>
      </c>
      <c r="AI280">
        <v>4.4400000000000002E-2</v>
      </c>
      <c r="AJ280">
        <v>0.18990000000000001</v>
      </c>
      <c r="AK280">
        <v>117312</v>
      </c>
      <c r="AL280">
        <v>3.32E-2</v>
      </c>
      <c r="AM280">
        <v>0.1522</v>
      </c>
      <c r="AN280">
        <v>0.660255594</v>
      </c>
      <c r="AO280">
        <v>1.6199999999999999E-2</v>
      </c>
      <c r="AP280">
        <v>0.30280000000000001</v>
      </c>
    </row>
    <row r="281" spans="1:42">
      <c r="A281">
        <v>202010</v>
      </c>
      <c r="B281" t="s">
        <v>2008</v>
      </c>
      <c r="C281" t="s">
        <v>2125</v>
      </c>
      <c r="D281" t="s">
        <v>2126</v>
      </c>
      <c r="E281" s="6">
        <f t="shared" si="8"/>
        <v>44105</v>
      </c>
      <c r="F281" s="6" t="str">
        <f t="shared" si="9"/>
        <v>Georgia-44135</v>
      </c>
      <c r="G281">
        <v>327680</v>
      </c>
      <c r="H281">
        <v>-6.7000000000000002E-3</v>
      </c>
      <c r="I281">
        <v>0.11459999999999999</v>
      </c>
      <c r="J281">
        <v>38662</v>
      </c>
      <c r="K281">
        <v>-2.8500000000000001E-2</v>
      </c>
      <c r="L281">
        <v>-0.4652</v>
      </c>
      <c r="M281">
        <v>49</v>
      </c>
      <c r="N281">
        <v>0</v>
      </c>
      <c r="O281">
        <v>-0.222222222</v>
      </c>
      <c r="P281">
        <v>19924</v>
      </c>
      <c r="Q281">
        <v>-1.7899999999999999E-2</v>
      </c>
      <c r="R281">
        <v>-0.17460000000000001</v>
      </c>
      <c r="S281">
        <v>3232</v>
      </c>
      <c r="T281">
        <v>-0.1072</v>
      </c>
      <c r="U281">
        <v>0.32679999999999998</v>
      </c>
      <c r="V281">
        <v>9940</v>
      </c>
      <c r="W281">
        <v>-3.27E-2</v>
      </c>
      <c r="X281">
        <v>-0.5484</v>
      </c>
      <c r="Y281">
        <v>38421</v>
      </c>
      <c r="Z281">
        <v>-4.4900000000000002E-2</v>
      </c>
      <c r="AA281">
        <v>0.3251</v>
      </c>
      <c r="AB281">
        <v>126.4375</v>
      </c>
      <c r="AC281">
        <v>1.29E-2</v>
      </c>
      <c r="AD281">
        <v>0.1414</v>
      </c>
      <c r="AE281">
        <v>1971</v>
      </c>
      <c r="AF281">
        <v>-2.2800000000000001E-2</v>
      </c>
      <c r="AG281">
        <v>-3.8800000000000001E-2</v>
      </c>
      <c r="AH281">
        <v>462261.61290000001</v>
      </c>
      <c r="AI281">
        <v>7.1000000000000004E-3</v>
      </c>
      <c r="AJ281">
        <v>0.1734</v>
      </c>
      <c r="AK281">
        <v>77083</v>
      </c>
      <c r="AL281">
        <v>-3.6799999999999999E-2</v>
      </c>
      <c r="AM281">
        <v>-0.23899999999999999</v>
      </c>
      <c r="AN281">
        <v>0.99376648899999998</v>
      </c>
      <c r="AO281">
        <v>-1.7100000000000001E-2</v>
      </c>
      <c r="AP281">
        <v>0.5927</v>
      </c>
    </row>
    <row r="282" spans="1:42">
      <c r="A282">
        <v>202010</v>
      </c>
      <c r="B282" t="s">
        <v>2008</v>
      </c>
      <c r="C282" t="s">
        <v>2171</v>
      </c>
      <c r="D282" t="s">
        <v>2172</v>
      </c>
      <c r="E282" s="6">
        <f t="shared" si="8"/>
        <v>44105</v>
      </c>
      <c r="F282" s="6" t="str">
        <f t="shared" si="9"/>
        <v>Minnesota-44135</v>
      </c>
      <c r="G282">
        <v>299900</v>
      </c>
      <c r="H282">
        <v>-2.9999999999999997E-4</v>
      </c>
      <c r="I282">
        <v>7.1300000000000002E-2</v>
      </c>
      <c r="J282">
        <v>14669</v>
      </c>
      <c r="K282">
        <v>-2.4E-2</v>
      </c>
      <c r="L282">
        <v>-0.37119999999999997</v>
      </c>
      <c r="M282">
        <v>45</v>
      </c>
      <c r="N282">
        <v>2.2727272999999999E-2</v>
      </c>
      <c r="O282">
        <v>-0.21052631599999999</v>
      </c>
      <c r="P282">
        <v>7996</v>
      </c>
      <c r="Q282">
        <v>-9.3399999999999997E-2</v>
      </c>
      <c r="R282">
        <v>2.3E-2</v>
      </c>
      <c r="S282">
        <v>368</v>
      </c>
      <c r="T282">
        <v>-0.2069</v>
      </c>
      <c r="U282">
        <v>1.1904999999999999</v>
      </c>
      <c r="V282">
        <v>4064</v>
      </c>
      <c r="W282">
        <v>3.4599999999999999E-2</v>
      </c>
      <c r="X282">
        <v>-0.4224</v>
      </c>
      <c r="Y282">
        <v>12366</v>
      </c>
      <c r="Z282">
        <v>-6.9900000000000004E-2</v>
      </c>
      <c r="AA282">
        <v>0.4718</v>
      </c>
      <c r="AB282">
        <v>157.8984375</v>
      </c>
      <c r="AC282">
        <v>4.4000000000000003E-3</v>
      </c>
      <c r="AD282">
        <v>9.7299999999999998E-2</v>
      </c>
      <c r="AE282">
        <v>1935</v>
      </c>
      <c r="AF282">
        <v>-1.8499999999999999E-2</v>
      </c>
      <c r="AG282">
        <v>-1.9E-2</v>
      </c>
      <c r="AH282">
        <v>396217.3542</v>
      </c>
      <c r="AI282">
        <v>-1.7000000000000001E-2</v>
      </c>
      <c r="AJ282">
        <v>8.3299999999999999E-2</v>
      </c>
      <c r="AK282">
        <v>27035</v>
      </c>
      <c r="AL282">
        <v>-4.5499999999999999E-2</v>
      </c>
      <c r="AM282">
        <v>-0.14799999999999999</v>
      </c>
      <c r="AN282">
        <v>0.84300224999999995</v>
      </c>
      <c r="AO282">
        <v>-4.1599999999999998E-2</v>
      </c>
      <c r="AP282">
        <v>0.48280000000000001</v>
      </c>
    </row>
    <row r="283" spans="1:42">
      <c r="A283">
        <v>202010</v>
      </c>
      <c r="B283" t="s">
        <v>2008</v>
      </c>
      <c r="C283" t="s">
        <v>2133</v>
      </c>
      <c r="D283" t="s">
        <v>2134</v>
      </c>
      <c r="E283" s="6">
        <f t="shared" si="8"/>
        <v>44105</v>
      </c>
      <c r="F283" s="6" t="str">
        <f t="shared" si="9"/>
        <v>Washington-44135</v>
      </c>
      <c r="G283">
        <v>499922</v>
      </c>
      <c r="H283">
        <v>-1E-4</v>
      </c>
      <c r="I283">
        <v>7.4499999999999997E-2</v>
      </c>
      <c r="J283">
        <v>12283</v>
      </c>
      <c r="K283">
        <v>-5.5500000000000001E-2</v>
      </c>
      <c r="L283">
        <v>-0.38369999999999999</v>
      </c>
      <c r="M283">
        <v>39</v>
      </c>
      <c r="N283">
        <v>1.2987013E-2</v>
      </c>
      <c r="O283">
        <v>-0.22772277199999999</v>
      </c>
      <c r="P283">
        <v>8444</v>
      </c>
      <c r="Q283">
        <v>-0.18709999999999999</v>
      </c>
      <c r="R283">
        <v>4.0899999999999999E-2</v>
      </c>
      <c r="S283">
        <v>1120</v>
      </c>
      <c r="T283">
        <v>2.1899999999999999E-2</v>
      </c>
      <c r="U283">
        <v>1.5688</v>
      </c>
      <c r="V283">
        <v>3564</v>
      </c>
      <c r="W283">
        <v>-8.14E-2</v>
      </c>
      <c r="X283">
        <v>-0.44379999999999997</v>
      </c>
      <c r="Y283">
        <v>16293</v>
      </c>
      <c r="Z283">
        <v>-3.2399999999999998E-2</v>
      </c>
      <c r="AA283">
        <v>0.59919999999999995</v>
      </c>
      <c r="AB283">
        <v>264</v>
      </c>
      <c r="AC283">
        <v>2.1000000000000001E-2</v>
      </c>
      <c r="AD283">
        <v>0.1603</v>
      </c>
      <c r="AE283">
        <v>1888</v>
      </c>
      <c r="AF283">
        <v>-1.8200000000000001E-2</v>
      </c>
      <c r="AG283">
        <v>-7.1800000000000003E-2</v>
      </c>
      <c r="AH283">
        <v>721853.40359999996</v>
      </c>
      <c r="AI283">
        <v>1.37E-2</v>
      </c>
      <c r="AJ283">
        <v>0.12</v>
      </c>
      <c r="AK283">
        <v>28576</v>
      </c>
      <c r="AL283">
        <v>-4.2500000000000003E-2</v>
      </c>
      <c r="AM283">
        <v>-5.1200000000000002E-2</v>
      </c>
      <c r="AN283">
        <v>1.3264674750000001</v>
      </c>
      <c r="AO283">
        <v>3.1699999999999999E-2</v>
      </c>
      <c r="AP283">
        <v>0.81530000000000002</v>
      </c>
    </row>
    <row r="284" spans="1:42">
      <c r="A284">
        <v>202010</v>
      </c>
      <c r="B284" t="s">
        <v>2008</v>
      </c>
      <c r="C284" t="s">
        <v>2151</v>
      </c>
      <c r="D284" t="s">
        <v>2152</v>
      </c>
      <c r="E284" s="6">
        <f t="shared" si="8"/>
        <v>44105</v>
      </c>
      <c r="F284" s="6" t="str">
        <f t="shared" si="9"/>
        <v>California-44135</v>
      </c>
      <c r="G284">
        <v>730000</v>
      </c>
      <c r="H284">
        <v>7.6E-3</v>
      </c>
      <c r="I284">
        <v>0.25869999999999999</v>
      </c>
      <c r="J284">
        <v>54623</v>
      </c>
      <c r="K284">
        <v>3.4299999999999997E-2</v>
      </c>
      <c r="L284">
        <v>-0.37130000000000002</v>
      </c>
      <c r="M284">
        <v>40</v>
      </c>
      <c r="N284">
        <v>-4.7619047999999997E-2</v>
      </c>
      <c r="O284">
        <v>-0.24528301899999999</v>
      </c>
      <c r="P284">
        <v>38704</v>
      </c>
      <c r="Q284">
        <v>-2.5600000000000001E-2</v>
      </c>
      <c r="R284">
        <v>8.9499999999999996E-2</v>
      </c>
      <c r="S284">
        <v>1836</v>
      </c>
      <c r="T284">
        <v>-5.1700000000000003E-2</v>
      </c>
      <c r="U284">
        <v>0.16789999999999999</v>
      </c>
      <c r="V284">
        <v>12980</v>
      </c>
      <c r="W284">
        <v>3.8100000000000002E-2</v>
      </c>
      <c r="X284">
        <v>-0.50439999999999996</v>
      </c>
      <c r="Y284">
        <v>59792</v>
      </c>
      <c r="Z284">
        <v>3.8999999999999998E-3</v>
      </c>
      <c r="AA284">
        <v>0.33260000000000001</v>
      </c>
      <c r="AB284">
        <v>417.3125</v>
      </c>
      <c r="AC284">
        <v>1.83E-2</v>
      </c>
      <c r="AD284">
        <v>0.32219999999999999</v>
      </c>
      <c r="AE284">
        <v>1827</v>
      </c>
      <c r="AF284">
        <v>-3.8E-3</v>
      </c>
      <c r="AG284">
        <v>-1.4800000000000001E-2</v>
      </c>
      <c r="AH284">
        <v>1526038.7930000001</v>
      </c>
      <c r="AI284">
        <v>1.9300000000000001E-2</v>
      </c>
      <c r="AJ284">
        <v>0.3054</v>
      </c>
      <c r="AK284">
        <v>114415</v>
      </c>
      <c r="AL284">
        <v>1.8200000000000001E-2</v>
      </c>
      <c r="AM284">
        <v>-0.13159999999999999</v>
      </c>
      <c r="AN284">
        <v>1.094630467</v>
      </c>
      <c r="AO284">
        <v>-3.32E-2</v>
      </c>
      <c r="AP284">
        <v>0.57820000000000005</v>
      </c>
    </row>
    <row r="285" spans="1:42">
      <c r="A285">
        <v>202010</v>
      </c>
      <c r="B285" t="s">
        <v>2008</v>
      </c>
      <c r="C285" t="s">
        <v>2143</v>
      </c>
      <c r="D285" t="s">
        <v>2144</v>
      </c>
      <c r="E285" s="6">
        <f t="shared" si="8"/>
        <v>44105</v>
      </c>
      <c r="F285" s="6" t="str">
        <f t="shared" si="9"/>
        <v>Mississippi-44135</v>
      </c>
      <c r="G285">
        <v>229000</v>
      </c>
      <c r="H285">
        <v>1.1000000000000001E-3</v>
      </c>
      <c r="I285">
        <v>0.1459</v>
      </c>
      <c r="J285">
        <v>6296</v>
      </c>
      <c r="K285">
        <v>-3.6999999999999998E-2</v>
      </c>
      <c r="L285">
        <v>-0.40229999999999999</v>
      </c>
      <c r="M285">
        <v>78</v>
      </c>
      <c r="N285">
        <v>-1.8867925000000001E-2</v>
      </c>
      <c r="O285">
        <v>-0.156756757</v>
      </c>
      <c r="P285">
        <v>2072</v>
      </c>
      <c r="Q285">
        <v>3.5999999999999997E-2</v>
      </c>
      <c r="R285">
        <v>-0.11899999999999999</v>
      </c>
      <c r="S285">
        <v>184</v>
      </c>
      <c r="T285">
        <v>-0.14810000000000001</v>
      </c>
      <c r="U285">
        <v>1.7059</v>
      </c>
      <c r="V285">
        <v>1104</v>
      </c>
      <c r="W285">
        <v>-9.8000000000000004E-2</v>
      </c>
      <c r="X285">
        <v>-0.48220000000000002</v>
      </c>
      <c r="Y285">
        <v>4064</v>
      </c>
      <c r="Z285">
        <v>-1.4800000000000001E-2</v>
      </c>
      <c r="AA285">
        <v>0.44319999999999998</v>
      </c>
      <c r="AB285">
        <v>103.5114504</v>
      </c>
      <c r="AC285">
        <v>8.0000000000000004E-4</v>
      </c>
      <c r="AD285">
        <v>7.4700000000000003E-2</v>
      </c>
      <c r="AE285">
        <v>2034</v>
      </c>
      <c r="AF285">
        <v>-7.7999999999999996E-3</v>
      </c>
      <c r="AG285">
        <v>1.7500000000000002E-2</v>
      </c>
      <c r="AH285">
        <v>299064.70870000002</v>
      </c>
      <c r="AI285">
        <v>1.34E-2</v>
      </c>
      <c r="AJ285">
        <v>0.13869999999999999</v>
      </c>
      <c r="AK285">
        <v>10360</v>
      </c>
      <c r="AL285">
        <v>-2.8400000000000002E-2</v>
      </c>
      <c r="AM285">
        <v>-0.224</v>
      </c>
      <c r="AN285">
        <v>0.64548919900000001</v>
      </c>
      <c r="AO285">
        <v>1.46E-2</v>
      </c>
      <c r="AP285">
        <v>0.37819999999999998</v>
      </c>
    </row>
    <row r="286" spans="1:42">
      <c r="A286">
        <v>202010</v>
      </c>
      <c r="B286" t="s">
        <v>2008</v>
      </c>
      <c r="C286" t="s">
        <v>2199</v>
      </c>
      <c r="D286" t="s">
        <v>2200</v>
      </c>
      <c r="E286" s="6">
        <f t="shared" si="8"/>
        <v>44105</v>
      </c>
      <c r="F286" s="6" t="str">
        <f t="shared" si="9"/>
        <v>Illinois-44135</v>
      </c>
      <c r="G286">
        <v>259900</v>
      </c>
      <c r="H286">
        <v>-9.7000000000000003E-3</v>
      </c>
      <c r="I286">
        <v>5.8900000000000001E-2</v>
      </c>
      <c r="J286">
        <v>41561</v>
      </c>
      <c r="K286">
        <v>-7.6E-3</v>
      </c>
      <c r="L286">
        <v>-0.30420000000000003</v>
      </c>
      <c r="M286">
        <v>56</v>
      </c>
      <c r="N286">
        <v>1.8181817999999999E-2</v>
      </c>
      <c r="O286">
        <v>-8.1967212999999997E-2</v>
      </c>
      <c r="P286">
        <v>17304</v>
      </c>
      <c r="Q286">
        <v>-9.2299999999999993E-2</v>
      </c>
      <c r="R286">
        <v>-0.1079</v>
      </c>
      <c r="S286">
        <v>564</v>
      </c>
      <c r="T286">
        <v>2.1700000000000001E-2</v>
      </c>
      <c r="U286">
        <v>0.88</v>
      </c>
      <c r="V286">
        <v>11240</v>
      </c>
      <c r="W286">
        <v>-3.8300000000000001E-2</v>
      </c>
      <c r="X286">
        <v>-0.37830000000000003</v>
      </c>
      <c r="Y286">
        <v>30009</v>
      </c>
      <c r="Z286">
        <v>-7.5899999999999995E-2</v>
      </c>
      <c r="AA286">
        <v>0.41039999999999999</v>
      </c>
      <c r="AB286">
        <v>129.7421875</v>
      </c>
      <c r="AC286">
        <v>6.7000000000000002E-3</v>
      </c>
      <c r="AD286">
        <v>8.5699999999999998E-2</v>
      </c>
      <c r="AE286">
        <v>1605</v>
      </c>
      <c r="AF286">
        <v>-2.2200000000000001E-2</v>
      </c>
      <c r="AG286">
        <v>-7.8100000000000003E-2</v>
      </c>
      <c r="AH286">
        <v>387739.17920000001</v>
      </c>
      <c r="AI286">
        <v>-7.3000000000000001E-3</v>
      </c>
      <c r="AJ286">
        <v>9.1399999999999995E-2</v>
      </c>
      <c r="AK286">
        <v>71570</v>
      </c>
      <c r="AL286">
        <v>-3.7400000000000003E-2</v>
      </c>
      <c r="AM286">
        <v>-0.11650000000000001</v>
      </c>
      <c r="AN286">
        <v>0.72204711099999996</v>
      </c>
      <c r="AO286">
        <v>-5.3400000000000003E-2</v>
      </c>
      <c r="AP286">
        <v>0.36580000000000001</v>
      </c>
    </row>
    <row r="287" spans="1:42">
      <c r="A287">
        <v>202010</v>
      </c>
      <c r="B287" t="s">
        <v>2008</v>
      </c>
      <c r="C287" t="s">
        <v>2181</v>
      </c>
      <c r="D287" t="s">
        <v>2182</v>
      </c>
      <c r="E287" s="6">
        <f t="shared" si="8"/>
        <v>44105</v>
      </c>
      <c r="F287" s="6" t="str">
        <f t="shared" si="9"/>
        <v>Florida-44135</v>
      </c>
      <c r="G287">
        <v>346112</v>
      </c>
      <c r="H287">
        <v>-8.3000000000000001E-3</v>
      </c>
      <c r="I287">
        <v>4.6800000000000001E-2</v>
      </c>
      <c r="J287">
        <v>99670</v>
      </c>
      <c r="K287">
        <v>-2.0899999999999998E-2</v>
      </c>
      <c r="L287">
        <v>-0.2828</v>
      </c>
      <c r="M287">
        <v>71</v>
      </c>
      <c r="N287">
        <v>-5.3333332999999997E-2</v>
      </c>
      <c r="O287">
        <v>-9.5541400999999998E-2</v>
      </c>
      <c r="P287">
        <v>37308</v>
      </c>
      <c r="Q287">
        <v>5.3100000000000001E-2</v>
      </c>
      <c r="R287">
        <v>-9.7699999999999995E-2</v>
      </c>
      <c r="S287">
        <v>5544</v>
      </c>
      <c r="T287">
        <v>-0.11550000000000001</v>
      </c>
      <c r="U287">
        <v>0.73899999999999999</v>
      </c>
      <c r="V287">
        <v>21740</v>
      </c>
      <c r="W287">
        <v>1.04E-2</v>
      </c>
      <c r="X287">
        <v>-0.4269</v>
      </c>
      <c r="Y287">
        <v>72128</v>
      </c>
      <c r="Z287">
        <v>-1.37E-2</v>
      </c>
      <c r="AA287">
        <v>0.41739999999999999</v>
      </c>
      <c r="AB287">
        <v>200.96875</v>
      </c>
      <c r="AC287">
        <v>1.4E-2</v>
      </c>
      <c r="AD287">
        <v>0.1072</v>
      </c>
      <c r="AE287">
        <v>1651</v>
      </c>
      <c r="AF287">
        <v>-6.6E-3</v>
      </c>
      <c r="AG287">
        <v>-6.0900000000000003E-2</v>
      </c>
      <c r="AH287">
        <v>732111.91520000005</v>
      </c>
      <c r="AI287">
        <v>5.4000000000000003E-3</v>
      </c>
      <c r="AJ287">
        <v>0.1414</v>
      </c>
      <c r="AK287">
        <v>171798</v>
      </c>
      <c r="AL287">
        <v>-1.7899999999999999E-2</v>
      </c>
      <c r="AM287">
        <v>-9.5100000000000004E-2</v>
      </c>
      <c r="AN287">
        <v>0.72366810500000001</v>
      </c>
      <c r="AO287">
        <v>5.3E-3</v>
      </c>
      <c r="AP287">
        <v>0.35749999999999998</v>
      </c>
    </row>
    <row r="288" spans="1:42">
      <c r="A288">
        <v>202010</v>
      </c>
      <c r="B288" t="s">
        <v>2008</v>
      </c>
      <c r="C288" t="s">
        <v>2137</v>
      </c>
      <c r="D288" t="s">
        <v>2138</v>
      </c>
      <c r="E288" s="6">
        <f t="shared" si="8"/>
        <v>44105</v>
      </c>
      <c r="F288" s="6" t="str">
        <f t="shared" si="9"/>
        <v>Vermont-44135</v>
      </c>
      <c r="G288">
        <v>325000</v>
      </c>
      <c r="H288">
        <v>2.0000000000000001E-4</v>
      </c>
      <c r="I288">
        <v>0.13239999999999999</v>
      </c>
      <c r="J288">
        <v>2518</v>
      </c>
      <c r="K288">
        <v>-4.2599999999999999E-2</v>
      </c>
      <c r="L288">
        <v>-0.49280000000000002</v>
      </c>
      <c r="M288">
        <v>73</v>
      </c>
      <c r="N288">
        <v>4.2857143E-2</v>
      </c>
      <c r="O288">
        <v>-0.38135593200000001</v>
      </c>
      <c r="P288">
        <v>800</v>
      </c>
      <c r="Q288">
        <v>-0.1701</v>
      </c>
      <c r="R288">
        <v>4.7100000000000003E-2</v>
      </c>
      <c r="S288">
        <v>20</v>
      </c>
      <c r="T288">
        <v>-0.66669999999999996</v>
      </c>
      <c r="U288">
        <v>0</v>
      </c>
      <c r="V288">
        <v>444</v>
      </c>
      <c r="W288">
        <v>-7.4999999999999997E-2</v>
      </c>
      <c r="X288">
        <v>-0.4</v>
      </c>
      <c r="Y288">
        <v>1645</v>
      </c>
      <c r="Z288">
        <v>-5.1299999999999998E-2</v>
      </c>
      <c r="AA288">
        <v>0.6633</v>
      </c>
      <c r="AB288">
        <v>163.58024689999999</v>
      </c>
      <c r="AC288">
        <v>1.2800000000000001E-2</v>
      </c>
      <c r="AD288">
        <v>0.11890000000000001</v>
      </c>
      <c r="AE288">
        <v>2000</v>
      </c>
      <c r="AF288">
        <v>-1.1599999999999999E-2</v>
      </c>
      <c r="AG288">
        <v>-5.0000000000000001E-4</v>
      </c>
      <c r="AH288">
        <v>497306.39299999998</v>
      </c>
      <c r="AI288">
        <v>6.1999999999999998E-3</v>
      </c>
      <c r="AJ288">
        <v>0.21360000000000001</v>
      </c>
      <c r="AK288">
        <v>4163</v>
      </c>
      <c r="AL288">
        <v>-4.6100000000000002E-2</v>
      </c>
      <c r="AM288">
        <v>-0.30080000000000001</v>
      </c>
      <c r="AN288">
        <v>0.65329626699999999</v>
      </c>
      <c r="AO288">
        <v>-6.0000000000000001E-3</v>
      </c>
      <c r="AP288">
        <v>0.4541</v>
      </c>
    </row>
    <row r="289" spans="1:42">
      <c r="A289">
        <v>202010</v>
      </c>
      <c r="B289" t="s">
        <v>2008</v>
      </c>
      <c r="C289" t="s">
        <v>2145</v>
      </c>
      <c r="D289" t="s">
        <v>2146</v>
      </c>
      <c r="E289" s="6">
        <f t="shared" si="8"/>
        <v>44105</v>
      </c>
      <c r="F289" s="6" t="str">
        <f t="shared" si="9"/>
        <v>Indiana-44135</v>
      </c>
      <c r="G289">
        <v>219900</v>
      </c>
      <c r="H289">
        <v>-3.32E-2</v>
      </c>
      <c r="I289">
        <v>0.10009999999999999</v>
      </c>
      <c r="J289">
        <v>10490</v>
      </c>
      <c r="K289">
        <v>2.4E-2</v>
      </c>
      <c r="L289">
        <v>-0.48680000000000001</v>
      </c>
      <c r="M289">
        <v>43</v>
      </c>
      <c r="N289">
        <v>-5.4945055E-2</v>
      </c>
      <c r="O289">
        <v>-0.23893805300000001</v>
      </c>
      <c r="P289">
        <v>6264</v>
      </c>
      <c r="Q289">
        <v>-6.5600000000000006E-2</v>
      </c>
      <c r="R289">
        <v>-0.1973</v>
      </c>
      <c r="S289">
        <v>256</v>
      </c>
      <c r="T289">
        <v>-0.15790000000000001</v>
      </c>
      <c r="U289">
        <v>8.4699999999999998E-2</v>
      </c>
      <c r="V289">
        <v>3868</v>
      </c>
      <c r="W289">
        <v>5.2200000000000003E-2</v>
      </c>
      <c r="X289">
        <v>-0.50739999999999996</v>
      </c>
      <c r="Y289">
        <v>8411</v>
      </c>
      <c r="Z289">
        <v>-1.0800000000000001E-2</v>
      </c>
      <c r="AA289">
        <v>0.2477</v>
      </c>
      <c r="AB289">
        <v>107.9192547</v>
      </c>
      <c r="AC289">
        <v>2.9999999999999997E-4</v>
      </c>
      <c r="AD289">
        <v>0.11899999999999999</v>
      </c>
      <c r="AE289">
        <v>1943</v>
      </c>
      <c r="AF289">
        <v>-1.52E-2</v>
      </c>
      <c r="AG289">
        <v>-2.6100000000000002E-2</v>
      </c>
      <c r="AH289">
        <v>295548.61180000001</v>
      </c>
      <c r="AI289">
        <v>-1.5599999999999999E-2</v>
      </c>
      <c r="AJ289">
        <v>0.1149</v>
      </c>
      <c r="AK289">
        <v>18901</v>
      </c>
      <c r="AL289">
        <v>8.2000000000000007E-3</v>
      </c>
      <c r="AM289">
        <v>-0.30470000000000003</v>
      </c>
      <c r="AN289">
        <v>0.801811249</v>
      </c>
      <c r="AO289">
        <v>-2.8199999999999999E-2</v>
      </c>
      <c r="AP289">
        <v>0.47199999999999998</v>
      </c>
    </row>
    <row r="290" spans="1:42">
      <c r="A290">
        <v>202010</v>
      </c>
      <c r="B290" t="s">
        <v>2008</v>
      </c>
      <c r="C290" t="s">
        <v>2147</v>
      </c>
      <c r="D290" t="s">
        <v>2148</v>
      </c>
      <c r="E290" s="6">
        <f t="shared" si="8"/>
        <v>44105</v>
      </c>
      <c r="F290" s="6" t="str">
        <f t="shared" si="9"/>
        <v>New hampshire-44135</v>
      </c>
      <c r="G290">
        <v>374900</v>
      </c>
      <c r="H290">
        <v>5.4000000000000003E-3</v>
      </c>
      <c r="I290">
        <v>9.64E-2</v>
      </c>
      <c r="J290">
        <v>2690</v>
      </c>
      <c r="K290">
        <v>-4.0300000000000002E-2</v>
      </c>
      <c r="L290">
        <v>-0.55020000000000002</v>
      </c>
      <c r="M290">
        <v>44</v>
      </c>
      <c r="N290">
        <v>8.6419753000000002E-2</v>
      </c>
      <c r="O290">
        <v>-0.38461538499999998</v>
      </c>
      <c r="P290">
        <v>2024</v>
      </c>
      <c r="Q290">
        <v>-4.3499999999999997E-2</v>
      </c>
      <c r="R290">
        <v>8.5800000000000001E-2</v>
      </c>
      <c r="S290">
        <v>80</v>
      </c>
      <c r="T290">
        <v>-9.0899999999999995E-2</v>
      </c>
      <c r="U290">
        <v>5.2600000000000001E-2</v>
      </c>
      <c r="V290">
        <v>624</v>
      </c>
      <c r="W290">
        <v>-6.4000000000000003E-3</v>
      </c>
      <c r="X290">
        <v>-0.60409999999999997</v>
      </c>
      <c r="Y290">
        <v>2598</v>
      </c>
      <c r="Z290">
        <v>-3.1699999999999999E-2</v>
      </c>
      <c r="AA290">
        <v>0.14499999999999999</v>
      </c>
      <c r="AB290">
        <v>192.82407409999999</v>
      </c>
      <c r="AC290">
        <v>2.0400000000000001E-2</v>
      </c>
      <c r="AD290">
        <v>0.1399</v>
      </c>
      <c r="AE290">
        <v>1924</v>
      </c>
      <c r="AF290">
        <v>2.0999999999999999E-3</v>
      </c>
      <c r="AG290">
        <v>-3.3700000000000001E-2</v>
      </c>
      <c r="AH290">
        <v>502805.57410000003</v>
      </c>
      <c r="AI290">
        <v>8.5000000000000006E-3</v>
      </c>
      <c r="AJ290">
        <v>0.12759999999999999</v>
      </c>
      <c r="AK290">
        <v>5288</v>
      </c>
      <c r="AL290">
        <v>-3.61E-2</v>
      </c>
      <c r="AM290">
        <v>-0.35899999999999999</v>
      </c>
      <c r="AN290">
        <v>0.96579925700000002</v>
      </c>
      <c r="AO290">
        <v>8.6E-3</v>
      </c>
      <c r="AP290">
        <v>0.58640000000000003</v>
      </c>
    </row>
    <row r="291" spans="1:42">
      <c r="A291">
        <v>202010</v>
      </c>
      <c r="B291" t="s">
        <v>2008</v>
      </c>
      <c r="C291" t="s">
        <v>2189</v>
      </c>
      <c r="D291" t="s">
        <v>2190</v>
      </c>
      <c r="E291" s="6">
        <f t="shared" si="8"/>
        <v>44105</v>
      </c>
      <c r="F291" s="6" t="str">
        <f t="shared" si="9"/>
        <v>Utah-44135</v>
      </c>
      <c r="G291">
        <v>515000</v>
      </c>
      <c r="H291">
        <v>7.9000000000000008E-3</v>
      </c>
      <c r="I291">
        <v>0.26379999999999998</v>
      </c>
      <c r="J291">
        <v>5458</v>
      </c>
      <c r="K291">
        <v>-0.11119999999999999</v>
      </c>
      <c r="L291">
        <v>-0.56989999999999996</v>
      </c>
      <c r="M291">
        <v>44</v>
      </c>
      <c r="N291">
        <v>2.3255814E-2</v>
      </c>
      <c r="O291">
        <v>-0.22807017500000001</v>
      </c>
      <c r="P291">
        <v>3820</v>
      </c>
      <c r="Q291">
        <v>-4.9799999999999997E-2</v>
      </c>
      <c r="R291">
        <v>-0.2107</v>
      </c>
      <c r="S291">
        <v>472</v>
      </c>
      <c r="T291">
        <v>-0.26250000000000001</v>
      </c>
      <c r="U291">
        <v>0.24210000000000001</v>
      </c>
      <c r="V291">
        <v>1236</v>
      </c>
      <c r="W291">
        <v>-0.18679999999999999</v>
      </c>
      <c r="X291">
        <v>-0.70369999999999999</v>
      </c>
      <c r="Y291">
        <v>10155</v>
      </c>
      <c r="Z291">
        <v>-1.9800000000000002E-2</v>
      </c>
      <c r="AA291">
        <v>0.4098</v>
      </c>
      <c r="AB291">
        <v>204.2300066</v>
      </c>
      <c r="AC291">
        <v>8.9999999999999993E-3</v>
      </c>
      <c r="AD291">
        <v>0.28949999999999998</v>
      </c>
      <c r="AE291">
        <v>2500</v>
      </c>
      <c r="AF291">
        <v>-1.7899999999999999E-2</v>
      </c>
      <c r="AG291">
        <v>-3.8800000000000001E-2</v>
      </c>
      <c r="AH291">
        <v>996332.62159999995</v>
      </c>
      <c r="AI291">
        <v>2.2700000000000001E-2</v>
      </c>
      <c r="AJ291">
        <v>0.46860000000000002</v>
      </c>
      <c r="AK291">
        <v>15613</v>
      </c>
      <c r="AL291">
        <v>-5.3800000000000001E-2</v>
      </c>
      <c r="AM291">
        <v>-0.2152</v>
      </c>
      <c r="AN291">
        <v>1.8605716379999999</v>
      </c>
      <c r="AO291">
        <v>0.17349999999999999</v>
      </c>
      <c r="AP291">
        <v>1.2929999999999999</v>
      </c>
    </row>
    <row r="292" spans="1:42">
      <c r="A292">
        <v>202010</v>
      </c>
      <c r="B292" t="s">
        <v>2008</v>
      </c>
      <c r="C292" t="s">
        <v>2221</v>
      </c>
      <c r="D292" t="s">
        <v>2222</v>
      </c>
      <c r="E292" s="6">
        <f t="shared" si="8"/>
        <v>44105</v>
      </c>
      <c r="F292" s="6" t="str">
        <f t="shared" si="9"/>
        <v>Connecticut-44135</v>
      </c>
      <c r="G292">
        <v>385000</v>
      </c>
      <c r="H292">
        <v>-2.3E-3</v>
      </c>
      <c r="I292">
        <v>6.9599999999999995E-2</v>
      </c>
      <c r="J292">
        <v>15921</v>
      </c>
      <c r="K292">
        <v>-1.17E-2</v>
      </c>
      <c r="L292">
        <v>-0.28220000000000001</v>
      </c>
      <c r="M292">
        <v>45</v>
      </c>
      <c r="N292">
        <v>-6.25E-2</v>
      </c>
      <c r="O292">
        <v>-0.41935483899999998</v>
      </c>
      <c r="P292">
        <v>5684</v>
      </c>
      <c r="Q292">
        <v>-4.9500000000000002E-2</v>
      </c>
      <c r="R292">
        <v>0.2261</v>
      </c>
      <c r="S292">
        <v>256</v>
      </c>
      <c r="T292">
        <v>-0.32629999999999998</v>
      </c>
      <c r="U292">
        <v>2.0476000000000001</v>
      </c>
      <c r="V292">
        <v>2572</v>
      </c>
      <c r="W292">
        <v>-1.9800000000000002E-2</v>
      </c>
      <c r="X292">
        <v>-0.50800000000000001</v>
      </c>
      <c r="Y292">
        <v>184</v>
      </c>
      <c r="Z292">
        <v>0.122</v>
      </c>
      <c r="AA292">
        <v>0.80389999999999995</v>
      </c>
      <c r="AB292">
        <v>186.12521150000001</v>
      </c>
      <c r="AC292">
        <v>7.4999999999999997E-3</v>
      </c>
      <c r="AD292">
        <v>9.5399999999999999E-2</v>
      </c>
      <c r="AE292">
        <v>2063</v>
      </c>
      <c r="AF292">
        <v>-1.43E-2</v>
      </c>
      <c r="AG292">
        <v>-2.2700000000000001E-2</v>
      </c>
      <c r="AH292">
        <v>815335.19830000005</v>
      </c>
      <c r="AI292">
        <v>4.4000000000000003E-3</v>
      </c>
      <c r="AJ292">
        <v>0.1183</v>
      </c>
      <c r="AK292">
        <v>16105</v>
      </c>
      <c r="AL292">
        <v>-1.04E-2</v>
      </c>
      <c r="AM292">
        <v>-0.2772</v>
      </c>
      <c r="AN292">
        <v>1.1557062999999999E-2</v>
      </c>
      <c r="AO292">
        <v>1.4E-3</v>
      </c>
      <c r="AP292">
        <v>7.0000000000000001E-3</v>
      </c>
    </row>
    <row r="293" spans="1:42">
      <c r="A293">
        <v>202010</v>
      </c>
      <c r="B293" t="s">
        <v>2008</v>
      </c>
      <c r="C293" t="s">
        <v>2195</v>
      </c>
      <c r="D293" t="s">
        <v>2196</v>
      </c>
      <c r="E293" s="6">
        <f t="shared" si="8"/>
        <v>44105</v>
      </c>
      <c r="F293" s="6" t="str">
        <f t="shared" si="9"/>
        <v>Rhode island-44135</v>
      </c>
      <c r="G293">
        <v>389900</v>
      </c>
      <c r="H293">
        <v>-2.3900000000000001E-2</v>
      </c>
      <c r="I293">
        <v>6.1199999999999997E-2</v>
      </c>
      <c r="J293">
        <v>1784</v>
      </c>
      <c r="K293">
        <v>-3.8999999999999998E-3</v>
      </c>
      <c r="L293">
        <v>-0.51280000000000003</v>
      </c>
      <c r="M293">
        <v>44</v>
      </c>
      <c r="N293">
        <v>1.1494252999999999E-2</v>
      </c>
      <c r="O293">
        <v>-0.15384615400000001</v>
      </c>
      <c r="P293">
        <v>1332</v>
      </c>
      <c r="Q293">
        <v>-6.9800000000000001E-2</v>
      </c>
      <c r="R293">
        <v>-8.0100000000000005E-2</v>
      </c>
      <c r="S293">
        <v>24</v>
      </c>
      <c r="T293">
        <v>0.2</v>
      </c>
      <c r="U293">
        <v>1</v>
      </c>
      <c r="V293">
        <v>380</v>
      </c>
      <c r="W293">
        <v>-0.05</v>
      </c>
      <c r="X293">
        <v>-0.62749999999999995</v>
      </c>
      <c r="Y293">
        <v>2968</v>
      </c>
      <c r="Z293">
        <v>1.0200000000000001E-2</v>
      </c>
      <c r="AA293">
        <v>0.28989999999999999</v>
      </c>
      <c r="AB293">
        <v>246.0197119</v>
      </c>
      <c r="AC293">
        <v>6.1999999999999998E-3</v>
      </c>
      <c r="AD293">
        <v>0.12139999999999999</v>
      </c>
      <c r="AE293">
        <v>1600</v>
      </c>
      <c r="AF293">
        <v>-2.7900000000000001E-2</v>
      </c>
      <c r="AG293">
        <v>-3.15E-2</v>
      </c>
      <c r="AH293">
        <v>726787.06449999998</v>
      </c>
      <c r="AI293">
        <v>-9.7000000000000003E-3</v>
      </c>
      <c r="AJ293">
        <v>0.20219999999999999</v>
      </c>
      <c r="AK293">
        <v>4752</v>
      </c>
      <c r="AL293">
        <v>4.8999999999999998E-3</v>
      </c>
      <c r="AM293">
        <v>-0.2031</v>
      </c>
      <c r="AN293">
        <v>1.6636771299999999</v>
      </c>
      <c r="AO293">
        <v>2.3300000000000001E-2</v>
      </c>
      <c r="AP293">
        <v>1.0353000000000001</v>
      </c>
    </row>
    <row r="294" spans="1:42">
      <c r="A294">
        <v>202010</v>
      </c>
      <c r="B294" t="s">
        <v>2008</v>
      </c>
      <c r="C294" t="s">
        <v>2127</v>
      </c>
      <c r="D294" t="s">
        <v>2128</v>
      </c>
      <c r="E294" s="6">
        <f t="shared" si="8"/>
        <v>44105</v>
      </c>
      <c r="F294" s="6" t="str">
        <f t="shared" si="9"/>
        <v>Virginia-44135</v>
      </c>
      <c r="G294">
        <v>359900</v>
      </c>
      <c r="H294">
        <v>-5.1000000000000004E-3</v>
      </c>
      <c r="I294">
        <v>9.7299999999999998E-2</v>
      </c>
      <c r="J294">
        <v>18720</v>
      </c>
      <c r="K294">
        <v>-1.6E-2</v>
      </c>
      <c r="L294">
        <v>-0.44400000000000001</v>
      </c>
      <c r="M294">
        <v>46</v>
      </c>
      <c r="N294">
        <v>1.0989011E-2</v>
      </c>
      <c r="O294">
        <v>-0.31343283599999999</v>
      </c>
      <c r="P294">
        <v>11120</v>
      </c>
      <c r="Q294">
        <v>-4.8300000000000003E-2</v>
      </c>
      <c r="R294">
        <v>4.8300000000000003E-2</v>
      </c>
      <c r="S294">
        <v>1400</v>
      </c>
      <c r="T294">
        <v>2.64E-2</v>
      </c>
      <c r="U294">
        <v>1.5734999999999999</v>
      </c>
      <c r="V294">
        <v>4324</v>
      </c>
      <c r="W294">
        <v>3.9399999999999998E-2</v>
      </c>
      <c r="X294">
        <v>-0.48099999999999998</v>
      </c>
      <c r="Y294">
        <v>18256</v>
      </c>
      <c r="Z294">
        <v>0.3115</v>
      </c>
      <c r="AA294">
        <v>0.93879999999999997</v>
      </c>
      <c r="AB294">
        <v>169.5625</v>
      </c>
      <c r="AC294">
        <v>2.12E-2</v>
      </c>
      <c r="AD294">
        <v>0.14899999999999999</v>
      </c>
      <c r="AE294">
        <v>2045</v>
      </c>
      <c r="AF294">
        <v>-2.6200000000000001E-2</v>
      </c>
      <c r="AG294">
        <v>-4.3099999999999999E-2</v>
      </c>
      <c r="AH294">
        <v>533171.43590000004</v>
      </c>
      <c r="AI294">
        <v>4.1000000000000003E-3</v>
      </c>
      <c r="AJ294">
        <v>0.1678</v>
      </c>
      <c r="AK294">
        <v>36976</v>
      </c>
      <c r="AL294">
        <v>0.12239999999999999</v>
      </c>
      <c r="AM294">
        <v>-0.14180000000000001</v>
      </c>
      <c r="AN294">
        <v>0.975213675</v>
      </c>
      <c r="AO294">
        <v>0.24349999999999999</v>
      </c>
      <c r="AP294">
        <v>0.6956</v>
      </c>
    </row>
    <row r="295" spans="1:42">
      <c r="A295">
        <v>202010</v>
      </c>
      <c r="B295" t="s">
        <v>2008</v>
      </c>
      <c r="C295" t="s">
        <v>2193</v>
      </c>
      <c r="D295" t="s">
        <v>2194</v>
      </c>
      <c r="E295" s="6">
        <f t="shared" si="8"/>
        <v>44105</v>
      </c>
      <c r="F295" s="6" t="str">
        <f t="shared" si="9"/>
        <v>Arizona-44135</v>
      </c>
      <c r="G295">
        <v>390000</v>
      </c>
      <c r="H295">
        <v>-4.3E-3</v>
      </c>
      <c r="I295">
        <v>8.3599999999999994E-2</v>
      </c>
      <c r="J295">
        <v>11708</v>
      </c>
      <c r="K295">
        <v>1.2999999999999999E-2</v>
      </c>
      <c r="L295">
        <v>-0.47549999999999998</v>
      </c>
      <c r="M295">
        <v>39</v>
      </c>
      <c r="N295">
        <v>-4.8780487999999997E-2</v>
      </c>
      <c r="O295">
        <v>-0.26415094300000003</v>
      </c>
      <c r="P295">
        <v>9220</v>
      </c>
      <c r="Q295">
        <v>3.27E-2</v>
      </c>
      <c r="R295">
        <v>-0.1055</v>
      </c>
      <c r="S295">
        <v>980</v>
      </c>
      <c r="T295">
        <v>-0.1993</v>
      </c>
      <c r="U295">
        <v>0.37640000000000001</v>
      </c>
      <c r="V295">
        <v>4228</v>
      </c>
      <c r="W295">
        <v>9.8799999999999999E-2</v>
      </c>
      <c r="X295">
        <v>-0.53290000000000004</v>
      </c>
      <c r="Y295">
        <v>18382</v>
      </c>
      <c r="Z295">
        <v>-3.5900000000000001E-2</v>
      </c>
      <c r="AA295">
        <v>0.30320000000000003</v>
      </c>
      <c r="AB295">
        <v>201.53125</v>
      </c>
      <c r="AC295">
        <v>-3.0999999999999999E-3</v>
      </c>
      <c r="AD295">
        <v>0.14449999999999999</v>
      </c>
      <c r="AE295">
        <v>2003</v>
      </c>
      <c r="AF295">
        <v>-1.26E-2</v>
      </c>
      <c r="AG295">
        <v>-5.6500000000000002E-2</v>
      </c>
      <c r="AH295">
        <v>651580.75659999996</v>
      </c>
      <c r="AI295">
        <v>6.3E-3</v>
      </c>
      <c r="AJ295">
        <v>0.1633</v>
      </c>
      <c r="AK295">
        <v>30090</v>
      </c>
      <c r="AL295">
        <v>-1.7399999999999999E-2</v>
      </c>
      <c r="AM295">
        <v>-0.17399999999999999</v>
      </c>
      <c r="AN295">
        <v>1.570037581</v>
      </c>
      <c r="AO295">
        <v>-7.9600000000000004E-2</v>
      </c>
      <c r="AP295">
        <v>0.93810000000000004</v>
      </c>
    </row>
    <row r="296" spans="1:42">
      <c r="A296">
        <v>202010</v>
      </c>
      <c r="B296" t="s">
        <v>2008</v>
      </c>
      <c r="C296" t="s">
        <v>2135</v>
      </c>
      <c r="D296" t="s">
        <v>2136</v>
      </c>
      <c r="E296" s="6">
        <f t="shared" si="8"/>
        <v>44105</v>
      </c>
      <c r="F296" s="6" t="str">
        <f t="shared" si="9"/>
        <v>Pennsylvania-44135</v>
      </c>
      <c r="G296">
        <v>265000</v>
      </c>
      <c r="H296">
        <v>4.0000000000000002E-4</v>
      </c>
      <c r="I296">
        <v>0.17829999999999999</v>
      </c>
      <c r="J296">
        <v>24258</v>
      </c>
      <c r="K296">
        <v>-8.3000000000000001E-3</v>
      </c>
      <c r="L296">
        <v>-0.43980000000000002</v>
      </c>
      <c r="M296">
        <v>55</v>
      </c>
      <c r="N296">
        <v>3.7735849000000002E-2</v>
      </c>
      <c r="O296">
        <v>-0.246575342</v>
      </c>
      <c r="P296">
        <v>12304</v>
      </c>
      <c r="Q296">
        <v>-4.3499999999999997E-2</v>
      </c>
      <c r="R296">
        <v>-7.6600000000000001E-2</v>
      </c>
      <c r="S296">
        <v>776</v>
      </c>
      <c r="T296">
        <v>-0.27610000000000001</v>
      </c>
      <c r="U296">
        <v>0.68700000000000006</v>
      </c>
      <c r="V296">
        <v>7264</v>
      </c>
      <c r="W296">
        <v>-9.2999999999999992E-3</v>
      </c>
      <c r="X296">
        <v>-0.45839999999999997</v>
      </c>
      <c r="Y296">
        <v>24603</v>
      </c>
      <c r="Z296">
        <v>0.72250000000000003</v>
      </c>
      <c r="AA296">
        <v>1.5871</v>
      </c>
      <c r="AB296">
        <v>134.5</v>
      </c>
      <c r="AC296">
        <v>1.7600000000000001E-2</v>
      </c>
      <c r="AD296">
        <v>0.2356</v>
      </c>
      <c r="AE296">
        <v>1675</v>
      </c>
      <c r="AF296">
        <v>-3.3E-3</v>
      </c>
      <c r="AG296">
        <v>-1.24E-2</v>
      </c>
      <c r="AH296">
        <v>391793.39260000002</v>
      </c>
      <c r="AI296">
        <v>1.18E-2</v>
      </c>
      <c r="AJ296">
        <v>0.21790000000000001</v>
      </c>
      <c r="AK296">
        <v>48861</v>
      </c>
      <c r="AL296">
        <v>0.26119999999999999</v>
      </c>
      <c r="AM296">
        <v>-7.4800000000000005E-2</v>
      </c>
      <c r="AN296">
        <v>1.0142221119999999</v>
      </c>
      <c r="AO296">
        <v>0.43030000000000002</v>
      </c>
      <c r="AP296">
        <v>0.79459999999999997</v>
      </c>
    </row>
    <row r="297" spans="1:42">
      <c r="A297">
        <v>202010</v>
      </c>
      <c r="B297" t="s">
        <v>2008</v>
      </c>
      <c r="C297" t="s">
        <v>2121</v>
      </c>
      <c r="D297" t="s">
        <v>2122</v>
      </c>
      <c r="E297" s="6">
        <f t="shared" si="8"/>
        <v>44105</v>
      </c>
      <c r="F297" s="6" t="str">
        <f t="shared" si="9"/>
        <v>Kentucky-44135</v>
      </c>
      <c r="G297">
        <v>229900</v>
      </c>
      <c r="H297">
        <v>-4.1700000000000001E-2</v>
      </c>
      <c r="I297">
        <v>9.4899999999999998E-2</v>
      </c>
      <c r="J297">
        <v>7641</v>
      </c>
      <c r="K297">
        <v>-5.1000000000000004E-3</v>
      </c>
      <c r="L297">
        <v>-0.503</v>
      </c>
      <c r="M297">
        <v>53</v>
      </c>
      <c r="N297">
        <v>0</v>
      </c>
      <c r="O297">
        <v>-0.203007519</v>
      </c>
      <c r="P297">
        <v>3916</v>
      </c>
      <c r="Q297">
        <v>1.35E-2</v>
      </c>
      <c r="R297">
        <v>-0.16320000000000001</v>
      </c>
      <c r="S297">
        <v>180</v>
      </c>
      <c r="T297">
        <v>-0.22409999999999999</v>
      </c>
      <c r="U297">
        <v>0.73080000000000001</v>
      </c>
      <c r="V297">
        <v>2176</v>
      </c>
      <c r="W297">
        <v>4.2099999999999999E-2</v>
      </c>
      <c r="X297">
        <v>-0.4824</v>
      </c>
      <c r="Y297">
        <v>9093</v>
      </c>
      <c r="Z297">
        <v>-2.2700000000000001E-2</v>
      </c>
      <c r="AA297">
        <v>0.52059999999999995</v>
      </c>
      <c r="AB297">
        <v>114.3487859</v>
      </c>
      <c r="AC297">
        <v>-2.8999999999999998E-3</v>
      </c>
      <c r="AD297">
        <v>9.7299999999999998E-2</v>
      </c>
      <c r="AE297">
        <v>1850</v>
      </c>
      <c r="AF297">
        <v>-2.81E-2</v>
      </c>
      <c r="AG297">
        <v>-2.4500000000000001E-2</v>
      </c>
      <c r="AH297">
        <v>326025.86300000001</v>
      </c>
      <c r="AI297">
        <v>-6.8999999999999999E-3</v>
      </c>
      <c r="AJ297">
        <v>0.1633</v>
      </c>
      <c r="AK297">
        <v>16734</v>
      </c>
      <c r="AL297">
        <v>-1.47E-2</v>
      </c>
      <c r="AM297">
        <v>-0.21629999999999999</v>
      </c>
      <c r="AN297">
        <v>1.1900274829999999</v>
      </c>
      <c r="AO297">
        <v>-2.1399999999999999E-2</v>
      </c>
      <c r="AP297">
        <v>0.80100000000000005</v>
      </c>
    </row>
    <row r="298" spans="1:42">
      <c r="A298">
        <v>202010</v>
      </c>
      <c r="B298" t="s">
        <v>2008</v>
      </c>
      <c r="C298" t="s">
        <v>2211</v>
      </c>
      <c r="D298" t="s">
        <v>2212</v>
      </c>
      <c r="E298" s="6">
        <f t="shared" si="8"/>
        <v>44105</v>
      </c>
      <c r="F298" s="6" t="str">
        <f t="shared" si="9"/>
        <v>Arkansas-44135</v>
      </c>
      <c r="G298">
        <v>207400</v>
      </c>
      <c r="H298">
        <v>-1.24E-2</v>
      </c>
      <c r="I298">
        <v>7.5600000000000001E-2</v>
      </c>
      <c r="J298">
        <v>7695</v>
      </c>
      <c r="K298">
        <v>-3.9300000000000002E-2</v>
      </c>
      <c r="L298">
        <v>-0.46329999999999999</v>
      </c>
      <c r="M298">
        <v>63</v>
      </c>
      <c r="N298">
        <v>-3.8167938999999998E-2</v>
      </c>
      <c r="O298">
        <v>-0.240963855</v>
      </c>
      <c r="P298">
        <v>2872</v>
      </c>
      <c r="Q298">
        <v>-2.58E-2</v>
      </c>
      <c r="R298">
        <v>-0.1699</v>
      </c>
      <c r="S298">
        <v>140</v>
      </c>
      <c r="T298">
        <v>-0.25530000000000003</v>
      </c>
      <c r="U298">
        <v>0.34620000000000001</v>
      </c>
      <c r="V298">
        <v>1480</v>
      </c>
      <c r="W298">
        <v>-2.12E-2</v>
      </c>
      <c r="X298">
        <v>-0.44690000000000002</v>
      </c>
      <c r="Y298">
        <v>4413</v>
      </c>
      <c r="Z298">
        <v>-3.9600000000000003E-2</v>
      </c>
      <c r="AA298">
        <v>0.60299999999999998</v>
      </c>
      <c r="AB298">
        <v>103.55857659999999</v>
      </c>
      <c r="AC298">
        <v>2.3E-3</v>
      </c>
      <c r="AD298">
        <v>7.3700000000000002E-2</v>
      </c>
      <c r="AE298">
        <v>1956</v>
      </c>
      <c r="AF298">
        <v>-1.41E-2</v>
      </c>
      <c r="AG298">
        <v>2.5399999999999999E-2</v>
      </c>
      <c r="AH298">
        <v>292919.10430000001</v>
      </c>
      <c r="AI298">
        <v>-5.5999999999999999E-3</v>
      </c>
      <c r="AJ298">
        <v>0.1144</v>
      </c>
      <c r="AK298">
        <v>12108</v>
      </c>
      <c r="AL298">
        <v>-3.9399999999999998E-2</v>
      </c>
      <c r="AM298">
        <v>-0.29149999999999998</v>
      </c>
      <c r="AN298">
        <v>0.57348927900000002</v>
      </c>
      <c r="AO298">
        <v>-2.0000000000000001E-4</v>
      </c>
      <c r="AP298">
        <v>0.38150000000000001</v>
      </c>
    </row>
    <row r="299" spans="1:42">
      <c r="A299">
        <v>202010</v>
      </c>
      <c r="B299" t="s">
        <v>2008</v>
      </c>
      <c r="C299" t="s">
        <v>2153</v>
      </c>
      <c r="D299" t="s">
        <v>2154</v>
      </c>
      <c r="E299" s="6">
        <f t="shared" si="8"/>
        <v>44105</v>
      </c>
      <c r="F299" s="6" t="str">
        <f t="shared" si="9"/>
        <v>Tennessee-44135</v>
      </c>
      <c r="G299">
        <v>322900</v>
      </c>
      <c r="H299">
        <v>-6.4000000000000003E-3</v>
      </c>
      <c r="I299">
        <v>0.1148</v>
      </c>
      <c r="J299">
        <v>13761</v>
      </c>
      <c r="K299">
        <v>-3.7100000000000001E-2</v>
      </c>
      <c r="L299">
        <v>-0.50109999999999999</v>
      </c>
      <c r="M299">
        <v>44</v>
      </c>
      <c r="N299">
        <v>-2.2222222E-2</v>
      </c>
      <c r="O299">
        <v>-0.234782609</v>
      </c>
      <c r="P299">
        <v>7740</v>
      </c>
      <c r="Q299">
        <v>-7.1999999999999998E-3</v>
      </c>
      <c r="R299">
        <v>-0.2409</v>
      </c>
      <c r="S299">
        <v>860</v>
      </c>
      <c r="T299">
        <v>-0.24299999999999999</v>
      </c>
      <c r="U299">
        <v>0.50349999999999995</v>
      </c>
      <c r="V299">
        <v>3804</v>
      </c>
      <c r="W299">
        <v>2.81E-2</v>
      </c>
      <c r="X299">
        <v>-0.50880000000000003</v>
      </c>
      <c r="Y299">
        <v>14495</v>
      </c>
      <c r="Z299">
        <v>-3.9899999999999998E-2</v>
      </c>
      <c r="AA299">
        <v>0.33739999999999998</v>
      </c>
      <c r="AB299">
        <v>145.25</v>
      </c>
      <c r="AC299">
        <v>3.3999999999999998E-3</v>
      </c>
      <c r="AD299">
        <v>0.14249999999999999</v>
      </c>
      <c r="AE299">
        <v>1920</v>
      </c>
      <c r="AF299">
        <v>-1.77E-2</v>
      </c>
      <c r="AG299">
        <v>-5.1900000000000002E-2</v>
      </c>
      <c r="AH299">
        <v>473128.42460000003</v>
      </c>
      <c r="AI299">
        <v>1.23E-2</v>
      </c>
      <c r="AJ299">
        <v>0.18490000000000001</v>
      </c>
      <c r="AK299">
        <v>28256</v>
      </c>
      <c r="AL299">
        <v>-3.85E-2</v>
      </c>
      <c r="AM299">
        <v>-0.26450000000000001</v>
      </c>
      <c r="AN299">
        <v>1.053339147</v>
      </c>
      <c r="AO299">
        <v>-3.0999999999999999E-3</v>
      </c>
      <c r="AP299">
        <v>0.66039999999999999</v>
      </c>
    </row>
    <row r="300" spans="1:42">
      <c r="A300">
        <v>202010</v>
      </c>
      <c r="B300" t="s">
        <v>2008</v>
      </c>
      <c r="C300" t="s">
        <v>2217</v>
      </c>
      <c r="D300" t="s">
        <v>2218</v>
      </c>
      <c r="E300" s="6">
        <f t="shared" si="8"/>
        <v>44105</v>
      </c>
      <c r="F300" s="6" t="str">
        <f t="shared" si="9"/>
        <v>Nebraska-44135</v>
      </c>
      <c r="G300">
        <v>245000</v>
      </c>
      <c r="H300">
        <v>-1.7100000000000001E-2</v>
      </c>
      <c r="I300">
        <v>4.3900000000000002E-2</v>
      </c>
      <c r="J300">
        <v>3777</v>
      </c>
      <c r="K300">
        <v>-1.8200000000000001E-2</v>
      </c>
      <c r="L300">
        <v>-0.39789999999999998</v>
      </c>
      <c r="M300">
        <v>58</v>
      </c>
      <c r="N300">
        <v>-8.5470089999999995E-3</v>
      </c>
      <c r="O300">
        <v>0.19587628900000001</v>
      </c>
      <c r="P300">
        <v>1812</v>
      </c>
      <c r="Q300">
        <v>-6.0199999999999997E-2</v>
      </c>
      <c r="R300">
        <v>-0.28100000000000003</v>
      </c>
      <c r="S300">
        <v>164</v>
      </c>
      <c r="T300">
        <v>0.1081</v>
      </c>
      <c r="U300">
        <v>2.4167000000000001</v>
      </c>
      <c r="V300">
        <v>704</v>
      </c>
      <c r="W300">
        <v>-2.76E-2</v>
      </c>
      <c r="X300">
        <v>-0.54290000000000005</v>
      </c>
      <c r="Y300">
        <v>4623</v>
      </c>
      <c r="Z300">
        <v>-2.76E-2</v>
      </c>
      <c r="AA300">
        <v>10.3309</v>
      </c>
      <c r="AB300">
        <v>118.9365672</v>
      </c>
      <c r="AC300">
        <v>3.2000000000000002E-3</v>
      </c>
      <c r="AD300">
        <v>4.07E-2</v>
      </c>
      <c r="AE300">
        <v>1956</v>
      </c>
      <c r="AF300">
        <v>-2.6100000000000002E-2</v>
      </c>
      <c r="AG300">
        <v>1.6899999999999998E-2</v>
      </c>
      <c r="AH300">
        <v>306392.19679999998</v>
      </c>
      <c r="AI300">
        <v>6.3E-3</v>
      </c>
      <c r="AJ300">
        <v>8.5099999999999995E-2</v>
      </c>
      <c r="AK300">
        <v>8400</v>
      </c>
      <c r="AL300">
        <v>-2.3400000000000001E-2</v>
      </c>
      <c r="AM300">
        <v>0.25729999999999997</v>
      </c>
      <c r="AN300">
        <v>1.2239872919999999</v>
      </c>
      <c r="AO300">
        <v>-1.18E-2</v>
      </c>
      <c r="AP300">
        <v>1.1589</v>
      </c>
    </row>
    <row r="301" spans="1:42">
      <c r="A301">
        <v>202010</v>
      </c>
      <c r="B301" t="s">
        <v>2008</v>
      </c>
      <c r="C301" t="s">
        <v>2173</v>
      </c>
      <c r="D301" t="s">
        <v>2174</v>
      </c>
      <c r="E301" s="6">
        <f t="shared" si="8"/>
        <v>44105</v>
      </c>
      <c r="F301" s="6" t="str">
        <f t="shared" si="9"/>
        <v>Michigan-44135</v>
      </c>
      <c r="G301">
        <v>249000</v>
      </c>
      <c r="H301">
        <v>-3.5999999999999999E-3</v>
      </c>
      <c r="I301">
        <v>0.15790000000000001</v>
      </c>
      <c r="J301">
        <v>21463</v>
      </c>
      <c r="K301">
        <v>-6.3100000000000003E-2</v>
      </c>
      <c r="L301">
        <v>-0.50290000000000001</v>
      </c>
      <c r="M301">
        <v>50</v>
      </c>
      <c r="N301">
        <v>0</v>
      </c>
      <c r="O301">
        <v>-0.15966386599999999</v>
      </c>
      <c r="P301">
        <v>11400</v>
      </c>
      <c r="Q301">
        <v>-9.0899999999999995E-2</v>
      </c>
      <c r="R301">
        <v>-0.1983</v>
      </c>
      <c r="S301">
        <v>636</v>
      </c>
      <c r="T301">
        <v>-9.1399999999999995E-2</v>
      </c>
      <c r="U301">
        <v>0.65629999999999999</v>
      </c>
      <c r="V301">
        <v>5996</v>
      </c>
      <c r="W301">
        <v>-4.2200000000000001E-2</v>
      </c>
      <c r="X301">
        <v>-0.54820000000000002</v>
      </c>
      <c r="Y301">
        <v>15347</v>
      </c>
      <c r="Z301">
        <v>-8.6099999999999996E-2</v>
      </c>
      <c r="AA301">
        <v>1.5611999999999999</v>
      </c>
      <c r="AB301">
        <v>140.5625</v>
      </c>
      <c r="AC301">
        <v>-5.8999999999999999E-3</v>
      </c>
      <c r="AD301">
        <v>0.12740000000000001</v>
      </c>
      <c r="AE301">
        <v>1702</v>
      </c>
      <c r="AF301">
        <v>-1.2999999999999999E-2</v>
      </c>
      <c r="AG301">
        <v>1.04E-2</v>
      </c>
      <c r="AH301">
        <v>358894.47560000001</v>
      </c>
      <c r="AI301">
        <v>-5.0000000000000001E-3</v>
      </c>
      <c r="AJ301">
        <v>0.18729999999999999</v>
      </c>
      <c r="AK301">
        <v>36810</v>
      </c>
      <c r="AL301">
        <v>-7.2800000000000004E-2</v>
      </c>
      <c r="AM301">
        <v>-0.25140000000000001</v>
      </c>
      <c r="AN301">
        <v>0.715044495</v>
      </c>
      <c r="AO301">
        <v>-1.7999999999999999E-2</v>
      </c>
      <c r="AP301">
        <v>0.57630000000000003</v>
      </c>
    </row>
    <row r="302" spans="1:42">
      <c r="A302">
        <v>202010</v>
      </c>
      <c r="B302" t="s">
        <v>2008</v>
      </c>
      <c r="C302" t="s">
        <v>2219</v>
      </c>
      <c r="D302" t="s">
        <v>2220</v>
      </c>
      <c r="E302" s="6">
        <f t="shared" si="8"/>
        <v>44105</v>
      </c>
      <c r="F302" s="6" t="str">
        <f t="shared" si="9"/>
        <v>Oklahoma-44135</v>
      </c>
      <c r="G302">
        <v>227500</v>
      </c>
      <c r="H302">
        <v>-1.06E-2</v>
      </c>
      <c r="I302">
        <v>8.3299999999999999E-2</v>
      </c>
      <c r="J302">
        <v>8602</v>
      </c>
      <c r="K302">
        <v>-1.84E-2</v>
      </c>
      <c r="L302">
        <v>-0.41039999999999999</v>
      </c>
      <c r="M302">
        <v>53</v>
      </c>
      <c r="N302">
        <v>-4.5045044999999999E-2</v>
      </c>
      <c r="O302">
        <v>-0.171875</v>
      </c>
      <c r="P302">
        <v>3796</v>
      </c>
      <c r="Q302">
        <v>-3.1600000000000003E-2</v>
      </c>
      <c r="R302">
        <v>-0.15570000000000001</v>
      </c>
      <c r="S302">
        <v>296</v>
      </c>
      <c r="T302">
        <v>-0.23710000000000001</v>
      </c>
      <c r="U302">
        <v>0.76190000000000002</v>
      </c>
      <c r="V302">
        <v>2212</v>
      </c>
      <c r="W302">
        <v>-1.0699999999999999E-2</v>
      </c>
      <c r="X302">
        <v>-0.43109999999999998</v>
      </c>
      <c r="Y302">
        <v>7777</v>
      </c>
      <c r="Z302">
        <v>-5.9400000000000001E-2</v>
      </c>
      <c r="AA302">
        <v>2.0284</v>
      </c>
      <c r="AB302">
        <v>111.27308069999999</v>
      </c>
      <c r="AC302">
        <v>-1.52E-2</v>
      </c>
      <c r="AD302">
        <v>6.9699999999999998E-2</v>
      </c>
      <c r="AE302">
        <v>1959</v>
      </c>
      <c r="AF302">
        <v>-4.3E-3</v>
      </c>
      <c r="AG302">
        <v>8.0000000000000004E-4</v>
      </c>
      <c r="AH302">
        <v>317402.49329999997</v>
      </c>
      <c r="AI302">
        <v>1.6999999999999999E-3</v>
      </c>
      <c r="AJ302">
        <v>0.1203</v>
      </c>
      <c r="AK302">
        <v>16379</v>
      </c>
      <c r="AL302">
        <v>-3.8300000000000001E-2</v>
      </c>
      <c r="AM302">
        <v>-4.5400000000000003E-2</v>
      </c>
      <c r="AN302">
        <v>0.90409207199999997</v>
      </c>
      <c r="AO302">
        <v>-3.9399999999999998E-2</v>
      </c>
      <c r="AP302">
        <v>0.72809999999999997</v>
      </c>
    </row>
    <row r="303" spans="1:42">
      <c r="A303">
        <v>202010</v>
      </c>
      <c r="B303" t="s">
        <v>2008</v>
      </c>
      <c r="C303" t="s">
        <v>2207</v>
      </c>
      <c r="D303" t="s">
        <v>2208</v>
      </c>
      <c r="E303" s="6">
        <f t="shared" si="8"/>
        <v>44105</v>
      </c>
      <c r="F303" s="6" t="str">
        <f t="shared" si="9"/>
        <v>Oregon-44135</v>
      </c>
      <c r="G303">
        <v>469900</v>
      </c>
      <c r="H303">
        <v>-1.06E-2</v>
      </c>
      <c r="I303">
        <v>0.115</v>
      </c>
      <c r="J303">
        <v>7903</v>
      </c>
      <c r="K303">
        <v>-5.5599999999999997E-2</v>
      </c>
      <c r="L303">
        <v>-0.53890000000000005</v>
      </c>
      <c r="M303">
        <v>52</v>
      </c>
      <c r="N303">
        <v>5.0505051000000002E-2</v>
      </c>
      <c r="O303">
        <v>-0.18110236199999999</v>
      </c>
      <c r="P303">
        <v>4880</v>
      </c>
      <c r="Q303">
        <v>-1.5299999999999999E-2</v>
      </c>
      <c r="R303">
        <v>-0.11210000000000001</v>
      </c>
      <c r="S303">
        <v>2228</v>
      </c>
      <c r="T303">
        <v>5.0900000000000001E-2</v>
      </c>
      <c r="U303">
        <v>5.5529000000000002</v>
      </c>
      <c r="V303">
        <v>3384</v>
      </c>
      <c r="W303">
        <v>6.6799999999999998E-2</v>
      </c>
      <c r="X303">
        <v>-0.42949999999999999</v>
      </c>
      <c r="Y303">
        <v>11272</v>
      </c>
      <c r="Z303">
        <v>-8.0100000000000005E-2</v>
      </c>
      <c r="AA303">
        <v>4.0728999999999997</v>
      </c>
      <c r="AB303">
        <v>241.66666670000001</v>
      </c>
      <c r="AC303">
        <v>1.21E-2</v>
      </c>
      <c r="AD303">
        <v>0.1148</v>
      </c>
      <c r="AE303">
        <v>1985</v>
      </c>
      <c r="AF303">
        <v>-1.17E-2</v>
      </c>
      <c r="AG303">
        <v>2.5000000000000001E-3</v>
      </c>
      <c r="AH303">
        <v>633897.43550000002</v>
      </c>
      <c r="AI303">
        <v>-3.5000000000000001E-3</v>
      </c>
      <c r="AJ303">
        <v>0.1527</v>
      </c>
      <c r="AK303">
        <v>19175</v>
      </c>
      <c r="AL303">
        <v>-7.0099999999999996E-2</v>
      </c>
      <c r="AM303">
        <v>-9.5999999999999992E-3</v>
      </c>
      <c r="AN303">
        <v>1.4262938119999999</v>
      </c>
      <c r="AO303">
        <v>-3.7999999999999999E-2</v>
      </c>
      <c r="AP303">
        <v>1.2966</v>
      </c>
    </row>
    <row r="304" spans="1:42">
      <c r="A304">
        <v>202010</v>
      </c>
      <c r="B304" t="s">
        <v>2008</v>
      </c>
      <c r="C304" t="s">
        <v>2163</v>
      </c>
      <c r="D304" t="s">
        <v>2164</v>
      </c>
      <c r="E304" s="6">
        <f t="shared" si="8"/>
        <v>44105</v>
      </c>
      <c r="F304" s="6" t="str">
        <f t="shared" si="9"/>
        <v>Wyoming-44135</v>
      </c>
      <c r="G304">
        <v>279000</v>
      </c>
      <c r="H304">
        <v>-1.24E-2</v>
      </c>
      <c r="I304">
        <v>5.79E-2</v>
      </c>
      <c r="J304">
        <v>2335</v>
      </c>
      <c r="K304">
        <v>-6.8599999999999994E-2</v>
      </c>
      <c r="L304">
        <v>-0.32300000000000001</v>
      </c>
      <c r="M304">
        <v>67</v>
      </c>
      <c r="N304">
        <v>6.3492063000000001E-2</v>
      </c>
      <c r="O304">
        <v>-0.229885057</v>
      </c>
      <c r="P304">
        <v>700</v>
      </c>
      <c r="Q304">
        <v>-0.15049999999999999</v>
      </c>
      <c r="R304">
        <v>1.1599999999999999E-2</v>
      </c>
      <c r="S304">
        <v>44</v>
      </c>
      <c r="T304">
        <v>-8.3299999999999999E-2</v>
      </c>
      <c r="U304">
        <v>1.2</v>
      </c>
      <c r="V304">
        <v>404</v>
      </c>
      <c r="W304">
        <v>-8.1799999999999998E-2</v>
      </c>
      <c r="X304">
        <v>-0.27860000000000001</v>
      </c>
      <c r="Y304">
        <v>1077</v>
      </c>
      <c r="Z304">
        <v>-7.1599999999999997E-2</v>
      </c>
      <c r="AA304">
        <v>0.63929999999999998</v>
      </c>
      <c r="AB304">
        <v>127.9761905</v>
      </c>
      <c r="AC304">
        <v>-6.8999999999999999E-3</v>
      </c>
      <c r="AD304">
        <v>4.0300000000000002E-2</v>
      </c>
      <c r="AE304">
        <v>2192</v>
      </c>
      <c r="AF304">
        <v>-3.2000000000000002E-3</v>
      </c>
      <c r="AG304">
        <v>2.7400000000000001E-2</v>
      </c>
      <c r="AH304">
        <v>611867.53940000001</v>
      </c>
      <c r="AI304">
        <v>-4.4499999999999998E-2</v>
      </c>
      <c r="AJ304">
        <v>-8.3500000000000005E-2</v>
      </c>
      <c r="AK304">
        <v>3412</v>
      </c>
      <c r="AL304">
        <v>-6.9500000000000006E-2</v>
      </c>
      <c r="AM304">
        <v>-0.16900000000000001</v>
      </c>
      <c r="AN304">
        <v>0.46124197</v>
      </c>
      <c r="AO304">
        <v>-1.5E-3</v>
      </c>
      <c r="AP304">
        <v>0.27079999999999999</v>
      </c>
    </row>
    <row r="305" spans="1:42">
      <c r="A305">
        <v>202010</v>
      </c>
      <c r="B305" t="s">
        <v>2008</v>
      </c>
      <c r="C305" t="s">
        <v>2175</v>
      </c>
      <c r="D305" t="s">
        <v>2176</v>
      </c>
      <c r="E305" s="6">
        <f t="shared" si="8"/>
        <v>44105</v>
      </c>
      <c r="F305" s="6" t="str">
        <f t="shared" si="9"/>
        <v>Nevada-44135</v>
      </c>
      <c r="G305">
        <v>355000</v>
      </c>
      <c r="H305">
        <v>0</v>
      </c>
      <c r="I305">
        <v>4.4400000000000002E-2</v>
      </c>
      <c r="J305">
        <v>9927</v>
      </c>
      <c r="K305">
        <v>-2.46E-2</v>
      </c>
      <c r="L305">
        <v>-0.2072</v>
      </c>
      <c r="M305">
        <v>42</v>
      </c>
      <c r="N305">
        <v>1.2048193E-2</v>
      </c>
      <c r="O305">
        <v>-0.222222222</v>
      </c>
      <c r="P305">
        <v>4672</v>
      </c>
      <c r="Q305">
        <v>-7.5899999999999995E-2</v>
      </c>
      <c r="R305">
        <v>-2.2599999999999999E-2</v>
      </c>
      <c r="S305">
        <v>412</v>
      </c>
      <c r="T305">
        <v>0</v>
      </c>
      <c r="U305">
        <v>0.47139999999999999</v>
      </c>
      <c r="V305">
        <v>2680</v>
      </c>
      <c r="W305">
        <v>-6.0299999999999999E-2</v>
      </c>
      <c r="X305">
        <v>-0.46010000000000001</v>
      </c>
      <c r="Y305">
        <v>2132</v>
      </c>
      <c r="Z305">
        <v>-0.1172</v>
      </c>
      <c r="AA305">
        <v>-0.30819999999999997</v>
      </c>
      <c r="AB305">
        <v>191.8117359</v>
      </c>
      <c r="AC305">
        <v>4.3E-3</v>
      </c>
      <c r="AD305">
        <v>6.2600000000000003E-2</v>
      </c>
      <c r="AE305">
        <v>1854</v>
      </c>
      <c r="AF305">
        <v>-7.4999999999999997E-3</v>
      </c>
      <c r="AG305">
        <v>-1.44E-2</v>
      </c>
      <c r="AH305">
        <v>610128.55290000001</v>
      </c>
      <c r="AI305">
        <v>2.1899999999999999E-2</v>
      </c>
      <c r="AJ305">
        <v>1.8100000000000002E-2</v>
      </c>
      <c r="AK305">
        <v>12059</v>
      </c>
      <c r="AL305">
        <v>-4.2299999999999997E-2</v>
      </c>
      <c r="AM305">
        <v>-0.2271</v>
      </c>
      <c r="AN305">
        <v>0.21476780500000001</v>
      </c>
      <c r="AO305">
        <v>-2.2499999999999999E-2</v>
      </c>
      <c r="AP305">
        <v>-3.1399999999999997E-2</v>
      </c>
    </row>
    <row r="306" spans="1:42">
      <c r="A306">
        <v>202010</v>
      </c>
      <c r="B306" t="s">
        <v>2008</v>
      </c>
      <c r="C306" t="s">
        <v>2139</v>
      </c>
      <c r="D306" t="s">
        <v>2140</v>
      </c>
      <c r="E306" s="6">
        <f t="shared" si="8"/>
        <v>44105</v>
      </c>
      <c r="F306" s="6" t="str">
        <f t="shared" si="9"/>
        <v>District of columbia-44135</v>
      </c>
      <c r="G306">
        <v>629000</v>
      </c>
      <c r="H306">
        <v>-3.15E-2</v>
      </c>
      <c r="I306">
        <v>-7.4899999999999994E-2</v>
      </c>
      <c r="J306">
        <v>1954</v>
      </c>
      <c r="K306">
        <v>0.12559999999999999</v>
      </c>
      <c r="L306">
        <v>0.1454</v>
      </c>
      <c r="M306">
        <v>34</v>
      </c>
      <c r="N306">
        <v>7.9365079000000005E-2</v>
      </c>
      <c r="O306">
        <v>7.9365079000000005E-2</v>
      </c>
      <c r="P306">
        <v>1240</v>
      </c>
      <c r="Q306">
        <v>-2.8199999999999999E-2</v>
      </c>
      <c r="R306">
        <v>0.30249999999999999</v>
      </c>
      <c r="S306">
        <v>24</v>
      </c>
      <c r="T306">
        <v>0</v>
      </c>
      <c r="U306">
        <v>0.5</v>
      </c>
      <c r="V306">
        <v>624</v>
      </c>
      <c r="W306">
        <v>0.16420000000000001</v>
      </c>
      <c r="X306">
        <v>-1.2699999999999999E-2</v>
      </c>
      <c r="Y306">
        <v>1175</v>
      </c>
      <c r="Z306">
        <v>2.0284</v>
      </c>
      <c r="AA306">
        <v>3.3843000000000001</v>
      </c>
      <c r="AB306">
        <v>576.92307689999996</v>
      </c>
      <c r="AC306">
        <v>-3.0000000000000001E-3</v>
      </c>
      <c r="AD306">
        <v>0.1593</v>
      </c>
      <c r="AE306">
        <v>1089</v>
      </c>
      <c r="AF306">
        <v>-4.1399999999999999E-2</v>
      </c>
      <c r="AG306">
        <v>-0.21940000000000001</v>
      </c>
      <c r="AH306">
        <v>932915.01199999999</v>
      </c>
      <c r="AI306">
        <v>-3.7999999999999999E-2</v>
      </c>
      <c r="AJ306">
        <v>-3.3099999999999997E-2</v>
      </c>
      <c r="AK306">
        <v>3129</v>
      </c>
      <c r="AL306">
        <v>0.47320000000000001</v>
      </c>
      <c r="AM306">
        <v>0.58509999999999995</v>
      </c>
      <c r="AN306">
        <v>0.60133060400000005</v>
      </c>
      <c r="AO306">
        <v>0.37780000000000002</v>
      </c>
      <c r="AP306">
        <v>0.44419999999999998</v>
      </c>
    </row>
    <row r="307" spans="1:42">
      <c r="A307">
        <v>202010</v>
      </c>
      <c r="B307" t="s">
        <v>2008</v>
      </c>
      <c r="C307" t="s">
        <v>2185</v>
      </c>
      <c r="D307" t="s">
        <v>2186</v>
      </c>
      <c r="E307" s="6">
        <f t="shared" si="8"/>
        <v>44105</v>
      </c>
      <c r="F307" s="6" t="str">
        <f t="shared" si="9"/>
        <v>North carolina-44135</v>
      </c>
      <c r="G307">
        <v>345000</v>
      </c>
      <c r="H307">
        <v>-8.9999999999999998E-4</v>
      </c>
      <c r="I307">
        <v>0.1053</v>
      </c>
      <c r="J307">
        <v>22835</v>
      </c>
      <c r="K307">
        <v>-3.8199999999999998E-2</v>
      </c>
      <c r="L307">
        <v>-0.4929</v>
      </c>
      <c r="M307">
        <v>56</v>
      </c>
      <c r="N307">
        <v>-2.6086957000000001E-2</v>
      </c>
      <c r="O307">
        <v>-0.28205128200000001</v>
      </c>
      <c r="P307">
        <v>11840</v>
      </c>
      <c r="Q307">
        <v>-1.8599999999999998E-2</v>
      </c>
      <c r="R307">
        <v>-0.14299999999999999</v>
      </c>
      <c r="S307">
        <v>1844</v>
      </c>
      <c r="T307">
        <v>-0.13669999999999999</v>
      </c>
      <c r="U307">
        <v>0.81499999999999995</v>
      </c>
      <c r="V307">
        <v>5324</v>
      </c>
      <c r="W307">
        <v>-5.1999999999999998E-3</v>
      </c>
      <c r="X307">
        <v>-0.58589999999999998</v>
      </c>
      <c r="Y307">
        <v>22723</v>
      </c>
      <c r="Z307">
        <v>-2.8500000000000001E-2</v>
      </c>
      <c r="AA307">
        <v>0.34150000000000003</v>
      </c>
      <c r="AB307">
        <v>146.1875</v>
      </c>
      <c r="AC307">
        <v>5.0000000000000001E-3</v>
      </c>
      <c r="AD307">
        <v>0.1056</v>
      </c>
      <c r="AE307">
        <v>1957</v>
      </c>
      <c r="AF307">
        <v>-1.7600000000000001E-2</v>
      </c>
      <c r="AG307">
        <v>-1.1599999999999999E-2</v>
      </c>
      <c r="AH307">
        <v>481666.69469999999</v>
      </c>
      <c r="AI307">
        <v>4.1000000000000003E-3</v>
      </c>
      <c r="AJ307">
        <v>0.16039999999999999</v>
      </c>
      <c r="AK307">
        <v>45558</v>
      </c>
      <c r="AL307">
        <v>-3.3399999999999999E-2</v>
      </c>
      <c r="AM307">
        <v>-0.26479999999999998</v>
      </c>
      <c r="AN307">
        <v>0.99509524900000002</v>
      </c>
      <c r="AO307">
        <v>9.9000000000000008E-3</v>
      </c>
      <c r="AP307">
        <v>0.61890000000000001</v>
      </c>
    </row>
    <row r="308" spans="1:42">
      <c r="A308">
        <v>202009</v>
      </c>
      <c r="B308" t="s">
        <v>2008</v>
      </c>
      <c r="C308" t="s">
        <v>2213</v>
      </c>
      <c r="D308" t="s">
        <v>2214</v>
      </c>
      <c r="E308" s="6">
        <f t="shared" si="8"/>
        <v>44075</v>
      </c>
      <c r="F308" s="6" t="str">
        <f t="shared" si="9"/>
        <v>Alabama-44104</v>
      </c>
      <c r="G308">
        <v>259700</v>
      </c>
      <c r="H308">
        <v>2.8999999999999998E-3</v>
      </c>
      <c r="I308">
        <v>9.8299999999999998E-2</v>
      </c>
      <c r="J308">
        <v>13451</v>
      </c>
      <c r="K308">
        <v>-5.6800000000000003E-2</v>
      </c>
      <c r="L308">
        <v>-0.40329999999999999</v>
      </c>
      <c r="M308">
        <v>60.5</v>
      </c>
      <c r="N308">
        <v>-3.9682540000000002E-2</v>
      </c>
      <c r="O308">
        <v>-0.22435897399999999</v>
      </c>
      <c r="P308">
        <v>5144</v>
      </c>
      <c r="Q308">
        <v>-0.1045</v>
      </c>
      <c r="R308">
        <v>-0.2072</v>
      </c>
      <c r="S308">
        <v>1072</v>
      </c>
      <c r="T308">
        <v>0.2407</v>
      </c>
      <c r="U308">
        <v>1.8511</v>
      </c>
      <c r="V308">
        <v>2464</v>
      </c>
      <c r="W308">
        <v>-0.2072</v>
      </c>
      <c r="X308">
        <v>-0.50239999999999996</v>
      </c>
      <c r="Y308">
        <v>7275</v>
      </c>
      <c r="Z308">
        <v>1.0800000000000001E-2</v>
      </c>
      <c r="AA308">
        <v>1.6302000000000001</v>
      </c>
      <c r="AB308">
        <v>117.3060864</v>
      </c>
      <c r="AC308">
        <v>1.0200000000000001E-2</v>
      </c>
      <c r="AD308">
        <v>8.3900000000000002E-2</v>
      </c>
      <c r="AE308">
        <v>2072</v>
      </c>
      <c r="AF308">
        <v>-9.1000000000000004E-3</v>
      </c>
      <c r="AG308">
        <v>3.8899999999999997E-2</v>
      </c>
      <c r="AH308">
        <v>344229.11700000003</v>
      </c>
      <c r="AI308">
        <v>8.3000000000000001E-3</v>
      </c>
      <c r="AJ308">
        <v>0.1082</v>
      </c>
      <c r="AK308">
        <v>20726</v>
      </c>
      <c r="AL308">
        <v>-3.4099999999999998E-2</v>
      </c>
      <c r="AM308">
        <v>-0.18099999999999999</v>
      </c>
      <c r="AN308">
        <v>0.54085198099999998</v>
      </c>
      <c r="AO308">
        <v>3.6200000000000003E-2</v>
      </c>
      <c r="AP308">
        <v>0.41810000000000003</v>
      </c>
    </row>
    <row r="309" spans="1:42">
      <c r="A309">
        <v>202009</v>
      </c>
      <c r="B309" t="s">
        <v>2008</v>
      </c>
      <c r="C309" t="s">
        <v>2201</v>
      </c>
      <c r="D309" t="s">
        <v>2202</v>
      </c>
      <c r="E309" s="6">
        <f t="shared" si="8"/>
        <v>44075</v>
      </c>
      <c r="F309" s="6" t="str">
        <f t="shared" si="9"/>
        <v>Montana-44104</v>
      </c>
      <c r="G309">
        <v>399949.5</v>
      </c>
      <c r="H309">
        <v>1.1000000000000001E-3</v>
      </c>
      <c r="I309">
        <v>0.112</v>
      </c>
      <c r="J309">
        <v>3840</v>
      </c>
      <c r="K309">
        <v>-9.2600000000000002E-2</v>
      </c>
      <c r="L309">
        <v>-0.48549999999999999</v>
      </c>
      <c r="M309">
        <v>70.5</v>
      </c>
      <c r="N309">
        <v>7.1428569999999999E-3</v>
      </c>
      <c r="O309">
        <v>-0.18965517200000001</v>
      </c>
      <c r="P309">
        <v>1304</v>
      </c>
      <c r="Q309">
        <v>-0.24360000000000001</v>
      </c>
      <c r="R309">
        <v>-0.17680000000000001</v>
      </c>
      <c r="S309">
        <v>96</v>
      </c>
      <c r="T309">
        <v>0.26319999999999999</v>
      </c>
      <c r="U309">
        <v>1.1818</v>
      </c>
      <c r="V309">
        <v>620</v>
      </c>
      <c r="W309">
        <v>-0.10920000000000001</v>
      </c>
      <c r="X309">
        <v>-0.62919999999999998</v>
      </c>
      <c r="Y309">
        <v>4078</v>
      </c>
      <c r="Z309">
        <v>-5.8999999999999999E-3</v>
      </c>
      <c r="AA309">
        <v>1.0430999999999999</v>
      </c>
      <c r="AB309">
        <v>191.1543423</v>
      </c>
      <c r="AC309">
        <v>7.4999999999999997E-3</v>
      </c>
      <c r="AD309">
        <v>0.1221</v>
      </c>
      <c r="AE309">
        <v>2197.5</v>
      </c>
      <c r="AF309">
        <v>6.1999999999999998E-3</v>
      </c>
      <c r="AG309">
        <v>9.7999999999999997E-3</v>
      </c>
      <c r="AH309">
        <v>776048</v>
      </c>
      <c r="AI309">
        <v>3.7999999999999999E-2</v>
      </c>
      <c r="AJ309">
        <v>0.28549999999999998</v>
      </c>
      <c r="AK309">
        <v>7918</v>
      </c>
      <c r="AL309">
        <v>-4.99E-2</v>
      </c>
      <c r="AM309">
        <v>-0.16289999999999999</v>
      </c>
      <c r="AN309">
        <v>1.0619791670000001</v>
      </c>
      <c r="AO309">
        <v>9.2700000000000005E-2</v>
      </c>
      <c r="AP309">
        <v>0.79449999999999998</v>
      </c>
    </row>
    <row r="310" spans="1:42">
      <c r="A310">
        <v>202009</v>
      </c>
      <c r="B310" t="s">
        <v>2008</v>
      </c>
      <c r="C310" t="s">
        <v>2149</v>
      </c>
      <c r="D310" t="s">
        <v>2150</v>
      </c>
      <c r="E310" s="6">
        <f t="shared" si="8"/>
        <v>44075</v>
      </c>
      <c r="F310" s="6" t="str">
        <f t="shared" si="9"/>
        <v>Alaska-44104</v>
      </c>
      <c r="G310">
        <v>310000</v>
      </c>
      <c r="H310">
        <v>-1.5900000000000001E-2</v>
      </c>
      <c r="I310">
        <v>6.9000000000000006E-2</v>
      </c>
      <c r="J310">
        <v>2237</v>
      </c>
      <c r="K310">
        <v>-6.7100000000000007E-2</v>
      </c>
      <c r="L310">
        <v>-0.37430000000000002</v>
      </c>
      <c r="M310">
        <v>61.5</v>
      </c>
      <c r="N310">
        <v>6.0344828000000003E-2</v>
      </c>
      <c r="O310">
        <v>-0.17449664400000001</v>
      </c>
      <c r="P310">
        <v>724</v>
      </c>
      <c r="Q310">
        <v>-0.249</v>
      </c>
      <c r="R310">
        <v>-0.17349999999999999</v>
      </c>
      <c r="S310">
        <v>48</v>
      </c>
      <c r="T310">
        <v>-7.6899999999999996E-2</v>
      </c>
      <c r="U310">
        <v>0.5</v>
      </c>
      <c r="V310">
        <v>648</v>
      </c>
      <c r="W310">
        <v>-0.13370000000000001</v>
      </c>
      <c r="X310">
        <v>-0.42549999999999999</v>
      </c>
      <c r="Y310">
        <v>131</v>
      </c>
      <c r="Z310">
        <v>-9.0300000000000005E-2</v>
      </c>
      <c r="AB310">
        <v>178.20970700000001</v>
      </c>
      <c r="AC310">
        <v>3.3E-3</v>
      </c>
      <c r="AD310">
        <v>8.1699999999999995E-2</v>
      </c>
      <c r="AE310">
        <v>1745</v>
      </c>
      <c r="AF310">
        <v>-1.6999999999999999E-3</v>
      </c>
      <c r="AG310">
        <v>-1.5699999999999999E-2</v>
      </c>
      <c r="AH310">
        <v>371605.49190000002</v>
      </c>
      <c r="AI310">
        <v>1.47E-2</v>
      </c>
      <c r="AJ310">
        <v>0.13120000000000001</v>
      </c>
      <c r="AK310">
        <v>2368</v>
      </c>
      <c r="AL310">
        <v>-6.8500000000000005E-2</v>
      </c>
      <c r="AM310">
        <v>-0.33760000000000001</v>
      </c>
      <c r="AN310">
        <v>5.8560571999999998E-2</v>
      </c>
      <c r="AO310">
        <v>-1.5E-3</v>
      </c>
      <c r="AP310">
        <v>5.8599999999999999E-2</v>
      </c>
    </row>
    <row r="311" spans="1:42">
      <c r="A311">
        <v>202009</v>
      </c>
      <c r="B311" t="s">
        <v>2008</v>
      </c>
      <c r="C311" t="s">
        <v>2179</v>
      </c>
      <c r="D311" t="s">
        <v>2180</v>
      </c>
      <c r="E311" s="6">
        <f t="shared" si="8"/>
        <v>44075</v>
      </c>
      <c r="F311" s="6" t="str">
        <f t="shared" si="9"/>
        <v>Maryland-44104</v>
      </c>
      <c r="G311">
        <v>359450</v>
      </c>
      <c r="H311">
        <v>-1.5E-3</v>
      </c>
      <c r="I311">
        <v>3.0800000000000001E-2</v>
      </c>
      <c r="J311">
        <v>9990</v>
      </c>
      <c r="K311">
        <v>-2.2599999999999999E-2</v>
      </c>
      <c r="L311">
        <v>-0.52710000000000001</v>
      </c>
      <c r="M311">
        <v>36</v>
      </c>
      <c r="N311">
        <v>-0.16279069800000001</v>
      </c>
      <c r="O311">
        <v>-0.373913043</v>
      </c>
      <c r="P311">
        <v>7508</v>
      </c>
      <c r="Q311">
        <v>6.2300000000000001E-2</v>
      </c>
      <c r="R311">
        <v>-0.1002</v>
      </c>
      <c r="S311">
        <v>844</v>
      </c>
      <c r="T311">
        <v>0.2485</v>
      </c>
      <c r="U311">
        <v>0.95369999999999999</v>
      </c>
      <c r="V311">
        <v>3024</v>
      </c>
      <c r="W311">
        <v>0.12839999999999999</v>
      </c>
      <c r="X311">
        <v>-0.60019999999999996</v>
      </c>
      <c r="Y311">
        <v>3968</v>
      </c>
      <c r="Z311">
        <v>-9.1999999999999998E-3</v>
      </c>
      <c r="AA311">
        <v>0.51970000000000005</v>
      </c>
      <c r="AB311">
        <v>179.99641449999999</v>
      </c>
      <c r="AC311">
        <v>8.6E-3</v>
      </c>
      <c r="AD311">
        <v>8.0299999999999996E-2</v>
      </c>
      <c r="AE311">
        <v>1831</v>
      </c>
      <c r="AF311">
        <v>-2.29E-2</v>
      </c>
      <c r="AG311">
        <v>-5.62E-2</v>
      </c>
      <c r="AH311">
        <v>508179.41600000003</v>
      </c>
      <c r="AI311">
        <v>-7.9000000000000008E-3</v>
      </c>
      <c r="AJ311">
        <v>0.1162</v>
      </c>
      <c r="AK311">
        <v>13958</v>
      </c>
      <c r="AL311">
        <v>-1.8800000000000001E-2</v>
      </c>
      <c r="AM311">
        <v>-0.41189999999999999</v>
      </c>
      <c r="AN311">
        <v>0.397197197</v>
      </c>
      <c r="AO311">
        <v>5.4000000000000003E-3</v>
      </c>
      <c r="AP311">
        <v>0.27360000000000001</v>
      </c>
    </row>
    <row r="312" spans="1:42">
      <c r="A312">
        <v>202009</v>
      </c>
      <c r="B312" t="s">
        <v>2008</v>
      </c>
      <c r="C312" t="s">
        <v>2171</v>
      </c>
      <c r="D312" t="s">
        <v>2172</v>
      </c>
      <c r="E312" s="6">
        <f t="shared" si="8"/>
        <v>44075</v>
      </c>
      <c r="F312" s="6" t="str">
        <f t="shared" si="9"/>
        <v>Minnesota-44104</v>
      </c>
      <c r="G312">
        <v>300000</v>
      </c>
      <c r="H312">
        <v>-2.9100000000000001E-2</v>
      </c>
      <c r="I312">
        <v>5.2999999999999999E-2</v>
      </c>
      <c r="J312">
        <v>15030</v>
      </c>
      <c r="K312">
        <v>-4.2200000000000001E-2</v>
      </c>
      <c r="L312">
        <v>-0.38350000000000001</v>
      </c>
      <c r="M312">
        <v>44</v>
      </c>
      <c r="N312">
        <v>-4.3478260999999997E-2</v>
      </c>
      <c r="O312">
        <v>-0.17757009300000001</v>
      </c>
      <c r="P312">
        <v>8820</v>
      </c>
      <c r="Q312">
        <v>-5.8900000000000001E-2</v>
      </c>
      <c r="R312">
        <v>-0.1076</v>
      </c>
      <c r="S312">
        <v>464</v>
      </c>
      <c r="T312">
        <v>0.1837</v>
      </c>
      <c r="U312">
        <v>1.5217000000000001</v>
      </c>
      <c r="V312">
        <v>3928</v>
      </c>
      <c r="W312">
        <v>1.66E-2</v>
      </c>
      <c r="X312">
        <v>-0.502</v>
      </c>
      <c r="Y312">
        <v>13295</v>
      </c>
      <c r="Z312">
        <v>9.1000000000000004E-3</v>
      </c>
      <c r="AA312">
        <v>0.45329999999999998</v>
      </c>
      <c r="AB312">
        <v>157.21028440000001</v>
      </c>
      <c r="AC312">
        <v>1.3599999999999999E-2</v>
      </c>
      <c r="AD312">
        <v>9.7699999999999995E-2</v>
      </c>
      <c r="AE312">
        <v>1971.5</v>
      </c>
      <c r="AF312">
        <v>-1.8700000000000001E-2</v>
      </c>
      <c r="AG312">
        <v>-9.7999999999999997E-3</v>
      </c>
      <c r="AH312">
        <v>403062.67090000003</v>
      </c>
      <c r="AI312">
        <v>-2.3999999999999998E-3</v>
      </c>
      <c r="AJ312">
        <v>9.9900000000000003E-2</v>
      </c>
      <c r="AK312">
        <v>28325</v>
      </c>
      <c r="AL312">
        <v>-1.8800000000000001E-2</v>
      </c>
      <c r="AM312">
        <v>-0.1552</v>
      </c>
      <c r="AN312">
        <v>0.88456420499999999</v>
      </c>
      <c r="AO312">
        <v>4.4999999999999998E-2</v>
      </c>
      <c r="AP312">
        <v>0.50929999999999997</v>
      </c>
    </row>
    <row r="313" spans="1:42">
      <c r="A313">
        <v>202009</v>
      </c>
      <c r="B313" t="s">
        <v>2008</v>
      </c>
      <c r="C313" t="s">
        <v>2161</v>
      </c>
      <c r="D313" t="s">
        <v>2162</v>
      </c>
      <c r="E313" s="6">
        <f t="shared" si="8"/>
        <v>44075</v>
      </c>
      <c r="F313" s="6" t="str">
        <f t="shared" si="9"/>
        <v>Colorado-44104</v>
      </c>
      <c r="G313">
        <v>510000</v>
      </c>
      <c r="H313">
        <v>-2.8400000000000002E-2</v>
      </c>
      <c r="I313">
        <v>8.6300000000000002E-2</v>
      </c>
      <c r="J313">
        <v>17550</v>
      </c>
      <c r="K313">
        <v>-7.8399999999999997E-2</v>
      </c>
      <c r="L313">
        <v>-0.36940000000000001</v>
      </c>
      <c r="M313">
        <v>51</v>
      </c>
      <c r="N313">
        <v>-1.9230769000000002E-2</v>
      </c>
      <c r="O313">
        <v>-0.13559321999999999</v>
      </c>
      <c r="P313">
        <v>9820</v>
      </c>
      <c r="Q313">
        <v>-6.9400000000000003E-2</v>
      </c>
      <c r="R313">
        <v>-0.16070000000000001</v>
      </c>
      <c r="S313">
        <v>864</v>
      </c>
      <c r="T313">
        <v>-0.1429</v>
      </c>
      <c r="U313">
        <v>0.27810000000000001</v>
      </c>
      <c r="V313">
        <v>4852</v>
      </c>
      <c r="W313">
        <v>-0.14030000000000001</v>
      </c>
      <c r="X313">
        <v>-0.55669999999999997</v>
      </c>
      <c r="Y313">
        <v>17694</v>
      </c>
      <c r="Z313">
        <v>-1.77E-2</v>
      </c>
      <c r="AA313">
        <v>0.21340000000000001</v>
      </c>
      <c r="AB313">
        <v>236.54020460000001</v>
      </c>
      <c r="AC313">
        <v>2.29E-2</v>
      </c>
      <c r="AD313">
        <v>0.18140000000000001</v>
      </c>
      <c r="AE313">
        <v>2209</v>
      </c>
      <c r="AF313">
        <v>-3.2000000000000001E-2</v>
      </c>
      <c r="AG313">
        <v>-0.06</v>
      </c>
      <c r="AH313">
        <v>1052174.638</v>
      </c>
      <c r="AI313">
        <v>3.0099999999999998E-2</v>
      </c>
      <c r="AJ313">
        <v>0.2402</v>
      </c>
      <c r="AK313">
        <v>35244</v>
      </c>
      <c r="AL313">
        <v>-4.8899999999999999E-2</v>
      </c>
      <c r="AM313">
        <v>-0.16900000000000001</v>
      </c>
      <c r="AN313">
        <v>1.008205128</v>
      </c>
      <c r="AO313">
        <v>6.2399999999999997E-2</v>
      </c>
      <c r="AP313">
        <v>0.48420000000000002</v>
      </c>
    </row>
    <row r="314" spans="1:42">
      <c r="A314">
        <v>202009</v>
      </c>
      <c r="B314" t="s">
        <v>2008</v>
      </c>
      <c r="C314" t="s">
        <v>2135</v>
      </c>
      <c r="D314" t="s">
        <v>2136</v>
      </c>
      <c r="E314" s="6">
        <f t="shared" si="8"/>
        <v>44075</v>
      </c>
      <c r="F314" s="6" t="str">
        <f t="shared" si="9"/>
        <v>Pennsylvania-44104</v>
      </c>
      <c r="G314">
        <v>264888.5</v>
      </c>
      <c r="H314">
        <v>1.8800000000000001E-2</v>
      </c>
      <c r="I314">
        <v>0.17780000000000001</v>
      </c>
      <c r="J314">
        <v>24460</v>
      </c>
      <c r="K314">
        <v>-3.49E-2</v>
      </c>
      <c r="L314">
        <v>-0.44400000000000001</v>
      </c>
      <c r="M314">
        <v>53</v>
      </c>
      <c r="N314">
        <v>-1.8518519000000001E-2</v>
      </c>
      <c r="O314">
        <v>-0.26388888900000002</v>
      </c>
      <c r="P314">
        <v>12864</v>
      </c>
      <c r="Q314">
        <v>4.7000000000000002E-3</v>
      </c>
      <c r="R314">
        <v>-9.0499999999999997E-2</v>
      </c>
      <c r="S314">
        <v>1072</v>
      </c>
      <c r="T314">
        <v>5.9299999999999999E-2</v>
      </c>
      <c r="U314">
        <v>1.0615000000000001</v>
      </c>
      <c r="V314">
        <v>7332</v>
      </c>
      <c r="W314">
        <v>3.09E-2</v>
      </c>
      <c r="X314">
        <v>-0.47449999999999998</v>
      </c>
      <c r="Y314">
        <v>14283</v>
      </c>
      <c r="Z314">
        <v>-1.1299999999999999E-2</v>
      </c>
      <c r="AA314">
        <v>0.49170000000000003</v>
      </c>
      <c r="AB314">
        <v>132.171875</v>
      </c>
      <c r="AC314">
        <v>3.0499999999999999E-2</v>
      </c>
      <c r="AD314">
        <v>0.36459999999999998</v>
      </c>
      <c r="AE314">
        <v>1680.5</v>
      </c>
      <c r="AF314">
        <v>-2.24E-2</v>
      </c>
      <c r="AG314">
        <v>9.1999999999999998E-2</v>
      </c>
      <c r="AH314">
        <v>387220.3003</v>
      </c>
      <c r="AI314">
        <v>1.1599999999999999E-2</v>
      </c>
      <c r="AJ314">
        <v>0.2087</v>
      </c>
      <c r="AK314">
        <v>38743</v>
      </c>
      <c r="AL314">
        <v>-2.63E-2</v>
      </c>
      <c r="AM314">
        <v>-0.27679999999999999</v>
      </c>
      <c r="AN314">
        <v>0.58393295199999995</v>
      </c>
      <c r="AO314">
        <v>1.3899999999999999E-2</v>
      </c>
      <c r="AP314">
        <v>0.36630000000000001</v>
      </c>
    </row>
    <row r="315" spans="1:42">
      <c r="A315">
        <v>202009</v>
      </c>
      <c r="B315" t="s">
        <v>2008</v>
      </c>
      <c r="C315" t="s">
        <v>2125</v>
      </c>
      <c r="D315" t="s">
        <v>2126</v>
      </c>
      <c r="E315" s="6">
        <f t="shared" si="8"/>
        <v>44075</v>
      </c>
      <c r="F315" s="6" t="str">
        <f t="shared" si="9"/>
        <v>Georgia-44104</v>
      </c>
      <c r="G315">
        <v>329900</v>
      </c>
      <c r="H315">
        <v>0</v>
      </c>
      <c r="I315">
        <v>0.1225</v>
      </c>
      <c r="J315">
        <v>39797</v>
      </c>
      <c r="K315">
        <v>-6.9800000000000001E-2</v>
      </c>
      <c r="L315">
        <v>-0.46710000000000002</v>
      </c>
      <c r="M315">
        <v>49</v>
      </c>
      <c r="N315">
        <v>-3.9215686E-2</v>
      </c>
      <c r="O315">
        <v>-0.216</v>
      </c>
      <c r="P315">
        <v>20288</v>
      </c>
      <c r="Q315">
        <v>-8.2500000000000004E-2</v>
      </c>
      <c r="R315">
        <v>-0.24060000000000001</v>
      </c>
      <c r="S315">
        <v>3620</v>
      </c>
      <c r="T315">
        <v>2.4899999999999999E-2</v>
      </c>
      <c r="U315">
        <v>0.63649999999999995</v>
      </c>
      <c r="V315">
        <v>10276</v>
      </c>
      <c r="W315">
        <v>-6.2399999999999997E-2</v>
      </c>
      <c r="X315">
        <v>-0.56259999999999999</v>
      </c>
      <c r="Y315">
        <v>40229</v>
      </c>
      <c r="Z315">
        <v>-1.46E-2</v>
      </c>
      <c r="AA315">
        <v>0.35780000000000001</v>
      </c>
      <c r="AB315">
        <v>124.828125</v>
      </c>
      <c r="AC315">
        <v>7.7000000000000002E-3</v>
      </c>
      <c r="AD315">
        <v>0.14949999999999999</v>
      </c>
      <c r="AE315">
        <v>2017</v>
      </c>
      <c r="AF315">
        <v>-3.5400000000000001E-2</v>
      </c>
      <c r="AG315">
        <v>8.0000000000000002E-3</v>
      </c>
      <c r="AH315">
        <v>458987.42800000001</v>
      </c>
      <c r="AI315">
        <v>1.1299999999999999E-2</v>
      </c>
      <c r="AJ315">
        <v>0.16589999999999999</v>
      </c>
      <c r="AK315">
        <v>80026</v>
      </c>
      <c r="AL315">
        <v>-4.2900000000000001E-2</v>
      </c>
      <c r="AM315">
        <v>-0.23280000000000001</v>
      </c>
      <c r="AN315">
        <v>1.01085509</v>
      </c>
      <c r="AO315">
        <v>5.6599999999999998E-2</v>
      </c>
      <c r="AP315">
        <v>0.61409999999999998</v>
      </c>
    </row>
    <row r="316" spans="1:42">
      <c r="A316">
        <v>202009</v>
      </c>
      <c r="B316" t="s">
        <v>2008</v>
      </c>
      <c r="C316" t="s">
        <v>2159</v>
      </c>
      <c r="D316" t="s">
        <v>2160</v>
      </c>
      <c r="E316" s="6">
        <f t="shared" si="8"/>
        <v>44075</v>
      </c>
      <c r="F316" s="6" t="str">
        <f t="shared" si="9"/>
        <v>Maine-44104</v>
      </c>
      <c r="G316">
        <v>298250</v>
      </c>
      <c r="H316">
        <v>-2.5000000000000001E-3</v>
      </c>
      <c r="I316">
        <v>0.14729999999999999</v>
      </c>
      <c r="J316">
        <v>4770</v>
      </c>
      <c r="K316">
        <v>-4.7699999999999999E-2</v>
      </c>
      <c r="L316">
        <v>-0.4824</v>
      </c>
      <c r="M316">
        <v>59</v>
      </c>
      <c r="N316">
        <v>-7.8125E-2</v>
      </c>
      <c r="O316">
        <v>-0.305882353</v>
      </c>
      <c r="P316">
        <v>2208</v>
      </c>
      <c r="Q316">
        <v>5.5399999999999998E-2</v>
      </c>
      <c r="R316">
        <v>1.66E-2</v>
      </c>
      <c r="S316">
        <v>80</v>
      </c>
      <c r="T316">
        <v>-0.23080000000000001</v>
      </c>
      <c r="U316">
        <v>0.42859999999999998</v>
      </c>
      <c r="V316">
        <v>896</v>
      </c>
      <c r="W316">
        <v>1.3599999999999999E-2</v>
      </c>
      <c r="X316">
        <v>-0.57410000000000005</v>
      </c>
      <c r="Y316">
        <v>1597</v>
      </c>
      <c r="Z316">
        <v>8.7099999999999997E-2</v>
      </c>
      <c r="AA316">
        <v>0.40210000000000001</v>
      </c>
      <c r="AB316">
        <v>171.44659100000001</v>
      </c>
      <c r="AC316">
        <v>8.0000000000000002E-3</v>
      </c>
      <c r="AD316">
        <v>0.1203</v>
      </c>
      <c r="AE316">
        <v>1692.5</v>
      </c>
      <c r="AF316">
        <v>-6.7000000000000002E-3</v>
      </c>
      <c r="AG316">
        <v>-4.4000000000000003E-3</v>
      </c>
      <c r="AH316">
        <v>453300.27250000002</v>
      </c>
      <c r="AI316">
        <v>2.3999999999999998E-3</v>
      </c>
      <c r="AJ316">
        <v>0.17399999999999999</v>
      </c>
      <c r="AK316">
        <v>6367</v>
      </c>
      <c r="AL316">
        <v>-1.7100000000000001E-2</v>
      </c>
      <c r="AM316">
        <v>-0.3851</v>
      </c>
      <c r="AN316">
        <v>0.33480083900000002</v>
      </c>
      <c r="AO316">
        <v>4.1500000000000002E-2</v>
      </c>
      <c r="AP316">
        <v>0.2112</v>
      </c>
    </row>
    <row r="317" spans="1:42">
      <c r="A317">
        <v>202009</v>
      </c>
      <c r="B317" t="s">
        <v>2008</v>
      </c>
      <c r="C317" t="s">
        <v>2163</v>
      </c>
      <c r="D317" t="s">
        <v>2164</v>
      </c>
      <c r="E317" s="6">
        <f t="shared" si="8"/>
        <v>44075</v>
      </c>
      <c r="F317" s="6" t="str">
        <f t="shared" si="9"/>
        <v>Wyoming-44104</v>
      </c>
      <c r="G317">
        <v>282500</v>
      </c>
      <c r="H317">
        <v>-2.5899999999999999E-2</v>
      </c>
      <c r="I317">
        <v>6.6900000000000001E-2</v>
      </c>
      <c r="J317">
        <v>2507</v>
      </c>
      <c r="K317">
        <v>-6.8000000000000005E-2</v>
      </c>
      <c r="L317">
        <v>-0.31969999999999998</v>
      </c>
      <c r="M317">
        <v>63</v>
      </c>
      <c r="N317">
        <v>0</v>
      </c>
      <c r="O317">
        <v>-0.21249999999999999</v>
      </c>
      <c r="P317">
        <v>824</v>
      </c>
      <c r="Q317">
        <v>-0.15229999999999999</v>
      </c>
      <c r="R317">
        <v>-5.9400000000000001E-2</v>
      </c>
      <c r="S317">
        <v>48</v>
      </c>
      <c r="T317">
        <v>-7.6899999999999996E-2</v>
      </c>
      <c r="U317">
        <v>1.4</v>
      </c>
      <c r="V317">
        <v>440</v>
      </c>
      <c r="W317">
        <v>-0.1406</v>
      </c>
      <c r="X317">
        <v>-0.37140000000000001</v>
      </c>
      <c r="Y317">
        <v>1160</v>
      </c>
      <c r="Z317">
        <v>-1.11E-2</v>
      </c>
      <c r="AA317">
        <v>0.64770000000000005</v>
      </c>
      <c r="AB317">
        <v>128.86597939999999</v>
      </c>
      <c r="AC317">
        <v>2.0000000000000001E-4</v>
      </c>
      <c r="AD317">
        <v>4.4600000000000001E-2</v>
      </c>
      <c r="AE317">
        <v>2199</v>
      </c>
      <c r="AF317">
        <v>-2.3E-3</v>
      </c>
      <c r="AG317">
        <v>2.4199999999999999E-2</v>
      </c>
      <c r="AH317">
        <v>640335.37340000004</v>
      </c>
      <c r="AI317">
        <v>-5.1000000000000004E-3</v>
      </c>
      <c r="AJ317">
        <v>1.18E-2</v>
      </c>
      <c r="AK317">
        <v>3667</v>
      </c>
      <c r="AL317">
        <v>-5.0700000000000002E-2</v>
      </c>
      <c r="AM317">
        <v>-0.16450000000000001</v>
      </c>
      <c r="AN317">
        <v>0.462704428</v>
      </c>
      <c r="AO317">
        <v>2.6599999999999999E-2</v>
      </c>
      <c r="AP317">
        <v>0.2717</v>
      </c>
    </row>
    <row r="318" spans="1:42">
      <c r="A318">
        <v>202009</v>
      </c>
      <c r="B318" t="s">
        <v>2008</v>
      </c>
      <c r="C318" t="s">
        <v>2205</v>
      </c>
      <c r="D318" t="s">
        <v>2206</v>
      </c>
      <c r="E318" s="6">
        <f t="shared" si="8"/>
        <v>44075</v>
      </c>
      <c r="F318" s="6" t="str">
        <f t="shared" si="9"/>
        <v>Idaho-44104</v>
      </c>
      <c r="G318">
        <v>414995</v>
      </c>
      <c r="H318">
        <v>1.24E-2</v>
      </c>
      <c r="I318">
        <v>0.1246</v>
      </c>
      <c r="J318">
        <v>3749</v>
      </c>
      <c r="K318">
        <v>-0.14149999999999999</v>
      </c>
      <c r="L318">
        <v>-0.57130000000000003</v>
      </c>
      <c r="M318">
        <v>42.5</v>
      </c>
      <c r="N318">
        <v>-3.4090909000000003E-2</v>
      </c>
      <c r="O318">
        <v>-0.26086956500000003</v>
      </c>
      <c r="P318">
        <v>2240</v>
      </c>
      <c r="Q318">
        <v>-0.21240000000000001</v>
      </c>
      <c r="R318">
        <v>-0.31030000000000002</v>
      </c>
      <c r="S318">
        <v>500</v>
      </c>
      <c r="T318">
        <v>0.28870000000000001</v>
      </c>
      <c r="U318">
        <v>1.0161</v>
      </c>
      <c r="V318">
        <v>752</v>
      </c>
      <c r="W318">
        <v>-0.1966</v>
      </c>
      <c r="X318">
        <v>-0.77510000000000001</v>
      </c>
      <c r="Y318">
        <v>5646</v>
      </c>
      <c r="Z318">
        <v>-2.4E-2</v>
      </c>
      <c r="AA318">
        <v>5.3154000000000003</v>
      </c>
      <c r="AB318">
        <v>204.1575856</v>
      </c>
      <c r="AC318">
        <v>2.12E-2</v>
      </c>
      <c r="AD318">
        <v>0.18970000000000001</v>
      </c>
      <c r="AE318">
        <v>2153</v>
      </c>
      <c r="AF318">
        <v>-1.78E-2</v>
      </c>
      <c r="AG318">
        <v>-2.4199999999999999E-2</v>
      </c>
      <c r="AH318">
        <v>749755.98010000004</v>
      </c>
      <c r="AI318">
        <v>5.1700000000000003E-2</v>
      </c>
      <c r="AJ318">
        <v>0.31819999999999998</v>
      </c>
      <c r="AK318">
        <v>9395</v>
      </c>
      <c r="AL318">
        <v>-7.46E-2</v>
      </c>
      <c r="AM318">
        <v>-2.5399999999999999E-2</v>
      </c>
      <c r="AN318">
        <v>1.5060016000000001</v>
      </c>
      <c r="AO318">
        <v>0.18129999999999999</v>
      </c>
      <c r="AP318">
        <v>1.4037999999999999</v>
      </c>
    </row>
    <row r="319" spans="1:42">
      <c r="A319">
        <v>202009</v>
      </c>
      <c r="B319" t="s">
        <v>2008</v>
      </c>
      <c r="C319" t="s">
        <v>2147</v>
      </c>
      <c r="D319" t="s">
        <v>2148</v>
      </c>
      <c r="E319" s="6">
        <f t="shared" si="8"/>
        <v>44075</v>
      </c>
      <c r="F319" s="6" t="str">
        <f t="shared" si="9"/>
        <v>New hampshire-44104</v>
      </c>
      <c r="G319">
        <v>372900</v>
      </c>
      <c r="H319">
        <v>-3.1199999999999999E-2</v>
      </c>
      <c r="I319">
        <v>8.9099999999999999E-2</v>
      </c>
      <c r="J319">
        <v>2803</v>
      </c>
      <c r="K319">
        <v>-5.2999999999999999E-2</v>
      </c>
      <c r="L319">
        <v>-0.55869999999999997</v>
      </c>
      <c r="M319">
        <v>40.5</v>
      </c>
      <c r="N319">
        <v>-7.9545455000000001E-2</v>
      </c>
      <c r="O319">
        <v>-0.40875912399999997</v>
      </c>
      <c r="P319">
        <v>2116</v>
      </c>
      <c r="Q319">
        <v>-1.3100000000000001E-2</v>
      </c>
      <c r="R319">
        <v>-5.7000000000000002E-2</v>
      </c>
      <c r="S319">
        <v>88</v>
      </c>
      <c r="T319">
        <v>-0.42109999999999997</v>
      </c>
      <c r="U319">
        <v>0.57140000000000002</v>
      </c>
      <c r="V319">
        <v>628</v>
      </c>
      <c r="W319">
        <v>0.1056</v>
      </c>
      <c r="X319">
        <v>-0.67359999999999998</v>
      </c>
      <c r="Y319">
        <v>2683</v>
      </c>
      <c r="Z319">
        <v>4.6800000000000001E-2</v>
      </c>
      <c r="AA319">
        <v>-0.31380000000000002</v>
      </c>
      <c r="AB319">
        <v>188.9763111</v>
      </c>
      <c r="AC319">
        <v>-7.3000000000000001E-3</v>
      </c>
      <c r="AD319">
        <v>0.12130000000000001</v>
      </c>
      <c r="AE319">
        <v>1920</v>
      </c>
      <c r="AF319">
        <v>-3.61E-2</v>
      </c>
      <c r="AG319">
        <v>-4.82E-2</v>
      </c>
      <c r="AH319">
        <v>498584.51890000002</v>
      </c>
      <c r="AI319">
        <v>-2.3900000000000001E-2</v>
      </c>
      <c r="AJ319">
        <v>0.1056</v>
      </c>
      <c r="AK319">
        <v>5486</v>
      </c>
      <c r="AL319">
        <v>-6.7000000000000002E-3</v>
      </c>
      <c r="AM319">
        <v>-0.46539999999999998</v>
      </c>
      <c r="AN319">
        <v>0.95718872600000005</v>
      </c>
      <c r="AO319">
        <v>9.1300000000000006E-2</v>
      </c>
      <c r="AP319">
        <v>0.34150000000000003</v>
      </c>
    </row>
    <row r="320" spans="1:42">
      <c r="A320">
        <v>202009</v>
      </c>
      <c r="B320" t="s">
        <v>2008</v>
      </c>
      <c r="C320" t="s">
        <v>2139</v>
      </c>
      <c r="D320" t="s">
        <v>2140</v>
      </c>
      <c r="E320" s="6">
        <f t="shared" si="8"/>
        <v>44075</v>
      </c>
      <c r="F320" s="6" t="str">
        <f t="shared" si="9"/>
        <v>District of columbia-44104</v>
      </c>
      <c r="G320">
        <v>649450</v>
      </c>
      <c r="H320">
        <v>-4.48E-2</v>
      </c>
      <c r="I320">
        <v>-2.3400000000000001E-2</v>
      </c>
      <c r="J320">
        <v>1736</v>
      </c>
      <c r="K320">
        <v>0.1754</v>
      </c>
      <c r="L320">
        <v>6.0499999999999998E-2</v>
      </c>
      <c r="M320">
        <v>31.5</v>
      </c>
      <c r="N320">
        <v>1.6129032000000001E-2</v>
      </c>
      <c r="O320">
        <v>8.6206897000000005E-2</v>
      </c>
      <c r="P320">
        <v>1276</v>
      </c>
      <c r="Q320">
        <v>0.26590000000000003</v>
      </c>
      <c r="R320">
        <v>3.9100000000000003E-2</v>
      </c>
      <c r="S320">
        <v>24</v>
      </c>
      <c r="T320">
        <v>-0.1429</v>
      </c>
      <c r="U320">
        <v>0</v>
      </c>
      <c r="V320">
        <v>536</v>
      </c>
      <c r="W320">
        <v>0.1356</v>
      </c>
      <c r="X320">
        <v>0</v>
      </c>
      <c r="Y320">
        <v>388</v>
      </c>
      <c r="Z320">
        <v>-5.1000000000000004E-3</v>
      </c>
      <c r="AA320">
        <v>0.69430000000000003</v>
      </c>
      <c r="AB320">
        <v>578.67781530000002</v>
      </c>
      <c r="AC320">
        <v>-8.0000000000000002E-3</v>
      </c>
      <c r="AD320">
        <v>0.17949999999999999</v>
      </c>
      <c r="AE320">
        <v>1136</v>
      </c>
      <c r="AF320">
        <v>-5.1799999999999999E-2</v>
      </c>
      <c r="AG320">
        <v>-0.17469999999999999</v>
      </c>
      <c r="AH320">
        <v>969743.47750000004</v>
      </c>
      <c r="AI320">
        <v>-5.5899999999999998E-2</v>
      </c>
      <c r="AJ320">
        <v>1.5599999999999999E-2</v>
      </c>
      <c r="AK320">
        <v>2124</v>
      </c>
      <c r="AL320">
        <v>0.13769999999999999</v>
      </c>
      <c r="AM320">
        <v>0.13830000000000001</v>
      </c>
      <c r="AN320">
        <v>0.22350230400000001</v>
      </c>
      <c r="AO320">
        <v>-4.0500000000000001E-2</v>
      </c>
      <c r="AP320">
        <v>8.3599999999999994E-2</v>
      </c>
    </row>
    <row r="321" spans="1:42">
      <c r="A321">
        <v>202009</v>
      </c>
      <c r="B321" t="s">
        <v>2008</v>
      </c>
      <c r="C321" t="s">
        <v>2169</v>
      </c>
      <c r="D321" t="s">
        <v>2170</v>
      </c>
      <c r="E321" s="6">
        <f t="shared" si="8"/>
        <v>44075</v>
      </c>
      <c r="F321" s="6" t="str">
        <f t="shared" si="9"/>
        <v>North dakota-44104</v>
      </c>
      <c r="G321">
        <v>243400</v>
      </c>
      <c r="H321">
        <v>6.1999999999999998E-3</v>
      </c>
      <c r="I321">
        <v>5.8500000000000003E-2</v>
      </c>
      <c r="J321">
        <v>2760</v>
      </c>
      <c r="K321">
        <v>-2.2700000000000001E-2</v>
      </c>
      <c r="L321">
        <v>-0.30980000000000002</v>
      </c>
      <c r="M321">
        <v>65</v>
      </c>
      <c r="N321">
        <v>1.5625E-2</v>
      </c>
      <c r="O321">
        <v>-0.121621622</v>
      </c>
      <c r="P321">
        <v>920</v>
      </c>
      <c r="Q321">
        <v>-5.74E-2</v>
      </c>
      <c r="R321">
        <v>0</v>
      </c>
      <c r="S321">
        <v>32</v>
      </c>
      <c r="T321">
        <v>-0.6522</v>
      </c>
      <c r="U321">
        <v>0.33329999999999999</v>
      </c>
      <c r="V321">
        <v>688</v>
      </c>
      <c r="W321">
        <v>-7.5300000000000006E-2</v>
      </c>
      <c r="X321">
        <v>-0.31469999999999998</v>
      </c>
      <c r="Y321">
        <v>1287</v>
      </c>
      <c r="Z321">
        <v>-4.7399999999999998E-2</v>
      </c>
      <c r="AA321">
        <v>3.8382999999999998</v>
      </c>
      <c r="AB321">
        <v>114.41684669999999</v>
      </c>
      <c r="AC321">
        <v>1.17E-2</v>
      </c>
      <c r="AD321">
        <v>2.81E-2</v>
      </c>
      <c r="AE321">
        <v>2139</v>
      </c>
      <c r="AF321">
        <v>-5.5999999999999999E-3</v>
      </c>
      <c r="AG321">
        <v>9.4000000000000004E-3</v>
      </c>
      <c r="AH321">
        <v>283854.62640000001</v>
      </c>
      <c r="AI321">
        <v>-5.8999999999999999E-3</v>
      </c>
      <c r="AJ321">
        <v>3.2099999999999997E-2</v>
      </c>
      <c r="AK321">
        <v>4047</v>
      </c>
      <c r="AL321">
        <v>-3.0700000000000002E-2</v>
      </c>
      <c r="AM321">
        <v>-5.11E-2</v>
      </c>
      <c r="AN321">
        <v>0.46630434799999998</v>
      </c>
      <c r="AO321">
        <v>-1.21E-2</v>
      </c>
      <c r="AP321">
        <v>0.39979999999999999</v>
      </c>
    </row>
    <row r="322" spans="1:42">
      <c r="A322">
        <v>202009</v>
      </c>
      <c r="B322" t="s">
        <v>2008</v>
      </c>
      <c r="C322" t="s">
        <v>2165</v>
      </c>
      <c r="D322" t="s">
        <v>2166</v>
      </c>
      <c r="E322" s="6">
        <f t="shared" si="8"/>
        <v>44075</v>
      </c>
      <c r="F322" s="6" t="str">
        <f t="shared" si="9"/>
        <v>New york-44104</v>
      </c>
      <c r="G322">
        <v>566500</v>
      </c>
      <c r="H322">
        <v>0.03</v>
      </c>
      <c r="I322">
        <v>0.2112</v>
      </c>
      <c r="J322">
        <v>69064</v>
      </c>
      <c r="K322">
        <v>8.6E-3</v>
      </c>
      <c r="L322">
        <v>-9.2600000000000002E-2</v>
      </c>
      <c r="M322">
        <v>68</v>
      </c>
      <c r="N322">
        <v>4.6153845999999998E-2</v>
      </c>
      <c r="O322">
        <v>-0.175757576</v>
      </c>
      <c r="P322">
        <v>22152</v>
      </c>
      <c r="Q322">
        <v>2.46E-2</v>
      </c>
      <c r="R322">
        <v>3.1899999999999998E-2</v>
      </c>
      <c r="S322">
        <v>892</v>
      </c>
      <c r="T322">
        <v>-0.108</v>
      </c>
      <c r="U322">
        <v>0.35149999999999998</v>
      </c>
      <c r="V322">
        <v>13064</v>
      </c>
      <c r="W322">
        <v>7.9699999999999993E-2</v>
      </c>
      <c r="X322">
        <v>-0.31440000000000001</v>
      </c>
      <c r="Y322">
        <v>44482</v>
      </c>
      <c r="Z322">
        <v>6.0400000000000002E-2</v>
      </c>
      <c r="AA322">
        <v>0.69530000000000003</v>
      </c>
      <c r="AB322">
        <v>213.80312499999999</v>
      </c>
      <c r="AC322">
        <v>1.4500000000000001E-2</v>
      </c>
      <c r="AD322">
        <v>0.36580000000000001</v>
      </c>
      <c r="AE322">
        <v>1429.5</v>
      </c>
      <c r="AF322">
        <v>-1.8200000000000001E-2</v>
      </c>
      <c r="AG322">
        <v>-5.0799999999999998E-2</v>
      </c>
      <c r="AH322">
        <v>1174647.2960000001</v>
      </c>
      <c r="AI322">
        <v>1.3599999999999999E-2</v>
      </c>
      <c r="AJ322">
        <v>0.17050000000000001</v>
      </c>
      <c r="AK322">
        <v>113546</v>
      </c>
      <c r="AL322">
        <v>2.8299999999999999E-2</v>
      </c>
      <c r="AM322">
        <v>0.1094</v>
      </c>
      <c r="AN322">
        <v>0.64406926900000006</v>
      </c>
      <c r="AO322">
        <v>3.15E-2</v>
      </c>
      <c r="AP322">
        <v>0.29930000000000001</v>
      </c>
    </row>
    <row r="323" spans="1:42">
      <c r="A323">
        <v>202009</v>
      </c>
      <c r="B323" t="s">
        <v>2008</v>
      </c>
      <c r="C323" t="s">
        <v>2207</v>
      </c>
      <c r="D323" t="s">
        <v>2208</v>
      </c>
      <c r="E323" s="6">
        <f t="shared" ref="E323:E386" si="10">DATEVALUE(_xlfn.CONCAT(RIGHT(A323,2),"/1","/",B323))</f>
        <v>44075</v>
      </c>
      <c r="F323" s="6" t="str">
        <f t="shared" ref="F323:F386" si="11">_xlfn.CONCAT(REPLACE(C323,1,1,UPPER(LEFT(C323,1))),"-",EOMONTH(E323,0))</f>
        <v>Oregon-44104</v>
      </c>
      <c r="G323">
        <v>474950</v>
      </c>
      <c r="H323">
        <v>2.1399999999999999E-2</v>
      </c>
      <c r="I323">
        <v>0.11749999999999999</v>
      </c>
      <c r="J323">
        <v>8368</v>
      </c>
      <c r="K323">
        <v>-9.3700000000000006E-2</v>
      </c>
      <c r="L323">
        <v>-0.54800000000000004</v>
      </c>
      <c r="M323">
        <v>49.5</v>
      </c>
      <c r="N323">
        <v>-0.01</v>
      </c>
      <c r="O323">
        <v>-0.16806722700000001</v>
      </c>
      <c r="P323">
        <v>4956</v>
      </c>
      <c r="Q323">
        <v>-0.15659999999999999</v>
      </c>
      <c r="R323">
        <v>-0.26600000000000001</v>
      </c>
      <c r="S323">
        <v>2120</v>
      </c>
      <c r="T323">
        <v>-0.12690000000000001</v>
      </c>
      <c r="U323">
        <v>4.1961000000000004</v>
      </c>
      <c r="V323">
        <v>3172</v>
      </c>
      <c r="W323">
        <v>-0.23380000000000001</v>
      </c>
      <c r="X323">
        <v>-0.54790000000000005</v>
      </c>
      <c r="Y323">
        <v>12253</v>
      </c>
      <c r="Z323">
        <v>-1.7999999999999999E-2</v>
      </c>
      <c r="AA323">
        <v>4.1462000000000003</v>
      </c>
      <c r="AB323">
        <v>238.77210669999999</v>
      </c>
      <c r="AC323">
        <v>1.5699999999999999E-2</v>
      </c>
      <c r="AD323">
        <v>9.9000000000000005E-2</v>
      </c>
      <c r="AE323">
        <v>2008.5</v>
      </c>
      <c r="AF323">
        <v>-3.7000000000000002E-3</v>
      </c>
      <c r="AG323">
        <v>1.18E-2</v>
      </c>
      <c r="AH323">
        <v>636133.37509999995</v>
      </c>
      <c r="AI323">
        <v>1.23E-2</v>
      </c>
      <c r="AJ323">
        <v>0.14510000000000001</v>
      </c>
      <c r="AK323">
        <v>20621</v>
      </c>
      <c r="AL323">
        <v>-5.0200000000000002E-2</v>
      </c>
      <c r="AM323">
        <v>-1.3100000000000001E-2</v>
      </c>
      <c r="AN323">
        <v>1.464268642</v>
      </c>
      <c r="AO323">
        <v>0.1129</v>
      </c>
      <c r="AP323">
        <v>1.3357000000000001</v>
      </c>
    </row>
    <row r="324" spans="1:42">
      <c r="A324">
        <v>202009</v>
      </c>
      <c r="B324" t="s">
        <v>2008</v>
      </c>
      <c r="C324" t="s">
        <v>2183</v>
      </c>
      <c r="D324" t="s">
        <v>2184</v>
      </c>
      <c r="E324" s="6">
        <f t="shared" si="10"/>
        <v>44075</v>
      </c>
      <c r="F324" s="6" t="str">
        <f t="shared" si="11"/>
        <v>Wisconsin-44104</v>
      </c>
      <c r="G324">
        <v>264700</v>
      </c>
      <c r="H324">
        <v>-1.9599999999999999E-2</v>
      </c>
      <c r="I324">
        <v>6.9599999999999995E-2</v>
      </c>
      <c r="J324">
        <v>12972</v>
      </c>
      <c r="K324">
        <v>-2.18E-2</v>
      </c>
      <c r="L324">
        <v>-0.4486</v>
      </c>
      <c r="M324">
        <v>51</v>
      </c>
      <c r="N324">
        <v>-5.5555555999999999E-2</v>
      </c>
      <c r="O324">
        <v>-0.22727272700000001</v>
      </c>
      <c r="P324">
        <v>6548</v>
      </c>
      <c r="Q324">
        <v>-3.9300000000000002E-2</v>
      </c>
      <c r="R324">
        <v>-0.13250000000000001</v>
      </c>
      <c r="S324">
        <v>192</v>
      </c>
      <c r="T324">
        <v>2.1299999999999999E-2</v>
      </c>
      <c r="U324">
        <v>0.45450000000000002</v>
      </c>
      <c r="V324">
        <v>3136</v>
      </c>
      <c r="W324">
        <v>3.8399999999999997E-2</v>
      </c>
      <c r="X324">
        <v>-0.51090000000000002</v>
      </c>
      <c r="Y324">
        <v>10328</v>
      </c>
      <c r="Z324">
        <v>-3.0499999999999999E-2</v>
      </c>
      <c r="AA324">
        <v>-9.3899999999999997E-2</v>
      </c>
      <c r="AB324">
        <v>136.8005124</v>
      </c>
      <c r="AC324">
        <v>-1E-4</v>
      </c>
      <c r="AD324">
        <v>4.7500000000000001E-2</v>
      </c>
      <c r="AE324">
        <v>1771.5</v>
      </c>
      <c r="AF324">
        <v>-1.5800000000000002E-2</v>
      </c>
      <c r="AG324">
        <v>-1.6400000000000001E-2</v>
      </c>
      <c r="AH324">
        <v>353580.58620000002</v>
      </c>
      <c r="AI324">
        <v>-1.4500000000000001E-2</v>
      </c>
      <c r="AJ324">
        <v>9.2799999999999994E-2</v>
      </c>
      <c r="AK324">
        <v>23300</v>
      </c>
      <c r="AL324">
        <v>-2.5700000000000001E-2</v>
      </c>
      <c r="AM324">
        <v>-0.33289999999999997</v>
      </c>
      <c r="AN324">
        <v>0.79617638000000002</v>
      </c>
      <c r="AO324">
        <v>-7.1999999999999998E-3</v>
      </c>
      <c r="AP324">
        <v>0.31169999999999998</v>
      </c>
    </row>
    <row r="325" spans="1:42">
      <c r="A325">
        <v>202009</v>
      </c>
      <c r="B325" t="s">
        <v>2008</v>
      </c>
      <c r="C325" t="s">
        <v>2199</v>
      </c>
      <c r="D325" t="s">
        <v>2200</v>
      </c>
      <c r="E325" s="6">
        <f t="shared" si="10"/>
        <v>44075</v>
      </c>
      <c r="F325" s="6" t="str">
        <f t="shared" si="11"/>
        <v>Illinois-44104</v>
      </c>
      <c r="G325">
        <v>262450</v>
      </c>
      <c r="H325">
        <v>9.4000000000000004E-3</v>
      </c>
      <c r="I325">
        <v>5.11E-2</v>
      </c>
      <c r="J325">
        <v>41878</v>
      </c>
      <c r="K325">
        <v>-7.0000000000000001E-3</v>
      </c>
      <c r="L325">
        <v>-0.31319999999999998</v>
      </c>
      <c r="M325">
        <v>55</v>
      </c>
      <c r="N325">
        <v>0</v>
      </c>
      <c r="O325">
        <v>-5.9829060000000003E-2</v>
      </c>
      <c r="P325">
        <v>19064</v>
      </c>
      <c r="Q325">
        <v>-3.2899999999999999E-2</v>
      </c>
      <c r="R325">
        <v>-0.16250000000000001</v>
      </c>
      <c r="S325">
        <v>552</v>
      </c>
      <c r="T325">
        <v>-0.10390000000000001</v>
      </c>
      <c r="U325">
        <v>0.74680000000000002</v>
      </c>
      <c r="V325">
        <v>11688</v>
      </c>
      <c r="W325">
        <v>-7.1000000000000004E-3</v>
      </c>
      <c r="X325">
        <v>-0.43390000000000001</v>
      </c>
      <c r="Y325">
        <v>32475</v>
      </c>
      <c r="Z325">
        <v>-4.1500000000000002E-2</v>
      </c>
      <c r="AA325">
        <v>0.4481</v>
      </c>
      <c r="AB325">
        <v>128.875</v>
      </c>
      <c r="AC325">
        <v>1.9800000000000002E-2</v>
      </c>
      <c r="AD325">
        <v>7.46E-2</v>
      </c>
      <c r="AE325">
        <v>1641.5</v>
      </c>
      <c r="AF325">
        <v>-2.35E-2</v>
      </c>
      <c r="AG325">
        <v>-6.7599999999999993E-2</v>
      </c>
      <c r="AH325">
        <v>390585.4375</v>
      </c>
      <c r="AI325">
        <v>9.5999999999999992E-3</v>
      </c>
      <c r="AJ325">
        <v>8.7300000000000003E-2</v>
      </c>
      <c r="AK325">
        <v>74353</v>
      </c>
      <c r="AL325">
        <v>-2.24E-2</v>
      </c>
      <c r="AM325">
        <v>-0.1085</v>
      </c>
      <c r="AN325">
        <v>0.77546683199999999</v>
      </c>
      <c r="AO325">
        <v>-2.7900000000000001E-2</v>
      </c>
      <c r="AP325">
        <v>0.40770000000000001</v>
      </c>
    </row>
    <row r="326" spans="1:42">
      <c r="A326">
        <v>202009</v>
      </c>
      <c r="B326" t="s">
        <v>2008</v>
      </c>
      <c r="C326" t="s">
        <v>2185</v>
      </c>
      <c r="D326" t="s">
        <v>2186</v>
      </c>
      <c r="E326" s="6">
        <f t="shared" si="10"/>
        <v>44075</v>
      </c>
      <c r="F326" s="6" t="str">
        <f t="shared" si="11"/>
        <v>North carolina-44104</v>
      </c>
      <c r="G326">
        <v>345300</v>
      </c>
      <c r="H326">
        <v>3.5999999999999999E-3</v>
      </c>
      <c r="I326">
        <v>9.6500000000000002E-2</v>
      </c>
      <c r="J326">
        <v>23741</v>
      </c>
      <c r="K326">
        <v>-6.4100000000000004E-2</v>
      </c>
      <c r="L326">
        <v>-0.48259999999999997</v>
      </c>
      <c r="M326">
        <v>57.5</v>
      </c>
      <c r="N326">
        <v>-5.7377048999999999E-2</v>
      </c>
      <c r="O326">
        <v>-0.25806451600000002</v>
      </c>
      <c r="P326">
        <v>12064</v>
      </c>
      <c r="Q326">
        <v>-1.5699999999999999E-2</v>
      </c>
      <c r="R326">
        <v>-0.12609999999999999</v>
      </c>
      <c r="S326">
        <v>2136</v>
      </c>
      <c r="T326">
        <v>-0.19209999999999999</v>
      </c>
      <c r="U326">
        <v>1.4722</v>
      </c>
      <c r="V326">
        <v>5352</v>
      </c>
      <c r="W326">
        <v>-0.1008</v>
      </c>
      <c r="X326">
        <v>-0.59609999999999996</v>
      </c>
      <c r="Y326">
        <v>23389</v>
      </c>
      <c r="Z326">
        <v>8.6999999999999994E-3</v>
      </c>
      <c r="AA326">
        <v>0.29670000000000002</v>
      </c>
      <c r="AB326">
        <v>145.453125</v>
      </c>
      <c r="AC326">
        <v>9.9000000000000008E-3</v>
      </c>
      <c r="AD326">
        <v>0.10970000000000001</v>
      </c>
      <c r="AE326">
        <v>1992</v>
      </c>
      <c r="AF326">
        <v>-4.0000000000000001E-3</v>
      </c>
      <c r="AG326">
        <v>6.7999999999999996E-3</v>
      </c>
      <c r="AH326">
        <v>479687.01880000002</v>
      </c>
      <c r="AI326">
        <v>8.8999999999999999E-3</v>
      </c>
      <c r="AJ326">
        <v>0.15060000000000001</v>
      </c>
      <c r="AK326">
        <v>47130</v>
      </c>
      <c r="AL326">
        <v>-2.93E-2</v>
      </c>
      <c r="AM326">
        <v>-0.26269999999999999</v>
      </c>
      <c r="AN326">
        <v>0.98517332899999999</v>
      </c>
      <c r="AO326">
        <v>7.0999999999999994E-2</v>
      </c>
      <c r="AP326">
        <v>0.59209999999999996</v>
      </c>
    </row>
    <row r="327" spans="1:42">
      <c r="A327">
        <v>202009</v>
      </c>
      <c r="B327" t="s">
        <v>2008</v>
      </c>
      <c r="C327" t="s">
        <v>2133</v>
      </c>
      <c r="D327" t="s">
        <v>2134</v>
      </c>
      <c r="E327" s="6">
        <f t="shared" si="10"/>
        <v>44075</v>
      </c>
      <c r="F327" s="6" t="str">
        <f t="shared" si="11"/>
        <v>Washington-44104</v>
      </c>
      <c r="G327">
        <v>499950</v>
      </c>
      <c r="H327">
        <v>0</v>
      </c>
      <c r="I327">
        <v>6.6000000000000003E-2</v>
      </c>
      <c r="J327">
        <v>13005</v>
      </c>
      <c r="K327">
        <v>-2.41E-2</v>
      </c>
      <c r="L327">
        <v>-0.34279999999999999</v>
      </c>
      <c r="M327">
        <v>38.5</v>
      </c>
      <c r="N327">
        <v>4.0540540999999999E-2</v>
      </c>
      <c r="O327">
        <v>-0.21428571399999999</v>
      </c>
      <c r="P327">
        <v>10388</v>
      </c>
      <c r="Q327">
        <v>9.9500000000000005E-2</v>
      </c>
      <c r="R327">
        <v>4.6800000000000001E-2</v>
      </c>
      <c r="S327">
        <v>1096</v>
      </c>
      <c r="T327">
        <v>5.79E-2</v>
      </c>
      <c r="U327">
        <v>1.9782999999999999</v>
      </c>
      <c r="V327">
        <v>3880</v>
      </c>
      <c r="W327">
        <v>0.13719999999999999</v>
      </c>
      <c r="X327">
        <v>-0.46939999999999998</v>
      </c>
      <c r="Y327">
        <v>16839</v>
      </c>
      <c r="Z327">
        <v>2.7699999999999999E-2</v>
      </c>
      <c r="AA327">
        <v>0.56379999999999997</v>
      </c>
      <c r="AB327">
        <v>258.57919609999999</v>
      </c>
      <c r="AC327">
        <v>2.3599999999999999E-2</v>
      </c>
      <c r="AD327">
        <v>0.13980000000000001</v>
      </c>
      <c r="AE327">
        <v>1923</v>
      </c>
      <c r="AF327">
        <v>-2.7300000000000001E-2</v>
      </c>
      <c r="AG327">
        <v>-6.2E-2</v>
      </c>
      <c r="AH327">
        <v>712092.19010000001</v>
      </c>
      <c r="AI327">
        <v>1.17E-2</v>
      </c>
      <c r="AJ327">
        <v>9.4600000000000004E-2</v>
      </c>
      <c r="AK327">
        <v>29844</v>
      </c>
      <c r="AL327">
        <v>4.4999999999999997E-3</v>
      </c>
      <c r="AM327">
        <v>-2.3300000000000001E-2</v>
      </c>
      <c r="AN327">
        <v>1.294809689</v>
      </c>
      <c r="AO327">
        <v>6.5299999999999997E-2</v>
      </c>
      <c r="AP327">
        <v>0.75060000000000004</v>
      </c>
    </row>
    <row r="328" spans="1:42">
      <c r="A328">
        <v>202009</v>
      </c>
      <c r="B328" t="s">
        <v>2008</v>
      </c>
      <c r="C328" t="s">
        <v>2153</v>
      </c>
      <c r="D328" t="s">
        <v>2154</v>
      </c>
      <c r="E328" s="6">
        <f t="shared" si="10"/>
        <v>44075</v>
      </c>
      <c r="F328" s="6" t="str">
        <f t="shared" si="11"/>
        <v>Tennessee-44104</v>
      </c>
      <c r="G328">
        <v>324975</v>
      </c>
      <c r="H328">
        <v>-1.2200000000000001E-2</v>
      </c>
      <c r="I328">
        <v>0.121</v>
      </c>
      <c r="J328">
        <v>14291</v>
      </c>
      <c r="K328">
        <v>-9.1300000000000006E-2</v>
      </c>
      <c r="L328">
        <v>-0.49230000000000002</v>
      </c>
      <c r="M328">
        <v>45</v>
      </c>
      <c r="N328">
        <v>-2.1739129999999999E-2</v>
      </c>
      <c r="O328">
        <v>-0.21739130400000001</v>
      </c>
      <c r="P328">
        <v>7796</v>
      </c>
      <c r="Q328">
        <v>-9.5600000000000004E-2</v>
      </c>
      <c r="R328">
        <v>-0.27629999999999999</v>
      </c>
      <c r="S328">
        <v>1136</v>
      </c>
      <c r="T328">
        <v>-9.2700000000000005E-2</v>
      </c>
      <c r="U328">
        <v>0.79749999999999999</v>
      </c>
      <c r="V328">
        <v>3700</v>
      </c>
      <c r="W328">
        <v>-0.10539999999999999</v>
      </c>
      <c r="X328">
        <v>-0.54520000000000002</v>
      </c>
      <c r="Y328">
        <v>15097</v>
      </c>
      <c r="Z328">
        <v>-2.3999999999999998E-3</v>
      </c>
      <c r="AA328">
        <v>1.32E-2</v>
      </c>
      <c r="AB328">
        <v>144.7580092</v>
      </c>
      <c r="AC328">
        <v>2.7000000000000001E-3</v>
      </c>
      <c r="AD328">
        <v>0.14419999999999999</v>
      </c>
      <c r="AE328">
        <v>1954.5</v>
      </c>
      <c r="AF328">
        <v>-2.3699999999999999E-2</v>
      </c>
      <c r="AG328">
        <v>-4.1000000000000002E-2</v>
      </c>
      <c r="AH328">
        <v>467371.58669999999</v>
      </c>
      <c r="AI328">
        <v>-4.3E-3</v>
      </c>
      <c r="AJ328">
        <v>0.1671</v>
      </c>
      <c r="AK328">
        <v>29388</v>
      </c>
      <c r="AL328">
        <v>-4.7699999999999999E-2</v>
      </c>
      <c r="AM328">
        <v>-0.31730000000000003</v>
      </c>
      <c r="AN328">
        <v>1.0563991319999999</v>
      </c>
      <c r="AO328">
        <v>9.4100000000000003E-2</v>
      </c>
      <c r="AP328">
        <v>0.52710000000000001</v>
      </c>
    </row>
    <row r="329" spans="1:42">
      <c r="A329">
        <v>202009</v>
      </c>
      <c r="B329" t="s">
        <v>2008</v>
      </c>
      <c r="C329" t="s">
        <v>2191</v>
      </c>
      <c r="D329" t="s">
        <v>2192</v>
      </c>
      <c r="E329" s="6">
        <f t="shared" si="10"/>
        <v>44075</v>
      </c>
      <c r="F329" s="6" t="str">
        <f t="shared" si="11"/>
        <v>South dakota-44104</v>
      </c>
      <c r="G329">
        <v>249950</v>
      </c>
      <c r="H329">
        <v>-1.5599999999999999E-2</v>
      </c>
      <c r="I329">
        <v>4.19E-2</v>
      </c>
      <c r="J329">
        <v>2832</v>
      </c>
      <c r="K329">
        <v>-7.8399999999999997E-2</v>
      </c>
      <c r="L329">
        <v>-0.35249999999999998</v>
      </c>
      <c r="M329">
        <v>51</v>
      </c>
      <c r="N329">
        <v>-1.9230769000000002E-2</v>
      </c>
      <c r="O329">
        <v>-6.4220183E-2</v>
      </c>
      <c r="P329">
        <v>1040</v>
      </c>
      <c r="Q329">
        <v>3.5900000000000001E-2</v>
      </c>
      <c r="R329">
        <v>-0.16930000000000001</v>
      </c>
      <c r="S329">
        <v>52</v>
      </c>
      <c r="T329">
        <v>-7.1400000000000005E-2</v>
      </c>
      <c r="U329">
        <v>1.1667000000000001</v>
      </c>
      <c r="V329">
        <v>416</v>
      </c>
      <c r="W329">
        <v>7.22E-2</v>
      </c>
      <c r="X329">
        <v>-0.53779999999999994</v>
      </c>
      <c r="Y329">
        <v>956</v>
      </c>
      <c r="Z329">
        <v>-1.04E-2</v>
      </c>
      <c r="AA329">
        <v>2.8704000000000001</v>
      </c>
      <c r="AB329">
        <v>131.81932280000001</v>
      </c>
      <c r="AC329">
        <v>-1.1000000000000001E-3</v>
      </c>
      <c r="AD329">
        <v>8.3299999999999999E-2</v>
      </c>
      <c r="AE329">
        <v>1910</v>
      </c>
      <c r="AF329">
        <v>-1.29E-2</v>
      </c>
      <c r="AG329">
        <v>-3.2599999999999997E-2</v>
      </c>
      <c r="AH329">
        <v>323586.70409999997</v>
      </c>
      <c r="AI329">
        <v>-1.3100000000000001E-2</v>
      </c>
      <c r="AJ329">
        <v>6.3100000000000003E-2</v>
      </c>
      <c r="AK329">
        <v>3788</v>
      </c>
      <c r="AL329">
        <v>-6.2100000000000002E-2</v>
      </c>
      <c r="AM329">
        <v>-0.18029999999999999</v>
      </c>
      <c r="AN329">
        <v>0.33757062100000002</v>
      </c>
      <c r="AO329">
        <v>2.3199999999999998E-2</v>
      </c>
      <c r="AP329">
        <v>0.28110000000000002</v>
      </c>
    </row>
    <row r="330" spans="1:42">
      <c r="A330">
        <v>202009</v>
      </c>
      <c r="B330" t="s">
        <v>2008</v>
      </c>
      <c r="C330" t="s">
        <v>2157</v>
      </c>
      <c r="D330" t="s">
        <v>2158</v>
      </c>
      <c r="E330" s="6">
        <f t="shared" si="10"/>
        <v>44075</v>
      </c>
      <c r="F330" s="6" t="str">
        <f t="shared" si="11"/>
        <v>Iowa-44104</v>
      </c>
      <c r="G330">
        <v>217400</v>
      </c>
      <c r="H330">
        <v>-2.07E-2</v>
      </c>
      <c r="I330">
        <v>5.0200000000000002E-2</v>
      </c>
      <c r="J330">
        <v>10477</v>
      </c>
      <c r="K330">
        <v>-4.65E-2</v>
      </c>
      <c r="L330">
        <v>-0.3201</v>
      </c>
      <c r="M330">
        <v>67</v>
      </c>
      <c r="N330">
        <v>-2.8985507000000001E-2</v>
      </c>
      <c r="O330">
        <v>-2.189781E-2</v>
      </c>
      <c r="P330">
        <v>3668</v>
      </c>
      <c r="Q330">
        <v>-4.1799999999999997E-2</v>
      </c>
      <c r="R330">
        <v>-0.19839999999999999</v>
      </c>
      <c r="S330">
        <v>564</v>
      </c>
      <c r="T330">
        <v>-3.4200000000000001E-2</v>
      </c>
      <c r="U330">
        <v>1.0143</v>
      </c>
      <c r="V330">
        <v>2924</v>
      </c>
      <c r="W330">
        <v>1.4E-3</v>
      </c>
      <c r="X330">
        <v>-0.41660000000000003</v>
      </c>
      <c r="Y330">
        <v>8088</v>
      </c>
      <c r="Z330">
        <v>-3.61E-2</v>
      </c>
      <c r="AA330">
        <v>0.65569999999999995</v>
      </c>
      <c r="AB330">
        <v>129.1790752</v>
      </c>
      <c r="AC330">
        <v>5.5999999999999999E-3</v>
      </c>
      <c r="AD330">
        <v>5.2299999999999999E-2</v>
      </c>
      <c r="AE330">
        <v>1613</v>
      </c>
      <c r="AF330">
        <v>-8.0000000000000002E-3</v>
      </c>
      <c r="AG330">
        <v>-9.7999999999999997E-3</v>
      </c>
      <c r="AH330">
        <v>256798.76629999999</v>
      </c>
      <c r="AI330">
        <v>-4.1999999999999997E-3</v>
      </c>
      <c r="AJ330">
        <v>3.4599999999999999E-2</v>
      </c>
      <c r="AK330">
        <v>18565</v>
      </c>
      <c r="AL330">
        <v>-4.2000000000000003E-2</v>
      </c>
      <c r="AM330">
        <v>-8.5199999999999998E-2</v>
      </c>
      <c r="AN330">
        <v>0.77197671099999998</v>
      </c>
      <c r="AO330">
        <v>8.3000000000000001E-3</v>
      </c>
      <c r="AP330">
        <v>0.45500000000000002</v>
      </c>
    </row>
    <row r="331" spans="1:42">
      <c r="A331">
        <v>202009</v>
      </c>
      <c r="B331" t="s">
        <v>2008</v>
      </c>
      <c r="C331" t="s">
        <v>2195</v>
      </c>
      <c r="D331" t="s">
        <v>2196</v>
      </c>
      <c r="E331" s="6">
        <f t="shared" si="10"/>
        <v>44075</v>
      </c>
      <c r="F331" s="6" t="str">
        <f t="shared" si="11"/>
        <v>Rhode island-44104</v>
      </c>
      <c r="G331">
        <v>399450</v>
      </c>
      <c r="H331">
        <v>-4.87E-2</v>
      </c>
      <c r="I331">
        <v>8.1299999999999997E-2</v>
      </c>
      <c r="J331">
        <v>1791</v>
      </c>
      <c r="K331">
        <v>-1.49E-2</v>
      </c>
      <c r="L331">
        <v>-0.51919999999999999</v>
      </c>
      <c r="M331">
        <v>43.5</v>
      </c>
      <c r="N331">
        <v>-0.112244898</v>
      </c>
      <c r="O331">
        <v>-0.17924528300000001</v>
      </c>
      <c r="P331">
        <v>1432</v>
      </c>
      <c r="Q331">
        <v>8.1600000000000006E-2</v>
      </c>
      <c r="R331">
        <v>-0.1517</v>
      </c>
      <c r="S331">
        <v>20</v>
      </c>
      <c r="T331">
        <v>-0.16669999999999999</v>
      </c>
      <c r="U331">
        <v>0.25</v>
      </c>
      <c r="V331">
        <v>400</v>
      </c>
      <c r="W331">
        <v>9.8900000000000002E-2</v>
      </c>
      <c r="X331">
        <v>-0.62549999999999994</v>
      </c>
      <c r="Y331">
        <v>2938</v>
      </c>
      <c r="Z331">
        <v>1.49E-2</v>
      </c>
      <c r="AA331">
        <v>0.1963</v>
      </c>
      <c r="AB331">
        <v>244.49485780000001</v>
      </c>
      <c r="AC331">
        <v>1.1000000000000001E-3</v>
      </c>
      <c r="AD331">
        <v>0.11360000000000001</v>
      </c>
      <c r="AE331">
        <v>1646</v>
      </c>
      <c r="AF331">
        <v>-2.2599999999999999E-2</v>
      </c>
      <c r="AG331">
        <v>-7.1999999999999998E-3</v>
      </c>
      <c r="AH331">
        <v>733871.72840000002</v>
      </c>
      <c r="AI331">
        <v>-1.26E-2</v>
      </c>
      <c r="AJ331">
        <v>0.22020000000000001</v>
      </c>
      <c r="AK331">
        <v>4729</v>
      </c>
      <c r="AL331">
        <v>3.3999999999999998E-3</v>
      </c>
      <c r="AM331">
        <v>-0.2349</v>
      </c>
      <c r="AN331">
        <v>1.6404243439999999</v>
      </c>
      <c r="AO331">
        <v>4.8000000000000001E-2</v>
      </c>
      <c r="AP331">
        <v>0.98109999999999997</v>
      </c>
    </row>
    <row r="332" spans="1:42">
      <c r="A332">
        <v>202009</v>
      </c>
      <c r="B332" t="s">
        <v>2008</v>
      </c>
      <c r="C332" t="s">
        <v>2215</v>
      </c>
      <c r="D332" t="s">
        <v>2216</v>
      </c>
      <c r="E332" s="6">
        <f t="shared" si="10"/>
        <v>44075</v>
      </c>
      <c r="F332" s="6" t="str">
        <f t="shared" si="11"/>
        <v>Texas-44104</v>
      </c>
      <c r="G332">
        <v>310776</v>
      </c>
      <c r="H332">
        <v>0</v>
      </c>
      <c r="I332">
        <v>5.7299999999999997E-2</v>
      </c>
      <c r="J332">
        <v>69199</v>
      </c>
      <c r="K332">
        <v>-6.7100000000000007E-2</v>
      </c>
      <c r="L332">
        <v>-0.38490000000000002</v>
      </c>
      <c r="M332">
        <v>54</v>
      </c>
      <c r="N332">
        <v>0</v>
      </c>
      <c r="O332">
        <v>-0.14285714299999999</v>
      </c>
      <c r="P332">
        <v>31064</v>
      </c>
      <c r="Q332">
        <v>-8.4199999999999997E-2</v>
      </c>
      <c r="R332">
        <v>-0.16830000000000001</v>
      </c>
      <c r="S332">
        <v>5532</v>
      </c>
      <c r="T332">
        <v>-7.5499999999999998E-2</v>
      </c>
      <c r="U332">
        <v>0.92889999999999995</v>
      </c>
      <c r="V332">
        <v>19116</v>
      </c>
      <c r="W332">
        <v>-0.1605</v>
      </c>
      <c r="X332">
        <v>-0.52600000000000002</v>
      </c>
      <c r="Y332">
        <v>56996</v>
      </c>
      <c r="Z332">
        <v>8.8000000000000005E-3</v>
      </c>
      <c r="AA332">
        <v>0.2772</v>
      </c>
      <c r="AB332">
        <v>142.6875</v>
      </c>
      <c r="AC332">
        <v>1.2E-2</v>
      </c>
      <c r="AD332">
        <v>8.8200000000000001E-2</v>
      </c>
      <c r="AE332">
        <v>2188.5</v>
      </c>
      <c r="AF332">
        <v>-9.7000000000000003E-3</v>
      </c>
      <c r="AG332">
        <v>-1.84E-2</v>
      </c>
      <c r="AH332">
        <v>460173.70240000001</v>
      </c>
      <c r="AI332">
        <v>9.5999999999999992E-3</v>
      </c>
      <c r="AJ332">
        <v>0.12039999999999999</v>
      </c>
      <c r="AK332">
        <v>126195</v>
      </c>
      <c r="AL332">
        <v>-3.4200000000000001E-2</v>
      </c>
      <c r="AM332">
        <v>-0.19689999999999999</v>
      </c>
      <c r="AN332">
        <v>0.823653521</v>
      </c>
      <c r="AO332">
        <v>6.2E-2</v>
      </c>
      <c r="AP332">
        <v>0.42699999999999999</v>
      </c>
    </row>
    <row r="333" spans="1:42">
      <c r="A333">
        <v>202009</v>
      </c>
      <c r="B333" t="s">
        <v>2008</v>
      </c>
      <c r="C333" t="s">
        <v>2127</v>
      </c>
      <c r="D333" t="s">
        <v>2128</v>
      </c>
      <c r="E333" s="6">
        <f t="shared" si="10"/>
        <v>44075</v>
      </c>
      <c r="F333" s="6" t="str">
        <f t="shared" si="11"/>
        <v>Virginia-44104</v>
      </c>
      <c r="G333">
        <v>361728</v>
      </c>
      <c r="H333">
        <v>-8.6999999999999994E-3</v>
      </c>
      <c r="I333">
        <v>9.6299999999999997E-2</v>
      </c>
      <c r="J333">
        <v>19025</v>
      </c>
      <c r="K333">
        <v>-3.73E-2</v>
      </c>
      <c r="L333">
        <v>-0.45579999999999998</v>
      </c>
      <c r="M333">
        <v>45.5</v>
      </c>
      <c r="N333">
        <v>-7.1428570999999996E-2</v>
      </c>
      <c r="O333">
        <v>-0.31578947400000001</v>
      </c>
      <c r="P333">
        <v>11684</v>
      </c>
      <c r="Q333">
        <v>3.0700000000000002E-2</v>
      </c>
      <c r="R333">
        <v>-4.1700000000000001E-2</v>
      </c>
      <c r="S333">
        <v>1364</v>
      </c>
      <c r="T333">
        <v>-5.8000000000000003E-2</v>
      </c>
      <c r="U333">
        <v>1.1447000000000001</v>
      </c>
      <c r="V333">
        <v>4160</v>
      </c>
      <c r="W333">
        <v>-8.6E-3</v>
      </c>
      <c r="X333">
        <v>-0.56699999999999995</v>
      </c>
      <c r="Y333">
        <v>13920</v>
      </c>
      <c r="Z333">
        <v>-7.6E-3</v>
      </c>
      <c r="AA333">
        <v>0.34439999999999998</v>
      </c>
      <c r="AB333">
        <v>166.04479979999999</v>
      </c>
      <c r="AC333">
        <v>1.9300000000000001E-2</v>
      </c>
      <c r="AD333">
        <v>0.12520000000000001</v>
      </c>
      <c r="AE333">
        <v>2100</v>
      </c>
      <c r="AF333">
        <v>-2.3699999999999999E-2</v>
      </c>
      <c r="AG333">
        <v>-2.23E-2</v>
      </c>
      <c r="AH333">
        <v>530978.55500000005</v>
      </c>
      <c r="AI333">
        <v>1.4800000000000001E-2</v>
      </c>
      <c r="AJ333">
        <v>0.16259999999999999</v>
      </c>
      <c r="AK333">
        <v>32945</v>
      </c>
      <c r="AL333">
        <v>-2.4899999999999999E-2</v>
      </c>
      <c r="AM333">
        <v>-0.27300000000000002</v>
      </c>
      <c r="AN333">
        <v>0.73166885699999995</v>
      </c>
      <c r="AO333">
        <v>2.1899999999999999E-2</v>
      </c>
      <c r="AP333">
        <v>0.4355</v>
      </c>
    </row>
    <row r="334" spans="1:42">
      <c r="A334">
        <v>202009</v>
      </c>
      <c r="B334" t="s">
        <v>2008</v>
      </c>
      <c r="C334" t="s">
        <v>2121</v>
      </c>
      <c r="D334" t="s">
        <v>2122</v>
      </c>
      <c r="E334" s="6">
        <f t="shared" si="10"/>
        <v>44075</v>
      </c>
      <c r="F334" s="6" t="str">
        <f t="shared" si="11"/>
        <v>Kentucky-44104</v>
      </c>
      <c r="G334">
        <v>239900</v>
      </c>
      <c r="H334">
        <v>-4.0000000000000002E-4</v>
      </c>
      <c r="I334">
        <v>0.1242</v>
      </c>
      <c r="J334">
        <v>7680</v>
      </c>
      <c r="K334">
        <v>-2.23E-2</v>
      </c>
      <c r="L334">
        <v>-0.50480000000000003</v>
      </c>
      <c r="M334">
        <v>53</v>
      </c>
      <c r="N334">
        <v>-0.101694915</v>
      </c>
      <c r="O334">
        <v>-0.190839695</v>
      </c>
      <c r="P334">
        <v>3864</v>
      </c>
      <c r="Q334">
        <v>1.5800000000000002E-2</v>
      </c>
      <c r="R334">
        <v>-0.27910000000000001</v>
      </c>
      <c r="S334">
        <v>232</v>
      </c>
      <c r="T334">
        <v>0.28889999999999999</v>
      </c>
      <c r="U334">
        <v>1</v>
      </c>
      <c r="V334">
        <v>2088</v>
      </c>
      <c r="W334">
        <v>-9.4999999999999998E-3</v>
      </c>
      <c r="X334">
        <v>-0.54879999999999995</v>
      </c>
      <c r="Y334">
        <v>9304</v>
      </c>
      <c r="Z334">
        <v>-3.2800000000000003E-2</v>
      </c>
      <c r="AA334">
        <v>0.4526</v>
      </c>
      <c r="AB334">
        <v>114.67748570000001</v>
      </c>
      <c r="AC334">
        <v>1.2999999999999999E-2</v>
      </c>
      <c r="AD334">
        <v>0.1084</v>
      </c>
      <c r="AE334">
        <v>1903.5</v>
      </c>
      <c r="AF334">
        <v>-2.4799999999999999E-2</v>
      </c>
      <c r="AG334">
        <v>-3.3999999999999998E-3</v>
      </c>
      <c r="AH334">
        <v>328287.01730000001</v>
      </c>
      <c r="AI334">
        <v>5.7999999999999996E-3</v>
      </c>
      <c r="AJ334">
        <v>0.17050000000000001</v>
      </c>
      <c r="AK334">
        <v>16984</v>
      </c>
      <c r="AL334">
        <v>-2.81E-2</v>
      </c>
      <c r="AM334">
        <v>-0.22500000000000001</v>
      </c>
      <c r="AN334">
        <v>1.2114583329999999</v>
      </c>
      <c r="AO334">
        <v>-1.32E-2</v>
      </c>
      <c r="AP334">
        <v>0.79849999999999999</v>
      </c>
    </row>
    <row r="335" spans="1:42">
      <c r="A335">
        <v>202009</v>
      </c>
      <c r="B335" t="s">
        <v>2008</v>
      </c>
      <c r="C335" t="s">
        <v>2137</v>
      </c>
      <c r="D335" t="s">
        <v>2138</v>
      </c>
      <c r="E335" s="6">
        <f t="shared" si="10"/>
        <v>44075</v>
      </c>
      <c r="F335" s="6" t="str">
        <f t="shared" si="11"/>
        <v>Vermont-44104</v>
      </c>
      <c r="G335">
        <v>324950</v>
      </c>
      <c r="H335">
        <v>-2.0000000000000001E-4</v>
      </c>
      <c r="I335">
        <v>0.14019999999999999</v>
      </c>
      <c r="J335">
        <v>2630</v>
      </c>
      <c r="K335">
        <v>-8.2000000000000003E-2</v>
      </c>
      <c r="L335">
        <v>-0.50180000000000002</v>
      </c>
      <c r="M335">
        <v>70</v>
      </c>
      <c r="N335">
        <v>-5.4054053999999997E-2</v>
      </c>
      <c r="O335">
        <v>-0.35185185200000002</v>
      </c>
      <c r="P335">
        <v>964</v>
      </c>
      <c r="Q335">
        <v>-9.4E-2</v>
      </c>
      <c r="R335">
        <v>0.15310000000000001</v>
      </c>
      <c r="S335">
        <v>60</v>
      </c>
      <c r="T335">
        <v>0.15379999999999999</v>
      </c>
      <c r="U335">
        <v>2</v>
      </c>
      <c r="V335">
        <v>480</v>
      </c>
      <c r="W335">
        <v>6.1899999999999997E-2</v>
      </c>
      <c r="X335">
        <v>-0.51219999999999999</v>
      </c>
      <c r="Y335">
        <v>1734</v>
      </c>
      <c r="Z335">
        <v>4.3900000000000002E-2</v>
      </c>
      <c r="AA335">
        <v>0.16139999999999999</v>
      </c>
      <c r="AB335">
        <v>161.5167707</v>
      </c>
      <c r="AC335">
        <v>9.4999999999999998E-3</v>
      </c>
      <c r="AD335">
        <v>0.11360000000000001</v>
      </c>
      <c r="AE335">
        <v>2023.5</v>
      </c>
      <c r="AF335">
        <v>-8.0999999999999996E-3</v>
      </c>
      <c r="AG335">
        <v>1.1599999999999999E-2</v>
      </c>
      <c r="AH335">
        <v>494224.6801</v>
      </c>
      <c r="AI335">
        <v>1.9300000000000001E-2</v>
      </c>
      <c r="AJ335">
        <v>0.22389999999999999</v>
      </c>
      <c r="AK335">
        <v>4364</v>
      </c>
      <c r="AL335">
        <v>-3.5799999999999998E-2</v>
      </c>
      <c r="AM335">
        <v>-0.35560000000000003</v>
      </c>
      <c r="AN335">
        <v>0.65931558899999998</v>
      </c>
      <c r="AO335">
        <v>7.9600000000000004E-2</v>
      </c>
      <c r="AP335">
        <v>0.3765</v>
      </c>
    </row>
    <row r="336" spans="1:42">
      <c r="A336">
        <v>202009</v>
      </c>
      <c r="B336" t="s">
        <v>2008</v>
      </c>
      <c r="C336" t="s">
        <v>2219</v>
      </c>
      <c r="D336" t="s">
        <v>2220</v>
      </c>
      <c r="E336" s="6">
        <f t="shared" si="10"/>
        <v>44075</v>
      </c>
      <c r="F336" s="6" t="str">
        <f t="shared" si="11"/>
        <v>Oklahoma-44104</v>
      </c>
      <c r="G336">
        <v>229947.5</v>
      </c>
      <c r="H336">
        <v>-1.0999999999999999E-2</v>
      </c>
      <c r="I336">
        <v>9.5500000000000002E-2</v>
      </c>
      <c r="J336">
        <v>8763</v>
      </c>
      <c r="K336">
        <v>-6.4299999999999996E-2</v>
      </c>
      <c r="L336">
        <v>-0.41210000000000002</v>
      </c>
      <c r="M336">
        <v>55.5</v>
      </c>
      <c r="N336">
        <v>-2.6315788999999999E-2</v>
      </c>
      <c r="O336">
        <v>-0.139534884</v>
      </c>
      <c r="P336">
        <v>3920</v>
      </c>
      <c r="Q336">
        <v>-2.1999999999999999E-2</v>
      </c>
      <c r="R336">
        <v>-0.1537</v>
      </c>
      <c r="S336">
        <v>388</v>
      </c>
      <c r="T336">
        <v>-5.8299999999999998E-2</v>
      </c>
      <c r="U336">
        <v>1.5526</v>
      </c>
      <c r="V336">
        <v>2236</v>
      </c>
      <c r="W336">
        <v>-9.98E-2</v>
      </c>
      <c r="X336">
        <v>-0.46039999999999998</v>
      </c>
      <c r="Y336">
        <v>8268</v>
      </c>
      <c r="Z336">
        <v>-2.9899999999999999E-2</v>
      </c>
      <c r="AA336">
        <v>1.9795</v>
      </c>
      <c r="AB336">
        <v>112.993731</v>
      </c>
      <c r="AC336">
        <v>-3.2000000000000002E-3</v>
      </c>
      <c r="AD336">
        <v>9.0700000000000003E-2</v>
      </c>
      <c r="AE336">
        <v>1967.5</v>
      </c>
      <c r="AF336">
        <v>-1.6199999999999999E-2</v>
      </c>
      <c r="AG336">
        <v>4.8999999999999998E-3</v>
      </c>
      <c r="AH336">
        <v>316871.00050000002</v>
      </c>
      <c r="AI336">
        <v>4.4999999999999997E-3</v>
      </c>
      <c r="AJ336">
        <v>0.1147</v>
      </c>
      <c r="AK336">
        <v>17031</v>
      </c>
      <c r="AL336">
        <v>-4.7899999999999998E-2</v>
      </c>
      <c r="AM336">
        <v>-3.6700000000000003E-2</v>
      </c>
      <c r="AN336">
        <v>0.94351249599999998</v>
      </c>
      <c r="AO336">
        <v>3.3399999999999999E-2</v>
      </c>
      <c r="AP336">
        <v>0.75729999999999997</v>
      </c>
    </row>
    <row r="337" spans="1:42">
      <c r="A337">
        <v>202009</v>
      </c>
      <c r="B337" t="s">
        <v>2008</v>
      </c>
      <c r="C337" t="s">
        <v>2131</v>
      </c>
      <c r="D337" t="s">
        <v>2132</v>
      </c>
      <c r="E337" s="6">
        <f t="shared" si="10"/>
        <v>44075</v>
      </c>
      <c r="F337" s="6" t="str">
        <f t="shared" si="11"/>
        <v>South carolina-44104</v>
      </c>
      <c r="G337">
        <v>289000</v>
      </c>
      <c r="H337">
        <v>-3.3999999999999998E-3</v>
      </c>
      <c r="I337">
        <v>3.4200000000000001E-2</v>
      </c>
      <c r="J337">
        <v>17946</v>
      </c>
      <c r="K337">
        <v>-7.1099999999999997E-2</v>
      </c>
      <c r="L337">
        <v>-0.3896</v>
      </c>
      <c r="M337">
        <v>64</v>
      </c>
      <c r="N337">
        <v>-4.4776119000000003E-2</v>
      </c>
      <c r="O337">
        <v>-0.2</v>
      </c>
      <c r="P337">
        <v>7076</v>
      </c>
      <c r="Q337">
        <v>-2.3199999999999998E-2</v>
      </c>
      <c r="R337">
        <v>-0.17219999999999999</v>
      </c>
      <c r="S337">
        <v>1904</v>
      </c>
      <c r="T337">
        <v>-7.7499999999999999E-2</v>
      </c>
      <c r="U337">
        <v>1.9382999999999999</v>
      </c>
      <c r="V337">
        <v>4344</v>
      </c>
      <c r="W337">
        <v>-6.3799999999999996E-2</v>
      </c>
      <c r="X337">
        <v>-0.50900000000000001</v>
      </c>
      <c r="Y337">
        <v>15174</v>
      </c>
      <c r="Z337">
        <v>1.3599999999999999E-2</v>
      </c>
      <c r="AA337">
        <v>0.27089999999999997</v>
      </c>
      <c r="AB337">
        <v>133.88161790000001</v>
      </c>
      <c r="AC337">
        <v>5.5999999999999999E-3</v>
      </c>
      <c r="AD337">
        <v>0.23400000000000001</v>
      </c>
      <c r="AE337">
        <v>1715</v>
      </c>
      <c r="AF337">
        <v>-1.32E-2</v>
      </c>
      <c r="AG337">
        <v>0.1057</v>
      </c>
      <c r="AH337">
        <v>448768.1716</v>
      </c>
      <c r="AI337">
        <v>6.9999999999999999E-4</v>
      </c>
      <c r="AJ337">
        <v>5.57E-2</v>
      </c>
      <c r="AK337">
        <v>33120</v>
      </c>
      <c r="AL337">
        <v>-3.4099999999999998E-2</v>
      </c>
      <c r="AM337">
        <v>-0.1988</v>
      </c>
      <c r="AN337">
        <v>0.84553661000000002</v>
      </c>
      <c r="AO337">
        <v>7.0699999999999999E-2</v>
      </c>
      <c r="AP337">
        <v>0.43940000000000001</v>
      </c>
    </row>
    <row r="338" spans="1:42">
      <c r="A338">
        <v>202009</v>
      </c>
      <c r="B338" t="s">
        <v>2008</v>
      </c>
      <c r="C338" t="s">
        <v>2187</v>
      </c>
      <c r="D338" t="s">
        <v>2188</v>
      </c>
      <c r="E338" s="6">
        <f t="shared" si="10"/>
        <v>44075</v>
      </c>
      <c r="F338" s="6" t="str">
        <f t="shared" si="11"/>
        <v>Hawaii-44104</v>
      </c>
      <c r="G338">
        <v>632500</v>
      </c>
      <c r="H338">
        <v>-3.8999999999999998E-3</v>
      </c>
      <c r="I338">
        <v>-7.5999999999999998E-2</v>
      </c>
      <c r="J338">
        <v>6676</v>
      </c>
      <c r="K338">
        <v>-1.8800000000000001E-2</v>
      </c>
      <c r="L338">
        <v>0.11899999999999999</v>
      </c>
      <c r="M338">
        <v>72</v>
      </c>
      <c r="N338">
        <v>-6.4935065E-2</v>
      </c>
      <c r="O338">
        <v>-7.6923077000000006E-2</v>
      </c>
      <c r="P338">
        <v>1596</v>
      </c>
      <c r="Q338">
        <v>-9.3200000000000005E-2</v>
      </c>
      <c r="R338">
        <v>-9.9000000000000008E-3</v>
      </c>
      <c r="S338">
        <v>68</v>
      </c>
      <c r="T338">
        <v>6.25E-2</v>
      </c>
      <c r="U338">
        <v>0.41670000000000001</v>
      </c>
      <c r="V338">
        <v>752</v>
      </c>
      <c r="W338">
        <v>-5.0500000000000003E-2</v>
      </c>
      <c r="X338">
        <v>-0.3896</v>
      </c>
      <c r="Y338">
        <v>1169</v>
      </c>
      <c r="Z338">
        <v>0.1328</v>
      </c>
      <c r="AA338">
        <v>0.27900000000000003</v>
      </c>
      <c r="AB338">
        <v>545.02913760000001</v>
      </c>
      <c r="AC338">
        <v>2.3400000000000001E-2</v>
      </c>
      <c r="AD338">
        <v>6.0199999999999997E-2</v>
      </c>
      <c r="AE338">
        <v>1152</v>
      </c>
      <c r="AF338">
        <v>-3.0300000000000001E-2</v>
      </c>
      <c r="AG338">
        <v>-0.1206</v>
      </c>
      <c r="AH338">
        <v>1160938.8910000001</v>
      </c>
      <c r="AI338">
        <v>1.1999999999999999E-3</v>
      </c>
      <c r="AJ338">
        <v>-0.11210000000000001</v>
      </c>
      <c r="AK338">
        <v>7845</v>
      </c>
      <c r="AL338">
        <v>1.1000000000000001E-3</v>
      </c>
      <c r="AM338">
        <v>0.14030000000000001</v>
      </c>
      <c r="AN338">
        <v>0.175104853</v>
      </c>
      <c r="AO338">
        <v>2.3400000000000001E-2</v>
      </c>
      <c r="AP338">
        <v>2.1899999999999999E-2</v>
      </c>
    </row>
    <row r="339" spans="1:42">
      <c r="A339">
        <v>202009</v>
      </c>
      <c r="B339" t="s">
        <v>2008</v>
      </c>
      <c r="C339" t="s">
        <v>2123</v>
      </c>
      <c r="D339" t="s">
        <v>2124</v>
      </c>
      <c r="E339" s="6">
        <f t="shared" si="10"/>
        <v>44075</v>
      </c>
      <c r="F339" s="6" t="str">
        <f t="shared" si="11"/>
        <v>Ohio-44104</v>
      </c>
      <c r="G339">
        <v>212400</v>
      </c>
      <c r="H339">
        <v>-3.4099999999999998E-2</v>
      </c>
      <c r="I339">
        <v>0.1211</v>
      </c>
      <c r="J339">
        <v>16930</v>
      </c>
      <c r="K339">
        <v>1.9E-3</v>
      </c>
      <c r="L339">
        <v>-0.48520000000000002</v>
      </c>
      <c r="M339">
        <v>45.5</v>
      </c>
      <c r="N339">
        <v>-3.1914893999999999E-2</v>
      </c>
      <c r="O339">
        <v>-0.16513761499999999</v>
      </c>
      <c r="P339">
        <v>11532</v>
      </c>
      <c r="Q339">
        <v>1.9400000000000001E-2</v>
      </c>
      <c r="R339">
        <v>-0.20269999999999999</v>
      </c>
      <c r="S339">
        <v>736</v>
      </c>
      <c r="T339">
        <v>4.5499999999999999E-2</v>
      </c>
      <c r="U339">
        <v>1.5556000000000001</v>
      </c>
      <c r="V339">
        <v>6348</v>
      </c>
      <c r="W339">
        <v>2.8500000000000001E-2</v>
      </c>
      <c r="X339">
        <v>-0.50960000000000005</v>
      </c>
      <c r="Y339">
        <v>24287</v>
      </c>
      <c r="Z339">
        <v>-2.52E-2</v>
      </c>
      <c r="AA339">
        <v>0.24129999999999999</v>
      </c>
      <c r="AB339">
        <v>105.1446783</v>
      </c>
      <c r="AC339">
        <v>-5.0000000000000001E-3</v>
      </c>
      <c r="AD339">
        <v>9.5500000000000002E-2</v>
      </c>
      <c r="AE339">
        <v>1724</v>
      </c>
      <c r="AF339">
        <v>-1.9900000000000001E-2</v>
      </c>
      <c r="AG339">
        <v>-9.1999999999999998E-3</v>
      </c>
      <c r="AH339">
        <v>296748.95299999998</v>
      </c>
      <c r="AI339">
        <v>-1.7999999999999999E-2</v>
      </c>
      <c r="AJ339">
        <v>0.12379999999999999</v>
      </c>
      <c r="AK339">
        <v>41217</v>
      </c>
      <c r="AL339">
        <v>-1.43E-2</v>
      </c>
      <c r="AM339">
        <v>-0.2142</v>
      </c>
      <c r="AN339">
        <v>1.4345540459999999</v>
      </c>
      <c r="AO339">
        <v>-3.9899999999999998E-2</v>
      </c>
      <c r="AP339">
        <v>0.83960000000000001</v>
      </c>
    </row>
    <row r="340" spans="1:42">
      <c r="A340">
        <v>202009</v>
      </c>
      <c r="B340" t="s">
        <v>2008</v>
      </c>
      <c r="C340" t="s">
        <v>2141</v>
      </c>
      <c r="D340" t="s">
        <v>2142</v>
      </c>
      <c r="E340" s="6">
        <f t="shared" si="10"/>
        <v>44075</v>
      </c>
      <c r="F340" s="6" t="str">
        <f t="shared" si="11"/>
        <v>New mexico-44104</v>
      </c>
      <c r="G340">
        <v>285450</v>
      </c>
      <c r="H340">
        <v>1.6000000000000001E-3</v>
      </c>
      <c r="I340">
        <v>9.8299999999999998E-2</v>
      </c>
      <c r="J340">
        <v>5098</v>
      </c>
      <c r="K340">
        <v>-3.6499999999999998E-2</v>
      </c>
      <c r="L340">
        <v>-0.38990000000000002</v>
      </c>
      <c r="M340">
        <v>59</v>
      </c>
      <c r="N340">
        <v>-4.8387096999999997E-2</v>
      </c>
      <c r="O340">
        <v>-0.24840764300000001</v>
      </c>
      <c r="P340">
        <v>2060</v>
      </c>
      <c r="Q340">
        <v>-3.3799999999999997E-2</v>
      </c>
      <c r="R340">
        <v>-0.1241</v>
      </c>
      <c r="S340">
        <v>156</v>
      </c>
      <c r="T340">
        <v>0</v>
      </c>
      <c r="U340">
        <v>0.77270000000000005</v>
      </c>
      <c r="V340">
        <v>1044</v>
      </c>
      <c r="W340">
        <v>-7.7700000000000005E-2</v>
      </c>
      <c r="X340">
        <v>-0.47589999999999999</v>
      </c>
      <c r="Y340">
        <v>4126</v>
      </c>
      <c r="Z340">
        <v>1.2999999999999999E-2</v>
      </c>
      <c r="AA340">
        <v>0.28499999999999998</v>
      </c>
      <c r="AB340">
        <v>140.37979870000001</v>
      </c>
      <c r="AC340">
        <v>1.2999999999999999E-2</v>
      </c>
      <c r="AD340">
        <v>8.1600000000000006E-2</v>
      </c>
      <c r="AE340">
        <v>1979</v>
      </c>
      <c r="AF340">
        <v>-1.0500000000000001E-2</v>
      </c>
      <c r="AG340">
        <v>9.2999999999999992E-3</v>
      </c>
      <c r="AH340">
        <v>448548.93540000002</v>
      </c>
      <c r="AI340">
        <v>2.7099999999999999E-2</v>
      </c>
      <c r="AJ340">
        <v>0.15440000000000001</v>
      </c>
      <c r="AK340">
        <v>9224</v>
      </c>
      <c r="AL340">
        <v>-1.4999999999999999E-2</v>
      </c>
      <c r="AM340">
        <v>-0.2026</v>
      </c>
      <c r="AN340">
        <v>0.809336995</v>
      </c>
      <c r="AO340">
        <v>3.95E-2</v>
      </c>
      <c r="AP340">
        <v>0.42509999999999998</v>
      </c>
    </row>
    <row r="341" spans="1:42">
      <c r="A341">
        <v>202009</v>
      </c>
      <c r="B341" t="s">
        <v>2008</v>
      </c>
      <c r="C341" t="s">
        <v>2155</v>
      </c>
      <c r="D341" t="s">
        <v>2156</v>
      </c>
      <c r="E341" s="6">
        <f t="shared" si="10"/>
        <v>44075</v>
      </c>
      <c r="F341" s="6" t="str">
        <f t="shared" si="11"/>
        <v>Louisiana-44104</v>
      </c>
      <c r="G341">
        <v>253545</v>
      </c>
      <c r="H341">
        <v>1.46E-2</v>
      </c>
      <c r="I341">
        <v>0.105</v>
      </c>
      <c r="J341">
        <v>11956</v>
      </c>
      <c r="K341">
        <v>-6.6199999999999995E-2</v>
      </c>
      <c r="L341">
        <v>-0.39550000000000002</v>
      </c>
      <c r="M341">
        <v>75.5</v>
      </c>
      <c r="N341">
        <v>6.6666670000000003E-3</v>
      </c>
      <c r="O341">
        <v>-0.11176470600000001</v>
      </c>
      <c r="P341">
        <v>3504</v>
      </c>
      <c r="Q341">
        <v>-6.6100000000000006E-2</v>
      </c>
      <c r="R341">
        <v>-0.28839999999999999</v>
      </c>
      <c r="S341">
        <v>568</v>
      </c>
      <c r="T341">
        <v>9.2299999999999993E-2</v>
      </c>
      <c r="U341">
        <v>2.3809999999999998</v>
      </c>
      <c r="V341">
        <v>2636</v>
      </c>
      <c r="W341">
        <v>-0.19040000000000001</v>
      </c>
      <c r="X341">
        <v>-0.5111</v>
      </c>
      <c r="Y341">
        <v>7848</v>
      </c>
      <c r="Z341">
        <v>-3.1600000000000003E-2</v>
      </c>
      <c r="AA341">
        <v>0.52</v>
      </c>
      <c r="AB341">
        <v>125.6131414</v>
      </c>
      <c r="AC341">
        <v>4.8999999999999998E-3</v>
      </c>
      <c r="AD341">
        <v>7.3099999999999998E-2</v>
      </c>
      <c r="AE341">
        <v>1988.5</v>
      </c>
      <c r="AF341">
        <v>5.3E-3</v>
      </c>
      <c r="AG341">
        <v>2.4299999999999999E-2</v>
      </c>
      <c r="AH341">
        <v>343346.5367</v>
      </c>
      <c r="AI341">
        <v>1.72E-2</v>
      </c>
      <c r="AJ341">
        <v>0.13569999999999999</v>
      </c>
      <c r="AK341">
        <v>19804</v>
      </c>
      <c r="AL341">
        <v>-5.28E-2</v>
      </c>
      <c r="AM341">
        <v>-0.2059</v>
      </c>
      <c r="AN341">
        <v>0.65640682500000003</v>
      </c>
      <c r="AO341">
        <v>2.35E-2</v>
      </c>
      <c r="AP341">
        <v>0.39529999999999998</v>
      </c>
    </row>
    <row r="342" spans="1:42">
      <c r="A342">
        <v>202009</v>
      </c>
      <c r="B342" t="s">
        <v>2008</v>
      </c>
      <c r="C342" t="s">
        <v>2181</v>
      </c>
      <c r="D342" t="s">
        <v>2182</v>
      </c>
      <c r="E342" s="6">
        <f t="shared" si="10"/>
        <v>44075</v>
      </c>
      <c r="F342" s="6" t="str">
        <f t="shared" si="11"/>
        <v>Florida-44104</v>
      </c>
      <c r="G342">
        <v>349000</v>
      </c>
      <c r="H342">
        <v>1.1599999999999999E-2</v>
      </c>
      <c r="I342">
        <v>5.7599999999999998E-2</v>
      </c>
      <c r="J342">
        <v>101800</v>
      </c>
      <c r="K342">
        <v>-5.21E-2</v>
      </c>
      <c r="L342">
        <v>-0.2646</v>
      </c>
      <c r="M342">
        <v>75</v>
      </c>
      <c r="N342">
        <v>-2.5974026000000001E-2</v>
      </c>
      <c r="O342">
        <v>-9.6385542000000005E-2</v>
      </c>
      <c r="P342">
        <v>35428</v>
      </c>
      <c r="Q342">
        <v>-1.06E-2</v>
      </c>
      <c r="R342">
        <v>-0.1118</v>
      </c>
      <c r="S342">
        <v>6268</v>
      </c>
      <c r="T342">
        <v>4.4699999999999997E-2</v>
      </c>
      <c r="U342">
        <v>0.87660000000000005</v>
      </c>
      <c r="V342">
        <v>21516</v>
      </c>
      <c r="W342">
        <v>-9.06E-2</v>
      </c>
      <c r="X342">
        <v>-0.42430000000000001</v>
      </c>
      <c r="Y342">
        <v>73132</v>
      </c>
      <c r="Z342">
        <v>1.18E-2</v>
      </c>
      <c r="AA342">
        <v>0.42259999999999998</v>
      </c>
      <c r="AB342">
        <v>198.1875</v>
      </c>
      <c r="AC342">
        <v>1.9599999999999999E-2</v>
      </c>
      <c r="AD342">
        <v>9.6100000000000005E-2</v>
      </c>
      <c r="AE342">
        <v>1662</v>
      </c>
      <c r="AF342">
        <v>-6.0000000000000001E-3</v>
      </c>
      <c r="AG342">
        <v>-5.57E-2</v>
      </c>
      <c r="AH342">
        <v>728182.26930000004</v>
      </c>
      <c r="AI342">
        <v>2.4199999999999999E-2</v>
      </c>
      <c r="AJ342">
        <v>0.14749999999999999</v>
      </c>
      <c r="AK342">
        <v>174932</v>
      </c>
      <c r="AL342">
        <v>-2.64E-2</v>
      </c>
      <c r="AM342">
        <v>-7.85E-2</v>
      </c>
      <c r="AN342">
        <v>0.718388998</v>
      </c>
      <c r="AO342">
        <v>4.53E-2</v>
      </c>
      <c r="AP342">
        <v>0.34699999999999998</v>
      </c>
    </row>
    <row r="343" spans="1:42">
      <c r="A343">
        <v>202009</v>
      </c>
      <c r="B343" t="s">
        <v>2008</v>
      </c>
      <c r="C343" t="s">
        <v>2129</v>
      </c>
      <c r="D343" t="s">
        <v>2130</v>
      </c>
      <c r="E343" s="6">
        <f t="shared" si="10"/>
        <v>44075</v>
      </c>
      <c r="F343" s="6" t="str">
        <f t="shared" si="11"/>
        <v>Massachusetts-44104</v>
      </c>
      <c r="G343">
        <v>642500</v>
      </c>
      <c r="H343">
        <v>-3.8999999999999998E-3</v>
      </c>
      <c r="I343">
        <v>0.2324</v>
      </c>
      <c r="J343">
        <v>12478</v>
      </c>
      <c r="K343">
        <v>3.3700000000000001E-2</v>
      </c>
      <c r="L343">
        <v>-0.39219999999999999</v>
      </c>
      <c r="M343">
        <v>38.5</v>
      </c>
      <c r="N343">
        <v>-0.10465116300000001</v>
      </c>
      <c r="O343">
        <v>-0.36885245900000002</v>
      </c>
      <c r="P343">
        <v>9360</v>
      </c>
      <c r="Q343">
        <v>0.16589999999999999</v>
      </c>
      <c r="R343">
        <v>-5.1499999999999997E-2</v>
      </c>
      <c r="S343">
        <v>260</v>
      </c>
      <c r="T343">
        <v>0.1207</v>
      </c>
      <c r="U343">
        <v>0.25</v>
      </c>
      <c r="V343">
        <v>3580</v>
      </c>
      <c r="W343">
        <v>0.18540000000000001</v>
      </c>
      <c r="X343">
        <v>-0.51070000000000004</v>
      </c>
      <c r="Y343">
        <v>4718</v>
      </c>
      <c r="Z343">
        <v>4.7000000000000002E-3</v>
      </c>
      <c r="AA343">
        <v>-0.64580000000000004</v>
      </c>
      <c r="AB343">
        <v>339.03308379999999</v>
      </c>
      <c r="AC343">
        <v>3.5200000000000002E-2</v>
      </c>
      <c r="AD343">
        <v>0.27810000000000001</v>
      </c>
      <c r="AE343">
        <v>1844</v>
      </c>
      <c r="AF343">
        <v>-4.1599999999999998E-2</v>
      </c>
      <c r="AG343">
        <v>-4.2099999999999999E-2</v>
      </c>
      <c r="AH343">
        <v>1116331.4450000001</v>
      </c>
      <c r="AI343">
        <v>-9.7999999999999997E-3</v>
      </c>
      <c r="AJ343">
        <v>0.37030000000000002</v>
      </c>
      <c r="AK343">
        <v>17196</v>
      </c>
      <c r="AL343">
        <v>2.5600000000000001E-2</v>
      </c>
      <c r="AM343">
        <v>-0.49199999999999999</v>
      </c>
      <c r="AN343">
        <v>0.378105466</v>
      </c>
      <c r="AO343">
        <v>-1.09E-2</v>
      </c>
      <c r="AP343">
        <v>-0.27079999999999999</v>
      </c>
    </row>
    <row r="344" spans="1:42">
      <c r="A344">
        <v>202009</v>
      </c>
      <c r="B344" t="s">
        <v>2008</v>
      </c>
      <c r="C344" t="s">
        <v>2175</v>
      </c>
      <c r="D344" t="s">
        <v>2176</v>
      </c>
      <c r="E344" s="6">
        <f t="shared" si="10"/>
        <v>44075</v>
      </c>
      <c r="F344" s="6" t="str">
        <f t="shared" si="11"/>
        <v>Nevada-44104</v>
      </c>
      <c r="G344">
        <v>355000</v>
      </c>
      <c r="H344">
        <v>0</v>
      </c>
      <c r="I344">
        <v>4.41E-2</v>
      </c>
      <c r="J344">
        <v>10177</v>
      </c>
      <c r="K344">
        <v>6.7999999999999996E-3</v>
      </c>
      <c r="L344">
        <v>-0.21099999999999999</v>
      </c>
      <c r="M344">
        <v>41.5</v>
      </c>
      <c r="N344">
        <v>-3.4883720999999999E-2</v>
      </c>
      <c r="O344">
        <v>-0.21698113199999999</v>
      </c>
      <c r="P344">
        <v>5056</v>
      </c>
      <c r="Q344">
        <v>4.8099999999999997E-2</v>
      </c>
      <c r="R344">
        <v>5.6000000000000001E-2</v>
      </c>
      <c r="S344">
        <v>412</v>
      </c>
      <c r="T344">
        <v>-9.5999999999999992E-3</v>
      </c>
      <c r="U344">
        <v>0.6613</v>
      </c>
      <c r="V344">
        <v>2852</v>
      </c>
      <c r="W344">
        <v>1.2800000000000001E-2</v>
      </c>
      <c r="X344">
        <v>-0.49469999999999997</v>
      </c>
      <c r="Y344">
        <v>2415</v>
      </c>
      <c r="Z344">
        <v>-2.58E-2</v>
      </c>
      <c r="AA344">
        <v>-0.2666</v>
      </c>
      <c r="AB344">
        <v>190.995902</v>
      </c>
      <c r="AC344">
        <v>2.2000000000000001E-3</v>
      </c>
      <c r="AD344">
        <v>5.4699999999999999E-2</v>
      </c>
      <c r="AE344">
        <v>1868</v>
      </c>
      <c r="AF344">
        <v>-8.0000000000000002E-3</v>
      </c>
      <c r="AG344">
        <v>-9.4999999999999998E-3</v>
      </c>
      <c r="AH344">
        <v>597034.6618</v>
      </c>
      <c r="AI344">
        <v>-8.5000000000000006E-3</v>
      </c>
      <c r="AJ344">
        <v>-1.9E-3</v>
      </c>
      <c r="AK344">
        <v>12592</v>
      </c>
      <c r="AL344">
        <v>4.0000000000000002E-4</v>
      </c>
      <c r="AM344">
        <v>-0.2223</v>
      </c>
      <c r="AN344">
        <v>0.23729979400000001</v>
      </c>
      <c r="AO344">
        <v>-8.0000000000000002E-3</v>
      </c>
      <c r="AP344">
        <v>-1.7999999999999999E-2</v>
      </c>
    </row>
    <row r="345" spans="1:42">
      <c r="A345">
        <v>202009</v>
      </c>
      <c r="B345" t="s">
        <v>2008</v>
      </c>
      <c r="C345" t="s">
        <v>2211</v>
      </c>
      <c r="D345" t="s">
        <v>2212</v>
      </c>
      <c r="E345" s="6">
        <f t="shared" si="10"/>
        <v>44075</v>
      </c>
      <c r="F345" s="6" t="str">
        <f t="shared" si="11"/>
        <v>Arkansas-44104</v>
      </c>
      <c r="G345">
        <v>210000</v>
      </c>
      <c r="H345">
        <v>0</v>
      </c>
      <c r="I345">
        <v>0.1032</v>
      </c>
      <c r="J345">
        <v>8010</v>
      </c>
      <c r="K345">
        <v>-6.0999999999999999E-2</v>
      </c>
      <c r="L345">
        <v>-0.4551</v>
      </c>
      <c r="M345">
        <v>65.5</v>
      </c>
      <c r="N345">
        <v>-7.5757580000000001E-3</v>
      </c>
      <c r="O345">
        <v>-0.19135802499999999</v>
      </c>
      <c r="P345">
        <v>2948</v>
      </c>
      <c r="Q345">
        <v>-6.1100000000000002E-2</v>
      </c>
      <c r="R345">
        <v>-0.21429999999999999</v>
      </c>
      <c r="S345">
        <v>188</v>
      </c>
      <c r="T345">
        <v>0.5161</v>
      </c>
      <c r="U345">
        <v>1.2381</v>
      </c>
      <c r="V345">
        <v>1512</v>
      </c>
      <c r="W345">
        <v>-4.2999999999999997E-2</v>
      </c>
      <c r="X345">
        <v>-0.48080000000000001</v>
      </c>
      <c r="Y345">
        <v>4595</v>
      </c>
      <c r="Z345">
        <v>-2.2800000000000001E-2</v>
      </c>
      <c r="AA345">
        <v>0.58779999999999999</v>
      </c>
      <c r="AB345">
        <v>103.3229474</v>
      </c>
      <c r="AC345">
        <v>1.2999999999999999E-3</v>
      </c>
      <c r="AD345">
        <v>8.1699999999999995E-2</v>
      </c>
      <c r="AE345">
        <v>1984</v>
      </c>
      <c r="AF345">
        <v>5.0000000000000001E-4</v>
      </c>
      <c r="AG345">
        <v>3.8699999999999998E-2</v>
      </c>
      <c r="AH345">
        <v>294572.54710000003</v>
      </c>
      <c r="AI345">
        <v>1.43E-2</v>
      </c>
      <c r="AJ345">
        <v>0.11899999999999999</v>
      </c>
      <c r="AK345">
        <v>12605</v>
      </c>
      <c r="AL345">
        <v>-4.7399999999999998E-2</v>
      </c>
      <c r="AM345">
        <v>-0.28349999999999997</v>
      </c>
      <c r="AN345">
        <v>0.57365792800000004</v>
      </c>
      <c r="AO345">
        <v>2.24E-2</v>
      </c>
      <c r="AP345">
        <v>0.37680000000000002</v>
      </c>
    </row>
    <row r="346" spans="1:42">
      <c r="A346">
        <v>202009</v>
      </c>
      <c r="B346" t="s">
        <v>2008</v>
      </c>
      <c r="C346" t="s">
        <v>2177</v>
      </c>
      <c r="D346" t="s">
        <v>2178</v>
      </c>
      <c r="E346" s="6">
        <f t="shared" si="10"/>
        <v>44075</v>
      </c>
      <c r="F346" s="6" t="str">
        <f t="shared" si="11"/>
        <v>New jersey-44104</v>
      </c>
      <c r="G346">
        <v>449462</v>
      </c>
      <c r="H346">
        <v>1E-3</v>
      </c>
      <c r="I346">
        <v>0.15390000000000001</v>
      </c>
      <c r="J346">
        <v>29710</v>
      </c>
      <c r="K346">
        <v>-9.4000000000000004E-3</v>
      </c>
      <c r="L346">
        <v>-0.40229999999999999</v>
      </c>
      <c r="M346">
        <v>41</v>
      </c>
      <c r="N346">
        <v>-2.3809523999999999E-2</v>
      </c>
      <c r="O346">
        <v>-0.35433070900000002</v>
      </c>
      <c r="P346">
        <v>16316</v>
      </c>
      <c r="Q346">
        <v>1.32E-2</v>
      </c>
      <c r="R346">
        <v>-0.1249</v>
      </c>
      <c r="S346">
        <v>816</v>
      </c>
      <c r="T346">
        <v>8.5099999999999995E-2</v>
      </c>
      <c r="U346">
        <v>1.2174</v>
      </c>
      <c r="V346">
        <v>5684</v>
      </c>
      <c r="W346">
        <v>-2.47E-2</v>
      </c>
      <c r="X346">
        <v>-0.55969999999999998</v>
      </c>
      <c r="Y346">
        <v>9943</v>
      </c>
      <c r="Z346">
        <v>2.2700000000000001E-2</v>
      </c>
      <c r="AA346">
        <v>6.4984999999999999</v>
      </c>
      <c r="AB346">
        <v>0</v>
      </c>
      <c r="AD346">
        <v>-1</v>
      </c>
      <c r="AE346">
        <v>0</v>
      </c>
      <c r="AG346">
        <v>-1</v>
      </c>
      <c r="AH346">
        <v>650429.46490000002</v>
      </c>
      <c r="AI346">
        <v>5.7999999999999996E-3</v>
      </c>
      <c r="AJ346">
        <v>0.1736</v>
      </c>
      <c r="AK346">
        <v>39653</v>
      </c>
      <c r="AL346">
        <v>-1.5E-3</v>
      </c>
      <c r="AM346">
        <v>-0.223</v>
      </c>
      <c r="AN346">
        <v>0.334668462</v>
      </c>
      <c r="AO346">
        <v>1.0500000000000001E-2</v>
      </c>
      <c r="AP346">
        <v>0.308</v>
      </c>
    </row>
    <row r="347" spans="1:42">
      <c r="A347">
        <v>202009</v>
      </c>
      <c r="B347" t="s">
        <v>2008</v>
      </c>
      <c r="C347" t="s">
        <v>2145</v>
      </c>
      <c r="D347" t="s">
        <v>2146</v>
      </c>
      <c r="E347" s="6">
        <f t="shared" si="10"/>
        <v>44075</v>
      </c>
      <c r="F347" s="6" t="str">
        <f t="shared" si="11"/>
        <v>Indiana-44104</v>
      </c>
      <c r="G347">
        <v>227450</v>
      </c>
      <c r="H347">
        <v>-3.1699999999999999E-2</v>
      </c>
      <c r="I347">
        <v>0.1431</v>
      </c>
      <c r="J347">
        <v>10244</v>
      </c>
      <c r="K347">
        <v>4.0000000000000001E-3</v>
      </c>
      <c r="L347">
        <v>-0.54630000000000001</v>
      </c>
      <c r="M347">
        <v>45.5</v>
      </c>
      <c r="N347">
        <v>-7.1428570999999996E-2</v>
      </c>
      <c r="O347">
        <v>-0.1875</v>
      </c>
      <c r="P347">
        <v>6704</v>
      </c>
      <c r="Q347">
        <v>7.9899999999999999E-2</v>
      </c>
      <c r="R347">
        <v>-0.21199999999999999</v>
      </c>
      <c r="S347">
        <v>304</v>
      </c>
      <c r="T347">
        <v>-6.1699999999999998E-2</v>
      </c>
      <c r="U347">
        <v>0.52</v>
      </c>
      <c r="V347">
        <v>3676</v>
      </c>
      <c r="W347">
        <v>5.2699999999999997E-2</v>
      </c>
      <c r="X347">
        <v>-0.55079999999999996</v>
      </c>
      <c r="Y347">
        <v>8503</v>
      </c>
      <c r="Z347">
        <v>-6.2199999999999998E-2</v>
      </c>
      <c r="AA347">
        <v>-6.8599999999999994E-2</v>
      </c>
      <c r="AB347">
        <v>107.8849002</v>
      </c>
      <c r="AC347">
        <v>-5.5999999999999999E-3</v>
      </c>
      <c r="AD347">
        <v>0.1174</v>
      </c>
      <c r="AE347">
        <v>1973</v>
      </c>
      <c r="AF347">
        <v>-2.0400000000000001E-2</v>
      </c>
      <c r="AG347">
        <v>-2.8E-3</v>
      </c>
      <c r="AH347">
        <v>300234.48830000003</v>
      </c>
      <c r="AI347">
        <v>-1.8700000000000001E-2</v>
      </c>
      <c r="AJ347">
        <v>0.1384</v>
      </c>
      <c r="AK347">
        <v>18747</v>
      </c>
      <c r="AL347">
        <v>-2.7099999999999999E-2</v>
      </c>
      <c r="AM347">
        <v>-0.4088</v>
      </c>
      <c r="AN347">
        <v>0.83004685700000003</v>
      </c>
      <c r="AO347">
        <v>-5.8599999999999999E-2</v>
      </c>
      <c r="AP347">
        <v>0.42580000000000001</v>
      </c>
    </row>
    <row r="348" spans="1:42">
      <c r="A348">
        <v>202009</v>
      </c>
      <c r="B348" t="s">
        <v>2008</v>
      </c>
      <c r="C348" t="s">
        <v>2203</v>
      </c>
      <c r="D348" t="s">
        <v>2204</v>
      </c>
      <c r="E348" s="6">
        <f t="shared" si="10"/>
        <v>44075</v>
      </c>
      <c r="F348" s="6" t="str">
        <f t="shared" si="11"/>
        <v>West virginia-44104</v>
      </c>
      <c r="G348">
        <v>169900</v>
      </c>
      <c r="H348">
        <v>-2.86E-2</v>
      </c>
      <c r="I348">
        <v>-2.86E-2</v>
      </c>
      <c r="J348">
        <v>4654</v>
      </c>
      <c r="K348">
        <v>-3.04E-2</v>
      </c>
      <c r="L348">
        <v>-0.44169999999999998</v>
      </c>
      <c r="M348">
        <v>77.5</v>
      </c>
      <c r="N348">
        <v>-7.7380952000000003E-2</v>
      </c>
      <c r="O348">
        <v>-0.15760869599999999</v>
      </c>
      <c r="P348">
        <v>1492</v>
      </c>
      <c r="Q348">
        <v>-4.8500000000000001E-2</v>
      </c>
      <c r="R348">
        <v>-0.18379999999999999</v>
      </c>
      <c r="S348">
        <v>76</v>
      </c>
      <c r="T348">
        <v>-0.26919999999999999</v>
      </c>
      <c r="U348">
        <v>0</v>
      </c>
      <c r="V348">
        <v>928</v>
      </c>
      <c r="W348">
        <v>-2.1100000000000001E-2</v>
      </c>
      <c r="X348">
        <v>-0.4642</v>
      </c>
      <c r="Y348">
        <v>2673</v>
      </c>
      <c r="Z348">
        <v>-1.6899999999999998E-2</v>
      </c>
      <c r="AA348">
        <v>0.20730000000000001</v>
      </c>
      <c r="AB348">
        <v>83.361846490000005</v>
      </c>
      <c r="AC348">
        <v>1.2999999999999999E-3</v>
      </c>
      <c r="AD348">
        <v>-2.8500000000000001E-2</v>
      </c>
      <c r="AE348">
        <v>1635</v>
      </c>
      <c r="AF348">
        <v>-1.03E-2</v>
      </c>
      <c r="AG348">
        <v>-4.0800000000000003E-2</v>
      </c>
      <c r="AH348">
        <v>253196.96249999999</v>
      </c>
      <c r="AI348">
        <v>4.0000000000000001E-3</v>
      </c>
      <c r="AJ348">
        <v>8.8300000000000003E-2</v>
      </c>
      <c r="AK348">
        <v>7327</v>
      </c>
      <c r="AL348">
        <v>-2.5499999999999998E-2</v>
      </c>
      <c r="AM348">
        <v>-0.30549999999999999</v>
      </c>
      <c r="AN348">
        <v>0.57434465000000001</v>
      </c>
      <c r="AO348">
        <v>7.9000000000000008E-3</v>
      </c>
      <c r="AP348">
        <v>0.30869999999999997</v>
      </c>
    </row>
    <row r="349" spans="1:42">
      <c r="A349">
        <v>202009</v>
      </c>
      <c r="B349" t="s">
        <v>2008</v>
      </c>
      <c r="C349" t="s">
        <v>2143</v>
      </c>
      <c r="D349" t="s">
        <v>2144</v>
      </c>
      <c r="E349" s="6">
        <f t="shared" si="10"/>
        <v>44075</v>
      </c>
      <c r="F349" s="6" t="str">
        <f t="shared" si="11"/>
        <v>Mississippi-44104</v>
      </c>
      <c r="G349">
        <v>228750</v>
      </c>
      <c r="H349">
        <v>5.4999999999999997E-3</v>
      </c>
      <c r="I349">
        <v>0.14460000000000001</v>
      </c>
      <c r="J349">
        <v>6538</v>
      </c>
      <c r="K349">
        <v>-4.36E-2</v>
      </c>
      <c r="L349">
        <v>-0.3926</v>
      </c>
      <c r="M349">
        <v>79.5</v>
      </c>
      <c r="N349">
        <v>-1.8518519000000001E-2</v>
      </c>
      <c r="O349">
        <v>-0.135869565</v>
      </c>
      <c r="P349">
        <v>2000</v>
      </c>
      <c r="Q349">
        <v>-3.2899999999999999E-2</v>
      </c>
      <c r="R349">
        <v>-0.21379999999999999</v>
      </c>
      <c r="S349">
        <v>216</v>
      </c>
      <c r="T349">
        <v>-0.1429</v>
      </c>
      <c r="U349">
        <v>1</v>
      </c>
      <c r="V349">
        <v>1224</v>
      </c>
      <c r="W349">
        <v>-6.13E-2</v>
      </c>
      <c r="X349">
        <v>-0.4536</v>
      </c>
      <c r="Y349">
        <v>4125</v>
      </c>
      <c r="Z349">
        <v>-5.3199999999999997E-2</v>
      </c>
      <c r="AA349">
        <v>0.39219999999999999</v>
      </c>
      <c r="AB349">
        <v>103.4276598</v>
      </c>
      <c r="AC349">
        <v>2.8999999999999998E-3</v>
      </c>
      <c r="AD349">
        <v>7.5399999999999995E-2</v>
      </c>
      <c r="AE349">
        <v>2050</v>
      </c>
      <c r="AF349">
        <v>-3.8999999999999998E-3</v>
      </c>
      <c r="AG349">
        <v>2.8400000000000002E-2</v>
      </c>
      <c r="AH349">
        <v>295105.20120000001</v>
      </c>
      <c r="AI349">
        <v>2.8199999999999999E-2</v>
      </c>
      <c r="AJ349">
        <v>0.12230000000000001</v>
      </c>
      <c r="AK349">
        <v>10663</v>
      </c>
      <c r="AL349">
        <v>-4.7399999999999998E-2</v>
      </c>
      <c r="AM349">
        <v>-0.22320000000000001</v>
      </c>
      <c r="AN349">
        <v>0.63092688900000005</v>
      </c>
      <c r="AO349">
        <v>-6.4000000000000003E-3</v>
      </c>
      <c r="AP349">
        <v>0.35570000000000002</v>
      </c>
    </row>
    <row r="350" spans="1:42">
      <c r="A350">
        <v>202009</v>
      </c>
      <c r="B350" t="s">
        <v>2008</v>
      </c>
      <c r="C350" t="s">
        <v>2189</v>
      </c>
      <c r="D350" t="s">
        <v>2190</v>
      </c>
      <c r="E350" s="6">
        <f t="shared" si="10"/>
        <v>44075</v>
      </c>
      <c r="F350" s="6" t="str">
        <f t="shared" si="11"/>
        <v>Utah-44104</v>
      </c>
      <c r="G350">
        <v>510950</v>
      </c>
      <c r="H350">
        <v>2.3900000000000001E-2</v>
      </c>
      <c r="I350">
        <v>0.3009</v>
      </c>
      <c r="J350">
        <v>6141</v>
      </c>
      <c r="K350">
        <v>-0.1108</v>
      </c>
      <c r="L350">
        <v>-0.61350000000000005</v>
      </c>
      <c r="M350">
        <v>43</v>
      </c>
      <c r="N350">
        <v>-0.156862745</v>
      </c>
      <c r="O350">
        <v>-0.25217391300000003</v>
      </c>
      <c r="P350">
        <v>4020</v>
      </c>
      <c r="Q350">
        <v>-0.10349999999999999</v>
      </c>
      <c r="R350">
        <v>-0.2712</v>
      </c>
      <c r="S350">
        <v>640</v>
      </c>
      <c r="T350">
        <v>-0.15790000000000001</v>
      </c>
      <c r="U350">
        <v>0.6</v>
      </c>
      <c r="V350">
        <v>1520</v>
      </c>
      <c r="W350">
        <v>-4.5199999999999997E-2</v>
      </c>
      <c r="X350">
        <v>-0.66249999999999998</v>
      </c>
      <c r="Y350">
        <v>10360</v>
      </c>
      <c r="Z350">
        <v>-0.01</v>
      </c>
      <c r="AA350">
        <v>0.1671</v>
      </c>
      <c r="AB350">
        <v>202.4051173</v>
      </c>
      <c r="AC350">
        <v>2.4400000000000002E-2</v>
      </c>
      <c r="AD350">
        <v>0.2999</v>
      </c>
      <c r="AE350">
        <v>2545.5</v>
      </c>
      <c r="AF350">
        <v>-1.18E-2</v>
      </c>
      <c r="AG350">
        <v>-3.5999999999999999E-3</v>
      </c>
      <c r="AH350">
        <v>974254.11239999998</v>
      </c>
      <c r="AI350">
        <v>4.3400000000000001E-2</v>
      </c>
      <c r="AJ350">
        <v>0.54720000000000002</v>
      </c>
      <c r="AK350">
        <v>16501</v>
      </c>
      <c r="AL350">
        <v>-5.0099999999999999E-2</v>
      </c>
      <c r="AM350">
        <v>-0.3337</v>
      </c>
      <c r="AN350">
        <v>1.6870216579999999</v>
      </c>
      <c r="AO350">
        <v>0.17169999999999999</v>
      </c>
      <c r="AP350">
        <v>1.1283000000000001</v>
      </c>
    </row>
    <row r="351" spans="1:42">
      <c r="A351">
        <v>202009</v>
      </c>
      <c r="B351" t="s">
        <v>2008</v>
      </c>
      <c r="C351" t="s">
        <v>2221</v>
      </c>
      <c r="D351" t="s">
        <v>2222</v>
      </c>
      <c r="E351" s="6">
        <f t="shared" si="10"/>
        <v>44075</v>
      </c>
      <c r="F351" s="6" t="str">
        <f t="shared" si="11"/>
        <v>Connecticut-44104</v>
      </c>
      <c r="G351">
        <v>385900</v>
      </c>
      <c r="H351">
        <v>-1.03E-2</v>
      </c>
      <c r="I351">
        <v>7.3599999999999999E-2</v>
      </c>
      <c r="J351">
        <v>16110</v>
      </c>
      <c r="K351">
        <v>-2.5499999999999998E-2</v>
      </c>
      <c r="L351">
        <v>-0.29220000000000002</v>
      </c>
      <c r="M351">
        <v>48</v>
      </c>
      <c r="N351">
        <v>-2.0408163E-2</v>
      </c>
      <c r="O351">
        <v>-0.38461538499999998</v>
      </c>
      <c r="P351">
        <v>5980</v>
      </c>
      <c r="Q351">
        <v>1.9099999999999999E-2</v>
      </c>
      <c r="R351">
        <v>4.6899999999999997E-2</v>
      </c>
      <c r="S351">
        <v>380</v>
      </c>
      <c r="T351">
        <v>0.26669999999999999</v>
      </c>
      <c r="U351">
        <v>1.375</v>
      </c>
      <c r="V351">
        <v>2624</v>
      </c>
      <c r="W351">
        <v>7.1900000000000006E-2</v>
      </c>
      <c r="X351">
        <v>-0.56440000000000001</v>
      </c>
      <c r="Y351">
        <v>164</v>
      </c>
      <c r="Z351">
        <v>-4.0899999999999999E-2</v>
      </c>
      <c r="AA351">
        <v>0.28129999999999999</v>
      </c>
      <c r="AB351">
        <v>184.73577280000001</v>
      </c>
      <c r="AC351">
        <v>6.7999999999999996E-3</v>
      </c>
      <c r="AD351">
        <v>8.9099999999999999E-2</v>
      </c>
      <c r="AE351">
        <v>2093</v>
      </c>
      <c r="AF351">
        <v>-8.9999999999999993E-3</v>
      </c>
      <c r="AG351">
        <v>-5.0000000000000001E-4</v>
      </c>
      <c r="AH351">
        <v>811745.44409999996</v>
      </c>
      <c r="AI351">
        <v>5.1000000000000004E-3</v>
      </c>
      <c r="AJ351">
        <v>0.1242</v>
      </c>
      <c r="AK351">
        <v>16274</v>
      </c>
      <c r="AL351">
        <v>-2.5600000000000001E-2</v>
      </c>
      <c r="AM351">
        <v>-0.28899999999999998</v>
      </c>
      <c r="AN351">
        <v>1.0180012E-2</v>
      </c>
      <c r="AO351">
        <v>-2.0000000000000001E-4</v>
      </c>
      <c r="AP351">
        <v>4.5999999999999999E-3</v>
      </c>
    </row>
    <row r="352" spans="1:42">
      <c r="A352">
        <v>202009</v>
      </c>
      <c r="B352" t="s">
        <v>2008</v>
      </c>
      <c r="C352" t="s">
        <v>2197</v>
      </c>
      <c r="D352" t="s">
        <v>2198</v>
      </c>
      <c r="E352" s="6">
        <f t="shared" si="10"/>
        <v>44075</v>
      </c>
      <c r="F352" s="6" t="str">
        <f t="shared" si="11"/>
        <v>Delaware-44104</v>
      </c>
      <c r="G352">
        <v>349950</v>
      </c>
      <c r="H352">
        <v>1.14E-2</v>
      </c>
      <c r="I352">
        <v>7.6799999999999993E-2</v>
      </c>
      <c r="J352">
        <v>2320</v>
      </c>
      <c r="K352">
        <v>-8.8800000000000004E-2</v>
      </c>
      <c r="L352">
        <v>-0.46610000000000001</v>
      </c>
      <c r="M352">
        <v>64.5</v>
      </c>
      <c r="N352">
        <v>-9.1549296000000002E-2</v>
      </c>
      <c r="O352">
        <v>-0.295081967</v>
      </c>
      <c r="P352">
        <v>1216</v>
      </c>
      <c r="Q352">
        <v>2.01E-2</v>
      </c>
      <c r="R352">
        <v>-1.9400000000000001E-2</v>
      </c>
      <c r="S352">
        <v>492</v>
      </c>
      <c r="T352">
        <v>0.1827</v>
      </c>
      <c r="U352">
        <v>3.3929</v>
      </c>
      <c r="V352">
        <v>408</v>
      </c>
      <c r="W352">
        <v>-8.1100000000000005E-2</v>
      </c>
      <c r="X352">
        <v>-0.61650000000000005</v>
      </c>
      <c r="Y352">
        <v>778</v>
      </c>
      <c r="Z352">
        <v>6.1400000000000003E-2</v>
      </c>
      <c r="AA352">
        <v>0.8135</v>
      </c>
      <c r="AB352">
        <v>162.89242419999999</v>
      </c>
      <c r="AC352">
        <v>2.1299999999999999E-2</v>
      </c>
      <c r="AD352">
        <v>7.6600000000000001E-2</v>
      </c>
      <c r="AE352">
        <v>2000</v>
      </c>
      <c r="AF352">
        <v>-1.5699999999999999E-2</v>
      </c>
      <c r="AG352">
        <v>6.4999999999999997E-3</v>
      </c>
      <c r="AH352">
        <v>470137.52990000002</v>
      </c>
      <c r="AI352">
        <v>-3.0000000000000001E-3</v>
      </c>
      <c r="AJ352">
        <v>9.9699999999999997E-2</v>
      </c>
      <c r="AK352">
        <v>3098</v>
      </c>
      <c r="AL352">
        <v>-5.5199999999999999E-2</v>
      </c>
      <c r="AM352">
        <v>-0.35110000000000002</v>
      </c>
      <c r="AN352">
        <v>0.33534482799999998</v>
      </c>
      <c r="AO352">
        <v>4.7399999999999998E-2</v>
      </c>
      <c r="AP352">
        <v>0.2366</v>
      </c>
    </row>
    <row r="353" spans="1:42">
      <c r="A353">
        <v>202009</v>
      </c>
      <c r="B353" t="s">
        <v>2008</v>
      </c>
      <c r="C353" t="s">
        <v>2151</v>
      </c>
      <c r="D353" t="s">
        <v>2152</v>
      </c>
      <c r="E353" s="6">
        <f t="shared" si="10"/>
        <v>44075</v>
      </c>
      <c r="F353" s="6" t="str">
        <f t="shared" si="11"/>
        <v>California-44104</v>
      </c>
      <c r="G353">
        <v>724500</v>
      </c>
      <c r="H353">
        <v>6.3E-3</v>
      </c>
      <c r="I353">
        <v>0.23849999999999999</v>
      </c>
      <c r="J353">
        <v>52810</v>
      </c>
      <c r="K353">
        <v>4.0000000000000002E-4</v>
      </c>
      <c r="L353">
        <v>-0.4199</v>
      </c>
      <c r="M353">
        <v>42</v>
      </c>
      <c r="N353">
        <v>-4.5454544999999999E-2</v>
      </c>
      <c r="O353">
        <v>-0.192307692</v>
      </c>
      <c r="P353">
        <v>39720</v>
      </c>
      <c r="Q353">
        <v>8.2299999999999998E-2</v>
      </c>
      <c r="R353">
        <v>-6.0499999999999998E-2</v>
      </c>
      <c r="S353">
        <v>1936</v>
      </c>
      <c r="T353">
        <v>-8.5099999999999995E-2</v>
      </c>
      <c r="U353">
        <v>0.15509999999999999</v>
      </c>
      <c r="V353">
        <v>12504</v>
      </c>
      <c r="W353">
        <v>8.0999999999999996E-3</v>
      </c>
      <c r="X353">
        <v>-0.58609999999999995</v>
      </c>
      <c r="Y353">
        <v>59561</v>
      </c>
      <c r="Z353">
        <v>-2.8999999999999998E-3</v>
      </c>
      <c r="AA353">
        <v>0.2472</v>
      </c>
      <c r="AB353">
        <v>409.81988109999998</v>
      </c>
      <c r="AC353">
        <v>1.7899999999999999E-2</v>
      </c>
      <c r="AD353">
        <v>0.29530000000000001</v>
      </c>
      <c r="AE353">
        <v>1834</v>
      </c>
      <c r="AF353">
        <v>-9.7000000000000003E-3</v>
      </c>
      <c r="AG353">
        <v>-1.5800000000000002E-2</v>
      </c>
      <c r="AH353">
        <v>1497087.5870000001</v>
      </c>
      <c r="AI353">
        <v>1.12E-2</v>
      </c>
      <c r="AJ353">
        <v>0.28799999999999998</v>
      </c>
      <c r="AK353">
        <v>112371</v>
      </c>
      <c r="AL353">
        <v>-1.2999999999999999E-3</v>
      </c>
      <c r="AM353">
        <v>-0.1903</v>
      </c>
      <c r="AN353">
        <v>1.127835637</v>
      </c>
      <c r="AO353">
        <v>-3.7000000000000002E-3</v>
      </c>
      <c r="AP353">
        <v>0.60319999999999996</v>
      </c>
    </row>
    <row r="354" spans="1:42">
      <c r="A354">
        <v>202009</v>
      </c>
      <c r="B354" t="s">
        <v>2008</v>
      </c>
      <c r="C354" t="s">
        <v>2193</v>
      </c>
      <c r="D354" t="s">
        <v>2194</v>
      </c>
      <c r="E354" s="6">
        <f t="shared" si="10"/>
        <v>44075</v>
      </c>
      <c r="F354" s="6" t="str">
        <f t="shared" si="11"/>
        <v>Arizona-44104</v>
      </c>
      <c r="G354">
        <v>391700</v>
      </c>
      <c r="H354">
        <v>-2.5000000000000001E-3</v>
      </c>
      <c r="I354">
        <v>8.8400000000000006E-2</v>
      </c>
      <c r="J354">
        <v>11558</v>
      </c>
      <c r="K354">
        <v>-1.7500000000000002E-2</v>
      </c>
      <c r="L354">
        <v>-0.46760000000000002</v>
      </c>
      <c r="M354">
        <v>41</v>
      </c>
      <c r="N354">
        <v>-8.8888888999999999E-2</v>
      </c>
      <c r="O354">
        <v>-0.28695652199999999</v>
      </c>
      <c r="P354">
        <v>8928</v>
      </c>
      <c r="Q354">
        <v>2.24E-2</v>
      </c>
      <c r="R354">
        <v>-0.08</v>
      </c>
      <c r="S354">
        <v>1224</v>
      </c>
      <c r="T354">
        <v>9.2899999999999996E-2</v>
      </c>
      <c r="U354">
        <v>0.35399999999999998</v>
      </c>
      <c r="V354">
        <v>3848</v>
      </c>
      <c r="W354">
        <v>0.03</v>
      </c>
      <c r="X354">
        <v>-0.56169999999999998</v>
      </c>
      <c r="Y354">
        <v>19066</v>
      </c>
      <c r="Z354">
        <v>3.4299999999999997E-2</v>
      </c>
      <c r="AA354">
        <v>0.30930000000000002</v>
      </c>
      <c r="AB354">
        <v>202.1484375</v>
      </c>
      <c r="AC354">
        <v>1.6400000000000001E-2</v>
      </c>
      <c r="AD354">
        <v>0.15459999999999999</v>
      </c>
      <c r="AE354">
        <v>2028.5</v>
      </c>
      <c r="AF354">
        <v>-1.0999999999999999E-2</v>
      </c>
      <c r="AG354">
        <v>-5.0200000000000002E-2</v>
      </c>
      <c r="AH354">
        <v>647470.04070000001</v>
      </c>
      <c r="AI354">
        <v>1.46E-2</v>
      </c>
      <c r="AJ354">
        <v>0.17100000000000001</v>
      </c>
      <c r="AK354">
        <v>30624</v>
      </c>
      <c r="AL354">
        <v>1.41E-2</v>
      </c>
      <c r="AM354">
        <v>-0.15570000000000001</v>
      </c>
      <c r="AN354">
        <v>1.6495933549999999</v>
      </c>
      <c r="AO354">
        <v>8.2600000000000007E-2</v>
      </c>
      <c r="AP354">
        <v>0.9788</v>
      </c>
    </row>
    <row r="355" spans="1:42">
      <c r="A355">
        <v>202009</v>
      </c>
      <c r="B355" t="s">
        <v>2008</v>
      </c>
      <c r="C355" t="s">
        <v>2167</v>
      </c>
      <c r="D355" t="s">
        <v>2168</v>
      </c>
      <c r="E355" s="6">
        <f t="shared" si="10"/>
        <v>44075</v>
      </c>
      <c r="F355" s="6" t="str">
        <f t="shared" si="11"/>
        <v>Kansas-44104</v>
      </c>
      <c r="G355">
        <v>215000</v>
      </c>
      <c r="H355">
        <v>0</v>
      </c>
      <c r="I355">
        <v>0.1148</v>
      </c>
      <c r="J355">
        <v>5402</v>
      </c>
      <c r="K355">
        <v>-4.1300000000000003E-2</v>
      </c>
      <c r="L355">
        <v>-0.4783</v>
      </c>
      <c r="M355">
        <v>56.5</v>
      </c>
      <c r="N355">
        <v>-5.8333333000000001E-2</v>
      </c>
      <c r="O355">
        <v>-0.143939394</v>
      </c>
      <c r="P355">
        <v>2720</v>
      </c>
      <c r="Q355">
        <v>-4.4000000000000003E-3</v>
      </c>
      <c r="R355">
        <v>-0.24610000000000001</v>
      </c>
      <c r="S355">
        <v>176</v>
      </c>
      <c r="T355">
        <v>7.3200000000000001E-2</v>
      </c>
      <c r="U355">
        <v>2.3300000000000001E-2</v>
      </c>
      <c r="V355">
        <v>1444</v>
      </c>
      <c r="W355">
        <v>-6.7199999999999996E-2</v>
      </c>
      <c r="X355">
        <v>-0.52439999999999998</v>
      </c>
      <c r="Y355">
        <v>6163</v>
      </c>
      <c r="Z355">
        <v>0</v>
      </c>
      <c r="AA355">
        <v>1.7222</v>
      </c>
      <c r="AB355">
        <v>99.995588889999993</v>
      </c>
      <c r="AC355">
        <v>-6.9999999999999999E-4</v>
      </c>
      <c r="AD355">
        <v>6.0499999999999998E-2</v>
      </c>
      <c r="AE355">
        <v>2042</v>
      </c>
      <c r="AF355">
        <v>-2.8999999999999998E-3</v>
      </c>
      <c r="AG355">
        <v>1.52E-2</v>
      </c>
      <c r="AH355">
        <v>307445.65500000003</v>
      </c>
      <c r="AI355">
        <v>-1.0500000000000001E-2</v>
      </c>
      <c r="AJ355">
        <v>0.1028</v>
      </c>
      <c r="AK355">
        <v>11565</v>
      </c>
      <c r="AL355">
        <v>-1.9699999999999999E-2</v>
      </c>
      <c r="AM355">
        <v>-8.3500000000000005E-2</v>
      </c>
      <c r="AN355">
        <v>1.1408737499999999</v>
      </c>
      <c r="AO355">
        <v>4.7199999999999999E-2</v>
      </c>
      <c r="AP355">
        <v>0.92220000000000002</v>
      </c>
    </row>
    <row r="356" spans="1:42">
      <c r="A356">
        <v>202009</v>
      </c>
      <c r="B356" t="s">
        <v>2008</v>
      </c>
      <c r="C356" t="s">
        <v>2217</v>
      </c>
      <c r="D356" t="s">
        <v>2218</v>
      </c>
      <c r="E356" s="6">
        <f t="shared" si="10"/>
        <v>44075</v>
      </c>
      <c r="F356" s="6" t="str">
        <f t="shared" si="11"/>
        <v>Nebraska-44104</v>
      </c>
      <c r="G356">
        <v>249250</v>
      </c>
      <c r="H356">
        <v>-3.0000000000000001E-3</v>
      </c>
      <c r="I356">
        <v>6.0900000000000003E-2</v>
      </c>
      <c r="J356">
        <v>3847</v>
      </c>
      <c r="K356">
        <v>-2.4299999999999999E-2</v>
      </c>
      <c r="L356">
        <v>-0.376</v>
      </c>
      <c r="M356">
        <v>58.5</v>
      </c>
      <c r="N356">
        <v>-8.4745759999999993E-3</v>
      </c>
      <c r="O356">
        <v>0.17</v>
      </c>
      <c r="P356">
        <v>1928</v>
      </c>
      <c r="Q356">
        <v>-2.0999999999999999E-3</v>
      </c>
      <c r="R356">
        <v>-0.23369999999999999</v>
      </c>
      <c r="S356">
        <v>148</v>
      </c>
      <c r="T356">
        <v>-0.43080000000000002</v>
      </c>
      <c r="U356">
        <v>0.68179999999999996</v>
      </c>
      <c r="V356">
        <v>724</v>
      </c>
      <c r="W356">
        <v>-5.2400000000000002E-2</v>
      </c>
      <c r="X356">
        <v>-0.55420000000000003</v>
      </c>
      <c r="Y356">
        <v>4754</v>
      </c>
      <c r="Z356">
        <v>-1.9E-3</v>
      </c>
      <c r="AA356">
        <v>9.7314000000000007</v>
      </c>
      <c r="AB356">
        <v>118.5557044</v>
      </c>
      <c r="AC356">
        <v>8.9999999999999993E-3</v>
      </c>
      <c r="AD356">
        <v>3.32E-2</v>
      </c>
      <c r="AE356">
        <v>2008.5</v>
      </c>
      <c r="AF356">
        <v>-2.07E-2</v>
      </c>
      <c r="AG356">
        <v>3.32E-2</v>
      </c>
      <c r="AH356">
        <v>304459.17910000001</v>
      </c>
      <c r="AI356">
        <v>-4.1000000000000003E-3</v>
      </c>
      <c r="AJ356">
        <v>6.9000000000000006E-2</v>
      </c>
      <c r="AK356">
        <v>8601</v>
      </c>
      <c r="AL356">
        <v>-1.21E-2</v>
      </c>
      <c r="AM356">
        <v>0.30159999999999998</v>
      </c>
      <c r="AN356">
        <v>1.2357681309999999</v>
      </c>
      <c r="AO356">
        <v>2.7799999999999998E-2</v>
      </c>
      <c r="AP356">
        <v>1.1638999999999999</v>
      </c>
    </row>
    <row r="357" spans="1:42">
      <c r="A357">
        <v>202009</v>
      </c>
      <c r="B357" t="s">
        <v>2008</v>
      </c>
      <c r="C357" t="s">
        <v>2173</v>
      </c>
      <c r="D357" t="s">
        <v>2174</v>
      </c>
      <c r="E357" s="6">
        <f t="shared" si="10"/>
        <v>44075</v>
      </c>
      <c r="F357" s="6" t="str">
        <f t="shared" si="11"/>
        <v>Michigan-44104</v>
      </c>
      <c r="G357">
        <v>249900</v>
      </c>
      <c r="H357">
        <v>-1.9599999999999999E-2</v>
      </c>
      <c r="I357">
        <v>0.13750000000000001</v>
      </c>
      <c r="J357">
        <v>22908</v>
      </c>
      <c r="K357">
        <v>-6.1199999999999997E-2</v>
      </c>
      <c r="L357">
        <v>-0.4914</v>
      </c>
      <c r="M357">
        <v>50</v>
      </c>
      <c r="N357">
        <v>0</v>
      </c>
      <c r="O357">
        <v>-0.122807018</v>
      </c>
      <c r="P357">
        <v>12540</v>
      </c>
      <c r="Q357">
        <v>-6.3899999999999998E-2</v>
      </c>
      <c r="R357">
        <v>-0.24929999999999999</v>
      </c>
      <c r="S357">
        <v>700</v>
      </c>
      <c r="T357">
        <v>1.7399999999999999E-2</v>
      </c>
      <c r="U357">
        <v>0.63549999999999995</v>
      </c>
      <c r="V357">
        <v>6260</v>
      </c>
      <c r="W357">
        <v>-4.1599999999999998E-2</v>
      </c>
      <c r="X357">
        <v>-0.57030000000000003</v>
      </c>
      <c r="Y357">
        <v>16792</v>
      </c>
      <c r="Z357">
        <v>-1.46E-2</v>
      </c>
      <c r="AA357">
        <v>1.3940999999999999</v>
      </c>
      <c r="AB357">
        <v>141.3900079</v>
      </c>
      <c r="AC357">
        <v>2.5999999999999999E-3</v>
      </c>
      <c r="AD357">
        <v>0.1308</v>
      </c>
      <c r="AE357">
        <v>1724.5</v>
      </c>
      <c r="AF357">
        <v>-1.7899999999999999E-2</v>
      </c>
      <c r="AG357">
        <v>1.5900000000000001E-2</v>
      </c>
      <c r="AH357">
        <v>360701.54320000001</v>
      </c>
      <c r="AI357">
        <v>-7.0000000000000001E-3</v>
      </c>
      <c r="AJ357">
        <v>0.17469999999999999</v>
      </c>
      <c r="AK357">
        <v>39700</v>
      </c>
      <c r="AL357">
        <v>-4.2000000000000003E-2</v>
      </c>
      <c r="AM357">
        <v>-0.23730000000000001</v>
      </c>
      <c r="AN357">
        <v>0.73301903300000004</v>
      </c>
      <c r="AO357">
        <v>3.4700000000000002E-2</v>
      </c>
      <c r="AP357">
        <v>0.57730000000000004</v>
      </c>
    </row>
    <row r="358" spans="1:42">
      <c r="A358">
        <v>202009</v>
      </c>
      <c r="B358" t="s">
        <v>2008</v>
      </c>
      <c r="C358" t="s">
        <v>2209</v>
      </c>
      <c r="D358" t="s">
        <v>2210</v>
      </c>
      <c r="E358" s="6">
        <f t="shared" si="10"/>
        <v>44075</v>
      </c>
      <c r="F358" s="6" t="str">
        <f t="shared" si="11"/>
        <v>Missouri-44104</v>
      </c>
      <c r="G358">
        <v>229900</v>
      </c>
      <c r="H358">
        <v>-4.0000000000000002E-4</v>
      </c>
      <c r="I358">
        <v>0.1328</v>
      </c>
      <c r="J358">
        <v>13560</v>
      </c>
      <c r="K358">
        <v>-0.02</v>
      </c>
      <c r="L358">
        <v>-0.43990000000000001</v>
      </c>
      <c r="M358">
        <v>56.5</v>
      </c>
      <c r="N358">
        <v>-4.2372881000000001E-2</v>
      </c>
      <c r="O358">
        <v>-0.156716418</v>
      </c>
      <c r="P358">
        <v>7232</v>
      </c>
      <c r="Q358">
        <v>6.4199999999999993E-2</v>
      </c>
      <c r="R358">
        <v>-0.14799999999999999</v>
      </c>
      <c r="S358">
        <v>864</v>
      </c>
      <c r="T358">
        <v>0.4118</v>
      </c>
      <c r="U358">
        <v>2.7894999999999999</v>
      </c>
      <c r="V358">
        <v>3576</v>
      </c>
      <c r="W358">
        <v>3.8300000000000001E-2</v>
      </c>
      <c r="X358">
        <v>-0.49690000000000001</v>
      </c>
      <c r="Y358">
        <v>15157</v>
      </c>
      <c r="Z358">
        <v>-1.95E-2</v>
      </c>
      <c r="AA358">
        <v>0.6321</v>
      </c>
      <c r="AB358">
        <v>116.90305859999999</v>
      </c>
      <c r="AC358">
        <v>8.0000000000000002E-3</v>
      </c>
      <c r="AD358">
        <v>7.5899999999999995E-2</v>
      </c>
      <c r="AE358">
        <v>1857.5</v>
      </c>
      <c r="AF358">
        <v>-1.46E-2</v>
      </c>
      <c r="AG358">
        <v>4.9799999999999997E-2</v>
      </c>
      <c r="AH358">
        <v>322756.83149999997</v>
      </c>
      <c r="AI358">
        <v>1.4E-3</v>
      </c>
      <c r="AJ358">
        <v>0.14990000000000001</v>
      </c>
      <c r="AK358">
        <v>28717</v>
      </c>
      <c r="AL358">
        <v>-1.9800000000000002E-2</v>
      </c>
      <c r="AM358">
        <v>-0.14269999999999999</v>
      </c>
      <c r="AN358">
        <v>1.117772861</v>
      </c>
      <c r="AO358">
        <v>5.9999999999999995E-4</v>
      </c>
      <c r="AP358">
        <v>0.73419999999999996</v>
      </c>
    </row>
    <row r="359" spans="1:42">
      <c r="A359">
        <v>202008</v>
      </c>
      <c r="B359" t="s">
        <v>2008</v>
      </c>
      <c r="C359" t="s">
        <v>2159</v>
      </c>
      <c r="D359" t="s">
        <v>2160</v>
      </c>
      <c r="E359" s="6">
        <f t="shared" si="10"/>
        <v>44044</v>
      </c>
      <c r="F359" s="6" t="str">
        <f t="shared" si="11"/>
        <v>Maine-44074</v>
      </c>
      <c r="G359">
        <v>299000</v>
      </c>
      <c r="H359">
        <v>0</v>
      </c>
      <c r="I359">
        <v>0.13750000000000001</v>
      </c>
      <c r="J359">
        <v>5009</v>
      </c>
      <c r="K359">
        <v>-8.9300000000000004E-2</v>
      </c>
      <c r="L359">
        <v>-0.46110000000000001</v>
      </c>
      <c r="M359">
        <v>64</v>
      </c>
      <c r="N359">
        <v>-1.5384615000000001E-2</v>
      </c>
      <c r="O359">
        <v>-0.111111111</v>
      </c>
      <c r="P359">
        <v>2092</v>
      </c>
      <c r="Q359">
        <v>-4.7399999999999998E-2</v>
      </c>
      <c r="R359">
        <v>-0.16719999999999999</v>
      </c>
      <c r="S359">
        <v>104</v>
      </c>
      <c r="T359">
        <v>0.44440000000000002</v>
      </c>
      <c r="U359">
        <v>0.44440000000000002</v>
      </c>
      <c r="V359">
        <v>884</v>
      </c>
      <c r="W359">
        <v>-7.1400000000000005E-2</v>
      </c>
      <c r="X359">
        <v>-0.59519999999999995</v>
      </c>
      <c r="Y359">
        <v>1469</v>
      </c>
      <c r="Z359">
        <v>0.13350000000000001</v>
      </c>
      <c r="AA359">
        <v>0.33910000000000001</v>
      </c>
      <c r="AB359">
        <v>170.09213320000001</v>
      </c>
      <c r="AC359">
        <v>-8.2000000000000007E-3</v>
      </c>
      <c r="AD359">
        <v>0.1086</v>
      </c>
      <c r="AE359">
        <v>1704</v>
      </c>
      <c r="AF359">
        <v>-4.7000000000000002E-3</v>
      </c>
      <c r="AG359">
        <v>2.3999999999999998E-3</v>
      </c>
      <c r="AH359">
        <v>452203.06640000001</v>
      </c>
      <c r="AI359">
        <v>1.0999999999999999E-2</v>
      </c>
      <c r="AJ359">
        <v>0.1704</v>
      </c>
      <c r="AK359">
        <v>6478</v>
      </c>
      <c r="AL359">
        <v>-4.6800000000000001E-2</v>
      </c>
      <c r="AM359">
        <v>-0.37659999999999999</v>
      </c>
      <c r="AN359">
        <v>0.29327210999999997</v>
      </c>
      <c r="AO359">
        <v>5.7599999999999998E-2</v>
      </c>
      <c r="AP359">
        <v>0.17519999999999999</v>
      </c>
    </row>
    <row r="360" spans="1:42">
      <c r="A360">
        <v>202008</v>
      </c>
      <c r="B360" t="s">
        <v>2008</v>
      </c>
      <c r="C360" t="s">
        <v>2127</v>
      </c>
      <c r="D360" t="s">
        <v>2128</v>
      </c>
      <c r="E360" s="6">
        <f t="shared" si="10"/>
        <v>44044</v>
      </c>
      <c r="F360" s="6" t="str">
        <f t="shared" si="11"/>
        <v>Virginia-44074</v>
      </c>
      <c r="G360">
        <v>364900</v>
      </c>
      <c r="H360">
        <v>1.38E-2</v>
      </c>
      <c r="I360">
        <v>9.6299999999999997E-2</v>
      </c>
      <c r="J360">
        <v>19762</v>
      </c>
      <c r="K360">
        <v>-7.8399999999999997E-2</v>
      </c>
      <c r="L360">
        <v>-0.44319999999999998</v>
      </c>
      <c r="M360">
        <v>49</v>
      </c>
      <c r="N360">
        <v>-0.125</v>
      </c>
      <c r="O360">
        <v>-0.222222222</v>
      </c>
      <c r="P360">
        <v>11336</v>
      </c>
      <c r="Q360">
        <v>0</v>
      </c>
      <c r="R360">
        <v>-8.7300000000000003E-2</v>
      </c>
      <c r="S360">
        <v>1448</v>
      </c>
      <c r="T360">
        <v>0.30220000000000002</v>
      </c>
      <c r="U360">
        <v>1.1939</v>
      </c>
      <c r="V360">
        <v>4196</v>
      </c>
      <c r="W360">
        <v>-6.0900000000000003E-2</v>
      </c>
      <c r="X360">
        <v>-0.57509999999999994</v>
      </c>
      <c r="Y360">
        <v>14026</v>
      </c>
      <c r="Z360">
        <v>2.7400000000000001E-2</v>
      </c>
      <c r="AA360">
        <v>0.34410000000000002</v>
      </c>
      <c r="AB360">
        <v>162.89542829999999</v>
      </c>
      <c r="AC360">
        <v>1.52E-2</v>
      </c>
      <c r="AD360">
        <v>0.1033</v>
      </c>
      <c r="AE360">
        <v>2151</v>
      </c>
      <c r="AF360">
        <v>-6.8999999999999999E-3</v>
      </c>
      <c r="AG360">
        <v>-4.7999999999999996E-3</v>
      </c>
      <c r="AH360">
        <v>523256.4976</v>
      </c>
      <c r="AI360">
        <v>1.9599999999999999E-2</v>
      </c>
      <c r="AJ360">
        <v>0.14710000000000001</v>
      </c>
      <c r="AK360">
        <v>33788</v>
      </c>
      <c r="AL360">
        <v>-3.73E-2</v>
      </c>
      <c r="AM360">
        <v>-0.26429999999999998</v>
      </c>
      <c r="AN360">
        <v>0.70974597699999997</v>
      </c>
      <c r="AO360">
        <v>7.3099999999999998E-2</v>
      </c>
      <c r="AP360">
        <v>0.4158</v>
      </c>
    </row>
    <row r="361" spans="1:42">
      <c r="A361">
        <v>202008</v>
      </c>
      <c r="B361" t="s">
        <v>2008</v>
      </c>
      <c r="C361" t="s">
        <v>2153</v>
      </c>
      <c r="D361" t="s">
        <v>2154</v>
      </c>
      <c r="E361" s="6">
        <f t="shared" si="10"/>
        <v>44044</v>
      </c>
      <c r="F361" s="6" t="str">
        <f t="shared" si="11"/>
        <v>Tennessee-44074</v>
      </c>
      <c r="G361">
        <v>329000</v>
      </c>
      <c r="H361">
        <v>1.1900000000000001E-2</v>
      </c>
      <c r="I361">
        <v>0.1236</v>
      </c>
      <c r="J361">
        <v>15726</v>
      </c>
      <c r="K361">
        <v>-0.1048</v>
      </c>
      <c r="L361">
        <v>-0.434</v>
      </c>
      <c r="M361">
        <v>46</v>
      </c>
      <c r="N361">
        <v>-6.1224489999999999E-2</v>
      </c>
      <c r="O361">
        <v>-0.178571429</v>
      </c>
      <c r="P361">
        <v>8620</v>
      </c>
      <c r="Q361">
        <v>-4.3499999999999997E-2</v>
      </c>
      <c r="R361">
        <v>-0.20799999999999999</v>
      </c>
      <c r="S361">
        <v>1252</v>
      </c>
      <c r="T361">
        <v>0.46260000000000001</v>
      </c>
      <c r="U361">
        <v>0.77839999999999998</v>
      </c>
      <c r="V361">
        <v>4136</v>
      </c>
      <c r="W361">
        <v>-7.0999999999999994E-2</v>
      </c>
      <c r="X361">
        <v>-0.4788</v>
      </c>
      <c r="Y361">
        <v>15133</v>
      </c>
      <c r="Z361">
        <v>-3.6400000000000002E-2</v>
      </c>
      <c r="AA361">
        <v>0.13550000000000001</v>
      </c>
      <c r="AB361">
        <v>144.36348050000001</v>
      </c>
      <c r="AC361">
        <v>4.4999999999999997E-3</v>
      </c>
      <c r="AD361">
        <v>0.1391</v>
      </c>
      <c r="AE361">
        <v>2002</v>
      </c>
      <c r="AF361">
        <v>-1.18E-2</v>
      </c>
      <c r="AG361">
        <v>-2.9600000000000001E-2</v>
      </c>
      <c r="AH361">
        <v>469394.39010000002</v>
      </c>
      <c r="AI361">
        <v>9.7999999999999997E-3</v>
      </c>
      <c r="AJ361">
        <v>0.16750000000000001</v>
      </c>
      <c r="AK361">
        <v>30859</v>
      </c>
      <c r="AL361">
        <v>-7.2499999999999995E-2</v>
      </c>
      <c r="AM361">
        <v>-0.24940000000000001</v>
      </c>
      <c r="AN361">
        <v>0.962291746</v>
      </c>
      <c r="AO361">
        <v>6.83E-2</v>
      </c>
      <c r="AP361">
        <v>0.48259999999999997</v>
      </c>
    </row>
    <row r="362" spans="1:42">
      <c r="A362">
        <v>202008</v>
      </c>
      <c r="B362" t="s">
        <v>2008</v>
      </c>
      <c r="C362" t="s">
        <v>2125</v>
      </c>
      <c r="D362" t="s">
        <v>2126</v>
      </c>
      <c r="E362" s="6">
        <f t="shared" si="10"/>
        <v>44044</v>
      </c>
      <c r="F362" s="6" t="str">
        <f t="shared" si="11"/>
        <v>Georgia-44074</v>
      </c>
      <c r="G362">
        <v>329900</v>
      </c>
      <c r="H362">
        <v>9.7000000000000003E-3</v>
      </c>
      <c r="I362">
        <v>0.11219999999999999</v>
      </c>
      <c r="J362">
        <v>42785</v>
      </c>
      <c r="K362">
        <v>-7.6300000000000007E-2</v>
      </c>
      <c r="L362">
        <v>-0.43080000000000002</v>
      </c>
      <c r="M362">
        <v>51</v>
      </c>
      <c r="N362">
        <v>-8.9285714000000002E-2</v>
      </c>
      <c r="O362">
        <v>-0.15</v>
      </c>
      <c r="P362">
        <v>22112</v>
      </c>
      <c r="Q362">
        <v>1.4500000000000001E-2</v>
      </c>
      <c r="R362">
        <v>-0.1731</v>
      </c>
      <c r="S362">
        <v>3532</v>
      </c>
      <c r="T362">
        <v>0.27789999999999998</v>
      </c>
      <c r="U362">
        <v>0.62619999999999998</v>
      </c>
      <c r="V362">
        <v>10960</v>
      </c>
      <c r="W362">
        <v>-8.8200000000000001E-2</v>
      </c>
      <c r="X362">
        <v>-0.52210000000000001</v>
      </c>
      <c r="Y362">
        <v>40827</v>
      </c>
      <c r="Z362">
        <v>-1.6000000000000001E-3</v>
      </c>
      <c r="AA362">
        <v>0.30430000000000001</v>
      </c>
      <c r="AB362">
        <v>123.875</v>
      </c>
      <c r="AC362">
        <v>1.7100000000000001E-2</v>
      </c>
      <c r="AD362">
        <v>0.14399999999999999</v>
      </c>
      <c r="AE362">
        <v>2091</v>
      </c>
      <c r="AF362">
        <v>-7.4000000000000003E-3</v>
      </c>
      <c r="AG362">
        <v>3.7600000000000001E-2</v>
      </c>
      <c r="AH362">
        <v>453851.07539999997</v>
      </c>
      <c r="AI362">
        <v>1.18E-2</v>
      </c>
      <c r="AJ362">
        <v>0.14560000000000001</v>
      </c>
      <c r="AK362">
        <v>83612</v>
      </c>
      <c r="AL362">
        <v>-4.1300000000000003E-2</v>
      </c>
      <c r="AM362">
        <v>-0.21460000000000001</v>
      </c>
      <c r="AN362">
        <v>0.95423629799999998</v>
      </c>
      <c r="AO362">
        <v>7.1400000000000005E-2</v>
      </c>
      <c r="AP362">
        <v>0.53779999999999994</v>
      </c>
    </row>
    <row r="363" spans="1:42">
      <c r="A363">
        <v>202008</v>
      </c>
      <c r="B363" t="s">
        <v>2008</v>
      </c>
      <c r="C363" t="s">
        <v>2195</v>
      </c>
      <c r="D363" t="s">
        <v>2196</v>
      </c>
      <c r="E363" s="6">
        <f t="shared" si="10"/>
        <v>44044</v>
      </c>
      <c r="F363" s="6" t="str">
        <f t="shared" si="11"/>
        <v>Rhode island-44074</v>
      </c>
      <c r="G363">
        <v>419900</v>
      </c>
      <c r="H363">
        <v>-1.0699999999999999E-2</v>
      </c>
      <c r="I363">
        <v>0.1263</v>
      </c>
      <c r="J363">
        <v>1818</v>
      </c>
      <c r="K363">
        <v>-7.7600000000000002E-2</v>
      </c>
      <c r="L363">
        <v>-0.50929999999999997</v>
      </c>
      <c r="M363">
        <v>49</v>
      </c>
      <c r="N363">
        <v>-5.7692307999999998E-2</v>
      </c>
      <c r="O363">
        <v>-0.109090909</v>
      </c>
      <c r="P363">
        <v>1324</v>
      </c>
      <c r="Q363">
        <v>-3.0000000000000001E-3</v>
      </c>
      <c r="R363">
        <v>-0.16619999999999999</v>
      </c>
      <c r="S363">
        <v>24</v>
      </c>
      <c r="T363">
        <v>0.2</v>
      </c>
      <c r="U363">
        <v>0.5</v>
      </c>
      <c r="V363">
        <v>364</v>
      </c>
      <c r="W363">
        <v>1.11E-2</v>
      </c>
      <c r="X363">
        <v>-0.61919999999999997</v>
      </c>
      <c r="Y363">
        <v>2895</v>
      </c>
      <c r="Z363">
        <v>2.5499999999999998E-2</v>
      </c>
      <c r="AA363">
        <v>0.18310000000000001</v>
      </c>
      <c r="AB363">
        <v>244.2352941</v>
      </c>
      <c r="AC363">
        <v>5.7000000000000002E-3</v>
      </c>
      <c r="AD363">
        <v>0.1095</v>
      </c>
      <c r="AE363">
        <v>1684</v>
      </c>
      <c r="AF363">
        <v>-2.12E-2</v>
      </c>
      <c r="AG363">
        <v>7.1999999999999998E-3</v>
      </c>
      <c r="AH363">
        <v>743231.66969999997</v>
      </c>
      <c r="AI363">
        <v>1.9E-3</v>
      </c>
      <c r="AJ363">
        <v>0.21540000000000001</v>
      </c>
      <c r="AK363">
        <v>4713</v>
      </c>
      <c r="AL363">
        <v>-1.6899999999999998E-2</v>
      </c>
      <c r="AM363">
        <v>-0.2339</v>
      </c>
      <c r="AN363">
        <v>1.5924092409999999</v>
      </c>
      <c r="AO363">
        <v>0.16009999999999999</v>
      </c>
      <c r="AP363">
        <v>0.93200000000000005</v>
      </c>
    </row>
    <row r="364" spans="1:42">
      <c r="A364">
        <v>202008</v>
      </c>
      <c r="B364" t="s">
        <v>2008</v>
      </c>
      <c r="C364" t="s">
        <v>2219</v>
      </c>
      <c r="D364" t="s">
        <v>2220</v>
      </c>
      <c r="E364" s="6">
        <f t="shared" si="10"/>
        <v>44044</v>
      </c>
      <c r="F364" s="6" t="str">
        <f t="shared" si="11"/>
        <v>Oklahoma-44074</v>
      </c>
      <c r="G364">
        <v>232500</v>
      </c>
      <c r="H364">
        <v>-2.8199999999999999E-2</v>
      </c>
      <c r="I364">
        <v>0.1104</v>
      </c>
      <c r="J364">
        <v>9365</v>
      </c>
      <c r="K364">
        <v>-7.1099999999999997E-2</v>
      </c>
      <c r="L364">
        <v>-0.38490000000000002</v>
      </c>
      <c r="M364">
        <v>57</v>
      </c>
      <c r="N364">
        <v>-1.7241379000000001E-2</v>
      </c>
      <c r="O364">
        <v>-9.5238094999999995E-2</v>
      </c>
      <c r="P364">
        <v>4008</v>
      </c>
      <c r="Q364">
        <v>-3.9300000000000002E-2</v>
      </c>
      <c r="R364">
        <v>-0.1978</v>
      </c>
      <c r="S364">
        <v>412</v>
      </c>
      <c r="T364">
        <v>0.1444</v>
      </c>
      <c r="U364">
        <v>1.06</v>
      </c>
      <c r="V364">
        <v>2484</v>
      </c>
      <c r="W364">
        <v>-3.4200000000000001E-2</v>
      </c>
      <c r="X364">
        <v>-0.4415</v>
      </c>
      <c r="Y364">
        <v>8523</v>
      </c>
      <c r="Z364">
        <v>0.99039999999999995</v>
      </c>
      <c r="AA364">
        <v>1.8638999999999999</v>
      </c>
      <c r="AB364">
        <v>113.35187759999999</v>
      </c>
      <c r="AC364">
        <v>-2.8999999999999998E-3</v>
      </c>
      <c r="AD364">
        <v>9.6500000000000002E-2</v>
      </c>
      <c r="AE364">
        <v>2000</v>
      </c>
      <c r="AF364">
        <v>-5.4999999999999997E-3</v>
      </c>
      <c r="AG364">
        <v>2.1499999999999998E-2</v>
      </c>
      <c r="AH364">
        <v>315451.4633</v>
      </c>
      <c r="AI364">
        <v>-1.1599999999999999E-2</v>
      </c>
      <c r="AJ364">
        <v>0.1106</v>
      </c>
      <c r="AK364">
        <v>17888</v>
      </c>
      <c r="AL364">
        <v>0.24529999999999999</v>
      </c>
      <c r="AM364">
        <v>-1.72E-2</v>
      </c>
      <c r="AN364">
        <v>0.91009076300000002</v>
      </c>
      <c r="AO364">
        <v>0.4854</v>
      </c>
      <c r="AP364">
        <v>0.71460000000000001</v>
      </c>
    </row>
    <row r="365" spans="1:42">
      <c r="A365">
        <v>202008</v>
      </c>
      <c r="B365" t="s">
        <v>2008</v>
      </c>
      <c r="C365" t="s">
        <v>2191</v>
      </c>
      <c r="D365" t="s">
        <v>2192</v>
      </c>
      <c r="E365" s="6">
        <f t="shared" si="10"/>
        <v>44044</v>
      </c>
      <c r="F365" s="6" t="str">
        <f t="shared" si="11"/>
        <v>South dakota-44074</v>
      </c>
      <c r="G365">
        <v>253900</v>
      </c>
      <c r="H365">
        <v>-1.9300000000000001E-2</v>
      </c>
      <c r="I365">
        <v>5.8099999999999999E-2</v>
      </c>
      <c r="J365">
        <v>3073</v>
      </c>
      <c r="K365">
        <v>-6.9099999999999995E-2</v>
      </c>
      <c r="L365">
        <v>-0.2903</v>
      </c>
      <c r="M365">
        <v>52</v>
      </c>
      <c r="N365">
        <v>-1.8867925000000001E-2</v>
      </c>
      <c r="O365">
        <v>0</v>
      </c>
      <c r="P365">
        <v>1004</v>
      </c>
      <c r="Q365">
        <v>-9.7100000000000006E-2</v>
      </c>
      <c r="R365">
        <v>-0.31790000000000002</v>
      </c>
      <c r="S365">
        <v>56</v>
      </c>
      <c r="T365">
        <v>0.55559999999999998</v>
      </c>
      <c r="U365">
        <v>6</v>
      </c>
      <c r="V365">
        <v>388</v>
      </c>
      <c r="W365">
        <v>-0.14910000000000001</v>
      </c>
      <c r="X365">
        <v>-0.58189999999999997</v>
      </c>
      <c r="Y365">
        <v>966</v>
      </c>
      <c r="Z365">
        <v>3.2099999999999997E-2</v>
      </c>
      <c r="AA365">
        <v>2.7153999999999998</v>
      </c>
      <c r="AB365">
        <v>131.96</v>
      </c>
      <c r="AC365">
        <v>1.6999999999999999E-3</v>
      </c>
      <c r="AD365">
        <v>7.5800000000000006E-2</v>
      </c>
      <c r="AE365">
        <v>1935</v>
      </c>
      <c r="AF365">
        <v>-1.8800000000000001E-2</v>
      </c>
      <c r="AG365">
        <v>-2.1700000000000001E-2</v>
      </c>
      <c r="AH365">
        <v>327890.4215</v>
      </c>
      <c r="AI365">
        <v>-1.23E-2</v>
      </c>
      <c r="AJ365">
        <v>7.5300000000000006E-2</v>
      </c>
      <c r="AK365">
        <v>4039</v>
      </c>
      <c r="AL365">
        <v>-4.6699999999999998E-2</v>
      </c>
      <c r="AM365">
        <v>-0.12</v>
      </c>
      <c r="AN365">
        <v>0.31435079700000002</v>
      </c>
      <c r="AO365">
        <v>3.0800000000000001E-2</v>
      </c>
      <c r="AP365">
        <v>0.25430000000000003</v>
      </c>
    </row>
    <row r="366" spans="1:42">
      <c r="A366">
        <v>202008</v>
      </c>
      <c r="B366" t="s">
        <v>2008</v>
      </c>
      <c r="C366" t="s">
        <v>2215</v>
      </c>
      <c r="D366" t="s">
        <v>2216</v>
      </c>
      <c r="E366" s="6">
        <f t="shared" si="10"/>
        <v>44044</v>
      </c>
      <c r="F366" s="6" t="str">
        <f t="shared" si="11"/>
        <v>Texas-44074</v>
      </c>
      <c r="G366">
        <v>310784</v>
      </c>
      <c r="H366">
        <v>-4.0000000000000002E-4</v>
      </c>
      <c r="I366">
        <v>4.6199999999999998E-2</v>
      </c>
      <c r="J366">
        <v>74173</v>
      </c>
      <c r="K366">
        <v>-5.8000000000000003E-2</v>
      </c>
      <c r="L366">
        <v>-0.34300000000000003</v>
      </c>
      <c r="M366">
        <v>54</v>
      </c>
      <c r="N366">
        <v>-3.5714285999999998E-2</v>
      </c>
      <c r="O366">
        <v>-6.8965517000000004E-2</v>
      </c>
      <c r="P366">
        <v>33920</v>
      </c>
      <c r="Q366">
        <v>-5.4300000000000001E-2</v>
      </c>
      <c r="R366">
        <v>-0.12559999999999999</v>
      </c>
      <c r="S366">
        <v>5984</v>
      </c>
      <c r="T366">
        <v>0.53749999999999998</v>
      </c>
      <c r="U366">
        <v>1.1433</v>
      </c>
      <c r="V366">
        <v>22772</v>
      </c>
      <c r="W366">
        <v>-3.1099999999999999E-2</v>
      </c>
      <c r="X366">
        <v>-0.45550000000000002</v>
      </c>
      <c r="Y366">
        <v>56497</v>
      </c>
      <c r="Z366">
        <v>-2.69E-2</v>
      </c>
      <c r="AA366">
        <v>0.25729999999999997</v>
      </c>
      <c r="AB366">
        <v>141</v>
      </c>
      <c r="AC366">
        <v>6.7000000000000002E-3</v>
      </c>
      <c r="AD366">
        <v>7.4099999999999999E-2</v>
      </c>
      <c r="AE366">
        <v>2210</v>
      </c>
      <c r="AF366">
        <v>-5.7999999999999996E-3</v>
      </c>
      <c r="AG366">
        <v>-1.7500000000000002E-2</v>
      </c>
      <c r="AH366">
        <v>455778.10849999997</v>
      </c>
      <c r="AI366">
        <v>5.8999999999999999E-3</v>
      </c>
      <c r="AJ366">
        <v>0.1007</v>
      </c>
      <c r="AK366">
        <v>130670</v>
      </c>
      <c r="AL366">
        <v>-4.48E-2</v>
      </c>
      <c r="AM366">
        <v>-0.1721</v>
      </c>
      <c r="AN366">
        <v>0.76169226000000001</v>
      </c>
      <c r="AO366">
        <v>2.4400000000000002E-2</v>
      </c>
      <c r="AP366">
        <v>0.36370000000000002</v>
      </c>
    </row>
    <row r="367" spans="1:42">
      <c r="A367">
        <v>202008</v>
      </c>
      <c r="B367" t="s">
        <v>2008</v>
      </c>
      <c r="C367" t="s">
        <v>2209</v>
      </c>
      <c r="D367" t="s">
        <v>2210</v>
      </c>
      <c r="E367" s="6">
        <f t="shared" si="10"/>
        <v>44044</v>
      </c>
      <c r="F367" s="6" t="str">
        <f t="shared" si="11"/>
        <v>Missouri-44074</v>
      </c>
      <c r="G367">
        <v>230000</v>
      </c>
      <c r="H367">
        <v>4.0000000000000002E-4</v>
      </c>
      <c r="I367">
        <v>0.1048</v>
      </c>
      <c r="J367">
        <v>13837</v>
      </c>
      <c r="K367">
        <v>-6.9000000000000006E-2</v>
      </c>
      <c r="L367">
        <v>-0.42099999999999999</v>
      </c>
      <c r="M367">
        <v>59</v>
      </c>
      <c r="N367">
        <v>-7.0866141999999993E-2</v>
      </c>
      <c r="O367">
        <v>-7.8125E-2</v>
      </c>
      <c r="P367">
        <v>6796</v>
      </c>
      <c r="Q367">
        <v>0</v>
      </c>
      <c r="R367">
        <v>-0.20899999999999999</v>
      </c>
      <c r="S367">
        <v>612</v>
      </c>
      <c r="T367">
        <v>0.30769999999999997</v>
      </c>
      <c r="U367">
        <v>2.2553000000000001</v>
      </c>
      <c r="V367">
        <v>3444</v>
      </c>
      <c r="W367">
        <v>-8.5000000000000006E-2</v>
      </c>
      <c r="X367">
        <v>-0.50229999999999997</v>
      </c>
      <c r="Y367">
        <v>15459</v>
      </c>
      <c r="Z367">
        <v>5.21E-2</v>
      </c>
      <c r="AA367">
        <v>0.64970000000000006</v>
      </c>
      <c r="AB367">
        <v>115.97333329999999</v>
      </c>
      <c r="AC367">
        <v>1.5100000000000001E-2</v>
      </c>
      <c r="AD367">
        <v>5.8099999999999999E-2</v>
      </c>
      <c r="AE367">
        <v>1885</v>
      </c>
      <c r="AF367">
        <v>0</v>
      </c>
      <c r="AG367">
        <v>5.9700000000000003E-2</v>
      </c>
      <c r="AH367">
        <v>322296.27919999999</v>
      </c>
      <c r="AI367">
        <v>2.2499999999999999E-2</v>
      </c>
      <c r="AJ367">
        <v>0.13719999999999999</v>
      </c>
      <c r="AK367">
        <v>29296</v>
      </c>
      <c r="AL367">
        <v>-8.8000000000000005E-3</v>
      </c>
      <c r="AM367">
        <v>-0.1195</v>
      </c>
      <c r="AN367">
        <v>1.1172219409999999</v>
      </c>
      <c r="AO367">
        <v>0.1285</v>
      </c>
      <c r="AP367">
        <v>0.72509999999999997</v>
      </c>
    </row>
    <row r="368" spans="1:42">
      <c r="A368">
        <v>202008</v>
      </c>
      <c r="B368" t="s">
        <v>2008</v>
      </c>
      <c r="C368" t="s">
        <v>2169</v>
      </c>
      <c r="D368" t="s">
        <v>2170</v>
      </c>
      <c r="E368" s="6">
        <f t="shared" si="10"/>
        <v>44044</v>
      </c>
      <c r="F368" s="6" t="str">
        <f t="shared" si="11"/>
        <v>North dakota-44074</v>
      </c>
      <c r="G368">
        <v>241900</v>
      </c>
      <c r="H368">
        <v>8.3000000000000001E-3</v>
      </c>
      <c r="I368">
        <v>3.6499999999999998E-2</v>
      </c>
      <c r="J368">
        <v>2824</v>
      </c>
      <c r="K368">
        <v>-2.5899999999999999E-2</v>
      </c>
      <c r="L368">
        <v>-0.28399999999999997</v>
      </c>
      <c r="M368">
        <v>64</v>
      </c>
      <c r="N368">
        <v>0</v>
      </c>
      <c r="O368">
        <v>-8.5714286000000001E-2</v>
      </c>
      <c r="P368">
        <v>976</v>
      </c>
      <c r="Q368">
        <v>3.8300000000000001E-2</v>
      </c>
      <c r="R368">
        <v>8.3000000000000001E-3</v>
      </c>
      <c r="S368">
        <v>92</v>
      </c>
      <c r="T368">
        <v>1.3</v>
      </c>
      <c r="U368">
        <v>1.5556000000000001</v>
      </c>
      <c r="V368">
        <v>744</v>
      </c>
      <c r="W368">
        <v>2.1999999999999999E-2</v>
      </c>
      <c r="X368">
        <v>-0.253</v>
      </c>
      <c r="Y368">
        <v>1351</v>
      </c>
      <c r="Z368">
        <v>-4.4000000000000003E-3</v>
      </c>
      <c r="AA368">
        <v>4.3189000000000002</v>
      </c>
      <c r="AB368">
        <v>113.0952381</v>
      </c>
      <c r="AC368">
        <v>-1.9E-3</v>
      </c>
      <c r="AD368">
        <v>9.7999999999999997E-3</v>
      </c>
      <c r="AE368">
        <v>2151</v>
      </c>
      <c r="AF368">
        <v>8.0000000000000002E-3</v>
      </c>
      <c r="AG368">
        <v>9.1999999999999998E-3</v>
      </c>
      <c r="AH368">
        <v>285542.6226</v>
      </c>
      <c r="AI368">
        <v>1.7000000000000001E-2</v>
      </c>
      <c r="AJ368">
        <v>2.1499999999999998E-2</v>
      </c>
      <c r="AK368">
        <v>4175</v>
      </c>
      <c r="AL368">
        <v>-1.9E-2</v>
      </c>
      <c r="AM368">
        <v>-5.4999999999999997E-3</v>
      </c>
      <c r="AN368">
        <v>0.47839943299999999</v>
      </c>
      <c r="AO368">
        <v>1.03E-2</v>
      </c>
      <c r="AP368">
        <v>0.41399999999999998</v>
      </c>
    </row>
    <row r="369" spans="1:42">
      <c r="A369">
        <v>202008</v>
      </c>
      <c r="B369" t="s">
        <v>2008</v>
      </c>
      <c r="C369" t="s">
        <v>2123</v>
      </c>
      <c r="D369" t="s">
        <v>2124</v>
      </c>
      <c r="E369" s="6">
        <f t="shared" si="10"/>
        <v>44044</v>
      </c>
      <c r="F369" s="6" t="str">
        <f t="shared" si="11"/>
        <v>Ohio-44074</v>
      </c>
      <c r="G369">
        <v>219900</v>
      </c>
      <c r="H369">
        <v>-1.15E-2</v>
      </c>
      <c r="I369">
        <v>0.1376</v>
      </c>
      <c r="J369">
        <v>16898</v>
      </c>
      <c r="K369">
        <v>-3.0700000000000002E-2</v>
      </c>
      <c r="L369">
        <v>-0.47520000000000001</v>
      </c>
      <c r="M369">
        <v>47</v>
      </c>
      <c r="N369">
        <v>-0.06</v>
      </c>
      <c r="O369">
        <v>-7.8431372999999999E-2</v>
      </c>
      <c r="P369">
        <v>11312</v>
      </c>
      <c r="Q369">
        <v>4.2000000000000003E-2</v>
      </c>
      <c r="R369">
        <v>-0.23280000000000001</v>
      </c>
      <c r="S369">
        <v>704</v>
      </c>
      <c r="T369">
        <v>0.34350000000000003</v>
      </c>
      <c r="U369">
        <v>0.93410000000000004</v>
      </c>
      <c r="V369">
        <v>6172</v>
      </c>
      <c r="W369">
        <v>4.9700000000000001E-2</v>
      </c>
      <c r="X369">
        <v>-0.498</v>
      </c>
      <c r="Y369">
        <v>24915</v>
      </c>
      <c r="Z369">
        <v>1.34E-2</v>
      </c>
      <c r="AA369">
        <v>0.2147</v>
      </c>
      <c r="AB369">
        <v>105.6763285</v>
      </c>
      <c r="AC369">
        <v>1.6299999999999999E-2</v>
      </c>
      <c r="AD369">
        <v>6.6600000000000006E-2</v>
      </c>
      <c r="AE369">
        <v>1759</v>
      </c>
      <c r="AF369">
        <v>-1.0699999999999999E-2</v>
      </c>
      <c r="AG369">
        <v>2.5399999999999999E-2</v>
      </c>
      <c r="AH369">
        <v>302181.92810000002</v>
      </c>
      <c r="AI369">
        <v>-1.29E-2</v>
      </c>
      <c r="AJ369">
        <v>0.1242</v>
      </c>
      <c r="AK369">
        <v>41813</v>
      </c>
      <c r="AL369">
        <v>-4.8999999999999998E-3</v>
      </c>
      <c r="AM369">
        <v>-0.20680000000000001</v>
      </c>
      <c r="AN369">
        <v>1.4744348439999999</v>
      </c>
      <c r="AO369">
        <v>6.4100000000000004E-2</v>
      </c>
      <c r="AP369">
        <v>0.83740000000000003</v>
      </c>
    </row>
    <row r="370" spans="1:42">
      <c r="A370">
        <v>202008</v>
      </c>
      <c r="B370" t="s">
        <v>2008</v>
      </c>
      <c r="C370" t="s">
        <v>2211</v>
      </c>
      <c r="D370" t="s">
        <v>2212</v>
      </c>
      <c r="E370" s="6">
        <f t="shared" si="10"/>
        <v>44044</v>
      </c>
      <c r="F370" s="6" t="str">
        <f t="shared" si="11"/>
        <v>Arkansas-44074</v>
      </c>
      <c r="G370">
        <v>210000</v>
      </c>
      <c r="H370">
        <v>2.5999999999999999E-3</v>
      </c>
      <c r="I370">
        <v>8.8900000000000007E-2</v>
      </c>
      <c r="J370">
        <v>8530</v>
      </c>
      <c r="K370">
        <v>-8.3799999999999999E-2</v>
      </c>
      <c r="L370">
        <v>-0.42699999999999999</v>
      </c>
      <c r="M370">
        <v>66</v>
      </c>
      <c r="N370">
        <v>-7.6923077000000006E-2</v>
      </c>
      <c r="O370">
        <v>-0.164556962</v>
      </c>
      <c r="P370">
        <v>3140</v>
      </c>
      <c r="Q370">
        <v>-7.6E-3</v>
      </c>
      <c r="R370">
        <v>-0.1719</v>
      </c>
      <c r="S370">
        <v>124</v>
      </c>
      <c r="T370">
        <v>-0.27910000000000001</v>
      </c>
      <c r="U370">
        <v>-0.1143</v>
      </c>
      <c r="V370">
        <v>1580</v>
      </c>
      <c r="W370">
        <v>-8.3500000000000005E-2</v>
      </c>
      <c r="X370">
        <v>-0.50380000000000003</v>
      </c>
      <c r="Y370">
        <v>4702</v>
      </c>
      <c r="Z370">
        <v>8.0999999999999996E-3</v>
      </c>
      <c r="AA370">
        <v>0.5595</v>
      </c>
      <c r="AB370">
        <v>103.1839623</v>
      </c>
      <c r="AC370">
        <v>2.2000000000000001E-3</v>
      </c>
      <c r="AD370">
        <v>7.6200000000000004E-2</v>
      </c>
      <c r="AE370">
        <v>1983</v>
      </c>
      <c r="AF370">
        <v>4.1000000000000003E-3</v>
      </c>
      <c r="AG370">
        <v>2.8500000000000001E-2</v>
      </c>
      <c r="AH370">
        <v>290430.73509999999</v>
      </c>
      <c r="AI370">
        <v>1.14E-2</v>
      </c>
      <c r="AJ370">
        <v>9.3200000000000005E-2</v>
      </c>
      <c r="AK370">
        <v>13232</v>
      </c>
      <c r="AL370">
        <v>-5.3100000000000001E-2</v>
      </c>
      <c r="AM370">
        <v>-0.26090000000000002</v>
      </c>
      <c r="AN370">
        <v>0.55123095</v>
      </c>
      <c r="AO370">
        <v>5.0299999999999997E-2</v>
      </c>
      <c r="AP370">
        <v>0.34870000000000001</v>
      </c>
    </row>
    <row r="371" spans="1:42">
      <c r="A371">
        <v>202008</v>
      </c>
      <c r="B371" t="s">
        <v>2008</v>
      </c>
      <c r="C371" t="s">
        <v>2221</v>
      </c>
      <c r="D371" t="s">
        <v>2222</v>
      </c>
      <c r="E371" s="6">
        <f t="shared" si="10"/>
        <v>44044</v>
      </c>
      <c r="F371" s="6" t="str">
        <f t="shared" si="11"/>
        <v>Connecticut-44074</v>
      </c>
      <c r="G371">
        <v>389900</v>
      </c>
      <c r="H371">
        <v>-2.1499999999999998E-2</v>
      </c>
      <c r="I371">
        <v>6.9099999999999995E-2</v>
      </c>
      <c r="J371">
        <v>16531</v>
      </c>
      <c r="K371">
        <v>-3.9699999999999999E-2</v>
      </c>
      <c r="L371">
        <v>-0.28970000000000001</v>
      </c>
      <c r="M371">
        <v>49</v>
      </c>
      <c r="N371">
        <v>6.5217391E-2</v>
      </c>
      <c r="O371">
        <v>-0.337837838</v>
      </c>
      <c r="P371">
        <v>5868</v>
      </c>
      <c r="Q371">
        <v>-4.99E-2</v>
      </c>
      <c r="R371">
        <v>6.1499999999999999E-2</v>
      </c>
      <c r="S371">
        <v>300</v>
      </c>
      <c r="T371">
        <v>0.29310000000000003</v>
      </c>
      <c r="U371">
        <v>2</v>
      </c>
      <c r="V371">
        <v>2448</v>
      </c>
      <c r="W371">
        <v>6.6E-3</v>
      </c>
      <c r="X371">
        <v>-0.57909999999999995</v>
      </c>
      <c r="Y371">
        <v>171</v>
      </c>
      <c r="Z371">
        <v>5.8999999999999999E-3</v>
      </c>
      <c r="AA371">
        <v>0.58330000000000004</v>
      </c>
      <c r="AB371">
        <v>183.4931507</v>
      </c>
      <c r="AC371">
        <v>2.5999999999999999E-3</v>
      </c>
      <c r="AD371">
        <v>7.6200000000000004E-2</v>
      </c>
      <c r="AE371">
        <v>2112</v>
      </c>
      <c r="AF371">
        <v>-2.4299999999999999E-2</v>
      </c>
      <c r="AG371">
        <v>2.5999999999999999E-3</v>
      </c>
      <c r="AH371">
        <v>807623.22699999996</v>
      </c>
      <c r="AI371">
        <v>2.9999999999999997E-4</v>
      </c>
      <c r="AJ371">
        <v>0.112</v>
      </c>
      <c r="AK371">
        <v>16702</v>
      </c>
      <c r="AL371">
        <v>-3.9199999999999999E-2</v>
      </c>
      <c r="AM371">
        <v>-0.28570000000000001</v>
      </c>
      <c r="AN371">
        <v>1.0344202E-2</v>
      </c>
      <c r="AO371">
        <v>5.0000000000000001E-4</v>
      </c>
      <c r="AP371">
        <v>5.7000000000000002E-3</v>
      </c>
    </row>
    <row r="372" spans="1:42">
      <c r="A372">
        <v>202008</v>
      </c>
      <c r="B372" t="s">
        <v>2008</v>
      </c>
      <c r="C372" t="s">
        <v>2155</v>
      </c>
      <c r="D372" t="s">
        <v>2156</v>
      </c>
      <c r="E372" s="6">
        <f t="shared" si="10"/>
        <v>44044</v>
      </c>
      <c r="F372" s="6" t="str">
        <f t="shared" si="11"/>
        <v>Louisiana-44074</v>
      </c>
      <c r="G372">
        <v>249900</v>
      </c>
      <c r="H372">
        <v>8.0000000000000004E-4</v>
      </c>
      <c r="I372">
        <v>8.6699999999999999E-2</v>
      </c>
      <c r="J372">
        <v>12804</v>
      </c>
      <c r="K372">
        <v>-5.5599999999999997E-2</v>
      </c>
      <c r="L372">
        <v>-0.3543</v>
      </c>
      <c r="M372">
        <v>75</v>
      </c>
      <c r="N372">
        <v>-9.6385542000000005E-2</v>
      </c>
      <c r="O372">
        <v>-7.4074074000000004E-2</v>
      </c>
      <c r="P372">
        <v>3752</v>
      </c>
      <c r="Q372">
        <v>-0.1143</v>
      </c>
      <c r="R372">
        <v>-0.24479999999999999</v>
      </c>
      <c r="S372">
        <v>520</v>
      </c>
      <c r="T372">
        <v>0.51160000000000005</v>
      </c>
      <c r="U372">
        <v>2.0952000000000002</v>
      </c>
      <c r="V372">
        <v>3256</v>
      </c>
      <c r="W372">
        <v>-8.1299999999999997E-2</v>
      </c>
      <c r="X372">
        <v>-0.41520000000000001</v>
      </c>
      <c r="Y372">
        <v>8104</v>
      </c>
      <c r="Z372">
        <v>8.6999999999999994E-3</v>
      </c>
      <c r="AA372">
        <v>0.83350000000000002</v>
      </c>
      <c r="AB372">
        <v>125</v>
      </c>
      <c r="AC372">
        <v>4.3E-3</v>
      </c>
      <c r="AD372">
        <v>6.9699999999999998E-2</v>
      </c>
      <c r="AE372">
        <v>1978</v>
      </c>
      <c r="AF372">
        <v>4.3E-3</v>
      </c>
      <c r="AG372">
        <v>2.9700000000000001E-2</v>
      </c>
      <c r="AH372">
        <v>337554.6568</v>
      </c>
      <c r="AI372">
        <v>1.77E-2</v>
      </c>
      <c r="AJ372">
        <v>0.1101</v>
      </c>
      <c r="AK372">
        <v>20908</v>
      </c>
      <c r="AL372">
        <v>-3.1699999999999999E-2</v>
      </c>
      <c r="AM372">
        <v>-0.13780000000000001</v>
      </c>
      <c r="AN372">
        <v>0.63292720999999996</v>
      </c>
      <c r="AO372">
        <v>4.0399999999999998E-2</v>
      </c>
      <c r="AP372">
        <v>0.41</v>
      </c>
    </row>
    <row r="373" spans="1:42">
      <c r="A373">
        <v>202008</v>
      </c>
      <c r="B373" t="s">
        <v>2008</v>
      </c>
      <c r="C373" t="s">
        <v>2161</v>
      </c>
      <c r="D373" t="s">
        <v>2162</v>
      </c>
      <c r="E373" s="6">
        <f t="shared" si="10"/>
        <v>44044</v>
      </c>
      <c r="F373" s="6" t="str">
        <f t="shared" si="11"/>
        <v>Colorado-44074</v>
      </c>
      <c r="G373">
        <v>524900</v>
      </c>
      <c r="H373">
        <v>-1E-4</v>
      </c>
      <c r="I373">
        <v>0.10920000000000001</v>
      </c>
      <c r="J373">
        <v>19044</v>
      </c>
      <c r="K373">
        <v>-6.9099999999999995E-2</v>
      </c>
      <c r="L373">
        <v>-0.31990000000000002</v>
      </c>
      <c r="M373">
        <v>52</v>
      </c>
      <c r="N373">
        <v>1.9607843E-2</v>
      </c>
      <c r="O373">
        <v>1.9607843E-2</v>
      </c>
      <c r="P373">
        <v>10552</v>
      </c>
      <c r="Q373">
        <v>-3.8600000000000002E-2</v>
      </c>
      <c r="R373">
        <v>-0.1042</v>
      </c>
      <c r="S373">
        <v>1008</v>
      </c>
      <c r="T373">
        <v>0.28570000000000001</v>
      </c>
      <c r="U373">
        <v>0.49109999999999998</v>
      </c>
      <c r="V373">
        <v>5644</v>
      </c>
      <c r="W373">
        <v>-0.13220000000000001</v>
      </c>
      <c r="X373">
        <v>-0.4743</v>
      </c>
      <c r="Y373">
        <v>18012</v>
      </c>
      <c r="Z373">
        <v>1.2800000000000001E-2</v>
      </c>
      <c r="AA373">
        <v>0.215</v>
      </c>
      <c r="AB373">
        <v>231.25</v>
      </c>
      <c r="AC373">
        <v>2.8000000000000001E-2</v>
      </c>
      <c r="AD373">
        <v>0.15720000000000001</v>
      </c>
      <c r="AE373">
        <v>2282</v>
      </c>
      <c r="AF373">
        <v>-2.7699999999999999E-2</v>
      </c>
      <c r="AG373">
        <v>-4.1200000000000001E-2</v>
      </c>
      <c r="AH373">
        <v>1021461.757</v>
      </c>
      <c r="AI373">
        <v>8.6699999999999999E-2</v>
      </c>
      <c r="AJ373">
        <v>0.19839999999999999</v>
      </c>
      <c r="AK373">
        <v>37056</v>
      </c>
      <c r="AL373">
        <v>-3.1E-2</v>
      </c>
      <c r="AM373">
        <v>-0.13469999999999999</v>
      </c>
      <c r="AN373">
        <v>0.94580970399999997</v>
      </c>
      <c r="AO373">
        <v>7.6499999999999999E-2</v>
      </c>
      <c r="AP373">
        <v>0.4163</v>
      </c>
    </row>
    <row r="374" spans="1:42">
      <c r="A374">
        <v>202008</v>
      </c>
      <c r="B374" t="s">
        <v>2008</v>
      </c>
      <c r="C374" t="s">
        <v>2181</v>
      </c>
      <c r="D374" t="s">
        <v>2182</v>
      </c>
      <c r="E374" s="6">
        <f t="shared" si="10"/>
        <v>44044</v>
      </c>
      <c r="F374" s="6" t="str">
        <f t="shared" si="11"/>
        <v>Florida-44074</v>
      </c>
      <c r="G374">
        <v>345000</v>
      </c>
      <c r="H374">
        <v>1.4E-3</v>
      </c>
      <c r="I374">
        <v>3.6499999999999998E-2</v>
      </c>
      <c r="J374">
        <v>107391</v>
      </c>
      <c r="K374">
        <v>-5.6000000000000001E-2</v>
      </c>
      <c r="L374">
        <v>-0.2346</v>
      </c>
      <c r="M374">
        <v>77</v>
      </c>
      <c r="N374">
        <v>-0.14444444400000001</v>
      </c>
      <c r="O374">
        <v>-8.3333332999999996E-2</v>
      </c>
      <c r="P374">
        <v>35808</v>
      </c>
      <c r="Q374">
        <v>-8.0000000000000004E-4</v>
      </c>
      <c r="R374">
        <v>-8.3000000000000004E-2</v>
      </c>
      <c r="S374">
        <v>6000</v>
      </c>
      <c r="T374">
        <v>0.1416</v>
      </c>
      <c r="U374">
        <v>0.86570000000000003</v>
      </c>
      <c r="V374">
        <v>23660</v>
      </c>
      <c r="W374">
        <v>-6.4199999999999993E-2</v>
      </c>
      <c r="X374">
        <v>-0.35470000000000002</v>
      </c>
      <c r="Y374">
        <v>72281</v>
      </c>
      <c r="Z374">
        <v>5.7999999999999996E-3</v>
      </c>
      <c r="AA374">
        <v>0.3256</v>
      </c>
      <c r="AB374">
        <v>194.375</v>
      </c>
      <c r="AC374">
        <v>1.7500000000000002E-2</v>
      </c>
      <c r="AD374">
        <v>7.3700000000000002E-2</v>
      </c>
      <c r="AE374">
        <v>1672</v>
      </c>
      <c r="AF374">
        <v>-1.0699999999999999E-2</v>
      </c>
      <c r="AG374">
        <v>-5.28E-2</v>
      </c>
      <c r="AH374">
        <v>711004.23149999999</v>
      </c>
      <c r="AI374">
        <v>1.38E-2</v>
      </c>
      <c r="AJ374">
        <v>0.1177</v>
      </c>
      <c r="AK374">
        <v>179672</v>
      </c>
      <c r="AL374">
        <v>-3.2099999999999997E-2</v>
      </c>
      <c r="AM374">
        <v>-7.7899999999999997E-2</v>
      </c>
      <c r="AN374">
        <v>0.67306385099999999</v>
      </c>
      <c r="AO374">
        <v>4.1399999999999999E-2</v>
      </c>
      <c r="AP374">
        <v>0.28439999999999999</v>
      </c>
    </row>
    <row r="375" spans="1:42">
      <c r="A375">
        <v>202008</v>
      </c>
      <c r="B375" t="s">
        <v>2008</v>
      </c>
      <c r="C375" t="s">
        <v>2175</v>
      </c>
      <c r="D375" t="s">
        <v>2176</v>
      </c>
      <c r="E375" s="6">
        <f t="shared" si="10"/>
        <v>44044</v>
      </c>
      <c r="F375" s="6" t="str">
        <f t="shared" si="11"/>
        <v>Nevada-44074</v>
      </c>
      <c r="G375">
        <v>355000</v>
      </c>
      <c r="H375">
        <v>0</v>
      </c>
      <c r="I375">
        <v>3.5400000000000001E-2</v>
      </c>
      <c r="J375">
        <v>10108</v>
      </c>
      <c r="K375">
        <v>-1.41E-2</v>
      </c>
      <c r="L375">
        <v>-0.22589999999999999</v>
      </c>
      <c r="M375">
        <v>43</v>
      </c>
      <c r="N375">
        <v>-0.14000000000000001</v>
      </c>
      <c r="O375">
        <v>-0.14000000000000001</v>
      </c>
      <c r="P375">
        <v>4824</v>
      </c>
      <c r="Q375">
        <v>3.6999999999999998E-2</v>
      </c>
      <c r="R375">
        <v>-3.3700000000000001E-2</v>
      </c>
      <c r="S375">
        <v>416</v>
      </c>
      <c r="T375">
        <v>0.04</v>
      </c>
      <c r="U375">
        <v>0.48570000000000002</v>
      </c>
      <c r="V375">
        <v>2816</v>
      </c>
      <c r="W375">
        <v>4.9200000000000001E-2</v>
      </c>
      <c r="X375">
        <v>-0.5181</v>
      </c>
      <c r="Y375">
        <v>2479</v>
      </c>
      <c r="Z375">
        <v>3.2000000000000002E-3</v>
      </c>
      <c r="AA375">
        <v>-0.27300000000000002</v>
      </c>
      <c r="AB375">
        <v>190.56847550000001</v>
      </c>
      <c r="AC375">
        <v>1.18E-2</v>
      </c>
      <c r="AD375">
        <v>5.6300000000000003E-2</v>
      </c>
      <c r="AE375">
        <v>1883</v>
      </c>
      <c r="AF375">
        <v>-0.01</v>
      </c>
      <c r="AG375">
        <v>-1.2200000000000001E-2</v>
      </c>
      <c r="AH375">
        <v>602141.72919999994</v>
      </c>
      <c r="AI375">
        <v>-3.3999999999999998E-3</v>
      </c>
      <c r="AJ375">
        <v>4.8999999999999998E-3</v>
      </c>
      <c r="AK375">
        <v>12587</v>
      </c>
      <c r="AL375">
        <v>-1.0800000000000001E-2</v>
      </c>
      <c r="AM375">
        <v>-0.23569999999999999</v>
      </c>
      <c r="AN375">
        <v>0.24525128600000001</v>
      </c>
      <c r="AO375">
        <v>4.1999999999999997E-3</v>
      </c>
      <c r="AP375">
        <v>-1.5900000000000001E-2</v>
      </c>
    </row>
    <row r="376" spans="1:42">
      <c r="A376">
        <v>202008</v>
      </c>
      <c r="B376" t="s">
        <v>2008</v>
      </c>
      <c r="C376" t="s">
        <v>2177</v>
      </c>
      <c r="D376" t="s">
        <v>2178</v>
      </c>
      <c r="E376" s="6">
        <f t="shared" si="10"/>
        <v>44044</v>
      </c>
      <c r="F376" s="6" t="str">
        <f t="shared" si="11"/>
        <v>New jersey-44074</v>
      </c>
      <c r="G376">
        <v>449000</v>
      </c>
      <c r="H376">
        <v>1.1299999999999999E-2</v>
      </c>
      <c r="I376">
        <v>0.1525</v>
      </c>
      <c r="J376">
        <v>29992</v>
      </c>
      <c r="K376">
        <v>-3.9399999999999998E-2</v>
      </c>
      <c r="L376">
        <v>-0.4083</v>
      </c>
      <c r="M376">
        <v>42</v>
      </c>
      <c r="N376">
        <v>-3.4482759000000002E-2</v>
      </c>
      <c r="O376">
        <v>-0.36363636399999999</v>
      </c>
      <c r="P376">
        <v>16104</v>
      </c>
      <c r="Q376">
        <v>-2.2599999999999999E-2</v>
      </c>
      <c r="R376">
        <v>-7.7899999999999997E-2</v>
      </c>
      <c r="S376">
        <v>752</v>
      </c>
      <c r="T376">
        <v>0.15340000000000001</v>
      </c>
      <c r="U376">
        <v>0.95830000000000004</v>
      </c>
      <c r="V376">
        <v>5828</v>
      </c>
      <c r="W376">
        <v>-2.7400000000000001E-2</v>
      </c>
      <c r="X376">
        <v>-0.55649999999999999</v>
      </c>
      <c r="Y376">
        <v>9722</v>
      </c>
      <c r="Z376">
        <v>0.1016</v>
      </c>
      <c r="AA376">
        <v>5.8803999999999998</v>
      </c>
      <c r="AB376">
        <v>0</v>
      </c>
      <c r="AC376">
        <v>-1</v>
      </c>
      <c r="AD376">
        <v>-1</v>
      </c>
      <c r="AE376">
        <v>0</v>
      </c>
      <c r="AF376">
        <v>-1</v>
      </c>
      <c r="AG376">
        <v>-1</v>
      </c>
      <c r="AH376">
        <v>646686.88439999998</v>
      </c>
      <c r="AI376">
        <v>6.1000000000000004E-3</v>
      </c>
      <c r="AJ376">
        <v>0.16719999999999999</v>
      </c>
      <c r="AK376">
        <v>39714</v>
      </c>
      <c r="AL376">
        <v>-8.3000000000000001E-3</v>
      </c>
      <c r="AM376">
        <v>-0.23769999999999999</v>
      </c>
      <c r="AN376">
        <v>0.324153107</v>
      </c>
      <c r="AO376">
        <v>4.1500000000000002E-2</v>
      </c>
      <c r="AP376">
        <v>0.29630000000000001</v>
      </c>
    </row>
    <row r="377" spans="1:42">
      <c r="A377">
        <v>202008</v>
      </c>
      <c r="B377" t="s">
        <v>2008</v>
      </c>
      <c r="C377" t="s">
        <v>2217</v>
      </c>
      <c r="D377" t="s">
        <v>2218</v>
      </c>
      <c r="E377" s="6">
        <f t="shared" si="10"/>
        <v>44044</v>
      </c>
      <c r="F377" s="6" t="str">
        <f t="shared" si="11"/>
        <v>Nebraska-44074</v>
      </c>
      <c r="G377">
        <v>250000</v>
      </c>
      <c r="H377">
        <v>-3.4599999999999999E-2</v>
      </c>
      <c r="I377">
        <v>3.8800000000000001E-2</v>
      </c>
      <c r="J377">
        <v>3943</v>
      </c>
      <c r="K377">
        <v>-4.8000000000000001E-2</v>
      </c>
      <c r="L377">
        <v>-0.32400000000000001</v>
      </c>
      <c r="M377">
        <v>59</v>
      </c>
      <c r="N377">
        <v>-7.0866141999999993E-2</v>
      </c>
      <c r="O377">
        <v>0.18</v>
      </c>
      <c r="P377">
        <v>1932</v>
      </c>
      <c r="Q377">
        <v>-5.11E-2</v>
      </c>
      <c r="R377">
        <v>-0.23089999999999999</v>
      </c>
      <c r="S377">
        <v>260</v>
      </c>
      <c r="T377">
        <v>0.80559999999999998</v>
      </c>
      <c r="U377">
        <v>0.16070000000000001</v>
      </c>
      <c r="V377">
        <v>764</v>
      </c>
      <c r="W377">
        <v>0</v>
      </c>
      <c r="X377">
        <v>-0.51280000000000003</v>
      </c>
      <c r="Y377">
        <v>4763</v>
      </c>
      <c r="Z377">
        <v>-2.93E-2</v>
      </c>
      <c r="AA377">
        <v>9.6555</v>
      </c>
      <c r="AB377">
        <v>117.4946581</v>
      </c>
      <c r="AC377">
        <v>-2.7300000000000001E-2</v>
      </c>
      <c r="AD377">
        <v>1.7000000000000001E-2</v>
      </c>
      <c r="AE377">
        <v>2051</v>
      </c>
      <c r="AF377">
        <v>3.4299999999999997E-2</v>
      </c>
      <c r="AG377">
        <v>3.8699999999999998E-2</v>
      </c>
      <c r="AH377">
        <v>305720.77250000002</v>
      </c>
      <c r="AI377">
        <v>-7.7999999999999996E-3</v>
      </c>
      <c r="AJ377">
        <v>4.9599999999999998E-2</v>
      </c>
      <c r="AK377">
        <v>8706</v>
      </c>
      <c r="AL377">
        <v>-3.7900000000000003E-2</v>
      </c>
      <c r="AM377">
        <v>0.38629999999999998</v>
      </c>
      <c r="AN377">
        <v>1.2079634800000001</v>
      </c>
      <c r="AO377">
        <v>2.3300000000000001E-2</v>
      </c>
      <c r="AP377">
        <v>1.1313</v>
      </c>
    </row>
    <row r="378" spans="1:42">
      <c r="A378">
        <v>202008</v>
      </c>
      <c r="B378" t="s">
        <v>2008</v>
      </c>
      <c r="C378" t="s">
        <v>2193</v>
      </c>
      <c r="D378" t="s">
        <v>2194</v>
      </c>
      <c r="E378" s="6">
        <f t="shared" si="10"/>
        <v>44044</v>
      </c>
      <c r="F378" s="6" t="str">
        <f t="shared" si="11"/>
        <v>Arizona-44074</v>
      </c>
      <c r="G378">
        <v>392685</v>
      </c>
      <c r="H378">
        <v>8.2000000000000007E-3</v>
      </c>
      <c r="I378">
        <v>9.2499999999999999E-2</v>
      </c>
      <c r="J378">
        <v>11764</v>
      </c>
      <c r="K378">
        <v>-7.2999999999999995E-2</v>
      </c>
      <c r="L378">
        <v>-0.4647</v>
      </c>
      <c r="M378">
        <v>45</v>
      </c>
      <c r="N378">
        <v>-0.18918918900000001</v>
      </c>
      <c r="O378">
        <v>-0.26229508200000001</v>
      </c>
      <c r="P378">
        <v>8732</v>
      </c>
      <c r="Q378">
        <v>0.1328</v>
      </c>
      <c r="R378">
        <v>-2.0199999999999999E-2</v>
      </c>
      <c r="S378">
        <v>1120</v>
      </c>
      <c r="T378">
        <v>0.1966</v>
      </c>
      <c r="U378">
        <v>0.1067</v>
      </c>
      <c r="V378">
        <v>3736</v>
      </c>
      <c r="W378">
        <v>-4.1099999999999998E-2</v>
      </c>
      <c r="X378">
        <v>-0.57230000000000003</v>
      </c>
      <c r="Y378">
        <v>18434</v>
      </c>
      <c r="Z378">
        <v>-5.1999999999999998E-3</v>
      </c>
      <c r="AA378">
        <v>0.21240000000000001</v>
      </c>
      <c r="AB378">
        <v>198.89502759999999</v>
      </c>
      <c r="AC378">
        <v>1.9800000000000002E-2</v>
      </c>
      <c r="AD378">
        <v>0.1394</v>
      </c>
      <c r="AE378">
        <v>2051</v>
      </c>
      <c r="AF378">
        <v>-9.9000000000000008E-3</v>
      </c>
      <c r="AG378">
        <v>-4.0599999999999997E-2</v>
      </c>
      <c r="AH378">
        <v>638158.67909999995</v>
      </c>
      <c r="AI378">
        <v>1.3899999999999999E-2</v>
      </c>
      <c r="AJ378">
        <v>0.1623</v>
      </c>
      <c r="AK378">
        <v>30198</v>
      </c>
      <c r="AL378">
        <v>-3.2800000000000003E-2</v>
      </c>
      <c r="AM378">
        <v>-0.18779999999999999</v>
      </c>
      <c r="AN378">
        <v>1.566984019</v>
      </c>
      <c r="AO378">
        <v>0.1069</v>
      </c>
      <c r="AP378">
        <v>0.87509999999999999</v>
      </c>
    </row>
    <row r="379" spans="1:42">
      <c r="A379">
        <v>202008</v>
      </c>
      <c r="B379" t="s">
        <v>2008</v>
      </c>
      <c r="C379" t="s">
        <v>2197</v>
      </c>
      <c r="D379" t="s">
        <v>2198</v>
      </c>
      <c r="E379" s="6">
        <f t="shared" si="10"/>
        <v>44044</v>
      </c>
      <c r="F379" s="6" t="str">
        <f t="shared" si="11"/>
        <v>Delaware-44074</v>
      </c>
      <c r="G379">
        <v>345990</v>
      </c>
      <c r="H379">
        <v>8.9999999999999993E-3</v>
      </c>
      <c r="I379">
        <v>6.4799999999999996E-2</v>
      </c>
      <c r="J379">
        <v>2546</v>
      </c>
      <c r="K379">
        <v>-8.6499999999999994E-2</v>
      </c>
      <c r="L379">
        <v>-0.43330000000000002</v>
      </c>
      <c r="M379">
        <v>71</v>
      </c>
      <c r="N379">
        <v>-0.224043716</v>
      </c>
      <c r="O379">
        <v>-0.174418605</v>
      </c>
      <c r="P379">
        <v>1192</v>
      </c>
      <c r="Q379">
        <v>0</v>
      </c>
      <c r="R379">
        <v>-5.7000000000000002E-2</v>
      </c>
      <c r="S379">
        <v>416</v>
      </c>
      <c r="T379">
        <v>0.38669999999999999</v>
      </c>
      <c r="U379">
        <v>2.5861999999999998</v>
      </c>
      <c r="V379">
        <v>444</v>
      </c>
      <c r="W379">
        <v>-7.4999999999999997E-2</v>
      </c>
      <c r="X379">
        <v>-0.57630000000000003</v>
      </c>
      <c r="Y379">
        <v>733</v>
      </c>
      <c r="Z379">
        <v>9.9000000000000005E-2</v>
      </c>
      <c r="AA379">
        <v>0.54969999999999997</v>
      </c>
      <c r="AB379">
        <v>159.4895592</v>
      </c>
      <c r="AC379">
        <v>1.5100000000000001E-2</v>
      </c>
      <c r="AD379">
        <v>5.9200000000000003E-2</v>
      </c>
      <c r="AE379">
        <v>2032</v>
      </c>
      <c r="AF379">
        <v>5.8999999999999999E-3</v>
      </c>
      <c r="AG379">
        <v>2.9100000000000001E-2</v>
      </c>
      <c r="AH379">
        <v>471559.81760000001</v>
      </c>
      <c r="AI379">
        <v>2.7400000000000001E-2</v>
      </c>
      <c r="AJ379">
        <v>0.1145</v>
      </c>
      <c r="AK379">
        <v>3279</v>
      </c>
      <c r="AL379">
        <v>-5.0700000000000002E-2</v>
      </c>
      <c r="AM379">
        <v>-0.3397</v>
      </c>
      <c r="AN379">
        <v>0.28790259200000001</v>
      </c>
      <c r="AO379">
        <v>4.8599999999999997E-2</v>
      </c>
      <c r="AP379">
        <v>0.18260000000000001</v>
      </c>
    </row>
    <row r="380" spans="1:42">
      <c r="A380">
        <v>202008</v>
      </c>
      <c r="B380" t="s">
        <v>2008</v>
      </c>
      <c r="C380" t="s">
        <v>2179</v>
      </c>
      <c r="D380" t="s">
        <v>2180</v>
      </c>
      <c r="E380" s="6">
        <f t="shared" si="10"/>
        <v>44044</v>
      </c>
      <c r="F380" s="6" t="str">
        <f t="shared" si="11"/>
        <v>Maryland-44074</v>
      </c>
      <c r="G380">
        <v>360000</v>
      </c>
      <c r="H380">
        <v>-1.9099999999999999E-2</v>
      </c>
      <c r="I380">
        <v>3.1899999999999998E-2</v>
      </c>
      <c r="J380">
        <v>10221</v>
      </c>
      <c r="K380">
        <v>-8.6199999999999999E-2</v>
      </c>
      <c r="L380">
        <v>-0.52170000000000005</v>
      </c>
      <c r="M380">
        <v>43</v>
      </c>
      <c r="N380">
        <v>-7.5268817000000002E-2</v>
      </c>
      <c r="O380">
        <v>-0.24561403500000001</v>
      </c>
      <c r="P380">
        <v>7068</v>
      </c>
      <c r="Q380">
        <v>3.5799999999999998E-2</v>
      </c>
      <c r="R380">
        <v>-0.127</v>
      </c>
      <c r="S380">
        <v>676</v>
      </c>
      <c r="T380">
        <v>1.2E-2</v>
      </c>
      <c r="U380">
        <v>0.374</v>
      </c>
      <c r="V380">
        <v>2680</v>
      </c>
      <c r="W380">
        <v>-0.16350000000000001</v>
      </c>
      <c r="X380">
        <v>-0.63429999999999997</v>
      </c>
      <c r="Y380">
        <v>4005</v>
      </c>
      <c r="Z380">
        <v>3.0000000000000001E-3</v>
      </c>
      <c r="AA380">
        <v>0.44640000000000002</v>
      </c>
      <c r="AB380">
        <v>178.4596118</v>
      </c>
      <c r="AC380">
        <v>1.3100000000000001E-2</v>
      </c>
      <c r="AD380">
        <v>7.0900000000000005E-2</v>
      </c>
      <c r="AE380">
        <v>1874</v>
      </c>
      <c r="AF380">
        <v>-2.01E-2</v>
      </c>
      <c r="AG380">
        <v>-3.5999999999999997E-2</v>
      </c>
      <c r="AH380">
        <v>512203.36339999997</v>
      </c>
      <c r="AI380">
        <v>4.7999999999999996E-3</v>
      </c>
      <c r="AJ380">
        <v>0.1245</v>
      </c>
      <c r="AK380">
        <v>14226</v>
      </c>
      <c r="AL380">
        <v>-6.2700000000000006E-2</v>
      </c>
      <c r="AM380">
        <v>-0.41060000000000002</v>
      </c>
      <c r="AN380">
        <v>0.39184032899999999</v>
      </c>
      <c r="AO380">
        <v>3.4799999999999998E-2</v>
      </c>
      <c r="AP380">
        <v>0.26229999999999998</v>
      </c>
    </row>
    <row r="381" spans="1:42">
      <c r="A381">
        <v>202008</v>
      </c>
      <c r="B381" t="s">
        <v>2008</v>
      </c>
      <c r="C381" t="s">
        <v>2167</v>
      </c>
      <c r="D381" t="s">
        <v>2168</v>
      </c>
      <c r="E381" s="6">
        <f t="shared" si="10"/>
        <v>44044</v>
      </c>
      <c r="F381" s="6" t="str">
        <f t="shared" si="11"/>
        <v>Kansas-44074</v>
      </c>
      <c r="G381">
        <v>215000</v>
      </c>
      <c r="H381">
        <v>-2.2499999999999999E-2</v>
      </c>
      <c r="I381">
        <v>0.1148</v>
      </c>
      <c r="J381">
        <v>5635</v>
      </c>
      <c r="K381">
        <v>-6.1600000000000002E-2</v>
      </c>
      <c r="L381">
        <v>-0.4531</v>
      </c>
      <c r="M381">
        <v>60</v>
      </c>
      <c r="N381">
        <v>-3.2258065000000002E-2</v>
      </c>
      <c r="O381">
        <v>-6.25E-2</v>
      </c>
      <c r="P381">
        <v>2732</v>
      </c>
      <c r="Q381">
        <v>5.8999999999999999E-3</v>
      </c>
      <c r="R381">
        <v>-0.26</v>
      </c>
      <c r="S381">
        <v>164</v>
      </c>
      <c r="T381">
        <v>0.1081</v>
      </c>
      <c r="U381">
        <v>-2.3800000000000002E-2</v>
      </c>
      <c r="V381">
        <v>1548</v>
      </c>
      <c r="W381">
        <v>-1.0200000000000001E-2</v>
      </c>
      <c r="X381">
        <v>-0.49409999999999998</v>
      </c>
      <c r="Y381">
        <v>6163</v>
      </c>
      <c r="Z381">
        <v>-2.8199999999999999E-2</v>
      </c>
      <c r="AA381">
        <v>3.0097999999999998</v>
      </c>
      <c r="AB381">
        <v>100.0687758</v>
      </c>
      <c r="AC381">
        <v>-1.1599999999999999E-2</v>
      </c>
      <c r="AD381">
        <v>6.2199999999999998E-2</v>
      </c>
      <c r="AE381">
        <v>2048</v>
      </c>
      <c r="AF381">
        <v>-7.0000000000000001E-3</v>
      </c>
      <c r="AG381">
        <v>1.72E-2</v>
      </c>
      <c r="AH381">
        <v>310709.9362</v>
      </c>
      <c r="AI381">
        <v>-4.4200000000000003E-2</v>
      </c>
      <c r="AJ381">
        <v>0.1137</v>
      </c>
      <c r="AK381">
        <v>11798</v>
      </c>
      <c r="AL381">
        <v>-4.4499999999999998E-2</v>
      </c>
      <c r="AM381">
        <v>-3.5000000000000001E-3</v>
      </c>
      <c r="AN381">
        <v>1.0937000889999999</v>
      </c>
      <c r="AO381">
        <v>3.7600000000000001E-2</v>
      </c>
      <c r="AP381">
        <v>0.94450000000000001</v>
      </c>
    </row>
    <row r="382" spans="1:42">
      <c r="A382">
        <v>202008</v>
      </c>
      <c r="B382" t="s">
        <v>2008</v>
      </c>
      <c r="C382" t="s">
        <v>2133</v>
      </c>
      <c r="D382" t="s">
        <v>2134</v>
      </c>
      <c r="E382" s="6">
        <f t="shared" si="10"/>
        <v>44044</v>
      </c>
      <c r="F382" s="6" t="str">
        <f t="shared" si="11"/>
        <v>Washington-44074</v>
      </c>
      <c r="G382">
        <v>499950</v>
      </c>
      <c r="H382">
        <v>0</v>
      </c>
      <c r="I382">
        <v>5.8299999999999998E-2</v>
      </c>
      <c r="J382">
        <v>13326</v>
      </c>
      <c r="K382">
        <v>-3.0999999999999999E-3</v>
      </c>
      <c r="L382">
        <v>-0.32400000000000001</v>
      </c>
      <c r="M382">
        <v>37</v>
      </c>
      <c r="N382">
        <v>-8.6419753000000002E-2</v>
      </c>
      <c r="O382">
        <v>-0.159090909</v>
      </c>
      <c r="P382">
        <v>9448</v>
      </c>
      <c r="Q382">
        <v>-6.6000000000000003E-2</v>
      </c>
      <c r="R382">
        <v>-9.98E-2</v>
      </c>
      <c r="S382">
        <v>1036</v>
      </c>
      <c r="T382">
        <v>5.7099999999999998E-2</v>
      </c>
      <c r="U382">
        <v>2.0832999999999999</v>
      </c>
      <c r="V382">
        <v>3412</v>
      </c>
      <c r="W382">
        <v>-8.48E-2</v>
      </c>
      <c r="X382">
        <v>-0.54120000000000001</v>
      </c>
      <c r="Y382">
        <v>16385</v>
      </c>
      <c r="Z382">
        <v>7.6499999999999999E-2</v>
      </c>
      <c r="AA382">
        <v>0.45329999999999998</v>
      </c>
      <c r="AB382">
        <v>252.62066369999999</v>
      </c>
      <c r="AC382">
        <v>2.4199999999999999E-2</v>
      </c>
      <c r="AD382">
        <v>0.111</v>
      </c>
      <c r="AE382">
        <v>1977</v>
      </c>
      <c r="AF382">
        <v>-2.47E-2</v>
      </c>
      <c r="AG382">
        <v>-4.2700000000000002E-2</v>
      </c>
      <c r="AH382">
        <v>703869.71360000002</v>
      </c>
      <c r="AI382">
        <v>4.8999999999999998E-3</v>
      </c>
      <c r="AJ382">
        <v>7.5499999999999998E-2</v>
      </c>
      <c r="AK382">
        <v>29711</v>
      </c>
      <c r="AL382">
        <v>3.9300000000000002E-2</v>
      </c>
      <c r="AM382">
        <v>-4.1200000000000001E-2</v>
      </c>
      <c r="AN382">
        <v>1.2295512529999999</v>
      </c>
      <c r="AO382">
        <v>9.0899999999999995E-2</v>
      </c>
      <c r="AP382">
        <v>0.65759999999999996</v>
      </c>
    </row>
    <row r="383" spans="1:42">
      <c r="A383">
        <v>202008</v>
      </c>
      <c r="B383" t="s">
        <v>2008</v>
      </c>
      <c r="C383" t="s">
        <v>2121</v>
      </c>
      <c r="D383" t="s">
        <v>2122</v>
      </c>
      <c r="E383" s="6">
        <f t="shared" si="10"/>
        <v>44044</v>
      </c>
      <c r="F383" s="6" t="str">
        <f t="shared" si="11"/>
        <v>Kentucky-44074</v>
      </c>
      <c r="G383">
        <v>240000</v>
      </c>
      <c r="H383">
        <v>2.3E-3</v>
      </c>
      <c r="I383">
        <v>0.1048</v>
      </c>
      <c r="J383">
        <v>7855</v>
      </c>
      <c r="K383">
        <v>-5.62E-2</v>
      </c>
      <c r="L383">
        <v>-0.49</v>
      </c>
      <c r="M383">
        <v>59</v>
      </c>
      <c r="N383">
        <v>-0.106060606</v>
      </c>
      <c r="O383">
        <v>-6.3492063000000001E-2</v>
      </c>
      <c r="P383">
        <v>3804</v>
      </c>
      <c r="Q383">
        <v>3.0300000000000001E-2</v>
      </c>
      <c r="R383">
        <v>-0.28170000000000001</v>
      </c>
      <c r="S383">
        <v>180</v>
      </c>
      <c r="T383">
        <v>-2.1700000000000001E-2</v>
      </c>
      <c r="U383">
        <v>0.40629999999999999</v>
      </c>
      <c r="V383">
        <v>2108</v>
      </c>
      <c r="W383">
        <v>-5.7000000000000002E-3</v>
      </c>
      <c r="X383">
        <v>-0.53810000000000002</v>
      </c>
      <c r="Y383">
        <v>9620</v>
      </c>
      <c r="Z383">
        <v>-1.01E-2</v>
      </c>
      <c r="AA383">
        <v>0.39119999999999999</v>
      </c>
      <c r="AB383">
        <v>113.2009753</v>
      </c>
      <c r="AC383">
        <v>0.01</v>
      </c>
      <c r="AD383">
        <v>9.2899999999999996E-2</v>
      </c>
      <c r="AE383">
        <v>1952</v>
      </c>
      <c r="AF383">
        <v>2.3E-3</v>
      </c>
      <c r="AG383">
        <v>1.44E-2</v>
      </c>
      <c r="AH383">
        <v>326383.81520000001</v>
      </c>
      <c r="AI383">
        <v>1.9E-2</v>
      </c>
      <c r="AJ383">
        <v>0.15690000000000001</v>
      </c>
      <c r="AK383">
        <v>17475</v>
      </c>
      <c r="AL383">
        <v>-3.1399999999999997E-2</v>
      </c>
      <c r="AM383">
        <v>-0.217</v>
      </c>
      <c r="AN383">
        <v>1.224697645</v>
      </c>
      <c r="AO383">
        <v>5.7099999999999998E-2</v>
      </c>
      <c r="AP383">
        <v>0.77569999999999995</v>
      </c>
    </row>
    <row r="384" spans="1:42">
      <c r="A384">
        <v>202008</v>
      </c>
      <c r="B384" t="s">
        <v>2008</v>
      </c>
      <c r="C384" t="s">
        <v>2189</v>
      </c>
      <c r="D384" t="s">
        <v>2190</v>
      </c>
      <c r="E384" s="6">
        <f t="shared" si="10"/>
        <v>44044</v>
      </c>
      <c r="F384" s="6" t="str">
        <f t="shared" si="11"/>
        <v>Utah-44074</v>
      </c>
      <c r="G384">
        <v>499000</v>
      </c>
      <c r="H384">
        <v>3.6700000000000003E-2</v>
      </c>
      <c r="I384">
        <v>0.23899999999999999</v>
      </c>
      <c r="J384">
        <v>6906</v>
      </c>
      <c r="K384">
        <v>-0.13969999999999999</v>
      </c>
      <c r="L384">
        <v>-0.54749999999999999</v>
      </c>
      <c r="M384">
        <v>51</v>
      </c>
      <c r="N384">
        <v>-8.9285714000000002E-2</v>
      </c>
      <c r="O384">
        <v>-1.9230769000000002E-2</v>
      </c>
      <c r="P384">
        <v>4484</v>
      </c>
      <c r="Q384">
        <v>6.3600000000000004E-2</v>
      </c>
      <c r="R384">
        <v>-0.1303</v>
      </c>
      <c r="S384">
        <v>760</v>
      </c>
      <c r="T384">
        <v>0.1585</v>
      </c>
      <c r="U384">
        <v>0.82689999999999997</v>
      </c>
      <c r="V384">
        <v>1592</v>
      </c>
      <c r="W384">
        <v>-7.8700000000000006E-2</v>
      </c>
      <c r="X384">
        <v>-0.627</v>
      </c>
      <c r="Y384">
        <v>10465</v>
      </c>
      <c r="Z384">
        <v>3.56E-2</v>
      </c>
      <c r="AA384">
        <v>0.33939999999999998</v>
      </c>
      <c r="AB384">
        <v>197.58478930000001</v>
      </c>
      <c r="AC384">
        <v>3.56E-2</v>
      </c>
      <c r="AD384">
        <v>0.26250000000000001</v>
      </c>
      <c r="AE384">
        <v>2576</v>
      </c>
      <c r="AF384">
        <v>1E-3</v>
      </c>
      <c r="AG384">
        <v>-1.06E-2</v>
      </c>
      <c r="AH384">
        <v>933760.18819999998</v>
      </c>
      <c r="AI384">
        <v>6.4899999999999999E-2</v>
      </c>
      <c r="AJ384">
        <v>0.43840000000000001</v>
      </c>
      <c r="AK384">
        <v>17371</v>
      </c>
      <c r="AL384">
        <v>-4.2000000000000003E-2</v>
      </c>
      <c r="AM384">
        <v>-0.2472</v>
      </c>
      <c r="AN384">
        <v>1.515348972</v>
      </c>
      <c r="AO384">
        <v>0.25650000000000001</v>
      </c>
      <c r="AP384">
        <v>1.0035000000000001</v>
      </c>
    </row>
    <row r="385" spans="1:42">
      <c r="A385">
        <v>202008</v>
      </c>
      <c r="B385" t="s">
        <v>2008</v>
      </c>
      <c r="C385" t="s">
        <v>2149</v>
      </c>
      <c r="D385" t="s">
        <v>2150</v>
      </c>
      <c r="E385" s="6">
        <f t="shared" si="10"/>
        <v>44044</v>
      </c>
      <c r="F385" s="6" t="str">
        <f t="shared" si="11"/>
        <v>Alaska-44074</v>
      </c>
      <c r="G385">
        <v>315000</v>
      </c>
      <c r="H385">
        <v>8.2000000000000007E-3</v>
      </c>
      <c r="I385">
        <v>7.2400000000000006E-2</v>
      </c>
      <c r="J385">
        <v>2398</v>
      </c>
      <c r="K385">
        <v>-3.0300000000000001E-2</v>
      </c>
      <c r="L385">
        <v>-0.34429999999999999</v>
      </c>
      <c r="M385">
        <v>58</v>
      </c>
      <c r="N385">
        <v>9.4339622999999997E-2</v>
      </c>
      <c r="O385">
        <v>-0.171428571</v>
      </c>
      <c r="P385">
        <v>964</v>
      </c>
      <c r="Q385">
        <v>4.3299999999999998E-2</v>
      </c>
      <c r="R385">
        <v>-8.0199999999999994E-2</v>
      </c>
      <c r="S385">
        <v>52</v>
      </c>
      <c r="T385">
        <v>0.625</v>
      </c>
      <c r="U385">
        <v>0</v>
      </c>
      <c r="V385">
        <v>748</v>
      </c>
      <c r="W385">
        <v>-4.1000000000000002E-2</v>
      </c>
      <c r="X385">
        <v>-0.40260000000000001</v>
      </c>
      <c r="Y385">
        <v>144</v>
      </c>
      <c r="Z385">
        <v>9.9199999999999997E-2</v>
      </c>
      <c r="AB385">
        <v>177.63157889999999</v>
      </c>
      <c r="AC385">
        <v>6.7999999999999996E-3</v>
      </c>
      <c r="AD385">
        <v>7.6700000000000004E-2</v>
      </c>
      <c r="AE385">
        <v>1748</v>
      </c>
      <c r="AF385">
        <v>-4.7999999999999996E-3</v>
      </c>
      <c r="AG385">
        <v>-1.9199999999999998E-2</v>
      </c>
      <c r="AH385">
        <v>366232.73460000003</v>
      </c>
      <c r="AI385">
        <v>1.4500000000000001E-2</v>
      </c>
      <c r="AJ385">
        <v>0.1143</v>
      </c>
      <c r="AK385">
        <v>2542</v>
      </c>
      <c r="AL385">
        <v>-2.3800000000000002E-2</v>
      </c>
      <c r="AM385">
        <v>-0.3049</v>
      </c>
      <c r="AN385">
        <v>6.0050041999999998E-2</v>
      </c>
      <c r="AO385">
        <v>7.1000000000000004E-3</v>
      </c>
      <c r="AP385">
        <v>6.0100000000000001E-2</v>
      </c>
    </row>
    <row r="386" spans="1:42">
      <c r="A386">
        <v>202008</v>
      </c>
      <c r="B386" t="s">
        <v>2008</v>
      </c>
      <c r="C386" t="s">
        <v>2163</v>
      </c>
      <c r="D386" t="s">
        <v>2164</v>
      </c>
      <c r="E386" s="6">
        <f t="shared" si="10"/>
        <v>44044</v>
      </c>
      <c r="F386" s="6" t="str">
        <f t="shared" si="11"/>
        <v>Wyoming-44074</v>
      </c>
      <c r="G386">
        <v>290000</v>
      </c>
      <c r="H386">
        <v>0</v>
      </c>
      <c r="I386">
        <v>9.5200000000000007E-2</v>
      </c>
      <c r="J386">
        <v>2690</v>
      </c>
      <c r="K386">
        <v>-5.6099999999999997E-2</v>
      </c>
      <c r="L386">
        <v>-0.2777</v>
      </c>
      <c r="M386">
        <v>63</v>
      </c>
      <c r="N386">
        <v>0</v>
      </c>
      <c r="O386">
        <v>-0.112676056</v>
      </c>
      <c r="P386">
        <v>972</v>
      </c>
      <c r="Q386">
        <v>-4.1000000000000003E-3</v>
      </c>
      <c r="R386">
        <v>-1.6199999999999999E-2</v>
      </c>
      <c r="S386">
        <v>52</v>
      </c>
      <c r="T386">
        <v>0.85709999999999997</v>
      </c>
      <c r="U386">
        <v>1.1667000000000001</v>
      </c>
      <c r="V386">
        <v>512</v>
      </c>
      <c r="W386">
        <v>-7.2499999999999995E-2</v>
      </c>
      <c r="X386">
        <v>-0.27679999999999999</v>
      </c>
      <c r="Y386">
        <v>1173</v>
      </c>
      <c r="Z386">
        <v>8.5099999999999995E-2</v>
      </c>
      <c r="AA386">
        <v>0.62919999999999998</v>
      </c>
      <c r="AB386">
        <v>128.83683360000001</v>
      </c>
      <c r="AC386">
        <v>-8.3000000000000001E-3</v>
      </c>
      <c r="AD386">
        <v>4.9200000000000001E-2</v>
      </c>
      <c r="AE386">
        <v>2204</v>
      </c>
      <c r="AF386">
        <v>5.0000000000000001E-4</v>
      </c>
      <c r="AG386">
        <v>3.6400000000000002E-2</v>
      </c>
      <c r="AH386">
        <v>643587.9743</v>
      </c>
      <c r="AI386">
        <v>-5.6599999999999998E-2</v>
      </c>
      <c r="AJ386">
        <v>2.6100000000000002E-2</v>
      </c>
      <c r="AK386">
        <v>3863</v>
      </c>
      <c r="AL386">
        <v>-1.7299999999999999E-2</v>
      </c>
      <c r="AM386">
        <v>-0.13070000000000001</v>
      </c>
      <c r="AN386">
        <v>0.43605948</v>
      </c>
      <c r="AO386">
        <v>5.6800000000000003E-2</v>
      </c>
      <c r="AP386">
        <v>0.2427</v>
      </c>
    </row>
    <row r="387" spans="1:42">
      <c r="A387">
        <v>202008</v>
      </c>
      <c r="B387" t="s">
        <v>2008</v>
      </c>
      <c r="C387" t="s">
        <v>2213</v>
      </c>
      <c r="D387" t="s">
        <v>2214</v>
      </c>
      <c r="E387" s="6">
        <f t="shared" ref="E387:E450" si="12">DATEVALUE(_xlfn.CONCAT(RIGHT(A387,2),"/1","/",B387))</f>
        <v>44044</v>
      </c>
      <c r="F387" s="6" t="str">
        <f t="shared" ref="F387:F450" si="13">_xlfn.CONCAT(REPLACE(C387,1,1,UPPER(LEFT(C387,1))),"-",EOMONTH(E387,0))</f>
        <v>Alabama-44074</v>
      </c>
      <c r="G387">
        <v>258944</v>
      </c>
      <c r="H387">
        <v>3.7000000000000002E-3</v>
      </c>
      <c r="I387">
        <v>8.5000000000000006E-2</v>
      </c>
      <c r="J387">
        <v>14261</v>
      </c>
      <c r="K387">
        <v>-5.5599999999999997E-2</v>
      </c>
      <c r="L387">
        <v>-0.37119999999999997</v>
      </c>
      <c r="M387">
        <v>63</v>
      </c>
      <c r="N387">
        <v>-6.6666666999999999E-2</v>
      </c>
      <c r="O387">
        <v>-0.18181818199999999</v>
      </c>
      <c r="P387">
        <v>5744</v>
      </c>
      <c r="Q387">
        <v>-1.6400000000000001E-2</v>
      </c>
      <c r="R387">
        <v>-0.10639999999999999</v>
      </c>
      <c r="S387">
        <v>864</v>
      </c>
      <c r="T387">
        <v>0.44969999999999999</v>
      </c>
      <c r="U387">
        <v>0.94589999999999996</v>
      </c>
      <c r="V387">
        <v>3108</v>
      </c>
      <c r="W387">
        <v>-1.89E-2</v>
      </c>
      <c r="X387">
        <v>-0.40410000000000001</v>
      </c>
      <c r="Y387">
        <v>7197</v>
      </c>
      <c r="Z387">
        <v>4.3E-3</v>
      </c>
      <c r="AA387">
        <v>1.5777000000000001</v>
      </c>
      <c r="AB387">
        <v>116.125</v>
      </c>
      <c r="AC387">
        <v>4.5999999999999999E-3</v>
      </c>
      <c r="AD387">
        <v>7.3800000000000004E-2</v>
      </c>
      <c r="AE387">
        <v>2091</v>
      </c>
      <c r="AF387">
        <v>1E-3</v>
      </c>
      <c r="AG387">
        <v>4.36E-2</v>
      </c>
      <c r="AH387">
        <v>341407.41979999997</v>
      </c>
      <c r="AI387">
        <v>4.7000000000000002E-3</v>
      </c>
      <c r="AJ387">
        <v>9.1700000000000004E-2</v>
      </c>
      <c r="AK387">
        <v>21458</v>
      </c>
      <c r="AL387">
        <v>-3.6299999999999999E-2</v>
      </c>
      <c r="AM387">
        <v>-0.15759999999999999</v>
      </c>
      <c r="AN387">
        <v>0.50466306699999997</v>
      </c>
      <c r="AO387">
        <v>3.0099999999999998E-2</v>
      </c>
      <c r="AP387">
        <v>0.38159999999999999</v>
      </c>
    </row>
    <row r="388" spans="1:42">
      <c r="A388">
        <v>202008</v>
      </c>
      <c r="B388" t="s">
        <v>2008</v>
      </c>
      <c r="C388" t="s">
        <v>2147</v>
      </c>
      <c r="D388" t="s">
        <v>2148</v>
      </c>
      <c r="E388" s="6">
        <f t="shared" si="12"/>
        <v>44044</v>
      </c>
      <c r="F388" s="6" t="str">
        <f t="shared" si="13"/>
        <v>New hampshire-44074</v>
      </c>
      <c r="G388">
        <v>384900</v>
      </c>
      <c r="H388">
        <v>-1.9199999999999998E-2</v>
      </c>
      <c r="I388">
        <v>0.1084</v>
      </c>
      <c r="J388">
        <v>2960</v>
      </c>
      <c r="K388">
        <v>-6.4500000000000002E-2</v>
      </c>
      <c r="L388">
        <v>-0.52659999999999996</v>
      </c>
      <c r="M388">
        <v>44</v>
      </c>
      <c r="N388">
        <v>-0.13725490200000001</v>
      </c>
      <c r="O388">
        <v>-0.25423728800000001</v>
      </c>
      <c r="P388">
        <v>2144</v>
      </c>
      <c r="Q388">
        <v>0.12609999999999999</v>
      </c>
      <c r="R388">
        <v>-6.9400000000000003E-2</v>
      </c>
      <c r="S388">
        <v>152</v>
      </c>
      <c r="T388">
        <v>0.58330000000000004</v>
      </c>
      <c r="U388">
        <v>2.8</v>
      </c>
      <c r="V388">
        <v>568</v>
      </c>
      <c r="W388">
        <v>-2.07E-2</v>
      </c>
      <c r="X388">
        <v>-0.68300000000000005</v>
      </c>
      <c r="Y388">
        <v>2563</v>
      </c>
      <c r="Z388">
        <v>2.52E-2</v>
      </c>
      <c r="AA388">
        <v>-0.1948</v>
      </c>
      <c r="AB388">
        <v>190.36557500000001</v>
      </c>
      <c r="AC388">
        <v>-5.5999999999999999E-3</v>
      </c>
      <c r="AD388">
        <v>0.12520000000000001</v>
      </c>
      <c r="AE388">
        <v>1992</v>
      </c>
      <c r="AF388">
        <v>-1.29E-2</v>
      </c>
      <c r="AG388">
        <v>-1.44E-2</v>
      </c>
      <c r="AH388">
        <v>510792.87650000001</v>
      </c>
      <c r="AI388">
        <v>-1.5900000000000001E-2</v>
      </c>
      <c r="AJ388">
        <v>0.1192</v>
      </c>
      <c r="AK388">
        <v>5523</v>
      </c>
      <c r="AL388">
        <v>-2.4899999999999999E-2</v>
      </c>
      <c r="AM388">
        <v>-0.41470000000000001</v>
      </c>
      <c r="AN388">
        <v>0.865878378</v>
      </c>
      <c r="AO388">
        <v>7.5700000000000003E-2</v>
      </c>
      <c r="AP388">
        <v>0.35680000000000001</v>
      </c>
    </row>
    <row r="389" spans="1:42">
      <c r="A389">
        <v>202008</v>
      </c>
      <c r="B389" t="s">
        <v>2008</v>
      </c>
      <c r="C389" t="s">
        <v>2199</v>
      </c>
      <c r="D389" t="s">
        <v>2200</v>
      </c>
      <c r="E389" s="6">
        <f t="shared" si="12"/>
        <v>44044</v>
      </c>
      <c r="F389" s="6" t="str">
        <f t="shared" si="13"/>
        <v>Illinois-44074</v>
      </c>
      <c r="G389">
        <v>260000</v>
      </c>
      <c r="H389">
        <v>1.1999999999999999E-3</v>
      </c>
      <c r="I389">
        <v>2.6100000000000002E-2</v>
      </c>
      <c r="J389">
        <v>42174</v>
      </c>
      <c r="K389">
        <v>-1.9599999999999999E-2</v>
      </c>
      <c r="L389">
        <v>-0.30199999999999999</v>
      </c>
      <c r="M389">
        <v>55</v>
      </c>
      <c r="N389">
        <v>-4.3478260999999997E-2</v>
      </c>
      <c r="O389">
        <v>0</v>
      </c>
      <c r="P389">
        <v>19712</v>
      </c>
      <c r="Q389">
        <v>-4.3999999999999997E-2</v>
      </c>
      <c r="R389">
        <v>-0.13100000000000001</v>
      </c>
      <c r="S389">
        <v>616</v>
      </c>
      <c r="T389">
        <v>0.2727</v>
      </c>
      <c r="U389">
        <v>0.73029999999999995</v>
      </c>
      <c r="V389">
        <v>11772</v>
      </c>
      <c r="W389">
        <v>-0.06</v>
      </c>
      <c r="X389">
        <v>-0.41770000000000002</v>
      </c>
      <c r="Y389">
        <v>33880</v>
      </c>
      <c r="Z389">
        <v>-4.1999999999999997E-3</v>
      </c>
      <c r="AA389">
        <v>0.37619999999999998</v>
      </c>
      <c r="AB389">
        <v>126.375</v>
      </c>
      <c r="AC389">
        <v>1.9699999999999999E-2</v>
      </c>
      <c r="AD389">
        <v>4.1700000000000001E-2</v>
      </c>
      <c r="AE389">
        <v>1681</v>
      </c>
      <c r="AF389">
        <v>-1.6400000000000001E-2</v>
      </c>
      <c r="AG389">
        <v>-5.2299999999999999E-2</v>
      </c>
      <c r="AH389">
        <v>386884.58100000001</v>
      </c>
      <c r="AI389">
        <v>1.5299999999999999E-2</v>
      </c>
      <c r="AJ389">
        <v>6.0900000000000003E-2</v>
      </c>
      <c r="AK389">
        <v>76054</v>
      </c>
      <c r="AL389">
        <v>-1.2800000000000001E-2</v>
      </c>
      <c r="AM389">
        <v>-0.1057</v>
      </c>
      <c r="AN389">
        <v>0.80333854999999998</v>
      </c>
      <c r="AO389">
        <v>1.24E-2</v>
      </c>
      <c r="AP389">
        <v>0.39589999999999997</v>
      </c>
    </row>
    <row r="390" spans="1:42">
      <c r="A390">
        <v>202008</v>
      </c>
      <c r="B390" t="s">
        <v>2008</v>
      </c>
      <c r="C390" t="s">
        <v>2157</v>
      </c>
      <c r="D390" t="s">
        <v>2158</v>
      </c>
      <c r="E390" s="6">
        <f t="shared" si="12"/>
        <v>44044</v>
      </c>
      <c r="F390" s="6" t="str">
        <f t="shared" si="13"/>
        <v>Iowa-44074</v>
      </c>
      <c r="G390">
        <v>222000</v>
      </c>
      <c r="H390">
        <v>-7.6E-3</v>
      </c>
      <c r="I390">
        <v>4.53E-2</v>
      </c>
      <c r="J390">
        <v>10988</v>
      </c>
      <c r="K390">
        <v>-4.1200000000000001E-2</v>
      </c>
      <c r="L390">
        <v>-0.26989999999999997</v>
      </c>
      <c r="M390">
        <v>69</v>
      </c>
      <c r="N390">
        <v>-2.8169013999999999E-2</v>
      </c>
      <c r="O390">
        <v>0.15</v>
      </c>
      <c r="P390">
        <v>3828</v>
      </c>
      <c r="Q390">
        <v>-6.3600000000000004E-2</v>
      </c>
      <c r="R390">
        <v>-0.16930000000000001</v>
      </c>
      <c r="S390">
        <v>584</v>
      </c>
      <c r="T390">
        <v>0.19670000000000001</v>
      </c>
      <c r="U390">
        <v>1.3548</v>
      </c>
      <c r="V390">
        <v>2920</v>
      </c>
      <c r="W390">
        <v>-0.1638</v>
      </c>
      <c r="X390">
        <v>-0.3871</v>
      </c>
      <c r="Y390">
        <v>8391</v>
      </c>
      <c r="Z390">
        <v>-2.9600000000000001E-2</v>
      </c>
      <c r="AA390">
        <v>0.62709999999999999</v>
      </c>
      <c r="AB390">
        <v>128.45849799999999</v>
      </c>
      <c r="AC390">
        <v>-2.8E-3</v>
      </c>
      <c r="AD390">
        <v>4.1599999999999998E-2</v>
      </c>
      <c r="AE390">
        <v>1626</v>
      </c>
      <c r="AF390">
        <v>-7.6E-3</v>
      </c>
      <c r="AG390">
        <v>-8.2000000000000007E-3</v>
      </c>
      <c r="AH390">
        <v>257886.7683</v>
      </c>
      <c r="AI390">
        <v>-8.6999999999999994E-3</v>
      </c>
      <c r="AJ390">
        <v>1.41E-2</v>
      </c>
      <c r="AK390">
        <v>19379</v>
      </c>
      <c r="AL390">
        <v>-3.6200000000000003E-2</v>
      </c>
      <c r="AM390">
        <v>-4.0899999999999999E-2</v>
      </c>
      <c r="AN390">
        <v>0.76365125599999994</v>
      </c>
      <c r="AO390">
        <v>9.1000000000000004E-3</v>
      </c>
      <c r="AP390">
        <v>0.42099999999999999</v>
      </c>
    </row>
    <row r="391" spans="1:42">
      <c r="A391">
        <v>202008</v>
      </c>
      <c r="B391" t="s">
        <v>2008</v>
      </c>
      <c r="C391" t="s">
        <v>2201</v>
      </c>
      <c r="D391" t="s">
        <v>2202</v>
      </c>
      <c r="E391" s="6">
        <f t="shared" si="12"/>
        <v>44044</v>
      </c>
      <c r="F391" s="6" t="str">
        <f t="shared" si="13"/>
        <v>Montana-44074</v>
      </c>
      <c r="G391">
        <v>399500</v>
      </c>
      <c r="H391">
        <v>1.2999999999999999E-3</v>
      </c>
      <c r="I391">
        <v>0.1023</v>
      </c>
      <c r="J391">
        <v>4232</v>
      </c>
      <c r="K391">
        <v>-6.5799999999999997E-2</v>
      </c>
      <c r="L391">
        <v>-0.442</v>
      </c>
      <c r="M391">
        <v>70</v>
      </c>
      <c r="N391">
        <v>-0.102564103</v>
      </c>
      <c r="O391">
        <v>-4.1095890000000003E-2</v>
      </c>
      <c r="P391">
        <v>1724</v>
      </c>
      <c r="Q391">
        <v>0.12239999999999999</v>
      </c>
      <c r="R391">
        <v>-9.2600000000000002E-2</v>
      </c>
      <c r="S391">
        <v>76</v>
      </c>
      <c r="T391">
        <v>0.26669999999999999</v>
      </c>
      <c r="U391">
        <v>0.58330000000000004</v>
      </c>
      <c r="V391">
        <v>696</v>
      </c>
      <c r="W391">
        <v>1.7500000000000002E-2</v>
      </c>
      <c r="X391">
        <v>-0.59630000000000005</v>
      </c>
      <c r="Y391">
        <v>4102</v>
      </c>
      <c r="Z391">
        <v>0.1123</v>
      </c>
      <c r="AA391">
        <v>0.93489999999999995</v>
      </c>
      <c r="AB391">
        <v>189.732528</v>
      </c>
      <c r="AC391">
        <v>2.8999999999999998E-3</v>
      </c>
      <c r="AD391">
        <v>0.11509999999999999</v>
      </c>
      <c r="AE391">
        <v>2184</v>
      </c>
      <c r="AF391">
        <v>-1.67E-2</v>
      </c>
      <c r="AG391">
        <v>-3.3E-3</v>
      </c>
      <c r="AH391">
        <v>747630.80090000003</v>
      </c>
      <c r="AI391">
        <v>1.3299999999999999E-2</v>
      </c>
      <c r="AJ391">
        <v>0.23549999999999999</v>
      </c>
      <c r="AK391">
        <v>8334</v>
      </c>
      <c r="AL391">
        <v>1.41E-2</v>
      </c>
      <c r="AM391">
        <v>-0.14119999999999999</v>
      </c>
      <c r="AN391">
        <v>0.96928166400000004</v>
      </c>
      <c r="AO391">
        <v>0.1552</v>
      </c>
      <c r="AP391">
        <v>0.68969999999999998</v>
      </c>
    </row>
    <row r="392" spans="1:42">
      <c r="A392">
        <v>202008</v>
      </c>
      <c r="B392" t="s">
        <v>2008</v>
      </c>
      <c r="C392" t="s">
        <v>2171</v>
      </c>
      <c r="D392" t="s">
        <v>2172</v>
      </c>
      <c r="E392" s="6">
        <f t="shared" si="12"/>
        <v>44044</v>
      </c>
      <c r="F392" s="6" t="str">
        <f t="shared" si="13"/>
        <v>Minnesota-44074</v>
      </c>
      <c r="G392">
        <v>309000</v>
      </c>
      <c r="H392">
        <v>-2.8999999999999998E-3</v>
      </c>
      <c r="I392">
        <v>7.3800000000000004E-2</v>
      </c>
      <c r="J392">
        <v>15692</v>
      </c>
      <c r="K392">
        <v>-2.9700000000000001E-2</v>
      </c>
      <c r="L392">
        <v>-0.34520000000000001</v>
      </c>
      <c r="M392">
        <v>46</v>
      </c>
      <c r="N392">
        <v>-1.0752688E-2</v>
      </c>
      <c r="O392">
        <v>-0.08</v>
      </c>
      <c r="P392">
        <v>9372</v>
      </c>
      <c r="Q392">
        <v>2.3599999999999999E-2</v>
      </c>
      <c r="R392">
        <v>-6.3200000000000006E-2</v>
      </c>
      <c r="S392">
        <v>392</v>
      </c>
      <c r="T392">
        <v>0.30669999999999997</v>
      </c>
      <c r="U392">
        <v>0.5806</v>
      </c>
      <c r="V392">
        <v>3864</v>
      </c>
      <c r="W392">
        <v>-2.0999999999999999E-3</v>
      </c>
      <c r="X392">
        <v>-0.48370000000000002</v>
      </c>
      <c r="Y392">
        <v>13175</v>
      </c>
      <c r="Z392">
        <v>1.9400000000000001E-2</v>
      </c>
      <c r="AA392">
        <v>0.30470000000000003</v>
      </c>
      <c r="AB392">
        <v>155.09375</v>
      </c>
      <c r="AC392">
        <v>4.7999999999999996E-3</v>
      </c>
      <c r="AD392">
        <v>8.5400000000000004E-2</v>
      </c>
      <c r="AE392">
        <v>2009</v>
      </c>
      <c r="AF392">
        <v>-6.1999999999999998E-3</v>
      </c>
      <c r="AG392">
        <v>-1E-3</v>
      </c>
      <c r="AH392">
        <v>404030.5834</v>
      </c>
      <c r="AI392">
        <v>-4.0000000000000002E-4</v>
      </c>
      <c r="AJ392">
        <v>8.8499999999999995E-2</v>
      </c>
      <c r="AK392">
        <v>28867</v>
      </c>
      <c r="AL392">
        <v>-7.9000000000000008E-3</v>
      </c>
      <c r="AM392">
        <v>-0.1525</v>
      </c>
      <c r="AN392">
        <v>0.83959979600000001</v>
      </c>
      <c r="AO392">
        <v>4.0500000000000001E-2</v>
      </c>
      <c r="AP392">
        <v>0.41820000000000002</v>
      </c>
    </row>
    <row r="393" spans="1:42">
      <c r="A393">
        <v>202008</v>
      </c>
      <c r="B393" t="s">
        <v>2008</v>
      </c>
      <c r="C393" t="s">
        <v>2173</v>
      </c>
      <c r="D393" t="s">
        <v>2174</v>
      </c>
      <c r="E393" s="6">
        <f t="shared" si="12"/>
        <v>44044</v>
      </c>
      <c r="F393" s="6" t="str">
        <f t="shared" si="13"/>
        <v>Michigan-44074</v>
      </c>
      <c r="G393">
        <v>254900</v>
      </c>
      <c r="H393">
        <v>-4.0000000000000002E-4</v>
      </c>
      <c r="I393">
        <v>0.1298</v>
      </c>
      <c r="J393">
        <v>24402</v>
      </c>
      <c r="K393">
        <v>-5.7099999999999998E-2</v>
      </c>
      <c r="L393">
        <v>-0.44119999999999998</v>
      </c>
      <c r="M393">
        <v>50</v>
      </c>
      <c r="N393">
        <v>0</v>
      </c>
      <c r="O393">
        <v>-3.8461538000000003E-2</v>
      </c>
      <c r="P393">
        <v>13396</v>
      </c>
      <c r="Q393">
        <v>-1.09E-2</v>
      </c>
      <c r="R393">
        <v>-0.21260000000000001</v>
      </c>
      <c r="S393">
        <v>688</v>
      </c>
      <c r="T393">
        <v>0.52210000000000001</v>
      </c>
      <c r="U393">
        <v>0.43330000000000002</v>
      </c>
      <c r="V393">
        <v>6532</v>
      </c>
      <c r="W393">
        <v>-4.7300000000000002E-2</v>
      </c>
      <c r="X393">
        <v>-0.53969999999999996</v>
      </c>
      <c r="Y393">
        <v>17040</v>
      </c>
      <c r="Z393">
        <v>2.9399999999999999E-2</v>
      </c>
      <c r="AA393">
        <v>1.4681</v>
      </c>
      <c r="AB393">
        <v>141.0192974</v>
      </c>
      <c r="AC393">
        <v>2.8999999999999998E-3</v>
      </c>
      <c r="AD393">
        <v>0.11119999999999999</v>
      </c>
      <c r="AE393">
        <v>1756</v>
      </c>
      <c r="AF393">
        <v>-5.4000000000000003E-3</v>
      </c>
      <c r="AG393">
        <v>2.3300000000000001E-2</v>
      </c>
      <c r="AH393">
        <v>363256.4558</v>
      </c>
      <c r="AI393">
        <v>1.2200000000000001E-2</v>
      </c>
      <c r="AJ393">
        <v>0.14560000000000001</v>
      </c>
      <c r="AK393">
        <v>41442</v>
      </c>
      <c r="AL393">
        <v>-2.3400000000000001E-2</v>
      </c>
      <c r="AM393">
        <v>-0.18060000000000001</v>
      </c>
      <c r="AN393">
        <v>0.69830341799999995</v>
      </c>
      <c r="AO393">
        <v>5.8700000000000002E-2</v>
      </c>
      <c r="AP393">
        <v>0.54020000000000001</v>
      </c>
    </row>
    <row r="394" spans="1:42">
      <c r="A394">
        <v>202008</v>
      </c>
      <c r="B394" t="s">
        <v>2008</v>
      </c>
      <c r="C394" t="s">
        <v>2183</v>
      </c>
      <c r="D394" t="s">
        <v>2184</v>
      </c>
      <c r="E394" s="6">
        <f t="shared" si="12"/>
        <v>44044</v>
      </c>
      <c r="F394" s="6" t="str">
        <f t="shared" si="13"/>
        <v>Wisconsin-44074</v>
      </c>
      <c r="G394">
        <v>270000</v>
      </c>
      <c r="H394">
        <v>-1.8200000000000001E-2</v>
      </c>
      <c r="I394">
        <v>6.9900000000000004E-2</v>
      </c>
      <c r="J394">
        <v>13261</v>
      </c>
      <c r="K394">
        <v>-3.49E-2</v>
      </c>
      <c r="L394">
        <v>-0.41639999999999999</v>
      </c>
      <c r="M394">
        <v>54</v>
      </c>
      <c r="N394">
        <v>-6.0869565E-2</v>
      </c>
      <c r="O394">
        <v>-6.8965517000000004E-2</v>
      </c>
      <c r="P394">
        <v>6816</v>
      </c>
      <c r="Q394">
        <v>6.0999999999999999E-2</v>
      </c>
      <c r="R394">
        <v>-9.2700000000000005E-2</v>
      </c>
      <c r="S394">
        <v>188</v>
      </c>
      <c r="T394">
        <v>9.2999999999999999E-2</v>
      </c>
      <c r="U394">
        <v>0.27029999999999998</v>
      </c>
      <c r="V394">
        <v>3020</v>
      </c>
      <c r="W394">
        <v>9.5799999999999996E-2</v>
      </c>
      <c r="X394">
        <v>-0.498</v>
      </c>
      <c r="Y394">
        <v>10653</v>
      </c>
      <c r="Z394">
        <v>8.8999999999999999E-3</v>
      </c>
      <c r="AA394">
        <v>2.8000000000000001E-2</v>
      </c>
      <c r="AB394">
        <v>136.8125</v>
      </c>
      <c r="AC394">
        <v>-6.3E-3</v>
      </c>
      <c r="AD394">
        <v>0.04</v>
      </c>
      <c r="AE394">
        <v>1800</v>
      </c>
      <c r="AF394">
        <v>-1.21E-2</v>
      </c>
      <c r="AG394">
        <v>-1.11E-2</v>
      </c>
      <c r="AH394">
        <v>358778.98479999998</v>
      </c>
      <c r="AI394">
        <v>-2.3E-3</v>
      </c>
      <c r="AJ394">
        <v>9.0700000000000003E-2</v>
      </c>
      <c r="AK394">
        <v>23914</v>
      </c>
      <c r="AL394">
        <v>-1.5900000000000001E-2</v>
      </c>
      <c r="AM394">
        <v>-0.2772</v>
      </c>
      <c r="AN394">
        <v>0.80333308199999998</v>
      </c>
      <c r="AO394">
        <v>3.49E-2</v>
      </c>
      <c r="AP394">
        <v>0.3473</v>
      </c>
    </row>
    <row r="395" spans="1:42">
      <c r="A395">
        <v>202008</v>
      </c>
      <c r="B395" t="s">
        <v>2008</v>
      </c>
      <c r="C395" t="s">
        <v>2187</v>
      </c>
      <c r="D395" t="s">
        <v>2188</v>
      </c>
      <c r="E395" s="6">
        <f t="shared" si="12"/>
        <v>44044</v>
      </c>
      <c r="F395" s="6" t="str">
        <f t="shared" si="13"/>
        <v>Hawaii-44074</v>
      </c>
      <c r="G395">
        <v>635000</v>
      </c>
      <c r="H395">
        <v>4.0000000000000001E-3</v>
      </c>
      <c r="I395">
        <v>-8.5800000000000001E-2</v>
      </c>
      <c r="J395">
        <v>6804</v>
      </c>
      <c r="K395">
        <v>-4.7000000000000002E-3</v>
      </c>
      <c r="L395">
        <v>0.13400000000000001</v>
      </c>
      <c r="M395">
        <v>77</v>
      </c>
      <c r="N395">
        <v>-8.3333332999999996E-2</v>
      </c>
      <c r="O395">
        <v>0</v>
      </c>
      <c r="P395">
        <v>1760</v>
      </c>
      <c r="Q395">
        <v>7.5800000000000006E-2</v>
      </c>
      <c r="R395">
        <v>0.1</v>
      </c>
      <c r="S395">
        <v>64</v>
      </c>
      <c r="T395">
        <v>0.33329999999999999</v>
      </c>
      <c r="U395">
        <v>0.23080000000000001</v>
      </c>
      <c r="V395">
        <v>792</v>
      </c>
      <c r="W395">
        <v>-2.9399999999999999E-2</v>
      </c>
      <c r="X395">
        <v>-0.34649999999999997</v>
      </c>
      <c r="Y395">
        <v>1032</v>
      </c>
      <c r="Z395">
        <v>9.9000000000000005E-2</v>
      </c>
      <c r="AA395">
        <v>9.4399999999999998E-2</v>
      </c>
      <c r="AB395">
        <v>532.56828829999995</v>
      </c>
      <c r="AC395">
        <v>1.9099999999999999E-2</v>
      </c>
      <c r="AD395">
        <v>3.3500000000000002E-2</v>
      </c>
      <c r="AE395">
        <v>1188</v>
      </c>
      <c r="AF395">
        <v>-3.8E-3</v>
      </c>
      <c r="AG395">
        <v>-0.1023</v>
      </c>
      <c r="AH395">
        <v>1159552.1189999999</v>
      </c>
      <c r="AI395">
        <v>1.0500000000000001E-2</v>
      </c>
      <c r="AJ395">
        <v>-0.1235</v>
      </c>
      <c r="AK395">
        <v>7836</v>
      </c>
      <c r="AL395">
        <v>7.7999999999999996E-3</v>
      </c>
      <c r="AM395">
        <v>0.12859999999999999</v>
      </c>
      <c r="AN395">
        <v>0.151675485</v>
      </c>
      <c r="AO395">
        <v>1.43E-2</v>
      </c>
      <c r="AP395">
        <v>-5.4999999999999997E-3</v>
      </c>
    </row>
    <row r="396" spans="1:42">
      <c r="A396">
        <v>202008</v>
      </c>
      <c r="B396" t="s">
        <v>2008</v>
      </c>
      <c r="C396" t="s">
        <v>2145</v>
      </c>
      <c r="D396" t="s">
        <v>2146</v>
      </c>
      <c r="E396" s="6">
        <f t="shared" si="12"/>
        <v>44044</v>
      </c>
      <c r="F396" s="6" t="str">
        <f t="shared" si="13"/>
        <v>Indiana-44074</v>
      </c>
      <c r="G396">
        <v>234900</v>
      </c>
      <c r="H396">
        <v>-1.2E-2</v>
      </c>
      <c r="I396">
        <v>0.12889999999999999</v>
      </c>
      <c r="J396">
        <v>10203</v>
      </c>
      <c r="K396">
        <v>-5.11E-2</v>
      </c>
      <c r="L396">
        <v>-0.52529999999999999</v>
      </c>
      <c r="M396">
        <v>49</v>
      </c>
      <c r="N396">
        <v>-2.9702969999999999E-2</v>
      </c>
      <c r="O396">
        <v>-3.9215686E-2</v>
      </c>
      <c r="P396">
        <v>6208</v>
      </c>
      <c r="Q396">
        <v>-7.0000000000000001E-3</v>
      </c>
      <c r="R396">
        <v>-0.26829999999999998</v>
      </c>
      <c r="S396">
        <v>324</v>
      </c>
      <c r="T396">
        <v>0.1096</v>
      </c>
      <c r="U396">
        <v>0.42109999999999997</v>
      </c>
      <c r="V396">
        <v>3492</v>
      </c>
      <c r="W396">
        <v>1.9900000000000001E-2</v>
      </c>
      <c r="X396">
        <v>-0.52859999999999996</v>
      </c>
      <c r="Y396">
        <v>9067</v>
      </c>
      <c r="Z396">
        <v>-1.2999999999999999E-2</v>
      </c>
      <c r="AA396">
        <v>0.1147</v>
      </c>
      <c r="AB396">
        <v>108.4895724</v>
      </c>
      <c r="AC396">
        <v>8.5000000000000006E-3</v>
      </c>
      <c r="AD396">
        <v>0.11559999999999999</v>
      </c>
      <c r="AE396">
        <v>2014</v>
      </c>
      <c r="AF396">
        <v>-8.3999999999999995E-3</v>
      </c>
      <c r="AG396">
        <v>3.7000000000000002E-3</v>
      </c>
      <c r="AH396">
        <v>305966.97690000001</v>
      </c>
      <c r="AI396">
        <v>-1.1999999999999999E-3</v>
      </c>
      <c r="AJ396">
        <v>0.10970000000000001</v>
      </c>
      <c r="AK396">
        <v>19270</v>
      </c>
      <c r="AL396">
        <v>-3.3599999999999998E-2</v>
      </c>
      <c r="AM396">
        <v>-0.34960000000000002</v>
      </c>
      <c r="AN396">
        <v>0.88866019799999996</v>
      </c>
      <c r="AO396">
        <v>3.44E-2</v>
      </c>
      <c r="AP396">
        <v>0.51019999999999999</v>
      </c>
    </row>
    <row r="397" spans="1:42">
      <c r="A397">
        <v>202008</v>
      </c>
      <c r="B397" t="s">
        <v>2008</v>
      </c>
      <c r="C397" t="s">
        <v>2131</v>
      </c>
      <c r="D397" t="s">
        <v>2132</v>
      </c>
      <c r="E397" s="6">
        <f t="shared" si="12"/>
        <v>44044</v>
      </c>
      <c r="F397" s="6" t="str">
        <f t="shared" si="13"/>
        <v>South carolina-44074</v>
      </c>
      <c r="G397">
        <v>289999</v>
      </c>
      <c r="H397">
        <v>2.9999999999999997E-4</v>
      </c>
      <c r="I397">
        <v>3.0499999999999999E-2</v>
      </c>
      <c r="J397">
        <v>19320</v>
      </c>
      <c r="K397">
        <v>-5.9400000000000001E-2</v>
      </c>
      <c r="L397">
        <v>-0.34589999999999999</v>
      </c>
      <c r="M397">
        <v>67</v>
      </c>
      <c r="N397">
        <v>-0.11258278100000001</v>
      </c>
      <c r="O397">
        <v>-0.118421053</v>
      </c>
      <c r="P397">
        <v>7244</v>
      </c>
      <c r="Q397">
        <v>-3.2099999999999997E-2</v>
      </c>
      <c r="R397">
        <v>-0.14940000000000001</v>
      </c>
      <c r="S397">
        <v>2064</v>
      </c>
      <c r="T397">
        <v>0.30959999999999999</v>
      </c>
      <c r="U397">
        <v>2.0714000000000001</v>
      </c>
      <c r="V397">
        <v>4640</v>
      </c>
      <c r="W397">
        <v>-0.1056</v>
      </c>
      <c r="X397">
        <v>-0.46789999999999998</v>
      </c>
      <c r="Y397">
        <v>14970</v>
      </c>
      <c r="Z397">
        <v>8.9999999999999998E-4</v>
      </c>
      <c r="AA397">
        <v>0.23019999999999999</v>
      </c>
      <c r="AB397">
        <v>133.14257810000001</v>
      </c>
      <c r="AC397">
        <v>1.8100000000000002E-2</v>
      </c>
      <c r="AD397">
        <v>0.22620000000000001</v>
      </c>
      <c r="AE397">
        <v>1738</v>
      </c>
      <c r="AF397">
        <v>-4.8999999999999998E-3</v>
      </c>
      <c r="AG397">
        <v>0.1152</v>
      </c>
      <c r="AH397">
        <v>448451.09570000001</v>
      </c>
      <c r="AI397">
        <v>6.4999999999999997E-3</v>
      </c>
      <c r="AJ397">
        <v>6.1199999999999997E-2</v>
      </c>
      <c r="AK397">
        <v>34290</v>
      </c>
      <c r="AL397">
        <v>-3.39E-2</v>
      </c>
      <c r="AM397">
        <v>-0.1779</v>
      </c>
      <c r="AN397">
        <v>0.77484472000000004</v>
      </c>
      <c r="AO397">
        <v>4.6699999999999998E-2</v>
      </c>
      <c r="AP397">
        <v>0.3629</v>
      </c>
    </row>
    <row r="398" spans="1:42">
      <c r="A398">
        <v>202008</v>
      </c>
      <c r="B398" t="s">
        <v>2008</v>
      </c>
      <c r="C398" t="s">
        <v>2137</v>
      </c>
      <c r="D398" t="s">
        <v>2138</v>
      </c>
      <c r="E398" s="6">
        <f t="shared" si="12"/>
        <v>44044</v>
      </c>
      <c r="F398" s="6" t="str">
        <f t="shared" si="13"/>
        <v>Vermont-44074</v>
      </c>
      <c r="G398">
        <v>325000</v>
      </c>
      <c r="H398">
        <v>1.0999999999999999E-2</v>
      </c>
      <c r="I398">
        <v>0.1313</v>
      </c>
      <c r="J398">
        <v>2865</v>
      </c>
      <c r="K398">
        <v>-7.5499999999999998E-2</v>
      </c>
      <c r="L398">
        <v>-0.45900000000000002</v>
      </c>
      <c r="M398">
        <v>74</v>
      </c>
      <c r="N398">
        <v>-0.244897959</v>
      </c>
      <c r="O398">
        <v>-0.21276595700000001</v>
      </c>
      <c r="P398">
        <v>1064</v>
      </c>
      <c r="Q398">
        <v>3.1E-2</v>
      </c>
      <c r="R398">
        <v>9.0200000000000002E-2</v>
      </c>
      <c r="S398">
        <v>52</v>
      </c>
      <c r="T398">
        <v>0.18179999999999999</v>
      </c>
      <c r="U398">
        <v>1.6</v>
      </c>
      <c r="V398">
        <v>452</v>
      </c>
      <c r="W398">
        <v>1.7999999999999999E-2</v>
      </c>
      <c r="X398">
        <v>-0.53879999999999995</v>
      </c>
      <c r="Y398">
        <v>1661</v>
      </c>
      <c r="Z398">
        <v>0.1439</v>
      </c>
      <c r="AA398">
        <v>0.33950000000000002</v>
      </c>
      <c r="AB398">
        <v>160</v>
      </c>
      <c r="AC398">
        <v>1.32E-2</v>
      </c>
      <c r="AD398">
        <v>0.1019</v>
      </c>
      <c r="AE398">
        <v>2040</v>
      </c>
      <c r="AF398">
        <v>4.8999999999999998E-3</v>
      </c>
      <c r="AG398">
        <v>1.9099999999999999E-2</v>
      </c>
      <c r="AH398">
        <v>484852.17959999997</v>
      </c>
      <c r="AI398">
        <v>3.8899999999999997E-2</v>
      </c>
      <c r="AJ398">
        <v>0.19800000000000001</v>
      </c>
      <c r="AK398">
        <v>4526</v>
      </c>
      <c r="AL398">
        <v>-5.4999999999999997E-3</v>
      </c>
      <c r="AM398">
        <v>-0.3075</v>
      </c>
      <c r="AN398">
        <v>0.579755672</v>
      </c>
      <c r="AO398">
        <v>0.11119999999999999</v>
      </c>
      <c r="AP398">
        <v>0.34560000000000002</v>
      </c>
    </row>
    <row r="399" spans="1:42">
      <c r="A399">
        <v>202008</v>
      </c>
      <c r="B399" t="s">
        <v>2008</v>
      </c>
      <c r="C399" t="s">
        <v>2205</v>
      </c>
      <c r="D399" t="s">
        <v>2206</v>
      </c>
      <c r="E399" s="6">
        <f t="shared" si="12"/>
        <v>44044</v>
      </c>
      <c r="F399" s="6" t="str">
        <f t="shared" si="13"/>
        <v>Idaho-44074</v>
      </c>
      <c r="G399">
        <v>409900</v>
      </c>
      <c r="H399">
        <v>2.2000000000000001E-3</v>
      </c>
      <c r="I399">
        <v>0.10780000000000001</v>
      </c>
      <c r="J399">
        <v>4367</v>
      </c>
      <c r="K399">
        <v>-0.17630000000000001</v>
      </c>
      <c r="L399">
        <v>-0.50409999999999999</v>
      </c>
      <c r="M399">
        <v>44</v>
      </c>
      <c r="N399">
        <v>-6.3829786999999999E-2</v>
      </c>
      <c r="O399">
        <v>-0.16981132099999999</v>
      </c>
      <c r="P399">
        <v>2844</v>
      </c>
      <c r="Q399">
        <v>-2.07E-2</v>
      </c>
      <c r="R399">
        <v>-0.18459999999999999</v>
      </c>
      <c r="S399">
        <v>388</v>
      </c>
      <c r="T399">
        <v>0.1149</v>
      </c>
      <c r="U399">
        <v>0.46970000000000001</v>
      </c>
      <c r="V399">
        <v>936</v>
      </c>
      <c r="W399">
        <v>-0.20680000000000001</v>
      </c>
      <c r="X399">
        <v>-0.71289999999999998</v>
      </c>
      <c r="Y399">
        <v>5785</v>
      </c>
      <c r="Z399">
        <v>7.3499999999999996E-2</v>
      </c>
      <c r="AA399">
        <v>5.4709000000000003</v>
      </c>
      <c r="AB399">
        <v>199.92003199999999</v>
      </c>
      <c r="AC399">
        <v>2.6499999999999999E-2</v>
      </c>
      <c r="AD399">
        <v>0.15959999999999999</v>
      </c>
      <c r="AE399">
        <v>2192</v>
      </c>
      <c r="AF399">
        <v>-1.55E-2</v>
      </c>
      <c r="AG399">
        <v>-5.0000000000000001E-3</v>
      </c>
      <c r="AH399">
        <v>712919.60770000005</v>
      </c>
      <c r="AI399">
        <v>5.8799999999999998E-2</v>
      </c>
      <c r="AJ399">
        <v>0.24079999999999999</v>
      </c>
      <c r="AK399">
        <v>10152</v>
      </c>
      <c r="AL399">
        <v>-5.04E-2</v>
      </c>
      <c r="AM399">
        <v>4.65E-2</v>
      </c>
      <c r="AN399">
        <v>1.324708038</v>
      </c>
      <c r="AO399">
        <v>0.30830000000000002</v>
      </c>
      <c r="AP399">
        <v>1.2232000000000001</v>
      </c>
    </row>
    <row r="400" spans="1:42">
      <c r="A400">
        <v>202008</v>
      </c>
      <c r="B400" t="s">
        <v>2008</v>
      </c>
      <c r="C400" t="s">
        <v>2151</v>
      </c>
      <c r="D400" t="s">
        <v>2152</v>
      </c>
      <c r="E400" s="6">
        <f t="shared" si="12"/>
        <v>44044</v>
      </c>
      <c r="F400" s="6" t="str">
        <f t="shared" si="13"/>
        <v>California-44074</v>
      </c>
      <c r="G400">
        <v>720000</v>
      </c>
      <c r="H400">
        <v>3.0800000000000001E-2</v>
      </c>
      <c r="I400">
        <v>0.23680000000000001</v>
      </c>
      <c r="J400">
        <v>52788</v>
      </c>
      <c r="K400">
        <v>-6.3200000000000006E-2</v>
      </c>
      <c r="L400">
        <v>-0.41649999999999998</v>
      </c>
      <c r="M400">
        <v>44</v>
      </c>
      <c r="N400">
        <v>-9.2783505000000002E-2</v>
      </c>
      <c r="O400">
        <v>-0.10204081600000001</v>
      </c>
      <c r="P400">
        <v>36700</v>
      </c>
      <c r="Q400">
        <v>3.4299999999999997E-2</v>
      </c>
      <c r="R400">
        <v>-0.1108</v>
      </c>
      <c r="S400">
        <v>2116</v>
      </c>
      <c r="T400">
        <v>0.1328</v>
      </c>
      <c r="U400">
        <v>0.24759999999999999</v>
      </c>
      <c r="V400">
        <v>12404</v>
      </c>
      <c r="W400">
        <v>-7.1300000000000002E-2</v>
      </c>
      <c r="X400">
        <v>-0.58499999999999996</v>
      </c>
      <c r="Y400">
        <v>59732</v>
      </c>
      <c r="Z400">
        <v>4.6800000000000001E-2</v>
      </c>
      <c r="AA400">
        <v>0.24709999999999999</v>
      </c>
      <c r="AB400">
        <v>402.625</v>
      </c>
      <c r="AC400">
        <v>5.2200000000000003E-2</v>
      </c>
      <c r="AD400">
        <v>0.28210000000000002</v>
      </c>
      <c r="AE400">
        <v>1852</v>
      </c>
      <c r="AF400">
        <v>-8.3000000000000001E-3</v>
      </c>
      <c r="AG400">
        <v>-1.12E-2</v>
      </c>
      <c r="AH400">
        <v>1480451.2749999999</v>
      </c>
      <c r="AI400">
        <v>4.2599999999999999E-2</v>
      </c>
      <c r="AJ400">
        <v>0.31580000000000003</v>
      </c>
      <c r="AK400">
        <v>112520</v>
      </c>
      <c r="AL400">
        <v>-7.9000000000000008E-3</v>
      </c>
      <c r="AM400">
        <v>-0.18679999999999999</v>
      </c>
      <c r="AN400">
        <v>1.131545048</v>
      </c>
      <c r="AO400">
        <v>0.11890000000000001</v>
      </c>
      <c r="AP400">
        <v>0.60209999999999997</v>
      </c>
    </row>
    <row r="401" spans="1:42">
      <c r="A401">
        <v>202008</v>
      </c>
      <c r="B401" t="s">
        <v>2008</v>
      </c>
      <c r="C401" t="s">
        <v>2143</v>
      </c>
      <c r="D401" t="s">
        <v>2144</v>
      </c>
      <c r="E401" s="6">
        <f t="shared" si="12"/>
        <v>44044</v>
      </c>
      <c r="F401" s="6" t="str">
        <f t="shared" si="13"/>
        <v>Mississippi-44074</v>
      </c>
      <c r="G401">
        <v>227500</v>
      </c>
      <c r="H401">
        <v>3.4099999999999998E-2</v>
      </c>
      <c r="I401">
        <v>0.122</v>
      </c>
      <c r="J401">
        <v>6836</v>
      </c>
      <c r="K401">
        <v>-6.1600000000000002E-2</v>
      </c>
      <c r="L401">
        <v>-0.37669999999999998</v>
      </c>
      <c r="M401">
        <v>81</v>
      </c>
      <c r="N401">
        <v>-0.1</v>
      </c>
      <c r="O401">
        <v>-6.8965517000000004E-2</v>
      </c>
      <c r="P401">
        <v>2068</v>
      </c>
      <c r="Q401">
        <v>-0.11169999999999999</v>
      </c>
      <c r="R401">
        <v>-0.1845</v>
      </c>
      <c r="S401">
        <v>252</v>
      </c>
      <c r="T401">
        <v>0.61539999999999995</v>
      </c>
      <c r="U401">
        <v>0.57499999999999996</v>
      </c>
      <c r="V401">
        <v>1304</v>
      </c>
      <c r="W401">
        <v>-6.8599999999999994E-2</v>
      </c>
      <c r="X401">
        <v>-0.42499999999999999</v>
      </c>
      <c r="Y401">
        <v>4357</v>
      </c>
      <c r="Z401">
        <v>-1.5100000000000001E-2</v>
      </c>
      <c r="AA401">
        <v>0.53580000000000005</v>
      </c>
      <c r="AB401">
        <v>103.125</v>
      </c>
      <c r="AC401">
        <v>1.5900000000000001E-2</v>
      </c>
      <c r="AD401">
        <v>7.1099999999999997E-2</v>
      </c>
      <c r="AE401">
        <v>2058</v>
      </c>
      <c r="AF401">
        <v>5.8999999999999999E-3</v>
      </c>
      <c r="AG401">
        <v>3.39E-2</v>
      </c>
      <c r="AH401">
        <v>287023.93939999997</v>
      </c>
      <c r="AI401">
        <v>1.5800000000000002E-2</v>
      </c>
      <c r="AJ401">
        <v>8.6199999999999999E-2</v>
      </c>
      <c r="AK401">
        <v>11193</v>
      </c>
      <c r="AL401">
        <v>-4.41E-2</v>
      </c>
      <c r="AM401">
        <v>-0.18909999999999999</v>
      </c>
      <c r="AN401">
        <v>0.63736103</v>
      </c>
      <c r="AO401">
        <v>3.0099999999999998E-2</v>
      </c>
      <c r="AP401">
        <v>0.37869999999999998</v>
      </c>
    </row>
    <row r="402" spans="1:42">
      <c r="A402">
        <v>202008</v>
      </c>
      <c r="B402" t="s">
        <v>2008</v>
      </c>
      <c r="C402" t="s">
        <v>2141</v>
      </c>
      <c r="D402" t="s">
        <v>2142</v>
      </c>
      <c r="E402" s="6">
        <f t="shared" si="12"/>
        <v>44044</v>
      </c>
      <c r="F402" s="6" t="str">
        <f t="shared" si="13"/>
        <v>New mexico-44074</v>
      </c>
      <c r="G402">
        <v>285000</v>
      </c>
      <c r="H402">
        <v>1.06E-2</v>
      </c>
      <c r="I402">
        <v>9.6299999999999997E-2</v>
      </c>
      <c r="J402">
        <v>5291</v>
      </c>
      <c r="K402">
        <v>-4.1000000000000002E-2</v>
      </c>
      <c r="L402">
        <v>-0.37459999999999999</v>
      </c>
      <c r="M402">
        <v>62</v>
      </c>
      <c r="N402">
        <v>-9.4890510999999997E-2</v>
      </c>
      <c r="O402">
        <v>-0.12676056299999999</v>
      </c>
      <c r="P402">
        <v>2132</v>
      </c>
      <c r="Q402">
        <v>1.9099999999999999E-2</v>
      </c>
      <c r="R402">
        <v>-0.12770000000000001</v>
      </c>
      <c r="S402">
        <v>156</v>
      </c>
      <c r="T402">
        <v>0.56000000000000005</v>
      </c>
      <c r="U402">
        <v>0.5</v>
      </c>
      <c r="V402">
        <v>1132</v>
      </c>
      <c r="W402">
        <v>2.1700000000000001E-2</v>
      </c>
      <c r="X402">
        <v>-0.44069999999999998</v>
      </c>
      <c r="Y402">
        <v>4073</v>
      </c>
      <c r="Z402">
        <v>9.1999999999999998E-3</v>
      </c>
      <c r="AA402">
        <v>0.13639999999999999</v>
      </c>
      <c r="AB402">
        <v>138.58424729999999</v>
      </c>
      <c r="AC402">
        <v>8.0000000000000004E-4</v>
      </c>
      <c r="AD402">
        <v>7.2800000000000004E-2</v>
      </c>
      <c r="AE402">
        <v>2000</v>
      </c>
      <c r="AF402">
        <v>4.3E-3</v>
      </c>
      <c r="AG402">
        <v>1.7100000000000001E-2</v>
      </c>
      <c r="AH402">
        <v>436716.4803</v>
      </c>
      <c r="AI402">
        <v>3.5000000000000003E-2</v>
      </c>
      <c r="AJ402">
        <v>0.12989999999999999</v>
      </c>
      <c r="AK402">
        <v>9364</v>
      </c>
      <c r="AL402">
        <v>-1.9800000000000002E-2</v>
      </c>
      <c r="AM402">
        <v>-0.2225</v>
      </c>
      <c r="AN402">
        <v>0.76979777000000005</v>
      </c>
      <c r="AO402">
        <v>3.8199999999999998E-2</v>
      </c>
      <c r="AP402">
        <v>0.34620000000000001</v>
      </c>
    </row>
    <row r="403" spans="1:42">
      <c r="A403">
        <v>202008</v>
      </c>
      <c r="B403" t="s">
        <v>2008</v>
      </c>
      <c r="C403" t="s">
        <v>2135</v>
      </c>
      <c r="D403" t="s">
        <v>2136</v>
      </c>
      <c r="E403" s="6">
        <f t="shared" si="12"/>
        <v>44044</v>
      </c>
      <c r="F403" s="6" t="str">
        <f t="shared" si="13"/>
        <v>Pennsylvania-44074</v>
      </c>
      <c r="G403">
        <v>259999</v>
      </c>
      <c r="H403">
        <v>2.0999999999999999E-3</v>
      </c>
      <c r="I403">
        <v>0.15609999999999999</v>
      </c>
      <c r="J403">
        <v>25344</v>
      </c>
      <c r="K403">
        <v>-5.4399999999999997E-2</v>
      </c>
      <c r="L403">
        <v>-0.43740000000000001</v>
      </c>
      <c r="M403">
        <v>54</v>
      </c>
      <c r="N403">
        <v>0</v>
      </c>
      <c r="O403">
        <v>-0.18181818199999999</v>
      </c>
      <c r="P403">
        <v>12804</v>
      </c>
      <c r="Q403">
        <v>-2.7900000000000001E-2</v>
      </c>
      <c r="R403">
        <v>-0.12520000000000001</v>
      </c>
      <c r="S403">
        <v>1012</v>
      </c>
      <c r="T403">
        <v>0.31769999999999998</v>
      </c>
      <c r="U403">
        <v>0.79430000000000001</v>
      </c>
      <c r="V403">
        <v>7112</v>
      </c>
      <c r="W403">
        <v>-7.6799999999999993E-2</v>
      </c>
      <c r="X403">
        <v>-0.48949999999999999</v>
      </c>
      <c r="Y403">
        <v>14446</v>
      </c>
      <c r="Z403">
        <v>-2.8899999999999999E-2</v>
      </c>
      <c r="AA403">
        <v>0.3624</v>
      </c>
      <c r="AB403">
        <v>128.265625</v>
      </c>
      <c r="AC403">
        <v>1.8700000000000001E-2</v>
      </c>
      <c r="AD403">
        <v>0.31280000000000002</v>
      </c>
      <c r="AE403">
        <v>1719</v>
      </c>
      <c r="AF403">
        <v>-6.1000000000000004E-3</v>
      </c>
      <c r="AG403">
        <v>0.11559999999999999</v>
      </c>
      <c r="AH403">
        <v>382785.29670000001</v>
      </c>
      <c r="AI403">
        <v>1.9099999999999999E-2</v>
      </c>
      <c r="AJ403">
        <v>0.2087</v>
      </c>
      <c r="AK403">
        <v>39790</v>
      </c>
      <c r="AL403">
        <v>-4.53E-2</v>
      </c>
      <c r="AM403">
        <v>-0.28499999999999998</v>
      </c>
      <c r="AN403">
        <v>0.56999684299999998</v>
      </c>
      <c r="AO403">
        <v>1.4999999999999999E-2</v>
      </c>
      <c r="AP403">
        <v>0.33460000000000001</v>
      </c>
    </row>
    <row r="404" spans="1:42">
      <c r="A404">
        <v>202008</v>
      </c>
      <c r="B404" t="s">
        <v>2008</v>
      </c>
      <c r="C404" t="s">
        <v>2185</v>
      </c>
      <c r="D404" t="s">
        <v>2186</v>
      </c>
      <c r="E404" s="6">
        <f t="shared" si="12"/>
        <v>44044</v>
      </c>
      <c r="F404" s="6" t="str">
        <f t="shared" si="13"/>
        <v>North carolina-44074</v>
      </c>
      <c r="G404">
        <v>344064</v>
      </c>
      <c r="H404">
        <v>1.2E-2</v>
      </c>
      <c r="I404">
        <v>8.4500000000000006E-2</v>
      </c>
      <c r="J404">
        <v>25366</v>
      </c>
      <c r="K404">
        <v>-9.01E-2</v>
      </c>
      <c r="L404">
        <v>-0.4456</v>
      </c>
      <c r="M404">
        <v>61</v>
      </c>
      <c r="N404">
        <v>-9.6296296000000003E-2</v>
      </c>
      <c r="O404">
        <v>-0.16438356200000001</v>
      </c>
      <c r="P404">
        <v>12256</v>
      </c>
      <c r="Q404">
        <v>1.2999999999999999E-3</v>
      </c>
      <c r="R404">
        <v>-0.1178</v>
      </c>
      <c r="S404">
        <v>2644</v>
      </c>
      <c r="T404">
        <v>0.57379999999999998</v>
      </c>
      <c r="U404">
        <v>1.8991</v>
      </c>
      <c r="V404">
        <v>5952</v>
      </c>
      <c r="W404">
        <v>-7.46E-2</v>
      </c>
      <c r="X404">
        <v>-0.54620000000000002</v>
      </c>
      <c r="Y404">
        <v>23188</v>
      </c>
      <c r="Z404">
        <v>7.7000000000000002E-3</v>
      </c>
      <c r="AA404">
        <v>0.26569999999999999</v>
      </c>
      <c r="AB404">
        <v>144.02806390000001</v>
      </c>
      <c r="AC404">
        <v>1.49E-2</v>
      </c>
      <c r="AD404">
        <v>9.5200000000000007E-2</v>
      </c>
      <c r="AE404">
        <v>2000</v>
      </c>
      <c r="AF404">
        <v>0</v>
      </c>
      <c r="AG404">
        <v>5.0000000000000001E-3</v>
      </c>
      <c r="AH404">
        <v>475462.47850000003</v>
      </c>
      <c r="AI404">
        <v>1.15E-2</v>
      </c>
      <c r="AJ404">
        <v>0.1308</v>
      </c>
      <c r="AK404">
        <v>48554</v>
      </c>
      <c r="AL404">
        <v>-4.5900000000000003E-2</v>
      </c>
      <c r="AM404">
        <v>-0.24229999999999999</v>
      </c>
      <c r="AN404">
        <v>0.91413703400000001</v>
      </c>
      <c r="AO404">
        <v>8.8700000000000001E-2</v>
      </c>
      <c r="AP404">
        <v>0.51370000000000005</v>
      </c>
    </row>
    <row r="405" spans="1:42">
      <c r="A405">
        <v>202008</v>
      </c>
      <c r="B405" t="s">
        <v>2008</v>
      </c>
      <c r="C405" t="s">
        <v>2129</v>
      </c>
      <c r="D405" t="s">
        <v>2130</v>
      </c>
      <c r="E405" s="6">
        <f t="shared" si="12"/>
        <v>44044</v>
      </c>
      <c r="F405" s="6" t="str">
        <f t="shared" si="13"/>
        <v>Massachusetts-44074</v>
      </c>
      <c r="G405">
        <v>645000</v>
      </c>
      <c r="H405">
        <v>4.0500000000000001E-2</v>
      </c>
      <c r="I405">
        <v>0.21390000000000001</v>
      </c>
      <c r="J405">
        <v>12071</v>
      </c>
      <c r="K405">
        <v>-3.2000000000000001E-2</v>
      </c>
      <c r="L405">
        <v>-0.4012</v>
      </c>
      <c r="M405">
        <v>43</v>
      </c>
      <c r="N405">
        <v>-3.3707864999999997E-2</v>
      </c>
      <c r="O405">
        <v>-0.28333333300000002</v>
      </c>
      <c r="P405">
        <v>8028</v>
      </c>
      <c r="Q405">
        <v>-3.9300000000000002E-2</v>
      </c>
      <c r="R405">
        <v>-9.8400000000000001E-2</v>
      </c>
      <c r="S405">
        <v>232</v>
      </c>
      <c r="T405">
        <v>-3.3300000000000003E-2</v>
      </c>
      <c r="U405">
        <v>9.4299999999999995E-2</v>
      </c>
      <c r="V405">
        <v>3020</v>
      </c>
      <c r="W405">
        <v>-9.9000000000000005E-2</v>
      </c>
      <c r="X405">
        <v>-0.53680000000000005</v>
      </c>
      <c r="Y405">
        <v>4696</v>
      </c>
      <c r="Z405">
        <v>1.43E-2</v>
      </c>
      <c r="AA405">
        <v>-0.37119999999999997</v>
      </c>
      <c r="AB405">
        <v>327.51091700000001</v>
      </c>
      <c r="AC405">
        <v>6.2300000000000001E-2</v>
      </c>
      <c r="AD405">
        <v>0.23039999999999999</v>
      </c>
      <c r="AE405">
        <v>1924</v>
      </c>
      <c r="AF405">
        <v>-4.1000000000000003E-3</v>
      </c>
      <c r="AG405">
        <v>-2.01E-2</v>
      </c>
      <c r="AH405">
        <v>1127347.6329999999</v>
      </c>
      <c r="AI405">
        <v>0.1348</v>
      </c>
      <c r="AJ405">
        <v>0.35389999999999999</v>
      </c>
      <c r="AK405">
        <v>16767</v>
      </c>
      <c r="AL405">
        <v>-1.95E-2</v>
      </c>
      <c r="AM405">
        <v>-0.3931</v>
      </c>
      <c r="AN405">
        <v>0.38903156300000002</v>
      </c>
      <c r="AO405">
        <v>1.77E-2</v>
      </c>
      <c r="AP405">
        <v>1.8599999999999998E-2</v>
      </c>
    </row>
    <row r="406" spans="1:42">
      <c r="A406">
        <v>202008</v>
      </c>
      <c r="B406" t="s">
        <v>2008</v>
      </c>
      <c r="C406" t="s">
        <v>2139</v>
      </c>
      <c r="D406" t="s">
        <v>2140</v>
      </c>
      <c r="E406" s="6">
        <f t="shared" si="12"/>
        <v>44044</v>
      </c>
      <c r="F406" s="6" t="str">
        <f t="shared" si="13"/>
        <v>District of columbia-44074</v>
      </c>
      <c r="G406">
        <v>679900</v>
      </c>
      <c r="H406">
        <v>-2.4799999999999999E-2</v>
      </c>
      <c r="I406">
        <v>3.5799999999999998E-2</v>
      </c>
      <c r="J406">
        <v>1477</v>
      </c>
      <c r="K406">
        <v>3.5799999999999998E-2</v>
      </c>
      <c r="L406">
        <v>-5.5E-2</v>
      </c>
      <c r="M406">
        <v>31</v>
      </c>
      <c r="N406">
        <v>3.3333333E-2</v>
      </c>
      <c r="O406">
        <v>-0.27906976700000002</v>
      </c>
      <c r="P406">
        <v>1008</v>
      </c>
      <c r="Q406">
        <v>-7.9000000000000008E-3</v>
      </c>
      <c r="R406">
        <v>-1.95E-2</v>
      </c>
      <c r="S406">
        <v>28</v>
      </c>
      <c r="T406">
        <v>0</v>
      </c>
      <c r="U406">
        <v>0.16669999999999999</v>
      </c>
      <c r="V406">
        <v>472</v>
      </c>
      <c r="W406">
        <v>0.14560000000000001</v>
      </c>
      <c r="X406">
        <v>0</v>
      </c>
      <c r="Y406">
        <v>390</v>
      </c>
      <c r="Z406">
        <v>-2.2599999999999999E-2</v>
      </c>
      <c r="AA406">
        <v>0.50580000000000003</v>
      </c>
      <c r="AB406">
        <v>583.33333330000005</v>
      </c>
      <c r="AC406">
        <v>4.1099999999999998E-2</v>
      </c>
      <c r="AD406">
        <v>0.20100000000000001</v>
      </c>
      <c r="AE406">
        <v>1198</v>
      </c>
      <c r="AF406">
        <v>-8.1299999999999997E-2</v>
      </c>
      <c r="AG406">
        <v>-0.14030000000000001</v>
      </c>
      <c r="AH406">
        <v>1027176.532</v>
      </c>
      <c r="AI406">
        <v>-9.1999999999999998E-3</v>
      </c>
      <c r="AJ406">
        <v>8.3199999999999996E-2</v>
      </c>
      <c r="AK406">
        <v>1867</v>
      </c>
      <c r="AL406">
        <v>2.3E-2</v>
      </c>
      <c r="AM406">
        <v>2.47E-2</v>
      </c>
      <c r="AN406">
        <v>0.26404874699999997</v>
      </c>
      <c r="AO406">
        <v>-1.5800000000000002E-2</v>
      </c>
      <c r="AP406">
        <v>9.8299999999999998E-2</v>
      </c>
    </row>
    <row r="407" spans="1:42">
      <c r="A407">
        <v>202008</v>
      </c>
      <c r="B407" t="s">
        <v>2008</v>
      </c>
      <c r="C407" t="s">
        <v>2203</v>
      </c>
      <c r="D407" t="s">
        <v>2204</v>
      </c>
      <c r="E407" s="6">
        <f t="shared" si="12"/>
        <v>44044</v>
      </c>
      <c r="F407" s="6" t="str">
        <f t="shared" si="13"/>
        <v>West virginia-44074</v>
      </c>
      <c r="G407">
        <v>174900</v>
      </c>
      <c r="H407">
        <v>2.3E-3</v>
      </c>
      <c r="I407">
        <v>-2.9999999999999997E-4</v>
      </c>
      <c r="J407">
        <v>4800</v>
      </c>
      <c r="K407">
        <v>-5.7200000000000001E-2</v>
      </c>
      <c r="L407">
        <v>-0.42220000000000002</v>
      </c>
      <c r="M407">
        <v>84</v>
      </c>
      <c r="N407">
        <v>-0.115789474</v>
      </c>
      <c r="O407">
        <v>-2.3255814E-2</v>
      </c>
      <c r="P407">
        <v>1568</v>
      </c>
      <c r="Q407">
        <v>1.8200000000000001E-2</v>
      </c>
      <c r="R407">
        <v>-0.12889999999999999</v>
      </c>
      <c r="S407">
        <v>104</v>
      </c>
      <c r="T407">
        <v>0.36840000000000001</v>
      </c>
      <c r="U407">
        <v>0.23810000000000001</v>
      </c>
      <c r="V407">
        <v>948</v>
      </c>
      <c r="W407">
        <v>-2.47E-2</v>
      </c>
      <c r="X407">
        <v>-0.45269999999999999</v>
      </c>
      <c r="Y407">
        <v>2719</v>
      </c>
      <c r="Z407">
        <v>9.2999999999999992E-3</v>
      </c>
      <c r="AA407">
        <v>0.31859999999999999</v>
      </c>
      <c r="AB407">
        <v>83.256029679999997</v>
      </c>
      <c r="AC407">
        <v>-4.5999999999999999E-3</v>
      </c>
      <c r="AD407">
        <v>-3.2000000000000001E-2</v>
      </c>
      <c r="AE407">
        <v>1652</v>
      </c>
      <c r="AF407">
        <v>-2.9999999999999997E-4</v>
      </c>
      <c r="AG407">
        <v>-2.52E-2</v>
      </c>
      <c r="AH407">
        <v>252178.14189999999</v>
      </c>
      <c r="AI407">
        <v>1.9099999999999999E-2</v>
      </c>
      <c r="AJ407">
        <v>8.2500000000000004E-2</v>
      </c>
      <c r="AK407">
        <v>7519</v>
      </c>
      <c r="AL407">
        <v>-3.4200000000000001E-2</v>
      </c>
      <c r="AM407">
        <v>-0.27489999999999998</v>
      </c>
      <c r="AN407">
        <v>0.56645833300000004</v>
      </c>
      <c r="AO407">
        <v>3.73E-2</v>
      </c>
      <c r="AP407">
        <v>0.31819999999999998</v>
      </c>
    </row>
    <row r="408" spans="1:42">
      <c r="A408">
        <v>202008</v>
      </c>
      <c r="B408" t="s">
        <v>2008</v>
      </c>
      <c r="C408" t="s">
        <v>2207</v>
      </c>
      <c r="D408" t="s">
        <v>2208</v>
      </c>
      <c r="E408" s="6">
        <f t="shared" si="12"/>
        <v>44044</v>
      </c>
      <c r="F408" s="6" t="str">
        <f t="shared" si="13"/>
        <v>Oregon-44074</v>
      </c>
      <c r="G408">
        <v>465000</v>
      </c>
      <c r="H408">
        <v>2.4199999999999999E-2</v>
      </c>
      <c r="I408">
        <v>8.8300000000000003E-2</v>
      </c>
      <c r="J408">
        <v>9233</v>
      </c>
      <c r="K408">
        <v>-9.6199999999999994E-2</v>
      </c>
      <c r="L408">
        <v>-0.50529999999999997</v>
      </c>
      <c r="M408">
        <v>50</v>
      </c>
      <c r="N408">
        <v>-3.8461538000000003E-2</v>
      </c>
      <c r="O408">
        <v>-0.10714285699999999</v>
      </c>
      <c r="P408">
        <v>5876</v>
      </c>
      <c r="Q408">
        <v>-2.3300000000000001E-2</v>
      </c>
      <c r="R408">
        <v>-0.1857</v>
      </c>
      <c r="S408">
        <v>2428</v>
      </c>
      <c r="T408">
        <v>0.19020000000000001</v>
      </c>
      <c r="U408">
        <v>5.8201999999999998</v>
      </c>
      <c r="V408">
        <v>4140</v>
      </c>
      <c r="W408">
        <v>1E-3</v>
      </c>
      <c r="X408">
        <v>-0.41260000000000002</v>
      </c>
      <c r="Y408">
        <v>12477</v>
      </c>
      <c r="Z408">
        <v>4.4299999999999999E-2</v>
      </c>
      <c r="AA408">
        <v>3.9590999999999998</v>
      </c>
      <c r="AB408">
        <v>235.08594540000001</v>
      </c>
      <c r="AC408">
        <v>1.38E-2</v>
      </c>
      <c r="AD408">
        <v>8.0199999999999994E-2</v>
      </c>
      <c r="AE408">
        <v>2016</v>
      </c>
      <c r="AF408">
        <v>-2E-3</v>
      </c>
      <c r="AG408">
        <v>1.29E-2</v>
      </c>
      <c r="AH408">
        <v>628416.35199999996</v>
      </c>
      <c r="AI408">
        <v>3.4599999999999999E-2</v>
      </c>
      <c r="AJ408">
        <v>0.12759999999999999</v>
      </c>
      <c r="AK408">
        <v>21710</v>
      </c>
      <c r="AL408">
        <v>-2.0500000000000001E-2</v>
      </c>
      <c r="AM408">
        <v>2.5000000000000001E-2</v>
      </c>
      <c r="AN408">
        <v>1.351348424</v>
      </c>
      <c r="AO408">
        <v>0.18179999999999999</v>
      </c>
      <c r="AP408">
        <v>1.2164999999999999</v>
      </c>
    </row>
    <row r="409" spans="1:42">
      <c r="A409">
        <v>202008</v>
      </c>
      <c r="B409" t="s">
        <v>2008</v>
      </c>
      <c r="C409" t="s">
        <v>2165</v>
      </c>
      <c r="D409" t="s">
        <v>2166</v>
      </c>
      <c r="E409" s="6">
        <f t="shared" si="12"/>
        <v>44044</v>
      </c>
      <c r="F409" s="6" t="str">
        <f t="shared" si="13"/>
        <v>New york-44074</v>
      </c>
      <c r="G409">
        <v>550000</v>
      </c>
      <c r="H409">
        <v>4.36E-2</v>
      </c>
      <c r="I409">
        <v>0.16839999999999999</v>
      </c>
      <c r="J409">
        <v>68474</v>
      </c>
      <c r="K409">
        <v>3.5000000000000003E-2</v>
      </c>
      <c r="L409">
        <v>-0.1016</v>
      </c>
      <c r="M409">
        <v>65</v>
      </c>
      <c r="N409">
        <v>-0.28571428599999998</v>
      </c>
      <c r="O409">
        <v>-0.144736842</v>
      </c>
      <c r="P409">
        <v>21620</v>
      </c>
      <c r="Q409">
        <v>-5.5399999999999998E-2</v>
      </c>
      <c r="R409">
        <v>4.8300000000000003E-2</v>
      </c>
      <c r="S409">
        <v>1000</v>
      </c>
      <c r="T409">
        <v>8.6999999999999994E-2</v>
      </c>
      <c r="U409">
        <v>0.5625</v>
      </c>
      <c r="V409">
        <v>12100</v>
      </c>
      <c r="W409">
        <v>4.0599999999999997E-2</v>
      </c>
      <c r="X409">
        <v>-0.33660000000000001</v>
      </c>
      <c r="Y409">
        <v>41948</v>
      </c>
      <c r="Z409">
        <v>0.17430000000000001</v>
      </c>
      <c r="AA409">
        <v>1.1155999999999999</v>
      </c>
      <c r="AB409">
        <v>210.75</v>
      </c>
      <c r="AC409">
        <v>3.9100000000000003E-2</v>
      </c>
      <c r="AD409">
        <v>0.33069999999999999</v>
      </c>
      <c r="AE409">
        <v>1456</v>
      </c>
      <c r="AF409">
        <v>-3.6700000000000003E-2</v>
      </c>
      <c r="AG409">
        <v>-4.2500000000000003E-2</v>
      </c>
      <c r="AH409">
        <v>1158912.8330000001</v>
      </c>
      <c r="AI409">
        <v>6.4299999999999996E-2</v>
      </c>
      <c r="AJ409">
        <v>0.13930000000000001</v>
      </c>
      <c r="AK409">
        <v>110422</v>
      </c>
      <c r="AL409">
        <v>8.3799999999999999E-2</v>
      </c>
      <c r="AM409">
        <v>0.1497</v>
      </c>
      <c r="AN409">
        <v>0.61261208599999994</v>
      </c>
      <c r="AO409">
        <v>7.2700000000000001E-2</v>
      </c>
      <c r="AP409">
        <v>0.35249999999999998</v>
      </c>
    </row>
    <row r="410" spans="1:42">
      <c r="A410">
        <v>202007</v>
      </c>
      <c r="B410" t="s">
        <v>2008</v>
      </c>
      <c r="C410" t="s">
        <v>2187</v>
      </c>
      <c r="D410" t="s">
        <v>2188</v>
      </c>
      <c r="E410" s="6">
        <f t="shared" si="12"/>
        <v>44013</v>
      </c>
      <c r="F410" s="6" t="str">
        <f t="shared" si="13"/>
        <v>Hawaii-44043</v>
      </c>
      <c r="G410">
        <v>632500</v>
      </c>
      <c r="H410">
        <v>1.6000000000000001E-3</v>
      </c>
      <c r="I410">
        <v>-7.5800000000000006E-2</v>
      </c>
      <c r="J410">
        <v>6836</v>
      </c>
      <c r="K410">
        <v>-2.2000000000000001E-3</v>
      </c>
      <c r="L410">
        <v>0.13120000000000001</v>
      </c>
      <c r="M410">
        <v>84</v>
      </c>
      <c r="N410">
        <v>-0.04</v>
      </c>
      <c r="O410">
        <v>0.30232558100000001</v>
      </c>
      <c r="P410">
        <v>1636</v>
      </c>
      <c r="Q410">
        <v>3.8100000000000002E-2</v>
      </c>
      <c r="R410">
        <v>-0.17369999999999999</v>
      </c>
      <c r="S410">
        <v>48</v>
      </c>
      <c r="T410">
        <v>-0.25</v>
      </c>
      <c r="U410">
        <v>-0.36840000000000001</v>
      </c>
      <c r="V410">
        <v>816</v>
      </c>
      <c r="W410">
        <v>9.0899999999999995E-2</v>
      </c>
      <c r="X410">
        <v>-0.3377</v>
      </c>
      <c r="Y410">
        <v>939</v>
      </c>
      <c r="Z410">
        <v>0.1232</v>
      </c>
      <c r="AA410">
        <v>-3.5900000000000001E-2</v>
      </c>
      <c r="AB410">
        <v>522.60199009999997</v>
      </c>
      <c r="AC410">
        <v>1.61E-2</v>
      </c>
      <c r="AD410">
        <v>4.4400000000000002E-2</v>
      </c>
      <c r="AE410">
        <v>1192.5</v>
      </c>
      <c r="AF410">
        <v>-1.77E-2</v>
      </c>
      <c r="AG410">
        <v>-0.1176</v>
      </c>
      <c r="AH410">
        <v>1147468.7250000001</v>
      </c>
      <c r="AI410">
        <v>4.3E-3</v>
      </c>
      <c r="AJ410">
        <v>-0.14119999999999999</v>
      </c>
      <c r="AK410">
        <v>7775</v>
      </c>
      <c r="AL410">
        <v>1.14E-2</v>
      </c>
      <c r="AM410">
        <v>0.108</v>
      </c>
      <c r="AN410">
        <v>0.13736103</v>
      </c>
      <c r="AO410">
        <v>1.5299999999999999E-2</v>
      </c>
      <c r="AP410">
        <v>-2.3800000000000002E-2</v>
      </c>
    </row>
    <row r="411" spans="1:42">
      <c r="A411">
        <v>202007</v>
      </c>
      <c r="B411" t="s">
        <v>2008</v>
      </c>
      <c r="C411" t="s">
        <v>2125</v>
      </c>
      <c r="D411" t="s">
        <v>2126</v>
      </c>
      <c r="E411" s="6">
        <f t="shared" si="12"/>
        <v>44013</v>
      </c>
      <c r="F411" s="6" t="str">
        <f t="shared" si="13"/>
        <v>Georgia-44043</v>
      </c>
      <c r="G411">
        <v>326725</v>
      </c>
      <c r="H411">
        <v>1.5299999999999999E-2</v>
      </c>
      <c r="I411">
        <v>9.2700000000000005E-2</v>
      </c>
      <c r="J411">
        <v>46320</v>
      </c>
      <c r="K411">
        <v>-9.64E-2</v>
      </c>
      <c r="L411">
        <v>-0.38350000000000001</v>
      </c>
      <c r="M411">
        <v>56</v>
      </c>
      <c r="N411">
        <v>-8.1967212999999997E-2</v>
      </c>
      <c r="O411">
        <v>-4.2735043E-2</v>
      </c>
      <c r="P411">
        <v>21796</v>
      </c>
      <c r="Q411">
        <v>-4.4200000000000003E-2</v>
      </c>
      <c r="R411">
        <v>-0.18429999999999999</v>
      </c>
      <c r="S411">
        <v>2764</v>
      </c>
      <c r="T411">
        <v>5.3400000000000003E-2</v>
      </c>
      <c r="U411">
        <v>0.2964</v>
      </c>
      <c r="V411">
        <v>12020</v>
      </c>
      <c r="W411">
        <v>-8.5199999999999998E-2</v>
      </c>
      <c r="X411">
        <v>-0.47139999999999999</v>
      </c>
      <c r="Y411">
        <v>40894</v>
      </c>
      <c r="Z411">
        <v>3.7900000000000003E-2</v>
      </c>
      <c r="AA411">
        <v>0.24199999999999999</v>
      </c>
      <c r="AB411">
        <v>121.7881098</v>
      </c>
      <c r="AC411">
        <v>1.6299999999999999E-2</v>
      </c>
      <c r="AD411">
        <v>0.12690000000000001</v>
      </c>
      <c r="AE411">
        <v>2106.5</v>
      </c>
      <c r="AF411">
        <v>4.4999999999999997E-3</v>
      </c>
      <c r="AG411">
        <v>3.9E-2</v>
      </c>
      <c r="AH411">
        <v>448549.51740000001</v>
      </c>
      <c r="AI411">
        <v>2.3900000000000001E-2</v>
      </c>
      <c r="AJ411">
        <v>0.1187</v>
      </c>
      <c r="AK411">
        <v>87214</v>
      </c>
      <c r="AL411">
        <v>-3.7999999999999999E-2</v>
      </c>
      <c r="AM411">
        <v>-0.19289999999999999</v>
      </c>
      <c r="AN411">
        <v>0.88285837700000003</v>
      </c>
      <c r="AO411">
        <v>0.1142</v>
      </c>
      <c r="AP411">
        <v>0.4446</v>
      </c>
    </row>
    <row r="412" spans="1:42">
      <c r="A412">
        <v>202007</v>
      </c>
      <c r="B412" t="s">
        <v>2008</v>
      </c>
      <c r="C412" t="s">
        <v>2173</v>
      </c>
      <c r="D412" t="s">
        <v>2174</v>
      </c>
      <c r="E412" s="6">
        <f t="shared" si="12"/>
        <v>44013</v>
      </c>
      <c r="F412" s="6" t="str">
        <f t="shared" si="13"/>
        <v>Michigan-44043</v>
      </c>
      <c r="G412">
        <v>255000</v>
      </c>
      <c r="H412">
        <v>2.0199999999999999E-2</v>
      </c>
      <c r="I412">
        <v>0.10920000000000001</v>
      </c>
      <c r="J412">
        <v>25881</v>
      </c>
      <c r="K412">
        <v>-4.8399999999999999E-2</v>
      </c>
      <c r="L412">
        <v>-0.38240000000000002</v>
      </c>
      <c r="M412">
        <v>50</v>
      </c>
      <c r="N412">
        <v>-0.13793103400000001</v>
      </c>
      <c r="O412">
        <v>2.0408163E-2</v>
      </c>
      <c r="P412">
        <v>13544</v>
      </c>
      <c r="Q412">
        <v>-4.5100000000000001E-2</v>
      </c>
      <c r="R412">
        <v>-0.2346</v>
      </c>
      <c r="S412">
        <v>452</v>
      </c>
      <c r="T412">
        <v>-8.8000000000000005E-3</v>
      </c>
      <c r="U412">
        <v>-1.7399999999999999E-2</v>
      </c>
      <c r="V412">
        <v>6856</v>
      </c>
      <c r="W412">
        <v>-2.8899999999999999E-2</v>
      </c>
      <c r="X412">
        <v>-0.51380000000000003</v>
      </c>
      <c r="Y412">
        <v>16553</v>
      </c>
      <c r="Z412">
        <v>8.9899999999999994E-2</v>
      </c>
      <c r="AA412">
        <v>1.5916999999999999</v>
      </c>
      <c r="AB412">
        <v>140.6121795</v>
      </c>
      <c r="AC412">
        <v>0.01</v>
      </c>
      <c r="AD412">
        <v>9.6100000000000005E-2</v>
      </c>
      <c r="AE412">
        <v>1765.5</v>
      </c>
      <c r="AF412">
        <v>1.26E-2</v>
      </c>
      <c r="AG412">
        <v>2.1700000000000001E-2</v>
      </c>
      <c r="AH412">
        <v>358861.50089999998</v>
      </c>
      <c r="AI412">
        <v>1.9900000000000001E-2</v>
      </c>
      <c r="AJ412">
        <v>0.1132</v>
      </c>
      <c r="AK412">
        <v>42434</v>
      </c>
      <c r="AL412">
        <v>1.1999999999999999E-3</v>
      </c>
      <c r="AM412">
        <v>-0.12139999999999999</v>
      </c>
      <c r="AN412">
        <v>0.63958115999999998</v>
      </c>
      <c r="AO412">
        <v>8.1199999999999994E-2</v>
      </c>
      <c r="AP412">
        <v>0.48720000000000002</v>
      </c>
    </row>
    <row r="413" spans="1:42">
      <c r="A413">
        <v>202007</v>
      </c>
      <c r="B413" t="s">
        <v>2008</v>
      </c>
      <c r="C413" t="s">
        <v>2163</v>
      </c>
      <c r="D413" t="s">
        <v>2164</v>
      </c>
      <c r="E413" s="6">
        <f t="shared" si="12"/>
        <v>44013</v>
      </c>
      <c r="F413" s="6" t="str">
        <f t="shared" si="13"/>
        <v>Wyoming-44043</v>
      </c>
      <c r="G413">
        <v>290000</v>
      </c>
      <c r="H413">
        <v>2.9999999999999997E-4</v>
      </c>
      <c r="I413">
        <v>9.4299999999999995E-2</v>
      </c>
      <c r="J413">
        <v>2850</v>
      </c>
      <c r="K413">
        <v>-4.4999999999999997E-3</v>
      </c>
      <c r="L413">
        <v>-0.23180000000000001</v>
      </c>
      <c r="M413">
        <v>63</v>
      </c>
      <c r="N413">
        <v>-0.11888111899999999</v>
      </c>
      <c r="O413">
        <v>-5.9701493000000001E-2</v>
      </c>
      <c r="P413">
        <v>976</v>
      </c>
      <c r="Q413">
        <v>-9.9599999999999994E-2</v>
      </c>
      <c r="R413">
        <v>-0.1191</v>
      </c>
      <c r="S413">
        <v>28</v>
      </c>
      <c r="T413">
        <v>0</v>
      </c>
      <c r="U413">
        <v>-0.22220000000000001</v>
      </c>
      <c r="V413">
        <v>552</v>
      </c>
      <c r="W413">
        <v>0.13109999999999999</v>
      </c>
      <c r="X413">
        <v>-0.2203</v>
      </c>
      <c r="Y413">
        <v>1081</v>
      </c>
      <c r="Z413">
        <v>0.17249999999999999</v>
      </c>
      <c r="AA413">
        <v>0.4491</v>
      </c>
      <c r="AB413">
        <v>129.91864580000001</v>
      </c>
      <c r="AC413">
        <v>9.2999999999999992E-3</v>
      </c>
      <c r="AD413">
        <v>6.6100000000000006E-2</v>
      </c>
      <c r="AE413">
        <v>2203</v>
      </c>
      <c r="AF413">
        <v>-5.4000000000000003E-3</v>
      </c>
      <c r="AG413">
        <v>3.4799999999999998E-2</v>
      </c>
      <c r="AH413">
        <v>682180.22140000004</v>
      </c>
      <c r="AI413">
        <v>1.15E-2</v>
      </c>
      <c r="AJ413">
        <v>9.6600000000000005E-2</v>
      </c>
      <c r="AK413">
        <v>3931</v>
      </c>
      <c r="AL413">
        <v>3.8600000000000002E-2</v>
      </c>
      <c r="AM413">
        <v>-0.1178</v>
      </c>
      <c r="AN413">
        <v>0.37929824600000001</v>
      </c>
      <c r="AO413">
        <v>5.7299999999999997E-2</v>
      </c>
      <c r="AP413">
        <v>0.1782</v>
      </c>
    </row>
    <row r="414" spans="1:42">
      <c r="A414">
        <v>202007</v>
      </c>
      <c r="B414" t="s">
        <v>2008</v>
      </c>
      <c r="C414" t="s">
        <v>2135</v>
      </c>
      <c r="D414" t="s">
        <v>2136</v>
      </c>
      <c r="E414" s="6">
        <f t="shared" si="12"/>
        <v>44013</v>
      </c>
      <c r="F414" s="6" t="str">
        <f t="shared" si="13"/>
        <v>Pennsylvania-44043</v>
      </c>
      <c r="G414">
        <v>259450</v>
      </c>
      <c r="H414">
        <v>3.7999999999999999E-2</v>
      </c>
      <c r="I414">
        <v>0.15340000000000001</v>
      </c>
      <c r="J414">
        <v>26803</v>
      </c>
      <c r="K414">
        <v>-7.3200000000000001E-2</v>
      </c>
      <c r="L414">
        <v>-0.41499999999999998</v>
      </c>
      <c r="M414">
        <v>54</v>
      </c>
      <c r="N414">
        <v>-0.34939758999999998</v>
      </c>
      <c r="O414">
        <v>-0.15625</v>
      </c>
      <c r="P414">
        <v>13172</v>
      </c>
      <c r="Q414">
        <v>-0.1066</v>
      </c>
      <c r="R414">
        <v>-0.15060000000000001</v>
      </c>
      <c r="S414">
        <v>768</v>
      </c>
      <c r="T414">
        <v>0.2152</v>
      </c>
      <c r="U414">
        <v>0.44359999999999999</v>
      </c>
      <c r="V414">
        <v>7704</v>
      </c>
      <c r="W414">
        <v>-1.0800000000000001E-2</v>
      </c>
      <c r="X414">
        <v>-0.45019999999999999</v>
      </c>
      <c r="Y414">
        <v>14876</v>
      </c>
      <c r="Z414">
        <v>0.1084</v>
      </c>
      <c r="AA414">
        <v>0.26129999999999998</v>
      </c>
      <c r="AB414">
        <v>125.91096520000001</v>
      </c>
      <c r="AC414">
        <v>2.81E-2</v>
      </c>
      <c r="AD414">
        <v>0.2752</v>
      </c>
      <c r="AE414">
        <v>1729.5</v>
      </c>
      <c r="AF414">
        <v>-2E-3</v>
      </c>
      <c r="AG414">
        <v>0.1176</v>
      </c>
      <c r="AH414">
        <v>375614.3247</v>
      </c>
      <c r="AI414">
        <v>3.7100000000000001E-2</v>
      </c>
      <c r="AJ414">
        <v>0.18759999999999999</v>
      </c>
      <c r="AK414">
        <v>41679</v>
      </c>
      <c r="AL414">
        <v>-1.5699999999999999E-2</v>
      </c>
      <c r="AM414">
        <v>-0.27660000000000001</v>
      </c>
      <c r="AN414">
        <v>0.55501249900000005</v>
      </c>
      <c r="AO414">
        <v>9.0999999999999998E-2</v>
      </c>
      <c r="AP414">
        <v>0.29759999999999998</v>
      </c>
    </row>
    <row r="415" spans="1:42">
      <c r="A415">
        <v>202007</v>
      </c>
      <c r="B415" t="s">
        <v>2008</v>
      </c>
      <c r="C415" t="s">
        <v>2217</v>
      </c>
      <c r="D415" t="s">
        <v>2218</v>
      </c>
      <c r="E415" s="6">
        <f t="shared" si="12"/>
        <v>44013</v>
      </c>
      <c r="F415" s="6" t="str">
        <f t="shared" si="13"/>
        <v>Nebraska-44043</v>
      </c>
      <c r="G415">
        <v>258950</v>
      </c>
      <c r="H415">
        <v>1.5100000000000001E-2</v>
      </c>
      <c r="I415">
        <v>5.16E-2</v>
      </c>
      <c r="J415">
        <v>4142</v>
      </c>
      <c r="K415">
        <v>-4.3900000000000002E-2</v>
      </c>
      <c r="L415">
        <v>-0.25890000000000002</v>
      </c>
      <c r="M415">
        <v>63.5</v>
      </c>
      <c r="N415">
        <v>-3.7878787999999997E-2</v>
      </c>
      <c r="O415">
        <v>0.30927835100000001</v>
      </c>
      <c r="P415">
        <v>2036</v>
      </c>
      <c r="Q415">
        <v>5.6000000000000001E-2</v>
      </c>
      <c r="R415">
        <v>-0.20469999999999999</v>
      </c>
      <c r="S415">
        <v>144</v>
      </c>
      <c r="T415">
        <v>-0.29409999999999997</v>
      </c>
      <c r="U415">
        <v>1.1175999999999999</v>
      </c>
      <c r="V415">
        <v>764</v>
      </c>
      <c r="W415">
        <v>-6.3700000000000007E-2</v>
      </c>
      <c r="X415">
        <v>-0.52010000000000001</v>
      </c>
      <c r="Y415">
        <v>4907</v>
      </c>
      <c r="Z415">
        <v>1.1999999999999999E-3</v>
      </c>
      <c r="AA415">
        <v>9.7845999999999993</v>
      </c>
      <c r="AB415">
        <v>120.7861604</v>
      </c>
      <c r="AC415">
        <v>1.04E-2</v>
      </c>
      <c r="AD415">
        <v>3.9E-2</v>
      </c>
      <c r="AE415">
        <v>1983</v>
      </c>
      <c r="AF415">
        <v>0</v>
      </c>
      <c r="AG415">
        <v>-2E-3</v>
      </c>
      <c r="AH415">
        <v>308114.98670000001</v>
      </c>
      <c r="AI415">
        <v>1.3100000000000001E-2</v>
      </c>
      <c r="AJ415">
        <v>4.3900000000000002E-2</v>
      </c>
      <c r="AK415">
        <v>9049</v>
      </c>
      <c r="AL415">
        <v>-1.9900000000000001E-2</v>
      </c>
      <c r="AM415">
        <v>0.49719999999999998</v>
      </c>
      <c r="AN415">
        <v>1.1846933850000001</v>
      </c>
      <c r="AO415">
        <v>5.33E-2</v>
      </c>
      <c r="AP415">
        <v>1.1032999999999999</v>
      </c>
    </row>
    <row r="416" spans="1:42">
      <c r="A416">
        <v>202007</v>
      </c>
      <c r="B416" t="s">
        <v>2008</v>
      </c>
      <c r="C416" t="s">
        <v>2213</v>
      </c>
      <c r="D416" t="s">
        <v>2214</v>
      </c>
      <c r="E416" s="6">
        <f t="shared" si="12"/>
        <v>44013</v>
      </c>
      <c r="F416" s="6" t="str">
        <f t="shared" si="13"/>
        <v>Alabama-44043</v>
      </c>
      <c r="G416">
        <v>258000</v>
      </c>
      <c r="H416">
        <v>-2.8999999999999998E-3</v>
      </c>
      <c r="I416">
        <v>7.8899999999999998E-2</v>
      </c>
      <c r="J416">
        <v>15101</v>
      </c>
      <c r="K416">
        <v>-7.5399999999999995E-2</v>
      </c>
      <c r="L416">
        <v>-0.34</v>
      </c>
      <c r="M416">
        <v>67.5</v>
      </c>
      <c r="N416">
        <v>-0.123376623</v>
      </c>
      <c r="O416">
        <v>-7.5342465999999997E-2</v>
      </c>
      <c r="P416">
        <v>5840</v>
      </c>
      <c r="Q416">
        <v>1.4E-3</v>
      </c>
      <c r="R416">
        <v>-0.1231</v>
      </c>
      <c r="S416">
        <v>596</v>
      </c>
      <c r="T416">
        <v>-0.3196</v>
      </c>
      <c r="U416">
        <v>0.1288</v>
      </c>
      <c r="V416">
        <v>3168</v>
      </c>
      <c r="W416">
        <v>-3.7699999999999997E-2</v>
      </c>
      <c r="X416">
        <v>-0.42770000000000002</v>
      </c>
      <c r="Y416">
        <v>7166</v>
      </c>
      <c r="Z416">
        <v>3.2599999999999997E-2</v>
      </c>
      <c r="AA416">
        <v>1.6859</v>
      </c>
      <c r="AB416">
        <v>115.5980582</v>
      </c>
      <c r="AC416">
        <v>4.7000000000000002E-3</v>
      </c>
      <c r="AD416">
        <v>7.1599999999999997E-2</v>
      </c>
      <c r="AE416">
        <v>2089</v>
      </c>
      <c r="AF416">
        <v>7.4999999999999997E-3</v>
      </c>
      <c r="AG416">
        <v>4.3700000000000003E-2</v>
      </c>
      <c r="AH416">
        <v>339818.24070000002</v>
      </c>
      <c r="AI416">
        <v>8.0999999999999996E-3</v>
      </c>
      <c r="AJ416">
        <v>8.6999999999999994E-2</v>
      </c>
      <c r="AK416">
        <v>22267</v>
      </c>
      <c r="AL416">
        <v>-4.3200000000000002E-2</v>
      </c>
      <c r="AM416">
        <v>-0.12839999999999999</v>
      </c>
      <c r="AN416">
        <v>0.47453811000000001</v>
      </c>
      <c r="AO416">
        <v>4.9599999999999998E-2</v>
      </c>
      <c r="AP416">
        <v>0.3579</v>
      </c>
    </row>
    <row r="417" spans="1:42">
      <c r="A417">
        <v>202007</v>
      </c>
      <c r="B417" t="s">
        <v>2008</v>
      </c>
      <c r="C417" t="s">
        <v>2145</v>
      </c>
      <c r="D417" t="s">
        <v>2146</v>
      </c>
      <c r="E417" s="6">
        <f t="shared" si="12"/>
        <v>44013</v>
      </c>
      <c r="F417" s="6" t="str">
        <f t="shared" si="13"/>
        <v>Indiana-44043</v>
      </c>
      <c r="G417">
        <v>237763</v>
      </c>
      <c r="H417">
        <v>1.2E-2</v>
      </c>
      <c r="I417">
        <v>8.1199999999999994E-2</v>
      </c>
      <c r="J417">
        <v>10753</v>
      </c>
      <c r="K417">
        <v>-5.1799999999999999E-2</v>
      </c>
      <c r="L417">
        <v>-0.42399999999999999</v>
      </c>
      <c r="M417">
        <v>50.5</v>
      </c>
      <c r="N417">
        <v>-0.12931034499999999</v>
      </c>
      <c r="O417">
        <v>-2.8846153999999999E-2</v>
      </c>
      <c r="P417">
        <v>6252</v>
      </c>
      <c r="Q417">
        <v>2.63E-2</v>
      </c>
      <c r="R417">
        <v>-0.28470000000000001</v>
      </c>
      <c r="S417">
        <v>292</v>
      </c>
      <c r="T417">
        <v>5.8000000000000003E-2</v>
      </c>
      <c r="U417">
        <v>0.52080000000000004</v>
      </c>
      <c r="V417">
        <v>3424</v>
      </c>
      <c r="W417">
        <v>-5.9299999999999999E-2</v>
      </c>
      <c r="X417">
        <v>-0.51390000000000002</v>
      </c>
      <c r="Y417">
        <v>9186</v>
      </c>
      <c r="Z417">
        <v>3.5200000000000002E-2</v>
      </c>
      <c r="AA417">
        <v>0.20960000000000001</v>
      </c>
      <c r="AB417">
        <v>107.5788117</v>
      </c>
      <c r="AC417">
        <v>5.1000000000000004E-3</v>
      </c>
      <c r="AD417">
        <v>9.8299999999999998E-2</v>
      </c>
      <c r="AE417">
        <v>2031</v>
      </c>
      <c r="AF417">
        <v>7.4000000000000003E-3</v>
      </c>
      <c r="AG417">
        <v>-6.6E-3</v>
      </c>
      <c r="AH417">
        <v>306326.46659999999</v>
      </c>
      <c r="AI417">
        <v>1.55E-2</v>
      </c>
      <c r="AJ417">
        <v>5.7799999999999997E-2</v>
      </c>
      <c r="AK417">
        <v>19939</v>
      </c>
      <c r="AL417">
        <v>-1.37E-2</v>
      </c>
      <c r="AM417">
        <v>-0.24079999999999999</v>
      </c>
      <c r="AN417">
        <v>0.854273226</v>
      </c>
      <c r="AO417">
        <v>7.1800000000000003E-2</v>
      </c>
      <c r="AP417">
        <v>0.44750000000000001</v>
      </c>
    </row>
    <row r="418" spans="1:42">
      <c r="A418">
        <v>202007</v>
      </c>
      <c r="B418" t="s">
        <v>2008</v>
      </c>
      <c r="C418" t="s">
        <v>2221</v>
      </c>
      <c r="D418" t="s">
        <v>2222</v>
      </c>
      <c r="E418" s="6">
        <f t="shared" si="12"/>
        <v>44013</v>
      </c>
      <c r="F418" s="6" t="str">
        <f t="shared" si="13"/>
        <v>Connecticut-44043</v>
      </c>
      <c r="G418">
        <v>398450</v>
      </c>
      <c r="H418">
        <v>1.2999999999999999E-3</v>
      </c>
      <c r="I418">
        <v>7.4399999999999994E-2</v>
      </c>
      <c r="J418">
        <v>17214</v>
      </c>
      <c r="K418">
        <v>3.0000000000000001E-3</v>
      </c>
      <c r="L418">
        <v>-0.27929999999999999</v>
      </c>
      <c r="M418">
        <v>46</v>
      </c>
      <c r="N418">
        <v>-0.155963303</v>
      </c>
      <c r="O418">
        <v>-0.29230769200000001</v>
      </c>
      <c r="P418">
        <v>6176</v>
      </c>
      <c r="Q418">
        <v>-4.6899999999999997E-2</v>
      </c>
      <c r="R418">
        <v>0.16619999999999999</v>
      </c>
      <c r="S418">
        <v>232</v>
      </c>
      <c r="T418">
        <v>-6.4500000000000002E-2</v>
      </c>
      <c r="U418">
        <v>0.56759999999999999</v>
      </c>
      <c r="V418">
        <v>2432</v>
      </c>
      <c r="W418">
        <v>-8.43E-2</v>
      </c>
      <c r="X418">
        <v>-0.55589999999999995</v>
      </c>
      <c r="Y418">
        <v>170</v>
      </c>
      <c r="Z418">
        <v>0.20569999999999999</v>
      </c>
      <c r="AA418">
        <v>0.78949999999999998</v>
      </c>
      <c r="AB418">
        <v>183.01033200000001</v>
      </c>
      <c r="AC418">
        <v>9.5999999999999992E-3</v>
      </c>
      <c r="AD418">
        <v>6.3500000000000001E-2</v>
      </c>
      <c r="AE418">
        <v>2164.5</v>
      </c>
      <c r="AF418">
        <v>-2.0999999999999999E-3</v>
      </c>
      <c r="AG418">
        <v>1.7600000000000001E-2</v>
      </c>
      <c r="AH418">
        <v>807416.52130000002</v>
      </c>
      <c r="AI418">
        <v>2.2000000000000001E-3</v>
      </c>
      <c r="AJ418">
        <v>9.3399999999999997E-2</v>
      </c>
      <c r="AK418">
        <v>17384</v>
      </c>
      <c r="AL418">
        <v>4.7000000000000002E-3</v>
      </c>
      <c r="AM418">
        <v>-0.27510000000000001</v>
      </c>
      <c r="AN418">
        <v>9.8756829999999997E-3</v>
      </c>
      <c r="AO418">
        <v>1.6999999999999999E-3</v>
      </c>
      <c r="AP418">
        <v>5.8999999999999999E-3</v>
      </c>
    </row>
    <row r="419" spans="1:42">
      <c r="A419">
        <v>202007</v>
      </c>
      <c r="B419" t="s">
        <v>2008</v>
      </c>
      <c r="C419" t="s">
        <v>2153</v>
      </c>
      <c r="D419" t="s">
        <v>2154</v>
      </c>
      <c r="E419" s="6">
        <f t="shared" si="12"/>
        <v>44013</v>
      </c>
      <c r="F419" s="6" t="str">
        <f t="shared" si="13"/>
        <v>Tennessee-44043</v>
      </c>
      <c r="G419">
        <v>325145</v>
      </c>
      <c r="H419">
        <v>3.2000000000000002E-3</v>
      </c>
      <c r="I419">
        <v>0.1022</v>
      </c>
      <c r="J419">
        <v>17567</v>
      </c>
      <c r="K419">
        <v>-3.6600000000000001E-2</v>
      </c>
      <c r="L419">
        <v>-0.36030000000000001</v>
      </c>
      <c r="M419">
        <v>49</v>
      </c>
      <c r="N419">
        <v>-0.109090909</v>
      </c>
      <c r="O419">
        <v>-0.11711711700000001</v>
      </c>
      <c r="P419">
        <v>9012</v>
      </c>
      <c r="Q419">
        <v>1.9900000000000001E-2</v>
      </c>
      <c r="R419">
        <v>-0.1822</v>
      </c>
      <c r="S419">
        <v>856</v>
      </c>
      <c r="T419">
        <v>4.7000000000000002E-3</v>
      </c>
      <c r="U419">
        <v>0.28139999999999998</v>
      </c>
      <c r="V419">
        <v>4452</v>
      </c>
      <c r="W419">
        <v>-8.77E-2</v>
      </c>
      <c r="X419">
        <v>-0.43959999999999999</v>
      </c>
      <c r="Y419">
        <v>15704</v>
      </c>
      <c r="Z419">
        <v>6.5000000000000002E-2</v>
      </c>
      <c r="AA419">
        <v>0.35170000000000001</v>
      </c>
      <c r="AB419">
        <v>143.72265619999999</v>
      </c>
      <c r="AC419">
        <v>1.7399999999999999E-2</v>
      </c>
      <c r="AD419">
        <v>0.1326</v>
      </c>
      <c r="AE419">
        <v>2026</v>
      </c>
      <c r="AF419">
        <v>-5.5999999999999999E-3</v>
      </c>
      <c r="AG419">
        <v>-2.4299999999999999E-2</v>
      </c>
      <c r="AH419">
        <v>464830.2892</v>
      </c>
      <c r="AI419">
        <v>2.6499999999999999E-2</v>
      </c>
      <c r="AJ419">
        <v>0.15140000000000001</v>
      </c>
      <c r="AK419">
        <v>33271</v>
      </c>
      <c r="AL419">
        <v>8.8999999999999999E-3</v>
      </c>
      <c r="AM419">
        <v>-0.14860000000000001</v>
      </c>
      <c r="AN419">
        <v>0.89394888100000003</v>
      </c>
      <c r="AO419">
        <v>8.5300000000000001E-2</v>
      </c>
      <c r="AP419">
        <v>0.47089999999999999</v>
      </c>
    </row>
    <row r="420" spans="1:42">
      <c r="A420">
        <v>202007</v>
      </c>
      <c r="B420" t="s">
        <v>2008</v>
      </c>
      <c r="C420" t="s">
        <v>2127</v>
      </c>
      <c r="D420" t="s">
        <v>2128</v>
      </c>
      <c r="E420" s="6">
        <f t="shared" si="12"/>
        <v>44013</v>
      </c>
      <c r="F420" s="6" t="str">
        <f t="shared" si="13"/>
        <v>Virginia-44043</v>
      </c>
      <c r="G420">
        <v>359925</v>
      </c>
      <c r="H420">
        <v>8.2000000000000007E-3</v>
      </c>
      <c r="I420">
        <v>7.2999999999999995E-2</v>
      </c>
      <c r="J420">
        <v>21444</v>
      </c>
      <c r="K420">
        <v>-8.09E-2</v>
      </c>
      <c r="L420">
        <v>-0.40450000000000003</v>
      </c>
      <c r="M420">
        <v>56</v>
      </c>
      <c r="N420">
        <v>-0.125</v>
      </c>
      <c r="O420">
        <v>-8.1967212999999997E-2</v>
      </c>
      <c r="P420">
        <v>11336</v>
      </c>
      <c r="Q420">
        <v>-4.8999999999999998E-3</v>
      </c>
      <c r="R420">
        <v>-0.13070000000000001</v>
      </c>
      <c r="S420">
        <v>1112</v>
      </c>
      <c r="T420">
        <v>-1.77E-2</v>
      </c>
      <c r="U420">
        <v>0.77070000000000005</v>
      </c>
      <c r="V420">
        <v>4468</v>
      </c>
      <c r="W420">
        <v>-6.3700000000000007E-2</v>
      </c>
      <c r="X420">
        <v>-0.53359999999999996</v>
      </c>
      <c r="Y420">
        <v>13652</v>
      </c>
      <c r="Z420">
        <v>1.9300000000000001E-2</v>
      </c>
      <c r="AA420">
        <v>0.31559999999999999</v>
      </c>
      <c r="AB420">
        <v>160.45682249999999</v>
      </c>
      <c r="AC420">
        <v>1.72E-2</v>
      </c>
      <c r="AD420">
        <v>8.5900000000000004E-2</v>
      </c>
      <c r="AE420">
        <v>2166</v>
      </c>
      <c r="AF420">
        <v>-1.21E-2</v>
      </c>
      <c r="AG420">
        <v>-3.0000000000000001E-3</v>
      </c>
      <c r="AH420">
        <v>513182.10590000002</v>
      </c>
      <c r="AI420">
        <v>4.4999999999999997E-3</v>
      </c>
      <c r="AJ420">
        <v>0.12280000000000001</v>
      </c>
      <c r="AK420">
        <v>35096</v>
      </c>
      <c r="AL420">
        <v>-4.4400000000000002E-2</v>
      </c>
      <c r="AM420">
        <v>-0.24340000000000001</v>
      </c>
      <c r="AN420">
        <v>0.63663495599999997</v>
      </c>
      <c r="AO420">
        <v>6.2600000000000003E-2</v>
      </c>
      <c r="AP420">
        <v>0.34849999999999998</v>
      </c>
    </row>
    <row r="421" spans="1:42">
      <c r="A421">
        <v>202007</v>
      </c>
      <c r="B421" t="s">
        <v>2008</v>
      </c>
      <c r="C421" t="s">
        <v>2177</v>
      </c>
      <c r="D421" t="s">
        <v>2178</v>
      </c>
      <c r="E421" s="6">
        <f t="shared" si="12"/>
        <v>44013</v>
      </c>
      <c r="F421" s="6" t="str">
        <f t="shared" si="13"/>
        <v>New jersey-44043</v>
      </c>
      <c r="G421">
        <v>443995</v>
      </c>
      <c r="H421">
        <v>3.3700000000000001E-2</v>
      </c>
      <c r="I421">
        <v>0.1283</v>
      </c>
      <c r="J421">
        <v>31222</v>
      </c>
      <c r="K421">
        <v>-4.9799999999999997E-2</v>
      </c>
      <c r="L421">
        <v>-0.39150000000000001</v>
      </c>
      <c r="M421">
        <v>43.5</v>
      </c>
      <c r="N421">
        <v>-0.27500000000000002</v>
      </c>
      <c r="O421">
        <v>-0.28688524599999998</v>
      </c>
      <c r="P421">
        <v>16476</v>
      </c>
      <c r="Q421">
        <v>-7.7000000000000002E-3</v>
      </c>
      <c r="R421">
        <v>7.6300000000000007E-2</v>
      </c>
      <c r="S421">
        <v>652</v>
      </c>
      <c r="T421">
        <v>0.156</v>
      </c>
      <c r="U421">
        <v>0.48180000000000001</v>
      </c>
      <c r="V421">
        <v>5992</v>
      </c>
      <c r="W421">
        <v>-2.7300000000000001E-2</v>
      </c>
      <c r="X421">
        <v>-0.55969999999999998</v>
      </c>
      <c r="Y421">
        <v>8825</v>
      </c>
      <c r="Z421">
        <v>0.1696</v>
      </c>
      <c r="AA421">
        <v>4.7679999999999998</v>
      </c>
      <c r="AB421">
        <v>22.088960780000001</v>
      </c>
      <c r="AC421">
        <v>-0.59470000000000001</v>
      </c>
      <c r="AD421">
        <v>-0.55320000000000003</v>
      </c>
      <c r="AE421">
        <v>368</v>
      </c>
      <c r="AF421">
        <v>-0.43030000000000002</v>
      </c>
      <c r="AG421">
        <v>-0.4945</v>
      </c>
      <c r="AH421">
        <v>642746.98679999996</v>
      </c>
      <c r="AI421">
        <v>1.7100000000000001E-2</v>
      </c>
      <c r="AJ421">
        <v>0.15390000000000001</v>
      </c>
      <c r="AK421">
        <v>40047</v>
      </c>
      <c r="AL421">
        <v>-8.8999999999999999E-3</v>
      </c>
      <c r="AM421">
        <v>-0.24210000000000001</v>
      </c>
      <c r="AN421">
        <v>0.28265325699999999</v>
      </c>
      <c r="AO421">
        <v>5.2999999999999999E-2</v>
      </c>
      <c r="AP421">
        <v>0.25280000000000002</v>
      </c>
    </row>
    <row r="422" spans="1:42">
      <c r="A422">
        <v>202007</v>
      </c>
      <c r="B422" t="s">
        <v>2008</v>
      </c>
      <c r="C422" t="s">
        <v>2141</v>
      </c>
      <c r="D422" t="s">
        <v>2142</v>
      </c>
      <c r="E422" s="6">
        <f t="shared" si="12"/>
        <v>44013</v>
      </c>
      <c r="F422" s="6" t="str">
        <f t="shared" si="13"/>
        <v>New mexico-44043</v>
      </c>
      <c r="G422">
        <v>282000</v>
      </c>
      <c r="H422">
        <v>7.4999999999999997E-3</v>
      </c>
      <c r="I422">
        <v>8.4599999999999995E-2</v>
      </c>
      <c r="J422">
        <v>5517</v>
      </c>
      <c r="K422">
        <v>-3.6799999999999999E-2</v>
      </c>
      <c r="L422">
        <v>-0.35099999999999998</v>
      </c>
      <c r="M422">
        <v>68.5</v>
      </c>
      <c r="N422">
        <v>-0.17469879499999999</v>
      </c>
      <c r="O422">
        <v>-7.246377E-3</v>
      </c>
      <c r="P422">
        <v>2092</v>
      </c>
      <c r="Q422">
        <v>5.0200000000000002E-2</v>
      </c>
      <c r="R422">
        <v>-0.19409999999999999</v>
      </c>
      <c r="S422">
        <v>100</v>
      </c>
      <c r="T422">
        <v>0</v>
      </c>
      <c r="U422">
        <v>-0.13789999999999999</v>
      </c>
      <c r="V422">
        <v>1108</v>
      </c>
      <c r="W422">
        <v>-4.1500000000000002E-2</v>
      </c>
      <c r="X422">
        <v>-0.47639999999999999</v>
      </c>
      <c r="Y422">
        <v>4036</v>
      </c>
      <c r="Z422">
        <v>4.24E-2</v>
      </c>
      <c r="AA422">
        <v>0.1085</v>
      </c>
      <c r="AB422">
        <v>138.46830510000001</v>
      </c>
      <c r="AC422">
        <v>5.1000000000000004E-3</v>
      </c>
      <c r="AD422">
        <v>7.3200000000000001E-2</v>
      </c>
      <c r="AE422">
        <v>1991.5</v>
      </c>
      <c r="AF422">
        <v>4.4999999999999997E-3</v>
      </c>
      <c r="AG422">
        <v>1.35E-2</v>
      </c>
      <c r="AH422">
        <v>421944.74729999999</v>
      </c>
      <c r="AI422">
        <v>2.7799999999999998E-2</v>
      </c>
      <c r="AJ422">
        <v>9.4700000000000006E-2</v>
      </c>
      <c r="AK422">
        <v>9553</v>
      </c>
      <c r="AL422">
        <v>-4.8999999999999998E-3</v>
      </c>
      <c r="AM422">
        <v>-0.2132</v>
      </c>
      <c r="AN422">
        <v>0.73155700599999995</v>
      </c>
      <c r="AO422">
        <v>5.5599999999999997E-2</v>
      </c>
      <c r="AP422">
        <v>0.30330000000000001</v>
      </c>
    </row>
    <row r="423" spans="1:42">
      <c r="A423">
        <v>202007</v>
      </c>
      <c r="B423" t="s">
        <v>2008</v>
      </c>
      <c r="C423" t="s">
        <v>2147</v>
      </c>
      <c r="D423" t="s">
        <v>2148</v>
      </c>
      <c r="E423" s="6">
        <f t="shared" si="12"/>
        <v>44013</v>
      </c>
      <c r="F423" s="6" t="str">
        <f t="shared" si="13"/>
        <v>New hampshire-44043</v>
      </c>
      <c r="G423">
        <v>392450</v>
      </c>
      <c r="H423">
        <v>-6.4999999999999997E-3</v>
      </c>
      <c r="I423">
        <v>0.1245</v>
      </c>
      <c r="J423">
        <v>3164</v>
      </c>
      <c r="K423">
        <v>-9.8599999999999993E-2</v>
      </c>
      <c r="L423">
        <v>-0.4884</v>
      </c>
      <c r="M423">
        <v>51</v>
      </c>
      <c r="N423">
        <v>-3.7735849000000002E-2</v>
      </c>
      <c r="O423">
        <v>-4.6728972000000001E-2</v>
      </c>
      <c r="P423">
        <v>1904</v>
      </c>
      <c r="Q423">
        <v>-0.1234</v>
      </c>
      <c r="R423">
        <v>-0.20930000000000001</v>
      </c>
      <c r="S423">
        <v>96</v>
      </c>
      <c r="T423">
        <v>-0.04</v>
      </c>
      <c r="U423">
        <v>1</v>
      </c>
      <c r="V423">
        <v>580</v>
      </c>
      <c r="W423">
        <v>-0.18990000000000001</v>
      </c>
      <c r="X423">
        <v>-0.63839999999999997</v>
      </c>
      <c r="Y423">
        <v>2500</v>
      </c>
      <c r="Z423">
        <v>2.5000000000000001E-2</v>
      </c>
      <c r="AA423">
        <v>8.0000000000000004E-4</v>
      </c>
      <c r="AB423">
        <v>191.43884560000001</v>
      </c>
      <c r="AC423">
        <v>1.8700000000000001E-2</v>
      </c>
      <c r="AD423">
        <v>0.1298</v>
      </c>
      <c r="AE423">
        <v>2018</v>
      </c>
      <c r="AF423">
        <v>3.5000000000000001E-3</v>
      </c>
      <c r="AG423">
        <v>1.1999999999999999E-3</v>
      </c>
      <c r="AH423">
        <v>519021.24859999999</v>
      </c>
      <c r="AI423">
        <v>3.4700000000000002E-2</v>
      </c>
      <c r="AJ423">
        <v>0.13339999999999999</v>
      </c>
      <c r="AK423">
        <v>5664</v>
      </c>
      <c r="AL423">
        <v>-4.7899999999999998E-2</v>
      </c>
      <c r="AM423">
        <v>-0.34760000000000002</v>
      </c>
      <c r="AN423">
        <v>0.790139064</v>
      </c>
      <c r="AO423">
        <v>9.5299999999999996E-2</v>
      </c>
      <c r="AP423">
        <v>0.38619999999999999</v>
      </c>
    </row>
    <row r="424" spans="1:42">
      <c r="A424">
        <v>202007</v>
      </c>
      <c r="B424" t="s">
        <v>2008</v>
      </c>
      <c r="C424" t="s">
        <v>2197</v>
      </c>
      <c r="D424" t="s">
        <v>2198</v>
      </c>
      <c r="E424" s="6">
        <f t="shared" si="12"/>
        <v>44013</v>
      </c>
      <c r="F424" s="6" t="str">
        <f t="shared" si="13"/>
        <v>Delaware-44043</v>
      </c>
      <c r="G424">
        <v>342900</v>
      </c>
      <c r="H424">
        <v>8.6999999999999994E-3</v>
      </c>
      <c r="I424">
        <v>5.5399999999999998E-2</v>
      </c>
      <c r="J424">
        <v>2787</v>
      </c>
      <c r="K424">
        <v>-0.1135</v>
      </c>
      <c r="L424">
        <v>-0.4032</v>
      </c>
      <c r="M424">
        <v>91.5</v>
      </c>
      <c r="N424">
        <v>-7.1065989999999996E-2</v>
      </c>
      <c r="O424">
        <v>8.9285714000000002E-2</v>
      </c>
      <c r="P424">
        <v>1192</v>
      </c>
      <c r="Q424">
        <v>0</v>
      </c>
      <c r="R424">
        <v>-4.4900000000000002E-2</v>
      </c>
      <c r="S424">
        <v>300</v>
      </c>
      <c r="T424">
        <v>0.63039999999999996</v>
      </c>
      <c r="U424">
        <v>1.1429</v>
      </c>
      <c r="V424">
        <v>480</v>
      </c>
      <c r="W424">
        <v>-0.2</v>
      </c>
      <c r="X424">
        <v>-0.56989999999999996</v>
      </c>
      <c r="Y424">
        <v>667</v>
      </c>
      <c r="Z424">
        <v>-6.0000000000000001E-3</v>
      </c>
      <c r="AA424">
        <v>0.31819999999999998</v>
      </c>
      <c r="AB424">
        <v>157.11494250000001</v>
      </c>
      <c r="AC424">
        <v>1.1999999999999999E-3</v>
      </c>
      <c r="AD424">
        <v>5.0500000000000003E-2</v>
      </c>
      <c r="AE424">
        <v>2020</v>
      </c>
      <c r="AF424">
        <v>8.9999999999999993E-3</v>
      </c>
      <c r="AG424">
        <v>2.3E-2</v>
      </c>
      <c r="AH424">
        <v>458972.05119999999</v>
      </c>
      <c r="AI424">
        <v>1.4E-2</v>
      </c>
      <c r="AJ424">
        <v>8.8200000000000001E-2</v>
      </c>
      <c r="AK424">
        <v>3454</v>
      </c>
      <c r="AL424">
        <v>-9.4600000000000004E-2</v>
      </c>
      <c r="AM424">
        <v>-0.3327</v>
      </c>
      <c r="AN424">
        <v>0.23932544</v>
      </c>
      <c r="AO424">
        <v>2.5899999999999999E-2</v>
      </c>
      <c r="AP424">
        <v>0.13100000000000001</v>
      </c>
    </row>
    <row r="425" spans="1:42">
      <c r="A425">
        <v>202007</v>
      </c>
      <c r="B425" t="s">
        <v>2008</v>
      </c>
      <c r="C425" t="s">
        <v>2171</v>
      </c>
      <c r="D425" t="s">
        <v>2172</v>
      </c>
      <c r="E425" s="6">
        <f t="shared" si="12"/>
        <v>44013</v>
      </c>
      <c r="F425" s="6" t="str">
        <f t="shared" si="13"/>
        <v>Minnesota-44043</v>
      </c>
      <c r="G425">
        <v>309900</v>
      </c>
      <c r="H425">
        <v>0</v>
      </c>
      <c r="I425">
        <v>6.7000000000000004E-2</v>
      </c>
      <c r="J425">
        <v>16173</v>
      </c>
      <c r="K425">
        <v>-6.0699999999999997E-2</v>
      </c>
      <c r="L425">
        <v>-0.3085</v>
      </c>
      <c r="M425">
        <v>46.5</v>
      </c>
      <c r="N425">
        <v>0</v>
      </c>
      <c r="O425">
        <v>-3.125E-2</v>
      </c>
      <c r="P425">
        <v>9156</v>
      </c>
      <c r="Q425">
        <v>-2.64E-2</v>
      </c>
      <c r="R425">
        <v>-0.1227</v>
      </c>
      <c r="S425">
        <v>300</v>
      </c>
      <c r="T425">
        <v>0.33929999999999999</v>
      </c>
      <c r="U425">
        <v>2.7400000000000001E-2</v>
      </c>
      <c r="V425">
        <v>3872</v>
      </c>
      <c r="W425">
        <v>-0.1152</v>
      </c>
      <c r="X425">
        <v>-0.46400000000000002</v>
      </c>
      <c r="Y425">
        <v>12924</v>
      </c>
      <c r="Z425">
        <v>3.5999999999999997E-2</v>
      </c>
      <c r="AA425">
        <v>0.20530000000000001</v>
      </c>
      <c r="AB425">
        <v>154.36038959999999</v>
      </c>
      <c r="AC425">
        <v>7.3000000000000001E-3</v>
      </c>
      <c r="AD425">
        <v>7.7899999999999997E-2</v>
      </c>
      <c r="AE425">
        <v>2021.5</v>
      </c>
      <c r="AF425">
        <v>1.5E-3</v>
      </c>
      <c r="AG425">
        <v>-1.1999999999999999E-3</v>
      </c>
      <c r="AH425">
        <v>404195.592</v>
      </c>
      <c r="AI425">
        <v>6.4999999999999997E-3</v>
      </c>
      <c r="AJ425">
        <v>7.4499999999999997E-2</v>
      </c>
      <c r="AK425">
        <v>29097</v>
      </c>
      <c r="AL425">
        <v>-2.01E-2</v>
      </c>
      <c r="AM425">
        <v>-0.14699999999999999</v>
      </c>
      <c r="AN425">
        <v>0.79910962699999999</v>
      </c>
      <c r="AO425">
        <v>7.46E-2</v>
      </c>
      <c r="AP425">
        <v>0.34060000000000001</v>
      </c>
    </row>
    <row r="426" spans="1:42">
      <c r="A426">
        <v>202007</v>
      </c>
      <c r="B426" t="s">
        <v>2008</v>
      </c>
      <c r="C426" t="s">
        <v>2143</v>
      </c>
      <c r="D426" t="s">
        <v>2144</v>
      </c>
      <c r="E426" s="6">
        <f t="shared" si="12"/>
        <v>44013</v>
      </c>
      <c r="F426" s="6" t="str">
        <f t="shared" si="13"/>
        <v>Mississippi-44043</v>
      </c>
      <c r="G426">
        <v>220000</v>
      </c>
      <c r="H426">
        <v>1.41E-2</v>
      </c>
      <c r="I426">
        <v>7.7100000000000002E-2</v>
      </c>
      <c r="J426">
        <v>7285</v>
      </c>
      <c r="K426">
        <v>-6.8699999999999997E-2</v>
      </c>
      <c r="L426">
        <v>-0.34570000000000001</v>
      </c>
      <c r="M426">
        <v>90</v>
      </c>
      <c r="N426">
        <v>-9.5477386999999997E-2</v>
      </c>
      <c r="O426">
        <v>5.2631578999999998E-2</v>
      </c>
      <c r="P426">
        <v>2328</v>
      </c>
      <c r="Q426">
        <v>1.7500000000000002E-2</v>
      </c>
      <c r="R426">
        <v>-0.1128</v>
      </c>
      <c r="S426">
        <v>156</v>
      </c>
      <c r="T426">
        <v>0</v>
      </c>
      <c r="U426">
        <v>0.1143</v>
      </c>
      <c r="V426">
        <v>1400</v>
      </c>
      <c r="W426">
        <v>-4.3700000000000003E-2</v>
      </c>
      <c r="X426">
        <v>-0.40679999999999999</v>
      </c>
      <c r="Y426">
        <v>4424</v>
      </c>
      <c r="Z426">
        <v>0.13639999999999999</v>
      </c>
      <c r="AA426">
        <v>0.64459999999999995</v>
      </c>
      <c r="AB426">
        <v>101.5076875</v>
      </c>
      <c r="AC426">
        <v>1.6000000000000001E-3</v>
      </c>
      <c r="AD426">
        <v>5.2900000000000003E-2</v>
      </c>
      <c r="AE426">
        <v>2046</v>
      </c>
      <c r="AF426">
        <v>1.9400000000000001E-2</v>
      </c>
      <c r="AG426">
        <v>3.15E-2</v>
      </c>
      <c r="AH426">
        <v>282571.6189</v>
      </c>
      <c r="AI426">
        <v>1.9300000000000001E-2</v>
      </c>
      <c r="AJ426">
        <v>6.7199999999999996E-2</v>
      </c>
      <c r="AK426">
        <v>11709</v>
      </c>
      <c r="AL426">
        <v>-5.0000000000000001E-4</v>
      </c>
      <c r="AM426">
        <v>-0.153</v>
      </c>
      <c r="AN426">
        <v>0.60727522300000003</v>
      </c>
      <c r="AO426">
        <v>0.1096</v>
      </c>
      <c r="AP426">
        <v>0.36570000000000003</v>
      </c>
    </row>
    <row r="427" spans="1:42">
      <c r="A427">
        <v>202007</v>
      </c>
      <c r="B427" t="s">
        <v>2008</v>
      </c>
      <c r="C427" t="s">
        <v>2215</v>
      </c>
      <c r="D427" t="s">
        <v>2216</v>
      </c>
      <c r="E427" s="6">
        <f t="shared" si="12"/>
        <v>44013</v>
      </c>
      <c r="F427" s="6" t="str">
        <f t="shared" si="13"/>
        <v>Texas-44043</v>
      </c>
      <c r="G427">
        <v>310904</v>
      </c>
      <c r="H427">
        <v>3.0999999999999999E-3</v>
      </c>
      <c r="I427">
        <v>3.7400000000000003E-2</v>
      </c>
      <c r="J427">
        <v>78743</v>
      </c>
      <c r="K427">
        <v>-5.7799999999999997E-2</v>
      </c>
      <c r="L427">
        <v>-0.30249999999999999</v>
      </c>
      <c r="M427">
        <v>56</v>
      </c>
      <c r="N427">
        <v>-8.1967212999999997E-2</v>
      </c>
      <c r="O427">
        <v>0</v>
      </c>
      <c r="P427">
        <v>35868</v>
      </c>
      <c r="Q427">
        <v>-3.9E-2</v>
      </c>
      <c r="R427">
        <v>-0.12609999999999999</v>
      </c>
      <c r="S427">
        <v>3892</v>
      </c>
      <c r="T427">
        <v>-0.1163</v>
      </c>
      <c r="U427">
        <v>0.17649999999999999</v>
      </c>
      <c r="V427">
        <v>23504</v>
      </c>
      <c r="W427">
        <v>-6.88E-2</v>
      </c>
      <c r="X427">
        <v>-0.4446</v>
      </c>
      <c r="Y427">
        <v>58059</v>
      </c>
      <c r="Z427">
        <v>1.6999999999999999E-3</v>
      </c>
      <c r="AA427">
        <v>0.28889999999999999</v>
      </c>
      <c r="AB427">
        <v>140.0625</v>
      </c>
      <c r="AC427">
        <v>9.1999999999999998E-3</v>
      </c>
      <c r="AD427">
        <v>6.5299999999999997E-2</v>
      </c>
      <c r="AE427">
        <v>2223</v>
      </c>
      <c r="AF427">
        <v>-6.9999999999999999E-4</v>
      </c>
      <c r="AG427">
        <v>-2.24E-2</v>
      </c>
      <c r="AH427">
        <v>453109.10950000002</v>
      </c>
      <c r="AI427">
        <v>1.54E-2</v>
      </c>
      <c r="AJ427">
        <v>8.0799999999999997E-2</v>
      </c>
      <c r="AK427">
        <v>136802</v>
      </c>
      <c r="AL427">
        <v>-3.3500000000000002E-2</v>
      </c>
      <c r="AM427">
        <v>-0.1338</v>
      </c>
      <c r="AN427">
        <v>0.73732268300000003</v>
      </c>
      <c r="AO427">
        <v>4.3799999999999999E-2</v>
      </c>
      <c r="AP427">
        <v>0.33829999999999999</v>
      </c>
    </row>
    <row r="428" spans="1:42">
      <c r="A428">
        <v>202007</v>
      </c>
      <c r="B428" t="s">
        <v>2008</v>
      </c>
      <c r="C428" t="s">
        <v>2181</v>
      </c>
      <c r="D428" t="s">
        <v>2182</v>
      </c>
      <c r="E428" s="6">
        <f t="shared" si="12"/>
        <v>44013</v>
      </c>
      <c r="F428" s="6" t="str">
        <f t="shared" si="13"/>
        <v>Florida-44043</v>
      </c>
      <c r="G428">
        <v>344532</v>
      </c>
      <c r="H428">
        <v>1.3599999999999999E-2</v>
      </c>
      <c r="I428">
        <v>2.69E-2</v>
      </c>
      <c r="J428">
        <v>113761</v>
      </c>
      <c r="K428">
        <v>-7.22E-2</v>
      </c>
      <c r="L428">
        <v>-0.20399999999999999</v>
      </c>
      <c r="M428">
        <v>90</v>
      </c>
      <c r="N428">
        <v>-6.7357512999999994E-2</v>
      </c>
      <c r="O428">
        <v>0.104294479</v>
      </c>
      <c r="P428">
        <v>35836</v>
      </c>
      <c r="Q428">
        <v>-3.1899999999999998E-2</v>
      </c>
      <c r="R428">
        <v>-8.1000000000000003E-2</v>
      </c>
      <c r="S428">
        <v>5256</v>
      </c>
      <c r="T428">
        <v>0.11360000000000001</v>
      </c>
      <c r="U428">
        <v>0.58889999999999998</v>
      </c>
      <c r="V428">
        <v>25284</v>
      </c>
      <c r="W428">
        <v>-6.54E-2</v>
      </c>
      <c r="X428">
        <v>-0.31669999999999998</v>
      </c>
      <c r="Y428">
        <v>71864</v>
      </c>
      <c r="Z428">
        <v>7.5700000000000003E-2</v>
      </c>
      <c r="AA428">
        <v>0.2636</v>
      </c>
      <c r="AB428">
        <v>191.03125</v>
      </c>
      <c r="AC428">
        <v>1.18E-2</v>
      </c>
      <c r="AD428">
        <v>5.2699999999999997E-2</v>
      </c>
      <c r="AE428">
        <v>1690</v>
      </c>
      <c r="AF428">
        <v>-4.1000000000000003E-3</v>
      </c>
      <c r="AG428">
        <v>-4.5699999999999998E-2</v>
      </c>
      <c r="AH428">
        <v>701341.52619999996</v>
      </c>
      <c r="AI428">
        <v>2.1499999999999998E-2</v>
      </c>
      <c r="AJ428">
        <v>9.6500000000000002E-2</v>
      </c>
      <c r="AK428">
        <v>185625</v>
      </c>
      <c r="AL428">
        <v>-0.02</v>
      </c>
      <c r="AM428">
        <v>-7.0900000000000005E-2</v>
      </c>
      <c r="AN428">
        <v>0.63171034000000004</v>
      </c>
      <c r="AO428">
        <v>8.6900000000000005E-2</v>
      </c>
      <c r="AP428">
        <v>0.23380000000000001</v>
      </c>
    </row>
    <row r="429" spans="1:42">
      <c r="A429">
        <v>202007</v>
      </c>
      <c r="B429" t="s">
        <v>2008</v>
      </c>
      <c r="C429" t="s">
        <v>2155</v>
      </c>
      <c r="D429" t="s">
        <v>2156</v>
      </c>
      <c r="E429" s="6">
        <f t="shared" si="12"/>
        <v>44013</v>
      </c>
      <c r="F429" s="6" t="str">
        <f t="shared" si="13"/>
        <v>Louisiana-44043</v>
      </c>
      <c r="G429">
        <v>249700</v>
      </c>
      <c r="H429">
        <v>1.6799999999999999E-2</v>
      </c>
      <c r="I429">
        <v>8.5699999999999998E-2</v>
      </c>
      <c r="J429">
        <v>13558</v>
      </c>
      <c r="K429">
        <v>-5.21E-2</v>
      </c>
      <c r="L429">
        <v>-0.31419999999999998</v>
      </c>
      <c r="M429">
        <v>83</v>
      </c>
      <c r="N429">
        <v>-0.112299465</v>
      </c>
      <c r="O429">
        <v>2.4691358E-2</v>
      </c>
      <c r="P429">
        <v>4236</v>
      </c>
      <c r="Q429">
        <v>1.0500000000000001E-2</v>
      </c>
      <c r="R429">
        <v>-0.11310000000000001</v>
      </c>
      <c r="S429">
        <v>344</v>
      </c>
      <c r="T429">
        <v>0.56359999999999999</v>
      </c>
      <c r="U429">
        <v>1.0476000000000001</v>
      </c>
      <c r="V429">
        <v>3544</v>
      </c>
      <c r="W429">
        <v>-3.2800000000000003E-2</v>
      </c>
      <c r="X429">
        <v>-0.31950000000000001</v>
      </c>
      <c r="Y429">
        <v>8034</v>
      </c>
      <c r="Z429">
        <v>2.87E-2</v>
      </c>
      <c r="AA429">
        <v>1.0732999999999999</v>
      </c>
      <c r="AB429">
        <v>124.46941169999999</v>
      </c>
      <c r="AC429">
        <v>7.9000000000000008E-3</v>
      </c>
      <c r="AD429">
        <v>6.59E-2</v>
      </c>
      <c r="AE429">
        <v>1969.5</v>
      </c>
      <c r="AF429">
        <v>5.1000000000000004E-3</v>
      </c>
      <c r="AG429">
        <v>3.6600000000000001E-2</v>
      </c>
      <c r="AH429">
        <v>331677.26909999998</v>
      </c>
      <c r="AI429">
        <v>1.8100000000000002E-2</v>
      </c>
      <c r="AJ429">
        <v>8.5699999999999998E-2</v>
      </c>
      <c r="AK429">
        <v>21592</v>
      </c>
      <c r="AL429">
        <v>-2.3599999999999999E-2</v>
      </c>
      <c r="AM429">
        <v>-8.6800000000000002E-2</v>
      </c>
      <c r="AN429">
        <v>0.592565275</v>
      </c>
      <c r="AO429">
        <v>4.65E-2</v>
      </c>
      <c r="AP429">
        <v>0.39660000000000001</v>
      </c>
    </row>
    <row r="430" spans="1:42">
      <c r="A430">
        <v>202007</v>
      </c>
      <c r="B430" t="s">
        <v>2008</v>
      </c>
      <c r="C430" t="s">
        <v>2219</v>
      </c>
      <c r="D430" t="s">
        <v>2220</v>
      </c>
      <c r="E430" s="6">
        <f t="shared" si="12"/>
        <v>44013</v>
      </c>
      <c r="F430" s="6" t="str">
        <f t="shared" si="13"/>
        <v>Oklahoma-44043</v>
      </c>
      <c r="G430">
        <v>239245</v>
      </c>
      <c r="H430">
        <v>1.4E-3</v>
      </c>
      <c r="I430">
        <v>0.13930000000000001</v>
      </c>
      <c r="J430">
        <v>10082</v>
      </c>
      <c r="K430">
        <v>-5.6300000000000003E-2</v>
      </c>
      <c r="L430">
        <v>-0.3422</v>
      </c>
      <c r="M430">
        <v>58</v>
      </c>
      <c r="N430">
        <v>-5.6910569000000001E-2</v>
      </c>
      <c r="O430">
        <v>-6.4516129000000005E-2</v>
      </c>
      <c r="P430">
        <v>4172</v>
      </c>
      <c r="Q430">
        <v>-6.6199999999999995E-2</v>
      </c>
      <c r="R430">
        <v>-0.21870000000000001</v>
      </c>
      <c r="S430">
        <v>360</v>
      </c>
      <c r="T430">
        <v>0.40629999999999999</v>
      </c>
      <c r="U430">
        <v>0.95650000000000002</v>
      </c>
      <c r="V430">
        <v>2572</v>
      </c>
      <c r="W430">
        <v>-5.16E-2</v>
      </c>
      <c r="X430">
        <v>-0.4481</v>
      </c>
      <c r="Y430">
        <v>4282</v>
      </c>
      <c r="Z430">
        <v>5.3400000000000003E-2</v>
      </c>
      <c r="AA430">
        <v>0.38800000000000001</v>
      </c>
      <c r="AB430">
        <v>113.6762378</v>
      </c>
      <c r="AC430">
        <v>7.4999999999999997E-3</v>
      </c>
      <c r="AD430">
        <v>0.1002</v>
      </c>
      <c r="AE430">
        <v>2011</v>
      </c>
      <c r="AF430">
        <v>3.2000000000000002E-3</v>
      </c>
      <c r="AG430">
        <v>2.6800000000000001E-2</v>
      </c>
      <c r="AH430">
        <v>319148.03100000002</v>
      </c>
      <c r="AI430">
        <v>1.3100000000000001E-2</v>
      </c>
      <c r="AJ430">
        <v>0.1205</v>
      </c>
      <c r="AK430">
        <v>14364</v>
      </c>
      <c r="AL430">
        <v>-2.5999999999999999E-2</v>
      </c>
      <c r="AM430">
        <v>-0.2198</v>
      </c>
      <c r="AN430">
        <v>0.42471731800000001</v>
      </c>
      <c r="AO430">
        <v>4.4200000000000003E-2</v>
      </c>
      <c r="AP430">
        <v>0.22339999999999999</v>
      </c>
    </row>
    <row r="431" spans="1:42">
      <c r="A431">
        <v>202007</v>
      </c>
      <c r="B431" t="s">
        <v>2008</v>
      </c>
      <c r="C431" t="s">
        <v>2165</v>
      </c>
      <c r="D431" t="s">
        <v>2166</v>
      </c>
      <c r="E431" s="6">
        <f t="shared" si="12"/>
        <v>44013</v>
      </c>
      <c r="F431" s="6" t="str">
        <f t="shared" si="13"/>
        <v>New york-44043</v>
      </c>
      <c r="G431">
        <v>527000</v>
      </c>
      <c r="H431">
        <v>5.4100000000000002E-2</v>
      </c>
      <c r="I431">
        <v>9.5299999999999996E-2</v>
      </c>
      <c r="J431">
        <v>66158</v>
      </c>
      <c r="K431">
        <v>5.8400000000000001E-2</v>
      </c>
      <c r="L431">
        <v>-0.13450000000000001</v>
      </c>
      <c r="M431">
        <v>91</v>
      </c>
      <c r="N431">
        <v>0.15189873400000001</v>
      </c>
      <c r="O431">
        <v>0.32846715300000001</v>
      </c>
      <c r="P431">
        <v>22888</v>
      </c>
      <c r="Q431">
        <v>5.2400000000000002E-2</v>
      </c>
      <c r="R431">
        <v>0.14230000000000001</v>
      </c>
      <c r="S431">
        <v>920</v>
      </c>
      <c r="T431">
        <v>7.9799999999999996E-2</v>
      </c>
      <c r="U431">
        <v>0.42859999999999998</v>
      </c>
      <c r="V431">
        <v>11628</v>
      </c>
      <c r="W431">
        <v>0.54139999999999999</v>
      </c>
      <c r="X431">
        <v>-0.33510000000000001</v>
      </c>
      <c r="Y431">
        <v>35722</v>
      </c>
      <c r="Z431">
        <v>0.14860000000000001</v>
      </c>
      <c r="AA431">
        <v>1.2908999999999999</v>
      </c>
      <c r="AB431">
        <v>202.828125</v>
      </c>
      <c r="AC431">
        <v>3.5700000000000003E-2</v>
      </c>
      <c r="AD431">
        <v>0.25740000000000002</v>
      </c>
      <c r="AE431">
        <v>1511.5</v>
      </c>
      <c r="AF431">
        <v>-3.2300000000000002E-2</v>
      </c>
      <c r="AG431">
        <v>-6.1999999999999998E-3</v>
      </c>
      <c r="AH431">
        <v>1088928.7509999999</v>
      </c>
      <c r="AI431">
        <v>2.35E-2</v>
      </c>
      <c r="AJ431">
        <v>3.3700000000000001E-2</v>
      </c>
      <c r="AK431">
        <v>101880</v>
      </c>
      <c r="AL431">
        <v>8.8400000000000006E-2</v>
      </c>
      <c r="AM431">
        <v>0.107</v>
      </c>
      <c r="AN431">
        <v>0.539949817</v>
      </c>
      <c r="AO431">
        <v>4.24E-2</v>
      </c>
      <c r="AP431">
        <v>0.33600000000000002</v>
      </c>
    </row>
    <row r="432" spans="1:42">
      <c r="A432">
        <v>202007</v>
      </c>
      <c r="B432" t="s">
        <v>2008</v>
      </c>
      <c r="C432" t="s">
        <v>2133</v>
      </c>
      <c r="D432" t="s">
        <v>2134</v>
      </c>
      <c r="E432" s="6">
        <f t="shared" si="12"/>
        <v>44013</v>
      </c>
      <c r="F432" s="6" t="str">
        <f t="shared" si="13"/>
        <v>Washington-44043</v>
      </c>
      <c r="G432">
        <v>499973</v>
      </c>
      <c r="H432">
        <v>1E-3</v>
      </c>
      <c r="I432">
        <v>4.3799999999999999E-2</v>
      </c>
      <c r="J432">
        <v>13367</v>
      </c>
      <c r="K432">
        <v>-1.83E-2</v>
      </c>
      <c r="L432">
        <v>-0.29820000000000002</v>
      </c>
      <c r="M432">
        <v>40.5</v>
      </c>
      <c r="N432">
        <v>-3.5714285999999998E-2</v>
      </c>
      <c r="O432">
        <v>-5.8139534999999999E-2</v>
      </c>
      <c r="P432">
        <v>10116</v>
      </c>
      <c r="Q432">
        <v>7.3400000000000007E-2</v>
      </c>
      <c r="R432">
        <v>-7.5999999999999998E-2</v>
      </c>
      <c r="S432">
        <v>980</v>
      </c>
      <c r="T432">
        <v>7.46E-2</v>
      </c>
      <c r="U432">
        <v>2.1818</v>
      </c>
      <c r="V432">
        <v>3728</v>
      </c>
      <c r="W432">
        <v>6.6400000000000001E-2</v>
      </c>
      <c r="X432">
        <v>-0.50690000000000002</v>
      </c>
      <c r="Y432">
        <v>15220</v>
      </c>
      <c r="Z432">
        <v>4.7E-2</v>
      </c>
      <c r="AA432">
        <v>0.31440000000000001</v>
      </c>
      <c r="AB432">
        <v>246.6569332</v>
      </c>
      <c r="AC432">
        <v>1.1900000000000001E-2</v>
      </c>
      <c r="AD432">
        <v>8.5099999999999995E-2</v>
      </c>
      <c r="AE432">
        <v>2027</v>
      </c>
      <c r="AF432">
        <v>2.0000000000000001E-4</v>
      </c>
      <c r="AG432">
        <v>-3.2000000000000001E-2</v>
      </c>
      <c r="AH432">
        <v>700460.25800000003</v>
      </c>
      <c r="AI432">
        <v>1.84E-2</v>
      </c>
      <c r="AJ432">
        <v>6.2199999999999998E-2</v>
      </c>
      <c r="AK432">
        <v>28587</v>
      </c>
      <c r="AL432">
        <v>1.54E-2</v>
      </c>
      <c r="AM432">
        <v>-6.6600000000000006E-2</v>
      </c>
      <c r="AN432">
        <v>1.1386249719999999</v>
      </c>
      <c r="AO432">
        <v>7.0999999999999994E-2</v>
      </c>
      <c r="AP432">
        <v>0.53069999999999995</v>
      </c>
    </row>
    <row r="433" spans="1:42">
      <c r="A433">
        <v>202007</v>
      </c>
      <c r="B433" t="s">
        <v>2008</v>
      </c>
      <c r="C433" t="s">
        <v>2193</v>
      </c>
      <c r="D433" t="s">
        <v>2194</v>
      </c>
      <c r="E433" s="6">
        <f t="shared" si="12"/>
        <v>44013</v>
      </c>
      <c r="F433" s="6" t="str">
        <f t="shared" si="13"/>
        <v>Arizona-44043</v>
      </c>
      <c r="G433">
        <v>389500</v>
      </c>
      <c r="H433">
        <v>0.01</v>
      </c>
      <c r="I433">
        <v>9.6199999999999994E-2</v>
      </c>
      <c r="J433">
        <v>12691</v>
      </c>
      <c r="K433">
        <v>-0.153</v>
      </c>
      <c r="L433">
        <v>-0.44950000000000001</v>
      </c>
      <c r="M433">
        <v>55.5</v>
      </c>
      <c r="N433">
        <v>-0.11904761899999999</v>
      </c>
      <c r="O433">
        <v>-6.7226890999999997E-2</v>
      </c>
      <c r="P433">
        <v>7708</v>
      </c>
      <c r="Q433">
        <v>1.0999999999999999E-2</v>
      </c>
      <c r="R433">
        <v>-0.1439</v>
      </c>
      <c r="S433">
        <v>936</v>
      </c>
      <c r="T433">
        <v>-4.3E-3</v>
      </c>
      <c r="U433">
        <v>4.4600000000000001E-2</v>
      </c>
      <c r="V433">
        <v>3896</v>
      </c>
      <c r="W433">
        <v>-0.16819999999999999</v>
      </c>
      <c r="X433">
        <v>-0.56130000000000002</v>
      </c>
      <c r="Y433">
        <v>18530</v>
      </c>
      <c r="Z433">
        <v>-1.78E-2</v>
      </c>
      <c r="AA433">
        <v>0.192</v>
      </c>
      <c r="AB433">
        <v>195.02742019999999</v>
      </c>
      <c r="AC433">
        <v>1.46E-2</v>
      </c>
      <c r="AD433">
        <v>0.1221</v>
      </c>
      <c r="AE433">
        <v>2071.5</v>
      </c>
      <c r="AF433">
        <v>-6.1999999999999998E-3</v>
      </c>
      <c r="AG433">
        <v>-2.5399999999999999E-2</v>
      </c>
      <c r="AH433">
        <v>629397.25899999996</v>
      </c>
      <c r="AI433">
        <v>2.7799999999999998E-2</v>
      </c>
      <c r="AJ433">
        <v>0.15490000000000001</v>
      </c>
      <c r="AK433">
        <v>31221</v>
      </c>
      <c r="AL433">
        <v>-7.7600000000000002E-2</v>
      </c>
      <c r="AM433">
        <v>-0.19120000000000001</v>
      </c>
      <c r="AN433">
        <v>1.460089827</v>
      </c>
      <c r="AO433">
        <v>0.2011</v>
      </c>
      <c r="AP433">
        <v>0.78580000000000005</v>
      </c>
    </row>
    <row r="434" spans="1:42">
      <c r="A434">
        <v>202007</v>
      </c>
      <c r="B434" t="s">
        <v>2008</v>
      </c>
      <c r="C434" t="s">
        <v>2157</v>
      </c>
      <c r="D434" t="s">
        <v>2158</v>
      </c>
      <c r="E434" s="6">
        <f t="shared" si="12"/>
        <v>44013</v>
      </c>
      <c r="F434" s="6" t="str">
        <f t="shared" si="13"/>
        <v>Iowa-44043</v>
      </c>
      <c r="G434">
        <v>223700</v>
      </c>
      <c r="H434">
        <v>-5.5999999999999999E-3</v>
      </c>
      <c r="I434">
        <v>4.07E-2</v>
      </c>
      <c r="J434">
        <v>11460</v>
      </c>
      <c r="K434">
        <v>-5.7799999999999997E-2</v>
      </c>
      <c r="L434">
        <v>-0.21920000000000001</v>
      </c>
      <c r="M434">
        <v>71</v>
      </c>
      <c r="N434">
        <v>-7.7922078000000006E-2</v>
      </c>
      <c r="O434">
        <v>0.26785714300000002</v>
      </c>
      <c r="P434">
        <v>4088</v>
      </c>
      <c r="Q434">
        <v>-4.58E-2</v>
      </c>
      <c r="R434">
        <v>-0.1575</v>
      </c>
      <c r="S434">
        <v>488</v>
      </c>
      <c r="T434">
        <v>0.25769999999999998</v>
      </c>
      <c r="U434">
        <v>0.41860000000000003</v>
      </c>
      <c r="V434">
        <v>3492</v>
      </c>
      <c r="W434">
        <v>-5.7000000000000002E-3</v>
      </c>
      <c r="X434">
        <v>-0.26019999999999999</v>
      </c>
      <c r="Y434">
        <v>8647</v>
      </c>
      <c r="Z434">
        <v>2.1499999999999998E-2</v>
      </c>
      <c r="AA434">
        <v>0.63519999999999999</v>
      </c>
      <c r="AB434">
        <v>128.81420890000001</v>
      </c>
      <c r="AC434">
        <v>-6.9999999999999999E-4</v>
      </c>
      <c r="AD434">
        <v>4.1099999999999998E-2</v>
      </c>
      <c r="AE434">
        <v>1638.5</v>
      </c>
      <c r="AF434">
        <v>-2.7000000000000001E-3</v>
      </c>
      <c r="AG434">
        <v>-4.8999999999999998E-3</v>
      </c>
      <c r="AH434">
        <v>260162.09899999999</v>
      </c>
      <c r="AI434">
        <v>-7.9000000000000008E-3</v>
      </c>
      <c r="AJ434">
        <v>7.6E-3</v>
      </c>
      <c r="AK434">
        <v>20107</v>
      </c>
      <c r="AL434">
        <v>-2.53E-2</v>
      </c>
      <c r="AM434">
        <v>7.1000000000000004E-3</v>
      </c>
      <c r="AN434">
        <v>0.75453752200000002</v>
      </c>
      <c r="AO434">
        <v>5.8599999999999999E-2</v>
      </c>
      <c r="AP434">
        <v>0.39429999999999998</v>
      </c>
    </row>
    <row r="435" spans="1:42">
      <c r="A435">
        <v>202007</v>
      </c>
      <c r="B435" t="s">
        <v>2008</v>
      </c>
      <c r="C435" t="s">
        <v>2195</v>
      </c>
      <c r="D435" t="s">
        <v>2196</v>
      </c>
      <c r="E435" s="6">
        <f t="shared" si="12"/>
        <v>44013</v>
      </c>
      <c r="F435" s="6" t="str">
        <f t="shared" si="13"/>
        <v>Rhode island-44043</v>
      </c>
      <c r="G435">
        <v>424450</v>
      </c>
      <c r="H435">
        <v>-1.1999999999999999E-3</v>
      </c>
      <c r="I435">
        <v>0.11990000000000001</v>
      </c>
      <c r="J435">
        <v>1971</v>
      </c>
      <c r="K435">
        <v>-8.9200000000000002E-2</v>
      </c>
      <c r="L435">
        <v>-0.46310000000000001</v>
      </c>
      <c r="M435">
        <v>52</v>
      </c>
      <c r="N435">
        <v>-2.8037382999999999E-2</v>
      </c>
      <c r="O435">
        <v>1.9607843E-2</v>
      </c>
      <c r="P435">
        <v>1328</v>
      </c>
      <c r="Q435">
        <v>6.7500000000000004E-2</v>
      </c>
      <c r="R435">
        <v>-0.1552</v>
      </c>
      <c r="S435">
        <v>20</v>
      </c>
      <c r="T435">
        <v>0.25</v>
      </c>
      <c r="U435">
        <v>0.66669999999999996</v>
      </c>
      <c r="V435">
        <v>360</v>
      </c>
      <c r="W435">
        <v>-0.12620000000000001</v>
      </c>
      <c r="X435">
        <v>-0.60699999999999998</v>
      </c>
      <c r="Y435">
        <v>2823</v>
      </c>
      <c r="Z435">
        <v>0.1149</v>
      </c>
      <c r="AA435">
        <v>0.13100000000000001</v>
      </c>
      <c r="AB435">
        <v>242.8452709</v>
      </c>
      <c r="AC435">
        <v>4.5999999999999999E-3</v>
      </c>
      <c r="AD435">
        <v>9.5899999999999999E-2</v>
      </c>
      <c r="AE435">
        <v>1720.5</v>
      </c>
      <c r="AF435">
        <v>-1.6899999999999998E-2</v>
      </c>
      <c r="AG435">
        <v>1.9300000000000001E-2</v>
      </c>
      <c r="AH435">
        <v>741839.40410000004</v>
      </c>
      <c r="AI435">
        <v>1.29E-2</v>
      </c>
      <c r="AJ435">
        <v>0.2</v>
      </c>
      <c r="AK435">
        <v>4794</v>
      </c>
      <c r="AL435">
        <v>2.0899999999999998E-2</v>
      </c>
      <c r="AM435">
        <v>-0.22259999999999999</v>
      </c>
      <c r="AN435">
        <v>1.432267884</v>
      </c>
      <c r="AO435">
        <v>0.26219999999999999</v>
      </c>
      <c r="AP435">
        <v>0.75229999999999997</v>
      </c>
    </row>
    <row r="436" spans="1:42">
      <c r="A436">
        <v>202007</v>
      </c>
      <c r="B436" t="s">
        <v>2008</v>
      </c>
      <c r="C436" t="s">
        <v>2183</v>
      </c>
      <c r="D436" t="s">
        <v>2184</v>
      </c>
      <c r="E436" s="6">
        <f t="shared" si="12"/>
        <v>44013</v>
      </c>
      <c r="F436" s="6" t="str">
        <f t="shared" si="13"/>
        <v>Wisconsin-44043</v>
      </c>
      <c r="G436">
        <v>275000</v>
      </c>
      <c r="H436">
        <v>0</v>
      </c>
      <c r="I436">
        <v>7.8899999999999998E-2</v>
      </c>
      <c r="J436">
        <v>13741</v>
      </c>
      <c r="K436">
        <v>-4.0099999999999997E-2</v>
      </c>
      <c r="L436">
        <v>-0.36859999999999998</v>
      </c>
      <c r="M436">
        <v>57.5</v>
      </c>
      <c r="N436">
        <v>-8.7301587E-2</v>
      </c>
      <c r="O436">
        <v>3.6036036E-2</v>
      </c>
      <c r="P436">
        <v>6424</v>
      </c>
      <c r="Q436">
        <v>-3.5400000000000001E-2</v>
      </c>
      <c r="R436">
        <v>-0.1958</v>
      </c>
      <c r="S436">
        <v>172</v>
      </c>
      <c r="T436">
        <v>-4.4400000000000002E-2</v>
      </c>
      <c r="U436">
        <v>0.26469999999999999</v>
      </c>
      <c r="V436">
        <v>2756</v>
      </c>
      <c r="W436">
        <v>-5.0999999999999997E-2</v>
      </c>
      <c r="X436">
        <v>-0.52449999999999997</v>
      </c>
      <c r="Y436">
        <v>10559</v>
      </c>
      <c r="Z436">
        <v>3.4299999999999997E-2</v>
      </c>
      <c r="AA436">
        <v>0.14460000000000001</v>
      </c>
      <c r="AB436">
        <v>137.68611369999999</v>
      </c>
      <c r="AC436">
        <v>3.0000000000000001E-3</v>
      </c>
      <c r="AD436">
        <v>3.9600000000000003E-2</v>
      </c>
      <c r="AE436">
        <v>1822</v>
      </c>
      <c r="AF436">
        <v>-8.2000000000000007E-3</v>
      </c>
      <c r="AG436">
        <v>-6.3E-3</v>
      </c>
      <c r="AH436">
        <v>359596.44919999997</v>
      </c>
      <c r="AI436">
        <v>7.9000000000000008E-3</v>
      </c>
      <c r="AJ436">
        <v>7.6300000000000007E-2</v>
      </c>
      <c r="AK436">
        <v>24300</v>
      </c>
      <c r="AL436">
        <v>-9.1000000000000004E-3</v>
      </c>
      <c r="AM436">
        <v>-0.21579999999999999</v>
      </c>
      <c r="AN436">
        <v>0.76843024500000001</v>
      </c>
      <c r="AO436">
        <v>5.5300000000000002E-2</v>
      </c>
      <c r="AP436">
        <v>0.34449999999999997</v>
      </c>
    </row>
    <row r="437" spans="1:42">
      <c r="A437">
        <v>202007</v>
      </c>
      <c r="B437" t="s">
        <v>2008</v>
      </c>
      <c r="C437" t="s">
        <v>2199</v>
      </c>
      <c r="D437" t="s">
        <v>2200</v>
      </c>
      <c r="E437" s="6">
        <f t="shared" si="12"/>
        <v>44013</v>
      </c>
      <c r="F437" s="6" t="str">
        <f t="shared" si="13"/>
        <v>Illinois-44043</v>
      </c>
      <c r="G437">
        <v>259700</v>
      </c>
      <c r="H437">
        <v>3.8800000000000001E-2</v>
      </c>
      <c r="I437">
        <v>2.5999999999999999E-3</v>
      </c>
      <c r="J437">
        <v>43016</v>
      </c>
      <c r="K437">
        <v>-2.9399999999999999E-2</v>
      </c>
      <c r="L437">
        <v>-0.27489999999999998</v>
      </c>
      <c r="M437">
        <v>57.5</v>
      </c>
      <c r="N437">
        <v>-0.17266187099999999</v>
      </c>
      <c r="O437">
        <v>0.25</v>
      </c>
      <c r="P437">
        <v>20620</v>
      </c>
      <c r="Q437">
        <v>1.14E-2</v>
      </c>
      <c r="R437">
        <v>-0.1111</v>
      </c>
      <c r="S437">
        <v>484</v>
      </c>
      <c r="T437">
        <v>0.34439999999999998</v>
      </c>
      <c r="U437">
        <v>0.39079999999999998</v>
      </c>
      <c r="V437">
        <v>12524</v>
      </c>
      <c r="W437">
        <v>8.1100000000000005E-2</v>
      </c>
      <c r="X437">
        <v>-0.38009999999999999</v>
      </c>
      <c r="Y437">
        <v>34022</v>
      </c>
      <c r="Z437">
        <v>9.64E-2</v>
      </c>
      <c r="AA437">
        <v>0.28179999999999999</v>
      </c>
      <c r="AB437">
        <v>123.9366349</v>
      </c>
      <c r="AC437">
        <v>1.7999999999999999E-2</v>
      </c>
      <c r="AD437">
        <v>1.32E-2</v>
      </c>
      <c r="AE437">
        <v>1709</v>
      </c>
      <c r="AF437">
        <v>-1.4999999999999999E-2</v>
      </c>
      <c r="AG437">
        <v>-4.2799999999999998E-2</v>
      </c>
      <c r="AH437">
        <v>381068.25949999999</v>
      </c>
      <c r="AI437">
        <v>1.9099999999999999E-2</v>
      </c>
      <c r="AJ437">
        <v>2.8299999999999999E-2</v>
      </c>
      <c r="AK437">
        <v>77038</v>
      </c>
      <c r="AL437">
        <v>2.24E-2</v>
      </c>
      <c r="AM437">
        <v>-0.1028</v>
      </c>
      <c r="AN437">
        <v>0.79091500800000003</v>
      </c>
      <c r="AO437">
        <v>9.0800000000000006E-2</v>
      </c>
      <c r="AP437">
        <v>0.34350000000000003</v>
      </c>
    </row>
    <row r="438" spans="1:42">
      <c r="A438">
        <v>202007</v>
      </c>
      <c r="B438" t="s">
        <v>2008</v>
      </c>
      <c r="C438" t="s">
        <v>2129</v>
      </c>
      <c r="D438" t="s">
        <v>2130</v>
      </c>
      <c r="E438" s="6">
        <f t="shared" si="12"/>
        <v>44013</v>
      </c>
      <c r="F438" s="6" t="str">
        <f t="shared" si="13"/>
        <v>Massachusetts-44043</v>
      </c>
      <c r="G438">
        <v>619900</v>
      </c>
      <c r="H438">
        <v>3.3300000000000003E-2</v>
      </c>
      <c r="I438">
        <v>0.14810000000000001</v>
      </c>
      <c r="J438">
        <v>12470</v>
      </c>
      <c r="K438">
        <v>-7.4099999999999999E-2</v>
      </c>
      <c r="L438">
        <v>-0.37719999999999998</v>
      </c>
      <c r="M438">
        <v>44.5</v>
      </c>
      <c r="N438">
        <v>-3.2608696E-2</v>
      </c>
      <c r="O438">
        <v>-0.20535714299999999</v>
      </c>
      <c r="P438">
        <v>8356</v>
      </c>
      <c r="Q438">
        <v>-7.3599999999999999E-2</v>
      </c>
      <c r="R438">
        <v>5.7200000000000001E-2</v>
      </c>
      <c r="S438">
        <v>240</v>
      </c>
      <c r="T438">
        <v>0.2</v>
      </c>
      <c r="U438">
        <v>0.15379999999999999</v>
      </c>
      <c r="V438">
        <v>3352</v>
      </c>
      <c r="W438">
        <v>-2.9000000000000001E-2</v>
      </c>
      <c r="X438">
        <v>-0.44209999999999999</v>
      </c>
      <c r="Y438">
        <v>4630</v>
      </c>
      <c r="Z438">
        <v>3.8999999999999998E-3</v>
      </c>
      <c r="AA438">
        <v>0.55940000000000001</v>
      </c>
      <c r="AB438">
        <v>308.289535</v>
      </c>
      <c r="AC438">
        <v>3.1899999999999998E-2</v>
      </c>
      <c r="AD438">
        <v>0.14990000000000001</v>
      </c>
      <c r="AE438">
        <v>1932</v>
      </c>
      <c r="AF438">
        <v>-2.1999999999999999E-2</v>
      </c>
      <c r="AG438">
        <v>-3.04E-2</v>
      </c>
      <c r="AH438">
        <v>993461.53150000004</v>
      </c>
      <c r="AI438">
        <v>3.7499999999999999E-2</v>
      </c>
      <c r="AJ438">
        <v>0.1711</v>
      </c>
      <c r="AK438">
        <v>17100</v>
      </c>
      <c r="AL438">
        <v>-5.4199999999999998E-2</v>
      </c>
      <c r="AM438">
        <v>-0.25619999999999998</v>
      </c>
      <c r="AN438">
        <v>0.37129109900000001</v>
      </c>
      <c r="AO438">
        <v>2.8799999999999999E-2</v>
      </c>
      <c r="AP438">
        <v>0.223</v>
      </c>
    </row>
    <row r="439" spans="1:42">
      <c r="A439">
        <v>202007</v>
      </c>
      <c r="B439" t="s">
        <v>2008</v>
      </c>
      <c r="C439" t="s">
        <v>2169</v>
      </c>
      <c r="D439" t="s">
        <v>2170</v>
      </c>
      <c r="E439" s="6">
        <f t="shared" si="12"/>
        <v>44013</v>
      </c>
      <c r="F439" s="6" t="str">
        <f t="shared" si="13"/>
        <v>North dakota-44043</v>
      </c>
      <c r="G439">
        <v>239900</v>
      </c>
      <c r="H439">
        <v>3.8E-3</v>
      </c>
      <c r="I439">
        <v>5.8999999999999999E-3</v>
      </c>
      <c r="J439">
        <v>2899</v>
      </c>
      <c r="K439">
        <v>-2.1299999999999999E-2</v>
      </c>
      <c r="L439">
        <v>-0.25530000000000003</v>
      </c>
      <c r="M439">
        <v>64</v>
      </c>
      <c r="N439">
        <v>-5.8823528999999999E-2</v>
      </c>
      <c r="O439">
        <v>-7.7519379999999999E-3</v>
      </c>
      <c r="P439">
        <v>940</v>
      </c>
      <c r="Q439">
        <v>-8.9099999999999999E-2</v>
      </c>
      <c r="R439">
        <v>-9.2700000000000005E-2</v>
      </c>
      <c r="S439">
        <v>40</v>
      </c>
      <c r="T439">
        <v>2.3332999999999999</v>
      </c>
      <c r="U439">
        <v>1</v>
      </c>
      <c r="V439">
        <v>728</v>
      </c>
      <c r="W439">
        <v>-3.1899999999999998E-2</v>
      </c>
      <c r="X439">
        <v>-0.28349999999999997</v>
      </c>
      <c r="Y439">
        <v>1357</v>
      </c>
      <c r="Z439">
        <v>5.4399999999999997E-2</v>
      </c>
      <c r="AA439">
        <v>4.3849</v>
      </c>
      <c r="AB439">
        <v>113.3157468</v>
      </c>
      <c r="AC439">
        <v>-2.8E-3</v>
      </c>
      <c r="AD439">
        <v>8.0000000000000002E-3</v>
      </c>
      <c r="AE439">
        <v>2134</v>
      </c>
      <c r="AF439">
        <v>7.7999999999999996E-3</v>
      </c>
      <c r="AG439">
        <v>-3.3E-3</v>
      </c>
      <c r="AH439">
        <v>280780.40419999999</v>
      </c>
      <c r="AI439">
        <v>3.3E-3</v>
      </c>
      <c r="AJ439">
        <v>-4.4000000000000003E-3</v>
      </c>
      <c r="AK439">
        <v>4256</v>
      </c>
      <c r="AL439">
        <v>1.6000000000000001E-3</v>
      </c>
      <c r="AM439">
        <v>2.6800000000000001E-2</v>
      </c>
      <c r="AN439">
        <v>0.468092446</v>
      </c>
      <c r="AO439">
        <v>3.3599999999999998E-2</v>
      </c>
      <c r="AP439">
        <v>0.40339999999999998</v>
      </c>
    </row>
    <row r="440" spans="1:42">
      <c r="A440">
        <v>202007</v>
      </c>
      <c r="B440" t="s">
        <v>2008</v>
      </c>
      <c r="C440" t="s">
        <v>2185</v>
      </c>
      <c r="D440" t="s">
        <v>2186</v>
      </c>
      <c r="E440" s="6">
        <f t="shared" si="12"/>
        <v>44013</v>
      </c>
      <c r="F440" s="6" t="str">
        <f t="shared" si="13"/>
        <v>North carolina-44043</v>
      </c>
      <c r="G440">
        <v>340000</v>
      </c>
      <c r="H440">
        <v>4.7999999999999996E-3</v>
      </c>
      <c r="I440">
        <v>6.4299999999999996E-2</v>
      </c>
      <c r="J440">
        <v>27877</v>
      </c>
      <c r="K440">
        <v>-8.1100000000000005E-2</v>
      </c>
      <c r="L440">
        <v>-0.3881</v>
      </c>
      <c r="M440">
        <v>67.5</v>
      </c>
      <c r="N440">
        <v>-0.161490683</v>
      </c>
      <c r="O440">
        <v>-4.9295775E-2</v>
      </c>
      <c r="P440">
        <v>12240</v>
      </c>
      <c r="Q440">
        <v>-1.95E-2</v>
      </c>
      <c r="R440">
        <v>-0.17069999999999999</v>
      </c>
      <c r="S440">
        <v>1680</v>
      </c>
      <c r="T440">
        <v>2.3999999999999998E-3</v>
      </c>
      <c r="U440">
        <v>0.63419999999999999</v>
      </c>
      <c r="V440">
        <v>6432</v>
      </c>
      <c r="W440">
        <v>-7.5899999999999995E-2</v>
      </c>
      <c r="X440">
        <v>-0.49909999999999999</v>
      </c>
      <c r="Y440">
        <v>23011</v>
      </c>
      <c r="Z440">
        <v>1.7500000000000002E-2</v>
      </c>
      <c r="AA440">
        <v>0.23569999999999999</v>
      </c>
      <c r="AB440">
        <v>141.90896420000001</v>
      </c>
      <c r="AC440">
        <v>1.12E-2</v>
      </c>
      <c r="AD440">
        <v>7.6200000000000004E-2</v>
      </c>
      <c r="AE440">
        <v>2000</v>
      </c>
      <c r="AF440">
        <v>1.5E-3</v>
      </c>
      <c r="AG440">
        <v>0</v>
      </c>
      <c r="AH440">
        <v>470067.4412</v>
      </c>
      <c r="AI440">
        <v>1.7899999999999999E-2</v>
      </c>
      <c r="AJ440">
        <v>0.1096</v>
      </c>
      <c r="AK440">
        <v>50888</v>
      </c>
      <c r="AL440">
        <v>-3.9E-2</v>
      </c>
      <c r="AM440">
        <v>-0.20710000000000001</v>
      </c>
      <c r="AN440">
        <v>0.82544750200000006</v>
      </c>
      <c r="AO440">
        <v>0.08</v>
      </c>
      <c r="AP440">
        <v>0.41670000000000001</v>
      </c>
    </row>
    <row r="441" spans="1:42">
      <c r="A441">
        <v>202007</v>
      </c>
      <c r="B441" t="s">
        <v>2008</v>
      </c>
      <c r="C441" t="s">
        <v>2123</v>
      </c>
      <c r="D441" t="s">
        <v>2124</v>
      </c>
      <c r="E441" s="6">
        <f t="shared" si="12"/>
        <v>44013</v>
      </c>
      <c r="F441" s="6" t="str">
        <f t="shared" si="13"/>
        <v>Ohio-44043</v>
      </c>
      <c r="G441">
        <v>222450</v>
      </c>
      <c r="H441">
        <v>1.1599999999999999E-2</v>
      </c>
      <c r="I441">
        <v>0.1192</v>
      </c>
      <c r="J441">
        <v>17433</v>
      </c>
      <c r="K441">
        <v>-4.4999999999999998E-2</v>
      </c>
      <c r="L441">
        <v>-0.44059999999999999</v>
      </c>
      <c r="M441">
        <v>50</v>
      </c>
      <c r="N441">
        <v>-0.130434783</v>
      </c>
      <c r="O441">
        <v>-1.9607843E-2</v>
      </c>
      <c r="P441">
        <v>10856</v>
      </c>
      <c r="Q441">
        <v>-4.0000000000000002E-4</v>
      </c>
      <c r="R441">
        <v>-0.2772</v>
      </c>
      <c r="S441">
        <v>524</v>
      </c>
      <c r="T441">
        <v>0.11020000000000001</v>
      </c>
      <c r="U441">
        <v>0.65820000000000001</v>
      </c>
      <c r="V441">
        <v>5880</v>
      </c>
      <c r="W441">
        <v>-4.7000000000000002E-3</v>
      </c>
      <c r="X441">
        <v>-0.50600000000000001</v>
      </c>
      <c r="Y441">
        <v>24586</v>
      </c>
      <c r="Z441">
        <v>5.3100000000000001E-2</v>
      </c>
      <c r="AA441">
        <v>0.16800000000000001</v>
      </c>
      <c r="AB441">
        <v>103.9765625</v>
      </c>
      <c r="AC441">
        <v>1.29E-2</v>
      </c>
      <c r="AD441">
        <v>2.5000000000000001E-2</v>
      </c>
      <c r="AE441">
        <v>1778</v>
      </c>
      <c r="AF441">
        <v>5.7000000000000002E-3</v>
      </c>
      <c r="AG441">
        <v>5.11E-2</v>
      </c>
      <c r="AH441">
        <v>306125.68589999998</v>
      </c>
      <c r="AI441">
        <v>1.7500000000000002E-2</v>
      </c>
      <c r="AJ441">
        <v>0.1205</v>
      </c>
      <c r="AK441">
        <v>42019</v>
      </c>
      <c r="AL441">
        <v>1.01E-2</v>
      </c>
      <c r="AM441">
        <v>-0.1953</v>
      </c>
      <c r="AN441">
        <v>1.4103137729999999</v>
      </c>
      <c r="AO441">
        <v>0.13139999999999999</v>
      </c>
      <c r="AP441">
        <v>0.7349</v>
      </c>
    </row>
    <row r="442" spans="1:42">
      <c r="A442">
        <v>202007</v>
      </c>
      <c r="B442" t="s">
        <v>2008</v>
      </c>
      <c r="C442" t="s">
        <v>2209</v>
      </c>
      <c r="D442" t="s">
        <v>2210</v>
      </c>
      <c r="E442" s="6">
        <f t="shared" si="12"/>
        <v>44013</v>
      </c>
      <c r="F442" s="6" t="str">
        <f t="shared" si="13"/>
        <v>Missouri-44043</v>
      </c>
      <c r="G442">
        <v>229900</v>
      </c>
      <c r="H442">
        <v>0</v>
      </c>
      <c r="I442">
        <v>9.5000000000000001E-2</v>
      </c>
      <c r="J442">
        <v>14862</v>
      </c>
      <c r="K442">
        <v>-5.1299999999999998E-2</v>
      </c>
      <c r="L442">
        <v>-0.37409999999999999</v>
      </c>
      <c r="M442">
        <v>63.5</v>
      </c>
      <c r="N442">
        <v>-0.14189189199999999</v>
      </c>
      <c r="O442">
        <v>-7.8125E-3</v>
      </c>
      <c r="P442">
        <v>6796</v>
      </c>
      <c r="Q442">
        <v>-3.7900000000000003E-2</v>
      </c>
      <c r="R442">
        <v>-0.23880000000000001</v>
      </c>
      <c r="S442">
        <v>468</v>
      </c>
      <c r="T442">
        <v>0.2316</v>
      </c>
      <c r="U442">
        <v>1.34</v>
      </c>
      <c r="V442">
        <v>3764</v>
      </c>
      <c r="W442">
        <v>-1.3599999999999999E-2</v>
      </c>
      <c r="X442">
        <v>-0.45540000000000003</v>
      </c>
      <c r="Y442">
        <v>14694</v>
      </c>
      <c r="Z442">
        <v>3.2000000000000002E-3</v>
      </c>
      <c r="AA442">
        <v>0.53720000000000001</v>
      </c>
      <c r="AB442">
        <v>114.2534325</v>
      </c>
      <c r="AC442">
        <v>7.3000000000000001E-3</v>
      </c>
      <c r="AD442">
        <v>0.04</v>
      </c>
      <c r="AE442">
        <v>1885</v>
      </c>
      <c r="AF442">
        <v>1.2999999999999999E-3</v>
      </c>
      <c r="AG442">
        <v>5.2499999999999998E-2</v>
      </c>
      <c r="AH442">
        <v>315212.94679999998</v>
      </c>
      <c r="AI442">
        <v>7.6E-3</v>
      </c>
      <c r="AJ442">
        <v>0.1021</v>
      </c>
      <c r="AK442">
        <v>29556</v>
      </c>
      <c r="AL442">
        <v>-2.4899999999999999E-2</v>
      </c>
      <c r="AM442">
        <v>-0.1125</v>
      </c>
      <c r="AN442">
        <v>0.98869600300000005</v>
      </c>
      <c r="AO442">
        <v>5.3699999999999998E-2</v>
      </c>
      <c r="AP442">
        <v>0.58609999999999995</v>
      </c>
    </row>
    <row r="443" spans="1:42">
      <c r="A443">
        <v>202007</v>
      </c>
      <c r="B443" t="s">
        <v>2008</v>
      </c>
      <c r="C443" t="s">
        <v>2139</v>
      </c>
      <c r="D443" t="s">
        <v>2140</v>
      </c>
      <c r="E443" s="6">
        <f t="shared" si="12"/>
        <v>44013</v>
      </c>
      <c r="F443" s="6" t="str">
        <f t="shared" si="13"/>
        <v>District of columbia-44043</v>
      </c>
      <c r="G443">
        <v>697162.5</v>
      </c>
      <c r="H443">
        <v>-3.8999999999999998E-3</v>
      </c>
      <c r="I443">
        <v>7.2700000000000001E-2</v>
      </c>
      <c r="J443">
        <v>1426</v>
      </c>
      <c r="K443">
        <v>3.4099999999999998E-2</v>
      </c>
      <c r="L443">
        <v>-8.8800000000000004E-2</v>
      </c>
      <c r="M443">
        <v>30</v>
      </c>
      <c r="N443">
        <v>-0.15492957700000001</v>
      </c>
      <c r="O443">
        <v>-0.178082192</v>
      </c>
      <c r="P443">
        <v>1016</v>
      </c>
      <c r="Q443">
        <v>7.6300000000000007E-2</v>
      </c>
      <c r="R443">
        <v>0.1043</v>
      </c>
      <c r="S443">
        <v>28</v>
      </c>
      <c r="T443">
        <v>0.4</v>
      </c>
      <c r="U443">
        <v>1.3332999999999999</v>
      </c>
      <c r="V443">
        <v>412</v>
      </c>
      <c r="W443">
        <v>0.17050000000000001</v>
      </c>
      <c r="X443">
        <v>-0.189</v>
      </c>
      <c r="Y443">
        <v>399</v>
      </c>
      <c r="Z443">
        <v>8.72E-2</v>
      </c>
      <c r="AA443">
        <v>0.4</v>
      </c>
      <c r="AB443">
        <v>560.31191779999995</v>
      </c>
      <c r="AC443">
        <v>2.1000000000000001E-2</v>
      </c>
      <c r="AD443">
        <v>0.14940000000000001</v>
      </c>
      <c r="AE443">
        <v>1304</v>
      </c>
      <c r="AF443">
        <v>-3.4099999999999998E-2</v>
      </c>
      <c r="AG443">
        <v>-7.4499999999999997E-2</v>
      </c>
      <c r="AH443">
        <v>1036663.5919999999</v>
      </c>
      <c r="AI443">
        <v>-6.4000000000000003E-3</v>
      </c>
      <c r="AJ443">
        <v>8.9200000000000002E-2</v>
      </c>
      <c r="AK443">
        <v>1825</v>
      </c>
      <c r="AL443">
        <v>4.5199999999999997E-2</v>
      </c>
      <c r="AM443">
        <v>-1.35E-2</v>
      </c>
      <c r="AN443">
        <v>0.27980364699999999</v>
      </c>
      <c r="AO443">
        <v>1.37E-2</v>
      </c>
      <c r="AP443">
        <v>9.7699999999999995E-2</v>
      </c>
    </row>
    <row r="444" spans="1:42">
      <c r="A444">
        <v>202007</v>
      </c>
      <c r="B444" t="s">
        <v>2008</v>
      </c>
      <c r="C444" t="s">
        <v>2121</v>
      </c>
      <c r="D444" t="s">
        <v>2122</v>
      </c>
      <c r="E444" s="6">
        <f t="shared" si="12"/>
        <v>44013</v>
      </c>
      <c r="F444" s="6" t="str">
        <f t="shared" si="13"/>
        <v>Kentucky-44043</v>
      </c>
      <c r="G444">
        <v>239450</v>
      </c>
      <c r="H444">
        <v>1.9E-3</v>
      </c>
      <c r="I444">
        <v>9.11E-2</v>
      </c>
      <c r="J444">
        <v>8323</v>
      </c>
      <c r="K444">
        <v>-6.9199999999999998E-2</v>
      </c>
      <c r="L444">
        <v>-0.45200000000000001</v>
      </c>
      <c r="M444">
        <v>66</v>
      </c>
      <c r="N444">
        <v>-0.159235669</v>
      </c>
      <c r="O444">
        <v>4.7619047999999997E-2</v>
      </c>
      <c r="P444">
        <v>3692</v>
      </c>
      <c r="Q444">
        <v>3.3E-3</v>
      </c>
      <c r="R444">
        <v>-0.30909999999999999</v>
      </c>
      <c r="S444">
        <v>184</v>
      </c>
      <c r="T444">
        <v>0.15</v>
      </c>
      <c r="U444">
        <v>0.31430000000000002</v>
      </c>
      <c r="V444">
        <v>2120</v>
      </c>
      <c r="W444">
        <v>-3.1099999999999999E-2</v>
      </c>
      <c r="X444">
        <v>-0.5242</v>
      </c>
      <c r="Y444">
        <v>9718</v>
      </c>
      <c r="Z444">
        <v>1.3299999999999999E-2</v>
      </c>
      <c r="AA444">
        <v>0.34100000000000003</v>
      </c>
      <c r="AB444">
        <v>112.0788258</v>
      </c>
      <c r="AC444">
        <v>2.3999999999999998E-3</v>
      </c>
      <c r="AD444">
        <v>8.43E-2</v>
      </c>
      <c r="AE444">
        <v>1947.5</v>
      </c>
      <c r="AF444">
        <v>-1.2999999999999999E-3</v>
      </c>
      <c r="AG444">
        <v>7.1999999999999998E-3</v>
      </c>
      <c r="AH444">
        <v>320294.52600000001</v>
      </c>
      <c r="AI444">
        <v>1.0699999999999999E-2</v>
      </c>
      <c r="AJ444">
        <v>0.12180000000000001</v>
      </c>
      <c r="AK444">
        <v>18041</v>
      </c>
      <c r="AL444">
        <v>-2.6499999999999999E-2</v>
      </c>
      <c r="AM444">
        <v>-0.19589999999999999</v>
      </c>
      <c r="AN444">
        <v>1.167607834</v>
      </c>
      <c r="AO444">
        <v>9.5100000000000004E-2</v>
      </c>
      <c r="AP444">
        <v>0.6905</v>
      </c>
    </row>
    <row r="445" spans="1:42">
      <c r="A445">
        <v>202007</v>
      </c>
      <c r="B445" t="s">
        <v>2008</v>
      </c>
      <c r="C445" t="s">
        <v>2191</v>
      </c>
      <c r="D445" t="s">
        <v>2192</v>
      </c>
      <c r="E445" s="6">
        <f t="shared" si="12"/>
        <v>44013</v>
      </c>
      <c r="F445" s="6" t="str">
        <f t="shared" si="13"/>
        <v>South dakota-44043</v>
      </c>
      <c r="G445">
        <v>258900</v>
      </c>
      <c r="H445">
        <v>3.8999999999999998E-3</v>
      </c>
      <c r="I445">
        <v>6.1499999999999999E-2</v>
      </c>
      <c r="J445">
        <v>3301</v>
      </c>
      <c r="K445">
        <v>-6.8000000000000005E-2</v>
      </c>
      <c r="L445">
        <v>-0.2122</v>
      </c>
      <c r="M445">
        <v>53</v>
      </c>
      <c r="N445">
        <v>4.9504949999999999E-2</v>
      </c>
      <c r="O445">
        <v>0.15217391299999999</v>
      </c>
      <c r="P445">
        <v>1112</v>
      </c>
      <c r="Q445">
        <v>-9.1499999999999998E-2</v>
      </c>
      <c r="R445">
        <v>-0.23419999999999999</v>
      </c>
      <c r="S445">
        <v>36</v>
      </c>
      <c r="T445">
        <v>0</v>
      </c>
      <c r="U445">
        <v>0.8</v>
      </c>
      <c r="V445">
        <v>456</v>
      </c>
      <c r="W445">
        <v>-0.1231</v>
      </c>
      <c r="X445">
        <v>-0.49109999999999998</v>
      </c>
      <c r="Y445">
        <v>936</v>
      </c>
      <c r="Z445">
        <v>5.1700000000000003E-2</v>
      </c>
      <c r="AA445">
        <v>2.6705999999999999</v>
      </c>
      <c r="AB445">
        <v>131.7401643</v>
      </c>
      <c r="AC445">
        <v>7.4000000000000003E-3</v>
      </c>
      <c r="AD445">
        <v>6.9099999999999995E-2</v>
      </c>
      <c r="AE445">
        <v>1972</v>
      </c>
      <c r="AF445">
        <v>-8.9999999999999993E-3</v>
      </c>
      <c r="AG445">
        <v>-8.0000000000000002E-3</v>
      </c>
      <c r="AH445">
        <v>331976.31449999998</v>
      </c>
      <c r="AI445">
        <v>8.2000000000000007E-3</v>
      </c>
      <c r="AJ445">
        <v>8.8400000000000006E-2</v>
      </c>
      <c r="AK445">
        <v>4237</v>
      </c>
      <c r="AL445">
        <v>-4.3999999999999997E-2</v>
      </c>
      <c r="AM445">
        <v>-4.6800000000000001E-2</v>
      </c>
      <c r="AN445">
        <v>0.28355043899999999</v>
      </c>
      <c r="AO445">
        <v>3.2300000000000002E-2</v>
      </c>
      <c r="AP445">
        <v>0.22270000000000001</v>
      </c>
    </row>
    <row r="446" spans="1:42">
      <c r="A446">
        <v>202007</v>
      </c>
      <c r="B446" t="s">
        <v>2008</v>
      </c>
      <c r="C446" t="s">
        <v>2207</v>
      </c>
      <c r="D446" t="s">
        <v>2208</v>
      </c>
      <c r="E446" s="6">
        <f t="shared" si="12"/>
        <v>44013</v>
      </c>
      <c r="F446" s="6" t="str">
        <f t="shared" si="13"/>
        <v>Oregon-44043</v>
      </c>
      <c r="G446">
        <v>454000</v>
      </c>
      <c r="H446">
        <v>9.1000000000000004E-3</v>
      </c>
      <c r="I446">
        <v>5.7200000000000001E-2</v>
      </c>
      <c r="J446">
        <v>10216</v>
      </c>
      <c r="K446">
        <v>-7.3300000000000004E-2</v>
      </c>
      <c r="L446">
        <v>-0.45190000000000002</v>
      </c>
      <c r="M446">
        <v>52</v>
      </c>
      <c r="N446">
        <v>-0.111111111</v>
      </c>
      <c r="O446">
        <v>6.1224489999999999E-2</v>
      </c>
      <c r="P446">
        <v>6016</v>
      </c>
      <c r="Q446">
        <v>4.0099999999999997E-2</v>
      </c>
      <c r="R446">
        <v>-0.2303</v>
      </c>
      <c r="S446">
        <v>2040</v>
      </c>
      <c r="T446">
        <v>0.30769999999999997</v>
      </c>
      <c r="U446">
        <v>4.6044</v>
      </c>
      <c r="V446">
        <v>4136</v>
      </c>
      <c r="W446">
        <v>1.17E-2</v>
      </c>
      <c r="X446">
        <v>-0.4158</v>
      </c>
      <c r="Y446">
        <v>11948</v>
      </c>
      <c r="Z446">
        <v>9.7699999999999995E-2</v>
      </c>
      <c r="AA446">
        <v>3.7734999999999999</v>
      </c>
      <c r="AB446">
        <v>231.8900682</v>
      </c>
      <c r="AC446">
        <v>1.7600000000000001E-2</v>
      </c>
      <c r="AD446">
        <v>6.4000000000000001E-2</v>
      </c>
      <c r="AE446">
        <v>2020</v>
      </c>
      <c r="AF446">
        <v>-2.5000000000000001E-3</v>
      </c>
      <c r="AG446">
        <v>1.2500000000000001E-2</v>
      </c>
      <c r="AH446">
        <v>607390.64839999995</v>
      </c>
      <c r="AI446">
        <v>1.95E-2</v>
      </c>
      <c r="AJ446">
        <v>9.0499999999999997E-2</v>
      </c>
      <c r="AK446">
        <v>22164</v>
      </c>
      <c r="AL446">
        <v>1.1599999999999999E-2</v>
      </c>
      <c r="AM446">
        <v>4.8399999999999999E-2</v>
      </c>
      <c r="AN446">
        <v>1.1695379800000001</v>
      </c>
      <c r="AO446">
        <v>0.18210000000000001</v>
      </c>
      <c r="AP446">
        <v>1.0351999999999999</v>
      </c>
    </row>
    <row r="447" spans="1:42">
      <c r="A447">
        <v>202007</v>
      </c>
      <c r="B447" t="s">
        <v>2008</v>
      </c>
      <c r="C447" t="s">
        <v>2159</v>
      </c>
      <c r="D447" t="s">
        <v>2160</v>
      </c>
      <c r="E447" s="6">
        <f t="shared" si="12"/>
        <v>44013</v>
      </c>
      <c r="F447" s="6" t="str">
        <f t="shared" si="13"/>
        <v>Maine-44043</v>
      </c>
      <c r="G447">
        <v>299000</v>
      </c>
      <c r="H447">
        <v>3.2800000000000003E-2</v>
      </c>
      <c r="I447">
        <v>0.1283</v>
      </c>
      <c r="J447">
        <v>5500</v>
      </c>
      <c r="K447">
        <v>-1.7999999999999999E-2</v>
      </c>
      <c r="L447">
        <v>-0.39860000000000001</v>
      </c>
      <c r="M447">
        <v>65</v>
      </c>
      <c r="N447">
        <v>-0.24418604699999999</v>
      </c>
      <c r="O447">
        <v>1.5625E-2</v>
      </c>
      <c r="P447">
        <v>2196</v>
      </c>
      <c r="Q447">
        <v>-3.6799999999999999E-2</v>
      </c>
      <c r="R447">
        <v>-0.24279999999999999</v>
      </c>
      <c r="S447">
        <v>72</v>
      </c>
      <c r="T447">
        <v>0.3846</v>
      </c>
      <c r="U447">
        <v>-0.18179999999999999</v>
      </c>
      <c r="V447">
        <v>952</v>
      </c>
      <c r="W447">
        <v>7.6899999999999996E-2</v>
      </c>
      <c r="X447">
        <v>-0.57269999999999999</v>
      </c>
      <c r="Y447">
        <v>1296</v>
      </c>
      <c r="Z447">
        <v>0.1153</v>
      </c>
      <c r="AA447">
        <v>0.30649999999999999</v>
      </c>
      <c r="AB447">
        <v>171.49770280000001</v>
      </c>
      <c r="AC447">
        <v>1.46E-2</v>
      </c>
      <c r="AD447">
        <v>0.1142</v>
      </c>
      <c r="AE447">
        <v>1712</v>
      </c>
      <c r="AF447">
        <v>1.4200000000000001E-2</v>
      </c>
      <c r="AG447">
        <v>3.2000000000000002E-3</v>
      </c>
      <c r="AH447">
        <v>447263.9155</v>
      </c>
      <c r="AI447">
        <v>4.1399999999999999E-2</v>
      </c>
      <c r="AJ447">
        <v>0.15590000000000001</v>
      </c>
      <c r="AK447">
        <v>6796</v>
      </c>
      <c r="AL447">
        <v>4.8999999999999998E-3</v>
      </c>
      <c r="AM447">
        <v>-0.3296</v>
      </c>
      <c r="AN447">
        <v>0.23563636399999999</v>
      </c>
      <c r="AO447">
        <v>2.8199999999999999E-2</v>
      </c>
      <c r="AP447">
        <v>0.12720000000000001</v>
      </c>
    </row>
    <row r="448" spans="1:42">
      <c r="A448">
        <v>202007</v>
      </c>
      <c r="B448" t="s">
        <v>2008</v>
      </c>
      <c r="C448" t="s">
        <v>2179</v>
      </c>
      <c r="D448" t="s">
        <v>2180</v>
      </c>
      <c r="E448" s="6">
        <f t="shared" si="12"/>
        <v>44013</v>
      </c>
      <c r="F448" s="6" t="str">
        <f t="shared" si="13"/>
        <v>Maryland-44043</v>
      </c>
      <c r="G448">
        <v>367000</v>
      </c>
      <c r="H448">
        <v>9.5999999999999992E-3</v>
      </c>
      <c r="I448">
        <v>4.8899999999999999E-2</v>
      </c>
      <c r="J448">
        <v>11185</v>
      </c>
      <c r="K448">
        <v>-0.1183</v>
      </c>
      <c r="L448">
        <v>-0.48709999999999998</v>
      </c>
      <c r="M448">
        <v>46.5</v>
      </c>
      <c r="N448">
        <v>-0.114285714</v>
      </c>
      <c r="O448">
        <v>-0.130841121</v>
      </c>
      <c r="P448">
        <v>6824</v>
      </c>
      <c r="Q448">
        <v>-5.33E-2</v>
      </c>
      <c r="R448">
        <v>-0.18920000000000001</v>
      </c>
      <c r="S448">
        <v>668</v>
      </c>
      <c r="T448">
        <v>0.39169999999999999</v>
      </c>
      <c r="U448">
        <v>0.27479999999999999</v>
      </c>
      <c r="V448">
        <v>3204</v>
      </c>
      <c r="W448">
        <v>-9.2899999999999996E-2</v>
      </c>
      <c r="X448">
        <v>-0.55769999999999997</v>
      </c>
      <c r="Y448">
        <v>3993</v>
      </c>
      <c r="Z448">
        <v>5.0000000000000001E-4</v>
      </c>
      <c r="AA448">
        <v>0.28100000000000003</v>
      </c>
      <c r="AB448">
        <v>176.1444789</v>
      </c>
      <c r="AC448">
        <v>8.3000000000000001E-3</v>
      </c>
      <c r="AD448">
        <v>5.2499999999999998E-2</v>
      </c>
      <c r="AE448">
        <v>1912.5</v>
      </c>
      <c r="AF448">
        <v>-2.8999999999999998E-3</v>
      </c>
      <c r="AG448">
        <v>-1.9E-2</v>
      </c>
      <c r="AH448">
        <v>509738.87290000002</v>
      </c>
      <c r="AI448">
        <v>1.7100000000000001E-2</v>
      </c>
      <c r="AJ448">
        <v>0.1128</v>
      </c>
      <c r="AK448">
        <v>15178</v>
      </c>
      <c r="AL448">
        <v>-8.9899999999999994E-2</v>
      </c>
      <c r="AM448">
        <v>-0.3911</v>
      </c>
      <c r="AN448">
        <v>0.35699597700000002</v>
      </c>
      <c r="AO448">
        <v>4.24E-2</v>
      </c>
      <c r="AP448">
        <v>0.21410000000000001</v>
      </c>
    </row>
    <row r="449" spans="1:42">
      <c r="A449">
        <v>202007</v>
      </c>
      <c r="B449" t="s">
        <v>2008</v>
      </c>
      <c r="C449" t="s">
        <v>2149</v>
      </c>
      <c r="D449" t="s">
        <v>2150</v>
      </c>
      <c r="E449" s="6">
        <f t="shared" si="12"/>
        <v>44013</v>
      </c>
      <c r="F449" s="6" t="str">
        <f t="shared" si="13"/>
        <v>Alaska-44043</v>
      </c>
      <c r="G449">
        <v>312450</v>
      </c>
      <c r="H449">
        <v>9.7000000000000003E-3</v>
      </c>
      <c r="I449">
        <v>4.7600000000000003E-2</v>
      </c>
      <c r="J449">
        <v>2473</v>
      </c>
      <c r="K449">
        <v>-1.7899999999999999E-2</v>
      </c>
      <c r="L449">
        <v>-0.32190000000000002</v>
      </c>
      <c r="M449">
        <v>53</v>
      </c>
      <c r="N449">
        <v>-4.5045044999999999E-2</v>
      </c>
      <c r="O449">
        <v>-0.190839695</v>
      </c>
      <c r="P449">
        <v>924</v>
      </c>
      <c r="Q449">
        <v>-0.18090000000000001</v>
      </c>
      <c r="R449">
        <v>-0.15690000000000001</v>
      </c>
      <c r="S449">
        <v>32</v>
      </c>
      <c r="T449">
        <v>-0.2727</v>
      </c>
      <c r="U449">
        <v>-0.1111</v>
      </c>
      <c r="V449">
        <v>780</v>
      </c>
      <c r="W449">
        <v>4.8399999999999999E-2</v>
      </c>
      <c r="X449">
        <v>-0.40550000000000003</v>
      </c>
      <c r="Y449">
        <v>131</v>
      </c>
      <c r="Z449">
        <v>9.1700000000000004E-2</v>
      </c>
      <c r="AB449">
        <v>176.4394207</v>
      </c>
      <c r="AC449">
        <v>8.8999999999999999E-3</v>
      </c>
      <c r="AD449">
        <v>6.5799999999999997E-2</v>
      </c>
      <c r="AE449">
        <v>1756.5</v>
      </c>
      <c r="AF449">
        <v>-4.3E-3</v>
      </c>
      <c r="AG449">
        <v>-2.8500000000000001E-2</v>
      </c>
      <c r="AH449">
        <v>360992.10629999998</v>
      </c>
      <c r="AI449">
        <v>2.1000000000000001E-2</v>
      </c>
      <c r="AJ449">
        <v>9.1399999999999995E-2</v>
      </c>
      <c r="AK449">
        <v>2604</v>
      </c>
      <c r="AL449">
        <v>-1.29E-2</v>
      </c>
      <c r="AM449">
        <v>-0.28599999999999998</v>
      </c>
      <c r="AN449">
        <v>5.2972099000000002E-2</v>
      </c>
      <c r="AO449">
        <v>5.3E-3</v>
      </c>
      <c r="AP449">
        <v>5.2999999999999999E-2</v>
      </c>
    </row>
    <row r="450" spans="1:42">
      <c r="A450">
        <v>202007</v>
      </c>
      <c r="B450" t="s">
        <v>2008</v>
      </c>
      <c r="C450" t="s">
        <v>2175</v>
      </c>
      <c r="D450" t="s">
        <v>2176</v>
      </c>
      <c r="E450" s="6">
        <f t="shared" si="12"/>
        <v>44013</v>
      </c>
      <c r="F450" s="6" t="str">
        <f t="shared" si="13"/>
        <v>Nevada-44043</v>
      </c>
      <c r="G450">
        <v>354999</v>
      </c>
      <c r="H450">
        <v>1.44E-2</v>
      </c>
      <c r="I450">
        <v>3.2099999999999997E-2</v>
      </c>
      <c r="J450">
        <v>10253</v>
      </c>
      <c r="K450">
        <v>-7.0499999999999993E-2</v>
      </c>
      <c r="L450">
        <v>-0.22040000000000001</v>
      </c>
      <c r="M450">
        <v>50</v>
      </c>
      <c r="N450">
        <v>-9.9099098999999996E-2</v>
      </c>
      <c r="O450">
        <v>4.1666666999999998E-2</v>
      </c>
      <c r="P450">
        <v>4652</v>
      </c>
      <c r="Q450">
        <v>7.0900000000000005E-2</v>
      </c>
      <c r="R450">
        <v>-0.14419999999999999</v>
      </c>
      <c r="S450">
        <v>400</v>
      </c>
      <c r="T450">
        <v>0.14940000000000001</v>
      </c>
      <c r="U450">
        <v>0.47060000000000002</v>
      </c>
      <c r="V450">
        <v>2684</v>
      </c>
      <c r="W450">
        <v>-9.69E-2</v>
      </c>
      <c r="X450">
        <v>-0.54290000000000005</v>
      </c>
      <c r="Y450">
        <v>2471</v>
      </c>
      <c r="Z450">
        <v>0.13039999999999999</v>
      </c>
      <c r="AA450">
        <v>-0.2848</v>
      </c>
      <c r="AB450">
        <v>188.35013290000001</v>
      </c>
      <c r="AC450">
        <v>1.2E-2</v>
      </c>
      <c r="AD450">
        <v>5.0099999999999999E-2</v>
      </c>
      <c r="AE450">
        <v>1902</v>
      </c>
      <c r="AF450">
        <v>3.7000000000000002E-3</v>
      </c>
      <c r="AG450">
        <v>-6.7999999999999996E-3</v>
      </c>
      <c r="AH450">
        <v>604211.69330000004</v>
      </c>
      <c r="AI450">
        <v>-3.8999999999999998E-3</v>
      </c>
      <c r="AJ450">
        <v>2.1600000000000001E-2</v>
      </c>
      <c r="AK450">
        <v>12724</v>
      </c>
      <c r="AL450">
        <v>-3.73E-2</v>
      </c>
      <c r="AM450">
        <v>-0.23380000000000001</v>
      </c>
      <c r="AN450">
        <v>0.24100263299999999</v>
      </c>
      <c r="AO450">
        <v>4.2799999999999998E-2</v>
      </c>
      <c r="AP450">
        <v>-2.1700000000000001E-2</v>
      </c>
    </row>
    <row r="451" spans="1:42">
      <c r="A451">
        <v>202007</v>
      </c>
      <c r="B451" t="s">
        <v>2008</v>
      </c>
      <c r="C451" t="s">
        <v>2205</v>
      </c>
      <c r="D451" t="s">
        <v>2206</v>
      </c>
      <c r="E451" s="6">
        <f t="shared" ref="E451:E514" si="14">DATEVALUE(_xlfn.CONCAT(RIGHT(A451,2),"/1","/",B451))</f>
        <v>44013</v>
      </c>
      <c r="F451" s="6" t="str">
        <f t="shared" ref="F451:F514" si="15">_xlfn.CONCAT(REPLACE(C451,1,1,UPPER(LEFT(C451,1))),"-",EOMONTH(E451,0))</f>
        <v>Idaho-44043</v>
      </c>
      <c r="G451">
        <v>409000</v>
      </c>
      <c r="H451">
        <v>2.3900000000000001E-2</v>
      </c>
      <c r="I451">
        <v>0.10440000000000001</v>
      </c>
      <c r="J451">
        <v>5302</v>
      </c>
      <c r="K451">
        <v>-0.11799999999999999</v>
      </c>
      <c r="L451">
        <v>-0.3952</v>
      </c>
      <c r="M451">
        <v>47</v>
      </c>
      <c r="N451">
        <v>-4.0816326999999999E-2</v>
      </c>
      <c r="O451">
        <v>1.0752688E-2</v>
      </c>
      <c r="P451">
        <v>2904</v>
      </c>
      <c r="Q451">
        <v>-5.5899999999999998E-2</v>
      </c>
      <c r="R451">
        <v>-0.23899999999999999</v>
      </c>
      <c r="S451">
        <v>348</v>
      </c>
      <c r="T451">
        <v>-0.1031</v>
      </c>
      <c r="U451">
        <v>0.33850000000000002</v>
      </c>
      <c r="V451">
        <v>1180</v>
      </c>
      <c r="W451">
        <v>-0.1424</v>
      </c>
      <c r="X451">
        <v>-0.57489999999999997</v>
      </c>
      <c r="Y451">
        <v>5389</v>
      </c>
      <c r="Z451">
        <v>4.3200000000000002E-2</v>
      </c>
      <c r="AA451">
        <v>5.0483000000000002</v>
      </c>
      <c r="AB451">
        <v>194.75792899999999</v>
      </c>
      <c r="AC451">
        <v>2.7E-2</v>
      </c>
      <c r="AD451">
        <v>0.1263</v>
      </c>
      <c r="AE451">
        <v>2226.5</v>
      </c>
      <c r="AF451">
        <v>6.3E-3</v>
      </c>
      <c r="AG451">
        <v>1.11E-2</v>
      </c>
      <c r="AH451">
        <v>673332.66139999998</v>
      </c>
      <c r="AI451">
        <v>5.8900000000000001E-2</v>
      </c>
      <c r="AJ451">
        <v>0.16489999999999999</v>
      </c>
      <c r="AK451">
        <v>10691</v>
      </c>
      <c r="AL451">
        <v>-4.3499999999999997E-2</v>
      </c>
      <c r="AM451">
        <v>0.107</v>
      </c>
      <c r="AN451">
        <v>1.016408902</v>
      </c>
      <c r="AO451">
        <v>0.157</v>
      </c>
      <c r="AP451">
        <v>0.91479999999999995</v>
      </c>
    </row>
    <row r="452" spans="1:42">
      <c r="A452">
        <v>202007</v>
      </c>
      <c r="B452" t="s">
        <v>2008</v>
      </c>
      <c r="C452" t="s">
        <v>2203</v>
      </c>
      <c r="D452" t="s">
        <v>2204</v>
      </c>
      <c r="E452" s="6">
        <f t="shared" si="14"/>
        <v>44013</v>
      </c>
      <c r="F452" s="6" t="str">
        <f t="shared" si="15"/>
        <v>West virginia-44043</v>
      </c>
      <c r="G452">
        <v>174495</v>
      </c>
      <c r="H452">
        <v>4.5999999999999999E-3</v>
      </c>
      <c r="I452">
        <v>-2.8999999999999998E-3</v>
      </c>
      <c r="J452">
        <v>5091</v>
      </c>
      <c r="K452">
        <v>-4.2700000000000002E-2</v>
      </c>
      <c r="L452">
        <v>-0.37969999999999998</v>
      </c>
      <c r="M452">
        <v>95</v>
      </c>
      <c r="N452">
        <v>-5.9405940999999997E-2</v>
      </c>
      <c r="O452">
        <v>0.13095238100000001</v>
      </c>
      <c r="P452">
        <v>1540</v>
      </c>
      <c r="Q452">
        <v>-1.7899999999999999E-2</v>
      </c>
      <c r="R452">
        <v>-0.17560000000000001</v>
      </c>
      <c r="S452">
        <v>76</v>
      </c>
      <c r="T452">
        <v>0.35709999999999997</v>
      </c>
      <c r="U452">
        <v>-9.5200000000000007E-2</v>
      </c>
      <c r="V452">
        <v>972</v>
      </c>
      <c r="W452">
        <v>-8.6499999999999994E-2</v>
      </c>
      <c r="X452">
        <v>-0.43619999999999998</v>
      </c>
      <c r="Y452">
        <v>2694</v>
      </c>
      <c r="Z452">
        <v>6.3600000000000004E-2</v>
      </c>
      <c r="AA452">
        <v>0.40899999999999997</v>
      </c>
      <c r="AB452">
        <v>83.639661849999996</v>
      </c>
      <c r="AC452">
        <v>8.0000000000000002E-3</v>
      </c>
      <c r="AD452">
        <v>-3.5000000000000003E-2</v>
      </c>
      <c r="AE452">
        <v>1652.5</v>
      </c>
      <c r="AF452">
        <v>6.4000000000000003E-3</v>
      </c>
      <c r="AG452">
        <v>-2.0500000000000001E-2</v>
      </c>
      <c r="AH452">
        <v>247457.5962</v>
      </c>
      <c r="AI452">
        <v>7.7000000000000002E-3</v>
      </c>
      <c r="AJ452">
        <v>5.7500000000000002E-2</v>
      </c>
      <c r="AK452">
        <v>7785</v>
      </c>
      <c r="AL452">
        <v>-8.3999999999999995E-3</v>
      </c>
      <c r="AM452">
        <v>-0.23069999999999999</v>
      </c>
      <c r="AN452">
        <v>0.52916912199999999</v>
      </c>
      <c r="AO452">
        <v>5.2900000000000003E-2</v>
      </c>
      <c r="AP452">
        <v>0.29620000000000002</v>
      </c>
    </row>
    <row r="453" spans="1:42">
      <c r="A453">
        <v>202007</v>
      </c>
      <c r="B453" t="s">
        <v>2008</v>
      </c>
      <c r="C453" t="s">
        <v>2137</v>
      </c>
      <c r="D453" t="s">
        <v>2138</v>
      </c>
      <c r="E453" s="6">
        <f t="shared" si="14"/>
        <v>44013</v>
      </c>
      <c r="F453" s="6" t="str">
        <f t="shared" si="15"/>
        <v>Vermont-44043</v>
      </c>
      <c r="G453">
        <v>321450</v>
      </c>
      <c r="H453">
        <v>1.4E-2</v>
      </c>
      <c r="I453">
        <v>0.1152</v>
      </c>
      <c r="J453">
        <v>3099</v>
      </c>
      <c r="K453">
        <v>-4.3799999999999999E-2</v>
      </c>
      <c r="L453">
        <v>-0.41089999999999999</v>
      </c>
      <c r="M453">
        <v>98</v>
      </c>
      <c r="N453">
        <v>-0.24031007800000001</v>
      </c>
      <c r="O453">
        <v>8.8888888999999999E-2</v>
      </c>
      <c r="P453">
        <v>1032</v>
      </c>
      <c r="Q453">
        <v>-2.64E-2</v>
      </c>
      <c r="R453">
        <v>-9.7900000000000001E-2</v>
      </c>
      <c r="S453">
        <v>44</v>
      </c>
      <c r="T453">
        <v>-0.21429999999999999</v>
      </c>
      <c r="U453">
        <v>0.375</v>
      </c>
      <c r="V453">
        <v>444</v>
      </c>
      <c r="W453">
        <v>2.7799999999999998E-2</v>
      </c>
      <c r="X453">
        <v>-0.52769999999999995</v>
      </c>
      <c r="Y453">
        <v>1452</v>
      </c>
      <c r="Z453">
        <v>0.19409999999999999</v>
      </c>
      <c r="AA453">
        <v>0.48159999999999997</v>
      </c>
      <c r="AB453">
        <v>157.91367969999999</v>
      </c>
      <c r="AC453">
        <v>1.24E-2</v>
      </c>
      <c r="AD453">
        <v>8.5900000000000004E-2</v>
      </c>
      <c r="AE453">
        <v>2030</v>
      </c>
      <c r="AF453">
        <v>6.8999999999999999E-3</v>
      </c>
      <c r="AG453">
        <v>1.37E-2</v>
      </c>
      <c r="AH453">
        <v>466690.32980000001</v>
      </c>
      <c r="AI453">
        <v>1.84E-2</v>
      </c>
      <c r="AJ453">
        <v>0.15129999999999999</v>
      </c>
      <c r="AK453">
        <v>4551</v>
      </c>
      <c r="AL453">
        <v>2.1100000000000001E-2</v>
      </c>
      <c r="AM453">
        <v>-0.27079999999999999</v>
      </c>
      <c r="AN453">
        <v>0.468538238</v>
      </c>
      <c r="AO453">
        <v>9.3299999999999994E-2</v>
      </c>
      <c r="AP453">
        <v>0.2823</v>
      </c>
    </row>
    <row r="454" spans="1:42">
      <c r="A454">
        <v>202007</v>
      </c>
      <c r="B454" t="s">
        <v>2008</v>
      </c>
      <c r="C454" t="s">
        <v>2161</v>
      </c>
      <c r="D454" t="s">
        <v>2162</v>
      </c>
      <c r="E454" s="6">
        <f t="shared" si="14"/>
        <v>44013</v>
      </c>
      <c r="F454" s="6" t="str">
        <f t="shared" si="15"/>
        <v>Colorado-44043</v>
      </c>
      <c r="G454">
        <v>524950</v>
      </c>
      <c r="H454">
        <v>1.4500000000000001E-2</v>
      </c>
      <c r="I454">
        <v>9.3799999999999994E-2</v>
      </c>
      <c r="J454">
        <v>20458</v>
      </c>
      <c r="K454">
        <v>-4.0099999999999997E-2</v>
      </c>
      <c r="L454">
        <v>-0.26960000000000001</v>
      </c>
      <c r="M454">
        <v>51</v>
      </c>
      <c r="N454">
        <v>0</v>
      </c>
      <c r="O454">
        <v>5.1546392000000003E-2</v>
      </c>
      <c r="P454">
        <v>10976</v>
      </c>
      <c r="Q454">
        <v>-7.1400000000000005E-2</v>
      </c>
      <c r="R454">
        <v>-0.11650000000000001</v>
      </c>
      <c r="S454">
        <v>784</v>
      </c>
      <c r="T454">
        <v>-2.9700000000000001E-2</v>
      </c>
      <c r="U454">
        <v>0.10730000000000001</v>
      </c>
      <c r="V454">
        <v>6504</v>
      </c>
      <c r="W454">
        <v>-4.1799999999999997E-2</v>
      </c>
      <c r="X454">
        <v>-0.39839999999999998</v>
      </c>
      <c r="Y454">
        <v>17784</v>
      </c>
      <c r="Z454">
        <v>3.1600000000000003E-2</v>
      </c>
      <c r="AA454">
        <v>0.2056</v>
      </c>
      <c r="AB454">
        <v>224.9609375</v>
      </c>
      <c r="AC454">
        <v>2.2200000000000001E-2</v>
      </c>
      <c r="AD454">
        <v>0.12690000000000001</v>
      </c>
      <c r="AE454">
        <v>2347</v>
      </c>
      <c r="AF454">
        <v>-9.9000000000000008E-3</v>
      </c>
      <c r="AG454">
        <v>-2.53E-2</v>
      </c>
      <c r="AH454">
        <v>939973.44339999999</v>
      </c>
      <c r="AI454">
        <v>4.3999999999999997E-2</v>
      </c>
      <c r="AJ454">
        <v>9.5799999999999996E-2</v>
      </c>
      <c r="AK454">
        <v>38242</v>
      </c>
      <c r="AL454">
        <v>-8.0999999999999996E-3</v>
      </c>
      <c r="AM454">
        <v>-0.1057</v>
      </c>
      <c r="AN454">
        <v>0.86929318600000005</v>
      </c>
      <c r="AO454">
        <v>6.0400000000000002E-2</v>
      </c>
      <c r="AP454">
        <v>0.34260000000000002</v>
      </c>
    </row>
    <row r="455" spans="1:42">
      <c r="A455">
        <v>202007</v>
      </c>
      <c r="B455" t="s">
        <v>2008</v>
      </c>
      <c r="C455" t="s">
        <v>2131</v>
      </c>
      <c r="D455" t="s">
        <v>2132</v>
      </c>
      <c r="E455" s="6">
        <f t="shared" si="14"/>
        <v>44013</v>
      </c>
      <c r="F455" s="6" t="str">
        <f t="shared" si="15"/>
        <v>South carolina-44043</v>
      </c>
      <c r="G455">
        <v>289900</v>
      </c>
      <c r="H455">
        <v>-1.6999999999999999E-3</v>
      </c>
      <c r="I455">
        <v>2.1100000000000001E-2</v>
      </c>
      <c r="J455">
        <v>20539</v>
      </c>
      <c r="K455">
        <v>-7.5399999999999995E-2</v>
      </c>
      <c r="L455">
        <v>-0.3105</v>
      </c>
      <c r="M455">
        <v>75.5</v>
      </c>
      <c r="N455">
        <v>-0.116959064</v>
      </c>
      <c r="O455">
        <v>2.027027E-2</v>
      </c>
      <c r="P455">
        <v>7484</v>
      </c>
      <c r="Q455">
        <v>1.41E-2</v>
      </c>
      <c r="R455">
        <v>-0.1542</v>
      </c>
      <c r="S455">
        <v>1576</v>
      </c>
      <c r="T455">
        <v>0.27100000000000002</v>
      </c>
      <c r="U455">
        <v>0.71299999999999997</v>
      </c>
      <c r="V455">
        <v>5188</v>
      </c>
      <c r="W455">
        <v>-8.4000000000000005E-2</v>
      </c>
      <c r="X455">
        <v>-0.40229999999999999</v>
      </c>
      <c r="Y455">
        <v>14956</v>
      </c>
      <c r="Z455">
        <v>2.8899999999999999E-2</v>
      </c>
      <c r="AA455">
        <v>0.26550000000000001</v>
      </c>
      <c r="AB455">
        <v>130.7734375</v>
      </c>
      <c r="AC455">
        <v>4.02E-2</v>
      </c>
      <c r="AD455">
        <v>0.20330000000000001</v>
      </c>
      <c r="AE455">
        <v>1746.5</v>
      </c>
      <c r="AF455">
        <v>3.3399999999999999E-2</v>
      </c>
      <c r="AG455">
        <v>0.11849999999999999</v>
      </c>
      <c r="AH455">
        <v>445536.55420000001</v>
      </c>
      <c r="AI455">
        <v>7.9000000000000008E-3</v>
      </c>
      <c r="AJ455">
        <v>4.9000000000000002E-2</v>
      </c>
      <c r="AK455">
        <v>35495</v>
      </c>
      <c r="AL455">
        <v>-3.4099999999999998E-2</v>
      </c>
      <c r="AM455">
        <v>-0.1469</v>
      </c>
      <c r="AN455">
        <v>0.72817566600000005</v>
      </c>
      <c r="AO455">
        <v>7.3800000000000004E-2</v>
      </c>
      <c r="AP455">
        <v>0.33139999999999997</v>
      </c>
    </row>
    <row r="456" spans="1:42">
      <c r="A456">
        <v>202007</v>
      </c>
      <c r="B456" t="s">
        <v>2008</v>
      </c>
      <c r="C456" t="s">
        <v>2189</v>
      </c>
      <c r="D456" t="s">
        <v>2190</v>
      </c>
      <c r="E456" s="6">
        <f t="shared" si="14"/>
        <v>44013</v>
      </c>
      <c r="F456" s="6" t="str">
        <f t="shared" si="15"/>
        <v>Utah-44043</v>
      </c>
      <c r="G456">
        <v>481338.5</v>
      </c>
      <c r="H456">
        <v>3.1899999999999998E-2</v>
      </c>
      <c r="I456">
        <v>0.1489</v>
      </c>
      <c r="J456">
        <v>8027</v>
      </c>
      <c r="K456">
        <v>-0.10929999999999999</v>
      </c>
      <c r="L456">
        <v>-0.37409999999999999</v>
      </c>
      <c r="M456">
        <v>56</v>
      </c>
      <c r="N456">
        <v>-1.7543860000000001E-2</v>
      </c>
      <c r="O456">
        <v>8.7378641000000007E-2</v>
      </c>
      <c r="P456">
        <v>4216</v>
      </c>
      <c r="Q456">
        <v>-8.43E-2</v>
      </c>
      <c r="R456">
        <v>-0.23400000000000001</v>
      </c>
      <c r="S456">
        <v>656</v>
      </c>
      <c r="T456">
        <v>-5.1999999999999998E-2</v>
      </c>
      <c r="U456">
        <v>0.56189999999999996</v>
      </c>
      <c r="V456">
        <v>1728</v>
      </c>
      <c r="W456">
        <v>-0.16439999999999999</v>
      </c>
      <c r="X456">
        <v>-0.59509999999999996</v>
      </c>
      <c r="Y456">
        <v>10105</v>
      </c>
      <c r="Z456">
        <v>2.12E-2</v>
      </c>
      <c r="AA456">
        <v>0.2419</v>
      </c>
      <c r="AB456">
        <v>190.79903780000001</v>
      </c>
      <c r="AC456">
        <v>4.2700000000000002E-2</v>
      </c>
      <c r="AD456">
        <v>0.20960000000000001</v>
      </c>
      <c r="AE456">
        <v>2573.5</v>
      </c>
      <c r="AF456">
        <v>-2.8999999999999998E-3</v>
      </c>
      <c r="AG456">
        <v>-4.3999999999999997E-2</v>
      </c>
      <c r="AH456">
        <v>876831.54350000003</v>
      </c>
      <c r="AI456">
        <v>7.9799999999999996E-2</v>
      </c>
      <c r="AJ456">
        <v>0.27750000000000002</v>
      </c>
      <c r="AK456">
        <v>18132</v>
      </c>
      <c r="AL456">
        <v>-4.1000000000000002E-2</v>
      </c>
      <c r="AM456">
        <v>-0.13500000000000001</v>
      </c>
      <c r="AN456">
        <v>1.2588762929999999</v>
      </c>
      <c r="AO456">
        <v>0.16089999999999999</v>
      </c>
      <c r="AP456">
        <v>0.62439999999999996</v>
      </c>
    </row>
    <row r="457" spans="1:42">
      <c r="A457">
        <v>202007</v>
      </c>
      <c r="B457" t="s">
        <v>2008</v>
      </c>
      <c r="C457" t="s">
        <v>2211</v>
      </c>
      <c r="D457" t="s">
        <v>2212</v>
      </c>
      <c r="E457" s="6">
        <f t="shared" si="14"/>
        <v>44013</v>
      </c>
      <c r="F457" s="6" t="str">
        <f t="shared" si="15"/>
        <v>Arkansas-44043</v>
      </c>
      <c r="G457">
        <v>209450</v>
      </c>
      <c r="H457">
        <v>2.1700000000000001E-2</v>
      </c>
      <c r="I457">
        <v>7.2700000000000001E-2</v>
      </c>
      <c r="J457">
        <v>9310</v>
      </c>
      <c r="K457">
        <v>-6.54E-2</v>
      </c>
      <c r="L457">
        <v>-0.38129999999999997</v>
      </c>
      <c r="M457">
        <v>71.5</v>
      </c>
      <c r="N457">
        <v>-0.13855421700000001</v>
      </c>
      <c r="O457">
        <v>-8.9171975000000001E-2</v>
      </c>
      <c r="P457">
        <v>3164</v>
      </c>
      <c r="Q457">
        <v>-4.24E-2</v>
      </c>
      <c r="R457">
        <v>-0.18790000000000001</v>
      </c>
      <c r="S457">
        <v>172</v>
      </c>
      <c r="T457">
        <v>0.43330000000000002</v>
      </c>
      <c r="U457">
        <v>0.16220000000000001</v>
      </c>
      <c r="V457">
        <v>1724</v>
      </c>
      <c r="W457">
        <v>-7.1099999999999997E-2</v>
      </c>
      <c r="X457">
        <v>-0.48320000000000002</v>
      </c>
      <c r="Y457">
        <v>4664</v>
      </c>
      <c r="Z457">
        <v>1.3899999999999999E-2</v>
      </c>
      <c r="AA457">
        <v>0.51129999999999998</v>
      </c>
      <c r="AB457">
        <v>102.9574155</v>
      </c>
      <c r="AC457">
        <v>9.4000000000000004E-3</v>
      </c>
      <c r="AD457">
        <v>6.7199999999999996E-2</v>
      </c>
      <c r="AE457">
        <v>1975</v>
      </c>
      <c r="AF457">
        <v>3.3E-3</v>
      </c>
      <c r="AG457">
        <v>2.1700000000000001E-2</v>
      </c>
      <c r="AH457">
        <v>287157.76419999998</v>
      </c>
      <c r="AI457">
        <v>2.4799999999999999E-2</v>
      </c>
      <c r="AJ457">
        <v>7.46E-2</v>
      </c>
      <c r="AK457">
        <v>13974</v>
      </c>
      <c r="AL457">
        <v>-4.0300000000000002E-2</v>
      </c>
      <c r="AM457">
        <v>-0.22939999999999999</v>
      </c>
      <c r="AN457">
        <v>0.50096670200000004</v>
      </c>
      <c r="AO457">
        <v>3.9199999999999999E-2</v>
      </c>
      <c r="AP457">
        <v>0.2959</v>
      </c>
    </row>
    <row r="458" spans="1:42">
      <c r="A458">
        <v>202007</v>
      </c>
      <c r="B458" t="s">
        <v>2008</v>
      </c>
      <c r="C458" t="s">
        <v>2151</v>
      </c>
      <c r="D458" t="s">
        <v>2152</v>
      </c>
      <c r="E458" s="6">
        <f t="shared" si="14"/>
        <v>44013</v>
      </c>
      <c r="F458" s="6" t="str">
        <f t="shared" si="15"/>
        <v>California-44043</v>
      </c>
      <c r="G458">
        <v>698500</v>
      </c>
      <c r="H458">
        <v>5.5100000000000003E-2</v>
      </c>
      <c r="I458">
        <v>0.1991</v>
      </c>
      <c r="J458">
        <v>56351</v>
      </c>
      <c r="K458">
        <v>-8.3000000000000004E-2</v>
      </c>
      <c r="L458">
        <v>-0.37180000000000002</v>
      </c>
      <c r="M458">
        <v>48.5</v>
      </c>
      <c r="N458">
        <v>-4.9019607999999999E-2</v>
      </c>
      <c r="O458">
        <v>1.0416666999999999E-2</v>
      </c>
      <c r="P458">
        <v>35484</v>
      </c>
      <c r="Q458">
        <v>2.2499999999999999E-2</v>
      </c>
      <c r="R458">
        <v>-0.16239999999999999</v>
      </c>
      <c r="S458">
        <v>1868</v>
      </c>
      <c r="T458">
        <v>5.6599999999999998E-2</v>
      </c>
      <c r="U458">
        <v>8.8599999999999998E-2</v>
      </c>
      <c r="V458">
        <v>13356</v>
      </c>
      <c r="W458">
        <v>-6.8599999999999994E-2</v>
      </c>
      <c r="X458">
        <v>-0.55879999999999996</v>
      </c>
      <c r="Y458">
        <v>57061</v>
      </c>
      <c r="Z458">
        <v>0.1187</v>
      </c>
      <c r="AA458">
        <v>0.22739999999999999</v>
      </c>
      <c r="AB458">
        <v>382.6328125</v>
      </c>
      <c r="AC458">
        <v>5.5399999999999998E-2</v>
      </c>
      <c r="AD458">
        <v>0.22570000000000001</v>
      </c>
      <c r="AE458">
        <v>1867.5</v>
      </c>
      <c r="AF458">
        <v>-3.2000000000000002E-3</v>
      </c>
      <c r="AG458">
        <v>-6.4000000000000003E-3</v>
      </c>
      <c r="AH458">
        <v>1419971.1910000001</v>
      </c>
      <c r="AI458">
        <v>5.5E-2</v>
      </c>
      <c r="AJ458">
        <v>0.29349999999999998</v>
      </c>
      <c r="AK458">
        <v>113412</v>
      </c>
      <c r="AL458">
        <v>8.5000000000000006E-3</v>
      </c>
      <c r="AM458">
        <v>-0.1673</v>
      </c>
      <c r="AN458">
        <v>1.0125995990000001</v>
      </c>
      <c r="AO458">
        <v>0.18260000000000001</v>
      </c>
      <c r="AP458">
        <v>0.49440000000000001</v>
      </c>
    </row>
    <row r="459" spans="1:42">
      <c r="A459">
        <v>202007</v>
      </c>
      <c r="B459" t="s">
        <v>2008</v>
      </c>
      <c r="C459" t="s">
        <v>2201</v>
      </c>
      <c r="D459" t="s">
        <v>2202</v>
      </c>
      <c r="E459" s="6">
        <f t="shared" si="14"/>
        <v>44013</v>
      </c>
      <c r="F459" s="6" t="str">
        <f t="shared" si="15"/>
        <v>Montana-44043</v>
      </c>
      <c r="G459">
        <v>399000</v>
      </c>
      <c r="H459">
        <v>1.01E-2</v>
      </c>
      <c r="I459">
        <v>8.7900000000000006E-2</v>
      </c>
      <c r="J459">
        <v>4530</v>
      </c>
      <c r="K459">
        <v>-8.3599999999999994E-2</v>
      </c>
      <c r="L459">
        <v>-0.39950000000000002</v>
      </c>
      <c r="M459">
        <v>78</v>
      </c>
      <c r="N459">
        <v>-8.7719298000000001E-2</v>
      </c>
      <c r="O459">
        <v>0.114285714</v>
      </c>
      <c r="P459">
        <v>1536</v>
      </c>
      <c r="Q459">
        <v>-0.1152</v>
      </c>
      <c r="R459">
        <v>-0.26300000000000001</v>
      </c>
      <c r="S459">
        <v>60</v>
      </c>
      <c r="T459">
        <v>0</v>
      </c>
      <c r="U459">
        <v>0.5</v>
      </c>
      <c r="V459">
        <v>684</v>
      </c>
      <c r="W459">
        <v>-8.0600000000000005E-2</v>
      </c>
      <c r="X459">
        <v>-0.61219999999999997</v>
      </c>
      <c r="Y459">
        <v>3688</v>
      </c>
      <c r="Z459">
        <v>9.6299999999999997E-2</v>
      </c>
      <c r="AA459">
        <v>0.70350000000000001</v>
      </c>
      <c r="AB459">
        <v>189.18944909999999</v>
      </c>
      <c r="AC459">
        <v>5.4999999999999997E-3</v>
      </c>
      <c r="AD459">
        <v>0.1143</v>
      </c>
      <c r="AE459">
        <v>2221</v>
      </c>
      <c r="AF459">
        <v>7.0000000000000001E-3</v>
      </c>
      <c r="AG459">
        <v>8.8999999999999999E-3</v>
      </c>
      <c r="AH459">
        <v>737816.11959999998</v>
      </c>
      <c r="AI459">
        <v>3.95E-2</v>
      </c>
      <c r="AJ459">
        <v>0.22059999999999999</v>
      </c>
      <c r="AK459">
        <v>8218</v>
      </c>
      <c r="AL459">
        <v>-1.0699999999999999E-2</v>
      </c>
      <c r="AM459">
        <v>-0.15359999999999999</v>
      </c>
      <c r="AN459">
        <v>0.81412803499999997</v>
      </c>
      <c r="AO459">
        <v>0.1336</v>
      </c>
      <c r="AP459">
        <v>0.52710000000000001</v>
      </c>
    </row>
    <row r="460" spans="1:42">
      <c r="A460">
        <v>202007</v>
      </c>
      <c r="B460" t="s">
        <v>2008</v>
      </c>
      <c r="C460" t="s">
        <v>2167</v>
      </c>
      <c r="D460" t="s">
        <v>2168</v>
      </c>
      <c r="E460" s="6">
        <f t="shared" si="14"/>
        <v>44013</v>
      </c>
      <c r="F460" s="6" t="str">
        <f t="shared" si="15"/>
        <v>Kansas-44043</v>
      </c>
      <c r="G460">
        <v>219950</v>
      </c>
      <c r="H460">
        <v>2.0000000000000001E-4</v>
      </c>
      <c r="I460">
        <v>0.1236</v>
      </c>
      <c r="J460">
        <v>6005</v>
      </c>
      <c r="K460">
        <v>-5.5500000000000001E-2</v>
      </c>
      <c r="L460">
        <v>-0.4118</v>
      </c>
      <c r="M460">
        <v>62</v>
      </c>
      <c r="N460">
        <v>-0.13888888899999999</v>
      </c>
      <c r="O460">
        <v>-8.0000000000000002E-3</v>
      </c>
      <c r="P460">
        <v>2716</v>
      </c>
      <c r="Q460">
        <v>-8.7400000000000005E-2</v>
      </c>
      <c r="R460">
        <v>-0.2964</v>
      </c>
      <c r="S460">
        <v>148</v>
      </c>
      <c r="T460">
        <v>0.15629999999999999</v>
      </c>
      <c r="U460">
        <v>0.27589999999999998</v>
      </c>
      <c r="V460">
        <v>1564</v>
      </c>
      <c r="W460">
        <v>3.44E-2</v>
      </c>
      <c r="X460">
        <v>-0.48820000000000002</v>
      </c>
      <c r="Y460">
        <v>6342</v>
      </c>
      <c r="Z460">
        <v>-1.09E-2</v>
      </c>
      <c r="AA460">
        <v>3.5074999999999998</v>
      </c>
      <c r="AB460">
        <v>101.2446027</v>
      </c>
      <c r="AC460">
        <v>2.5000000000000001E-3</v>
      </c>
      <c r="AD460">
        <v>7.1800000000000003E-2</v>
      </c>
      <c r="AE460">
        <v>2062.5</v>
      </c>
      <c r="AF460">
        <v>-1.67E-2</v>
      </c>
      <c r="AG460">
        <v>2.0500000000000001E-2</v>
      </c>
      <c r="AH460">
        <v>325095.11479999998</v>
      </c>
      <c r="AI460">
        <v>3.5299999999999998E-2</v>
      </c>
      <c r="AJ460">
        <v>0.15840000000000001</v>
      </c>
      <c r="AK460">
        <v>12347</v>
      </c>
      <c r="AL460">
        <v>-3.3099999999999997E-2</v>
      </c>
      <c r="AM460">
        <v>6.2899999999999998E-2</v>
      </c>
      <c r="AN460">
        <v>1.0561198999999999</v>
      </c>
      <c r="AO460">
        <v>4.7600000000000003E-2</v>
      </c>
      <c r="AP460">
        <v>0.91830000000000001</v>
      </c>
    </row>
    <row r="461" spans="1:42">
      <c r="A461">
        <v>202006</v>
      </c>
      <c r="B461" t="s">
        <v>2008</v>
      </c>
      <c r="C461" t="s">
        <v>2155</v>
      </c>
      <c r="D461" t="s">
        <v>2156</v>
      </c>
      <c r="E461" s="6">
        <f t="shared" si="14"/>
        <v>43983</v>
      </c>
      <c r="F461" s="6" t="str">
        <f t="shared" si="15"/>
        <v>Louisiana-44012</v>
      </c>
      <c r="G461">
        <v>245565</v>
      </c>
      <c r="H461">
        <v>2.3599999999999999E-2</v>
      </c>
      <c r="I461">
        <v>5.8900000000000001E-2</v>
      </c>
      <c r="J461">
        <v>14303</v>
      </c>
      <c r="K461">
        <v>-8.3400000000000002E-2</v>
      </c>
      <c r="L461">
        <v>-0.26769999999999999</v>
      </c>
      <c r="M461">
        <v>93.5</v>
      </c>
      <c r="N461">
        <v>6.25E-2</v>
      </c>
      <c r="O461">
        <v>0.198717949</v>
      </c>
      <c r="P461">
        <v>4192</v>
      </c>
      <c r="Q461">
        <v>4.2799999999999998E-2</v>
      </c>
      <c r="R461">
        <v>-0.18890000000000001</v>
      </c>
      <c r="S461">
        <v>220</v>
      </c>
      <c r="T461">
        <v>0.71879999999999999</v>
      </c>
      <c r="U461">
        <v>0.1</v>
      </c>
      <c r="V461">
        <v>3664</v>
      </c>
      <c r="W461">
        <v>0.1212</v>
      </c>
      <c r="X461">
        <v>-0.34339999999999998</v>
      </c>
      <c r="Y461">
        <v>7810</v>
      </c>
      <c r="Z461">
        <v>0.2301</v>
      </c>
      <c r="AA461">
        <v>0.96279999999999999</v>
      </c>
      <c r="AB461">
        <v>123.4934349</v>
      </c>
      <c r="AC461">
        <v>1.4E-2</v>
      </c>
      <c r="AD461">
        <v>5.67E-2</v>
      </c>
      <c r="AE461">
        <v>1959.5</v>
      </c>
      <c r="AF461">
        <v>1.1599999999999999E-2</v>
      </c>
      <c r="AG461">
        <v>2.9700000000000001E-2</v>
      </c>
      <c r="AH461">
        <v>325771.9645</v>
      </c>
      <c r="AI461">
        <v>3.4700000000000002E-2</v>
      </c>
      <c r="AJ461">
        <v>6.2E-2</v>
      </c>
      <c r="AK461">
        <v>22113</v>
      </c>
      <c r="AL461">
        <v>7.1999999999999998E-3</v>
      </c>
      <c r="AM461">
        <v>-5.9499999999999997E-2</v>
      </c>
      <c r="AN461">
        <v>0.54603929200000001</v>
      </c>
      <c r="AO461">
        <v>0.13919999999999999</v>
      </c>
      <c r="AP461">
        <v>0.34229999999999999</v>
      </c>
    </row>
    <row r="462" spans="1:42">
      <c r="A462">
        <v>202006</v>
      </c>
      <c r="B462" t="s">
        <v>2008</v>
      </c>
      <c r="C462" t="s">
        <v>2197</v>
      </c>
      <c r="D462" t="s">
        <v>2198</v>
      </c>
      <c r="E462" s="6">
        <f t="shared" si="14"/>
        <v>43983</v>
      </c>
      <c r="F462" s="6" t="str">
        <f t="shared" si="15"/>
        <v>Delaware-44012</v>
      </c>
      <c r="G462">
        <v>339950</v>
      </c>
      <c r="H462">
        <v>1.0200000000000001E-2</v>
      </c>
      <c r="I462">
        <v>4.6600000000000003E-2</v>
      </c>
      <c r="J462">
        <v>3144</v>
      </c>
      <c r="K462">
        <v>-8.2299999999999998E-2</v>
      </c>
      <c r="L462">
        <v>-0.35139999999999999</v>
      </c>
      <c r="M462">
        <v>98.5</v>
      </c>
      <c r="N462">
        <v>7.0652173999999998E-2</v>
      </c>
      <c r="O462">
        <v>0.24683544299999999</v>
      </c>
      <c r="P462">
        <v>1192</v>
      </c>
      <c r="Q462">
        <v>0.1462</v>
      </c>
      <c r="R462">
        <v>-0.14860000000000001</v>
      </c>
      <c r="S462">
        <v>184</v>
      </c>
      <c r="T462">
        <v>0.39389999999999997</v>
      </c>
      <c r="U462">
        <v>0.31430000000000002</v>
      </c>
      <c r="V462">
        <v>600</v>
      </c>
      <c r="W462">
        <v>0.1628</v>
      </c>
      <c r="X462">
        <v>-0.47370000000000001</v>
      </c>
      <c r="Y462">
        <v>671</v>
      </c>
      <c r="Z462">
        <v>0.2954</v>
      </c>
      <c r="AA462">
        <v>0.27810000000000001</v>
      </c>
      <c r="AB462">
        <v>156.92067539999999</v>
      </c>
      <c r="AC462">
        <v>-1.4E-3</v>
      </c>
      <c r="AD462">
        <v>5.62E-2</v>
      </c>
      <c r="AE462">
        <v>2002</v>
      </c>
      <c r="AF462">
        <v>5.0000000000000001E-3</v>
      </c>
      <c r="AG462">
        <v>1.5699999999999999E-2</v>
      </c>
      <c r="AH462">
        <v>452646.14409999998</v>
      </c>
      <c r="AI462">
        <v>1.6299999999999999E-2</v>
      </c>
      <c r="AJ462">
        <v>7.3999999999999996E-2</v>
      </c>
      <c r="AK462">
        <v>3815</v>
      </c>
      <c r="AL462">
        <v>-3.27E-2</v>
      </c>
      <c r="AM462">
        <v>-0.2898</v>
      </c>
      <c r="AN462">
        <v>0.21342239199999999</v>
      </c>
      <c r="AO462">
        <v>6.2199999999999998E-2</v>
      </c>
      <c r="AP462">
        <v>0.1051</v>
      </c>
    </row>
    <row r="463" spans="1:42">
      <c r="A463">
        <v>202006</v>
      </c>
      <c r="B463" t="s">
        <v>2008</v>
      </c>
      <c r="C463" t="s">
        <v>2135</v>
      </c>
      <c r="D463" t="s">
        <v>2136</v>
      </c>
      <c r="E463" s="6">
        <f t="shared" si="14"/>
        <v>43983</v>
      </c>
      <c r="F463" s="6" t="str">
        <f t="shared" si="15"/>
        <v>Pennsylvania-44012</v>
      </c>
      <c r="G463">
        <v>249950</v>
      </c>
      <c r="H463">
        <v>4.19E-2</v>
      </c>
      <c r="I463">
        <v>0.1109</v>
      </c>
      <c r="J463">
        <v>28921</v>
      </c>
      <c r="K463">
        <v>-2.8400000000000002E-2</v>
      </c>
      <c r="L463">
        <v>-0.34870000000000001</v>
      </c>
      <c r="M463">
        <v>83</v>
      </c>
      <c r="N463">
        <v>-8.7912087999999999E-2</v>
      </c>
      <c r="O463">
        <v>0.383333333</v>
      </c>
      <c r="P463">
        <v>14744</v>
      </c>
      <c r="Q463">
        <v>0.4461</v>
      </c>
      <c r="R463">
        <v>-0.13619999999999999</v>
      </c>
      <c r="S463">
        <v>632</v>
      </c>
      <c r="T463">
        <v>0.3982</v>
      </c>
      <c r="U463">
        <v>6.7599999999999993E-2</v>
      </c>
      <c r="V463">
        <v>7788</v>
      </c>
      <c r="W463">
        <v>1.2404999999999999</v>
      </c>
      <c r="X463">
        <v>-0.42670000000000002</v>
      </c>
      <c r="Y463">
        <v>13421</v>
      </c>
      <c r="Z463">
        <v>0.96850000000000003</v>
      </c>
      <c r="AA463">
        <v>6.0400000000000002E-2</v>
      </c>
      <c r="AB463">
        <v>122.46875</v>
      </c>
      <c r="AC463">
        <v>5.4100000000000002E-2</v>
      </c>
      <c r="AD463">
        <v>0.22620000000000001</v>
      </c>
      <c r="AE463">
        <v>1733</v>
      </c>
      <c r="AF463">
        <v>1.9400000000000001E-2</v>
      </c>
      <c r="AG463">
        <v>0.1166</v>
      </c>
      <c r="AH463">
        <v>362188.84989999997</v>
      </c>
      <c r="AI463">
        <v>5.2200000000000003E-2</v>
      </c>
      <c r="AJ463">
        <v>0.1321</v>
      </c>
      <c r="AK463">
        <v>42342</v>
      </c>
      <c r="AL463">
        <v>0.15740000000000001</v>
      </c>
      <c r="AM463">
        <v>-0.25800000000000001</v>
      </c>
      <c r="AN463">
        <v>0.464057259</v>
      </c>
      <c r="AO463">
        <v>0.23499999999999999</v>
      </c>
      <c r="AP463">
        <v>0.17899999999999999</v>
      </c>
    </row>
    <row r="464" spans="1:42">
      <c r="A464">
        <v>202006</v>
      </c>
      <c r="B464" t="s">
        <v>2008</v>
      </c>
      <c r="C464" t="s">
        <v>2189</v>
      </c>
      <c r="D464" t="s">
        <v>2190</v>
      </c>
      <c r="E464" s="6">
        <f t="shared" si="14"/>
        <v>43983</v>
      </c>
      <c r="F464" s="6" t="str">
        <f t="shared" si="15"/>
        <v>Utah-44012</v>
      </c>
      <c r="G464">
        <v>466450</v>
      </c>
      <c r="H464">
        <v>3.8899999999999997E-2</v>
      </c>
      <c r="I464">
        <v>0.1111</v>
      </c>
      <c r="J464">
        <v>9012</v>
      </c>
      <c r="K464">
        <v>-0.104</v>
      </c>
      <c r="L464">
        <v>-0.28349999999999997</v>
      </c>
      <c r="M464">
        <v>57</v>
      </c>
      <c r="N464">
        <v>0</v>
      </c>
      <c r="O464">
        <v>0.14000000000000001</v>
      </c>
      <c r="P464">
        <v>4604</v>
      </c>
      <c r="Q464">
        <v>-0.04</v>
      </c>
      <c r="R464">
        <v>-0.22750000000000001</v>
      </c>
      <c r="S464">
        <v>692</v>
      </c>
      <c r="T464">
        <v>0.60189999999999999</v>
      </c>
      <c r="U464">
        <v>0.13070000000000001</v>
      </c>
      <c r="V464">
        <v>2068</v>
      </c>
      <c r="W464">
        <v>-0.18709999999999999</v>
      </c>
      <c r="X464">
        <v>-0.51770000000000005</v>
      </c>
      <c r="Y464">
        <v>9895</v>
      </c>
      <c r="Z464">
        <v>0.16520000000000001</v>
      </c>
      <c r="AA464">
        <v>0.2064</v>
      </c>
      <c r="AB464">
        <v>182.97726420000001</v>
      </c>
      <c r="AC464">
        <v>4.2799999999999998E-2</v>
      </c>
      <c r="AD464">
        <v>0.17019999999999999</v>
      </c>
      <c r="AE464">
        <v>2581</v>
      </c>
      <c r="AF464">
        <v>-6.1999999999999998E-3</v>
      </c>
      <c r="AG464">
        <v>-4.5499999999999999E-2</v>
      </c>
      <c r="AH464">
        <v>812043.23580000002</v>
      </c>
      <c r="AI464">
        <v>8.3299999999999999E-2</v>
      </c>
      <c r="AJ464">
        <v>0.20119999999999999</v>
      </c>
      <c r="AK464">
        <v>18907</v>
      </c>
      <c r="AL464">
        <v>1.9199999999999998E-2</v>
      </c>
      <c r="AM464">
        <v>-9.01E-2</v>
      </c>
      <c r="AN464">
        <v>1.09798047</v>
      </c>
      <c r="AO464">
        <v>0.25369999999999998</v>
      </c>
      <c r="AP464">
        <v>0.44579999999999997</v>
      </c>
    </row>
    <row r="465" spans="1:42">
      <c r="A465">
        <v>202006</v>
      </c>
      <c r="B465" t="s">
        <v>2008</v>
      </c>
      <c r="C465" t="s">
        <v>2169</v>
      </c>
      <c r="D465" t="s">
        <v>2170</v>
      </c>
      <c r="E465" s="6">
        <f t="shared" si="14"/>
        <v>43983</v>
      </c>
      <c r="F465" s="6" t="str">
        <f t="shared" si="15"/>
        <v>North dakota-44012</v>
      </c>
      <c r="G465">
        <v>238990</v>
      </c>
      <c r="H465">
        <v>0</v>
      </c>
      <c r="I465">
        <v>-3.8E-3</v>
      </c>
      <c r="J465">
        <v>2962</v>
      </c>
      <c r="K465">
        <v>-1.2999999999999999E-2</v>
      </c>
      <c r="L465">
        <v>-0.23780000000000001</v>
      </c>
      <c r="M465">
        <v>68</v>
      </c>
      <c r="N465">
        <v>-6.8493151000000002E-2</v>
      </c>
      <c r="O465">
        <v>0.17241379300000001</v>
      </c>
      <c r="P465">
        <v>1032</v>
      </c>
      <c r="Q465">
        <v>4.8800000000000003E-2</v>
      </c>
      <c r="R465">
        <v>-0.1195</v>
      </c>
      <c r="S465">
        <v>12</v>
      </c>
      <c r="T465">
        <v>-0.4</v>
      </c>
      <c r="U465">
        <v>-0.57140000000000002</v>
      </c>
      <c r="V465">
        <v>752</v>
      </c>
      <c r="W465">
        <v>0.13250000000000001</v>
      </c>
      <c r="X465">
        <v>-0.30880000000000002</v>
      </c>
      <c r="Y465">
        <v>1287</v>
      </c>
      <c r="Z465">
        <v>0.25069999999999998</v>
      </c>
      <c r="AA465">
        <v>4.0077999999999996</v>
      </c>
      <c r="AB465">
        <v>113.63793130000001</v>
      </c>
      <c r="AC465">
        <v>4.0000000000000002E-4</v>
      </c>
      <c r="AD465">
        <v>8.5000000000000006E-3</v>
      </c>
      <c r="AE465">
        <v>2117.5</v>
      </c>
      <c r="AF465">
        <v>2.0000000000000001E-4</v>
      </c>
      <c r="AG465">
        <v>-1.14E-2</v>
      </c>
      <c r="AH465">
        <v>279865.74780000001</v>
      </c>
      <c r="AI465">
        <v>9.9000000000000008E-3</v>
      </c>
      <c r="AJ465">
        <v>-1.72E-2</v>
      </c>
      <c r="AK465">
        <v>4249</v>
      </c>
      <c r="AL465">
        <v>5.4300000000000001E-2</v>
      </c>
      <c r="AM465">
        <v>2.5600000000000001E-2</v>
      </c>
      <c r="AN465">
        <v>0.43450371399999999</v>
      </c>
      <c r="AO465">
        <v>9.1600000000000001E-2</v>
      </c>
      <c r="AP465">
        <v>0.36840000000000001</v>
      </c>
    </row>
    <row r="466" spans="1:42">
      <c r="A466">
        <v>202006</v>
      </c>
      <c r="B466" t="s">
        <v>2008</v>
      </c>
      <c r="C466" t="s">
        <v>2141</v>
      </c>
      <c r="D466" t="s">
        <v>2142</v>
      </c>
      <c r="E466" s="6">
        <f t="shared" si="14"/>
        <v>43983</v>
      </c>
      <c r="F466" s="6" t="str">
        <f t="shared" si="15"/>
        <v>New mexico-44012</v>
      </c>
      <c r="G466">
        <v>279900</v>
      </c>
      <c r="H466">
        <v>2.7900000000000001E-2</v>
      </c>
      <c r="I466">
        <v>8.0699999999999994E-2</v>
      </c>
      <c r="J466">
        <v>5728</v>
      </c>
      <c r="K466">
        <v>-6.8199999999999997E-2</v>
      </c>
      <c r="L466">
        <v>-0.32029999999999997</v>
      </c>
      <c r="M466">
        <v>83</v>
      </c>
      <c r="N466">
        <v>3.7499999999999999E-2</v>
      </c>
      <c r="O466">
        <v>0.22058823499999999</v>
      </c>
      <c r="P466">
        <v>1992</v>
      </c>
      <c r="Q466">
        <v>7.7899999999999997E-2</v>
      </c>
      <c r="R466">
        <v>-0.29759999999999998</v>
      </c>
      <c r="S466">
        <v>100</v>
      </c>
      <c r="T466">
        <v>0.1905</v>
      </c>
      <c r="U466">
        <v>4.1700000000000001E-2</v>
      </c>
      <c r="V466">
        <v>1156</v>
      </c>
      <c r="W466">
        <v>9.4700000000000006E-2</v>
      </c>
      <c r="X466">
        <v>-0.42659999999999998</v>
      </c>
      <c r="Y466">
        <v>3872</v>
      </c>
      <c r="Z466">
        <v>0.28299999999999997</v>
      </c>
      <c r="AA466">
        <v>-1.7299999999999999E-2</v>
      </c>
      <c r="AB466">
        <v>137.7687693</v>
      </c>
      <c r="AC466">
        <v>1.95E-2</v>
      </c>
      <c r="AD466">
        <v>7.1999999999999995E-2</v>
      </c>
      <c r="AE466">
        <v>1982.5</v>
      </c>
      <c r="AF466">
        <v>7.4000000000000003E-3</v>
      </c>
      <c r="AG466">
        <v>8.3999999999999995E-3</v>
      </c>
      <c r="AH466">
        <v>410537.60720000003</v>
      </c>
      <c r="AI466">
        <v>4.5199999999999997E-2</v>
      </c>
      <c r="AJ466">
        <v>6.54E-2</v>
      </c>
      <c r="AK466">
        <v>9600</v>
      </c>
      <c r="AL466">
        <v>4.7500000000000001E-2</v>
      </c>
      <c r="AM466">
        <v>-0.22370000000000001</v>
      </c>
      <c r="AN466">
        <v>0.67597765399999998</v>
      </c>
      <c r="AO466">
        <v>0.185</v>
      </c>
      <c r="AP466">
        <v>0.2084</v>
      </c>
    </row>
    <row r="467" spans="1:42">
      <c r="A467">
        <v>202006</v>
      </c>
      <c r="B467" t="s">
        <v>2008</v>
      </c>
      <c r="C467" t="s">
        <v>2219</v>
      </c>
      <c r="D467" t="s">
        <v>2220</v>
      </c>
      <c r="E467" s="6">
        <f t="shared" si="14"/>
        <v>43983</v>
      </c>
      <c r="F467" s="6" t="str">
        <f t="shared" si="15"/>
        <v>Oklahoma-44012</v>
      </c>
      <c r="G467">
        <v>238920</v>
      </c>
      <c r="H467">
        <v>3.9199999999999999E-2</v>
      </c>
      <c r="I467">
        <v>0.13830000000000001</v>
      </c>
      <c r="J467">
        <v>10683</v>
      </c>
      <c r="K467">
        <v>-8.1299999999999997E-2</v>
      </c>
      <c r="L467">
        <v>-0.29809999999999998</v>
      </c>
      <c r="M467">
        <v>61.5</v>
      </c>
      <c r="N467">
        <v>-3.90625E-2</v>
      </c>
      <c r="O467">
        <v>4.2372881000000001E-2</v>
      </c>
      <c r="P467">
        <v>4468</v>
      </c>
      <c r="Q467">
        <v>-1.41E-2</v>
      </c>
      <c r="R467">
        <v>-0.15379999999999999</v>
      </c>
      <c r="S467">
        <v>256</v>
      </c>
      <c r="T467">
        <v>0.12280000000000001</v>
      </c>
      <c r="U467">
        <v>0.77780000000000005</v>
      </c>
      <c r="V467">
        <v>2712</v>
      </c>
      <c r="W467">
        <v>4.3099999999999999E-2</v>
      </c>
      <c r="X467">
        <v>-0.35730000000000001</v>
      </c>
      <c r="Y467">
        <v>4065</v>
      </c>
      <c r="Z467">
        <v>0.19450000000000001</v>
      </c>
      <c r="AA467">
        <v>0.32969999999999999</v>
      </c>
      <c r="AB467">
        <v>112.8266904</v>
      </c>
      <c r="AC467">
        <v>1.6999999999999999E-3</v>
      </c>
      <c r="AD467">
        <v>9.2600000000000002E-2</v>
      </c>
      <c r="AE467">
        <v>2004.5</v>
      </c>
      <c r="AF467">
        <v>1.9599999999999999E-2</v>
      </c>
      <c r="AG467">
        <v>2.69E-2</v>
      </c>
      <c r="AH467">
        <v>315025.69290000002</v>
      </c>
      <c r="AI467">
        <v>3.8800000000000001E-2</v>
      </c>
      <c r="AJ467">
        <v>0.1134</v>
      </c>
      <c r="AK467">
        <v>14748</v>
      </c>
      <c r="AL467">
        <v>-1.89E-2</v>
      </c>
      <c r="AM467">
        <v>-0.19309999999999999</v>
      </c>
      <c r="AN467">
        <v>0.380511092</v>
      </c>
      <c r="AO467">
        <v>8.7900000000000006E-2</v>
      </c>
      <c r="AP467">
        <v>0.1797</v>
      </c>
    </row>
    <row r="468" spans="1:42">
      <c r="A468">
        <v>202006</v>
      </c>
      <c r="B468" t="s">
        <v>2008</v>
      </c>
      <c r="C468" t="s">
        <v>2173</v>
      </c>
      <c r="D468" t="s">
        <v>2174</v>
      </c>
      <c r="E468" s="6">
        <f t="shared" si="14"/>
        <v>43983</v>
      </c>
      <c r="F468" s="6" t="str">
        <f t="shared" si="15"/>
        <v>Michigan-44012</v>
      </c>
      <c r="G468">
        <v>249950</v>
      </c>
      <c r="H468">
        <v>4.19E-2</v>
      </c>
      <c r="I468">
        <v>8.6699999999999999E-2</v>
      </c>
      <c r="J468">
        <v>27196</v>
      </c>
      <c r="K468">
        <v>-4.4400000000000002E-2</v>
      </c>
      <c r="L468">
        <v>-0.3009</v>
      </c>
      <c r="M468">
        <v>58</v>
      </c>
      <c r="N468">
        <v>-0.24675324700000001</v>
      </c>
      <c r="O468">
        <v>0.28888888899999998</v>
      </c>
      <c r="P468">
        <v>14184</v>
      </c>
      <c r="Q468">
        <v>-2.5000000000000001E-2</v>
      </c>
      <c r="R468">
        <v>-0.2331</v>
      </c>
      <c r="S468">
        <v>456</v>
      </c>
      <c r="T468">
        <v>0.2258</v>
      </c>
      <c r="U468">
        <v>0.1875</v>
      </c>
      <c r="V468">
        <v>7060</v>
      </c>
      <c r="W468">
        <v>0.31619999999999998</v>
      </c>
      <c r="X468">
        <v>-0.40749999999999997</v>
      </c>
      <c r="Y468">
        <v>15187</v>
      </c>
      <c r="Z468">
        <v>0.71289999999999998</v>
      </c>
      <c r="AA468">
        <v>1.3868</v>
      </c>
      <c r="AB468">
        <v>139.2265625</v>
      </c>
      <c r="AC468">
        <v>2.4299999999999999E-2</v>
      </c>
      <c r="AD468">
        <v>8.1000000000000003E-2</v>
      </c>
      <c r="AE468">
        <v>1743.5</v>
      </c>
      <c r="AF468">
        <v>2.98E-2</v>
      </c>
      <c r="AG468">
        <v>8.9999999999999993E-3</v>
      </c>
      <c r="AH468">
        <v>351859.38339999999</v>
      </c>
      <c r="AI468">
        <v>5.57E-2</v>
      </c>
      <c r="AJ468">
        <v>9.0499999999999997E-2</v>
      </c>
      <c r="AK468">
        <v>42383</v>
      </c>
      <c r="AL468">
        <v>0.13550000000000001</v>
      </c>
      <c r="AM468">
        <v>-6.3600000000000004E-2</v>
      </c>
      <c r="AN468">
        <v>0.55842771000000002</v>
      </c>
      <c r="AO468">
        <v>0.24690000000000001</v>
      </c>
      <c r="AP468">
        <v>0.39489999999999997</v>
      </c>
    </row>
    <row r="469" spans="1:42">
      <c r="A469">
        <v>202006</v>
      </c>
      <c r="B469" t="s">
        <v>2008</v>
      </c>
      <c r="C469" t="s">
        <v>2153</v>
      </c>
      <c r="D469" t="s">
        <v>2154</v>
      </c>
      <c r="E469" s="6">
        <f t="shared" si="14"/>
        <v>43983</v>
      </c>
      <c r="F469" s="6" t="str">
        <f t="shared" si="15"/>
        <v>Tennessee-44012</v>
      </c>
      <c r="G469">
        <v>324114</v>
      </c>
      <c r="H469">
        <v>2.93E-2</v>
      </c>
      <c r="I469">
        <v>9.8699999999999996E-2</v>
      </c>
      <c r="J469">
        <v>18234</v>
      </c>
      <c r="K469">
        <v>-9.5399999999999999E-2</v>
      </c>
      <c r="L469">
        <v>-0.32519999999999999</v>
      </c>
      <c r="M469">
        <v>55</v>
      </c>
      <c r="N469">
        <v>-6.7796609999999993E-2</v>
      </c>
      <c r="O469">
        <v>7.8431372999999999E-2</v>
      </c>
      <c r="P469">
        <v>8836</v>
      </c>
      <c r="Q469">
        <v>-2.7300000000000001E-2</v>
      </c>
      <c r="R469">
        <v>-0.20569999999999999</v>
      </c>
      <c r="S469">
        <v>852</v>
      </c>
      <c r="T469">
        <v>8.1199999999999994E-2</v>
      </c>
      <c r="U469">
        <v>0.51060000000000005</v>
      </c>
      <c r="V469">
        <v>4880</v>
      </c>
      <c r="W469">
        <v>4.99E-2</v>
      </c>
      <c r="X469">
        <v>-0.37659999999999999</v>
      </c>
      <c r="Y469">
        <v>14745</v>
      </c>
      <c r="Z469">
        <v>0.16470000000000001</v>
      </c>
      <c r="AA469">
        <v>0.23769999999999999</v>
      </c>
      <c r="AB469">
        <v>141.26609999999999</v>
      </c>
      <c r="AC469">
        <v>2.2800000000000001E-2</v>
      </c>
      <c r="AD469">
        <v>0.1132</v>
      </c>
      <c r="AE469">
        <v>2037.5</v>
      </c>
      <c r="AF469">
        <v>7.7000000000000002E-3</v>
      </c>
      <c r="AG469">
        <v>-2.0400000000000001E-2</v>
      </c>
      <c r="AH469">
        <v>452812.16119999997</v>
      </c>
      <c r="AI469">
        <v>3.9800000000000002E-2</v>
      </c>
      <c r="AJ469">
        <v>0.1225</v>
      </c>
      <c r="AK469">
        <v>32979</v>
      </c>
      <c r="AL469">
        <v>4.8999999999999998E-3</v>
      </c>
      <c r="AM469">
        <v>-0.15290000000000001</v>
      </c>
      <c r="AN469">
        <v>0.80865416300000004</v>
      </c>
      <c r="AO469">
        <v>0.18060000000000001</v>
      </c>
      <c r="AP469">
        <v>0.36780000000000002</v>
      </c>
    </row>
    <row r="470" spans="1:42">
      <c r="A470">
        <v>202006</v>
      </c>
      <c r="B470" t="s">
        <v>2008</v>
      </c>
      <c r="C470" t="s">
        <v>2125</v>
      </c>
      <c r="D470" t="s">
        <v>2126</v>
      </c>
      <c r="E470" s="6">
        <f t="shared" si="14"/>
        <v>43983</v>
      </c>
      <c r="F470" s="6" t="str">
        <f t="shared" si="15"/>
        <v>Georgia-44012</v>
      </c>
      <c r="G470">
        <v>321792</v>
      </c>
      <c r="H470">
        <v>3.8100000000000002E-2</v>
      </c>
      <c r="I470">
        <v>7.2999999999999995E-2</v>
      </c>
      <c r="J470">
        <v>51261</v>
      </c>
      <c r="K470">
        <v>-0.1047</v>
      </c>
      <c r="L470">
        <v>-0.3029</v>
      </c>
      <c r="M470">
        <v>61</v>
      </c>
      <c r="N470">
        <v>-3.1746032E-2</v>
      </c>
      <c r="O470">
        <v>7.0175439000000006E-2</v>
      </c>
      <c r="P470">
        <v>22804</v>
      </c>
      <c r="Q470">
        <v>1.21E-2</v>
      </c>
      <c r="R470">
        <v>-0.17449999999999999</v>
      </c>
      <c r="S470">
        <v>2624</v>
      </c>
      <c r="T470">
        <v>0.13489999999999999</v>
      </c>
      <c r="U470">
        <v>0.12330000000000001</v>
      </c>
      <c r="V470">
        <v>13140</v>
      </c>
      <c r="W470">
        <v>-8.4400000000000003E-2</v>
      </c>
      <c r="X470">
        <v>-0.42249999999999999</v>
      </c>
      <c r="Y470">
        <v>39401</v>
      </c>
      <c r="Z470">
        <v>0.2293</v>
      </c>
      <c r="AA470">
        <v>0.1487</v>
      </c>
      <c r="AB470">
        <v>119.8398437</v>
      </c>
      <c r="AC470">
        <v>2.1499999999999998E-2</v>
      </c>
      <c r="AD470">
        <v>0.1087</v>
      </c>
      <c r="AE470">
        <v>2097</v>
      </c>
      <c r="AF470">
        <v>1.35E-2</v>
      </c>
      <c r="AG470">
        <v>2.7900000000000001E-2</v>
      </c>
      <c r="AH470">
        <v>438061.81880000001</v>
      </c>
      <c r="AI470">
        <v>3.7199999999999997E-2</v>
      </c>
      <c r="AJ470">
        <v>8.5400000000000004E-2</v>
      </c>
      <c r="AK470">
        <v>90662</v>
      </c>
      <c r="AL470">
        <v>1.5100000000000001E-2</v>
      </c>
      <c r="AM470">
        <v>-0.15920000000000001</v>
      </c>
      <c r="AN470">
        <v>0.76863502500000003</v>
      </c>
      <c r="AO470">
        <v>0.2089</v>
      </c>
      <c r="AP470">
        <v>0.30220000000000002</v>
      </c>
    </row>
    <row r="471" spans="1:42">
      <c r="A471">
        <v>202006</v>
      </c>
      <c r="B471" t="s">
        <v>2008</v>
      </c>
      <c r="C471" t="s">
        <v>2167</v>
      </c>
      <c r="D471" t="s">
        <v>2168</v>
      </c>
      <c r="E471" s="6">
        <f t="shared" si="14"/>
        <v>43983</v>
      </c>
      <c r="F471" s="6" t="str">
        <f t="shared" si="15"/>
        <v>Kansas-44012</v>
      </c>
      <c r="G471">
        <v>219900</v>
      </c>
      <c r="H471">
        <v>4.7100000000000003E-2</v>
      </c>
      <c r="I471">
        <v>0.105</v>
      </c>
      <c r="J471">
        <v>6358</v>
      </c>
      <c r="K471">
        <v>-9.2399999999999996E-2</v>
      </c>
      <c r="L471">
        <v>-0.3634</v>
      </c>
      <c r="M471">
        <v>72</v>
      </c>
      <c r="N471">
        <v>-2.7027026999999999E-2</v>
      </c>
      <c r="O471">
        <v>0.22033898299999999</v>
      </c>
      <c r="P471">
        <v>2976</v>
      </c>
      <c r="Q471">
        <v>8.6099999999999996E-2</v>
      </c>
      <c r="R471">
        <v>-0.28799999999999998</v>
      </c>
      <c r="S471">
        <v>128</v>
      </c>
      <c r="T471">
        <v>0</v>
      </c>
      <c r="U471">
        <v>-0.1111</v>
      </c>
      <c r="V471">
        <v>1512</v>
      </c>
      <c r="W471">
        <v>-2.07E-2</v>
      </c>
      <c r="X471">
        <v>-0.50129999999999997</v>
      </c>
      <c r="Y471">
        <v>6412</v>
      </c>
      <c r="Z471">
        <v>0.1401</v>
      </c>
      <c r="AA471">
        <v>3.8685999999999998</v>
      </c>
      <c r="AB471">
        <v>100.9969487</v>
      </c>
      <c r="AC471">
        <v>2.4500000000000001E-2</v>
      </c>
      <c r="AD471">
        <v>7.1800000000000003E-2</v>
      </c>
      <c r="AE471">
        <v>2097.5</v>
      </c>
      <c r="AF471">
        <v>2.8199999999999999E-2</v>
      </c>
      <c r="AG471">
        <v>2.8199999999999999E-2</v>
      </c>
      <c r="AH471">
        <v>314015.78720000002</v>
      </c>
      <c r="AI471">
        <v>4.8300000000000003E-2</v>
      </c>
      <c r="AJ471">
        <v>0.10539999999999999</v>
      </c>
      <c r="AK471">
        <v>12770</v>
      </c>
      <c r="AL471">
        <v>1.12E-2</v>
      </c>
      <c r="AM471">
        <v>0.12970000000000001</v>
      </c>
      <c r="AN471">
        <v>1.0084932369999999</v>
      </c>
      <c r="AO471">
        <v>0.2056</v>
      </c>
      <c r="AP471">
        <v>0.87660000000000005</v>
      </c>
    </row>
    <row r="472" spans="1:42">
      <c r="A472">
        <v>202006</v>
      </c>
      <c r="B472" t="s">
        <v>2008</v>
      </c>
      <c r="C472" t="s">
        <v>2187</v>
      </c>
      <c r="D472" t="s">
        <v>2188</v>
      </c>
      <c r="E472" s="6">
        <f t="shared" si="14"/>
        <v>43983</v>
      </c>
      <c r="F472" s="6" t="str">
        <f t="shared" si="15"/>
        <v>Hawaii-44012</v>
      </c>
      <c r="G472">
        <v>631500</v>
      </c>
      <c r="H472">
        <v>4.0000000000000001E-3</v>
      </c>
      <c r="I472">
        <v>-9.6600000000000005E-2</v>
      </c>
      <c r="J472">
        <v>6851</v>
      </c>
      <c r="K472">
        <v>2.3599999999999999E-2</v>
      </c>
      <c r="L472">
        <v>0.14180000000000001</v>
      </c>
      <c r="M472">
        <v>87.5</v>
      </c>
      <c r="N472">
        <v>9.375E-2</v>
      </c>
      <c r="O472">
        <v>0.15131578900000001</v>
      </c>
      <c r="P472">
        <v>1576</v>
      </c>
      <c r="Q472">
        <v>0.1903</v>
      </c>
      <c r="R472">
        <v>-0.1066</v>
      </c>
      <c r="S472">
        <v>64</v>
      </c>
      <c r="T472">
        <v>0.1429</v>
      </c>
      <c r="U472">
        <v>0.33329999999999999</v>
      </c>
      <c r="V472">
        <v>748</v>
      </c>
      <c r="W472">
        <v>8.09E-2</v>
      </c>
      <c r="X472">
        <v>-0.36820000000000003</v>
      </c>
      <c r="Y472">
        <v>836</v>
      </c>
      <c r="Z472">
        <v>0.2571</v>
      </c>
      <c r="AA472">
        <v>-0.17469999999999999</v>
      </c>
      <c r="AB472">
        <v>514.30253270000003</v>
      </c>
      <c r="AC472">
        <v>9.5999999999999992E-3</v>
      </c>
      <c r="AD472">
        <v>9.9000000000000008E-3</v>
      </c>
      <c r="AE472">
        <v>1214</v>
      </c>
      <c r="AF472">
        <v>0</v>
      </c>
      <c r="AG472">
        <v>-9.6699999999999994E-2</v>
      </c>
      <c r="AH472">
        <v>1142557.594</v>
      </c>
      <c r="AI472">
        <v>-4.0000000000000001E-3</v>
      </c>
      <c r="AJ472">
        <v>-0.14710000000000001</v>
      </c>
      <c r="AK472">
        <v>7687</v>
      </c>
      <c r="AL472">
        <v>4.4699999999999997E-2</v>
      </c>
      <c r="AM472">
        <v>9.6100000000000005E-2</v>
      </c>
      <c r="AN472">
        <v>0.12202598200000001</v>
      </c>
      <c r="AO472">
        <v>2.2700000000000001E-2</v>
      </c>
      <c r="AP472">
        <v>-4.6800000000000001E-2</v>
      </c>
    </row>
    <row r="473" spans="1:42">
      <c r="A473">
        <v>202006</v>
      </c>
      <c r="B473" t="s">
        <v>2008</v>
      </c>
      <c r="C473" t="s">
        <v>2215</v>
      </c>
      <c r="D473" t="s">
        <v>2216</v>
      </c>
      <c r="E473" s="6">
        <f t="shared" si="14"/>
        <v>43983</v>
      </c>
      <c r="F473" s="6" t="str">
        <f t="shared" si="15"/>
        <v>Texas-44012</v>
      </c>
      <c r="G473">
        <v>309950</v>
      </c>
      <c r="H473">
        <v>3.32E-2</v>
      </c>
      <c r="I473">
        <v>3.32E-2</v>
      </c>
      <c r="J473">
        <v>83575</v>
      </c>
      <c r="K473">
        <v>-8.8800000000000004E-2</v>
      </c>
      <c r="L473">
        <v>-0.2384</v>
      </c>
      <c r="M473">
        <v>61</v>
      </c>
      <c r="N473">
        <v>-6.1538462000000002E-2</v>
      </c>
      <c r="O473">
        <v>8.9285714000000002E-2</v>
      </c>
      <c r="P473">
        <v>37324</v>
      </c>
      <c r="Q473">
        <v>4.3400000000000001E-2</v>
      </c>
      <c r="R473">
        <v>-0.15679999999999999</v>
      </c>
      <c r="S473">
        <v>4404</v>
      </c>
      <c r="T473">
        <v>0.23849999999999999</v>
      </c>
      <c r="U473">
        <v>0.48380000000000001</v>
      </c>
      <c r="V473">
        <v>25240</v>
      </c>
      <c r="W473">
        <v>4.0399999999999998E-2</v>
      </c>
      <c r="X473">
        <v>-0.35880000000000001</v>
      </c>
      <c r="Y473">
        <v>57962</v>
      </c>
      <c r="Z473">
        <v>0.251</v>
      </c>
      <c r="AA473">
        <v>0.26869999999999999</v>
      </c>
      <c r="AB473">
        <v>138.78125</v>
      </c>
      <c r="AC473">
        <v>1.2800000000000001E-2</v>
      </c>
      <c r="AD473">
        <v>5.1900000000000002E-2</v>
      </c>
      <c r="AE473">
        <v>2224.5</v>
      </c>
      <c r="AF473">
        <v>1.0200000000000001E-2</v>
      </c>
      <c r="AG473">
        <v>-2.69E-2</v>
      </c>
      <c r="AH473">
        <v>446253.6764</v>
      </c>
      <c r="AI473">
        <v>3.4000000000000002E-2</v>
      </c>
      <c r="AJ473">
        <v>4.99E-2</v>
      </c>
      <c r="AK473">
        <v>141537</v>
      </c>
      <c r="AL473">
        <v>2.52E-2</v>
      </c>
      <c r="AM473">
        <v>-8.9300000000000004E-2</v>
      </c>
      <c r="AN473">
        <v>0.693532755</v>
      </c>
      <c r="AO473">
        <v>0.18840000000000001</v>
      </c>
      <c r="AP473">
        <v>0.2772</v>
      </c>
    </row>
    <row r="474" spans="1:42">
      <c r="A474">
        <v>202006</v>
      </c>
      <c r="B474" t="s">
        <v>2008</v>
      </c>
      <c r="C474" t="s">
        <v>2163</v>
      </c>
      <c r="D474" t="s">
        <v>2164</v>
      </c>
      <c r="E474" s="6">
        <f t="shared" si="14"/>
        <v>43983</v>
      </c>
      <c r="F474" s="6" t="str">
        <f t="shared" si="15"/>
        <v>Wyoming-44012</v>
      </c>
      <c r="G474">
        <v>289900</v>
      </c>
      <c r="H474">
        <v>3.5700000000000003E-2</v>
      </c>
      <c r="I474">
        <v>0.1154</v>
      </c>
      <c r="J474">
        <v>2863</v>
      </c>
      <c r="K474">
        <v>4.7600000000000003E-2</v>
      </c>
      <c r="L474">
        <v>-0.17680000000000001</v>
      </c>
      <c r="M474">
        <v>71.5</v>
      </c>
      <c r="N474">
        <v>-8.3333332999999996E-2</v>
      </c>
      <c r="O474">
        <v>7.0422540000000004E-3</v>
      </c>
      <c r="P474">
        <v>1084</v>
      </c>
      <c r="Q474">
        <v>0.1681</v>
      </c>
      <c r="R474">
        <v>-0.1086</v>
      </c>
      <c r="S474">
        <v>28</v>
      </c>
      <c r="T474">
        <v>0.16669999999999999</v>
      </c>
      <c r="U474">
        <v>0.4</v>
      </c>
      <c r="V474">
        <v>488</v>
      </c>
      <c r="W474">
        <v>0.1193</v>
      </c>
      <c r="X474">
        <v>-0.20780000000000001</v>
      </c>
      <c r="Y474">
        <v>922</v>
      </c>
      <c r="Z474">
        <v>0.15390000000000001</v>
      </c>
      <c r="AA474">
        <v>0.14249999999999999</v>
      </c>
      <c r="AB474">
        <v>128.72116790000001</v>
      </c>
      <c r="AC474">
        <v>1.12E-2</v>
      </c>
      <c r="AD474">
        <v>7.2499999999999995E-2</v>
      </c>
      <c r="AE474">
        <v>2215</v>
      </c>
      <c r="AF474">
        <v>9.5999999999999992E-3</v>
      </c>
      <c r="AG474">
        <v>4.4299999999999999E-2</v>
      </c>
      <c r="AH474">
        <v>674433.00060000003</v>
      </c>
      <c r="AI474">
        <v>4.7000000000000002E-3</v>
      </c>
      <c r="AJ474">
        <v>0.1724</v>
      </c>
      <c r="AK474">
        <v>3785</v>
      </c>
      <c r="AL474">
        <v>7.1599999999999997E-2</v>
      </c>
      <c r="AM474">
        <v>-0.1167</v>
      </c>
      <c r="AN474">
        <v>0.32203981799999998</v>
      </c>
      <c r="AO474">
        <v>2.9700000000000001E-2</v>
      </c>
      <c r="AP474">
        <v>0.09</v>
      </c>
    </row>
    <row r="475" spans="1:42">
      <c r="A475">
        <v>202006</v>
      </c>
      <c r="B475" t="s">
        <v>2008</v>
      </c>
      <c r="C475" t="s">
        <v>2181</v>
      </c>
      <c r="D475" t="s">
        <v>2182</v>
      </c>
      <c r="E475" s="6">
        <f t="shared" si="14"/>
        <v>43983</v>
      </c>
      <c r="F475" s="6" t="str">
        <f t="shared" si="15"/>
        <v>Florida-44012</v>
      </c>
      <c r="G475">
        <v>339900</v>
      </c>
      <c r="H475">
        <v>1.46E-2</v>
      </c>
      <c r="I475">
        <v>5.8999999999999999E-3</v>
      </c>
      <c r="J475">
        <v>122610</v>
      </c>
      <c r="K475">
        <v>-8.2699999999999996E-2</v>
      </c>
      <c r="L475">
        <v>-0.16950000000000001</v>
      </c>
      <c r="M475">
        <v>96.5</v>
      </c>
      <c r="N475">
        <v>0.109195402</v>
      </c>
      <c r="O475">
        <v>0.20624999999999999</v>
      </c>
      <c r="P475">
        <v>37016</v>
      </c>
      <c r="Q475">
        <v>6.4500000000000002E-2</v>
      </c>
      <c r="R475">
        <v>-7.6100000000000001E-2</v>
      </c>
      <c r="S475">
        <v>4720</v>
      </c>
      <c r="T475">
        <v>0.10589999999999999</v>
      </c>
      <c r="U475">
        <v>0.22919999999999999</v>
      </c>
      <c r="V475">
        <v>27052</v>
      </c>
      <c r="W475">
        <v>-2.1600000000000001E-2</v>
      </c>
      <c r="X475">
        <v>-0.31909999999999999</v>
      </c>
      <c r="Y475">
        <v>66805</v>
      </c>
      <c r="Z475">
        <v>0.27610000000000001</v>
      </c>
      <c r="AA475">
        <v>0.1179</v>
      </c>
      <c r="AB475">
        <v>188.796875</v>
      </c>
      <c r="AC475">
        <v>1.8100000000000002E-2</v>
      </c>
      <c r="AD475">
        <v>4.1599999999999998E-2</v>
      </c>
      <c r="AE475">
        <v>1697</v>
      </c>
      <c r="AF475">
        <v>-4.7000000000000002E-3</v>
      </c>
      <c r="AG475">
        <v>-4.2299999999999997E-2</v>
      </c>
      <c r="AH475">
        <v>686601.36100000003</v>
      </c>
      <c r="AI475">
        <v>3.1099999999999999E-2</v>
      </c>
      <c r="AJ475">
        <v>6.5299999999999997E-2</v>
      </c>
      <c r="AK475">
        <v>189415</v>
      </c>
      <c r="AL475">
        <v>1.83E-2</v>
      </c>
      <c r="AM475">
        <v>-8.6699999999999999E-2</v>
      </c>
      <c r="AN475">
        <v>0.54485767900000004</v>
      </c>
      <c r="AO475">
        <v>0.1532</v>
      </c>
      <c r="AP475">
        <v>0.1401</v>
      </c>
    </row>
    <row r="476" spans="1:42">
      <c r="A476">
        <v>202006</v>
      </c>
      <c r="B476" t="s">
        <v>2008</v>
      </c>
      <c r="C476" t="s">
        <v>2171</v>
      </c>
      <c r="D476" t="s">
        <v>2172</v>
      </c>
      <c r="E476" s="6">
        <f t="shared" si="14"/>
        <v>43983</v>
      </c>
      <c r="F476" s="6" t="str">
        <f t="shared" si="15"/>
        <v>Minnesota-44012</v>
      </c>
      <c r="G476">
        <v>309900</v>
      </c>
      <c r="H476">
        <v>-2.9999999999999997E-4</v>
      </c>
      <c r="I476">
        <v>5.0500000000000003E-2</v>
      </c>
      <c r="J476">
        <v>17219</v>
      </c>
      <c r="K476">
        <v>1.5E-3</v>
      </c>
      <c r="L476">
        <v>-0.23449999999999999</v>
      </c>
      <c r="M476">
        <v>46.5</v>
      </c>
      <c r="N476">
        <v>-0.10576923100000001</v>
      </c>
      <c r="O476">
        <v>8.1395349000000006E-2</v>
      </c>
      <c r="P476">
        <v>9404</v>
      </c>
      <c r="Q476">
        <v>7.8899999999999998E-2</v>
      </c>
      <c r="R476">
        <v>-0.18590000000000001</v>
      </c>
      <c r="S476">
        <v>224</v>
      </c>
      <c r="T476">
        <v>0.21740000000000001</v>
      </c>
      <c r="U476">
        <v>-3.4500000000000003E-2</v>
      </c>
      <c r="V476">
        <v>4376</v>
      </c>
      <c r="W476">
        <v>0.20219999999999999</v>
      </c>
      <c r="X476">
        <v>-0.35110000000000002</v>
      </c>
      <c r="Y476">
        <v>12475</v>
      </c>
      <c r="Z476">
        <v>0.19800000000000001</v>
      </c>
      <c r="AA476">
        <v>0.1052</v>
      </c>
      <c r="AB476">
        <v>153.23968529999999</v>
      </c>
      <c r="AC476">
        <v>1.1999999999999999E-3</v>
      </c>
      <c r="AD476">
        <v>6.4000000000000001E-2</v>
      </c>
      <c r="AE476">
        <v>2018.5</v>
      </c>
      <c r="AF476">
        <v>1.1999999999999999E-3</v>
      </c>
      <c r="AG476">
        <v>-8.6E-3</v>
      </c>
      <c r="AH476">
        <v>401603.00209999998</v>
      </c>
      <c r="AI476">
        <v>8.3000000000000001E-3</v>
      </c>
      <c r="AJ476">
        <v>5.2999999999999999E-2</v>
      </c>
      <c r="AK476">
        <v>29694</v>
      </c>
      <c r="AL476">
        <v>7.5600000000000001E-2</v>
      </c>
      <c r="AM476">
        <v>-0.121</v>
      </c>
      <c r="AN476">
        <v>0.72449038899999996</v>
      </c>
      <c r="AO476">
        <v>0.1188</v>
      </c>
      <c r="AP476">
        <v>0.22259999999999999</v>
      </c>
    </row>
    <row r="477" spans="1:42">
      <c r="A477">
        <v>202006</v>
      </c>
      <c r="B477" t="s">
        <v>2008</v>
      </c>
      <c r="C477" t="s">
        <v>2121</v>
      </c>
      <c r="D477" t="s">
        <v>2122</v>
      </c>
      <c r="E477" s="6">
        <f t="shared" si="14"/>
        <v>43983</v>
      </c>
      <c r="F477" s="6" t="str">
        <f t="shared" si="15"/>
        <v>Kentucky-44012</v>
      </c>
      <c r="G477">
        <v>239000</v>
      </c>
      <c r="H477">
        <v>2.1399999999999999E-2</v>
      </c>
      <c r="I477">
        <v>8.6900000000000005E-2</v>
      </c>
      <c r="J477">
        <v>8942</v>
      </c>
      <c r="K477">
        <v>-0.1079</v>
      </c>
      <c r="L477">
        <v>-0.38940000000000002</v>
      </c>
      <c r="M477">
        <v>78.5</v>
      </c>
      <c r="N477">
        <v>6.4102559999999996E-3</v>
      </c>
      <c r="O477">
        <v>0.30833333299999999</v>
      </c>
      <c r="P477">
        <v>3680</v>
      </c>
      <c r="Q477">
        <v>4.07E-2</v>
      </c>
      <c r="R477">
        <v>-0.32600000000000001</v>
      </c>
      <c r="S477">
        <v>160</v>
      </c>
      <c r="T477">
        <v>-2.4400000000000002E-2</v>
      </c>
      <c r="U477">
        <v>8.1100000000000005E-2</v>
      </c>
      <c r="V477">
        <v>2188</v>
      </c>
      <c r="W477">
        <v>6.2100000000000002E-2</v>
      </c>
      <c r="X477">
        <v>-0.4869</v>
      </c>
      <c r="Y477">
        <v>9590</v>
      </c>
      <c r="Z477">
        <v>0.17319999999999999</v>
      </c>
      <c r="AA477">
        <v>0.27900000000000003</v>
      </c>
      <c r="AB477">
        <v>111.80537870000001</v>
      </c>
      <c r="AC477">
        <v>1.2999999999999999E-2</v>
      </c>
      <c r="AD477">
        <v>8.5900000000000004E-2</v>
      </c>
      <c r="AE477">
        <v>1950</v>
      </c>
      <c r="AF477">
        <v>1.1900000000000001E-2</v>
      </c>
      <c r="AG477">
        <v>1.04E-2</v>
      </c>
      <c r="AH477">
        <v>316892.16700000002</v>
      </c>
      <c r="AI477">
        <v>3.6600000000000001E-2</v>
      </c>
      <c r="AJ477">
        <v>9.8699999999999996E-2</v>
      </c>
      <c r="AK477">
        <v>18532</v>
      </c>
      <c r="AL477">
        <v>1.84E-2</v>
      </c>
      <c r="AM477">
        <v>-0.16309999999999999</v>
      </c>
      <c r="AN477">
        <v>1.07246701</v>
      </c>
      <c r="AO477">
        <v>0.25690000000000002</v>
      </c>
      <c r="AP477">
        <v>0.5605</v>
      </c>
    </row>
    <row r="478" spans="1:42">
      <c r="A478">
        <v>202006</v>
      </c>
      <c r="B478" t="s">
        <v>2008</v>
      </c>
      <c r="C478" t="s">
        <v>2177</v>
      </c>
      <c r="D478" t="s">
        <v>2178</v>
      </c>
      <c r="E478" s="6">
        <f t="shared" si="14"/>
        <v>43983</v>
      </c>
      <c r="F478" s="6" t="str">
        <f t="shared" si="15"/>
        <v>New jersey-44012</v>
      </c>
      <c r="G478">
        <v>429500</v>
      </c>
      <c r="H478">
        <v>4.7800000000000002E-2</v>
      </c>
      <c r="I478">
        <v>8.1000000000000003E-2</v>
      </c>
      <c r="J478">
        <v>32860</v>
      </c>
      <c r="K478">
        <v>-1.0200000000000001E-2</v>
      </c>
      <c r="L478">
        <v>-0.3629</v>
      </c>
      <c r="M478">
        <v>60</v>
      </c>
      <c r="N478">
        <v>-0.21052631599999999</v>
      </c>
      <c r="O478">
        <v>0.132075472</v>
      </c>
      <c r="P478">
        <v>16604</v>
      </c>
      <c r="Q478">
        <v>0.40329999999999999</v>
      </c>
      <c r="R478">
        <v>-4.5699999999999998E-2</v>
      </c>
      <c r="S478">
        <v>564</v>
      </c>
      <c r="T478">
        <v>0.76249999999999996</v>
      </c>
      <c r="U478">
        <v>0.30559999999999998</v>
      </c>
      <c r="V478">
        <v>6160</v>
      </c>
      <c r="W478">
        <v>0.17829999999999999</v>
      </c>
      <c r="X478">
        <v>-0.56569999999999998</v>
      </c>
      <c r="Y478">
        <v>7545</v>
      </c>
      <c r="Z478">
        <v>0.29859999999999998</v>
      </c>
      <c r="AA478">
        <v>3.4619</v>
      </c>
      <c r="AB478">
        <v>54.5</v>
      </c>
      <c r="AC478">
        <v>-0.32190000000000002</v>
      </c>
      <c r="AD478">
        <v>0.09</v>
      </c>
      <c r="AE478">
        <v>646</v>
      </c>
      <c r="AF478">
        <v>-0.24970000000000001</v>
      </c>
      <c r="AG478">
        <v>-0.1028</v>
      </c>
      <c r="AH478">
        <v>631927.81669999997</v>
      </c>
      <c r="AI478">
        <v>6.3E-2</v>
      </c>
      <c r="AJ478">
        <v>0.12859999999999999</v>
      </c>
      <c r="AK478">
        <v>40405</v>
      </c>
      <c r="AL478">
        <v>3.5799999999999998E-2</v>
      </c>
      <c r="AM478">
        <v>-0.2414</v>
      </c>
      <c r="AN478">
        <v>0.22961046900000001</v>
      </c>
      <c r="AO478">
        <v>5.4600000000000003E-2</v>
      </c>
      <c r="AP478">
        <v>0.1968</v>
      </c>
    </row>
    <row r="479" spans="1:42">
      <c r="A479">
        <v>202006</v>
      </c>
      <c r="B479" t="s">
        <v>2008</v>
      </c>
      <c r="C479" t="s">
        <v>2201</v>
      </c>
      <c r="D479" t="s">
        <v>2202</v>
      </c>
      <c r="E479" s="6">
        <f t="shared" si="14"/>
        <v>43983</v>
      </c>
      <c r="F479" s="6" t="str">
        <f t="shared" si="15"/>
        <v>Montana-44012</v>
      </c>
      <c r="G479">
        <v>395000</v>
      </c>
      <c r="H479">
        <v>3.95E-2</v>
      </c>
      <c r="I479">
        <v>8.2199999999999995E-2</v>
      </c>
      <c r="J479">
        <v>4943</v>
      </c>
      <c r="K479">
        <v>-1.5299999999999999E-2</v>
      </c>
      <c r="L479">
        <v>-0.30649999999999999</v>
      </c>
      <c r="M479">
        <v>85.5</v>
      </c>
      <c r="N479">
        <v>-7.0652173999999998E-2</v>
      </c>
      <c r="O479">
        <v>0.29545454500000001</v>
      </c>
      <c r="P479">
        <v>1736</v>
      </c>
      <c r="Q479">
        <v>7.1599999999999997E-2</v>
      </c>
      <c r="R479">
        <v>-0.2838</v>
      </c>
      <c r="S479">
        <v>60</v>
      </c>
      <c r="T479">
        <v>0.15379999999999999</v>
      </c>
      <c r="U479">
        <v>0.36359999999999998</v>
      </c>
      <c r="V479">
        <v>744</v>
      </c>
      <c r="W479">
        <v>0.1847</v>
      </c>
      <c r="X479">
        <v>-0.43469999999999998</v>
      </c>
      <c r="Y479">
        <v>3364</v>
      </c>
      <c r="Z479">
        <v>0.30890000000000001</v>
      </c>
      <c r="AA479">
        <v>0.52700000000000002</v>
      </c>
      <c r="AB479">
        <v>188.15858800000001</v>
      </c>
      <c r="AC479">
        <v>1.77E-2</v>
      </c>
      <c r="AD479">
        <v>0.1133</v>
      </c>
      <c r="AE479">
        <v>2205.5</v>
      </c>
      <c r="AF479">
        <v>1.8200000000000001E-2</v>
      </c>
      <c r="AG479">
        <v>2.5000000000000001E-3</v>
      </c>
      <c r="AH479">
        <v>709809.79720000003</v>
      </c>
      <c r="AI479">
        <v>4.5699999999999998E-2</v>
      </c>
      <c r="AJ479">
        <v>0.17580000000000001</v>
      </c>
      <c r="AK479">
        <v>8307</v>
      </c>
      <c r="AL479">
        <v>9.4500000000000001E-2</v>
      </c>
      <c r="AM479">
        <v>-0.10970000000000001</v>
      </c>
      <c r="AN479">
        <v>0.680558365</v>
      </c>
      <c r="AO479">
        <v>0.1686</v>
      </c>
      <c r="AP479">
        <v>0.3715</v>
      </c>
    </row>
    <row r="480" spans="1:42">
      <c r="A480">
        <v>202006</v>
      </c>
      <c r="B480" t="s">
        <v>2008</v>
      </c>
      <c r="C480" t="s">
        <v>2139</v>
      </c>
      <c r="D480" t="s">
        <v>2140</v>
      </c>
      <c r="E480" s="6">
        <f t="shared" si="14"/>
        <v>43983</v>
      </c>
      <c r="F480" s="6" t="str">
        <f t="shared" si="15"/>
        <v>District of columbia-44012</v>
      </c>
      <c r="G480">
        <v>699900</v>
      </c>
      <c r="H480">
        <v>7.1000000000000004E-3</v>
      </c>
      <c r="I480">
        <v>7.6899999999999996E-2</v>
      </c>
      <c r="J480">
        <v>1379</v>
      </c>
      <c r="K480">
        <v>4.1500000000000002E-2</v>
      </c>
      <c r="L480">
        <v>-0.14560000000000001</v>
      </c>
      <c r="M480">
        <v>35.5</v>
      </c>
      <c r="N480">
        <v>-0.174418605</v>
      </c>
      <c r="O480">
        <v>7.5757575999999993E-2</v>
      </c>
      <c r="P480">
        <v>944</v>
      </c>
      <c r="Q480">
        <v>0.2165</v>
      </c>
      <c r="R480">
        <v>-0.13239999999999999</v>
      </c>
      <c r="S480">
        <v>20</v>
      </c>
      <c r="T480">
        <v>0.66669999999999996</v>
      </c>
      <c r="U480">
        <v>0.25</v>
      </c>
      <c r="V480">
        <v>352</v>
      </c>
      <c r="W480">
        <v>4.7600000000000003E-2</v>
      </c>
      <c r="X480">
        <v>-0.4133</v>
      </c>
      <c r="Y480">
        <v>367</v>
      </c>
      <c r="Z480">
        <v>0.15409999999999999</v>
      </c>
      <c r="AA480">
        <v>0.19159999999999999</v>
      </c>
      <c r="AB480">
        <v>548.77880789999995</v>
      </c>
      <c r="AC480">
        <v>3.5000000000000003E-2</v>
      </c>
      <c r="AD480">
        <v>0.1106</v>
      </c>
      <c r="AE480">
        <v>1350</v>
      </c>
      <c r="AF480">
        <v>-6.9999999999999999E-4</v>
      </c>
      <c r="AG480">
        <v>-5.1299999999999998E-2</v>
      </c>
      <c r="AH480">
        <v>1043298.63</v>
      </c>
      <c r="AI480">
        <v>8.0000000000000004E-4</v>
      </c>
      <c r="AJ480">
        <v>6.7799999999999999E-2</v>
      </c>
      <c r="AK480">
        <v>1746</v>
      </c>
      <c r="AL480">
        <v>6.3299999999999995E-2</v>
      </c>
      <c r="AM480">
        <v>-9.1600000000000001E-2</v>
      </c>
      <c r="AN480">
        <v>0.26613488000000002</v>
      </c>
      <c r="AO480">
        <v>2.5999999999999999E-2</v>
      </c>
      <c r="AP480">
        <v>7.5300000000000006E-2</v>
      </c>
    </row>
    <row r="481" spans="1:42">
      <c r="A481">
        <v>202006</v>
      </c>
      <c r="B481" t="s">
        <v>2008</v>
      </c>
      <c r="C481" t="s">
        <v>2185</v>
      </c>
      <c r="D481" t="s">
        <v>2186</v>
      </c>
      <c r="E481" s="6">
        <f t="shared" si="14"/>
        <v>43983</v>
      </c>
      <c r="F481" s="6" t="str">
        <f t="shared" si="15"/>
        <v>North carolina-44012</v>
      </c>
      <c r="G481">
        <v>338379</v>
      </c>
      <c r="H481">
        <v>3.5900000000000001E-2</v>
      </c>
      <c r="I481">
        <v>5.74E-2</v>
      </c>
      <c r="J481">
        <v>30338</v>
      </c>
      <c r="K481">
        <v>-0.1159</v>
      </c>
      <c r="L481">
        <v>-0.32919999999999999</v>
      </c>
      <c r="M481">
        <v>80.5</v>
      </c>
      <c r="N481">
        <v>8.7837838000000001E-2</v>
      </c>
      <c r="O481">
        <v>0.201492537</v>
      </c>
      <c r="P481">
        <v>12484</v>
      </c>
      <c r="Q481">
        <v>6.08E-2</v>
      </c>
      <c r="R481">
        <v>-0.19969999999999999</v>
      </c>
      <c r="S481">
        <v>1676</v>
      </c>
      <c r="T481">
        <v>0.41549999999999998</v>
      </c>
      <c r="U481">
        <v>0.2853</v>
      </c>
      <c r="V481">
        <v>6960</v>
      </c>
      <c r="W481">
        <v>4.3200000000000002E-2</v>
      </c>
      <c r="X481">
        <v>-0.43099999999999999</v>
      </c>
      <c r="Y481">
        <v>22615</v>
      </c>
      <c r="Z481">
        <v>0.21379999999999999</v>
      </c>
      <c r="AA481">
        <v>0.18340000000000001</v>
      </c>
      <c r="AB481">
        <v>140.34375</v>
      </c>
      <c r="AC481">
        <v>5.7000000000000002E-3</v>
      </c>
      <c r="AD481">
        <v>6.6000000000000003E-2</v>
      </c>
      <c r="AE481">
        <v>1997</v>
      </c>
      <c r="AF481">
        <v>9.1000000000000004E-3</v>
      </c>
      <c r="AG481">
        <v>-1.5E-3</v>
      </c>
      <c r="AH481">
        <v>461818.65299999999</v>
      </c>
      <c r="AI481">
        <v>4.1000000000000002E-2</v>
      </c>
      <c r="AJ481">
        <v>8.4599999999999995E-2</v>
      </c>
      <c r="AK481">
        <v>52953</v>
      </c>
      <c r="AL481">
        <v>1E-4</v>
      </c>
      <c r="AM481">
        <v>-0.1769</v>
      </c>
      <c r="AN481">
        <v>0.74543476799999997</v>
      </c>
      <c r="AO481">
        <v>0.2024</v>
      </c>
      <c r="AP481">
        <v>0.32290000000000002</v>
      </c>
    </row>
    <row r="482" spans="1:42">
      <c r="A482">
        <v>202006</v>
      </c>
      <c r="B482" t="s">
        <v>2008</v>
      </c>
      <c r="C482" t="s">
        <v>2221</v>
      </c>
      <c r="D482" t="s">
        <v>2222</v>
      </c>
      <c r="E482" s="6">
        <f t="shared" si="14"/>
        <v>43983</v>
      </c>
      <c r="F482" s="6" t="str">
        <f t="shared" si="15"/>
        <v>Connecticut-44012</v>
      </c>
      <c r="G482">
        <v>397950</v>
      </c>
      <c r="H482">
        <v>2.5899999999999999E-2</v>
      </c>
      <c r="I482">
        <v>6.1199999999999997E-2</v>
      </c>
      <c r="J482">
        <v>17162</v>
      </c>
      <c r="K482">
        <v>9.8900000000000002E-2</v>
      </c>
      <c r="L482">
        <v>-0.28810000000000002</v>
      </c>
      <c r="M482">
        <v>54.5</v>
      </c>
      <c r="N482">
        <v>-0.23239436599999999</v>
      </c>
      <c r="O482">
        <v>-6.0344828000000003E-2</v>
      </c>
      <c r="P482">
        <v>6480</v>
      </c>
      <c r="Q482">
        <v>0.26369999999999999</v>
      </c>
      <c r="R482">
        <v>6.3E-2</v>
      </c>
      <c r="S482">
        <v>248</v>
      </c>
      <c r="T482">
        <v>0.5897</v>
      </c>
      <c r="U482">
        <v>1.0667</v>
      </c>
      <c r="V482">
        <v>2656</v>
      </c>
      <c r="W482">
        <v>0.21390000000000001</v>
      </c>
      <c r="X482">
        <v>-0.55010000000000003</v>
      </c>
      <c r="Y482">
        <v>141</v>
      </c>
      <c r="Z482">
        <v>0.1653</v>
      </c>
      <c r="AA482">
        <v>0.39600000000000002</v>
      </c>
      <c r="AB482">
        <v>181.27260659999999</v>
      </c>
      <c r="AC482">
        <v>1.54E-2</v>
      </c>
      <c r="AD482">
        <v>4.65E-2</v>
      </c>
      <c r="AE482">
        <v>2169</v>
      </c>
      <c r="AF482">
        <v>9.7999999999999997E-3</v>
      </c>
      <c r="AG482">
        <v>9.7999999999999997E-3</v>
      </c>
      <c r="AH482">
        <v>805627.05149999994</v>
      </c>
      <c r="AI482">
        <v>1.9599999999999999E-2</v>
      </c>
      <c r="AJ482">
        <v>6.7400000000000002E-2</v>
      </c>
      <c r="AK482">
        <v>17303</v>
      </c>
      <c r="AL482">
        <v>9.9400000000000002E-2</v>
      </c>
      <c r="AM482">
        <v>-0.28520000000000001</v>
      </c>
      <c r="AN482">
        <v>8.2158260000000007E-3</v>
      </c>
      <c r="AO482">
        <v>5.0000000000000001E-4</v>
      </c>
      <c r="AP482">
        <v>4.0000000000000001E-3</v>
      </c>
    </row>
    <row r="483" spans="1:42">
      <c r="A483">
        <v>202006</v>
      </c>
      <c r="B483" t="s">
        <v>2008</v>
      </c>
      <c r="C483" t="s">
        <v>2137</v>
      </c>
      <c r="D483" t="s">
        <v>2138</v>
      </c>
      <c r="E483" s="6">
        <f t="shared" si="14"/>
        <v>43983</v>
      </c>
      <c r="F483" s="6" t="str">
        <f t="shared" si="15"/>
        <v>Vermont-44012</v>
      </c>
      <c r="G483">
        <v>317000</v>
      </c>
      <c r="H483">
        <v>6.0199999999999997E-2</v>
      </c>
      <c r="I483">
        <v>9.69E-2</v>
      </c>
      <c r="J483">
        <v>3241</v>
      </c>
      <c r="K483">
        <v>-1.2500000000000001E-2</v>
      </c>
      <c r="L483">
        <v>-0.34029999999999999</v>
      </c>
      <c r="M483">
        <v>129</v>
      </c>
      <c r="N483">
        <v>-0.17307692299999999</v>
      </c>
      <c r="O483">
        <v>0.22857142899999999</v>
      </c>
      <c r="P483">
        <v>1060</v>
      </c>
      <c r="Q483">
        <v>0.38019999999999998</v>
      </c>
      <c r="R483">
        <v>-0.18459999999999999</v>
      </c>
      <c r="S483">
        <v>56</v>
      </c>
      <c r="T483">
        <v>0.55559999999999998</v>
      </c>
      <c r="U483">
        <v>1</v>
      </c>
      <c r="V483">
        <v>432</v>
      </c>
      <c r="W483">
        <v>0.3846</v>
      </c>
      <c r="X483">
        <v>-0.47320000000000001</v>
      </c>
      <c r="Y483">
        <v>1216</v>
      </c>
      <c r="Z483">
        <v>0.47749999999999998</v>
      </c>
      <c r="AA483">
        <v>0.23449999999999999</v>
      </c>
      <c r="AB483">
        <v>155.98060340000001</v>
      </c>
      <c r="AC483">
        <v>2.7300000000000001E-2</v>
      </c>
      <c r="AD483">
        <v>7.4399999999999994E-2</v>
      </c>
      <c r="AE483">
        <v>2016</v>
      </c>
      <c r="AF483">
        <v>1.3100000000000001E-2</v>
      </c>
      <c r="AG483">
        <v>3.0000000000000001E-3</v>
      </c>
      <c r="AH483">
        <v>458245.75579999998</v>
      </c>
      <c r="AI483">
        <v>4.2099999999999999E-2</v>
      </c>
      <c r="AJ483">
        <v>0.13469999999999999</v>
      </c>
      <c r="AK483">
        <v>4457</v>
      </c>
      <c r="AL483">
        <v>8.5699999999999998E-2</v>
      </c>
      <c r="AM483">
        <v>-0.24429999999999999</v>
      </c>
      <c r="AN483">
        <v>0.37519284200000003</v>
      </c>
      <c r="AO483">
        <v>0.1244</v>
      </c>
      <c r="AP483">
        <v>0.17469999999999999</v>
      </c>
    </row>
    <row r="484" spans="1:42">
      <c r="A484">
        <v>202006</v>
      </c>
      <c r="B484" t="s">
        <v>2008</v>
      </c>
      <c r="C484" t="s">
        <v>2129</v>
      </c>
      <c r="D484" t="s">
        <v>2130</v>
      </c>
      <c r="E484" s="6">
        <f t="shared" si="14"/>
        <v>43983</v>
      </c>
      <c r="F484" s="6" t="str">
        <f t="shared" si="15"/>
        <v>Massachusetts-44012</v>
      </c>
      <c r="G484">
        <v>599950</v>
      </c>
      <c r="H484">
        <v>4.3400000000000001E-2</v>
      </c>
      <c r="I484">
        <v>9.2799999999999994E-2</v>
      </c>
      <c r="J484">
        <v>13468</v>
      </c>
      <c r="K484">
        <v>7.0000000000000001E-3</v>
      </c>
      <c r="L484">
        <v>-0.33800000000000002</v>
      </c>
      <c r="M484">
        <v>46</v>
      </c>
      <c r="N484">
        <v>-0.303030303</v>
      </c>
      <c r="O484">
        <v>2.2222222E-2</v>
      </c>
      <c r="P484">
        <v>9020</v>
      </c>
      <c r="Q484">
        <v>0.2535</v>
      </c>
      <c r="R484">
        <v>-0.1066</v>
      </c>
      <c r="S484">
        <v>200</v>
      </c>
      <c r="T484">
        <v>0.2195</v>
      </c>
      <c r="U484">
        <v>-0.16669999999999999</v>
      </c>
      <c r="V484">
        <v>3452</v>
      </c>
      <c r="W484">
        <v>0.16309999999999999</v>
      </c>
      <c r="X484">
        <v>-0.50060000000000004</v>
      </c>
      <c r="Y484">
        <v>4612</v>
      </c>
      <c r="Z484">
        <v>0.56979999999999997</v>
      </c>
      <c r="AA484">
        <v>0.3972</v>
      </c>
      <c r="AB484">
        <v>298.76634849999999</v>
      </c>
      <c r="AC484">
        <v>5.4300000000000001E-2</v>
      </c>
      <c r="AD484">
        <v>0.1086</v>
      </c>
      <c r="AE484">
        <v>1975.5</v>
      </c>
      <c r="AF484">
        <v>-2.3E-3</v>
      </c>
      <c r="AG484">
        <v>-1.4200000000000001E-2</v>
      </c>
      <c r="AH484">
        <v>957579.47149999999</v>
      </c>
      <c r="AI484">
        <v>6.9800000000000001E-2</v>
      </c>
      <c r="AJ484">
        <v>0.1265</v>
      </c>
      <c r="AK484">
        <v>18080</v>
      </c>
      <c r="AL484">
        <v>0.1084</v>
      </c>
      <c r="AM484">
        <v>-0.2354</v>
      </c>
      <c r="AN484">
        <v>0.34244134199999998</v>
      </c>
      <c r="AO484">
        <v>0.12280000000000001</v>
      </c>
      <c r="AP484">
        <v>0.1802</v>
      </c>
    </row>
    <row r="485" spans="1:42">
      <c r="A485">
        <v>202006</v>
      </c>
      <c r="B485" t="s">
        <v>2008</v>
      </c>
      <c r="C485" t="s">
        <v>2127</v>
      </c>
      <c r="D485" t="s">
        <v>2128</v>
      </c>
      <c r="E485" s="6">
        <f t="shared" si="14"/>
        <v>43983</v>
      </c>
      <c r="F485" s="6" t="str">
        <f t="shared" si="15"/>
        <v>Virginia-44012</v>
      </c>
      <c r="G485">
        <v>357000</v>
      </c>
      <c r="H485">
        <v>2.01E-2</v>
      </c>
      <c r="I485">
        <v>5.3100000000000001E-2</v>
      </c>
      <c r="J485">
        <v>23332</v>
      </c>
      <c r="K485">
        <v>-8.8300000000000003E-2</v>
      </c>
      <c r="L485">
        <v>-0.35289999999999999</v>
      </c>
      <c r="M485">
        <v>64</v>
      </c>
      <c r="N485">
        <v>6.6666666999999999E-2</v>
      </c>
      <c r="O485">
        <v>0.16363636400000001</v>
      </c>
      <c r="P485">
        <v>11392</v>
      </c>
      <c r="Q485">
        <v>0.1086</v>
      </c>
      <c r="R485">
        <v>-0.17829999999999999</v>
      </c>
      <c r="S485">
        <v>1132</v>
      </c>
      <c r="T485">
        <v>0.62639999999999996</v>
      </c>
      <c r="U485">
        <v>0.79110000000000003</v>
      </c>
      <c r="V485">
        <v>4772</v>
      </c>
      <c r="W485">
        <v>-6.2799999999999995E-2</v>
      </c>
      <c r="X485">
        <v>-0.5101</v>
      </c>
      <c r="Y485">
        <v>13394</v>
      </c>
      <c r="Z485">
        <v>0.1115</v>
      </c>
      <c r="AA485">
        <v>0.21490000000000001</v>
      </c>
      <c r="AB485">
        <v>157.74984309999999</v>
      </c>
      <c r="AC485">
        <v>1.9E-2</v>
      </c>
      <c r="AD485">
        <v>6.7900000000000002E-2</v>
      </c>
      <c r="AE485">
        <v>2192.5</v>
      </c>
      <c r="AF485">
        <v>7.6E-3</v>
      </c>
      <c r="AG485">
        <v>2.5000000000000001E-3</v>
      </c>
      <c r="AH485">
        <v>510882.40830000001</v>
      </c>
      <c r="AI485">
        <v>2.58E-2</v>
      </c>
      <c r="AJ485">
        <v>0.11459999999999999</v>
      </c>
      <c r="AK485">
        <v>36726</v>
      </c>
      <c r="AL485">
        <v>-2.4299999999999999E-2</v>
      </c>
      <c r="AM485">
        <v>-0.22</v>
      </c>
      <c r="AN485">
        <v>0.57406137499999998</v>
      </c>
      <c r="AO485">
        <v>0.1032</v>
      </c>
      <c r="AP485">
        <v>0.26829999999999998</v>
      </c>
    </row>
    <row r="486" spans="1:42">
      <c r="A486">
        <v>202006</v>
      </c>
      <c r="B486" t="s">
        <v>2008</v>
      </c>
      <c r="C486" t="s">
        <v>2207</v>
      </c>
      <c r="D486" t="s">
        <v>2208</v>
      </c>
      <c r="E486" s="6">
        <f t="shared" si="14"/>
        <v>43983</v>
      </c>
      <c r="F486" s="6" t="str">
        <f t="shared" si="15"/>
        <v>Oregon-44012</v>
      </c>
      <c r="G486">
        <v>449925</v>
      </c>
      <c r="H486">
        <v>2.2800000000000001E-2</v>
      </c>
      <c r="I486">
        <v>4.6600000000000003E-2</v>
      </c>
      <c r="J486">
        <v>11024</v>
      </c>
      <c r="K486">
        <v>-8.8300000000000003E-2</v>
      </c>
      <c r="L486">
        <v>-0.38519999999999999</v>
      </c>
      <c r="M486">
        <v>58.5</v>
      </c>
      <c r="N486">
        <v>-2.5000000000000001E-2</v>
      </c>
      <c r="O486">
        <v>0.32954545499999999</v>
      </c>
      <c r="P486">
        <v>5784</v>
      </c>
      <c r="Q486">
        <v>7.4300000000000005E-2</v>
      </c>
      <c r="R486">
        <v>-0.31530000000000002</v>
      </c>
      <c r="S486">
        <v>1560</v>
      </c>
      <c r="T486">
        <v>0.17119999999999999</v>
      </c>
      <c r="U486">
        <v>2.6111</v>
      </c>
      <c r="V486">
        <v>4088</v>
      </c>
      <c r="W486">
        <v>5.8000000000000003E-2</v>
      </c>
      <c r="X486">
        <v>-0.32940000000000003</v>
      </c>
      <c r="Y486">
        <v>10885</v>
      </c>
      <c r="Z486">
        <v>0.27739999999999998</v>
      </c>
      <c r="AA486">
        <v>3.4739</v>
      </c>
      <c r="AB486">
        <v>227.88355540000001</v>
      </c>
      <c r="AC486">
        <v>1.3100000000000001E-2</v>
      </c>
      <c r="AD486">
        <v>3.9800000000000002E-2</v>
      </c>
      <c r="AE486">
        <v>2025</v>
      </c>
      <c r="AF486">
        <v>1.2500000000000001E-2</v>
      </c>
      <c r="AG486">
        <v>1.2500000000000001E-2</v>
      </c>
      <c r="AH486">
        <v>595756.15449999995</v>
      </c>
      <c r="AI486">
        <v>3.6299999999999999E-2</v>
      </c>
      <c r="AJ486">
        <v>6.7400000000000002E-2</v>
      </c>
      <c r="AK486">
        <v>21909</v>
      </c>
      <c r="AL486">
        <v>6.2899999999999998E-2</v>
      </c>
      <c r="AM486">
        <v>7.5800000000000006E-2</v>
      </c>
      <c r="AN486">
        <v>0.98739114699999997</v>
      </c>
      <c r="AO486">
        <v>0.28270000000000001</v>
      </c>
      <c r="AP486">
        <v>0.85170000000000001</v>
      </c>
    </row>
    <row r="487" spans="1:42">
      <c r="A487">
        <v>202006</v>
      </c>
      <c r="B487" t="s">
        <v>2008</v>
      </c>
      <c r="C487" t="s">
        <v>2191</v>
      </c>
      <c r="D487" t="s">
        <v>2192</v>
      </c>
      <c r="E487" s="6">
        <f t="shared" si="14"/>
        <v>43983</v>
      </c>
      <c r="F487" s="6" t="str">
        <f t="shared" si="15"/>
        <v>South dakota-44012</v>
      </c>
      <c r="G487">
        <v>257900</v>
      </c>
      <c r="H487">
        <v>3.2000000000000001E-2</v>
      </c>
      <c r="I487">
        <v>6.1800000000000001E-2</v>
      </c>
      <c r="J487">
        <v>3542</v>
      </c>
      <c r="K487">
        <v>1.8700000000000001E-2</v>
      </c>
      <c r="L487">
        <v>-0.1263</v>
      </c>
      <c r="M487">
        <v>50.5</v>
      </c>
      <c r="N487">
        <v>-2.8846153999999999E-2</v>
      </c>
      <c r="O487">
        <v>0.14772727299999999</v>
      </c>
      <c r="P487">
        <v>1224</v>
      </c>
      <c r="Q487">
        <v>-6.9900000000000004E-2</v>
      </c>
      <c r="R487">
        <v>-0.24260000000000001</v>
      </c>
      <c r="S487">
        <v>36</v>
      </c>
      <c r="T487">
        <v>2</v>
      </c>
      <c r="U487">
        <v>0.28570000000000001</v>
      </c>
      <c r="V487">
        <v>520</v>
      </c>
      <c r="W487">
        <v>0.19270000000000001</v>
      </c>
      <c r="X487">
        <v>-0.2737</v>
      </c>
      <c r="Y487">
        <v>890</v>
      </c>
      <c r="Z487">
        <v>0.1454</v>
      </c>
      <c r="AA487">
        <v>2.4902000000000002</v>
      </c>
      <c r="AB487">
        <v>130.77466029999999</v>
      </c>
      <c r="AC487">
        <v>2.0000000000000001E-4</v>
      </c>
      <c r="AD487">
        <v>6.1600000000000002E-2</v>
      </c>
      <c r="AE487">
        <v>1990</v>
      </c>
      <c r="AF487">
        <v>2.58E-2</v>
      </c>
      <c r="AG487">
        <v>-2.5000000000000001E-3</v>
      </c>
      <c r="AH487">
        <v>329262.36310000002</v>
      </c>
      <c r="AI487">
        <v>2.8299999999999999E-2</v>
      </c>
      <c r="AJ487">
        <v>7.8399999999999997E-2</v>
      </c>
      <c r="AK487">
        <v>4432</v>
      </c>
      <c r="AL487">
        <v>4.1799999999999997E-2</v>
      </c>
      <c r="AM487">
        <v>2.8500000000000001E-2</v>
      </c>
      <c r="AN487">
        <v>0.251270469</v>
      </c>
      <c r="AO487">
        <v>2.7799999999999998E-2</v>
      </c>
      <c r="AP487">
        <v>0.18840000000000001</v>
      </c>
    </row>
    <row r="488" spans="1:42">
      <c r="A488">
        <v>202006</v>
      </c>
      <c r="B488" t="s">
        <v>2008</v>
      </c>
      <c r="C488" t="s">
        <v>2211</v>
      </c>
      <c r="D488" t="s">
        <v>2212</v>
      </c>
      <c r="E488" s="6">
        <f t="shared" si="14"/>
        <v>43983</v>
      </c>
      <c r="F488" s="6" t="str">
        <f t="shared" si="15"/>
        <v>Arkansas-44012</v>
      </c>
      <c r="G488">
        <v>205000</v>
      </c>
      <c r="H488">
        <v>2.5499999999999998E-2</v>
      </c>
      <c r="I488">
        <v>4.2700000000000002E-2</v>
      </c>
      <c r="J488">
        <v>9961</v>
      </c>
      <c r="K488">
        <v>-8.4099999999999994E-2</v>
      </c>
      <c r="L488">
        <v>-0.33729999999999999</v>
      </c>
      <c r="M488">
        <v>83</v>
      </c>
      <c r="N488">
        <v>2.4691358E-2</v>
      </c>
      <c r="O488">
        <v>0.121621622</v>
      </c>
      <c r="P488">
        <v>3304</v>
      </c>
      <c r="Q488">
        <v>4.1599999999999998E-2</v>
      </c>
      <c r="R488">
        <v>-0.24149999999999999</v>
      </c>
      <c r="S488">
        <v>120</v>
      </c>
      <c r="T488">
        <v>0.15379999999999999</v>
      </c>
      <c r="U488">
        <v>7.1400000000000005E-2</v>
      </c>
      <c r="V488">
        <v>1856</v>
      </c>
      <c r="W488">
        <v>0.1542</v>
      </c>
      <c r="X488">
        <v>-0.42570000000000002</v>
      </c>
      <c r="Y488">
        <v>4600</v>
      </c>
      <c r="Z488">
        <v>0.15260000000000001</v>
      </c>
      <c r="AA488">
        <v>0.49399999999999999</v>
      </c>
      <c r="AB488">
        <v>101.9937473</v>
      </c>
      <c r="AC488">
        <v>1.2200000000000001E-2</v>
      </c>
      <c r="AD488">
        <v>5.57E-2</v>
      </c>
      <c r="AE488">
        <v>1968.5</v>
      </c>
      <c r="AF488">
        <v>1.0500000000000001E-2</v>
      </c>
      <c r="AG488">
        <v>2.2100000000000002E-2</v>
      </c>
      <c r="AH488">
        <v>280212.90980000002</v>
      </c>
      <c r="AI488">
        <v>2.6599999999999999E-2</v>
      </c>
      <c r="AJ488">
        <v>5.0599999999999999E-2</v>
      </c>
      <c r="AK488">
        <v>14561</v>
      </c>
      <c r="AL488">
        <v>-2.06E-2</v>
      </c>
      <c r="AM488">
        <v>-0.19600000000000001</v>
      </c>
      <c r="AN488">
        <v>0.461801024</v>
      </c>
      <c r="AO488">
        <v>9.4799999999999995E-2</v>
      </c>
      <c r="AP488">
        <v>0.25700000000000001</v>
      </c>
    </row>
    <row r="489" spans="1:42">
      <c r="A489">
        <v>202006</v>
      </c>
      <c r="B489" t="s">
        <v>2008</v>
      </c>
      <c r="C489" t="s">
        <v>2205</v>
      </c>
      <c r="D489" t="s">
        <v>2206</v>
      </c>
      <c r="E489" s="6">
        <f t="shared" si="14"/>
        <v>43983</v>
      </c>
      <c r="F489" s="6" t="str">
        <f t="shared" si="15"/>
        <v>Idaho-44012</v>
      </c>
      <c r="G489">
        <v>399450</v>
      </c>
      <c r="H489">
        <v>2.4500000000000001E-2</v>
      </c>
      <c r="I489">
        <v>8.8200000000000001E-2</v>
      </c>
      <c r="J489">
        <v>6011</v>
      </c>
      <c r="K489">
        <v>-6.59E-2</v>
      </c>
      <c r="L489">
        <v>-0.26079999999999998</v>
      </c>
      <c r="M489">
        <v>49</v>
      </c>
      <c r="N489">
        <v>-5.7692307999999998E-2</v>
      </c>
      <c r="O489">
        <v>0.16666666699999999</v>
      </c>
      <c r="P489">
        <v>3076</v>
      </c>
      <c r="Q489">
        <v>-1.2999999999999999E-3</v>
      </c>
      <c r="R489">
        <v>-0.23330000000000001</v>
      </c>
      <c r="S489">
        <v>388</v>
      </c>
      <c r="T489">
        <v>0.73209999999999997</v>
      </c>
      <c r="U489">
        <v>1.7714000000000001</v>
      </c>
      <c r="V489">
        <v>1376</v>
      </c>
      <c r="W489">
        <v>-8.0199999999999994E-2</v>
      </c>
      <c r="X489">
        <v>-0.43969999999999998</v>
      </c>
      <c r="Y489">
        <v>5166</v>
      </c>
      <c r="Z489">
        <v>0.32669999999999999</v>
      </c>
      <c r="AA489">
        <v>4.7721</v>
      </c>
      <c r="AB489">
        <v>189.6378205</v>
      </c>
      <c r="AC489">
        <v>2.12E-2</v>
      </c>
      <c r="AD489">
        <v>0.1139</v>
      </c>
      <c r="AE489">
        <v>2212.5</v>
      </c>
      <c r="AF489">
        <v>7.1000000000000004E-3</v>
      </c>
      <c r="AG489">
        <v>2E-3</v>
      </c>
      <c r="AH489">
        <v>635858.12459999998</v>
      </c>
      <c r="AI489">
        <v>4.8099999999999997E-2</v>
      </c>
      <c r="AJ489">
        <v>0.1066</v>
      </c>
      <c r="AK489">
        <v>11177</v>
      </c>
      <c r="AL489">
        <v>8.2100000000000006E-2</v>
      </c>
      <c r="AM489">
        <v>0.2382</v>
      </c>
      <c r="AN489">
        <v>0.85942438899999996</v>
      </c>
      <c r="AO489">
        <v>0.25430000000000003</v>
      </c>
      <c r="AP489">
        <v>0.74939999999999996</v>
      </c>
    </row>
    <row r="490" spans="1:42">
      <c r="A490">
        <v>202006</v>
      </c>
      <c r="B490" t="s">
        <v>2008</v>
      </c>
      <c r="C490" t="s">
        <v>2149</v>
      </c>
      <c r="D490" t="s">
        <v>2150</v>
      </c>
      <c r="E490" s="6">
        <f t="shared" si="14"/>
        <v>43983</v>
      </c>
      <c r="F490" s="6" t="str">
        <f t="shared" si="15"/>
        <v>Alaska-44012</v>
      </c>
      <c r="G490">
        <v>309450</v>
      </c>
      <c r="H490">
        <v>1.7899999999999999E-2</v>
      </c>
      <c r="I490">
        <v>4.02E-2</v>
      </c>
      <c r="J490">
        <v>2518</v>
      </c>
      <c r="K490">
        <v>2.9000000000000001E-2</v>
      </c>
      <c r="L490">
        <v>-0.28220000000000001</v>
      </c>
      <c r="M490">
        <v>55.5</v>
      </c>
      <c r="N490">
        <v>-0.159090909</v>
      </c>
      <c r="O490">
        <v>-9.0163934000000001E-2</v>
      </c>
      <c r="P490">
        <v>1128</v>
      </c>
      <c r="Q490">
        <v>0.24779999999999999</v>
      </c>
      <c r="R490">
        <v>-3.7499999999999999E-2</v>
      </c>
      <c r="S490">
        <v>44</v>
      </c>
      <c r="T490">
        <v>0.375</v>
      </c>
      <c r="U490">
        <v>0.375</v>
      </c>
      <c r="V490">
        <v>744</v>
      </c>
      <c r="W490">
        <v>0.1847</v>
      </c>
      <c r="X490">
        <v>-0.36520000000000002</v>
      </c>
      <c r="Y490">
        <v>120</v>
      </c>
      <c r="Z490">
        <v>0.31869999999999998</v>
      </c>
      <c r="AB490">
        <v>174.87664470000001</v>
      </c>
      <c r="AC490">
        <v>1.32E-2</v>
      </c>
      <c r="AD490">
        <v>4.9599999999999998E-2</v>
      </c>
      <c r="AE490">
        <v>1764</v>
      </c>
      <c r="AF490">
        <v>8.0000000000000002E-3</v>
      </c>
      <c r="AG490">
        <v>-0.02</v>
      </c>
      <c r="AH490">
        <v>353576.01559999998</v>
      </c>
      <c r="AI490">
        <v>1.6199999999999999E-2</v>
      </c>
      <c r="AJ490">
        <v>6.8199999999999997E-2</v>
      </c>
      <c r="AK490">
        <v>2638</v>
      </c>
      <c r="AL490">
        <v>3.9399999999999998E-2</v>
      </c>
      <c r="AM490">
        <v>-0.248</v>
      </c>
      <c r="AN490">
        <v>4.7656871000000003E-2</v>
      </c>
      <c r="AO490">
        <v>1.0500000000000001E-2</v>
      </c>
      <c r="AP490">
        <v>4.7699999999999999E-2</v>
      </c>
    </row>
    <row r="491" spans="1:42">
      <c r="A491">
        <v>202006</v>
      </c>
      <c r="B491" t="s">
        <v>2008</v>
      </c>
      <c r="C491" t="s">
        <v>2199</v>
      </c>
      <c r="D491" t="s">
        <v>2200</v>
      </c>
      <c r="E491" s="6">
        <f t="shared" si="14"/>
        <v>43983</v>
      </c>
      <c r="F491" s="6" t="str">
        <f t="shared" si="15"/>
        <v>Illinois-44012</v>
      </c>
      <c r="G491">
        <v>249995</v>
      </c>
      <c r="H491">
        <v>2.0799999999999999E-2</v>
      </c>
      <c r="I491">
        <v>-5.6300000000000003E-2</v>
      </c>
      <c r="J491">
        <v>44320</v>
      </c>
      <c r="K491">
        <v>-2.0199999999999999E-2</v>
      </c>
      <c r="L491">
        <v>-0.2175</v>
      </c>
      <c r="M491">
        <v>69.5</v>
      </c>
      <c r="N491">
        <v>-4.7945204999999998E-2</v>
      </c>
      <c r="O491">
        <v>0.47872340400000002</v>
      </c>
      <c r="P491">
        <v>20388</v>
      </c>
      <c r="Q491">
        <v>0.20780000000000001</v>
      </c>
      <c r="R491">
        <v>-0.2417</v>
      </c>
      <c r="S491">
        <v>360</v>
      </c>
      <c r="T491">
        <v>0.47539999999999999</v>
      </c>
      <c r="U491">
        <v>-2.1700000000000001E-2</v>
      </c>
      <c r="V491">
        <v>11584</v>
      </c>
      <c r="W491">
        <v>0.1229</v>
      </c>
      <c r="X491">
        <v>-0.40260000000000001</v>
      </c>
      <c r="Y491">
        <v>31031</v>
      </c>
      <c r="Z491">
        <v>0.26479999999999998</v>
      </c>
      <c r="AA491">
        <v>0.1421</v>
      </c>
      <c r="AB491">
        <v>121.740189</v>
      </c>
      <c r="AC491">
        <v>2.1999999999999999E-2</v>
      </c>
      <c r="AD491">
        <v>-2.5700000000000001E-2</v>
      </c>
      <c r="AE491">
        <v>1735</v>
      </c>
      <c r="AF491">
        <v>-1.6999999999999999E-3</v>
      </c>
      <c r="AG491">
        <v>-2.8000000000000001E-2</v>
      </c>
      <c r="AH491">
        <v>373926.8296</v>
      </c>
      <c r="AI491">
        <v>3.04E-2</v>
      </c>
      <c r="AJ491">
        <v>-1.24E-2</v>
      </c>
      <c r="AK491">
        <v>75351</v>
      </c>
      <c r="AL491">
        <v>0.08</v>
      </c>
      <c r="AM491">
        <v>-0.1009</v>
      </c>
      <c r="AN491">
        <v>0.70015794200000003</v>
      </c>
      <c r="AO491">
        <v>0.15770000000000001</v>
      </c>
      <c r="AP491">
        <v>0.22040000000000001</v>
      </c>
    </row>
    <row r="492" spans="1:42">
      <c r="A492">
        <v>202006</v>
      </c>
      <c r="B492" t="s">
        <v>2008</v>
      </c>
      <c r="C492" t="s">
        <v>2193</v>
      </c>
      <c r="D492" t="s">
        <v>2194</v>
      </c>
      <c r="E492" s="6">
        <f t="shared" si="14"/>
        <v>43983</v>
      </c>
      <c r="F492" s="6" t="str">
        <f t="shared" si="15"/>
        <v>Arizona-44012</v>
      </c>
      <c r="G492">
        <v>385632.5</v>
      </c>
      <c r="H492">
        <v>5.0799999999999998E-2</v>
      </c>
      <c r="I492">
        <v>8.0199999999999994E-2</v>
      </c>
      <c r="J492">
        <v>14984</v>
      </c>
      <c r="K492">
        <v>-0.22359999999999999</v>
      </c>
      <c r="L492">
        <v>-0.3881</v>
      </c>
      <c r="M492">
        <v>63</v>
      </c>
      <c r="N492">
        <v>0.125</v>
      </c>
      <c r="O492">
        <v>0.105263158</v>
      </c>
      <c r="P492">
        <v>7624</v>
      </c>
      <c r="Q492">
        <v>-9.1499999999999998E-2</v>
      </c>
      <c r="R492">
        <v>-0.24310000000000001</v>
      </c>
      <c r="S492">
        <v>940</v>
      </c>
      <c r="T492">
        <v>0.32769999999999999</v>
      </c>
      <c r="U492">
        <v>-0.16370000000000001</v>
      </c>
      <c r="V492">
        <v>4684</v>
      </c>
      <c r="W492">
        <v>-0.28810000000000002</v>
      </c>
      <c r="X492">
        <v>-0.53680000000000005</v>
      </c>
      <c r="Y492">
        <v>18865</v>
      </c>
      <c r="Z492">
        <v>0.25119999999999998</v>
      </c>
      <c r="AA492">
        <v>0.14249999999999999</v>
      </c>
      <c r="AB492">
        <v>192.21648279999999</v>
      </c>
      <c r="AC492">
        <v>2.4299999999999999E-2</v>
      </c>
      <c r="AD492">
        <v>0.1047</v>
      </c>
      <c r="AE492">
        <v>2084.5</v>
      </c>
      <c r="AF492">
        <v>2.1299999999999999E-2</v>
      </c>
      <c r="AG492">
        <v>-1.95E-2</v>
      </c>
      <c r="AH492">
        <v>612401.35840000003</v>
      </c>
      <c r="AI492">
        <v>5.1200000000000002E-2</v>
      </c>
      <c r="AJ492">
        <v>0.1095</v>
      </c>
      <c r="AK492">
        <v>33849</v>
      </c>
      <c r="AL492">
        <v>-1.54E-2</v>
      </c>
      <c r="AM492">
        <v>-0.1744</v>
      </c>
      <c r="AN492">
        <v>1.2590096099999999</v>
      </c>
      <c r="AO492">
        <v>0.47770000000000001</v>
      </c>
      <c r="AP492">
        <v>0.5847</v>
      </c>
    </row>
    <row r="493" spans="1:42">
      <c r="A493">
        <v>202006</v>
      </c>
      <c r="B493" t="s">
        <v>2008</v>
      </c>
      <c r="C493" t="s">
        <v>2183</v>
      </c>
      <c r="D493" t="s">
        <v>2184</v>
      </c>
      <c r="E493" s="6">
        <f t="shared" si="14"/>
        <v>43983</v>
      </c>
      <c r="F493" s="6" t="str">
        <f t="shared" si="15"/>
        <v>Wisconsin-44012</v>
      </c>
      <c r="G493">
        <v>275000</v>
      </c>
      <c r="H493">
        <v>4.0000000000000002E-4</v>
      </c>
      <c r="I493">
        <v>7.8899999999999998E-2</v>
      </c>
      <c r="J493">
        <v>14315</v>
      </c>
      <c r="K493">
        <v>-3.5299999999999998E-2</v>
      </c>
      <c r="L493">
        <v>-0.30499999999999999</v>
      </c>
      <c r="M493">
        <v>63</v>
      </c>
      <c r="N493">
        <v>-4.5454544999999999E-2</v>
      </c>
      <c r="O493">
        <v>0.188679245</v>
      </c>
      <c r="P493">
        <v>6660</v>
      </c>
      <c r="Q493">
        <v>0.1227</v>
      </c>
      <c r="R493">
        <v>-0.24970000000000001</v>
      </c>
      <c r="S493">
        <v>180</v>
      </c>
      <c r="T493">
        <v>0.32350000000000001</v>
      </c>
      <c r="U493">
        <v>0.36359999999999998</v>
      </c>
      <c r="V493">
        <v>2904</v>
      </c>
      <c r="W493">
        <v>8.5199999999999998E-2</v>
      </c>
      <c r="X493">
        <v>-0.42380000000000001</v>
      </c>
      <c r="Y493">
        <v>10209</v>
      </c>
      <c r="Z493">
        <v>0.2175</v>
      </c>
      <c r="AA493">
        <v>4.5499999999999999E-2</v>
      </c>
      <c r="AB493">
        <v>137.27689659999999</v>
      </c>
      <c r="AC493">
        <v>-1.6000000000000001E-3</v>
      </c>
      <c r="AD493">
        <v>3.4099999999999998E-2</v>
      </c>
      <c r="AE493">
        <v>1837</v>
      </c>
      <c r="AF493">
        <v>-1.6000000000000001E-3</v>
      </c>
      <c r="AG493">
        <v>1.6000000000000001E-3</v>
      </c>
      <c r="AH493">
        <v>356765.62770000001</v>
      </c>
      <c r="AI493">
        <v>3.7000000000000002E-3</v>
      </c>
      <c r="AJ493">
        <v>6.4000000000000001E-2</v>
      </c>
      <c r="AK493">
        <v>24524</v>
      </c>
      <c r="AL493">
        <v>5.6000000000000001E-2</v>
      </c>
      <c r="AM493">
        <v>-0.1923</v>
      </c>
      <c r="AN493">
        <v>0.71316800599999997</v>
      </c>
      <c r="AO493">
        <v>0.14810000000000001</v>
      </c>
      <c r="AP493">
        <v>0.23910000000000001</v>
      </c>
    </row>
    <row r="494" spans="1:42">
      <c r="A494">
        <v>202006</v>
      </c>
      <c r="B494" t="s">
        <v>2008</v>
      </c>
      <c r="C494" t="s">
        <v>2123</v>
      </c>
      <c r="D494" t="s">
        <v>2124</v>
      </c>
      <c r="E494" s="6">
        <f t="shared" si="14"/>
        <v>43983</v>
      </c>
      <c r="F494" s="6" t="str">
        <f t="shared" si="15"/>
        <v>Ohio-44012</v>
      </c>
      <c r="G494">
        <v>219900</v>
      </c>
      <c r="H494">
        <v>7.2700000000000001E-2</v>
      </c>
      <c r="I494">
        <v>0.105</v>
      </c>
      <c r="J494">
        <v>18254</v>
      </c>
      <c r="K494">
        <v>-8.4900000000000003E-2</v>
      </c>
      <c r="L494">
        <v>-0.38150000000000001</v>
      </c>
      <c r="M494">
        <v>57.5</v>
      </c>
      <c r="N494">
        <v>-0.1015625</v>
      </c>
      <c r="O494">
        <v>0.15</v>
      </c>
      <c r="P494">
        <v>10860</v>
      </c>
      <c r="Q494">
        <v>9.74E-2</v>
      </c>
      <c r="R494">
        <v>-0.28399999999999997</v>
      </c>
      <c r="S494">
        <v>472</v>
      </c>
      <c r="T494">
        <v>0.14560000000000001</v>
      </c>
      <c r="U494">
        <v>0.49370000000000003</v>
      </c>
      <c r="V494">
        <v>5908</v>
      </c>
      <c r="W494">
        <v>6.3399999999999998E-2</v>
      </c>
      <c r="X494">
        <v>-0.44009999999999999</v>
      </c>
      <c r="Y494">
        <v>23346</v>
      </c>
      <c r="Z494">
        <v>0.15040000000000001</v>
      </c>
      <c r="AA494">
        <v>7.8100000000000003E-2</v>
      </c>
      <c r="AB494">
        <v>102.6491142</v>
      </c>
      <c r="AC494">
        <v>2.4299999999999999E-2</v>
      </c>
      <c r="AD494">
        <v>8.9999999999999993E-3</v>
      </c>
      <c r="AE494">
        <v>1768</v>
      </c>
      <c r="AF494">
        <v>2.3099999999999999E-2</v>
      </c>
      <c r="AG494">
        <v>4.9299999999999997E-2</v>
      </c>
      <c r="AH494">
        <v>300868.63339999999</v>
      </c>
      <c r="AI494">
        <v>4.7899999999999998E-2</v>
      </c>
      <c r="AJ494">
        <v>9.1700000000000004E-2</v>
      </c>
      <c r="AK494">
        <v>41600</v>
      </c>
      <c r="AL494">
        <v>3.3799999999999997E-2</v>
      </c>
      <c r="AM494">
        <v>-0.187</v>
      </c>
      <c r="AN494">
        <v>1.2789525580000001</v>
      </c>
      <c r="AO494">
        <v>0.26169999999999999</v>
      </c>
      <c r="AP494">
        <v>0.54530000000000001</v>
      </c>
    </row>
    <row r="495" spans="1:42">
      <c r="A495">
        <v>202006</v>
      </c>
      <c r="B495" t="s">
        <v>2008</v>
      </c>
      <c r="C495" t="s">
        <v>2161</v>
      </c>
      <c r="D495" t="s">
        <v>2162</v>
      </c>
      <c r="E495" s="6">
        <f t="shared" si="14"/>
        <v>43983</v>
      </c>
      <c r="F495" s="6" t="str">
        <f t="shared" si="15"/>
        <v>Colorado-44012</v>
      </c>
      <c r="G495">
        <v>517450</v>
      </c>
      <c r="H495">
        <v>3.49E-2</v>
      </c>
      <c r="I495">
        <v>6.8900000000000003E-2</v>
      </c>
      <c r="J495">
        <v>21313</v>
      </c>
      <c r="K495">
        <v>5.4600000000000003E-2</v>
      </c>
      <c r="L495">
        <v>-0.1789</v>
      </c>
      <c r="M495">
        <v>51</v>
      </c>
      <c r="N495">
        <v>-0.12068965500000001</v>
      </c>
      <c r="O495">
        <v>0.159090909</v>
      </c>
      <c r="P495">
        <v>11820</v>
      </c>
      <c r="Q495">
        <v>0.11509999999999999</v>
      </c>
      <c r="R495">
        <v>-0.15959999999999999</v>
      </c>
      <c r="S495">
        <v>808</v>
      </c>
      <c r="T495">
        <v>0.69750000000000001</v>
      </c>
      <c r="U495">
        <v>0.1348</v>
      </c>
      <c r="V495">
        <v>6788</v>
      </c>
      <c r="W495">
        <v>0.115</v>
      </c>
      <c r="X495">
        <v>-0.29530000000000001</v>
      </c>
      <c r="Y495">
        <v>17240</v>
      </c>
      <c r="Z495">
        <v>0.54949999999999999</v>
      </c>
      <c r="AA495">
        <v>0.1429</v>
      </c>
      <c r="AB495">
        <v>220.078125</v>
      </c>
      <c r="AC495">
        <v>5.0500000000000003E-2</v>
      </c>
      <c r="AD495">
        <v>0.1084</v>
      </c>
      <c r="AE495">
        <v>2370.5</v>
      </c>
      <c r="AF495">
        <v>-1.9599999999999999E-2</v>
      </c>
      <c r="AG495">
        <v>-2.1700000000000001E-2</v>
      </c>
      <c r="AH495">
        <v>900380.63619999995</v>
      </c>
      <c r="AI495">
        <v>2.3800000000000002E-2</v>
      </c>
      <c r="AJ495">
        <v>5.2600000000000001E-2</v>
      </c>
      <c r="AK495">
        <v>38553</v>
      </c>
      <c r="AL495">
        <v>0.2303</v>
      </c>
      <c r="AM495">
        <v>-6.0600000000000001E-2</v>
      </c>
      <c r="AN495">
        <v>0.80889597899999999</v>
      </c>
      <c r="AO495">
        <v>0.25840000000000002</v>
      </c>
      <c r="AP495">
        <v>0.2278</v>
      </c>
    </row>
    <row r="496" spans="1:42">
      <c r="A496">
        <v>202006</v>
      </c>
      <c r="B496" t="s">
        <v>2008</v>
      </c>
      <c r="C496" t="s">
        <v>2159</v>
      </c>
      <c r="D496" t="s">
        <v>2160</v>
      </c>
      <c r="E496" s="6">
        <f t="shared" si="14"/>
        <v>43983</v>
      </c>
      <c r="F496" s="6" t="str">
        <f t="shared" si="15"/>
        <v>Maine-44012</v>
      </c>
      <c r="G496">
        <v>289500</v>
      </c>
      <c r="H496">
        <v>5.2699999999999997E-2</v>
      </c>
      <c r="I496">
        <v>0.1135</v>
      </c>
      <c r="J496">
        <v>5601</v>
      </c>
      <c r="K496">
        <v>4.1000000000000003E-3</v>
      </c>
      <c r="L496">
        <v>-0.34510000000000002</v>
      </c>
      <c r="M496">
        <v>86</v>
      </c>
      <c r="N496">
        <v>-0.20370370400000001</v>
      </c>
      <c r="O496">
        <v>0.32307692300000002</v>
      </c>
      <c r="P496">
        <v>2280</v>
      </c>
      <c r="Q496">
        <v>0.30730000000000002</v>
      </c>
      <c r="R496">
        <v>-0.31080000000000002</v>
      </c>
      <c r="S496">
        <v>52</v>
      </c>
      <c r="T496">
        <v>-7.1400000000000005E-2</v>
      </c>
      <c r="U496">
        <v>-0.1875</v>
      </c>
      <c r="V496">
        <v>884</v>
      </c>
      <c r="W496">
        <v>0.30769999999999997</v>
      </c>
      <c r="X496">
        <v>-0.50449999999999995</v>
      </c>
      <c r="Y496">
        <v>1162</v>
      </c>
      <c r="Z496">
        <v>0.35120000000000001</v>
      </c>
      <c r="AA496">
        <v>0.30859999999999999</v>
      </c>
      <c r="AB496">
        <v>169.0320969</v>
      </c>
      <c r="AC496">
        <v>3.6900000000000002E-2</v>
      </c>
      <c r="AD496">
        <v>0.1187</v>
      </c>
      <c r="AE496">
        <v>1688</v>
      </c>
      <c r="AF496">
        <v>4.7999999999999996E-3</v>
      </c>
      <c r="AG496">
        <v>-9.4000000000000004E-3</v>
      </c>
      <c r="AH496">
        <v>429486.43790000002</v>
      </c>
      <c r="AI496">
        <v>4.1700000000000001E-2</v>
      </c>
      <c r="AJ496">
        <v>0.1164</v>
      </c>
      <c r="AK496">
        <v>6763</v>
      </c>
      <c r="AL496">
        <v>5.0500000000000003E-2</v>
      </c>
      <c r="AM496">
        <v>-0.28360000000000002</v>
      </c>
      <c r="AN496">
        <v>0.20746295300000001</v>
      </c>
      <c r="AO496">
        <v>5.33E-2</v>
      </c>
      <c r="AP496">
        <v>0.1036</v>
      </c>
    </row>
    <row r="497" spans="1:42">
      <c r="A497">
        <v>202006</v>
      </c>
      <c r="B497" t="s">
        <v>2008</v>
      </c>
      <c r="C497" t="s">
        <v>2179</v>
      </c>
      <c r="D497" t="s">
        <v>2180</v>
      </c>
      <c r="E497" s="6">
        <f t="shared" si="14"/>
        <v>43983</v>
      </c>
      <c r="F497" s="6" t="str">
        <f t="shared" si="15"/>
        <v>Maryland-44012</v>
      </c>
      <c r="G497">
        <v>363495</v>
      </c>
      <c r="H497">
        <v>1.8200000000000001E-2</v>
      </c>
      <c r="I497">
        <v>3.8600000000000002E-2</v>
      </c>
      <c r="J497">
        <v>12686</v>
      </c>
      <c r="K497">
        <v>-8.5999999999999993E-2</v>
      </c>
      <c r="L497">
        <v>-0.41920000000000002</v>
      </c>
      <c r="M497">
        <v>52.5</v>
      </c>
      <c r="N497">
        <v>-0.15322580599999999</v>
      </c>
      <c r="O497">
        <v>7.1428570999999996E-2</v>
      </c>
      <c r="P497">
        <v>7208</v>
      </c>
      <c r="Q497">
        <v>0.1603</v>
      </c>
      <c r="R497">
        <v>-0.23580000000000001</v>
      </c>
      <c r="S497">
        <v>480</v>
      </c>
      <c r="T497">
        <v>6.1899999999999997E-2</v>
      </c>
      <c r="U497">
        <v>1.6899999999999998E-2</v>
      </c>
      <c r="V497">
        <v>3532</v>
      </c>
      <c r="W497">
        <v>1.49E-2</v>
      </c>
      <c r="X497">
        <v>-0.53990000000000005</v>
      </c>
      <c r="Y497">
        <v>3991</v>
      </c>
      <c r="Z497">
        <v>0.26419999999999999</v>
      </c>
      <c r="AA497">
        <v>0.13700000000000001</v>
      </c>
      <c r="AB497">
        <v>174.7011163</v>
      </c>
      <c r="AC497">
        <v>4.1000000000000003E-3</v>
      </c>
      <c r="AD497">
        <v>3.2800000000000003E-2</v>
      </c>
      <c r="AE497">
        <v>1918</v>
      </c>
      <c r="AF497">
        <v>1.0500000000000001E-2</v>
      </c>
      <c r="AG497">
        <v>-1.6899999999999998E-2</v>
      </c>
      <c r="AH497">
        <v>501156.4743</v>
      </c>
      <c r="AI497">
        <v>4.2299999999999997E-2</v>
      </c>
      <c r="AJ497">
        <v>8.2000000000000003E-2</v>
      </c>
      <c r="AK497">
        <v>16677</v>
      </c>
      <c r="AL497">
        <v>-2.1100000000000001E-2</v>
      </c>
      <c r="AM497">
        <v>-0.3422</v>
      </c>
      <c r="AN497">
        <v>0.31459877000000003</v>
      </c>
      <c r="AO497">
        <v>8.7099999999999997E-2</v>
      </c>
      <c r="AP497">
        <v>0.15390000000000001</v>
      </c>
    </row>
    <row r="498" spans="1:42">
      <c r="A498">
        <v>202006</v>
      </c>
      <c r="B498" t="s">
        <v>2008</v>
      </c>
      <c r="C498" t="s">
        <v>2157</v>
      </c>
      <c r="D498" t="s">
        <v>2158</v>
      </c>
      <c r="E498" s="6">
        <f t="shared" si="14"/>
        <v>43983</v>
      </c>
      <c r="F498" s="6" t="str">
        <f t="shared" si="15"/>
        <v>Iowa-44012</v>
      </c>
      <c r="G498">
        <v>224950</v>
      </c>
      <c r="H498">
        <v>1.0999999999999999E-2</v>
      </c>
      <c r="I498">
        <v>2.3E-2</v>
      </c>
      <c r="J498">
        <v>12163</v>
      </c>
      <c r="K498">
        <v>-4.8000000000000001E-2</v>
      </c>
      <c r="L498">
        <v>-0.1236</v>
      </c>
      <c r="M498">
        <v>77</v>
      </c>
      <c r="N498">
        <v>4.0540540999999999E-2</v>
      </c>
      <c r="O498">
        <v>0.375</v>
      </c>
      <c r="P498">
        <v>4284</v>
      </c>
      <c r="Q498">
        <v>2.8799999999999999E-2</v>
      </c>
      <c r="R498">
        <v>-0.1459</v>
      </c>
      <c r="S498">
        <v>388</v>
      </c>
      <c r="T498">
        <v>0.36620000000000003</v>
      </c>
      <c r="U498">
        <v>5.4300000000000001E-2</v>
      </c>
      <c r="V498">
        <v>3512</v>
      </c>
      <c r="W498">
        <v>0.1492</v>
      </c>
      <c r="X498">
        <v>-0.25779999999999997</v>
      </c>
      <c r="Y498">
        <v>8465</v>
      </c>
      <c r="Z498">
        <v>0.1431</v>
      </c>
      <c r="AA498">
        <v>0.57720000000000005</v>
      </c>
      <c r="AB498">
        <v>128.9021444</v>
      </c>
      <c r="AC498">
        <v>1.1299999999999999E-2</v>
      </c>
      <c r="AD498">
        <v>2.41E-2</v>
      </c>
      <c r="AE498">
        <v>1643</v>
      </c>
      <c r="AF498">
        <v>2.3999999999999998E-3</v>
      </c>
      <c r="AG498">
        <v>-6.0000000000000001E-3</v>
      </c>
      <c r="AH498">
        <v>262244.9608</v>
      </c>
      <c r="AI498">
        <v>2.35E-2</v>
      </c>
      <c r="AJ498">
        <v>2.0500000000000001E-2</v>
      </c>
      <c r="AK498">
        <v>20628</v>
      </c>
      <c r="AL498">
        <v>2.2100000000000002E-2</v>
      </c>
      <c r="AM498">
        <v>7.1900000000000006E-2</v>
      </c>
      <c r="AN498">
        <v>0.69596316700000005</v>
      </c>
      <c r="AO498">
        <v>0.1164</v>
      </c>
      <c r="AP498">
        <v>0.30919999999999997</v>
      </c>
    </row>
    <row r="499" spans="1:42">
      <c r="A499">
        <v>202006</v>
      </c>
      <c r="B499" t="s">
        <v>2008</v>
      </c>
      <c r="C499" t="s">
        <v>2133</v>
      </c>
      <c r="D499" t="s">
        <v>2134</v>
      </c>
      <c r="E499" s="6">
        <f t="shared" si="14"/>
        <v>43983</v>
      </c>
      <c r="F499" s="6" t="str">
        <f t="shared" si="15"/>
        <v>Washington-44012</v>
      </c>
      <c r="G499">
        <v>499475</v>
      </c>
      <c r="H499">
        <v>2.0400000000000001E-2</v>
      </c>
      <c r="I499">
        <v>3.5200000000000002E-2</v>
      </c>
      <c r="J499">
        <v>13616</v>
      </c>
      <c r="K499">
        <v>-1.5900000000000001E-2</v>
      </c>
      <c r="L499">
        <v>-0.27050000000000002</v>
      </c>
      <c r="M499">
        <v>42</v>
      </c>
      <c r="N499">
        <v>-0.106382979</v>
      </c>
      <c r="O499">
        <v>0.16666666699999999</v>
      </c>
      <c r="P499">
        <v>9424</v>
      </c>
      <c r="Q499">
        <v>0.10249999999999999</v>
      </c>
      <c r="R499">
        <v>-0.16039999999999999</v>
      </c>
      <c r="S499">
        <v>912</v>
      </c>
      <c r="T499">
        <v>0.52</v>
      </c>
      <c r="U499">
        <v>1.5909</v>
      </c>
      <c r="V499">
        <v>3496</v>
      </c>
      <c r="W499">
        <v>7.3700000000000002E-2</v>
      </c>
      <c r="X499">
        <v>-0.46279999999999999</v>
      </c>
      <c r="Y499">
        <v>14537</v>
      </c>
      <c r="Z499">
        <v>0.21310000000000001</v>
      </c>
      <c r="AA499">
        <v>0.19620000000000001</v>
      </c>
      <c r="AB499">
        <v>243.76538830000001</v>
      </c>
      <c r="AC499">
        <v>1.46E-2</v>
      </c>
      <c r="AD499">
        <v>6.3600000000000004E-2</v>
      </c>
      <c r="AE499">
        <v>2026.5</v>
      </c>
      <c r="AF499">
        <v>3.2000000000000002E-3</v>
      </c>
      <c r="AG499">
        <v>-2.4799999999999999E-2</v>
      </c>
      <c r="AH499">
        <v>687799.01699999999</v>
      </c>
      <c r="AI499">
        <v>3.5799999999999998E-2</v>
      </c>
      <c r="AJ499">
        <v>2.76E-2</v>
      </c>
      <c r="AK499">
        <v>28153</v>
      </c>
      <c r="AL499">
        <v>9.0399999999999994E-2</v>
      </c>
      <c r="AM499">
        <v>-8.6499999999999994E-2</v>
      </c>
      <c r="AN499">
        <v>1.0676410110000001</v>
      </c>
      <c r="AO499">
        <v>0.2016</v>
      </c>
      <c r="AP499">
        <v>0.41660000000000003</v>
      </c>
    </row>
    <row r="500" spans="1:42">
      <c r="A500">
        <v>202006</v>
      </c>
      <c r="B500" t="s">
        <v>2008</v>
      </c>
      <c r="C500" t="s">
        <v>2195</v>
      </c>
      <c r="D500" t="s">
        <v>2196</v>
      </c>
      <c r="E500" s="6">
        <f t="shared" si="14"/>
        <v>43983</v>
      </c>
      <c r="F500" s="6" t="str">
        <f t="shared" si="15"/>
        <v>Rhode island-44012</v>
      </c>
      <c r="G500">
        <v>424950</v>
      </c>
      <c r="H500">
        <v>6.2600000000000003E-2</v>
      </c>
      <c r="I500">
        <v>0.13320000000000001</v>
      </c>
      <c r="J500">
        <v>2164</v>
      </c>
      <c r="K500">
        <v>-6.4799999999999996E-2</v>
      </c>
      <c r="L500">
        <v>-0.41320000000000001</v>
      </c>
      <c r="M500">
        <v>53.5</v>
      </c>
      <c r="N500">
        <v>-0.150793651</v>
      </c>
      <c r="O500">
        <v>0.16304347799999999</v>
      </c>
      <c r="P500">
        <v>1244</v>
      </c>
      <c r="Q500">
        <v>0.1147</v>
      </c>
      <c r="R500">
        <v>-0.29160000000000003</v>
      </c>
      <c r="S500">
        <v>16</v>
      </c>
      <c r="T500">
        <v>-0.2</v>
      </c>
      <c r="U500">
        <v>-0.33329999999999999</v>
      </c>
      <c r="V500">
        <v>412</v>
      </c>
      <c r="W500">
        <v>1.9800000000000002E-2</v>
      </c>
      <c r="X500">
        <v>-0.56540000000000001</v>
      </c>
      <c r="Y500">
        <v>2532</v>
      </c>
      <c r="Z500">
        <v>0.27300000000000002</v>
      </c>
      <c r="AA500">
        <v>-6.4600000000000005E-2</v>
      </c>
      <c r="AB500">
        <v>241.74507819999999</v>
      </c>
      <c r="AC500">
        <v>2.1600000000000001E-2</v>
      </c>
      <c r="AD500">
        <v>0.10639999999999999</v>
      </c>
      <c r="AE500">
        <v>1750</v>
      </c>
      <c r="AF500">
        <v>1.6299999999999999E-2</v>
      </c>
      <c r="AG500">
        <v>3.8600000000000002E-2</v>
      </c>
      <c r="AH500">
        <v>732387.03419999999</v>
      </c>
      <c r="AI500">
        <v>8.1600000000000006E-2</v>
      </c>
      <c r="AJ500">
        <v>0.20580000000000001</v>
      </c>
      <c r="AK500">
        <v>4696</v>
      </c>
      <c r="AL500">
        <v>9.1300000000000006E-2</v>
      </c>
      <c r="AM500">
        <v>-0.26569999999999999</v>
      </c>
      <c r="AN500">
        <v>1.170055453</v>
      </c>
      <c r="AO500">
        <v>0.3105</v>
      </c>
      <c r="AP500">
        <v>0.43609999999999999</v>
      </c>
    </row>
    <row r="501" spans="1:42">
      <c r="A501">
        <v>202006</v>
      </c>
      <c r="B501" t="s">
        <v>2008</v>
      </c>
      <c r="C501" t="s">
        <v>2151</v>
      </c>
      <c r="D501" t="s">
        <v>2152</v>
      </c>
      <c r="E501" s="6">
        <f t="shared" si="14"/>
        <v>43983</v>
      </c>
      <c r="F501" s="6" t="str">
        <f t="shared" si="15"/>
        <v>California-44012</v>
      </c>
      <c r="G501">
        <v>662000</v>
      </c>
      <c r="H501">
        <v>6.7699999999999996E-2</v>
      </c>
      <c r="I501">
        <v>0.12590000000000001</v>
      </c>
      <c r="J501">
        <v>61454</v>
      </c>
      <c r="K501">
        <v>-5.8200000000000002E-2</v>
      </c>
      <c r="L501">
        <v>-0.29499999999999998</v>
      </c>
      <c r="M501">
        <v>51</v>
      </c>
      <c r="N501">
        <v>-0.13559321999999999</v>
      </c>
      <c r="O501">
        <v>0.186046512</v>
      </c>
      <c r="P501">
        <v>34704</v>
      </c>
      <c r="Q501">
        <v>3.8199999999999998E-2</v>
      </c>
      <c r="R501">
        <v>-0.21229999999999999</v>
      </c>
      <c r="S501">
        <v>1768</v>
      </c>
      <c r="T501">
        <v>0.27379999999999999</v>
      </c>
      <c r="U501">
        <v>-2.4299999999999999E-2</v>
      </c>
      <c r="V501">
        <v>14340</v>
      </c>
      <c r="W501">
        <v>-0.02</v>
      </c>
      <c r="X501">
        <v>-0.49919999999999998</v>
      </c>
      <c r="Y501">
        <v>51007</v>
      </c>
      <c r="Z501">
        <v>0.37090000000000001</v>
      </c>
      <c r="AA501">
        <v>9.4799999999999995E-2</v>
      </c>
      <c r="AB501">
        <v>362.5625</v>
      </c>
      <c r="AC501">
        <v>7.1900000000000006E-2</v>
      </c>
      <c r="AD501">
        <v>0.15490000000000001</v>
      </c>
      <c r="AE501">
        <v>1873.5</v>
      </c>
      <c r="AF501">
        <v>4.0000000000000001E-3</v>
      </c>
      <c r="AG501">
        <v>-3.5000000000000001E-3</v>
      </c>
      <c r="AH501">
        <v>1345918.574</v>
      </c>
      <c r="AI501">
        <v>7.3499999999999996E-2</v>
      </c>
      <c r="AJ501">
        <v>0.2291</v>
      </c>
      <c r="AK501">
        <v>112461</v>
      </c>
      <c r="AL501">
        <v>9.7699999999999995E-2</v>
      </c>
      <c r="AM501">
        <v>-0.15920000000000001</v>
      </c>
      <c r="AN501">
        <v>0.83000292899999994</v>
      </c>
      <c r="AO501">
        <v>0.25979999999999998</v>
      </c>
      <c r="AP501">
        <v>0.29549999999999998</v>
      </c>
    </row>
    <row r="502" spans="1:42">
      <c r="A502">
        <v>202006</v>
      </c>
      <c r="B502" t="s">
        <v>2008</v>
      </c>
      <c r="C502" t="s">
        <v>2143</v>
      </c>
      <c r="D502" t="s">
        <v>2144</v>
      </c>
      <c r="E502" s="6">
        <f t="shared" si="14"/>
        <v>43983</v>
      </c>
      <c r="F502" s="6" t="str">
        <f t="shared" si="15"/>
        <v>Mississippi-44012</v>
      </c>
      <c r="G502">
        <v>216950</v>
      </c>
      <c r="H502">
        <v>2.24E-2</v>
      </c>
      <c r="I502">
        <v>8.48E-2</v>
      </c>
      <c r="J502">
        <v>7822</v>
      </c>
      <c r="K502">
        <v>-8.1699999999999995E-2</v>
      </c>
      <c r="L502">
        <v>-0.28870000000000001</v>
      </c>
      <c r="M502">
        <v>99.5</v>
      </c>
      <c r="N502">
        <v>5.8510637999999997E-2</v>
      </c>
      <c r="O502">
        <v>0.22839506200000001</v>
      </c>
      <c r="P502">
        <v>2288</v>
      </c>
      <c r="Q502">
        <v>4.3799999999999999E-2</v>
      </c>
      <c r="R502">
        <v>-0.18049999999999999</v>
      </c>
      <c r="S502">
        <v>156</v>
      </c>
      <c r="T502">
        <v>8.3299999999999999E-2</v>
      </c>
      <c r="U502">
        <v>0.3448</v>
      </c>
      <c r="V502">
        <v>1464</v>
      </c>
      <c r="W502">
        <v>-3.4299999999999997E-2</v>
      </c>
      <c r="X502">
        <v>-0.40200000000000002</v>
      </c>
      <c r="Y502">
        <v>3893</v>
      </c>
      <c r="Z502">
        <v>4.82E-2</v>
      </c>
      <c r="AA502">
        <v>0.37130000000000002</v>
      </c>
      <c r="AB502">
        <v>101.3495372</v>
      </c>
      <c r="AC502">
        <v>1.32E-2</v>
      </c>
      <c r="AD502">
        <v>6.4799999999999996E-2</v>
      </c>
      <c r="AE502">
        <v>2007</v>
      </c>
      <c r="AF502">
        <v>3.5000000000000001E-3</v>
      </c>
      <c r="AG502">
        <v>1.67E-2</v>
      </c>
      <c r="AH502">
        <v>277224.7942</v>
      </c>
      <c r="AI502">
        <v>2.1000000000000001E-2</v>
      </c>
      <c r="AJ502">
        <v>5.3199999999999997E-2</v>
      </c>
      <c r="AK502">
        <v>11715</v>
      </c>
      <c r="AL502">
        <v>-4.2299999999999997E-2</v>
      </c>
      <c r="AM502">
        <v>-0.1532</v>
      </c>
      <c r="AN502">
        <v>0.497698798</v>
      </c>
      <c r="AO502">
        <v>6.1699999999999998E-2</v>
      </c>
      <c r="AP502">
        <v>0.23949999999999999</v>
      </c>
    </row>
    <row r="503" spans="1:42">
      <c r="A503">
        <v>202006</v>
      </c>
      <c r="B503" t="s">
        <v>2008</v>
      </c>
      <c r="C503" t="s">
        <v>2217</v>
      </c>
      <c r="D503" t="s">
        <v>2218</v>
      </c>
      <c r="E503" s="6">
        <f t="shared" si="14"/>
        <v>43983</v>
      </c>
      <c r="F503" s="6" t="str">
        <f t="shared" si="15"/>
        <v>Nebraska-44012</v>
      </c>
      <c r="G503">
        <v>255100</v>
      </c>
      <c r="H503">
        <v>4.0000000000000002E-4</v>
      </c>
      <c r="I503">
        <v>2.8500000000000001E-2</v>
      </c>
      <c r="J503">
        <v>4332</v>
      </c>
      <c r="K503">
        <v>-8.1799999999999998E-2</v>
      </c>
      <c r="L503">
        <v>-0.20180000000000001</v>
      </c>
      <c r="M503">
        <v>66</v>
      </c>
      <c r="N503">
        <v>-1.4925373E-2</v>
      </c>
      <c r="O503">
        <v>0.46666666699999998</v>
      </c>
      <c r="P503">
        <v>1928</v>
      </c>
      <c r="Q503">
        <v>-9.2299999999999993E-2</v>
      </c>
      <c r="R503">
        <v>-0.27079999999999999</v>
      </c>
      <c r="S503">
        <v>204</v>
      </c>
      <c r="T503">
        <v>0.7</v>
      </c>
      <c r="U503">
        <v>0.96150000000000002</v>
      </c>
      <c r="V503">
        <v>816</v>
      </c>
      <c r="W503">
        <v>6.8099999999999994E-2</v>
      </c>
      <c r="X503">
        <v>-0.43020000000000003</v>
      </c>
      <c r="Y503">
        <v>4901</v>
      </c>
      <c r="Z503">
        <v>0.12280000000000001</v>
      </c>
      <c r="AA503">
        <v>9.1259999999999994</v>
      </c>
      <c r="AB503">
        <v>119.5481783</v>
      </c>
      <c r="AC503">
        <v>1.1000000000000001E-3</v>
      </c>
      <c r="AD503">
        <v>2.35E-2</v>
      </c>
      <c r="AE503">
        <v>1983</v>
      </c>
      <c r="AF503">
        <v>3.0000000000000001E-3</v>
      </c>
      <c r="AG503">
        <v>5.5999999999999999E-3</v>
      </c>
      <c r="AH503">
        <v>304132.67950000003</v>
      </c>
      <c r="AI503">
        <v>1.04E-2</v>
      </c>
      <c r="AJ503">
        <v>3.4200000000000001E-2</v>
      </c>
      <c r="AK503">
        <v>9233</v>
      </c>
      <c r="AL503">
        <v>1.6500000000000001E-2</v>
      </c>
      <c r="AM503">
        <v>0.56200000000000006</v>
      </c>
      <c r="AN503">
        <v>1.131348107</v>
      </c>
      <c r="AO503">
        <v>0.20619999999999999</v>
      </c>
      <c r="AP503">
        <v>1.0422</v>
      </c>
    </row>
    <row r="504" spans="1:42">
      <c r="A504">
        <v>202006</v>
      </c>
      <c r="B504" t="s">
        <v>2008</v>
      </c>
      <c r="C504" t="s">
        <v>2209</v>
      </c>
      <c r="D504" t="s">
        <v>2210</v>
      </c>
      <c r="E504" s="6">
        <f t="shared" si="14"/>
        <v>43983</v>
      </c>
      <c r="F504" s="6" t="str">
        <f t="shared" si="15"/>
        <v>Missouri-44012</v>
      </c>
      <c r="G504">
        <v>229900</v>
      </c>
      <c r="H504">
        <v>2.18E-2</v>
      </c>
      <c r="I504">
        <v>6.9800000000000001E-2</v>
      </c>
      <c r="J504">
        <v>15665</v>
      </c>
      <c r="K504">
        <v>-7.46E-2</v>
      </c>
      <c r="L504">
        <v>-0.32229999999999998</v>
      </c>
      <c r="M504">
        <v>74</v>
      </c>
      <c r="N504">
        <v>1.369863E-2</v>
      </c>
      <c r="O504">
        <v>0.233333333</v>
      </c>
      <c r="P504">
        <v>7064</v>
      </c>
      <c r="Q504">
        <v>9.0800000000000006E-2</v>
      </c>
      <c r="R504">
        <v>-0.23880000000000001</v>
      </c>
      <c r="S504">
        <v>380</v>
      </c>
      <c r="T504">
        <v>0.31940000000000002</v>
      </c>
      <c r="U504">
        <v>9.1999999999999998E-2</v>
      </c>
      <c r="V504">
        <v>3816</v>
      </c>
      <c r="W504">
        <v>0.15079999999999999</v>
      </c>
      <c r="X504">
        <v>-0.43680000000000002</v>
      </c>
      <c r="Y504">
        <v>14647</v>
      </c>
      <c r="Z504">
        <v>0.17549999999999999</v>
      </c>
      <c r="AA504">
        <v>0.49309999999999998</v>
      </c>
      <c r="AB504">
        <v>113.42325099999999</v>
      </c>
      <c r="AC504">
        <v>1.5699999999999999E-2</v>
      </c>
      <c r="AD504">
        <v>2.75E-2</v>
      </c>
      <c r="AE504">
        <v>1882.5</v>
      </c>
      <c r="AF504">
        <v>1.9199999999999998E-2</v>
      </c>
      <c r="AG504">
        <v>4.58E-2</v>
      </c>
      <c r="AH504">
        <v>312834.43369999999</v>
      </c>
      <c r="AI504">
        <v>3.6400000000000002E-2</v>
      </c>
      <c r="AJ504">
        <v>8.6699999999999999E-2</v>
      </c>
      <c r="AK504">
        <v>30312</v>
      </c>
      <c r="AL504">
        <v>3.15E-2</v>
      </c>
      <c r="AM504">
        <v>-7.9299999999999995E-2</v>
      </c>
      <c r="AN504">
        <v>0.93501436299999996</v>
      </c>
      <c r="AO504">
        <v>0.19889999999999999</v>
      </c>
      <c r="AP504">
        <v>0.51060000000000005</v>
      </c>
    </row>
    <row r="505" spans="1:42">
      <c r="A505">
        <v>202006</v>
      </c>
      <c r="B505" t="s">
        <v>2008</v>
      </c>
      <c r="C505" t="s">
        <v>2213</v>
      </c>
      <c r="D505" t="s">
        <v>2214</v>
      </c>
      <c r="E505" s="6">
        <f t="shared" si="14"/>
        <v>43983</v>
      </c>
      <c r="F505" s="6" t="str">
        <f t="shared" si="15"/>
        <v>Alabama-44012</v>
      </c>
      <c r="G505">
        <v>258762.5</v>
      </c>
      <c r="H505">
        <v>3.3099999999999997E-2</v>
      </c>
      <c r="I505">
        <v>8.3099999999999993E-2</v>
      </c>
      <c r="J505">
        <v>16333</v>
      </c>
      <c r="K505">
        <v>-8.2699999999999996E-2</v>
      </c>
      <c r="L505">
        <v>-0.28839999999999999</v>
      </c>
      <c r="M505">
        <v>77</v>
      </c>
      <c r="N505">
        <v>1.3157894999999999E-2</v>
      </c>
      <c r="O505">
        <v>8.4507042000000004E-2</v>
      </c>
      <c r="P505">
        <v>5832</v>
      </c>
      <c r="Q505">
        <v>-2.0799999999999999E-2</v>
      </c>
      <c r="R505">
        <v>-0.16159999999999999</v>
      </c>
      <c r="S505">
        <v>876</v>
      </c>
      <c r="T505">
        <v>0.27329999999999999</v>
      </c>
      <c r="U505">
        <v>0.46</v>
      </c>
      <c r="V505">
        <v>3292</v>
      </c>
      <c r="W505">
        <v>3.2599999999999997E-2</v>
      </c>
      <c r="X505">
        <v>-0.376</v>
      </c>
      <c r="Y505">
        <v>6940</v>
      </c>
      <c r="Z505">
        <v>0.17050000000000001</v>
      </c>
      <c r="AA505">
        <v>1.6498999999999999</v>
      </c>
      <c r="AB505">
        <v>115.05555560000001</v>
      </c>
      <c r="AC505">
        <v>8.8999999999999999E-3</v>
      </c>
      <c r="AD505">
        <v>6.6900000000000001E-2</v>
      </c>
      <c r="AE505">
        <v>2073.5</v>
      </c>
      <c r="AF505">
        <v>1.3899999999999999E-2</v>
      </c>
      <c r="AG505">
        <v>3.6799999999999999E-2</v>
      </c>
      <c r="AH505">
        <v>337072.7525</v>
      </c>
      <c r="AI505">
        <v>2.0899999999999998E-2</v>
      </c>
      <c r="AJ505">
        <v>8.14E-2</v>
      </c>
      <c r="AK505">
        <v>23273</v>
      </c>
      <c r="AL505">
        <v>-1.9400000000000001E-2</v>
      </c>
      <c r="AM505">
        <v>-8.9899999999999994E-2</v>
      </c>
      <c r="AN505">
        <v>0.42490663099999998</v>
      </c>
      <c r="AO505">
        <v>9.1899999999999996E-2</v>
      </c>
      <c r="AP505">
        <v>0.31080000000000002</v>
      </c>
    </row>
    <row r="506" spans="1:42">
      <c r="A506">
        <v>202006</v>
      </c>
      <c r="B506" t="s">
        <v>2008</v>
      </c>
      <c r="C506" t="s">
        <v>2165</v>
      </c>
      <c r="D506" t="s">
        <v>2166</v>
      </c>
      <c r="E506" s="6">
        <f t="shared" si="14"/>
        <v>43983</v>
      </c>
      <c r="F506" s="6" t="str">
        <f t="shared" si="15"/>
        <v>New york-44012</v>
      </c>
      <c r="G506">
        <v>499949.5</v>
      </c>
      <c r="H506">
        <v>1.9E-3</v>
      </c>
      <c r="I506">
        <v>0.01</v>
      </c>
      <c r="J506">
        <v>62506</v>
      </c>
      <c r="K506">
        <v>3.7100000000000001E-2</v>
      </c>
      <c r="L506">
        <v>-0.1802</v>
      </c>
      <c r="M506">
        <v>79</v>
      </c>
      <c r="N506">
        <v>6.7567567999999995E-2</v>
      </c>
      <c r="O506">
        <v>0.234375</v>
      </c>
      <c r="P506">
        <v>21748</v>
      </c>
      <c r="Q506">
        <v>0.55120000000000002</v>
      </c>
      <c r="R506">
        <v>-5.8900000000000001E-2</v>
      </c>
      <c r="S506">
        <v>852</v>
      </c>
      <c r="T506">
        <v>0.44900000000000001</v>
      </c>
      <c r="U506">
        <v>0.26790000000000003</v>
      </c>
      <c r="V506">
        <v>7544</v>
      </c>
      <c r="W506">
        <v>0.46310000000000001</v>
      </c>
      <c r="X506">
        <v>-0.57899999999999996</v>
      </c>
      <c r="Y506">
        <v>31100</v>
      </c>
      <c r="Z506">
        <v>0.1041</v>
      </c>
      <c r="AA506">
        <v>1.0136000000000001</v>
      </c>
      <c r="AB506">
        <v>195.8392857</v>
      </c>
      <c r="AC506">
        <v>3.2800000000000003E-2</v>
      </c>
      <c r="AD506">
        <v>0.20150000000000001</v>
      </c>
      <c r="AE506">
        <v>1562</v>
      </c>
      <c r="AF506">
        <v>1.43E-2</v>
      </c>
      <c r="AG506">
        <v>3.1699999999999999E-2</v>
      </c>
      <c r="AH506">
        <v>1063961.67</v>
      </c>
      <c r="AI506">
        <v>-9.1000000000000004E-3</v>
      </c>
      <c r="AJ506">
        <v>-1.3899999999999999E-2</v>
      </c>
      <c r="AK506">
        <v>93606</v>
      </c>
      <c r="AL506">
        <v>5.8400000000000001E-2</v>
      </c>
      <c r="AM506">
        <v>2.0899999999999998E-2</v>
      </c>
      <c r="AN506">
        <v>0.49755223500000001</v>
      </c>
      <c r="AO506">
        <v>3.0200000000000001E-2</v>
      </c>
      <c r="AP506">
        <v>0.29499999999999998</v>
      </c>
    </row>
    <row r="507" spans="1:42">
      <c r="A507">
        <v>202006</v>
      </c>
      <c r="B507" t="s">
        <v>2008</v>
      </c>
      <c r="C507" t="s">
        <v>2131</v>
      </c>
      <c r="D507" t="s">
        <v>2132</v>
      </c>
      <c r="E507" s="6">
        <f t="shared" si="14"/>
        <v>43983</v>
      </c>
      <c r="F507" s="6" t="str">
        <f t="shared" si="15"/>
        <v>South carolina-44012</v>
      </c>
      <c r="G507">
        <v>290408</v>
      </c>
      <c r="H507">
        <v>4.8999999999999998E-3</v>
      </c>
      <c r="I507">
        <v>4.8999999999999998E-3</v>
      </c>
      <c r="J507">
        <v>22213</v>
      </c>
      <c r="K507">
        <v>-0.1002</v>
      </c>
      <c r="L507">
        <v>-0.24990000000000001</v>
      </c>
      <c r="M507">
        <v>85.5</v>
      </c>
      <c r="N507">
        <v>8.2278481000000001E-2</v>
      </c>
      <c r="O507">
        <v>0.17123287700000001</v>
      </c>
      <c r="P507">
        <v>7380</v>
      </c>
      <c r="Q507">
        <v>2.4400000000000002E-2</v>
      </c>
      <c r="R507">
        <v>-0.1943</v>
      </c>
      <c r="S507">
        <v>1240</v>
      </c>
      <c r="T507">
        <v>0.53469999999999995</v>
      </c>
      <c r="U507">
        <v>0.23019999999999999</v>
      </c>
      <c r="V507">
        <v>5664</v>
      </c>
      <c r="W507">
        <v>6.4699999999999994E-2</v>
      </c>
      <c r="X507">
        <v>-0.31819999999999998</v>
      </c>
      <c r="Y507">
        <v>14536</v>
      </c>
      <c r="Z507">
        <v>0.21260000000000001</v>
      </c>
      <c r="AA507">
        <v>0.2208</v>
      </c>
      <c r="AB507">
        <v>125.72188</v>
      </c>
      <c r="AC507">
        <v>-1.18E-2</v>
      </c>
      <c r="AD507">
        <v>0.1424</v>
      </c>
      <c r="AE507">
        <v>1690</v>
      </c>
      <c r="AF507">
        <v>-1.9699999999999999E-2</v>
      </c>
      <c r="AG507">
        <v>6.4199999999999993E-2</v>
      </c>
      <c r="AH507">
        <v>442034.21679999999</v>
      </c>
      <c r="AI507">
        <v>1.9400000000000001E-2</v>
      </c>
      <c r="AJ507">
        <v>3.1699999999999999E-2</v>
      </c>
      <c r="AK507">
        <v>36749</v>
      </c>
      <c r="AL507">
        <v>2.0999999999999999E-3</v>
      </c>
      <c r="AM507">
        <v>-0.1149</v>
      </c>
      <c r="AN507">
        <v>0.65439157299999995</v>
      </c>
      <c r="AO507">
        <v>0.16880000000000001</v>
      </c>
      <c r="AP507">
        <v>0.25230000000000002</v>
      </c>
    </row>
    <row r="508" spans="1:42">
      <c r="A508">
        <v>202006</v>
      </c>
      <c r="B508" t="s">
        <v>2008</v>
      </c>
      <c r="C508" t="s">
        <v>2175</v>
      </c>
      <c r="D508" t="s">
        <v>2176</v>
      </c>
      <c r="E508" s="6">
        <f t="shared" si="14"/>
        <v>43983</v>
      </c>
      <c r="F508" s="6" t="str">
        <f t="shared" si="15"/>
        <v>Nevada-44012</v>
      </c>
      <c r="G508">
        <v>349950</v>
      </c>
      <c r="H508">
        <v>1.14E-2</v>
      </c>
      <c r="I508">
        <v>2.9399999999999999E-2</v>
      </c>
      <c r="J508">
        <v>11031</v>
      </c>
      <c r="K508">
        <v>-2.8799999999999999E-2</v>
      </c>
      <c r="L508">
        <v>-0.14510000000000001</v>
      </c>
      <c r="M508">
        <v>55.5</v>
      </c>
      <c r="N508">
        <v>-8.9285709999999997E-3</v>
      </c>
      <c r="O508">
        <v>0.20652173900000001</v>
      </c>
      <c r="P508">
        <v>4344</v>
      </c>
      <c r="Q508">
        <v>8.7099999999999997E-2</v>
      </c>
      <c r="R508">
        <v>-0.27500000000000002</v>
      </c>
      <c r="S508">
        <v>348</v>
      </c>
      <c r="T508">
        <v>0.26090000000000002</v>
      </c>
      <c r="U508">
        <v>8.7499999999999994E-2</v>
      </c>
      <c r="V508">
        <v>2972</v>
      </c>
      <c r="W508">
        <v>-5.3499999999999999E-2</v>
      </c>
      <c r="X508">
        <v>-0.46779999999999999</v>
      </c>
      <c r="Y508">
        <v>2186</v>
      </c>
      <c r="Z508">
        <v>0.30819999999999997</v>
      </c>
      <c r="AA508">
        <v>-0.36530000000000001</v>
      </c>
      <c r="AB508">
        <v>186.11204609999999</v>
      </c>
      <c r="AC508">
        <v>6.7000000000000002E-3</v>
      </c>
      <c r="AD508">
        <v>4.4600000000000001E-2</v>
      </c>
      <c r="AE508">
        <v>1895</v>
      </c>
      <c r="AF508">
        <v>8.0000000000000002E-3</v>
      </c>
      <c r="AG508">
        <v>-1.15E-2</v>
      </c>
      <c r="AH508">
        <v>606593.67960000003</v>
      </c>
      <c r="AI508">
        <v>2.9600000000000001E-2</v>
      </c>
      <c r="AJ508">
        <v>5.6099999999999997E-2</v>
      </c>
      <c r="AK508">
        <v>13217</v>
      </c>
      <c r="AL508">
        <v>1.44E-2</v>
      </c>
      <c r="AM508">
        <v>-0.1915</v>
      </c>
      <c r="AN508">
        <v>0.19816879700000001</v>
      </c>
      <c r="AO508">
        <v>5.0999999999999997E-2</v>
      </c>
      <c r="AP508">
        <v>-6.8699999999999997E-2</v>
      </c>
    </row>
    <row r="509" spans="1:42">
      <c r="A509">
        <v>202006</v>
      </c>
      <c r="B509" t="s">
        <v>2008</v>
      </c>
      <c r="C509" t="s">
        <v>2203</v>
      </c>
      <c r="D509" t="s">
        <v>2204</v>
      </c>
      <c r="E509" s="6">
        <f t="shared" si="14"/>
        <v>43983</v>
      </c>
      <c r="F509" s="6" t="str">
        <f t="shared" si="15"/>
        <v>West virginia-44012</v>
      </c>
      <c r="G509">
        <v>173700</v>
      </c>
      <c r="H509">
        <v>2.18E-2</v>
      </c>
      <c r="I509">
        <v>-9.4999999999999998E-3</v>
      </c>
      <c r="J509">
        <v>5318</v>
      </c>
      <c r="K509">
        <v>-6.4199999999999993E-2</v>
      </c>
      <c r="L509">
        <v>-0.34129999999999999</v>
      </c>
      <c r="M509">
        <v>101</v>
      </c>
      <c r="N509">
        <v>5.2083333000000002E-2</v>
      </c>
      <c r="O509">
        <v>0.278481013</v>
      </c>
      <c r="P509">
        <v>1568</v>
      </c>
      <c r="Q509">
        <v>0.1232</v>
      </c>
      <c r="R509">
        <v>-0.21759999999999999</v>
      </c>
      <c r="S509">
        <v>56</v>
      </c>
      <c r="T509">
        <v>0.16669999999999999</v>
      </c>
      <c r="U509">
        <v>-0.36359999999999998</v>
      </c>
      <c r="V509">
        <v>1064</v>
      </c>
      <c r="W509">
        <v>0.10829999999999999</v>
      </c>
      <c r="X509">
        <v>-0.4022</v>
      </c>
      <c r="Y509">
        <v>2533</v>
      </c>
      <c r="Z509">
        <v>0.1646</v>
      </c>
      <c r="AA509">
        <v>0.28320000000000001</v>
      </c>
      <c r="AB509">
        <v>82.976017440000007</v>
      </c>
      <c r="AC509">
        <v>-4.3E-3</v>
      </c>
      <c r="AD509">
        <v>-4.7E-2</v>
      </c>
      <c r="AE509">
        <v>1642</v>
      </c>
      <c r="AF509">
        <v>-1.8E-3</v>
      </c>
      <c r="AG509">
        <v>-2.2599999999999999E-2</v>
      </c>
      <c r="AH509">
        <v>245562.215</v>
      </c>
      <c r="AI509">
        <v>2.9000000000000001E-2</v>
      </c>
      <c r="AJ509">
        <v>3.4500000000000003E-2</v>
      </c>
      <c r="AK509">
        <v>7851</v>
      </c>
      <c r="AL509">
        <v>-8.9999999999999998E-4</v>
      </c>
      <c r="AM509">
        <v>-0.21859999999999999</v>
      </c>
      <c r="AN509">
        <v>0.47630688199999999</v>
      </c>
      <c r="AO509">
        <v>9.3600000000000003E-2</v>
      </c>
      <c r="AP509">
        <v>0.23180000000000001</v>
      </c>
    </row>
    <row r="510" spans="1:42">
      <c r="A510">
        <v>202006</v>
      </c>
      <c r="B510" t="s">
        <v>2008</v>
      </c>
      <c r="C510" t="s">
        <v>2147</v>
      </c>
      <c r="D510" t="s">
        <v>2148</v>
      </c>
      <c r="E510" s="6">
        <f t="shared" si="14"/>
        <v>43983</v>
      </c>
      <c r="F510" s="6" t="str">
        <f t="shared" si="15"/>
        <v>New hampshire-44012</v>
      </c>
      <c r="G510">
        <v>395000</v>
      </c>
      <c r="H510">
        <v>2.6200000000000001E-2</v>
      </c>
      <c r="I510">
        <v>0.12889999999999999</v>
      </c>
      <c r="J510">
        <v>3510</v>
      </c>
      <c r="K510">
        <v>-3.09E-2</v>
      </c>
      <c r="L510">
        <v>-0.39100000000000001</v>
      </c>
      <c r="M510">
        <v>53</v>
      </c>
      <c r="N510">
        <v>-0.196969697</v>
      </c>
      <c r="O510">
        <v>8.1632652999999999E-2</v>
      </c>
      <c r="P510">
        <v>2172</v>
      </c>
      <c r="Q510">
        <v>0.15529999999999999</v>
      </c>
      <c r="R510">
        <v>-0.25819999999999999</v>
      </c>
      <c r="S510">
        <v>100</v>
      </c>
      <c r="T510">
        <v>4.1700000000000001E-2</v>
      </c>
      <c r="U510">
        <v>0.25</v>
      </c>
      <c r="V510">
        <v>716</v>
      </c>
      <c r="W510">
        <v>0.17760000000000001</v>
      </c>
      <c r="X510">
        <v>-0.52139999999999997</v>
      </c>
      <c r="Y510">
        <v>2439</v>
      </c>
      <c r="Z510">
        <v>0.31269999999999998</v>
      </c>
      <c r="AA510">
        <v>-3.2099999999999997E-2</v>
      </c>
      <c r="AB510">
        <v>187.93337260000001</v>
      </c>
      <c r="AC510">
        <v>1.3599999999999999E-2</v>
      </c>
      <c r="AD510">
        <v>0.1019</v>
      </c>
      <c r="AE510">
        <v>2011</v>
      </c>
      <c r="AF510">
        <v>5.4999999999999997E-3</v>
      </c>
      <c r="AG510">
        <v>-2E-3</v>
      </c>
      <c r="AH510">
        <v>501616.18320000003</v>
      </c>
      <c r="AI510">
        <v>2.5499999999999998E-2</v>
      </c>
      <c r="AJ510">
        <v>8.7400000000000005E-2</v>
      </c>
      <c r="AK510">
        <v>5949</v>
      </c>
      <c r="AL510">
        <v>8.5599999999999996E-2</v>
      </c>
      <c r="AM510">
        <v>-0.28189999999999998</v>
      </c>
      <c r="AN510">
        <v>0.69487179499999996</v>
      </c>
      <c r="AO510">
        <v>0.18190000000000001</v>
      </c>
      <c r="AP510">
        <v>0.25769999999999998</v>
      </c>
    </row>
    <row r="511" spans="1:42">
      <c r="A511">
        <v>202006</v>
      </c>
      <c r="B511" t="s">
        <v>2008</v>
      </c>
      <c r="C511" t="s">
        <v>2145</v>
      </c>
      <c r="D511" t="s">
        <v>2146</v>
      </c>
      <c r="E511" s="6">
        <f t="shared" si="14"/>
        <v>43983</v>
      </c>
      <c r="F511" s="6" t="str">
        <f t="shared" si="15"/>
        <v>Indiana-44012</v>
      </c>
      <c r="G511">
        <v>234950</v>
      </c>
      <c r="H511">
        <v>2.1999999999999999E-2</v>
      </c>
      <c r="I511">
        <v>6.8400000000000002E-2</v>
      </c>
      <c r="J511">
        <v>11341</v>
      </c>
      <c r="K511">
        <v>-0.10290000000000001</v>
      </c>
      <c r="L511">
        <v>-0.35189999999999999</v>
      </c>
      <c r="M511">
        <v>58</v>
      </c>
      <c r="N511">
        <v>-9.375E-2</v>
      </c>
      <c r="O511">
        <v>0.13725490200000001</v>
      </c>
      <c r="P511">
        <v>6092</v>
      </c>
      <c r="Q511">
        <v>-1.2999999999999999E-3</v>
      </c>
      <c r="R511">
        <v>-0.28699999999999998</v>
      </c>
      <c r="S511">
        <v>276</v>
      </c>
      <c r="T511">
        <v>0.38</v>
      </c>
      <c r="U511">
        <v>0.4375</v>
      </c>
      <c r="V511">
        <v>3640</v>
      </c>
      <c r="W511">
        <v>4.24E-2</v>
      </c>
      <c r="X511">
        <v>-0.42109999999999997</v>
      </c>
      <c r="Y511">
        <v>8874</v>
      </c>
      <c r="Z511">
        <v>0.17649999999999999</v>
      </c>
      <c r="AA511">
        <v>0.127</v>
      </c>
      <c r="AB511">
        <v>107.0300213</v>
      </c>
      <c r="AC511">
        <v>1.7399999999999999E-2</v>
      </c>
      <c r="AD511">
        <v>9.2799999999999994E-2</v>
      </c>
      <c r="AE511">
        <v>2016</v>
      </c>
      <c r="AF511">
        <v>1.2E-2</v>
      </c>
      <c r="AG511">
        <v>-1.5599999999999999E-2</v>
      </c>
      <c r="AH511">
        <v>301664.8223</v>
      </c>
      <c r="AI511">
        <v>3.7400000000000003E-2</v>
      </c>
      <c r="AJ511">
        <v>5.1999999999999998E-2</v>
      </c>
      <c r="AK511">
        <v>20215</v>
      </c>
      <c r="AL511">
        <v>1.5E-3</v>
      </c>
      <c r="AM511">
        <v>-0.20330000000000001</v>
      </c>
      <c r="AN511">
        <v>0.78247068200000003</v>
      </c>
      <c r="AO511">
        <v>0.18579999999999999</v>
      </c>
      <c r="AP511">
        <v>0.33250000000000002</v>
      </c>
    </row>
    <row r="512" spans="1:42">
      <c r="A512">
        <v>202005</v>
      </c>
      <c r="B512" t="s">
        <v>2008</v>
      </c>
      <c r="C512" t="s">
        <v>2219</v>
      </c>
      <c r="D512" t="s">
        <v>2220</v>
      </c>
      <c r="E512" s="6">
        <f t="shared" si="14"/>
        <v>43952</v>
      </c>
      <c r="F512" s="6" t="str">
        <f t="shared" si="15"/>
        <v>Oklahoma-43982</v>
      </c>
      <c r="G512">
        <v>229900</v>
      </c>
      <c r="H512">
        <v>2.1999999999999999E-2</v>
      </c>
      <c r="I512">
        <v>9.5200000000000007E-2</v>
      </c>
      <c r="J512">
        <v>11629</v>
      </c>
      <c r="K512">
        <v>-6.6199999999999995E-2</v>
      </c>
      <c r="L512">
        <v>-0.22470000000000001</v>
      </c>
      <c r="M512">
        <v>64</v>
      </c>
      <c r="N512">
        <v>9.4017093999999996E-2</v>
      </c>
      <c r="O512">
        <v>0.14285714299999999</v>
      </c>
      <c r="P512">
        <v>4532</v>
      </c>
      <c r="Q512">
        <v>0.1668</v>
      </c>
      <c r="R512">
        <v>-0.18720000000000001</v>
      </c>
      <c r="S512">
        <v>228</v>
      </c>
      <c r="T512">
        <v>0.21279999999999999</v>
      </c>
      <c r="U512">
        <v>0.3256</v>
      </c>
      <c r="V512">
        <v>2600</v>
      </c>
      <c r="W512">
        <v>0.2195</v>
      </c>
      <c r="X512">
        <v>-0.32640000000000002</v>
      </c>
      <c r="Y512">
        <v>3403</v>
      </c>
      <c r="Z512">
        <v>0.19489999999999999</v>
      </c>
      <c r="AA512">
        <v>3.6600000000000001E-2</v>
      </c>
      <c r="AB512">
        <v>112.6389702</v>
      </c>
      <c r="AC512">
        <v>2.3400000000000001E-2</v>
      </c>
      <c r="AD512">
        <v>9.1700000000000004E-2</v>
      </c>
      <c r="AE512">
        <v>1966</v>
      </c>
      <c r="AF512">
        <v>1.6500000000000001E-2</v>
      </c>
      <c r="AG512">
        <v>8.5000000000000006E-3</v>
      </c>
      <c r="AH512">
        <v>303269.27510000003</v>
      </c>
      <c r="AI512">
        <v>3.6499999999999998E-2</v>
      </c>
      <c r="AJ512">
        <v>8.1199999999999994E-2</v>
      </c>
      <c r="AK512">
        <v>15032</v>
      </c>
      <c r="AL512">
        <v>-1.7600000000000001E-2</v>
      </c>
      <c r="AM512">
        <v>-0.17780000000000001</v>
      </c>
      <c r="AN512">
        <v>0.29263049299999999</v>
      </c>
      <c r="AO512">
        <v>6.3899999999999998E-2</v>
      </c>
      <c r="AP512">
        <v>7.3800000000000004E-2</v>
      </c>
    </row>
    <row r="513" spans="1:42">
      <c r="A513">
        <v>202005</v>
      </c>
      <c r="B513" t="s">
        <v>2008</v>
      </c>
      <c r="C513" t="s">
        <v>2161</v>
      </c>
      <c r="D513" t="s">
        <v>2162</v>
      </c>
      <c r="E513" s="6">
        <f t="shared" si="14"/>
        <v>43952</v>
      </c>
      <c r="F513" s="6" t="str">
        <f t="shared" si="15"/>
        <v>Colorado-43982</v>
      </c>
      <c r="G513">
        <v>500000</v>
      </c>
      <c r="H513">
        <v>4.0000000000000002E-4</v>
      </c>
      <c r="I513">
        <v>4.2900000000000001E-2</v>
      </c>
      <c r="J513">
        <v>20210</v>
      </c>
      <c r="K513">
        <v>0.1074</v>
      </c>
      <c r="L513">
        <v>-0.128</v>
      </c>
      <c r="M513">
        <v>58</v>
      </c>
      <c r="N513">
        <v>0.12621359200000001</v>
      </c>
      <c r="O513">
        <v>0.30337078699999998</v>
      </c>
      <c r="P513">
        <v>10600</v>
      </c>
      <c r="Q513">
        <v>0.74109999999999998</v>
      </c>
      <c r="R513">
        <v>-0.2044</v>
      </c>
      <c r="S513">
        <v>476</v>
      </c>
      <c r="T513">
        <v>7.2099999999999997E-2</v>
      </c>
      <c r="U513">
        <v>-0.26989999999999997</v>
      </c>
      <c r="V513">
        <v>6088</v>
      </c>
      <c r="W513">
        <v>1.3893</v>
      </c>
      <c r="X513">
        <v>-0.17330000000000001</v>
      </c>
      <c r="Y513">
        <v>11126</v>
      </c>
      <c r="Z513">
        <v>0.18579999999999999</v>
      </c>
      <c r="AA513">
        <v>-0.28039999999999998</v>
      </c>
      <c r="AB513">
        <v>209.5</v>
      </c>
      <c r="AC513">
        <v>-5.3E-3</v>
      </c>
      <c r="AD513">
        <v>6.1400000000000003E-2</v>
      </c>
      <c r="AE513">
        <v>2418</v>
      </c>
      <c r="AF513">
        <v>2.07E-2</v>
      </c>
      <c r="AG513">
        <v>2.0000000000000001E-4</v>
      </c>
      <c r="AH513">
        <v>879416.20920000004</v>
      </c>
      <c r="AI513">
        <v>-3.61E-2</v>
      </c>
      <c r="AJ513">
        <v>2.29E-2</v>
      </c>
      <c r="AK513">
        <v>31336</v>
      </c>
      <c r="AL513">
        <v>0.13400000000000001</v>
      </c>
      <c r="AM513">
        <v>-0.189</v>
      </c>
      <c r="AN513">
        <v>0.550519545</v>
      </c>
      <c r="AO513">
        <v>3.6400000000000002E-2</v>
      </c>
      <c r="AP513">
        <v>-0.1166</v>
      </c>
    </row>
    <row r="514" spans="1:42">
      <c r="A514">
        <v>202005</v>
      </c>
      <c r="B514" t="s">
        <v>2008</v>
      </c>
      <c r="C514" t="s">
        <v>2171</v>
      </c>
      <c r="D514" t="s">
        <v>2172</v>
      </c>
      <c r="E514" s="6">
        <f t="shared" si="14"/>
        <v>43952</v>
      </c>
      <c r="F514" s="6" t="str">
        <f t="shared" si="15"/>
        <v>Minnesota-43982</v>
      </c>
      <c r="G514">
        <v>310000</v>
      </c>
      <c r="H514">
        <v>2.3199999999999998E-2</v>
      </c>
      <c r="I514">
        <v>3.6799999999999999E-2</v>
      </c>
      <c r="J514">
        <v>17193</v>
      </c>
      <c r="K514">
        <v>6.5000000000000002E-2</v>
      </c>
      <c r="L514">
        <v>-0.15620000000000001</v>
      </c>
      <c r="M514">
        <v>52</v>
      </c>
      <c r="N514">
        <v>9.4736842000000002E-2</v>
      </c>
      <c r="O514">
        <v>0.23809523799999999</v>
      </c>
      <c r="P514">
        <v>8716</v>
      </c>
      <c r="Q514">
        <v>0.2374</v>
      </c>
      <c r="R514">
        <v>-0.25430000000000003</v>
      </c>
      <c r="S514">
        <v>184</v>
      </c>
      <c r="T514">
        <v>0</v>
      </c>
      <c r="U514">
        <v>-0.23330000000000001</v>
      </c>
      <c r="V514">
        <v>3640</v>
      </c>
      <c r="W514">
        <v>0.20530000000000001</v>
      </c>
      <c r="X514">
        <v>-0.26379999999999998</v>
      </c>
      <c r="Y514">
        <v>10413</v>
      </c>
      <c r="Z514">
        <v>0.1125</v>
      </c>
      <c r="AA514">
        <v>-5.16E-2</v>
      </c>
      <c r="AB514">
        <v>153.06122450000001</v>
      </c>
      <c r="AC514">
        <v>1.17E-2</v>
      </c>
      <c r="AD514">
        <v>6.1199999999999997E-2</v>
      </c>
      <c r="AE514">
        <v>2016</v>
      </c>
      <c r="AF514">
        <v>4.0000000000000001E-3</v>
      </c>
      <c r="AG514">
        <v>-1.2E-2</v>
      </c>
      <c r="AH514">
        <v>398283.09169999999</v>
      </c>
      <c r="AI514">
        <v>1.3299999999999999E-2</v>
      </c>
      <c r="AJ514">
        <v>3.6900000000000002E-2</v>
      </c>
      <c r="AK514">
        <v>27606</v>
      </c>
      <c r="AL514">
        <v>8.2500000000000004E-2</v>
      </c>
      <c r="AM514">
        <v>-0.1196</v>
      </c>
      <c r="AN514">
        <v>0.60565346399999997</v>
      </c>
      <c r="AO514">
        <v>2.58E-2</v>
      </c>
      <c r="AP514">
        <v>6.6799999999999998E-2</v>
      </c>
    </row>
    <row r="515" spans="1:42">
      <c r="A515">
        <v>202005</v>
      </c>
      <c r="B515" t="s">
        <v>2008</v>
      </c>
      <c r="C515" t="s">
        <v>2121</v>
      </c>
      <c r="D515" t="s">
        <v>2122</v>
      </c>
      <c r="E515" s="6">
        <f t="shared" ref="E515:E578" si="16">DATEVALUE(_xlfn.CONCAT(RIGHT(A515,2),"/1","/",B515))</f>
        <v>43952</v>
      </c>
      <c r="F515" s="6" t="str">
        <f t="shared" ref="F515:F578" si="17">_xlfn.CONCAT(REPLACE(C515,1,1,UPPER(LEFT(C515,1))),"-",EOMONTH(E515,0))</f>
        <v>Kentucky-43982</v>
      </c>
      <c r="G515">
        <v>234000</v>
      </c>
      <c r="H515">
        <v>4.02E-2</v>
      </c>
      <c r="I515">
        <v>6.8699999999999997E-2</v>
      </c>
      <c r="J515">
        <v>10023</v>
      </c>
      <c r="K515">
        <v>-8.9899999999999994E-2</v>
      </c>
      <c r="L515">
        <v>-0.28939999999999999</v>
      </c>
      <c r="M515">
        <v>78</v>
      </c>
      <c r="N515">
        <v>7.5862069000000004E-2</v>
      </c>
      <c r="O515">
        <v>0.3</v>
      </c>
      <c r="P515">
        <v>3536</v>
      </c>
      <c r="Q515">
        <v>0.1421</v>
      </c>
      <c r="R515">
        <v>-0.33679999999999999</v>
      </c>
      <c r="S515">
        <v>164</v>
      </c>
      <c r="T515">
        <v>0.51849999999999996</v>
      </c>
      <c r="U515">
        <v>0.2059</v>
      </c>
      <c r="V515">
        <v>2060</v>
      </c>
      <c r="W515">
        <v>8.4199999999999997E-2</v>
      </c>
      <c r="X515">
        <v>-0.442</v>
      </c>
      <c r="Y515">
        <v>8174</v>
      </c>
      <c r="Z515">
        <v>0.16589999999999999</v>
      </c>
      <c r="AA515">
        <v>9.2600000000000002E-2</v>
      </c>
      <c r="AB515">
        <v>110.375</v>
      </c>
      <c r="AC515">
        <v>1.6799999999999999E-2</v>
      </c>
      <c r="AD515">
        <v>8.3799999999999999E-2</v>
      </c>
      <c r="AE515">
        <v>1927</v>
      </c>
      <c r="AF515">
        <v>1.34E-2</v>
      </c>
      <c r="AG515">
        <v>1.0200000000000001E-2</v>
      </c>
      <c r="AH515">
        <v>305707.3198</v>
      </c>
      <c r="AI515">
        <v>4.0099999999999997E-2</v>
      </c>
      <c r="AJ515">
        <v>6.1699999999999998E-2</v>
      </c>
      <c r="AK515">
        <v>18197</v>
      </c>
      <c r="AL515">
        <v>9.5999999999999992E-3</v>
      </c>
      <c r="AM515">
        <v>-0.157</v>
      </c>
      <c r="AN515">
        <v>0.81552429400000004</v>
      </c>
      <c r="AO515">
        <v>0.1789</v>
      </c>
      <c r="AP515">
        <v>0.28510000000000002</v>
      </c>
    </row>
    <row r="516" spans="1:42">
      <c r="A516">
        <v>202005</v>
      </c>
      <c r="B516" t="s">
        <v>2008</v>
      </c>
      <c r="C516" t="s">
        <v>2177</v>
      </c>
      <c r="D516" t="s">
        <v>2178</v>
      </c>
      <c r="E516" s="6">
        <f t="shared" si="16"/>
        <v>43952</v>
      </c>
      <c r="F516" s="6" t="str">
        <f t="shared" si="17"/>
        <v>New jersey-43982</v>
      </c>
      <c r="G516">
        <v>409900</v>
      </c>
      <c r="H516">
        <v>2.7300000000000001E-2</v>
      </c>
      <c r="I516">
        <v>5.2499999999999998E-2</v>
      </c>
      <c r="J516">
        <v>33200</v>
      </c>
      <c r="K516">
        <v>-1.6299999999999999E-2</v>
      </c>
      <c r="L516">
        <v>-0.34449999999999997</v>
      </c>
      <c r="M516">
        <v>76</v>
      </c>
      <c r="N516">
        <v>0.1875</v>
      </c>
      <c r="O516">
        <v>0.56701030900000005</v>
      </c>
      <c r="P516">
        <v>11832</v>
      </c>
      <c r="Q516">
        <v>0.77869999999999995</v>
      </c>
      <c r="R516">
        <v>-0.39739999999999998</v>
      </c>
      <c r="S516">
        <v>320</v>
      </c>
      <c r="T516">
        <v>0.40350000000000003</v>
      </c>
      <c r="U516">
        <v>-0.28570000000000001</v>
      </c>
      <c r="V516">
        <v>5228</v>
      </c>
      <c r="W516">
        <v>0.44419999999999998</v>
      </c>
      <c r="X516">
        <v>-0.62090000000000001</v>
      </c>
      <c r="Y516">
        <v>5810</v>
      </c>
      <c r="Z516">
        <v>1.5799000000000001</v>
      </c>
      <c r="AA516">
        <v>2.4338000000000002</v>
      </c>
      <c r="AB516">
        <v>80.375</v>
      </c>
      <c r="AC516">
        <v>-2.3E-3</v>
      </c>
      <c r="AD516">
        <v>1.1722999999999999</v>
      </c>
      <c r="AE516">
        <v>861</v>
      </c>
      <c r="AF516">
        <v>-1.43E-2</v>
      </c>
      <c r="AG516">
        <v>0.41149999999999998</v>
      </c>
      <c r="AH516">
        <v>594478.86109999998</v>
      </c>
      <c r="AI516">
        <v>-9.4000000000000004E-3</v>
      </c>
      <c r="AJ516">
        <v>6.5600000000000006E-2</v>
      </c>
      <c r="AK516">
        <v>39010</v>
      </c>
      <c r="AL516">
        <v>8.3599999999999994E-2</v>
      </c>
      <c r="AM516">
        <v>-0.25469999999999998</v>
      </c>
      <c r="AN516">
        <v>0.17499999999999999</v>
      </c>
      <c r="AO516">
        <v>0.10829999999999999</v>
      </c>
      <c r="AP516">
        <v>0.1416</v>
      </c>
    </row>
    <row r="517" spans="1:42">
      <c r="A517">
        <v>202005</v>
      </c>
      <c r="B517" t="s">
        <v>2008</v>
      </c>
      <c r="C517" t="s">
        <v>2163</v>
      </c>
      <c r="D517" t="s">
        <v>2164</v>
      </c>
      <c r="E517" s="6">
        <f t="shared" si="16"/>
        <v>43952</v>
      </c>
      <c r="F517" s="6" t="str">
        <f t="shared" si="17"/>
        <v>Wyoming-43982</v>
      </c>
      <c r="G517">
        <v>279900</v>
      </c>
      <c r="H517">
        <v>1.78E-2</v>
      </c>
      <c r="I517">
        <v>8.1699999999999995E-2</v>
      </c>
      <c r="J517">
        <v>2733</v>
      </c>
      <c r="K517">
        <v>3.7199999999999997E-2</v>
      </c>
      <c r="L517">
        <v>-0.16450000000000001</v>
      </c>
      <c r="M517">
        <v>78</v>
      </c>
      <c r="N517">
        <v>-6.3694270000000004E-3</v>
      </c>
      <c r="O517">
        <v>-5.4545455E-2</v>
      </c>
      <c r="P517">
        <v>928</v>
      </c>
      <c r="Q517">
        <v>0.28179999999999999</v>
      </c>
      <c r="R517">
        <v>-8.6599999999999996E-2</v>
      </c>
      <c r="S517">
        <v>24</v>
      </c>
      <c r="T517">
        <v>-0.25</v>
      </c>
      <c r="U517">
        <v>0.2</v>
      </c>
      <c r="V517">
        <v>436</v>
      </c>
      <c r="W517">
        <v>0.45329999999999998</v>
      </c>
      <c r="X517">
        <v>-0.1138</v>
      </c>
      <c r="Y517">
        <v>799</v>
      </c>
      <c r="Z517">
        <v>0.16980000000000001</v>
      </c>
      <c r="AA517">
        <v>4.1700000000000001E-2</v>
      </c>
      <c r="AB517">
        <v>127.29816150000001</v>
      </c>
      <c r="AC517">
        <v>0.01</v>
      </c>
      <c r="AD517">
        <v>6.3299999999999995E-2</v>
      </c>
      <c r="AE517">
        <v>2194</v>
      </c>
      <c r="AF517">
        <v>1.6400000000000001E-2</v>
      </c>
      <c r="AG517">
        <v>3.1E-2</v>
      </c>
      <c r="AH517">
        <v>671258.58120000002</v>
      </c>
      <c r="AI517">
        <v>-1.4800000000000001E-2</v>
      </c>
      <c r="AJ517">
        <v>0.26450000000000001</v>
      </c>
      <c r="AK517">
        <v>3532</v>
      </c>
      <c r="AL517">
        <v>6.4500000000000002E-2</v>
      </c>
      <c r="AM517">
        <v>-0.12529999999999999</v>
      </c>
      <c r="AN517">
        <v>0.29235272600000001</v>
      </c>
      <c r="AO517">
        <v>3.3099999999999997E-2</v>
      </c>
      <c r="AP517">
        <v>5.79E-2</v>
      </c>
    </row>
    <row r="518" spans="1:42">
      <c r="A518">
        <v>202005</v>
      </c>
      <c r="B518" t="s">
        <v>2008</v>
      </c>
      <c r="C518" t="s">
        <v>2151</v>
      </c>
      <c r="D518" t="s">
        <v>2152</v>
      </c>
      <c r="E518" s="6">
        <f t="shared" si="16"/>
        <v>43952</v>
      </c>
      <c r="F518" s="6" t="str">
        <f t="shared" si="17"/>
        <v>California-43982</v>
      </c>
      <c r="G518">
        <v>619999</v>
      </c>
      <c r="H518">
        <v>5.0900000000000001E-2</v>
      </c>
      <c r="I518">
        <v>7.4499999999999997E-2</v>
      </c>
      <c r="J518">
        <v>65249</v>
      </c>
      <c r="K518">
        <v>4.7600000000000003E-2</v>
      </c>
      <c r="L518">
        <v>-0.23330000000000001</v>
      </c>
      <c r="M518">
        <v>59</v>
      </c>
      <c r="N518">
        <v>0.156862745</v>
      </c>
      <c r="O518">
        <v>0.45679012299999999</v>
      </c>
      <c r="P518">
        <v>33428</v>
      </c>
      <c r="Q518">
        <v>0.41089999999999999</v>
      </c>
      <c r="R518">
        <v>-0.29580000000000001</v>
      </c>
      <c r="S518">
        <v>1388</v>
      </c>
      <c r="T518">
        <v>-1.9800000000000002E-2</v>
      </c>
      <c r="U518">
        <v>-0.2601</v>
      </c>
      <c r="V518">
        <v>14632</v>
      </c>
      <c r="W518">
        <v>0.38719999999999999</v>
      </c>
      <c r="X518">
        <v>-0.44009999999999999</v>
      </c>
      <c r="Y518">
        <v>37207</v>
      </c>
      <c r="Z518">
        <v>0.10829999999999999</v>
      </c>
      <c r="AA518">
        <v>-0.1326</v>
      </c>
      <c r="AB518">
        <v>338.25</v>
      </c>
      <c r="AC518">
        <v>5.2699999999999997E-2</v>
      </c>
      <c r="AD518">
        <v>8.5199999999999998E-2</v>
      </c>
      <c r="AE518">
        <v>1866</v>
      </c>
      <c r="AF518">
        <v>1.14E-2</v>
      </c>
      <c r="AG518">
        <v>-3.2000000000000002E-3</v>
      </c>
      <c r="AH518">
        <v>1253754.6359999999</v>
      </c>
      <c r="AI518">
        <v>2.9100000000000001E-2</v>
      </c>
      <c r="AJ518">
        <v>0.15620000000000001</v>
      </c>
      <c r="AK518">
        <v>102456</v>
      </c>
      <c r="AL518">
        <v>6.8900000000000003E-2</v>
      </c>
      <c r="AM518">
        <v>-0.19950000000000001</v>
      </c>
      <c r="AN518">
        <v>0.57023096100000004</v>
      </c>
      <c r="AO518">
        <v>3.1199999999999999E-2</v>
      </c>
      <c r="AP518">
        <v>6.6199999999999995E-2</v>
      </c>
    </row>
    <row r="519" spans="1:42">
      <c r="A519">
        <v>202005</v>
      </c>
      <c r="B519" t="s">
        <v>2008</v>
      </c>
      <c r="C519" t="s">
        <v>2139</v>
      </c>
      <c r="D519" t="s">
        <v>2140</v>
      </c>
      <c r="E519" s="6">
        <f t="shared" si="16"/>
        <v>43952</v>
      </c>
      <c r="F519" s="6" t="str">
        <f t="shared" si="17"/>
        <v>District of columbia-43982</v>
      </c>
      <c r="G519">
        <v>695000</v>
      </c>
      <c r="H519">
        <v>1.46E-2</v>
      </c>
      <c r="I519">
        <v>6.8500000000000005E-2</v>
      </c>
      <c r="J519">
        <v>1324</v>
      </c>
      <c r="K519">
        <v>4.7500000000000001E-2</v>
      </c>
      <c r="L519">
        <v>-0.1173</v>
      </c>
      <c r="M519">
        <v>43</v>
      </c>
      <c r="N519">
        <v>0.19444444399999999</v>
      </c>
      <c r="O519">
        <v>0.53571428600000004</v>
      </c>
      <c r="P519">
        <v>776</v>
      </c>
      <c r="Q519">
        <v>0.25969999999999999</v>
      </c>
      <c r="R519">
        <v>-0.3533</v>
      </c>
      <c r="S519">
        <v>12</v>
      </c>
      <c r="T519">
        <v>-0.25</v>
      </c>
      <c r="U519">
        <v>-0.5</v>
      </c>
      <c r="V519">
        <v>336</v>
      </c>
      <c r="W519">
        <v>0.377</v>
      </c>
      <c r="X519">
        <v>-0.3115</v>
      </c>
      <c r="Y519">
        <v>318</v>
      </c>
      <c r="Z519">
        <v>0.26190000000000002</v>
      </c>
      <c r="AA519">
        <v>5.6500000000000002E-2</v>
      </c>
      <c r="AB519">
        <v>530.23255810000001</v>
      </c>
      <c r="AC519">
        <v>2.4799999999999999E-2</v>
      </c>
      <c r="AD519">
        <v>5.7500000000000002E-2</v>
      </c>
      <c r="AE519">
        <v>1351</v>
      </c>
      <c r="AF519">
        <v>6.7000000000000002E-3</v>
      </c>
      <c r="AG519">
        <v>-5.2900000000000003E-2</v>
      </c>
      <c r="AH519">
        <v>1042488.6310000001</v>
      </c>
      <c r="AI519">
        <v>2.6800000000000001E-2</v>
      </c>
      <c r="AJ519">
        <v>4.0500000000000001E-2</v>
      </c>
      <c r="AK519">
        <v>1642</v>
      </c>
      <c r="AL519">
        <v>8.3099999999999993E-2</v>
      </c>
      <c r="AM519">
        <v>-8.8300000000000003E-2</v>
      </c>
      <c r="AN519">
        <v>0.240181269</v>
      </c>
      <c r="AO519">
        <v>4.0800000000000003E-2</v>
      </c>
      <c r="AP519">
        <v>3.95E-2</v>
      </c>
    </row>
    <row r="520" spans="1:42">
      <c r="A520">
        <v>202005</v>
      </c>
      <c r="B520" t="s">
        <v>2008</v>
      </c>
      <c r="C520" t="s">
        <v>2129</v>
      </c>
      <c r="D520" t="s">
        <v>2130</v>
      </c>
      <c r="E520" s="6">
        <f t="shared" si="16"/>
        <v>43952</v>
      </c>
      <c r="F520" s="6" t="str">
        <f t="shared" si="17"/>
        <v>Massachusetts-43982</v>
      </c>
      <c r="G520">
        <v>575000</v>
      </c>
      <c r="H520">
        <v>4.5499999999999999E-2</v>
      </c>
      <c r="I520">
        <v>4.7399999999999998E-2</v>
      </c>
      <c r="J520">
        <v>13374</v>
      </c>
      <c r="K520">
        <v>5.3600000000000002E-2</v>
      </c>
      <c r="L520">
        <v>-0.27829999999999999</v>
      </c>
      <c r="M520">
        <v>66</v>
      </c>
      <c r="N520">
        <v>0.2</v>
      </c>
      <c r="O520">
        <v>0.571428571</v>
      </c>
      <c r="P520">
        <v>7196</v>
      </c>
      <c r="Q520">
        <v>0.66110000000000002</v>
      </c>
      <c r="R520">
        <v>-0.35310000000000002</v>
      </c>
      <c r="S520">
        <v>164</v>
      </c>
      <c r="T520">
        <v>0.2059</v>
      </c>
      <c r="U520">
        <v>0</v>
      </c>
      <c r="V520">
        <v>2968</v>
      </c>
      <c r="W520">
        <v>0.64890000000000003</v>
      </c>
      <c r="X520">
        <v>-0.45040000000000002</v>
      </c>
      <c r="Y520">
        <v>2938</v>
      </c>
      <c r="Z520">
        <v>0.40510000000000002</v>
      </c>
      <c r="AA520">
        <v>-0.17150000000000001</v>
      </c>
      <c r="AB520">
        <v>283.38582680000002</v>
      </c>
      <c r="AC520">
        <v>1.8499999999999999E-2</v>
      </c>
      <c r="AD520">
        <v>5.04E-2</v>
      </c>
      <c r="AE520">
        <v>1980</v>
      </c>
      <c r="AF520">
        <v>1.38E-2</v>
      </c>
      <c r="AG520">
        <v>-0.01</v>
      </c>
      <c r="AH520">
        <v>895102.55480000004</v>
      </c>
      <c r="AI520">
        <v>1.7100000000000001E-2</v>
      </c>
      <c r="AJ520">
        <v>5.8900000000000001E-2</v>
      </c>
      <c r="AK520">
        <v>16312</v>
      </c>
      <c r="AL520">
        <v>0.1033</v>
      </c>
      <c r="AM520">
        <v>-0.26119999999999999</v>
      </c>
      <c r="AN520">
        <v>0.219679976</v>
      </c>
      <c r="AO520">
        <v>5.5E-2</v>
      </c>
      <c r="AP520">
        <v>2.8299999999999999E-2</v>
      </c>
    </row>
    <row r="521" spans="1:42">
      <c r="A521">
        <v>202005</v>
      </c>
      <c r="B521" t="s">
        <v>2008</v>
      </c>
      <c r="C521" t="s">
        <v>2205</v>
      </c>
      <c r="D521" t="s">
        <v>2206</v>
      </c>
      <c r="E521" s="6">
        <f t="shared" si="16"/>
        <v>43952</v>
      </c>
      <c r="F521" s="6" t="str">
        <f t="shared" si="17"/>
        <v>Idaho-43982</v>
      </c>
      <c r="G521">
        <v>389900</v>
      </c>
      <c r="H521">
        <v>1.29E-2</v>
      </c>
      <c r="I521">
        <v>9.0800000000000006E-2</v>
      </c>
      <c r="J521">
        <v>6435</v>
      </c>
      <c r="K521">
        <v>2.5999999999999999E-2</v>
      </c>
      <c r="L521">
        <v>-0.121</v>
      </c>
      <c r="M521">
        <v>52</v>
      </c>
      <c r="N521">
        <v>0.195402299</v>
      </c>
      <c r="O521">
        <v>0.22352941200000001</v>
      </c>
      <c r="P521">
        <v>3080</v>
      </c>
      <c r="Q521">
        <v>0.25409999999999999</v>
      </c>
      <c r="R521">
        <v>-0.26390000000000002</v>
      </c>
      <c r="S521">
        <v>224</v>
      </c>
      <c r="T521">
        <v>0.6</v>
      </c>
      <c r="U521">
        <v>-5.0799999999999998E-2</v>
      </c>
      <c r="V521">
        <v>1496</v>
      </c>
      <c r="W521">
        <v>9.0399999999999994E-2</v>
      </c>
      <c r="X521">
        <v>-0.12620000000000001</v>
      </c>
      <c r="Y521">
        <v>3894</v>
      </c>
      <c r="Z521">
        <v>6.0162000000000004</v>
      </c>
      <c r="AA521">
        <v>3.8980999999999999</v>
      </c>
      <c r="AB521">
        <v>185.6931936</v>
      </c>
      <c r="AC521">
        <v>8.6E-3</v>
      </c>
      <c r="AD521">
        <v>0.1014</v>
      </c>
      <c r="AE521">
        <v>2197</v>
      </c>
      <c r="AF521">
        <v>7.7999999999999996E-3</v>
      </c>
      <c r="AG521">
        <v>3.2000000000000002E-3</v>
      </c>
      <c r="AH521">
        <v>606655.39210000006</v>
      </c>
      <c r="AI521">
        <v>7.4999999999999997E-3</v>
      </c>
      <c r="AJ521">
        <v>6.7900000000000002E-2</v>
      </c>
      <c r="AK521">
        <v>10329</v>
      </c>
      <c r="AL521">
        <v>0.51300000000000001</v>
      </c>
      <c r="AM521">
        <v>0.2727</v>
      </c>
      <c r="AN521">
        <v>0.60512820499999997</v>
      </c>
      <c r="AO521">
        <v>0.51659999999999995</v>
      </c>
      <c r="AP521">
        <v>0.4965</v>
      </c>
    </row>
    <row r="522" spans="1:42">
      <c r="A522">
        <v>202005</v>
      </c>
      <c r="B522" t="s">
        <v>2008</v>
      </c>
      <c r="C522" t="s">
        <v>2135</v>
      </c>
      <c r="D522" t="s">
        <v>2136</v>
      </c>
      <c r="E522" s="6">
        <f t="shared" si="16"/>
        <v>43952</v>
      </c>
      <c r="F522" s="6" t="str">
        <f t="shared" si="17"/>
        <v>Pennsylvania-43982</v>
      </c>
      <c r="G522">
        <v>239900</v>
      </c>
      <c r="H522">
        <v>4.3499999999999997E-2</v>
      </c>
      <c r="I522">
        <v>6.6500000000000004E-2</v>
      </c>
      <c r="J522">
        <v>29766</v>
      </c>
      <c r="K522">
        <v>4.1099999999999998E-2</v>
      </c>
      <c r="L522">
        <v>-0.30120000000000002</v>
      </c>
      <c r="M522">
        <v>91</v>
      </c>
      <c r="N522">
        <v>9.6385542000000005E-2</v>
      </c>
      <c r="O522">
        <v>0.56896551699999998</v>
      </c>
      <c r="P522">
        <v>10196</v>
      </c>
      <c r="Q522">
        <v>1.6579999999999999</v>
      </c>
      <c r="R522">
        <v>-0.43540000000000001</v>
      </c>
      <c r="S522">
        <v>452</v>
      </c>
      <c r="T522">
        <v>0.76559999999999995</v>
      </c>
      <c r="U522">
        <v>-0.27100000000000002</v>
      </c>
      <c r="V522">
        <v>3476</v>
      </c>
      <c r="W522">
        <v>0.99309999999999998</v>
      </c>
      <c r="X522">
        <v>-0.71860000000000002</v>
      </c>
      <c r="Y522">
        <v>6818</v>
      </c>
      <c r="Z522">
        <v>-0.1153</v>
      </c>
      <c r="AA522">
        <v>-0.47310000000000002</v>
      </c>
      <c r="AB522">
        <v>116.1875</v>
      </c>
      <c r="AC522">
        <v>3.6799999999999999E-2</v>
      </c>
      <c r="AD522">
        <v>0.16969999999999999</v>
      </c>
      <c r="AE522">
        <v>1700</v>
      </c>
      <c r="AF522">
        <v>1.1900000000000001E-2</v>
      </c>
      <c r="AG522">
        <v>0.10249999999999999</v>
      </c>
      <c r="AH522">
        <v>344217.82559999998</v>
      </c>
      <c r="AI522">
        <v>1.7000000000000001E-2</v>
      </c>
      <c r="AJ522">
        <v>7.22E-2</v>
      </c>
      <c r="AK522">
        <v>36584</v>
      </c>
      <c r="AL522">
        <v>7.9000000000000008E-3</v>
      </c>
      <c r="AM522">
        <v>-0.3412</v>
      </c>
      <c r="AN522">
        <v>0.229053282</v>
      </c>
      <c r="AO522">
        <v>-4.0500000000000001E-2</v>
      </c>
      <c r="AP522">
        <v>-7.4700000000000003E-2</v>
      </c>
    </row>
    <row r="523" spans="1:42">
      <c r="A523">
        <v>202005</v>
      </c>
      <c r="B523" t="s">
        <v>2008</v>
      </c>
      <c r="C523" t="s">
        <v>2141</v>
      </c>
      <c r="D523" t="s">
        <v>2142</v>
      </c>
      <c r="E523" s="6">
        <f t="shared" si="16"/>
        <v>43952</v>
      </c>
      <c r="F523" s="6" t="str">
        <f t="shared" si="17"/>
        <v>New mexico-43982</v>
      </c>
      <c r="G523">
        <v>272300</v>
      </c>
      <c r="H523">
        <v>3.3799999999999997E-2</v>
      </c>
      <c r="I523">
        <v>6.8099999999999994E-2</v>
      </c>
      <c r="J523">
        <v>6147</v>
      </c>
      <c r="K523">
        <v>-3.3599999999999998E-2</v>
      </c>
      <c r="L523">
        <v>-0.22689999999999999</v>
      </c>
      <c r="M523">
        <v>80</v>
      </c>
      <c r="N523">
        <v>8.8435373999999997E-2</v>
      </c>
      <c r="O523">
        <v>0.151079137</v>
      </c>
      <c r="P523">
        <v>1848</v>
      </c>
      <c r="Q523">
        <v>0.1726</v>
      </c>
      <c r="R523">
        <v>-0.3226</v>
      </c>
      <c r="S523">
        <v>84</v>
      </c>
      <c r="T523">
        <v>-0.22220000000000001</v>
      </c>
      <c r="U523">
        <v>-0.27589999999999998</v>
      </c>
      <c r="V523">
        <v>1056</v>
      </c>
      <c r="W523">
        <v>0.13789999999999999</v>
      </c>
      <c r="X523">
        <v>-0.35139999999999999</v>
      </c>
      <c r="Y523">
        <v>3018</v>
      </c>
      <c r="Z523">
        <v>9.0300000000000005E-2</v>
      </c>
      <c r="AA523">
        <v>-0.1792</v>
      </c>
      <c r="AB523">
        <v>135.13513510000001</v>
      </c>
      <c r="AC523">
        <v>1.67E-2</v>
      </c>
      <c r="AD523">
        <v>7.2300000000000003E-2</v>
      </c>
      <c r="AE523">
        <v>1968</v>
      </c>
      <c r="AF523">
        <v>7.7000000000000002E-3</v>
      </c>
      <c r="AG523">
        <v>8.5000000000000006E-3</v>
      </c>
      <c r="AH523">
        <v>392794.9473</v>
      </c>
      <c r="AI523">
        <v>2.5899999999999999E-2</v>
      </c>
      <c r="AJ523">
        <v>2.8000000000000001E-2</v>
      </c>
      <c r="AK523">
        <v>9165</v>
      </c>
      <c r="AL523">
        <v>3.8999999999999998E-3</v>
      </c>
      <c r="AM523">
        <v>-0.21179999999999999</v>
      </c>
      <c r="AN523">
        <v>0.49097120500000002</v>
      </c>
      <c r="AO523">
        <v>5.5800000000000002E-2</v>
      </c>
      <c r="AP523">
        <v>2.8500000000000001E-2</v>
      </c>
    </row>
    <row r="524" spans="1:42">
      <c r="A524">
        <v>202005</v>
      </c>
      <c r="B524" t="s">
        <v>2008</v>
      </c>
      <c r="C524" t="s">
        <v>2211</v>
      </c>
      <c r="D524" t="s">
        <v>2212</v>
      </c>
      <c r="E524" s="6">
        <f t="shared" si="16"/>
        <v>43952</v>
      </c>
      <c r="F524" s="6" t="str">
        <f t="shared" si="17"/>
        <v>Arkansas-43982</v>
      </c>
      <c r="G524">
        <v>199900</v>
      </c>
      <c r="H524">
        <v>4.5999999999999999E-3</v>
      </c>
      <c r="I524">
        <v>3.4200000000000001E-2</v>
      </c>
      <c r="J524">
        <v>10876</v>
      </c>
      <c r="K524">
        <v>-7.2599999999999998E-2</v>
      </c>
      <c r="L524">
        <v>-0.27389999999999998</v>
      </c>
      <c r="M524">
        <v>81</v>
      </c>
      <c r="N524">
        <v>4.516129E-2</v>
      </c>
      <c r="O524">
        <v>0.08</v>
      </c>
      <c r="P524">
        <v>3172</v>
      </c>
      <c r="Q524">
        <v>0.1169</v>
      </c>
      <c r="R524">
        <v>-0.24690000000000001</v>
      </c>
      <c r="S524">
        <v>104</v>
      </c>
      <c r="T524">
        <v>8.3299999999999999E-2</v>
      </c>
      <c r="U524">
        <v>-7.1400000000000005E-2</v>
      </c>
      <c r="V524">
        <v>1608</v>
      </c>
      <c r="W524">
        <v>8.9399999999999993E-2</v>
      </c>
      <c r="X524">
        <v>-0.46110000000000001</v>
      </c>
      <c r="Y524">
        <v>3991</v>
      </c>
      <c r="Z524">
        <v>0.15079999999999999</v>
      </c>
      <c r="AA524">
        <v>0.25109999999999999</v>
      </c>
      <c r="AB524">
        <v>100.7653061</v>
      </c>
      <c r="AC524">
        <v>8.6E-3</v>
      </c>
      <c r="AD524">
        <v>5.45E-2</v>
      </c>
      <c r="AE524">
        <v>1948</v>
      </c>
      <c r="AF524">
        <v>5.1999999999999998E-3</v>
      </c>
      <c r="AG524">
        <v>1.38E-2</v>
      </c>
      <c r="AH524">
        <v>272954.59470000002</v>
      </c>
      <c r="AI524">
        <v>2.5600000000000001E-2</v>
      </c>
      <c r="AJ524">
        <v>3.1399999999999997E-2</v>
      </c>
      <c r="AK524">
        <v>14867</v>
      </c>
      <c r="AL524">
        <v>-2.1700000000000001E-2</v>
      </c>
      <c r="AM524">
        <v>-0.1817</v>
      </c>
      <c r="AN524">
        <v>0.36695476300000002</v>
      </c>
      <c r="AO524">
        <v>7.1300000000000002E-2</v>
      </c>
      <c r="AP524">
        <v>0.154</v>
      </c>
    </row>
    <row r="525" spans="1:42">
      <c r="A525">
        <v>202005</v>
      </c>
      <c r="B525" t="s">
        <v>2008</v>
      </c>
      <c r="C525" t="s">
        <v>2169</v>
      </c>
      <c r="D525" t="s">
        <v>2170</v>
      </c>
      <c r="E525" s="6">
        <f t="shared" si="16"/>
        <v>43952</v>
      </c>
      <c r="F525" s="6" t="str">
        <f t="shared" si="17"/>
        <v>North dakota-43982</v>
      </c>
      <c r="G525">
        <v>239000</v>
      </c>
      <c r="H525">
        <v>1.7500000000000002E-2</v>
      </c>
      <c r="I525">
        <v>-3.8E-3</v>
      </c>
      <c r="J525">
        <v>3001</v>
      </c>
      <c r="K525">
        <v>2.4899999999999999E-2</v>
      </c>
      <c r="L525">
        <v>-0.17849999999999999</v>
      </c>
      <c r="M525">
        <v>73</v>
      </c>
      <c r="N525">
        <v>-3.9473684000000002E-2</v>
      </c>
      <c r="O525">
        <v>0.303571429</v>
      </c>
      <c r="P525">
        <v>984</v>
      </c>
      <c r="Q525">
        <v>0.36670000000000003</v>
      </c>
      <c r="R525">
        <v>-0.26569999999999999</v>
      </c>
      <c r="S525">
        <v>20</v>
      </c>
      <c r="T525">
        <v>-0.54549999999999998</v>
      </c>
      <c r="U525">
        <v>-0.5</v>
      </c>
      <c r="V525">
        <v>664</v>
      </c>
      <c r="W525">
        <v>0.4955</v>
      </c>
      <c r="X525">
        <v>-0.26219999999999999</v>
      </c>
      <c r="Y525">
        <v>1029</v>
      </c>
      <c r="Z525">
        <v>0.27829999999999999</v>
      </c>
      <c r="AA525">
        <v>3.2345999999999999</v>
      </c>
      <c r="AB525">
        <v>113.5869565</v>
      </c>
      <c r="AC525">
        <v>6.8999999999999999E-3</v>
      </c>
      <c r="AD525">
        <v>1.44E-2</v>
      </c>
      <c r="AE525">
        <v>2117</v>
      </c>
      <c r="AF525">
        <v>5.1999999999999998E-3</v>
      </c>
      <c r="AG525">
        <v>-9.5999999999999992E-3</v>
      </c>
      <c r="AH525">
        <v>277134.65730000002</v>
      </c>
      <c r="AI525">
        <v>1.03E-2</v>
      </c>
      <c r="AJ525">
        <v>-2.4500000000000001E-2</v>
      </c>
      <c r="AK525">
        <v>4030</v>
      </c>
      <c r="AL525">
        <v>7.9600000000000004E-2</v>
      </c>
      <c r="AM525">
        <v>3.44E-2</v>
      </c>
      <c r="AN525">
        <v>0.34288570499999999</v>
      </c>
      <c r="AO525">
        <v>6.8000000000000005E-2</v>
      </c>
      <c r="AP525">
        <v>0.27639999999999998</v>
      </c>
    </row>
    <row r="526" spans="1:42">
      <c r="A526">
        <v>202005</v>
      </c>
      <c r="B526" t="s">
        <v>2008</v>
      </c>
      <c r="C526" t="s">
        <v>2133</v>
      </c>
      <c r="D526" t="s">
        <v>2134</v>
      </c>
      <c r="E526" s="6">
        <f t="shared" si="16"/>
        <v>43952</v>
      </c>
      <c r="F526" s="6" t="str">
        <f t="shared" si="17"/>
        <v>Washington-43982</v>
      </c>
      <c r="G526">
        <v>489500</v>
      </c>
      <c r="H526">
        <v>3.1600000000000003E-2</v>
      </c>
      <c r="I526">
        <v>1.9800000000000002E-2</v>
      </c>
      <c r="J526">
        <v>13836</v>
      </c>
      <c r="K526">
        <v>5.3800000000000001E-2</v>
      </c>
      <c r="L526">
        <v>-0.16750000000000001</v>
      </c>
      <c r="M526">
        <v>47</v>
      </c>
      <c r="N526">
        <v>0.18987341799999999</v>
      </c>
      <c r="O526">
        <v>0.34285714299999998</v>
      </c>
      <c r="P526">
        <v>8548</v>
      </c>
      <c r="Q526">
        <v>0.35599999999999998</v>
      </c>
      <c r="R526">
        <v>-0.26690000000000003</v>
      </c>
      <c r="S526">
        <v>600</v>
      </c>
      <c r="T526">
        <v>0</v>
      </c>
      <c r="U526">
        <v>0.36359999999999998</v>
      </c>
      <c r="V526">
        <v>3256</v>
      </c>
      <c r="W526">
        <v>0.28799999999999998</v>
      </c>
      <c r="X526">
        <v>-0.4375</v>
      </c>
      <c r="Y526">
        <v>11983</v>
      </c>
      <c r="Z526">
        <v>0.1308</v>
      </c>
      <c r="AA526">
        <v>4.9500000000000002E-2</v>
      </c>
      <c r="AB526">
        <v>240.25</v>
      </c>
      <c r="AC526">
        <v>2.93E-2</v>
      </c>
      <c r="AD526">
        <v>5.11E-2</v>
      </c>
      <c r="AE526">
        <v>2020</v>
      </c>
      <c r="AF526">
        <v>-1.1999999999999999E-3</v>
      </c>
      <c r="AG526">
        <v>-2.86E-2</v>
      </c>
      <c r="AH526">
        <v>663996.98959999997</v>
      </c>
      <c r="AI526">
        <v>2.46E-2</v>
      </c>
      <c r="AJ526">
        <v>-1.72E-2</v>
      </c>
      <c r="AK526">
        <v>25819</v>
      </c>
      <c r="AL526">
        <v>8.8200000000000001E-2</v>
      </c>
      <c r="AM526">
        <v>-7.9100000000000004E-2</v>
      </c>
      <c r="AN526">
        <v>0.86607400999999995</v>
      </c>
      <c r="AO526">
        <v>5.8999999999999997E-2</v>
      </c>
      <c r="AP526">
        <v>0.17899999999999999</v>
      </c>
    </row>
    <row r="527" spans="1:42">
      <c r="A527">
        <v>202005</v>
      </c>
      <c r="B527" t="s">
        <v>2008</v>
      </c>
      <c r="C527" t="s">
        <v>2157</v>
      </c>
      <c r="D527" t="s">
        <v>2158</v>
      </c>
      <c r="E527" s="6">
        <f t="shared" si="16"/>
        <v>43952</v>
      </c>
      <c r="F527" s="6" t="str">
        <f t="shared" si="17"/>
        <v>Iowa-43982</v>
      </c>
      <c r="G527">
        <v>222500</v>
      </c>
      <c r="H527">
        <v>3.49E-2</v>
      </c>
      <c r="I527">
        <v>1.6E-2</v>
      </c>
      <c r="J527">
        <v>12776</v>
      </c>
      <c r="K527">
        <v>-3.7900000000000003E-2</v>
      </c>
      <c r="L527">
        <v>-3.9899999999999998E-2</v>
      </c>
      <c r="M527">
        <v>74</v>
      </c>
      <c r="N527">
        <v>4.2253521000000002E-2</v>
      </c>
      <c r="O527">
        <v>0.345454545</v>
      </c>
      <c r="P527">
        <v>4164</v>
      </c>
      <c r="Q527">
        <v>0.1134</v>
      </c>
      <c r="R527">
        <v>-0.21079999999999999</v>
      </c>
      <c r="S527">
        <v>284</v>
      </c>
      <c r="T527">
        <v>-0.14460000000000001</v>
      </c>
      <c r="U527">
        <v>-0.1744</v>
      </c>
      <c r="V527">
        <v>3056</v>
      </c>
      <c r="W527">
        <v>0.13689999999999999</v>
      </c>
      <c r="X527">
        <v>-0.22520000000000001</v>
      </c>
      <c r="Y527">
        <v>7405</v>
      </c>
      <c r="Z527">
        <v>0.3256</v>
      </c>
      <c r="AA527">
        <v>0.37659999999999999</v>
      </c>
      <c r="AB527">
        <v>127.4678112</v>
      </c>
      <c r="AC527">
        <v>9.7999999999999997E-3</v>
      </c>
      <c r="AD527">
        <v>1.35E-2</v>
      </c>
      <c r="AE527">
        <v>1639</v>
      </c>
      <c r="AF527">
        <v>8.8999999999999999E-3</v>
      </c>
      <c r="AG527">
        <v>-7.3000000000000001E-3</v>
      </c>
      <c r="AH527">
        <v>256226.09849999999</v>
      </c>
      <c r="AI527">
        <v>2.7099999999999999E-2</v>
      </c>
      <c r="AJ527">
        <v>4.7999999999999996E-3</v>
      </c>
      <c r="AK527">
        <v>20181</v>
      </c>
      <c r="AL527">
        <v>6.9800000000000001E-2</v>
      </c>
      <c r="AM527">
        <v>0.08</v>
      </c>
      <c r="AN527">
        <v>0.579602379</v>
      </c>
      <c r="AO527">
        <v>0.15890000000000001</v>
      </c>
      <c r="AP527">
        <v>0.1754</v>
      </c>
    </row>
    <row r="528" spans="1:42">
      <c r="A528">
        <v>202005</v>
      </c>
      <c r="B528" t="s">
        <v>2008</v>
      </c>
      <c r="C528" t="s">
        <v>2215</v>
      </c>
      <c r="D528" t="s">
        <v>2216</v>
      </c>
      <c r="E528" s="6">
        <f t="shared" si="16"/>
        <v>43952</v>
      </c>
      <c r="F528" s="6" t="str">
        <f t="shared" si="17"/>
        <v>Texas-43982</v>
      </c>
      <c r="G528">
        <v>299990</v>
      </c>
      <c r="H528">
        <v>1.7100000000000001E-2</v>
      </c>
      <c r="I528">
        <v>0</v>
      </c>
      <c r="J528">
        <v>91723</v>
      </c>
      <c r="K528">
        <v>-2.8299999999999999E-2</v>
      </c>
      <c r="L528">
        <v>-0.127</v>
      </c>
      <c r="M528">
        <v>65</v>
      </c>
      <c r="N528">
        <v>0.12068965500000001</v>
      </c>
      <c r="O528">
        <v>0.20370370400000001</v>
      </c>
      <c r="P528">
        <v>35772</v>
      </c>
      <c r="Q528">
        <v>0.22839999999999999</v>
      </c>
      <c r="R528">
        <v>-0.16439999999999999</v>
      </c>
      <c r="S528">
        <v>3556</v>
      </c>
      <c r="T528">
        <v>0.49409999999999998</v>
      </c>
      <c r="U528">
        <v>-0.19109999999999999</v>
      </c>
      <c r="V528">
        <v>24260</v>
      </c>
      <c r="W528">
        <v>0.2152</v>
      </c>
      <c r="X528">
        <v>-0.30109999999999998</v>
      </c>
      <c r="Y528">
        <v>46331</v>
      </c>
      <c r="Z528">
        <v>0.21510000000000001</v>
      </c>
      <c r="AA528">
        <v>2.7000000000000001E-3</v>
      </c>
      <c r="AB528">
        <v>137.03125</v>
      </c>
      <c r="AC528">
        <v>1.7899999999999999E-2</v>
      </c>
      <c r="AD528">
        <v>3.8100000000000002E-2</v>
      </c>
      <c r="AE528">
        <v>2202</v>
      </c>
      <c r="AF528">
        <v>1.26E-2</v>
      </c>
      <c r="AG528">
        <v>-3.5299999999999998E-2</v>
      </c>
      <c r="AH528">
        <v>431579.91149999999</v>
      </c>
      <c r="AI528">
        <v>4.7899999999999998E-2</v>
      </c>
      <c r="AJ528">
        <v>1.29E-2</v>
      </c>
      <c r="AK528">
        <v>138054</v>
      </c>
      <c r="AL528">
        <v>4.1799999999999997E-2</v>
      </c>
      <c r="AM528">
        <v>-8.7400000000000005E-2</v>
      </c>
      <c r="AN528">
        <v>0.50511867300000002</v>
      </c>
      <c r="AO528">
        <v>0.1012</v>
      </c>
      <c r="AP528">
        <v>6.5299999999999997E-2</v>
      </c>
    </row>
    <row r="529" spans="1:42">
      <c r="A529">
        <v>202005</v>
      </c>
      <c r="B529" t="s">
        <v>2008</v>
      </c>
      <c r="C529" t="s">
        <v>2195</v>
      </c>
      <c r="D529" t="s">
        <v>2196</v>
      </c>
      <c r="E529" s="6">
        <f t="shared" si="16"/>
        <v>43952</v>
      </c>
      <c r="F529" s="6" t="str">
        <f t="shared" si="17"/>
        <v>Rhode island-43982</v>
      </c>
      <c r="G529">
        <v>399900</v>
      </c>
      <c r="H529">
        <v>1.2500000000000001E-2</v>
      </c>
      <c r="I529">
        <v>7.3700000000000002E-2</v>
      </c>
      <c r="J529">
        <v>2314</v>
      </c>
      <c r="K529">
        <v>-1.5699999999999999E-2</v>
      </c>
      <c r="L529">
        <v>-0.35720000000000002</v>
      </c>
      <c r="M529">
        <v>63</v>
      </c>
      <c r="N529">
        <v>0.14545454499999999</v>
      </c>
      <c r="O529">
        <v>0.38461538499999998</v>
      </c>
      <c r="P529">
        <v>1116</v>
      </c>
      <c r="Q529">
        <v>0.32229999999999998</v>
      </c>
      <c r="R529">
        <v>-0.4259</v>
      </c>
      <c r="S529">
        <v>20</v>
      </c>
      <c r="T529">
        <v>1.5</v>
      </c>
      <c r="U529">
        <v>0.66669999999999996</v>
      </c>
      <c r="V529">
        <v>404</v>
      </c>
      <c r="W529">
        <v>0.48530000000000001</v>
      </c>
      <c r="X529">
        <v>-0.51900000000000002</v>
      </c>
      <c r="Y529">
        <v>1989</v>
      </c>
      <c r="Z529">
        <v>5.1799999999999999E-2</v>
      </c>
      <c r="AA529">
        <v>-0.25230000000000002</v>
      </c>
      <c r="AB529">
        <v>236.6370809</v>
      </c>
      <c r="AC529">
        <v>1.5800000000000002E-2</v>
      </c>
      <c r="AD529">
        <v>8.8400000000000006E-2</v>
      </c>
      <c r="AE529">
        <v>1722</v>
      </c>
      <c r="AF529">
        <v>2.0400000000000001E-2</v>
      </c>
      <c r="AG529">
        <v>3.5200000000000002E-2</v>
      </c>
      <c r="AH529">
        <v>677151.87800000003</v>
      </c>
      <c r="AI529">
        <v>3.0499999999999999E-2</v>
      </c>
      <c r="AJ529">
        <v>0.12909999999999999</v>
      </c>
      <c r="AK529">
        <v>4303</v>
      </c>
      <c r="AL529">
        <v>1.44E-2</v>
      </c>
      <c r="AM529">
        <v>-0.31259999999999999</v>
      </c>
      <c r="AN529">
        <v>0.85955056200000002</v>
      </c>
      <c r="AO529">
        <v>5.5199999999999999E-2</v>
      </c>
      <c r="AP529">
        <v>0.1207</v>
      </c>
    </row>
    <row r="530" spans="1:42">
      <c r="A530">
        <v>202005</v>
      </c>
      <c r="B530" t="s">
        <v>2008</v>
      </c>
      <c r="C530" t="s">
        <v>2127</v>
      </c>
      <c r="D530" t="s">
        <v>2128</v>
      </c>
      <c r="E530" s="6">
        <f t="shared" si="16"/>
        <v>43952</v>
      </c>
      <c r="F530" s="6" t="str">
        <f t="shared" si="17"/>
        <v>Virginia-43982</v>
      </c>
      <c r="G530">
        <v>349950</v>
      </c>
      <c r="H530">
        <v>2.9600000000000001E-2</v>
      </c>
      <c r="I530">
        <v>3.3799999999999997E-2</v>
      </c>
      <c r="J530">
        <v>25591</v>
      </c>
      <c r="K530">
        <v>-4.6600000000000003E-2</v>
      </c>
      <c r="L530">
        <v>-0.27639999999999998</v>
      </c>
      <c r="M530">
        <v>60</v>
      </c>
      <c r="N530">
        <v>0.17647058800000001</v>
      </c>
      <c r="O530">
        <v>0.22448979599999999</v>
      </c>
      <c r="P530">
        <v>10276</v>
      </c>
      <c r="Q530">
        <v>1.66E-2</v>
      </c>
      <c r="R530">
        <v>-0.35859999999999997</v>
      </c>
      <c r="S530">
        <v>696</v>
      </c>
      <c r="T530">
        <v>0.1918</v>
      </c>
      <c r="U530">
        <v>6.0999999999999999E-2</v>
      </c>
      <c r="V530">
        <v>5092</v>
      </c>
      <c r="W530">
        <v>3.5000000000000003E-2</v>
      </c>
      <c r="X530">
        <v>-0.43669999999999998</v>
      </c>
      <c r="Y530">
        <v>12050</v>
      </c>
      <c r="Z530">
        <v>0.1202</v>
      </c>
      <c r="AA530">
        <v>7.3499999999999996E-2</v>
      </c>
      <c r="AB530">
        <v>154.8125</v>
      </c>
      <c r="AC530">
        <v>1.49E-2</v>
      </c>
      <c r="AD530">
        <v>4.8500000000000001E-2</v>
      </c>
      <c r="AE530">
        <v>2176</v>
      </c>
      <c r="AF530">
        <v>1.7100000000000001E-2</v>
      </c>
      <c r="AG530">
        <v>-2.5000000000000001E-3</v>
      </c>
      <c r="AH530">
        <v>498045.4313</v>
      </c>
      <c r="AI530">
        <v>5.11E-2</v>
      </c>
      <c r="AJ530">
        <v>8.6699999999999999E-2</v>
      </c>
      <c r="AK530">
        <v>37641</v>
      </c>
      <c r="AL530">
        <v>1.1000000000000001E-3</v>
      </c>
      <c r="AM530">
        <v>-0.19209999999999999</v>
      </c>
      <c r="AN530">
        <v>0.47086866500000002</v>
      </c>
      <c r="AO530">
        <v>7.0099999999999996E-2</v>
      </c>
      <c r="AP530">
        <v>0.1535</v>
      </c>
    </row>
    <row r="531" spans="1:42">
      <c r="A531">
        <v>202005</v>
      </c>
      <c r="B531" t="s">
        <v>2008</v>
      </c>
      <c r="C531" t="s">
        <v>2201</v>
      </c>
      <c r="D531" t="s">
        <v>2202</v>
      </c>
      <c r="E531" s="6">
        <f t="shared" si="16"/>
        <v>43952</v>
      </c>
      <c r="F531" s="6" t="str">
        <f t="shared" si="17"/>
        <v>Montana-43982</v>
      </c>
      <c r="G531">
        <v>379988</v>
      </c>
      <c r="H531">
        <v>4.3299999999999998E-2</v>
      </c>
      <c r="I531">
        <v>5.5500000000000001E-2</v>
      </c>
      <c r="J531">
        <v>5020</v>
      </c>
      <c r="K531">
        <v>-6.7000000000000002E-3</v>
      </c>
      <c r="L531">
        <v>-0.24329999999999999</v>
      </c>
      <c r="M531">
        <v>92</v>
      </c>
      <c r="N531">
        <v>-7.5376884000000005E-2</v>
      </c>
      <c r="O531">
        <v>0.10179640700000001</v>
      </c>
      <c r="P531">
        <v>1620</v>
      </c>
      <c r="Q531">
        <v>0.47810000000000002</v>
      </c>
      <c r="R531">
        <v>-0.28449999999999998</v>
      </c>
      <c r="S531">
        <v>52</v>
      </c>
      <c r="T531">
        <v>-0.1875</v>
      </c>
      <c r="U531">
        <v>0</v>
      </c>
      <c r="V531">
        <v>628</v>
      </c>
      <c r="W531">
        <v>0.31929999999999997</v>
      </c>
      <c r="X531">
        <v>-0.41639999999999999</v>
      </c>
      <c r="Y531">
        <v>2570</v>
      </c>
      <c r="Z531">
        <v>0.19869999999999999</v>
      </c>
      <c r="AA531">
        <v>0.22090000000000001</v>
      </c>
      <c r="AB531">
        <v>184.8884166</v>
      </c>
      <c r="AC531">
        <v>2.46E-2</v>
      </c>
      <c r="AD531">
        <v>0.1021</v>
      </c>
      <c r="AE531">
        <v>2166</v>
      </c>
      <c r="AF531">
        <v>1.95E-2</v>
      </c>
      <c r="AG531">
        <v>-8.6999999999999994E-3</v>
      </c>
      <c r="AH531">
        <v>678781.75529999996</v>
      </c>
      <c r="AI531">
        <v>2.7199999999999998E-2</v>
      </c>
      <c r="AJ531">
        <v>0.1114</v>
      </c>
      <c r="AK531">
        <v>7590</v>
      </c>
      <c r="AL531">
        <v>5.45E-2</v>
      </c>
      <c r="AM531">
        <v>-0.13150000000000001</v>
      </c>
      <c r="AN531">
        <v>0.511952191</v>
      </c>
      <c r="AO531">
        <v>8.77E-2</v>
      </c>
      <c r="AP531">
        <v>0.1946</v>
      </c>
    </row>
    <row r="532" spans="1:42">
      <c r="A532">
        <v>202005</v>
      </c>
      <c r="B532" t="s">
        <v>2008</v>
      </c>
      <c r="C532" t="s">
        <v>2155</v>
      </c>
      <c r="D532" t="s">
        <v>2156</v>
      </c>
      <c r="E532" s="6">
        <f t="shared" si="16"/>
        <v>43952</v>
      </c>
      <c r="F532" s="6" t="str">
        <f t="shared" si="17"/>
        <v>Louisiana-43982</v>
      </c>
      <c r="G532">
        <v>239900</v>
      </c>
      <c r="H532">
        <v>2.3199999999999998E-2</v>
      </c>
      <c r="I532">
        <v>3.56E-2</v>
      </c>
      <c r="J532">
        <v>15605</v>
      </c>
      <c r="K532">
        <v>-5.4699999999999999E-2</v>
      </c>
      <c r="L532">
        <v>-0.19500000000000001</v>
      </c>
      <c r="M532">
        <v>88</v>
      </c>
      <c r="N532">
        <v>0.1</v>
      </c>
      <c r="O532">
        <v>0.17333333300000001</v>
      </c>
      <c r="P532">
        <v>4020</v>
      </c>
      <c r="Q532">
        <v>0.30349999999999999</v>
      </c>
      <c r="R532">
        <v>-0.2334</v>
      </c>
      <c r="S532">
        <v>128</v>
      </c>
      <c r="T532">
        <v>-0.34689999999999999</v>
      </c>
      <c r="U532">
        <v>-0.52239999999999998</v>
      </c>
      <c r="V532">
        <v>3268</v>
      </c>
      <c r="W532">
        <v>0.41839999999999999</v>
      </c>
      <c r="X532">
        <v>-0.36420000000000002</v>
      </c>
      <c r="Y532">
        <v>6349</v>
      </c>
      <c r="Z532">
        <v>0.17100000000000001</v>
      </c>
      <c r="AA532">
        <v>0.53649999999999998</v>
      </c>
      <c r="AB532">
        <v>121.7869087</v>
      </c>
      <c r="AC532">
        <v>1.4999999999999999E-2</v>
      </c>
      <c r="AD532">
        <v>3.8899999999999997E-2</v>
      </c>
      <c r="AE532">
        <v>1937</v>
      </c>
      <c r="AF532">
        <v>6.7999999999999996E-3</v>
      </c>
      <c r="AG532">
        <v>1.95E-2</v>
      </c>
      <c r="AH532">
        <v>314845.6335</v>
      </c>
      <c r="AI532">
        <v>2.7400000000000001E-2</v>
      </c>
      <c r="AJ532">
        <v>2.3300000000000001E-2</v>
      </c>
      <c r="AK532">
        <v>21954</v>
      </c>
      <c r="AL532">
        <v>1.1000000000000001E-3</v>
      </c>
      <c r="AM532">
        <v>-6.6400000000000001E-2</v>
      </c>
      <c r="AN532">
        <v>0.406856777</v>
      </c>
      <c r="AO532">
        <v>7.8399999999999997E-2</v>
      </c>
      <c r="AP532">
        <v>0.19370000000000001</v>
      </c>
    </row>
    <row r="533" spans="1:42">
      <c r="A533">
        <v>202005</v>
      </c>
      <c r="B533" t="s">
        <v>2008</v>
      </c>
      <c r="C533" t="s">
        <v>2187</v>
      </c>
      <c r="D533" t="s">
        <v>2188</v>
      </c>
      <c r="E533" s="6">
        <f t="shared" si="16"/>
        <v>43952</v>
      </c>
      <c r="F533" s="6" t="str">
        <f t="shared" si="17"/>
        <v>Hawaii-43982</v>
      </c>
      <c r="G533">
        <v>629000</v>
      </c>
      <c r="H533">
        <v>2E-3</v>
      </c>
      <c r="I533">
        <v>-9.6799999999999997E-2</v>
      </c>
      <c r="J533">
        <v>6693</v>
      </c>
      <c r="K533">
        <v>0.19819999999999999</v>
      </c>
      <c r="L533">
        <v>0.1026</v>
      </c>
      <c r="M533">
        <v>80</v>
      </c>
      <c r="N533">
        <v>1.2658228000000001E-2</v>
      </c>
      <c r="O533">
        <v>4.5751633999999999E-2</v>
      </c>
      <c r="P533">
        <v>1324</v>
      </c>
      <c r="Q533">
        <v>0.16550000000000001</v>
      </c>
      <c r="R533">
        <v>-0.25109999999999999</v>
      </c>
      <c r="S533">
        <v>56</v>
      </c>
      <c r="T533">
        <v>0.75</v>
      </c>
      <c r="U533">
        <v>0.16669999999999999</v>
      </c>
      <c r="V533">
        <v>692</v>
      </c>
      <c r="W533">
        <v>3.5900000000000001E-2</v>
      </c>
      <c r="X533">
        <v>-0.4365</v>
      </c>
      <c r="Y533">
        <v>665</v>
      </c>
      <c r="Z533">
        <v>-2.35E-2</v>
      </c>
      <c r="AA533">
        <v>-0.35499999999999998</v>
      </c>
      <c r="AB533">
        <v>509.43396230000002</v>
      </c>
      <c r="AC533">
        <v>-1.8499999999999999E-2</v>
      </c>
      <c r="AD533">
        <v>4.1000000000000003E-3</v>
      </c>
      <c r="AE533">
        <v>1214</v>
      </c>
      <c r="AF533">
        <v>5.7999999999999996E-3</v>
      </c>
      <c r="AG533">
        <v>-0.1067</v>
      </c>
      <c r="AH533">
        <v>1147202.2879999999</v>
      </c>
      <c r="AI533">
        <v>-9.35E-2</v>
      </c>
      <c r="AJ533">
        <v>-0.14680000000000001</v>
      </c>
      <c r="AK533">
        <v>7358</v>
      </c>
      <c r="AL533">
        <v>0.1741</v>
      </c>
      <c r="AM533">
        <v>3.6200000000000003E-2</v>
      </c>
      <c r="AN533">
        <v>9.9357537999999995E-2</v>
      </c>
      <c r="AO533">
        <v>-2.2599999999999999E-2</v>
      </c>
      <c r="AP533">
        <v>-7.0499999999999993E-2</v>
      </c>
    </row>
    <row r="534" spans="1:42">
      <c r="A534">
        <v>202005</v>
      </c>
      <c r="B534" t="s">
        <v>2008</v>
      </c>
      <c r="C534" t="s">
        <v>2167</v>
      </c>
      <c r="D534" t="s">
        <v>2168</v>
      </c>
      <c r="E534" s="6">
        <f t="shared" si="16"/>
        <v>43952</v>
      </c>
      <c r="F534" s="6" t="str">
        <f t="shared" si="17"/>
        <v>Kansas-43982</v>
      </c>
      <c r="G534">
        <v>210000</v>
      </c>
      <c r="H534">
        <v>7.0699999999999999E-2</v>
      </c>
      <c r="I534">
        <v>5.1799999999999999E-2</v>
      </c>
      <c r="J534">
        <v>7005</v>
      </c>
      <c r="K534">
        <v>-6.7599999999999993E-2</v>
      </c>
      <c r="L534">
        <v>-0.28770000000000001</v>
      </c>
      <c r="M534">
        <v>74</v>
      </c>
      <c r="N534">
        <v>8.0291971000000004E-2</v>
      </c>
      <c r="O534">
        <v>0.28695652199999999</v>
      </c>
      <c r="P534">
        <v>2740</v>
      </c>
      <c r="Q534">
        <v>0.16700000000000001</v>
      </c>
      <c r="R534">
        <v>-0.317</v>
      </c>
      <c r="S534">
        <v>128</v>
      </c>
      <c r="T534">
        <v>3.2300000000000002E-2</v>
      </c>
      <c r="U534">
        <v>0.1852</v>
      </c>
      <c r="V534">
        <v>1544</v>
      </c>
      <c r="W534">
        <v>0.19500000000000001</v>
      </c>
      <c r="X534">
        <v>-0.40710000000000002</v>
      </c>
      <c r="Y534">
        <v>5624</v>
      </c>
      <c r="Z534">
        <v>0.151</v>
      </c>
      <c r="AA534">
        <v>3.0028000000000001</v>
      </c>
      <c r="AB534">
        <v>98.585223439999993</v>
      </c>
      <c r="AC534">
        <v>2.8000000000000001E-2</v>
      </c>
      <c r="AD534">
        <v>5.1499999999999997E-2</v>
      </c>
      <c r="AE534">
        <v>2040</v>
      </c>
      <c r="AF534">
        <v>0.02</v>
      </c>
      <c r="AG534">
        <v>-6.9999999999999999E-4</v>
      </c>
      <c r="AH534">
        <v>299544.58409999998</v>
      </c>
      <c r="AI534">
        <v>3.7100000000000001E-2</v>
      </c>
      <c r="AJ534">
        <v>5.1200000000000002E-2</v>
      </c>
      <c r="AK534">
        <v>12629</v>
      </c>
      <c r="AL534">
        <v>1.8499999999999999E-2</v>
      </c>
      <c r="AM534">
        <v>0.1236</v>
      </c>
      <c r="AN534">
        <v>0.80285510299999996</v>
      </c>
      <c r="AO534">
        <v>0.1525</v>
      </c>
      <c r="AP534">
        <v>0.66</v>
      </c>
    </row>
    <row r="535" spans="1:42">
      <c r="A535">
        <v>202005</v>
      </c>
      <c r="B535" t="s">
        <v>2008</v>
      </c>
      <c r="C535" t="s">
        <v>2147</v>
      </c>
      <c r="D535" t="s">
        <v>2148</v>
      </c>
      <c r="E535" s="6">
        <f t="shared" si="16"/>
        <v>43952</v>
      </c>
      <c r="F535" s="6" t="str">
        <f t="shared" si="17"/>
        <v>New hampshire-43982</v>
      </c>
      <c r="G535">
        <v>384900</v>
      </c>
      <c r="H535">
        <v>3.2199999999999999E-2</v>
      </c>
      <c r="I535">
        <v>0.1</v>
      </c>
      <c r="J535">
        <v>3622</v>
      </c>
      <c r="K535">
        <v>-2.5000000000000001E-3</v>
      </c>
      <c r="L535">
        <v>-0.29899999999999999</v>
      </c>
      <c r="M535">
        <v>66</v>
      </c>
      <c r="N535">
        <v>5.6000000000000001E-2</v>
      </c>
      <c r="O535">
        <v>0.32</v>
      </c>
      <c r="P535">
        <v>1880</v>
      </c>
      <c r="Q535">
        <v>0.60409999999999997</v>
      </c>
      <c r="R535">
        <v>-0.34720000000000001</v>
      </c>
      <c r="S535">
        <v>96</v>
      </c>
      <c r="T535">
        <v>0.5</v>
      </c>
      <c r="U535">
        <v>0.33329999999999999</v>
      </c>
      <c r="V535">
        <v>608</v>
      </c>
      <c r="W535">
        <v>0.24590000000000001</v>
      </c>
      <c r="X535">
        <v>-0.47589999999999999</v>
      </c>
      <c r="Y535">
        <v>1858</v>
      </c>
      <c r="Z535">
        <v>0.1336</v>
      </c>
      <c r="AA535">
        <v>-0.2094</v>
      </c>
      <c r="AB535">
        <v>185.40751589999999</v>
      </c>
      <c r="AC535">
        <v>1.0200000000000001E-2</v>
      </c>
      <c r="AD535">
        <v>8.3000000000000004E-2</v>
      </c>
      <c r="AE535">
        <v>2000</v>
      </c>
      <c r="AF535">
        <v>2.1499999999999998E-2</v>
      </c>
      <c r="AG535">
        <v>-7.4000000000000003E-3</v>
      </c>
      <c r="AH535">
        <v>489153.73090000002</v>
      </c>
      <c r="AI535">
        <v>3.1899999999999998E-2</v>
      </c>
      <c r="AJ535">
        <v>6.4399999999999999E-2</v>
      </c>
      <c r="AK535">
        <v>5480</v>
      </c>
      <c r="AL535">
        <v>3.9800000000000002E-2</v>
      </c>
      <c r="AM535">
        <v>-0.27100000000000002</v>
      </c>
      <c r="AN535">
        <v>0.51297625599999996</v>
      </c>
      <c r="AO535">
        <v>6.1600000000000002E-2</v>
      </c>
      <c r="AP535">
        <v>5.8200000000000002E-2</v>
      </c>
    </row>
    <row r="536" spans="1:42">
      <c r="A536">
        <v>202005</v>
      </c>
      <c r="B536" t="s">
        <v>2008</v>
      </c>
      <c r="C536" t="s">
        <v>2189</v>
      </c>
      <c r="D536" t="s">
        <v>2190</v>
      </c>
      <c r="E536" s="6">
        <f t="shared" si="16"/>
        <v>43952</v>
      </c>
      <c r="F536" s="6" t="str">
        <f t="shared" si="17"/>
        <v>Utah-43982</v>
      </c>
      <c r="G536">
        <v>449000</v>
      </c>
      <c r="H536">
        <v>3.2199999999999999E-2</v>
      </c>
      <c r="I536">
        <v>7.7399999999999997E-2</v>
      </c>
      <c r="J536">
        <v>10058</v>
      </c>
      <c r="K536">
        <v>-3.5999999999999997E-2</v>
      </c>
      <c r="L536">
        <v>-0.1527</v>
      </c>
      <c r="M536">
        <v>57</v>
      </c>
      <c r="N536">
        <v>0.175257732</v>
      </c>
      <c r="O536">
        <v>0.14000000000000001</v>
      </c>
      <c r="P536">
        <v>4796</v>
      </c>
      <c r="Q536">
        <v>9.6000000000000002E-2</v>
      </c>
      <c r="R536">
        <v>-0.19259999999999999</v>
      </c>
      <c r="S536">
        <v>432</v>
      </c>
      <c r="T536">
        <v>0.28570000000000001</v>
      </c>
      <c r="U536">
        <v>-0.15629999999999999</v>
      </c>
      <c r="V536">
        <v>2544</v>
      </c>
      <c r="W536">
        <v>3.0800000000000001E-2</v>
      </c>
      <c r="X536">
        <v>-0.31169999999999998</v>
      </c>
      <c r="Y536">
        <v>8492</v>
      </c>
      <c r="Z536">
        <v>0.19939999999999999</v>
      </c>
      <c r="AA536">
        <v>5.1299999999999998E-2</v>
      </c>
      <c r="AB536">
        <v>175.4631134</v>
      </c>
      <c r="AC536">
        <v>2.3099999999999999E-2</v>
      </c>
      <c r="AD536">
        <v>0.13</v>
      </c>
      <c r="AE536">
        <v>2597</v>
      </c>
      <c r="AF536">
        <v>8.3000000000000001E-3</v>
      </c>
      <c r="AG536">
        <v>-4.1700000000000001E-2</v>
      </c>
      <c r="AH536">
        <v>749619.09259999997</v>
      </c>
      <c r="AI536">
        <v>2.7E-2</v>
      </c>
      <c r="AJ536">
        <v>0.1132</v>
      </c>
      <c r="AK536">
        <v>18550</v>
      </c>
      <c r="AL536">
        <v>5.9200000000000003E-2</v>
      </c>
      <c r="AM536">
        <v>-7.0099999999999996E-2</v>
      </c>
      <c r="AN536">
        <v>0.84430304199999995</v>
      </c>
      <c r="AO536">
        <v>0.1658</v>
      </c>
      <c r="AP536">
        <v>0.1638</v>
      </c>
    </row>
    <row r="537" spans="1:42">
      <c r="A537">
        <v>202005</v>
      </c>
      <c r="B537" t="s">
        <v>2008</v>
      </c>
      <c r="C537" t="s">
        <v>2153</v>
      </c>
      <c r="D537" t="s">
        <v>2154</v>
      </c>
      <c r="E537" s="6">
        <f t="shared" si="16"/>
        <v>43952</v>
      </c>
      <c r="F537" s="6" t="str">
        <f t="shared" si="17"/>
        <v>Tennessee-43982</v>
      </c>
      <c r="G537">
        <v>314900</v>
      </c>
      <c r="H537">
        <v>0.05</v>
      </c>
      <c r="I537">
        <v>6.7799999999999999E-2</v>
      </c>
      <c r="J537">
        <v>20157</v>
      </c>
      <c r="K537">
        <v>-5.3199999999999997E-2</v>
      </c>
      <c r="L537">
        <v>-0.23649999999999999</v>
      </c>
      <c r="M537">
        <v>59</v>
      </c>
      <c r="N537">
        <v>0.11320754700000001</v>
      </c>
      <c r="O537">
        <v>0.19191919199999999</v>
      </c>
      <c r="P537">
        <v>9084</v>
      </c>
      <c r="Q537">
        <v>0.1767</v>
      </c>
      <c r="R537">
        <v>-0.2364</v>
      </c>
      <c r="S537">
        <v>788</v>
      </c>
      <c r="T537">
        <v>0.51539999999999997</v>
      </c>
      <c r="U537">
        <v>0.216</v>
      </c>
      <c r="V537">
        <v>4648</v>
      </c>
      <c r="W537">
        <v>0.15970000000000001</v>
      </c>
      <c r="X537">
        <v>-0.34389999999999998</v>
      </c>
      <c r="Y537">
        <v>12660</v>
      </c>
      <c r="Z537">
        <v>0.2346</v>
      </c>
      <c r="AA537">
        <v>3.5799999999999998E-2</v>
      </c>
      <c r="AB537">
        <v>138.12154699999999</v>
      </c>
      <c r="AC537">
        <v>2.75E-2</v>
      </c>
      <c r="AD537">
        <v>8.48E-2</v>
      </c>
      <c r="AE537">
        <v>2022</v>
      </c>
      <c r="AF537">
        <v>1.0999999999999999E-2</v>
      </c>
      <c r="AG537">
        <v>-2.46E-2</v>
      </c>
      <c r="AH537">
        <v>435490.22889999999</v>
      </c>
      <c r="AI537">
        <v>5.2299999999999999E-2</v>
      </c>
      <c r="AJ537">
        <v>8.7599999999999997E-2</v>
      </c>
      <c r="AK537">
        <v>32817</v>
      </c>
      <c r="AL537">
        <v>4.0399999999999998E-2</v>
      </c>
      <c r="AM537">
        <v>-0.15029999999999999</v>
      </c>
      <c r="AN537">
        <v>0.62806965299999995</v>
      </c>
      <c r="AO537">
        <v>0.1464</v>
      </c>
      <c r="AP537">
        <v>0.16520000000000001</v>
      </c>
    </row>
    <row r="538" spans="1:42">
      <c r="A538">
        <v>202005</v>
      </c>
      <c r="B538" t="s">
        <v>2008</v>
      </c>
      <c r="C538" t="s">
        <v>2185</v>
      </c>
      <c r="D538" t="s">
        <v>2186</v>
      </c>
      <c r="E538" s="6">
        <f t="shared" si="16"/>
        <v>43952</v>
      </c>
      <c r="F538" s="6" t="str">
        <f t="shared" si="17"/>
        <v>North carolina-43982</v>
      </c>
      <c r="G538">
        <v>326656</v>
      </c>
      <c r="H538">
        <v>2.7199999999999998E-2</v>
      </c>
      <c r="I538">
        <v>2.1000000000000001E-2</v>
      </c>
      <c r="J538">
        <v>34314</v>
      </c>
      <c r="K538">
        <v>-4.9099999999999998E-2</v>
      </c>
      <c r="L538">
        <v>-0.21859999999999999</v>
      </c>
      <c r="M538">
        <v>74</v>
      </c>
      <c r="N538">
        <v>8.8235294000000006E-2</v>
      </c>
      <c r="O538">
        <v>0.138461538</v>
      </c>
      <c r="P538">
        <v>11768</v>
      </c>
      <c r="Q538">
        <v>0.19009999999999999</v>
      </c>
      <c r="R538">
        <v>-0.29720000000000002</v>
      </c>
      <c r="S538">
        <v>1184</v>
      </c>
      <c r="T538">
        <v>0.1128</v>
      </c>
      <c r="U538">
        <v>-3.5799999999999998E-2</v>
      </c>
      <c r="V538">
        <v>6672</v>
      </c>
      <c r="W538">
        <v>0.17130000000000001</v>
      </c>
      <c r="X538">
        <v>-0.41899999999999998</v>
      </c>
      <c r="Y538">
        <v>18632</v>
      </c>
      <c r="Z538">
        <v>0.1492</v>
      </c>
      <c r="AA538">
        <v>-3.2199999999999999E-2</v>
      </c>
      <c r="AB538">
        <v>139.546875</v>
      </c>
      <c r="AC538">
        <v>2.1899999999999999E-2</v>
      </c>
      <c r="AD538">
        <v>6.7900000000000002E-2</v>
      </c>
      <c r="AE538">
        <v>1979</v>
      </c>
      <c r="AF538">
        <v>1.7000000000000001E-2</v>
      </c>
      <c r="AG538">
        <v>-7.4999999999999997E-3</v>
      </c>
      <c r="AH538">
        <v>443640.00880000001</v>
      </c>
      <c r="AI538">
        <v>4.1500000000000002E-2</v>
      </c>
      <c r="AJ538">
        <v>4.1399999999999999E-2</v>
      </c>
      <c r="AK538">
        <v>52946</v>
      </c>
      <c r="AL538">
        <v>1.24E-2</v>
      </c>
      <c r="AM538">
        <v>-0.1618</v>
      </c>
      <c r="AN538">
        <v>0.54298537000000002</v>
      </c>
      <c r="AO538">
        <v>9.3700000000000006E-2</v>
      </c>
      <c r="AP538">
        <v>0.1046</v>
      </c>
    </row>
    <row r="539" spans="1:42">
      <c r="A539">
        <v>202005</v>
      </c>
      <c r="B539" t="s">
        <v>2008</v>
      </c>
      <c r="C539" t="s">
        <v>2145</v>
      </c>
      <c r="D539" t="s">
        <v>2146</v>
      </c>
      <c r="E539" s="6">
        <f t="shared" si="16"/>
        <v>43952</v>
      </c>
      <c r="F539" s="6" t="str">
        <f t="shared" si="17"/>
        <v>Indiana-43982</v>
      </c>
      <c r="G539">
        <v>229900</v>
      </c>
      <c r="H539">
        <v>6.9599999999999995E-2</v>
      </c>
      <c r="I539">
        <v>5.7299999999999997E-2</v>
      </c>
      <c r="J539">
        <v>12642</v>
      </c>
      <c r="K539">
        <v>-8.2299999999999998E-2</v>
      </c>
      <c r="L539">
        <v>-0.24060000000000001</v>
      </c>
      <c r="M539">
        <v>64</v>
      </c>
      <c r="N539">
        <v>0.113043478</v>
      </c>
      <c r="O539">
        <v>0.26732673299999998</v>
      </c>
      <c r="P539">
        <v>6100</v>
      </c>
      <c r="Q539">
        <v>0.28039999999999998</v>
      </c>
      <c r="R539">
        <v>-0.27829999999999999</v>
      </c>
      <c r="S539">
        <v>200</v>
      </c>
      <c r="T539">
        <v>-0.18029999999999999</v>
      </c>
      <c r="U539">
        <v>-3.85E-2</v>
      </c>
      <c r="V539">
        <v>3492</v>
      </c>
      <c r="W539">
        <v>0.15629999999999999</v>
      </c>
      <c r="X539">
        <v>-0.34799999999999998</v>
      </c>
      <c r="Y539">
        <v>7543</v>
      </c>
      <c r="Z539">
        <v>0.22370000000000001</v>
      </c>
      <c r="AA539">
        <v>-5.4399999999999997E-2</v>
      </c>
      <c r="AB539">
        <v>105.1973684</v>
      </c>
      <c r="AC539">
        <v>2.7300000000000001E-2</v>
      </c>
      <c r="AD539">
        <v>7.6799999999999993E-2</v>
      </c>
      <c r="AE539">
        <v>1992</v>
      </c>
      <c r="AF539">
        <v>2.47E-2</v>
      </c>
      <c r="AG539">
        <v>-2.4E-2</v>
      </c>
      <c r="AH539">
        <v>290790.3199</v>
      </c>
      <c r="AI539">
        <v>5.7500000000000002E-2</v>
      </c>
      <c r="AJ539">
        <v>1.84E-2</v>
      </c>
      <c r="AK539">
        <v>20185</v>
      </c>
      <c r="AL539">
        <v>1.23E-2</v>
      </c>
      <c r="AM539">
        <v>-0.18029999999999999</v>
      </c>
      <c r="AN539">
        <v>0.59666192100000004</v>
      </c>
      <c r="AO539">
        <v>0.1492</v>
      </c>
      <c r="AP539">
        <v>0.11749999999999999</v>
      </c>
    </row>
    <row r="540" spans="1:42">
      <c r="A540">
        <v>202005</v>
      </c>
      <c r="B540" t="s">
        <v>2008</v>
      </c>
      <c r="C540" t="s">
        <v>2143</v>
      </c>
      <c r="D540" t="s">
        <v>2144</v>
      </c>
      <c r="E540" s="6">
        <f t="shared" si="16"/>
        <v>43952</v>
      </c>
      <c r="F540" s="6" t="str">
        <f t="shared" si="17"/>
        <v>Mississippi-43982</v>
      </c>
      <c r="G540">
        <v>212200</v>
      </c>
      <c r="H540">
        <v>3.5099999999999999E-2</v>
      </c>
      <c r="I540">
        <v>3.8199999999999998E-2</v>
      </c>
      <c r="J540">
        <v>8518</v>
      </c>
      <c r="K540">
        <v>-6.6500000000000004E-2</v>
      </c>
      <c r="L540">
        <v>-0.2056</v>
      </c>
      <c r="M540">
        <v>94</v>
      </c>
      <c r="N540">
        <v>8.045977E-2</v>
      </c>
      <c r="O540">
        <v>0.17499999999999999</v>
      </c>
      <c r="P540">
        <v>2192</v>
      </c>
      <c r="Q540">
        <v>0.17849999999999999</v>
      </c>
      <c r="R540">
        <v>-0.29380000000000001</v>
      </c>
      <c r="S540">
        <v>144</v>
      </c>
      <c r="T540">
        <v>0.3846</v>
      </c>
      <c r="U540">
        <v>0.125</v>
      </c>
      <c r="V540">
        <v>1516</v>
      </c>
      <c r="W540">
        <v>0.3206</v>
      </c>
      <c r="X540">
        <v>-0.32440000000000002</v>
      </c>
      <c r="Y540">
        <v>3714</v>
      </c>
      <c r="Z540">
        <v>0.18540000000000001</v>
      </c>
      <c r="AA540">
        <v>0.26069999999999999</v>
      </c>
      <c r="AB540">
        <v>100.0285878</v>
      </c>
      <c r="AC540">
        <v>1.3100000000000001E-2</v>
      </c>
      <c r="AD540">
        <v>7.7600000000000002E-2</v>
      </c>
      <c r="AE540">
        <v>2000</v>
      </c>
      <c r="AF540">
        <v>2E-3</v>
      </c>
      <c r="AG540">
        <v>2.01E-2</v>
      </c>
      <c r="AH540">
        <v>271527.22619999998</v>
      </c>
      <c r="AI540">
        <v>2.1100000000000001E-2</v>
      </c>
      <c r="AJ540">
        <v>3.5200000000000002E-2</v>
      </c>
      <c r="AK540">
        <v>12232</v>
      </c>
      <c r="AL540">
        <v>-2.0999999999999999E-3</v>
      </c>
      <c r="AM540">
        <v>-0.1051</v>
      </c>
      <c r="AN540">
        <v>0.43601784500000001</v>
      </c>
      <c r="AO540">
        <v>9.2700000000000005E-2</v>
      </c>
      <c r="AP540">
        <v>0.1613</v>
      </c>
    </row>
    <row r="541" spans="1:42">
      <c r="A541">
        <v>202005</v>
      </c>
      <c r="B541" t="s">
        <v>2008</v>
      </c>
      <c r="C541" t="s">
        <v>2193</v>
      </c>
      <c r="D541" t="s">
        <v>2194</v>
      </c>
      <c r="E541" s="6">
        <f t="shared" si="16"/>
        <v>43952</v>
      </c>
      <c r="F541" s="6" t="str">
        <f t="shared" si="17"/>
        <v>Arizona-43982</v>
      </c>
      <c r="G541">
        <v>366990</v>
      </c>
      <c r="H541">
        <v>2.4400000000000002E-2</v>
      </c>
      <c r="I541">
        <v>4.41E-2</v>
      </c>
      <c r="J541">
        <v>19299</v>
      </c>
      <c r="K541">
        <v>-6.1199999999999997E-2</v>
      </c>
      <c r="L541">
        <v>-0.2492</v>
      </c>
      <c r="M541">
        <v>56</v>
      </c>
      <c r="N541">
        <v>0.287356322</v>
      </c>
      <c r="O541">
        <v>3.7037037000000002E-2</v>
      </c>
      <c r="P541">
        <v>8392</v>
      </c>
      <c r="Q541">
        <v>-4.3299999999999998E-2</v>
      </c>
      <c r="R541">
        <v>-0.2571</v>
      </c>
      <c r="S541">
        <v>708</v>
      </c>
      <c r="T541">
        <v>0.30149999999999999</v>
      </c>
      <c r="U541">
        <v>-0.20630000000000001</v>
      </c>
      <c r="V541">
        <v>6580</v>
      </c>
      <c r="W541">
        <v>1.4800000000000001E-2</v>
      </c>
      <c r="X541">
        <v>-0.37619999999999998</v>
      </c>
      <c r="Y541">
        <v>15078</v>
      </c>
      <c r="Z541">
        <v>0.13400000000000001</v>
      </c>
      <c r="AA541">
        <v>-0.1263</v>
      </c>
      <c r="AB541">
        <v>187.65625</v>
      </c>
      <c r="AC541">
        <v>2.1899999999999999E-2</v>
      </c>
      <c r="AD541">
        <v>8.6300000000000002E-2</v>
      </c>
      <c r="AE541">
        <v>2041</v>
      </c>
      <c r="AF541">
        <v>6.4000000000000003E-3</v>
      </c>
      <c r="AG541">
        <v>-3.4299999999999997E-2</v>
      </c>
      <c r="AH541">
        <v>582562.51009999996</v>
      </c>
      <c r="AI541">
        <v>4.4900000000000002E-2</v>
      </c>
      <c r="AJ541">
        <v>5.6599999999999998E-2</v>
      </c>
      <c r="AK541">
        <v>34377</v>
      </c>
      <c r="AL541">
        <v>1.55E-2</v>
      </c>
      <c r="AM541">
        <v>-0.19980000000000001</v>
      </c>
      <c r="AN541">
        <v>0.78128400399999998</v>
      </c>
      <c r="AO541">
        <v>0.13450000000000001</v>
      </c>
      <c r="AP541">
        <v>0.1099</v>
      </c>
    </row>
    <row r="542" spans="1:42">
      <c r="A542">
        <v>202005</v>
      </c>
      <c r="B542" t="s">
        <v>2008</v>
      </c>
      <c r="C542" t="s">
        <v>2175</v>
      </c>
      <c r="D542" t="s">
        <v>2176</v>
      </c>
      <c r="E542" s="6">
        <f t="shared" si="16"/>
        <v>43952</v>
      </c>
      <c r="F542" s="6" t="str">
        <f t="shared" si="17"/>
        <v>Nevada-43982</v>
      </c>
      <c r="G542">
        <v>346000</v>
      </c>
      <c r="H542">
        <v>2.8999999999999998E-3</v>
      </c>
      <c r="I542">
        <v>3.2800000000000003E-2</v>
      </c>
      <c r="J542">
        <v>11358</v>
      </c>
      <c r="K542">
        <v>2.5600000000000001E-2</v>
      </c>
      <c r="L542">
        <v>-0.104</v>
      </c>
      <c r="M542">
        <v>56</v>
      </c>
      <c r="N542">
        <v>0.24444444400000001</v>
      </c>
      <c r="O542">
        <v>0.287356322</v>
      </c>
      <c r="P542">
        <v>3996</v>
      </c>
      <c r="Q542">
        <v>4.8300000000000003E-2</v>
      </c>
      <c r="R542">
        <v>-0.32269999999999999</v>
      </c>
      <c r="S542">
        <v>276</v>
      </c>
      <c r="T542">
        <v>0.27779999999999999</v>
      </c>
      <c r="U542">
        <v>-0.18820000000000001</v>
      </c>
      <c r="V542">
        <v>3140</v>
      </c>
      <c r="W542">
        <v>0.16300000000000001</v>
      </c>
      <c r="X542">
        <v>-0.40210000000000001</v>
      </c>
      <c r="Y542">
        <v>1671</v>
      </c>
      <c r="Z542">
        <v>9.5699999999999993E-2</v>
      </c>
      <c r="AA542">
        <v>-0.51719999999999999</v>
      </c>
      <c r="AB542">
        <v>184.875</v>
      </c>
      <c r="AC542">
        <v>1.6000000000000001E-3</v>
      </c>
      <c r="AD542">
        <v>4.2299999999999997E-2</v>
      </c>
      <c r="AE542">
        <v>1880</v>
      </c>
      <c r="AF542">
        <v>5.3E-3</v>
      </c>
      <c r="AG542">
        <v>-8.9999999999999993E-3</v>
      </c>
      <c r="AH542">
        <v>589145.05720000004</v>
      </c>
      <c r="AI542">
        <v>-4.7999999999999996E-3</v>
      </c>
      <c r="AJ542">
        <v>3.6200000000000003E-2</v>
      </c>
      <c r="AK542">
        <v>13029</v>
      </c>
      <c r="AL542">
        <v>3.4099999999999998E-2</v>
      </c>
      <c r="AM542">
        <v>-0.19270000000000001</v>
      </c>
      <c r="AN542">
        <v>0.14712097199999999</v>
      </c>
      <c r="AO542">
        <v>9.4000000000000004E-3</v>
      </c>
      <c r="AP542">
        <v>-0.12590000000000001</v>
      </c>
    </row>
    <row r="543" spans="1:42">
      <c r="A543">
        <v>202005</v>
      </c>
      <c r="B543" t="s">
        <v>2008</v>
      </c>
      <c r="C543" t="s">
        <v>2173</v>
      </c>
      <c r="D543" t="s">
        <v>2174</v>
      </c>
      <c r="E543" s="6">
        <f t="shared" si="16"/>
        <v>43952</v>
      </c>
      <c r="F543" s="6" t="str">
        <f t="shared" si="17"/>
        <v>Michigan-43982</v>
      </c>
      <c r="G543">
        <v>239900</v>
      </c>
      <c r="H543">
        <v>4.7600000000000003E-2</v>
      </c>
      <c r="I543">
        <v>4.3499999999999997E-2</v>
      </c>
      <c r="J543">
        <v>28461</v>
      </c>
      <c r="K543">
        <v>5.28E-2</v>
      </c>
      <c r="L543">
        <v>-0.18459999999999999</v>
      </c>
      <c r="M543">
        <v>77</v>
      </c>
      <c r="N543">
        <v>4.0540540999999999E-2</v>
      </c>
      <c r="O543">
        <v>0.69230769199999997</v>
      </c>
      <c r="P543">
        <v>14548</v>
      </c>
      <c r="Q543">
        <v>2.4279000000000002</v>
      </c>
      <c r="R543">
        <v>-0.17860000000000001</v>
      </c>
      <c r="S543">
        <v>372</v>
      </c>
      <c r="T543">
        <v>0.78849999999999998</v>
      </c>
      <c r="U543">
        <v>-0.1842</v>
      </c>
      <c r="V543">
        <v>5364</v>
      </c>
      <c r="W543">
        <v>2.6840999999999999</v>
      </c>
      <c r="X543">
        <v>-0.4335</v>
      </c>
      <c r="Y543">
        <v>8866</v>
      </c>
      <c r="Z543">
        <v>0.12859999999999999</v>
      </c>
      <c r="AA543">
        <v>0.42199999999999999</v>
      </c>
      <c r="AB543">
        <v>135.9296875</v>
      </c>
      <c r="AC543">
        <v>3.9300000000000002E-2</v>
      </c>
      <c r="AD543">
        <v>6.0100000000000001E-2</v>
      </c>
      <c r="AE543">
        <v>1693</v>
      </c>
      <c r="AF543">
        <v>1.38E-2</v>
      </c>
      <c r="AG543">
        <v>-1.23E-2</v>
      </c>
      <c r="AH543">
        <v>333289.01449999999</v>
      </c>
      <c r="AI543">
        <v>3.3700000000000001E-2</v>
      </c>
      <c r="AJ543">
        <v>3.0200000000000001E-2</v>
      </c>
      <c r="AK543">
        <v>37327</v>
      </c>
      <c r="AL543">
        <v>6.9800000000000001E-2</v>
      </c>
      <c r="AM543">
        <v>-9.2700000000000005E-2</v>
      </c>
      <c r="AN543">
        <v>0.31151400200000001</v>
      </c>
      <c r="AO543">
        <v>2.0899999999999998E-2</v>
      </c>
      <c r="AP543">
        <v>0.13289999999999999</v>
      </c>
    </row>
    <row r="544" spans="1:42">
      <c r="A544">
        <v>202005</v>
      </c>
      <c r="B544" t="s">
        <v>2008</v>
      </c>
      <c r="C544" t="s">
        <v>2165</v>
      </c>
      <c r="D544" t="s">
        <v>2166</v>
      </c>
      <c r="E544" s="6">
        <f t="shared" si="16"/>
        <v>43952</v>
      </c>
      <c r="F544" s="6" t="str">
        <f t="shared" si="17"/>
        <v>New york-43982</v>
      </c>
      <c r="G544">
        <v>499000</v>
      </c>
      <c r="H544">
        <v>-1E-3</v>
      </c>
      <c r="I544">
        <v>4.0000000000000001E-3</v>
      </c>
      <c r="J544">
        <v>60272</v>
      </c>
      <c r="K544">
        <v>-5.5899999999999998E-2</v>
      </c>
      <c r="L544">
        <v>-0.1691</v>
      </c>
      <c r="M544">
        <v>74</v>
      </c>
      <c r="N544">
        <v>0.27586206899999999</v>
      </c>
      <c r="O544">
        <v>0.203252033</v>
      </c>
      <c r="P544">
        <v>14020</v>
      </c>
      <c r="Q544">
        <v>0.86929999999999996</v>
      </c>
      <c r="R544">
        <v>-0.4425</v>
      </c>
      <c r="S544">
        <v>588</v>
      </c>
      <c r="T544">
        <v>1.1000000000000001</v>
      </c>
      <c r="U544">
        <v>-0.25380000000000003</v>
      </c>
      <c r="V544">
        <v>5156</v>
      </c>
      <c r="W544">
        <v>0.70950000000000002</v>
      </c>
      <c r="X544">
        <v>-0.66890000000000005</v>
      </c>
      <c r="Y544">
        <v>28168</v>
      </c>
      <c r="Z544">
        <v>-8.0699999999999994E-2</v>
      </c>
      <c r="AA544">
        <v>0.9919</v>
      </c>
      <c r="AB544">
        <v>189.625</v>
      </c>
      <c r="AC544">
        <v>1.1299999999999999E-2</v>
      </c>
      <c r="AD544">
        <v>0.1585</v>
      </c>
      <c r="AE544">
        <v>1540</v>
      </c>
      <c r="AF544">
        <v>1.35E-2</v>
      </c>
      <c r="AG544">
        <v>2.6700000000000002E-2</v>
      </c>
      <c r="AH544">
        <v>1073760.121</v>
      </c>
      <c r="AI544">
        <v>-5.11E-2</v>
      </c>
      <c r="AJ544">
        <v>-2.1100000000000001E-2</v>
      </c>
      <c r="AK544">
        <v>88440</v>
      </c>
      <c r="AL544">
        <v>-6.3899999999999998E-2</v>
      </c>
      <c r="AM544">
        <v>2.0299999999999999E-2</v>
      </c>
      <c r="AN544">
        <v>0.46734802199999997</v>
      </c>
      <c r="AO544">
        <v>-1.26E-2</v>
      </c>
      <c r="AP544">
        <v>0.27239999999999998</v>
      </c>
    </row>
    <row r="545" spans="1:42">
      <c r="A545">
        <v>202005</v>
      </c>
      <c r="B545" t="s">
        <v>2008</v>
      </c>
      <c r="C545" t="s">
        <v>2199</v>
      </c>
      <c r="D545" t="s">
        <v>2200</v>
      </c>
      <c r="E545" s="6">
        <f t="shared" si="16"/>
        <v>43952</v>
      </c>
      <c r="F545" s="6" t="str">
        <f t="shared" si="17"/>
        <v>Illinois-43982</v>
      </c>
      <c r="G545">
        <v>244900</v>
      </c>
      <c r="H545">
        <v>4.2299999999999997E-2</v>
      </c>
      <c r="I545">
        <v>-8.43E-2</v>
      </c>
      <c r="J545">
        <v>45232</v>
      </c>
      <c r="K545">
        <v>-1.8599999999999998E-2</v>
      </c>
      <c r="L545">
        <v>-0.1384</v>
      </c>
      <c r="M545">
        <v>73</v>
      </c>
      <c r="N545">
        <v>8.9552239000000006E-2</v>
      </c>
      <c r="O545">
        <v>0.62222222199999999</v>
      </c>
      <c r="P545">
        <v>16880</v>
      </c>
      <c r="Q545">
        <v>0.3609</v>
      </c>
      <c r="R545">
        <v>-0.31319999999999998</v>
      </c>
      <c r="S545">
        <v>244</v>
      </c>
      <c r="T545">
        <v>0</v>
      </c>
      <c r="U545">
        <v>-0.31459999999999999</v>
      </c>
      <c r="V545">
        <v>10316</v>
      </c>
      <c r="W545">
        <v>0.30649999999999999</v>
      </c>
      <c r="X545">
        <v>-0.39660000000000001</v>
      </c>
      <c r="Y545">
        <v>24535</v>
      </c>
      <c r="Z545">
        <v>6.1199999999999997E-2</v>
      </c>
      <c r="AA545">
        <v>-0.1389</v>
      </c>
      <c r="AB545">
        <v>119.125</v>
      </c>
      <c r="AC545">
        <v>2.9000000000000001E-2</v>
      </c>
      <c r="AD545">
        <v>-5.3499999999999999E-2</v>
      </c>
      <c r="AE545">
        <v>1738</v>
      </c>
      <c r="AF545">
        <v>1.2800000000000001E-2</v>
      </c>
      <c r="AG545">
        <v>-2.3900000000000001E-2</v>
      </c>
      <c r="AH545">
        <v>362902.84899999999</v>
      </c>
      <c r="AI545">
        <v>3.9600000000000003E-2</v>
      </c>
      <c r="AJ545">
        <v>-5.79E-2</v>
      </c>
      <c r="AK545">
        <v>69767</v>
      </c>
      <c r="AL545">
        <v>8.0000000000000002E-3</v>
      </c>
      <c r="AM545">
        <v>-0.1386</v>
      </c>
      <c r="AN545">
        <v>0.542425716</v>
      </c>
      <c r="AO545">
        <v>4.0800000000000003E-2</v>
      </c>
      <c r="AP545">
        <v>-2.9999999999999997E-4</v>
      </c>
    </row>
    <row r="546" spans="1:42">
      <c r="A546">
        <v>202005</v>
      </c>
      <c r="B546" t="s">
        <v>2008</v>
      </c>
      <c r="C546" t="s">
        <v>2221</v>
      </c>
      <c r="D546" t="s">
        <v>2222</v>
      </c>
      <c r="E546" s="6">
        <f t="shared" si="16"/>
        <v>43952</v>
      </c>
      <c r="F546" s="6" t="str">
        <f t="shared" si="17"/>
        <v>Connecticut-43982</v>
      </c>
      <c r="G546">
        <v>387900</v>
      </c>
      <c r="H546">
        <v>2.35E-2</v>
      </c>
      <c r="I546">
        <v>3.44E-2</v>
      </c>
      <c r="J546">
        <v>15618</v>
      </c>
      <c r="K546">
        <v>-2.07E-2</v>
      </c>
      <c r="L546">
        <v>-0.33090000000000003</v>
      </c>
      <c r="M546">
        <v>71</v>
      </c>
      <c r="N546">
        <v>0.15447154499999999</v>
      </c>
      <c r="O546">
        <v>0.33962264199999997</v>
      </c>
      <c r="P546">
        <v>5128</v>
      </c>
      <c r="Q546">
        <v>0.71850000000000003</v>
      </c>
      <c r="R546">
        <v>-0.30959999999999999</v>
      </c>
      <c r="S546">
        <v>156</v>
      </c>
      <c r="T546">
        <v>0.44440000000000002</v>
      </c>
      <c r="U546">
        <v>0.3448</v>
      </c>
      <c r="V546">
        <v>2188</v>
      </c>
      <c r="W546">
        <v>0.31809999999999999</v>
      </c>
      <c r="X546">
        <v>-0.59299999999999997</v>
      </c>
      <c r="Y546">
        <v>121</v>
      </c>
      <c r="Z546">
        <v>2.5399999999999999E-2</v>
      </c>
      <c r="AA546">
        <v>1.6799999999999999E-2</v>
      </c>
      <c r="AB546">
        <v>178.52182540000001</v>
      </c>
      <c r="AC546">
        <v>1.7999999999999999E-2</v>
      </c>
      <c r="AD546">
        <v>-8.9999999999999993E-3</v>
      </c>
      <c r="AE546">
        <v>2148</v>
      </c>
      <c r="AF546">
        <v>1.5599999999999999E-2</v>
      </c>
      <c r="AG546">
        <v>3.6700000000000003E-2</v>
      </c>
      <c r="AH546">
        <v>790154.58299999998</v>
      </c>
      <c r="AI546">
        <v>3.9199999999999999E-2</v>
      </c>
      <c r="AJ546">
        <v>3.6900000000000002E-2</v>
      </c>
      <c r="AK546">
        <v>15739</v>
      </c>
      <c r="AL546">
        <v>-2.0400000000000001E-2</v>
      </c>
      <c r="AM546">
        <v>-0.32919999999999999</v>
      </c>
      <c r="AN546">
        <v>7.7474709999999997E-3</v>
      </c>
      <c r="AO546">
        <v>2.9999999999999997E-4</v>
      </c>
      <c r="AP546">
        <v>2.5999999999999999E-3</v>
      </c>
    </row>
    <row r="547" spans="1:42">
      <c r="A547">
        <v>202005</v>
      </c>
      <c r="B547" t="s">
        <v>2008</v>
      </c>
      <c r="C547" t="s">
        <v>2179</v>
      </c>
      <c r="D547" t="s">
        <v>2180</v>
      </c>
      <c r="E547" s="6">
        <f t="shared" si="16"/>
        <v>43952</v>
      </c>
      <c r="F547" s="6" t="str">
        <f t="shared" si="17"/>
        <v>Maryland-43982</v>
      </c>
      <c r="G547">
        <v>356990</v>
      </c>
      <c r="H547">
        <v>2.7300000000000001E-2</v>
      </c>
      <c r="I547">
        <v>2.01E-2</v>
      </c>
      <c r="J547">
        <v>13879</v>
      </c>
      <c r="K547">
        <v>-1.4999999999999999E-2</v>
      </c>
      <c r="L547">
        <v>-0.3412</v>
      </c>
      <c r="M547">
        <v>62</v>
      </c>
      <c r="N547">
        <v>0.203883495</v>
      </c>
      <c r="O547">
        <v>0.42528735600000001</v>
      </c>
      <c r="P547">
        <v>6212</v>
      </c>
      <c r="Q547">
        <v>0.17829999999999999</v>
      </c>
      <c r="R547">
        <v>-0.41510000000000002</v>
      </c>
      <c r="S547">
        <v>452</v>
      </c>
      <c r="T547">
        <v>0.46750000000000003</v>
      </c>
      <c r="U547">
        <v>0.2021</v>
      </c>
      <c r="V547">
        <v>3480</v>
      </c>
      <c r="W547">
        <v>0.1328</v>
      </c>
      <c r="X547">
        <v>-0.5151</v>
      </c>
      <c r="Y547">
        <v>3157</v>
      </c>
      <c r="Z547">
        <v>0.22170000000000001</v>
      </c>
      <c r="AA547">
        <v>-9.8799999999999999E-2</v>
      </c>
      <c r="AB547">
        <v>173.99267399999999</v>
      </c>
      <c r="AC547">
        <v>1.7399999999999999E-2</v>
      </c>
      <c r="AD547">
        <v>2.8400000000000002E-2</v>
      </c>
      <c r="AE547">
        <v>1898</v>
      </c>
      <c r="AF547">
        <v>1.2500000000000001E-2</v>
      </c>
      <c r="AG547">
        <v>-2.0899999999999998E-2</v>
      </c>
      <c r="AH547">
        <v>480820.34840000002</v>
      </c>
      <c r="AI547">
        <v>3.6900000000000002E-2</v>
      </c>
      <c r="AJ547">
        <v>4.2099999999999999E-2</v>
      </c>
      <c r="AK547">
        <v>17036</v>
      </c>
      <c r="AL547">
        <v>2.1600000000000001E-2</v>
      </c>
      <c r="AM547">
        <v>-0.30659999999999998</v>
      </c>
      <c r="AN547">
        <v>0.227465956</v>
      </c>
      <c r="AO547">
        <v>4.41E-2</v>
      </c>
      <c r="AP547">
        <v>6.1199999999999997E-2</v>
      </c>
    </row>
    <row r="548" spans="1:42">
      <c r="A548">
        <v>202005</v>
      </c>
      <c r="B548" t="s">
        <v>2008</v>
      </c>
      <c r="C548" t="s">
        <v>2149</v>
      </c>
      <c r="D548" t="s">
        <v>2150</v>
      </c>
      <c r="E548" s="6">
        <f t="shared" si="16"/>
        <v>43952</v>
      </c>
      <c r="F548" s="6" t="str">
        <f t="shared" si="17"/>
        <v>Alaska-43982</v>
      </c>
      <c r="G548">
        <v>304000</v>
      </c>
      <c r="H548">
        <v>3.9300000000000002E-2</v>
      </c>
      <c r="I548">
        <v>2.1000000000000001E-2</v>
      </c>
      <c r="J548">
        <v>2447</v>
      </c>
      <c r="K548">
        <v>6.3E-2</v>
      </c>
      <c r="L548">
        <v>-0.24590000000000001</v>
      </c>
      <c r="M548">
        <v>66</v>
      </c>
      <c r="N548">
        <v>-1.4925373E-2</v>
      </c>
      <c r="O548">
        <v>0.15789473700000001</v>
      </c>
      <c r="P548">
        <v>904</v>
      </c>
      <c r="Q548">
        <v>0.33729999999999999</v>
      </c>
      <c r="R548">
        <v>-0.20419999999999999</v>
      </c>
      <c r="S548">
        <v>32</v>
      </c>
      <c r="T548">
        <v>0.6</v>
      </c>
      <c r="U548">
        <v>-0.2727</v>
      </c>
      <c r="V548">
        <v>628</v>
      </c>
      <c r="W548">
        <v>0.48110000000000003</v>
      </c>
      <c r="X548">
        <v>-0.3745</v>
      </c>
      <c r="Y548">
        <v>91</v>
      </c>
      <c r="Z548">
        <v>-5.21E-2</v>
      </c>
      <c r="AB548">
        <v>172.5978648</v>
      </c>
      <c r="AC548">
        <v>8.6E-3</v>
      </c>
      <c r="AD548">
        <v>2.7199999999999998E-2</v>
      </c>
      <c r="AE548">
        <v>1750</v>
      </c>
      <c r="AF548">
        <v>1.3299999999999999E-2</v>
      </c>
      <c r="AG548">
        <v>-1.0699999999999999E-2</v>
      </c>
      <c r="AH548">
        <v>347939.5796</v>
      </c>
      <c r="AI548">
        <v>3.3500000000000002E-2</v>
      </c>
      <c r="AJ548">
        <v>4.9299999999999997E-2</v>
      </c>
      <c r="AK548">
        <v>2538</v>
      </c>
      <c r="AL548">
        <v>5.8400000000000001E-2</v>
      </c>
      <c r="AM548">
        <v>-0.21790000000000001</v>
      </c>
      <c r="AN548">
        <v>3.7188394E-2</v>
      </c>
      <c r="AO548">
        <v>-4.4999999999999997E-3</v>
      </c>
      <c r="AP548">
        <v>3.7199999999999997E-2</v>
      </c>
    </row>
    <row r="549" spans="1:42">
      <c r="A549">
        <v>202005</v>
      </c>
      <c r="B549" t="s">
        <v>2008</v>
      </c>
      <c r="C549" t="s">
        <v>2203</v>
      </c>
      <c r="D549" t="s">
        <v>2204</v>
      </c>
      <c r="E549" s="6">
        <f t="shared" si="16"/>
        <v>43952</v>
      </c>
      <c r="F549" s="6" t="str">
        <f t="shared" si="17"/>
        <v>West virginia-43982</v>
      </c>
      <c r="G549">
        <v>170000</v>
      </c>
      <c r="H549">
        <v>5.8999999999999999E-3</v>
      </c>
      <c r="I549">
        <v>-2.8299999999999999E-2</v>
      </c>
      <c r="J549">
        <v>5683</v>
      </c>
      <c r="K549">
        <v>-5.91E-2</v>
      </c>
      <c r="L549">
        <v>-0.26600000000000001</v>
      </c>
      <c r="M549">
        <v>96</v>
      </c>
      <c r="N549">
        <v>3.2258065000000002E-2</v>
      </c>
      <c r="O549">
        <v>0.19254658399999999</v>
      </c>
      <c r="P549">
        <v>1396</v>
      </c>
      <c r="Q549">
        <v>0.14050000000000001</v>
      </c>
      <c r="R549">
        <v>-0.35010000000000002</v>
      </c>
      <c r="S549">
        <v>48</v>
      </c>
      <c r="T549">
        <v>-0.33329999999999999</v>
      </c>
      <c r="U549">
        <v>-0.2</v>
      </c>
      <c r="V549">
        <v>960</v>
      </c>
      <c r="W549">
        <v>0.29730000000000001</v>
      </c>
      <c r="X549">
        <v>-0.40739999999999998</v>
      </c>
      <c r="Y549">
        <v>2175</v>
      </c>
      <c r="Z549">
        <v>0.1744</v>
      </c>
      <c r="AA549">
        <v>5.33E-2</v>
      </c>
      <c r="AB549">
        <v>83.333333330000002</v>
      </c>
      <c r="AC549">
        <v>-2.3999999999999998E-3</v>
      </c>
      <c r="AD549">
        <v>-3.6400000000000002E-2</v>
      </c>
      <c r="AE549">
        <v>1645</v>
      </c>
      <c r="AF549">
        <v>5.4999999999999997E-3</v>
      </c>
      <c r="AG549">
        <v>-2.0799999999999999E-2</v>
      </c>
      <c r="AH549">
        <v>238637.9664</v>
      </c>
      <c r="AI549">
        <v>2.3199999999999998E-2</v>
      </c>
      <c r="AJ549">
        <v>6.4999999999999997E-3</v>
      </c>
      <c r="AK549">
        <v>7858</v>
      </c>
      <c r="AL549">
        <v>-4.3E-3</v>
      </c>
      <c r="AM549">
        <v>-0.19869999999999999</v>
      </c>
      <c r="AN549">
        <v>0.38272039400000002</v>
      </c>
      <c r="AO549">
        <v>7.6100000000000001E-2</v>
      </c>
      <c r="AP549">
        <v>0.11600000000000001</v>
      </c>
    </row>
    <row r="550" spans="1:42">
      <c r="A550">
        <v>202005</v>
      </c>
      <c r="B550" t="s">
        <v>2008</v>
      </c>
      <c r="C550" t="s">
        <v>2217</v>
      </c>
      <c r="D550" t="s">
        <v>2218</v>
      </c>
      <c r="E550" s="6">
        <f t="shared" si="16"/>
        <v>43952</v>
      </c>
      <c r="F550" s="6" t="str">
        <f t="shared" si="17"/>
        <v>Nebraska-43982</v>
      </c>
      <c r="G550">
        <v>255000</v>
      </c>
      <c r="H550">
        <v>3.1800000000000002E-2</v>
      </c>
      <c r="I550">
        <v>1.3599999999999999E-2</v>
      </c>
      <c r="J550">
        <v>4718</v>
      </c>
      <c r="K550">
        <v>-5.3400000000000003E-2</v>
      </c>
      <c r="L550">
        <v>-7.4700000000000003E-2</v>
      </c>
      <c r="M550">
        <v>67</v>
      </c>
      <c r="N550">
        <v>8.0645161000000007E-2</v>
      </c>
      <c r="O550">
        <v>0.71794871800000004</v>
      </c>
      <c r="P550">
        <v>2124</v>
      </c>
      <c r="Q550">
        <v>0.25829999999999997</v>
      </c>
      <c r="R550">
        <v>-0.218</v>
      </c>
      <c r="S550">
        <v>120</v>
      </c>
      <c r="T550">
        <v>0.1111</v>
      </c>
      <c r="U550">
        <v>0.42859999999999998</v>
      </c>
      <c r="V550">
        <v>764</v>
      </c>
      <c r="W550">
        <v>4.9500000000000002E-2</v>
      </c>
      <c r="X550">
        <v>-0.32029999999999997</v>
      </c>
      <c r="Y550">
        <v>4365</v>
      </c>
      <c r="Z550">
        <v>0.15260000000000001</v>
      </c>
      <c r="AA550">
        <v>8.6357999999999997</v>
      </c>
      <c r="AB550">
        <v>119.4174757</v>
      </c>
      <c r="AC550">
        <v>2.5999999999999999E-2</v>
      </c>
      <c r="AD550">
        <v>1.1900000000000001E-2</v>
      </c>
      <c r="AE550">
        <v>1977</v>
      </c>
      <c r="AF550">
        <v>1.9599999999999999E-2</v>
      </c>
      <c r="AG550">
        <v>-8.8000000000000005E-3</v>
      </c>
      <c r="AH550">
        <v>301001.98859999998</v>
      </c>
      <c r="AI550">
        <v>3.6200000000000003E-2</v>
      </c>
      <c r="AJ550">
        <v>1.7399999999999999E-2</v>
      </c>
      <c r="AK550">
        <v>9083</v>
      </c>
      <c r="AL550">
        <v>3.56E-2</v>
      </c>
      <c r="AM550">
        <v>0.63600000000000001</v>
      </c>
      <c r="AN550">
        <v>0.925180161</v>
      </c>
      <c r="AO550">
        <v>0.1653</v>
      </c>
      <c r="AP550">
        <v>0.83630000000000004</v>
      </c>
    </row>
    <row r="551" spans="1:42">
      <c r="A551">
        <v>202005</v>
      </c>
      <c r="B551" t="s">
        <v>2008</v>
      </c>
      <c r="C551" t="s">
        <v>2125</v>
      </c>
      <c r="D551" t="s">
        <v>2126</v>
      </c>
      <c r="E551" s="6">
        <f t="shared" si="16"/>
        <v>43952</v>
      </c>
      <c r="F551" s="6" t="str">
        <f t="shared" si="17"/>
        <v>Georgia-43982</v>
      </c>
      <c r="G551">
        <v>309990</v>
      </c>
      <c r="H551">
        <v>3.3599999999999998E-2</v>
      </c>
      <c r="I551">
        <v>3.6700000000000003E-2</v>
      </c>
      <c r="J551">
        <v>57258</v>
      </c>
      <c r="K551">
        <v>-3.8300000000000001E-2</v>
      </c>
      <c r="L551">
        <v>-0.20849999999999999</v>
      </c>
      <c r="M551">
        <v>63</v>
      </c>
      <c r="N551">
        <v>0.115044248</v>
      </c>
      <c r="O551">
        <v>0.13513513499999999</v>
      </c>
      <c r="P551">
        <v>22532</v>
      </c>
      <c r="Q551">
        <v>0.14610000000000001</v>
      </c>
      <c r="R551">
        <v>-0.24329999999999999</v>
      </c>
      <c r="S551">
        <v>2312</v>
      </c>
      <c r="T551">
        <v>0.30180000000000001</v>
      </c>
      <c r="U551">
        <v>3.2099999999999997E-2</v>
      </c>
      <c r="V551">
        <v>14352</v>
      </c>
      <c r="W551">
        <v>0.2334</v>
      </c>
      <c r="X551">
        <v>-0.32240000000000002</v>
      </c>
      <c r="Y551">
        <v>32052</v>
      </c>
      <c r="Z551">
        <v>0.13880000000000001</v>
      </c>
      <c r="AA551">
        <v>-5.3199999999999997E-2</v>
      </c>
      <c r="AB551">
        <v>117.3125</v>
      </c>
      <c r="AC551">
        <v>1.7000000000000001E-2</v>
      </c>
      <c r="AD551">
        <v>9.8599999999999993E-2</v>
      </c>
      <c r="AE551">
        <v>2069</v>
      </c>
      <c r="AF551">
        <v>1.2500000000000001E-2</v>
      </c>
      <c r="AG551">
        <v>2.7300000000000001E-2</v>
      </c>
      <c r="AH551">
        <v>422337.26819999999</v>
      </c>
      <c r="AI551">
        <v>3.2899999999999999E-2</v>
      </c>
      <c r="AJ551">
        <v>4.8899999999999999E-2</v>
      </c>
      <c r="AK551">
        <v>89310</v>
      </c>
      <c r="AL551">
        <v>1.8599999999999998E-2</v>
      </c>
      <c r="AM551">
        <v>-0.159</v>
      </c>
      <c r="AN551">
        <v>0.55978203900000001</v>
      </c>
      <c r="AO551">
        <v>8.6999999999999994E-2</v>
      </c>
      <c r="AP551">
        <v>9.1800000000000007E-2</v>
      </c>
    </row>
    <row r="552" spans="1:42">
      <c r="A552">
        <v>202005</v>
      </c>
      <c r="B552" t="s">
        <v>2008</v>
      </c>
      <c r="C552" t="s">
        <v>2123</v>
      </c>
      <c r="D552" t="s">
        <v>2124</v>
      </c>
      <c r="E552" s="6">
        <f t="shared" si="16"/>
        <v>43952</v>
      </c>
      <c r="F552" s="6" t="str">
        <f t="shared" si="17"/>
        <v>Ohio-43982</v>
      </c>
      <c r="G552">
        <v>205000</v>
      </c>
      <c r="H552">
        <v>4.99E-2</v>
      </c>
      <c r="I552">
        <v>5.16E-2</v>
      </c>
      <c r="J552">
        <v>19948</v>
      </c>
      <c r="K552">
        <v>-7.3099999999999998E-2</v>
      </c>
      <c r="L552">
        <v>-0.3085</v>
      </c>
      <c r="M552">
        <v>64</v>
      </c>
      <c r="N552">
        <v>0.113043478</v>
      </c>
      <c r="O552">
        <v>0.33333333300000001</v>
      </c>
      <c r="P552">
        <v>9896</v>
      </c>
      <c r="Q552">
        <v>0.2278</v>
      </c>
      <c r="R552">
        <v>-0.33800000000000002</v>
      </c>
      <c r="S552">
        <v>412</v>
      </c>
      <c r="T552">
        <v>0.1075</v>
      </c>
      <c r="U552">
        <v>0.27160000000000001</v>
      </c>
      <c r="V552">
        <v>5556</v>
      </c>
      <c r="W552">
        <v>0.12379999999999999</v>
      </c>
      <c r="X552">
        <v>-0.40210000000000001</v>
      </c>
      <c r="Y552">
        <v>20293</v>
      </c>
      <c r="Z552">
        <v>0.15160000000000001</v>
      </c>
      <c r="AA552">
        <v>-1.9699999999999999E-2</v>
      </c>
      <c r="AB552">
        <v>100.21875</v>
      </c>
      <c r="AC552">
        <v>2.47E-2</v>
      </c>
      <c r="AD552">
        <v>-3.3E-3</v>
      </c>
      <c r="AE552">
        <v>1728</v>
      </c>
      <c r="AF552">
        <v>1.41E-2</v>
      </c>
      <c r="AG552">
        <v>3.4099999999999998E-2</v>
      </c>
      <c r="AH552">
        <v>287112.7561</v>
      </c>
      <c r="AI552">
        <v>4.5900000000000003E-2</v>
      </c>
      <c r="AJ552">
        <v>5.16E-2</v>
      </c>
      <c r="AK552">
        <v>40241</v>
      </c>
      <c r="AL552">
        <v>2.81E-2</v>
      </c>
      <c r="AM552">
        <v>-0.18779999999999999</v>
      </c>
      <c r="AN552">
        <v>1.017294967</v>
      </c>
      <c r="AO552">
        <v>0.19850000000000001</v>
      </c>
      <c r="AP552">
        <v>0.29970000000000002</v>
      </c>
    </row>
    <row r="553" spans="1:42">
      <c r="A553">
        <v>202005</v>
      </c>
      <c r="B553" t="s">
        <v>2008</v>
      </c>
      <c r="C553" t="s">
        <v>2183</v>
      </c>
      <c r="D553" t="s">
        <v>2184</v>
      </c>
      <c r="E553" s="6">
        <f t="shared" si="16"/>
        <v>43952</v>
      </c>
      <c r="F553" s="6" t="str">
        <f t="shared" si="17"/>
        <v>Wisconsin-43982</v>
      </c>
      <c r="G553">
        <v>274900</v>
      </c>
      <c r="H553">
        <v>3.15E-2</v>
      </c>
      <c r="I553">
        <v>5.7700000000000001E-2</v>
      </c>
      <c r="J553">
        <v>14839</v>
      </c>
      <c r="K553">
        <v>-2.3400000000000001E-2</v>
      </c>
      <c r="L553">
        <v>-0.22320000000000001</v>
      </c>
      <c r="M553">
        <v>66</v>
      </c>
      <c r="N553">
        <v>1.5384615000000001E-2</v>
      </c>
      <c r="O553">
        <v>0.24528301899999999</v>
      </c>
      <c r="P553">
        <v>5932</v>
      </c>
      <c r="Q553">
        <v>0.26429999999999998</v>
      </c>
      <c r="R553">
        <v>-0.30859999999999999</v>
      </c>
      <c r="S553">
        <v>136</v>
      </c>
      <c r="T553">
        <v>0.30769999999999997</v>
      </c>
      <c r="U553">
        <v>-0.26090000000000002</v>
      </c>
      <c r="V553">
        <v>2676</v>
      </c>
      <c r="W553">
        <v>0.2389</v>
      </c>
      <c r="X553">
        <v>-0.39240000000000003</v>
      </c>
      <c r="Y553">
        <v>8385</v>
      </c>
      <c r="Z553">
        <v>0.13370000000000001</v>
      </c>
      <c r="AA553">
        <v>-0.14249999999999999</v>
      </c>
      <c r="AB553">
        <v>137.5</v>
      </c>
      <c r="AC553">
        <v>1.47E-2</v>
      </c>
      <c r="AD553">
        <v>3.4000000000000002E-2</v>
      </c>
      <c r="AE553">
        <v>1840</v>
      </c>
      <c r="AF553">
        <v>1.41E-2</v>
      </c>
      <c r="AG553">
        <v>1.9E-3</v>
      </c>
      <c r="AH553">
        <v>355443.01400000002</v>
      </c>
      <c r="AI553">
        <v>2.0899999999999998E-2</v>
      </c>
      <c r="AJ553">
        <v>3.6499999999999998E-2</v>
      </c>
      <c r="AK553">
        <v>23224</v>
      </c>
      <c r="AL553">
        <v>2.8000000000000001E-2</v>
      </c>
      <c r="AM553">
        <v>-0.1958</v>
      </c>
      <c r="AN553">
        <v>0.56506503100000005</v>
      </c>
      <c r="AO553">
        <v>7.8299999999999995E-2</v>
      </c>
      <c r="AP553">
        <v>5.3199999999999997E-2</v>
      </c>
    </row>
    <row r="554" spans="1:42">
      <c r="A554">
        <v>202005</v>
      </c>
      <c r="B554" t="s">
        <v>2008</v>
      </c>
      <c r="C554" t="s">
        <v>2213</v>
      </c>
      <c r="D554" t="s">
        <v>2214</v>
      </c>
      <c r="E554" s="6">
        <f t="shared" si="16"/>
        <v>43952</v>
      </c>
      <c r="F554" s="6" t="str">
        <f t="shared" si="17"/>
        <v>Alabama-43982</v>
      </c>
      <c r="G554">
        <v>250464</v>
      </c>
      <c r="H554">
        <v>5.8999999999999999E-3</v>
      </c>
      <c r="I554">
        <v>5.9299999999999999E-2</v>
      </c>
      <c r="J554">
        <v>17805</v>
      </c>
      <c r="K554">
        <v>-4.5199999999999997E-2</v>
      </c>
      <c r="L554">
        <v>-0.2117</v>
      </c>
      <c r="M554">
        <v>76</v>
      </c>
      <c r="N554">
        <v>7.0422534999999994E-2</v>
      </c>
      <c r="O554">
        <v>7.8014184E-2</v>
      </c>
      <c r="P554">
        <v>5956</v>
      </c>
      <c r="Q554">
        <v>0.22850000000000001</v>
      </c>
      <c r="R554">
        <v>-0.16819999999999999</v>
      </c>
      <c r="S554">
        <v>688</v>
      </c>
      <c r="T554">
        <v>0.34379999999999999</v>
      </c>
      <c r="U554">
        <v>0.16220000000000001</v>
      </c>
      <c r="V554">
        <v>3188</v>
      </c>
      <c r="W554">
        <v>0.186</v>
      </c>
      <c r="X554">
        <v>-0.3654</v>
      </c>
      <c r="Y554">
        <v>5929</v>
      </c>
      <c r="Z554">
        <v>0.14530000000000001</v>
      </c>
      <c r="AA554">
        <v>1.0724</v>
      </c>
      <c r="AB554">
        <v>114.0460211</v>
      </c>
      <c r="AC554">
        <v>2.0199999999999999E-2</v>
      </c>
      <c r="AD554">
        <v>6.3299999999999995E-2</v>
      </c>
      <c r="AE554">
        <v>2045</v>
      </c>
      <c r="AF554">
        <v>1.1599999999999999E-2</v>
      </c>
      <c r="AG554">
        <v>2.2499999999999999E-2</v>
      </c>
      <c r="AH554">
        <v>330165.23420000001</v>
      </c>
      <c r="AI554">
        <v>3.04E-2</v>
      </c>
      <c r="AJ554">
        <v>6.4699999999999994E-2</v>
      </c>
      <c r="AK554">
        <v>23734</v>
      </c>
      <c r="AL554">
        <v>-3.8E-3</v>
      </c>
      <c r="AM554">
        <v>-6.7400000000000002E-2</v>
      </c>
      <c r="AN554">
        <v>0.33299634900000002</v>
      </c>
      <c r="AO554">
        <v>5.5399999999999998E-2</v>
      </c>
      <c r="AP554">
        <v>0.20630000000000001</v>
      </c>
    </row>
    <row r="555" spans="1:42">
      <c r="A555">
        <v>202005</v>
      </c>
      <c r="B555" t="s">
        <v>2008</v>
      </c>
      <c r="C555" t="s">
        <v>2197</v>
      </c>
      <c r="D555" t="s">
        <v>2198</v>
      </c>
      <c r="E555" s="6">
        <f t="shared" si="16"/>
        <v>43952</v>
      </c>
      <c r="F555" s="6" t="str">
        <f t="shared" si="17"/>
        <v>Delaware-43982</v>
      </c>
      <c r="G555">
        <v>336530</v>
      </c>
      <c r="H555">
        <v>9.7000000000000003E-3</v>
      </c>
      <c r="I555">
        <v>5.1799999999999999E-2</v>
      </c>
      <c r="J555">
        <v>3426</v>
      </c>
      <c r="K555">
        <v>-2.0899999999999998E-2</v>
      </c>
      <c r="L555">
        <v>-0.28670000000000001</v>
      </c>
      <c r="M555">
        <v>92</v>
      </c>
      <c r="N555">
        <v>0.12883435600000001</v>
      </c>
      <c r="O555">
        <v>0.22666666699999999</v>
      </c>
      <c r="P555">
        <v>1040</v>
      </c>
      <c r="Q555">
        <v>0.31309999999999999</v>
      </c>
      <c r="R555">
        <v>-0.34010000000000001</v>
      </c>
      <c r="S555">
        <v>132</v>
      </c>
      <c r="T555">
        <v>0.13789999999999999</v>
      </c>
      <c r="U555">
        <v>-0.17499999999999999</v>
      </c>
      <c r="V555">
        <v>516</v>
      </c>
      <c r="W555">
        <v>0.44940000000000002</v>
      </c>
      <c r="X555">
        <v>-0.53759999999999997</v>
      </c>
      <c r="Y555">
        <v>518</v>
      </c>
      <c r="Z555">
        <v>0.28860000000000002</v>
      </c>
      <c r="AA555">
        <v>-0.03</v>
      </c>
      <c r="AB555">
        <v>157.13686870000001</v>
      </c>
      <c r="AC555">
        <v>3.5000000000000001E-3</v>
      </c>
      <c r="AD555">
        <v>5.7799999999999997E-2</v>
      </c>
      <c r="AE555">
        <v>1992</v>
      </c>
      <c r="AF555">
        <v>9.9000000000000008E-3</v>
      </c>
      <c r="AG555">
        <v>1.7899999999999999E-2</v>
      </c>
      <c r="AH555">
        <v>445395.10259999998</v>
      </c>
      <c r="AI555">
        <v>1.38E-2</v>
      </c>
      <c r="AJ555">
        <v>6.0900000000000003E-2</v>
      </c>
      <c r="AK555">
        <v>3944</v>
      </c>
      <c r="AL555">
        <v>1.0999999999999999E-2</v>
      </c>
      <c r="AM555">
        <v>-0.26100000000000001</v>
      </c>
      <c r="AN555">
        <v>0.151196731</v>
      </c>
      <c r="AO555">
        <v>3.6299999999999999E-2</v>
      </c>
      <c r="AP555">
        <v>0.04</v>
      </c>
    </row>
    <row r="556" spans="1:42">
      <c r="A556">
        <v>202005</v>
      </c>
      <c r="B556" t="s">
        <v>2008</v>
      </c>
      <c r="C556" t="s">
        <v>2181</v>
      </c>
      <c r="D556" t="s">
        <v>2182</v>
      </c>
      <c r="E556" s="6">
        <f t="shared" si="16"/>
        <v>43952</v>
      </c>
      <c r="F556" s="6" t="str">
        <f t="shared" si="17"/>
        <v>Florida-43982</v>
      </c>
      <c r="G556">
        <v>335000</v>
      </c>
      <c r="H556">
        <v>1.0999999999999999E-2</v>
      </c>
      <c r="I556">
        <v>0</v>
      </c>
      <c r="J556">
        <v>133657</v>
      </c>
      <c r="K556">
        <v>-3.8800000000000001E-2</v>
      </c>
      <c r="L556">
        <v>-0.12330000000000001</v>
      </c>
      <c r="M556">
        <v>87</v>
      </c>
      <c r="N556">
        <v>0.2</v>
      </c>
      <c r="O556">
        <v>0.115384615</v>
      </c>
      <c r="P556">
        <v>34772</v>
      </c>
      <c r="Q556">
        <v>0.26240000000000002</v>
      </c>
      <c r="R556">
        <v>-0.19259999999999999</v>
      </c>
      <c r="S556">
        <v>4268</v>
      </c>
      <c r="T556">
        <v>0.5554</v>
      </c>
      <c r="U556">
        <v>-1.11E-2</v>
      </c>
      <c r="V556">
        <v>27648</v>
      </c>
      <c r="W556">
        <v>0.20669999999999999</v>
      </c>
      <c r="X556">
        <v>-0.34520000000000001</v>
      </c>
      <c r="Y556">
        <v>52352</v>
      </c>
      <c r="Z556">
        <v>6.59E-2</v>
      </c>
      <c r="AA556">
        <v>-0.14760000000000001</v>
      </c>
      <c r="AB556">
        <v>185.4375</v>
      </c>
      <c r="AC556">
        <v>1.0500000000000001E-2</v>
      </c>
      <c r="AD556">
        <v>2.4500000000000001E-2</v>
      </c>
      <c r="AE556">
        <v>1705</v>
      </c>
      <c r="AF556">
        <v>-3.5000000000000001E-3</v>
      </c>
      <c r="AG556">
        <v>-3.4799999999999998E-2</v>
      </c>
      <c r="AH556">
        <v>665892.04280000005</v>
      </c>
      <c r="AI556">
        <v>1.54E-2</v>
      </c>
      <c r="AJ556">
        <v>2.41E-2</v>
      </c>
      <c r="AK556">
        <v>186009</v>
      </c>
      <c r="AL556">
        <v>-1.14E-2</v>
      </c>
      <c r="AM556">
        <v>-0.1303</v>
      </c>
      <c r="AN556">
        <v>0.391689175</v>
      </c>
      <c r="AO556">
        <v>3.85E-2</v>
      </c>
      <c r="AP556">
        <v>-1.12E-2</v>
      </c>
    </row>
    <row r="557" spans="1:42">
      <c r="A557">
        <v>202005</v>
      </c>
      <c r="B557" t="s">
        <v>2008</v>
      </c>
      <c r="C557" t="s">
        <v>2207</v>
      </c>
      <c r="D557" t="s">
        <v>2208</v>
      </c>
      <c r="E557" s="6">
        <f t="shared" si="16"/>
        <v>43952</v>
      </c>
      <c r="F557" s="6" t="str">
        <f t="shared" si="17"/>
        <v>Oregon-43982</v>
      </c>
      <c r="G557">
        <v>439900</v>
      </c>
      <c r="H557">
        <v>3.2599999999999997E-2</v>
      </c>
      <c r="I557">
        <v>2.5399999999999999E-2</v>
      </c>
      <c r="J557">
        <v>12092</v>
      </c>
      <c r="K557">
        <v>-3.0300000000000001E-2</v>
      </c>
      <c r="L557">
        <v>-0.23319999999999999</v>
      </c>
      <c r="M557">
        <v>60</v>
      </c>
      <c r="N557">
        <v>0.237113402</v>
      </c>
      <c r="O557">
        <v>0.37931034499999999</v>
      </c>
      <c r="P557">
        <v>5384</v>
      </c>
      <c r="Q557">
        <v>0.1245</v>
      </c>
      <c r="R557">
        <v>-0.37190000000000001</v>
      </c>
      <c r="S557">
        <v>1332</v>
      </c>
      <c r="T557">
        <v>-5.9299999999999999E-2</v>
      </c>
      <c r="U557">
        <v>3.3247</v>
      </c>
      <c r="V557">
        <v>3864</v>
      </c>
      <c r="W557">
        <v>0.1338</v>
      </c>
      <c r="X557">
        <v>-0.2394</v>
      </c>
      <c r="Y557">
        <v>8521</v>
      </c>
      <c r="Z557">
        <v>0.2525</v>
      </c>
      <c r="AA557">
        <v>2.7111999999999998</v>
      </c>
      <c r="AB557">
        <v>224.9375</v>
      </c>
      <c r="AC557">
        <v>8.8999999999999999E-3</v>
      </c>
      <c r="AD557">
        <v>2.4500000000000001E-2</v>
      </c>
      <c r="AE557">
        <v>2000</v>
      </c>
      <c r="AF557">
        <v>2.46E-2</v>
      </c>
      <c r="AG557">
        <v>6.4999999999999997E-3</v>
      </c>
      <c r="AH557">
        <v>574899.91150000005</v>
      </c>
      <c r="AI557">
        <v>3.0200000000000001E-2</v>
      </c>
      <c r="AJ557">
        <v>2.4299999999999999E-2</v>
      </c>
      <c r="AK557">
        <v>20613</v>
      </c>
      <c r="AL557">
        <v>6.9500000000000006E-2</v>
      </c>
      <c r="AM557">
        <v>0.14099999999999999</v>
      </c>
      <c r="AN557">
        <v>0.70468078099999998</v>
      </c>
      <c r="AO557">
        <v>0.15909999999999999</v>
      </c>
      <c r="AP557">
        <v>0.55910000000000004</v>
      </c>
    </row>
    <row r="558" spans="1:42">
      <c r="A558">
        <v>202005</v>
      </c>
      <c r="B558" t="s">
        <v>2008</v>
      </c>
      <c r="C558" t="s">
        <v>2159</v>
      </c>
      <c r="D558" t="s">
        <v>2160</v>
      </c>
      <c r="E558" s="6">
        <f t="shared" si="16"/>
        <v>43952</v>
      </c>
      <c r="F558" s="6" t="str">
        <f t="shared" si="17"/>
        <v>Maine-43982</v>
      </c>
      <c r="G558">
        <v>275000</v>
      </c>
      <c r="H558">
        <v>1.89E-2</v>
      </c>
      <c r="I558">
        <v>5.9900000000000002E-2</v>
      </c>
      <c r="J558">
        <v>5578</v>
      </c>
      <c r="K558">
        <v>-2.75E-2</v>
      </c>
      <c r="L558">
        <v>-0.25690000000000002</v>
      </c>
      <c r="M558">
        <v>108</v>
      </c>
      <c r="N558">
        <v>-0.159533074</v>
      </c>
      <c r="O558">
        <v>0.19337016600000001</v>
      </c>
      <c r="P558">
        <v>1744</v>
      </c>
      <c r="Q558">
        <v>0.54059999999999997</v>
      </c>
      <c r="R558">
        <v>-0.39700000000000002</v>
      </c>
      <c r="S558">
        <v>56</v>
      </c>
      <c r="T558">
        <v>0.16669999999999999</v>
      </c>
      <c r="U558">
        <v>-0.17649999999999999</v>
      </c>
      <c r="V558">
        <v>676</v>
      </c>
      <c r="W558">
        <v>0.4083</v>
      </c>
      <c r="X558">
        <v>-0.48630000000000001</v>
      </c>
      <c r="Y558">
        <v>860</v>
      </c>
      <c r="Z558">
        <v>0.28739999999999999</v>
      </c>
      <c r="AA558">
        <v>0.15129999999999999</v>
      </c>
      <c r="AB558">
        <v>163.0136986</v>
      </c>
      <c r="AC558">
        <v>2.1899999999999999E-2</v>
      </c>
      <c r="AD558">
        <v>8.4099999999999994E-2</v>
      </c>
      <c r="AE558">
        <v>1680</v>
      </c>
      <c r="AF558">
        <v>8.6999999999999994E-3</v>
      </c>
      <c r="AG558">
        <v>-1.18E-2</v>
      </c>
      <c r="AH558">
        <v>412296.11570000002</v>
      </c>
      <c r="AI558">
        <v>2.9499999999999998E-2</v>
      </c>
      <c r="AJ558">
        <v>7.1999999999999995E-2</v>
      </c>
      <c r="AK558">
        <v>6438</v>
      </c>
      <c r="AL558">
        <v>5.3E-3</v>
      </c>
      <c r="AM558">
        <v>-0.21990000000000001</v>
      </c>
      <c r="AN558">
        <v>0.154177124</v>
      </c>
      <c r="AO558">
        <v>3.7699999999999997E-2</v>
      </c>
      <c r="AP558">
        <v>5.4699999999999999E-2</v>
      </c>
    </row>
    <row r="559" spans="1:42">
      <c r="A559">
        <v>202005</v>
      </c>
      <c r="B559" t="s">
        <v>2008</v>
      </c>
      <c r="C559" t="s">
        <v>2131</v>
      </c>
      <c r="D559" t="s">
        <v>2132</v>
      </c>
      <c r="E559" s="6">
        <f t="shared" si="16"/>
        <v>43952</v>
      </c>
      <c r="F559" s="6" t="str">
        <f t="shared" si="17"/>
        <v>South carolina-43982</v>
      </c>
      <c r="G559">
        <v>289000</v>
      </c>
      <c r="H559">
        <v>3.0499999999999999E-2</v>
      </c>
      <c r="I559">
        <v>3.7000000000000002E-3</v>
      </c>
      <c r="J559">
        <v>24686</v>
      </c>
      <c r="K559">
        <v>-5.3100000000000001E-2</v>
      </c>
      <c r="L559">
        <v>-0.1658</v>
      </c>
      <c r="M559">
        <v>79</v>
      </c>
      <c r="N559">
        <v>9.7222221999999997E-2</v>
      </c>
      <c r="O559">
        <v>0.112676056</v>
      </c>
      <c r="P559">
        <v>7204</v>
      </c>
      <c r="Q559">
        <v>0.1764</v>
      </c>
      <c r="R559">
        <v>-0.24229999999999999</v>
      </c>
      <c r="S559">
        <v>808</v>
      </c>
      <c r="T559">
        <v>-0.1255</v>
      </c>
      <c r="U559">
        <v>-0.23480000000000001</v>
      </c>
      <c r="V559">
        <v>5320</v>
      </c>
      <c r="W559">
        <v>0.14360000000000001</v>
      </c>
      <c r="X559">
        <v>-0.35120000000000001</v>
      </c>
      <c r="Y559">
        <v>11987</v>
      </c>
      <c r="Z559">
        <v>0.1201</v>
      </c>
      <c r="AA559">
        <v>1.0800000000000001E-2</v>
      </c>
      <c r="AB559">
        <v>127.21875</v>
      </c>
      <c r="AC559">
        <v>-3.8999999999999998E-3</v>
      </c>
      <c r="AD559">
        <v>0.15260000000000001</v>
      </c>
      <c r="AE559">
        <v>1724</v>
      </c>
      <c r="AF559">
        <v>-8.0999999999999996E-3</v>
      </c>
      <c r="AG559">
        <v>7.7499999999999999E-2</v>
      </c>
      <c r="AH559">
        <v>433602.05070000002</v>
      </c>
      <c r="AI559">
        <v>2.7699999999999999E-2</v>
      </c>
      <c r="AJ559">
        <v>1.4200000000000001E-2</v>
      </c>
      <c r="AK559">
        <v>36673</v>
      </c>
      <c r="AL559">
        <v>-2.7000000000000001E-3</v>
      </c>
      <c r="AM559">
        <v>-0.1153</v>
      </c>
      <c r="AN559">
        <v>0.48557887100000002</v>
      </c>
      <c r="AO559">
        <v>7.51E-2</v>
      </c>
      <c r="AP559">
        <v>8.48E-2</v>
      </c>
    </row>
    <row r="560" spans="1:42">
      <c r="A560">
        <v>202005</v>
      </c>
      <c r="B560" t="s">
        <v>2008</v>
      </c>
      <c r="C560" t="s">
        <v>2209</v>
      </c>
      <c r="D560" t="s">
        <v>2210</v>
      </c>
      <c r="E560" s="6">
        <f t="shared" si="16"/>
        <v>43952</v>
      </c>
      <c r="F560" s="6" t="str">
        <f t="shared" si="17"/>
        <v>Missouri-43982</v>
      </c>
      <c r="G560">
        <v>225000</v>
      </c>
      <c r="H560">
        <v>5.4100000000000002E-2</v>
      </c>
      <c r="I560">
        <v>4.6800000000000001E-2</v>
      </c>
      <c r="J560">
        <v>16927</v>
      </c>
      <c r="K560">
        <v>-6.0999999999999999E-2</v>
      </c>
      <c r="L560">
        <v>-0.23139999999999999</v>
      </c>
      <c r="M560">
        <v>73</v>
      </c>
      <c r="N560">
        <v>0.11450381699999999</v>
      </c>
      <c r="O560">
        <v>0.23728813600000001</v>
      </c>
      <c r="P560">
        <v>6476</v>
      </c>
      <c r="Q560">
        <v>0.13930000000000001</v>
      </c>
      <c r="R560">
        <v>-0.29580000000000001</v>
      </c>
      <c r="S560">
        <v>288</v>
      </c>
      <c r="T560">
        <v>9.0899999999999995E-2</v>
      </c>
      <c r="U560">
        <v>-0.24210000000000001</v>
      </c>
      <c r="V560">
        <v>3316</v>
      </c>
      <c r="W560">
        <v>0.1142</v>
      </c>
      <c r="X560">
        <v>-0.43609999999999999</v>
      </c>
      <c r="Y560">
        <v>12460</v>
      </c>
      <c r="Z560">
        <v>0.1797</v>
      </c>
      <c r="AA560">
        <v>0.22750000000000001</v>
      </c>
      <c r="AB560">
        <v>111.66666669999999</v>
      </c>
      <c r="AC560">
        <v>3.0800000000000001E-2</v>
      </c>
      <c r="AD560">
        <v>1.7000000000000001E-2</v>
      </c>
      <c r="AE560">
        <v>1847</v>
      </c>
      <c r="AF560">
        <v>2.24E-2</v>
      </c>
      <c r="AG560">
        <v>2.7799999999999998E-2</v>
      </c>
      <c r="AH560">
        <v>301839.38069999998</v>
      </c>
      <c r="AI560">
        <v>5.11E-2</v>
      </c>
      <c r="AJ560">
        <v>5.8000000000000003E-2</v>
      </c>
      <c r="AK560">
        <v>29387</v>
      </c>
      <c r="AL560">
        <v>2.7900000000000001E-2</v>
      </c>
      <c r="AM560">
        <v>-8.6699999999999999E-2</v>
      </c>
      <c r="AN560">
        <v>0.73610208499999996</v>
      </c>
      <c r="AO560">
        <v>0.1502</v>
      </c>
      <c r="AP560">
        <v>0.2752</v>
      </c>
    </row>
    <row r="561" spans="1:42">
      <c r="A561">
        <v>202005</v>
      </c>
      <c r="B561" t="s">
        <v>2008</v>
      </c>
      <c r="C561" t="s">
        <v>2191</v>
      </c>
      <c r="D561" t="s">
        <v>2192</v>
      </c>
      <c r="E561" s="6">
        <f t="shared" si="16"/>
        <v>43952</v>
      </c>
      <c r="F561" s="6" t="str">
        <f t="shared" si="17"/>
        <v>South dakota-43982</v>
      </c>
      <c r="G561">
        <v>249900</v>
      </c>
      <c r="H561">
        <v>0</v>
      </c>
      <c r="I561">
        <v>3.39E-2</v>
      </c>
      <c r="J561">
        <v>3477</v>
      </c>
      <c r="K561">
        <v>2.0799999999999999E-2</v>
      </c>
      <c r="L561">
        <v>-7.7200000000000005E-2</v>
      </c>
      <c r="M561">
        <v>52</v>
      </c>
      <c r="N561">
        <v>2.9702969999999999E-2</v>
      </c>
      <c r="O561">
        <v>0.18181818199999999</v>
      </c>
      <c r="P561">
        <v>1316</v>
      </c>
      <c r="Q561">
        <v>0.1384</v>
      </c>
      <c r="R561">
        <v>-0.14549999999999999</v>
      </c>
      <c r="S561">
        <v>12</v>
      </c>
      <c r="T561">
        <v>-0.4</v>
      </c>
      <c r="U561">
        <v>-0.625</v>
      </c>
      <c r="V561">
        <v>436</v>
      </c>
      <c r="W561">
        <v>0.17199999999999999</v>
      </c>
      <c r="X561">
        <v>-0.25340000000000001</v>
      </c>
      <c r="Y561">
        <v>777</v>
      </c>
      <c r="Z561">
        <v>0.27800000000000002</v>
      </c>
      <c r="AA561">
        <v>1.8885000000000001</v>
      </c>
      <c r="AB561">
        <v>130.74336940000001</v>
      </c>
      <c r="AC561">
        <v>3.8E-3</v>
      </c>
      <c r="AD561">
        <v>6.8599999999999994E-2</v>
      </c>
      <c r="AE561">
        <v>1940</v>
      </c>
      <c r="AF561">
        <v>-5.0000000000000001E-4</v>
      </c>
      <c r="AG561">
        <v>-3.2399999999999998E-2</v>
      </c>
      <c r="AH561">
        <v>320187.32949999999</v>
      </c>
      <c r="AI561">
        <v>1.1999999999999999E-3</v>
      </c>
      <c r="AJ561">
        <v>5.28E-2</v>
      </c>
      <c r="AK561">
        <v>4254</v>
      </c>
      <c r="AL561">
        <v>5.9799999999999999E-2</v>
      </c>
      <c r="AM561">
        <v>5.3800000000000001E-2</v>
      </c>
      <c r="AN561">
        <v>0.22346850700000001</v>
      </c>
      <c r="AO561">
        <v>4.4999999999999998E-2</v>
      </c>
      <c r="AP561">
        <v>0.15210000000000001</v>
      </c>
    </row>
    <row r="562" spans="1:42">
      <c r="A562">
        <v>202005</v>
      </c>
      <c r="B562" t="s">
        <v>2008</v>
      </c>
      <c r="C562" t="s">
        <v>2137</v>
      </c>
      <c r="D562" t="s">
        <v>2138</v>
      </c>
      <c r="E562" s="6">
        <f t="shared" si="16"/>
        <v>43952</v>
      </c>
      <c r="F562" s="6" t="str">
        <f t="shared" si="17"/>
        <v>Vermont-43982</v>
      </c>
      <c r="G562">
        <v>299000</v>
      </c>
      <c r="H562">
        <v>9.2999999999999992E-3</v>
      </c>
      <c r="I562">
        <v>3.8199999999999998E-2</v>
      </c>
      <c r="J562">
        <v>3282</v>
      </c>
      <c r="K562">
        <v>-3.1300000000000001E-2</v>
      </c>
      <c r="L562">
        <v>-0.28399999999999997</v>
      </c>
      <c r="M562">
        <v>156</v>
      </c>
      <c r="N562">
        <v>-9.3023255999999999E-2</v>
      </c>
      <c r="O562">
        <v>0.130434783</v>
      </c>
      <c r="P562">
        <v>768</v>
      </c>
      <c r="Q562">
        <v>1.7428999999999999</v>
      </c>
      <c r="R562">
        <v>-0.41639999999999999</v>
      </c>
      <c r="S562">
        <v>36</v>
      </c>
      <c r="T562">
        <v>0.5</v>
      </c>
      <c r="U562">
        <v>0.28570000000000001</v>
      </c>
      <c r="V562">
        <v>312</v>
      </c>
      <c r="W562">
        <v>0.95</v>
      </c>
      <c r="X562">
        <v>-0.54649999999999999</v>
      </c>
      <c r="Y562">
        <v>823</v>
      </c>
      <c r="Z562">
        <v>0.21390000000000001</v>
      </c>
      <c r="AA562">
        <v>-9.06E-2</v>
      </c>
      <c r="AB562">
        <v>151.8361582</v>
      </c>
      <c r="AC562">
        <v>9.2999999999999992E-3</v>
      </c>
      <c r="AD562">
        <v>5.9900000000000002E-2</v>
      </c>
      <c r="AE562">
        <v>1990</v>
      </c>
      <c r="AF562">
        <v>8.0000000000000004E-4</v>
      </c>
      <c r="AG562">
        <v>-1.17E-2</v>
      </c>
      <c r="AH562">
        <v>439727.19650000002</v>
      </c>
      <c r="AI562">
        <v>6.4999999999999997E-3</v>
      </c>
      <c r="AJ562">
        <v>7.9899999999999999E-2</v>
      </c>
      <c r="AK562">
        <v>4105</v>
      </c>
      <c r="AL562">
        <v>9.5999999999999992E-3</v>
      </c>
      <c r="AM562">
        <v>-0.25209999999999999</v>
      </c>
      <c r="AN562">
        <v>0.25076173099999999</v>
      </c>
      <c r="AO562">
        <v>5.0599999999999999E-2</v>
      </c>
      <c r="AP562">
        <v>5.33E-2</v>
      </c>
    </row>
    <row r="563" spans="1:42">
      <c r="A563">
        <v>202004</v>
      </c>
      <c r="B563" t="s">
        <v>2008</v>
      </c>
      <c r="C563" t="s">
        <v>2215</v>
      </c>
      <c r="D563" t="s">
        <v>2216</v>
      </c>
      <c r="E563" s="6">
        <f t="shared" si="16"/>
        <v>43922</v>
      </c>
      <c r="F563" s="6" t="str">
        <f t="shared" si="17"/>
        <v>Texas-43951</v>
      </c>
      <c r="G563">
        <v>294956</v>
      </c>
      <c r="H563">
        <v>6.9999999999999999E-4</v>
      </c>
      <c r="I563">
        <v>-1.4999999999999999E-2</v>
      </c>
      <c r="J563">
        <v>94390</v>
      </c>
      <c r="K563">
        <v>2.1299999999999999E-2</v>
      </c>
      <c r="L563">
        <v>-7.4399999999999994E-2</v>
      </c>
      <c r="M563">
        <v>58</v>
      </c>
      <c r="N563">
        <v>6.4220183E-2</v>
      </c>
      <c r="O563">
        <v>5.4545455E-2</v>
      </c>
      <c r="P563">
        <v>29120</v>
      </c>
      <c r="Q563">
        <v>-0.26379999999999998</v>
      </c>
      <c r="R563">
        <v>-0.30570000000000003</v>
      </c>
      <c r="S563">
        <v>2380</v>
      </c>
      <c r="T563">
        <v>-0.37759999999999999</v>
      </c>
      <c r="U563">
        <v>-0.44650000000000001</v>
      </c>
      <c r="V563">
        <v>19964</v>
      </c>
      <c r="W563">
        <v>-0.20130000000000001</v>
      </c>
      <c r="X563">
        <v>-0.33179999999999998</v>
      </c>
      <c r="Y563">
        <v>38130</v>
      </c>
      <c r="Z563">
        <v>-0.1148</v>
      </c>
      <c r="AA563">
        <v>-0.14280000000000001</v>
      </c>
      <c r="AB563">
        <v>134.6171875</v>
      </c>
      <c r="AC563">
        <v>5.8999999999999999E-3</v>
      </c>
      <c r="AD563">
        <v>2.76E-2</v>
      </c>
      <c r="AE563">
        <v>2174.5</v>
      </c>
      <c r="AF563">
        <v>-3.2000000000000002E-3</v>
      </c>
      <c r="AG563">
        <v>-3.95E-2</v>
      </c>
      <c r="AH563">
        <v>411862.22859999997</v>
      </c>
      <c r="AI563">
        <v>-8.6999999999999994E-3</v>
      </c>
      <c r="AJ563">
        <v>-2.01E-2</v>
      </c>
      <c r="AK563">
        <v>132520</v>
      </c>
      <c r="AL563">
        <v>-2.1899999999999999E-2</v>
      </c>
      <c r="AM563">
        <v>-9.5200000000000007E-2</v>
      </c>
      <c r="AN563">
        <v>0.403962284</v>
      </c>
      <c r="AO563">
        <v>-6.2100000000000002E-2</v>
      </c>
      <c r="AP563">
        <v>-3.2199999999999999E-2</v>
      </c>
    </row>
    <row r="564" spans="1:42">
      <c r="A564">
        <v>202004</v>
      </c>
      <c r="B564" t="s">
        <v>2008</v>
      </c>
      <c r="C564" t="s">
        <v>2181</v>
      </c>
      <c r="D564" t="s">
        <v>2182</v>
      </c>
      <c r="E564" s="6">
        <f t="shared" si="16"/>
        <v>43922</v>
      </c>
      <c r="F564" s="6" t="str">
        <f t="shared" si="17"/>
        <v>Florida-43951</v>
      </c>
      <c r="G564">
        <v>331350</v>
      </c>
      <c r="H564">
        <v>-2.53E-2</v>
      </c>
      <c r="I564">
        <v>-2E-3</v>
      </c>
      <c r="J564">
        <v>139045</v>
      </c>
      <c r="K564">
        <v>9.4999999999999998E-3</v>
      </c>
      <c r="L564">
        <v>-0.11600000000000001</v>
      </c>
      <c r="M564">
        <v>72.5</v>
      </c>
      <c r="N564">
        <v>9.0225563999999994E-2</v>
      </c>
      <c r="O564">
        <v>-3.3333333E-2</v>
      </c>
      <c r="P564">
        <v>27544</v>
      </c>
      <c r="Q564">
        <v>-0.36659999999999998</v>
      </c>
      <c r="R564">
        <v>-0.38669999999999999</v>
      </c>
      <c r="S564">
        <v>2744</v>
      </c>
      <c r="T564">
        <v>-0.1986</v>
      </c>
      <c r="U564">
        <v>-0.25030000000000002</v>
      </c>
      <c r="V564">
        <v>22912</v>
      </c>
      <c r="W564">
        <v>-0.35520000000000002</v>
      </c>
      <c r="X564">
        <v>-0.48309999999999997</v>
      </c>
      <c r="Y564">
        <v>49113</v>
      </c>
      <c r="Z564">
        <v>-0.27189999999999998</v>
      </c>
      <c r="AA564">
        <v>-0.19550000000000001</v>
      </c>
      <c r="AB564">
        <v>183.515625</v>
      </c>
      <c r="AC564">
        <v>-1.29E-2</v>
      </c>
      <c r="AD564">
        <v>1.4200000000000001E-2</v>
      </c>
      <c r="AE564">
        <v>1711</v>
      </c>
      <c r="AF564">
        <v>-1.2699999999999999E-2</v>
      </c>
      <c r="AG564">
        <v>-2.6200000000000001E-2</v>
      </c>
      <c r="AH564">
        <v>655784.39870000002</v>
      </c>
      <c r="AI564">
        <v>-3.7199999999999997E-2</v>
      </c>
      <c r="AJ564">
        <v>1.32E-2</v>
      </c>
      <c r="AK564">
        <v>188158</v>
      </c>
      <c r="AL564">
        <v>-8.3000000000000004E-2</v>
      </c>
      <c r="AM564">
        <v>-0.13819999999999999</v>
      </c>
      <c r="AN564">
        <v>0.35321658500000003</v>
      </c>
      <c r="AO564">
        <v>-0.13650000000000001</v>
      </c>
      <c r="AP564">
        <v>-3.49E-2</v>
      </c>
    </row>
    <row r="565" spans="1:42">
      <c r="A565">
        <v>202004</v>
      </c>
      <c r="B565" t="s">
        <v>2008</v>
      </c>
      <c r="C565" t="s">
        <v>2221</v>
      </c>
      <c r="D565" t="s">
        <v>2222</v>
      </c>
      <c r="E565" s="6">
        <f t="shared" si="16"/>
        <v>43922</v>
      </c>
      <c r="F565" s="6" t="str">
        <f t="shared" si="17"/>
        <v>Connecticut-43951</v>
      </c>
      <c r="G565">
        <v>379000</v>
      </c>
      <c r="H565">
        <v>1.0699999999999999E-2</v>
      </c>
      <c r="I565">
        <v>2.46E-2</v>
      </c>
      <c r="J565">
        <v>15948</v>
      </c>
      <c r="K565">
        <v>-6.4100000000000004E-2</v>
      </c>
      <c r="L565">
        <v>-0.25590000000000002</v>
      </c>
      <c r="M565">
        <v>61.5</v>
      </c>
      <c r="N565">
        <v>7.8947368000000004E-2</v>
      </c>
      <c r="O565">
        <v>7.8947368000000004E-2</v>
      </c>
      <c r="P565">
        <v>2984</v>
      </c>
      <c r="Q565">
        <v>-0.42699999999999999</v>
      </c>
      <c r="R565">
        <v>-0.56850000000000001</v>
      </c>
      <c r="S565">
        <v>108</v>
      </c>
      <c r="T565">
        <v>-0.129</v>
      </c>
      <c r="U565">
        <v>0.08</v>
      </c>
      <c r="V565">
        <v>1660</v>
      </c>
      <c r="W565">
        <v>-0.30130000000000001</v>
      </c>
      <c r="X565">
        <v>-0.62509999999999999</v>
      </c>
      <c r="Y565">
        <v>118</v>
      </c>
      <c r="Z565">
        <v>-7.0900000000000005E-2</v>
      </c>
      <c r="AA565">
        <v>-4.8399999999999999E-2</v>
      </c>
      <c r="AB565">
        <v>175.35960610000001</v>
      </c>
      <c r="AC565">
        <v>5.7000000000000002E-3</v>
      </c>
      <c r="AD565">
        <v>-4.2000000000000003E-2</v>
      </c>
      <c r="AE565">
        <v>2115</v>
      </c>
      <c r="AF565">
        <v>1.1999999999999999E-3</v>
      </c>
      <c r="AG565">
        <v>5.33E-2</v>
      </c>
      <c r="AH565">
        <v>760314.59920000006</v>
      </c>
      <c r="AI565">
        <v>2.6200000000000001E-2</v>
      </c>
      <c r="AJ565">
        <v>-3.8999999999999998E-3</v>
      </c>
      <c r="AK565">
        <v>16066</v>
      </c>
      <c r="AL565">
        <v>-6.4100000000000004E-2</v>
      </c>
      <c r="AM565">
        <v>-0.25469999999999998</v>
      </c>
      <c r="AN565">
        <v>7.3990469999999997E-3</v>
      </c>
      <c r="AO565">
        <v>-1E-4</v>
      </c>
      <c r="AP565">
        <v>1.6000000000000001E-3</v>
      </c>
    </row>
    <row r="566" spans="1:42">
      <c r="A566">
        <v>202004</v>
      </c>
      <c r="B566" t="s">
        <v>2008</v>
      </c>
      <c r="C566" t="s">
        <v>2177</v>
      </c>
      <c r="D566" t="s">
        <v>2178</v>
      </c>
      <c r="E566" s="6">
        <f t="shared" si="16"/>
        <v>43922</v>
      </c>
      <c r="F566" s="6" t="str">
        <f t="shared" si="17"/>
        <v>New jersey-43951</v>
      </c>
      <c r="G566">
        <v>399000</v>
      </c>
      <c r="H566">
        <v>-2.3E-3</v>
      </c>
      <c r="I566">
        <v>6.1400000000000003E-2</v>
      </c>
      <c r="J566">
        <v>33749</v>
      </c>
      <c r="K566">
        <v>-6.8400000000000002E-2</v>
      </c>
      <c r="L566">
        <v>-0.29580000000000001</v>
      </c>
      <c r="M566">
        <v>64</v>
      </c>
      <c r="N566">
        <v>0.29292929299999998</v>
      </c>
      <c r="O566">
        <v>0.30612244900000002</v>
      </c>
      <c r="P566">
        <v>6652</v>
      </c>
      <c r="Q566">
        <v>-0.52659999999999996</v>
      </c>
      <c r="R566">
        <v>-0.66210000000000002</v>
      </c>
      <c r="S566">
        <v>228</v>
      </c>
      <c r="T566">
        <v>-0.32940000000000003</v>
      </c>
      <c r="U566">
        <v>-0.46729999999999999</v>
      </c>
      <c r="V566">
        <v>3620</v>
      </c>
      <c r="W566">
        <v>-0.42649999999999999</v>
      </c>
      <c r="X566">
        <v>-0.68520000000000003</v>
      </c>
      <c r="Y566">
        <v>2252</v>
      </c>
      <c r="Z566">
        <v>-0.13150000000000001</v>
      </c>
      <c r="AA566">
        <v>0.50839999999999996</v>
      </c>
      <c r="AB566">
        <v>80.563186810000005</v>
      </c>
      <c r="AC566">
        <v>0.1991</v>
      </c>
      <c r="AD566">
        <v>1.4320999999999999</v>
      </c>
      <c r="AE566">
        <v>873.5</v>
      </c>
      <c r="AF566">
        <v>0.11990000000000001</v>
      </c>
      <c r="AG566">
        <v>0.52049999999999996</v>
      </c>
      <c r="AH566">
        <v>600134.60259999998</v>
      </c>
      <c r="AI566">
        <v>2.9899999999999999E-2</v>
      </c>
      <c r="AJ566">
        <v>8.4599999999999995E-2</v>
      </c>
      <c r="AK566">
        <v>36001</v>
      </c>
      <c r="AL566">
        <v>-7.2599999999999998E-2</v>
      </c>
      <c r="AM566">
        <v>-0.27150000000000002</v>
      </c>
      <c r="AN566">
        <v>6.6727903000000005E-2</v>
      </c>
      <c r="AO566">
        <v>-4.7999999999999996E-3</v>
      </c>
      <c r="AP566">
        <v>3.56E-2</v>
      </c>
    </row>
    <row r="567" spans="1:42">
      <c r="A567">
        <v>202004</v>
      </c>
      <c r="B567" t="s">
        <v>2008</v>
      </c>
      <c r="C567" t="s">
        <v>2211</v>
      </c>
      <c r="D567" t="s">
        <v>2212</v>
      </c>
      <c r="E567" s="6">
        <f t="shared" si="16"/>
        <v>43922</v>
      </c>
      <c r="F567" s="6" t="str">
        <f t="shared" si="17"/>
        <v>Arkansas-43951</v>
      </c>
      <c r="G567">
        <v>198992.5</v>
      </c>
      <c r="H567">
        <v>2.5999999999999999E-2</v>
      </c>
      <c r="I567">
        <v>4.7899999999999998E-2</v>
      </c>
      <c r="J567">
        <v>11728</v>
      </c>
      <c r="K567">
        <v>-1.2500000000000001E-2</v>
      </c>
      <c r="L567">
        <v>-0.2157</v>
      </c>
      <c r="M567">
        <v>77.5</v>
      </c>
      <c r="N567">
        <v>3.3333333E-2</v>
      </c>
      <c r="O567">
        <v>-6.4102559999999996E-3</v>
      </c>
      <c r="P567">
        <v>2840</v>
      </c>
      <c r="Q567">
        <v>-0.224</v>
      </c>
      <c r="R567">
        <v>-0.3649</v>
      </c>
      <c r="S567">
        <v>96</v>
      </c>
      <c r="T567">
        <v>-0.31430000000000002</v>
      </c>
      <c r="U567">
        <v>-0.36840000000000001</v>
      </c>
      <c r="V567">
        <v>1476</v>
      </c>
      <c r="W567">
        <v>-0.18720000000000001</v>
      </c>
      <c r="X567">
        <v>-0.47589999999999999</v>
      </c>
      <c r="Y567">
        <v>3468</v>
      </c>
      <c r="Z567">
        <v>-4.99E-2</v>
      </c>
      <c r="AA567">
        <v>9.0200000000000002E-2</v>
      </c>
      <c r="AB567">
        <v>99.901898729999999</v>
      </c>
      <c r="AC567">
        <v>1.17E-2</v>
      </c>
      <c r="AD567">
        <v>5.4899999999999997E-2</v>
      </c>
      <c r="AE567">
        <v>1938</v>
      </c>
      <c r="AF567">
        <v>5.7000000000000002E-3</v>
      </c>
      <c r="AG567">
        <v>2.7799999999999998E-2</v>
      </c>
      <c r="AH567">
        <v>266149.02010000002</v>
      </c>
      <c r="AI567">
        <v>5.7000000000000002E-3</v>
      </c>
      <c r="AJ567">
        <v>2.5000000000000001E-2</v>
      </c>
      <c r="AK567">
        <v>15196</v>
      </c>
      <c r="AL567">
        <v>-2.1299999999999999E-2</v>
      </c>
      <c r="AM567">
        <v>-0.16200000000000001</v>
      </c>
      <c r="AN567">
        <v>0.29570259199999999</v>
      </c>
      <c r="AO567">
        <v>-1.1599999999999999E-2</v>
      </c>
      <c r="AP567">
        <v>8.3000000000000004E-2</v>
      </c>
    </row>
    <row r="568" spans="1:42">
      <c r="A568">
        <v>202004</v>
      </c>
      <c r="B568" t="s">
        <v>2008</v>
      </c>
      <c r="C568" t="s">
        <v>2135</v>
      </c>
      <c r="D568" t="s">
        <v>2136</v>
      </c>
      <c r="E568" s="6">
        <f t="shared" si="16"/>
        <v>43922</v>
      </c>
      <c r="F568" s="6" t="str">
        <f t="shared" si="17"/>
        <v>Pennsylvania-43951</v>
      </c>
      <c r="G568">
        <v>229900</v>
      </c>
      <c r="H568">
        <v>-2.0000000000000001E-4</v>
      </c>
      <c r="I568">
        <v>4.5499999999999999E-2</v>
      </c>
      <c r="J568">
        <v>28590</v>
      </c>
      <c r="K568">
        <v>-6.8900000000000003E-2</v>
      </c>
      <c r="L568">
        <v>-0.29749999999999999</v>
      </c>
      <c r="M568">
        <v>83</v>
      </c>
      <c r="N568">
        <v>0.16901408500000001</v>
      </c>
      <c r="O568">
        <v>0.27692307700000002</v>
      </c>
      <c r="P568">
        <v>3836</v>
      </c>
      <c r="Q568">
        <v>-0.68210000000000004</v>
      </c>
      <c r="R568">
        <v>-0.77549999999999997</v>
      </c>
      <c r="S568">
        <v>256</v>
      </c>
      <c r="T568">
        <v>-0.4839</v>
      </c>
      <c r="U568">
        <v>-0.57050000000000001</v>
      </c>
      <c r="V568">
        <v>1744</v>
      </c>
      <c r="W568">
        <v>-0.72140000000000004</v>
      </c>
      <c r="X568">
        <v>-0.83360000000000001</v>
      </c>
      <c r="Y568">
        <v>7707</v>
      </c>
      <c r="Z568">
        <v>-0.2379</v>
      </c>
      <c r="AA568">
        <v>-0.35880000000000001</v>
      </c>
      <c r="AB568">
        <v>112.0625</v>
      </c>
      <c r="AC568">
        <v>-1.0500000000000001E-2</v>
      </c>
      <c r="AD568">
        <v>0.16470000000000001</v>
      </c>
      <c r="AE568">
        <v>1680</v>
      </c>
      <c r="AF568">
        <v>-6.4999999999999997E-3</v>
      </c>
      <c r="AG568">
        <v>0.11409999999999999</v>
      </c>
      <c r="AH568">
        <v>338461.71889999998</v>
      </c>
      <c r="AI568">
        <v>-2.2000000000000001E-3</v>
      </c>
      <c r="AJ568">
        <v>7.1900000000000006E-2</v>
      </c>
      <c r="AK568">
        <v>36297</v>
      </c>
      <c r="AL568">
        <v>-0.1108</v>
      </c>
      <c r="AM568">
        <v>-0.31140000000000001</v>
      </c>
      <c r="AN568">
        <v>0.26956977999999998</v>
      </c>
      <c r="AO568">
        <v>-5.9799999999999999E-2</v>
      </c>
      <c r="AP568">
        <v>-2.58E-2</v>
      </c>
    </row>
    <row r="569" spans="1:42">
      <c r="A569">
        <v>202004</v>
      </c>
      <c r="B569" t="s">
        <v>2008</v>
      </c>
      <c r="C569" t="s">
        <v>2149</v>
      </c>
      <c r="D569" t="s">
        <v>2150</v>
      </c>
      <c r="E569" s="6">
        <f t="shared" si="16"/>
        <v>43922</v>
      </c>
      <c r="F569" s="6" t="str">
        <f t="shared" si="17"/>
        <v>Alaska-43951</v>
      </c>
      <c r="G569">
        <v>292500</v>
      </c>
      <c r="H569">
        <v>2.0000000000000001E-4</v>
      </c>
      <c r="I569">
        <v>-1.35E-2</v>
      </c>
      <c r="J569">
        <v>2302</v>
      </c>
      <c r="K569">
        <v>4.6800000000000001E-2</v>
      </c>
      <c r="L569">
        <v>-0.2215</v>
      </c>
      <c r="M569">
        <v>67</v>
      </c>
      <c r="N569">
        <v>-1.4705882E-2</v>
      </c>
      <c r="O569">
        <v>0.116666667</v>
      </c>
      <c r="P569">
        <v>676</v>
      </c>
      <c r="Q569">
        <v>-0.15920000000000001</v>
      </c>
      <c r="R569">
        <v>-0.37640000000000001</v>
      </c>
      <c r="S569">
        <v>20</v>
      </c>
      <c r="T569">
        <v>-0.28570000000000001</v>
      </c>
      <c r="U569">
        <v>-0.72219999999999995</v>
      </c>
      <c r="V569">
        <v>424</v>
      </c>
      <c r="W569">
        <v>-3.6400000000000002E-2</v>
      </c>
      <c r="X569">
        <v>-0.56020000000000003</v>
      </c>
      <c r="Y569">
        <v>96</v>
      </c>
      <c r="Z569">
        <v>-5.8799999999999998E-2</v>
      </c>
      <c r="AB569">
        <v>171.12800200000001</v>
      </c>
      <c r="AC569">
        <v>4.0000000000000001E-3</v>
      </c>
      <c r="AD569">
        <v>1.49E-2</v>
      </c>
      <c r="AE569">
        <v>1727</v>
      </c>
      <c r="AF569">
        <v>6.4000000000000003E-3</v>
      </c>
      <c r="AG569">
        <v>-1.5699999999999999E-2</v>
      </c>
      <c r="AH569">
        <v>336673.85820000002</v>
      </c>
      <c r="AI569">
        <v>6.7999999999999996E-3</v>
      </c>
      <c r="AJ569">
        <v>2.07E-2</v>
      </c>
      <c r="AK569">
        <v>2398</v>
      </c>
      <c r="AL569">
        <v>4.2200000000000001E-2</v>
      </c>
      <c r="AM569">
        <v>-0.189</v>
      </c>
      <c r="AN569">
        <v>4.1702866999999998E-2</v>
      </c>
      <c r="AO569">
        <v>-4.7000000000000002E-3</v>
      </c>
      <c r="AP569">
        <v>4.1700000000000001E-2</v>
      </c>
    </row>
    <row r="570" spans="1:42">
      <c r="A570">
        <v>202004</v>
      </c>
      <c r="B570" t="s">
        <v>2008</v>
      </c>
      <c r="C570" t="s">
        <v>2193</v>
      </c>
      <c r="D570" t="s">
        <v>2194</v>
      </c>
      <c r="E570" s="6">
        <f t="shared" si="16"/>
        <v>43922</v>
      </c>
      <c r="F570" s="6" t="str">
        <f t="shared" si="17"/>
        <v>Arizona-43951</v>
      </c>
      <c r="G570">
        <v>358250</v>
      </c>
      <c r="H570">
        <v>-4.2099999999999999E-2</v>
      </c>
      <c r="I570">
        <v>2.3699999999999999E-2</v>
      </c>
      <c r="J570">
        <v>20556</v>
      </c>
      <c r="K570">
        <v>0.17100000000000001</v>
      </c>
      <c r="L570">
        <v>-0.2261</v>
      </c>
      <c r="M570">
        <v>43.5</v>
      </c>
      <c r="N570">
        <v>-0.10309278400000001</v>
      </c>
      <c r="O570">
        <v>-0.20909090899999999</v>
      </c>
      <c r="P570">
        <v>8772</v>
      </c>
      <c r="Q570">
        <v>-0.18540000000000001</v>
      </c>
      <c r="R570">
        <v>-0.24790000000000001</v>
      </c>
      <c r="S570">
        <v>544</v>
      </c>
      <c r="T570">
        <v>-0.39290000000000003</v>
      </c>
      <c r="U570">
        <v>-0.34620000000000001</v>
      </c>
      <c r="V570">
        <v>6484</v>
      </c>
      <c r="W570">
        <v>6.7900000000000002E-2</v>
      </c>
      <c r="X570">
        <v>-0.4103</v>
      </c>
      <c r="Y570">
        <v>13296</v>
      </c>
      <c r="Z570">
        <v>-0.19400000000000001</v>
      </c>
      <c r="AA570">
        <v>-0.2364</v>
      </c>
      <c r="AB570">
        <v>183.6328125</v>
      </c>
      <c r="AC570">
        <v>-5.7999999999999996E-3</v>
      </c>
      <c r="AD570">
        <v>6.9599999999999995E-2</v>
      </c>
      <c r="AE570">
        <v>2028</v>
      </c>
      <c r="AF570">
        <v>-3.2899999999999999E-2</v>
      </c>
      <c r="AG570">
        <v>-4.1599999999999998E-2</v>
      </c>
      <c r="AH570">
        <v>557549.52579999994</v>
      </c>
      <c r="AI570">
        <v>-7.9600000000000004E-2</v>
      </c>
      <c r="AJ570">
        <v>1.29E-2</v>
      </c>
      <c r="AK570">
        <v>33852</v>
      </c>
      <c r="AL570">
        <v>-5.7999999999999996E-3</v>
      </c>
      <c r="AM570">
        <v>-0.23019999999999999</v>
      </c>
      <c r="AN570">
        <v>0.64681844700000002</v>
      </c>
      <c r="AO570">
        <v>-0.29299999999999998</v>
      </c>
      <c r="AP570">
        <v>-8.8000000000000005E-3</v>
      </c>
    </row>
    <row r="571" spans="1:42">
      <c r="A571">
        <v>202004</v>
      </c>
      <c r="B571" t="s">
        <v>2008</v>
      </c>
      <c r="C571" t="s">
        <v>2185</v>
      </c>
      <c r="D571" t="s">
        <v>2186</v>
      </c>
      <c r="E571" s="6">
        <f t="shared" si="16"/>
        <v>43922</v>
      </c>
      <c r="F571" s="6" t="str">
        <f t="shared" si="17"/>
        <v>North carolina-43951</v>
      </c>
      <c r="G571">
        <v>318000</v>
      </c>
      <c r="H571">
        <v>-6.1000000000000004E-3</v>
      </c>
      <c r="I571">
        <v>6.3E-3</v>
      </c>
      <c r="J571">
        <v>36084</v>
      </c>
      <c r="K571">
        <v>3.4500000000000003E-2</v>
      </c>
      <c r="L571">
        <v>-0.15049999999999999</v>
      </c>
      <c r="M571">
        <v>68</v>
      </c>
      <c r="N571">
        <v>-1.4492754E-2</v>
      </c>
      <c r="O571">
        <v>-2.8571428999999999E-2</v>
      </c>
      <c r="P571">
        <v>9888</v>
      </c>
      <c r="Q571">
        <v>-0.33100000000000002</v>
      </c>
      <c r="R571">
        <v>-0.36470000000000002</v>
      </c>
      <c r="S571">
        <v>1064</v>
      </c>
      <c r="T571">
        <v>-0.17899999999999999</v>
      </c>
      <c r="U571">
        <v>-0.2036</v>
      </c>
      <c r="V571">
        <v>5696</v>
      </c>
      <c r="W571">
        <v>-0.23480000000000001</v>
      </c>
      <c r="X571">
        <v>-0.39090000000000003</v>
      </c>
      <c r="Y571">
        <v>16213</v>
      </c>
      <c r="Z571">
        <v>-0.1022</v>
      </c>
      <c r="AA571">
        <v>-0.12180000000000001</v>
      </c>
      <c r="AB571">
        <v>136.56103519999999</v>
      </c>
      <c r="AC571">
        <v>3.5000000000000001E-3</v>
      </c>
      <c r="AD571">
        <v>5.91E-2</v>
      </c>
      <c r="AE571">
        <v>1946</v>
      </c>
      <c r="AF571">
        <v>-9.7000000000000003E-3</v>
      </c>
      <c r="AG571">
        <v>-2.2000000000000001E-3</v>
      </c>
      <c r="AH571">
        <v>425968.3579</v>
      </c>
      <c r="AI571">
        <v>-1.24E-2</v>
      </c>
      <c r="AJ571">
        <v>1.26E-2</v>
      </c>
      <c r="AK571">
        <v>52297</v>
      </c>
      <c r="AL571">
        <v>-1.21E-2</v>
      </c>
      <c r="AM571">
        <v>-0.14180000000000001</v>
      </c>
      <c r="AN571">
        <v>0.44931271499999997</v>
      </c>
      <c r="AO571">
        <v>-6.8400000000000002E-2</v>
      </c>
      <c r="AP571">
        <v>1.47E-2</v>
      </c>
    </row>
    <row r="572" spans="1:42">
      <c r="A572">
        <v>202004</v>
      </c>
      <c r="B572" t="s">
        <v>2008</v>
      </c>
      <c r="C572" t="s">
        <v>2121</v>
      </c>
      <c r="D572" t="s">
        <v>2122</v>
      </c>
      <c r="E572" s="6">
        <f t="shared" si="16"/>
        <v>43922</v>
      </c>
      <c r="F572" s="6" t="str">
        <f t="shared" si="17"/>
        <v>Kentucky-43951</v>
      </c>
      <c r="G572">
        <v>224950</v>
      </c>
      <c r="H572">
        <v>2.5100000000000001E-2</v>
      </c>
      <c r="I572">
        <v>7.1199999999999999E-2</v>
      </c>
      <c r="J572">
        <v>11013</v>
      </c>
      <c r="K572">
        <v>-1.5100000000000001E-2</v>
      </c>
      <c r="L572">
        <v>-0.19700000000000001</v>
      </c>
      <c r="M572">
        <v>72.5</v>
      </c>
      <c r="N572">
        <v>2.8368793999999999E-2</v>
      </c>
      <c r="O572">
        <v>5.0724638000000002E-2</v>
      </c>
      <c r="P572">
        <v>3096</v>
      </c>
      <c r="Q572">
        <v>-0.2515</v>
      </c>
      <c r="R572">
        <v>-0.40689999999999998</v>
      </c>
      <c r="S572">
        <v>108</v>
      </c>
      <c r="T572">
        <v>0</v>
      </c>
      <c r="U572">
        <v>-0.28949999999999998</v>
      </c>
      <c r="V572">
        <v>1900</v>
      </c>
      <c r="W572">
        <v>-0.14410000000000001</v>
      </c>
      <c r="X572">
        <v>-0.41360000000000002</v>
      </c>
      <c r="Y572">
        <v>7011</v>
      </c>
      <c r="Z572">
        <v>-4.5199999999999997E-2</v>
      </c>
      <c r="AA572">
        <v>-4.0000000000000002E-4</v>
      </c>
      <c r="AB572">
        <v>108.54729380000001</v>
      </c>
      <c r="AC572">
        <v>1.83E-2</v>
      </c>
      <c r="AD572">
        <v>8.6199999999999999E-2</v>
      </c>
      <c r="AE572">
        <v>1901.5</v>
      </c>
      <c r="AF572">
        <v>8.9999999999999993E-3</v>
      </c>
      <c r="AG572">
        <v>2.5600000000000001E-2</v>
      </c>
      <c r="AH572">
        <v>293922.30450000003</v>
      </c>
      <c r="AI572">
        <v>1.6799999999999999E-2</v>
      </c>
      <c r="AJ572">
        <v>4.2999999999999997E-2</v>
      </c>
      <c r="AK572">
        <v>18024</v>
      </c>
      <c r="AL572">
        <v>-2.7E-2</v>
      </c>
      <c r="AM572">
        <v>-0.1305</v>
      </c>
      <c r="AN572">
        <v>0.63661127799999995</v>
      </c>
      <c r="AO572">
        <v>-2.01E-2</v>
      </c>
      <c r="AP572">
        <v>0.12520000000000001</v>
      </c>
    </row>
    <row r="573" spans="1:42">
      <c r="A573">
        <v>202004</v>
      </c>
      <c r="B573" t="s">
        <v>2008</v>
      </c>
      <c r="C573" t="s">
        <v>2125</v>
      </c>
      <c r="D573" t="s">
        <v>2126</v>
      </c>
      <c r="E573" s="6">
        <f t="shared" si="16"/>
        <v>43922</v>
      </c>
      <c r="F573" s="6" t="str">
        <f t="shared" si="17"/>
        <v>Georgia-43951</v>
      </c>
      <c r="G573">
        <v>299900</v>
      </c>
      <c r="H573">
        <v>0</v>
      </c>
      <c r="I573">
        <v>2.8799999999999999E-2</v>
      </c>
      <c r="J573">
        <v>59536</v>
      </c>
      <c r="K573">
        <v>6.3500000000000001E-2</v>
      </c>
      <c r="L573">
        <v>-0.15110000000000001</v>
      </c>
      <c r="M573">
        <v>56.5</v>
      </c>
      <c r="N573">
        <v>1.8018018E-2</v>
      </c>
      <c r="O573">
        <v>2.7272727E-2</v>
      </c>
      <c r="P573">
        <v>19660</v>
      </c>
      <c r="Q573">
        <v>-0.22439999999999999</v>
      </c>
      <c r="R573">
        <v>-0.31219999999999998</v>
      </c>
      <c r="S573">
        <v>1776</v>
      </c>
      <c r="T573">
        <v>-0.24229999999999999</v>
      </c>
      <c r="U573">
        <v>-8.8300000000000003E-2</v>
      </c>
      <c r="V573">
        <v>11636</v>
      </c>
      <c r="W573">
        <v>-9.0399999999999994E-2</v>
      </c>
      <c r="X573">
        <v>-0.35539999999999999</v>
      </c>
      <c r="Y573">
        <v>28146</v>
      </c>
      <c r="Z573">
        <v>-0.1105</v>
      </c>
      <c r="AA573">
        <v>-0.13420000000000001</v>
      </c>
      <c r="AB573">
        <v>115.3476562</v>
      </c>
      <c r="AC573">
        <v>7.1000000000000004E-3</v>
      </c>
      <c r="AD573">
        <v>8.9099999999999999E-2</v>
      </c>
      <c r="AE573">
        <v>2043.5</v>
      </c>
      <c r="AF573">
        <v>-8.9999999999999993E-3</v>
      </c>
      <c r="AG573">
        <v>2.1700000000000001E-2</v>
      </c>
      <c r="AH573">
        <v>408892.09509999998</v>
      </c>
      <c r="AI573">
        <v>-1.49E-2</v>
      </c>
      <c r="AJ573">
        <v>2.8199999999999999E-2</v>
      </c>
      <c r="AK573">
        <v>87682</v>
      </c>
      <c r="AL573">
        <v>6.9999999999999999E-4</v>
      </c>
      <c r="AM573">
        <v>-0.14580000000000001</v>
      </c>
      <c r="AN573">
        <v>0.47275598000000002</v>
      </c>
      <c r="AO573">
        <v>-9.2499999999999999E-2</v>
      </c>
      <c r="AP573">
        <v>9.1999999999999998E-3</v>
      </c>
    </row>
    <row r="574" spans="1:42">
      <c r="A574">
        <v>202004</v>
      </c>
      <c r="B574" t="s">
        <v>2008</v>
      </c>
      <c r="C574" t="s">
        <v>2217</v>
      </c>
      <c r="D574" t="s">
        <v>2218</v>
      </c>
      <c r="E574" s="6">
        <f t="shared" si="16"/>
        <v>43922</v>
      </c>
      <c r="F574" s="6" t="str">
        <f t="shared" si="17"/>
        <v>Nebraska-43951</v>
      </c>
      <c r="G574">
        <v>247150</v>
      </c>
      <c r="H574">
        <v>0.03</v>
      </c>
      <c r="I574">
        <v>-1.84E-2</v>
      </c>
      <c r="J574">
        <v>4984</v>
      </c>
      <c r="K574">
        <v>2.0299999999999999E-2</v>
      </c>
      <c r="L574">
        <v>0.1019</v>
      </c>
      <c r="M574">
        <v>62</v>
      </c>
      <c r="N574">
        <v>1.6393443000000001E-2</v>
      </c>
      <c r="O574">
        <v>0.87878787899999999</v>
      </c>
      <c r="P574">
        <v>1688</v>
      </c>
      <c r="Q574">
        <v>-0.23269999999999999</v>
      </c>
      <c r="R574">
        <v>-0.3508</v>
      </c>
      <c r="S574">
        <v>108</v>
      </c>
      <c r="T574">
        <v>-0.1</v>
      </c>
      <c r="U574">
        <v>-0.32500000000000001</v>
      </c>
      <c r="V574">
        <v>728</v>
      </c>
      <c r="W574">
        <v>-0.10340000000000001</v>
      </c>
      <c r="X574">
        <v>-0.33329999999999999</v>
      </c>
      <c r="Y574">
        <v>3787</v>
      </c>
      <c r="Z574">
        <v>5.9299999999999999E-2</v>
      </c>
      <c r="AA574">
        <v>8.5389999999999997</v>
      </c>
      <c r="AB574">
        <v>116.396591</v>
      </c>
      <c r="AC574">
        <v>-1.11E-2</v>
      </c>
      <c r="AD574">
        <v>-2.76E-2</v>
      </c>
      <c r="AE574">
        <v>1939</v>
      </c>
      <c r="AF574">
        <v>1.49E-2</v>
      </c>
      <c r="AG574">
        <v>1.23E-2</v>
      </c>
      <c r="AH574">
        <v>290488.87709999998</v>
      </c>
      <c r="AI574">
        <v>-6.93E-2</v>
      </c>
      <c r="AJ574">
        <v>-5.8999999999999999E-3</v>
      </c>
      <c r="AK574">
        <v>8771</v>
      </c>
      <c r="AL574">
        <v>3.6799999999999999E-2</v>
      </c>
      <c r="AM574">
        <v>0.78269999999999995</v>
      </c>
      <c r="AN574">
        <v>0.75983146099999999</v>
      </c>
      <c r="AO574">
        <v>2.8000000000000001E-2</v>
      </c>
      <c r="AP574">
        <v>0.67210000000000003</v>
      </c>
    </row>
    <row r="575" spans="1:42">
      <c r="A575">
        <v>202004</v>
      </c>
      <c r="B575" t="s">
        <v>2008</v>
      </c>
      <c r="C575" t="s">
        <v>2183</v>
      </c>
      <c r="D575" t="s">
        <v>2184</v>
      </c>
      <c r="E575" s="6">
        <f t="shared" si="16"/>
        <v>43922</v>
      </c>
      <c r="F575" s="6" t="str">
        <f t="shared" si="17"/>
        <v>Wisconsin-43951</v>
      </c>
      <c r="G575">
        <v>266500</v>
      </c>
      <c r="H575">
        <v>2.5399999999999999E-2</v>
      </c>
      <c r="I575">
        <v>4.53E-2</v>
      </c>
      <c r="J575">
        <v>15195</v>
      </c>
      <c r="K575">
        <v>1.52E-2</v>
      </c>
      <c r="L575">
        <v>-0.25979999999999998</v>
      </c>
      <c r="M575">
        <v>65</v>
      </c>
      <c r="N575">
        <v>-0.139072848</v>
      </c>
      <c r="O575">
        <v>-7.6335880000000002E-3</v>
      </c>
      <c r="P575">
        <v>4692</v>
      </c>
      <c r="Q575">
        <v>-0.2737</v>
      </c>
      <c r="R575">
        <v>-0.66869999999999996</v>
      </c>
      <c r="S575">
        <v>104</v>
      </c>
      <c r="T575">
        <v>-0.1875</v>
      </c>
      <c r="U575">
        <v>-0.43480000000000002</v>
      </c>
      <c r="V575">
        <v>2160</v>
      </c>
      <c r="W575">
        <v>-2.35E-2</v>
      </c>
      <c r="X575">
        <v>-0.28670000000000001</v>
      </c>
      <c r="Y575">
        <v>7396</v>
      </c>
      <c r="Z575">
        <v>-1.3299999999999999E-2</v>
      </c>
      <c r="AA575">
        <v>-0.31159999999999999</v>
      </c>
      <c r="AB575">
        <v>135.50611749999999</v>
      </c>
      <c r="AC575">
        <v>1.15E-2</v>
      </c>
      <c r="AD575">
        <v>2.81E-2</v>
      </c>
      <c r="AE575">
        <v>1814.5</v>
      </c>
      <c r="AF575">
        <v>8.0999999999999996E-3</v>
      </c>
      <c r="AG575">
        <v>-1.6999999999999999E-3</v>
      </c>
      <c r="AH575">
        <v>348183.1752</v>
      </c>
      <c r="AI575">
        <v>2.2000000000000001E-3</v>
      </c>
      <c r="AJ575">
        <v>2.0400000000000001E-2</v>
      </c>
      <c r="AK575">
        <v>22591</v>
      </c>
      <c r="AL575">
        <v>5.7000000000000002E-3</v>
      </c>
      <c r="AM575">
        <v>-0.27760000000000001</v>
      </c>
      <c r="AN575">
        <v>0.48673905899999997</v>
      </c>
      <c r="AO575">
        <v>-1.41E-2</v>
      </c>
      <c r="AP575">
        <v>-3.6700000000000003E-2</v>
      </c>
    </row>
    <row r="576" spans="1:42">
      <c r="A576">
        <v>202004</v>
      </c>
      <c r="B576" t="s">
        <v>2008</v>
      </c>
      <c r="C576" t="s">
        <v>2197</v>
      </c>
      <c r="D576" t="s">
        <v>2198</v>
      </c>
      <c r="E576" s="6">
        <f t="shared" si="16"/>
        <v>43922</v>
      </c>
      <c r="F576" s="6" t="str">
        <f t="shared" si="17"/>
        <v>Delaware-43951</v>
      </c>
      <c r="G576">
        <v>333292.5</v>
      </c>
      <c r="H576">
        <v>7.1999999999999998E-3</v>
      </c>
      <c r="I576">
        <v>5.4699999999999999E-2</v>
      </c>
      <c r="J576">
        <v>3499</v>
      </c>
      <c r="K576">
        <v>-2.7199999999999998E-2</v>
      </c>
      <c r="L576">
        <v>-0.25580000000000003</v>
      </c>
      <c r="M576">
        <v>81.5</v>
      </c>
      <c r="N576">
        <v>-6.0975609999999996E-3</v>
      </c>
      <c r="O576">
        <v>7.2368421000000002E-2</v>
      </c>
      <c r="P576">
        <v>792</v>
      </c>
      <c r="Q576">
        <v>-0.34649999999999997</v>
      </c>
      <c r="R576">
        <v>-0.47199999999999998</v>
      </c>
      <c r="S576">
        <v>116</v>
      </c>
      <c r="T576">
        <v>-0.40820000000000001</v>
      </c>
      <c r="U576">
        <v>-0.42</v>
      </c>
      <c r="V576">
        <v>356</v>
      </c>
      <c r="W576">
        <v>-0.44719999999999999</v>
      </c>
      <c r="X576">
        <v>-0.6411</v>
      </c>
      <c r="Y576">
        <v>402</v>
      </c>
      <c r="Z576">
        <v>-0.20549999999999999</v>
      </c>
      <c r="AA576">
        <v>-0.14829999999999999</v>
      </c>
      <c r="AB576">
        <v>156.59340660000001</v>
      </c>
      <c r="AC576">
        <v>6.4999999999999997E-3</v>
      </c>
      <c r="AD576">
        <v>5.67E-2</v>
      </c>
      <c r="AE576">
        <v>1972.5</v>
      </c>
      <c r="AF576">
        <v>1.2999999999999999E-3</v>
      </c>
      <c r="AG576">
        <v>1.8100000000000002E-2</v>
      </c>
      <c r="AH576">
        <v>439334.8149</v>
      </c>
      <c r="AI576">
        <v>-8.9999999999999998E-4</v>
      </c>
      <c r="AJ576">
        <v>4.8399999999999999E-2</v>
      </c>
      <c r="AK576">
        <v>3901</v>
      </c>
      <c r="AL576">
        <v>-4.9200000000000001E-2</v>
      </c>
      <c r="AM576">
        <v>-0.246</v>
      </c>
      <c r="AN576">
        <v>0.11488996899999999</v>
      </c>
      <c r="AO576">
        <v>-2.58E-2</v>
      </c>
      <c r="AP576">
        <v>1.4500000000000001E-2</v>
      </c>
    </row>
    <row r="577" spans="1:42">
      <c r="A577">
        <v>202004</v>
      </c>
      <c r="B577" t="s">
        <v>2008</v>
      </c>
      <c r="C577" t="s">
        <v>2167</v>
      </c>
      <c r="D577" t="s">
        <v>2168</v>
      </c>
      <c r="E577" s="6">
        <f t="shared" si="16"/>
        <v>43922</v>
      </c>
      <c r="F577" s="6" t="str">
        <f t="shared" si="17"/>
        <v>Kansas-43951</v>
      </c>
      <c r="G577">
        <v>196125</v>
      </c>
      <c r="H577">
        <v>3.5000000000000003E-2</v>
      </c>
      <c r="I577">
        <v>3.2500000000000001E-2</v>
      </c>
      <c r="J577">
        <v>7513</v>
      </c>
      <c r="K577">
        <v>-1.34E-2</v>
      </c>
      <c r="L577">
        <v>-0.2223</v>
      </c>
      <c r="M577">
        <v>68.5</v>
      </c>
      <c r="N577">
        <v>2.2388060000000001E-2</v>
      </c>
      <c r="O577">
        <v>9.6000000000000002E-2</v>
      </c>
      <c r="P577">
        <v>2348</v>
      </c>
      <c r="Q577">
        <v>-0.21729999999999999</v>
      </c>
      <c r="R577">
        <v>-0.4194</v>
      </c>
      <c r="S577">
        <v>124</v>
      </c>
      <c r="T577">
        <v>-0.1143</v>
      </c>
      <c r="U577">
        <v>0</v>
      </c>
      <c r="V577">
        <v>1292</v>
      </c>
      <c r="W577">
        <v>-0.17810000000000001</v>
      </c>
      <c r="X577">
        <v>-0.47899999999999998</v>
      </c>
      <c r="Y577">
        <v>4886</v>
      </c>
      <c r="Z577">
        <v>-1.15E-2</v>
      </c>
      <c r="AA577">
        <v>2.8593999999999999</v>
      </c>
      <c r="AB577">
        <v>95.90174906</v>
      </c>
      <c r="AC577">
        <v>2.81E-2</v>
      </c>
      <c r="AD577">
        <v>4.7399999999999998E-2</v>
      </c>
      <c r="AE577">
        <v>2000</v>
      </c>
      <c r="AF577">
        <v>1.11E-2</v>
      </c>
      <c r="AG577">
        <v>2.3E-3</v>
      </c>
      <c r="AH577">
        <v>288817.83720000001</v>
      </c>
      <c r="AI577">
        <v>1.5900000000000001E-2</v>
      </c>
      <c r="AJ577">
        <v>4.0899999999999999E-2</v>
      </c>
      <c r="AK577">
        <v>12399</v>
      </c>
      <c r="AL577">
        <v>-1.2699999999999999E-2</v>
      </c>
      <c r="AM577">
        <v>0.13469999999999999</v>
      </c>
      <c r="AN577">
        <v>0.65033941200000001</v>
      </c>
      <c r="AO577">
        <v>1.1999999999999999E-3</v>
      </c>
      <c r="AP577">
        <v>0.51929999999999998</v>
      </c>
    </row>
    <row r="578" spans="1:42">
      <c r="A578">
        <v>202004</v>
      </c>
      <c r="B578" t="s">
        <v>2008</v>
      </c>
      <c r="C578" t="s">
        <v>2205</v>
      </c>
      <c r="D578" t="s">
        <v>2206</v>
      </c>
      <c r="E578" s="6">
        <f t="shared" si="16"/>
        <v>43922</v>
      </c>
      <c r="F578" s="6" t="str">
        <f t="shared" si="17"/>
        <v>Idaho-43951</v>
      </c>
      <c r="G578">
        <v>384950</v>
      </c>
      <c r="H578">
        <v>6.7000000000000002E-3</v>
      </c>
      <c r="I578">
        <v>0.1174</v>
      </c>
      <c r="J578">
        <v>6272</v>
      </c>
      <c r="K578">
        <v>0.1628</v>
      </c>
      <c r="L578">
        <v>-9.35E-2</v>
      </c>
      <c r="M578">
        <v>43.5</v>
      </c>
      <c r="N578">
        <v>-9.375E-2</v>
      </c>
      <c r="O578">
        <v>-8.4210525999999994E-2</v>
      </c>
      <c r="P578">
        <v>2456</v>
      </c>
      <c r="Q578">
        <v>-0.2016</v>
      </c>
      <c r="R578">
        <v>-0.24940000000000001</v>
      </c>
      <c r="S578">
        <v>140</v>
      </c>
      <c r="T578">
        <v>-0.20449999999999999</v>
      </c>
      <c r="U578">
        <v>-0.28570000000000001</v>
      </c>
      <c r="V578">
        <v>1372</v>
      </c>
      <c r="W578">
        <v>0.21199999999999999</v>
      </c>
      <c r="X578">
        <v>2.3900000000000001E-2</v>
      </c>
      <c r="Y578">
        <v>555</v>
      </c>
      <c r="Z578">
        <v>-0.27639999999999998</v>
      </c>
      <c r="AA578">
        <v>-0.23130000000000001</v>
      </c>
      <c r="AB578">
        <v>184.11889500000001</v>
      </c>
      <c r="AC578">
        <v>1.1299999999999999E-2</v>
      </c>
      <c r="AD578">
        <v>0.1173</v>
      </c>
      <c r="AE578">
        <v>2180</v>
      </c>
      <c r="AF578">
        <v>2.0999999999999999E-3</v>
      </c>
      <c r="AG578">
        <v>1.7899999999999999E-2</v>
      </c>
      <c r="AH578">
        <v>602138.77439999999</v>
      </c>
      <c r="AI578">
        <v>-2.5399999999999999E-2</v>
      </c>
      <c r="AJ578">
        <v>7.8799999999999995E-2</v>
      </c>
      <c r="AK578">
        <v>6827</v>
      </c>
      <c r="AL578">
        <v>0.1081</v>
      </c>
      <c r="AM578">
        <v>-0.1065</v>
      </c>
      <c r="AN578">
        <v>8.8488520000000001E-2</v>
      </c>
      <c r="AO578">
        <v>-5.3699999999999998E-2</v>
      </c>
      <c r="AP578">
        <v>-1.5900000000000001E-2</v>
      </c>
    </row>
    <row r="579" spans="1:42">
      <c r="A579">
        <v>202004</v>
      </c>
      <c r="B579" t="s">
        <v>2008</v>
      </c>
      <c r="C579" t="s">
        <v>2129</v>
      </c>
      <c r="D579" t="s">
        <v>2130</v>
      </c>
      <c r="E579" s="6">
        <f t="shared" ref="E579:E642" si="18">DATEVALUE(_xlfn.CONCAT(RIGHT(A579,2),"/1","/",B579))</f>
        <v>43922</v>
      </c>
      <c r="F579" s="6" t="str">
        <f t="shared" ref="F579:F642" si="19">_xlfn.CONCAT(REPLACE(C579,1,1,UPPER(LEFT(C579,1))),"-",EOMONTH(E579,0))</f>
        <v>Massachusetts-43951</v>
      </c>
      <c r="G579">
        <v>550000</v>
      </c>
      <c r="H579">
        <v>-1.6899999999999998E-2</v>
      </c>
      <c r="I579">
        <v>1.8599999999999998E-2</v>
      </c>
      <c r="J579">
        <v>12694</v>
      </c>
      <c r="K579">
        <v>-6.6E-3</v>
      </c>
      <c r="L579">
        <v>-0.23499999999999999</v>
      </c>
      <c r="M579">
        <v>55</v>
      </c>
      <c r="N579">
        <v>0.235955056</v>
      </c>
      <c r="O579">
        <v>0.235955056</v>
      </c>
      <c r="P579">
        <v>4332</v>
      </c>
      <c r="Q579">
        <v>-0.45579999999999998</v>
      </c>
      <c r="R579">
        <v>-0.57089999999999996</v>
      </c>
      <c r="S579">
        <v>136</v>
      </c>
      <c r="T579">
        <v>-0.32</v>
      </c>
      <c r="U579">
        <v>-0.1905</v>
      </c>
      <c r="V579">
        <v>1800</v>
      </c>
      <c r="W579">
        <v>-0.3034</v>
      </c>
      <c r="X579">
        <v>-0.61240000000000006</v>
      </c>
      <c r="Y579">
        <v>2091</v>
      </c>
      <c r="Z579">
        <v>-0.35720000000000002</v>
      </c>
      <c r="AA579">
        <v>-0.36520000000000002</v>
      </c>
      <c r="AB579">
        <v>278.244258</v>
      </c>
      <c r="AC579">
        <v>-6.7000000000000002E-3</v>
      </c>
      <c r="AD579">
        <v>3.44E-2</v>
      </c>
      <c r="AE579">
        <v>1953</v>
      </c>
      <c r="AF579">
        <v>-2.8E-3</v>
      </c>
      <c r="AG579">
        <v>-2.18E-2</v>
      </c>
      <c r="AH579">
        <v>880015.70310000004</v>
      </c>
      <c r="AI579">
        <v>-1.6299999999999999E-2</v>
      </c>
      <c r="AJ579">
        <v>4.7199999999999999E-2</v>
      </c>
      <c r="AK579">
        <v>14785</v>
      </c>
      <c r="AL579">
        <v>-7.7700000000000005E-2</v>
      </c>
      <c r="AM579">
        <v>-0.25650000000000001</v>
      </c>
      <c r="AN579">
        <v>0.164723491</v>
      </c>
      <c r="AO579">
        <v>-8.9899999999999994E-2</v>
      </c>
      <c r="AP579">
        <v>-3.3799999999999997E-2</v>
      </c>
    </row>
    <row r="580" spans="1:42">
      <c r="A580">
        <v>202004</v>
      </c>
      <c r="B580" t="s">
        <v>2008</v>
      </c>
      <c r="C580" t="s">
        <v>2137</v>
      </c>
      <c r="D580" t="s">
        <v>2138</v>
      </c>
      <c r="E580" s="6">
        <f t="shared" si="18"/>
        <v>43922</v>
      </c>
      <c r="F580" s="6" t="str">
        <f t="shared" si="19"/>
        <v>Vermont-43951</v>
      </c>
      <c r="G580">
        <v>296250</v>
      </c>
      <c r="H580">
        <v>2.1899999999999999E-2</v>
      </c>
      <c r="I580">
        <v>2.5100000000000001E-2</v>
      </c>
      <c r="J580">
        <v>3388</v>
      </c>
      <c r="K580">
        <v>-4.3999999999999997E-2</v>
      </c>
      <c r="L580">
        <v>-0.22420000000000001</v>
      </c>
      <c r="M580">
        <v>172</v>
      </c>
      <c r="N580">
        <v>2.3809523999999999E-2</v>
      </c>
      <c r="O580">
        <v>-3.3707864999999997E-2</v>
      </c>
      <c r="P580">
        <v>280</v>
      </c>
      <c r="Q580">
        <v>-0.58079999999999998</v>
      </c>
      <c r="R580">
        <v>-0.66979999999999995</v>
      </c>
      <c r="S580">
        <v>24</v>
      </c>
      <c r="T580">
        <v>0.2</v>
      </c>
      <c r="U580">
        <v>0.2</v>
      </c>
      <c r="V580">
        <v>160</v>
      </c>
      <c r="W580">
        <v>-0.55559999999999998</v>
      </c>
      <c r="X580">
        <v>-0.6774</v>
      </c>
      <c r="Y580">
        <v>678</v>
      </c>
      <c r="Z580">
        <v>-0.1525</v>
      </c>
      <c r="AA580">
        <v>-0.23910000000000001</v>
      </c>
      <c r="AB580">
        <v>150.44211759999999</v>
      </c>
      <c r="AC580">
        <v>9.4999999999999998E-3</v>
      </c>
      <c r="AD580">
        <v>5.5899999999999998E-2</v>
      </c>
      <c r="AE580">
        <v>1988.5</v>
      </c>
      <c r="AF580">
        <v>8.0000000000000004E-4</v>
      </c>
      <c r="AG580">
        <v>-9.7000000000000003E-3</v>
      </c>
      <c r="AH580">
        <v>436906.39980000001</v>
      </c>
      <c r="AI580">
        <v>1.17E-2</v>
      </c>
      <c r="AJ580">
        <v>5.1200000000000002E-2</v>
      </c>
      <c r="AK580">
        <v>4066</v>
      </c>
      <c r="AL580">
        <v>-6.4000000000000001E-2</v>
      </c>
      <c r="AM580">
        <v>-0.22670000000000001</v>
      </c>
      <c r="AN580">
        <v>0.20011806400000001</v>
      </c>
      <c r="AO580">
        <v>-2.5600000000000001E-2</v>
      </c>
      <c r="AP580">
        <v>-3.8999999999999998E-3</v>
      </c>
    </row>
    <row r="581" spans="1:42">
      <c r="A581">
        <v>202004</v>
      </c>
      <c r="B581" t="s">
        <v>2008</v>
      </c>
      <c r="C581" t="s">
        <v>2123</v>
      </c>
      <c r="D581" t="s">
        <v>2124</v>
      </c>
      <c r="E581" s="6">
        <f t="shared" si="18"/>
        <v>43922</v>
      </c>
      <c r="F581" s="6" t="str">
        <f t="shared" si="19"/>
        <v>Ohio-43951</v>
      </c>
      <c r="G581">
        <v>195250</v>
      </c>
      <c r="H581">
        <v>3.2000000000000001E-2</v>
      </c>
      <c r="I581">
        <v>3.1699999999999999E-2</v>
      </c>
      <c r="J581">
        <v>21521</v>
      </c>
      <c r="K581">
        <v>-1.6E-2</v>
      </c>
      <c r="L581">
        <v>-0.2223</v>
      </c>
      <c r="M581">
        <v>57.5</v>
      </c>
      <c r="N581">
        <v>2.6785713999999999E-2</v>
      </c>
      <c r="O581">
        <v>0.15</v>
      </c>
      <c r="P581">
        <v>8060</v>
      </c>
      <c r="Q581">
        <v>-0.29720000000000002</v>
      </c>
      <c r="R581">
        <v>-0.44259999999999999</v>
      </c>
      <c r="S581">
        <v>372</v>
      </c>
      <c r="T581">
        <v>-3.1300000000000001E-2</v>
      </c>
      <c r="U581">
        <v>6.9000000000000006E-2</v>
      </c>
      <c r="V581">
        <v>4944</v>
      </c>
      <c r="W581">
        <v>-0.17269999999999999</v>
      </c>
      <c r="X581">
        <v>-0.35249999999999998</v>
      </c>
      <c r="Y581">
        <v>17621</v>
      </c>
      <c r="Z581">
        <v>-5.2900000000000003E-2</v>
      </c>
      <c r="AA581">
        <v>-9.98E-2</v>
      </c>
      <c r="AB581">
        <v>97.800857840000006</v>
      </c>
      <c r="AC581">
        <v>1.4999999999999999E-2</v>
      </c>
      <c r="AD581">
        <v>1.4999999999999999E-2</v>
      </c>
      <c r="AE581">
        <v>1704</v>
      </c>
      <c r="AF581">
        <v>5.8999999999999999E-3</v>
      </c>
      <c r="AG581">
        <v>1.8800000000000001E-2</v>
      </c>
      <c r="AH581">
        <v>274517.29700000002</v>
      </c>
      <c r="AI581">
        <v>1.3599999999999999E-2</v>
      </c>
      <c r="AJ581">
        <v>1.6299999999999999E-2</v>
      </c>
      <c r="AK581">
        <v>39142</v>
      </c>
      <c r="AL581">
        <v>-3.3000000000000002E-2</v>
      </c>
      <c r="AM581">
        <v>-0.17150000000000001</v>
      </c>
      <c r="AN581">
        <v>0.818781655</v>
      </c>
      <c r="AO581">
        <v>-3.1899999999999998E-2</v>
      </c>
      <c r="AP581">
        <v>0.1114</v>
      </c>
    </row>
    <row r="582" spans="1:42">
      <c r="A582">
        <v>202004</v>
      </c>
      <c r="B582" t="s">
        <v>2008</v>
      </c>
      <c r="C582" t="s">
        <v>2145</v>
      </c>
      <c r="D582" t="s">
        <v>2146</v>
      </c>
      <c r="E582" s="6">
        <f t="shared" si="18"/>
        <v>43922</v>
      </c>
      <c r="F582" s="6" t="str">
        <f t="shared" si="19"/>
        <v>Indiana-43951</v>
      </c>
      <c r="G582">
        <v>214950</v>
      </c>
      <c r="H582">
        <v>2.5999999999999999E-2</v>
      </c>
      <c r="I582">
        <v>2.63E-2</v>
      </c>
      <c r="J582">
        <v>13776</v>
      </c>
      <c r="K582">
        <v>1.15E-2</v>
      </c>
      <c r="L582">
        <v>-0.14219999999999999</v>
      </c>
      <c r="M582">
        <v>57.5</v>
      </c>
      <c r="N582">
        <v>-4.1666666999999998E-2</v>
      </c>
      <c r="O582">
        <v>0</v>
      </c>
      <c r="P582">
        <v>4764</v>
      </c>
      <c r="Q582">
        <v>-0.28939999999999999</v>
      </c>
      <c r="R582">
        <v>-0.39510000000000001</v>
      </c>
      <c r="S582">
        <v>244</v>
      </c>
      <c r="T582">
        <v>0.35560000000000003</v>
      </c>
      <c r="U582">
        <v>0.15090000000000001</v>
      </c>
      <c r="V582">
        <v>3020</v>
      </c>
      <c r="W582">
        <v>-0.14979999999999999</v>
      </c>
      <c r="X582">
        <v>-0.37290000000000001</v>
      </c>
      <c r="Y582">
        <v>6164</v>
      </c>
      <c r="Z582">
        <v>-9.8799999999999999E-2</v>
      </c>
      <c r="AA582">
        <v>-0.15110000000000001</v>
      </c>
      <c r="AB582">
        <v>102.40060649999999</v>
      </c>
      <c r="AC582">
        <v>1.78E-2</v>
      </c>
      <c r="AD582">
        <v>6.2E-2</v>
      </c>
      <c r="AE582">
        <v>1944</v>
      </c>
      <c r="AF582">
        <v>1.8E-3</v>
      </c>
      <c r="AG582">
        <v>-2.9499999999999998E-2</v>
      </c>
      <c r="AH582">
        <v>274969.94309999997</v>
      </c>
      <c r="AI582">
        <v>4.1000000000000003E-3</v>
      </c>
      <c r="AJ582">
        <v>-1.6E-2</v>
      </c>
      <c r="AK582">
        <v>19940</v>
      </c>
      <c r="AL582">
        <v>-2.5399999999999999E-2</v>
      </c>
      <c r="AM582">
        <v>-0.14499999999999999</v>
      </c>
      <c r="AN582">
        <v>0.44744483200000001</v>
      </c>
      <c r="AO582">
        <v>-5.4800000000000001E-2</v>
      </c>
      <c r="AP582">
        <v>-4.7000000000000002E-3</v>
      </c>
    </row>
    <row r="583" spans="1:42">
      <c r="A583">
        <v>202004</v>
      </c>
      <c r="B583" t="s">
        <v>2008</v>
      </c>
      <c r="C583" t="s">
        <v>2173</v>
      </c>
      <c r="D583" t="s">
        <v>2174</v>
      </c>
      <c r="E583" s="6">
        <f t="shared" si="18"/>
        <v>43922</v>
      </c>
      <c r="F583" s="6" t="str">
        <f t="shared" si="19"/>
        <v>Michigan-43951</v>
      </c>
      <c r="G583">
        <v>229000</v>
      </c>
      <c r="H583">
        <v>2.1999999999999999E-2</v>
      </c>
      <c r="I583">
        <v>1.7999999999999999E-2</v>
      </c>
      <c r="J583">
        <v>27034</v>
      </c>
      <c r="K583">
        <v>-2.5700000000000001E-2</v>
      </c>
      <c r="L583">
        <v>-0.1598</v>
      </c>
      <c r="M583">
        <v>74</v>
      </c>
      <c r="N583">
        <v>0.12121212100000001</v>
      </c>
      <c r="O583">
        <v>0.38317757000000002</v>
      </c>
      <c r="P583">
        <v>4244</v>
      </c>
      <c r="Q583">
        <v>-0.64490000000000003</v>
      </c>
      <c r="R583">
        <v>-0.73119999999999996</v>
      </c>
      <c r="S583">
        <v>208</v>
      </c>
      <c r="T583">
        <v>-0.5</v>
      </c>
      <c r="U583">
        <v>-0.51400000000000001</v>
      </c>
      <c r="V583">
        <v>1456</v>
      </c>
      <c r="W583">
        <v>-0.75149999999999995</v>
      </c>
      <c r="X583">
        <v>-0.80320000000000003</v>
      </c>
      <c r="Y583">
        <v>7856</v>
      </c>
      <c r="Z583">
        <v>-0.2011</v>
      </c>
      <c r="AA583">
        <v>0.39340000000000003</v>
      </c>
      <c r="AB583">
        <v>130.78587150000001</v>
      </c>
      <c r="AC583">
        <v>1.77E-2</v>
      </c>
      <c r="AD583">
        <v>3.9399999999999998E-2</v>
      </c>
      <c r="AE583">
        <v>1670</v>
      </c>
      <c r="AF583">
        <v>6.3E-3</v>
      </c>
      <c r="AG583">
        <v>-1.6199999999999999E-2</v>
      </c>
      <c r="AH583">
        <v>322436.38040000002</v>
      </c>
      <c r="AI583">
        <v>7.3000000000000001E-3</v>
      </c>
      <c r="AJ583">
        <v>1.84E-2</v>
      </c>
      <c r="AK583">
        <v>34890</v>
      </c>
      <c r="AL583">
        <v>-7.1599999999999997E-2</v>
      </c>
      <c r="AM583">
        <v>-7.7399999999999997E-2</v>
      </c>
      <c r="AN583">
        <v>0.29059702599999998</v>
      </c>
      <c r="AO583">
        <v>-6.3799999999999996E-2</v>
      </c>
      <c r="AP583">
        <v>0.1154</v>
      </c>
    </row>
    <row r="584" spans="1:42">
      <c r="A584">
        <v>202004</v>
      </c>
      <c r="B584" t="s">
        <v>2008</v>
      </c>
      <c r="C584" t="s">
        <v>2207</v>
      </c>
      <c r="D584" t="s">
        <v>2208</v>
      </c>
      <c r="E584" s="6">
        <f t="shared" si="18"/>
        <v>43922</v>
      </c>
      <c r="F584" s="6" t="str">
        <f t="shared" si="19"/>
        <v>Oregon-43951</v>
      </c>
      <c r="G584">
        <v>426000</v>
      </c>
      <c r="H584">
        <v>-7.0000000000000001E-3</v>
      </c>
      <c r="I584">
        <v>2.3999999999999998E-3</v>
      </c>
      <c r="J584">
        <v>12470</v>
      </c>
      <c r="K584">
        <v>0.1419</v>
      </c>
      <c r="L584">
        <v>-0.14910000000000001</v>
      </c>
      <c r="M584">
        <v>48.5</v>
      </c>
      <c r="N584">
        <v>-4.9019607999999999E-2</v>
      </c>
      <c r="O584">
        <v>-0.03</v>
      </c>
      <c r="P584">
        <v>4788</v>
      </c>
      <c r="Q584">
        <v>-0.2351</v>
      </c>
      <c r="R584">
        <v>-0.33310000000000001</v>
      </c>
      <c r="S584">
        <v>1416</v>
      </c>
      <c r="T584">
        <v>1.14E-2</v>
      </c>
      <c r="U584">
        <v>3.1162999999999998</v>
      </c>
      <c r="V584">
        <v>3408</v>
      </c>
      <c r="W584">
        <v>-7.6899999999999996E-2</v>
      </c>
      <c r="X584">
        <v>-0.1116</v>
      </c>
      <c r="Y584">
        <v>6803</v>
      </c>
      <c r="Z584">
        <v>-0.13780000000000001</v>
      </c>
      <c r="AA584">
        <v>2.2271999999999998</v>
      </c>
      <c r="AB584">
        <v>222.9421931</v>
      </c>
      <c r="AC584">
        <v>2.8999999999999998E-3</v>
      </c>
      <c r="AD584">
        <v>2.0500000000000001E-2</v>
      </c>
      <c r="AE584">
        <v>1952</v>
      </c>
      <c r="AF584">
        <v>-1.2999999999999999E-3</v>
      </c>
      <c r="AG584">
        <v>-1.2500000000000001E-2</v>
      </c>
      <c r="AH584">
        <v>558061.83420000004</v>
      </c>
      <c r="AI584">
        <v>-1.6899999999999998E-2</v>
      </c>
      <c r="AJ584">
        <v>-1.9E-3</v>
      </c>
      <c r="AK584">
        <v>19273</v>
      </c>
      <c r="AL584">
        <v>2.46E-2</v>
      </c>
      <c r="AM584">
        <v>0.1497</v>
      </c>
      <c r="AN584">
        <v>0.54554931799999995</v>
      </c>
      <c r="AO584">
        <v>-0.17699999999999999</v>
      </c>
      <c r="AP584">
        <v>0.4017</v>
      </c>
    </row>
    <row r="585" spans="1:42">
      <c r="A585">
        <v>202004</v>
      </c>
      <c r="B585" t="s">
        <v>2008</v>
      </c>
      <c r="C585" t="s">
        <v>2219</v>
      </c>
      <c r="D585" t="s">
        <v>2220</v>
      </c>
      <c r="E585" s="6">
        <f t="shared" si="18"/>
        <v>43922</v>
      </c>
      <c r="F585" s="6" t="str">
        <f t="shared" si="19"/>
        <v>Oklahoma-43951</v>
      </c>
      <c r="G585">
        <v>224950</v>
      </c>
      <c r="H585">
        <v>2.3E-2</v>
      </c>
      <c r="I585">
        <v>8.9300000000000004E-2</v>
      </c>
      <c r="J585">
        <v>12454</v>
      </c>
      <c r="K585">
        <v>9.2999999999999992E-3</v>
      </c>
      <c r="L585">
        <v>-0.1628</v>
      </c>
      <c r="M585">
        <v>58.5</v>
      </c>
      <c r="N585">
        <v>2.6315788999999999E-2</v>
      </c>
      <c r="O585">
        <v>2.6315788999999999E-2</v>
      </c>
      <c r="P585">
        <v>3884</v>
      </c>
      <c r="Q585">
        <v>-0.20730000000000001</v>
      </c>
      <c r="R585">
        <v>-0.2989</v>
      </c>
      <c r="S585">
        <v>188</v>
      </c>
      <c r="T585">
        <v>0.38240000000000002</v>
      </c>
      <c r="U585">
        <v>0.17499999999999999</v>
      </c>
      <c r="V585">
        <v>2132</v>
      </c>
      <c r="W585">
        <v>-0.1205</v>
      </c>
      <c r="X585">
        <v>-0.41880000000000001</v>
      </c>
      <c r="Y585">
        <v>2848</v>
      </c>
      <c r="Z585">
        <v>-5.04E-2</v>
      </c>
      <c r="AA585">
        <v>-0.1066</v>
      </c>
      <c r="AB585">
        <v>110.0681561</v>
      </c>
      <c r="AC585">
        <v>1.0200000000000001E-2</v>
      </c>
      <c r="AD585">
        <v>7.4300000000000005E-2</v>
      </c>
      <c r="AE585">
        <v>1934</v>
      </c>
      <c r="AF585">
        <v>7.3000000000000001E-3</v>
      </c>
      <c r="AG585">
        <v>-2.0999999999999999E-3</v>
      </c>
      <c r="AH585">
        <v>292576.52639999997</v>
      </c>
      <c r="AI585">
        <v>1.44E-2</v>
      </c>
      <c r="AJ585">
        <v>5.9299999999999999E-2</v>
      </c>
      <c r="AK585">
        <v>15302</v>
      </c>
      <c r="AL585">
        <v>-2.3E-3</v>
      </c>
      <c r="AM585">
        <v>-0.15290000000000001</v>
      </c>
      <c r="AN585">
        <v>0.22868154800000001</v>
      </c>
      <c r="AO585">
        <v>-1.44E-2</v>
      </c>
      <c r="AP585">
        <v>1.44E-2</v>
      </c>
    </row>
    <row r="586" spans="1:42">
      <c r="A586">
        <v>202004</v>
      </c>
      <c r="B586" t="s">
        <v>2008</v>
      </c>
      <c r="C586" t="s">
        <v>2169</v>
      </c>
      <c r="D586" t="s">
        <v>2170</v>
      </c>
      <c r="E586" s="6">
        <f t="shared" si="18"/>
        <v>43922</v>
      </c>
      <c r="F586" s="6" t="str">
        <f t="shared" si="19"/>
        <v>North dakota-43951</v>
      </c>
      <c r="G586">
        <v>234900</v>
      </c>
      <c r="H586">
        <v>2.7099999999999999E-2</v>
      </c>
      <c r="I586">
        <v>-2.0400000000000001E-2</v>
      </c>
      <c r="J586">
        <v>2928</v>
      </c>
      <c r="K586">
        <v>3.1699999999999999E-2</v>
      </c>
      <c r="L586">
        <v>-0.1226</v>
      </c>
      <c r="M586">
        <v>76</v>
      </c>
      <c r="N586">
        <v>-5.5900620999999998E-2</v>
      </c>
      <c r="O586">
        <v>6.2937063000000001E-2</v>
      </c>
      <c r="P586">
        <v>720</v>
      </c>
      <c r="Q586">
        <v>-0.20349999999999999</v>
      </c>
      <c r="R586">
        <v>-0.37059999999999998</v>
      </c>
      <c r="S586">
        <v>44</v>
      </c>
      <c r="T586">
        <v>-8.3299999999999999E-2</v>
      </c>
      <c r="U586">
        <v>0.57140000000000002</v>
      </c>
      <c r="V586">
        <v>444</v>
      </c>
      <c r="W586">
        <v>-0.16539999999999999</v>
      </c>
      <c r="X586">
        <v>-0.28849999999999998</v>
      </c>
      <c r="Y586">
        <v>805</v>
      </c>
      <c r="Z586">
        <v>-9.35E-2</v>
      </c>
      <c r="AA586">
        <v>3.0451999999999999</v>
      </c>
      <c r="AB586">
        <v>112.8071691</v>
      </c>
      <c r="AC586">
        <v>1.5900000000000001E-2</v>
      </c>
      <c r="AD586">
        <v>5.5999999999999999E-3</v>
      </c>
      <c r="AE586">
        <v>2106</v>
      </c>
      <c r="AF586">
        <v>7.7000000000000002E-3</v>
      </c>
      <c r="AG586">
        <v>-7.0000000000000001E-3</v>
      </c>
      <c r="AH586">
        <v>274315.79139999999</v>
      </c>
      <c r="AI586">
        <v>8.3000000000000001E-3</v>
      </c>
      <c r="AJ586">
        <v>-4.02E-2</v>
      </c>
      <c r="AK586">
        <v>3733</v>
      </c>
      <c r="AL586">
        <v>1.9E-3</v>
      </c>
      <c r="AM586">
        <v>5.57E-2</v>
      </c>
      <c r="AN586">
        <v>0.274931694</v>
      </c>
      <c r="AO586">
        <v>-3.7999999999999999E-2</v>
      </c>
      <c r="AP586">
        <v>0.21529999999999999</v>
      </c>
    </row>
    <row r="587" spans="1:42">
      <c r="A587">
        <v>202004</v>
      </c>
      <c r="B587" t="s">
        <v>2008</v>
      </c>
      <c r="C587" t="s">
        <v>2189</v>
      </c>
      <c r="D587" t="s">
        <v>2190</v>
      </c>
      <c r="E587" s="6">
        <f t="shared" si="18"/>
        <v>43922</v>
      </c>
      <c r="F587" s="6" t="str">
        <f t="shared" si="19"/>
        <v>Utah-43951</v>
      </c>
      <c r="G587">
        <v>435000</v>
      </c>
      <c r="H587">
        <v>-3.32E-2</v>
      </c>
      <c r="I587">
        <v>4.82E-2</v>
      </c>
      <c r="J587">
        <v>10434</v>
      </c>
      <c r="K587">
        <v>0.17449999999999999</v>
      </c>
      <c r="L587">
        <v>-7.8100000000000003E-2</v>
      </c>
      <c r="M587">
        <v>48.5</v>
      </c>
      <c r="N587">
        <v>-0.11818181799999999</v>
      </c>
      <c r="O587">
        <v>-0.14159292000000001</v>
      </c>
      <c r="P587">
        <v>4376</v>
      </c>
      <c r="Q587">
        <v>-9.6600000000000005E-2</v>
      </c>
      <c r="R587">
        <v>-0.20150000000000001</v>
      </c>
      <c r="S587">
        <v>336</v>
      </c>
      <c r="T587">
        <v>-0.26960000000000001</v>
      </c>
      <c r="U587">
        <v>-0.47499999999999998</v>
      </c>
      <c r="V587">
        <v>2468</v>
      </c>
      <c r="W587">
        <v>0.28539999999999999</v>
      </c>
      <c r="X587">
        <v>-0.1817</v>
      </c>
      <c r="Y587">
        <v>7080</v>
      </c>
      <c r="Z587">
        <v>-4.4499999999999998E-2</v>
      </c>
      <c r="AA587">
        <v>-8.1500000000000003E-2</v>
      </c>
      <c r="AB587">
        <v>171.50472790000001</v>
      </c>
      <c r="AC587">
        <v>-1.5599999999999999E-2</v>
      </c>
      <c r="AD587">
        <v>0.11700000000000001</v>
      </c>
      <c r="AE587">
        <v>2575.5</v>
      </c>
      <c r="AF587">
        <v>-1.5299999999999999E-2</v>
      </c>
      <c r="AG587">
        <v>-4.8399999999999999E-2</v>
      </c>
      <c r="AH587">
        <v>729894.92929999996</v>
      </c>
      <c r="AI587">
        <v>-0.111</v>
      </c>
      <c r="AJ587">
        <v>6.8900000000000003E-2</v>
      </c>
      <c r="AK587">
        <v>17514</v>
      </c>
      <c r="AL587">
        <v>7.4899999999999994E-2</v>
      </c>
      <c r="AM587">
        <v>-7.9500000000000001E-2</v>
      </c>
      <c r="AN587">
        <v>0.67855089099999999</v>
      </c>
      <c r="AO587">
        <v>-0.1555</v>
      </c>
      <c r="AP587">
        <v>-2.5000000000000001E-3</v>
      </c>
    </row>
    <row r="588" spans="1:42">
      <c r="A588">
        <v>202004</v>
      </c>
      <c r="B588" t="s">
        <v>2008</v>
      </c>
      <c r="C588" t="s">
        <v>2141</v>
      </c>
      <c r="D588" t="s">
        <v>2142</v>
      </c>
      <c r="E588" s="6">
        <f t="shared" si="18"/>
        <v>43922</v>
      </c>
      <c r="F588" s="6" t="str">
        <f t="shared" si="19"/>
        <v>New mexico-43951</v>
      </c>
      <c r="G588">
        <v>263400</v>
      </c>
      <c r="H588">
        <v>5.3E-3</v>
      </c>
      <c r="I588">
        <v>5.3800000000000001E-2</v>
      </c>
      <c r="J588">
        <v>6361</v>
      </c>
      <c r="K588">
        <v>1.61E-2</v>
      </c>
      <c r="L588">
        <v>-0.1573</v>
      </c>
      <c r="M588">
        <v>73.5</v>
      </c>
      <c r="N588">
        <v>-3.9215686E-2</v>
      </c>
      <c r="O588">
        <v>-5.7692307999999998E-2</v>
      </c>
      <c r="P588">
        <v>1576</v>
      </c>
      <c r="Q588">
        <v>-0.2394</v>
      </c>
      <c r="R588">
        <v>-0.35199999999999998</v>
      </c>
      <c r="S588">
        <v>108</v>
      </c>
      <c r="T588">
        <v>0.58819999999999995</v>
      </c>
      <c r="U588">
        <v>0.8</v>
      </c>
      <c r="V588">
        <v>928</v>
      </c>
      <c r="W588">
        <v>-0.1042</v>
      </c>
      <c r="X588">
        <v>-0.373</v>
      </c>
      <c r="Y588">
        <v>2768</v>
      </c>
      <c r="Z588">
        <v>-8.7099999999999997E-2</v>
      </c>
      <c r="AA588">
        <v>-0.19350000000000001</v>
      </c>
      <c r="AB588">
        <v>132.91385270000001</v>
      </c>
      <c r="AC588">
        <v>1.2200000000000001E-2</v>
      </c>
      <c r="AD588">
        <v>6.6699999999999995E-2</v>
      </c>
      <c r="AE588">
        <v>1953</v>
      </c>
      <c r="AF588">
        <v>-5.1000000000000004E-3</v>
      </c>
      <c r="AG588">
        <v>-2E-3</v>
      </c>
      <c r="AH588">
        <v>382867.87910000002</v>
      </c>
      <c r="AI588">
        <v>-6.7999999999999996E-3</v>
      </c>
      <c r="AJ588">
        <v>3.0099999999999998E-2</v>
      </c>
      <c r="AK588">
        <v>9129</v>
      </c>
      <c r="AL588">
        <v>-1.7500000000000002E-2</v>
      </c>
      <c r="AM588">
        <v>-0.1686</v>
      </c>
      <c r="AN588">
        <v>0.43515170600000003</v>
      </c>
      <c r="AO588">
        <v>-4.9200000000000001E-2</v>
      </c>
      <c r="AP588">
        <v>-1.95E-2</v>
      </c>
    </row>
    <row r="589" spans="1:42">
      <c r="A589">
        <v>202004</v>
      </c>
      <c r="B589" t="s">
        <v>2008</v>
      </c>
      <c r="C589" t="s">
        <v>2213</v>
      </c>
      <c r="D589" t="s">
        <v>2214</v>
      </c>
      <c r="E589" s="6">
        <f t="shared" si="18"/>
        <v>43922</v>
      </c>
      <c r="F589" s="6" t="str">
        <f t="shared" si="19"/>
        <v>Alabama-43951</v>
      </c>
      <c r="G589">
        <v>249000</v>
      </c>
      <c r="H589">
        <v>2.2599999999999999E-2</v>
      </c>
      <c r="I589">
        <v>6.2100000000000002E-2</v>
      </c>
      <c r="J589">
        <v>18647</v>
      </c>
      <c r="K589">
        <v>4.4000000000000003E-3</v>
      </c>
      <c r="L589">
        <v>-0.17280000000000001</v>
      </c>
      <c r="M589">
        <v>71</v>
      </c>
      <c r="N589">
        <v>1.4285714E-2</v>
      </c>
      <c r="O589">
        <v>-2.739726E-2</v>
      </c>
      <c r="P589">
        <v>4848</v>
      </c>
      <c r="Q589">
        <v>-0.23150000000000001</v>
      </c>
      <c r="R589">
        <v>-0.29289999999999999</v>
      </c>
      <c r="S589">
        <v>512</v>
      </c>
      <c r="T589">
        <v>-0.1409</v>
      </c>
      <c r="U589">
        <v>0.12280000000000001</v>
      </c>
      <c r="V589">
        <v>2688</v>
      </c>
      <c r="W589">
        <v>-0.24490000000000001</v>
      </c>
      <c r="X589">
        <v>-0.39839999999999998</v>
      </c>
      <c r="Y589">
        <v>5177</v>
      </c>
      <c r="Z589">
        <v>-6.2799999999999995E-2</v>
      </c>
      <c r="AA589">
        <v>0.89290000000000003</v>
      </c>
      <c r="AB589">
        <v>111.7925</v>
      </c>
      <c r="AC589">
        <v>1.17E-2</v>
      </c>
      <c r="AD589">
        <v>5.2200000000000003E-2</v>
      </c>
      <c r="AE589">
        <v>2021.5</v>
      </c>
      <c r="AF589">
        <v>2.0000000000000001E-4</v>
      </c>
      <c r="AG589">
        <v>1.6899999999999998E-2</v>
      </c>
      <c r="AH589">
        <v>320436.10440000001</v>
      </c>
      <c r="AI589">
        <v>5.0000000000000001E-3</v>
      </c>
      <c r="AJ589">
        <v>3.8699999999999998E-2</v>
      </c>
      <c r="AK589">
        <v>23824</v>
      </c>
      <c r="AL589">
        <v>-1.0999999999999999E-2</v>
      </c>
      <c r="AM589">
        <v>-5.74E-2</v>
      </c>
      <c r="AN589">
        <v>0.27763179100000002</v>
      </c>
      <c r="AO589">
        <v>-1.9900000000000001E-2</v>
      </c>
      <c r="AP589">
        <v>0.15629999999999999</v>
      </c>
    </row>
    <row r="590" spans="1:42">
      <c r="A590">
        <v>202004</v>
      </c>
      <c r="B590" t="s">
        <v>2008</v>
      </c>
      <c r="C590" t="s">
        <v>2143</v>
      </c>
      <c r="D590" t="s">
        <v>2144</v>
      </c>
      <c r="E590" s="6">
        <f t="shared" si="18"/>
        <v>43922</v>
      </c>
      <c r="F590" s="6" t="str">
        <f t="shared" si="19"/>
        <v>Mississippi-43951</v>
      </c>
      <c r="G590">
        <v>205000</v>
      </c>
      <c r="H590">
        <v>0</v>
      </c>
      <c r="I590">
        <v>2.5499999999999998E-2</v>
      </c>
      <c r="J590">
        <v>9125</v>
      </c>
      <c r="K590">
        <v>-1.8100000000000002E-2</v>
      </c>
      <c r="L590">
        <v>-0.14460000000000001</v>
      </c>
      <c r="M590">
        <v>87</v>
      </c>
      <c r="N590">
        <v>-5.4347826000000002E-2</v>
      </c>
      <c r="O590">
        <v>8.0745341999999998E-2</v>
      </c>
      <c r="P590">
        <v>1860</v>
      </c>
      <c r="Q590">
        <v>-0.29010000000000002</v>
      </c>
      <c r="R590">
        <v>-0.33379999999999999</v>
      </c>
      <c r="S590">
        <v>104</v>
      </c>
      <c r="T590">
        <v>-0.33329999999999999</v>
      </c>
      <c r="U590">
        <v>0.13039999999999999</v>
      </c>
      <c r="V590">
        <v>1148</v>
      </c>
      <c r="W590">
        <v>-0.2326</v>
      </c>
      <c r="X590">
        <v>-0.44269999999999998</v>
      </c>
      <c r="Y590">
        <v>3133</v>
      </c>
      <c r="Z590">
        <v>-1.6299999999999999E-2</v>
      </c>
      <c r="AA590">
        <v>0.11260000000000001</v>
      </c>
      <c r="AB590">
        <v>98.735931730000004</v>
      </c>
      <c r="AC590">
        <v>6.7000000000000002E-3</v>
      </c>
      <c r="AD590">
        <v>8.3900000000000002E-2</v>
      </c>
      <c r="AE590">
        <v>1996</v>
      </c>
      <c r="AF590">
        <v>-2E-3</v>
      </c>
      <c r="AG590">
        <v>3.0499999999999999E-2</v>
      </c>
      <c r="AH590">
        <v>265909.55469999998</v>
      </c>
      <c r="AI590">
        <v>1.4E-3</v>
      </c>
      <c r="AJ590">
        <v>2.23E-2</v>
      </c>
      <c r="AK590">
        <v>12258</v>
      </c>
      <c r="AL590">
        <v>-1.7600000000000001E-2</v>
      </c>
      <c r="AM590">
        <v>-9.0899999999999995E-2</v>
      </c>
      <c r="AN590">
        <v>0.34334246600000001</v>
      </c>
      <c r="AO590">
        <v>5.9999999999999995E-4</v>
      </c>
      <c r="AP590">
        <v>7.9399999999999998E-2</v>
      </c>
    </row>
    <row r="591" spans="1:42">
      <c r="A591">
        <v>202004</v>
      </c>
      <c r="B591" t="s">
        <v>2008</v>
      </c>
      <c r="C591" t="s">
        <v>2157</v>
      </c>
      <c r="D591" t="s">
        <v>2158</v>
      </c>
      <c r="E591" s="6">
        <f t="shared" si="18"/>
        <v>43922</v>
      </c>
      <c r="F591" s="6" t="str">
        <f t="shared" si="19"/>
        <v>Iowa-43951</v>
      </c>
      <c r="G591">
        <v>215000</v>
      </c>
      <c r="H591">
        <v>1.6799999999999999E-2</v>
      </c>
      <c r="I591">
        <v>-1.9400000000000001E-2</v>
      </c>
      <c r="J591">
        <v>13279</v>
      </c>
      <c r="K591">
        <v>8.3999999999999995E-3</v>
      </c>
      <c r="L591">
        <v>5.21E-2</v>
      </c>
      <c r="M591">
        <v>71</v>
      </c>
      <c r="N591">
        <v>0.14516129</v>
      </c>
      <c r="O591">
        <v>4.4117647000000003E-2</v>
      </c>
      <c r="P591">
        <v>3740</v>
      </c>
      <c r="Q591">
        <v>-0.1988</v>
      </c>
      <c r="R591">
        <v>-0.26379999999999998</v>
      </c>
      <c r="S591">
        <v>332</v>
      </c>
      <c r="T591">
        <v>0.3387</v>
      </c>
      <c r="U591">
        <v>0.48209999999999997</v>
      </c>
      <c r="V591">
        <v>2688</v>
      </c>
      <c r="W591">
        <v>-8.6999999999999994E-2</v>
      </c>
      <c r="X591">
        <v>-0.16420000000000001</v>
      </c>
      <c r="Y591">
        <v>5586</v>
      </c>
      <c r="Z591">
        <v>1.43E-2</v>
      </c>
      <c r="AA591">
        <v>0.1852</v>
      </c>
      <c r="AB591">
        <v>126.225539</v>
      </c>
      <c r="AC591">
        <v>9.7999999999999997E-3</v>
      </c>
      <c r="AD591">
        <v>6.4999999999999997E-3</v>
      </c>
      <c r="AE591">
        <v>1624.5</v>
      </c>
      <c r="AF591">
        <v>6.1999999999999998E-3</v>
      </c>
      <c r="AG591">
        <v>-1.2800000000000001E-2</v>
      </c>
      <c r="AH591">
        <v>249470.4613</v>
      </c>
      <c r="AI591">
        <v>1.3899999999999999E-2</v>
      </c>
      <c r="AJ591">
        <v>-1.4E-2</v>
      </c>
      <c r="AK591">
        <v>18865</v>
      </c>
      <c r="AL591">
        <v>1.01E-2</v>
      </c>
      <c r="AM591">
        <v>8.8300000000000003E-2</v>
      </c>
      <c r="AN591">
        <v>0.42066420700000001</v>
      </c>
      <c r="AO591">
        <v>2.5000000000000001E-3</v>
      </c>
      <c r="AP591">
        <v>4.7300000000000002E-2</v>
      </c>
    </row>
    <row r="592" spans="1:42">
      <c r="A592">
        <v>202004</v>
      </c>
      <c r="B592" t="s">
        <v>2008</v>
      </c>
      <c r="C592" t="s">
        <v>2127</v>
      </c>
      <c r="D592" t="s">
        <v>2128</v>
      </c>
      <c r="E592" s="6">
        <f t="shared" si="18"/>
        <v>43922</v>
      </c>
      <c r="F592" s="6" t="str">
        <f t="shared" si="19"/>
        <v>Virginia-43951</v>
      </c>
      <c r="G592">
        <v>339900</v>
      </c>
      <c r="H592">
        <v>5.8999999999999999E-3</v>
      </c>
      <c r="I592">
        <v>3.0200000000000001E-2</v>
      </c>
      <c r="J592">
        <v>26843</v>
      </c>
      <c r="K592">
        <v>6.5699999999999995E-2</v>
      </c>
      <c r="L592">
        <v>-0.19750000000000001</v>
      </c>
      <c r="M592">
        <v>51</v>
      </c>
      <c r="N592">
        <v>-9.7087379999999997E-3</v>
      </c>
      <c r="O592">
        <v>9.9009900000000001E-3</v>
      </c>
      <c r="P592">
        <v>10108</v>
      </c>
      <c r="Q592">
        <v>-0.24629999999999999</v>
      </c>
      <c r="R592">
        <v>-0.28760000000000002</v>
      </c>
      <c r="S592">
        <v>584</v>
      </c>
      <c r="T592">
        <v>-0.2626</v>
      </c>
      <c r="U592">
        <v>-0.1205</v>
      </c>
      <c r="V592">
        <v>4920</v>
      </c>
      <c r="W592">
        <v>-8.8999999999999999E-3</v>
      </c>
      <c r="X592">
        <v>-0.3422</v>
      </c>
      <c r="Y592">
        <v>10757</v>
      </c>
      <c r="Z592">
        <v>3.27E-2</v>
      </c>
      <c r="AA592">
        <v>4.4400000000000002E-2</v>
      </c>
      <c r="AB592">
        <v>152.53645829999999</v>
      </c>
      <c r="AC592">
        <v>6.1999999999999998E-3</v>
      </c>
      <c r="AD592">
        <v>3.8899999999999997E-2</v>
      </c>
      <c r="AE592">
        <v>2139.5</v>
      </c>
      <c r="AF592">
        <v>8.9999999999999998E-4</v>
      </c>
      <c r="AG592">
        <v>-8.0999999999999996E-3</v>
      </c>
      <c r="AH592">
        <v>473827.77269999997</v>
      </c>
      <c r="AI592">
        <v>-7.3000000000000001E-3</v>
      </c>
      <c r="AJ592">
        <v>5.11E-2</v>
      </c>
      <c r="AK592">
        <v>37600</v>
      </c>
      <c r="AL592">
        <v>5.6099999999999997E-2</v>
      </c>
      <c r="AM592">
        <v>-0.1406</v>
      </c>
      <c r="AN592">
        <v>0.40073762200000002</v>
      </c>
      <c r="AO592">
        <v>-1.2800000000000001E-2</v>
      </c>
      <c r="AP592">
        <v>9.2799999999999994E-2</v>
      </c>
    </row>
    <row r="593" spans="1:42">
      <c r="A593">
        <v>202004</v>
      </c>
      <c r="B593" t="s">
        <v>2008</v>
      </c>
      <c r="C593" t="s">
        <v>2151</v>
      </c>
      <c r="D593" t="s">
        <v>2152</v>
      </c>
      <c r="E593" s="6">
        <f t="shared" si="18"/>
        <v>43922</v>
      </c>
      <c r="F593" s="6" t="str">
        <f t="shared" si="19"/>
        <v>California-43951</v>
      </c>
      <c r="G593">
        <v>589950</v>
      </c>
      <c r="H593">
        <v>-1.67E-2</v>
      </c>
      <c r="I593">
        <v>3.6799999999999999E-2</v>
      </c>
      <c r="J593">
        <v>62282</v>
      </c>
      <c r="K593">
        <v>4.3999999999999997E-2</v>
      </c>
      <c r="L593">
        <v>-0.2097</v>
      </c>
      <c r="M593">
        <v>51</v>
      </c>
      <c r="N593">
        <v>0.159090909</v>
      </c>
      <c r="O593">
        <v>0.2</v>
      </c>
      <c r="P593">
        <v>23692</v>
      </c>
      <c r="Q593">
        <v>-0.27650000000000002</v>
      </c>
      <c r="R593">
        <v>-0.48199999999999998</v>
      </c>
      <c r="S593">
        <v>1416</v>
      </c>
      <c r="T593">
        <v>-7.5700000000000003E-2</v>
      </c>
      <c r="U593">
        <v>-0.13239999999999999</v>
      </c>
      <c r="V593">
        <v>10548</v>
      </c>
      <c r="W593">
        <v>-0.15859999999999999</v>
      </c>
      <c r="X593">
        <v>-0.52990000000000004</v>
      </c>
      <c r="Y593">
        <v>33572</v>
      </c>
      <c r="Z593">
        <v>-0.26440000000000002</v>
      </c>
      <c r="AA593">
        <v>-0.1797</v>
      </c>
      <c r="AB593">
        <v>321.3203125</v>
      </c>
      <c r="AC593">
        <v>-1.6899999999999998E-2</v>
      </c>
      <c r="AD593">
        <v>3.4200000000000001E-2</v>
      </c>
      <c r="AE593">
        <v>1845</v>
      </c>
      <c r="AF593">
        <v>-1.84E-2</v>
      </c>
      <c r="AG593">
        <v>-4.3E-3</v>
      </c>
      <c r="AH593">
        <v>1218316.5460000001</v>
      </c>
      <c r="AI593">
        <v>-6.0499999999999998E-2</v>
      </c>
      <c r="AJ593">
        <v>0.1399</v>
      </c>
      <c r="AK593">
        <v>95854</v>
      </c>
      <c r="AL593">
        <v>-8.9599999999999999E-2</v>
      </c>
      <c r="AM593">
        <v>-0.19939999999999999</v>
      </c>
      <c r="AN593">
        <v>0.53903214399999999</v>
      </c>
      <c r="AO593">
        <v>-0.22600000000000001</v>
      </c>
      <c r="AP593">
        <v>1.9800000000000002E-2</v>
      </c>
    </row>
    <row r="594" spans="1:42">
      <c r="A594">
        <v>202004</v>
      </c>
      <c r="B594" t="s">
        <v>2008</v>
      </c>
      <c r="C594" t="s">
        <v>2165</v>
      </c>
      <c r="D594" t="s">
        <v>2166</v>
      </c>
      <c r="E594" s="6">
        <f t="shared" si="18"/>
        <v>43922</v>
      </c>
      <c r="F594" s="6" t="str">
        <f t="shared" si="19"/>
        <v>New york-43951</v>
      </c>
      <c r="G594">
        <v>499499.5</v>
      </c>
      <c r="H594">
        <v>8.5000000000000006E-3</v>
      </c>
      <c r="I594">
        <v>2.3099999999999999E-2</v>
      </c>
      <c r="J594">
        <v>63838</v>
      </c>
      <c r="K594">
        <v>0.1</v>
      </c>
      <c r="L594">
        <v>-5.2699999999999997E-2</v>
      </c>
      <c r="M594">
        <v>58</v>
      </c>
      <c r="N594">
        <v>-0.26582278500000001</v>
      </c>
      <c r="O594">
        <v>-0.107692308</v>
      </c>
      <c r="P594">
        <v>7500</v>
      </c>
      <c r="Q594">
        <v>-0.54390000000000005</v>
      </c>
      <c r="R594">
        <v>-0.6623</v>
      </c>
      <c r="S594">
        <v>280</v>
      </c>
      <c r="T594">
        <v>-0.44440000000000002</v>
      </c>
      <c r="U594">
        <v>-0.5333</v>
      </c>
      <c r="V594">
        <v>3016</v>
      </c>
      <c r="W594">
        <v>-0.60770000000000002</v>
      </c>
      <c r="X594">
        <v>-0.75749999999999995</v>
      </c>
      <c r="Y594">
        <v>30640</v>
      </c>
      <c r="Z594">
        <v>0.16070000000000001</v>
      </c>
      <c r="AA594">
        <v>1.5041</v>
      </c>
      <c r="AB594">
        <v>187.5</v>
      </c>
      <c r="AC594">
        <v>0.1148</v>
      </c>
      <c r="AD594">
        <v>0.15959999999999999</v>
      </c>
      <c r="AE594">
        <v>1519.5</v>
      </c>
      <c r="AF594">
        <v>4.58E-2</v>
      </c>
      <c r="AG594">
        <v>7.6E-3</v>
      </c>
      <c r="AH594">
        <v>1131616.4720000001</v>
      </c>
      <c r="AI594">
        <v>3.4000000000000002E-2</v>
      </c>
      <c r="AJ594">
        <v>3.3000000000000002E-2</v>
      </c>
      <c r="AK594">
        <v>94478</v>
      </c>
      <c r="AL594">
        <v>0.11899999999999999</v>
      </c>
      <c r="AM594">
        <v>0.18659999999999999</v>
      </c>
      <c r="AN594">
        <v>0.47996491099999999</v>
      </c>
      <c r="AO594">
        <v>2.5100000000000001E-2</v>
      </c>
      <c r="AP594">
        <v>0.2984</v>
      </c>
    </row>
    <row r="595" spans="1:42">
      <c r="A595">
        <v>202004</v>
      </c>
      <c r="B595" t="s">
        <v>2008</v>
      </c>
      <c r="C595" t="s">
        <v>2147</v>
      </c>
      <c r="D595" t="s">
        <v>2148</v>
      </c>
      <c r="E595" s="6">
        <f t="shared" si="18"/>
        <v>43922</v>
      </c>
      <c r="F595" s="6" t="str">
        <f t="shared" si="19"/>
        <v>New hampshire-43951</v>
      </c>
      <c r="G595">
        <v>372900</v>
      </c>
      <c r="H595">
        <v>1.06E-2</v>
      </c>
      <c r="I595">
        <v>7.0199999999999999E-2</v>
      </c>
      <c r="J595">
        <v>3631</v>
      </c>
      <c r="K595">
        <v>2.8899999999999999E-2</v>
      </c>
      <c r="L595">
        <v>-0.21929999999999999</v>
      </c>
      <c r="M595">
        <v>62.5</v>
      </c>
      <c r="N595">
        <v>5.0420168000000001E-2</v>
      </c>
      <c r="O595">
        <v>-3.1007752E-2</v>
      </c>
      <c r="P595">
        <v>1172</v>
      </c>
      <c r="Q595">
        <v>-0.32329999999999998</v>
      </c>
      <c r="R595">
        <v>-0.49220000000000003</v>
      </c>
      <c r="S595">
        <v>64</v>
      </c>
      <c r="T595">
        <v>-0.15790000000000001</v>
      </c>
      <c r="U595">
        <v>-0.15790000000000001</v>
      </c>
      <c r="V595">
        <v>488</v>
      </c>
      <c r="W595">
        <v>-0.1469</v>
      </c>
      <c r="X595">
        <v>-0.4078</v>
      </c>
      <c r="Y595">
        <v>1639</v>
      </c>
      <c r="Z595">
        <v>-5.1499999999999997E-2</v>
      </c>
      <c r="AA595">
        <v>-0.24229999999999999</v>
      </c>
      <c r="AB595">
        <v>183.53743610000001</v>
      </c>
      <c r="AC595">
        <v>1.5100000000000001E-2</v>
      </c>
      <c r="AD595">
        <v>8.0100000000000005E-2</v>
      </c>
      <c r="AE595">
        <v>1958</v>
      </c>
      <c r="AF595">
        <v>-1E-3</v>
      </c>
      <c r="AG595">
        <v>-2.1000000000000001E-2</v>
      </c>
      <c r="AH595">
        <v>474050.7378</v>
      </c>
      <c r="AI595">
        <v>-8.9999999999999998E-4</v>
      </c>
      <c r="AJ595">
        <v>4.4900000000000002E-2</v>
      </c>
      <c r="AK595">
        <v>5270</v>
      </c>
      <c r="AL595">
        <v>2.5000000000000001E-3</v>
      </c>
      <c r="AM595">
        <v>-0.2266</v>
      </c>
      <c r="AN595">
        <v>0.45139080100000001</v>
      </c>
      <c r="AO595">
        <v>-3.8300000000000001E-2</v>
      </c>
      <c r="AP595">
        <v>-1.37E-2</v>
      </c>
    </row>
    <row r="596" spans="1:42">
      <c r="A596">
        <v>202004</v>
      </c>
      <c r="B596" t="s">
        <v>2008</v>
      </c>
      <c r="C596" t="s">
        <v>2131</v>
      </c>
      <c r="D596" t="s">
        <v>2132</v>
      </c>
      <c r="E596" s="6">
        <f t="shared" si="18"/>
        <v>43922</v>
      </c>
      <c r="F596" s="6" t="str">
        <f t="shared" si="19"/>
        <v>South carolina-43951</v>
      </c>
      <c r="G596">
        <v>280450</v>
      </c>
      <c r="H596">
        <v>-4.4999999999999997E-3</v>
      </c>
      <c r="I596">
        <v>-1.5800000000000002E-2</v>
      </c>
      <c r="J596">
        <v>26070</v>
      </c>
      <c r="K596">
        <v>2.7799999999999998E-2</v>
      </c>
      <c r="L596">
        <v>-0.1135</v>
      </c>
      <c r="M596">
        <v>72</v>
      </c>
      <c r="N596">
        <v>2.1276595999999998E-2</v>
      </c>
      <c r="O596">
        <v>6.9930069999999999E-3</v>
      </c>
      <c r="P596">
        <v>6124</v>
      </c>
      <c r="Q596">
        <v>-0.2984</v>
      </c>
      <c r="R596">
        <v>-0.33429999999999999</v>
      </c>
      <c r="S596">
        <v>924</v>
      </c>
      <c r="T596">
        <v>9.4799999999999995E-2</v>
      </c>
      <c r="U596">
        <v>2.6700000000000002E-2</v>
      </c>
      <c r="V596">
        <v>4652</v>
      </c>
      <c r="W596">
        <v>-0.19850000000000001</v>
      </c>
      <c r="X596">
        <v>-0.35920000000000002</v>
      </c>
      <c r="Y596">
        <v>10702</v>
      </c>
      <c r="Z596">
        <v>-9.5000000000000001E-2</v>
      </c>
      <c r="AA596">
        <v>-5.9799999999999999E-2</v>
      </c>
      <c r="AB596">
        <v>127.71875</v>
      </c>
      <c r="AC596">
        <v>-6.6E-3</v>
      </c>
      <c r="AD596">
        <v>0.1565</v>
      </c>
      <c r="AE596">
        <v>1738</v>
      </c>
      <c r="AF596">
        <v>-1.2200000000000001E-2</v>
      </c>
      <c r="AG596">
        <v>8.6199999999999999E-2</v>
      </c>
      <c r="AH596">
        <v>421899.87949999998</v>
      </c>
      <c r="AI596">
        <v>-9.7999999999999997E-3</v>
      </c>
      <c r="AJ596">
        <v>-7.7000000000000002E-3</v>
      </c>
      <c r="AK596">
        <v>36772</v>
      </c>
      <c r="AL596">
        <v>-1.1299999999999999E-2</v>
      </c>
      <c r="AM596">
        <v>-9.8500000000000004E-2</v>
      </c>
      <c r="AN596">
        <v>0.41051016499999998</v>
      </c>
      <c r="AO596">
        <v>-5.57E-2</v>
      </c>
      <c r="AP596">
        <v>2.35E-2</v>
      </c>
    </row>
    <row r="597" spans="1:42">
      <c r="A597">
        <v>202004</v>
      </c>
      <c r="B597" t="s">
        <v>2008</v>
      </c>
      <c r="C597" t="s">
        <v>2153</v>
      </c>
      <c r="D597" t="s">
        <v>2154</v>
      </c>
      <c r="E597" s="6">
        <f t="shared" si="18"/>
        <v>43922</v>
      </c>
      <c r="F597" s="6" t="str">
        <f t="shared" si="19"/>
        <v>Tennessee-43951</v>
      </c>
      <c r="G597">
        <v>299900</v>
      </c>
      <c r="H597">
        <v>9.7999999999999997E-3</v>
      </c>
      <c r="I597">
        <v>3.4500000000000003E-2</v>
      </c>
      <c r="J597">
        <v>21290</v>
      </c>
      <c r="K597">
        <v>4.4999999999999998E-2</v>
      </c>
      <c r="L597">
        <v>-0.16420000000000001</v>
      </c>
      <c r="M597">
        <v>53</v>
      </c>
      <c r="N597">
        <v>-2.7522936000000001E-2</v>
      </c>
      <c r="O597">
        <v>1.9230769000000002E-2</v>
      </c>
      <c r="P597">
        <v>7720</v>
      </c>
      <c r="Q597">
        <v>-0.19550000000000001</v>
      </c>
      <c r="R597">
        <v>-0.29509999999999997</v>
      </c>
      <c r="S597">
        <v>520</v>
      </c>
      <c r="T597">
        <v>-0.32640000000000002</v>
      </c>
      <c r="U597">
        <v>-0.1333</v>
      </c>
      <c r="V597">
        <v>4008</v>
      </c>
      <c r="W597">
        <v>-9.8900000000000002E-2</v>
      </c>
      <c r="X597">
        <v>-0.37409999999999999</v>
      </c>
      <c r="Y597">
        <v>10254</v>
      </c>
      <c r="Z597">
        <v>-6.2300000000000001E-2</v>
      </c>
      <c r="AA597">
        <v>-0.12690000000000001</v>
      </c>
      <c r="AB597">
        <v>134.4298387</v>
      </c>
      <c r="AC597">
        <v>2.4500000000000001E-2</v>
      </c>
      <c r="AD597">
        <v>6.7500000000000004E-2</v>
      </c>
      <c r="AE597">
        <v>2000</v>
      </c>
      <c r="AF597">
        <v>0</v>
      </c>
      <c r="AG597">
        <v>-2.4400000000000002E-2</v>
      </c>
      <c r="AH597">
        <v>413837.52140000003</v>
      </c>
      <c r="AI597">
        <v>-3.3E-3</v>
      </c>
      <c r="AJ597">
        <v>4.87E-2</v>
      </c>
      <c r="AK597">
        <v>31544</v>
      </c>
      <c r="AL597">
        <v>7.4999999999999997E-3</v>
      </c>
      <c r="AM597">
        <v>-0.15240000000000001</v>
      </c>
      <c r="AN597">
        <v>0.48163456999999998</v>
      </c>
      <c r="AO597">
        <v>-5.5100000000000003E-2</v>
      </c>
      <c r="AP597">
        <v>2.06E-2</v>
      </c>
    </row>
    <row r="598" spans="1:42">
      <c r="A598">
        <v>202004</v>
      </c>
      <c r="B598" t="s">
        <v>2008</v>
      </c>
      <c r="C598" t="s">
        <v>2133</v>
      </c>
      <c r="D598" t="s">
        <v>2134</v>
      </c>
      <c r="E598" s="6">
        <f t="shared" si="18"/>
        <v>43922</v>
      </c>
      <c r="F598" s="6" t="str">
        <f t="shared" si="19"/>
        <v>Washington-43951</v>
      </c>
      <c r="G598">
        <v>474497.5</v>
      </c>
      <c r="H598">
        <v>3.2000000000000002E-3</v>
      </c>
      <c r="I598">
        <v>-1E-3</v>
      </c>
      <c r="J598">
        <v>13130</v>
      </c>
      <c r="K598">
        <v>0.1048</v>
      </c>
      <c r="L598">
        <v>-0.12330000000000001</v>
      </c>
      <c r="M598">
        <v>39.5</v>
      </c>
      <c r="N598">
        <v>1.2820513E-2</v>
      </c>
      <c r="O598">
        <v>0.234375</v>
      </c>
      <c r="P598">
        <v>6304</v>
      </c>
      <c r="Q598">
        <v>-0.30230000000000001</v>
      </c>
      <c r="R598">
        <v>-0.39360000000000001</v>
      </c>
      <c r="S598">
        <v>600</v>
      </c>
      <c r="T598">
        <v>-0.18920000000000001</v>
      </c>
      <c r="U598">
        <v>0.59570000000000001</v>
      </c>
      <c r="V598">
        <v>2528</v>
      </c>
      <c r="W598">
        <v>0.1206</v>
      </c>
      <c r="X598">
        <v>-0.32550000000000001</v>
      </c>
      <c r="Y598">
        <v>10597</v>
      </c>
      <c r="Z598">
        <v>-6.6400000000000001E-2</v>
      </c>
      <c r="AA598">
        <v>1.9900000000000001E-2</v>
      </c>
      <c r="AB598">
        <v>233.41149200000001</v>
      </c>
      <c r="AC598">
        <v>1.18E-2</v>
      </c>
      <c r="AD598">
        <v>4.9599999999999998E-2</v>
      </c>
      <c r="AE598">
        <v>2022.5</v>
      </c>
      <c r="AF598">
        <v>1.5E-3</v>
      </c>
      <c r="AG598">
        <v>-3.1600000000000003E-2</v>
      </c>
      <c r="AH598">
        <v>648038.49589999998</v>
      </c>
      <c r="AI598">
        <v>-1.5299999999999999E-2</v>
      </c>
      <c r="AJ598">
        <v>-3.0800000000000001E-2</v>
      </c>
      <c r="AK598">
        <v>23727</v>
      </c>
      <c r="AL598">
        <v>2.12E-2</v>
      </c>
      <c r="AM598">
        <v>-6.4699999999999994E-2</v>
      </c>
      <c r="AN598">
        <v>0.80708301599999999</v>
      </c>
      <c r="AO598">
        <v>-0.14810000000000001</v>
      </c>
      <c r="AP598">
        <v>0.1134</v>
      </c>
    </row>
    <row r="599" spans="1:42">
      <c r="A599">
        <v>202004</v>
      </c>
      <c r="B599" t="s">
        <v>2008</v>
      </c>
      <c r="C599" t="s">
        <v>2209</v>
      </c>
      <c r="D599" t="s">
        <v>2210</v>
      </c>
      <c r="E599" s="6">
        <f t="shared" si="18"/>
        <v>43922</v>
      </c>
      <c r="F599" s="6" t="str">
        <f t="shared" si="19"/>
        <v>Missouri-43951</v>
      </c>
      <c r="G599">
        <v>213445</v>
      </c>
      <c r="H599">
        <v>1.9099999999999999E-2</v>
      </c>
      <c r="I599">
        <v>2.3699999999999999E-2</v>
      </c>
      <c r="J599">
        <v>18026</v>
      </c>
      <c r="K599">
        <v>6.0000000000000001E-3</v>
      </c>
      <c r="L599">
        <v>-0.15390000000000001</v>
      </c>
      <c r="M599">
        <v>65.5</v>
      </c>
      <c r="N599">
        <v>-5.7553957000000003E-2</v>
      </c>
      <c r="O599">
        <v>2.34375E-2</v>
      </c>
      <c r="P599">
        <v>5684</v>
      </c>
      <c r="Q599">
        <v>-0.2218</v>
      </c>
      <c r="R599">
        <v>-0.37230000000000002</v>
      </c>
      <c r="S599">
        <v>264</v>
      </c>
      <c r="T599">
        <v>-0.1951</v>
      </c>
      <c r="U599">
        <v>-8.3299999999999999E-2</v>
      </c>
      <c r="V599">
        <v>2976</v>
      </c>
      <c r="W599">
        <v>-0.1603</v>
      </c>
      <c r="X599">
        <v>-0.44850000000000001</v>
      </c>
      <c r="Y599">
        <v>10562</v>
      </c>
      <c r="Z599">
        <v>-4.7500000000000001E-2</v>
      </c>
      <c r="AA599">
        <v>9.4299999999999995E-2</v>
      </c>
      <c r="AB599">
        <v>108.3314862</v>
      </c>
      <c r="AC599">
        <v>-8.3999999999999995E-3</v>
      </c>
      <c r="AD599">
        <v>4.4000000000000003E-3</v>
      </c>
      <c r="AE599">
        <v>1806.5</v>
      </c>
      <c r="AF599">
        <v>1.37E-2</v>
      </c>
      <c r="AG599">
        <v>2.35E-2</v>
      </c>
      <c r="AH599">
        <v>287152.93349999998</v>
      </c>
      <c r="AI599">
        <v>2.8E-3</v>
      </c>
      <c r="AJ599">
        <v>2.64E-2</v>
      </c>
      <c r="AK599">
        <v>28588</v>
      </c>
      <c r="AL599">
        <v>-1.4500000000000001E-2</v>
      </c>
      <c r="AM599">
        <v>-7.6499999999999999E-2</v>
      </c>
      <c r="AN599">
        <v>0.58593143199999997</v>
      </c>
      <c r="AO599">
        <v>-3.2899999999999999E-2</v>
      </c>
      <c r="AP599">
        <v>0.13289999999999999</v>
      </c>
    </row>
    <row r="600" spans="1:42">
      <c r="A600">
        <v>202004</v>
      </c>
      <c r="B600" t="s">
        <v>2008</v>
      </c>
      <c r="C600" t="s">
        <v>2191</v>
      </c>
      <c r="D600" t="s">
        <v>2192</v>
      </c>
      <c r="E600" s="6">
        <f t="shared" si="18"/>
        <v>43922</v>
      </c>
      <c r="F600" s="6" t="str">
        <f t="shared" si="19"/>
        <v>South dakota-43951</v>
      </c>
      <c r="G600">
        <v>249900</v>
      </c>
      <c r="H600">
        <v>1.4E-2</v>
      </c>
      <c r="I600">
        <v>2.75E-2</v>
      </c>
      <c r="J600">
        <v>3406</v>
      </c>
      <c r="K600">
        <v>9.1300000000000006E-2</v>
      </c>
      <c r="L600">
        <v>4.7000000000000002E-3</v>
      </c>
      <c r="M600">
        <v>50.5</v>
      </c>
      <c r="N600">
        <v>-0.144067797</v>
      </c>
      <c r="O600">
        <v>-4.7169810999999999E-2</v>
      </c>
      <c r="P600">
        <v>1156</v>
      </c>
      <c r="Q600">
        <v>-3.0200000000000001E-2</v>
      </c>
      <c r="R600">
        <v>-6.8999999999999999E-3</v>
      </c>
      <c r="S600">
        <v>20</v>
      </c>
      <c r="T600">
        <v>0.66669999999999996</v>
      </c>
      <c r="U600">
        <v>0.25</v>
      </c>
      <c r="V600">
        <v>372</v>
      </c>
      <c r="W600">
        <v>1.09E-2</v>
      </c>
      <c r="X600">
        <v>-0.1389</v>
      </c>
      <c r="Y600">
        <v>608</v>
      </c>
      <c r="Z600">
        <v>-9.7999999999999997E-3</v>
      </c>
      <c r="AA600">
        <v>1.6319999999999999</v>
      </c>
      <c r="AB600">
        <v>130.24326579999999</v>
      </c>
      <c r="AC600">
        <v>1.52E-2</v>
      </c>
      <c r="AD600">
        <v>7.1599999999999997E-2</v>
      </c>
      <c r="AE600">
        <v>1941</v>
      </c>
      <c r="AF600">
        <v>9.5999999999999992E-3</v>
      </c>
      <c r="AG600">
        <v>-3.7199999999999997E-2</v>
      </c>
      <c r="AH600">
        <v>319811.5233</v>
      </c>
      <c r="AI600">
        <v>1.03E-2</v>
      </c>
      <c r="AJ600">
        <v>5.4300000000000001E-2</v>
      </c>
      <c r="AK600">
        <v>4014</v>
      </c>
      <c r="AL600">
        <v>7.4700000000000003E-2</v>
      </c>
      <c r="AM600">
        <v>0.1085</v>
      </c>
      <c r="AN600">
        <v>0.17850851400000001</v>
      </c>
      <c r="AO600">
        <v>-1.8200000000000001E-2</v>
      </c>
      <c r="AP600">
        <v>0.1104</v>
      </c>
    </row>
    <row r="601" spans="1:42">
      <c r="A601">
        <v>202004</v>
      </c>
      <c r="B601" t="s">
        <v>2008</v>
      </c>
      <c r="C601" t="s">
        <v>2199</v>
      </c>
      <c r="D601" t="s">
        <v>2200</v>
      </c>
      <c r="E601" s="6">
        <f t="shared" si="18"/>
        <v>43922</v>
      </c>
      <c r="F601" s="6" t="str">
        <f t="shared" si="19"/>
        <v>Illinois-43951</v>
      </c>
      <c r="G601">
        <v>234950</v>
      </c>
      <c r="H601">
        <v>-1.8800000000000001E-2</v>
      </c>
      <c r="I601">
        <v>-9.6299999999999997E-2</v>
      </c>
      <c r="J601">
        <v>46091</v>
      </c>
      <c r="K601">
        <v>-3.3399999999999999E-2</v>
      </c>
      <c r="L601">
        <v>-6.8699999999999997E-2</v>
      </c>
      <c r="M601">
        <v>67</v>
      </c>
      <c r="N601">
        <v>0.107438017</v>
      </c>
      <c r="O601">
        <v>0.45652173899999998</v>
      </c>
      <c r="P601">
        <v>12404</v>
      </c>
      <c r="Q601">
        <v>-0.35859999999999997</v>
      </c>
      <c r="R601">
        <v>-0.48849999999999999</v>
      </c>
      <c r="S601">
        <v>244</v>
      </c>
      <c r="T601">
        <v>-0.2278</v>
      </c>
      <c r="U601">
        <v>-0.29070000000000001</v>
      </c>
      <c r="V601">
        <v>7896</v>
      </c>
      <c r="W601">
        <v>-0.23369999999999999</v>
      </c>
      <c r="X601">
        <v>-0.45169999999999999</v>
      </c>
      <c r="Y601">
        <v>23120</v>
      </c>
      <c r="Z601">
        <v>-0.1202</v>
      </c>
      <c r="AA601">
        <v>-0.14319999999999999</v>
      </c>
      <c r="AB601">
        <v>115.765625</v>
      </c>
      <c r="AC601">
        <v>-7.1000000000000004E-3</v>
      </c>
      <c r="AD601">
        <v>-6.3700000000000007E-2</v>
      </c>
      <c r="AE601">
        <v>1716</v>
      </c>
      <c r="AF601">
        <v>-8.0999999999999996E-3</v>
      </c>
      <c r="AG601">
        <v>-2.53E-2</v>
      </c>
      <c r="AH601">
        <v>349064.89380000002</v>
      </c>
      <c r="AI601">
        <v>-2.5000000000000001E-2</v>
      </c>
      <c r="AJ601">
        <v>-9.1899999999999996E-2</v>
      </c>
      <c r="AK601">
        <v>69211</v>
      </c>
      <c r="AL601">
        <v>-6.4199999999999993E-2</v>
      </c>
      <c r="AM601">
        <v>-9.5000000000000001E-2</v>
      </c>
      <c r="AN601">
        <v>0.50161636799999998</v>
      </c>
      <c r="AO601">
        <v>-4.9500000000000002E-2</v>
      </c>
      <c r="AP601">
        <v>-4.36E-2</v>
      </c>
    </row>
    <row r="602" spans="1:42">
      <c r="A602">
        <v>202004</v>
      </c>
      <c r="B602" t="s">
        <v>2008</v>
      </c>
      <c r="C602" t="s">
        <v>2155</v>
      </c>
      <c r="D602" t="s">
        <v>2156</v>
      </c>
      <c r="E602" s="6">
        <f t="shared" si="18"/>
        <v>43922</v>
      </c>
      <c r="F602" s="6" t="str">
        <f t="shared" si="19"/>
        <v>Louisiana-43951</v>
      </c>
      <c r="G602">
        <v>234450</v>
      </c>
      <c r="H602">
        <v>1.7899999999999999E-2</v>
      </c>
      <c r="I602">
        <v>1.9800000000000002E-2</v>
      </c>
      <c r="J602">
        <v>16508</v>
      </c>
      <c r="K602">
        <v>-1.0800000000000001E-2</v>
      </c>
      <c r="L602">
        <v>-0.1467</v>
      </c>
      <c r="M602">
        <v>80</v>
      </c>
      <c r="N602">
        <v>3.2258065000000002E-2</v>
      </c>
      <c r="O602">
        <v>4.5751633999999999E-2</v>
      </c>
      <c r="P602">
        <v>3084</v>
      </c>
      <c r="Q602">
        <v>-0.39290000000000003</v>
      </c>
      <c r="R602">
        <v>-0.41189999999999999</v>
      </c>
      <c r="S602">
        <v>196</v>
      </c>
      <c r="T602">
        <v>-0.48420000000000002</v>
      </c>
      <c r="U602">
        <v>0.11360000000000001</v>
      </c>
      <c r="V602">
        <v>2304</v>
      </c>
      <c r="W602">
        <v>-0.35349999999999998</v>
      </c>
      <c r="X602">
        <v>-0.53129999999999999</v>
      </c>
      <c r="Y602">
        <v>5422</v>
      </c>
      <c r="Z602">
        <v>-8.4099999999999994E-2</v>
      </c>
      <c r="AA602">
        <v>0.33189999999999997</v>
      </c>
      <c r="AB602">
        <v>119.9828854</v>
      </c>
      <c r="AC602">
        <v>6.4999999999999997E-3</v>
      </c>
      <c r="AD602">
        <v>2.7400000000000001E-2</v>
      </c>
      <c r="AE602">
        <v>1924</v>
      </c>
      <c r="AF602">
        <v>1.6000000000000001E-3</v>
      </c>
      <c r="AG602">
        <v>1.8499999999999999E-2</v>
      </c>
      <c r="AH602">
        <v>306458.81920000003</v>
      </c>
      <c r="AI602">
        <v>4.1999999999999997E-3</v>
      </c>
      <c r="AJ602">
        <v>8.8999999999999999E-3</v>
      </c>
      <c r="AK602">
        <v>21930</v>
      </c>
      <c r="AL602">
        <v>-0.03</v>
      </c>
      <c r="AM602">
        <v>-6.3500000000000001E-2</v>
      </c>
      <c r="AN602">
        <v>0.32844681399999998</v>
      </c>
      <c r="AO602">
        <v>-2.63E-2</v>
      </c>
      <c r="AP602">
        <v>0.11799999999999999</v>
      </c>
    </row>
    <row r="603" spans="1:42">
      <c r="A603">
        <v>202004</v>
      </c>
      <c r="B603" t="s">
        <v>2008</v>
      </c>
      <c r="C603" t="s">
        <v>2139</v>
      </c>
      <c r="D603" t="s">
        <v>2140</v>
      </c>
      <c r="E603" s="6">
        <f t="shared" si="18"/>
        <v>43922</v>
      </c>
      <c r="F603" s="6" t="str">
        <f t="shared" si="19"/>
        <v>District of columbia-43951</v>
      </c>
      <c r="G603">
        <v>685000</v>
      </c>
      <c r="H603">
        <v>-2.1299999999999999E-2</v>
      </c>
      <c r="I603">
        <v>5.3900000000000003E-2</v>
      </c>
      <c r="J603">
        <v>1264</v>
      </c>
      <c r="K603">
        <v>9.3399999999999997E-2</v>
      </c>
      <c r="L603">
        <v>-9.4600000000000004E-2</v>
      </c>
      <c r="M603">
        <v>36</v>
      </c>
      <c r="N603">
        <v>0.2</v>
      </c>
      <c r="O603">
        <v>0.28571428599999998</v>
      </c>
      <c r="P603">
        <v>616</v>
      </c>
      <c r="Q603">
        <v>-0.2903</v>
      </c>
      <c r="R603">
        <v>-0.48149999999999998</v>
      </c>
      <c r="S603">
        <v>16</v>
      </c>
      <c r="T603">
        <v>0.33329999999999999</v>
      </c>
      <c r="U603">
        <v>-0.33329999999999999</v>
      </c>
      <c r="V603">
        <v>244</v>
      </c>
      <c r="W603">
        <v>-8.9599999999999999E-2</v>
      </c>
      <c r="X603">
        <v>-0.34410000000000002</v>
      </c>
      <c r="Y603">
        <v>252</v>
      </c>
      <c r="Z603">
        <v>-0.122</v>
      </c>
      <c r="AA603">
        <v>-0.24779999999999999</v>
      </c>
      <c r="AB603">
        <v>517.40252290000001</v>
      </c>
      <c r="AC603">
        <v>-9.2999999999999992E-3</v>
      </c>
      <c r="AD603">
        <v>4.8500000000000001E-2</v>
      </c>
      <c r="AE603">
        <v>1342</v>
      </c>
      <c r="AF603">
        <v>-3.3099999999999997E-2</v>
      </c>
      <c r="AG603">
        <v>-5.6599999999999998E-2</v>
      </c>
      <c r="AH603">
        <v>1015233.3320000001</v>
      </c>
      <c r="AI603">
        <v>-7.1999999999999995E-2</v>
      </c>
      <c r="AJ603">
        <v>2.7199999999999998E-2</v>
      </c>
      <c r="AK603">
        <v>1516</v>
      </c>
      <c r="AL603">
        <v>5.0599999999999999E-2</v>
      </c>
      <c r="AM603">
        <v>-0.1242</v>
      </c>
      <c r="AN603">
        <v>0.199367089</v>
      </c>
      <c r="AO603">
        <v>-4.8899999999999999E-2</v>
      </c>
      <c r="AP603">
        <v>-4.0599999999999997E-2</v>
      </c>
    </row>
    <row r="604" spans="1:42">
      <c r="A604">
        <v>202004</v>
      </c>
      <c r="B604" t="s">
        <v>2008</v>
      </c>
      <c r="C604" t="s">
        <v>2175</v>
      </c>
      <c r="D604" t="s">
        <v>2176</v>
      </c>
      <c r="E604" s="6">
        <f t="shared" si="18"/>
        <v>43922</v>
      </c>
      <c r="F604" s="6" t="str">
        <f t="shared" si="19"/>
        <v>Nevada-43951</v>
      </c>
      <c r="G604">
        <v>345000</v>
      </c>
      <c r="H604">
        <v>-1.2699999999999999E-2</v>
      </c>
      <c r="I604">
        <v>4.5600000000000002E-2</v>
      </c>
      <c r="J604">
        <v>11074</v>
      </c>
      <c r="K604">
        <v>0.18210000000000001</v>
      </c>
      <c r="L604">
        <v>-4.6699999999999998E-2</v>
      </c>
      <c r="M604">
        <v>45</v>
      </c>
      <c r="N604">
        <v>7.1428570999999996E-2</v>
      </c>
      <c r="O604">
        <v>1.1235955000000001E-2</v>
      </c>
      <c r="P604">
        <v>3812</v>
      </c>
      <c r="Q604">
        <v>-0.22140000000000001</v>
      </c>
      <c r="R604">
        <v>-0.42170000000000002</v>
      </c>
      <c r="S604">
        <v>216</v>
      </c>
      <c r="T604">
        <v>-0.35709999999999997</v>
      </c>
      <c r="U604">
        <v>-0.1148</v>
      </c>
      <c r="V604">
        <v>2700</v>
      </c>
      <c r="W604">
        <v>0.1139</v>
      </c>
      <c r="X604">
        <v>-0.4042</v>
      </c>
      <c r="Y604">
        <v>1525</v>
      </c>
      <c r="Z604">
        <v>-0.16300000000000001</v>
      </c>
      <c r="AA604">
        <v>-0.54310000000000003</v>
      </c>
      <c r="AB604">
        <v>184.5817448</v>
      </c>
      <c r="AC604">
        <v>-1.1000000000000001E-3</v>
      </c>
      <c r="AD604">
        <v>4.5199999999999997E-2</v>
      </c>
      <c r="AE604">
        <v>1870</v>
      </c>
      <c r="AF604">
        <v>-1.4999999999999999E-2</v>
      </c>
      <c r="AG604">
        <v>-5.0000000000000001E-4</v>
      </c>
      <c r="AH604">
        <v>592003.38320000004</v>
      </c>
      <c r="AI604">
        <v>-4.8000000000000001E-2</v>
      </c>
      <c r="AJ604">
        <v>4.1500000000000002E-2</v>
      </c>
      <c r="AK604">
        <v>12599</v>
      </c>
      <c r="AL604">
        <v>0.12590000000000001</v>
      </c>
      <c r="AM604">
        <v>-0.1575</v>
      </c>
      <c r="AN604">
        <v>0.137709951</v>
      </c>
      <c r="AO604">
        <v>-5.6800000000000003E-2</v>
      </c>
      <c r="AP604">
        <v>-0.14960000000000001</v>
      </c>
    </row>
    <row r="605" spans="1:42">
      <c r="A605">
        <v>202004</v>
      </c>
      <c r="B605" t="s">
        <v>2008</v>
      </c>
      <c r="C605" t="s">
        <v>2179</v>
      </c>
      <c r="D605" t="s">
        <v>2180</v>
      </c>
      <c r="E605" s="6">
        <f t="shared" si="18"/>
        <v>43922</v>
      </c>
      <c r="F605" s="6" t="str">
        <f t="shared" si="19"/>
        <v>Maryland-43951</v>
      </c>
      <c r="G605">
        <v>347500</v>
      </c>
      <c r="H605">
        <v>1.4E-3</v>
      </c>
      <c r="I605">
        <v>2.2100000000000002E-2</v>
      </c>
      <c r="J605">
        <v>14091</v>
      </c>
      <c r="K605">
        <v>-7.4999999999999997E-3</v>
      </c>
      <c r="L605">
        <v>-0.27500000000000002</v>
      </c>
      <c r="M605">
        <v>51.5</v>
      </c>
      <c r="N605">
        <v>0.131868132</v>
      </c>
      <c r="O605">
        <v>0.18390804599999999</v>
      </c>
      <c r="P605">
        <v>5272</v>
      </c>
      <c r="Q605">
        <v>-0.32719999999999999</v>
      </c>
      <c r="R605">
        <v>-0.49580000000000002</v>
      </c>
      <c r="S605">
        <v>308</v>
      </c>
      <c r="T605">
        <v>-0.379</v>
      </c>
      <c r="U605">
        <v>-0.28699999999999998</v>
      </c>
      <c r="V605">
        <v>3072</v>
      </c>
      <c r="W605">
        <v>-0.157</v>
      </c>
      <c r="X605">
        <v>-0.49370000000000003</v>
      </c>
      <c r="Y605">
        <v>2584</v>
      </c>
      <c r="Z605">
        <v>-0.1404</v>
      </c>
      <c r="AA605">
        <v>-0.24490000000000001</v>
      </c>
      <c r="AB605">
        <v>171.01952790000001</v>
      </c>
      <c r="AC605">
        <v>6.7000000000000002E-3</v>
      </c>
      <c r="AD605">
        <v>1.77E-2</v>
      </c>
      <c r="AE605">
        <v>1874.5</v>
      </c>
      <c r="AF605">
        <v>-4.7999999999999996E-3</v>
      </c>
      <c r="AG605">
        <v>-2.06E-2</v>
      </c>
      <c r="AH605">
        <v>463710.49</v>
      </c>
      <c r="AI605">
        <v>-6.4000000000000003E-3</v>
      </c>
      <c r="AJ605">
        <v>1.83E-2</v>
      </c>
      <c r="AK605">
        <v>16675</v>
      </c>
      <c r="AL605">
        <v>-3.0700000000000002E-2</v>
      </c>
      <c r="AM605">
        <v>-0.27050000000000002</v>
      </c>
      <c r="AN605">
        <v>0.18337946199999999</v>
      </c>
      <c r="AO605">
        <v>-2.8400000000000002E-2</v>
      </c>
      <c r="AP605">
        <v>7.3000000000000001E-3</v>
      </c>
    </row>
    <row r="606" spans="1:42">
      <c r="A606">
        <v>202004</v>
      </c>
      <c r="B606" t="s">
        <v>2008</v>
      </c>
      <c r="C606" t="s">
        <v>2187</v>
      </c>
      <c r="D606" t="s">
        <v>2188</v>
      </c>
      <c r="E606" s="6">
        <f t="shared" si="18"/>
        <v>43922</v>
      </c>
      <c r="F606" s="6" t="str">
        <f t="shared" si="19"/>
        <v>Hawaii-43951</v>
      </c>
      <c r="G606">
        <v>627750</v>
      </c>
      <c r="H606">
        <v>-4.7399999999999998E-2</v>
      </c>
      <c r="I606">
        <v>-0.10059999999999999</v>
      </c>
      <c r="J606">
        <v>5586</v>
      </c>
      <c r="K606">
        <v>-9.1999999999999998E-3</v>
      </c>
      <c r="L606">
        <v>-9.2700000000000005E-2</v>
      </c>
      <c r="M606">
        <v>79</v>
      </c>
      <c r="N606">
        <v>6.3694270000000004E-3</v>
      </c>
      <c r="O606">
        <v>4.6357615999999997E-2</v>
      </c>
      <c r="P606">
        <v>1136</v>
      </c>
      <c r="Q606">
        <v>-0.29699999999999999</v>
      </c>
      <c r="R606">
        <v>-0.39319999999999999</v>
      </c>
      <c r="S606">
        <v>32</v>
      </c>
      <c r="T606">
        <v>-0.33329999999999999</v>
      </c>
      <c r="U606">
        <v>-0.33329999999999999</v>
      </c>
      <c r="V606">
        <v>668</v>
      </c>
      <c r="W606">
        <v>-0.38600000000000001</v>
      </c>
      <c r="X606">
        <v>-0.48139999999999999</v>
      </c>
      <c r="Y606">
        <v>681</v>
      </c>
      <c r="Z606">
        <v>-0.34139999999999998</v>
      </c>
      <c r="AA606">
        <v>-0.37580000000000002</v>
      </c>
      <c r="AB606">
        <v>519.03809369999999</v>
      </c>
      <c r="AC606">
        <v>-1.67E-2</v>
      </c>
      <c r="AD606">
        <v>1.2200000000000001E-2</v>
      </c>
      <c r="AE606">
        <v>1207</v>
      </c>
      <c r="AF606">
        <v>-3.7499999999999999E-2</v>
      </c>
      <c r="AG606">
        <v>-0.10630000000000001</v>
      </c>
      <c r="AH606">
        <v>1265467.7109999999</v>
      </c>
      <c r="AI606">
        <v>-5.11E-2</v>
      </c>
      <c r="AJ606">
        <v>-5.7200000000000001E-2</v>
      </c>
      <c r="AK606">
        <v>6267</v>
      </c>
      <c r="AL606">
        <v>-6.0699999999999997E-2</v>
      </c>
      <c r="AM606">
        <v>-0.1353</v>
      </c>
      <c r="AN606">
        <v>0.12191192300000001</v>
      </c>
      <c r="AO606">
        <v>-6.1499999999999999E-2</v>
      </c>
      <c r="AP606">
        <v>-5.5300000000000002E-2</v>
      </c>
    </row>
    <row r="607" spans="1:42">
      <c r="A607">
        <v>202004</v>
      </c>
      <c r="B607" t="s">
        <v>2008</v>
      </c>
      <c r="C607" t="s">
        <v>2201</v>
      </c>
      <c r="D607" t="s">
        <v>2202</v>
      </c>
      <c r="E607" s="6">
        <f t="shared" si="18"/>
        <v>43922</v>
      </c>
      <c r="F607" s="6" t="str">
        <f t="shared" si="19"/>
        <v>Montana-43951</v>
      </c>
      <c r="G607">
        <v>364208.5</v>
      </c>
      <c r="H607">
        <v>3.3399999999999999E-2</v>
      </c>
      <c r="I607">
        <v>2.6100000000000002E-2</v>
      </c>
      <c r="J607">
        <v>5054</v>
      </c>
      <c r="K607">
        <v>5.5599999999999997E-2</v>
      </c>
      <c r="L607">
        <v>-0.17449999999999999</v>
      </c>
      <c r="M607">
        <v>99.5</v>
      </c>
      <c r="N607">
        <v>-0.19433198400000001</v>
      </c>
      <c r="O607">
        <v>-1.9704433E-2</v>
      </c>
      <c r="P607">
        <v>1096</v>
      </c>
      <c r="Q607">
        <v>-0.2452</v>
      </c>
      <c r="R607">
        <v>-0.42799999999999999</v>
      </c>
      <c r="S607">
        <v>64</v>
      </c>
      <c r="T607">
        <v>0.77780000000000005</v>
      </c>
      <c r="U607">
        <v>0.1429</v>
      </c>
      <c r="V607">
        <v>476</v>
      </c>
      <c r="W607">
        <v>-0.17929999999999999</v>
      </c>
      <c r="X607">
        <v>-0.38019999999999998</v>
      </c>
      <c r="Y607">
        <v>2144</v>
      </c>
      <c r="Z607">
        <v>-5.3800000000000001E-2</v>
      </c>
      <c r="AA607">
        <v>0.2407</v>
      </c>
      <c r="AB607">
        <v>180.45030790000001</v>
      </c>
      <c r="AC607">
        <v>2.5000000000000001E-2</v>
      </c>
      <c r="AD607">
        <v>7.9299999999999995E-2</v>
      </c>
      <c r="AE607">
        <v>2124.5</v>
      </c>
      <c r="AF607">
        <v>1.17E-2</v>
      </c>
      <c r="AG607">
        <v>-1.6E-2</v>
      </c>
      <c r="AH607">
        <v>660785.37049999996</v>
      </c>
      <c r="AI607">
        <v>5.1999999999999998E-3</v>
      </c>
      <c r="AJ607">
        <v>7.4399999999999994E-2</v>
      </c>
      <c r="AK607">
        <v>7198</v>
      </c>
      <c r="AL607">
        <v>2.0400000000000001E-2</v>
      </c>
      <c r="AM607">
        <v>-8.3099999999999993E-2</v>
      </c>
      <c r="AN607">
        <v>0.424218441</v>
      </c>
      <c r="AO607">
        <v>-4.9000000000000002E-2</v>
      </c>
      <c r="AP607">
        <v>0.14199999999999999</v>
      </c>
    </row>
    <row r="608" spans="1:42">
      <c r="A608">
        <v>202004</v>
      </c>
      <c r="B608" t="s">
        <v>2008</v>
      </c>
      <c r="C608" t="s">
        <v>2195</v>
      </c>
      <c r="D608" t="s">
        <v>2196</v>
      </c>
      <c r="E608" s="6">
        <f t="shared" si="18"/>
        <v>43922</v>
      </c>
      <c r="F608" s="6" t="str">
        <f t="shared" si="19"/>
        <v>Rhode island-43951</v>
      </c>
      <c r="G608">
        <v>394950</v>
      </c>
      <c r="H608">
        <v>-1E-4</v>
      </c>
      <c r="I608">
        <v>7.4800000000000005E-2</v>
      </c>
      <c r="J608">
        <v>2351</v>
      </c>
      <c r="K608">
        <v>-5.1000000000000004E-3</v>
      </c>
      <c r="L608">
        <v>-0.29780000000000001</v>
      </c>
      <c r="M608">
        <v>55</v>
      </c>
      <c r="N608">
        <v>5.7692307999999998E-2</v>
      </c>
      <c r="O608">
        <v>0.15789473700000001</v>
      </c>
      <c r="P608">
        <v>844</v>
      </c>
      <c r="Q608">
        <v>-0.31719999999999998</v>
      </c>
      <c r="R608">
        <v>-0.55010000000000003</v>
      </c>
      <c r="S608">
        <v>8</v>
      </c>
      <c r="T608">
        <v>0</v>
      </c>
      <c r="U608">
        <v>0</v>
      </c>
      <c r="V608">
        <v>272</v>
      </c>
      <c r="W608">
        <v>-0.27660000000000001</v>
      </c>
      <c r="X608">
        <v>-0.60919999999999996</v>
      </c>
      <c r="Y608">
        <v>1891</v>
      </c>
      <c r="Z608">
        <v>-0.10929999999999999</v>
      </c>
      <c r="AA608">
        <v>-0.20449999999999999</v>
      </c>
      <c r="AB608">
        <v>232.9450927</v>
      </c>
      <c r="AC608">
        <v>3.5000000000000001E-3</v>
      </c>
      <c r="AD608">
        <v>7.7499999999999999E-2</v>
      </c>
      <c r="AE608">
        <v>1687.5</v>
      </c>
      <c r="AF608">
        <v>-8.5000000000000006E-3</v>
      </c>
      <c r="AG608">
        <v>2.7300000000000001E-2</v>
      </c>
      <c r="AH608">
        <v>657097.81929999997</v>
      </c>
      <c r="AI608">
        <v>1.8700000000000001E-2</v>
      </c>
      <c r="AJ608">
        <v>0.11940000000000001</v>
      </c>
      <c r="AK608">
        <v>4242</v>
      </c>
      <c r="AL608">
        <v>-5.4399999999999997E-2</v>
      </c>
      <c r="AM608">
        <v>-0.25900000000000001</v>
      </c>
      <c r="AN608">
        <v>0.80433857900000005</v>
      </c>
      <c r="AO608">
        <v>-9.4100000000000003E-2</v>
      </c>
      <c r="AP608">
        <v>9.4399999999999998E-2</v>
      </c>
    </row>
    <row r="609" spans="1:42">
      <c r="A609">
        <v>202004</v>
      </c>
      <c r="B609" t="s">
        <v>2008</v>
      </c>
      <c r="C609" t="s">
        <v>2171</v>
      </c>
      <c r="D609" t="s">
        <v>2172</v>
      </c>
      <c r="E609" s="6">
        <f t="shared" si="18"/>
        <v>43922</v>
      </c>
      <c r="F609" s="6" t="str">
        <f t="shared" si="19"/>
        <v>Minnesota-43951</v>
      </c>
      <c r="G609">
        <v>302964</v>
      </c>
      <c r="H609">
        <v>1.5E-3</v>
      </c>
      <c r="I609">
        <v>1.17E-2</v>
      </c>
      <c r="J609">
        <v>16143</v>
      </c>
      <c r="K609">
        <v>4.0500000000000001E-2</v>
      </c>
      <c r="L609">
        <v>-9.8400000000000001E-2</v>
      </c>
      <c r="M609">
        <v>47.5</v>
      </c>
      <c r="N609">
        <v>-3.0612245E-2</v>
      </c>
      <c r="O609">
        <v>-3.0612245E-2</v>
      </c>
      <c r="P609">
        <v>7044</v>
      </c>
      <c r="Q609">
        <v>-0.19520000000000001</v>
      </c>
      <c r="R609">
        <v>-0.2107</v>
      </c>
      <c r="S609">
        <v>184</v>
      </c>
      <c r="T609">
        <v>-0.26979999999999998</v>
      </c>
      <c r="U609">
        <v>-0.193</v>
      </c>
      <c r="V609">
        <v>3020</v>
      </c>
      <c r="W609">
        <v>0.10539999999999999</v>
      </c>
      <c r="X609">
        <v>-6.2100000000000002E-2</v>
      </c>
      <c r="Y609">
        <v>9360</v>
      </c>
      <c r="Z609">
        <v>8.1699999999999995E-2</v>
      </c>
      <c r="AA609">
        <v>1.66E-2</v>
      </c>
      <c r="AB609">
        <v>151.29727560000001</v>
      </c>
      <c r="AC609">
        <v>3.8999999999999998E-3</v>
      </c>
      <c r="AD609">
        <v>4.9000000000000002E-2</v>
      </c>
      <c r="AE609">
        <v>2008</v>
      </c>
      <c r="AF609">
        <v>-3.0000000000000001E-3</v>
      </c>
      <c r="AG609">
        <v>-1.6199999999999999E-2</v>
      </c>
      <c r="AH609">
        <v>393062.65870000003</v>
      </c>
      <c r="AI609">
        <v>-1.09E-2</v>
      </c>
      <c r="AJ609">
        <v>1.5100000000000001E-2</v>
      </c>
      <c r="AK609">
        <v>25503</v>
      </c>
      <c r="AL609">
        <v>5.5300000000000002E-2</v>
      </c>
      <c r="AM609">
        <v>-5.9299999999999999E-2</v>
      </c>
      <c r="AN609">
        <v>0.57981787799999995</v>
      </c>
      <c r="AO609">
        <v>2.2100000000000002E-2</v>
      </c>
      <c r="AP609">
        <v>6.5600000000000006E-2</v>
      </c>
    </row>
    <row r="610" spans="1:42">
      <c r="A610">
        <v>202004</v>
      </c>
      <c r="B610" t="s">
        <v>2008</v>
      </c>
      <c r="C610" t="s">
        <v>2159</v>
      </c>
      <c r="D610" t="s">
        <v>2160</v>
      </c>
      <c r="E610" s="6">
        <f t="shared" si="18"/>
        <v>43922</v>
      </c>
      <c r="F610" s="6" t="str">
        <f t="shared" si="19"/>
        <v>Maine-43951</v>
      </c>
      <c r="G610">
        <v>269900</v>
      </c>
      <c r="H610">
        <v>1.11E-2</v>
      </c>
      <c r="I610">
        <v>7.9799999999999996E-2</v>
      </c>
      <c r="J610">
        <v>5736</v>
      </c>
      <c r="K610">
        <v>4.0000000000000001E-3</v>
      </c>
      <c r="L610">
        <v>-0.185</v>
      </c>
      <c r="M610">
        <v>128.5</v>
      </c>
      <c r="N610">
        <v>-9.5070423000000001E-2</v>
      </c>
      <c r="O610">
        <v>-0.116838488</v>
      </c>
      <c r="P610">
        <v>1132</v>
      </c>
      <c r="Q610">
        <v>-0.24729999999999999</v>
      </c>
      <c r="R610">
        <v>-0.44729999999999998</v>
      </c>
      <c r="S610">
        <v>48</v>
      </c>
      <c r="T610">
        <v>0</v>
      </c>
      <c r="U610">
        <v>-0.29409999999999997</v>
      </c>
      <c r="V610">
        <v>480</v>
      </c>
      <c r="W610">
        <v>-0.21049999999999999</v>
      </c>
      <c r="X610">
        <v>-0.47370000000000001</v>
      </c>
      <c r="Y610">
        <v>668</v>
      </c>
      <c r="Z610">
        <v>-7.22E-2</v>
      </c>
      <c r="AA610">
        <v>3.4099999999999998E-2</v>
      </c>
      <c r="AB610">
        <v>159.51869210000001</v>
      </c>
      <c r="AC610">
        <v>0.03</v>
      </c>
      <c r="AD610">
        <v>7.5899999999999995E-2</v>
      </c>
      <c r="AE610">
        <v>1665.5</v>
      </c>
      <c r="AF610">
        <v>1.8E-3</v>
      </c>
      <c r="AG610">
        <v>-1.1900000000000001E-2</v>
      </c>
      <c r="AH610">
        <v>400473.77279999998</v>
      </c>
      <c r="AI610">
        <v>9.1999999999999998E-3</v>
      </c>
      <c r="AJ610">
        <v>6.5000000000000002E-2</v>
      </c>
      <c r="AK610">
        <v>6404</v>
      </c>
      <c r="AL610">
        <v>-4.4999999999999997E-3</v>
      </c>
      <c r="AM610">
        <v>-0.1666</v>
      </c>
      <c r="AN610">
        <v>0.116457462</v>
      </c>
      <c r="AO610">
        <v>-9.5999999999999992E-3</v>
      </c>
      <c r="AP610">
        <v>2.47E-2</v>
      </c>
    </row>
    <row r="611" spans="1:42">
      <c r="A611">
        <v>202004</v>
      </c>
      <c r="B611" t="s">
        <v>2008</v>
      </c>
      <c r="C611" t="s">
        <v>2161</v>
      </c>
      <c r="D611" t="s">
        <v>2162</v>
      </c>
      <c r="E611" s="6">
        <f t="shared" si="18"/>
        <v>43922</v>
      </c>
      <c r="F611" s="6" t="str">
        <f t="shared" si="19"/>
        <v>Colorado-43951</v>
      </c>
      <c r="G611">
        <v>499806</v>
      </c>
      <c r="H611">
        <v>-2.4799999999999999E-2</v>
      </c>
      <c r="I611">
        <v>4.4999999999999998E-2</v>
      </c>
      <c r="J611">
        <v>18250</v>
      </c>
      <c r="K611">
        <v>7.8200000000000006E-2</v>
      </c>
      <c r="L611">
        <v>-0.13289999999999999</v>
      </c>
      <c r="M611">
        <v>51.5</v>
      </c>
      <c r="N611">
        <v>-7.2072072000000001E-2</v>
      </c>
      <c r="O611">
        <v>9.8039219999999996E-3</v>
      </c>
      <c r="P611">
        <v>6088</v>
      </c>
      <c r="Q611">
        <v>-0.38429999999999997</v>
      </c>
      <c r="R611">
        <v>-0.51119999999999999</v>
      </c>
      <c r="S611">
        <v>444</v>
      </c>
      <c r="T611">
        <v>-0.40639999999999998</v>
      </c>
      <c r="U611">
        <v>-0.4219</v>
      </c>
      <c r="V611">
        <v>2548</v>
      </c>
      <c r="W611">
        <v>-0.26269999999999999</v>
      </c>
      <c r="X611">
        <v>-0.55110000000000003</v>
      </c>
      <c r="Y611">
        <v>9383</v>
      </c>
      <c r="Z611">
        <v>-0.15770000000000001</v>
      </c>
      <c r="AA611">
        <v>-0.34939999999999999</v>
      </c>
      <c r="AB611">
        <v>210.62207029999999</v>
      </c>
      <c r="AC611">
        <v>-7.3000000000000001E-3</v>
      </c>
      <c r="AD611">
        <v>7.4200000000000002E-2</v>
      </c>
      <c r="AE611">
        <v>2369</v>
      </c>
      <c r="AF611">
        <v>-5.1999999999999998E-3</v>
      </c>
      <c r="AG611">
        <v>-1.35E-2</v>
      </c>
      <c r="AH611">
        <v>912310.2548</v>
      </c>
      <c r="AI611">
        <v>-7.9899999999999999E-2</v>
      </c>
      <c r="AJ611">
        <v>2.7199999999999998E-2</v>
      </c>
      <c r="AK611">
        <v>27633</v>
      </c>
      <c r="AL611">
        <v>-1.54E-2</v>
      </c>
      <c r="AM611">
        <v>-0.22090000000000001</v>
      </c>
      <c r="AN611">
        <v>0.51413698600000002</v>
      </c>
      <c r="AO611">
        <v>-0.14399999999999999</v>
      </c>
      <c r="AP611">
        <v>-0.1711</v>
      </c>
    </row>
    <row r="612" spans="1:42">
      <c r="A612">
        <v>202004</v>
      </c>
      <c r="B612" t="s">
        <v>2008</v>
      </c>
      <c r="C612" t="s">
        <v>2203</v>
      </c>
      <c r="D612" t="s">
        <v>2204</v>
      </c>
      <c r="E612" s="6">
        <f t="shared" si="18"/>
        <v>43922</v>
      </c>
      <c r="F612" s="6" t="str">
        <f t="shared" si="19"/>
        <v>West virginia-43951</v>
      </c>
      <c r="G612">
        <v>169000</v>
      </c>
      <c r="H612">
        <v>1.4500000000000001E-2</v>
      </c>
      <c r="I612">
        <v>-1.7399999999999999E-2</v>
      </c>
      <c r="J612">
        <v>6040</v>
      </c>
      <c r="K612">
        <v>-3.4799999999999998E-2</v>
      </c>
      <c r="L612">
        <v>-0.187</v>
      </c>
      <c r="M612">
        <v>93</v>
      </c>
      <c r="N612">
        <v>-5.1020408000000003E-2</v>
      </c>
      <c r="O612">
        <v>2.1978022E-2</v>
      </c>
      <c r="P612">
        <v>1224</v>
      </c>
      <c r="Q612">
        <v>-0.2331</v>
      </c>
      <c r="R612">
        <v>-0.38679999999999998</v>
      </c>
      <c r="S612">
        <v>72</v>
      </c>
      <c r="T612">
        <v>0.5</v>
      </c>
      <c r="U612">
        <v>-0.1429</v>
      </c>
      <c r="V612">
        <v>740</v>
      </c>
      <c r="W612">
        <v>-0.29389999999999999</v>
      </c>
      <c r="X612">
        <v>-0.46379999999999999</v>
      </c>
      <c r="Y612">
        <v>1852</v>
      </c>
      <c r="Z612">
        <v>-3.6900000000000002E-2</v>
      </c>
      <c r="AA612">
        <v>-2.4199999999999999E-2</v>
      </c>
      <c r="AB612">
        <v>83.536120949999997</v>
      </c>
      <c r="AC612">
        <v>2.8999999999999998E-3</v>
      </c>
      <c r="AD612">
        <v>-2.69E-2</v>
      </c>
      <c r="AE612">
        <v>1636</v>
      </c>
      <c r="AF612">
        <v>-1.8E-3</v>
      </c>
      <c r="AG612">
        <v>-2.7699999999999999E-2</v>
      </c>
      <c r="AH612">
        <v>233215.8137</v>
      </c>
      <c r="AI612">
        <v>1.0800000000000001E-2</v>
      </c>
      <c r="AJ612">
        <v>-1.5E-3</v>
      </c>
      <c r="AK612">
        <v>7892</v>
      </c>
      <c r="AL612">
        <v>-3.5299999999999998E-2</v>
      </c>
      <c r="AM612">
        <v>-0.15390000000000001</v>
      </c>
      <c r="AN612">
        <v>0.30662251699999998</v>
      </c>
      <c r="AO612">
        <v>-6.9999999999999999E-4</v>
      </c>
      <c r="AP612">
        <v>5.11E-2</v>
      </c>
    </row>
    <row r="613" spans="1:42">
      <c r="A613">
        <v>202004</v>
      </c>
      <c r="B613" t="s">
        <v>2008</v>
      </c>
      <c r="C613" t="s">
        <v>2163</v>
      </c>
      <c r="D613" t="s">
        <v>2164</v>
      </c>
      <c r="E613" s="6">
        <f t="shared" si="18"/>
        <v>43922</v>
      </c>
      <c r="F613" s="6" t="str">
        <f t="shared" si="19"/>
        <v>Wyoming-43951</v>
      </c>
      <c r="G613">
        <v>275000</v>
      </c>
      <c r="H613">
        <v>2.4799999999999999E-2</v>
      </c>
      <c r="I613">
        <v>8.6099999999999996E-2</v>
      </c>
      <c r="J613">
        <v>2635</v>
      </c>
      <c r="K613">
        <v>4.9399999999999999E-2</v>
      </c>
      <c r="L613">
        <v>-0.17960000000000001</v>
      </c>
      <c r="M613">
        <v>78.5</v>
      </c>
      <c r="N613">
        <v>-0.19897959200000001</v>
      </c>
      <c r="O613">
        <v>-0.19897959200000001</v>
      </c>
      <c r="P613">
        <v>724</v>
      </c>
      <c r="Q613">
        <v>-7.1800000000000003E-2</v>
      </c>
      <c r="R613">
        <v>-0.1883</v>
      </c>
      <c r="S613">
        <v>32</v>
      </c>
      <c r="T613">
        <v>0</v>
      </c>
      <c r="U613">
        <v>-0.1111</v>
      </c>
      <c r="V613">
        <v>300</v>
      </c>
      <c r="W613">
        <v>5.6300000000000003E-2</v>
      </c>
      <c r="X613">
        <v>-0.27179999999999999</v>
      </c>
      <c r="Y613">
        <v>683</v>
      </c>
      <c r="Z613">
        <v>-7.1999999999999995E-2</v>
      </c>
      <c r="AA613">
        <v>0.1106</v>
      </c>
      <c r="AB613">
        <v>126.03445000000001</v>
      </c>
      <c r="AC613">
        <v>1.61E-2</v>
      </c>
      <c r="AD613">
        <v>6.1499999999999999E-2</v>
      </c>
      <c r="AE613">
        <v>2158.5</v>
      </c>
      <c r="AF613">
        <v>2.52E-2</v>
      </c>
      <c r="AG613">
        <v>1.8200000000000001E-2</v>
      </c>
      <c r="AH613">
        <v>681325.02480000001</v>
      </c>
      <c r="AI613">
        <v>-2.2100000000000002E-2</v>
      </c>
      <c r="AJ613">
        <v>0.33119999999999999</v>
      </c>
      <c r="AK613">
        <v>3318</v>
      </c>
      <c r="AL613">
        <v>2.1899999999999999E-2</v>
      </c>
      <c r="AM613">
        <v>-0.13300000000000001</v>
      </c>
      <c r="AN613">
        <v>0.259203036</v>
      </c>
      <c r="AO613">
        <v>-3.39E-2</v>
      </c>
      <c r="AP613">
        <v>6.7699999999999996E-2</v>
      </c>
    </row>
    <row r="614" spans="1:42">
      <c r="A614">
        <v>202003</v>
      </c>
      <c r="B614" t="s">
        <v>2008</v>
      </c>
      <c r="C614" t="s">
        <v>2205</v>
      </c>
      <c r="D614" t="s">
        <v>2206</v>
      </c>
      <c r="E614" s="6">
        <f t="shared" si="18"/>
        <v>43891</v>
      </c>
      <c r="F614" s="6" t="str">
        <f t="shared" si="19"/>
        <v>Idaho-43921</v>
      </c>
      <c r="G614">
        <v>382400</v>
      </c>
      <c r="H614">
        <v>1.4999999999999999E-2</v>
      </c>
      <c r="I614">
        <v>0.1268</v>
      </c>
      <c r="J614">
        <v>5394</v>
      </c>
      <c r="K614">
        <v>5.9999999999999995E-4</v>
      </c>
      <c r="L614">
        <v>-0.18940000000000001</v>
      </c>
      <c r="M614">
        <v>48</v>
      </c>
      <c r="N614">
        <v>-0.34246575299999998</v>
      </c>
      <c r="O614">
        <v>-0.186440678</v>
      </c>
      <c r="P614">
        <v>3076</v>
      </c>
      <c r="Q614">
        <v>0.2586</v>
      </c>
      <c r="R614">
        <v>0.13930000000000001</v>
      </c>
      <c r="S614">
        <v>176</v>
      </c>
      <c r="T614">
        <v>-0.77200000000000002</v>
      </c>
      <c r="U614">
        <v>-0.26669999999999999</v>
      </c>
      <c r="V614">
        <v>1132</v>
      </c>
      <c r="W614">
        <v>0.45879999999999999</v>
      </c>
      <c r="X614">
        <v>-7.8200000000000006E-2</v>
      </c>
      <c r="Y614">
        <v>767</v>
      </c>
      <c r="Z614">
        <v>2.2700000000000001E-2</v>
      </c>
      <c r="AA614">
        <v>0.191</v>
      </c>
      <c r="AB614">
        <v>182.06491700000001</v>
      </c>
      <c r="AC614">
        <v>2.7300000000000001E-2</v>
      </c>
      <c r="AD614">
        <v>0.12280000000000001</v>
      </c>
      <c r="AE614">
        <v>2175.5</v>
      </c>
      <c r="AF614">
        <v>1.1999999999999999E-3</v>
      </c>
      <c r="AG614">
        <v>1.7299999999999999E-2</v>
      </c>
      <c r="AH614">
        <v>617832.29949999996</v>
      </c>
      <c r="AI614">
        <v>1.06E-2</v>
      </c>
      <c r="AJ614">
        <v>9.7299999999999998E-2</v>
      </c>
      <c r="AK614">
        <v>6161</v>
      </c>
      <c r="AL614">
        <v>3.3E-3</v>
      </c>
      <c r="AM614">
        <v>-0.15579999999999999</v>
      </c>
      <c r="AN614">
        <v>0.142195032</v>
      </c>
      <c r="AO614">
        <v>3.0999999999999999E-3</v>
      </c>
      <c r="AP614">
        <v>4.5400000000000003E-2</v>
      </c>
    </row>
    <row r="615" spans="1:42">
      <c r="A615">
        <v>202003</v>
      </c>
      <c r="B615" t="s">
        <v>2008</v>
      </c>
      <c r="C615" t="s">
        <v>2135</v>
      </c>
      <c r="D615" t="s">
        <v>2136</v>
      </c>
      <c r="E615" s="6">
        <f t="shared" si="18"/>
        <v>43891</v>
      </c>
      <c r="F615" s="6" t="str">
        <f t="shared" si="19"/>
        <v>Pennsylvania-43921</v>
      </c>
      <c r="G615">
        <v>229950</v>
      </c>
      <c r="H615">
        <v>2.1999999999999999E-2</v>
      </c>
      <c r="I615">
        <v>0.10299999999999999</v>
      </c>
      <c r="J615">
        <v>30706</v>
      </c>
      <c r="K615">
        <v>-1.46E-2</v>
      </c>
      <c r="L615">
        <v>-0.23280000000000001</v>
      </c>
      <c r="M615">
        <v>71</v>
      </c>
      <c r="N615">
        <v>-0.26041666699999999</v>
      </c>
      <c r="O615">
        <v>-0.18390804599999999</v>
      </c>
      <c r="P615">
        <v>12068</v>
      </c>
      <c r="Q615">
        <v>8.6400000000000005E-2</v>
      </c>
      <c r="R615">
        <v>-0.15279999999999999</v>
      </c>
      <c r="S615">
        <v>496</v>
      </c>
      <c r="T615">
        <v>-0.1268</v>
      </c>
      <c r="U615">
        <v>-0.38</v>
      </c>
      <c r="V615">
        <v>6260</v>
      </c>
      <c r="W615">
        <v>-7.6200000000000004E-2</v>
      </c>
      <c r="X615">
        <v>-0.29949999999999999</v>
      </c>
      <c r="Y615">
        <v>10113</v>
      </c>
      <c r="Z615">
        <v>0.1401</v>
      </c>
      <c r="AA615">
        <v>9.7999999999999997E-3</v>
      </c>
      <c r="AB615">
        <v>113.25</v>
      </c>
      <c r="AC615">
        <v>3.0599999999999999E-2</v>
      </c>
      <c r="AD615">
        <v>0.2384</v>
      </c>
      <c r="AE615">
        <v>1691</v>
      </c>
      <c r="AF615">
        <v>8.3000000000000001E-3</v>
      </c>
      <c r="AG615">
        <v>0.15240000000000001</v>
      </c>
      <c r="AH615">
        <v>339198.12040000001</v>
      </c>
      <c r="AI615">
        <v>2.64E-2</v>
      </c>
      <c r="AJ615">
        <v>0.1048</v>
      </c>
      <c r="AK615">
        <v>40819</v>
      </c>
      <c r="AL615">
        <v>1.9699999999999999E-2</v>
      </c>
      <c r="AM615">
        <v>-0.1842</v>
      </c>
      <c r="AN615">
        <v>0.32934931299999998</v>
      </c>
      <c r="AO615">
        <v>4.4699999999999997E-2</v>
      </c>
      <c r="AP615">
        <v>7.9100000000000004E-2</v>
      </c>
    </row>
    <row r="616" spans="1:42">
      <c r="A616">
        <v>202003</v>
      </c>
      <c r="B616" t="s">
        <v>2008</v>
      </c>
      <c r="C616" t="s">
        <v>2209</v>
      </c>
      <c r="D616" t="s">
        <v>2210</v>
      </c>
      <c r="E616" s="6">
        <f t="shared" si="18"/>
        <v>43891</v>
      </c>
      <c r="F616" s="6" t="str">
        <f t="shared" si="19"/>
        <v>Missouri-43921</v>
      </c>
      <c r="G616">
        <v>209450</v>
      </c>
      <c r="H616">
        <v>4.7800000000000002E-2</v>
      </c>
      <c r="I616">
        <v>4.58E-2</v>
      </c>
      <c r="J616">
        <v>17919</v>
      </c>
      <c r="K616">
        <v>-1.52E-2</v>
      </c>
      <c r="L616">
        <v>-0.16450000000000001</v>
      </c>
      <c r="M616">
        <v>69.5</v>
      </c>
      <c r="N616">
        <v>-0.26063829799999999</v>
      </c>
      <c r="O616">
        <v>-0.10897435900000001</v>
      </c>
      <c r="P616">
        <v>7304</v>
      </c>
      <c r="Q616">
        <v>0.13350000000000001</v>
      </c>
      <c r="R616">
        <v>-3.8399999999999997E-2</v>
      </c>
      <c r="S616">
        <v>328</v>
      </c>
      <c r="T616">
        <v>7.8899999999999998E-2</v>
      </c>
      <c r="U616">
        <v>0.34429999999999999</v>
      </c>
      <c r="V616">
        <v>3544</v>
      </c>
      <c r="W616">
        <v>9.2499999999999999E-2</v>
      </c>
      <c r="X616">
        <v>-0.1857</v>
      </c>
      <c r="Y616">
        <v>11089</v>
      </c>
      <c r="Z616">
        <v>0.1711</v>
      </c>
      <c r="AA616">
        <v>0.52659999999999996</v>
      </c>
      <c r="AB616">
        <v>109.2509766</v>
      </c>
      <c r="AC616">
        <v>6.3E-3</v>
      </c>
      <c r="AD616">
        <v>3.9899999999999998E-2</v>
      </c>
      <c r="AE616">
        <v>1782</v>
      </c>
      <c r="AF616">
        <v>2.12E-2</v>
      </c>
      <c r="AG616">
        <v>2.1999999999999999E-2</v>
      </c>
      <c r="AH616">
        <v>286347.4816</v>
      </c>
      <c r="AI616">
        <v>2.3900000000000001E-2</v>
      </c>
      <c r="AJ616">
        <v>5.04E-2</v>
      </c>
      <c r="AK616">
        <v>29008</v>
      </c>
      <c r="AL616">
        <v>4.8500000000000001E-2</v>
      </c>
      <c r="AM616">
        <v>1.03E-2</v>
      </c>
      <c r="AN616">
        <v>0.61884033699999996</v>
      </c>
      <c r="AO616">
        <v>9.8500000000000004E-2</v>
      </c>
      <c r="AP616">
        <v>0.2802</v>
      </c>
    </row>
    <row r="617" spans="1:42">
      <c r="A617">
        <v>202003</v>
      </c>
      <c r="B617" t="s">
        <v>2008</v>
      </c>
      <c r="C617" t="s">
        <v>2213</v>
      </c>
      <c r="D617" t="s">
        <v>2214</v>
      </c>
      <c r="E617" s="6">
        <f t="shared" si="18"/>
        <v>43891</v>
      </c>
      <c r="F617" s="6" t="str">
        <f t="shared" si="19"/>
        <v>Alabama-43921</v>
      </c>
      <c r="G617">
        <v>243500</v>
      </c>
      <c r="H617">
        <v>1.8800000000000001E-2</v>
      </c>
      <c r="I617">
        <v>7.7399999999999997E-2</v>
      </c>
      <c r="J617">
        <v>18565</v>
      </c>
      <c r="K617">
        <v>-1.6400000000000001E-2</v>
      </c>
      <c r="L617">
        <v>-0.1772</v>
      </c>
      <c r="M617">
        <v>70</v>
      </c>
      <c r="N617">
        <v>-0.23076923099999999</v>
      </c>
      <c r="O617">
        <v>-0.186046512</v>
      </c>
      <c r="P617">
        <v>6308</v>
      </c>
      <c r="Q617">
        <v>4.8500000000000001E-2</v>
      </c>
      <c r="R617">
        <v>3.1399999999999997E-2</v>
      </c>
      <c r="S617">
        <v>596</v>
      </c>
      <c r="T617">
        <v>-0.15820000000000001</v>
      </c>
      <c r="U617">
        <v>0.33040000000000003</v>
      </c>
      <c r="V617">
        <v>3560</v>
      </c>
      <c r="W617">
        <v>4.4600000000000001E-2</v>
      </c>
      <c r="X617">
        <v>-0.13420000000000001</v>
      </c>
      <c r="Y617">
        <v>5524</v>
      </c>
      <c r="Z617">
        <v>0.40989999999999999</v>
      </c>
      <c r="AA617">
        <v>1.3738999999999999</v>
      </c>
      <c r="AB617">
        <v>110.4982864</v>
      </c>
      <c r="AC617">
        <v>1.84E-2</v>
      </c>
      <c r="AD617">
        <v>5.7299999999999997E-2</v>
      </c>
      <c r="AE617">
        <v>2021</v>
      </c>
      <c r="AF617">
        <v>8.0000000000000002E-3</v>
      </c>
      <c r="AG617">
        <v>2.53E-2</v>
      </c>
      <c r="AH617">
        <v>318826.2598</v>
      </c>
      <c r="AI617">
        <v>2.6499999999999999E-2</v>
      </c>
      <c r="AJ617">
        <v>6.8500000000000005E-2</v>
      </c>
      <c r="AK617">
        <v>24089</v>
      </c>
      <c r="AL617">
        <v>5.6899999999999999E-2</v>
      </c>
      <c r="AM617">
        <v>-3.2099999999999997E-2</v>
      </c>
      <c r="AN617">
        <v>0.29754915199999998</v>
      </c>
      <c r="AO617">
        <v>0.09</v>
      </c>
      <c r="AP617">
        <v>0.19439999999999999</v>
      </c>
    </row>
    <row r="618" spans="1:42">
      <c r="A618">
        <v>202003</v>
      </c>
      <c r="B618" t="s">
        <v>2008</v>
      </c>
      <c r="C618" t="s">
        <v>2149</v>
      </c>
      <c r="D618" t="s">
        <v>2150</v>
      </c>
      <c r="E618" s="6">
        <f t="shared" si="18"/>
        <v>43891</v>
      </c>
      <c r="F618" s="6" t="str">
        <f t="shared" si="19"/>
        <v>Alaska-43921</v>
      </c>
      <c r="G618">
        <v>292450</v>
      </c>
      <c r="H618">
        <v>8.8000000000000005E-3</v>
      </c>
      <c r="I618">
        <v>3.0000000000000001E-3</v>
      </c>
      <c r="J618">
        <v>2199</v>
      </c>
      <c r="K618">
        <v>-2.3E-3</v>
      </c>
      <c r="L618">
        <v>-0.21299999999999999</v>
      </c>
      <c r="M618">
        <v>68</v>
      </c>
      <c r="N618">
        <v>-0.28421052600000002</v>
      </c>
      <c r="O618">
        <v>-0.11688311699999999</v>
      </c>
      <c r="P618">
        <v>804</v>
      </c>
      <c r="Q618">
        <v>0.25629999999999997</v>
      </c>
      <c r="R618">
        <v>-0.13730000000000001</v>
      </c>
      <c r="S618">
        <v>28</v>
      </c>
      <c r="T618">
        <v>0.75</v>
      </c>
      <c r="U618">
        <v>-0.66669999999999996</v>
      </c>
      <c r="V618">
        <v>440</v>
      </c>
      <c r="W618">
        <v>-4.3499999999999997E-2</v>
      </c>
      <c r="X618">
        <v>-0.47620000000000001</v>
      </c>
      <c r="Y618">
        <v>102</v>
      </c>
      <c r="Z618">
        <v>0.54549999999999998</v>
      </c>
      <c r="AB618">
        <v>170.4449745</v>
      </c>
      <c r="AC618">
        <v>1E-3</v>
      </c>
      <c r="AD618">
        <v>8.0999999999999996E-3</v>
      </c>
      <c r="AE618">
        <v>1716</v>
      </c>
      <c r="AF618">
        <v>1.54E-2</v>
      </c>
      <c r="AG618">
        <v>-4.8999999999999998E-3</v>
      </c>
      <c r="AH618">
        <v>334389.61930000002</v>
      </c>
      <c r="AI618">
        <v>1.4500000000000001E-2</v>
      </c>
      <c r="AJ618">
        <v>2.0199999999999999E-2</v>
      </c>
      <c r="AK618">
        <v>2301</v>
      </c>
      <c r="AL618">
        <v>1.37E-2</v>
      </c>
      <c r="AM618">
        <v>-0.1764</v>
      </c>
      <c r="AN618">
        <v>4.6384719999999997E-2</v>
      </c>
      <c r="AO618">
        <v>1.6400000000000001E-2</v>
      </c>
      <c r="AP618">
        <v>4.6399999999999997E-2</v>
      </c>
    </row>
    <row r="619" spans="1:42">
      <c r="A619">
        <v>202003</v>
      </c>
      <c r="B619" t="s">
        <v>2008</v>
      </c>
      <c r="C619" t="s">
        <v>2143</v>
      </c>
      <c r="D619" t="s">
        <v>2144</v>
      </c>
      <c r="E619" s="6">
        <f t="shared" si="18"/>
        <v>43891</v>
      </c>
      <c r="F619" s="6" t="str">
        <f t="shared" si="19"/>
        <v>Mississippi-43921</v>
      </c>
      <c r="G619">
        <v>205000</v>
      </c>
      <c r="H619">
        <v>3.0200000000000001E-2</v>
      </c>
      <c r="I619">
        <v>4.19E-2</v>
      </c>
      <c r="J619">
        <v>9293</v>
      </c>
      <c r="K619">
        <v>-1.06E-2</v>
      </c>
      <c r="L619">
        <v>-0.1336</v>
      </c>
      <c r="M619">
        <v>92</v>
      </c>
      <c r="N619">
        <v>-0.106796117</v>
      </c>
      <c r="O619">
        <v>-0.08</v>
      </c>
      <c r="P619">
        <v>2620</v>
      </c>
      <c r="Q619">
        <v>0.1235</v>
      </c>
      <c r="R619">
        <v>1.5E-3</v>
      </c>
      <c r="S619">
        <v>156</v>
      </c>
      <c r="T619">
        <v>0.3448</v>
      </c>
      <c r="U619">
        <v>0.3</v>
      </c>
      <c r="V619">
        <v>1496</v>
      </c>
      <c r="W619">
        <v>-3.61E-2</v>
      </c>
      <c r="X619">
        <v>-0.19739999999999999</v>
      </c>
      <c r="Y619">
        <v>3185</v>
      </c>
      <c r="Z619">
        <v>0.13139999999999999</v>
      </c>
      <c r="AA619">
        <v>0.28220000000000001</v>
      </c>
      <c r="AB619">
        <v>98.074672519999993</v>
      </c>
      <c r="AC619">
        <v>1.7000000000000001E-2</v>
      </c>
      <c r="AD619">
        <v>7.6999999999999999E-2</v>
      </c>
      <c r="AE619">
        <v>2000</v>
      </c>
      <c r="AF619">
        <v>1.47E-2</v>
      </c>
      <c r="AG619">
        <v>4.3799999999999999E-2</v>
      </c>
      <c r="AH619">
        <v>265537.82179999998</v>
      </c>
      <c r="AI619">
        <v>2.4799999999999999E-2</v>
      </c>
      <c r="AJ619">
        <v>3.6700000000000003E-2</v>
      </c>
      <c r="AK619">
        <v>12478</v>
      </c>
      <c r="AL619">
        <v>2.2100000000000002E-2</v>
      </c>
      <c r="AM619">
        <v>-5.5399999999999998E-2</v>
      </c>
      <c r="AN619">
        <v>0.34273108800000002</v>
      </c>
      <c r="AO619">
        <v>4.2999999999999997E-2</v>
      </c>
      <c r="AP619">
        <v>0.1111</v>
      </c>
    </row>
    <row r="620" spans="1:42">
      <c r="A620">
        <v>202003</v>
      </c>
      <c r="B620" t="s">
        <v>2008</v>
      </c>
      <c r="C620" t="s">
        <v>2171</v>
      </c>
      <c r="D620" t="s">
        <v>2172</v>
      </c>
      <c r="E620" s="6">
        <f t="shared" si="18"/>
        <v>43891</v>
      </c>
      <c r="F620" s="6" t="str">
        <f t="shared" si="19"/>
        <v>Minnesota-43921</v>
      </c>
      <c r="G620">
        <v>302500</v>
      </c>
      <c r="H620">
        <v>2.5399999999999999E-2</v>
      </c>
      <c r="I620">
        <v>2.8299999999999999E-2</v>
      </c>
      <c r="J620">
        <v>15514</v>
      </c>
      <c r="K620">
        <v>6.4699999999999994E-2</v>
      </c>
      <c r="L620">
        <v>-2.5000000000000001E-3</v>
      </c>
      <c r="M620">
        <v>49</v>
      </c>
      <c r="N620">
        <v>-0.42352941199999999</v>
      </c>
      <c r="O620">
        <v>-0.15517241400000001</v>
      </c>
      <c r="P620">
        <v>8752</v>
      </c>
      <c r="Q620">
        <v>0.4254</v>
      </c>
      <c r="R620">
        <v>0.30549999999999999</v>
      </c>
      <c r="S620">
        <v>252</v>
      </c>
      <c r="T620">
        <v>0.4</v>
      </c>
      <c r="U620">
        <v>0.43180000000000002</v>
      </c>
      <c r="V620">
        <v>2732</v>
      </c>
      <c r="W620">
        <v>0.24859999999999999</v>
      </c>
      <c r="X620">
        <v>0.23730000000000001</v>
      </c>
      <c r="Y620">
        <v>8653</v>
      </c>
      <c r="Z620">
        <v>0.29559999999999997</v>
      </c>
      <c r="AA620">
        <v>8.5800000000000001E-2</v>
      </c>
      <c r="AB620">
        <v>150.7025174</v>
      </c>
      <c r="AC620">
        <v>0.01</v>
      </c>
      <c r="AD620">
        <v>4.58E-2</v>
      </c>
      <c r="AE620">
        <v>2014</v>
      </c>
      <c r="AF620">
        <v>1.72E-2</v>
      </c>
      <c r="AG620">
        <v>-1.6899999999999998E-2</v>
      </c>
      <c r="AH620">
        <v>397383.1005</v>
      </c>
      <c r="AI620">
        <v>2.4E-2</v>
      </c>
      <c r="AJ620">
        <v>2.9100000000000001E-2</v>
      </c>
      <c r="AK620">
        <v>24167</v>
      </c>
      <c r="AL620">
        <v>0.13730000000000001</v>
      </c>
      <c r="AM620">
        <v>2.7400000000000001E-2</v>
      </c>
      <c r="AN620">
        <v>0.55775428599999999</v>
      </c>
      <c r="AO620">
        <v>9.9400000000000002E-2</v>
      </c>
      <c r="AP620">
        <v>4.5400000000000003E-2</v>
      </c>
    </row>
    <row r="621" spans="1:42">
      <c r="A621">
        <v>202003</v>
      </c>
      <c r="B621" t="s">
        <v>2008</v>
      </c>
      <c r="C621" t="s">
        <v>2191</v>
      </c>
      <c r="D621" t="s">
        <v>2192</v>
      </c>
      <c r="E621" s="6">
        <f t="shared" si="18"/>
        <v>43891</v>
      </c>
      <c r="F621" s="6" t="str">
        <f t="shared" si="19"/>
        <v>South dakota-43921</v>
      </c>
      <c r="G621">
        <v>246450</v>
      </c>
      <c r="H621">
        <v>2.7300000000000001E-2</v>
      </c>
      <c r="I621">
        <v>3.4799999999999998E-2</v>
      </c>
      <c r="J621">
        <v>3121</v>
      </c>
      <c r="K621">
        <v>3.7199999999999997E-2</v>
      </c>
      <c r="L621">
        <v>-3.85E-2</v>
      </c>
      <c r="M621">
        <v>59</v>
      </c>
      <c r="N621">
        <v>-0.297619048</v>
      </c>
      <c r="O621">
        <v>-0.106060606</v>
      </c>
      <c r="P621">
        <v>1192</v>
      </c>
      <c r="Q621">
        <v>0.36699999999999999</v>
      </c>
      <c r="R621">
        <v>0.35449999999999998</v>
      </c>
      <c r="S621">
        <v>12</v>
      </c>
      <c r="T621">
        <v>-0.4</v>
      </c>
      <c r="U621">
        <v>-0.57140000000000002</v>
      </c>
      <c r="V621">
        <v>368</v>
      </c>
      <c r="W621">
        <v>0.122</v>
      </c>
      <c r="X621">
        <v>0.1084</v>
      </c>
      <c r="Y621">
        <v>614</v>
      </c>
      <c r="Z621">
        <v>0.1585</v>
      </c>
      <c r="AA621">
        <v>2.0097999999999998</v>
      </c>
      <c r="AB621">
        <v>128.2946546</v>
      </c>
      <c r="AC621">
        <v>1.9699999999999999E-2</v>
      </c>
      <c r="AD621">
        <v>6.5100000000000005E-2</v>
      </c>
      <c r="AE621">
        <v>1922.5</v>
      </c>
      <c r="AF621">
        <v>7.1000000000000004E-3</v>
      </c>
      <c r="AG621">
        <v>-3.4299999999999997E-2</v>
      </c>
      <c r="AH621">
        <v>316548.12770000001</v>
      </c>
      <c r="AI621">
        <v>1.54E-2</v>
      </c>
      <c r="AJ621">
        <v>7.2300000000000003E-2</v>
      </c>
      <c r="AK621">
        <v>3735</v>
      </c>
      <c r="AL621">
        <v>5.5399999999999998E-2</v>
      </c>
      <c r="AM621">
        <v>8.2600000000000007E-2</v>
      </c>
      <c r="AN621">
        <v>0.196731817</v>
      </c>
      <c r="AO621">
        <v>2.06E-2</v>
      </c>
      <c r="AP621">
        <v>0.13389999999999999</v>
      </c>
    </row>
    <row r="622" spans="1:42">
      <c r="A622">
        <v>202003</v>
      </c>
      <c r="B622" t="s">
        <v>2008</v>
      </c>
      <c r="C622" t="s">
        <v>2219</v>
      </c>
      <c r="D622" t="s">
        <v>2220</v>
      </c>
      <c r="E622" s="6">
        <f t="shared" si="18"/>
        <v>43891</v>
      </c>
      <c r="F622" s="6" t="str">
        <f t="shared" si="19"/>
        <v>Oklahoma-43921</v>
      </c>
      <c r="G622">
        <v>219900</v>
      </c>
      <c r="H622">
        <v>2.3300000000000001E-2</v>
      </c>
      <c r="I622">
        <v>0.1014</v>
      </c>
      <c r="J622">
        <v>12339</v>
      </c>
      <c r="K622">
        <v>-1.66E-2</v>
      </c>
      <c r="L622">
        <v>-0.17510000000000001</v>
      </c>
      <c r="M622">
        <v>57</v>
      </c>
      <c r="N622">
        <v>-0.197183099</v>
      </c>
      <c r="O622">
        <v>-9.5238094999999995E-2</v>
      </c>
      <c r="P622">
        <v>4900</v>
      </c>
      <c r="Q622">
        <v>0.1177</v>
      </c>
      <c r="R622">
        <v>-1.0500000000000001E-2</v>
      </c>
      <c r="S622">
        <v>136</v>
      </c>
      <c r="T622">
        <v>-0.34620000000000001</v>
      </c>
      <c r="U622">
        <v>-0.12820000000000001</v>
      </c>
      <c r="V622">
        <v>2424</v>
      </c>
      <c r="W622">
        <v>3.3E-3</v>
      </c>
      <c r="X622">
        <v>-0.23580000000000001</v>
      </c>
      <c r="Y622">
        <v>2999</v>
      </c>
      <c r="Z622">
        <v>0.1038</v>
      </c>
      <c r="AA622">
        <v>4.4900000000000002E-2</v>
      </c>
      <c r="AB622">
        <v>108.95255659999999</v>
      </c>
      <c r="AC622">
        <v>1.54E-2</v>
      </c>
      <c r="AD622">
        <v>8.4199999999999997E-2</v>
      </c>
      <c r="AE622">
        <v>1920</v>
      </c>
      <c r="AF622">
        <v>1.0500000000000001E-2</v>
      </c>
      <c r="AG622">
        <v>7.1999999999999998E-3</v>
      </c>
      <c r="AH622">
        <v>288413.0661</v>
      </c>
      <c r="AI622">
        <v>1.8499999999999999E-2</v>
      </c>
      <c r="AJ622">
        <v>6.9099999999999995E-2</v>
      </c>
      <c r="AK622">
        <v>15338</v>
      </c>
      <c r="AL622">
        <v>4.7999999999999996E-3</v>
      </c>
      <c r="AM622">
        <v>-0.13969999999999999</v>
      </c>
      <c r="AN622">
        <v>0.24305049000000001</v>
      </c>
      <c r="AO622">
        <v>2.6499999999999999E-2</v>
      </c>
      <c r="AP622">
        <v>5.1200000000000002E-2</v>
      </c>
    </row>
    <row r="623" spans="1:42">
      <c r="A623">
        <v>202003</v>
      </c>
      <c r="B623" t="s">
        <v>2008</v>
      </c>
      <c r="C623" t="s">
        <v>2167</v>
      </c>
      <c r="D623" t="s">
        <v>2168</v>
      </c>
      <c r="E623" s="6">
        <f t="shared" si="18"/>
        <v>43891</v>
      </c>
      <c r="F623" s="6" t="str">
        <f t="shared" si="19"/>
        <v>Kansas-43921</v>
      </c>
      <c r="G623">
        <v>189500</v>
      </c>
      <c r="H623">
        <v>7.6700000000000004E-2</v>
      </c>
      <c r="I623">
        <v>4.5100000000000001E-2</v>
      </c>
      <c r="J623">
        <v>7615</v>
      </c>
      <c r="K623">
        <v>-2.5700000000000001E-2</v>
      </c>
      <c r="L623">
        <v>-0.2114</v>
      </c>
      <c r="M623">
        <v>67</v>
      </c>
      <c r="N623">
        <v>-0.27173913</v>
      </c>
      <c r="O623">
        <v>-0.12987013</v>
      </c>
      <c r="P623">
        <v>3000</v>
      </c>
      <c r="Q623">
        <v>0.13639999999999999</v>
      </c>
      <c r="R623">
        <v>-8.9800000000000005E-2</v>
      </c>
      <c r="S623">
        <v>140</v>
      </c>
      <c r="T623">
        <v>0.129</v>
      </c>
      <c r="U623">
        <v>0</v>
      </c>
      <c r="V623">
        <v>1572</v>
      </c>
      <c r="W623">
        <v>0.11650000000000001</v>
      </c>
      <c r="X623">
        <v>-0.18629999999999999</v>
      </c>
      <c r="Y623">
        <v>4943</v>
      </c>
      <c r="Z623">
        <v>0.1744</v>
      </c>
      <c r="AA623">
        <v>3.9232999999999998</v>
      </c>
      <c r="AB623">
        <v>93.284281149999998</v>
      </c>
      <c r="AC623">
        <v>3.49E-2</v>
      </c>
      <c r="AD623">
        <v>5.4899999999999997E-2</v>
      </c>
      <c r="AE623">
        <v>1978</v>
      </c>
      <c r="AF623">
        <v>2.2800000000000001E-2</v>
      </c>
      <c r="AG623">
        <v>2.2800000000000001E-2</v>
      </c>
      <c r="AH623">
        <v>284306.56520000001</v>
      </c>
      <c r="AI623">
        <v>2.8199999999999999E-2</v>
      </c>
      <c r="AJ623">
        <v>5.1200000000000002E-2</v>
      </c>
      <c r="AK623">
        <v>12558</v>
      </c>
      <c r="AL623">
        <v>4.4299999999999999E-2</v>
      </c>
      <c r="AM623">
        <v>0.17799999999999999</v>
      </c>
      <c r="AN623">
        <v>0.64911359199999996</v>
      </c>
      <c r="AO623">
        <v>0.1106</v>
      </c>
      <c r="AP623">
        <v>0.54510000000000003</v>
      </c>
    </row>
    <row r="624" spans="1:42">
      <c r="A624">
        <v>202003</v>
      </c>
      <c r="B624" t="s">
        <v>2008</v>
      </c>
      <c r="C624" t="s">
        <v>2133</v>
      </c>
      <c r="D624" t="s">
        <v>2134</v>
      </c>
      <c r="E624" s="6">
        <f t="shared" si="18"/>
        <v>43891</v>
      </c>
      <c r="F624" s="6" t="str">
        <f t="shared" si="19"/>
        <v>Washington-43921</v>
      </c>
      <c r="G624">
        <v>472997.5</v>
      </c>
      <c r="H624">
        <v>2.8400000000000002E-2</v>
      </c>
      <c r="I624">
        <v>2.6800000000000001E-2</v>
      </c>
      <c r="J624">
        <v>11884</v>
      </c>
      <c r="K624">
        <v>8.8599999999999998E-2</v>
      </c>
      <c r="L624">
        <v>-0.1847</v>
      </c>
      <c r="M624">
        <v>39</v>
      </c>
      <c r="N624">
        <v>-0.390625</v>
      </c>
      <c r="O624">
        <v>-0.20408163300000001</v>
      </c>
      <c r="P624">
        <v>9036</v>
      </c>
      <c r="Q624">
        <v>0.2923</v>
      </c>
      <c r="R624">
        <v>7.6200000000000004E-2</v>
      </c>
      <c r="S624">
        <v>740</v>
      </c>
      <c r="T624">
        <v>-3.6499999999999998E-2</v>
      </c>
      <c r="U624">
        <v>1.1264000000000001</v>
      </c>
      <c r="V624">
        <v>2256</v>
      </c>
      <c r="W624">
        <v>0.3271</v>
      </c>
      <c r="X624">
        <v>-0.24299999999999999</v>
      </c>
      <c r="Y624">
        <v>11351</v>
      </c>
      <c r="Z624">
        <v>0.17649999999999999</v>
      </c>
      <c r="AA624">
        <v>0.48849999999999999</v>
      </c>
      <c r="AB624">
        <v>230.6916277</v>
      </c>
      <c r="AC624">
        <v>2.8000000000000001E-2</v>
      </c>
      <c r="AD624">
        <v>5.7599999999999998E-2</v>
      </c>
      <c r="AE624">
        <v>2019.5</v>
      </c>
      <c r="AF624">
        <v>-6.9999999999999999E-4</v>
      </c>
      <c r="AG624">
        <v>-2.1999999999999999E-2</v>
      </c>
      <c r="AH624">
        <v>658131.22270000004</v>
      </c>
      <c r="AI624">
        <v>1.6000000000000001E-3</v>
      </c>
      <c r="AJ624">
        <v>1.17E-2</v>
      </c>
      <c r="AK624">
        <v>23235</v>
      </c>
      <c r="AL624">
        <v>0.1298</v>
      </c>
      <c r="AM624">
        <v>4.65E-2</v>
      </c>
      <c r="AN624">
        <v>0.95514978100000003</v>
      </c>
      <c r="AO624">
        <v>7.1400000000000005E-2</v>
      </c>
      <c r="AP624">
        <v>0.432</v>
      </c>
    </row>
    <row r="625" spans="1:42">
      <c r="A625">
        <v>202003</v>
      </c>
      <c r="B625" t="s">
        <v>2008</v>
      </c>
      <c r="C625" t="s">
        <v>2145</v>
      </c>
      <c r="D625" t="s">
        <v>2146</v>
      </c>
      <c r="E625" s="6">
        <f t="shared" si="18"/>
        <v>43891</v>
      </c>
      <c r="F625" s="6" t="str">
        <f t="shared" si="19"/>
        <v>Indiana-43921</v>
      </c>
      <c r="G625">
        <v>209500</v>
      </c>
      <c r="H625">
        <v>6.4000000000000001E-2</v>
      </c>
      <c r="I625">
        <v>7.3099999999999998E-2</v>
      </c>
      <c r="J625">
        <v>13619</v>
      </c>
      <c r="K625">
        <v>-5.8400000000000001E-2</v>
      </c>
      <c r="L625">
        <v>-0.1986</v>
      </c>
      <c r="M625">
        <v>60</v>
      </c>
      <c r="N625">
        <v>-0.28571428599999998</v>
      </c>
      <c r="O625">
        <v>-0.15492957700000001</v>
      </c>
      <c r="P625">
        <v>6704</v>
      </c>
      <c r="Q625">
        <v>0.17949999999999999</v>
      </c>
      <c r="R625">
        <v>-4.3900000000000002E-2</v>
      </c>
      <c r="S625">
        <v>180</v>
      </c>
      <c r="T625">
        <v>-0.1176</v>
      </c>
      <c r="U625">
        <v>-0.22409999999999999</v>
      </c>
      <c r="V625">
        <v>3552</v>
      </c>
      <c r="W625">
        <v>-0.1075</v>
      </c>
      <c r="X625">
        <v>-0.14119999999999999</v>
      </c>
      <c r="Y625">
        <v>6840</v>
      </c>
      <c r="Z625">
        <v>0.20910000000000001</v>
      </c>
      <c r="AA625">
        <v>0.43940000000000001</v>
      </c>
      <c r="AB625">
        <v>100.6138107</v>
      </c>
      <c r="AC625">
        <v>2.9600000000000001E-2</v>
      </c>
      <c r="AD625">
        <v>7.1900000000000006E-2</v>
      </c>
      <c r="AE625">
        <v>1940.5</v>
      </c>
      <c r="AF625">
        <v>1.9199999999999998E-2</v>
      </c>
      <c r="AG625">
        <v>1E-4</v>
      </c>
      <c r="AH625">
        <v>273845.38679999998</v>
      </c>
      <c r="AI625">
        <v>4.2900000000000001E-2</v>
      </c>
      <c r="AJ625">
        <v>4.5699999999999998E-2</v>
      </c>
      <c r="AK625">
        <v>20459</v>
      </c>
      <c r="AL625">
        <v>1.6799999999999999E-2</v>
      </c>
      <c r="AM625">
        <v>-5.9200000000000003E-2</v>
      </c>
      <c r="AN625">
        <v>0.502239518</v>
      </c>
      <c r="AO625">
        <v>0.1111</v>
      </c>
      <c r="AP625">
        <v>0.22259999999999999</v>
      </c>
    </row>
    <row r="626" spans="1:42">
      <c r="A626">
        <v>202003</v>
      </c>
      <c r="B626" t="s">
        <v>2008</v>
      </c>
      <c r="C626" t="s">
        <v>2201</v>
      </c>
      <c r="D626" t="s">
        <v>2202</v>
      </c>
      <c r="E626" s="6">
        <f t="shared" si="18"/>
        <v>43891</v>
      </c>
      <c r="F626" s="6" t="str">
        <f t="shared" si="19"/>
        <v>Montana-43921</v>
      </c>
      <c r="G626">
        <v>352450</v>
      </c>
      <c r="H626">
        <v>9.9000000000000008E-3</v>
      </c>
      <c r="I626">
        <v>1.7500000000000002E-2</v>
      </c>
      <c r="J626">
        <v>4788</v>
      </c>
      <c r="K626">
        <v>1.5900000000000001E-2</v>
      </c>
      <c r="L626">
        <v>-0.21679999999999999</v>
      </c>
      <c r="M626">
        <v>123.5</v>
      </c>
      <c r="N626">
        <v>-0.105072464</v>
      </c>
      <c r="O626">
        <v>-7.8358208999999998E-2</v>
      </c>
      <c r="P626">
        <v>1452</v>
      </c>
      <c r="Q626">
        <v>0.3105</v>
      </c>
      <c r="R626">
        <v>2.2499999999999999E-2</v>
      </c>
      <c r="S626">
        <v>36</v>
      </c>
      <c r="T626">
        <v>-0.4</v>
      </c>
      <c r="U626">
        <v>0.125</v>
      </c>
      <c r="V626">
        <v>580</v>
      </c>
      <c r="W626">
        <v>0.23930000000000001</v>
      </c>
      <c r="X626">
        <v>-5.8400000000000001E-2</v>
      </c>
      <c r="Y626">
        <v>2266</v>
      </c>
      <c r="Z626">
        <v>0.1615</v>
      </c>
      <c r="AA626">
        <v>0.54249999999999998</v>
      </c>
      <c r="AB626">
        <v>176.05438670000001</v>
      </c>
      <c r="AC626">
        <v>1E-3</v>
      </c>
      <c r="AD626">
        <v>6.4699999999999994E-2</v>
      </c>
      <c r="AE626">
        <v>2100</v>
      </c>
      <c r="AF626">
        <v>5.3E-3</v>
      </c>
      <c r="AG626">
        <v>-2E-3</v>
      </c>
      <c r="AH626">
        <v>657365.60499999998</v>
      </c>
      <c r="AI626">
        <v>-4.0000000000000001E-3</v>
      </c>
      <c r="AJ626">
        <v>8.3000000000000004E-2</v>
      </c>
      <c r="AK626">
        <v>7054</v>
      </c>
      <c r="AL626">
        <v>5.8500000000000003E-2</v>
      </c>
      <c r="AM626">
        <v>-6.9599999999999995E-2</v>
      </c>
      <c r="AN626">
        <v>0.47326649999999998</v>
      </c>
      <c r="AO626">
        <v>5.9299999999999999E-2</v>
      </c>
      <c r="AP626">
        <v>0.23300000000000001</v>
      </c>
    </row>
    <row r="627" spans="1:42">
      <c r="A627">
        <v>202003</v>
      </c>
      <c r="B627" t="s">
        <v>2008</v>
      </c>
      <c r="C627" t="s">
        <v>2215</v>
      </c>
      <c r="D627" t="s">
        <v>2216</v>
      </c>
      <c r="E627" s="6">
        <f t="shared" si="18"/>
        <v>43891</v>
      </c>
      <c r="F627" s="6" t="str">
        <f t="shared" si="19"/>
        <v>Texas-43921</v>
      </c>
      <c r="G627">
        <v>294750</v>
      </c>
      <c r="H627">
        <v>1.89E-2</v>
      </c>
      <c r="I627">
        <v>8.8999999999999999E-3</v>
      </c>
      <c r="J627">
        <v>92419</v>
      </c>
      <c r="K627">
        <v>2.5100000000000001E-2</v>
      </c>
      <c r="L627">
        <v>-7.2599999999999998E-2</v>
      </c>
      <c r="M627">
        <v>54.5</v>
      </c>
      <c r="N627">
        <v>-0.18656716400000001</v>
      </c>
      <c r="O627">
        <v>-6.0344828000000003E-2</v>
      </c>
      <c r="P627">
        <v>39556</v>
      </c>
      <c r="Q627">
        <v>0.1231</v>
      </c>
      <c r="R627">
        <v>4.8899999999999999E-2</v>
      </c>
      <c r="S627">
        <v>3824</v>
      </c>
      <c r="T627">
        <v>-0.12529999999999999</v>
      </c>
      <c r="U627">
        <v>-1.54E-2</v>
      </c>
      <c r="V627">
        <v>24996</v>
      </c>
      <c r="W627">
        <v>9.0800000000000006E-2</v>
      </c>
      <c r="X627">
        <v>-8.4500000000000006E-2</v>
      </c>
      <c r="Y627">
        <v>43075</v>
      </c>
      <c r="Z627">
        <v>0.1154</v>
      </c>
      <c r="AA627">
        <v>9.0899999999999995E-2</v>
      </c>
      <c r="AB627">
        <v>133.828125</v>
      </c>
      <c r="AC627">
        <v>8.6E-3</v>
      </c>
      <c r="AD627">
        <v>3.56E-2</v>
      </c>
      <c r="AE627">
        <v>2181.5</v>
      </c>
      <c r="AF627">
        <v>3.8999999999999998E-3</v>
      </c>
      <c r="AG627">
        <v>-2.3099999999999999E-2</v>
      </c>
      <c r="AH627">
        <v>415461.2696</v>
      </c>
      <c r="AI627">
        <v>1.54E-2</v>
      </c>
      <c r="AJ627">
        <v>2.0500000000000001E-2</v>
      </c>
      <c r="AK627">
        <v>135494</v>
      </c>
      <c r="AL627">
        <v>5.2200000000000003E-2</v>
      </c>
      <c r="AM627">
        <v>-2.6200000000000001E-2</v>
      </c>
      <c r="AN627">
        <v>0.46608381399999999</v>
      </c>
      <c r="AO627">
        <v>3.7699999999999997E-2</v>
      </c>
      <c r="AP627">
        <v>6.9900000000000004E-2</v>
      </c>
    </row>
    <row r="628" spans="1:42">
      <c r="A628">
        <v>202003</v>
      </c>
      <c r="B628" t="s">
        <v>2008</v>
      </c>
      <c r="C628" t="s">
        <v>2131</v>
      </c>
      <c r="D628" t="s">
        <v>2132</v>
      </c>
      <c r="E628" s="6">
        <f t="shared" si="18"/>
        <v>43891</v>
      </c>
      <c r="F628" s="6" t="str">
        <f t="shared" si="19"/>
        <v>South carolina-43921</v>
      </c>
      <c r="G628">
        <v>281707.5</v>
      </c>
      <c r="H628">
        <v>6.4999999999999997E-3</v>
      </c>
      <c r="I628">
        <v>8.9999999999999993E-3</v>
      </c>
      <c r="J628">
        <v>25366</v>
      </c>
      <c r="K628">
        <v>-1.1000000000000001E-3</v>
      </c>
      <c r="L628">
        <v>-0.1249</v>
      </c>
      <c r="M628">
        <v>70.5</v>
      </c>
      <c r="N628">
        <v>-0.21666666700000001</v>
      </c>
      <c r="O628">
        <v>-3.4246575000000001E-2</v>
      </c>
      <c r="P628">
        <v>8728</v>
      </c>
      <c r="Q628">
        <v>0.1207</v>
      </c>
      <c r="R628">
        <v>8.9999999999999998E-4</v>
      </c>
      <c r="S628">
        <v>844</v>
      </c>
      <c r="T628">
        <v>-0.1492</v>
      </c>
      <c r="U628">
        <v>-4.9500000000000002E-2</v>
      </c>
      <c r="V628">
        <v>5804</v>
      </c>
      <c r="W628">
        <v>6.1999999999999998E-3</v>
      </c>
      <c r="X628">
        <v>-0.1399</v>
      </c>
      <c r="Y628">
        <v>11825</v>
      </c>
      <c r="Z628">
        <v>9.0499999999999997E-2</v>
      </c>
      <c r="AA628">
        <v>8.5599999999999996E-2</v>
      </c>
      <c r="AB628">
        <v>128.56842</v>
      </c>
      <c r="AC628">
        <v>1.46E-2</v>
      </c>
      <c r="AD628">
        <v>9.4600000000000004E-2</v>
      </c>
      <c r="AE628">
        <v>1759.5</v>
      </c>
      <c r="AF628">
        <v>3.0999999999999999E-3</v>
      </c>
      <c r="AG628">
        <v>2.7099999999999999E-2</v>
      </c>
      <c r="AH628">
        <v>426088.60570000001</v>
      </c>
      <c r="AI628">
        <v>9.7999999999999997E-3</v>
      </c>
      <c r="AJ628">
        <v>2.7099999999999999E-2</v>
      </c>
      <c r="AK628">
        <v>37191</v>
      </c>
      <c r="AL628">
        <v>2.63E-2</v>
      </c>
      <c r="AM628">
        <v>-6.7400000000000002E-2</v>
      </c>
      <c r="AN628">
        <v>0.46617519499999999</v>
      </c>
      <c r="AO628">
        <v>3.9199999999999999E-2</v>
      </c>
      <c r="AP628">
        <v>9.0399999999999994E-2</v>
      </c>
    </row>
    <row r="629" spans="1:42">
      <c r="A629">
        <v>202003</v>
      </c>
      <c r="B629" t="s">
        <v>2008</v>
      </c>
      <c r="C629" t="s">
        <v>2159</v>
      </c>
      <c r="D629" t="s">
        <v>2160</v>
      </c>
      <c r="E629" s="6">
        <f t="shared" si="18"/>
        <v>43891</v>
      </c>
      <c r="F629" s="6" t="str">
        <f t="shared" si="19"/>
        <v>Maine-43921</v>
      </c>
      <c r="G629">
        <v>266950</v>
      </c>
      <c r="H629">
        <v>6.8199999999999997E-2</v>
      </c>
      <c r="I629">
        <v>9.3200000000000005E-2</v>
      </c>
      <c r="J629">
        <v>5713</v>
      </c>
      <c r="K629">
        <v>-2.4899999999999999E-2</v>
      </c>
      <c r="L629">
        <v>-0.21110000000000001</v>
      </c>
      <c r="M629">
        <v>142</v>
      </c>
      <c r="N629">
        <v>-2.0689655000000001E-2</v>
      </c>
      <c r="O629">
        <v>-0.101265823</v>
      </c>
      <c r="P629">
        <v>1504</v>
      </c>
      <c r="Q629">
        <v>0.33810000000000001</v>
      </c>
      <c r="R629">
        <v>-1.0500000000000001E-2</v>
      </c>
      <c r="S629">
        <v>48</v>
      </c>
      <c r="T629">
        <v>0.2</v>
      </c>
      <c r="U629">
        <v>-0.1429</v>
      </c>
      <c r="V629">
        <v>608</v>
      </c>
      <c r="W629">
        <v>0.1429</v>
      </c>
      <c r="X629">
        <v>-0.2</v>
      </c>
      <c r="Y629">
        <v>720</v>
      </c>
      <c r="Z629">
        <v>0.13739999999999999</v>
      </c>
      <c r="AA629">
        <v>0.19009999999999999</v>
      </c>
      <c r="AB629">
        <v>154.86524460000001</v>
      </c>
      <c r="AC629">
        <v>3.6400000000000002E-2</v>
      </c>
      <c r="AD629">
        <v>7.0499999999999993E-2</v>
      </c>
      <c r="AE629">
        <v>1662.5</v>
      </c>
      <c r="AF629">
        <v>0.01</v>
      </c>
      <c r="AG629">
        <v>-1.14E-2</v>
      </c>
      <c r="AH629">
        <v>396815.44439999998</v>
      </c>
      <c r="AI629">
        <v>3.3500000000000002E-2</v>
      </c>
      <c r="AJ629">
        <v>8.72E-2</v>
      </c>
      <c r="AK629">
        <v>6433</v>
      </c>
      <c r="AL629">
        <v>-9.1000000000000004E-3</v>
      </c>
      <c r="AM629">
        <v>-0.1802</v>
      </c>
      <c r="AN629">
        <v>0.12602835600000001</v>
      </c>
      <c r="AO629">
        <v>1.7999999999999999E-2</v>
      </c>
      <c r="AP629">
        <v>4.2500000000000003E-2</v>
      </c>
    </row>
    <row r="630" spans="1:42">
      <c r="A630">
        <v>202003</v>
      </c>
      <c r="B630" t="s">
        <v>2008</v>
      </c>
      <c r="C630" t="s">
        <v>2141</v>
      </c>
      <c r="D630" t="s">
        <v>2142</v>
      </c>
      <c r="E630" s="6">
        <f t="shared" si="18"/>
        <v>43891</v>
      </c>
      <c r="F630" s="6" t="str">
        <f t="shared" si="19"/>
        <v>New mexico-43921</v>
      </c>
      <c r="G630">
        <v>262000</v>
      </c>
      <c r="H630">
        <v>1.1599999999999999E-2</v>
      </c>
      <c r="I630">
        <v>7.2700000000000001E-2</v>
      </c>
      <c r="J630">
        <v>6260</v>
      </c>
      <c r="K630">
        <v>-7.3000000000000001E-3</v>
      </c>
      <c r="L630">
        <v>-0.1709</v>
      </c>
      <c r="M630">
        <v>76.5</v>
      </c>
      <c r="N630">
        <v>-0.186170213</v>
      </c>
      <c r="O630">
        <v>-0.177419355</v>
      </c>
      <c r="P630">
        <v>2072</v>
      </c>
      <c r="Q630">
        <v>4.8599999999999997E-2</v>
      </c>
      <c r="R630">
        <v>-3.5400000000000001E-2</v>
      </c>
      <c r="S630">
        <v>68</v>
      </c>
      <c r="T630">
        <v>-0.34620000000000001</v>
      </c>
      <c r="U630">
        <v>0.21429999999999999</v>
      </c>
      <c r="V630">
        <v>1036</v>
      </c>
      <c r="W630">
        <v>7.7999999999999996E-3</v>
      </c>
      <c r="X630">
        <v>-0.24049999999999999</v>
      </c>
      <c r="Y630">
        <v>3032</v>
      </c>
      <c r="Z630">
        <v>8.4000000000000005E-2</v>
      </c>
      <c r="AA630">
        <v>5.1299999999999998E-2</v>
      </c>
      <c r="AB630">
        <v>131.3094317</v>
      </c>
      <c r="AC630">
        <v>1.9599999999999999E-2</v>
      </c>
      <c r="AD630">
        <v>6.5799999999999997E-2</v>
      </c>
      <c r="AE630">
        <v>1963</v>
      </c>
      <c r="AF630">
        <v>1.5E-3</v>
      </c>
      <c r="AG630">
        <v>1.2E-2</v>
      </c>
      <c r="AH630">
        <v>385490.42739999999</v>
      </c>
      <c r="AI630">
        <v>5.7000000000000002E-3</v>
      </c>
      <c r="AJ630">
        <v>4.3099999999999999E-2</v>
      </c>
      <c r="AK630">
        <v>9292</v>
      </c>
      <c r="AL630">
        <v>2.0799999999999999E-2</v>
      </c>
      <c r="AM630">
        <v>-0.1094</v>
      </c>
      <c r="AN630">
        <v>0.484345048</v>
      </c>
      <c r="AO630">
        <v>4.0800000000000003E-2</v>
      </c>
      <c r="AP630">
        <v>0.1024</v>
      </c>
    </row>
    <row r="631" spans="1:42">
      <c r="A631">
        <v>202003</v>
      </c>
      <c r="B631" t="s">
        <v>2008</v>
      </c>
      <c r="C631" t="s">
        <v>2193</v>
      </c>
      <c r="D631" t="s">
        <v>2194</v>
      </c>
      <c r="E631" s="6">
        <f t="shared" si="18"/>
        <v>43891</v>
      </c>
      <c r="F631" s="6" t="str">
        <f t="shared" si="19"/>
        <v>Arizona-43921</v>
      </c>
      <c r="G631">
        <v>373995</v>
      </c>
      <c r="H631">
        <v>1.11E-2</v>
      </c>
      <c r="I631">
        <v>8.8200000000000001E-2</v>
      </c>
      <c r="J631">
        <v>17554</v>
      </c>
      <c r="K631">
        <v>-1.37E-2</v>
      </c>
      <c r="L631">
        <v>-0.3538</v>
      </c>
      <c r="M631">
        <v>48.5</v>
      </c>
      <c r="N631">
        <v>-0.217741935</v>
      </c>
      <c r="O631">
        <v>-0.133928571</v>
      </c>
      <c r="P631">
        <v>10768</v>
      </c>
      <c r="Q631">
        <v>0.217</v>
      </c>
      <c r="R631">
        <v>-3.7499999999999999E-2</v>
      </c>
      <c r="S631">
        <v>896</v>
      </c>
      <c r="T631">
        <v>-0.1076</v>
      </c>
      <c r="U631">
        <v>7.1800000000000003E-2</v>
      </c>
      <c r="V631">
        <v>6072</v>
      </c>
      <c r="W631">
        <v>-4.5999999999999999E-3</v>
      </c>
      <c r="X631">
        <v>-0.46960000000000002</v>
      </c>
      <c r="Y631">
        <v>16497</v>
      </c>
      <c r="Z631">
        <v>4.5699999999999998E-2</v>
      </c>
      <c r="AA631">
        <v>4.87E-2</v>
      </c>
      <c r="AB631">
        <v>184.70117189999999</v>
      </c>
      <c r="AC631">
        <v>1.6400000000000001E-2</v>
      </c>
      <c r="AD631">
        <v>8.5599999999999996E-2</v>
      </c>
      <c r="AE631">
        <v>2097</v>
      </c>
      <c r="AF631">
        <v>-6.6E-3</v>
      </c>
      <c r="AG631">
        <v>1.6000000000000001E-3</v>
      </c>
      <c r="AH631">
        <v>605749.46869999997</v>
      </c>
      <c r="AI631">
        <v>2.9999999999999997E-4</v>
      </c>
      <c r="AJ631">
        <v>0.1191</v>
      </c>
      <c r="AK631">
        <v>34051</v>
      </c>
      <c r="AL631">
        <v>1.4200000000000001E-2</v>
      </c>
      <c r="AM631">
        <v>-0.20619999999999999</v>
      </c>
      <c r="AN631">
        <v>0.939785804</v>
      </c>
      <c r="AO631">
        <v>5.3400000000000003E-2</v>
      </c>
      <c r="AP631">
        <v>0.36070000000000002</v>
      </c>
    </row>
    <row r="632" spans="1:42">
      <c r="A632">
        <v>202003</v>
      </c>
      <c r="B632" t="s">
        <v>2008</v>
      </c>
      <c r="C632" t="s">
        <v>2211</v>
      </c>
      <c r="D632" t="s">
        <v>2212</v>
      </c>
      <c r="E632" s="6">
        <f t="shared" si="18"/>
        <v>43891</v>
      </c>
      <c r="F632" s="6" t="str">
        <f t="shared" si="19"/>
        <v>Arkansas-43921</v>
      </c>
      <c r="G632">
        <v>193950</v>
      </c>
      <c r="H632">
        <v>2.1299999999999999E-2</v>
      </c>
      <c r="I632">
        <v>3.8199999999999998E-2</v>
      </c>
      <c r="J632">
        <v>11877</v>
      </c>
      <c r="K632">
        <v>-1.5699999999999999E-2</v>
      </c>
      <c r="L632">
        <v>-0.21909999999999999</v>
      </c>
      <c r="M632">
        <v>75</v>
      </c>
      <c r="N632">
        <v>-0.175824176</v>
      </c>
      <c r="O632">
        <v>-0.175824176</v>
      </c>
      <c r="P632">
        <v>3660</v>
      </c>
      <c r="Q632">
        <v>0.1037</v>
      </c>
      <c r="R632">
        <v>-9.5000000000000001E-2</v>
      </c>
      <c r="S632">
        <v>140</v>
      </c>
      <c r="T632">
        <v>0.25</v>
      </c>
      <c r="U632">
        <v>-2.7799999999999998E-2</v>
      </c>
      <c r="V632">
        <v>1816</v>
      </c>
      <c r="W632">
        <v>-4.4000000000000003E-3</v>
      </c>
      <c r="X632">
        <v>-0.29609999999999997</v>
      </c>
      <c r="Y632">
        <v>3650</v>
      </c>
      <c r="Z632">
        <v>0.15029999999999999</v>
      </c>
      <c r="AA632">
        <v>0.30359999999999998</v>
      </c>
      <c r="AB632">
        <v>98.743239290000005</v>
      </c>
      <c r="AC632">
        <v>1.8599999999999998E-2</v>
      </c>
      <c r="AD632">
        <v>5.6500000000000002E-2</v>
      </c>
      <c r="AE632">
        <v>1927</v>
      </c>
      <c r="AF632">
        <v>6.3E-3</v>
      </c>
      <c r="AG632">
        <v>5.5E-2</v>
      </c>
      <c r="AH632">
        <v>264638.92540000001</v>
      </c>
      <c r="AI632">
        <v>1.35E-2</v>
      </c>
      <c r="AJ632">
        <v>4.4699999999999997E-2</v>
      </c>
      <c r="AK632">
        <v>15527</v>
      </c>
      <c r="AL632">
        <v>1.8800000000000001E-2</v>
      </c>
      <c r="AM632">
        <v>-0.13780000000000001</v>
      </c>
      <c r="AN632">
        <v>0.30731666200000002</v>
      </c>
      <c r="AO632">
        <v>4.4400000000000002E-2</v>
      </c>
      <c r="AP632">
        <v>0.1232</v>
      </c>
    </row>
    <row r="633" spans="1:42">
      <c r="A633">
        <v>202003</v>
      </c>
      <c r="B633" t="s">
        <v>2008</v>
      </c>
      <c r="C633" t="s">
        <v>2197</v>
      </c>
      <c r="D633" t="s">
        <v>2198</v>
      </c>
      <c r="E633" s="6">
        <f t="shared" si="18"/>
        <v>43891</v>
      </c>
      <c r="F633" s="6" t="str">
        <f t="shared" si="19"/>
        <v>Delaware-43921</v>
      </c>
      <c r="G633">
        <v>330900</v>
      </c>
      <c r="H633">
        <v>5.4999999999999997E-3</v>
      </c>
      <c r="I633">
        <v>7.4800000000000005E-2</v>
      </c>
      <c r="J633">
        <v>3597</v>
      </c>
      <c r="K633">
        <v>1.0999999999999999E-2</v>
      </c>
      <c r="L633">
        <v>-0.22189999999999999</v>
      </c>
      <c r="M633">
        <v>82</v>
      </c>
      <c r="N633">
        <v>-0.203883495</v>
      </c>
      <c r="O633">
        <v>-0.13684210499999999</v>
      </c>
      <c r="P633">
        <v>1212</v>
      </c>
      <c r="Q633">
        <v>-6.6E-3</v>
      </c>
      <c r="R633">
        <v>-0.1217</v>
      </c>
      <c r="S633">
        <v>196</v>
      </c>
      <c r="T633">
        <v>0.25640000000000002</v>
      </c>
      <c r="U633">
        <v>0.11360000000000001</v>
      </c>
      <c r="V633">
        <v>644</v>
      </c>
      <c r="W633">
        <v>1.26E-2</v>
      </c>
      <c r="X633">
        <v>-0.312</v>
      </c>
      <c r="Y633">
        <v>506</v>
      </c>
      <c r="Z633">
        <v>6.5299999999999997E-2</v>
      </c>
      <c r="AA633">
        <v>0.36020000000000002</v>
      </c>
      <c r="AB633">
        <v>155.58164249999999</v>
      </c>
      <c r="AC633">
        <v>1.11E-2</v>
      </c>
      <c r="AD633">
        <v>6.5699999999999995E-2</v>
      </c>
      <c r="AE633">
        <v>1970</v>
      </c>
      <c r="AF633">
        <v>2E-3</v>
      </c>
      <c r="AG633">
        <v>4.3400000000000001E-2</v>
      </c>
      <c r="AH633">
        <v>439719.77250000002</v>
      </c>
      <c r="AI633">
        <v>1.2500000000000001E-2</v>
      </c>
      <c r="AJ633">
        <v>8.0600000000000005E-2</v>
      </c>
      <c r="AK633">
        <v>4103</v>
      </c>
      <c r="AL633">
        <v>1.7399999999999999E-2</v>
      </c>
      <c r="AM633">
        <v>-0.17860000000000001</v>
      </c>
      <c r="AN633">
        <v>0.140672783</v>
      </c>
      <c r="AO633">
        <v>7.1999999999999998E-3</v>
      </c>
      <c r="AP633">
        <v>6.0199999999999997E-2</v>
      </c>
    </row>
    <row r="634" spans="1:42">
      <c r="A634">
        <v>202003</v>
      </c>
      <c r="B634" t="s">
        <v>2008</v>
      </c>
      <c r="C634" t="s">
        <v>2203</v>
      </c>
      <c r="D634" t="s">
        <v>2204</v>
      </c>
      <c r="E634" s="6">
        <f t="shared" si="18"/>
        <v>43891</v>
      </c>
      <c r="F634" s="6" t="str">
        <f t="shared" si="19"/>
        <v>West virginia-43921</v>
      </c>
      <c r="G634">
        <v>166592.5</v>
      </c>
      <c r="H634">
        <v>9.7000000000000003E-3</v>
      </c>
      <c r="I634">
        <v>-1.34E-2</v>
      </c>
      <c r="J634">
        <v>6258</v>
      </c>
      <c r="K634">
        <v>-2.92E-2</v>
      </c>
      <c r="L634">
        <v>-0.1527</v>
      </c>
      <c r="M634">
        <v>98</v>
      </c>
      <c r="N634">
        <v>-0.14782608699999999</v>
      </c>
      <c r="O634">
        <v>-0.18333333299999999</v>
      </c>
      <c r="P634">
        <v>1596</v>
      </c>
      <c r="Q634">
        <v>0.05</v>
      </c>
      <c r="R634">
        <v>-5.67E-2</v>
      </c>
      <c r="S634">
        <v>48</v>
      </c>
      <c r="T634">
        <v>-0.4</v>
      </c>
      <c r="U634">
        <v>-0.4783</v>
      </c>
      <c r="V634">
        <v>1048</v>
      </c>
      <c r="W634">
        <v>7.7000000000000002E-3</v>
      </c>
      <c r="X634">
        <v>-0.1149</v>
      </c>
      <c r="Y634">
        <v>1923</v>
      </c>
      <c r="Z634">
        <v>0.1726</v>
      </c>
      <c r="AA634">
        <v>0.18559999999999999</v>
      </c>
      <c r="AB634">
        <v>83.296260020000005</v>
      </c>
      <c r="AC634">
        <v>8.0000000000000002E-3</v>
      </c>
      <c r="AD634">
        <v>-1.6500000000000001E-2</v>
      </c>
      <c r="AE634">
        <v>1639</v>
      </c>
      <c r="AF634">
        <v>-5.9999999999999995E-4</v>
      </c>
      <c r="AG634">
        <v>-2.5899999999999999E-2</v>
      </c>
      <c r="AH634">
        <v>230717.1912</v>
      </c>
      <c r="AI634">
        <v>1.2999999999999999E-2</v>
      </c>
      <c r="AJ634">
        <v>-1.1000000000000001E-3</v>
      </c>
      <c r="AK634">
        <v>8181</v>
      </c>
      <c r="AL634">
        <v>1.17E-2</v>
      </c>
      <c r="AM634">
        <v>-9.1800000000000007E-2</v>
      </c>
      <c r="AN634">
        <v>0.30728667300000001</v>
      </c>
      <c r="AO634">
        <v>5.2900000000000003E-2</v>
      </c>
      <c r="AP634">
        <v>8.77E-2</v>
      </c>
    </row>
    <row r="635" spans="1:42">
      <c r="A635">
        <v>202003</v>
      </c>
      <c r="B635" t="s">
        <v>2008</v>
      </c>
      <c r="C635" t="s">
        <v>2125</v>
      </c>
      <c r="D635" t="s">
        <v>2126</v>
      </c>
      <c r="E635" s="6">
        <f t="shared" si="18"/>
        <v>43891</v>
      </c>
      <c r="F635" s="6" t="str">
        <f t="shared" si="19"/>
        <v>Georgia-43921</v>
      </c>
      <c r="G635">
        <v>299900</v>
      </c>
      <c r="H635">
        <v>1.32E-2</v>
      </c>
      <c r="I635">
        <v>4.4400000000000002E-2</v>
      </c>
      <c r="J635">
        <v>55979</v>
      </c>
      <c r="K635">
        <v>-1.2E-2</v>
      </c>
      <c r="L635">
        <v>-0.15939999999999999</v>
      </c>
      <c r="M635">
        <v>55.5</v>
      </c>
      <c r="N635">
        <v>-0.159090909</v>
      </c>
      <c r="O635">
        <v>-5.9322034000000003E-2</v>
      </c>
      <c r="P635">
        <v>25348</v>
      </c>
      <c r="Q635">
        <v>0.13969999999999999</v>
      </c>
      <c r="R635">
        <v>-7.1999999999999998E-3</v>
      </c>
      <c r="S635">
        <v>2344</v>
      </c>
      <c r="T635">
        <v>8.6E-3</v>
      </c>
      <c r="U635">
        <v>0.19109999999999999</v>
      </c>
      <c r="V635">
        <v>12792</v>
      </c>
      <c r="W635">
        <v>2.07E-2</v>
      </c>
      <c r="X635">
        <v>-0.19139999999999999</v>
      </c>
      <c r="Y635">
        <v>31643</v>
      </c>
      <c r="Z635">
        <v>9.64E-2</v>
      </c>
      <c r="AA635">
        <v>0.1009</v>
      </c>
      <c r="AB635">
        <v>114.53125</v>
      </c>
      <c r="AC635">
        <v>1.6899999999999998E-2</v>
      </c>
      <c r="AD635">
        <v>0.64959999999999996</v>
      </c>
      <c r="AE635">
        <v>2062</v>
      </c>
      <c r="AF635">
        <v>5.8999999999999999E-3</v>
      </c>
      <c r="AG635">
        <v>0.44340000000000002</v>
      </c>
      <c r="AH635">
        <v>415058.08559999999</v>
      </c>
      <c r="AI635">
        <v>2.0299999999999999E-2</v>
      </c>
      <c r="AJ635">
        <v>4.6699999999999998E-2</v>
      </c>
      <c r="AK635">
        <v>87622</v>
      </c>
      <c r="AL635">
        <v>2.46E-2</v>
      </c>
      <c r="AM635">
        <v>-8.09E-2</v>
      </c>
      <c r="AN635">
        <v>0.56526554600000001</v>
      </c>
      <c r="AO635">
        <v>5.5800000000000002E-2</v>
      </c>
      <c r="AP635">
        <v>0.1336</v>
      </c>
    </row>
    <row r="636" spans="1:42">
      <c r="A636">
        <v>202003</v>
      </c>
      <c r="B636" t="s">
        <v>2008</v>
      </c>
      <c r="C636" t="s">
        <v>2195</v>
      </c>
      <c r="D636" t="s">
        <v>2196</v>
      </c>
      <c r="E636" s="6">
        <f t="shared" si="18"/>
        <v>43891</v>
      </c>
      <c r="F636" s="6" t="str">
        <f t="shared" si="19"/>
        <v>Rhode island-43921</v>
      </c>
      <c r="G636">
        <v>395000</v>
      </c>
      <c r="H636">
        <v>5.3600000000000002E-2</v>
      </c>
      <c r="I636">
        <v>9.0899999999999995E-2</v>
      </c>
      <c r="J636">
        <v>2363</v>
      </c>
      <c r="K636">
        <v>-4.5999999999999999E-3</v>
      </c>
      <c r="L636">
        <v>-0.26800000000000002</v>
      </c>
      <c r="M636">
        <v>52</v>
      </c>
      <c r="N636">
        <v>-0.2</v>
      </c>
      <c r="O636">
        <v>-0.1875</v>
      </c>
      <c r="P636">
        <v>1236</v>
      </c>
      <c r="Q636">
        <v>0.11550000000000001</v>
      </c>
      <c r="R636">
        <v>-0.1603</v>
      </c>
      <c r="S636">
        <v>8</v>
      </c>
      <c r="T636">
        <v>-0.33329999999999999</v>
      </c>
      <c r="U636">
        <v>-0.33329999999999999</v>
      </c>
      <c r="V636">
        <v>376</v>
      </c>
      <c r="W636">
        <v>-0.12959999999999999</v>
      </c>
      <c r="X636">
        <v>-0.37330000000000002</v>
      </c>
      <c r="Y636">
        <v>2123</v>
      </c>
      <c r="Z636">
        <v>0.1507</v>
      </c>
      <c r="AA636">
        <v>3.3099999999999997E-2</v>
      </c>
      <c r="AB636">
        <v>232.12485520000001</v>
      </c>
      <c r="AC636">
        <v>2.53E-2</v>
      </c>
      <c r="AD636">
        <v>7.6899999999999996E-2</v>
      </c>
      <c r="AE636">
        <v>1702</v>
      </c>
      <c r="AF636">
        <v>2.7799999999999998E-2</v>
      </c>
      <c r="AG636">
        <v>3.9899999999999998E-2</v>
      </c>
      <c r="AH636">
        <v>645027.9817</v>
      </c>
      <c r="AI636">
        <v>5.3400000000000003E-2</v>
      </c>
      <c r="AJ636">
        <v>0.11260000000000001</v>
      </c>
      <c r="AK636">
        <v>4486</v>
      </c>
      <c r="AL636">
        <v>6.3299999999999995E-2</v>
      </c>
      <c r="AM636">
        <v>-0.15090000000000001</v>
      </c>
      <c r="AN636">
        <v>0.89843419400000002</v>
      </c>
      <c r="AO636">
        <v>0.12130000000000001</v>
      </c>
      <c r="AP636">
        <v>0.26179999999999998</v>
      </c>
    </row>
    <row r="637" spans="1:42">
      <c r="A637">
        <v>202003</v>
      </c>
      <c r="B637" t="s">
        <v>2008</v>
      </c>
      <c r="C637" t="s">
        <v>2175</v>
      </c>
      <c r="D637" t="s">
        <v>2176</v>
      </c>
      <c r="E637" s="6">
        <f t="shared" si="18"/>
        <v>43891</v>
      </c>
      <c r="F637" s="6" t="str">
        <f t="shared" si="19"/>
        <v>Nevada-43921</v>
      </c>
      <c r="G637">
        <v>349450</v>
      </c>
      <c r="H637">
        <v>2.7799999999999998E-2</v>
      </c>
      <c r="I637">
        <v>7.0199999999999999E-2</v>
      </c>
      <c r="J637">
        <v>9368</v>
      </c>
      <c r="K637">
        <v>-2.63E-2</v>
      </c>
      <c r="L637">
        <v>-0.1946</v>
      </c>
      <c r="M637">
        <v>42</v>
      </c>
      <c r="N637">
        <v>-0.25</v>
      </c>
      <c r="O637">
        <v>-0.14285714299999999</v>
      </c>
      <c r="P637">
        <v>4896</v>
      </c>
      <c r="Q637">
        <v>0.16789999999999999</v>
      </c>
      <c r="R637">
        <v>-0.1137</v>
      </c>
      <c r="S637">
        <v>336</v>
      </c>
      <c r="T637">
        <v>-0.17649999999999999</v>
      </c>
      <c r="U637">
        <v>0.16669999999999999</v>
      </c>
      <c r="V637">
        <v>2424</v>
      </c>
      <c r="W637">
        <v>0.14990000000000001</v>
      </c>
      <c r="X637">
        <v>-0.4456</v>
      </c>
      <c r="Y637">
        <v>1822</v>
      </c>
      <c r="Z637">
        <v>9.3600000000000003E-2</v>
      </c>
      <c r="AA637">
        <v>-0.36930000000000002</v>
      </c>
      <c r="AB637">
        <v>184.7875717</v>
      </c>
      <c r="AC637">
        <v>1.67E-2</v>
      </c>
      <c r="AD637">
        <v>5.0200000000000002E-2</v>
      </c>
      <c r="AE637">
        <v>1898.5</v>
      </c>
      <c r="AF637">
        <v>6.1000000000000004E-3</v>
      </c>
      <c r="AG637">
        <v>2.4400000000000002E-2</v>
      </c>
      <c r="AH637">
        <v>621849.95889999997</v>
      </c>
      <c r="AI637">
        <v>3.3E-3</v>
      </c>
      <c r="AJ637">
        <v>9.6699999999999994E-2</v>
      </c>
      <c r="AK637">
        <v>11190</v>
      </c>
      <c r="AL637">
        <v>-8.6E-3</v>
      </c>
      <c r="AM637">
        <v>-0.2293</v>
      </c>
      <c r="AN637">
        <v>0.194491887</v>
      </c>
      <c r="AO637">
        <v>2.1299999999999999E-2</v>
      </c>
      <c r="AP637">
        <v>-5.3900000000000003E-2</v>
      </c>
    </row>
    <row r="638" spans="1:42">
      <c r="A638">
        <v>202003</v>
      </c>
      <c r="B638" t="s">
        <v>2008</v>
      </c>
      <c r="C638" t="s">
        <v>2153</v>
      </c>
      <c r="D638" t="s">
        <v>2154</v>
      </c>
      <c r="E638" s="6">
        <f t="shared" si="18"/>
        <v>43891</v>
      </c>
      <c r="F638" s="6" t="str">
        <f t="shared" si="19"/>
        <v>Tennessee-43921</v>
      </c>
      <c r="G638">
        <v>297000</v>
      </c>
      <c r="H638">
        <v>2.4500000000000001E-2</v>
      </c>
      <c r="I638">
        <v>6.5600000000000006E-2</v>
      </c>
      <c r="J638">
        <v>20373</v>
      </c>
      <c r="K638">
        <v>-3.3099999999999997E-2</v>
      </c>
      <c r="L638">
        <v>-0.21870000000000001</v>
      </c>
      <c r="M638">
        <v>54.5</v>
      </c>
      <c r="N638">
        <v>-0.22142857099999999</v>
      </c>
      <c r="O638">
        <v>-9.1666666999999993E-2</v>
      </c>
      <c r="P638">
        <v>9596</v>
      </c>
      <c r="Q638">
        <v>0.15609999999999999</v>
      </c>
      <c r="R638">
        <v>1.4800000000000001E-2</v>
      </c>
      <c r="S638">
        <v>772</v>
      </c>
      <c r="T638">
        <v>-2.53E-2</v>
      </c>
      <c r="U638">
        <v>0.48459999999999998</v>
      </c>
      <c r="V638">
        <v>4448</v>
      </c>
      <c r="W638">
        <v>-1.1599999999999999E-2</v>
      </c>
      <c r="X638">
        <v>-0.23200000000000001</v>
      </c>
      <c r="Y638">
        <v>10935</v>
      </c>
      <c r="Z638">
        <v>8.72E-2</v>
      </c>
      <c r="AA638">
        <v>1.7500000000000002E-2</v>
      </c>
      <c r="AB638">
        <v>131.20917259999999</v>
      </c>
      <c r="AC638">
        <v>1.03E-2</v>
      </c>
      <c r="AD638">
        <v>5.79E-2</v>
      </c>
      <c r="AE638">
        <v>2000</v>
      </c>
      <c r="AF638">
        <v>4.0000000000000001E-3</v>
      </c>
      <c r="AG638">
        <v>8.5000000000000006E-3</v>
      </c>
      <c r="AH638">
        <v>415217.9425</v>
      </c>
      <c r="AI638">
        <v>1.3599999999999999E-2</v>
      </c>
      <c r="AJ638">
        <v>0.1016</v>
      </c>
      <c r="AK638">
        <v>31308</v>
      </c>
      <c r="AL638">
        <v>5.7999999999999996E-3</v>
      </c>
      <c r="AM638">
        <v>-0.14979999999999999</v>
      </c>
      <c r="AN638">
        <v>0.53673980300000002</v>
      </c>
      <c r="AO638">
        <v>5.9400000000000001E-2</v>
      </c>
      <c r="AP638">
        <v>0.1246</v>
      </c>
    </row>
    <row r="639" spans="1:42">
      <c r="A639">
        <v>202003</v>
      </c>
      <c r="B639" t="s">
        <v>2008</v>
      </c>
      <c r="C639" t="s">
        <v>2155</v>
      </c>
      <c r="D639" t="s">
        <v>2156</v>
      </c>
      <c r="E639" s="6">
        <f t="shared" si="18"/>
        <v>43891</v>
      </c>
      <c r="F639" s="6" t="str">
        <f t="shared" si="19"/>
        <v>Louisiana-43921</v>
      </c>
      <c r="G639">
        <v>230327.5</v>
      </c>
      <c r="H639">
        <v>2.3699999999999999E-2</v>
      </c>
      <c r="I639">
        <v>1.7000000000000001E-2</v>
      </c>
      <c r="J639">
        <v>16688</v>
      </c>
      <c r="K639">
        <v>2.3999999999999998E-3</v>
      </c>
      <c r="L639">
        <v>-0.13300000000000001</v>
      </c>
      <c r="M639">
        <v>77.5</v>
      </c>
      <c r="N639">
        <v>-0.17553191500000001</v>
      </c>
      <c r="O639">
        <v>-0.11931818199999999</v>
      </c>
      <c r="P639">
        <v>5080</v>
      </c>
      <c r="Q639">
        <v>0.1588</v>
      </c>
      <c r="R639">
        <v>7.9000000000000008E-3</v>
      </c>
      <c r="S639">
        <v>380</v>
      </c>
      <c r="T639">
        <v>1.1591</v>
      </c>
      <c r="U639">
        <v>0.50790000000000002</v>
      </c>
      <c r="V639">
        <v>3564</v>
      </c>
      <c r="W639">
        <v>-1.55E-2</v>
      </c>
      <c r="X639">
        <v>-0.18410000000000001</v>
      </c>
      <c r="Y639">
        <v>5920</v>
      </c>
      <c r="Z639">
        <v>0.1113</v>
      </c>
      <c r="AA639">
        <v>0.62009999999999998</v>
      </c>
      <c r="AB639">
        <v>119.2047776</v>
      </c>
      <c r="AC639">
        <v>1.7600000000000001E-2</v>
      </c>
      <c r="AD639">
        <v>3.2500000000000001E-2</v>
      </c>
      <c r="AE639">
        <v>1921</v>
      </c>
      <c r="AF639">
        <v>7.9000000000000008E-3</v>
      </c>
      <c r="AG639">
        <v>2.8199999999999999E-2</v>
      </c>
      <c r="AH639">
        <v>305191.50910000002</v>
      </c>
      <c r="AI639">
        <v>2.41E-2</v>
      </c>
      <c r="AJ639">
        <v>2.7300000000000001E-2</v>
      </c>
      <c r="AK639">
        <v>22608</v>
      </c>
      <c r="AL639">
        <v>2.8799999999999999E-2</v>
      </c>
      <c r="AM639">
        <v>-1.2800000000000001E-2</v>
      </c>
      <c r="AN639">
        <v>0.35474592500000002</v>
      </c>
      <c r="AO639">
        <v>3.4799999999999998E-2</v>
      </c>
      <c r="AP639">
        <v>0.16489999999999999</v>
      </c>
    </row>
    <row r="640" spans="1:42">
      <c r="A640">
        <v>202003</v>
      </c>
      <c r="B640" t="s">
        <v>2008</v>
      </c>
      <c r="C640" t="s">
        <v>2173</v>
      </c>
      <c r="D640" t="s">
        <v>2174</v>
      </c>
      <c r="E640" s="6">
        <f t="shared" si="18"/>
        <v>43891</v>
      </c>
      <c r="F640" s="6" t="str">
        <f t="shared" si="19"/>
        <v>Michigan-43921</v>
      </c>
      <c r="G640">
        <v>224066</v>
      </c>
      <c r="H640">
        <v>6.7500000000000004E-2</v>
      </c>
      <c r="I640">
        <v>6.3899999999999998E-2</v>
      </c>
      <c r="J640">
        <v>27748</v>
      </c>
      <c r="K640">
        <v>-4.8300000000000003E-2</v>
      </c>
      <c r="L640">
        <v>-0.1308</v>
      </c>
      <c r="M640">
        <v>66</v>
      </c>
      <c r="N640">
        <v>-0.24137931000000001</v>
      </c>
      <c r="O640">
        <v>-7.0422534999999994E-2</v>
      </c>
      <c r="P640">
        <v>11952</v>
      </c>
      <c r="Q640">
        <v>0.2019</v>
      </c>
      <c r="R640">
        <v>-4.41E-2</v>
      </c>
      <c r="S640">
        <v>416</v>
      </c>
      <c r="T640">
        <v>0.04</v>
      </c>
      <c r="U640">
        <v>-9.5699999999999993E-2</v>
      </c>
      <c r="V640">
        <v>5860</v>
      </c>
      <c r="W640">
        <v>5.9299999999999999E-2</v>
      </c>
      <c r="X640">
        <v>-9.1200000000000003E-2</v>
      </c>
      <c r="Y640">
        <v>9833</v>
      </c>
      <c r="Z640">
        <v>0.42399999999999999</v>
      </c>
      <c r="AA640">
        <v>1.0269999999999999</v>
      </c>
      <c r="AB640">
        <v>128.5051728</v>
      </c>
      <c r="AC640">
        <v>3.3799999999999997E-2</v>
      </c>
      <c r="AD640">
        <v>4.99E-2</v>
      </c>
      <c r="AE640">
        <v>1659.5</v>
      </c>
      <c r="AF640">
        <v>1.4999999999999999E-2</v>
      </c>
      <c r="AG640">
        <v>2.3999999999999998E-3</v>
      </c>
      <c r="AH640">
        <v>320114.85749999998</v>
      </c>
      <c r="AI640">
        <v>4.7199999999999999E-2</v>
      </c>
      <c r="AJ640">
        <v>5.0799999999999998E-2</v>
      </c>
      <c r="AK640">
        <v>37581</v>
      </c>
      <c r="AL640">
        <v>4.2200000000000001E-2</v>
      </c>
      <c r="AM640">
        <v>2.1899999999999999E-2</v>
      </c>
      <c r="AN640">
        <v>0.35436788200000002</v>
      </c>
      <c r="AO640">
        <v>0.11749999999999999</v>
      </c>
      <c r="AP640">
        <v>0.2024</v>
      </c>
    </row>
    <row r="641" spans="1:42">
      <c r="A641">
        <v>202003</v>
      </c>
      <c r="B641" t="s">
        <v>2008</v>
      </c>
      <c r="C641" t="s">
        <v>2189</v>
      </c>
      <c r="D641" t="s">
        <v>2190</v>
      </c>
      <c r="E641" s="6">
        <f t="shared" si="18"/>
        <v>43891</v>
      </c>
      <c r="F641" s="6" t="str">
        <f t="shared" si="19"/>
        <v>Utah-43921</v>
      </c>
      <c r="G641">
        <v>449950</v>
      </c>
      <c r="H641">
        <v>1.11E-2</v>
      </c>
      <c r="I641">
        <v>0.1072</v>
      </c>
      <c r="J641">
        <v>8884</v>
      </c>
      <c r="K641">
        <v>1.4500000000000001E-2</v>
      </c>
      <c r="L641">
        <v>-0.21690000000000001</v>
      </c>
      <c r="M641">
        <v>55</v>
      </c>
      <c r="N641">
        <v>-0.23611111100000001</v>
      </c>
      <c r="O641">
        <v>-6.7796609999999993E-2</v>
      </c>
      <c r="P641">
        <v>4844</v>
      </c>
      <c r="Q641">
        <v>0.30640000000000001</v>
      </c>
      <c r="R641">
        <v>4.3999999999999997E-2</v>
      </c>
      <c r="S641">
        <v>460</v>
      </c>
      <c r="T641">
        <v>-0.29010000000000002</v>
      </c>
      <c r="U641">
        <v>-8.7300000000000003E-2</v>
      </c>
      <c r="V641">
        <v>1920</v>
      </c>
      <c r="W641">
        <v>0.18809999999999999</v>
      </c>
      <c r="X641">
        <v>-0.33050000000000002</v>
      </c>
      <c r="Y641">
        <v>7410</v>
      </c>
      <c r="Z641">
        <v>0.1027</v>
      </c>
      <c r="AA641">
        <v>6.3399999999999998E-2</v>
      </c>
      <c r="AB641">
        <v>174.22413080000001</v>
      </c>
      <c r="AC641">
        <v>2.2499999999999999E-2</v>
      </c>
      <c r="AD641">
        <v>0.13869999999999999</v>
      </c>
      <c r="AE641">
        <v>2615.5</v>
      </c>
      <c r="AF641">
        <v>-7.4000000000000003E-3</v>
      </c>
      <c r="AG641">
        <v>-1.7299999999999999E-2</v>
      </c>
      <c r="AH641">
        <v>820983.54319999996</v>
      </c>
      <c r="AI641">
        <v>3.3E-3</v>
      </c>
      <c r="AJ641">
        <v>0.1978</v>
      </c>
      <c r="AK641">
        <v>16294</v>
      </c>
      <c r="AL641">
        <v>5.28E-2</v>
      </c>
      <c r="AM641">
        <v>-0.11020000000000001</v>
      </c>
      <c r="AN641">
        <v>0.83408374600000001</v>
      </c>
      <c r="AO641">
        <v>6.6699999999999995E-2</v>
      </c>
      <c r="AP641">
        <v>0.2198</v>
      </c>
    </row>
    <row r="642" spans="1:42">
      <c r="A642">
        <v>202003</v>
      </c>
      <c r="B642" t="s">
        <v>2008</v>
      </c>
      <c r="C642" t="s">
        <v>2199</v>
      </c>
      <c r="D642" t="s">
        <v>2200</v>
      </c>
      <c r="E642" s="6">
        <f t="shared" si="18"/>
        <v>43891</v>
      </c>
      <c r="F642" s="6" t="str">
        <f t="shared" si="19"/>
        <v>Illinois-43921</v>
      </c>
      <c r="G642">
        <v>239450</v>
      </c>
      <c r="H642">
        <v>4.5600000000000002E-2</v>
      </c>
      <c r="I642">
        <v>-3.6499999999999998E-2</v>
      </c>
      <c r="J642">
        <v>47683</v>
      </c>
      <c r="K642">
        <v>7.0000000000000001E-3</v>
      </c>
      <c r="L642">
        <v>8.9999999999999993E-3</v>
      </c>
      <c r="M642">
        <v>60.5</v>
      </c>
      <c r="N642">
        <v>-0.27976190499999998</v>
      </c>
      <c r="O642">
        <v>0.16346153799999999</v>
      </c>
      <c r="P642">
        <v>19340</v>
      </c>
      <c r="Q642">
        <v>6.3799999999999996E-2</v>
      </c>
      <c r="R642">
        <v>-6.8900000000000003E-2</v>
      </c>
      <c r="S642">
        <v>316</v>
      </c>
      <c r="T642">
        <v>2.5999999999999999E-2</v>
      </c>
      <c r="U642">
        <v>-0.2752</v>
      </c>
      <c r="V642">
        <v>10304</v>
      </c>
      <c r="W642">
        <v>3.8699999999999998E-2</v>
      </c>
      <c r="X642">
        <v>-0.13819999999999999</v>
      </c>
      <c r="Y642">
        <v>26280</v>
      </c>
      <c r="Z642">
        <v>0.21010000000000001</v>
      </c>
      <c r="AA642">
        <v>0.18659999999999999</v>
      </c>
      <c r="AB642">
        <v>116.59114580000001</v>
      </c>
      <c r="AC642">
        <v>2.5000000000000001E-2</v>
      </c>
      <c r="AD642">
        <v>-2.53E-2</v>
      </c>
      <c r="AE642">
        <v>1730</v>
      </c>
      <c r="AF642">
        <v>1.5299999999999999E-2</v>
      </c>
      <c r="AG642">
        <v>1.6999999999999999E-3</v>
      </c>
      <c r="AH642">
        <v>358029.87849999999</v>
      </c>
      <c r="AI642">
        <v>2.8199999999999999E-2</v>
      </c>
      <c r="AJ642">
        <v>-4.5499999999999999E-2</v>
      </c>
      <c r="AK642">
        <v>73963</v>
      </c>
      <c r="AL642">
        <v>7.0900000000000005E-2</v>
      </c>
      <c r="AM642">
        <v>6.5699999999999995E-2</v>
      </c>
      <c r="AN642">
        <v>0.55113981899999998</v>
      </c>
      <c r="AO642">
        <v>9.2499999999999999E-2</v>
      </c>
      <c r="AP642">
        <v>8.2500000000000004E-2</v>
      </c>
    </row>
    <row r="643" spans="1:42">
      <c r="A643">
        <v>202003</v>
      </c>
      <c r="B643" t="s">
        <v>2008</v>
      </c>
      <c r="C643" t="s">
        <v>2181</v>
      </c>
      <c r="D643" t="s">
        <v>2182</v>
      </c>
      <c r="E643" s="6">
        <f t="shared" ref="E643:E706" si="20">DATEVALUE(_xlfn.CONCAT(RIGHT(A643,2),"/1","/",B643))</f>
        <v>43891</v>
      </c>
      <c r="F643" s="6" t="str">
        <f t="shared" ref="F643:F706" si="21">_xlfn.CONCAT(REPLACE(C643,1,1,UPPER(LEFT(C643,1))),"-",EOMONTH(E643,0))</f>
        <v>Florida-43921</v>
      </c>
      <c r="G643">
        <v>339934</v>
      </c>
      <c r="H643">
        <v>1E-4</v>
      </c>
      <c r="I643">
        <v>3.1899999999999998E-2</v>
      </c>
      <c r="J643">
        <v>137739</v>
      </c>
      <c r="K643">
        <v>1.6000000000000001E-3</v>
      </c>
      <c r="L643">
        <v>-0.14879999999999999</v>
      </c>
      <c r="M643">
        <v>66.5</v>
      </c>
      <c r="N643">
        <v>-0.13636363600000001</v>
      </c>
      <c r="O643">
        <v>-0.10135135100000001</v>
      </c>
      <c r="P643">
        <v>43484</v>
      </c>
      <c r="Q643">
        <v>2.4400000000000002E-2</v>
      </c>
      <c r="R643">
        <v>-5.4899999999999997E-2</v>
      </c>
      <c r="S643">
        <v>3424</v>
      </c>
      <c r="T643">
        <v>-0.22320000000000001</v>
      </c>
      <c r="U643">
        <v>-0.123</v>
      </c>
      <c r="V643">
        <v>35532</v>
      </c>
      <c r="W643">
        <v>-6.2300000000000001E-2</v>
      </c>
      <c r="X643">
        <v>-0.26140000000000002</v>
      </c>
      <c r="Y643">
        <v>67457</v>
      </c>
      <c r="Z643">
        <v>7.4499999999999997E-2</v>
      </c>
      <c r="AA643">
        <v>0.20319999999999999</v>
      </c>
      <c r="AB643">
        <v>185.90625</v>
      </c>
      <c r="AC643">
        <v>2.0000000000000001E-4</v>
      </c>
      <c r="AD643">
        <v>3.2000000000000001E-2</v>
      </c>
      <c r="AE643">
        <v>1733</v>
      </c>
      <c r="AF643">
        <v>5.9999999999999995E-4</v>
      </c>
      <c r="AG643">
        <v>-7.6E-3</v>
      </c>
      <c r="AH643">
        <v>681140.54370000004</v>
      </c>
      <c r="AI643">
        <v>-1.37E-2</v>
      </c>
      <c r="AJ643">
        <v>5.8599999999999999E-2</v>
      </c>
      <c r="AK643">
        <v>205196</v>
      </c>
      <c r="AL643">
        <v>2.4400000000000002E-2</v>
      </c>
      <c r="AM643">
        <v>-5.8200000000000002E-2</v>
      </c>
      <c r="AN643">
        <v>0.48974509799999999</v>
      </c>
      <c r="AO643">
        <v>3.3300000000000003E-2</v>
      </c>
      <c r="AP643">
        <v>0.14330000000000001</v>
      </c>
    </row>
    <row r="644" spans="1:42">
      <c r="A644">
        <v>202003</v>
      </c>
      <c r="B644" t="s">
        <v>2008</v>
      </c>
      <c r="C644" t="s">
        <v>2157</v>
      </c>
      <c r="D644" t="s">
        <v>2158</v>
      </c>
      <c r="E644" s="6">
        <f t="shared" si="20"/>
        <v>43891</v>
      </c>
      <c r="F644" s="6" t="str">
        <f t="shared" si="21"/>
        <v>Iowa-43921</v>
      </c>
      <c r="G644">
        <v>211450</v>
      </c>
      <c r="H644">
        <v>3.6499999999999998E-2</v>
      </c>
      <c r="I644">
        <v>-5.5999999999999999E-3</v>
      </c>
      <c r="J644">
        <v>13169</v>
      </c>
      <c r="K644">
        <v>1.8200000000000001E-2</v>
      </c>
      <c r="L644">
        <v>8.4000000000000005E-2</v>
      </c>
      <c r="M644">
        <v>62</v>
      </c>
      <c r="N644">
        <v>-1.5873016E-2</v>
      </c>
      <c r="O644">
        <v>-0.27058823500000001</v>
      </c>
      <c r="P644">
        <v>4668</v>
      </c>
      <c r="Q644">
        <v>0.29089999999999999</v>
      </c>
      <c r="R644">
        <v>0.21820000000000001</v>
      </c>
      <c r="S644">
        <v>248</v>
      </c>
      <c r="T644">
        <v>-0.2152</v>
      </c>
      <c r="U644">
        <v>1</v>
      </c>
      <c r="V644">
        <v>2944</v>
      </c>
      <c r="W644">
        <v>0.28449999999999998</v>
      </c>
      <c r="X644">
        <v>0.3382</v>
      </c>
      <c r="Y644">
        <v>5507</v>
      </c>
      <c r="Z644">
        <v>0.23089999999999999</v>
      </c>
      <c r="AA644">
        <v>0.3574</v>
      </c>
      <c r="AB644">
        <v>125</v>
      </c>
      <c r="AC644">
        <v>1.06E-2</v>
      </c>
      <c r="AD644">
        <v>1.5100000000000001E-2</v>
      </c>
      <c r="AE644">
        <v>1614.5</v>
      </c>
      <c r="AF644">
        <v>1.03E-2</v>
      </c>
      <c r="AG644">
        <v>-1.37E-2</v>
      </c>
      <c r="AH644">
        <v>246042.429</v>
      </c>
      <c r="AI644">
        <v>1.6799999999999999E-2</v>
      </c>
      <c r="AJ644">
        <v>-5.1000000000000004E-3</v>
      </c>
      <c r="AK644">
        <v>18676</v>
      </c>
      <c r="AL644">
        <v>7.2900000000000006E-2</v>
      </c>
      <c r="AM644">
        <v>0.15240000000000001</v>
      </c>
      <c r="AN644">
        <v>0.41817905700000002</v>
      </c>
      <c r="AO644">
        <v>7.22E-2</v>
      </c>
      <c r="AP644">
        <v>8.4199999999999997E-2</v>
      </c>
    </row>
    <row r="645" spans="1:42">
      <c r="A645">
        <v>202003</v>
      </c>
      <c r="B645" t="s">
        <v>2008</v>
      </c>
      <c r="C645" t="s">
        <v>2163</v>
      </c>
      <c r="D645" t="s">
        <v>2164</v>
      </c>
      <c r="E645" s="6">
        <f t="shared" si="20"/>
        <v>43891</v>
      </c>
      <c r="F645" s="6" t="str">
        <f t="shared" si="21"/>
        <v>Wyoming-43921</v>
      </c>
      <c r="G645">
        <v>268350</v>
      </c>
      <c r="H645">
        <v>1.26E-2</v>
      </c>
      <c r="I645">
        <v>8.3000000000000004E-2</v>
      </c>
      <c r="J645">
        <v>2511</v>
      </c>
      <c r="K645">
        <v>2.3199999999999998E-2</v>
      </c>
      <c r="L645">
        <v>-0.21429999999999999</v>
      </c>
      <c r="M645">
        <v>98</v>
      </c>
      <c r="N645">
        <v>-0.19672131100000001</v>
      </c>
      <c r="O645">
        <v>-0.234375</v>
      </c>
      <c r="P645">
        <v>780</v>
      </c>
      <c r="Q645">
        <v>0.189</v>
      </c>
      <c r="R645">
        <v>7.1400000000000005E-2</v>
      </c>
      <c r="S645">
        <v>32</v>
      </c>
      <c r="T645">
        <v>0.1429</v>
      </c>
      <c r="U645">
        <v>-0.5</v>
      </c>
      <c r="V645">
        <v>284</v>
      </c>
      <c r="W645">
        <v>2.9000000000000001E-2</v>
      </c>
      <c r="X645">
        <v>-0.26800000000000002</v>
      </c>
      <c r="Y645">
        <v>736</v>
      </c>
      <c r="Z645">
        <v>4.3999999999999997E-2</v>
      </c>
      <c r="AA645">
        <v>0.28000000000000003</v>
      </c>
      <c r="AB645">
        <v>124.0392975</v>
      </c>
      <c r="AC645">
        <v>4.7000000000000002E-3</v>
      </c>
      <c r="AD645">
        <v>5.4300000000000001E-2</v>
      </c>
      <c r="AE645">
        <v>2105.5</v>
      </c>
      <c r="AF645">
        <v>6.4999999999999997E-3</v>
      </c>
      <c r="AG645">
        <v>5.5999999999999999E-3</v>
      </c>
      <c r="AH645">
        <v>696716.28940000001</v>
      </c>
      <c r="AI645">
        <v>2.0000000000000001E-4</v>
      </c>
      <c r="AJ645">
        <v>0.34229999999999999</v>
      </c>
      <c r="AK645">
        <v>3247</v>
      </c>
      <c r="AL645">
        <v>2.7900000000000001E-2</v>
      </c>
      <c r="AM645">
        <v>-0.13900000000000001</v>
      </c>
      <c r="AN645">
        <v>0.29311031500000001</v>
      </c>
      <c r="AO645">
        <v>5.7999999999999996E-3</v>
      </c>
      <c r="AP645">
        <v>0.1132</v>
      </c>
    </row>
    <row r="646" spans="1:42">
      <c r="A646">
        <v>202003</v>
      </c>
      <c r="B646" t="s">
        <v>2008</v>
      </c>
      <c r="C646" t="s">
        <v>2165</v>
      </c>
      <c r="D646" t="s">
        <v>2166</v>
      </c>
      <c r="E646" s="6">
        <f t="shared" si="20"/>
        <v>43891</v>
      </c>
      <c r="F646" s="6" t="str">
        <f t="shared" si="21"/>
        <v>New york-43921</v>
      </c>
      <c r="G646">
        <v>495308</v>
      </c>
      <c r="H646">
        <v>1.29E-2</v>
      </c>
      <c r="I646">
        <v>6.13E-2</v>
      </c>
      <c r="J646">
        <v>58032</v>
      </c>
      <c r="K646">
        <v>1.5599999999999999E-2</v>
      </c>
      <c r="L646">
        <v>-9.5799999999999996E-2</v>
      </c>
      <c r="M646">
        <v>79</v>
      </c>
      <c r="N646">
        <v>-0.21782178199999999</v>
      </c>
      <c r="O646">
        <v>0.112676056</v>
      </c>
      <c r="P646">
        <v>16444</v>
      </c>
      <c r="Q646">
        <v>5.8200000000000002E-2</v>
      </c>
      <c r="R646">
        <v>-9.9500000000000005E-2</v>
      </c>
      <c r="S646">
        <v>504</v>
      </c>
      <c r="T646">
        <v>-5.9700000000000003E-2</v>
      </c>
      <c r="U646">
        <v>-0.14860000000000001</v>
      </c>
      <c r="V646">
        <v>7688</v>
      </c>
      <c r="W646">
        <v>-0.1216</v>
      </c>
      <c r="X646">
        <v>-0.27439999999999998</v>
      </c>
      <c r="Y646">
        <v>26399</v>
      </c>
      <c r="Z646">
        <v>0.1027</v>
      </c>
      <c r="AA646">
        <v>1.2929999999999999</v>
      </c>
      <c r="AB646">
        <v>168.1875</v>
      </c>
      <c r="AC646">
        <v>2.7099999999999999E-2</v>
      </c>
      <c r="AD646">
        <v>8.1199999999999994E-2</v>
      </c>
      <c r="AE646">
        <v>1453</v>
      </c>
      <c r="AF646">
        <v>2.8E-3</v>
      </c>
      <c r="AG646">
        <v>-2.69E-2</v>
      </c>
      <c r="AH646">
        <v>1094440.483</v>
      </c>
      <c r="AI646">
        <v>-1.9E-3</v>
      </c>
      <c r="AJ646">
        <v>1.5900000000000001E-2</v>
      </c>
      <c r="AK646">
        <v>84431</v>
      </c>
      <c r="AL646">
        <v>4.1300000000000003E-2</v>
      </c>
      <c r="AM646">
        <v>0.1154</v>
      </c>
      <c r="AN646">
        <v>0.45490419100000001</v>
      </c>
      <c r="AO646">
        <v>3.5900000000000001E-2</v>
      </c>
      <c r="AP646">
        <v>0.27550000000000002</v>
      </c>
    </row>
    <row r="647" spans="1:42">
      <c r="A647">
        <v>202003</v>
      </c>
      <c r="B647" t="s">
        <v>2008</v>
      </c>
      <c r="C647" t="s">
        <v>2185</v>
      </c>
      <c r="D647" t="s">
        <v>2186</v>
      </c>
      <c r="E647" s="6">
        <f t="shared" si="20"/>
        <v>43891</v>
      </c>
      <c r="F647" s="6" t="str">
        <f t="shared" si="21"/>
        <v>North carolina-43921</v>
      </c>
      <c r="G647">
        <v>319950</v>
      </c>
      <c r="H647">
        <v>9.5999999999999992E-3</v>
      </c>
      <c r="I647">
        <v>0.06</v>
      </c>
      <c r="J647">
        <v>34879</v>
      </c>
      <c r="K647">
        <v>3.7000000000000002E-3</v>
      </c>
      <c r="L647">
        <v>-0.1825</v>
      </c>
      <c r="M647">
        <v>69</v>
      </c>
      <c r="N647">
        <v>-0.26595744700000001</v>
      </c>
      <c r="O647">
        <v>-0.20689655200000001</v>
      </c>
      <c r="P647">
        <v>14780</v>
      </c>
      <c r="Q647">
        <v>0.23619999999999999</v>
      </c>
      <c r="R647">
        <v>5.0599999999999999E-2</v>
      </c>
      <c r="S647">
        <v>1296</v>
      </c>
      <c r="T647">
        <v>-2.1100000000000001E-2</v>
      </c>
      <c r="U647">
        <v>-0.1099</v>
      </c>
      <c r="V647">
        <v>7444</v>
      </c>
      <c r="W647">
        <v>0.12039999999999999</v>
      </c>
      <c r="X647">
        <v>-0.1176</v>
      </c>
      <c r="Y647">
        <v>18059</v>
      </c>
      <c r="Z647">
        <v>9.1999999999999998E-2</v>
      </c>
      <c r="AA647">
        <v>0.1</v>
      </c>
      <c r="AB647">
        <v>136.08203119999999</v>
      </c>
      <c r="AC647">
        <v>1.34E-2</v>
      </c>
      <c r="AD647">
        <v>6.5199999999999994E-2</v>
      </c>
      <c r="AE647">
        <v>1965</v>
      </c>
      <c r="AF647">
        <v>5.5999999999999999E-3</v>
      </c>
      <c r="AG647">
        <v>7.3000000000000001E-3</v>
      </c>
      <c r="AH647">
        <v>431297.09840000002</v>
      </c>
      <c r="AI647">
        <v>1.7500000000000002E-2</v>
      </c>
      <c r="AJ647">
        <v>7.2900000000000006E-2</v>
      </c>
      <c r="AK647">
        <v>52938</v>
      </c>
      <c r="AL647">
        <v>3.2199999999999999E-2</v>
      </c>
      <c r="AM647">
        <v>-0.104</v>
      </c>
      <c r="AN647">
        <v>0.51776140400000004</v>
      </c>
      <c r="AO647">
        <v>4.19E-2</v>
      </c>
      <c r="AP647">
        <v>0.13289999999999999</v>
      </c>
    </row>
    <row r="648" spans="1:42">
      <c r="A648">
        <v>202003</v>
      </c>
      <c r="B648" t="s">
        <v>2008</v>
      </c>
      <c r="C648" t="s">
        <v>2147</v>
      </c>
      <c r="D648" t="s">
        <v>2148</v>
      </c>
      <c r="E648" s="6">
        <f t="shared" si="20"/>
        <v>43891</v>
      </c>
      <c r="F648" s="6" t="str">
        <f t="shared" si="21"/>
        <v>New hampshire-43921</v>
      </c>
      <c r="G648">
        <v>369000</v>
      </c>
      <c r="H648">
        <v>3.9399999999999998E-2</v>
      </c>
      <c r="I648">
        <v>9.5899999999999999E-2</v>
      </c>
      <c r="J648">
        <v>3529</v>
      </c>
      <c r="K648">
        <v>4.2799999999999998E-2</v>
      </c>
      <c r="L648">
        <v>-0.221</v>
      </c>
      <c r="M648">
        <v>59.5</v>
      </c>
      <c r="N648">
        <v>-0.41666666699999999</v>
      </c>
      <c r="O648">
        <v>-0.32386363600000001</v>
      </c>
      <c r="P648">
        <v>1732</v>
      </c>
      <c r="Q648">
        <v>0.20280000000000001</v>
      </c>
      <c r="R648">
        <v>-5.4600000000000003E-2</v>
      </c>
      <c r="S648">
        <v>76</v>
      </c>
      <c r="T648">
        <v>0.1176</v>
      </c>
      <c r="U648">
        <v>0</v>
      </c>
      <c r="V648">
        <v>572</v>
      </c>
      <c r="W648">
        <v>0.33639999999999998</v>
      </c>
      <c r="X648">
        <v>-0.1588</v>
      </c>
      <c r="Y648">
        <v>1728</v>
      </c>
      <c r="Z648">
        <v>0.1406</v>
      </c>
      <c r="AA648">
        <v>-5.3699999999999998E-2</v>
      </c>
      <c r="AB648">
        <v>180.80378490000001</v>
      </c>
      <c r="AC648">
        <v>2.12E-2</v>
      </c>
      <c r="AD648">
        <v>8.4000000000000005E-2</v>
      </c>
      <c r="AE648">
        <v>1960</v>
      </c>
      <c r="AF648">
        <v>5.1000000000000004E-3</v>
      </c>
      <c r="AG648">
        <v>-1.1999999999999999E-3</v>
      </c>
      <c r="AH648">
        <v>474494.6936</v>
      </c>
      <c r="AI648">
        <v>1.4999999999999999E-2</v>
      </c>
      <c r="AJ648">
        <v>8.1000000000000003E-2</v>
      </c>
      <c r="AK648">
        <v>5257</v>
      </c>
      <c r="AL648">
        <v>7.3099999999999998E-2</v>
      </c>
      <c r="AM648">
        <v>-0.1729</v>
      </c>
      <c r="AN648">
        <v>0.48965712700000003</v>
      </c>
      <c r="AO648">
        <v>4.2000000000000003E-2</v>
      </c>
      <c r="AP648">
        <v>8.6599999999999996E-2</v>
      </c>
    </row>
    <row r="649" spans="1:42">
      <c r="A649">
        <v>202003</v>
      </c>
      <c r="B649" t="s">
        <v>2008</v>
      </c>
      <c r="C649" t="s">
        <v>2187</v>
      </c>
      <c r="D649" t="s">
        <v>2188</v>
      </c>
      <c r="E649" s="6">
        <f t="shared" si="20"/>
        <v>43891</v>
      </c>
      <c r="F649" s="6" t="str">
        <f t="shared" si="21"/>
        <v>Hawaii-43921</v>
      </c>
      <c r="G649">
        <v>659000</v>
      </c>
      <c r="H649">
        <v>-2.01E-2</v>
      </c>
      <c r="I649">
        <v>-5.6599999999999998E-2</v>
      </c>
      <c r="J649">
        <v>5638</v>
      </c>
      <c r="K649">
        <v>1.18E-2</v>
      </c>
      <c r="L649">
        <v>-0.10920000000000001</v>
      </c>
      <c r="M649">
        <v>78.5</v>
      </c>
      <c r="N649">
        <v>-7.6470588000000006E-2</v>
      </c>
      <c r="O649">
        <v>6.0810810999999999E-2</v>
      </c>
      <c r="P649">
        <v>1616</v>
      </c>
      <c r="Q649">
        <v>-7.4000000000000003E-3</v>
      </c>
      <c r="R649">
        <v>-6.7000000000000004E-2</v>
      </c>
      <c r="S649">
        <v>48</v>
      </c>
      <c r="T649">
        <v>0.2</v>
      </c>
      <c r="U649">
        <v>0</v>
      </c>
      <c r="V649">
        <v>1088</v>
      </c>
      <c r="W649">
        <v>2.2599999999999999E-2</v>
      </c>
      <c r="X649">
        <v>-0.15260000000000001</v>
      </c>
      <c r="Y649">
        <v>1034</v>
      </c>
      <c r="Z649">
        <v>-4.7E-2</v>
      </c>
      <c r="AA649">
        <v>-4.1700000000000001E-2</v>
      </c>
      <c r="AB649">
        <v>527.84015109999996</v>
      </c>
      <c r="AC649">
        <v>-2.7000000000000001E-3</v>
      </c>
      <c r="AD649">
        <v>2.9700000000000001E-2</v>
      </c>
      <c r="AE649">
        <v>1254</v>
      </c>
      <c r="AF649">
        <v>-9.4999999999999998E-3</v>
      </c>
      <c r="AG649">
        <v>-6.5699999999999995E-2</v>
      </c>
      <c r="AH649">
        <v>1333645.048</v>
      </c>
      <c r="AI649">
        <v>-1.2999999999999999E-2</v>
      </c>
      <c r="AJ649">
        <v>2.1000000000000001E-2</v>
      </c>
      <c r="AK649">
        <v>6672</v>
      </c>
      <c r="AL649">
        <v>2.3E-3</v>
      </c>
      <c r="AM649">
        <v>-9.9400000000000002E-2</v>
      </c>
      <c r="AN649">
        <v>0.18339836800000001</v>
      </c>
      <c r="AO649">
        <v>-1.1299999999999999E-2</v>
      </c>
      <c r="AP649">
        <v>1.29E-2</v>
      </c>
    </row>
    <row r="650" spans="1:42">
      <c r="A650">
        <v>202003</v>
      </c>
      <c r="B650" t="s">
        <v>2008</v>
      </c>
      <c r="C650" t="s">
        <v>2137</v>
      </c>
      <c r="D650" t="s">
        <v>2138</v>
      </c>
      <c r="E650" s="6">
        <f t="shared" si="20"/>
        <v>43891</v>
      </c>
      <c r="F650" s="6" t="str">
        <f t="shared" si="21"/>
        <v>Vermont-43921</v>
      </c>
      <c r="G650">
        <v>289900</v>
      </c>
      <c r="H650">
        <v>3.0999999999999999E-3</v>
      </c>
      <c r="I650">
        <v>1.11E-2</v>
      </c>
      <c r="J650">
        <v>3544</v>
      </c>
      <c r="K650">
        <v>-2.7699999999999999E-2</v>
      </c>
      <c r="L650">
        <v>-0.2031</v>
      </c>
      <c r="M650">
        <v>168</v>
      </c>
      <c r="N650">
        <v>-5.9171600000000003E-3</v>
      </c>
      <c r="O650">
        <v>-5.0847457999999998E-2</v>
      </c>
      <c r="P650">
        <v>668</v>
      </c>
      <c r="Q650">
        <v>0.1361</v>
      </c>
      <c r="R650">
        <v>5.0299999999999997E-2</v>
      </c>
      <c r="S650">
        <v>20</v>
      </c>
      <c r="T650">
        <v>-0.16669999999999999</v>
      </c>
      <c r="U650">
        <v>-0.44440000000000002</v>
      </c>
      <c r="V650">
        <v>360</v>
      </c>
      <c r="W650">
        <v>0</v>
      </c>
      <c r="X650">
        <v>-0.1429</v>
      </c>
      <c r="Y650">
        <v>800</v>
      </c>
      <c r="Z650">
        <v>0.1958</v>
      </c>
      <c r="AA650">
        <v>3.9E-2</v>
      </c>
      <c r="AB650">
        <v>149.0323679</v>
      </c>
      <c r="AC650">
        <v>2.0799999999999999E-2</v>
      </c>
      <c r="AD650">
        <v>4.4699999999999997E-2</v>
      </c>
      <c r="AE650">
        <v>1987</v>
      </c>
      <c r="AF650">
        <v>-1.5E-3</v>
      </c>
      <c r="AG650">
        <v>-8.2000000000000007E-3</v>
      </c>
      <c r="AH650">
        <v>431865.14240000001</v>
      </c>
      <c r="AI650">
        <v>1.9099999999999999E-2</v>
      </c>
      <c r="AJ650">
        <v>4.6800000000000001E-2</v>
      </c>
      <c r="AK650">
        <v>4344</v>
      </c>
      <c r="AL650">
        <v>7.0000000000000001E-3</v>
      </c>
      <c r="AM650">
        <v>-0.1673</v>
      </c>
      <c r="AN650">
        <v>0.22573363399999999</v>
      </c>
      <c r="AO650">
        <v>4.2200000000000001E-2</v>
      </c>
      <c r="AP650">
        <v>5.2600000000000001E-2</v>
      </c>
    </row>
    <row r="651" spans="1:42">
      <c r="A651">
        <v>202003</v>
      </c>
      <c r="B651" t="s">
        <v>2008</v>
      </c>
      <c r="C651" t="s">
        <v>2221</v>
      </c>
      <c r="D651" t="s">
        <v>2222</v>
      </c>
      <c r="E651" s="6">
        <f t="shared" si="20"/>
        <v>43891</v>
      </c>
      <c r="F651" s="6" t="str">
        <f t="shared" si="21"/>
        <v>Connecticut-43921</v>
      </c>
      <c r="G651">
        <v>375000</v>
      </c>
      <c r="H651">
        <v>1.9300000000000001E-2</v>
      </c>
      <c r="I651">
        <v>4.6100000000000002E-2</v>
      </c>
      <c r="J651">
        <v>17040</v>
      </c>
      <c r="K651">
        <v>8.0799999999999997E-2</v>
      </c>
      <c r="L651">
        <v>-0.1583</v>
      </c>
      <c r="M651">
        <v>57</v>
      </c>
      <c r="N651">
        <v>-0.37362637399999998</v>
      </c>
      <c r="O651">
        <v>-0.197183099</v>
      </c>
      <c r="P651">
        <v>5208</v>
      </c>
      <c r="Q651">
        <v>1.5E-3</v>
      </c>
      <c r="R651">
        <v>-9.5200000000000007E-2</v>
      </c>
      <c r="S651">
        <v>124</v>
      </c>
      <c r="T651">
        <v>3.3300000000000003E-2</v>
      </c>
      <c r="U651">
        <v>0.3478</v>
      </c>
      <c r="V651">
        <v>2376</v>
      </c>
      <c r="W651">
        <v>-9.4500000000000001E-2</v>
      </c>
      <c r="X651">
        <v>-0.3473</v>
      </c>
      <c r="Y651">
        <v>127</v>
      </c>
      <c r="Z651">
        <v>0.22120000000000001</v>
      </c>
      <c r="AA651">
        <v>0.33679999999999999</v>
      </c>
      <c r="AB651">
        <v>174.3735465</v>
      </c>
      <c r="AC651">
        <v>3.3999999999999998E-3</v>
      </c>
      <c r="AD651">
        <v>-3.9899999999999998E-2</v>
      </c>
      <c r="AE651">
        <v>2112.5</v>
      </c>
      <c r="AF651">
        <v>1.37E-2</v>
      </c>
      <c r="AG651">
        <v>8.5999999999999993E-2</v>
      </c>
      <c r="AH651">
        <v>740882.46329999994</v>
      </c>
      <c r="AI651">
        <v>-3.0999999999999999E-3</v>
      </c>
      <c r="AJ651">
        <v>-1.5100000000000001E-2</v>
      </c>
      <c r="AK651">
        <v>17167</v>
      </c>
      <c r="AL651">
        <v>8.1699999999999995E-2</v>
      </c>
      <c r="AM651">
        <v>-0.156</v>
      </c>
      <c r="AN651">
        <v>7.4530519999999999E-3</v>
      </c>
      <c r="AO651">
        <v>8.9999999999999998E-4</v>
      </c>
      <c r="AP651">
        <v>2.8E-3</v>
      </c>
    </row>
    <row r="652" spans="1:42">
      <c r="A652">
        <v>202003</v>
      </c>
      <c r="B652" t="s">
        <v>2008</v>
      </c>
      <c r="C652" t="s">
        <v>2151</v>
      </c>
      <c r="D652" t="s">
        <v>2152</v>
      </c>
      <c r="E652" s="6">
        <f t="shared" si="20"/>
        <v>43891</v>
      </c>
      <c r="F652" s="6" t="str">
        <f t="shared" si="21"/>
        <v>California-43921</v>
      </c>
      <c r="G652">
        <v>599974.5</v>
      </c>
      <c r="H652">
        <v>1.6899999999999998E-2</v>
      </c>
      <c r="I652">
        <v>8.6499999999999994E-2</v>
      </c>
      <c r="J652">
        <v>59655</v>
      </c>
      <c r="K652">
        <v>1.6899999999999998E-2</v>
      </c>
      <c r="L652">
        <v>-0.22939999999999999</v>
      </c>
      <c r="M652">
        <v>44</v>
      </c>
      <c r="N652">
        <v>-0.2</v>
      </c>
      <c r="O652">
        <v>-6.3829786999999999E-2</v>
      </c>
      <c r="P652">
        <v>32748</v>
      </c>
      <c r="Q652">
        <v>-9.4000000000000004E-3</v>
      </c>
      <c r="R652">
        <v>-0.17249999999999999</v>
      </c>
      <c r="S652">
        <v>1532</v>
      </c>
      <c r="T652">
        <v>-0.1656</v>
      </c>
      <c r="U652">
        <v>-7.0400000000000004E-2</v>
      </c>
      <c r="V652">
        <v>12536</v>
      </c>
      <c r="W652">
        <v>2.5499999999999998E-2</v>
      </c>
      <c r="X652">
        <v>-0.37769999999999998</v>
      </c>
      <c r="Y652">
        <v>45637</v>
      </c>
      <c r="Z652">
        <v>8.6499999999999994E-2</v>
      </c>
      <c r="AA652">
        <v>0.25190000000000001</v>
      </c>
      <c r="AB652">
        <v>326.859375</v>
      </c>
      <c r="AC652">
        <v>4.07E-2</v>
      </c>
      <c r="AD652">
        <v>7.17E-2</v>
      </c>
      <c r="AE652">
        <v>1879.5</v>
      </c>
      <c r="AF652">
        <v>3.5000000000000001E-3</v>
      </c>
      <c r="AG652">
        <v>2.9899999999999999E-2</v>
      </c>
      <c r="AH652">
        <v>1296756.821</v>
      </c>
      <c r="AI652">
        <v>-1.32E-2</v>
      </c>
      <c r="AJ652">
        <v>0.245</v>
      </c>
      <c r="AK652">
        <v>105292</v>
      </c>
      <c r="AL652">
        <v>4.5900000000000003E-2</v>
      </c>
      <c r="AM652">
        <v>-7.5300000000000006E-2</v>
      </c>
      <c r="AN652">
        <v>0.76501550600000001</v>
      </c>
      <c r="AO652">
        <v>4.9099999999999998E-2</v>
      </c>
      <c r="AP652">
        <v>0.29409999999999997</v>
      </c>
    </row>
    <row r="653" spans="1:42">
      <c r="A653">
        <v>202003</v>
      </c>
      <c r="B653" t="s">
        <v>2008</v>
      </c>
      <c r="C653" t="s">
        <v>2161</v>
      </c>
      <c r="D653" t="s">
        <v>2162</v>
      </c>
      <c r="E653" s="6">
        <f t="shared" si="20"/>
        <v>43891</v>
      </c>
      <c r="F653" s="6" t="str">
        <f t="shared" si="21"/>
        <v>Colorado-43921</v>
      </c>
      <c r="G653">
        <v>512500</v>
      </c>
      <c r="H653">
        <v>2.52E-2</v>
      </c>
      <c r="I653">
        <v>8.5099999999999995E-2</v>
      </c>
      <c r="J653">
        <v>16926</v>
      </c>
      <c r="K653">
        <v>6.5199999999999994E-2</v>
      </c>
      <c r="L653">
        <v>-0.157</v>
      </c>
      <c r="M653">
        <v>55.5</v>
      </c>
      <c r="N653">
        <v>-0.383333333</v>
      </c>
      <c r="O653">
        <v>-4.3103448000000003E-2</v>
      </c>
      <c r="P653">
        <v>9888</v>
      </c>
      <c r="Q653">
        <v>0.41420000000000001</v>
      </c>
      <c r="R653">
        <v>-4.48E-2</v>
      </c>
      <c r="S653">
        <v>748</v>
      </c>
      <c r="T653">
        <v>0.26350000000000001</v>
      </c>
      <c r="U653">
        <v>5.0599999999999999E-2</v>
      </c>
      <c r="V653">
        <v>3456</v>
      </c>
      <c r="W653">
        <v>0.1105</v>
      </c>
      <c r="X653">
        <v>-0.31159999999999999</v>
      </c>
      <c r="Y653">
        <v>11140</v>
      </c>
      <c r="Z653">
        <v>8.2400000000000001E-2</v>
      </c>
      <c r="AA653">
        <v>-0.13200000000000001</v>
      </c>
      <c r="AB653">
        <v>212.18003959999999</v>
      </c>
      <c r="AC653">
        <v>1.32E-2</v>
      </c>
      <c r="AD653">
        <v>8.9300000000000004E-2</v>
      </c>
      <c r="AE653">
        <v>2381.5</v>
      </c>
      <c r="AF653">
        <v>-2.7000000000000001E-3</v>
      </c>
      <c r="AG653">
        <v>5.1000000000000004E-3</v>
      </c>
      <c r="AH653">
        <v>991542.39489999996</v>
      </c>
      <c r="AI653">
        <v>-3.8300000000000001E-2</v>
      </c>
      <c r="AJ653">
        <v>9.0499999999999997E-2</v>
      </c>
      <c r="AK653">
        <v>28066</v>
      </c>
      <c r="AL653">
        <v>7.1999999999999995E-2</v>
      </c>
      <c r="AM653">
        <v>-0.14729999999999999</v>
      </c>
      <c r="AN653">
        <v>0.658159045</v>
      </c>
      <c r="AO653">
        <v>1.0500000000000001E-2</v>
      </c>
      <c r="AP653">
        <v>1.9E-2</v>
      </c>
    </row>
    <row r="654" spans="1:42">
      <c r="A654">
        <v>202003</v>
      </c>
      <c r="B654" t="s">
        <v>2008</v>
      </c>
      <c r="C654" t="s">
        <v>2121</v>
      </c>
      <c r="D654" t="s">
        <v>2122</v>
      </c>
      <c r="E654" s="6">
        <f t="shared" si="20"/>
        <v>43891</v>
      </c>
      <c r="F654" s="6" t="str">
        <f t="shared" si="21"/>
        <v>Kentucky-43921</v>
      </c>
      <c r="G654">
        <v>219450</v>
      </c>
      <c r="H654">
        <v>4.5499999999999999E-2</v>
      </c>
      <c r="I654">
        <v>8.1799999999999998E-2</v>
      </c>
      <c r="J654">
        <v>11182</v>
      </c>
      <c r="K654">
        <v>-3.9199999999999999E-2</v>
      </c>
      <c r="L654">
        <v>-0.18459999999999999</v>
      </c>
      <c r="M654">
        <v>70.5</v>
      </c>
      <c r="N654">
        <v>-0.22527472500000001</v>
      </c>
      <c r="O654">
        <v>-8.4415584000000002E-2</v>
      </c>
      <c r="P654">
        <v>4136</v>
      </c>
      <c r="Q654">
        <v>0.14000000000000001</v>
      </c>
      <c r="R654">
        <v>-8.8200000000000001E-2</v>
      </c>
      <c r="S654">
        <v>108</v>
      </c>
      <c r="T654">
        <v>-0.18179999999999999</v>
      </c>
      <c r="U654">
        <v>-0.48080000000000001</v>
      </c>
      <c r="V654">
        <v>2220</v>
      </c>
      <c r="W654">
        <v>-4.6399999999999997E-2</v>
      </c>
      <c r="X654">
        <v>-0.22159999999999999</v>
      </c>
      <c r="Y654">
        <v>7343</v>
      </c>
      <c r="Z654">
        <v>0.13930000000000001</v>
      </c>
      <c r="AA654">
        <v>0.17699999999999999</v>
      </c>
      <c r="AB654">
        <v>106.5947446</v>
      </c>
      <c r="AC654">
        <v>1.46E-2</v>
      </c>
      <c r="AD654">
        <v>9.0700000000000003E-2</v>
      </c>
      <c r="AE654">
        <v>1884.5</v>
      </c>
      <c r="AF654">
        <v>1.37E-2</v>
      </c>
      <c r="AG654">
        <v>3.9800000000000002E-2</v>
      </c>
      <c r="AH654">
        <v>289061.37060000002</v>
      </c>
      <c r="AI654">
        <v>5.7999999999999996E-3</v>
      </c>
      <c r="AJ654">
        <v>5.7200000000000001E-2</v>
      </c>
      <c r="AK654">
        <v>18525</v>
      </c>
      <c r="AL654">
        <v>2.4400000000000002E-2</v>
      </c>
      <c r="AM654">
        <v>-7.1499999999999994E-2</v>
      </c>
      <c r="AN654">
        <v>0.65668037899999998</v>
      </c>
      <c r="AO654">
        <v>0.10290000000000001</v>
      </c>
      <c r="AP654">
        <v>0.20169999999999999</v>
      </c>
    </row>
    <row r="655" spans="1:42">
      <c r="A655">
        <v>202003</v>
      </c>
      <c r="B655" t="s">
        <v>2008</v>
      </c>
      <c r="C655" t="s">
        <v>2127</v>
      </c>
      <c r="D655" t="s">
        <v>2128</v>
      </c>
      <c r="E655" s="6">
        <f t="shared" si="20"/>
        <v>43891</v>
      </c>
      <c r="F655" s="6" t="str">
        <f t="shared" si="21"/>
        <v>Virginia-43921</v>
      </c>
      <c r="G655">
        <v>337900</v>
      </c>
      <c r="H655">
        <v>0.04</v>
      </c>
      <c r="I655">
        <v>8.2199999999999995E-2</v>
      </c>
      <c r="J655">
        <v>25188</v>
      </c>
      <c r="K655">
        <v>2.58E-2</v>
      </c>
      <c r="L655">
        <v>-0.2165</v>
      </c>
      <c r="M655">
        <v>51.5</v>
      </c>
      <c r="N655">
        <v>-0.34810126600000002</v>
      </c>
      <c r="O655">
        <v>-0.11206896600000001</v>
      </c>
      <c r="P655">
        <v>13412</v>
      </c>
      <c r="Q655">
        <v>0.32790000000000002</v>
      </c>
      <c r="R655">
        <v>5.3699999999999998E-2</v>
      </c>
      <c r="S655">
        <v>792</v>
      </c>
      <c r="T655">
        <v>-3.8800000000000001E-2</v>
      </c>
      <c r="U655">
        <v>0.31130000000000002</v>
      </c>
      <c r="V655">
        <v>4964</v>
      </c>
      <c r="W655">
        <v>0.1313</v>
      </c>
      <c r="X655">
        <v>-0.19939999999999999</v>
      </c>
      <c r="Y655">
        <v>10416</v>
      </c>
      <c r="Z655">
        <v>0.15479999999999999</v>
      </c>
      <c r="AA655">
        <v>0.1389</v>
      </c>
      <c r="AB655">
        <v>151.5907239</v>
      </c>
      <c r="AC655">
        <v>0.02</v>
      </c>
      <c r="AD655">
        <v>6.3E-2</v>
      </c>
      <c r="AE655">
        <v>2137.5</v>
      </c>
      <c r="AF655">
        <v>1.0200000000000001E-2</v>
      </c>
      <c r="AG655">
        <v>2.64E-2</v>
      </c>
      <c r="AH655">
        <v>477301.21639999998</v>
      </c>
      <c r="AI655">
        <v>1.7299999999999999E-2</v>
      </c>
      <c r="AJ655">
        <v>0.11219999999999999</v>
      </c>
      <c r="AK655">
        <v>35604</v>
      </c>
      <c r="AL655">
        <v>6.0499999999999998E-2</v>
      </c>
      <c r="AM655">
        <v>-0.13780000000000001</v>
      </c>
      <c r="AN655">
        <v>0.41353025300000001</v>
      </c>
      <c r="AO655">
        <v>4.6199999999999998E-2</v>
      </c>
      <c r="AP655">
        <v>0.129</v>
      </c>
    </row>
    <row r="656" spans="1:42">
      <c r="A656">
        <v>202003</v>
      </c>
      <c r="B656" t="s">
        <v>2008</v>
      </c>
      <c r="C656" t="s">
        <v>2169</v>
      </c>
      <c r="D656" t="s">
        <v>2170</v>
      </c>
      <c r="E656" s="6">
        <f t="shared" si="20"/>
        <v>43891</v>
      </c>
      <c r="F656" s="6" t="str">
        <f t="shared" si="21"/>
        <v>North dakota-43921</v>
      </c>
      <c r="G656">
        <v>228700</v>
      </c>
      <c r="H656">
        <v>1.6899999999999998E-2</v>
      </c>
      <c r="I656">
        <v>-3.3099999999999997E-2</v>
      </c>
      <c r="J656">
        <v>2838</v>
      </c>
      <c r="K656">
        <v>2.86E-2</v>
      </c>
      <c r="L656">
        <v>-0.1061</v>
      </c>
      <c r="M656">
        <v>80.5</v>
      </c>
      <c r="N656">
        <v>-0.233333333</v>
      </c>
      <c r="O656">
        <v>-9.5505618E-2</v>
      </c>
      <c r="P656">
        <v>904</v>
      </c>
      <c r="Q656">
        <v>0.2283</v>
      </c>
      <c r="R656">
        <v>4.1500000000000002E-2</v>
      </c>
      <c r="S656">
        <v>48</v>
      </c>
      <c r="T656">
        <v>0.5</v>
      </c>
      <c r="U656">
        <v>0.71430000000000005</v>
      </c>
      <c r="V656">
        <v>532</v>
      </c>
      <c r="W656">
        <v>0.3039</v>
      </c>
      <c r="X656">
        <v>0.16669999999999999</v>
      </c>
      <c r="Y656">
        <v>888</v>
      </c>
      <c r="Z656">
        <v>0.3175</v>
      </c>
      <c r="AA656">
        <v>4.1627999999999998</v>
      </c>
      <c r="AB656">
        <v>111.0385141</v>
      </c>
      <c r="AC656">
        <v>3.5999999999999999E-3</v>
      </c>
      <c r="AD656">
        <v>-5.1999999999999998E-3</v>
      </c>
      <c r="AE656">
        <v>2090</v>
      </c>
      <c r="AF656">
        <v>7.1999999999999998E-3</v>
      </c>
      <c r="AG656">
        <v>-1.15E-2</v>
      </c>
      <c r="AH656">
        <v>272059.35749999998</v>
      </c>
      <c r="AI656">
        <v>5.9999999999999995E-4</v>
      </c>
      <c r="AJ656">
        <v>-3.85E-2</v>
      </c>
      <c r="AK656">
        <v>3726</v>
      </c>
      <c r="AL656">
        <v>8.5300000000000001E-2</v>
      </c>
      <c r="AM656">
        <v>0.1132</v>
      </c>
      <c r="AN656">
        <v>0.31289640600000002</v>
      </c>
      <c r="AO656">
        <v>6.8599999999999994E-2</v>
      </c>
      <c r="AP656">
        <v>0.25869999999999999</v>
      </c>
    </row>
    <row r="657" spans="1:42">
      <c r="A657">
        <v>202003</v>
      </c>
      <c r="B657" t="s">
        <v>2008</v>
      </c>
      <c r="C657" t="s">
        <v>2123</v>
      </c>
      <c r="D657" t="s">
        <v>2124</v>
      </c>
      <c r="E657" s="6">
        <f t="shared" si="20"/>
        <v>43891</v>
      </c>
      <c r="F657" s="6" t="str">
        <f t="shared" si="21"/>
        <v>Ohio-43921</v>
      </c>
      <c r="G657">
        <v>189200</v>
      </c>
      <c r="H657">
        <v>5.2400000000000002E-2</v>
      </c>
      <c r="I657">
        <v>6.1100000000000002E-2</v>
      </c>
      <c r="J657">
        <v>21872</v>
      </c>
      <c r="K657">
        <v>-3.95E-2</v>
      </c>
      <c r="L657">
        <v>-0.20569999999999999</v>
      </c>
      <c r="M657">
        <v>56</v>
      </c>
      <c r="N657">
        <v>-0.23287671200000001</v>
      </c>
      <c r="O657">
        <v>-0.138461538</v>
      </c>
      <c r="P657">
        <v>11468</v>
      </c>
      <c r="Q657">
        <v>0.16400000000000001</v>
      </c>
      <c r="R657">
        <v>-0.1013</v>
      </c>
      <c r="S657">
        <v>384</v>
      </c>
      <c r="T657">
        <v>2.1299999999999999E-2</v>
      </c>
      <c r="U657">
        <v>0.31509999999999999</v>
      </c>
      <c r="V657">
        <v>5976</v>
      </c>
      <c r="W657">
        <v>5.4000000000000003E-3</v>
      </c>
      <c r="X657">
        <v>-0.1545</v>
      </c>
      <c r="Y657">
        <v>18606</v>
      </c>
      <c r="Z657">
        <v>0.15079999999999999</v>
      </c>
      <c r="AA657">
        <v>0.1061</v>
      </c>
      <c r="AB657">
        <v>96.359801489999995</v>
      </c>
      <c r="AC657">
        <v>3.3500000000000002E-2</v>
      </c>
      <c r="AD657">
        <v>4.65E-2</v>
      </c>
      <c r="AE657">
        <v>1694</v>
      </c>
      <c r="AF657">
        <v>1.8599999999999998E-2</v>
      </c>
      <c r="AG657">
        <v>1.83E-2</v>
      </c>
      <c r="AH657">
        <v>270822.93969999999</v>
      </c>
      <c r="AI657">
        <v>3.6999999999999998E-2</v>
      </c>
      <c r="AJ657">
        <v>3.3000000000000002E-2</v>
      </c>
      <c r="AK657">
        <v>40478</v>
      </c>
      <c r="AL657">
        <v>3.95E-2</v>
      </c>
      <c r="AM657">
        <v>-8.7499999999999994E-2</v>
      </c>
      <c r="AN657">
        <v>0.85067666399999997</v>
      </c>
      <c r="AO657">
        <v>0.14069999999999999</v>
      </c>
      <c r="AP657">
        <v>0.23980000000000001</v>
      </c>
    </row>
    <row r="658" spans="1:42">
      <c r="A658">
        <v>202003</v>
      </c>
      <c r="B658" t="s">
        <v>2008</v>
      </c>
      <c r="C658" t="s">
        <v>2217</v>
      </c>
      <c r="D658" t="s">
        <v>2218</v>
      </c>
      <c r="E658" s="6">
        <f t="shared" si="20"/>
        <v>43891</v>
      </c>
      <c r="F658" s="6" t="str">
        <f t="shared" si="21"/>
        <v>Nebraska-43921</v>
      </c>
      <c r="G658">
        <v>239950</v>
      </c>
      <c r="H658">
        <v>4.0000000000000001E-3</v>
      </c>
      <c r="I658">
        <v>-3.7199999999999997E-2</v>
      </c>
      <c r="J658">
        <v>4885</v>
      </c>
      <c r="K658">
        <v>3.6299999999999999E-2</v>
      </c>
      <c r="L658">
        <v>-9.1000000000000004E-3</v>
      </c>
      <c r="M658">
        <v>61</v>
      </c>
      <c r="N658">
        <v>-0.24691357999999999</v>
      </c>
      <c r="O658">
        <v>-3.1746032E-2</v>
      </c>
      <c r="P658">
        <v>2200</v>
      </c>
      <c r="Q658">
        <v>0.2387</v>
      </c>
      <c r="R658">
        <v>-0.41980000000000001</v>
      </c>
      <c r="S658">
        <v>120</v>
      </c>
      <c r="T658">
        <v>7.1400000000000005E-2</v>
      </c>
      <c r="U658">
        <v>-0.25</v>
      </c>
      <c r="V658">
        <v>812</v>
      </c>
      <c r="W658">
        <v>0.23780000000000001</v>
      </c>
      <c r="X658">
        <v>-7.3099999999999998E-2</v>
      </c>
      <c r="Y658">
        <v>3575</v>
      </c>
      <c r="Z658">
        <v>0.18140000000000001</v>
      </c>
      <c r="AA658">
        <v>3.4969000000000001</v>
      </c>
      <c r="AB658">
        <v>117.6994524</v>
      </c>
      <c r="AC658">
        <v>-7.1000000000000004E-3</v>
      </c>
      <c r="AD658">
        <v>-4.7300000000000002E-2</v>
      </c>
      <c r="AE658">
        <v>1910.5</v>
      </c>
      <c r="AF658">
        <v>1.84E-2</v>
      </c>
      <c r="AG658">
        <v>8.0199999999999994E-2</v>
      </c>
      <c r="AH658">
        <v>312118.9901</v>
      </c>
      <c r="AI658">
        <v>5.0000000000000001E-4</v>
      </c>
      <c r="AJ658">
        <v>6.8599999999999994E-2</v>
      </c>
      <c r="AK658">
        <v>8460</v>
      </c>
      <c r="AL658">
        <v>9.2999999999999999E-2</v>
      </c>
      <c r="AM658">
        <v>0.47770000000000001</v>
      </c>
      <c r="AN658">
        <v>0.73183213899999999</v>
      </c>
      <c r="AO658">
        <v>8.9899999999999994E-2</v>
      </c>
      <c r="AP658">
        <v>0.5706</v>
      </c>
    </row>
    <row r="659" spans="1:42">
      <c r="A659">
        <v>202003</v>
      </c>
      <c r="B659" t="s">
        <v>2008</v>
      </c>
      <c r="C659" t="s">
        <v>2177</v>
      </c>
      <c r="D659" t="s">
        <v>2178</v>
      </c>
      <c r="E659" s="6">
        <f t="shared" si="20"/>
        <v>43891</v>
      </c>
      <c r="F659" s="6" t="str">
        <f t="shared" si="21"/>
        <v>New jersey-43921</v>
      </c>
      <c r="G659">
        <v>399900</v>
      </c>
      <c r="H659">
        <v>2.5399999999999999E-2</v>
      </c>
      <c r="I659">
        <v>0.1086</v>
      </c>
      <c r="J659">
        <v>36227</v>
      </c>
      <c r="K659">
        <v>2.4199999999999999E-2</v>
      </c>
      <c r="L659">
        <v>-0.1983</v>
      </c>
      <c r="M659">
        <v>49.5</v>
      </c>
      <c r="N659">
        <v>-0.25</v>
      </c>
      <c r="O659">
        <v>-0.1</v>
      </c>
      <c r="P659">
        <v>14052</v>
      </c>
      <c r="Q659">
        <v>-5.2600000000000001E-2</v>
      </c>
      <c r="R659">
        <v>-0.1976</v>
      </c>
      <c r="S659">
        <v>340</v>
      </c>
      <c r="T659">
        <v>-0.30330000000000001</v>
      </c>
      <c r="U659">
        <v>-0.2056</v>
      </c>
      <c r="V659">
        <v>6312</v>
      </c>
      <c r="W659">
        <v>-7.3400000000000007E-2</v>
      </c>
      <c r="X659">
        <v>-0.3609</v>
      </c>
      <c r="Y659">
        <v>2593</v>
      </c>
      <c r="Z659">
        <v>8.6300000000000002E-2</v>
      </c>
      <c r="AA659">
        <v>0.98550000000000004</v>
      </c>
      <c r="AB659">
        <v>67.1875</v>
      </c>
      <c r="AC659">
        <v>4.07E-2</v>
      </c>
      <c r="AD659">
        <v>3.8611</v>
      </c>
      <c r="AE659">
        <v>780</v>
      </c>
      <c r="AF659">
        <v>-1.52E-2</v>
      </c>
      <c r="AG659">
        <v>2.2042000000000002</v>
      </c>
      <c r="AH659">
        <v>582727.32900000003</v>
      </c>
      <c r="AI659">
        <v>-1.29E-2</v>
      </c>
      <c r="AJ659">
        <v>8.1900000000000001E-2</v>
      </c>
      <c r="AK659">
        <v>38820</v>
      </c>
      <c r="AL659">
        <v>2.81E-2</v>
      </c>
      <c r="AM659">
        <v>-0.1651</v>
      </c>
      <c r="AN659">
        <v>7.1576449E-2</v>
      </c>
      <c r="AO659">
        <v>4.1000000000000003E-3</v>
      </c>
      <c r="AP659">
        <v>4.2700000000000002E-2</v>
      </c>
    </row>
    <row r="660" spans="1:42">
      <c r="A660">
        <v>202003</v>
      </c>
      <c r="B660" t="s">
        <v>2008</v>
      </c>
      <c r="C660" t="s">
        <v>2129</v>
      </c>
      <c r="D660" t="s">
        <v>2130</v>
      </c>
      <c r="E660" s="6">
        <f t="shared" si="20"/>
        <v>43891</v>
      </c>
      <c r="F660" s="6" t="str">
        <f t="shared" si="21"/>
        <v>Massachusetts-43921</v>
      </c>
      <c r="G660">
        <v>559450</v>
      </c>
      <c r="H660">
        <v>3.6999999999999998E-2</v>
      </c>
      <c r="I660">
        <v>8.3099999999999993E-2</v>
      </c>
      <c r="J660">
        <v>12778</v>
      </c>
      <c r="K660">
        <v>9.4899999999999998E-2</v>
      </c>
      <c r="L660">
        <v>-0.1719</v>
      </c>
      <c r="M660">
        <v>44.5</v>
      </c>
      <c r="N660">
        <v>-0.44374999999999998</v>
      </c>
      <c r="O660">
        <v>-0.219298246</v>
      </c>
      <c r="P660">
        <v>7960</v>
      </c>
      <c r="Q660">
        <v>0.30409999999999998</v>
      </c>
      <c r="R660">
        <v>4.3499999999999997E-2</v>
      </c>
      <c r="S660">
        <v>200</v>
      </c>
      <c r="T660">
        <v>6.3799999999999996E-2</v>
      </c>
      <c r="U660">
        <v>0.25</v>
      </c>
      <c r="V660">
        <v>2584</v>
      </c>
      <c r="W660">
        <v>0.20749999999999999</v>
      </c>
      <c r="X660">
        <v>-0.27579999999999999</v>
      </c>
      <c r="Y660">
        <v>3253</v>
      </c>
      <c r="Z660">
        <v>0.16009999999999999</v>
      </c>
      <c r="AA660">
        <v>0.17949999999999999</v>
      </c>
      <c r="AB660">
        <v>280.12594030000002</v>
      </c>
      <c r="AC660">
        <v>2.12E-2</v>
      </c>
      <c r="AD660">
        <v>6.8699999999999997E-2</v>
      </c>
      <c r="AE660">
        <v>1958.5</v>
      </c>
      <c r="AF660">
        <v>2.01E-2</v>
      </c>
      <c r="AG660">
        <v>1.26E-2</v>
      </c>
      <c r="AH660">
        <v>894599.10710000002</v>
      </c>
      <c r="AI660">
        <v>1.37E-2</v>
      </c>
      <c r="AJ660">
        <v>9.8100000000000007E-2</v>
      </c>
      <c r="AK660">
        <v>16031</v>
      </c>
      <c r="AL660">
        <v>0.1075</v>
      </c>
      <c r="AM660">
        <v>-0.1186</v>
      </c>
      <c r="AN660">
        <v>0.25457818100000001</v>
      </c>
      <c r="AO660">
        <v>1.43E-2</v>
      </c>
      <c r="AP660">
        <v>7.5800000000000006E-2</v>
      </c>
    </row>
    <row r="661" spans="1:42">
      <c r="A661">
        <v>202003</v>
      </c>
      <c r="B661" t="s">
        <v>2008</v>
      </c>
      <c r="C661" t="s">
        <v>2207</v>
      </c>
      <c r="D661" t="s">
        <v>2208</v>
      </c>
      <c r="E661" s="6">
        <f t="shared" si="20"/>
        <v>43891</v>
      </c>
      <c r="F661" s="6" t="str">
        <f t="shared" si="21"/>
        <v>Oregon-43921</v>
      </c>
      <c r="G661">
        <v>429000</v>
      </c>
      <c r="H661">
        <v>9.4000000000000004E-3</v>
      </c>
      <c r="I661">
        <v>1.6199999999999999E-2</v>
      </c>
      <c r="J661">
        <v>10920</v>
      </c>
      <c r="K661">
        <v>5.0900000000000001E-2</v>
      </c>
      <c r="L661">
        <v>-0.21729999999999999</v>
      </c>
      <c r="M661">
        <v>51</v>
      </c>
      <c r="N661">
        <v>-0.35443037999999999</v>
      </c>
      <c r="O661">
        <v>-0.12068965500000001</v>
      </c>
      <c r="P661">
        <v>6260</v>
      </c>
      <c r="Q661">
        <v>0.251</v>
      </c>
      <c r="R661">
        <v>9.5899999999999999E-2</v>
      </c>
      <c r="S661">
        <v>1400</v>
      </c>
      <c r="T661">
        <v>0.28210000000000002</v>
      </c>
      <c r="U661">
        <v>3.7296999999999998</v>
      </c>
      <c r="V661">
        <v>3692</v>
      </c>
      <c r="W661">
        <v>0.19400000000000001</v>
      </c>
      <c r="X661">
        <v>0.17730000000000001</v>
      </c>
      <c r="Y661">
        <v>7890</v>
      </c>
      <c r="Z661">
        <v>0.10639999999999999</v>
      </c>
      <c r="AA661">
        <v>3.1879</v>
      </c>
      <c r="AB661">
        <v>222.2979449</v>
      </c>
      <c r="AC661">
        <v>1.7299999999999999E-2</v>
      </c>
      <c r="AD661">
        <v>3.0700000000000002E-2</v>
      </c>
      <c r="AE661">
        <v>1954.5</v>
      </c>
      <c r="AF661">
        <v>-2.8E-3</v>
      </c>
      <c r="AG661">
        <v>-1.4E-2</v>
      </c>
      <c r="AH661">
        <v>567656.25020000001</v>
      </c>
      <c r="AI661">
        <v>8.0000000000000004E-4</v>
      </c>
      <c r="AJ661">
        <v>1.14E-2</v>
      </c>
      <c r="AK661">
        <v>18810</v>
      </c>
      <c r="AL661">
        <v>7.3499999999999996E-2</v>
      </c>
      <c r="AM661">
        <v>0.18790000000000001</v>
      </c>
      <c r="AN661">
        <v>0.72252747299999998</v>
      </c>
      <c r="AO661">
        <v>3.6299999999999999E-2</v>
      </c>
      <c r="AP661">
        <v>0.58750000000000002</v>
      </c>
    </row>
    <row r="662" spans="1:42">
      <c r="A662">
        <v>202003</v>
      </c>
      <c r="B662" t="s">
        <v>2008</v>
      </c>
      <c r="C662" t="s">
        <v>2139</v>
      </c>
      <c r="D662" t="s">
        <v>2140</v>
      </c>
      <c r="E662" s="6">
        <f t="shared" si="20"/>
        <v>43891</v>
      </c>
      <c r="F662" s="6" t="str">
        <f t="shared" si="21"/>
        <v>District of columbia-43921</v>
      </c>
      <c r="G662">
        <v>699900</v>
      </c>
      <c r="H662">
        <v>3.6900000000000002E-2</v>
      </c>
      <c r="I662">
        <v>0.1011</v>
      </c>
      <c r="J662">
        <v>1156</v>
      </c>
      <c r="K662">
        <v>3.6799999999999999E-2</v>
      </c>
      <c r="L662">
        <v>-0.1236</v>
      </c>
      <c r="M662">
        <v>30</v>
      </c>
      <c r="N662">
        <v>-0.14285714299999999</v>
      </c>
      <c r="O662">
        <v>-3.2258065000000002E-2</v>
      </c>
      <c r="P662">
        <v>868</v>
      </c>
      <c r="Q662">
        <v>0.1923</v>
      </c>
      <c r="R662">
        <v>-0.1215</v>
      </c>
      <c r="S662">
        <v>12</v>
      </c>
      <c r="T662">
        <v>-0.25</v>
      </c>
      <c r="U662">
        <v>-0.25</v>
      </c>
      <c r="V662">
        <v>268</v>
      </c>
      <c r="W662">
        <v>-0.12989999999999999</v>
      </c>
      <c r="X662">
        <v>-0.11840000000000001</v>
      </c>
      <c r="Y662">
        <v>287</v>
      </c>
      <c r="Z662">
        <v>2.1399999999999999E-2</v>
      </c>
      <c r="AA662">
        <v>-9.7500000000000003E-2</v>
      </c>
      <c r="AB662">
        <v>522.23710949999997</v>
      </c>
      <c r="AC662">
        <v>2.1899999999999999E-2</v>
      </c>
      <c r="AD662">
        <v>7.6100000000000001E-2</v>
      </c>
      <c r="AE662">
        <v>1388</v>
      </c>
      <c r="AF662">
        <v>1.3899999999999999E-2</v>
      </c>
      <c r="AG662">
        <v>-1.7600000000000001E-2</v>
      </c>
      <c r="AH662">
        <v>1093961.453</v>
      </c>
      <c r="AI662">
        <v>3.8899999999999997E-2</v>
      </c>
      <c r="AJ662">
        <v>0.13250000000000001</v>
      </c>
      <c r="AK662">
        <v>1443</v>
      </c>
      <c r="AL662">
        <v>3.3700000000000001E-2</v>
      </c>
      <c r="AM662">
        <v>-0.11849999999999999</v>
      </c>
      <c r="AN662">
        <v>0.24826989599999999</v>
      </c>
      <c r="AO662">
        <v>-3.7000000000000002E-3</v>
      </c>
      <c r="AP662">
        <v>7.1999999999999998E-3</v>
      </c>
    </row>
    <row r="663" spans="1:42">
      <c r="A663">
        <v>202003</v>
      </c>
      <c r="B663" t="s">
        <v>2008</v>
      </c>
      <c r="C663" t="s">
        <v>2183</v>
      </c>
      <c r="D663" t="s">
        <v>2184</v>
      </c>
      <c r="E663" s="6">
        <f t="shared" si="20"/>
        <v>43891</v>
      </c>
      <c r="F663" s="6" t="str">
        <f t="shared" si="21"/>
        <v>Wisconsin-43921</v>
      </c>
      <c r="G663">
        <v>259900</v>
      </c>
      <c r="H663">
        <v>0.04</v>
      </c>
      <c r="I663">
        <v>6.4199999999999993E-2</v>
      </c>
      <c r="J663">
        <v>14968</v>
      </c>
      <c r="K663">
        <v>1.8100000000000002E-2</v>
      </c>
      <c r="L663">
        <v>-0.14480000000000001</v>
      </c>
      <c r="M663">
        <v>75.5</v>
      </c>
      <c r="N663">
        <v>-0.26699029099999999</v>
      </c>
      <c r="O663">
        <v>-0.245</v>
      </c>
      <c r="P663">
        <v>6460</v>
      </c>
      <c r="Q663">
        <v>0.35149999999999998</v>
      </c>
      <c r="R663">
        <v>-0.27710000000000001</v>
      </c>
      <c r="S663">
        <v>128</v>
      </c>
      <c r="T663">
        <v>0.10340000000000001</v>
      </c>
      <c r="U663">
        <v>-0.23810000000000001</v>
      </c>
      <c r="V663">
        <v>2212</v>
      </c>
      <c r="W663">
        <v>2.5999999999999999E-2</v>
      </c>
      <c r="X663">
        <v>-7.9899999999999999E-2</v>
      </c>
      <c r="Y663">
        <v>7496</v>
      </c>
      <c r="Z663">
        <v>0.25309999999999999</v>
      </c>
      <c r="AA663">
        <v>2.46E-2</v>
      </c>
      <c r="AB663">
        <v>133.97209119999999</v>
      </c>
      <c r="AC663">
        <v>1.44E-2</v>
      </c>
      <c r="AD663">
        <v>4.2599999999999999E-2</v>
      </c>
      <c r="AE663">
        <v>1800</v>
      </c>
      <c r="AF663">
        <v>1.24E-2</v>
      </c>
      <c r="AG663">
        <v>4.1999999999999997E-3</v>
      </c>
      <c r="AH663">
        <v>347417.63140000001</v>
      </c>
      <c r="AI663">
        <v>2.75E-2</v>
      </c>
      <c r="AJ663">
        <v>6.3399999999999998E-2</v>
      </c>
      <c r="AK663">
        <v>22464</v>
      </c>
      <c r="AL663">
        <v>8.6099999999999996E-2</v>
      </c>
      <c r="AM663">
        <v>-9.4899999999999998E-2</v>
      </c>
      <c r="AN663">
        <v>0.50080170999999996</v>
      </c>
      <c r="AO663">
        <v>9.3899999999999997E-2</v>
      </c>
      <c r="AP663">
        <v>8.2799999999999999E-2</v>
      </c>
    </row>
    <row r="664" spans="1:42">
      <c r="A664">
        <v>202003</v>
      </c>
      <c r="B664" t="s">
        <v>2008</v>
      </c>
      <c r="C664" t="s">
        <v>2179</v>
      </c>
      <c r="D664" t="s">
        <v>2180</v>
      </c>
      <c r="E664" s="6">
        <f t="shared" si="20"/>
        <v>43891</v>
      </c>
      <c r="F664" s="6" t="str">
        <f t="shared" si="21"/>
        <v>Maryland-43921</v>
      </c>
      <c r="G664">
        <v>347000</v>
      </c>
      <c r="H664">
        <v>2.3599999999999999E-2</v>
      </c>
      <c r="I664">
        <v>5.6300000000000003E-2</v>
      </c>
      <c r="J664">
        <v>14197</v>
      </c>
      <c r="K664">
        <v>2.6700000000000002E-2</v>
      </c>
      <c r="L664">
        <v>-0.2273</v>
      </c>
      <c r="M664">
        <v>45.5</v>
      </c>
      <c r="N664">
        <v>-0.34057970999999998</v>
      </c>
      <c r="O664">
        <v>-0.157407407</v>
      </c>
      <c r="P664">
        <v>7836</v>
      </c>
      <c r="Q664">
        <v>0.216</v>
      </c>
      <c r="R664">
        <v>-6.0400000000000002E-2</v>
      </c>
      <c r="S664">
        <v>496</v>
      </c>
      <c r="T664">
        <v>-4.6199999999999998E-2</v>
      </c>
      <c r="U664">
        <v>0.1071</v>
      </c>
      <c r="V664">
        <v>3644</v>
      </c>
      <c r="W664">
        <v>3.6400000000000002E-2</v>
      </c>
      <c r="X664">
        <v>-0.28770000000000001</v>
      </c>
      <c r="Y664">
        <v>3006</v>
      </c>
      <c r="Z664">
        <v>0.13819999999999999</v>
      </c>
      <c r="AA664">
        <v>-5.0500000000000003E-2</v>
      </c>
      <c r="AB664">
        <v>169.8877641</v>
      </c>
      <c r="AC664">
        <v>1.72E-2</v>
      </c>
      <c r="AD664">
        <v>3.1099999999999999E-2</v>
      </c>
      <c r="AE664">
        <v>1883.5</v>
      </c>
      <c r="AF664">
        <v>1.4800000000000001E-2</v>
      </c>
      <c r="AG664">
        <v>1.9199999999999998E-2</v>
      </c>
      <c r="AH664">
        <v>466704.75579999998</v>
      </c>
      <c r="AI664">
        <v>2.5600000000000001E-2</v>
      </c>
      <c r="AJ664">
        <v>6.6500000000000004E-2</v>
      </c>
      <c r="AK664">
        <v>17203</v>
      </c>
      <c r="AL664">
        <v>4.4600000000000001E-2</v>
      </c>
      <c r="AM664">
        <v>-0.20130000000000001</v>
      </c>
      <c r="AN664">
        <v>0.21173487399999999</v>
      </c>
      <c r="AO664">
        <v>2.07E-2</v>
      </c>
      <c r="AP664">
        <v>3.9399999999999998E-2</v>
      </c>
    </row>
    <row r="665" spans="1:42">
      <c r="A665">
        <v>202002</v>
      </c>
      <c r="B665" t="s">
        <v>2008</v>
      </c>
      <c r="C665" t="s">
        <v>2215</v>
      </c>
      <c r="D665" t="s">
        <v>2216</v>
      </c>
      <c r="E665" s="6">
        <f t="shared" si="20"/>
        <v>43862</v>
      </c>
      <c r="F665" s="6" t="str">
        <f t="shared" si="21"/>
        <v>Texas-43890</v>
      </c>
      <c r="G665">
        <v>289280</v>
      </c>
      <c r="H665">
        <v>9.7000000000000003E-3</v>
      </c>
      <c r="I665">
        <v>1.4999999999999999E-2</v>
      </c>
      <c r="J665">
        <v>90154</v>
      </c>
      <c r="K665">
        <v>-1.09E-2</v>
      </c>
      <c r="L665">
        <v>-7.9399999999999998E-2</v>
      </c>
      <c r="M665">
        <v>67</v>
      </c>
      <c r="N665">
        <v>-0.124183007</v>
      </c>
      <c r="O665">
        <v>-6.9444443999999994E-2</v>
      </c>
      <c r="P665">
        <v>35220</v>
      </c>
      <c r="Q665">
        <v>5.5E-2</v>
      </c>
      <c r="R665">
        <v>-2.5100000000000001E-2</v>
      </c>
      <c r="S665">
        <v>4372</v>
      </c>
      <c r="T665">
        <v>-5.8599999999999999E-2</v>
      </c>
      <c r="U665">
        <v>9.6299999999999997E-2</v>
      </c>
      <c r="V665">
        <v>22916</v>
      </c>
      <c r="W665">
        <v>-2.29E-2</v>
      </c>
      <c r="X665">
        <v>-7.9200000000000007E-2</v>
      </c>
      <c r="Y665">
        <v>38620</v>
      </c>
      <c r="Z665">
        <v>0.30919999999999997</v>
      </c>
      <c r="AA665">
        <v>0.14410000000000001</v>
      </c>
      <c r="AB665">
        <v>132.6875</v>
      </c>
      <c r="AC665">
        <v>8.0999999999999996E-3</v>
      </c>
      <c r="AD665">
        <v>4.0399999999999998E-2</v>
      </c>
      <c r="AE665">
        <v>2173</v>
      </c>
      <c r="AF665">
        <v>1.4E-3</v>
      </c>
      <c r="AG665">
        <v>-1.5599999999999999E-2</v>
      </c>
      <c r="AH665">
        <v>409147.85070000001</v>
      </c>
      <c r="AI665">
        <v>7.4999999999999997E-3</v>
      </c>
      <c r="AJ665">
        <v>3.61E-2</v>
      </c>
      <c r="AK665">
        <v>128774</v>
      </c>
      <c r="AL665">
        <v>6.7299999999999999E-2</v>
      </c>
      <c r="AM665">
        <v>-2.2100000000000002E-2</v>
      </c>
      <c r="AN665">
        <v>0.42837810900000001</v>
      </c>
      <c r="AO665">
        <v>0.1047</v>
      </c>
      <c r="AP665">
        <v>8.3699999999999997E-2</v>
      </c>
    </row>
    <row r="666" spans="1:42">
      <c r="A666">
        <v>202002</v>
      </c>
      <c r="B666" t="s">
        <v>2008</v>
      </c>
      <c r="C666" t="s">
        <v>2163</v>
      </c>
      <c r="D666" t="s">
        <v>2164</v>
      </c>
      <c r="E666" s="6">
        <f t="shared" si="20"/>
        <v>43862</v>
      </c>
      <c r="F666" s="6" t="str">
        <f t="shared" si="21"/>
        <v>Wyoming-43890</v>
      </c>
      <c r="G666">
        <v>265000</v>
      </c>
      <c r="H666">
        <v>-1.6999999999999999E-3</v>
      </c>
      <c r="I666">
        <v>8.1600000000000006E-2</v>
      </c>
      <c r="J666">
        <v>2454</v>
      </c>
      <c r="K666">
        <v>-3.6900000000000002E-2</v>
      </c>
      <c r="L666">
        <v>-0.23669999999999999</v>
      </c>
      <c r="M666">
        <v>122</v>
      </c>
      <c r="N666">
        <v>-2.7888446000000001E-2</v>
      </c>
      <c r="O666">
        <v>-6.1538462000000002E-2</v>
      </c>
      <c r="P666">
        <v>656</v>
      </c>
      <c r="Q666">
        <v>0.1714</v>
      </c>
      <c r="R666">
        <v>6.1000000000000004E-3</v>
      </c>
      <c r="S666">
        <v>28</v>
      </c>
      <c r="T666">
        <v>1.3332999999999999</v>
      </c>
      <c r="U666">
        <v>-0.3</v>
      </c>
      <c r="V666">
        <v>276</v>
      </c>
      <c r="W666">
        <v>-6.7599999999999993E-2</v>
      </c>
      <c r="X666">
        <v>-0.19769999999999999</v>
      </c>
      <c r="Y666">
        <v>705</v>
      </c>
      <c r="Z666">
        <v>0.3352</v>
      </c>
      <c r="AA666">
        <v>0.32769999999999999</v>
      </c>
      <c r="AB666">
        <v>123.45679010000001</v>
      </c>
      <c r="AC666">
        <v>4.7999999999999996E-3</v>
      </c>
      <c r="AD666">
        <v>5.7700000000000001E-2</v>
      </c>
      <c r="AE666">
        <v>2092</v>
      </c>
      <c r="AF666">
        <v>-4.4999999999999997E-3</v>
      </c>
      <c r="AG666">
        <v>-1E-3</v>
      </c>
      <c r="AH666">
        <v>696592.20360000001</v>
      </c>
      <c r="AI666">
        <v>1.7399999999999999E-2</v>
      </c>
      <c r="AJ666">
        <v>0.32369999999999999</v>
      </c>
      <c r="AK666">
        <v>3159</v>
      </c>
      <c r="AL666">
        <v>2.7E-2</v>
      </c>
      <c r="AM666">
        <v>-0.15670000000000001</v>
      </c>
      <c r="AN666">
        <v>0.28728606400000001</v>
      </c>
      <c r="AO666">
        <v>8.0100000000000005E-2</v>
      </c>
      <c r="AP666">
        <v>0.1221</v>
      </c>
    </row>
    <row r="667" spans="1:42">
      <c r="A667">
        <v>202002</v>
      </c>
      <c r="B667" t="s">
        <v>2008</v>
      </c>
      <c r="C667" t="s">
        <v>2195</v>
      </c>
      <c r="D667" t="s">
        <v>2196</v>
      </c>
      <c r="E667" s="6">
        <f t="shared" si="20"/>
        <v>43862</v>
      </c>
      <c r="F667" s="6" t="str">
        <f t="shared" si="21"/>
        <v>Rhode island-43890</v>
      </c>
      <c r="G667">
        <v>374900</v>
      </c>
      <c r="H667">
        <v>2.7400000000000001E-2</v>
      </c>
      <c r="I667">
        <v>5.6399999999999999E-2</v>
      </c>
      <c r="J667">
        <v>2374</v>
      </c>
      <c r="K667">
        <v>-8.48E-2</v>
      </c>
      <c r="L667">
        <v>-0.25600000000000001</v>
      </c>
      <c r="M667">
        <v>65</v>
      </c>
      <c r="N667">
        <v>-0.115646259</v>
      </c>
      <c r="O667">
        <v>-0.144736842</v>
      </c>
      <c r="P667">
        <v>1108</v>
      </c>
      <c r="Q667">
        <v>2.9700000000000001E-2</v>
      </c>
      <c r="R667">
        <v>-3.15E-2</v>
      </c>
      <c r="S667">
        <v>12</v>
      </c>
      <c r="T667">
        <v>0.5</v>
      </c>
      <c r="U667">
        <v>-0.25</v>
      </c>
      <c r="V667">
        <v>432</v>
      </c>
      <c r="W667">
        <v>4.8500000000000001E-2</v>
      </c>
      <c r="X667">
        <v>-7.6899999999999996E-2</v>
      </c>
      <c r="Y667">
        <v>1845</v>
      </c>
      <c r="Z667">
        <v>0.19570000000000001</v>
      </c>
      <c r="AA667">
        <v>5.4300000000000001E-2</v>
      </c>
      <c r="AB667">
        <v>226.3863216</v>
      </c>
      <c r="AC667">
        <v>1.84E-2</v>
      </c>
      <c r="AD667">
        <v>6.2100000000000002E-2</v>
      </c>
      <c r="AE667">
        <v>1656</v>
      </c>
      <c r="AF667">
        <v>1.9699999999999999E-2</v>
      </c>
      <c r="AG667">
        <v>1.9099999999999999E-2</v>
      </c>
      <c r="AH667">
        <v>612315.42680000002</v>
      </c>
      <c r="AI667">
        <v>2.5000000000000001E-2</v>
      </c>
      <c r="AJ667">
        <v>6.5799999999999997E-2</v>
      </c>
      <c r="AK667">
        <v>4219</v>
      </c>
      <c r="AL667">
        <v>1.9800000000000002E-2</v>
      </c>
      <c r="AM667">
        <v>-0.14610000000000001</v>
      </c>
      <c r="AN667">
        <v>0.77716933399999999</v>
      </c>
      <c r="AO667">
        <v>0.18229999999999999</v>
      </c>
      <c r="AP667">
        <v>0.2288</v>
      </c>
    </row>
    <row r="668" spans="1:42">
      <c r="A668">
        <v>202002</v>
      </c>
      <c r="B668" t="s">
        <v>2008</v>
      </c>
      <c r="C668" t="s">
        <v>2213</v>
      </c>
      <c r="D668" t="s">
        <v>2214</v>
      </c>
      <c r="E668" s="6">
        <f t="shared" si="20"/>
        <v>43862</v>
      </c>
      <c r="F668" s="6" t="str">
        <f t="shared" si="21"/>
        <v>Alabama-43890</v>
      </c>
      <c r="G668">
        <v>239000</v>
      </c>
      <c r="H668">
        <v>1.2800000000000001E-2</v>
      </c>
      <c r="I668">
        <v>8.9099999999999999E-2</v>
      </c>
      <c r="J668">
        <v>18874</v>
      </c>
      <c r="K668">
        <v>-1.38E-2</v>
      </c>
      <c r="L668">
        <v>-0.1671</v>
      </c>
      <c r="M668">
        <v>91</v>
      </c>
      <c r="N668">
        <v>-7.1428570999999996E-2</v>
      </c>
      <c r="O668">
        <v>-0.10784313700000001</v>
      </c>
      <c r="P668">
        <v>6016</v>
      </c>
      <c r="Q668">
        <v>8.0500000000000002E-2</v>
      </c>
      <c r="R668">
        <v>-4.87E-2</v>
      </c>
      <c r="S668">
        <v>708</v>
      </c>
      <c r="T668">
        <v>0.52590000000000003</v>
      </c>
      <c r="U668">
        <v>0.45079999999999998</v>
      </c>
      <c r="V668">
        <v>3408</v>
      </c>
      <c r="W668">
        <v>-2.3E-3</v>
      </c>
      <c r="X668">
        <v>-0.1032</v>
      </c>
      <c r="Y668">
        <v>3918</v>
      </c>
      <c r="Z668">
        <v>0.30170000000000002</v>
      </c>
      <c r="AA668">
        <v>1.0364</v>
      </c>
      <c r="AB668">
        <v>108.5</v>
      </c>
      <c r="AC668">
        <v>-6.7999999999999996E-3</v>
      </c>
      <c r="AD668">
        <v>5.5800000000000002E-2</v>
      </c>
      <c r="AE668">
        <v>2005</v>
      </c>
      <c r="AF668">
        <v>1.3100000000000001E-2</v>
      </c>
      <c r="AG668">
        <v>2.9000000000000001E-2</v>
      </c>
      <c r="AH668">
        <v>310595.19500000001</v>
      </c>
      <c r="AI668">
        <v>2.3E-3</v>
      </c>
      <c r="AJ668">
        <v>7.6100000000000001E-2</v>
      </c>
      <c r="AK668">
        <v>22792</v>
      </c>
      <c r="AL668">
        <v>2.9000000000000001E-2</v>
      </c>
      <c r="AM668">
        <v>-7.2900000000000006E-2</v>
      </c>
      <c r="AN668">
        <v>0.20758715699999999</v>
      </c>
      <c r="AO668">
        <v>5.0299999999999997E-2</v>
      </c>
      <c r="AP668">
        <v>0.1227</v>
      </c>
    </row>
    <row r="669" spans="1:42">
      <c r="A669">
        <v>202002</v>
      </c>
      <c r="B669" t="s">
        <v>2008</v>
      </c>
      <c r="C669" t="s">
        <v>2187</v>
      </c>
      <c r="D669" t="s">
        <v>2188</v>
      </c>
      <c r="E669" s="6">
        <f t="shared" si="20"/>
        <v>43862</v>
      </c>
      <c r="F669" s="6" t="str">
        <f t="shared" si="21"/>
        <v>Hawaii-43890</v>
      </c>
      <c r="G669">
        <v>672500</v>
      </c>
      <c r="H669">
        <v>-1.8200000000000001E-2</v>
      </c>
      <c r="I669">
        <v>-3.7900000000000003E-2</v>
      </c>
      <c r="J669">
        <v>5572</v>
      </c>
      <c r="K669">
        <v>-4.0000000000000002E-4</v>
      </c>
      <c r="L669">
        <v>-0.1321</v>
      </c>
      <c r="M669">
        <v>85</v>
      </c>
      <c r="N669">
        <v>-2.2988505999999999E-2</v>
      </c>
      <c r="O669">
        <v>8.2802548000000004E-2</v>
      </c>
      <c r="P669">
        <v>1628</v>
      </c>
      <c r="Q669">
        <v>-4.8999999999999998E-3</v>
      </c>
      <c r="R669">
        <v>-0.12659999999999999</v>
      </c>
      <c r="S669">
        <v>40</v>
      </c>
      <c r="T669">
        <v>0.42859999999999998</v>
      </c>
      <c r="U669">
        <v>-0.28570000000000001</v>
      </c>
      <c r="V669">
        <v>1064</v>
      </c>
      <c r="W669">
        <v>7.2599999999999998E-2</v>
      </c>
      <c r="X669">
        <v>-0.18149999999999999</v>
      </c>
      <c r="Y669">
        <v>1085</v>
      </c>
      <c r="Z669">
        <v>0.16539999999999999</v>
      </c>
      <c r="AA669">
        <v>8.2799999999999999E-2</v>
      </c>
      <c r="AB669">
        <v>529.24791089999997</v>
      </c>
      <c r="AC669">
        <v>-9.2999999999999992E-3</v>
      </c>
      <c r="AD669">
        <v>3.6799999999999999E-2</v>
      </c>
      <c r="AE669">
        <v>1266</v>
      </c>
      <c r="AF669">
        <v>-4.7000000000000002E-3</v>
      </c>
      <c r="AG669">
        <v>-5.3100000000000001E-2</v>
      </c>
      <c r="AH669">
        <v>1351204.548</v>
      </c>
      <c r="AI669">
        <v>-2.5000000000000001E-2</v>
      </c>
      <c r="AJ669">
        <v>5.7500000000000002E-2</v>
      </c>
      <c r="AK669">
        <v>6657</v>
      </c>
      <c r="AL669">
        <v>2.3400000000000001E-2</v>
      </c>
      <c r="AM669">
        <v>-0.1031</v>
      </c>
      <c r="AN669">
        <v>0.19472361799999999</v>
      </c>
      <c r="AO669">
        <v>2.7699999999999999E-2</v>
      </c>
      <c r="AP669">
        <v>3.8600000000000002E-2</v>
      </c>
    </row>
    <row r="670" spans="1:42">
      <c r="A670">
        <v>202002</v>
      </c>
      <c r="B670" t="s">
        <v>2008</v>
      </c>
      <c r="C670" t="s">
        <v>2211</v>
      </c>
      <c r="D670" t="s">
        <v>2212</v>
      </c>
      <c r="E670" s="6">
        <f t="shared" si="20"/>
        <v>43862</v>
      </c>
      <c r="F670" s="6" t="str">
        <f t="shared" si="21"/>
        <v>Arkansas-43890</v>
      </c>
      <c r="G670">
        <v>189900</v>
      </c>
      <c r="H670">
        <v>4.7999999999999996E-3</v>
      </c>
      <c r="I670">
        <v>4.3400000000000001E-2</v>
      </c>
      <c r="J670">
        <v>12067</v>
      </c>
      <c r="K670">
        <v>-2.29E-2</v>
      </c>
      <c r="L670">
        <v>-0.21820000000000001</v>
      </c>
      <c r="M670">
        <v>91</v>
      </c>
      <c r="N670">
        <v>-3.1914893999999999E-2</v>
      </c>
      <c r="O670">
        <v>-7.6142132000000001E-2</v>
      </c>
      <c r="P670">
        <v>3316</v>
      </c>
      <c r="Q670">
        <v>-5.3699999999999998E-2</v>
      </c>
      <c r="R670">
        <v>-0.13739999999999999</v>
      </c>
      <c r="S670">
        <v>112</v>
      </c>
      <c r="T670">
        <v>-0.28210000000000002</v>
      </c>
      <c r="U670">
        <v>0</v>
      </c>
      <c r="V670">
        <v>1824</v>
      </c>
      <c r="W670">
        <v>-8.6999999999999994E-3</v>
      </c>
      <c r="X670">
        <v>-0.15709999999999999</v>
      </c>
      <c r="Y670">
        <v>3173</v>
      </c>
      <c r="Z670">
        <v>0.2636</v>
      </c>
      <c r="AA670">
        <v>0.33379999999999999</v>
      </c>
      <c r="AB670">
        <v>96.944444439999998</v>
      </c>
      <c r="AC670">
        <v>5.3E-3</v>
      </c>
      <c r="AD670">
        <v>5.1799999999999999E-2</v>
      </c>
      <c r="AE670">
        <v>1915</v>
      </c>
      <c r="AF670">
        <v>1E-3</v>
      </c>
      <c r="AG670">
        <v>7.7700000000000005E-2</v>
      </c>
      <c r="AH670">
        <v>261111.49470000001</v>
      </c>
      <c r="AI670">
        <v>6.3E-3</v>
      </c>
      <c r="AJ670">
        <v>5.5399999999999998E-2</v>
      </c>
      <c r="AK670">
        <v>15240</v>
      </c>
      <c r="AL670">
        <v>2.5499999999999998E-2</v>
      </c>
      <c r="AM670">
        <v>-0.14449999999999999</v>
      </c>
      <c r="AN670">
        <v>0.26294853699999998</v>
      </c>
      <c r="AO670">
        <v>5.96E-2</v>
      </c>
      <c r="AP670">
        <v>0.10879999999999999</v>
      </c>
    </row>
    <row r="671" spans="1:42">
      <c r="A671">
        <v>202002</v>
      </c>
      <c r="B671" t="s">
        <v>2008</v>
      </c>
      <c r="C671" t="s">
        <v>2167</v>
      </c>
      <c r="D671" t="s">
        <v>2168</v>
      </c>
      <c r="E671" s="6">
        <f t="shared" si="20"/>
        <v>43862</v>
      </c>
      <c r="F671" s="6" t="str">
        <f t="shared" si="21"/>
        <v>Kansas-43890</v>
      </c>
      <c r="G671">
        <v>176000</v>
      </c>
      <c r="H671">
        <v>-1.26E-2</v>
      </c>
      <c r="I671">
        <v>2.06E-2</v>
      </c>
      <c r="J671">
        <v>7816</v>
      </c>
      <c r="K671">
        <v>-3.2099999999999997E-2</v>
      </c>
      <c r="L671">
        <v>-0.1973</v>
      </c>
      <c r="M671">
        <v>92</v>
      </c>
      <c r="N671">
        <v>1.6574585999999999E-2</v>
      </c>
      <c r="O671">
        <v>-2.6455026E-2</v>
      </c>
      <c r="P671">
        <v>2640</v>
      </c>
      <c r="Q671">
        <v>7.8399999999999997E-2</v>
      </c>
      <c r="R671">
        <v>-8.5900000000000004E-2</v>
      </c>
      <c r="S671">
        <v>124</v>
      </c>
      <c r="T671">
        <v>-0.1389</v>
      </c>
      <c r="U671">
        <v>0</v>
      </c>
      <c r="V671">
        <v>1408</v>
      </c>
      <c r="W671">
        <v>5.3900000000000003E-2</v>
      </c>
      <c r="X671">
        <v>-8.8099999999999998E-2</v>
      </c>
      <c r="Y671">
        <v>4209</v>
      </c>
      <c r="Z671">
        <v>0.27239999999999998</v>
      </c>
      <c r="AA671">
        <v>4.1204000000000001</v>
      </c>
      <c r="AB671">
        <v>90.138304270000006</v>
      </c>
      <c r="AC671">
        <v>-5.4000000000000003E-3</v>
      </c>
      <c r="AD671">
        <v>4.8599999999999997E-2</v>
      </c>
      <c r="AE671">
        <v>1934</v>
      </c>
      <c r="AF671">
        <v>-3.0999999999999999E-3</v>
      </c>
      <c r="AG671">
        <v>2.3300000000000001E-2</v>
      </c>
      <c r="AH671">
        <v>276502.52439999999</v>
      </c>
      <c r="AI671">
        <v>1.0800000000000001E-2</v>
      </c>
      <c r="AJ671">
        <v>4.02E-2</v>
      </c>
      <c r="AK671">
        <v>12025</v>
      </c>
      <c r="AL671">
        <v>5.6399999999999999E-2</v>
      </c>
      <c r="AM671">
        <v>0.13880000000000001</v>
      </c>
      <c r="AN671">
        <v>0.53851074700000001</v>
      </c>
      <c r="AO671">
        <v>0.12889999999999999</v>
      </c>
      <c r="AP671">
        <v>0.4541</v>
      </c>
    </row>
    <row r="672" spans="1:42">
      <c r="A672">
        <v>202002</v>
      </c>
      <c r="B672" t="s">
        <v>2008</v>
      </c>
      <c r="C672" t="s">
        <v>2219</v>
      </c>
      <c r="D672" t="s">
        <v>2220</v>
      </c>
      <c r="E672" s="6">
        <f t="shared" si="20"/>
        <v>43862</v>
      </c>
      <c r="F672" s="6" t="str">
        <f t="shared" si="21"/>
        <v>Oklahoma-43890</v>
      </c>
      <c r="G672">
        <v>214900</v>
      </c>
      <c r="H672">
        <v>1.8599999999999998E-2</v>
      </c>
      <c r="I672">
        <v>0.1135</v>
      </c>
      <c r="J672">
        <v>12547</v>
      </c>
      <c r="K672">
        <v>-2.87E-2</v>
      </c>
      <c r="L672">
        <v>-0.17799999999999999</v>
      </c>
      <c r="M672">
        <v>71</v>
      </c>
      <c r="N672">
        <v>-8.3870968000000004E-2</v>
      </c>
      <c r="O672">
        <v>-9.5541400999999998E-2</v>
      </c>
      <c r="P672">
        <v>4384</v>
      </c>
      <c r="Q672">
        <v>3.9800000000000002E-2</v>
      </c>
      <c r="R672">
        <v>-5.2699999999999997E-2</v>
      </c>
      <c r="S672">
        <v>208</v>
      </c>
      <c r="T672">
        <v>-3.6999999999999998E-2</v>
      </c>
      <c r="U672">
        <v>-5.45E-2</v>
      </c>
      <c r="V672">
        <v>2416</v>
      </c>
      <c r="W672">
        <v>-5.1799999999999999E-2</v>
      </c>
      <c r="X672">
        <v>-0.15640000000000001</v>
      </c>
      <c r="Y672">
        <v>2717</v>
      </c>
      <c r="Z672">
        <v>0.27139999999999997</v>
      </c>
      <c r="AA672">
        <v>0.109</v>
      </c>
      <c r="AB672">
        <v>107.3036649</v>
      </c>
      <c r="AC672">
        <v>1.47E-2</v>
      </c>
      <c r="AD672">
        <v>8.8400000000000006E-2</v>
      </c>
      <c r="AE672">
        <v>1900</v>
      </c>
      <c r="AF672">
        <v>-1.0200000000000001E-2</v>
      </c>
      <c r="AG672">
        <v>1.3299999999999999E-2</v>
      </c>
      <c r="AH672">
        <v>283183.70049999998</v>
      </c>
      <c r="AI672">
        <v>-3.3999999999999998E-3</v>
      </c>
      <c r="AJ672">
        <v>7.4399999999999994E-2</v>
      </c>
      <c r="AK672">
        <v>15264</v>
      </c>
      <c r="AL672">
        <v>1.3899999999999999E-2</v>
      </c>
      <c r="AM672">
        <v>-0.13830000000000001</v>
      </c>
      <c r="AN672">
        <v>0.21654578799999999</v>
      </c>
      <c r="AO672">
        <v>5.11E-2</v>
      </c>
      <c r="AP672">
        <v>5.6000000000000001E-2</v>
      </c>
    </row>
    <row r="673" spans="1:42">
      <c r="A673">
        <v>202002</v>
      </c>
      <c r="B673" t="s">
        <v>2008</v>
      </c>
      <c r="C673" t="s">
        <v>2131</v>
      </c>
      <c r="D673" t="s">
        <v>2132</v>
      </c>
      <c r="E673" s="6">
        <f t="shared" si="20"/>
        <v>43862</v>
      </c>
      <c r="F673" s="6" t="str">
        <f t="shared" si="21"/>
        <v>South carolina-43890</v>
      </c>
      <c r="G673">
        <v>279900</v>
      </c>
      <c r="H673">
        <v>1.41E-2</v>
      </c>
      <c r="I673">
        <v>2.1700000000000001E-2</v>
      </c>
      <c r="J673">
        <v>25395</v>
      </c>
      <c r="K673">
        <v>-1.8599999999999998E-2</v>
      </c>
      <c r="L673">
        <v>-0.114</v>
      </c>
      <c r="M673">
        <v>90</v>
      </c>
      <c r="N673">
        <v>-2.7027026999999999E-2</v>
      </c>
      <c r="O673">
        <v>-4.7619047999999997E-2</v>
      </c>
      <c r="P673">
        <v>7788</v>
      </c>
      <c r="Q673">
        <v>2.3699999999999999E-2</v>
      </c>
      <c r="R673">
        <v>-9.0200000000000002E-2</v>
      </c>
      <c r="S673">
        <v>992</v>
      </c>
      <c r="T673">
        <v>0.1535</v>
      </c>
      <c r="U673">
        <v>-0.13589999999999999</v>
      </c>
      <c r="V673">
        <v>5768</v>
      </c>
      <c r="W673">
        <v>-3.4799999999999998E-2</v>
      </c>
      <c r="X673">
        <v>-8.4400000000000003E-2</v>
      </c>
      <c r="Y673">
        <v>10844</v>
      </c>
      <c r="Z673">
        <v>0.29420000000000002</v>
      </c>
      <c r="AA673">
        <v>8.9599999999999999E-2</v>
      </c>
      <c r="AB673">
        <v>126.71875</v>
      </c>
      <c r="AC673">
        <v>0.157</v>
      </c>
      <c r="AD673">
        <v>3.5400000000000001E-2</v>
      </c>
      <c r="AE673">
        <v>1754</v>
      </c>
      <c r="AF673">
        <v>0.1686</v>
      </c>
      <c r="AG673">
        <v>-2.01E-2</v>
      </c>
      <c r="AH673">
        <v>421936.60440000001</v>
      </c>
      <c r="AI673">
        <v>9.7000000000000003E-3</v>
      </c>
      <c r="AJ673">
        <v>4.1399999999999999E-2</v>
      </c>
      <c r="AK673">
        <v>36239</v>
      </c>
      <c r="AL673">
        <v>5.79E-2</v>
      </c>
      <c r="AM673">
        <v>-6.1600000000000002E-2</v>
      </c>
      <c r="AN673">
        <v>0.42701319199999999</v>
      </c>
      <c r="AO673">
        <v>0.1032</v>
      </c>
      <c r="AP673">
        <v>7.9799999999999996E-2</v>
      </c>
    </row>
    <row r="674" spans="1:42">
      <c r="A674">
        <v>202002</v>
      </c>
      <c r="B674" t="s">
        <v>2008</v>
      </c>
      <c r="C674" t="s">
        <v>2155</v>
      </c>
      <c r="D674" t="s">
        <v>2156</v>
      </c>
      <c r="E674" s="6">
        <f t="shared" si="20"/>
        <v>43862</v>
      </c>
      <c r="F674" s="6" t="str">
        <f t="shared" si="21"/>
        <v>Louisiana-43890</v>
      </c>
      <c r="G674">
        <v>225000</v>
      </c>
      <c r="H674">
        <v>4.0000000000000002E-4</v>
      </c>
      <c r="I674">
        <v>5.4999999999999997E-3</v>
      </c>
      <c r="J674">
        <v>16648</v>
      </c>
      <c r="K674">
        <v>-2.0999999999999999E-3</v>
      </c>
      <c r="L674">
        <v>-0.13400000000000001</v>
      </c>
      <c r="M674">
        <v>94</v>
      </c>
      <c r="N674">
        <v>-5.0505051000000002E-2</v>
      </c>
      <c r="O674">
        <v>-5.5276381999999999E-2</v>
      </c>
      <c r="P674">
        <v>4384</v>
      </c>
      <c r="Q674">
        <v>2.4299999999999999E-2</v>
      </c>
      <c r="R674">
        <v>-0.106</v>
      </c>
      <c r="S674">
        <v>176</v>
      </c>
      <c r="T674">
        <v>2.3300000000000001E-2</v>
      </c>
      <c r="U674">
        <v>-0.3125</v>
      </c>
      <c r="V674">
        <v>3620</v>
      </c>
      <c r="W674">
        <v>3.3E-3</v>
      </c>
      <c r="X674">
        <v>-0.12139999999999999</v>
      </c>
      <c r="Y674">
        <v>5327</v>
      </c>
      <c r="Z674">
        <v>0.20880000000000001</v>
      </c>
      <c r="AA674">
        <v>0.67200000000000004</v>
      </c>
      <c r="AB674">
        <v>117.1428571</v>
      </c>
      <c r="AC674">
        <v>3.5000000000000001E-3</v>
      </c>
      <c r="AD674">
        <v>2.4500000000000001E-2</v>
      </c>
      <c r="AE674">
        <v>1906</v>
      </c>
      <c r="AF674">
        <v>3.3999999999999998E-3</v>
      </c>
      <c r="AG674">
        <v>2.8299999999999999E-2</v>
      </c>
      <c r="AH674">
        <v>298001.50880000001</v>
      </c>
      <c r="AI674">
        <v>3.3999999999999998E-3</v>
      </c>
      <c r="AJ674">
        <v>2.1299999999999999E-2</v>
      </c>
      <c r="AK674">
        <v>21975</v>
      </c>
      <c r="AL674">
        <v>4.2000000000000003E-2</v>
      </c>
      <c r="AM674">
        <v>-1.9400000000000001E-2</v>
      </c>
      <c r="AN674">
        <v>0.31997837600000001</v>
      </c>
      <c r="AO674">
        <v>5.5800000000000002E-2</v>
      </c>
      <c r="AP674">
        <v>0.1542</v>
      </c>
    </row>
    <row r="675" spans="1:42">
      <c r="A675">
        <v>202002</v>
      </c>
      <c r="B675" t="s">
        <v>2008</v>
      </c>
      <c r="C675" t="s">
        <v>2161</v>
      </c>
      <c r="D675" t="s">
        <v>2162</v>
      </c>
      <c r="E675" s="6">
        <f t="shared" si="20"/>
        <v>43862</v>
      </c>
      <c r="F675" s="6" t="str">
        <f t="shared" si="21"/>
        <v>Colorado-43890</v>
      </c>
      <c r="G675">
        <v>499900</v>
      </c>
      <c r="H675">
        <v>1.1900000000000001E-2</v>
      </c>
      <c r="I675">
        <v>8.7900000000000006E-2</v>
      </c>
      <c r="J675">
        <v>15890</v>
      </c>
      <c r="K675">
        <v>-6.3700000000000007E-2</v>
      </c>
      <c r="L675">
        <v>-0.18329999999999999</v>
      </c>
      <c r="M675">
        <v>90</v>
      </c>
      <c r="N675">
        <v>-5.2631578999999998E-2</v>
      </c>
      <c r="O675">
        <v>0.19205298000000001</v>
      </c>
      <c r="P675">
        <v>6992</v>
      </c>
      <c r="Q675">
        <v>8.3000000000000004E-2</v>
      </c>
      <c r="R675">
        <v>-0.2316</v>
      </c>
      <c r="S675">
        <v>592</v>
      </c>
      <c r="T675">
        <v>-0.15429999999999999</v>
      </c>
      <c r="U675">
        <v>-0.18229999999999999</v>
      </c>
      <c r="V675">
        <v>3112</v>
      </c>
      <c r="W675">
        <v>-5.8099999999999999E-2</v>
      </c>
      <c r="X675">
        <v>-0.29909999999999998</v>
      </c>
      <c r="Y675">
        <v>10292</v>
      </c>
      <c r="Z675">
        <v>0.26669999999999999</v>
      </c>
      <c r="AA675">
        <v>-6.4899999999999999E-2</v>
      </c>
      <c r="AB675">
        <v>209.42408380000001</v>
      </c>
      <c r="AC675">
        <v>-1.3299999999999999E-2</v>
      </c>
      <c r="AD675">
        <v>8.5900000000000004E-2</v>
      </c>
      <c r="AE675">
        <v>2388</v>
      </c>
      <c r="AF675">
        <v>6.2E-2</v>
      </c>
      <c r="AG675">
        <v>2.3400000000000001E-2</v>
      </c>
      <c r="AH675">
        <v>1030993.007</v>
      </c>
      <c r="AI675">
        <v>2.6200000000000001E-2</v>
      </c>
      <c r="AJ675">
        <v>0.1232</v>
      </c>
      <c r="AK675">
        <v>26182</v>
      </c>
      <c r="AL675">
        <v>4.3299999999999998E-2</v>
      </c>
      <c r="AM675">
        <v>-0.14050000000000001</v>
      </c>
      <c r="AN675">
        <v>0.647702958</v>
      </c>
      <c r="AO675">
        <v>0.16889999999999999</v>
      </c>
      <c r="AP675">
        <v>8.2000000000000003E-2</v>
      </c>
    </row>
    <row r="676" spans="1:42">
      <c r="A676">
        <v>202002</v>
      </c>
      <c r="B676" t="s">
        <v>2008</v>
      </c>
      <c r="C676" t="s">
        <v>2133</v>
      </c>
      <c r="D676" t="s">
        <v>2134</v>
      </c>
      <c r="E676" s="6">
        <f t="shared" si="20"/>
        <v>43862</v>
      </c>
      <c r="F676" s="6" t="str">
        <f t="shared" si="21"/>
        <v>Washington-43890</v>
      </c>
      <c r="G676">
        <v>459950</v>
      </c>
      <c r="H676">
        <v>9.9000000000000008E-3</v>
      </c>
      <c r="I676">
        <v>2.3400000000000001E-2</v>
      </c>
      <c r="J676">
        <v>10917</v>
      </c>
      <c r="K676">
        <v>-6.0100000000000001E-2</v>
      </c>
      <c r="L676">
        <v>-0.2455</v>
      </c>
      <c r="M676">
        <v>64</v>
      </c>
      <c r="N676">
        <v>-0.168831169</v>
      </c>
      <c r="O676">
        <v>-3.0303030000000002E-2</v>
      </c>
      <c r="P676">
        <v>6992</v>
      </c>
      <c r="Q676">
        <v>0.49149999999999999</v>
      </c>
      <c r="R676">
        <v>0.12559999999999999</v>
      </c>
      <c r="S676">
        <v>768</v>
      </c>
      <c r="T676">
        <v>0.4884</v>
      </c>
      <c r="U676">
        <v>0.90100000000000002</v>
      </c>
      <c r="V676">
        <v>1700</v>
      </c>
      <c r="W676">
        <v>-6.8000000000000005E-2</v>
      </c>
      <c r="X676">
        <v>-0.31340000000000001</v>
      </c>
      <c r="Y676">
        <v>9648</v>
      </c>
      <c r="Z676">
        <v>0.21990000000000001</v>
      </c>
      <c r="AA676">
        <v>0.69499999999999995</v>
      </c>
      <c r="AB676">
        <v>224.3999335</v>
      </c>
      <c r="AC676">
        <v>1.5100000000000001E-2</v>
      </c>
      <c r="AD676">
        <v>5.2699999999999997E-2</v>
      </c>
      <c r="AE676">
        <v>2021</v>
      </c>
      <c r="AF676">
        <v>-2E-3</v>
      </c>
      <c r="AG676">
        <v>-1.46E-2</v>
      </c>
      <c r="AH676">
        <v>657111.16429999995</v>
      </c>
      <c r="AI676">
        <v>1.7399999999999999E-2</v>
      </c>
      <c r="AJ676">
        <v>3.6900000000000002E-2</v>
      </c>
      <c r="AK676">
        <v>20565</v>
      </c>
      <c r="AL676">
        <v>5.33E-2</v>
      </c>
      <c r="AM676">
        <v>0.02</v>
      </c>
      <c r="AN676">
        <v>0.88375927499999996</v>
      </c>
      <c r="AO676">
        <v>0.20280000000000001</v>
      </c>
      <c r="AP676">
        <v>0.4904</v>
      </c>
    </row>
    <row r="677" spans="1:42">
      <c r="A677">
        <v>202002</v>
      </c>
      <c r="B677" t="s">
        <v>2008</v>
      </c>
      <c r="C677" t="s">
        <v>2205</v>
      </c>
      <c r="D677" t="s">
        <v>2206</v>
      </c>
      <c r="E677" s="6">
        <f t="shared" si="20"/>
        <v>43862</v>
      </c>
      <c r="F677" s="6" t="str">
        <f t="shared" si="21"/>
        <v>Idaho-43890</v>
      </c>
      <c r="G677">
        <v>376760</v>
      </c>
      <c r="H677">
        <v>6.1999999999999998E-3</v>
      </c>
      <c r="I677">
        <v>0.1148</v>
      </c>
      <c r="J677">
        <v>5391</v>
      </c>
      <c r="K677">
        <v>-8.5300000000000001E-2</v>
      </c>
      <c r="L677">
        <v>-0.1749</v>
      </c>
      <c r="M677">
        <v>73</v>
      </c>
      <c r="N677">
        <v>-0.136094675</v>
      </c>
      <c r="O677">
        <v>-2.6666667000000002E-2</v>
      </c>
      <c r="P677">
        <v>2444</v>
      </c>
      <c r="Q677">
        <v>0.17269999999999999</v>
      </c>
      <c r="R677">
        <v>3.2099999999999997E-2</v>
      </c>
      <c r="S677">
        <v>772</v>
      </c>
      <c r="T677">
        <v>3.2888999999999999</v>
      </c>
      <c r="U677">
        <v>2.3860000000000001</v>
      </c>
      <c r="V677">
        <v>776</v>
      </c>
      <c r="W677">
        <v>-0.1454</v>
      </c>
      <c r="X677">
        <v>-0.34460000000000002</v>
      </c>
      <c r="Y677">
        <v>750</v>
      </c>
      <c r="Z677">
        <v>0.18110000000000001</v>
      </c>
      <c r="AA677">
        <v>0.32279999999999998</v>
      </c>
      <c r="AB677">
        <v>177.21954579999999</v>
      </c>
      <c r="AC677">
        <v>2.0199999999999999E-2</v>
      </c>
      <c r="AD677">
        <v>0.1031</v>
      </c>
      <c r="AE677">
        <v>2173</v>
      </c>
      <c r="AF677">
        <v>-1.23E-2</v>
      </c>
      <c r="AG677">
        <v>1.7100000000000001E-2</v>
      </c>
      <c r="AH677">
        <v>611323.52839999995</v>
      </c>
      <c r="AI677">
        <v>-3.3999999999999998E-3</v>
      </c>
      <c r="AJ677">
        <v>7.8799999999999995E-2</v>
      </c>
      <c r="AK677">
        <v>6141</v>
      </c>
      <c r="AL677">
        <v>-5.9400000000000001E-2</v>
      </c>
      <c r="AM677">
        <v>-0.13519999999999999</v>
      </c>
      <c r="AN677">
        <v>0.13912075700000001</v>
      </c>
      <c r="AO677">
        <v>3.1399999999999997E-2</v>
      </c>
      <c r="AP677">
        <v>5.2299999999999999E-2</v>
      </c>
    </row>
    <row r="678" spans="1:42">
      <c r="A678">
        <v>202002</v>
      </c>
      <c r="B678" t="s">
        <v>2008</v>
      </c>
      <c r="C678" t="s">
        <v>2123</v>
      </c>
      <c r="D678" t="s">
        <v>2124</v>
      </c>
      <c r="E678" s="6">
        <f t="shared" si="20"/>
        <v>43862</v>
      </c>
      <c r="F678" s="6" t="str">
        <f t="shared" si="21"/>
        <v>Ohio-43890</v>
      </c>
      <c r="G678">
        <v>179777</v>
      </c>
      <c r="H678">
        <v>1.8599999999999998E-2</v>
      </c>
      <c r="I678">
        <v>6.0900000000000003E-2</v>
      </c>
      <c r="J678">
        <v>22771</v>
      </c>
      <c r="K678">
        <v>-9.6799999999999997E-2</v>
      </c>
      <c r="L678">
        <v>-0.18179999999999999</v>
      </c>
      <c r="M678">
        <v>73</v>
      </c>
      <c r="N678">
        <v>-7.5949367000000004E-2</v>
      </c>
      <c r="O678">
        <v>-0.109756098</v>
      </c>
      <c r="P678">
        <v>9852</v>
      </c>
      <c r="Q678">
        <v>-6.8999999999999999E-3</v>
      </c>
      <c r="R678">
        <v>-5.45E-2</v>
      </c>
      <c r="S678">
        <v>376</v>
      </c>
      <c r="T678">
        <v>0.17499999999999999</v>
      </c>
      <c r="U678">
        <v>0.54100000000000004</v>
      </c>
      <c r="V678">
        <v>5944</v>
      </c>
      <c r="W678">
        <v>-4.6199999999999998E-2</v>
      </c>
      <c r="X678">
        <v>-3.1300000000000001E-2</v>
      </c>
      <c r="Y678">
        <v>16168</v>
      </c>
      <c r="Z678">
        <v>0.27989999999999998</v>
      </c>
      <c r="AA678">
        <v>0.16569999999999999</v>
      </c>
      <c r="AB678">
        <v>93.233830850000004</v>
      </c>
      <c r="AC678">
        <v>-1E-3</v>
      </c>
      <c r="AD678">
        <v>5.2699999999999997E-2</v>
      </c>
      <c r="AE678">
        <v>1663</v>
      </c>
      <c r="AF678">
        <v>-5.9999999999999995E-4</v>
      </c>
      <c r="AG678">
        <v>9.7000000000000003E-3</v>
      </c>
      <c r="AH678">
        <v>261152.88320000001</v>
      </c>
      <c r="AI678">
        <v>2.35E-2</v>
      </c>
      <c r="AJ678">
        <v>3.5299999999999998E-2</v>
      </c>
      <c r="AK678">
        <v>38939</v>
      </c>
      <c r="AL678">
        <v>2.9000000000000001E-2</v>
      </c>
      <c r="AM678">
        <v>-6.6199999999999995E-2</v>
      </c>
      <c r="AN678">
        <v>0.71002591000000004</v>
      </c>
      <c r="AO678">
        <v>0.20899999999999999</v>
      </c>
      <c r="AP678">
        <v>0.2117</v>
      </c>
    </row>
    <row r="679" spans="1:42">
      <c r="A679">
        <v>202002</v>
      </c>
      <c r="B679" t="s">
        <v>2008</v>
      </c>
      <c r="C679" t="s">
        <v>2217</v>
      </c>
      <c r="D679" t="s">
        <v>2218</v>
      </c>
      <c r="E679" s="6">
        <f t="shared" si="20"/>
        <v>43862</v>
      </c>
      <c r="F679" s="6" t="str">
        <f t="shared" si="21"/>
        <v>Nebraska-43890</v>
      </c>
      <c r="G679">
        <v>239000</v>
      </c>
      <c r="H679">
        <v>1.5100000000000001E-2</v>
      </c>
      <c r="I679">
        <v>2.58E-2</v>
      </c>
      <c r="J679">
        <v>4714</v>
      </c>
      <c r="K679">
        <v>-3.8199999999999998E-2</v>
      </c>
      <c r="L679">
        <v>1.44E-2</v>
      </c>
      <c r="M679">
        <v>81</v>
      </c>
      <c r="N679">
        <v>-6.3583815000000002E-2</v>
      </c>
      <c r="O679">
        <v>0.2</v>
      </c>
      <c r="P679">
        <v>1776</v>
      </c>
      <c r="Q679">
        <v>9.3600000000000003E-2</v>
      </c>
      <c r="R679">
        <v>0.1212</v>
      </c>
      <c r="S679">
        <v>112</v>
      </c>
      <c r="T679">
        <v>0.55559999999999998</v>
      </c>
      <c r="U679">
        <v>-0.2</v>
      </c>
      <c r="V679">
        <v>656</v>
      </c>
      <c r="W679">
        <v>0.1714</v>
      </c>
      <c r="X679">
        <v>-3.5299999999999998E-2</v>
      </c>
      <c r="Y679">
        <v>3026</v>
      </c>
      <c r="Z679">
        <v>0.30830000000000002</v>
      </c>
      <c r="AA679">
        <v>1.8386</v>
      </c>
      <c r="AB679">
        <v>118.54304639999999</v>
      </c>
      <c r="AC679">
        <v>6.4999999999999997E-3</v>
      </c>
      <c r="AD679">
        <v>2.2000000000000001E-3</v>
      </c>
      <c r="AE679">
        <v>1876</v>
      </c>
      <c r="AF679">
        <v>2.7000000000000001E-3</v>
      </c>
      <c r="AG679">
        <v>9.0399999999999994E-2</v>
      </c>
      <c r="AH679">
        <v>311956.5086</v>
      </c>
      <c r="AI679">
        <v>0.1023</v>
      </c>
      <c r="AJ679">
        <v>0.1046</v>
      </c>
      <c r="AK679">
        <v>7740</v>
      </c>
      <c r="AL679">
        <v>7.2900000000000006E-2</v>
      </c>
      <c r="AM679">
        <v>0.3548</v>
      </c>
      <c r="AN679">
        <v>0.64191769200000004</v>
      </c>
      <c r="AO679">
        <v>0.17</v>
      </c>
      <c r="AP679">
        <v>0.41249999999999998</v>
      </c>
    </row>
    <row r="680" spans="1:42">
      <c r="A680">
        <v>202002</v>
      </c>
      <c r="B680" t="s">
        <v>2008</v>
      </c>
      <c r="C680" t="s">
        <v>2125</v>
      </c>
      <c r="D680" t="s">
        <v>2126</v>
      </c>
      <c r="E680" s="6">
        <f t="shared" si="20"/>
        <v>43862</v>
      </c>
      <c r="F680" s="6" t="str">
        <f t="shared" si="21"/>
        <v>Georgia-43890</v>
      </c>
      <c r="G680">
        <v>296000</v>
      </c>
      <c r="H680">
        <v>3.5999999999999999E-3</v>
      </c>
      <c r="I680">
        <v>4.2700000000000002E-2</v>
      </c>
      <c r="J680">
        <v>56657</v>
      </c>
      <c r="K680">
        <v>-3.49E-2</v>
      </c>
      <c r="L680">
        <v>-0.122</v>
      </c>
      <c r="M680">
        <v>66</v>
      </c>
      <c r="N680">
        <v>-0.11409395999999999</v>
      </c>
      <c r="O680">
        <v>-7.6923077000000006E-2</v>
      </c>
      <c r="P680">
        <v>22240</v>
      </c>
      <c r="Q680">
        <v>8.3000000000000001E-3</v>
      </c>
      <c r="R680">
        <v>-0.1237</v>
      </c>
      <c r="S680">
        <v>2324</v>
      </c>
      <c r="T680">
        <v>-5.9900000000000002E-2</v>
      </c>
      <c r="U680">
        <v>-3.8100000000000002E-2</v>
      </c>
      <c r="V680">
        <v>12532</v>
      </c>
      <c r="W680">
        <v>-8.8700000000000001E-2</v>
      </c>
      <c r="X680">
        <v>-9.5799999999999996E-2</v>
      </c>
      <c r="Y680">
        <v>28862</v>
      </c>
      <c r="Z680">
        <v>0.2717</v>
      </c>
      <c r="AA680">
        <v>0.17549999999999999</v>
      </c>
      <c r="AB680">
        <v>112.625</v>
      </c>
      <c r="AC680">
        <v>6.7999999999999996E-3</v>
      </c>
      <c r="AD680">
        <v>0.55279999999999996</v>
      </c>
      <c r="AE680">
        <v>2050</v>
      </c>
      <c r="AF680">
        <v>5.0000000000000001E-4</v>
      </c>
      <c r="AG680">
        <v>0.40649999999999997</v>
      </c>
      <c r="AH680">
        <v>406809.86109999998</v>
      </c>
      <c r="AI680">
        <v>0.01</v>
      </c>
      <c r="AJ680">
        <v>3.7499999999999999E-2</v>
      </c>
      <c r="AK680">
        <v>85519</v>
      </c>
      <c r="AL680">
        <v>5.0599999999999999E-2</v>
      </c>
      <c r="AM680">
        <v>-0.04</v>
      </c>
      <c r="AN680">
        <v>0.50941631200000004</v>
      </c>
      <c r="AO680">
        <v>0.12280000000000001</v>
      </c>
      <c r="AP680">
        <v>0.12889999999999999</v>
      </c>
    </row>
    <row r="681" spans="1:42">
      <c r="A681">
        <v>202002</v>
      </c>
      <c r="B681" t="s">
        <v>2008</v>
      </c>
      <c r="C681" t="s">
        <v>2207</v>
      </c>
      <c r="D681" t="s">
        <v>2208</v>
      </c>
      <c r="E681" s="6">
        <f t="shared" si="20"/>
        <v>43862</v>
      </c>
      <c r="F681" s="6" t="str">
        <f t="shared" si="21"/>
        <v>Oregon-43890</v>
      </c>
      <c r="G681">
        <v>425000</v>
      </c>
      <c r="H681">
        <v>1.1999999999999999E-3</v>
      </c>
      <c r="I681">
        <v>1.8100000000000002E-2</v>
      </c>
      <c r="J681">
        <v>10391</v>
      </c>
      <c r="K681">
        <v>-5.62E-2</v>
      </c>
      <c r="L681">
        <v>-0.2394</v>
      </c>
      <c r="M681">
        <v>79</v>
      </c>
      <c r="N681">
        <v>-5.9523810000000003E-2</v>
      </c>
      <c r="O681">
        <v>-1.2500000000000001E-2</v>
      </c>
      <c r="P681">
        <v>5004</v>
      </c>
      <c r="Q681">
        <v>0.18129999999999999</v>
      </c>
      <c r="R681">
        <v>-4.0000000000000001E-3</v>
      </c>
      <c r="S681">
        <v>1092</v>
      </c>
      <c r="T681">
        <v>2.2892000000000001</v>
      </c>
      <c r="U681">
        <v>2.1379000000000001</v>
      </c>
      <c r="V681">
        <v>3092</v>
      </c>
      <c r="W681">
        <v>0.30130000000000001</v>
      </c>
      <c r="X681">
        <v>4.3200000000000002E-2</v>
      </c>
      <c r="Y681">
        <v>7131</v>
      </c>
      <c r="Z681">
        <v>0.1943</v>
      </c>
      <c r="AA681">
        <v>3.1922000000000001</v>
      </c>
      <c r="AB681">
        <v>218.50917430000001</v>
      </c>
      <c r="AC681">
        <v>6.1000000000000004E-3</v>
      </c>
      <c r="AD681">
        <v>2.7799999999999998E-2</v>
      </c>
      <c r="AE681">
        <v>1960</v>
      </c>
      <c r="AF681">
        <v>-9.9000000000000008E-3</v>
      </c>
      <c r="AG681">
        <v>-7.7999999999999996E-3</v>
      </c>
      <c r="AH681">
        <v>567186.31649999996</v>
      </c>
      <c r="AI681">
        <v>2.0999999999999999E-3</v>
      </c>
      <c r="AJ681">
        <v>1.1299999999999999E-2</v>
      </c>
      <c r="AK681">
        <v>17522</v>
      </c>
      <c r="AL681">
        <v>3.1899999999999998E-2</v>
      </c>
      <c r="AM681">
        <v>0.1406</v>
      </c>
      <c r="AN681">
        <v>0.68626696200000004</v>
      </c>
      <c r="AO681">
        <v>0.1439</v>
      </c>
      <c r="AP681">
        <v>0.56179999999999997</v>
      </c>
    </row>
    <row r="682" spans="1:42">
      <c r="A682">
        <v>202002</v>
      </c>
      <c r="B682" t="s">
        <v>2008</v>
      </c>
      <c r="C682" t="s">
        <v>2177</v>
      </c>
      <c r="D682" t="s">
        <v>2178</v>
      </c>
      <c r="E682" s="6">
        <f t="shared" si="20"/>
        <v>43862</v>
      </c>
      <c r="F682" s="6" t="str">
        <f t="shared" si="21"/>
        <v>New jersey-43890</v>
      </c>
      <c r="G682">
        <v>389999</v>
      </c>
      <c r="H682">
        <v>2.6599999999999999E-2</v>
      </c>
      <c r="I682">
        <v>0.1144</v>
      </c>
      <c r="J682">
        <v>35371</v>
      </c>
      <c r="K682">
        <v>8.8999999999999999E-3</v>
      </c>
      <c r="L682">
        <v>-0.17430000000000001</v>
      </c>
      <c r="M682">
        <v>66</v>
      </c>
      <c r="N682">
        <v>-0.20958083799999999</v>
      </c>
      <c r="O682">
        <v>-8.3333332999999996E-2</v>
      </c>
      <c r="P682">
        <v>14832</v>
      </c>
      <c r="Q682">
        <v>0.15440000000000001</v>
      </c>
      <c r="R682">
        <v>1.2800000000000001E-2</v>
      </c>
      <c r="S682">
        <v>488</v>
      </c>
      <c r="T682">
        <v>9.9099999999999994E-2</v>
      </c>
      <c r="U682">
        <v>0.23230000000000001</v>
      </c>
      <c r="V682">
        <v>6812</v>
      </c>
      <c r="W682">
        <v>7.7799999999999994E-2</v>
      </c>
      <c r="X682">
        <v>-0.16850000000000001</v>
      </c>
      <c r="Y682">
        <v>2387</v>
      </c>
      <c r="Z682">
        <v>0.22850000000000001</v>
      </c>
      <c r="AA682">
        <v>1.2777000000000001</v>
      </c>
      <c r="AB682">
        <v>64.5625</v>
      </c>
      <c r="AC682">
        <v>-0.1782</v>
      </c>
      <c r="AE682">
        <v>792</v>
      </c>
      <c r="AF682">
        <v>-0.11899999999999999</v>
      </c>
      <c r="AH682">
        <v>590321.49959999998</v>
      </c>
      <c r="AI682">
        <v>1.9699999999999999E-2</v>
      </c>
      <c r="AJ682">
        <v>0.12720000000000001</v>
      </c>
      <c r="AK682">
        <v>37758</v>
      </c>
      <c r="AL682">
        <v>2.0400000000000001E-2</v>
      </c>
      <c r="AM682">
        <v>-0.1396</v>
      </c>
      <c r="AN682">
        <v>6.7484663E-2</v>
      </c>
      <c r="AO682">
        <v>1.21E-2</v>
      </c>
      <c r="AP682">
        <v>4.2999999999999997E-2</v>
      </c>
    </row>
    <row r="683" spans="1:42">
      <c r="A683">
        <v>202002</v>
      </c>
      <c r="B683" t="s">
        <v>2008</v>
      </c>
      <c r="C683" t="s">
        <v>2191</v>
      </c>
      <c r="D683" t="s">
        <v>2192</v>
      </c>
      <c r="E683" s="6">
        <f t="shared" si="20"/>
        <v>43862</v>
      </c>
      <c r="F683" s="6" t="str">
        <f t="shared" si="21"/>
        <v>South dakota-43890</v>
      </c>
      <c r="G683">
        <v>239900</v>
      </c>
      <c r="H683">
        <v>1.0500000000000001E-2</v>
      </c>
      <c r="I683">
        <v>2.1299999999999999E-2</v>
      </c>
      <c r="J683">
        <v>3009</v>
      </c>
      <c r="K683">
        <v>3.0800000000000001E-2</v>
      </c>
      <c r="L683">
        <v>-4.48E-2</v>
      </c>
      <c r="M683">
        <v>84</v>
      </c>
      <c r="N683">
        <v>-5.9171600000000003E-3</v>
      </c>
      <c r="O683">
        <v>5.9880239999999998E-3</v>
      </c>
      <c r="P683">
        <v>872</v>
      </c>
      <c r="Q683">
        <v>0.15340000000000001</v>
      </c>
      <c r="R683">
        <v>0.26740000000000003</v>
      </c>
      <c r="S683">
        <v>20</v>
      </c>
      <c r="T683">
        <v>0.66669999999999996</v>
      </c>
      <c r="U683">
        <v>0.25</v>
      </c>
      <c r="V683">
        <v>328</v>
      </c>
      <c r="W683">
        <v>0.15490000000000001</v>
      </c>
      <c r="X683">
        <v>0.26150000000000001</v>
      </c>
      <c r="Y683">
        <v>530</v>
      </c>
      <c r="Z683">
        <v>0.2354</v>
      </c>
      <c r="AA683">
        <v>2.0459999999999998</v>
      </c>
      <c r="AB683">
        <v>125.81344900000001</v>
      </c>
      <c r="AC683">
        <v>1.3899999999999999E-2</v>
      </c>
      <c r="AD683">
        <v>5.4199999999999998E-2</v>
      </c>
      <c r="AE683">
        <v>1909</v>
      </c>
      <c r="AF683">
        <v>7.7000000000000002E-3</v>
      </c>
      <c r="AG683">
        <v>-3.1E-2</v>
      </c>
      <c r="AH683">
        <v>311757.17839999998</v>
      </c>
      <c r="AI683">
        <v>1.7600000000000001E-2</v>
      </c>
      <c r="AJ683">
        <v>7.8799999999999995E-2</v>
      </c>
      <c r="AK683">
        <v>3539</v>
      </c>
      <c r="AL683">
        <v>5.7000000000000002E-2</v>
      </c>
      <c r="AM683">
        <v>6.4699999999999994E-2</v>
      </c>
      <c r="AN683">
        <v>0.176138252</v>
      </c>
      <c r="AO683">
        <v>2.92E-2</v>
      </c>
      <c r="AP683">
        <v>0.12089999999999999</v>
      </c>
    </row>
    <row r="684" spans="1:42">
      <c r="A684">
        <v>202002</v>
      </c>
      <c r="B684" t="s">
        <v>2008</v>
      </c>
      <c r="C684" t="s">
        <v>2153</v>
      </c>
      <c r="D684" t="s">
        <v>2154</v>
      </c>
      <c r="E684" s="6">
        <f t="shared" si="20"/>
        <v>43862</v>
      </c>
      <c r="F684" s="6" t="str">
        <f t="shared" si="21"/>
        <v>Tennessee-43890</v>
      </c>
      <c r="G684">
        <v>289900</v>
      </c>
      <c r="H684">
        <v>1.2E-2</v>
      </c>
      <c r="I684">
        <v>7.4099999999999999E-2</v>
      </c>
      <c r="J684">
        <v>21071</v>
      </c>
      <c r="K684">
        <v>-7.4300000000000005E-2</v>
      </c>
      <c r="L684">
        <v>-0.2213</v>
      </c>
      <c r="M684">
        <v>70</v>
      </c>
      <c r="N684">
        <v>-7.2847681999999997E-2</v>
      </c>
      <c r="O684">
        <v>-9.6774193999999994E-2</v>
      </c>
      <c r="P684">
        <v>8300</v>
      </c>
      <c r="Q684">
        <v>-2.76E-2</v>
      </c>
      <c r="R684">
        <v>-0.13900000000000001</v>
      </c>
      <c r="S684">
        <v>792</v>
      </c>
      <c r="T684">
        <v>0.55910000000000004</v>
      </c>
      <c r="U684">
        <v>0.45590000000000003</v>
      </c>
      <c r="V684">
        <v>4500</v>
      </c>
      <c r="W684">
        <v>-4.0899999999999999E-2</v>
      </c>
      <c r="X684">
        <v>-0.15090000000000001</v>
      </c>
      <c r="Y684">
        <v>10058</v>
      </c>
      <c r="Z684">
        <v>0.21010000000000001</v>
      </c>
      <c r="AA684">
        <v>4.6399999999999997E-2</v>
      </c>
      <c r="AB684">
        <v>129.875</v>
      </c>
      <c r="AC684">
        <v>1.0800000000000001E-2</v>
      </c>
      <c r="AD684">
        <v>6.1600000000000002E-2</v>
      </c>
      <c r="AE684">
        <v>1992</v>
      </c>
      <c r="AF684">
        <v>-4.0000000000000001E-3</v>
      </c>
      <c r="AG684">
        <v>3.4500000000000003E-2</v>
      </c>
      <c r="AH684">
        <v>409646.48759999999</v>
      </c>
      <c r="AI684">
        <v>7.4999999999999997E-3</v>
      </c>
      <c r="AJ684">
        <v>0.13600000000000001</v>
      </c>
      <c r="AK684">
        <v>31129</v>
      </c>
      <c r="AL684">
        <v>1.6999999999999999E-3</v>
      </c>
      <c r="AM684">
        <v>-0.15110000000000001</v>
      </c>
      <c r="AN684">
        <v>0.47733852199999999</v>
      </c>
      <c r="AO684">
        <v>0.11219999999999999</v>
      </c>
      <c r="AP684">
        <v>0.1221</v>
      </c>
    </row>
    <row r="685" spans="1:42">
      <c r="A685">
        <v>202002</v>
      </c>
      <c r="B685" t="s">
        <v>2008</v>
      </c>
      <c r="C685" t="s">
        <v>2197</v>
      </c>
      <c r="D685" t="s">
        <v>2198</v>
      </c>
      <c r="E685" s="6">
        <f t="shared" si="20"/>
        <v>43862</v>
      </c>
      <c r="F685" s="6" t="str">
        <f t="shared" si="21"/>
        <v>Delaware-43890</v>
      </c>
      <c r="G685">
        <v>329098</v>
      </c>
      <c r="H685">
        <v>1.14E-2</v>
      </c>
      <c r="I685">
        <v>9.7199999999999995E-2</v>
      </c>
      <c r="J685">
        <v>3558</v>
      </c>
      <c r="K685">
        <v>-1.2500000000000001E-2</v>
      </c>
      <c r="L685">
        <v>-0.2213</v>
      </c>
      <c r="M685">
        <v>103</v>
      </c>
      <c r="N685">
        <v>-5.5045872000000003E-2</v>
      </c>
      <c r="O685">
        <v>-0.115879828</v>
      </c>
      <c r="P685">
        <v>1220</v>
      </c>
      <c r="Q685">
        <v>0.21029999999999999</v>
      </c>
      <c r="R685">
        <v>-6.7299999999999999E-2</v>
      </c>
      <c r="S685">
        <v>156</v>
      </c>
      <c r="T685">
        <v>-0.1875</v>
      </c>
      <c r="U685">
        <v>-4.8800000000000003E-2</v>
      </c>
      <c r="V685">
        <v>636</v>
      </c>
      <c r="W685">
        <v>9.6600000000000005E-2</v>
      </c>
      <c r="X685">
        <v>-0.2429</v>
      </c>
      <c r="Y685">
        <v>475</v>
      </c>
      <c r="Z685">
        <v>0.41370000000000001</v>
      </c>
      <c r="AA685">
        <v>0.66669999999999996</v>
      </c>
      <c r="AB685">
        <v>153.87707950000001</v>
      </c>
      <c r="AC685">
        <v>3.0000000000000001E-3</v>
      </c>
      <c r="AD685">
        <v>7.2099999999999997E-2</v>
      </c>
      <c r="AE685">
        <v>1966</v>
      </c>
      <c r="AF685">
        <v>2.5000000000000001E-3</v>
      </c>
      <c r="AG685">
        <v>6.4399999999999999E-2</v>
      </c>
      <c r="AH685">
        <v>434310.7867</v>
      </c>
      <c r="AI685">
        <v>1.66E-2</v>
      </c>
      <c r="AJ685">
        <v>0.10009999999999999</v>
      </c>
      <c r="AK685">
        <v>4033</v>
      </c>
      <c r="AL685">
        <v>2.3900000000000001E-2</v>
      </c>
      <c r="AM685">
        <v>-0.1691</v>
      </c>
      <c r="AN685">
        <v>0.133501967</v>
      </c>
      <c r="AO685">
        <v>4.02E-2</v>
      </c>
      <c r="AP685">
        <v>7.1099999999999997E-2</v>
      </c>
    </row>
    <row r="686" spans="1:42">
      <c r="A686">
        <v>202002</v>
      </c>
      <c r="B686" t="s">
        <v>2008</v>
      </c>
      <c r="C686" t="s">
        <v>2121</v>
      </c>
      <c r="D686" t="s">
        <v>2122</v>
      </c>
      <c r="E686" s="6">
        <f t="shared" si="20"/>
        <v>43862</v>
      </c>
      <c r="F686" s="6" t="str">
        <f t="shared" si="21"/>
        <v>Kentucky-43890</v>
      </c>
      <c r="G686">
        <v>209900</v>
      </c>
      <c r="H686">
        <v>4.9799999999999997E-2</v>
      </c>
      <c r="I686">
        <v>7.3899999999999993E-2</v>
      </c>
      <c r="J686">
        <v>11638</v>
      </c>
      <c r="K686">
        <v>-6.8000000000000005E-2</v>
      </c>
      <c r="L686">
        <v>-0.16300000000000001</v>
      </c>
      <c r="M686">
        <v>91</v>
      </c>
      <c r="N686">
        <v>2.2471910000000001E-2</v>
      </c>
      <c r="O686">
        <v>-2.1505376E-2</v>
      </c>
      <c r="P686">
        <v>3628</v>
      </c>
      <c r="Q686">
        <v>-6.1100000000000002E-2</v>
      </c>
      <c r="R686">
        <v>-5.91E-2</v>
      </c>
      <c r="S686">
        <v>132</v>
      </c>
      <c r="T686">
        <v>0.43480000000000002</v>
      </c>
      <c r="U686">
        <v>-0.35289999999999999</v>
      </c>
      <c r="V686">
        <v>2328</v>
      </c>
      <c r="W686">
        <v>-8.0600000000000005E-2</v>
      </c>
      <c r="X686">
        <v>-6.7299999999999999E-2</v>
      </c>
      <c r="Y686">
        <v>6445</v>
      </c>
      <c r="Z686">
        <v>0.29239999999999999</v>
      </c>
      <c r="AA686">
        <v>0.20419999999999999</v>
      </c>
      <c r="AB686">
        <v>105.057168</v>
      </c>
      <c r="AC686">
        <v>5.3E-3</v>
      </c>
      <c r="AD686">
        <v>9.2600000000000002E-2</v>
      </c>
      <c r="AE686">
        <v>1859</v>
      </c>
      <c r="AF686">
        <v>1.89E-2</v>
      </c>
      <c r="AG686">
        <v>4.6699999999999998E-2</v>
      </c>
      <c r="AH686">
        <v>287399.80719999998</v>
      </c>
      <c r="AI686">
        <v>3.4599999999999999E-2</v>
      </c>
      <c r="AJ686">
        <v>7.3499999999999996E-2</v>
      </c>
      <c r="AK686">
        <v>18083</v>
      </c>
      <c r="AL686">
        <v>3.49E-2</v>
      </c>
      <c r="AM686">
        <v>-6.0999999999999999E-2</v>
      </c>
      <c r="AN686">
        <v>0.55378931099999995</v>
      </c>
      <c r="AO686">
        <v>0.15440000000000001</v>
      </c>
      <c r="AP686">
        <v>0.16889999999999999</v>
      </c>
    </row>
    <row r="687" spans="1:42">
      <c r="A687">
        <v>202002</v>
      </c>
      <c r="B687" t="s">
        <v>2008</v>
      </c>
      <c r="C687" t="s">
        <v>2157</v>
      </c>
      <c r="D687" t="s">
        <v>2158</v>
      </c>
      <c r="E687" s="6">
        <f t="shared" si="20"/>
        <v>43862</v>
      </c>
      <c r="F687" s="6" t="str">
        <f t="shared" si="21"/>
        <v>Iowa-43890</v>
      </c>
      <c r="G687">
        <v>204000</v>
      </c>
      <c r="H687">
        <v>2.3900000000000001E-2</v>
      </c>
      <c r="I687">
        <v>9.9000000000000008E-3</v>
      </c>
      <c r="J687">
        <v>12933</v>
      </c>
      <c r="K687">
        <v>-1.4E-2</v>
      </c>
      <c r="L687">
        <v>7.6799999999999993E-2</v>
      </c>
      <c r="M687">
        <v>63</v>
      </c>
      <c r="N687">
        <v>-0.23636363599999999</v>
      </c>
      <c r="O687">
        <v>-0.34715025900000002</v>
      </c>
      <c r="P687">
        <v>3616</v>
      </c>
      <c r="Q687">
        <v>-3.2099999999999997E-2</v>
      </c>
      <c r="R687">
        <v>0.2989</v>
      </c>
      <c r="S687">
        <v>316</v>
      </c>
      <c r="T687">
        <v>1.6333</v>
      </c>
      <c r="U687">
        <v>5.0769000000000002</v>
      </c>
      <c r="V687">
        <v>2292</v>
      </c>
      <c r="W687">
        <v>0.14599999999999999</v>
      </c>
      <c r="X687">
        <v>0.5403</v>
      </c>
      <c r="Y687">
        <v>4474</v>
      </c>
      <c r="Z687">
        <v>0.1966</v>
      </c>
      <c r="AA687">
        <v>0.30509999999999998</v>
      </c>
      <c r="AB687">
        <v>123.6916836</v>
      </c>
      <c r="AC687">
        <v>2.4400000000000002E-2</v>
      </c>
      <c r="AD687">
        <v>2.1700000000000001E-2</v>
      </c>
      <c r="AE687">
        <v>1598</v>
      </c>
      <c r="AF687">
        <v>-1.0800000000000001E-2</v>
      </c>
      <c r="AG687">
        <v>-1.5699999999999999E-2</v>
      </c>
      <c r="AH687">
        <v>241982.435</v>
      </c>
      <c r="AI687">
        <v>1.1900000000000001E-2</v>
      </c>
      <c r="AJ687">
        <v>4.3E-3</v>
      </c>
      <c r="AK687">
        <v>17407</v>
      </c>
      <c r="AL687">
        <v>3.27E-2</v>
      </c>
      <c r="AM687">
        <v>0.1275</v>
      </c>
      <c r="AN687">
        <v>0.34593675099999999</v>
      </c>
      <c r="AO687">
        <v>6.0900000000000003E-2</v>
      </c>
      <c r="AP687">
        <v>6.0499999999999998E-2</v>
      </c>
    </row>
    <row r="688" spans="1:42">
      <c r="A688">
        <v>202002</v>
      </c>
      <c r="B688" t="s">
        <v>2008</v>
      </c>
      <c r="C688" t="s">
        <v>2201</v>
      </c>
      <c r="D688" t="s">
        <v>2202</v>
      </c>
      <c r="E688" s="6">
        <f t="shared" si="20"/>
        <v>43862</v>
      </c>
      <c r="F688" s="6" t="str">
        <f t="shared" si="21"/>
        <v>Montana-43890</v>
      </c>
      <c r="G688">
        <v>349000</v>
      </c>
      <c r="H688">
        <v>0</v>
      </c>
      <c r="I688">
        <v>2.9499999999999998E-2</v>
      </c>
      <c r="J688">
        <v>4713</v>
      </c>
      <c r="K688">
        <v>-4.8800000000000003E-2</v>
      </c>
      <c r="L688">
        <v>-0.252</v>
      </c>
      <c r="M688">
        <v>138</v>
      </c>
      <c r="N688">
        <v>2.9850746000000001E-2</v>
      </c>
      <c r="O688">
        <v>-6.4406779999999997E-2</v>
      </c>
      <c r="P688">
        <v>1108</v>
      </c>
      <c r="Q688">
        <v>8.6300000000000002E-2</v>
      </c>
      <c r="R688">
        <v>-0.13980000000000001</v>
      </c>
      <c r="S688">
        <v>60</v>
      </c>
      <c r="T688">
        <v>0.66669999999999996</v>
      </c>
      <c r="U688">
        <v>0.875</v>
      </c>
      <c r="V688">
        <v>468</v>
      </c>
      <c r="W688">
        <v>5.4100000000000002E-2</v>
      </c>
      <c r="X688">
        <v>-9.2999999999999999E-2</v>
      </c>
      <c r="Y688">
        <v>1951</v>
      </c>
      <c r="Z688">
        <v>0.21560000000000001</v>
      </c>
      <c r="AA688">
        <v>0.55959999999999999</v>
      </c>
      <c r="AB688">
        <v>175.88092349999999</v>
      </c>
      <c r="AC688">
        <v>9.7000000000000003E-3</v>
      </c>
      <c r="AD688">
        <v>9.0800000000000006E-2</v>
      </c>
      <c r="AE688">
        <v>2089</v>
      </c>
      <c r="AF688">
        <v>-2.0899999999999998E-2</v>
      </c>
      <c r="AG688">
        <v>1.8499999999999999E-2</v>
      </c>
      <c r="AH688">
        <v>660033.12439999997</v>
      </c>
      <c r="AI688">
        <v>6.0000000000000001E-3</v>
      </c>
      <c r="AJ688">
        <v>0.1094</v>
      </c>
      <c r="AK688">
        <v>6664</v>
      </c>
      <c r="AL688">
        <v>1.5900000000000001E-2</v>
      </c>
      <c r="AM688">
        <v>-0.1176</v>
      </c>
      <c r="AN688">
        <v>0.41396138300000002</v>
      </c>
      <c r="AO688">
        <v>0.09</v>
      </c>
      <c r="AP688">
        <v>0.21540000000000001</v>
      </c>
    </row>
    <row r="689" spans="1:42">
      <c r="A689">
        <v>202002</v>
      </c>
      <c r="B689" t="s">
        <v>2008</v>
      </c>
      <c r="C689" t="s">
        <v>2137</v>
      </c>
      <c r="D689" t="s">
        <v>2138</v>
      </c>
      <c r="E689" s="6">
        <f t="shared" si="20"/>
        <v>43862</v>
      </c>
      <c r="F689" s="6" t="str">
        <f t="shared" si="21"/>
        <v>Vermont-43890</v>
      </c>
      <c r="G689">
        <v>289000</v>
      </c>
      <c r="H689">
        <v>1.4200000000000001E-2</v>
      </c>
      <c r="I689">
        <v>1.4E-2</v>
      </c>
      <c r="J689">
        <v>3645</v>
      </c>
      <c r="K689">
        <v>-3.2099999999999997E-2</v>
      </c>
      <c r="L689">
        <v>-0.192</v>
      </c>
      <c r="M689">
        <v>169</v>
      </c>
      <c r="N689">
        <v>4.3209877000000001E-2</v>
      </c>
      <c r="O689">
        <v>-1.4577259E-2</v>
      </c>
      <c r="P689">
        <v>588</v>
      </c>
      <c r="Q689">
        <v>8.8900000000000007E-2</v>
      </c>
      <c r="R689">
        <v>-0.125</v>
      </c>
      <c r="S689">
        <v>24</v>
      </c>
      <c r="T689">
        <v>-0.25</v>
      </c>
      <c r="U689">
        <v>1</v>
      </c>
      <c r="V689">
        <v>360</v>
      </c>
      <c r="W689">
        <v>0.13919999999999999</v>
      </c>
      <c r="X689">
        <v>-0.1089</v>
      </c>
      <c r="Y689">
        <v>669</v>
      </c>
      <c r="Z689">
        <v>0.15340000000000001</v>
      </c>
      <c r="AA689">
        <v>1.9800000000000002E-2</v>
      </c>
      <c r="AB689">
        <v>146</v>
      </c>
      <c r="AC689">
        <v>8.6999999999999994E-3</v>
      </c>
      <c r="AD689">
        <v>2.2200000000000001E-2</v>
      </c>
      <c r="AE689">
        <v>1990</v>
      </c>
      <c r="AF689">
        <v>4.0000000000000001E-3</v>
      </c>
      <c r="AG689">
        <v>-5.0000000000000001E-3</v>
      </c>
      <c r="AH689">
        <v>423787.04940000002</v>
      </c>
      <c r="AI689">
        <v>1.43E-2</v>
      </c>
      <c r="AJ689">
        <v>3.6799999999999999E-2</v>
      </c>
      <c r="AK689">
        <v>4314</v>
      </c>
      <c r="AL689">
        <v>-7.4000000000000003E-3</v>
      </c>
      <c r="AM689">
        <v>-0.1651</v>
      </c>
      <c r="AN689">
        <v>0.18353909500000001</v>
      </c>
      <c r="AO689">
        <v>2.9499999999999998E-2</v>
      </c>
      <c r="AP689">
        <v>3.8100000000000002E-2</v>
      </c>
    </row>
    <row r="690" spans="1:42">
      <c r="A690">
        <v>202002</v>
      </c>
      <c r="B690" t="s">
        <v>2008</v>
      </c>
      <c r="C690" t="s">
        <v>2159</v>
      </c>
      <c r="D690" t="s">
        <v>2160</v>
      </c>
      <c r="E690" s="6">
        <f t="shared" si="20"/>
        <v>43862</v>
      </c>
      <c r="F690" s="6" t="str">
        <f t="shared" si="21"/>
        <v>Maine-43890</v>
      </c>
      <c r="G690">
        <v>249900</v>
      </c>
      <c r="H690">
        <v>0</v>
      </c>
      <c r="I690">
        <v>4.36E-2</v>
      </c>
      <c r="J690">
        <v>5859</v>
      </c>
      <c r="K690">
        <v>-6.1199999999999997E-2</v>
      </c>
      <c r="L690">
        <v>-0.22489999999999999</v>
      </c>
      <c r="M690">
        <v>145</v>
      </c>
      <c r="N690">
        <v>6.2271062000000002E-2</v>
      </c>
      <c r="O690">
        <v>-0.104938272</v>
      </c>
      <c r="P690">
        <v>1124</v>
      </c>
      <c r="Q690">
        <v>1.0800000000000001E-2</v>
      </c>
      <c r="R690">
        <v>-6.9500000000000006E-2</v>
      </c>
      <c r="S690">
        <v>40</v>
      </c>
      <c r="T690">
        <v>-9.0899999999999995E-2</v>
      </c>
      <c r="U690">
        <v>0</v>
      </c>
      <c r="V690">
        <v>532</v>
      </c>
      <c r="W690">
        <v>-0.1014</v>
      </c>
      <c r="X690">
        <v>-0.26919999999999999</v>
      </c>
      <c r="Y690">
        <v>633</v>
      </c>
      <c r="Z690">
        <v>0.1009</v>
      </c>
      <c r="AA690">
        <v>0.11840000000000001</v>
      </c>
      <c r="AB690">
        <v>149.42827439999999</v>
      </c>
      <c r="AC690">
        <v>1.67E-2</v>
      </c>
      <c r="AD690">
        <v>5.5599999999999997E-2</v>
      </c>
      <c r="AE690">
        <v>1646</v>
      </c>
      <c r="AF690">
        <v>-9.5999999999999992E-3</v>
      </c>
      <c r="AG690">
        <v>-2.0199999999999999E-2</v>
      </c>
      <c r="AH690">
        <v>383953.84230000002</v>
      </c>
      <c r="AI690">
        <v>1.0200000000000001E-2</v>
      </c>
      <c r="AJ690">
        <v>8.4199999999999997E-2</v>
      </c>
      <c r="AK690">
        <v>6492</v>
      </c>
      <c r="AL690">
        <v>-4.7500000000000001E-2</v>
      </c>
      <c r="AM690">
        <v>-0.20100000000000001</v>
      </c>
      <c r="AN690">
        <v>0.108038914</v>
      </c>
      <c r="AO690">
        <v>1.5900000000000001E-2</v>
      </c>
      <c r="AP690">
        <v>3.32E-2</v>
      </c>
    </row>
    <row r="691" spans="1:42">
      <c r="A691">
        <v>202002</v>
      </c>
      <c r="B691" t="s">
        <v>2008</v>
      </c>
      <c r="C691" t="s">
        <v>2181</v>
      </c>
      <c r="D691" t="s">
        <v>2182</v>
      </c>
      <c r="E691" s="6">
        <f t="shared" si="20"/>
        <v>43862</v>
      </c>
      <c r="F691" s="6" t="str">
        <f t="shared" si="21"/>
        <v>Florida-43890</v>
      </c>
      <c r="G691">
        <v>339900</v>
      </c>
      <c r="H691">
        <v>-1E-4</v>
      </c>
      <c r="I691">
        <v>4.0099999999999997E-2</v>
      </c>
      <c r="J691">
        <v>137524</v>
      </c>
      <c r="K691">
        <v>5.8999999999999999E-3</v>
      </c>
      <c r="L691">
        <v>-0.16370000000000001</v>
      </c>
      <c r="M691">
        <v>77</v>
      </c>
      <c r="N691">
        <v>-4.9382716E-2</v>
      </c>
      <c r="O691">
        <v>-6.097561E-2</v>
      </c>
      <c r="P691">
        <v>42448</v>
      </c>
      <c r="Q691">
        <v>-4.6600000000000003E-2</v>
      </c>
      <c r="R691">
        <v>-0.1109</v>
      </c>
      <c r="S691">
        <v>4408</v>
      </c>
      <c r="T691">
        <v>0.1588</v>
      </c>
      <c r="U691">
        <v>0.10979999999999999</v>
      </c>
      <c r="V691">
        <v>37892</v>
      </c>
      <c r="W691">
        <v>1.89E-2</v>
      </c>
      <c r="X691">
        <v>-0.22170000000000001</v>
      </c>
      <c r="Y691">
        <v>62779</v>
      </c>
      <c r="Z691">
        <v>0.34139999999999998</v>
      </c>
      <c r="AA691">
        <v>0.28449999999999998</v>
      </c>
      <c r="AB691">
        <v>185.875</v>
      </c>
      <c r="AC691">
        <v>-3.0000000000000001E-3</v>
      </c>
      <c r="AD691">
        <v>3.5200000000000002E-2</v>
      </c>
      <c r="AE691">
        <v>1732</v>
      </c>
      <c r="AF691">
        <v>-8.0000000000000002E-3</v>
      </c>
      <c r="AG691">
        <v>-1.4E-3</v>
      </c>
      <c r="AH691">
        <v>690624.87950000004</v>
      </c>
      <c r="AI691">
        <v>-6.1000000000000004E-3</v>
      </c>
      <c r="AJ691">
        <v>8.0100000000000005E-2</v>
      </c>
      <c r="AK691">
        <v>200303</v>
      </c>
      <c r="AL691">
        <v>9.1499999999999998E-2</v>
      </c>
      <c r="AM691">
        <v>-6.0999999999999999E-2</v>
      </c>
      <c r="AN691">
        <v>0.456494866</v>
      </c>
      <c r="AO691">
        <v>0.1142</v>
      </c>
      <c r="AP691">
        <v>0.1593</v>
      </c>
    </row>
    <row r="692" spans="1:42">
      <c r="A692">
        <v>202002</v>
      </c>
      <c r="B692" t="s">
        <v>2008</v>
      </c>
      <c r="C692" t="s">
        <v>2127</v>
      </c>
      <c r="D692" t="s">
        <v>2128</v>
      </c>
      <c r="E692" s="6">
        <f t="shared" si="20"/>
        <v>43862</v>
      </c>
      <c r="F692" s="6" t="str">
        <f t="shared" si="21"/>
        <v>Virginia-43890</v>
      </c>
      <c r="G692">
        <v>324900</v>
      </c>
      <c r="H692">
        <v>2.4400000000000002E-2</v>
      </c>
      <c r="I692">
        <v>0.10340000000000001</v>
      </c>
      <c r="J692">
        <v>24554</v>
      </c>
      <c r="K692">
        <v>-1.52E-2</v>
      </c>
      <c r="L692">
        <v>-0.21279999999999999</v>
      </c>
      <c r="M692">
        <v>79</v>
      </c>
      <c r="N692">
        <v>-0.127071823</v>
      </c>
      <c r="O692">
        <v>-0.127071823</v>
      </c>
      <c r="P692">
        <v>10100</v>
      </c>
      <c r="Q692">
        <v>0.1128</v>
      </c>
      <c r="R692">
        <v>-8.8400000000000006E-2</v>
      </c>
      <c r="S692">
        <v>824</v>
      </c>
      <c r="T692">
        <v>5.0999999999999997E-2</v>
      </c>
      <c r="U692">
        <v>0.46100000000000002</v>
      </c>
      <c r="V692">
        <v>4388</v>
      </c>
      <c r="W692">
        <v>2.7199999999999998E-2</v>
      </c>
      <c r="X692">
        <v>-7.7399999999999997E-2</v>
      </c>
      <c r="Y692">
        <v>9020</v>
      </c>
      <c r="Z692">
        <v>0.27189999999999998</v>
      </c>
      <c r="AA692">
        <v>0.12909999999999999</v>
      </c>
      <c r="AB692">
        <v>148.61111109999999</v>
      </c>
      <c r="AC692">
        <v>1.46E-2</v>
      </c>
      <c r="AD692">
        <v>7.2499999999999995E-2</v>
      </c>
      <c r="AE692">
        <v>2116</v>
      </c>
      <c r="AF692">
        <v>6.4000000000000003E-3</v>
      </c>
      <c r="AG692">
        <v>4.9599999999999998E-2</v>
      </c>
      <c r="AH692">
        <v>469200.34629999998</v>
      </c>
      <c r="AI692">
        <v>2.3E-2</v>
      </c>
      <c r="AJ692">
        <v>0.14000000000000001</v>
      </c>
      <c r="AK692">
        <v>33574</v>
      </c>
      <c r="AL692">
        <v>4.8399999999999999E-2</v>
      </c>
      <c r="AM692">
        <v>-0.1431</v>
      </c>
      <c r="AN692">
        <v>0.36735358800000001</v>
      </c>
      <c r="AO692">
        <v>8.2900000000000001E-2</v>
      </c>
      <c r="AP692">
        <v>0.11119999999999999</v>
      </c>
    </row>
    <row r="693" spans="1:42">
      <c r="A693">
        <v>202002</v>
      </c>
      <c r="B693" t="s">
        <v>2008</v>
      </c>
      <c r="C693" t="s">
        <v>2169</v>
      </c>
      <c r="D693" t="s">
        <v>2170</v>
      </c>
      <c r="E693" s="6">
        <f t="shared" si="20"/>
        <v>43862</v>
      </c>
      <c r="F693" s="6" t="str">
        <f t="shared" si="21"/>
        <v>North dakota-43890</v>
      </c>
      <c r="G693">
        <v>224900</v>
      </c>
      <c r="H693">
        <v>-4.0000000000000002E-4</v>
      </c>
      <c r="I693">
        <v>-3.4599999999999999E-2</v>
      </c>
      <c r="J693">
        <v>2759</v>
      </c>
      <c r="K693">
        <v>-2.3699999999999999E-2</v>
      </c>
      <c r="L693">
        <v>-0.108</v>
      </c>
      <c r="M693">
        <v>105</v>
      </c>
      <c r="N693">
        <v>0</v>
      </c>
      <c r="O693">
        <v>3.4482759000000002E-2</v>
      </c>
      <c r="P693">
        <v>736</v>
      </c>
      <c r="Q693">
        <v>0.1358</v>
      </c>
      <c r="R693">
        <v>0.122</v>
      </c>
      <c r="S693">
        <v>32</v>
      </c>
      <c r="T693">
        <v>0.33329999999999999</v>
      </c>
      <c r="U693">
        <v>0.33329999999999999</v>
      </c>
      <c r="V693">
        <v>408</v>
      </c>
      <c r="W693">
        <v>0.1087</v>
      </c>
      <c r="X693">
        <v>0.34210000000000002</v>
      </c>
      <c r="Y693">
        <v>674</v>
      </c>
      <c r="Z693">
        <v>0.49780000000000002</v>
      </c>
      <c r="AA693">
        <v>3.3765999999999998</v>
      </c>
      <c r="AB693">
        <v>110.63714899999999</v>
      </c>
      <c r="AC693">
        <v>4.1000000000000003E-3</v>
      </c>
      <c r="AD693">
        <v>-2.2000000000000001E-3</v>
      </c>
      <c r="AE693">
        <v>2075</v>
      </c>
      <c r="AF693">
        <v>-5.3E-3</v>
      </c>
      <c r="AG693">
        <v>-1.61E-2</v>
      </c>
      <c r="AH693">
        <v>271894.28470000002</v>
      </c>
      <c r="AI693">
        <v>3.0999999999999999E-3</v>
      </c>
      <c r="AJ693">
        <v>-2.1299999999999999E-2</v>
      </c>
      <c r="AK693">
        <v>3433</v>
      </c>
      <c r="AL693">
        <v>4.7899999999999998E-2</v>
      </c>
      <c r="AM693">
        <v>5.7299999999999997E-2</v>
      </c>
      <c r="AN693">
        <v>0.24429140999999999</v>
      </c>
      <c r="AO693">
        <v>8.5099999999999995E-2</v>
      </c>
      <c r="AP693">
        <v>0.19450000000000001</v>
      </c>
    </row>
    <row r="694" spans="1:42">
      <c r="A694">
        <v>202002</v>
      </c>
      <c r="B694" t="s">
        <v>2008</v>
      </c>
      <c r="C694" t="s">
        <v>2185</v>
      </c>
      <c r="D694" t="s">
        <v>2186</v>
      </c>
      <c r="E694" s="6">
        <f t="shared" si="20"/>
        <v>43862</v>
      </c>
      <c r="F694" s="6" t="str">
        <f t="shared" si="21"/>
        <v>North carolina-43890</v>
      </c>
      <c r="G694">
        <v>316900</v>
      </c>
      <c r="H694">
        <v>1.77E-2</v>
      </c>
      <c r="I694">
        <v>9.4799999999999995E-2</v>
      </c>
      <c r="J694">
        <v>34752</v>
      </c>
      <c r="K694">
        <v>-5.7200000000000001E-2</v>
      </c>
      <c r="L694">
        <v>-0.19389999999999999</v>
      </c>
      <c r="M694">
        <v>94</v>
      </c>
      <c r="N694">
        <v>-1.0526316000000001E-2</v>
      </c>
      <c r="O694">
        <v>-0.13761467899999999</v>
      </c>
      <c r="P694">
        <v>11956</v>
      </c>
      <c r="Q694">
        <v>1.2500000000000001E-2</v>
      </c>
      <c r="R694">
        <v>-9.3700000000000006E-2</v>
      </c>
      <c r="S694">
        <v>1324</v>
      </c>
      <c r="T694">
        <v>0.1336</v>
      </c>
      <c r="U694">
        <v>8.8800000000000004E-2</v>
      </c>
      <c r="V694">
        <v>6644</v>
      </c>
      <c r="W694">
        <v>-0.1046</v>
      </c>
      <c r="X694">
        <v>-0.18459999999999999</v>
      </c>
      <c r="Y694">
        <v>16537</v>
      </c>
      <c r="Z694">
        <v>0.27200000000000002</v>
      </c>
      <c r="AA694">
        <v>0.16420000000000001</v>
      </c>
      <c r="AB694">
        <v>134.28125</v>
      </c>
      <c r="AC694">
        <v>8.3999999999999995E-3</v>
      </c>
      <c r="AD694">
        <v>6.4799999999999996E-2</v>
      </c>
      <c r="AE694">
        <v>1954</v>
      </c>
      <c r="AF694">
        <v>2.0999999999999999E-3</v>
      </c>
      <c r="AG694">
        <v>5.1000000000000004E-3</v>
      </c>
      <c r="AH694">
        <v>423896.39250000002</v>
      </c>
      <c r="AI694">
        <v>1.24E-2</v>
      </c>
      <c r="AJ694">
        <v>0.1042</v>
      </c>
      <c r="AK694">
        <v>51289</v>
      </c>
      <c r="AL694">
        <v>2.86E-2</v>
      </c>
      <c r="AM694">
        <v>-0.1052</v>
      </c>
      <c r="AN694">
        <v>0.47585750500000001</v>
      </c>
      <c r="AO694">
        <v>0.1231</v>
      </c>
      <c r="AP694">
        <v>0.1464</v>
      </c>
    </row>
    <row r="695" spans="1:42">
      <c r="A695">
        <v>202002</v>
      </c>
      <c r="B695" t="s">
        <v>2008</v>
      </c>
      <c r="C695" t="s">
        <v>2175</v>
      </c>
      <c r="D695" t="s">
        <v>2176</v>
      </c>
      <c r="E695" s="6">
        <f t="shared" si="20"/>
        <v>43862</v>
      </c>
      <c r="F695" s="6" t="str">
        <f t="shared" si="21"/>
        <v>Nevada-43890</v>
      </c>
      <c r="G695">
        <v>340000</v>
      </c>
      <c r="H695">
        <v>4.4000000000000003E-3</v>
      </c>
      <c r="I695">
        <v>4.7899999999999998E-2</v>
      </c>
      <c r="J695">
        <v>9621</v>
      </c>
      <c r="K695">
        <v>-7.3999999999999996E-2</v>
      </c>
      <c r="L695">
        <v>-0.1741</v>
      </c>
      <c r="M695">
        <v>56</v>
      </c>
      <c r="N695">
        <v>-0.211267606</v>
      </c>
      <c r="O695">
        <v>-1.7543860000000001E-2</v>
      </c>
      <c r="P695">
        <v>4192</v>
      </c>
      <c r="Q695">
        <v>7.1599999999999997E-2</v>
      </c>
      <c r="R695">
        <v>-0.12230000000000001</v>
      </c>
      <c r="S695">
        <v>408</v>
      </c>
      <c r="T695">
        <v>0.12089999999999999</v>
      </c>
      <c r="U695">
        <v>0.25929999999999997</v>
      </c>
      <c r="V695">
        <v>2108</v>
      </c>
      <c r="W695">
        <v>-0.15809999999999999</v>
      </c>
      <c r="X695">
        <v>-0.5393</v>
      </c>
      <c r="Y695">
        <v>1666</v>
      </c>
      <c r="Z695">
        <v>0.2545</v>
      </c>
      <c r="AA695">
        <v>-0.31609999999999999</v>
      </c>
      <c r="AB695">
        <v>181.7460317</v>
      </c>
      <c r="AC695">
        <v>6.3E-3</v>
      </c>
      <c r="AD695">
        <v>3.39E-2</v>
      </c>
      <c r="AE695">
        <v>1887</v>
      </c>
      <c r="AF695">
        <v>4.4999999999999997E-3</v>
      </c>
      <c r="AG695">
        <v>2.3900000000000001E-2</v>
      </c>
      <c r="AH695">
        <v>619802.06759999995</v>
      </c>
      <c r="AI695">
        <v>-1.26E-2</v>
      </c>
      <c r="AJ695">
        <v>9.4899999999999998E-2</v>
      </c>
      <c r="AK695">
        <v>11287</v>
      </c>
      <c r="AL695">
        <v>-3.6799999999999999E-2</v>
      </c>
      <c r="AM695">
        <v>-0.19869999999999999</v>
      </c>
      <c r="AN695">
        <v>0.17316287299999999</v>
      </c>
      <c r="AO695">
        <v>4.53E-2</v>
      </c>
      <c r="AP695">
        <v>-3.5999999999999997E-2</v>
      </c>
    </row>
    <row r="696" spans="1:42">
      <c r="A696">
        <v>202002</v>
      </c>
      <c r="B696" t="s">
        <v>2008</v>
      </c>
      <c r="C696" t="s">
        <v>2129</v>
      </c>
      <c r="D696" t="s">
        <v>2130</v>
      </c>
      <c r="E696" s="6">
        <f t="shared" si="20"/>
        <v>43862</v>
      </c>
      <c r="F696" s="6" t="str">
        <f t="shared" si="21"/>
        <v>Massachusetts-43890</v>
      </c>
      <c r="G696">
        <v>539500</v>
      </c>
      <c r="H696">
        <v>4.7699999999999999E-2</v>
      </c>
      <c r="I696">
        <v>9.5600000000000004E-2</v>
      </c>
      <c r="J696">
        <v>11671</v>
      </c>
      <c r="K696">
        <v>-3.61E-2</v>
      </c>
      <c r="L696">
        <v>-0.1981</v>
      </c>
      <c r="M696">
        <v>80</v>
      </c>
      <c r="N696">
        <v>-0.116022099</v>
      </c>
      <c r="O696">
        <v>-3.0303030000000002E-2</v>
      </c>
      <c r="P696">
        <v>6104</v>
      </c>
      <c r="Q696">
        <v>0.2417</v>
      </c>
      <c r="R696">
        <v>9.3100000000000002E-2</v>
      </c>
      <c r="S696">
        <v>188</v>
      </c>
      <c r="T696">
        <v>0.17499999999999999</v>
      </c>
      <c r="U696">
        <v>0</v>
      </c>
      <c r="V696">
        <v>2140</v>
      </c>
      <c r="W696">
        <v>1.9E-3</v>
      </c>
      <c r="X696">
        <v>-0.2475</v>
      </c>
      <c r="Y696">
        <v>2804</v>
      </c>
      <c r="Z696">
        <v>0.49469999999999997</v>
      </c>
      <c r="AA696">
        <v>0.29220000000000002</v>
      </c>
      <c r="AB696">
        <v>274.30221369999998</v>
      </c>
      <c r="AC696">
        <v>2.8500000000000001E-2</v>
      </c>
      <c r="AD696">
        <v>7.7200000000000005E-2</v>
      </c>
      <c r="AE696">
        <v>1920</v>
      </c>
      <c r="AF696">
        <v>1.37E-2</v>
      </c>
      <c r="AG696">
        <v>2.0500000000000001E-2</v>
      </c>
      <c r="AH696">
        <v>882525.59629999998</v>
      </c>
      <c r="AI696">
        <v>3.8199999999999998E-2</v>
      </c>
      <c r="AJ696">
        <v>0.12379999999999999</v>
      </c>
      <c r="AK696">
        <v>14475</v>
      </c>
      <c r="AL696">
        <v>3.5099999999999999E-2</v>
      </c>
      <c r="AM696">
        <v>-0.13450000000000001</v>
      </c>
      <c r="AN696">
        <v>0.24025362</v>
      </c>
      <c r="AO696">
        <v>8.5300000000000001E-2</v>
      </c>
      <c r="AP696">
        <v>9.1200000000000003E-2</v>
      </c>
    </row>
    <row r="697" spans="1:42">
      <c r="A697">
        <v>202002</v>
      </c>
      <c r="B697" t="s">
        <v>2008</v>
      </c>
      <c r="C697" t="s">
        <v>2135</v>
      </c>
      <c r="D697" t="s">
        <v>2136</v>
      </c>
      <c r="E697" s="6">
        <f t="shared" si="20"/>
        <v>43862</v>
      </c>
      <c r="F697" s="6" t="str">
        <f t="shared" si="21"/>
        <v>Pennsylvania-43890</v>
      </c>
      <c r="G697">
        <v>225000</v>
      </c>
      <c r="H697">
        <v>2.7400000000000001E-2</v>
      </c>
      <c r="I697">
        <v>0.12559999999999999</v>
      </c>
      <c r="J697">
        <v>31162</v>
      </c>
      <c r="K697">
        <v>-4.6300000000000001E-2</v>
      </c>
      <c r="L697">
        <v>-0.22009999999999999</v>
      </c>
      <c r="M697">
        <v>96</v>
      </c>
      <c r="N697">
        <v>-3.0303030000000002E-2</v>
      </c>
      <c r="O697">
        <v>-6.7961165000000004E-2</v>
      </c>
      <c r="P697">
        <v>11108</v>
      </c>
      <c r="Q697">
        <v>0.19539999999999999</v>
      </c>
      <c r="R697">
        <v>-4.3400000000000001E-2</v>
      </c>
      <c r="S697">
        <v>568</v>
      </c>
      <c r="T697">
        <v>2.9000000000000001E-2</v>
      </c>
      <c r="U697">
        <v>-0.25650000000000001</v>
      </c>
      <c r="V697">
        <v>6776</v>
      </c>
      <c r="W697">
        <v>4.9599999999999998E-2</v>
      </c>
      <c r="X697">
        <v>-8.5800000000000001E-2</v>
      </c>
      <c r="Y697">
        <v>8870</v>
      </c>
      <c r="Z697">
        <v>0.28739999999999999</v>
      </c>
      <c r="AA697">
        <v>0.1076</v>
      </c>
      <c r="AB697">
        <v>109.890625</v>
      </c>
      <c r="AC697">
        <v>2.3300000000000001E-2</v>
      </c>
      <c r="AD697">
        <v>0.27700000000000002</v>
      </c>
      <c r="AE697">
        <v>1677</v>
      </c>
      <c r="AF697">
        <v>2.3999999999999998E-3</v>
      </c>
      <c r="AG697">
        <v>0.16739999999999999</v>
      </c>
      <c r="AH697">
        <v>330483.3235</v>
      </c>
      <c r="AI697">
        <v>2.41E-2</v>
      </c>
      <c r="AJ697">
        <v>0.1159</v>
      </c>
      <c r="AK697">
        <v>40032</v>
      </c>
      <c r="AL697">
        <v>1.18E-2</v>
      </c>
      <c r="AM697">
        <v>-0.1653</v>
      </c>
      <c r="AN697">
        <v>0.28464155099999999</v>
      </c>
      <c r="AO697">
        <v>7.3800000000000004E-2</v>
      </c>
      <c r="AP697">
        <v>8.4199999999999997E-2</v>
      </c>
    </row>
    <row r="698" spans="1:42">
      <c r="A698">
        <v>202002</v>
      </c>
      <c r="B698" t="s">
        <v>2008</v>
      </c>
      <c r="C698" t="s">
        <v>2171</v>
      </c>
      <c r="D698" t="s">
        <v>2172</v>
      </c>
      <c r="E698" s="6">
        <f t="shared" si="20"/>
        <v>43862</v>
      </c>
      <c r="F698" s="6" t="str">
        <f t="shared" si="21"/>
        <v>Minnesota-43890</v>
      </c>
      <c r="G698">
        <v>295000</v>
      </c>
      <c r="H698">
        <v>3.9899999999999998E-2</v>
      </c>
      <c r="I698">
        <v>2.4500000000000001E-2</v>
      </c>
      <c r="J698">
        <v>14571</v>
      </c>
      <c r="K698">
        <v>-1.9099999999999999E-2</v>
      </c>
      <c r="L698">
        <v>4.0800000000000003E-2</v>
      </c>
      <c r="M698">
        <v>85</v>
      </c>
      <c r="N698">
        <v>-6.5934066E-2</v>
      </c>
      <c r="O698">
        <v>-9.0909090999999997E-2</v>
      </c>
      <c r="P698">
        <v>6140</v>
      </c>
      <c r="Q698">
        <v>0.33589999999999998</v>
      </c>
      <c r="R698">
        <v>0.252</v>
      </c>
      <c r="S698">
        <v>180</v>
      </c>
      <c r="T698">
        <v>-6.25E-2</v>
      </c>
      <c r="U698">
        <v>0.32350000000000001</v>
      </c>
      <c r="V698">
        <v>2188</v>
      </c>
      <c r="W698">
        <v>-1.44E-2</v>
      </c>
      <c r="X698">
        <v>0.1255</v>
      </c>
      <c r="Y698">
        <v>6679</v>
      </c>
      <c r="Z698">
        <v>0.31219999999999998</v>
      </c>
      <c r="AA698">
        <v>-6.5199999999999994E-2</v>
      </c>
      <c r="AB698">
        <v>149.20983319999999</v>
      </c>
      <c r="AC698">
        <v>2.3800000000000002E-2</v>
      </c>
      <c r="AD698">
        <v>3.9899999999999998E-2</v>
      </c>
      <c r="AE698">
        <v>1980</v>
      </c>
      <c r="AF698">
        <v>8.0999999999999996E-3</v>
      </c>
      <c r="AG698">
        <v>-3.32E-2</v>
      </c>
      <c r="AH698">
        <v>388061.40289999999</v>
      </c>
      <c r="AI698">
        <v>3.2399999999999998E-2</v>
      </c>
      <c r="AJ698">
        <v>1.67E-2</v>
      </c>
      <c r="AK698">
        <v>21250</v>
      </c>
      <c r="AL698">
        <v>6.5500000000000003E-2</v>
      </c>
      <c r="AM698">
        <v>5.0000000000000001E-3</v>
      </c>
      <c r="AN698">
        <v>0.45837622700000002</v>
      </c>
      <c r="AO698">
        <v>0.1157</v>
      </c>
      <c r="AP698">
        <v>-5.1999999999999998E-2</v>
      </c>
    </row>
    <row r="699" spans="1:42">
      <c r="A699">
        <v>202002</v>
      </c>
      <c r="B699" t="s">
        <v>2008</v>
      </c>
      <c r="C699" t="s">
        <v>2203</v>
      </c>
      <c r="D699" t="s">
        <v>2204</v>
      </c>
      <c r="E699" s="6">
        <f t="shared" si="20"/>
        <v>43862</v>
      </c>
      <c r="F699" s="6" t="str">
        <f t="shared" si="21"/>
        <v>West virginia-43890</v>
      </c>
      <c r="G699">
        <v>165000</v>
      </c>
      <c r="H699">
        <v>3.1899999999999998E-2</v>
      </c>
      <c r="I699">
        <v>-8.9999999999999993E-3</v>
      </c>
      <c r="J699">
        <v>6446</v>
      </c>
      <c r="K699">
        <v>-3.78E-2</v>
      </c>
      <c r="L699">
        <v>-0.12709999999999999</v>
      </c>
      <c r="M699">
        <v>115</v>
      </c>
      <c r="N699">
        <v>8.7719300000000007E-3</v>
      </c>
      <c r="O699">
        <v>-6.1224489999999999E-2</v>
      </c>
      <c r="P699">
        <v>1520</v>
      </c>
      <c r="Q699">
        <v>3.5400000000000001E-2</v>
      </c>
      <c r="R699">
        <v>4.9700000000000001E-2</v>
      </c>
      <c r="S699">
        <v>80</v>
      </c>
      <c r="T699">
        <v>0.33329999999999999</v>
      </c>
      <c r="U699">
        <v>0.1111</v>
      </c>
      <c r="V699">
        <v>1040</v>
      </c>
      <c r="W699">
        <v>6.1199999999999997E-2</v>
      </c>
      <c r="X699">
        <v>0.10639999999999999</v>
      </c>
      <c r="Y699">
        <v>1640</v>
      </c>
      <c r="Z699">
        <v>0.23119999999999999</v>
      </c>
      <c r="AA699">
        <v>0.17480000000000001</v>
      </c>
      <c r="AB699">
        <v>82.635983260000003</v>
      </c>
      <c r="AC699">
        <v>9.7999999999999997E-3</v>
      </c>
      <c r="AD699">
        <v>-1.4800000000000001E-2</v>
      </c>
      <c r="AE699">
        <v>1640</v>
      </c>
      <c r="AF699">
        <v>-4.3E-3</v>
      </c>
      <c r="AG699">
        <v>-2.06E-2</v>
      </c>
      <c r="AH699">
        <v>227762.5968</v>
      </c>
      <c r="AI699">
        <v>8.2000000000000007E-3</v>
      </c>
      <c r="AJ699">
        <v>-7.1000000000000004E-3</v>
      </c>
      <c r="AK699">
        <v>8086</v>
      </c>
      <c r="AL699">
        <v>6.7999999999999996E-3</v>
      </c>
      <c r="AM699">
        <v>-7.9100000000000004E-2</v>
      </c>
      <c r="AN699">
        <v>0.25442134700000002</v>
      </c>
      <c r="AO699">
        <v>5.5599999999999997E-2</v>
      </c>
      <c r="AP699">
        <v>6.54E-2</v>
      </c>
    </row>
    <row r="700" spans="1:42">
      <c r="A700">
        <v>202002</v>
      </c>
      <c r="B700" t="s">
        <v>2008</v>
      </c>
      <c r="C700" t="s">
        <v>2143</v>
      </c>
      <c r="D700" t="s">
        <v>2144</v>
      </c>
      <c r="E700" s="6">
        <f t="shared" si="20"/>
        <v>43862</v>
      </c>
      <c r="F700" s="6" t="str">
        <f t="shared" si="21"/>
        <v>Mississippi-43890</v>
      </c>
      <c r="G700">
        <v>199000</v>
      </c>
      <c r="H700">
        <v>8.0000000000000004E-4</v>
      </c>
      <c r="I700">
        <v>3.6499999999999998E-2</v>
      </c>
      <c r="J700">
        <v>9393</v>
      </c>
      <c r="K700">
        <v>-7.7000000000000002E-3</v>
      </c>
      <c r="L700">
        <v>-0.1255</v>
      </c>
      <c r="M700">
        <v>103</v>
      </c>
      <c r="N700">
        <v>-1.9047618999999998E-2</v>
      </c>
      <c r="O700">
        <v>-0.104347826</v>
      </c>
      <c r="P700">
        <v>2332</v>
      </c>
      <c r="Q700">
        <v>6.8999999999999999E-3</v>
      </c>
      <c r="R700">
        <v>-0.1207</v>
      </c>
      <c r="S700">
        <v>116</v>
      </c>
      <c r="T700">
        <v>7.4099999999999999E-2</v>
      </c>
      <c r="U700">
        <v>-0.1212</v>
      </c>
      <c r="V700">
        <v>1552</v>
      </c>
      <c r="W700">
        <v>-5.1000000000000004E-3</v>
      </c>
      <c r="X700">
        <v>-0.1202</v>
      </c>
      <c r="Y700">
        <v>2815</v>
      </c>
      <c r="Z700">
        <v>0.29370000000000002</v>
      </c>
      <c r="AA700">
        <v>0.29070000000000001</v>
      </c>
      <c r="AB700">
        <v>96.433770010000003</v>
      </c>
      <c r="AC700">
        <v>3.5000000000000001E-3</v>
      </c>
      <c r="AD700">
        <v>4.4400000000000002E-2</v>
      </c>
      <c r="AE700">
        <v>1971</v>
      </c>
      <c r="AF700">
        <v>-2.9999999999999997E-4</v>
      </c>
      <c r="AG700">
        <v>2.5000000000000001E-2</v>
      </c>
      <c r="AH700">
        <v>259115.43669999999</v>
      </c>
      <c r="AI700">
        <v>-1.5E-3</v>
      </c>
      <c r="AJ700">
        <v>2.81E-2</v>
      </c>
      <c r="AK700">
        <v>12208</v>
      </c>
      <c r="AL700">
        <v>4.8599999999999997E-2</v>
      </c>
      <c r="AM700">
        <v>-5.5300000000000002E-2</v>
      </c>
      <c r="AN700">
        <v>0.29969125899999999</v>
      </c>
      <c r="AO700">
        <v>6.9800000000000001E-2</v>
      </c>
      <c r="AP700">
        <v>9.6600000000000005E-2</v>
      </c>
    </row>
    <row r="701" spans="1:42">
      <c r="A701">
        <v>202002</v>
      </c>
      <c r="B701" t="s">
        <v>2008</v>
      </c>
      <c r="C701" t="s">
        <v>2149</v>
      </c>
      <c r="D701" t="s">
        <v>2150</v>
      </c>
      <c r="E701" s="6">
        <f t="shared" si="20"/>
        <v>43862</v>
      </c>
      <c r="F701" s="6" t="str">
        <f t="shared" si="21"/>
        <v>Alaska-43890</v>
      </c>
      <c r="G701">
        <v>289900</v>
      </c>
      <c r="H701">
        <v>1.01E-2</v>
      </c>
      <c r="I701">
        <v>1.9199999999999998E-2</v>
      </c>
      <c r="J701">
        <v>2204</v>
      </c>
      <c r="K701">
        <v>-4.0899999999999999E-2</v>
      </c>
      <c r="L701">
        <v>-0.1767</v>
      </c>
      <c r="M701">
        <v>95</v>
      </c>
      <c r="N701">
        <v>-0.11627907</v>
      </c>
      <c r="O701">
        <v>-0.15555555600000001</v>
      </c>
      <c r="P701">
        <v>640</v>
      </c>
      <c r="Q701">
        <v>0.20300000000000001</v>
      </c>
      <c r="R701">
        <v>-0.17530000000000001</v>
      </c>
      <c r="S701">
        <v>16</v>
      </c>
      <c r="T701">
        <v>-0.2</v>
      </c>
      <c r="U701">
        <v>-0.5</v>
      </c>
      <c r="V701">
        <v>460</v>
      </c>
      <c r="W701">
        <v>0.15</v>
      </c>
      <c r="X701">
        <v>2.6800000000000001E-2</v>
      </c>
      <c r="Y701">
        <v>66</v>
      </c>
      <c r="Z701">
        <v>3.1300000000000001E-2</v>
      </c>
      <c r="AB701">
        <v>170.27863780000001</v>
      </c>
      <c r="AC701">
        <v>1.0999999999999999E-2</v>
      </c>
      <c r="AD701">
        <v>1.6899999999999998E-2</v>
      </c>
      <c r="AE701">
        <v>1690</v>
      </c>
      <c r="AF701">
        <v>3.8999999999999998E-3</v>
      </c>
      <c r="AG701">
        <v>-9.4000000000000004E-3</v>
      </c>
      <c r="AH701">
        <v>329607.8014</v>
      </c>
      <c r="AI701">
        <v>1.4E-2</v>
      </c>
      <c r="AJ701">
        <v>2.06E-2</v>
      </c>
      <c r="AK701">
        <v>2270</v>
      </c>
      <c r="AL701">
        <v>-3.9E-2</v>
      </c>
      <c r="AM701">
        <v>-0.152</v>
      </c>
      <c r="AN701">
        <v>2.9945553999999999E-2</v>
      </c>
      <c r="AO701">
        <v>2.0999999999999999E-3</v>
      </c>
      <c r="AP701">
        <v>2.9899999999999999E-2</v>
      </c>
    </row>
    <row r="702" spans="1:42">
      <c r="A702">
        <v>202002</v>
      </c>
      <c r="B702" t="s">
        <v>2008</v>
      </c>
      <c r="C702" t="s">
        <v>2209</v>
      </c>
      <c r="D702" t="s">
        <v>2210</v>
      </c>
      <c r="E702" s="6">
        <f t="shared" si="20"/>
        <v>43862</v>
      </c>
      <c r="F702" s="6" t="str">
        <f t="shared" si="21"/>
        <v>Missouri-43890</v>
      </c>
      <c r="G702">
        <v>199900</v>
      </c>
      <c r="H702">
        <v>8.3000000000000001E-3</v>
      </c>
      <c r="I702">
        <v>5.2699999999999997E-2</v>
      </c>
      <c r="J702">
        <v>18196</v>
      </c>
      <c r="K702">
        <v>-4.7699999999999999E-2</v>
      </c>
      <c r="L702">
        <v>-0.16070000000000001</v>
      </c>
      <c r="M702">
        <v>94</v>
      </c>
      <c r="N702">
        <v>2.7322404000000002E-2</v>
      </c>
      <c r="O702">
        <v>-4.5685279000000002E-2</v>
      </c>
      <c r="P702">
        <v>6444</v>
      </c>
      <c r="Q702">
        <v>0.17760000000000001</v>
      </c>
      <c r="R702">
        <v>0</v>
      </c>
      <c r="S702">
        <v>304</v>
      </c>
      <c r="T702">
        <v>0.55100000000000005</v>
      </c>
      <c r="U702">
        <v>0.1176</v>
      </c>
      <c r="V702">
        <v>3244</v>
      </c>
      <c r="W702">
        <v>1.7600000000000001E-2</v>
      </c>
      <c r="X702">
        <v>-4.5900000000000003E-2</v>
      </c>
      <c r="Y702">
        <v>9469</v>
      </c>
      <c r="Z702">
        <v>0.24310000000000001</v>
      </c>
      <c r="AA702">
        <v>0.77190000000000003</v>
      </c>
      <c r="AB702">
        <v>108.5645356</v>
      </c>
      <c r="AC702">
        <v>1.6000000000000001E-3</v>
      </c>
      <c r="AD702">
        <v>6.5500000000000003E-2</v>
      </c>
      <c r="AE702">
        <v>1745</v>
      </c>
      <c r="AF702">
        <v>4.5999999999999999E-3</v>
      </c>
      <c r="AG702">
        <v>1.4800000000000001E-2</v>
      </c>
      <c r="AH702">
        <v>279653.71649999998</v>
      </c>
      <c r="AI702">
        <v>2.0299999999999999E-2</v>
      </c>
      <c r="AJ702">
        <v>5.3600000000000002E-2</v>
      </c>
      <c r="AK702">
        <v>27665</v>
      </c>
      <c r="AL702">
        <v>3.5200000000000002E-2</v>
      </c>
      <c r="AM702">
        <v>2.3699999999999999E-2</v>
      </c>
      <c r="AN702">
        <v>0.52038909700000002</v>
      </c>
      <c r="AO702">
        <v>0.1217</v>
      </c>
      <c r="AP702">
        <v>0.27389999999999998</v>
      </c>
    </row>
    <row r="703" spans="1:42">
      <c r="A703">
        <v>202002</v>
      </c>
      <c r="B703" t="s">
        <v>2008</v>
      </c>
      <c r="C703" t="s">
        <v>2189</v>
      </c>
      <c r="D703" t="s">
        <v>2190</v>
      </c>
      <c r="E703" s="6">
        <f t="shared" si="20"/>
        <v>43862</v>
      </c>
      <c r="F703" s="6" t="str">
        <f t="shared" si="21"/>
        <v>Utah-43890</v>
      </c>
      <c r="G703">
        <v>445000</v>
      </c>
      <c r="H703">
        <v>2.46E-2</v>
      </c>
      <c r="I703">
        <v>0.1168</v>
      </c>
      <c r="J703">
        <v>8757</v>
      </c>
      <c r="K703">
        <v>-5.91E-2</v>
      </c>
      <c r="L703">
        <v>-0.22939999999999999</v>
      </c>
      <c r="M703">
        <v>72</v>
      </c>
      <c r="N703">
        <v>-8.8607594999999997E-2</v>
      </c>
      <c r="O703">
        <v>3.5971222999999997E-2</v>
      </c>
      <c r="P703">
        <v>3708</v>
      </c>
      <c r="Q703">
        <v>5.7000000000000002E-2</v>
      </c>
      <c r="R703">
        <v>-9.0300000000000005E-2</v>
      </c>
      <c r="S703">
        <v>648</v>
      </c>
      <c r="T703">
        <v>9.4600000000000004E-2</v>
      </c>
      <c r="U703">
        <v>0.37290000000000001</v>
      </c>
      <c r="V703">
        <v>1616</v>
      </c>
      <c r="W703">
        <v>-5.8299999999999998E-2</v>
      </c>
      <c r="X703">
        <v>-0.34089999999999998</v>
      </c>
      <c r="Y703">
        <v>6720</v>
      </c>
      <c r="Z703">
        <v>0.20580000000000001</v>
      </c>
      <c r="AA703">
        <v>9.6799999999999997E-2</v>
      </c>
      <c r="AB703">
        <v>170.3865337</v>
      </c>
      <c r="AC703">
        <v>3.09E-2</v>
      </c>
      <c r="AD703">
        <v>0.12479999999999999</v>
      </c>
      <c r="AE703">
        <v>2635</v>
      </c>
      <c r="AF703">
        <v>2.0000000000000001E-4</v>
      </c>
      <c r="AG703">
        <v>6.8999999999999999E-3</v>
      </c>
      <c r="AH703">
        <v>818255.54559999995</v>
      </c>
      <c r="AI703">
        <v>3.3399999999999999E-2</v>
      </c>
      <c r="AJ703">
        <v>0.20660000000000001</v>
      </c>
      <c r="AK703">
        <v>15477</v>
      </c>
      <c r="AL703">
        <v>4.0099999999999997E-2</v>
      </c>
      <c r="AM703">
        <v>-0.11509999999999999</v>
      </c>
      <c r="AN703">
        <v>0.76738609099999999</v>
      </c>
      <c r="AO703">
        <v>0.1686</v>
      </c>
      <c r="AP703">
        <v>0.22819999999999999</v>
      </c>
    </row>
    <row r="704" spans="1:42">
      <c r="A704">
        <v>202002</v>
      </c>
      <c r="B704" t="s">
        <v>2008</v>
      </c>
      <c r="C704" t="s">
        <v>2183</v>
      </c>
      <c r="D704" t="s">
        <v>2184</v>
      </c>
      <c r="E704" s="6">
        <f t="shared" si="20"/>
        <v>43862</v>
      </c>
      <c r="F704" s="6" t="str">
        <f t="shared" si="21"/>
        <v>Wisconsin-43890</v>
      </c>
      <c r="G704">
        <v>249900</v>
      </c>
      <c r="H704">
        <v>2.86E-2</v>
      </c>
      <c r="I704">
        <v>4.36E-2</v>
      </c>
      <c r="J704">
        <v>14702</v>
      </c>
      <c r="K704">
        <v>-4.7E-2</v>
      </c>
      <c r="L704">
        <v>-0.115</v>
      </c>
      <c r="M704">
        <v>103</v>
      </c>
      <c r="N704">
        <v>2.4875622E-2</v>
      </c>
      <c r="O704">
        <v>-6.7873302999999996E-2</v>
      </c>
      <c r="P704">
        <v>4780</v>
      </c>
      <c r="Q704">
        <v>0.17730000000000001</v>
      </c>
      <c r="R704">
        <v>0.1075</v>
      </c>
      <c r="S704">
        <v>116</v>
      </c>
      <c r="T704">
        <v>0.70589999999999997</v>
      </c>
      <c r="U704">
        <v>-0.2162</v>
      </c>
      <c r="V704">
        <v>2156</v>
      </c>
      <c r="W704">
        <v>-4.5999999999999999E-2</v>
      </c>
      <c r="X704">
        <v>0.16669999999999999</v>
      </c>
      <c r="Y704">
        <v>5982</v>
      </c>
      <c r="Z704">
        <v>0.35799999999999998</v>
      </c>
      <c r="AA704">
        <v>0.1636</v>
      </c>
      <c r="AB704">
        <v>132.07142859999999</v>
      </c>
      <c r="AC704">
        <v>5.0000000000000001E-3</v>
      </c>
      <c r="AD704">
        <v>5.2200000000000003E-2</v>
      </c>
      <c r="AE704">
        <v>1778</v>
      </c>
      <c r="AF704">
        <v>7.4000000000000003E-3</v>
      </c>
      <c r="AG704">
        <v>4.7999999999999996E-3</v>
      </c>
      <c r="AH704">
        <v>338115.06359999999</v>
      </c>
      <c r="AI704">
        <v>3.2899999999999999E-2</v>
      </c>
      <c r="AJ704">
        <v>6.5600000000000006E-2</v>
      </c>
      <c r="AK704">
        <v>20684</v>
      </c>
      <c r="AL704">
        <v>4.2999999999999997E-2</v>
      </c>
      <c r="AM704">
        <v>-4.9200000000000001E-2</v>
      </c>
      <c r="AN704">
        <v>0.40688341700000002</v>
      </c>
      <c r="AO704">
        <v>0.12130000000000001</v>
      </c>
      <c r="AP704">
        <v>9.74E-2</v>
      </c>
    </row>
    <row r="705" spans="1:42">
      <c r="A705">
        <v>202002</v>
      </c>
      <c r="B705" t="s">
        <v>2008</v>
      </c>
      <c r="C705" t="s">
        <v>2199</v>
      </c>
      <c r="D705" t="s">
        <v>2200</v>
      </c>
      <c r="E705" s="6">
        <f t="shared" si="20"/>
        <v>43862</v>
      </c>
      <c r="F705" s="6" t="str">
        <f t="shared" si="21"/>
        <v>Illinois-43890</v>
      </c>
      <c r="G705">
        <v>229000</v>
      </c>
      <c r="H705">
        <v>6.3100000000000003E-2</v>
      </c>
      <c r="I705">
        <v>-3.15E-2</v>
      </c>
      <c r="J705">
        <v>47352</v>
      </c>
      <c r="K705">
        <v>-2E-3</v>
      </c>
      <c r="L705">
        <v>4.8099999999999997E-2</v>
      </c>
      <c r="M705">
        <v>84</v>
      </c>
      <c r="N705">
        <v>8.3870968000000004E-2</v>
      </c>
      <c r="O705">
        <v>0.11258278100000001</v>
      </c>
      <c r="P705">
        <v>18180</v>
      </c>
      <c r="Q705">
        <v>0.1454</v>
      </c>
      <c r="R705">
        <v>2.07E-2</v>
      </c>
      <c r="S705">
        <v>308</v>
      </c>
      <c r="T705">
        <v>0.14929999999999999</v>
      </c>
      <c r="U705">
        <v>-0.27360000000000001</v>
      </c>
      <c r="V705">
        <v>9920</v>
      </c>
      <c r="W705">
        <v>0.1196</v>
      </c>
      <c r="X705">
        <v>0.1101</v>
      </c>
      <c r="Y705">
        <v>21717</v>
      </c>
      <c r="Z705">
        <v>0.314</v>
      </c>
      <c r="AA705">
        <v>0.24510000000000001</v>
      </c>
      <c r="AB705">
        <v>113.75</v>
      </c>
      <c r="AC705">
        <v>4.3400000000000001E-2</v>
      </c>
      <c r="AD705">
        <v>-1.9300000000000001E-2</v>
      </c>
      <c r="AE705">
        <v>1704</v>
      </c>
      <c r="AF705">
        <v>6.7999999999999996E-3</v>
      </c>
      <c r="AG705">
        <v>2.3999999999999998E-3</v>
      </c>
      <c r="AH705">
        <v>348198.71309999999</v>
      </c>
      <c r="AI705">
        <v>5.5100000000000003E-2</v>
      </c>
      <c r="AJ705">
        <v>-3.9399999999999998E-2</v>
      </c>
      <c r="AK705">
        <v>69069</v>
      </c>
      <c r="AL705">
        <v>7.9600000000000004E-2</v>
      </c>
      <c r="AM705">
        <v>0.10299999999999999</v>
      </c>
      <c r="AN705">
        <v>0.45862899099999999</v>
      </c>
      <c r="AO705">
        <v>0.1103</v>
      </c>
      <c r="AP705">
        <v>7.2599999999999998E-2</v>
      </c>
    </row>
    <row r="706" spans="1:42">
      <c r="A706">
        <v>202002</v>
      </c>
      <c r="B706" t="s">
        <v>2008</v>
      </c>
      <c r="C706" t="s">
        <v>2139</v>
      </c>
      <c r="D706" t="s">
        <v>2140</v>
      </c>
      <c r="E706" s="6">
        <f t="shared" si="20"/>
        <v>43862</v>
      </c>
      <c r="F706" s="6" t="str">
        <f t="shared" si="21"/>
        <v>District of columbia-43890</v>
      </c>
      <c r="G706">
        <v>675000</v>
      </c>
      <c r="H706">
        <v>-2.1700000000000001E-2</v>
      </c>
      <c r="I706">
        <v>7.6600000000000001E-2</v>
      </c>
      <c r="J706">
        <v>1115</v>
      </c>
      <c r="K706">
        <v>-5.0299999999999997E-2</v>
      </c>
      <c r="L706">
        <v>-0.1123</v>
      </c>
      <c r="M706">
        <v>35</v>
      </c>
      <c r="N706">
        <v>-0.41666666699999999</v>
      </c>
      <c r="O706">
        <v>-9.0909090999999997E-2</v>
      </c>
      <c r="P706">
        <v>728</v>
      </c>
      <c r="Q706">
        <v>-1.6199999999999999E-2</v>
      </c>
      <c r="R706">
        <v>-9.9000000000000005E-2</v>
      </c>
      <c r="S706">
        <v>16</v>
      </c>
      <c r="T706">
        <v>1</v>
      </c>
      <c r="U706">
        <v>0</v>
      </c>
      <c r="V706">
        <v>308</v>
      </c>
      <c r="W706">
        <v>0.18459999999999999</v>
      </c>
      <c r="X706">
        <v>0.14929999999999999</v>
      </c>
      <c r="Y706">
        <v>281</v>
      </c>
      <c r="Z706">
        <v>0.1857</v>
      </c>
      <c r="AA706">
        <v>6.8400000000000002E-2</v>
      </c>
      <c r="AB706">
        <v>511.05583200000001</v>
      </c>
      <c r="AC706">
        <v>1.7100000000000001E-2</v>
      </c>
      <c r="AD706">
        <v>7.3899999999999993E-2</v>
      </c>
      <c r="AE706">
        <v>1369</v>
      </c>
      <c r="AF706">
        <v>-1.26E-2</v>
      </c>
      <c r="AG706">
        <v>-3.6299999999999999E-2</v>
      </c>
      <c r="AH706">
        <v>1052998.341</v>
      </c>
      <c r="AI706">
        <v>1.9800000000000002E-2</v>
      </c>
      <c r="AJ706">
        <v>0.11169999999999999</v>
      </c>
      <c r="AK706">
        <v>1396</v>
      </c>
      <c r="AL706">
        <v>-1.06E-2</v>
      </c>
      <c r="AM706">
        <v>-8.1000000000000003E-2</v>
      </c>
      <c r="AN706">
        <v>0.25201793700000003</v>
      </c>
      <c r="AO706">
        <v>5.0099999999999999E-2</v>
      </c>
      <c r="AP706">
        <v>4.2599999999999999E-2</v>
      </c>
    </row>
    <row r="707" spans="1:42">
      <c r="A707">
        <v>202002</v>
      </c>
      <c r="B707" t="s">
        <v>2008</v>
      </c>
      <c r="C707" t="s">
        <v>2141</v>
      </c>
      <c r="D707" t="s">
        <v>2142</v>
      </c>
      <c r="E707" s="6">
        <f t="shared" ref="E707:E766" si="22">DATEVALUE(_xlfn.CONCAT(RIGHT(A707,2),"/1","/",B707))</f>
        <v>43862</v>
      </c>
      <c r="F707" s="6" t="str">
        <f t="shared" ref="F707:F766" si="23">_xlfn.CONCAT(REPLACE(C707,1,1,UPPER(LEFT(C707,1))),"-",EOMONTH(E707,0))</f>
        <v>New mexico-43890</v>
      </c>
      <c r="G707">
        <v>259000</v>
      </c>
      <c r="H707">
        <v>1.1900000000000001E-2</v>
      </c>
      <c r="I707">
        <v>7.9500000000000001E-2</v>
      </c>
      <c r="J707">
        <v>6306</v>
      </c>
      <c r="K707">
        <v>-2.29E-2</v>
      </c>
      <c r="L707">
        <v>-0.18029999999999999</v>
      </c>
      <c r="M707">
        <v>94</v>
      </c>
      <c r="N707">
        <v>-4.5685279000000002E-2</v>
      </c>
      <c r="O707">
        <v>-9.6153846000000001E-2</v>
      </c>
      <c r="P707">
        <v>1976</v>
      </c>
      <c r="Q707">
        <v>9.2899999999999996E-2</v>
      </c>
      <c r="R707">
        <v>-0.1409</v>
      </c>
      <c r="S707">
        <v>104</v>
      </c>
      <c r="T707">
        <v>0.73329999999999995</v>
      </c>
      <c r="U707">
        <v>0.13039999999999999</v>
      </c>
      <c r="V707">
        <v>1028</v>
      </c>
      <c r="W707">
        <v>2.8000000000000001E-2</v>
      </c>
      <c r="X707">
        <v>-0.25069999999999998</v>
      </c>
      <c r="Y707">
        <v>2797</v>
      </c>
      <c r="Z707">
        <v>0.21129999999999999</v>
      </c>
      <c r="AA707">
        <v>0.2203</v>
      </c>
      <c r="AB707">
        <v>128.78720569999999</v>
      </c>
      <c r="AC707">
        <v>6.6E-3</v>
      </c>
      <c r="AD707">
        <v>5.5399999999999998E-2</v>
      </c>
      <c r="AE707">
        <v>1960</v>
      </c>
      <c r="AF707">
        <v>3.8E-3</v>
      </c>
      <c r="AG707">
        <v>1.84E-2</v>
      </c>
      <c r="AH707">
        <v>383296.90399999998</v>
      </c>
      <c r="AI707">
        <v>-8.0000000000000002E-3</v>
      </c>
      <c r="AJ707">
        <v>4.6899999999999997E-2</v>
      </c>
      <c r="AK707">
        <v>9103</v>
      </c>
      <c r="AL707">
        <v>3.8800000000000001E-2</v>
      </c>
      <c r="AM707">
        <v>-8.8300000000000003E-2</v>
      </c>
      <c r="AN707">
        <v>0.443545829</v>
      </c>
      <c r="AO707">
        <v>8.5800000000000001E-2</v>
      </c>
      <c r="AP707">
        <v>0.14560000000000001</v>
      </c>
    </row>
    <row r="708" spans="1:42">
      <c r="A708">
        <v>202002</v>
      </c>
      <c r="B708" t="s">
        <v>2008</v>
      </c>
      <c r="C708" t="s">
        <v>2165</v>
      </c>
      <c r="D708" t="s">
        <v>2166</v>
      </c>
      <c r="E708" s="6">
        <f t="shared" si="22"/>
        <v>43862</v>
      </c>
      <c r="F708" s="6" t="str">
        <f t="shared" si="23"/>
        <v>New york-43890</v>
      </c>
      <c r="G708">
        <v>489000</v>
      </c>
      <c r="H708">
        <v>4.1099999999999998E-2</v>
      </c>
      <c r="I708">
        <v>8.7999999999999995E-2</v>
      </c>
      <c r="J708">
        <v>57142</v>
      </c>
      <c r="K708">
        <v>5.0000000000000001E-3</v>
      </c>
      <c r="L708">
        <v>-7.17E-2</v>
      </c>
      <c r="M708">
        <v>101</v>
      </c>
      <c r="N708">
        <v>-9.8039219999999996E-3</v>
      </c>
      <c r="O708">
        <v>-2.4154589000000001E-2</v>
      </c>
      <c r="P708">
        <v>15540</v>
      </c>
      <c r="Q708">
        <v>5.8599999999999999E-2</v>
      </c>
      <c r="R708">
        <v>3.4299999999999997E-2</v>
      </c>
      <c r="S708">
        <v>536</v>
      </c>
      <c r="T708">
        <v>2.29E-2</v>
      </c>
      <c r="U708">
        <v>-1.47E-2</v>
      </c>
      <c r="V708">
        <v>8752</v>
      </c>
      <c r="W708">
        <v>1.8E-3</v>
      </c>
      <c r="X708">
        <v>-1.9699999999999999E-2</v>
      </c>
      <c r="Y708">
        <v>23940</v>
      </c>
      <c r="Z708">
        <v>2.7000000000000001E-3</v>
      </c>
      <c r="AA708">
        <v>1.1867000000000001</v>
      </c>
      <c r="AB708">
        <v>163.75</v>
      </c>
      <c r="AC708">
        <v>2.2599999999999999E-2</v>
      </c>
      <c r="AD708">
        <v>9.7199999999999995E-2</v>
      </c>
      <c r="AE708">
        <v>1449</v>
      </c>
      <c r="AF708">
        <v>-1.3299999999999999E-2</v>
      </c>
      <c r="AG708">
        <v>-2.1899999999999999E-2</v>
      </c>
      <c r="AH708">
        <v>1096524.5260000001</v>
      </c>
      <c r="AI708">
        <v>2.6499999999999999E-2</v>
      </c>
      <c r="AJ708">
        <v>3.9800000000000002E-2</v>
      </c>
      <c r="AK708">
        <v>81082</v>
      </c>
      <c r="AL708">
        <v>4.3E-3</v>
      </c>
      <c r="AM708">
        <v>0.11840000000000001</v>
      </c>
      <c r="AN708">
        <v>0.41895628400000001</v>
      </c>
      <c r="AO708">
        <v>-1E-3</v>
      </c>
      <c r="AP708">
        <v>0.24110000000000001</v>
      </c>
    </row>
    <row r="709" spans="1:42">
      <c r="A709">
        <v>202002</v>
      </c>
      <c r="B709" t="s">
        <v>2008</v>
      </c>
      <c r="C709" t="s">
        <v>2151</v>
      </c>
      <c r="D709" t="s">
        <v>2152</v>
      </c>
      <c r="E709" s="6">
        <f t="shared" si="22"/>
        <v>43862</v>
      </c>
      <c r="F709" s="6" t="str">
        <f t="shared" si="23"/>
        <v>California-43890</v>
      </c>
      <c r="G709">
        <v>590000</v>
      </c>
      <c r="H709">
        <v>4.07E-2</v>
      </c>
      <c r="I709">
        <v>0.1082</v>
      </c>
      <c r="J709">
        <v>58665</v>
      </c>
      <c r="K709">
        <v>-4.1999999999999997E-3</v>
      </c>
      <c r="L709">
        <v>-0.23250000000000001</v>
      </c>
      <c r="M709">
        <v>55</v>
      </c>
      <c r="N709">
        <v>-0.23611111100000001</v>
      </c>
      <c r="O709">
        <v>0.13402061900000001</v>
      </c>
      <c r="P709">
        <v>33060</v>
      </c>
      <c r="Q709">
        <v>8.3799999999999999E-2</v>
      </c>
      <c r="R709">
        <v>-5.0799999999999998E-2</v>
      </c>
      <c r="S709">
        <v>1836</v>
      </c>
      <c r="T709">
        <v>0.33429999999999999</v>
      </c>
      <c r="U709">
        <v>0.24049999999999999</v>
      </c>
      <c r="V709">
        <v>12224</v>
      </c>
      <c r="W709">
        <v>1.8700000000000001E-2</v>
      </c>
      <c r="X709">
        <v>-0.28899999999999998</v>
      </c>
      <c r="Y709">
        <v>42002</v>
      </c>
      <c r="Z709">
        <v>0.27629999999999999</v>
      </c>
      <c r="AA709">
        <v>0.3609</v>
      </c>
      <c r="AB709">
        <v>314.0625</v>
      </c>
      <c r="AC709">
        <v>4.3900000000000002E-2</v>
      </c>
      <c r="AD709">
        <v>5.6000000000000001E-2</v>
      </c>
      <c r="AE709">
        <v>1873</v>
      </c>
      <c r="AF709">
        <v>-2.9999999999999997E-4</v>
      </c>
      <c r="AG709">
        <v>4.2599999999999999E-2</v>
      </c>
      <c r="AH709">
        <v>1314100.273</v>
      </c>
      <c r="AI709">
        <v>2.3199999999999998E-2</v>
      </c>
      <c r="AJ709">
        <v>0.31469999999999998</v>
      </c>
      <c r="AK709">
        <v>100667</v>
      </c>
      <c r="AL709">
        <v>9.6299999999999997E-2</v>
      </c>
      <c r="AM709">
        <v>-6.1800000000000001E-2</v>
      </c>
      <c r="AN709">
        <v>0.71596352200000002</v>
      </c>
      <c r="AO709">
        <v>0.15740000000000001</v>
      </c>
      <c r="AP709">
        <v>0.31219999999999998</v>
      </c>
    </row>
    <row r="710" spans="1:42">
      <c r="A710">
        <v>202002</v>
      </c>
      <c r="B710" t="s">
        <v>2008</v>
      </c>
      <c r="C710" t="s">
        <v>2147</v>
      </c>
      <c r="D710" t="s">
        <v>2148</v>
      </c>
      <c r="E710" s="6">
        <f t="shared" si="22"/>
        <v>43862</v>
      </c>
      <c r="F710" s="6" t="str">
        <f t="shared" si="23"/>
        <v>New hampshire-43890</v>
      </c>
      <c r="G710">
        <v>355000</v>
      </c>
      <c r="H710">
        <v>3.6499999999999998E-2</v>
      </c>
      <c r="I710">
        <v>9.06E-2</v>
      </c>
      <c r="J710">
        <v>3384</v>
      </c>
      <c r="K710">
        <v>-5.9499999999999997E-2</v>
      </c>
      <c r="L710">
        <v>-0.25019999999999998</v>
      </c>
      <c r="M710">
        <v>102</v>
      </c>
      <c r="N710">
        <v>-4.2253521000000002E-2</v>
      </c>
      <c r="O710">
        <v>-4.2253521000000002E-2</v>
      </c>
      <c r="P710">
        <v>1440</v>
      </c>
      <c r="Q710">
        <v>0.33329999999999999</v>
      </c>
      <c r="R710">
        <v>5.57E-2</v>
      </c>
      <c r="S710">
        <v>68</v>
      </c>
      <c r="T710">
        <v>0.21429999999999999</v>
      </c>
      <c r="U710">
        <v>-0.34620000000000001</v>
      </c>
      <c r="V710">
        <v>428</v>
      </c>
      <c r="W710">
        <v>-7.7600000000000002E-2</v>
      </c>
      <c r="X710">
        <v>-0.2671</v>
      </c>
      <c r="Y710">
        <v>1515</v>
      </c>
      <c r="Z710">
        <v>0.2024</v>
      </c>
      <c r="AA710">
        <v>-2.2599999999999999E-2</v>
      </c>
      <c r="AB710">
        <v>177.04728950000001</v>
      </c>
      <c r="AC710">
        <v>2.6200000000000001E-2</v>
      </c>
      <c r="AD710">
        <v>7.0900000000000005E-2</v>
      </c>
      <c r="AE710">
        <v>1950</v>
      </c>
      <c r="AF710">
        <v>1.14E-2</v>
      </c>
      <c r="AG710">
        <v>1.5100000000000001E-2</v>
      </c>
      <c r="AH710">
        <v>467466.9547</v>
      </c>
      <c r="AI710">
        <v>3.1899999999999998E-2</v>
      </c>
      <c r="AJ710">
        <v>8.72E-2</v>
      </c>
      <c r="AK710">
        <v>4899</v>
      </c>
      <c r="AL710">
        <v>8.3999999999999995E-3</v>
      </c>
      <c r="AM710">
        <v>-0.192</v>
      </c>
      <c r="AN710">
        <v>0.44769503500000002</v>
      </c>
      <c r="AO710">
        <v>9.7500000000000003E-2</v>
      </c>
      <c r="AP710">
        <v>0.1042</v>
      </c>
    </row>
    <row r="711" spans="1:42">
      <c r="A711">
        <v>202002</v>
      </c>
      <c r="B711" t="s">
        <v>2008</v>
      </c>
      <c r="C711" t="s">
        <v>2145</v>
      </c>
      <c r="D711" t="s">
        <v>2146</v>
      </c>
      <c r="E711" s="6">
        <f t="shared" si="22"/>
        <v>43862</v>
      </c>
      <c r="F711" s="6" t="str">
        <f t="shared" si="23"/>
        <v>Indiana-43890</v>
      </c>
      <c r="G711">
        <v>196900</v>
      </c>
      <c r="H711">
        <v>3.6900000000000002E-2</v>
      </c>
      <c r="I711">
        <v>8.8400000000000006E-2</v>
      </c>
      <c r="J711">
        <v>14463</v>
      </c>
      <c r="K711">
        <v>-9.5899999999999999E-2</v>
      </c>
      <c r="L711">
        <v>-0.19489999999999999</v>
      </c>
      <c r="M711">
        <v>84</v>
      </c>
      <c r="N711">
        <v>0</v>
      </c>
      <c r="O711">
        <v>-3.4482759000000002E-2</v>
      </c>
      <c r="P711">
        <v>5684</v>
      </c>
      <c r="Q711">
        <v>6.6000000000000003E-2</v>
      </c>
      <c r="R711">
        <v>-9.7999999999999997E-3</v>
      </c>
      <c r="S711">
        <v>204</v>
      </c>
      <c r="T711">
        <v>0.1087</v>
      </c>
      <c r="U711">
        <v>-7.2700000000000001E-2</v>
      </c>
      <c r="V711">
        <v>3980</v>
      </c>
      <c r="W711">
        <v>-8.72E-2</v>
      </c>
      <c r="X711">
        <v>0.1651</v>
      </c>
      <c r="Y711">
        <v>5657</v>
      </c>
      <c r="Z711">
        <v>0.31069999999999998</v>
      </c>
      <c r="AA711">
        <v>0.97109999999999996</v>
      </c>
      <c r="AB711">
        <v>97.71875</v>
      </c>
      <c r="AC711">
        <v>1.3599999999999999E-2</v>
      </c>
      <c r="AD711">
        <v>7.1400000000000005E-2</v>
      </c>
      <c r="AE711">
        <v>1904</v>
      </c>
      <c r="AF711">
        <v>1.1000000000000001E-3</v>
      </c>
      <c r="AG711">
        <v>8.5000000000000006E-3</v>
      </c>
      <c r="AH711">
        <v>262581.1825</v>
      </c>
      <c r="AI711">
        <v>-6.9999999999999999E-4</v>
      </c>
      <c r="AJ711">
        <v>6.4000000000000001E-2</v>
      </c>
      <c r="AK711">
        <v>20120</v>
      </c>
      <c r="AL711">
        <v>-9.5999999999999992E-3</v>
      </c>
      <c r="AM711">
        <v>-3.4299999999999997E-2</v>
      </c>
      <c r="AN711">
        <v>0.39113600199999998</v>
      </c>
      <c r="AO711">
        <v>0.12139999999999999</v>
      </c>
      <c r="AP711">
        <v>0.23139999999999999</v>
      </c>
    </row>
    <row r="712" spans="1:42">
      <c r="A712">
        <v>202002</v>
      </c>
      <c r="B712" t="s">
        <v>2008</v>
      </c>
      <c r="C712" t="s">
        <v>2173</v>
      </c>
      <c r="D712" t="s">
        <v>2174</v>
      </c>
      <c r="E712" s="6">
        <f t="shared" si="22"/>
        <v>43862</v>
      </c>
      <c r="F712" s="6" t="str">
        <f t="shared" si="23"/>
        <v>Michigan-43890</v>
      </c>
      <c r="G712">
        <v>209900</v>
      </c>
      <c r="H712">
        <v>2.4199999999999999E-2</v>
      </c>
      <c r="I712">
        <v>5.74E-2</v>
      </c>
      <c r="J712">
        <v>29156</v>
      </c>
      <c r="K712">
        <v>-5.9499999999999997E-2</v>
      </c>
      <c r="L712">
        <v>-0.1</v>
      </c>
      <c r="M712">
        <v>87</v>
      </c>
      <c r="N712">
        <v>-1.1363636E-2</v>
      </c>
      <c r="O712">
        <v>-6.9518716999999994E-2</v>
      </c>
      <c r="P712">
        <v>9944</v>
      </c>
      <c r="Q712">
        <v>5.79E-2</v>
      </c>
      <c r="R712">
        <v>3.2800000000000003E-2</v>
      </c>
      <c r="S712">
        <v>400</v>
      </c>
      <c r="T712">
        <v>1.01E-2</v>
      </c>
      <c r="U712">
        <v>-2.9100000000000001E-2</v>
      </c>
      <c r="V712">
        <v>5532</v>
      </c>
      <c r="W712">
        <v>-3.0800000000000001E-2</v>
      </c>
      <c r="X712">
        <v>5.4899999999999997E-2</v>
      </c>
      <c r="Y712">
        <v>6905</v>
      </c>
      <c r="Z712">
        <v>0.65229999999999999</v>
      </c>
      <c r="AA712">
        <v>0.6401</v>
      </c>
      <c r="AB712">
        <v>124.3037135</v>
      </c>
      <c r="AC712">
        <v>1.1599999999999999E-2</v>
      </c>
      <c r="AD712">
        <v>4.53E-2</v>
      </c>
      <c r="AE712">
        <v>1635</v>
      </c>
      <c r="AF712">
        <v>-8.9999999999999998E-4</v>
      </c>
      <c r="AG712">
        <v>8.0000000000000002E-3</v>
      </c>
      <c r="AH712">
        <v>305700.13309999998</v>
      </c>
      <c r="AI712">
        <v>1.6199999999999999E-2</v>
      </c>
      <c r="AJ712">
        <v>4.0099999999999997E-2</v>
      </c>
      <c r="AK712">
        <v>36061</v>
      </c>
      <c r="AL712">
        <v>2.5000000000000001E-2</v>
      </c>
      <c r="AM712">
        <v>-1.4800000000000001E-2</v>
      </c>
      <c r="AN712">
        <v>0.23682946899999999</v>
      </c>
      <c r="AO712">
        <v>0.10199999999999999</v>
      </c>
      <c r="AP712">
        <v>0.1069</v>
      </c>
    </row>
    <row r="713" spans="1:42">
      <c r="A713">
        <v>202002</v>
      </c>
      <c r="B713" t="s">
        <v>2008</v>
      </c>
      <c r="C713" t="s">
        <v>2193</v>
      </c>
      <c r="D713" t="s">
        <v>2194</v>
      </c>
      <c r="E713" s="6">
        <f t="shared" si="22"/>
        <v>43862</v>
      </c>
      <c r="F713" s="6" t="str">
        <f t="shared" si="23"/>
        <v>Arizona-43890</v>
      </c>
      <c r="G713">
        <v>369900</v>
      </c>
      <c r="H713">
        <v>6.7000000000000002E-3</v>
      </c>
      <c r="I713">
        <v>0.1043</v>
      </c>
      <c r="J713">
        <v>17798</v>
      </c>
      <c r="K713">
        <v>-6.6000000000000003E-2</v>
      </c>
      <c r="L713">
        <v>-0.35680000000000001</v>
      </c>
      <c r="M713">
        <v>62</v>
      </c>
      <c r="N713">
        <v>-0.114285714</v>
      </c>
      <c r="O713">
        <v>1.6393443000000001E-2</v>
      </c>
      <c r="P713">
        <v>8848</v>
      </c>
      <c r="Q713">
        <v>-5.7500000000000002E-2</v>
      </c>
      <c r="R713">
        <v>-0.22770000000000001</v>
      </c>
      <c r="S713">
        <v>1004</v>
      </c>
      <c r="T713">
        <v>0.1205</v>
      </c>
      <c r="U713">
        <v>0.1009</v>
      </c>
      <c r="V713">
        <v>6100</v>
      </c>
      <c r="W713">
        <v>-6.4999999999999997E-3</v>
      </c>
      <c r="X713">
        <v>-0.49249999999999999</v>
      </c>
      <c r="Y713">
        <v>15776</v>
      </c>
      <c r="Z713">
        <v>0.34849999999999998</v>
      </c>
      <c r="AA713">
        <v>0.19750000000000001</v>
      </c>
      <c r="AB713">
        <v>181.71875</v>
      </c>
      <c r="AC713">
        <v>1.26E-2</v>
      </c>
      <c r="AD713">
        <v>8.0199999999999994E-2</v>
      </c>
      <c r="AE713">
        <v>2111</v>
      </c>
      <c r="AF713">
        <v>-5.7000000000000002E-3</v>
      </c>
      <c r="AG713">
        <v>2.2800000000000001E-2</v>
      </c>
      <c r="AH713">
        <v>605580.29020000005</v>
      </c>
      <c r="AI713">
        <v>8.0000000000000002E-3</v>
      </c>
      <c r="AJ713">
        <v>0.1457</v>
      </c>
      <c r="AK713">
        <v>33574</v>
      </c>
      <c r="AL713">
        <v>9.1700000000000004E-2</v>
      </c>
      <c r="AM713">
        <v>-0.17799999999999999</v>
      </c>
      <c r="AN713">
        <v>0.88639172899999996</v>
      </c>
      <c r="AO713">
        <v>0.27250000000000002</v>
      </c>
      <c r="AP713">
        <v>0.4103</v>
      </c>
    </row>
    <row r="714" spans="1:42">
      <c r="A714">
        <v>202002</v>
      </c>
      <c r="B714" t="s">
        <v>2008</v>
      </c>
      <c r="C714" t="s">
        <v>2179</v>
      </c>
      <c r="D714" t="s">
        <v>2180</v>
      </c>
      <c r="E714" s="6">
        <f t="shared" si="22"/>
        <v>43862</v>
      </c>
      <c r="F714" s="6" t="str">
        <f t="shared" si="23"/>
        <v>Maryland-43890</v>
      </c>
      <c r="G714">
        <v>338990</v>
      </c>
      <c r="H714">
        <v>2.76E-2</v>
      </c>
      <c r="I714">
        <v>6.3799999999999996E-2</v>
      </c>
      <c r="J714">
        <v>13828</v>
      </c>
      <c r="K714">
        <v>-6.7599999999999993E-2</v>
      </c>
      <c r="L714">
        <v>-0.22389999999999999</v>
      </c>
      <c r="M714">
        <v>69</v>
      </c>
      <c r="N714">
        <v>-0.14814814800000001</v>
      </c>
      <c r="O714">
        <v>-0.109677419</v>
      </c>
      <c r="P714">
        <v>6444</v>
      </c>
      <c r="Q714">
        <v>0.1759</v>
      </c>
      <c r="R714">
        <v>-4.3299999999999998E-2</v>
      </c>
      <c r="S714">
        <v>520</v>
      </c>
      <c r="T714">
        <v>0.42859999999999998</v>
      </c>
      <c r="U714">
        <v>8.3299999999999999E-2</v>
      </c>
      <c r="V714">
        <v>3516</v>
      </c>
      <c r="W714">
        <v>2.3300000000000001E-2</v>
      </c>
      <c r="X714">
        <v>-0.1613</v>
      </c>
      <c r="Y714">
        <v>2641</v>
      </c>
      <c r="Z714">
        <v>0.21540000000000001</v>
      </c>
      <c r="AA714">
        <v>-7.1099999999999997E-2</v>
      </c>
      <c r="AB714">
        <v>167.0092497</v>
      </c>
      <c r="AC714">
        <v>1.0699999999999999E-2</v>
      </c>
      <c r="AD714">
        <v>3.3500000000000002E-2</v>
      </c>
      <c r="AE714">
        <v>1856</v>
      </c>
      <c r="AF714">
        <v>3.5000000000000001E-3</v>
      </c>
      <c r="AG714">
        <v>3.6299999999999999E-2</v>
      </c>
      <c r="AH714">
        <v>455070.78379999998</v>
      </c>
      <c r="AI714">
        <v>1.4200000000000001E-2</v>
      </c>
      <c r="AJ714">
        <v>8.7300000000000003E-2</v>
      </c>
      <c r="AK714">
        <v>16469</v>
      </c>
      <c r="AL714">
        <v>-3.15E-2</v>
      </c>
      <c r="AM714">
        <v>-0.2029</v>
      </c>
      <c r="AN714">
        <v>0.190989297</v>
      </c>
      <c r="AO714">
        <v>4.4499999999999998E-2</v>
      </c>
      <c r="AP714">
        <v>3.1399999999999997E-2</v>
      </c>
    </row>
    <row r="715" spans="1:42">
      <c r="A715">
        <v>202002</v>
      </c>
      <c r="B715" t="s">
        <v>2008</v>
      </c>
      <c r="C715" t="s">
        <v>2221</v>
      </c>
      <c r="D715" t="s">
        <v>2222</v>
      </c>
      <c r="E715" s="6">
        <f t="shared" si="22"/>
        <v>43862</v>
      </c>
      <c r="F715" s="6" t="str">
        <f t="shared" si="23"/>
        <v>Connecticut-43890</v>
      </c>
      <c r="G715">
        <v>367900</v>
      </c>
      <c r="H715">
        <v>2.2200000000000001E-2</v>
      </c>
      <c r="I715">
        <v>5.28E-2</v>
      </c>
      <c r="J715">
        <v>15766</v>
      </c>
      <c r="K715">
        <v>3.7199999999999997E-2</v>
      </c>
      <c r="L715">
        <v>-0.17519999999999999</v>
      </c>
      <c r="M715">
        <v>91</v>
      </c>
      <c r="N715">
        <v>-8.5427136000000001E-2</v>
      </c>
      <c r="O715">
        <v>-0.145539906</v>
      </c>
      <c r="P715">
        <v>5200</v>
      </c>
      <c r="Q715">
        <v>0.3458</v>
      </c>
      <c r="R715">
        <v>0.1535</v>
      </c>
      <c r="S715">
        <v>120</v>
      </c>
      <c r="T715">
        <v>7.1400000000000005E-2</v>
      </c>
      <c r="U715">
        <v>0.1111</v>
      </c>
      <c r="V715">
        <v>2624</v>
      </c>
      <c r="W715">
        <v>3.6299999999999999E-2</v>
      </c>
      <c r="X715">
        <v>-6.9500000000000006E-2</v>
      </c>
      <c r="Y715">
        <v>104</v>
      </c>
      <c r="Z715">
        <v>7.22E-2</v>
      </c>
      <c r="AA715">
        <v>0.52939999999999998</v>
      </c>
      <c r="AB715">
        <v>173.7790698</v>
      </c>
      <c r="AC715">
        <v>1.1599999999999999E-2</v>
      </c>
      <c r="AD715">
        <v>-3.0099999999999998E-2</v>
      </c>
      <c r="AE715">
        <v>2084</v>
      </c>
      <c r="AF715">
        <v>1.6999999999999999E-3</v>
      </c>
      <c r="AG715">
        <v>9.9199999999999997E-2</v>
      </c>
      <c r="AH715">
        <v>743218.20389999996</v>
      </c>
      <c r="AI715">
        <v>-2.5999999999999999E-3</v>
      </c>
      <c r="AJ715">
        <v>3.5000000000000001E-3</v>
      </c>
      <c r="AK715">
        <v>15870</v>
      </c>
      <c r="AL715">
        <v>3.7400000000000003E-2</v>
      </c>
      <c r="AM715">
        <v>-0.17269999999999999</v>
      </c>
      <c r="AN715">
        <v>6.5964730000000003E-3</v>
      </c>
      <c r="AO715">
        <v>2.0000000000000001E-4</v>
      </c>
      <c r="AP715">
        <v>3.0000000000000001E-3</v>
      </c>
    </row>
    <row r="716" spans="1:42">
      <c r="A716">
        <v>202001</v>
      </c>
      <c r="B716" t="s">
        <v>2008</v>
      </c>
      <c r="C716" t="s">
        <v>2125</v>
      </c>
      <c r="D716" t="s">
        <v>2126</v>
      </c>
      <c r="E716" s="6">
        <f t="shared" si="22"/>
        <v>43831</v>
      </c>
      <c r="F716" s="6" t="str">
        <f t="shared" si="23"/>
        <v>Georgia-43861</v>
      </c>
      <c r="G716">
        <v>294950</v>
      </c>
      <c r="H716">
        <v>1.3599999999999999E-2</v>
      </c>
      <c r="I716">
        <v>5.3800000000000001E-2</v>
      </c>
      <c r="J716">
        <v>58706</v>
      </c>
      <c r="K716">
        <v>-8.3199999999999996E-2</v>
      </c>
      <c r="L716">
        <v>-9.6199999999999994E-2</v>
      </c>
      <c r="M716">
        <v>74.5</v>
      </c>
      <c r="N716">
        <v>3.4722221999999997E-2</v>
      </c>
      <c r="O716">
        <v>-6.2893082000000003E-2</v>
      </c>
      <c r="P716">
        <v>22056</v>
      </c>
      <c r="Q716">
        <v>0.36959999999999998</v>
      </c>
      <c r="R716">
        <v>-7.5899999999999995E-2</v>
      </c>
      <c r="S716">
        <v>2472</v>
      </c>
      <c r="T716">
        <v>0.34350000000000003</v>
      </c>
      <c r="U716">
        <v>5.4600000000000003E-2</v>
      </c>
      <c r="V716">
        <v>13752</v>
      </c>
      <c r="W716">
        <v>0.17699999999999999</v>
      </c>
      <c r="X716">
        <v>-3.4500000000000003E-2</v>
      </c>
      <c r="Y716">
        <v>22696</v>
      </c>
      <c r="Z716">
        <v>-4.5100000000000001E-2</v>
      </c>
      <c r="AA716">
        <v>8.72E-2</v>
      </c>
      <c r="AB716">
        <v>111.8671875</v>
      </c>
      <c r="AC716">
        <v>1.5E-3</v>
      </c>
      <c r="AD716">
        <v>8.77E-2</v>
      </c>
      <c r="AE716">
        <v>2049</v>
      </c>
      <c r="AF716">
        <v>5.8999999999999999E-3</v>
      </c>
      <c r="AG716">
        <v>4.0399999999999998E-2</v>
      </c>
      <c r="AH716">
        <v>402775.59240000002</v>
      </c>
      <c r="AI716">
        <v>1.2800000000000001E-2</v>
      </c>
      <c r="AJ716">
        <v>3.95E-2</v>
      </c>
      <c r="AK716">
        <v>81402</v>
      </c>
      <c r="AL716">
        <v>-7.2900000000000006E-2</v>
      </c>
      <c r="AM716">
        <v>-5.16E-2</v>
      </c>
      <c r="AN716">
        <v>0.386604436</v>
      </c>
      <c r="AO716">
        <v>1.55E-2</v>
      </c>
      <c r="AP716">
        <v>6.5199999999999994E-2</v>
      </c>
    </row>
    <row r="717" spans="1:42">
      <c r="A717">
        <v>202001</v>
      </c>
      <c r="B717" t="s">
        <v>2008</v>
      </c>
      <c r="C717" t="s">
        <v>2169</v>
      </c>
      <c r="D717" t="s">
        <v>2170</v>
      </c>
      <c r="E717" s="6">
        <f t="shared" si="22"/>
        <v>43831</v>
      </c>
      <c r="F717" s="6" t="str">
        <f t="shared" si="23"/>
        <v>North dakota-43861</v>
      </c>
      <c r="G717">
        <v>225000</v>
      </c>
      <c r="H717">
        <v>-2.0999999999999999E-3</v>
      </c>
      <c r="I717">
        <v>-2.4500000000000001E-2</v>
      </c>
      <c r="J717">
        <v>2826</v>
      </c>
      <c r="K717">
        <v>-0.127</v>
      </c>
      <c r="L717">
        <v>-0.11020000000000001</v>
      </c>
      <c r="M717">
        <v>105</v>
      </c>
      <c r="N717">
        <v>0.05</v>
      </c>
      <c r="O717">
        <v>3.9603960000000001E-2</v>
      </c>
      <c r="P717">
        <v>648</v>
      </c>
      <c r="Q717">
        <v>0.39660000000000001</v>
      </c>
      <c r="R717">
        <v>-0.23580000000000001</v>
      </c>
      <c r="S717">
        <v>24</v>
      </c>
      <c r="T717">
        <v>-0.1429</v>
      </c>
      <c r="U717">
        <v>0.5</v>
      </c>
      <c r="V717">
        <v>368</v>
      </c>
      <c r="W717">
        <v>0.2432</v>
      </c>
      <c r="X717">
        <v>-9.8000000000000004E-2</v>
      </c>
      <c r="Y717">
        <v>450</v>
      </c>
      <c r="Z717">
        <v>4.41E-2</v>
      </c>
      <c r="AA717">
        <v>1.7439</v>
      </c>
      <c r="AB717">
        <v>110.1813229</v>
      </c>
      <c r="AC717">
        <v>-1E-3</v>
      </c>
      <c r="AD717">
        <v>-1E-3</v>
      </c>
      <c r="AE717">
        <v>2086</v>
      </c>
      <c r="AF717">
        <v>-2.3999999999999998E-3</v>
      </c>
      <c r="AG717">
        <v>-1.23E-2</v>
      </c>
      <c r="AH717">
        <v>271051.24910000002</v>
      </c>
      <c r="AI717">
        <v>3.0000000000000001E-3</v>
      </c>
      <c r="AJ717">
        <v>-1.52E-2</v>
      </c>
      <c r="AK717">
        <v>3276</v>
      </c>
      <c r="AL717">
        <v>-0.1069</v>
      </c>
      <c r="AM717">
        <v>-1.9199999999999998E-2</v>
      </c>
      <c r="AN717">
        <v>0.159235669</v>
      </c>
      <c r="AO717">
        <v>2.6100000000000002E-2</v>
      </c>
      <c r="AP717">
        <v>0.1076</v>
      </c>
    </row>
    <row r="718" spans="1:42">
      <c r="A718">
        <v>202001</v>
      </c>
      <c r="B718" t="s">
        <v>2008</v>
      </c>
      <c r="C718" t="s">
        <v>2163</v>
      </c>
      <c r="D718" t="s">
        <v>2164</v>
      </c>
      <c r="E718" s="6">
        <f t="shared" si="22"/>
        <v>43831</v>
      </c>
      <c r="F718" s="6" t="str">
        <f t="shared" si="23"/>
        <v>Wyoming-43861</v>
      </c>
      <c r="G718">
        <v>265450</v>
      </c>
      <c r="H718">
        <v>-9.4999999999999998E-3</v>
      </c>
      <c r="I718">
        <v>7.6899999999999996E-2</v>
      </c>
      <c r="J718">
        <v>2548</v>
      </c>
      <c r="K718">
        <v>-9.6500000000000002E-2</v>
      </c>
      <c r="L718">
        <v>-0.22620000000000001</v>
      </c>
      <c r="M718">
        <v>125.5</v>
      </c>
      <c r="N718">
        <v>6.8085106000000006E-2</v>
      </c>
      <c r="O718">
        <v>0</v>
      </c>
      <c r="P718">
        <v>560</v>
      </c>
      <c r="Q718">
        <v>0.28439999999999999</v>
      </c>
      <c r="R718">
        <v>-0.14630000000000001</v>
      </c>
      <c r="S718">
        <v>12</v>
      </c>
      <c r="T718">
        <v>0.5</v>
      </c>
      <c r="U718">
        <v>-0.57140000000000002</v>
      </c>
      <c r="V718">
        <v>296</v>
      </c>
      <c r="W718">
        <v>0.45100000000000001</v>
      </c>
      <c r="X718">
        <v>-0.18679999999999999</v>
      </c>
      <c r="Y718">
        <v>528</v>
      </c>
      <c r="Z718">
        <v>-4.8599999999999997E-2</v>
      </c>
      <c r="AA718">
        <v>0.1116</v>
      </c>
      <c r="AB718">
        <v>122.86831720000001</v>
      </c>
      <c r="AC718">
        <v>-3.0000000000000001E-3</v>
      </c>
      <c r="AD718">
        <v>5.1999999999999998E-2</v>
      </c>
      <c r="AE718">
        <v>2101.5</v>
      </c>
      <c r="AF718">
        <v>-8.6999999999999994E-3</v>
      </c>
      <c r="AG718">
        <v>-3.0999999999999999E-3</v>
      </c>
      <c r="AH718">
        <v>684677.16890000005</v>
      </c>
      <c r="AI718">
        <v>6.3E-3</v>
      </c>
      <c r="AJ718">
        <v>0.32129999999999997</v>
      </c>
      <c r="AK718">
        <v>3076</v>
      </c>
      <c r="AL718">
        <v>-8.8599999999999998E-2</v>
      </c>
      <c r="AM718">
        <v>-0.1837</v>
      </c>
      <c r="AN718">
        <v>0.20722135</v>
      </c>
      <c r="AO718">
        <v>1.04E-2</v>
      </c>
      <c r="AP718">
        <v>6.3E-2</v>
      </c>
    </row>
    <row r="719" spans="1:42">
      <c r="A719">
        <v>202001</v>
      </c>
      <c r="B719" t="s">
        <v>2008</v>
      </c>
      <c r="C719" t="s">
        <v>2173</v>
      </c>
      <c r="D719" t="s">
        <v>2174</v>
      </c>
      <c r="E719" s="6">
        <f t="shared" si="22"/>
        <v>43831</v>
      </c>
      <c r="F719" s="6" t="str">
        <f t="shared" si="23"/>
        <v>Michigan-43861</v>
      </c>
      <c r="G719">
        <v>204950</v>
      </c>
      <c r="H719">
        <v>4.8999999999999998E-3</v>
      </c>
      <c r="I719">
        <v>7.0199999999999999E-2</v>
      </c>
      <c r="J719">
        <v>31002</v>
      </c>
      <c r="K719">
        <v>-0.11210000000000001</v>
      </c>
      <c r="L719">
        <v>-9.5000000000000001E-2</v>
      </c>
      <c r="M719">
        <v>88</v>
      </c>
      <c r="N719">
        <v>0.121019108</v>
      </c>
      <c r="O719">
        <v>5.7142859999999998E-3</v>
      </c>
      <c r="P719">
        <v>9400</v>
      </c>
      <c r="Q719">
        <v>0.24540000000000001</v>
      </c>
      <c r="R719">
        <v>-0.13789999999999999</v>
      </c>
      <c r="S719">
        <v>396</v>
      </c>
      <c r="T719">
        <v>0.33779999999999999</v>
      </c>
      <c r="U719">
        <v>-1.9800000000000002E-2</v>
      </c>
      <c r="V719">
        <v>5708</v>
      </c>
      <c r="W719">
        <v>-1.7899999999999999E-2</v>
      </c>
      <c r="X719">
        <v>-8.4699999999999998E-2</v>
      </c>
      <c r="Y719">
        <v>4179</v>
      </c>
      <c r="Z719">
        <v>-4.3700000000000003E-2</v>
      </c>
      <c r="AA719">
        <v>0.1295</v>
      </c>
      <c r="AB719">
        <v>122.875</v>
      </c>
      <c r="AC719">
        <v>1.1999999999999999E-3</v>
      </c>
      <c r="AD719">
        <v>4.9599999999999998E-2</v>
      </c>
      <c r="AE719">
        <v>1636.5</v>
      </c>
      <c r="AF719">
        <v>-1.8E-3</v>
      </c>
      <c r="AG719">
        <v>1.43E-2</v>
      </c>
      <c r="AH719">
        <v>300816.73420000001</v>
      </c>
      <c r="AI719">
        <v>1.37E-2</v>
      </c>
      <c r="AJ719">
        <v>4.3999999999999997E-2</v>
      </c>
      <c r="AK719">
        <v>35181</v>
      </c>
      <c r="AL719">
        <v>-0.1045</v>
      </c>
      <c r="AM719">
        <v>-7.3099999999999998E-2</v>
      </c>
      <c r="AN719">
        <v>0.13479775499999999</v>
      </c>
      <c r="AO719">
        <v>9.5999999999999992E-3</v>
      </c>
      <c r="AP719">
        <v>2.6800000000000001E-2</v>
      </c>
    </row>
    <row r="720" spans="1:42">
      <c r="A720">
        <v>202001</v>
      </c>
      <c r="B720" t="s">
        <v>2008</v>
      </c>
      <c r="C720" t="s">
        <v>2153</v>
      </c>
      <c r="D720" t="s">
        <v>2154</v>
      </c>
      <c r="E720" s="6">
        <f t="shared" si="22"/>
        <v>43831</v>
      </c>
      <c r="F720" s="6" t="str">
        <f t="shared" si="23"/>
        <v>Tennessee-43861</v>
      </c>
      <c r="G720">
        <v>286450</v>
      </c>
      <c r="H720">
        <v>5.3E-3</v>
      </c>
      <c r="I720">
        <v>6.2100000000000002E-2</v>
      </c>
      <c r="J720">
        <v>22763</v>
      </c>
      <c r="K720">
        <v>-8.7599999999999997E-2</v>
      </c>
      <c r="L720">
        <v>-0.17799999999999999</v>
      </c>
      <c r="M720">
        <v>75.5</v>
      </c>
      <c r="N720">
        <v>0.10218978099999999</v>
      </c>
      <c r="O720">
        <v>-6.7901235000000004E-2</v>
      </c>
      <c r="P720">
        <v>8536</v>
      </c>
      <c r="Q720">
        <v>0.29880000000000001</v>
      </c>
      <c r="R720">
        <v>-0.13289999999999999</v>
      </c>
      <c r="S720">
        <v>508</v>
      </c>
      <c r="T720">
        <v>0.23300000000000001</v>
      </c>
      <c r="U720">
        <v>-0.1361</v>
      </c>
      <c r="V720">
        <v>4692</v>
      </c>
      <c r="W720">
        <v>0.16250000000000001</v>
      </c>
      <c r="X720">
        <v>-0.14940000000000001</v>
      </c>
      <c r="Y720">
        <v>8312</v>
      </c>
      <c r="Z720">
        <v>-3.9E-2</v>
      </c>
      <c r="AA720">
        <v>3.85E-2</v>
      </c>
      <c r="AB720">
        <v>128.4825798</v>
      </c>
      <c r="AC720">
        <v>2.7000000000000001E-3</v>
      </c>
      <c r="AD720">
        <v>5.45E-2</v>
      </c>
      <c r="AE720">
        <v>2000</v>
      </c>
      <c r="AF720">
        <v>4.4999999999999997E-3</v>
      </c>
      <c r="AG720">
        <v>3.4700000000000002E-2</v>
      </c>
      <c r="AH720">
        <v>406594.3578</v>
      </c>
      <c r="AI720">
        <v>1.3299999999999999E-2</v>
      </c>
      <c r="AJ720">
        <v>0.12989999999999999</v>
      </c>
      <c r="AK720">
        <v>31075</v>
      </c>
      <c r="AL720">
        <v>-7.51E-2</v>
      </c>
      <c r="AM720">
        <v>-0.12939999999999999</v>
      </c>
      <c r="AN720">
        <v>0.36515397799999999</v>
      </c>
      <c r="AO720">
        <v>1.8499999999999999E-2</v>
      </c>
      <c r="AP720">
        <v>7.6100000000000001E-2</v>
      </c>
    </row>
    <row r="721" spans="1:42">
      <c r="A721">
        <v>202001</v>
      </c>
      <c r="B721" t="s">
        <v>2008</v>
      </c>
      <c r="C721" t="s">
        <v>2145</v>
      </c>
      <c r="D721" t="s">
        <v>2146</v>
      </c>
      <c r="E721" s="6">
        <f t="shared" si="22"/>
        <v>43831</v>
      </c>
      <c r="F721" s="6" t="str">
        <f t="shared" si="23"/>
        <v>Indiana-43861</v>
      </c>
      <c r="G721">
        <v>189900</v>
      </c>
      <c r="H721">
        <v>2.9999999999999997E-4</v>
      </c>
      <c r="I721">
        <v>7.0199999999999999E-2</v>
      </c>
      <c r="J721">
        <v>15998</v>
      </c>
      <c r="K721">
        <v>-9.1700000000000004E-2</v>
      </c>
      <c r="L721">
        <v>-0.15709999999999999</v>
      </c>
      <c r="M721">
        <v>84</v>
      </c>
      <c r="N721">
        <v>0.14285714299999999</v>
      </c>
      <c r="O721">
        <v>1.8181817999999999E-2</v>
      </c>
      <c r="P721">
        <v>5332</v>
      </c>
      <c r="Q721">
        <v>0.29670000000000002</v>
      </c>
      <c r="R721">
        <v>-0.13439999999999999</v>
      </c>
      <c r="S721">
        <v>184</v>
      </c>
      <c r="T721">
        <v>-0.1321</v>
      </c>
      <c r="U721">
        <v>-0.08</v>
      </c>
      <c r="V721">
        <v>4360</v>
      </c>
      <c r="W721">
        <v>0.2429</v>
      </c>
      <c r="X721">
        <v>7.2800000000000004E-2</v>
      </c>
      <c r="Y721">
        <v>4316</v>
      </c>
      <c r="Z721">
        <v>-6.5799999999999997E-2</v>
      </c>
      <c r="AA721">
        <v>0.82650000000000001</v>
      </c>
      <c r="AB721">
        <v>96.408250210000006</v>
      </c>
      <c r="AC721">
        <v>5.1999999999999998E-3</v>
      </c>
      <c r="AD721">
        <v>7.0099999999999996E-2</v>
      </c>
      <c r="AE721">
        <v>1902</v>
      </c>
      <c r="AF721">
        <v>-1.14E-2</v>
      </c>
      <c r="AG721">
        <v>1.17E-2</v>
      </c>
      <c r="AH721">
        <v>262752.61800000002</v>
      </c>
      <c r="AI721">
        <v>2.46E-2</v>
      </c>
      <c r="AJ721">
        <v>8.3000000000000004E-2</v>
      </c>
      <c r="AK721">
        <v>20314</v>
      </c>
      <c r="AL721">
        <v>-8.6300000000000002E-2</v>
      </c>
      <c r="AM721">
        <v>-4.82E-2</v>
      </c>
      <c r="AN721">
        <v>0.26978372299999998</v>
      </c>
      <c r="AO721">
        <v>7.4999999999999997E-3</v>
      </c>
      <c r="AP721">
        <v>0.14530000000000001</v>
      </c>
    </row>
    <row r="722" spans="1:42">
      <c r="A722">
        <v>202001</v>
      </c>
      <c r="B722" t="s">
        <v>2008</v>
      </c>
      <c r="C722" t="s">
        <v>2187</v>
      </c>
      <c r="D722" t="s">
        <v>2188</v>
      </c>
      <c r="E722" s="6">
        <f t="shared" si="22"/>
        <v>43831</v>
      </c>
      <c r="F722" s="6" t="str">
        <f t="shared" si="23"/>
        <v>Hawaii-43861</v>
      </c>
      <c r="G722">
        <v>685000</v>
      </c>
      <c r="H722">
        <v>5.1000000000000004E-3</v>
      </c>
      <c r="I722">
        <v>-1.7899999999999999E-2</v>
      </c>
      <c r="J722">
        <v>5574</v>
      </c>
      <c r="K722">
        <v>-3.9300000000000002E-2</v>
      </c>
      <c r="L722">
        <v>-0.1086</v>
      </c>
      <c r="M722">
        <v>87</v>
      </c>
      <c r="N722">
        <v>3.5714285999999998E-2</v>
      </c>
      <c r="O722">
        <v>9.4339622999999997E-2</v>
      </c>
      <c r="P722">
        <v>1636</v>
      </c>
      <c r="Q722">
        <v>0.21360000000000001</v>
      </c>
      <c r="R722">
        <v>-0.26569999999999999</v>
      </c>
      <c r="S722">
        <v>28</v>
      </c>
      <c r="T722">
        <v>-0.125</v>
      </c>
      <c r="U722">
        <v>-0.5333</v>
      </c>
      <c r="V722">
        <v>992</v>
      </c>
      <c r="W722">
        <v>0.2157</v>
      </c>
      <c r="X722">
        <v>-0.17610000000000001</v>
      </c>
      <c r="Y722">
        <v>931</v>
      </c>
      <c r="Z722">
        <v>1.2E-2</v>
      </c>
      <c r="AA722">
        <v>0.10829999999999999</v>
      </c>
      <c r="AB722">
        <v>534.21054939999999</v>
      </c>
      <c r="AC722">
        <v>2.3199999999999998E-2</v>
      </c>
      <c r="AD722">
        <v>5.7099999999999998E-2</v>
      </c>
      <c r="AE722">
        <v>1272</v>
      </c>
      <c r="AF722">
        <v>-1.78E-2</v>
      </c>
      <c r="AG722">
        <v>-5.5300000000000002E-2</v>
      </c>
      <c r="AH722">
        <v>1385789.9480000001</v>
      </c>
      <c r="AI722">
        <v>2.7300000000000001E-2</v>
      </c>
      <c r="AJ722">
        <v>8.2000000000000003E-2</v>
      </c>
      <c r="AK722">
        <v>6505</v>
      </c>
      <c r="AL722">
        <v>-3.2300000000000002E-2</v>
      </c>
      <c r="AM722">
        <v>-8.2900000000000001E-2</v>
      </c>
      <c r="AN722">
        <v>0.16702547500000001</v>
      </c>
      <c r="AO722">
        <v>8.5000000000000006E-3</v>
      </c>
      <c r="AP722">
        <v>3.27E-2</v>
      </c>
    </row>
    <row r="723" spans="1:42">
      <c r="A723">
        <v>202001</v>
      </c>
      <c r="B723" t="s">
        <v>2008</v>
      </c>
      <c r="C723" t="s">
        <v>2185</v>
      </c>
      <c r="D723" t="s">
        <v>2186</v>
      </c>
      <c r="E723" s="6">
        <f t="shared" si="22"/>
        <v>43831</v>
      </c>
      <c r="F723" s="6" t="str">
        <f t="shared" si="23"/>
        <v>North carolina-43861</v>
      </c>
      <c r="G723">
        <v>311392</v>
      </c>
      <c r="H723">
        <v>4.8999999999999998E-3</v>
      </c>
      <c r="I723">
        <v>9.2799999999999994E-2</v>
      </c>
      <c r="J723">
        <v>36860</v>
      </c>
      <c r="K723">
        <v>-7.7399999999999997E-2</v>
      </c>
      <c r="L723">
        <v>-0.15590000000000001</v>
      </c>
      <c r="M723">
        <v>95</v>
      </c>
      <c r="N723">
        <v>7.9545455000000001E-2</v>
      </c>
      <c r="O723">
        <v>-0.159292035</v>
      </c>
      <c r="P723">
        <v>11808</v>
      </c>
      <c r="Q723">
        <v>0.4456</v>
      </c>
      <c r="R723">
        <v>-2.6700000000000002E-2</v>
      </c>
      <c r="S723">
        <v>1168</v>
      </c>
      <c r="T723">
        <v>0.24790000000000001</v>
      </c>
      <c r="U723">
        <v>9.7699999999999995E-2</v>
      </c>
      <c r="V723">
        <v>7420</v>
      </c>
      <c r="W723">
        <v>0.21240000000000001</v>
      </c>
      <c r="X723">
        <v>-9.1600000000000001E-2</v>
      </c>
      <c r="Y723">
        <v>13001</v>
      </c>
      <c r="Z723">
        <v>-5.21E-2</v>
      </c>
      <c r="AA723">
        <v>0.12189999999999999</v>
      </c>
      <c r="AB723">
        <v>133.1640625</v>
      </c>
      <c r="AC723">
        <v>5.1000000000000004E-3</v>
      </c>
      <c r="AD723">
        <v>6.2100000000000002E-2</v>
      </c>
      <c r="AE723">
        <v>1950</v>
      </c>
      <c r="AF723">
        <v>0</v>
      </c>
      <c r="AG723">
        <v>-3.15E-2</v>
      </c>
      <c r="AH723">
        <v>418719.28649999999</v>
      </c>
      <c r="AI723">
        <v>1.2E-2</v>
      </c>
      <c r="AJ723">
        <v>0.1066</v>
      </c>
      <c r="AK723">
        <v>49861</v>
      </c>
      <c r="AL723">
        <v>-7.0900000000000005E-2</v>
      </c>
      <c r="AM723">
        <v>-9.7699999999999995E-2</v>
      </c>
      <c r="AN723">
        <v>0.35271296800000002</v>
      </c>
      <c r="AO723">
        <v>9.4000000000000004E-3</v>
      </c>
      <c r="AP723">
        <v>8.7400000000000005E-2</v>
      </c>
    </row>
    <row r="724" spans="1:42">
      <c r="A724">
        <v>202001</v>
      </c>
      <c r="B724" t="s">
        <v>2008</v>
      </c>
      <c r="C724" t="s">
        <v>2181</v>
      </c>
      <c r="D724" t="s">
        <v>2182</v>
      </c>
      <c r="E724" s="6">
        <f t="shared" si="22"/>
        <v>43831</v>
      </c>
      <c r="F724" s="6" t="str">
        <f t="shared" si="23"/>
        <v>Florida-43861</v>
      </c>
      <c r="G724">
        <v>339950</v>
      </c>
      <c r="H724">
        <v>1.4800000000000001E-2</v>
      </c>
      <c r="I724">
        <v>4.5999999999999999E-2</v>
      </c>
      <c r="J724">
        <v>136716</v>
      </c>
      <c r="K724">
        <v>-1.9599999999999999E-2</v>
      </c>
      <c r="L724">
        <v>-0.13969999999999999</v>
      </c>
      <c r="M724">
        <v>81</v>
      </c>
      <c r="N724">
        <v>3.8461538000000003E-2</v>
      </c>
      <c r="O724">
        <v>-4.1420117999999999E-2</v>
      </c>
      <c r="P724">
        <v>44524</v>
      </c>
      <c r="Q724">
        <v>0.33019999999999999</v>
      </c>
      <c r="R724">
        <v>-0.1321</v>
      </c>
      <c r="S724">
        <v>3804</v>
      </c>
      <c r="T724">
        <v>0.22550000000000001</v>
      </c>
      <c r="U724">
        <v>-8.2000000000000003E-2</v>
      </c>
      <c r="V724">
        <v>37188</v>
      </c>
      <c r="W724">
        <v>0.40949999999999998</v>
      </c>
      <c r="X724">
        <v>-0.19719999999999999</v>
      </c>
      <c r="Y724">
        <v>46801</v>
      </c>
      <c r="Z724">
        <v>-4.7199999999999999E-2</v>
      </c>
      <c r="AA724">
        <v>0.19320000000000001</v>
      </c>
      <c r="AB724">
        <v>186.4375</v>
      </c>
      <c r="AC724">
        <v>1.6E-2</v>
      </c>
      <c r="AD724">
        <v>4.3299999999999998E-2</v>
      </c>
      <c r="AE724">
        <v>1746</v>
      </c>
      <c r="AF724">
        <v>1.4E-3</v>
      </c>
      <c r="AG724">
        <v>8.9999999999999993E-3</v>
      </c>
      <c r="AH724">
        <v>694861.15949999995</v>
      </c>
      <c r="AI724">
        <v>4.2000000000000003E-2</v>
      </c>
      <c r="AJ724">
        <v>9.2200000000000004E-2</v>
      </c>
      <c r="AK724">
        <v>183517</v>
      </c>
      <c r="AL724">
        <v>-2.6800000000000001E-2</v>
      </c>
      <c r="AM724">
        <v>-7.3800000000000004E-2</v>
      </c>
      <c r="AN724">
        <v>0.34232277100000003</v>
      </c>
      <c r="AO724">
        <v>-9.9000000000000008E-3</v>
      </c>
      <c r="AP724">
        <v>9.5500000000000002E-2</v>
      </c>
    </row>
    <row r="725" spans="1:42">
      <c r="A725">
        <v>202001</v>
      </c>
      <c r="B725" t="s">
        <v>2008</v>
      </c>
      <c r="C725" t="s">
        <v>2159</v>
      </c>
      <c r="D725" t="s">
        <v>2160</v>
      </c>
      <c r="E725" s="6">
        <f t="shared" si="22"/>
        <v>43831</v>
      </c>
      <c r="F725" s="6" t="str">
        <f t="shared" si="23"/>
        <v>Maine-43861</v>
      </c>
      <c r="G725">
        <v>249900</v>
      </c>
      <c r="H725">
        <v>-4.0000000000000002E-4</v>
      </c>
      <c r="I725">
        <v>4.5600000000000002E-2</v>
      </c>
      <c r="J725">
        <v>6241</v>
      </c>
      <c r="K725">
        <v>-0.1066</v>
      </c>
      <c r="L725">
        <v>-0.20480000000000001</v>
      </c>
      <c r="M725">
        <v>136.5</v>
      </c>
      <c r="N725">
        <v>8.7649402000000001E-2</v>
      </c>
      <c r="O725">
        <v>-9.3023255999999999E-2</v>
      </c>
      <c r="P725">
        <v>1112</v>
      </c>
      <c r="Q725">
        <v>0.30520000000000003</v>
      </c>
      <c r="R725">
        <v>3.73E-2</v>
      </c>
      <c r="S725">
        <v>44</v>
      </c>
      <c r="T725">
        <v>0.57140000000000002</v>
      </c>
      <c r="U725">
        <v>0.83330000000000004</v>
      </c>
      <c r="V725">
        <v>592</v>
      </c>
      <c r="W725">
        <v>1.37E-2</v>
      </c>
      <c r="X725">
        <v>-0.29520000000000002</v>
      </c>
      <c r="Y725">
        <v>575</v>
      </c>
      <c r="Z725">
        <v>-0.1832</v>
      </c>
      <c r="AA725">
        <v>0.11219999999999999</v>
      </c>
      <c r="AB725">
        <v>146.9790955</v>
      </c>
      <c r="AC725">
        <v>-3.2000000000000002E-3</v>
      </c>
      <c r="AD725">
        <v>4.2000000000000003E-2</v>
      </c>
      <c r="AE725">
        <v>1662</v>
      </c>
      <c r="AF725">
        <v>-8.8999999999999999E-3</v>
      </c>
      <c r="AG725">
        <v>-1.0699999999999999E-2</v>
      </c>
      <c r="AH725">
        <v>380094.53029999998</v>
      </c>
      <c r="AI725">
        <v>-1.12E-2</v>
      </c>
      <c r="AJ725">
        <v>8.8499999999999995E-2</v>
      </c>
      <c r="AK725">
        <v>6816</v>
      </c>
      <c r="AL725">
        <v>-0.1137</v>
      </c>
      <c r="AM725">
        <v>-0.1852</v>
      </c>
      <c r="AN725">
        <v>9.2132670999999999E-2</v>
      </c>
      <c r="AO725">
        <v>-8.6E-3</v>
      </c>
      <c r="AP725">
        <v>2.63E-2</v>
      </c>
    </row>
    <row r="726" spans="1:42">
      <c r="A726">
        <v>202001</v>
      </c>
      <c r="B726" t="s">
        <v>2008</v>
      </c>
      <c r="C726" t="s">
        <v>2189</v>
      </c>
      <c r="D726" t="s">
        <v>2190</v>
      </c>
      <c r="E726" s="6">
        <f t="shared" si="22"/>
        <v>43831</v>
      </c>
      <c r="F726" s="6" t="str">
        <f t="shared" si="23"/>
        <v>Utah-43861</v>
      </c>
      <c r="G726">
        <v>434300</v>
      </c>
      <c r="H726">
        <v>2.81E-2</v>
      </c>
      <c r="I726">
        <v>0.1144</v>
      </c>
      <c r="J726">
        <v>9307</v>
      </c>
      <c r="K726">
        <v>-8.7400000000000005E-2</v>
      </c>
      <c r="L726">
        <v>-0.18690000000000001</v>
      </c>
      <c r="M726">
        <v>79</v>
      </c>
      <c r="N726">
        <v>9.7222221999999997E-2</v>
      </c>
      <c r="O726">
        <v>6.0402684999999998E-2</v>
      </c>
      <c r="P726">
        <v>3508</v>
      </c>
      <c r="Q726">
        <v>0.33689999999999998</v>
      </c>
      <c r="R726">
        <v>-0.1857</v>
      </c>
      <c r="S726">
        <v>592</v>
      </c>
      <c r="T726">
        <v>0.82720000000000005</v>
      </c>
      <c r="U726">
        <v>0.26500000000000001</v>
      </c>
      <c r="V726">
        <v>1716</v>
      </c>
      <c r="W726">
        <v>0.1143</v>
      </c>
      <c r="X726">
        <v>-0.32440000000000002</v>
      </c>
      <c r="Y726">
        <v>5573</v>
      </c>
      <c r="Z726">
        <v>-4.7699999999999999E-2</v>
      </c>
      <c r="AA726">
        <v>5.4899999999999997E-2</v>
      </c>
      <c r="AB726">
        <v>165.28048559999999</v>
      </c>
      <c r="AC726">
        <v>1.84E-2</v>
      </c>
      <c r="AD726">
        <v>0.1089</v>
      </c>
      <c r="AE726">
        <v>2634.5</v>
      </c>
      <c r="AF726">
        <v>8.3999999999999995E-3</v>
      </c>
      <c r="AG726">
        <v>1.1299999999999999E-2</v>
      </c>
      <c r="AH726">
        <v>791814.67850000004</v>
      </c>
      <c r="AI726">
        <v>6.7500000000000004E-2</v>
      </c>
      <c r="AJ726">
        <v>0.18410000000000001</v>
      </c>
      <c r="AK726">
        <v>14880</v>
      </c>
      <c r="AL726">
        <v>-7.2900000000000006E-2</v>
      </c>
      <c r="AM726">
        <v>-0.1105</v>
      </c>
      <c r="AN726">
        <v>0.59879660499999998</v>
      </c>
      <c r="AO726">
        <v>2.5000000000000001E-2</v>
      </c>
      <c r="AP726">
        <v>0.13719999999999999</v>
      </c>
    </row>
    <row r="727" spans="1:42">
      <c r="A727">
        <v>202001</v>
      </c>
      <c r="B727" t="s">
        <v>2008</v>
      </c>
      <c r="C727" t="s">
        <v>2151</v>
      </c>
      <c r="D727" t="s">
        <v>2152</v>
      </c>
      <c r="E727" s="6">
        <f t="shared" si="22"/>
        <v>43831</v>
      </c>
      <c r="F727" s="6" t="str">
        <f t="shared" si="23"/>
        <v>California-43861</v>
      </c>
      <c r="G727">
        <v>566950</v>
      </c>
      <c r="H727">
        <v>1.7000000000000001E-2</v>
      </c>
      <c r="I727">
        <v>8.1000000000000003E-2</v>
      </c>
      <c r="J727">
        <v>58915</v>
      </c>
      <c r="K727">
        <v>-0.105</v>
      </c>
      <c r="L727">
        <v>-0.2248</v>
      </c>
      <c r="M727">
        <v>72</v>
      </c>
      <c r="N727">
        <v>4.3478260999999997E-2</v>
      </c>
      <c r="O727">
        <v>0.125</v>
      </c>
      <c r="P727">
        <v>30504</v>
      </c>
      <c r="Q727">
        <v>0.6694</v>
      </c>
      <c r="R727">
        <v>-0.17599999999999999</v>
      </c>
      <c r="S727">
        <v>1376</v>
      </c>
      <c r="T727">
        <v>0.1169</v>
      </c>
      <c r="U727">
        <v>2.9899999999999999E-2</v>
      </c>
      <c r="V727">
        <v>12000</v>
      </c>
      <c r="W727">
        <v>0.1797</v>
      </c>
      <c r="X727">
        <v>-0.30520000000000003</v>
      </c>
      <c r="Y727">
        <v>32908</v>
      </c>
      <c r="Z727">
        <v>-0.12559999999999999</v>
      </c>
      <c r="AA727">
        <v>0.32190000000000002</v>
      </c>
      <c r="AB727">
        <v>300.84375</v>
      </c>
      <c r="AC727">
        <v>-6.0000000000000001E-3</v>
      </c>
      <c r="AD727">
        <v>3.49E-2</v>
      </c>
      <c r="AE727">
        <v>1873.5</v>
      </c>
      <c r="AF727">
        <v>1.1599999999999999E-2</v>
      </c>
      <c r="AG727">
        <v>4.8399999999999999E-2</v>
      </c>
      <c r="AH727">
        <v>1284278.1950000001</v>
      </c>
      <c r="AI727">
        <v>5.1700000000000003E-2</v>
      </c>
      <c r="AJ727">
        <v>0.31759999999999999</v>
      </c>
      <c r="AK727">
        <v>91823</v>
      </c>
      <c r="AL727">
        <v>-0.1125</v>
      </c>
      <c r="AM727">
        <v>-8.9899999999999994E-2</v>
      </c>
      <c r="AN727">
        <v>0.55856742800000003</v>
      </c>
      <c r="AO727">
        <v>-1.32E-2</v>
      </c>
      <c r="AP727">
        <v>0.23100000000000001</v>
      </c>
    </row>
    <row r="728" spans="1:42">
      <c r="A728">
        <v>202001</v>
      </c>
      <c r="B728" t="s">
        <v>2008</v>
      </c>
      <c r="C728" t="s">
        <v>2139</v>
      </c>
      <c r="D728" t="s">
        <v>2140</v>
      </c>
      <c r="E728" s="6">
        <f t="shared" si="22"/>
        <v>43831</v>
      </c>
      <c r="F728" s="6" t="str">
        <f t="shared" si="23"/>
        <v>District of columbia-43861</v>
      </c>
      <c r="G728">
        <v>690000</v>
      </c>
      <c r="H728">
        <v>1E-4</v>
      </c>
      <c r="I728">
        <v>0.1174</v>
      </c>
      <c r="J728">
        <v>1174</v>
      </c>
      <c r="K728">
        <v>-0.1106</v>
      </c>
      <c r="L728">
        <v>-8.9200000000000002E-2</v>
      </c>
      <c r="M728">
        <v>60</v>
      </c>
      <c r="N728">
        <v>0.15384615400000001</v>
      </c>
      <c r="O728">
        <v>2.5641026000000001E-2</v>
      </c>
      <c r="P728">
        <v>740</v>
      </c>
      <c r="Q728">
        <v>1.0329999999999999</v>
      </c>
      <c r="R728">
        <v>6.3200000000000006E-2</v>
      </c>
      <c r="S728">
        <v>8</v>
      </c>
      <c r="T728">
        <v>0</v>
      </c>
      <c r="U728">
        <v>0</v>
      </c>
      <c r="V728">
        <v>260</v>
      </c>
      <c r="W728">
        <v>0.41299999999999998</v>
      </c>
      <c r="X728">
        <v>-0.20730000000000001</v>
      </c>
      <c r="Y728">
        <v>237</v>
      </c>
      <c r="Z728">
        <v>3.49E-2</v>
      </c>
      <c r="AA728">
        <v>-0.1799</v>
      </c>
      <c r="AB728">
        <v>502.47020889999999</v>
      </c>
      <c r="AC728">
        <v>8.3000000000000001E-3</v>
      </c>
      <c r="AD728">
        <v>5.4600000000000003E-2</v>
      </c>
      <c r="AE728">
        <v>1386.5</v>
      </c>
      <c r="AF728">
        <v>-8.2000000000000007E-3</v>
      </c>
      <c r="AG728">
        <v>-1.7399999999999999E-2</v>
      </c>
      <c r="AH728">
        <v>1032508.0379999999</v>
      </c>
      <c r="AI728">
        <v>2.9000000000000001E-2</v>
      </c>
      <c r="AJ728">
        <v>7.3499999999999996E-2</v>
      </c>
      <c r="AK728">
        <v>1411</v>
      </c>
      <c r="AL728">
        <v>-8.9099999999999999E-2</v>
      </c>
      <c r="AM728">
        <v>-0.10580000000000001</v>
      </c>
      <c r="AN728">
        <v>0.201873935</v>
      </c>
      <c r="AO728">
        <v>2.8400000000000002E-2</v>
      </c>
      <c r="AP728">
        <v>-2.23E-2</v>
      </c>
    </row>
    <row r="729" spans="1:42">
      <c r="A729">
        <v>202001</v>
      </c>
      <c r="B729" t="s">
        <v>2008</v>
      </c>
      <c r="C729" t="s">
        <v>2121</v>
      </c>
      <c r="D729" t="s">
        <v>2122</v>
      </c>
      <c r="E729" s="6">
        <f t="shared" si="22"/>
        <v>43831</v>
      </c>
      <c r="F729" s="6" t="str">
        <f t="shared" si="23"/>
        <v>Kentucky-43861</v>
      </c>
      <c r="G729">
        <v>199950</v>
      </c>
      <c r="H729">
        <v>-1.1900000000000001E-2</v>
      </c>
      <c r="I729">
        <v>5.2600000000000001E-2</v>
      </c>
      <c r="J729">
        <v>12487</v>
      </c>
      <c r="K729">
        <v>-8.0199999999999994E-2</v>
      </c>
      <c r="L729">
        <v>-0.13270000000000001</v>
      </c>
      <c r="M729">
        <v>89</v>
      </c>
      <c r="N729">
        <v>9.8765432E-2</v>
      </c>
      <c r="O729">
        <v>-3.7837837999999999E-2</v>
      </c>
      <c r="P729">
        <v>3864</v>
      </c>
      <c r="Q729">
        <v>0.41639999999999999</v>
      </c>
      <c r="R729">
        <v>-0.1636</v>
      </c>
      <c r="S729">
        <v>92</v>
      </c>
      <c r="T729">
        <v>-0.32350000000000001</v>
      </c>
      <c r="U729">
        <v>-0.34289999999999998</v>
      </c>
      <c r="V729">
        <v>2532</v>
      </c>
      <c r="W729">
        <v>0.316</v>
      </c>
      <c r="X729">
        <v>-7.46E-2</v>
      </c>
      <c r="Y729">
        <v>4987</v>
      </c>
      <c r="Z729">
        <v>-7.0800000000000002E-2</v>
      </c>
      <c r="AA729">
        <v>0.14699999999999999</v>
      </c>
      <c r="AB729">
        <v>104.5026146</v>
      </c>
      <c r="AC729">
        <v>8.0000000000000004E-4</v>
      </c>
      <c r="AD729">
        <v>9.2200000000000004E-2</v>
      </c>
      <c r="AE729">
        <v>1824.5</v>
      </c>
      <c r="AF729">
        <v>-4.8999999999999998E-3</v>
      </c>
      <c r="AG729">
        <v>4.02E-2</v>
      </c>
      <c r="AH729">
        <v>277792.31510000001</v>
      </c>
      <c r="AI729">
        <v>3.7000000000000002E-3</v>
      </c>
      <c r="AJ729">
        <v>5.4300000000000001E-2</v>
      </c>
      <c r="AK729">
        <v>17474</v>
      </c>
      <c r="AL729">
        <v>-7.7499999999999999E-2</v>
      </c>
      <c r="AM729">
        <v>-6.7900000000000002E-2</v>
      </c>
      <c r="AN729">
        <v>0.39937535000000002</v>
      </c>
      <c r="AO729">
        <v>4.0000000000000001E-3</v>
      </c>
      <c r="AP729">
        <v>9.74E-2</v>
      </c>
    </row>
    <row r="730" spans="1:42">
      <c r="A730">
        <v>202001</v>
      </c>
      <c r="B730" t="s">
        <v>2008</v>
      </c>
      <c r="C730" t="s">
        <v>2207</v>
      </c>
      <c r="D730" t="s">
        <v>2208</v>
      </c>
      <c r="E730" s="6">
        <f t="shared" si="22"/>
        <v>43831</v>
      </c>
      <c r="F730" s="6" t="str">
        <f t="shared" si="23"/>
        <v>Oregon-43861</v>
      </c>
      <c r="G730">
        <v>424475</v>
      </c>
      <c r="H730">
        <v>1.43E-2</v>
      </c>
      <c r="I730">
        <v>2.9000000000000001E-2</v>
      </c>
      <c r="J730">
        <v>11010</v>
      </c>
      <c r="K730">
        <v>-0.12670000000000001</v>
      </c>
      <c r="L730">
        <v>-0.2084</v>
      </c>
      <c r="M730">
        <v>84</v>
      </c>
      <c r="N730">
        <v>5.6603774000000003E-2</v>
      </c>
      <c r="O730">
        <v>-3.4482759000000002E-2</v>
      </c>
      <c r="P730">
        <v>4236</v>
      </c>
      <c r="Q730">
        <v>0.4647</v>
      </c>
      <c r="R730">
        <v>-0.23089999999999999</v>
      </c>
      <c r="S730">
        <v>332</v>
      </c>
      <c r="T730">
        <v>-0.66669999999999996</v>
      </c>
      <c r="U730">
        <v>-5.6800000000000003E-2</v>
      </c>
      <c r="V730">
        <v>2376</v>
      </c>
      <c r="W730">
        <v>-0.33410000000000001</v>
      </c>
      <c r="X730">
        <v>-0.23449999999999999</v>
      </c>
      <c r="Y730">
        <v>5971</v>
      </c>
      <c r="Z730">
        <v>-8.5900000000000004E-2</v>
      </c>
      <c r="AA730">
        <v>3.2109000000000001</v>
      </c>
      <c r="AB730">
        <v>217.17892610000001</v>
      </c>
      <c r="AC730">
        <v>6.1000000000000004E-3</v>
      </c>
      <c r="AD730">
        <v>2.5899999999999999E-2</v>
      </c>
      <c r="AE730">
        <v>1979.5</v>
      </c>
      <c r="AF730">
        <v>9.4000000000000004E-3</v>
      </c>
      <c r="AG730">
        <v>1.15E-2</v>
      </c>
      <c r="AH730">
        <v>566023.20519999997</v>
      </c>
      <c r="AI730">
        <v>2.7E-2</v>
      </c>
      <c r="AJ730">
        <v>1.9099999999999999E-2</v>
      </c>
      <c r="AK730">
        <v>16981</v>
      </c>
      <c r="AL730">
        <v>-0.1128</v>
      </c>
      <c r="AM730">
        <v>0.108</v>
      </c>
      <c r="AN730">
        <v>0.542325159</v>
      </c>
      <c r="AO730">
        <v>2.4199999999999999E-2</v>
      </c>
      <c r="AP730">
        <v>0.44040000000000001</v>
      </c>
    </row>
    <row r="731" spans="1:42">
      <c r="A731">
        <v>202001</v>
      </c>
      <c r="B731" t="s">
        <v>2008</v>
      </c>
      <c r="C731" t="s">
        <v>2219</v>
      </c>
      <c r="D731" t="s">
        <v>2220</v>
      </c>
      <c r="E731" s="6">
        <f t="shared" si="22"/>
        <v>43831</v>
      </c>
      <c r="F731" s="6" t="str">
        <f t="shared" si="23"/>
        <v>Oklahoma-43861</v>
      </c>
      <c r="G731">
        <v>210984</v>
      </c>
      <c r="H731">
        <v>9.7000000000000003E-3</v>
      </c>
      <c r="I731">
        <v>0.111</v>
      </c>
      <c r="J731">
        <v>12918</v>
      </c>
      <c r="K731">
        <v>-4.3999999999999997E-2</v>
      </c>
      <c r="L731">
        <v>-0.17480000000000001</v>
      </c>
      <c r="M731">
        <v>77.5</v>
      </c>
      <c r="N731">
        <v>6.1643836E-2</v>
      </c>
      <c r="O731">
        <v>-8.2840236999999997E-2</v>
      </c>
      <c r="P731">
        <v>4216</v>
      </c>
      <c r="Q731">
        <v>0.26229999999999998</v>
      </c>
      <c r="R731">
        <v>-0.1318</v>
      </c>
      <c r="S731">
        <v>216</v>
      </c>
      <c r="T731">
        <v>0.42109999999999997</v>
      </c>
      <c r="U731">
        <v>0.5</v>
      </c>
      <c r="V731">
        <v>2548</v>
      </c>
      <c r="W731">
        <v>0.23930000000000001</v>
      </c>
      <c r="X731">
        <v>-0.15409999999999999</v>
      </c>
      <c r="Y731">
        <v>2137</v>
      </c>
      <c r="Z731">
        <v>2.4400000000000002E-2</v>
      </c>
      <c r="AA731">
        <v>6.3700000000000007E-2</v>
      </c>
      <c r="AB731">
        <v>105.7489762</v>
      </c>
      <c r="AC731">
        <v>8.8999999999999999E-3</v>
      </c>
      <c r="AD731">
        <v>8.2100000000000006E-2</v>
      </c>
      <c r="AE731">
        <v>1919.5</v>
      </c>
      <c r="AF731">
        <v>-2.8999999999999998E-3</v>
      </c>
      <c r="AG731">
        <v>2.5899999999999999E-2</v>
      </c>
      <c r="AH731">
        <v>284139.94469999999</v>
      </c>
      <c r="AI731">
        <v>-0.11310000000000001</v>
      </c>
      <c r="AJ731">
        <v>8.8700000000000001E-2</v>
      </c>
      <c r="AK731">
        <v>15055</v>
      </c>
      <c r="AL731">
        <v>-3.4799999999999998E-2</v>
      </c>
      <c r="AM731">
        <v>-0.1477</v>
      </c>
      <c r="AN731">
        <v>0.165428085</v>
      </c>
      <c r="AO731">
        <v>1.0999999999999999E-2</v>
      </c>
      <c r="AP731">
        <v>3.7100000000000001E-2</v>
      </c>
    </row>
    <row r="732" spans="1:42">
      <c r="A732">
        <v>202001</v>
      </c>
      <c r="B732" t="s">
        <v>2008</v>
      </c>
      <c r="C732" t="s">
        <v>2221</v>
      </c>
      <c r="D732" t="s">
        <v>2222</v>
      </c>
      <c r="E732" s="6">
        <f t="shared" si="22"/>
        <v>43831</v>
      </c>
      <c r="F732" s="6" t="str">
        <f t="shared" si="23"/>
        <v>Connecticut-43861</v>
      </c>
      <c r="G732">
        <v>359900</v>
      </c>
      <c r="H732">
        <v>1.7600000000000001E-2</v>
      </c>
      <c r="I732">
        <v>5.8799999999999998E-2</v>
      </c>
      <c r="J732">
        <v>15201</v>
      </c>
      <c r="K732">
        <v>-0.1187</v>
      </c>
      <c r="L732">
        <v>-0.18010000000000001</v>
      </c>
      <c r="M732">
        <v>99.5</v>
      </c>
      <c r="N732">
        <v>8.7431694000000004E-2</v>
      </c>
      <c r="O732">
        <v>-7.8703703999999999E-2</v>
      </c>
      <c r="P732">
        <v>3864</v>
      </c>
      <c r="Q732">
        <v>0.82950000000000002</v>
      </c>
      <c r="R732">
        <v>-9.2999999999999999E-2</v>
      </c>
      <c r="S732">
        <v>112</v>
      </c>
      <c r="T732">
        <v>0.64710000000000001</v>
      </c>
      <c r="U732">
        <v>-3.4500000000000003E-2</v>
      </c>
      <c r="V732">
        <v>2532</v>
      </c>
      <c r="W732">
        <v>0.3851</v>
      </c>
      <c r="X732">
        <v>-9.3100000000000002E-2</v>
      </c>
      <c r="Y732">
        <v>97</v>
      </c>
      <c r="Z732">
        <v>6.59E-2</v>
      </c>
      <c r="AA732">
        <v>0.42649999999999999</v>
      </c>
      <c r="AB732">
        <v>171.78683340000001</v>
      </c>
      <c r="AC732">
        <v>1.15E-2</v>
      </c>
      <c r="AD732">
        <v>-2.52E-2</v>
      </c>
      <c r="AE732">
        <v>2080.5</v>
      </c>
      <c r="AF732">
        <v>-1.4E-3</v>
      </c>
      <c r="AG732">
        <v>0.1111</v>
      </c>
      <c r="AH732">
        <v>745152.38020000001</v>
      </c>
      <c r="AI732">
        <v>2.81E-2</v>
      </c>
      <c r="AJ732">
        <v>1.9900000000000001E-2</v>
      </c>
      <c r="AK732">
        <v>15298</v>
      </c>
      <c r="AL732">
        <v>-0.1178</v>
      </c>
      <c r="AM732">
        <v>-0.1779</v>
      </c>
      <c r="AN732">
        <v>6.381159E-3</v>
      </c>
      <c r="AO732">
        <v>1.1000000000000001E-3</v>
      </c>
      <c r="AP732">
        <v>2.7000000000000001E-3</v>
      </c>
    </row>
    <row r="733" spans="1:42">
      <c r="A733">
        <v>202001</v>
      </c>
      <c r="B733" t="s">
        <v>2008</v>
      </c>
      <c r="C733" t="s">
        <v>2167</v>
      </c>
      <c r="D733" t="s">
        <v>2168</v>
      </c>
      <c r="E733" s="6">
        <f t="shared" si="22"/>
        <v>43831</v>
      </c>
      <c r="F733" s="6" t="str">
        <f t="shared" si="23"/>
        <v>Kansas-43861</v>
      </c>
      <c r="G733">
        <v>178250</v>
      </c>
      <c r="H733">
        <v>-1.5100000000000001E-2</v>
      </c>
      <c r="I733">
        <v>6.0999999999999999E-2</v>
      </c>
      <c r="J733">
        <v>8075</v>
      </c>
      <c r="K733">
        <v>-7.8299999999999995E-2</v>
      </c>
      <c r="L733">
        <v>-0.17949999999999999</v>
      </c>
      <c r="M733">
        <v>90.5</v>
      </c>
      <c r="N733">
        <v>0.13836477999999999</v>
      </c>
      <c r="O733">
        <v>-2.1621622E-2</v>
      </c>
      <c r="P733">
        <v>2448</v>
      </c>
      <c r="Q733">
        <v>0.35399999999999998</v>
      </c>
      <c r="R733">
        <v>-0.1651</v>
      </c>
      <c r="S733">
        <v>144</v>
      </c>
      <c r="T733">
        <v>2.86E-2</v>
      </c>
      <c r="U733">
        <v>-0.23400000000000001</v>
      </c>
      <c r="V733">
        <v>1336</v>
      </c>
      <c r="W733">
        <v>6.3700000000000007E-2</v>
      </c>
      <c r="X733">
        <v>-0.23219999999999999</v>
      </c>
      <c r="Y733">
        <v>3308</v>
      </c>
      <c r="Z733">
        <v>-7.6999999999999999E-2</v>
      </c>
      <c r="AA733">
        <v>3.9447000000000001</v>
      </c>
      <c r="AB733">
        <v>90.623906579999996</v>
      </c>
      <c r="AC733">
        <v>-1.29E-2</v>
      </c>
      <c r="AD733">
        <v>8.2500000000000004E-2</v>
      </c>
      <c r="AE733">
        <v>1940</v>
      </c>
      <c r="AF733">
        <v>-5.5999999999999999E-3</v>
      </c>
      <c r="AG733">
        <v>2.2100000000000002E-2</v>
      </c>
      <c r="AH733">
        <v>273536.20169999998</v>
      </c>
      <c r="AI733">
        <v>3.8999999999999998E-3</v>
      </c>
      <c r="AJ733">
        <v>8.2199999999999995E-2</v>
      </c>
      <c r="AK733">
        <v>11383</v>
      </c>
      <c r="AL733">
        <v>-7.7899999999999997E-2</v>
      </c>
      <c r="AM733">
        <v>8.3099999999999993E-2</v>
      </c>
      <c r="AN733">
        <v>0.40965944300000001</v>
      </c>
      <c r="AO733">
        <v>5.9999999999999995E-4</v>
      </c>
      <c r="AP733">
        <v>0.3417</v>
      </c>
    </row>
    <row r="734" spans="1:42">
      <c r="A734">
        <v>202001</v>
      </c>
      <c r="B734" t="s">
        <v>2008</v>
      </c>
      <c r="C734" t="s">
        <v>2191</v>
      </c>
      <c r="D734" t="s">
        <v>2192</v>
      </c>
      <c r="E734" s="6">
        <f t="shared" si="22"/>
        <v>43831</v>
      </c>
      <c r="F734" s="6" t="str">
        <f t="shared" si="23"/>
        <v>South dakota-43861</v>
      </c>
      <c r="G734">
        <v>237400</v>
      </c>
      <c r="H734">
        <v>8.0000000000000004E-4</v>
      </c>
      <c r="I734">
        <v>1.6899999999999998E-2</v>
      </c>
      <c r="J734">
        <v>2919</v>
      </c>
      <c r="K734">
        <v>-0.14199999999999999</v>
      </c>
      <c r="L734">
        <v>-7.22E-2</v>
      </c>
      <c r="M734">
        <v>84.5</v>
      </c>
      <c r="N734">
        <v>0.104575163</v>
      </c>
      <c r="O734">
        <v>-1.1695906000000001E-2</v>
      </c>
      <c r="P734">
        <v>756</v>
      </c>
      <c r="Q734">
        <v>0.44269999999999998</v>
      </c>
      <c r="R734">
        <v>-0.247</v>
      </c>
      <c r="S734">
        <v>12</v>
      </c>
      <c r="T734">
        <v>0.5</v>
      </c>
      <c r="U734">
        <v>-0.57140000000000002</v>
      </c>
      <c r="V734">
        <v>284</v>
      </c>
      <c r="W734">
        <v>0.16389999999999999</v>
      </c>
      <c r="X734">
        <v>-7.7899999999999997E-2</v>
      </c>
      <c r="Y734">
        <v>429</v>
      </c>
      <c r="Z734">
        <v>0.84909999999999997</v>
      </c>
      <c r="AA734">
        <v>1.5843</v>
      </c>
      <c r="AB734">
        <v>124.0885761</v>
      </c>
      <c r="AC734">
        <v>1.5299999999999999E-2</v>
      </c>
      <c r="AD734">
        <v>4.2799999999999998E-2</v>
      </c>
      <c r="AE734">
        <v>1894.5</v>
      </c>
      <c r="AF734">
        <v>-1.5800000000000002E-2</v>
      </c>
      <c r="AG734">
        <v>-3.49E-2</v>
      </c>
      <c r="AH734">
        <v>306366.92830000003</v>
      </c>
      <c r="AI734">
        <v>1.4E-2</v>
      </c>
      <c r="AJ734">
        <v>6.4299999999999996E-2</v>
      </c>
      <c r="AK734">
        <v>3348</v>
      </c>
      <c r="AL734">
        <v>-7.8700000000000006E-2</v>
      </c>
      <c r="AM734">
        <v>1.09E-2</v>
      </c>
      <c r="AN734">
        <v>0.14696814</v>
      </c>
      <c r="AO734">
        <v>7.8799999999999995E-2</v>
      </c>
      <c r="AP734">
        <v>9.4200000000000006E-2</v>
      </c>
    </row>
    <row r="735" spans="1:42">
      <c r="A735">
        <v>202001</v>
      </c>
      <c r="B735" t="s">
        <v>2008</v>
      </c>
      <c r="C735" t="s">
        <v>2193</v>
      </c>
      <c r="D735" t="s">
        <v>2194</v>
      </c>
      <c r="E735" s="6">
        <f t="shared" si="22"/>
        <v>43831</v>
      </c>
      <c r="F735" s="6" t="str">
        <f t="shared" si="23"/>
        <v>Arizona-43861</v>
      </c>
      <c r="G735">
        <v>367450</v>
      </c>
      <c r="H735">
        <v>0.05</v>
      </c>
      <c r="I735">
        <v>0.11600000000000001</v>
      </c>
      <c r="J735">
        <v>19056</v>
      </c>
      <c r="K735">
        <v>-6.7000000000000004E-2</v>
      </c>
      <c r="L735">
        <v>-0.29149999999999998</v>
      </c>
      <c r="M735">
        <v>70</v>
      </c>
      <c r="N735">
        <v>0.111111111</v>
      </c>
      <c r="O735">
        <v>0</v>
      </c>
      <c r="P735">
        <v>9388</v>
      </c>
      <c r="Q735">
        <v>0.42330000000000001</v>
      </c>
      <c r="R735">
        <v>-0.2127</v>
      </c>
      <c r="S735">
        <v>896</v>
      </c>
      <c r="T735">
        <v>0.17280000000000001</v>
      </c>
      <c r="U735">
        <v>1.8200000000000001E-2</v>
      </c>
      <c r="V735">
        <v>6140</v>
      </c>
      <c r="W735">
        <v>0.2011</v>
      </c>
      <c r="X735">
        <v>-0.4526</v>
      </c>
      <c r="Y735">
        <v>11699</v>
      </c>
      <c r="Z735">
        <v>-9.1000000000000004E-3</v>
      </c>
      <c r="AA735">
        <v>0.1847</v>
      </c>
      <c r="AB735">
        <v>179.46615689999999</v>
      </c>
      <c r="AC735">
        <v>2.1100000000000001E-2</v>
      </c>
      <c r="AD735">
        <v>7.6499999999999999E-2</v>
      </c>
      <c r="AE735">
        <v>2123</v>
      </c>
      <c r="AF735">
        <v>1.9199999999999998E-2</v>
      </c>
      <c r="AG735">
        <v>3.61E-2</v>
      </c>
      <c r="AH735">
        <v>600793.39430000004</v>
      </c>
      <c r="AI735">
        <v>7.3800000000000004E-2</v>
      </c>
      <c r="AJ735">
        <v>0.1489</v>
      </c>
      <c r="AK735">
        <v>30755</v>
      </c>
      <c r="AL735">
        <v>-4.58E-2</v>
      </c>
      <c r="AM735">
        <v>-0.16370000000000001</v>
      </c>
      <c r="AN735">
        <v>0.61392737200000003</v>
      </c>
      <c r="AO735">
        <v>3.5900000000000001E-2</v>
      </c>
      <c r="AP735">
        <v>0.24679999999999999</v>
      </c>
    </row>
    <row r="736" spans="1:42">
      <c r="A736">
        <v>202001</v>
      </c>
      <c r="B736" t="s">
        <v>2008</v>
      </c>
      <c r="C736" t="s">
        <v>2199</v>
      </c>
      <c r="D736" t="s">
        <v>2200</v>
      </c>
      <c r="E736" s="6">
        <f t="shared" si="22"/>
        <v>43831</v>
      </c>
      <c r="F736" s="6" t="str">
        <f t="shared" si="23"/>
        <v>Illinois-43861</v>
      </c>
      <c r="G736">
        <v>215400</v>
      </c>
      <c r="H736">
        <v>-1.8499999999999999E-2</v>
      </c>
      <c r="I736">
        <v>-4.2500000000000003E-2</v>
      </c>
      <c r="J736">
        <v>47446</v>
      </c>
      <c r="K736">
        <v>-7.7799999999999994E-2</v>
      </c>
      <c r="L736">
        <v>4.8899999999999999E-2</v>
      </c>
      <c r="M736">
        <v>77.5</v>
      </c>
      <c r="N736">
        <v>7.6388889000000001E-2</v>
      </c>
      <c r="O736">
        <v>-6.6265060000000001E-2</v>
      </c>
      <c r="P736">
        <v>15872</v>
      </c>
      <c r="Q736">
        <v>0.60129999999999995</v>
      </c>
      <c r="R736">
        <v>-0.11700000000000001</v>
      </c>
      <c r="S736">
        <v>268</v>
      </c>
      <c r="T736">
        <v>0.1552</v>
      </c>
      <c r="U736">
        <v>-0.30930000000000002</v>
      </c>
      <c r="V736">
        <v>8860</v>
      </c>
      <c r="W736">
        <v>0.18129999999999999</v>
      </c>
      <c r="X736">
        <v>5.28E-2</v>
      </c>
      <c r="Y736">
        <v>16528</v>
      </c>
      <c r="Z736">
        <v>-4.3299999999999998E-2</v>
      </c>
      <c r="AA736">
        <v>0.15049999999999999</v>
      </c>
      <c r="AB736">
        <v>109.015625</v>
      </c>
      <c r="AC736">
        <v>-1.3899999999999999E-2</v>
      </c>
      <c r="AD736">
        <v>-2.5399999999999999E-2</v>
      </c>
      <c r="AE736">
        <v>1692.5</v>
      </c>
      <c r="AF736">
        <v>2.7000000000000001E-3</v>
      </c>
      <c r="AG736">
        <v>-2.9999999999999997E-4</v>
      </c>
      <c r="AH736">
        <v>330002.31</v>
      </c>
      <c r="AI736">
        <v>1.1000000000000001E-3</v>
      </c>
      <c r="AJ736">
        <v>-4.02E-2</v>
      </c>
      <c r="AK736">
        <v>63974</v>
      </c>
      <c r="AL736">
        <v>-6.9099999999999995E-2</v>
      </c>
      <c r="AM736">
        <v>7.3400000000000007E-2</v>
      </c>
      <c r="AN736">
        <v>0.34835391799999998</v>
      </c>
      <c r="AO736">
        <v>1.26E-2</v>
      </c>
      <c r="AP736">
        <v>3.0800000000000001E-2</v>
      </c>
    </row>
    <row r="737" spans="1:42">
      <c r="A737">
        <v>202001</v>
      </c>
      <c r="B737" t="s">
        <v>2008</v>
      </c>
      <c r="C737" t="s">
        <v>2183</v>
      </c>
      <c r="D737" t="s">
        <v>2184</v>
      </c>
      <c r="E737" s="6">
        <f t="shared" si="22"/>
        <v>43831</v>
      </c>
      <c r="F737" s="6" t="str">
        <f t="shared" si="23"/>
        <v>Wisconsin-43861</v>
      </c>
      <c r="G737">
        <v>242950</v>
      </c>
      <c r="H737">
        <v>1.2500000000000001E-2</v>
      </c>
      <c r="I737">
        <v>5.6800000000000003E-2</v>
      </c>
      <c r="J737">
        <v>15427</v>
      </c>
      <c r="K737">
        <v>-0.11609999999999999</v>
      </c>
      <c r="L737">
        <v>-0.1169</v>
      </c>
      <c r="M737">
        <v>100.5</v>
      </c>
      <c r="N737">
        <v>0.116666667</v>
      </c>
      <c r="O737">
        <v>-5.6338027999999998E-2</v>
      </c>
      <c r="P737">
        <v>4060</v>
      </c>
      <c r="Q737">
        <v>0.39810000000000001</v>
      </c>
      <c r="R737">
        <v>-0.157</v>
      </c>
      <c r="S737">
        <v>68</v>
      </c>
      <c r="T737">
        <v>-0.34620000000000001</v>
      </c>
      <c r="U737">
        <v>-0.4138</v>
      </c>
      <c r="V737">
        <v>2260</v>
      </c>
      <c r="W737">
        <v>0.1845</v>
      </c>
      <c r="X737">
        <v>-5.5199999999999999E-2</v>
      </c>
      <c r="Y737">
        <v>4405</v>
      </c>
      <c r="Z737">
        <v>-6.6500000000000004E-2</v>
      </c>
      <c r="AA737">
        <v>-3.61E-2</v>
      </c>
      <c r="AB737">
        <v>131.4144737</v>
      </c>
      <c r="AC737">
        <v>1.8499999999999999E-2</v>
      </c>
      <c r="AD737">
        <v>6.0699999999999997E-2</v>
      </c>
      <c r="AE737">
        <v>1765</v>
      </c>
      <c r="AF737">
        <v>1.1000000000000001E-3</v>
      </c>
      <c r="AG737">
        <v>1.38E-2</v>
      </c>
      <c r="AH737">
        <v>327360.82640000002</v>
      </c>
      <c r="AI737">
        <v>1.5299999999999999E-2</v>
      </c>
      <c r="AJ737">
        <v>6.1800000000000001E-2</v>
      </c>
      <c r="AK737">
        <v>19832</v>
      </c>
      <c r="AL737">
        <v>-0.1056</v>
      </c>
      <c r="AM737">
        <v>-0.1002</v>
      </c>
      <c r="AN737">
        <v>0.285538342</v>
      </c>
      <c r="AO737">
        <v>1.52E-2</v>
      </c>
      <c r="AP737">
        <v>2.3900000000000001E-2</v>
      </c>
    </row>
    <row r="738" spans="1:42">
      <c r="A738">
        <v>202001</v>
      </c>
      <c r="B738" t="s">
        <v>2008</v>
      </c>
      <c r="C738" t="s">
        <v>2177</v>
      </c>
      <c r="D738" t="s">
        <v>2178</v>
      </c>
      <c r="E738" s="6">
        <f t="shared" si="22"/>
        <v>43831</v>
      </c>
      <c r="F738" s="6" t="str">
        <f t="shared" si="23"/>
        <v>New jersey-43861</v>
      </c>
      <c r="G738">
        <v>379900</v>
      </c>
      <c r="H738">
        <v>1.1999999999999999E-3</v>
      </c>
      <c r="I738">
        <v>0.1012</v>
      </c>
      <c r="J738">
        <v>35059</v>
      </c>
      <c r="K738">
        <v>-8.2600000000000007E-2</v>
      </c>
      <c r="L738">
        <v>-0.16020000000000001</v>
      </c>
      <c r="M738">
        <v>83.5</v>
      </c>
      <c r="N738">
        <v>6.3694267999999998E-2</v>
      </c>
      <c r="O738">
        <v>3.0864197999999999E-2</v>
      </c>
      <c r="P738">
        <v>12848</v>
      </c>
      <c r="Q738">
        <v>0.81159999999999999</v>
      </c>
      <c r="R738">
        <v>-0.10199999999999999</v>
      </c>
      <c r="S738">
        <v>444</v>
      </c>
      <c r="T738">
        <v>0.56340000000000001</v>
      </c>
      <c r="U738">
        <v>0.13270000000000001</v>
      </c>
      <c r="V738">
        <v>6320</v>
      </c>
      <c r="W738">
        <v>0.36799999999999999</v>
      </c>
      <c r="X738">
        <v>-0.20280000000000001</v>
      </c>
      <c r="Y738">
        <v>1943</v>
      </c>
      <c r="Z738">
        <v>-6.5000000000000002E-2</v>
      </c>
      <c r="AA738">
        <v>1.3438000000000001</v>
      </c>
      <c r="AB738">
        <v>78.5625</v>
      </c>
      <c r="AC738">
        <v>0.10780000000000001</v>
      </c>
      <c r="AD738">
        <v>1.3287</v>
      </c>
      <c r="AE738">
        <v>899</v>
      </c>
      <c r="AF738">
        <v>5.2699999999999997E-2</v>
      </c>
      <c r="AG738">
        <v>0.49830000000000002</v>
      </c>
      <c r="AH738">
        <v>578937.46770000004</v>
      </c>
      <c r="AI738">
        <v>5.3499999999999999E-2</v>
      </c>
      <c r="AJ738">
        <v>0.12670000000000001</v>
      </c>
      <c r="AK738">
        <v>37002</v>
      </c>
      <c r="AL738">
        <v>-8.1699999999999995E-2</v>
      </c>
      <c r="AM738">
        <v>-0.13100000000000001</v>
      </c>
      <c r="AN738">
        <v>5.5420862000000001E-2</v>
      </c>
      <c r="AO738">
        <v>1E-3</v>
      </c>
      <c r="AP738">
        <v>3.56E-2</v>
      </c>
    </row>
    <row r="739" spans="1:42">
      <c r="A739">
        <v>202001</v>
      </c>
      <c r="B739" t="s">
        <v>2008</v>
      </c>
      <c r="C739" t="s">
        <v>2197</v>
      </c>
      <c r="D739" t="s">
        <v>2198</v>
      </c>
      <c r="E739" s="6">
        <f t="shared" si="22"/>
        <v>43831</v>
      </c>
      <c r="F739" s="6" t="str">
        <f t="shared" si="23"/>
        <v>Delaware-43861</v>
      </c>
      <c r="G739">
        <v>325400</v>
      </c>
      <c r="H739">
        <v>1.6899999999999998E-2</v>
      </c>
      <c r="I739">
        <v>8.8300000000000003E-2</v>
      </c>
      <c r="J739">
        <v>3603</v>
      </c>
      <c r="K739">
        <v>-6.3700000000000007E-2</v>
      </c>
      <c r="L739">
        <v>-0.2097</v>
      </c>
      <c r="M739">
        <v>109</v>
      </c>
      <c r="N739">
        <v>0.101010101</v>
      </c>
      <c r="O739">
        <v>-3.1111111E-2</v>
      </c>
      <c r="P739">
        <v>1008</v>
      </c>
      <c r="Q739">
        <v>0.63639999999999997</v>
      </c>
      <c r="R739">
        <v>-0.17649999999999999</v>
      </c>
      <c r="S739">
        <v>192</v>
      </c>
      <c r="T739">
        <v>1.5263</v>
      </c>
      <c r="U739">
        <v>0.45450000000000002</v>
      </c>
      <c r="V739">
        <v>580</v>
      </c>
      <c r="W739">
        <v>0.20830000000000001</v>
      </c>
      <c r="X739">
        <v>-0.22040000000000001</v>
      </c>
      <c r="Y739">
        <v>336</v>
      </c>
      <c r="Z739">
        <v>-8.6999999999999994E-2</v>
      </c>
      <c r="AA739">
        <v>0.7056</v>
      </c>
      <c r="AB739">
        <v>153.41409250000001</v>
      </c>
      <c r="AC739">
        <v>1.37E-2</v>
      </c>
      <c r="AD739">
        <v>8.5800000000000001E-2</v>
      </c>
      <c r="AE739">
        <v>1961</v>
      </c>
      <c r="AF739">
        <v>-2E-3</v>
      </c>
      <c r="AG739">
        <v>6.0600000000000001E-2</v>
      </c>
      <c r="AH739">
        <v>427202.94990000001</v>
      </c>
      <c r="AI739">
        <v>1.21E-2</v>
      </c>
      <c r="AJ739">
        <v>0.112</v>
      </c>
      <c r="AK739">
        <v>3939</v>
      </c>
      <c r="AL739">
        <v>-6.5699999999999995E-2</v>
      </c>
      <c r="AM739">
        <v>-0.17180000000000001</v>
      </c>
      <c r="AN739">
        <v>9.3255619999999997E-2</v>
      </c>
      <c r="AO739">
        <v>-2.3999999999999998E-3</v>
      </c>
      <c r="AP739">
        <v>0.05</v>
      </c>
    </row>
    <row r="740" spans="1:42">
      <c r="A740">
        <v>202001</v>
      </c>
      <c r="B740" t="s">
        <v>2008</v>
      </c>
      <c r="C740" t="s">
        <v>2209</v>
      </c>
      <c r="D740" t="s">
        <v>2210</v>
      </c>
      <c r="E740" s="6">
        <f t="shared" si="22"/>
        <v>43831</v>
      </c>
      <c r="F740" s="6" t="str">
        <f t="shared" si="23"/>
        <v>Missouri-43861</v>
      </c>
      <c r="G740">
        <v>198250</v>
      </c>
      <c r="H740">
        <v>-3.8E-3</v>
      </c>
      <c r="I740">
        <v>5.3100000000000001E-2</v>
      </c>
      <c r="J740">
        <v>19107</v>
      </c>
      <c r="K740">
        <v>-9.7000000000000003E-2</v>
      </c>
      <c r="L740">
        <v>-0.1439</v>
      </c>
      <c r="M740">
        <v>91.5</v>
      </c>
      <c r="N740">
        <v>0.109090909</v>
      </c>
      <c r="O740">
        <v>-3.6842105E-2</v>
      </c>
      <c r="P740">
        <v>5472</v>
      </c>
      <c r="Q740">
        <v>0.29299999999999998</v>
      </c>
      <c r="R740">
        <v>-0.15559999999999999</v>
      </c>
      <c r="S740">
        <v>196</v>
      </c>
      <c r="T740">
        <v>-0.3553</v>
      </c>
      <c r="U740">
        <v>-0.1404</v>
      </c>
      <c r="V740">
        <v>3188</v>
      </c>
      <c r="W740">
        <v>0.1024</v>
      </c>
      <c r="X740">
        <v>-0.12609999999999999</v>
      </c>
      <c r="Y740">
        <v>7617</v>
      </c>
      <c r="Z740">
        <v>-8.0299999999999996E-2</v>
      </c>
      <c r="AA740">
        <v>0.69230000000000003</v>
      </c>
      <c r="AB740">
        <v>108.3960459</v>
      </c>
      <c r="AC740">
        <v>-1.5E-3</v>
      </c>
      <c r="AD740">
        <v>7.6200000000000004E-2</v>
      </c>
      <c r="AE740">
        <v>1737</v>
      </c>
      <c r="AF740">
        <v>2.9999999999999997E-4</v>
      </c>
      <c r="AG740">
        <v>2.5999999999999999E-2</v>
      </c>
      <c r="AH740">
        <v>274089.29920000001</v>
      </c>
      <c r="AI740">
        <v>6.6E-3</v>
      </c>
      <c r="AJ740">
        <v>5.7200000000000001E-2</v>
      </c>
      <c r="AK740">
        <v>26724</v>
      </c>
      <c r="AL740">
        <v>-9.2299999999999993E-2</v>
      </c>
      <c r="AM740">
        <v>-3.5000000000000001E-3</v>
      </c>
      <c r="AN740">
        <v>0.39864970999999999</v>
      </c>
      <c r="AO740">
        <v>7.3000000000000001E-3</v>
      </c>
      <c r="AP740">
        <v>0.19700000000000001</v>
      </c>
    </row>
    <row r="741" spans="1:42">
      <c r="A741">
        <v>202001</v>
      </c>
      <c r="B741" t="s">
        <v>2008</v>
      </c>
      <c r="C741" t="s">
        <v>2201</v>
      </c>
      <c r="D741" t="s">
        <v>2202</v>
      </c>
      <c r="E741" s="6">
        <f t="shared" si="22"/>
        <v>43831</v>
      </c>
      <c r="F741" s="6" t="str">
        <f t="shared" si="23"/>
        <v>Montana-43861</v>
      </c>
      <c r="G741">
        <v>349000</v>
      </c>
      <c r="H741">
        <v>-2E-3</v>
      </c>
      <c r="I741">
        <v>2.06E-2</v>
      </c>
      <c r="J741">
        <v>4955</v>
      </c>
      <c r="K741">
        <v>-0.1004</v>
      </c>
      <c r="L741">
        <v>-0.25259999999999999</v>
      </c>
      <c r="M741">
        <v>134</v>
      </c>
      <c r="N741">
        <v>8.0645161000000007E-2</v>
      </c>
      <c r="O741">
        <v>-6.2937063000000001E-2</v>
      </c>
      <c r="P741">
        <v>1020</v>
      </c>
      <c r="Q741">
        <v>0.28789999999999999</v>
      </c>
      <c r="R741">
        <v>-0.45860000000000001</v>
      </c>
      <c r="S741">
        <v>36</v>
      </c>
      <c r="T741">
        <v>0.5</v>
      </c>
      <c r="U741">
        <v>-0.25</v>
      </c>
      <c r="V741">
        <v>444</v>
      </c>
      <c r="W741">
        <v>7.7700000000000005E-2</v>
      </c>
      <c r="X741">
        <v>-0.28849999999999998</v>
      </c>
      <c r="Y741">
        <v>1605</v>
      </c>
      <c r="Z741">
        <v>0.29849999999999999</v>
      </c>
      <c r="AA741">
        <v>0.40789999999999998</v>
      </c>
      <c r="AB741">
        <v>174.19680650000001</v>
      </c>
      <c r="AC741">
        <v>4.3E-3</v>
      </c>
      <c r="AD741">
        <v>9.2100000000000001E-2</v>
      </c>
      <c r="AE741">
        <v>2133.5</v>
      </c>
      <c r="AF741">
        <v>-3.0000000000000001E-3</v>
      </c>
      <c r="AG741">
        <v>1.0200000000000001E-2</v>
      </c>
      <c r="AH741">
        <v>656124.55729999999</v>
      </c>
      <c r="AI741">
        <v>4.3700000000000003E-2</v>
      </c>
      <c r="AJ741">
        <v>8.4500000000000006E-2</v>
      </c>
      <c r="AK741">
        <v>6560</v>
      </c>
      <c r="AL741">
        <v>-2.7300000000000001E-2</v>
      </c>
      <c r="AM741">
        <v>-0.15570000000000001</v>
      </c>
      <c r="AN741">
        <v>0.32391523700000002</v>
      </c>
      <c r="AO741">
        <v>9.9500000000000005E-2</v>
      </c>
      <c r="AP741">
        <v>0.152</v>
      </c>
    </row>
    <row r="742" spans="1:42">
      <c r="A742">
        <v>202001</v>
      </c>
      <c r="B742" t="s">
        <v>2008</v>
      </c>
      <c r="C742" t="s">
        <v>2161</v>
      </c>
      <c r="D742" t="s">
        <v>2162</v>
      </c>
      <c r="E742" s="6">
        <f t="shared" si="22"/>
        <v>43831</v>
      </c>
      <c r="F742" s="6" t="str">
        <f t="shared" si="23"/>
        <v>Colorado-43861</v>
      </c>
      <c r="G742">
        <v>494000</v>
      </c>
      <c r="H742">
        <v>0.04</v>
      </c>
      <c r="I742">
        <v>9.7799999999999998E-2</v>
      </c>
      <c r="J742">
        <v>16971</v>
      </c>
      <c r="K742">
        <v>-0.19420000000000001</v>
      </c>
      <c r="L742">
        <v>-0.13370000000000001</v>
      </c>
      <c r="M742">
        <v>95</v>
      </c>
      <c r="N742">
        <v>0.13095238100000001</v>
      </c>
      <c r="O742">
        <v>0.111111111</v>
      </c>
      <c r="P742">
        <v>6456</v>
      </c>
      <c r="Q742">
        <v>0.2135</v>
      </c>
      <c r="R742">
        <v>-0.25140000000000001</v>
      </c>
      <c r="S742">
        <v>700</v>
      </c>
      <c r="T742">
        <v>5.4199999999999998E-2</v>
      </c>
      <c r="U742">
        <v>0.129</v>
      </c>
      <c r="V742">
        <v>3304</v>
      </c>
      <c r="W742">
        <v>5.6300000000000003E-2</v>
      </c>
      <c r="X742">
        <v>-0.29099999999999998</v>
      </c>
      <c r="Y742">
        <v>8125</v>
      </c>
      <c r="Z742">
        <v>-0.123</v>
      </c>
      <c r="AA742">
        <v>-5.3999999999999999E-2</v>
      </c>
      <c r="AB742">
        <v>212.25</v>
      </c>
      <c r="AC742">
        <v>3.3500000000000002E-2</v>
      </c>
      <c r="AD742">
        <v>0.1221</v>
      </c>
      <c r="AE742">
        <v>2248.5</v>
      </c>
      <c r="AF742">
        <v>-1.5299999999999999E-2</v>
      </c>
      <c r="AG742">
        <v>-4.0899999999999999E-2</v>
      </c>
      <c r="AH742">
        <v>1004668.737</v>
      </c>
      <c r="AI742">
        <v>9.01E-2</v>
      </c>
      <c r="AJ742">
        <v>0.1033</v>
      </c>
      <c r="AK742">
        <v>25096</v>
      </c>
      <c r="AL742">
        <v>-0.17249999999999999</v>
      </c>
      <c r="AM742">
        <v>-0.1094</v>
      </c>
      <c r="AN742">
        <v>0.478757881</v>
      </c>
      <c r="AO742">
        <v>3.8899999999999997E-2</v>
      </c>
      <c r="AP742">
        <v>4.0300000000000002E-2</v>
      </c>
    </row>
    <row r="743" spans="1:42">
      <c r="A743">
        <v>202001</v>
      </c>
      <c r="B743" t="s">
        <v>2008</v>
      </c>
      <c r="C743" t="s">
        <v>2123</v>
      </c>
      <c r="D743" t="s">
        <v>2124</v>
      </c>
      <c r="E743" s="6">
        <f t="shared" si="22"/>
        <v>43831</v>
      </c>
      <c r="F743" s="6" t="str">
        <f t="shared" si="23"/>
        <v>Ohio-43861</v>
      </c>
      <c r="G743">
        <v>176500</v>
      </c>
      <c r="H743">
        <v>8.8999999999999999E-3</v>
      </c>
      <c r="I743">
        <v>6.9699999999999998E-2</v>
      </c>
      <c r="J743">
        <v>25211</v>
      </c>
      <c r="K743">
        <v>-0.1043</v>
      </c>
      <c r="L743">
        <v>-0.1474</v>
      </c>
      <c r="M743">
        <v>79</v>
      </c>
      <c r="N743">
        <v>0.144927536</v>
      </c>
      <c r="O743">
        <v>-2.4691358E-2</v>
      </c>
      <c r="P743">
        <v>9920</v>
      </c>
      <c r="Q743">
        <v>0.34129999999999999</v>
      </c>
      <c r="R743">
        <v>-5.74E-2</v>
      </c>
      <c r="S743">
        <v>320</v>
      </c>
      <c r="T743">
        <v>0</v>
      </c>
      <c r="U743">
        <v>0.1429</v>
      </c>
      <c r="V743">
        <v>6232</v>
      </c>
      <c r="W743">
        <v>0.1026</v>
      </c>
      <c r="X743">
        <v>-5.1200000000000002E-2</v>
      </c>
      <c r="Y743">
        <v>12632</v>
      </c>
      <c r="Z743">
        <v>-8.9099999999999999E-2</v>
      </c>
      <c r="AA743">
        <v>6.4799999999999996E-2</v>
      </c>
      <c r="AB743">
        <v>93.330832950000001</v>
      </c>
      <c r="AC743">
        <v>4.0000000000000002E-4</v>
      </c>
      <c r="AD743">
        <v>5.8099999999999999E-2</v>
      </c>
      <c r="AE743">
        <v>1664</v>
      </c>
      <c r="AF743">
        <v>-6.8999999999999999E-3</v>
      </c>
      <c r="AG743">
        <v>1.46E-2</v>
      </c>
      <c r="AH743">
        <v>255157.20550000001</v>
      </c>
      <c r="AI743">
        <v>1.2999999999999999E-2</v>
      </c>
      <c r="AJ743">
        <v>4.1399999999999999E-2</v>
      </c>
      <c r="AK743">
        <v>37843</v>
      </c>
      <c r="AL743">
        <v>-9.9299999999999999E-2</v>
      </c>
      <c r="AM743">
        <v>-8.6599999999999996E-2</v>
      </c>
      <c r="AN743">
        <v>0.50105112799999996</v>
      </c>
      <c r="AO743">
        <v>8.3999999999999995E-3</v>
      </c>
      <c r="AP743">
        <v>9.9900000000000003E-2</v>
      </c>
    </row>
    <row r="744" spans="1:42">
      <c r="A744">
        <v>202001</v>
      </c>
      <c r="B744" t="s">
        <v>2008</v>
      </c>
      <c r="C744" t="s">
        <v>2165</v>
      </c>
      <c r="D744" t="s">
        <v>2166</v>
      </c>
      <c r="E744" s="6">
        <f t="shared" si="22"/>
        <v>43831</v>
      </c>
      <c r="F744" s="6" t="str">
        <f t="shared" si="23"/>
        <v>New york-43861</v>
      </c>
      <c r="G744">
        <v>469694</v>
      </c>
      <c r="H744">
        <v>-6.9999999999999999E-4</v>
      </c>
      <c r="I744">
        <v>9.3600000000000003E-2</v>
      </c>
      <c r="J744">
        <v>56857</v>
      </c>
      <c r="K744">
        <v>-9.0899999999999995E-2</v>
      </c>
      <c r="L744">
        <v>-7.1499999999999994E-2</v>
      </c>
      <c r="M744">
        <v>102</v>
      </c>
      <c r="N744">
        <v>7.9365079000000005E-2</v>
      </c>
      <c r="O744">
        <v>-9.7087379999999997E-3</v>
      </c>
      <c r="P744">
        <v>14680</v>
      </c>
      <c r="Q744">
        <v>0.68269999999999997</v>
      </c>
      <c r="R744">
        <v>-0.09</v>
      </c>
      <c r="S744">
        <v>524</v>
      </c>
      <c r="T744">
        <v>0.4556</v>
      </c>
      <c r="U744">
        <v>-0.14380000000000001</v>
      </c>
      <c r="V744">
        <v>8736</v>
      </c>
      <c r="W744">
        <v>0.25009999999999999</v>
      </c>
      <c r="X744">
        <v>-4.1700000000000001E-2</v>
      </c>
      <c r="Y744">
        <v>23875</v>
      </c>
      <c r="Z744">
        <v>-7.4399999999999994E-2</v>
      </c>
      <c r="AA744">
        <v>1.2228000000000001</v>
      </c>
      <c r="AB744">
        <v>160.1282051</v>
      </c>
      <c r="AC744">
        <v>1.4200000000000001E-2</v>
      </c>
      <c r="AD744">
        <v>0.105</v>
      </c>
      <c r="AE744">
        <v>1468.5</v>
      </c>
      <c r="AF744">
        <v>-3.3999999999999998E-3</v>
      </c>
      <c r="AG744">
        <v>-1.21E-2</v>
      </c>
      <c r="AH744">
        <v>1068261.432</v>
      </c>
      <c r="AI744">
        <v>5.1000000000000004E-3</v>
      </c>
      <c r="AJ744">
        <v>4.24E-2</v>
      </c>
      <c r="AK744">
        <v>80732</v>
      </c>
      <c r="AL744">
        <v>-8.6099999999999996E-2</v>
      </c>
      <c r="AM744">
        <v>0.1216</v>
      </c>
      <c r="AN744">
        <v>0.419913115</v>
      </c>
      <c r="AO744">
        <v>7.4999999999999997E-3</v>
      </c>
      <c r="AP744">
        <v>0.2445</v>
      </c>
    </row>
    <row r="745" spans="1:42">
      <c r="A745">
        <v>202001</v>
      </c>
      <c r="B745" t="s">
        <v>2008</v>
      </c>
      <c r="C745" t="s">
        <v>2217</v>
      </c>
      <c r="D745" t="s">
        <v>2218</v>
      </c>
      <c r="E745" s="6">
        <f t="shared" si="22"/>
        <v>43831</v>
      </c>
      <c r="F745" s="6" t="str">
        <f t="shared" si="23"/>
        <v>Nebraska-43861</v>
      </c>
      <c r="G745">
        <v>235449.5</v>
      </c>
      <c r="H745">
        <v>2.6100000000000002E-2</v>
      </c>
      <c r="I745">
        <v>2.8199999999999999E-2</v>
      </c>
      <c r="J745">
        <v>4901</v>
      </c>
      <c r="K745">
        <v>-9.7799999999999998E-2</v>
      </c>
      <c r="L745">
        <v>2.3800000000000002E-2</v>
      </c>
      <c r="M745">
        <v>86.5</v>
      </c>
      <c r="N745">
        <v>0.19310344800000001</v>
      </c>
      <c r="O745">
        <v>0.21830985899999999</v>
      </c>
      <c r="P745">
        <v>1624</v>
      </c>
      <c r="Q745">
        <v>0.2303</v>
      </c>
      <c r="R745">
        <v>-0.1731</v>
      </c>
      <c r="S745">
        <v>72</v>
      </c>
      <c r="T745">
        <v>0.8</v>
      </c>
      <c r="U745">
        <v>5.8799999999999998E-2</v>
      </c>
      <c r="V745">
        <v>560</v>
      </c>
      <c r="W745">
        <v>-0.20899999999999999</v>
      </c>
      <c r="X745">
        <v>-0.32690000000000002</v>
      </c>
      <c r="Y745">
        <v>2313</v>
      </c>
      <c r="Z745">
        <v>-6.88E-2</v>
      </c>
      <c r="AA745">
        <v>1.5418000000000001</v>
      </c>
      <c r="AB745">
        <v>117.77326189999999</v>
      </c>
      <c r="AC745">
        <v>2.52E-2</v>
      </c>
      <c r="AD745">
        <v>1.23E-2</v>
      </c>
      <c r="AE745">
        <v>1871</v>
      </c>
      <c r="AF745">
        <v>-1.2999999999999999E-3</v>
      </c>
      <c r="AG745">
        <v>7.0099999999999996E-2</v>
      </c>
      <c r="AH745">
        <v>283004.2855</v>
      </c>
      <c r="AI745">
        <v>1.83E-2</v>
      </c>
      <c r="AJ745">
        <v>1.7399999999999999E-2</v>
      </c>
      <c r="AK745">
        <v>7214</v>
      </c>
      <c r="AL745">
        <v>-8.8700000000000001E-2</v>
      </c>
      <c r="AM745">
        <v>0.26629999999999998</v>
      </c>
      <c r="AN745">
        <v>0.47194450100000002</v>
      </c>
      <c r="AO745">
        <v>1.47E-2</v>
      </c>
      <c r="AP745">
        <v>0.28179999999999999</v>
      </c>
    </row>
    <row r="746" spans="1:42">
      <c r="A746">
        <v>202001</v>
      </c>
      <c r="B746" t="s">
        <v>2008</v>
      </c>
      <c r="C746" t="s">
        <v>2203</v>
      </c>
      <c r="D746" t="s">
        <v>2204</v>
      </c>
      <c r="E746" s="6">
        <f t="shared" si="22"/>
        <v>43831</v>
      </c>
      <c r="F746" s="6" t="str">
        <f t="shared" si="23"/>
        <v>West virginia-43861</v>
      </c>
      <c r="G746">
        <v>159900</v>
      </c>
      <c r="H746">
        <v>-2.6200000000000001E-2</v>
      </c>
      <c r="I746">
        <v>-3.09E-2</v>
      </c>
      <c r="J746">
        <v>6699</v>
      </c>
      <c r="K746">
        <v>-8.5000000000000006E-2</v>
      </c>
      <c r="L746">
        <v>-0.1019</v>
      </c>
      <c r="M746">
        <v>114</v>
      </c>
      <c r="N746">
        <v>3.1674208000000002E-2</v>
      </c>
      <c r="O746">
        <v>-5.7851239999999998E-2</v>
      </c>
      <c r="P746">
        <v>1468</v>
      </c>
      <c r="Q746">
        <v>0.59570000000000001</v>
      </c>
      <c r="R746">
        <v>1.66E-2</v>
      </c>
      <c r="S746">
        <v>60</v>
      </c>
      <c r="T746">
        <v>0.5</v>
      </c>
      <c r="U746">
        <v>0.15379999999999999</v>
      </c>
      <c r="V746">
        <v>980</v>
      </c>
      <c r="W746">
        <v>0.2374</v>
      </c>
      <c r="X746">
        <v>7.46E-2</v>
      </c>
      <c r="Y746">
        <v>1332</v>
      </c>
      <c r="Z746">
        <v>-4.9299999999999997E-2</v>
      </c>
      <c r="AA746">
        <v>5.9700000000000003E-2</v>
      </c>
      <c r="AB746">
        <v>81.830167309999993</v>
      </c>
      <c r="AC746">
        <v>-1.47E-2</v>
      </c>
      <c r="AD746">
        <v>-1.9699999999999999E-2</v>
      </c>
      <c r="AE746">
        <v>1647</v>
      </c>
      <c r="AF746">
        <v>-1.0800000000000001E-2</v>
      </c>
      <c r="AG746">
        <v>-1.23E-2</v>
      </c>
      <c r="AH746">
        <v>225900.89309999999</v>
      </c>
      <c r="AI746">
        <v>2.7000000000000001E-3</v>
      </c>
      <c r="AJ746">
        <v>-6.1999999999999998E-3</v>
      </c>
      <c r="AK746">
        <v>8031</v>
      </c>
      <c r="AL746">
        <v>-7.9200000000000007E-2</v>
      </c>
      <c r="AM746">
        <v>-7.8600000000000003E-2</v>
      </c>
      <c r="AN746">
        <v>0.198835647</v>
      </c>
      <c r="AO746">
        <v>7.4999999999999997E-3</v>
      </c>
      <c r="AP746">
        <v>3.0300000000000001E-2</v>
      </c>
    </row>
    <row r="747" spans="1:42">
      <c r="A747">
        <v>202001</v>
      </c>
      <c r="B747" t="s">
        <v>2008</v>
      </c>
      <c r="C747" t="s">
        <v>2143</v>
      </c>
      <c r="D747" t="s">
        <v>2144</v>
      </c>
      <c r="E747" s="6">
        <f t="shared" si="22"/>
        <v>43831</v>
      </c>
      <c r="F747" s="6" t="str">
        <f t="shared" si="23"/>
        <v>Mississippi-43861</v>
      </c>
      <c r="G747">
        <v>198850</v>
      </c>
      <c r="H747">
        <v>5.0000000000000001E-4</v>
      </c>
      <c r="I747">
        <v>4.9599999999999998E-2</v>
      </c>
      <c r="J747">
        <v>9466</v>
      </c>
      <c r="K747">
        <v>-6.6100000000000006E-2</v>
      </c>
      <c r="L747">
        <v>-0.10979999999999999</v>
      </c>
      <c r="M747">
        <v>105</v>
      </c>
      <c r="N747">
        <v>4.4776119000000003E-2</v>
      </c>
      <c r="O747">
        <v>-9.8712445999999995E-2</v>
      </c>
      <c r="P747">
        <v>2316</v>
      </c>
      <c r="Q747">
        <v>0.30409999999999998</v>
      </c>
      <c r="R747">
        <v>-8.9599999999999999E-2</v>
      </c>
      <c r="S747">
        <v>108</v>
      </c>
      <c r="T747">
        <v>0.6875</v>
      </c>
      <c r="U747">
        <v>-0.129</v>
      </c>
      <c r="V747">
        <v>1560</v>
      </c>
      <c r="W747">
        <v>0.254</v>
      </c>
      <c r="X747">
        <v>-0.1447</v>
      </c>
      <c r="Y747">
        <v>2176</v>
      </c>
      <c r="Z747">
        <v>-2.9399999999999999E-2</v>
      </c>
      <c r="AA747">
        <v>0.24909999999999999</v>
      </c>
      <c r="AB747">
        <v>96.095235750000001</v>
      </c>
      <c r="AC747">
        <v>5.7000000000000002E-3</v>
      </c>
      <c r="AD747">
        <v>4.99E-2</v>
      </c>
      <c r="AE747">
        <v>1971.5</v>
      </c>
      <c r="AF747">
        <v>-2.3E-3</v>
      </c>
      <c r="AG747">
        <v>3.44E-2</v>
      </c>
      <c r="AH747">
        <v>259511.7329</v>
      </c>
      <c r="AI747">
        <v>-1E-4</v>
      </c>
      <c r="AJ747">
        <v>4.4900000000000002E-2</v>
      </c>
      <c r="AK747">
        <v>11642</v>
      </c>
      <c r="AL747">
        <v>-5.9499999999999997E-2</v>
      </c>
      <c r="AM747">
        <v>-5.9200000000000003E-2</v>
      </c>
      <c r="AN747">
        <v>0.22987534300000001</v>
      </c>
      <c r="AO747">
        <v>8.6999999999999994E-3</v>
      </c>
      <c r="AP747">
        <v>6.6000000000000003E-2</v>
      </c>
    </row>
    <row r="748" spans="1:42">
      <c r="A748">
        <v>202001</v>
      </c>
      <c r="B748" t="s">
        <v>2008</v>
      </c>
      <c r="C748" t="s">
        <v>2135</v>
      </c>
      <c r="D748" t="s">
        <v>2136</v>
      </c>
      <c r="E748" s="6">
        <f t="shared" si="22"/>
        <v>43831</v>
      </c>
      <c r="F748" s="6" t="str">
        <f t="shared" si="23"/>
        <v>Pennsylvania-43861</v>
      </c>
      <c r="G748">
        <v>219000</v>
      </c>
      <c r="H748">
        <v>5.0000000000000001E-4</v>
      </c>
      <c r="I748">
        <v>0.1231</v>
      </c>
      <c r="J748">
        <v>32676</v>
      </c>
      <c r="K748">
        <v>-9.0700000000000003E-2</v>
      </c>
      <c r="L748">
        <v>-0.20960000000000001</v>
      </c>
      <c r="M748">
        <v>99</v>
      </c>
      <c r="N748">
        <v>0.112359551</v>
      </c>
      <c r="O748">
        <v>-1.4925373E-2</v>
      </c>
      <c r="P748">
        <v>9292</v>
      </c>
      <c r="Q748">
        <v>0.3977</v>
      </c>
      <c r="R748">
        <v>-0.2233</v>
      </c>
      <c r="S748">
        <v>552</v>
      </c>
      <c r="T748">
        <v>0.35289999999999999</v>
      </c>
      <c r="U748">
        <v>-6.7599999999999993E-2</v>
      </c>
      <c r="V748">
        <v>6456</v>
      </c>
      <c r="W748">
        <v>0.17299999999999999</v>
      </c>
      <c r="X748">
        <v>-0.1474</v>
      </c>
      <c r="Y748">
        <v>6890</v>
      </c>
      <c r="Z748">
        <v>-6.59E-2</v>
      </c>
      <c r="AA748">
        <v>6.0499999999999998E-2</v>
      </c>
      <c r="AB748">
        <v>107.390625</v>
      </c>
      <c r="AC748">
        <v>-4.7999999999999996E-3</v>
      </c>
      <c r="AD748">
        <v>0.23330000000000001</v>
      </c>
      <c r="AE748">
        <v>1673</v>
      </c>
      <c r="AF748">
        <v>-4.1999999999999997E-3</v>
      </c>
      <c r="AG748">
        <v>0.1618</v>
      </c>
      <c r="AH748">
        <v>322699.10440000001</v>
      </c>
      <c r="AI748">
        <v>1.34E-2</v>
      </c>
      <c r="AJ748">
        <v>0.1115</v>
      </c>
      <c r="AK748">
        <v>39566</v>
      </c>
      <c r="AL748">
        <v>-8.6499999999999994E-2</v>
      </c>
      <c r="AM748">
        <v>-0.1729</v>
      </c>
      <c r="AN748">
        <v>0.21085812200000001</v>
      </c>
      <c r="AO748">
        <v>5.5999999999999999E-3</v>
      </c>
      <c r="AP748">
        <v>5.3699999999999998E-2</v>
      </c>
    </row>
    <row r="749" spans="1:42">
      <c r="A749">
        <v>202001</v>
      </c>
      <c r="B749" t="s">
        <v>2008</v>
      </c>
      <c r="C749" t="s">
        <v>2179</v>
      </c>
      <c r="D749" t="s">
        <v>2180</v>
      </c>
      <c r="E749" s="6">
        <f t="shared" si="22"/>
        <v>43831</v>
      </c>
      <c r="F749" s="6" t="str">
        <f t="shared" si="23"/>
        <v>Maryland-43861</v>
      </c>
      <c r="G749">
        <v>329900</v>
      </c>
      <c r="H749">
        <v>2.7000000000000001E-3</v>
      </c>
      <c r="I749">
        <v>4.7300000000000002E-2</v>
      </c>
      <c r="J749">
        <v>14831</v>
      </c>
      <c r="K749">
        <v>-0.1139</v>
      </c>
      <c r="L749">
        <v>-0.19980000000000001</v>
      </c>
      <c r="M749">
        <v>81</v>
      </c>
      <c r="N749">
        <v>9.4594595000000004E-2</v>
      </c>
      <c r="O749">
        <v>-6.1349689999999997E-3</v>
      </c>
      <c r="P749">
        <v>5480</v>
      </c>
      <c r="Q749">
        <v>0.36320000000000002</v>
      </c>
      <c r="R749">
        <v>-0.1285</v>
      </c>
      <c r="S749">
        <v>364</v>
      </c>
      <c r="T749">
        <v>-0.11650000000000001</v>
      </c>
      <c r="U749">
        <v>-0.1875</v>
      </c>
      <c r="V749">
        <v>3436</v>
      </c>
      <c r="W749">
        <v>1.06E-2</v>
      </c>
      <c r="X749">
        <v>-0.21190000000000001</v>
      </c>
      <c r="Y749">
        <v>2173</v>
      </c>
      <c r="Z749">
        <v>-2.3800000000000002E-2</v>
      </c>
      <c r="AA749">
        <v>-0.1668</v>
      </c>
      <c r="AB749">
        <v>165.24432189999999</v>
      </c>
      <c r="AC749">
        <v>5.5999999999999999E-3</v>
      </c>
      <c r="AD749">
        <v>3.0700000000000002E-2</v>
      </c>
      <c r="AE749">
        <v>1849.5</v>
      </c>
      <c r="AF749">
        <v>-3.5000000000000001E-3</v>
      </c>
      <c r="AG749">
        <v>3.5299999999999998E-2</v>
      </c>
      <c r="AH749">
        <v>448688.66360000003</v>
      </c>
      <c r="AI749">
        <v>1.8700000000000001E-2</v>
      </c>
      <c r="AJ749">
        <v>9.1800000000000007E-2</v>
      </c>
      <c r="AK749">
        <v>17004</v>
      </c>
      <c r="AL749">
        <v>-0.10340000000000001</v>
      </c>
      <c r="AM749">
        <v>-0.1958</v>
      </c>
      <c r="AN749">
        <v>0.14651743</v>
      </c>
      <c r="AO749">
        <v>1.35E-2</v>
      </c>
      <c r="AP749">
        <v>5.7999999999999996E-3</v>
      </c>
    </row>
    <row r="750" spans="1:42">
      <c r="A750">
        <v>202001</v>
      </c>
      <c r="B750" t="s">
        <v>2008</v>
      </c>
      <c r="C750" t="s">
        <v>2149</v>
      </c>
      <c r="D750" t="s">
        <v>2150</v>
      </c>
      <c r="E750" s="6">
        <f t="shared" si="22"/>
        <v>43831</v>
      </c>
      <c r="F750" s="6" t="str">
        <f t="shared" si="23"/>
        <v>Alaska-43861</v>
      </c>
      <c r="G750">
        <v>287000</v>
      </c>
      <c r="H750">
        <v>7.0000000000000001E-3</v>
      </c>
      <c r="I750">
        <v>2.1399999999999999E-2</v>
      </c>
      <c r="J750">
        <v>2298</v>
      </c>
      <c r="K750">
        <v>-0.13539999999999999</v>
      </c>
      <c r="L750">
        <v>-0.1338</v>
      </c>
      <c r="M750">
        <v>107.5</v>
      </c>
      <c r="N750">
        <v>9.3896710000000005E-3</v>
      </c>
      <c r="O750">
        <v>-0.10788381700000001</v>
      </c>
      <c r="P750">
        <v>532</v>
      </c>
      <c r="Q750">
        <v>0.17699999999999999</v>
      </c>
      <c r="R750">
        <v>-0.2611</v>
      </c>
      <c r="S750">
        <v>20</v>
      </c>
      <c r="T750">
        <v>0</v>
      </c>
      <c r="U750">
        <v>-0.44440000000000002</v>
      </c>
      <c r="V750">
        <v>400</v>
      </c>
      <c r="W750">
        <v>2.0400000000000001E-2</v>
      </c>
      <c r="X750">
        <v>-0.13789999999999999</v>
      </c>
      <c r="Y750">
        <v>64</v>
      </c>
      <c r="Z750">
        <v>-0.15790000000000001</v>
      </c>
      <c r="AA750">
        <v>31</v>
      </c>
      <c r="AB750">
        <v>168.41820430000001</v>
      </c>
      <c r="AC750">
        <v>1.26E-2</v>
      </c>
      <c r="AD750">
        <v>1.17E-2</v>
      </c>
      <c r="AE750">
        <v>1683.5</v>
      </c>
      <c r="AF750">
        <v>0</v>
      </c>
      <c r="AG750">
        <v>-1.03E-2</v>
      </c>
      <c r="AH750">
        <v>325070.18310000002</v>
      </c>
      <c r="AI750">
        <v>1.1900000000000001E-2</v>
      </c>
      <c r="AJ750">
        <v>1.3299999999999999E-2</v>
      </c>
      <c r="AK750">
        <v>2362</v>
      </c>
      <c r="AL750">
        <v>-0.1361</v>
      </c>
      <c r="AM750">
        <v>-0.1104</v>
      </c>
      <c r="AN750">
        <v>2.7850304999999999E-2</v>
      </c>
      <c r="AO750">
        <v>-6.9999999999999999E-4</v>
      </c>
      <c r="AP750">
        <v>2.7099999999999999E-2</v>
      </c>
    </row>
    <row r="751" spans="1:42">
      <c r="A751">
        <v>202001</v>
      </c>
      <c r="B751" t="s">
        <v>2008</v>
      </c>
      <c r="C751" t="s">
        <v>2215</v>
      </c>
      <c r="D751" t="s">
        <v>2216</v>
      </c>
      <c r="E751" s="6">
        <f t="shared" si="22"/>
        <v>43831</v>
      </c>
      <c r="F751" s="6" t="str">
        <f t="shared" si="23"/>
        <v>Texas-43861</v>
      </c>
      <c r="G751">
        <v>286500</v>
      </c>
      <c r="H751">
        <v>4.0000000000000001E-3</v>
      </c>
      <c r="I751">
        <v>1.4800000000000001E-2</v>
      </c>
      <c r="J751">
        <v>91150</v>
      </c>
      <c r="K751">
        <v>-6.4100000000000004E-2</v>
      </c>
      <c r="L751">
        <v>-5.7000000000000002E-2</v>
      </c>
      <c r="M751">
        <v>76.5</v>
      </c>
      <c r="N751">
        <v>5.5172414000000003E-2</v>
      </c>
      <c r="O751">
        <v>-4.3749999999999997E-2</v>
      </c>
      <c r="P751">
        <v>33384</v>
      </c>
      <c r="Q751">
        <v>0.35360000000000003</v>
      </c>
      <c r="R751">
        <v>-4.8500000000000001E-2</v>
      </c>
      <c r="S751">
        <v>4644</v>
      </c>
      <c r="T751">
        <v>0.21060000000000001</v>
      </c>
      <c r="U751">
        <v>0.2195</v>
      </c>
      <c r="V751">
        <v>23452</v>
      </c>
      <c r="W751">
        <v>0.19189999999999999</v>
      </c>
      <c r="X751">
        <v>-3.5200000000000002E-2</v>
      </c>
      <c r="Y751">
        <v>29499</v>
      </c>
      <c r="Z751">
        <v>-7.5899999999999995E-2</v>
      </c>
      <c r="AA751">
        <v>0.1188</v>
      </c>
      <c r="AB751">
        <v>131.625</v>
      </c>
      <c r="AC751">
        <v>5.7000000000000002E-3</v>
      </c>
      <c r="AD751">
        <v>4.2299999999999997E-2</v>
      </c>
      <c r="AE751">
        <v>2170</v>
      </c>
      <c r="AF751">
        <v>-3.3999999999999998E-3</v>
      </c>
      <c r="AG751">
        <v>-1.41E-2</v>
      </c>
      <c r="AH751">
        <v>406101.04320000001</v>
      </c>
      <c r="AI751">
        <v>1.0200000000000001E-2</v>
      </c>
      <c r="AJ751">
        <v>3.9600000000000003E-2</v>
      </c>
      <c r="AK751">
        <v>120649</v>
      </c>
      <c r="AL751">
        <v>-6.7000000000000004E-2</v>
      </c>
      <c r="AM751">
        <v>-1.9300000000000001E-2</v>
      </c>
      <c r="AN751">
        <v>0.323631377</v>
      </c>
      <c r="AO751">
        <v>-4.1000000000000003E-3</v>
      </c>
      <c r="AP751">
        <v>5.0900000000000001E-2</v>
      </c>
    </row>
    <row r="752" spans="1:42">
      <c r="A752">
        <v>202001</v>
      </c>
      <c r="B752" t="s">
        <v>2008</v>
      </c>
      <c r="C752" t="s">
        <v>2147</v>
      </c>
      <c r="D752" t="s">
        <v>2148</v>
      </c>
      <c r="E752" s="6">
        <f t="shared" si="22"/>
        <v>43831</v>
      </c>
      <c r="F752" s="6" t="str">
        <f t="shared" si="23"/>
        <v>New hampshire-43861</v>
      </c>
      <c r="G752">
        <v>342500</v>
      </c>
      <c r="H752">
        <v>8.9999999999999993E-3</v>
      </c>
      <c r="I752">
        <v>6.2E-2</v>
      </c>
      <c r="J752">
        <v>3598</v>
      </c>
      <c r="K752">
        <v>-0.14069999999999999</v>
      </c>
      <c r="L752">
        <v>-0.2409</v>
      </c>
      <c r="M752">
        <v>106.5</v>
      </c>
      <c r="N752">
        <v>0.109375</v>
      </c>
      <c r="O752">
        <v>4.9261083999999997E-2</v>
      </c>
      <c r="P752">
        <v>1080</v>
      </c>
      <c r="Q752">
        <v>0.41360000000000002</v>
      </c>
      <c r="R752">
        <v>-0.25409999999999999</v>
      </c>
      <c r="S752">
        <v>56</v>
      </c>
      <c r="T752">
        <v>-0.17649999999999999</v>
      </c>
      <c r="U752">
        <v>0</v>
      </c>
      <c r="V752">
        <v>464</v>
      </c>
      <c r="W752">
        <v>-0.1278</v>
      </c>
      <c r="X752">
        <v>-0.31359999999999999</v>
      </c>
      <c r="Y752">
        <v>1260</v>
      </c>
      <c r="Z752">
        <v>-0.1152</v>
      </c>
      <c r="AA752">
        <v>-1.72E-2</v>
      </c>
      <c r="AB752">
        <v>172.5262936</v>
      </c>
      <c r="AC752">
        <v>1.67E-2</v>
      </c>
      <c r="AD752">
        <v>5.5199999999999999E-2</v>
      </c>
      <c r="AE752">
        <v>1928</v>
      </c>
      <c r="AF752">
        <v>-1.2E-2</v>
      </c>
      <c r="AG752">
        <v>4.1999999999999997E-3</v>
      </c>
      <c r="AH752">
        <v>453017.92800000001</v>
      </c>
      <c r="AI752">
        <v>1.7899999999999999E-2</v>
      </c>
      <c r="AJ752">
        <v>6.4600000000000005E-2</v>
      </c>
      <c r="AK752">
        <v>4858</v>
      </c>
      <c r="AL752">
        <v>-0.13420000000000001</v>
      </c>
      <c r="AM752">
        <v>-0.1933</v>
      </c>
      <c r="AN752">
        <v>0.35019455300000002</v>
      </c>
      <c r="AO752">
        <v>1.01E-2</v>
      </c>
      <c r="AP752">
        <v>7.9699999999999993E-2</v>
      </c>
    </row>
    <row r="753" spans="1:42">
      <c r="A753">
        <v>202001</v>
      </c>
      <c r="B753" t="s">
        <v>2008</v>
      </c>
      <c r="C753" t="s">
        <v>2171</v>
      </c>
      <c r="D753" t="s">
        <v>2172</v>
      </c>
      <c r="E753" s="6">
        <f t="shared" si="22"/>
        <v>43831</v>
      </c>
      <c r="F753" s="6" t="str">
        <f t="shared" si="23"/>
        <v>Minnesota-43861</v>
      </c>
      <c r="G753">
        <v>283681</v>
      </c>
      <c r="H753">
        <v>2.06E-2</v>
      </c>
      <c r="I753">
        <v>1.37E-2</v>
      </c>
      <c r="J753">
        <v>14854</v>
      </c>
      <c r="K753">
        <v>-0.13039999999999999</v>
      </c>
      <c r="L753">
        <v>3.6600000000000001E-2</v>
      </c>
      <c r="M753">
        <v>91</v>
      </c>
      <c r="N753">
        <v>0.159235669</v>
      </c>
      <c r="O753">
        <v>-3.7037037000000002E-2</v>
      </c>
      <c r="P753">
        <v>4596</v>
      </c>
      <c r="Q753">
        <v>0.39779999999999999</v>
      </c>
      <c r="R753">
        <v>-0.1065</v>
      </c>
      <c r="S753">
        <v>192</v>
      </c>
      <c r="T753">
        <v>2.1299999999999999E-2</v>
      </c>
      <c r="U753">
        <v>0.23080000000000001</v>
      </c>
      <c r="V753">
        <v>2220</v>
      </c>
      <c r="W753">
        <v>-2.12E-2</v>
      </c>
      <c r="X753">
        <v>-4.48E-2</v>
      </c>
      <c r="Y753">
        <v>5090</v>
      </c>
      <c r="Z753">
        <v>-0.1229</v>
      </c>
      <c r="AA753">
        <v>-0.18260000000000001</v>
      </c>
      <c r="AB753">
        <v>145.73566650000001</v>
      </c>
      <c r="AC753">
        <v>1.43E-2</v>
      </c>
      <c r="AD753">
        <v>2.9000000000000001E-2</v>
      </c>
      <c r="AE753">
        <v>1964</v>
      </c>
      <c r="AF753">
        <v>5.5999999999999999E-3</v>
      </c>
      <c r="AG753">
        <v>-2.58E-2</v>
      </c>
      <c r="AH753">
        <v>375867.49979999999</v>
      </c>
      <c r="AI753">
        <v>2.75E-2</v>
      </c>
      <c r="AJ753">
        <v>1.6299999999999999E-2</v>
      </c>
      <c r="AK753">
        <v>19944</v>
      </c>
      <c r="AL753">
        <v>-0.1285</v>
      </c>
      <c r="AM753">
        <v>-2.98E-2</v>
      </c>
      <c r="AN753">
        <v>0.342668641</v>
      </c>
      <c r="AO753">
        <v>2.8999999999999998E-3</v>
      </c>
      <c r="AP753">
        <v>-9.1899999999999996E-2</v>
      </c>
    </row>
    <row r="754" spans="1:42">
      <c r="A754">
        <v>202001</v>
      </c>
      <c r="B754" t="s">
        <v>2008</v>
      </c>
      <c r="C754" t="s">
        <v>2175</v>
      </c>
      <c r="D754" t="s">
        <v>2176</v>
      </c>
      <c r="E754" s="6">
        <f t="shared" si="22"/>
        <v>43831</v>
      </c>
      <c r="F754" s="6" t="str">
        <f t="shared" si="23"/>
        <v>Nevada-43861</v>
      </c>
      <c r="G754">
        <v>338500</v>
      </c>
      <c r="H754">
        <v>1.06E-2</v>
      </c>
      <c r="I754">
        <v>4.1500000000000002E-2</v>
      </c>
      <c r="J754">
        <v>10390</v>
      </c>
      <c r="K754">
        <v>-9.7900000000000001E-2</v>
      </c>
      <c r="L754">
        <v>-8.1799999999999998E-2</v>
      </c>
      <c r="M754">
        <v>71</v>
      </c>
      <c r="N754">
        <v>8.3969466000000006E-2</v>
      </c>
      <c r="O754">
        <v>0.100775194</v>
      </c>
      <c r="P754">
        <v>3912</v>
      </c>
      <c r="Q754">
        <v>0.26519999999999999</v>
      </c>
      <c r="R754">
        <v>-0.28039999999999998</v>
      </c>
      <c r="S754">
        <v>364</v>
      </c>
      <c r="T754">
        <v>0.59650000000000003</v>
      </c>
      <c r="U754">
        <v>0.24660000000000001</v>
      </c>
      <c r="V754">
        <v>2504</v>
      </c>
      <c r="W754">
        <v>0.12189999999999999</v>
      </c>
      <c r="X754">
        <v>-0.38990000000000002</v>
      </c>
      <c r="Y754">
        <v>1328</v>
      </c>
      <c r="Z754">
        <v>-4.5999999999999999E-2</v>
      </c>
      <c r="AA754">
        <v>-0.34810000000000002</v>
      </c>
      <c r="AB754">
        <v>180.60001070000001</v>
      </c>
      <c r="AC754">
        <v>4.1000000000000003E-3</v>
      </c>
      <c r="AD754">
        <v>2.5000000000000001E-2</v>
      </c>
      <c r="AE754">
        <v>1878.5</v>
      </c>
      <c r="AF754">
        <v>1.29E-2</v>
      </c>
      <c r="AG754">
        <v>1.5699999999999999E-2</v>
      </c>
      <c r="AH754">
        <v>627696.34369999997</v>
      </c>
      <c r="AI754">
        <v>4.9799999999999997E-2</v>
      </c>
      <c r="AJ754">
        <v>9.4100000000000003E-2</v>
      </c>
      <c r="AK754">
        <v>11718</v>
      </c>
      <c r="AL754">
        <v>-9.2299999999999993E-2</v>
      </c>
      <c r="AM754">
        <v>-0.12239999999999999</v>
      </c>
      <c r="AN754">
        <v>0.12781520699999999</v>
      </c>
      <c r="AO754">
        <v>7.0000000000000001E-3</v>
      </c>
      <c r="AP754">
        <v>-5.2200000000000003E-2</v>
      </c>
    </row>
    <row r="755" spans="1:42">
      <c r="A755">
        <v>202001</v>
      </c>
      <c r="B755" t="s">
        <v>2008</v>
      </c>
      <c r="C755" t="s">
        <v>2129</v>
      </c>
      <c r="D755" t="s">
        <v>2130</v>
      </c>
      <c r="E755" s="6">
        <f t="shared" si="22"/>
        <v>43831</v>
      </c>
      <c r="F755" s="6" t="str">
        <f t="shared" si="23"/>
        <v>Massachusetts-43861</v>
      </c>
      <c r="G755">
        <v>514950</v>
      </c>
      <c r="H755">
        <v>-8.6999999999999994E-3</v>
      </c>
      <c r="I755">
        <v>7.6799999999999993E-2</v>
      </c>
      <c r="J755">
        <v>12108</v>
      </c>
      <c r="K755">
        <v>-0.15290000000000001</v>
      </c>
      <c r="L755">
        <v>-0.18909999999999999</v>
      </c>
      <c r="M755">
        <v>90.5</v>
      </c>
      <c r="N755">
        <v>0.103658537</v>
      </c>
      <c r="O755">
        <v>5.8479532000000001E-2</v>
      </c>
      <c r="P755">
        <v>4916</v>
      </c>
      <c r="Q755">
        <v>0.97270000000000001</v>
      </c>
      <c r="R755">
        <v>-0.14710000000000001</v>
      </c>
      <c r="S755">
        <v>160</v>
      </c>
      <c r="T755">
        <v>0.17649999999999999</v>
      </c>
      <c r="U755">
        <v>-0.1111</v>
      </c>
      <c r="V755">
        <v>2136</v>
      </c>
      <c r="W755">
        <v>0.1459</v>
      </c>
      <c r="X755">
        <v>-0.31190000000000001</v>
      </c>
      <c r="Y755">
        <v>1876</v>
      </c>
      <c r="Z755">
        <v>-9.8500000000000004E-2</v>
      </c>
      <c r="AA755">
        <v>8.5000000000000006E-2</v>
      </c>
      <c r="AB755">
        <v>266.68944099999999</v>
      </c>
      <c r="AC755">
        <v>3.5999999999999999E-3</v>
      </c>
      <c r="AD755">
        <v>7.0400000000000004E-2</v>
      </c>
      <c r="AE755">
        <v>1894</v>
      </c>
      <c r="AF755">
        <v>-6.7999999999999996E-3</v>
      </c>
      <c r="AG755">
        <v>1.7500000000000002E-2</v>
      </c>
      <c r="AH755">
        <v>850048.50890000002</v>
      </c>
      <c r="AI755">
        <v>9.4999999999999998E-3</v>
      </c>
      <c r="AJ755">
        <v>0.1268</v>
      </c>
      <c r="AK755">
        <v>13984</v>
      </c>
      <c r="AL755">
        <v>-0.14599999999999999</v>
      </c>
      <c r="AM755">
        <v>-0.16070000000000001</v>
      </c>
      <c r="AN755">
        <v>0.154938883</v>
      </c>
      <c r="AO755">
        <v>9.4000000000000004E-3</v>
      </c>
      <c r="AP755">
        <v>3.9100000000000003E-2</v>
      </c>
    </row>
    <row r="756" spans="1:42">
      <c r="A756">
        <v>202001</v>
      </c>
      <c r="B756" t="s">
        <v>2008</v>
      </c>
      <c r="C756" t="s">
        <v>2205</v>
      </c>
      <c r="D756" t="s">
        <v>2206</v>
      </c>
      <c r="E756" s="6">
        <f t="shared" si="22"/>
        <v>43831</v>
      </c>
      <c r="F756" s="6" t="str">
        <f t="shared" si="23"/>
        <v>Idaho-43861</v>
      </c>
      <c r="G756">
        <v>374450</v>
      </c>
      <c r="H756">
        <v>2.5899999999999999E-2</v>
      </c>
      <c r="I756">
        <v>0.12280000000000001</v>
      </c>
      <c r="J756">
        <v>5894</v>
      </c>
      <c r="K756">
        <v>-0.1303</v>
      </c>
      <c r="L756">
        <v>-0.1288</v>
      </c>
      <c r="M756">
        <v>84.5</v>
      </c>
      <c r="N756">
        <v>0.104575163</v>
      </c>
      <c r="O756">
        <v>1.8072288999999998E-2</v>
      </c>
      <c r="P756">
        <v>2084</v>
      </c>
      <c r="Q756">
        <v>0.25240000000000001</v>
      </c>
      <c r="R756">
        <v>-0.1487</v>
      </c>
      <c r="S756">
        <v>180</v>
      </c>
      <c r="T756">
        <v>0.40629999999999999</v>
      </c>
      <c r="U756">
        <v>0.15379999999999999</v>
      </c>
      <c r="V756">
        <v>908</v>
      </c>
      <c r="W756">
        <v>-0.30370000000000003</v>
      </c>
      <c r="X756">
        <v>-0.31830000000000003</v>
      </c>
      <c r="Y756">
        <v>635</v>
      </c>
      <c r="Z756">
        <v>-3.5000000000000003E-2</v>
      </c>
      <c r="AA756">
        <v>0.55259999999999998</v>
      </c>
      <c r="AB756">
        <v>173.70998520000001</v>
      </c>
      <c r="AC756">
        <v>1.0999999999999999E-2</v>
      </c>
      <c r="AD756">
        <v>8.6599999999999996E-2</v>
      </c>
      <c r="AE756">
        <v>2200</v>
      </c>
      <c r="AF756">
        <v>9.9000000000000008E-3</v>
      </c>
      <c r="AG756">
        <v>2.4E-2</v>
      </c>
      <c r="AH756">
        <v>613435.04350000003</v>
      </c>
      <c r="AI756">
        <v>6.1699999999999998E-2</v>
      </c>
      <c r="AJ756">
        <v>0.1056</v>
      </c>
      <c r="AK756">
        <v>6529</v>
      </c>
      <c r="AL756">
        <v>-0.12189999999999999</v>
      </c>
      <c r="AM756">
        <v>-8.9899999999999994E-2</v>
      </c>
      <c r="AN756">
        <v>0.107736681</v>
      </c>
      <c r="AO756">
        <v>1.06E-2</v>
      </c>
      <c r="AP756">
        <v>4.7300000000000002E-2</v>
      </c>
    </row>
    <row r="757" spans="1:42">
      <c r="A757">
        <v>202001</v>
      </c>
      <c r="B757" t="s">
        <v>2008</v>
      </c>
      <c r="C757" t="s">
        <v>2141</v>
      </c>
      <c r="D757" t="s">
        <v>2142</v>
      </c>
      <c r="E757" s="6">
        <f t="shared" si="22"/>
        <v>43831</v>
      </c>
      <c r="F757" s="6" t="str">
        <f t="shared" si="23"/>
        <v>New mexico-43861</v>
      </c>
      <c r="G757">
        <v>255950</v>
      </c>
      <c r="H757">
        <v>1.4E-3</v>
      </c>
      <c r="I757">
        <v>6.8900000000000003E-2</v>
      </c>
      <c r="J757">
        <v>6454</v>
      </c>
      <c r="K757">
        <v>-7.4300000000000005E-2</v>
      </c>
      <c r="L757">
        <v>-0.17449999999999999</v>
      </c>
      <c r="M757">
        <v>98.5</v>
      </c>
      <c r="N757">
        <v>7.0652173999999998E-2</v>
      </c>
      <c r="O757">
        <v>-9.6330275000000007E-2</v>
      </c>
      <c r="P757">
        <v>1808</v>
      </c>
      <c r="Q757">
        <v>0.32940000000000003</v>
      </c>
      <c r="R757">
        <v>-0.1358</v>
      </c>
      <c r="S757">
        <v>60</v>
      </c>
      <c r="T757">
        <v>-0.3478</v>
      </c>
      <c r="U757">
        <v>-0.21049999999999999</v>
      </c>
      <c r="V757">
        <v>1000</v>
      </c>
      <c r="W757">
        <v>0.1211</v>
      </c>
      <c r="X757">
        <v>-0.26250000000000001</v>
      </c>
      <c r="Y757">
        <v>2309</v>
      </c>
      <c r="Z757">
        <v>-2.6599999999999999E-2</v>
      </c>
      <c r="AA757">
        <v>0.20569999999999999</v>
      </c>
      <c r="AB757">
        <v>127.942002</v>
      </c>
      <c r="AC757">
        <v>-1.11E-2</v>
      </c>
      <c r="AD757">
        <v>5.8200000000000002E-2</v>
      </c>
      <c r="AE757">
        <v>1952.5</v>
      </c>
      <c r="AF757">
        <v>1.8E-3</v>
      </c>
      <c r="AG757">
        <v>1.2699999999999999E-2</v>
      </c>
      <c r="AH757">
        <v>386404.77470000001</v>
      </c>
      <c r="AI757">
        <v>8.2000000000000007E-3</v>
      </c>
      <c r="AJ757">
        <v>5.8200000000000002E-2</v>
      </c>
      <c r="AK757">
        <v>8763</v>
      </c>
      <c r="AL757">
        <v>-6.2199999999999998E-2</v>
      </c>
      <c r="AM757">
        <v>-9.9699999999999997E-2</v>
      </c>
      <c r="AN757">
        <v>0.35776262800000003</v>
      </c>
      <c r="AO757">
        <v>1.7500000000000002E-2</v>
      </c>
      <c r="AP757">
        <v>0.1128</v>
      </c>
    </row>
    <row r="758" spans="1:42">
      <c r="A758">
        <v>202001</v>
      </c>
      <c r="B758" t="s">
        <v>2008</v>
      </c>
      <c r="C758" t="s">
        <v>2211</v>
      </c>
      <c r="D758" t="s">
        <v>2212</v>
      </c>
      <c r="E758" s="6">
        <f t="shared" si="22"/>
        <v>43831</v>
      </c>
      <c r="F758" s="6" t="str">
        <f t="shared" si="23"/>
        <v>Arkansas-43861</v>
      </c>
      <c r="G758">
        <v>189000</v>
      </c>
      <c r="H758">
        <v>0</v>
      </c>
      <c r="I758">
        <v>5.0599999999999999E-2</v>
      </c>
      <c r="J758">
        <v>12350</v>
      </c>
      <c r="K758">
        <v>-6.1800000000000001E-2</v>
      </c>
      <c r="L758">
        <v>-0.20100000000000001</v>
      </c>
      <c r="M758">
        <v>94</v>
      </c>
      <c r="N758">
        <v>3.2967033E-2</v>
      </c>
      <c r="O758">
        <v>-0.06</v>
      </c>
      <c r="P758">
        <v>3504</v>
      </c>
      <c r="Q758">
        <v>0.373</v>
      </c>
      <c r="R758">
        <v>-0.13009999999999999</v>
      </c>
      <c r="S758">
        <v>156</v>
      </c>
      <c r="T758">
        <v>1.1667000000000001</v>
      </c>
      <c r="U758">
        <v>2.63E-2</v>
      </c>
      <c r="V758">
        <v>1840</v>
      </c>
      <c r="W758">
        <v>0.25679999999999997</v>
      </c>
      <c r="X758">
        <v>-0.19159999999999999</v>
      </c>
      <c r="Y758">
        <v>2511</v>
      </c>
      <c r="Z758">
        <v>-3.2000000000000001E-2</v>
      </c>
      <c r="AA758">
        <v>0.32229999999999998</v>
      </c>
      <c r="AB758">
        <v>96.436539310000001</v>
      </c>
      <c r="AC758">
        <v>-1.5E-3</v>
      </c>
      <c r="AD758">
        <v>5.3199999999999997E-2</v>
      </c>
      <c r="AE758">
        <v>1913</v>
      </c>
      <c r="AF758">
        <v>1.8E-3</v>
      </c>
      <c r="AG758">
        <v>8.6900000000000005E-2</v>
      </c>
      <c r="AH758">
        <v>259488.0626</v>
      </c>
      <c r="AI758">
        <v>4.7000000000000002E-3</v>
      </c>
      <c r="AJ758">
        <v>6.1199999999999997E-2</v>
      </c>
      <c r="AK758">
        <v>14861</v>
      </c>
      <c r="AL758">
        <v>-5.6899999999999999E-2</v>
      </c>
      <c r="AM758">
        <v>-0.14380000000000001</v>
      </c>
      <c r="AN758">
        <v>0.203319838</v>
      </c>
      <c r="AO758">
        <v>6.3E-3</v>
      </c>
      <c r="AP758">
        <v>8.0500000000000002E-2</v>
      </c>
    </row>
    <row r="759" spans="1:42">
      <c r="A759">
        <v>202001</v>
      </c>
      <c r="B759" t="s">
        <v>2008</v>
      </c>
      <c r="C759" t="s">
        <v>2133</v>
      </c>
      <c r="D759" t="s">
        <v>2134</v>
      </c>
      <c r="E759" s="6">
        <f t="shared" si="22"/>
        <v>43831</v>
      </c>
      <c r="F759" s="6" t="str">
        <f t="shared" si="23"/>
        <v>Washington-43861</v>
      </c>
      <c r="G759">
        <v>455450</v>
      </c>
      <c r="H759">
        <v>1.21E-2</v>
      </c>
      <c r="I759">
        <v>5.3199999999999997E-2</v>
      </c>
      <c r="J759">
        <v>11615</v>
      </c>
      <c r="K759">
        <v>-0.1537</v>
      </c>
      <c r="L759">
        <v>-0.223</v>
      </c>
      <c r="M759">
        <v>77</v>
      </c>
      <c r="N759">
        <v>0.1</v>
      </c>
      <c r="O759">
        <v>4.7619047999999997E-2</v>
      </c>
      <c r="P759">
        <v>4688</v>
      </c>
      <c r="Q759">
        <v>0.21329999999999999</v>
      </c>
      <c r="R759">
        <v>-0.34300000000000003</v>
      </c>
      <c r="S759">
        <v>516</v>
      </c>
      <c r="T759">
        <v>-4.4400000000000002E-2</v>
      </c>
      <c r="U759">
        <v>0.37230000000000002</v>
      </c>
      <c r="V759">
        <v>1824</v>
      </c>
      <c r="W759">
        <v>-0.20830000000000001</v>
      </c>
      <c r="X759">
        <v>-0.44929999999999998</v>
      </c>
      <c r="Y759">
        <v>7909</v>
      </c>
      <c r="Z759">
        <v>-0.12189999999999999</v>
      </c>
      <c r="AA759">
        <v>0.47360000000000002</v>
      </c>
      <c r="AB759">
        <v>221.0598794</v>
      </c>
      <c r="AC759">
        <v>-3.0999999999999999E-3</v>
      </c>
      <c r="AD759">
        <v>5.0200000000000002E-2</v>
      </c>
      <c r="AE759">
        <v>2025</v>
      </c>
      <c r="AF759">
        <v>6.4999999999999997E-3</v>
      </c>
      <c r="AG759">
        <v>-5.5999999999999999E-3</v>
      </c>
      <c r="AH759">
        <v>645892.65830000001</v>
      </c>
      <c r="AI759">
        <v>1.8100000000000002E-2</v>
      </c>
      <c r="AJ759">
        <v>5.4800000000000001E-2</v>
      </c>
      <c r="AK759">
        <v>19524</v>
      </c>
      <c r="AL759">
        <v>-0.1411</v>
      </c>
      <c r="AM759">
        <v>-3.9E-2</v>
      </c>
      <c r="AN759">
        <v>0.68092983200000001</v>
      </c>
      <c r="AO759">
        <v>2.46E-2</v>
      </c>
      <c r="AP759">
        <v>0.32190000000000002</v>
      </c>
    </row>
    <row r="760" spans="1:42">
      <c r="A760">
        <v>202001</v>
      </c>
      <c r="B760" t="s">
        <v>2008</v>
      </c>
      <c r="C760" t="s">
        <v>2213</v>
      </c>
      <c r="D760" t="s">
        <v>2214</v>
      </c>
      <c r="E760" s="6">
        <f t="shared" si="22"/>
        <v>43831</v>
      </c>
      <c r="F760" s="6" t="str">
        <f t="shared" si="23"/>
        <v>Alabama-43861</v>
      </c>
      <c r="G760">
        <v>235990</v>
      </c>
      <c r="H760">
        <v>8.3000000000000001E-3</v>
      </c>
      <c r="I760">
        <v>9.7900000000000001E-2</v>
      </c>
      <c r="J760">
        <v>19139</v>
      </c>
      <c r="K760">
        <v>-6.2600000000000003E-2</v>
      </c>
      <c r="L760">
        <v>-0.16009999999999999</v>
      </c>
      <c r="M760">
        <v>98</v>
      </c>
      <c r="N760">
        <v>7.1038250999999997E-2</v>
      </c>
      <c r="O760">
        <v>-9.2592593000000001E-2</v>
      </c>
      <c r="P760">
        <v>5568</v>
      </c>
      <c r="Q760">
        <v>0.36199999999999999</v>
      </c>
      <c r="R760">
        <v>-7.6300000000000007E-2</v>
      </c>
      <c r="S760">
        <v>464</v>
      </c>
      <c r="T760">
        <v>0.14849999999999999</v>
      </c>
      <c r="U760">
        <v>-5.6899999999999999E-2</v>
      </c>
      <c r="V760">
        <v>3416</v>
      </c>
      <c r="W760">
        <v>0.28420000000000001</v>
      </c>
      <c r="X760">
        <v>-0.1095</v>
      </c>
      <c r="Y760">
        <v>3010</v>
      </c>
      <c r="Z760">
        <v>-2.9999999999999997E-4</v>
      </c>
      <c r="AA760">
        <v>1.0134000000000001</v>
      </c>
      <c r="AB760">
        <v>109.2382812</v>
      </c>
      <c r="AC760">
        <v>1.11E-2</v>
      </c>
      <c r="AD760">
        <v>7.4499999999999997E-2</v>
      </c>
      <c r="AE760">
        <v>1979</v>
      </c>
      <c r="AF760">
        <v>5.5999999999999999E-3</v>
      </c>
      <c r="AG760">
        <v>1.67E-2</v>
      </c>
      <c r="AH760">
        <v>309877.77909999999</v>
      </c>
      <c r="AI760">
        <v>1.4500000000000001E-2</v>
      </c>
      <c r="AJ760">
        <v>8.9899999999999994E-2</v>
      </c>
      <c r="AK760">
        <v>22149</v>
      </c>
      <c r="AL760">
        <v>-5.4600000000000003E-2</v>
      </c>
      <c r="AM760">
        <v>-8.7800000000000003E-2</v>
      </c>
      <c r="AN760">
        <v>0.15727049500000001</v>
      </c>
      <c r="AO760">
        <v>9.7999999999999997E-3</v>
      </c>
      <c r="AP760">
        <v>9.1700000000000004E-2</v>
      </c>
    </row>
    <row r="761" spans="1:42">
      <c r="A761">
        <v>202001</v>
      </c>
      <c r="B761" t="s">
        <v>2008</v>
      </c>
      <c r="C761" t="s">
        <v>2137</v>
      </c>
      <c r="D761" t="s">
        <v>2138</v>
      </c>
      <c r="E761" s="6">
        <f t="shared" si="22"/>
        <v>43831</v>
      </c>
      <c r="F761" s="6" t="str">
        <f t="shared" si="23"/>
        <v>Vermont-43861</v>
      </c>
      <c r="G761">
        <v>284950</v>
      </c>
      <c r="H761">
        <v>0</v>
      </c>
      <c r="I761">
        <v>6.9999999999999999E-4</v>
      </c>
      <c r="J761">
        <v>3766</v>
      </c>
      <c r="K761">
        <v>-6.4299999999999996E-2</v>
      </c>
      <c r="L761">
        <v>-0.1767</v>
      </c>
      <c r="M761">
        <v>162</v>
      </c>
      <c r="N761">
        <v>8.7248322000000003E-2</v>
      </c>
      <c r="O761">
        <v>-1.8181817999999999E-2</v>
      </c>
      <c r="P761">
        <v>540</v>
      </c>
      <c r="Q761">
        <v>0.26169999999999999</v>
      </c>
      <c r="R761">
        <v>-0.106</v>
      </c>
      <c r="S761">
        <v>32</v>
      </c>
      <c r="T761">
        <v>1.6667000000000001</v>
      </c>
      <c r="U761">
        <v>0.1429</v>
      </c>
      <c r="V761">
        <v>316</v>
      </c>
      <c r="W761">
        <v>1.2800000000000001E-2</v>
      </c>
      <c r="X761">
        <v>-0.26169999999999999</v>
      </c>
      <c r="Y761">
        <v>580</v>
      </c>
      <c r="Z761">
        <v>-8.6599999999999996E-2</v>
      </c>
      <c r="AA761">
        <v>1.4E-2</v>
      </c>
      <c r="AB761">
        <v>144.74662309999999</v>
      </c>
      <c r="AC761">
        <v>-3.3E-3</v>
      </c>
      <c r="AD761">
        <v>1.95E-2</v>
      </c>
      <c r="AE761">
        <v>1982</v>
      </c>
      <c r="AF761">
        <v>-8.9999999999999993E-3</v>
      </c>
      <c r="AG761">
        <v>-1.0999999999999999E-2</v>
      </c>
      <c r="AH761">
        <v>417803.73149999999</v>
      </c>
      <c r="AI761">
        <v>2.3999999999999998E-3</v>
      </c>
      <c r="AJ761">
        <v>3.2000000000000001E-2</v>
      </c>
      <c r="AK761">
        <v>4346</v>
      </c>
      <c r="AL761">
        <v>-6.7400000000000002E-2</v>
      </c>
      <c r="AM761">
        <v>-0.1555</v>
      </c>
      <c r="AN761">
        <v>0.15400955899999999</v>
      </c>
      <c r="AO761">
        <v>-3.8E-3</v>
      </c>
      <c r="AP761">
        <v>2.9000000000000001E-2</v>
      </c>
    </row>
    <row r="762" spans="1:42">
      <c r="A762">
        <v>202001</v>
      </c>
      <c r="B762" t="s">
        <v>2008</v>
      </c>
      <c r="C762" t="s">
        <v>2127</v>
      </c>
      <c r="D762" t="s">
        <v>2128</v>
      </c>
      <c r="E762" s="6">
        <f t="shared" si="22"/>
        <v>43831</v>
      </c>
      <c r="F762" s="6" t="str">
        <f t="shared" si="23"/>
        <v>Virginia-43861</v>
      </c>
      <c r="G762">
        <v>317171</v>
      </c>
      <c r="H762">
        <v>-3.8999999999999998E-3</v>
      </c>
      <c r="I762">
        <v>9.8400000000000001E-2</v>
      </c>
      <c r="J762">
        <v>24932</v>
      </c>
      <c r="K762">
        <v>-9.1999999999999998E-2</v>
      </c>
      <c r="L762">
        <v>-0.22189999999999999</v>
      </c>
      <c r="M762">
        <v>90.5</v>
      </c>
      <c r="N762">
        <v>0.103658537</v>
      </c>
      <c r="O762">
        <v>-3.7234043000000001E-2</v>
      </c>
      <c r="P762">
        <v>9076</v>
      </c>
      <c r="Q762">
        <v>0.58340000000000003</v>
      </c>
      <c r="R762">
        <v>-0.13070000000000001</v>
      </c>
      <c r="S762">
        <v>784</v>
      </c>
      <c r="T762">
        <v>0.73450000000000004</v>
      </c>
      <c r="U762">
        <v>0.33329999999999999</v>
      </c>
      <c r="V762">
        <v>4272</v>
      </c>
      <c r="W762">
        <v>0.1137</v>
      </c>
      <c r="X762">
        <v>-0.13519999999999999</v>
      </c>
      <c r="Y762">
        <v>7092</v>
      </c>
      <c r="Z762">
        <v>-5.4300000000000001E-2</v>
      </c>
      <c r="AA762">
        <v>2.8400000000000002E-2</v>
      </c>
      <c r="AB762">
        <v>146.4722439</v>
      </c>
      <c r="AC762">
        <v>1.2999999999999999E-3</v>
      </c>
      <c r="AD762">
        <v>6.9099999999999995E-2</v>
      </c>
      <c r="AE762">
        <v>2102.5</v>
      </c>
      <c r="AF762">
        <v>-2.0000000000000001E-4</v>
      </c>
      <c r="AG762">
        <v>5.1299999999999998E-2</v>
      </c>
      <c r="AH762">
        <v>458654.54460000002</v>
      </c>
      <c r="AI762">
        <v>1.43E-2</v>
      </c>
      <c r="AJ762">
        <v>0.14030000000000001</v>
      </c>
      <c r="AK762">
        <v>32024</v>
      </c>
      <c r="AL762">
        <v>-8.3900000000000002E-2</v>
      </c>
      <c r="AM762">
        <v>-0.17749999999999999</v>
      </c>
      <c r="AN762">
        <v>0.28445371400000002</v>
      </c>
      <c r="AO762">
        <v>1.1299999999999999E-2</v>
      </c>
      <c r="AP762">
        <v>6.9199999999999998E-2</v>
      </c>
    </row>
    <row r="763" spans="1:42">
      <c r="A763">
        <v>202001</v>
      </c>
      <c r="B763" t="s">
        <v>2008</v>
      </c>
      <c r="C763" t="s">
        <v>2131</v>
      </c>
      <c r="D763" t="s">
        <v>2132</v>
      </c>
      <c r="E763" s="6">
        <f t="shared" si="22"/>
        <v>43831</v>
      </c>
      <c r="F763" s="6" t="str">
        <f t="shared" si="23"/>
        <v>South carolina-43861</v>
      </c>
      <c r="G763">
        <v>276000</v>
      </c>
      <c r="H763">
        <v>3.5999999999999999E-3</v>
      </c>
      <c r="I763">
        <v>1.9900000000000001E-2</v>
      </c>
      <c r="J763">
        <v>25875</v>
      </c>
      <c r="K763">
        <v>-5.2499999999999998E-2</v>
      </c>
      <c r="L763">
        <v>-8.7300000000000003E-2</v>
      </c>
      <c r="M763">
        <v>92.5</v>
      </c>
      <c r="N763">
        <v>8.8235294000000006E-2</v>
      </c>
      <c r="O763">
        <v>-5.6122448999999998E-2</v>
      </c>
      <c r="P763">
        <v>7608</v>
      </c>
      <c r="Q763">
        <v>0.37830000000000003</v>
      </c>
      <c r="R763">
        <v>-0.1133</v>
      </c>
      <c r="S763">
        <v>860</v>
      </c>
      <c r="T763">
        <v>0.443</v>
      </c>
      <c r="U763">
        <v>-0.16339999999999999</v>
      </c>
      <c r="V763">
        <v>5976</v>
      </c>
      <c r="W763">
        <v>0.25019999999999998</v>
      </c>
      <c r="X763">
        <v>2.0500000000000001E-2</v>
      </c>
      <c r="Y763">
        <v>8379</v>
      </c>
      <c r="Z763">
        <v>-4.5199999999999997E-2</v>
      </c>
      <c r="AA763">
        <v>6.4100000000000004E-2</v>
      </c>
      <c r="AB763">
        <v>109.5234375</v>
      </c>
      <c r="AC763">
        <v>1.01E-2</v>
      </c>
      <c r="AD763">
        <v>-0.10059999999999999</v>
      </c>
      <c r="AE763">
        <v>1501</v>
      </c>
      <c r="AF763">
        <v>-6.3E-3</v>
      </c>
      <c r="AG763">
        <v>-0.156</v>
      </c>
      <c r="AH763">
        <v>417879.1642</v>
      </c>
      <c r="AI763">
        <v>3.8999999999999998E-3</v>
      </c>
      <c r="AJ763">
        <v>4.2700000000000002E-2</v>
      </c>
      <c r="AK763">
        <v>34254</v>
      </c>
      <c r="AL763">
        <v>-5.0700000000000002E-2</v>
      </c>
      <c r="AM763">
        <v>-5.4399999999999997E-2</v>
      </c>
      <c r="AN763">
        <v>0.32382608699999998</v>
      </c>
      <c r="AO763">
        <v>2.5000000000000001E-3</v>
      </c>
      <c r="AP763">
        <v>4.6100000000000002E-2</v>
      </c>
    </row>
    <row r="764" spans="1:42">
      <c r="A764">
        <v>202001</v>
      </c>
      <c r="B764" t="s">
        <v>2008</v>
      </c>
      <c r="C764" t="s">
        <v>2157</v>
      </c>
      <c r="D764" t="s">
        <v>2158</v>
      </c>
      <c r="E764" s="6">
        <f t="shared" si="22"/>
        <v>43831</v>
      </c>
      <c r="F764" s="6" t="str">
        <f t="shared" si="23"/>
        <v>Iowa-43861</v>
      </c>
      <c r="G764">
        <v>199245</v>
      </c>
      <c r="H764">
        <v>1.9400000000000001E-2</v>
      </c>
      <c r="I764">
        <v>3.8E-3</v>
      </c>
      <c r="J764">
        <v>13116</v>
      </c>
      <c r="K764">
        <v>-5.8400000000000001E-2</v>
      </c>
      <c r="L764">
        <v>6.5000000000000002E-2</v>
      </c>
      <c r="M764">
        <v>82.5</v>
      </c>
      <c r="N764">
        <v>-1.7857142999999999E-2</v>
      </c>
      <c r="O764">
        <v>-9.8360656000000005E-2</v>
      </c>
      <c r="P764">
        <v>3736</v>
      </c>
      <c r="Q764">
        <v>0.35949999999999999</v>
      </c>
      <c r="R764">
        <v>-4.1099999999999998E-2</v>
      </c>
      <c r="S764">
        <v>120</v>
      </c>
      <c r="T764">
        <v>-0.48280000000000001</v>
      </c>
      <c r="U764">
        <v>7.1400000000000005E-2</v>
      </c>
      <c r="V764">
        <v>2000</v>
      </c>
      <c r="W764">
        <v>-0.17219999999999999</v>
      </c>
      <c r="X764">
        <v>0.2107</v>
      </c>
      <c r="Y764">
        <v>3739</v>
      </c>
      <c r="Z764">
        <v>-2.86E-2</v>
      </c>
      <c r="AA764">
        <v>0.25509999999999999</v>
      </c>
      <c r="AB764">
        <v>120.7470837</v>
      </c>
      <c r="AC764">
        <v>7.0000000000000001E-3</v>
      </c>
      <c r="AD764">
        <v>2.1100000000000001E-2</v>
      </c>
      <c r="AE764">
        <v>1615.5</v>
      </c>
      <c r="AF764">
        <v>1.9599999999999999E-2</v>
      </c>
      <c r="AG764">
        <v>-3.3999999999999998E-3</v>
      </c>
      <c r="AH764">
        <v>239125.97159999999</v>
      </c>
      <c r="AI764">
        <v>9.7999999999999997E-3</v>
      </c>
      <c r="AJ764">
        <v>6.3E-3</v>
      </c>
      <c r="AK764">
        <v>16855</v>
      </c>
      <c r="AL764">
        <v>-5.1900000000000002E-2</v>
      </c>
      <c r="AM764">
        <v>0.1021</v>
      </c>
      <c r="AN764">
        <v>0.285071668</v>
      </c>
      <c r="AO764">
        <v>8.6999999999999994E-3</v>
      </c>
      <c r="AP764">
        <v>4.3200000000000002E-2</v>
      </c>
    </row>
    <row r="765" spans="1:42">
      <c r="A765">
        <v>202001</v>
      </c>
      <c r="B765" t="s">
        <v>2008</v>
      </c>
      <c r="C765" t="s">
        <v>2195</v>
      </c>
      <c r="D765" t="s">
        <v>2196</v>
      </c>
      <c r="E765" s="6">
        <f t="shared" si="22"/>
        <v>43831</v>
      </c>
      <c r="F765" s="6" t="str">
        <f t="shared" si="23"/>
        <v>Rhode island-43861</v>
      </c>
      <c r="G765">
        <v>364900</v>
      </c>
      <c r="H765">
        <v>2.93E-2</v>
      </c>
      <c r="I765">
        <v>5.1700000000000003E-2</v>
      </c>
      <c r="J765">
        <v>2594</v>
      </c>
      <c r="K765">
        <v>-0.1074</v>
      </c>
      <c r="L765">
        <v>-0.2364</v>
      </c>
      <c r="M765">
        <v>73.5</v>
      </c>
      <c r="N765">
        <v>2.7972027999999999E-2</v>
      </c>
      <c r="O765">
        <v>-5.7692307999999998E-2</v>
      </c>
      <c r="P765">
        <v>1076</v>
      </c>
      <c r="Q765">
        <v>0.57310000000000005</v>
      </c>
      <c r="R765">
        <v>-6.2700000000000006E-2</v>
      </c>
      <c r="S765">
        <v>8</v>
      </c>
      <c r="U765">
        <v>-0.33329999999999999</v>
      </c>
      <c r="V765">
        <v>412</v>
      </c>
      <c r="W765">
        <v>9.5699999999999993E-2</v>
      </c>
      <c r="X765">
        <v>-0.26950000000000002</v>
      </c>
      <c r="Y765">
        <v>1543</v>
      </c>
      <c r="Z765">
        <v>-0.11269999999999999</v>
      </c>
      <c r="AA765">
        <v>1.5100000000000001E-2</v>
      </c>
      <c r="AB765">
        <v>222.29725999999999</v>
      </c>
      <c r="AC765">
        <v>5.5999999999999999E-3</v>
      </c>
      <c r="AD765">
        <v>6.0699999999999997E-2</v>
      </c>
      <c r="AE765">
        <v>1624</v>
      </c>
      <c r="AF765">
        <v>-2.5000000000000001E-3</v>
      </c>
      <c r="AG765">
        <v>1.4999999999999999E-2</v>
      </c>
      <c r="AH765">
        <v>597397.25260000001</v>
      </c>
      <c r="AI765">
        <v>1.83E-2</v>
      </c>
      <c r="AJ765">
        <v>8.4099999999999994E-2</v>
      </c>
      <c r="AK765">
        <v>4137</v>
      </c>
      <c r="AL765">
        <v>-0.1094</v>
      </c>
      <c r="AM765">
        <v>-0.15859999999999999</v>
      </c>
      <c r="AN765">
        <v>0.59483423300000005</v>
      </c>
      <c r="AO765">
        <v>-3.5999999999999999E-3</v>
      </c>
      <c r="AP765">
        <v>0.1474</v>
      </c>
    </row>
    <row r="766" spans="1:42">
      <c r="A766">
        <v>202001</v>
      </c>
      <c r="B766" t="s">
        <v>2008</v>
      </c>
      <c r="C766" t="s">
        <v>2155</v>
      </c>
      <c r="D766" t="s">
        <v>2156</v>
      </c>
      <c r="E766" s="6">
        <f t="shared" si="22"/>
        <v>43831</v>
      </c>
      <c r="F766" s="6" t="str">
        <f t="shared" si="23"/>
        <v>Louisiana-43861</v>
      </c>
      <c r="G766">
        <v>224900</v>
      </c>
      <c r="H766">
        <v>-2.0000000000000001E-4</v>
      </c>
      <c r="I766">
        <v>2.23E-2</v>
      </c>
      <c r="J766">
        <v>16683</v>
      </c>
      <c r="K766">
        <v>-6.5799999999999997E-2</v>
      </c>
      <c r="L766">
        <v>-0.11890000000000001</v>
      </c>
      <c r="M766">
        <v>99</v>
      </c>
      <c r="N766">
        <v>5.3191489000000002E-2</v>
      </c>
      <c r="O766">
        <v>-1.980198E-2</v>
      </c>
      <c r="P766">
        <v>4280</v>
      </c>
      <c r="Q766">
        <v>0.29849999999999999</v>
      </c>
      <c r="R766">
        <v>-0.1419</v>
      </c>
      <c r="S766">
        <v>172</v>
      </c>
      <c r="T766">
        <v>0.48280000000000001</v>
      </c>
      <c r="U766">
        <v>-0.2586</v>
      </c>
      <c r="V766">
        <v>3608</v>
      </c>
      <c r="W766">
        <v>0.31869999999999998</v>
      </c>
      <c r="X766">
        <v>-0.1174</v>
      </c>
      <c r="Y766">
        <v>4407</v>
      </c>
      <c r="Z766">
        <v>-5.0000000000000001E-4</v>
      </c>
      <c r="AA766">
        <v>0.63829999999999998</v>
      </c>
      <c r="AB766">
        <v>116.73171910000001</v>
      </c>
      <c r="AC766">
        <v>-1.2999999999999999E-3</v>
      </c>
      <c r="AD766">
        <v>2.3400000000000001E-2</v>
      </c>
      <c r="AE766">
        <v>1899.5</v>
      </c>
      <c r="AF766">
        <v>-2.0999999999999999E-3</v>
      </c>
      <c r="AG766">
        <v>2.87E-2</v>
      </c>
      <c r="AH766">
        <v>296993.82939999999</v>
      </c>
      <c r="AI766">
        <v>4.7999999999999996E-3</v>
      </c>
      <c r="AJ766">
        <v>2.46E-2</v>
      </c>
      <c r="AK766">
        <v>21090</v>
      </c>
      <c r="AL766">
        <v>-5.2900000000000003E-2</v>
      </c>
      <c r="AM766">
        <v>-2.47E-2</v>
      </c>
      <c r="AN766">
        <v>0.26416112200000003</v>
      </c>
      <c r="AO766">
        <v>1.7299999999999999E-2</v>
      </c>
      <c r="AP766">
        <v>0.1221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6F4A3-08CB-4B10-8DA8-A7CF7850DC3E}">
  <dimension ref="A1:Q53"/>
  <sheetViews>
    <sheetView workbookViewId="0">
      <selection activeCell="B1" sqref="A1:XFD1"/>
    </sheetView>
  </sheetViews>
  <sheetFormatPr defaultRowHeight="15"/>
  <sheetData>
    <row r="1" spans="1:17">
      <c r="A1" s="13" t="s">
        <v>2591</v>
      </c>
    </row>
    <row r="2" spans="1:17" ht="25.5">
      <c r="A2" s="37" t="s">
        <v>2592</v>
      </c>
      <c r="B2" s="37" t="s">
        <v>2593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</row>
    <row r="3" spans="1:17">
      <c r="A3" s="37" t="s">
        <v>52</v>
      </c>
      <c r="B3" s="38">
        <v>52420</v>
      </c>
      <c r="C3" s="38">
        <v>135767</v>
      </c>
      <c r="D3" s="38">
        <v>50645</v>
      </c>
      <c r="E3" s="38">
        <v>131171</v>
      </c>
      <c r="F3" s="38">
        <v>1775</v>
      </c>
      <c r="G3" s="38">
        <v>4597</v>
      </c>
      <c r="H3" s="38">
        <v>1058</v>
      </c>
      <c r="I3" s="38">
        <v>2740</v>
      </c>
      <c r="J3" s="37">
        <v>517</v>
      </c>
      <c r="K3" s="38">
        <v>1340</v>
      </c>
      <c r="L3" s="37" t="s">
        <v>2594</v>
      </c>
      <c r="M3" s="37" t="s">
        <v>2594</v>
      </c>
      <c r="N3" s="37">
        <v>199</v>
      </c>
      <c r="O3" s="37">
        <v>516</v>
      </c>
      <c r="P3" s="37">
        <v>32.739632299999997</v>
      </c>
      <c r="Q3" s="37">
        <v>-86.843459300000006</v>
      </c>
    </row>
    <row r="4" spans="1:17">
      <c r="A4" s="37" t="s">
        <v>50</v>
      </c>
      <c r="B4" s="38">
        <v>665384</v>
      </c>
      <c r="C4" s="38">
        <v>1723337</v>
      </c>
      <c r="D4" s="38">
        <v>570641</v>
      </c>
      <c r="E4" s="38">
        <v>1477953</v>
      </c>
      <c r="F4" s="38">
        <v>94743</v>
      </c>
      <c r="G4" s="38">
        <v>245383</v>
      </c>
      <c r="H4" s="38">
        <v>19304</v>
      </c>
      <c r="I4" s="38">
        <v>49997</v>
      </c>
      <c r="J4" s="38">
        <v>26119</v>
      </c>
      <c r="K4" s="38">
        <v>67647</v>
      </c>
      <c r="L4" s="37" t="s">
        <v>2594</v>
      </c>
      <c r="M4" s="37" t="s">
        <v>2594</v>
      </c>
      <c r="N4" s="38">
        <v>49320</v>
      </c>
      <c r="O4" s="38">
        <v>127739</v>
      </c>
      <c r="P4" s="37">
        <v>63.346190999999997</v>
      </c>
      <c r="Q4" s="37">
        <v>-152.83706789999999</v>
      </c>
    </row>
    <row r="5" spans="1:17">
      <c r="A5" s="37" t="s">
        <v>8</v>
      </c>
      <c r="B5" s="38">
        <v>113990</v>
      </c>
      <c r="C5" s="38">
        <v>295234</v>
      </c>
      <c r="D5" s="38">
        <v>113594</v>
      </c>
      <c r="E5" s="38">
        <v>294207</v>
      </c>
      <c r="F5" s="37">
        <v>396</v>
      </c>
      <c r="G5" s="38">
        <v>1026</v>
      </c>
      <c r="H5" s="37">
        <v>396</v>
      </c>
      <c r="I5" s="38">
        <v>1026</v>
      </c>
      <c r="J5" s="37" t="s">
        <v>2594</v>
      </c>
      <c r="K5" s="37" t="s">
        <v>2594</v>
      </c>
      <c r="L5" s="37" t="s">
        <v>2594</v>
      </c>
      <c r="M5" s="37" t="s">
        <v>2594</v>
      </c>
      <c r="N5" s="37" t="s">
        <v>2594</v>
      </c>
      <c r="O5" s="37" t="s">
        <v>2594</v>
      </c>
      <c r="P5" s="37">
        <v>34.209964300000003</v>
      </c>
      <c r="Q5" s="37">
        <v>-111.602401</v>
      </c>
    </row>
    <row r="6" spans="1:17">
      <c r="A6" s="37" t="s">
        <v>44</v>
      </c>
      <c r="B6" s="38">
        <v>53179</v>
      </c>
      <c r="C6" s="38">
        <v>137732</v>
      </c>
      <c r="D6" s="38">
        <v>52035</v>
      </c>
      <c r="E6" s="38">
        <v>134771</v>
      </c>
      <c r="F6" s="38">
        <v>1143</v>
      </c>
      <c r="G6" s="38">
        <v>2961</v>
      </c>
      <c r="H6" s="38">
        <v>1143</v>
      </c>
      <c r="I6" s="38">
        <v>2961</v>
      </c>
      <c r="J6" s="37" t="s">
        <v>2594</v>
      </c>
      <c r="K6" s="37" t="s">
        <v>2594</v>
      </c>
      <c r="L6" s="37" t="s">
        <v>2594</v>
      </c>
      <c r="M6" s="37" t="s">
        <v>2594</v>
      </c>
      <c r="N6" s="37" t="s">
        <v>2594</v>
      </c>
      <c r="O6" s="37" t="s">
        <v>2594</v>
      </c>
      <c r="P6" s="37">
        <v>34.895525599999999</v>
      </c>
      <c r="Q6" s="37">
        <v>-92.444626200000002</v>
      </c>
    </row>
    <row r="7" spans="1:17">
      <c r="A7" s="37" t="s">
        <v>7</v>
      </c>
      <c r="B7" s="38">
        <v>163695</v>
      </c>
      <c r="C7" s="38">
        <v>423967</v>
      </c>
      <c r="D7" s="38">
        <v>155779</v>
      </c>
      <c r="E7" s="38">
        <v>403466</v>
      </c>
      <c r="F7" s="38">
        <v>7916</v>
      </c>
      <c r="G7" s="38">
        <v>20501</v>
      </c>
      <c r="H7" s="38">
        <v>2833</v>
      </c>
      <c r="I7" s="38">
        <v>7339</v>
      </c>
      <c r="J7" s="37">
        <v>245</v>
      </c>
      <c r="K7" s="37">
        <v>634</v>
      </c>
      <c r="L7" s="37" t="s">
        <v>2594</v>
      </c>
      <c r="M7" s="37" t="s">
        <v>2594</v>
      </c>
      <c r="N7" s="38">
        <v>4837</v>
      </c>
      <c r="O7" s="38">
        <v>12528</v>
      </c>
      <c r="P7" s="37">
        <v>37.148572999999999</v>
      </c>
      <c r="Q7" s="37">
        <v>-119.5406515</v>
      </c>
    </row>
    <row r="8" spans="1:17">
      <c r="A8" s="37" t="s">
        <v>22</v>
      </c>
      <c r="B8" s="38">
        <v>104094</v>
      </c>
      <c r="C8" s="38">
        <v>269601</v>
      </c>
      <c r="D8" s="38">
        <v>103642</v>
      </c>
      <c r="E8" s="38">
        <v>268431</v>
      </c>
      <c r="F8" s="37">
        <v>452</v>
      </c>
      <c r="G8" s="38">
        <v>1170</v>
      </c>
      <c r="H8" s="37">
        <v>452</v>
      </c>
      <c r="I8" s="38">
        <v>1170</v>
      </c>
      <c r="J8" s="37" t="s">
        <v>2594</v>
      </c>
      <c r="K8" s="37" t="s">
        <v>2594</v>
      </c>
      <c r="L8" s="37" t="s">
        <v>2594</v>
      </c>
      <c r="M8" s="37" t="s">
        <v>2594</v>
      </c>
      <c r="N8" s="37" t="s">
        <v>2594</v>
      </c>
      <c r="O8" s="37" t="s">
        <v>2594</v>
      </c>
      <c r="P8" s="37">
        <v>38.993575200000002</v>
      </c>
      <c r="Q8" s="37">
        <v>-105.5077737</v>
      </c>
    </row>
    <row r="9" spans="1:17" ht="25.5">
      <c r="A9" s="37" t="s">
        <v>38</v>
      </c>
      <c r="B9" s="38">
        <v>5543</v>
      </c>
      <c r="C9" s="38">
        <v>14357</v>
      </c>
      <c r="D9" s="38">
        <v>4842</v>
      </c>
      <c r="E9" s="38">
        <v>12542</v>
      </c>
      <c r="F9" s="37">
        <v>701</v>
      </c>
      <c r="G9" s="38">
        <v>1816</v>
      </c>
      <c r="H9" s="37">
        <v>171</v>
      </c>
      <c r="I9" s="37">
        <v>443</v>
      </c>
      <c r="J9" s="37">
        <v>530</v>
      </c>
      <c r="K9" s="38">
        <v>1372</v>
      </c>
      <c r="L9" s="37" t="s">
        <v>2594</v>
      </c>
      <c r="M9" s="37" t="s">
        <v>2594</v>
      </c>
      <c r="N9" s="37" t="s">
        <v>2594</v>
      </c>
      <c r="O9" s="37" t="s">
        <v>2594</v>
      </c>
      <c r="P9" s="37">
        <v>41.579784199999999</v>
      </c>
      <c r="Q9" s="37">
        <v>-72.746666599999998</v>
      </c>
    </row>
    <row r="10" spans="1:17">
      <c r="A10" s="37" t="s">
        <v>45</v>
      </c>
      <c r="B10" s="38">
        <v>2489</v>
      </c>
      <c r="C10" s="38">
        <v>6446</v>
      </c>
      <c r="D10" s="38">
        <v>1949</v>
      </c>
      <c r="E10" s="38">
        <v>5047</v>
      </c>
      <c r="F10" s="37">
        <v>540</v>
      </c>
      <c r="G10" s="38">
        <v>1399</v>
      </c>
      <c r="H10" s="37">
        <v>91</v>
      </c>
      <c r="I10" s="37">
        <v>237</v>
      </c>
      <c r="J10" s="37">
        <v>355</v>
      </c>
      <c r="K10" s="37">
        <v>920</v>
      </c>
      <c r="L10" s="37" t="s">
        <v>2594</v>
      </c>
      <c r="M10" s="37" t="s">
        <v>2594</v>
      </c>
      <c r="N10" s="37">
        <v>94</v>
      </c>
      <c r="O10" s="37">
        <v>242</v>
      </c>
      <c r="P10" s="37">
        <v>38.9935501</v>
      </c>
      <c r="Q10" s="37">
        <v>-75.447373900000002</v>
      </c>
    </row>
    <row r="11" spans="1:17" ht="25.5">
      <c r="A11" s="37" t="s">
        <v>33</v>
      </c>
      <c r="B11" s="37">
        <v>68</v>
      </c>
      <c r="C11" s="37">
        <v>177</v>
      </c>
      <c r="D11" s="37">
        <v>61</v>
      </c>
      <c r="E11" s="37">
        <v>158</v>
      </c>
      <c r="F11" s="37">
        <v>7</v>
      </c>
      <c r="G11" s="37">
        <v>19</v>
      </c>
      <c r="H11" s="37">
        <v>7</v>
      </c>
      <c r="I11" s="37">
        <v>19</v>
      </c>
      <c r="J11" s="37" t="s">
        <v>2594</v>
      </c>
      <c r="K11" s="37" t="s">
        <v>2594</v>
      </c>
      <c r="L11" s="37" t="s">
        <v>2594</v>
      </c>
      <c r="M11" s="37" t="s">
        <v>2594</v>
      </c>
      <c r="N11" s="37" t="s">
        <v>2594</v>
      </c>
      <c r="O11" s="37" t="s">
        <v>2594</v>
      </c>
      <c r="P11" s="37">
        <v>38.904148499999998</v>
      </c>
      <c r="Q11" s="37">
        <v>-77.017094200000003</v>
      </c>
    </row>
    <row r="12" spans="1:17">
      <c r="A12" s="37" t="s">
        <v>15</v>
      </c>
      <c r="B12" s="38">
        <v>65758</v>
      </c>
      <c r="C12" s="38">
        <v>170312</v>
      </c>
      <c r="D12" s="38">
        <v>53625</v>
      </c>
      <c r="E12" s="38">
        <v>138887</v>
      </c>
      <c r="F12" s="38">
        <v>12133</v>
      </c>
      <c r="G12" s="38">
        <v>31424</v>
      </c>
      <c r="H12" s="38">
        <v>5027</v>
      </c>
      <c r="I12" s="38">
        <v>13019</v>
      </c>
      <c r="J12" s="38">
        <v>1349</v>
      </c>
      <c r="K12" s="38">
        <v>3495</v>
      </c>
      <c r="L12" s="37" t="s">
        <v>2594</v>
      </c>
      <c r="M12" s="37" t="s">
        <v>2594</v>
      </c>
      <c r="N12" s="38">
        <v>5757</v>
      </c>
      <c r="O12" s="38">
        <v>14911</v>
      </c>
      <c r="P12" s="37">
        <v>28.457430200000001</v>
      </c>
      <c r="Q12" s="37">
        <v>-82.4091478</v>
      </c>
    </row>
    <row r="13" spans="1:17">
      <c r="A13" s="37" t="s">
        <v>18</v>
      </c>
      <c r="B13" s="38">
        <v>59425</v>
      </c>
      <c r="C13" s="38">
        <v>153910</v>
      </c>
      <c r="D13" s="38">
        <v>57513</v>
      </c>
      <c r="E13" s="38">
        <v>148959</v>
      </c>
      <c r="F13" s="38">
        <v>1912</v>
      </c>
      <c r="G13" s="38">
        <v>4951</v>
      </c>
      <c r="H13" s="38">
        <v>1412</v>
      </c>
      <c r="I13" s="38">
        <v>3657</v>
      </c>
      <c r="J13" s="37">
        <v>46</v>
      </c>
      <c r="K13" s="37">
        <v>119</v>
      </c>
      <c r="L13" s="37" t="s">
        <v>2594</v>
      </c>
      <c r="M13" s="37" t="s">
        <v>2594</v>
      </c>
      <c r="N13" s="37">
        <v>453</v>
      </c>
      <c r="O13" s="38">
        <v>1175</v>
      </c>
      <c r="P13" s="37">
        <v>32.629384000000002</v>
      </c>
      <c r="Q13" s="37">
        <v>-83.423212500000005</v>
      </c>
    </row>
    <row r="14" spans="1:17">
      <c r="A14" s="37" t="s">
        <v>26</v>
      </c>
      <c r="B14" s="38">
        <v>10932</v>
      </c>
      <c r="C14" s="38">
        <v>28313</v>
      </c>
      <c r="D14" s="38">
        <v>6423</v>
      </c>
      <c r="E14" s="38">
        <v>16635</v>
      </c>
      <c r="F14" s="38">
        <v>4509</v>
      </c>
      <c r="G14" s="38">
        <v>11678</v>
      </c>
      <c r="H14" s="37">
        <v>42</v>
      </c>
      <c r="I14" s="37">
        <v>109</v>
      </c>
      <c r="J14" s="37">
        <v>9</v>
      </c>
      <c r="K14" s="37">
        <v>23</v>
      </c>
      <c r="L14" s="37" t="s">
        <v>2594</v>
      </c>
      <c r="M14" s="37" t="s">
        <v>2594</v>
      </c>
      <c r="N14" s="38">
        <v>4458</v>
      </c>
      <c r="O14" s="38">
        <v>11546</v>
      </c>
      <c r="P14" s="37">
        <v>19.809767000000001</v>
      </c>
      <c r="Q14" s="37">
        <v>-155.50610270000001</v>
      </c>
    </row>
    <row r="15" spans="1:17">
      <c r="A15" s="37" t="s">
        <v>53</v>
      </c>
      <c r="B15" s="38">
        <v>83569</v>
      </c>
      <c r="C15" s="38">
        <v>216443</v>
      </c>
      <c r="D15" s="38">
        <v>82643</v>
      </c>
      <c r="E15" s="38">
        <v>214045</v>
      </c>
      <c r="F15" s="37">
        <v>926</v>
      </c>
      <c r="G15" s="38">
        <v>2398</v>
      </c>
      <c r="H15" s="37">
        <v>926</v>
      </c>
      <c r="I15" s="38">
        <v>2398</v>
      </c>
      <c r="J15" s="37" t="s">
        <v>2594</v>
      </c>
      <c r="K15" s="37" t="s">
        <v>2594</v>
      </c>
      <c r="L15" s="37" t="s">
        <v>2594</v>
      </c>
      <c r="M15" s="37" t="s">
        <v>2594</v>
      </c>
      <c r="N15" s="37" t="s">
        <v>2594</v>
      </c>
      <c r="O15" s="37" t="s">
        <v>2594</v>
      </c>
      <c r="P15" s="37">
        <v>44.302094799999999</v>
      </c>
      <c r="Q15" s="37">
        <v>-114.5956254</v>
      </c>
    </row>
    <row r="16" spans="1:17">
      <c r="A16" s="37" t="s">
        <v>6</v>
      </c>
      <c r="B16" s="38">
        <v>57914</v>
      </c>
      <c r="C16" s="38">
        <v>149995</v>
      </c>
      <c r="D16" s="38">
        <v>55519</v>
      </c>
      <c r="E16" s="38">
        <v>143793</v>
      </c>
      <c r="F16" s="38">
        <v>2395</v>
      </c>
      <c r="G16" s="38">
        <v>6202</v>
      </c>
      <c r="H16" s="37">
        <v>820</v>
      </c>
      <c r="I16" s="38">
        <v>2124</v>
      </c>
      <c r="J16" s="37" t="s">
        <v>2594</v>
      </c>
      <c r="K16" s="37" t="s">
        <v>2594</v>
      </c>
      <c r="L16" s="38">
        <v>1575</v>
      </c>
      <c r="M16" s="38">
        <v>4078</v>
      </c>
      <c r="N16" s="37" t="s">
        <v>2594</v>
      </c>
      <c r="O16" s="37" t="s">
        <v>2594</v>
      </c>
      <c r="P16" s="37">
        <v>40.102875400000002</v>
      </c>
      <c r="Q16" s="37">
        <v>-89.152610800000005</v>
      </c>
    </row>
    <row r="17" spans="1:17">
      <c r="A17" s="37" t="s">
        <v>27</v>
      </c>
      <c r="B17" s="38">
        <v>36420</v>
      </c>
      <c r="C17" s="38">
        <v>94326</v>
      </c>
      <c r="D17" s="38">
        <v>35826</v>
      </c>
      <c r="E17" s="38">
        <v>92789</v>
      </c>
      <c r="F17" s="37">
        <v>593</v>
      </c>
      <c r="G17" s="38">
        <v>1537</v>
      </c>
      <c r="H17" s="37">
        <v>361</v>
      </c>
      <c r="I17" s="37">
        <v>935</v>
      </c>
      <c r="J17" s="37" t="s">
        <v>2594</v>
      </c>
      <c r="K17" s="37" t="s">
        <v>2594</v>
      </c>
      <c r="L17" s="37">
        <v>233</v>
      </c>
      <c r="M17" s="37">
        <v>602</v>
      </c>
      <c r="N17" s="37" t="s">
        <v>2594</v>
      </c>
      <c r="O17" s="37" t="s">
        <v>2594</v>
      </c>
      <c r="P17" s="37">
        <v>39.903025599999999</v>
      </c>
      <c r="Q17" s="37">
        <v>-86.283950300000001</v>
      </c>
    </row>
    <row r="18" spans="1:17">
      <c r="A18" s="37" t="s">
        <v>39</v>
      </c>
      <c r="B18" s="38">
        <v>56273</v>
      </c>
      <c r="C18" s="38">
        <v>145746</v>
      </c>
      <c r="D18" s="38">
        <v>55857</v>
      </c>
      <c r="E18" s="38">
        <v>144669</v>
      </c>
      <c r="F18" s="37">
        <v>416</v>
      </c>
      <c r="G18" s="38">
        <v>1077</v>
      </c>
      <c r="H18" s="37">
        <v>416</v>
      </c>
      <c r="I18" s="38">
        <v>1077</v>
      </c>
      <c r="J18" s="37" t="s">
        <v>2594</v>
      </c>
      <c r="K18" s="37" t="s">
        <v>2594</v>
      </c>
      <c r="L18" s="37" t="s">
        <v>2594</v>
      </c>
      <c r="M18" s="37" t="s">
        <v>2594</v>
      </c>
      <c r="N18" s="37" t="s">
        <v>2594</v>
      </c>
      <c r="O18" s="37" t="s">
        <v>2594</v>
      </c>
      <c r="P18" s="37">
        <v>42.0700243</v>
      </c>
      <c r="Q18" s="37">
        <v>-93.493347299999996</v>
      </c>
    </row>
    <row r="19" spans="1:17">
      <c r="A19" s="37" t="s">
        <v>34</v>
      </c>
      <c r="B19" s="38">
        <v>82278</v>
      </c>
      <c r="C19" s="38">
        <v>213100</v>
      </c>
      <c r="D19" s="38">
        <v>81759</v>
      </c>
      <c r="E19" s="38">
        <v>211754</v>
      </c>
      <c r="F19" s="37">
        <v>520</v>
      </c>
      <c r="G19" s="38">
        <v>1346</v>
      </c>
      <c r="H19" s="37">
        <v>520</v>
      </c>
      <c r="I19" s="38">
        <v>1346</v>
      </c>
      <c r="J19" s="37" t="s">
        <v>2594</v>
      </c>
      <c r="K19" s="37" t="s">
        <v>2594</v>
      </c>
      <c r="L19" s="37" t="s">
        <v>2594</v>
      </c>
      <c r="M19" s="37" t="s">
        <v>2594</v>
      </c>
      <c r="N19" s="37" t="s">
        <v>2594</v>
      </c>
      <c r="O19" s="37" t="s">
        <v>2594</v>
      </c>
      <c r="P19" s="37">
        <v>38.498546400000002</v>
      </c>
      <c r="Q19" s="37">
        <v>-98.383429800000002</v>
      </c>
    </row>
    <row r="20" spans="1:17">
      <c r="A20" s="37" t="s">
        <v>28</v>
      </c>
      <c r="B20" s="38">
        <v>40408</v>
      </c>
      <c r="C20" s="38">
        <v>104656</v>
      </c>
      <c r="D20" s="38">
        <v>39486</v>
      </c>
      <c r="E20" s="38">
        <v>102269</v>
      </c>
      <c r="F20" s="37">
        <v>921</v>
      </c>
      <c r="G20" s="38">
        <v>2387</v>
      </c>
      <c r="H20" s="37">
        <v>921</v>
      </c>
      <c r="I20" s="38">
        <v>2387</v>
      </c>
      <c r="J20" s="37" t="s">
        <v>2594</v>
      </c>
      <c r="K20" s="37" t="s">
        <v>2594</v>
      </c>
      <c r="L20" s="37" t="s">
        <v>2594</v>
      </c>
      <c r="M20" s="37" t="s">
        <v>2594</v>
      </c>
      <c r="N20" s="37" t="s">
        <v>2594</v>
      </c>
      <c r="O20" s="37" t="s">
        <v>2594</v>
      </c>
      <c r="P20" s="37">
        <v>37.533680699999998</v>
      </c>
      <c r="Q20" s="37">
        <v>-85.292984099999998</v>
      </c>
    </row>
    <row r="21" spans="1:17">
      <c r="A21" s="37" t="s">
        <v>40</v>
      </c>
      <c r="B21" s="38">
        <v>52378</v>
      </c>
      <c r="C21" s="38">
        <v>135659</v>
      </c>
      <c r="D21" s="38">
        <v>43204</v>
      </c>
      <c r="E21" s="38">
        <v>111898</v>
      </c>
      <c r="F21" s="38">
        <v>9174</v>
      </c>
      <c r="G21" s="38">
        <v>23761</v>
      </c>
      <c r="H21" s="38">
        <v>4562</v>
      </c>
      <c r="I21" s="38">
        <v>11815</v>
      </c>
      <c r="J21" s="38">
        <v>2880</v>
      </c>
      <c r="K21" s="38">
        <v>7460</v>
      </c>
      <c r="L21" s="37" t="s">
        <v>2594</v>
      </c>
      <c r="M21" s="37" t="s">
        <v>2594</v>
      </c>
      <c r="N21" s="38">
        <v>1732</v>
      </c>
      <c r="O21" s="38">
        <v>4486</v>
      </c>
      <c r="P21" s="37">
        <v>30.857770500000001</v>
      </c>
      <c r="Q21" s="37">
        <v>-91.803273000000004</v>
      </c>
    </row>
    <row r="22" spans="1:17">
      <c r="A22" s="37" t="s">
        <v>51</v>
      </c>
      <c r="B22" s="38">
        <v>35380</v>
      </c>
      <c r="C22" s="38">
        <v>91633</v>
      </c>
      <c r="D22" s="38">
        <v>30843</v>
      </c>
      <c r="E22" s="38">
        <v>79883</v>
      </c>
      <c r="F22" s="38">
        <v>4537</v>
      </c>
      <c r="G22" s="38">
        <v>11750</v>
      </c>
      <c r="H22" s="38">
        <v>2314</v>
      </c>
      <c r="I22" s="38">
        <v>5992</v>
      </c>
      <c r="J22" s="37">
        <v>591</v>
      </c>
      <c r="K22" s="38">
        <v>1530</v>
      </c>
      <c r="L22" s="37" t="s">
        <v>2594</v>
      </c>
      <c r="M22" s="37" t="s">
        <v>2594</v>
      </c>
      <c r="N22" s="38">
        <v>1633</v>
      </c>
      <c r="O22" s="38">
        <v>4228</v>
      </c>
      <c r="P22" s="37">
        <v>45.390602199999996</v>
      </c>
      <c r="Q22" s="37">
        <v>-68.657486899999995</v>
      </c>
    </row>
    <row r="23" spans="1:17">
      <c r="A23" s="37" t="s">
        <v>23</v>
      </c>
      <c r="B23" s="38">
        <v>12406</v>
      </c>
      <c r="C23" s="38">
        <v>32131</v>
      </c>
      <c r="D23" s="38">
        <v>9707</v>
      </c>
      <c r="E23" s="38">
        <v>25142</v>
      </c>
      <c r="F23" s="38">
        <v>2699</v>
      </c>
      <c r="G23" s="38">
        <v>6990</v>
      </c>
      <c r="H23" s="37">
        <v>768</v>
      </c>
      <c r="I23" s="38">
        <v>1990</v>
      </c>
      <c r="J23" s="38">
        <v>1820</v>
      </c>
      <c r="K23" s="38">
        <v>4714</v>
      </c>
      <c r="L23" s="37" t="s">
        <v>2594</v>
      </c>
      <c r="M23" s="37" t="s">
        <v>2594</v>
      </c>
      <c r="N23" s="37">
        <v>111</v>
      </c>
      <c r="O23" s="37">
        <v>286</v>
      </c>
      <c r="P23" s="37">
        <v>38.946658399999997</v>
      </c>
      <c r="Q23" s="37">
        <v>-76.674493900000002</v>
      </c>
    </row>
    <row r="24" spans="1:17" ht="25.5">
      <c r="A24" s="37" t="s">
        <v>9</v>
      </c>
      <c r="B24" s="38">
        <v>10554</v>
      </c>
      <c r="C24" s="38">
        <v>27336</v>
      </c>
      <c r="D24" s="38">
        <v>7800</v>
      </c>
      <c r="E24" s="38">
        <v>20202</v>
      </c>
      <c r="F24" s="38">
        <v>2754</v>
      </c>
      <c r="G24" s="38">
        <v>7134</v>
      </c>
      <c r="H24" s="37">
        <v>486</v>
      </c>
      <c r="I24" s="38">
        <v>1258</v>
      </c>
      <c r="J24" s="38">
        <v>1177</v>
      </c>
      <c r="K24" s="38">
        <v>3048</v>
      </c>
      <c r="L24" s="37" t="s">
        <v>2594</v>
      </c>
      <c r="M24" s="37" t="s">
        <v>2594</v>
      </c>
      <c r="N24" s="38">
        <v>1092</v>
      </c>
      <c r="O24" s="38">
        <v>2829</v>
      </c>
      <c r="P24" s="37">
        <v>42.156519600000003</v>
      </c>
      <c r="Q24" s="37">
        <v>-71.489591500000003</v>
      </c>
    </row>
    <row r="25" spans="1:17">
      <c r="A25" s="37" t="s">
        <v>42</v>
      </c>
      <c r="B25" s="38">
        <v>96714</v>
      </c>
      <c r="C25" s="38">
        <v>250487</v>
      </c>
      <c r="D25" s="38">
        <v>56539</v>
      </c>
      <c r="E25" s="38">
        <v>146435</v>
      </c>
      <c r="F25" s="38">
        <v>40175</v>
      </c>
      <c r="G25" s="38">
        <v>104052</v>
      </c>
      <c r="H25" s="38">
        <v>2001</v>
      </c>
      <c r="I25" s="38">
        <v>5182</v>
      </c>
      <c r="J25" s="37" t="s">
        <v>2594</v>
      </c>
      <c r="K25" s="37" t="s">
        <v>2594</v>
      </c>
      <c r="L25" s="38">
        <v>38174</v>
      </c>
      <c r="M25" s="38">
        <v>98870</v>
      </c>
      <c r="N25" s="37" t="s">
        <v>2594</v>
      </c>
      <c r="O25" s="37" t="s">
        <v>2594</v>
      </c>
      <c r="P25" s="37">
        <v>44.841083500000003</v>
      </c>
      <c r="Q25" s="37">
        <v>-85.659319699999998</v>
      </c>
    </row>
    <row r="26" spans="1:17">
      <c r="A26" s="37" t="s">
        <v>29</v>
      </c>
      <c r="B26" s="38">
        <v>86936</v>
      </c>
      <c r="C26" s="38">
        <v>225163</v>
      </c>
      <c r="D26" s="38">
        <v>79627</v>
      </c>
      <c r="E26" s="38">
        <v>206232</v>
      </c>
      <c r="F26" s="38">
        <v>7309</v>
      </c>
      <c r="G26" s="38">
        <v>18930</v>
      </c>
      <c r="H26" s="38">
        <v>4763</v>
      </c>
      <c r="I26" s="38">
        <v>12336</v>
      </c>
      <c r="J26" s="37" t="s">
        <v>2594</v>
      </c>
      <c r="K26" s="37" t="s">
        <v>2594</v>
      </c>
      <c r="L26" s="38">
        <v>2546</v>
      </c>
      <c r="M26" s="38">
        <v>6594</v>
      </c>
      <c r="N26" s="37" t="s">
        <v>2594</v>
      </c>
      <c r="O26" s="37" t="s">
        <v>2594</v>
      </c>
      <c r="P26" s="37">
        <v>46.316134300000002</v>
      </c>
      <c r="Q26" s="37">
        <v>-94.199480100000002</v>
      </c>
    </row>
    <row r="27" spans="1:17">
      <c r="A27" s="37" t="s">
        <v>46</v>
      </c>
      <c r="B27" s="38">
        <v>48432</v>
      </c>
      <c r="C27" s="38">
        <v>125438</v>
      </c>
      <c r="D27" s="38">
        <v>46923</v>
      </c>
      <c r="E27" s="38">
        <v>121531</v>
      </c>
      <c r="F27" s="38">
        <v>1509</v>
      </c>
      <c r="G27" s="38">
        <v>3907</v>
      </c>
      <c r="H27" s="37">
        <v>769</v>
      </c>
      <c r="I27" s="38">
        <v>1992</v>
      </c>
      <c r="J27" s="37">
        <v>616</v>
      </c>
      <c r="K27" s="38">
        <v>1596</v>
      </c>
      <c r="L27" s="37" t="s">
        <v>2594</v>
      </c>
      <c r="M27" s="37" t="s">
        <v>2594</v>
      </c>
      <c r="N27" s="37">
        <v>123</v>
      </c>
      <c r="O27" s="37">
        <v>318</v>
      </c>
      <c r="P27" s="37">
        <v>32.686465499999997</v>
      </c>
      <c r="Q27" s="37">
        <v>-89.656149299999996</v>
      </c>
    </row>
    <row r="28" spans="1:17">
      <c r="A28" s="37" t="s">
        <v>35</v>
      </c>
      <c r="B28" s="38">
        <v>69707</v>
      </c>
      <c r="C28" s="38">
        <v>180540</v>
      </c>
      <c r="D28" s="38">
        <v>68742</v>
      </c>
      <c r="E28" s="38">
        <v>178040</v>
      </c>
      <c r="F28" s="37">
        <v>965</v>
      </c>
      <c r="G28" s="38">
        <v>2501</v>
      </c>
      <c r="H28" s="37">
        <v>965</v>
      </c>
      <c r="I28" s="38">
        <v>2501</v>
      </c>
      <c r="J28" s="37" t="s">
        <v>2594</v>
      </c>
      <c r="K28" s="37" t="s">
        <v>2594</v>
      </c>
      <c r="L28" s="37" t="s">
        <v>2594</v>
      </c>
      <c r="M28" s="37" t="s">
        <v>2594</v>
      </c>
      <c r="N28" s="37" t="s">
        <v>2594</v>
      </c>
      <c r="O28" s="37" t="s">
        <v>2594</v>
      </c>
      <c r="P28" s="37">
        <v>38.350749999999998</v>
      </c>
      <c r="Q28" s="37">
        <v>-92.456782599999997</v>
      </c>
    </row>
    <row r="29" spans="1:17">
      <c r="A29" s="37" t="s">
        <v>54</v>
      </c>
      <c r="B29" s="38">
        <v>147040</v>
      </c>
      <c r="C29" s="38">
        <v>380831</v>
      </c>
      <c r="D29" s="38">
        <v>145546</v>
      </c>
      <c r="E29" s="38">
        <v>376962</v>
      </c>
      <c r="F29" s="38">
        <v>1494</v>
      </c>
      <c r="G29" s="38">
        <v>3869</v>
      </c>
      <c r="H29" s="38">
        <v>1494</v>
      </c>
      <c r="I29" s="38">
        <v>3869</v>
      </c>
      <c r="J29" s="37" t="s">
        <v>2594</v>
      </c>
      <c r="K29" s="37" t="s">
        <v>2594</v>
      </c>
      <c r="L29" s="37" t="s">
        <v>2594</v>
      </c>
      <c r="M29" s="37" t="s">
        <v>2594</v>
      </c>
      <c r="N29" s="37" t="s">
        <v>2594</v>
      </c>
      <c r="O29" s="37" t="s">
        <v>2594</v>
      </c>
      <c r="P29" s="37">
        <v>47.051177099999997</v>
      </c>
      <c r="Q29" s="37">
        <v>-109.6348174</v>
      </c>
    </row>
    <row r="30" spans="1:17">
      <c r="A30" s="37" t="s">
        <v>12</v>
      </c>
      <c r="B30" s="38">
        <v>77348</v>
      </c>
      <c r="C30" s="38">
        <v>200330</v>
      </c>
      <c r="D30" s="38">
        <v>76824</v>
      </c>
      <c r="E30" s="38">
        <v>198974</v>
      </c>
      <c r="F30" s="37">
        <v>524</v>
      </c>
      <c r="G30" s="38">
        <v>1356</v>
      </c>
      <c r="H30" s="37">
        <v>524</v>
      </c>
      <c r="I30" s="38">
        <v>1356</v>
      </c>
      <c r="J30" s="37" t="s">
        <v>2594</v>
      </c>
      <c r="K30" s="37" t="s">
        <v>2594</v>
      </c>
      <c r="L30" s="37" t="s">
        <v>2594</v>
      </c>
      <c r="M30" s="37" t="s">
        <v>2594</v>
      </c>
      <c r="N30" s="37" t="s">
        <v>2594</v>
      </c>
      <c r="O30" s="37" t="s">
        <v>2594</v>
      </c>
      <c r="P30" s="37">
        <v>41.543810499999999</v>
      </c>
      <c r="Q30" s="37">
        <v>-99.812325299999998</v>
      </c>
    </row>
    <row r="31" spans="1:17">
      <c r="A31" s="37" t="s">
        <v>24</v>
      </c>
      <c r="B31" s="38">
        <v>110572</v>
      </c>
      <c r="C31" s="38">
        <v>286380</v>
      </c>
      <c r="D31" s="38">
        <v>109781</v>
      </c>
      <c r="E31" s="38">
        <v>284332</v>
      </c>
      <c r="F31" s="37">
        <v>791</v>
      </c>
      <c r="G31" s="38">
        <v>2048</v>
      </c>
      <c r="H31" s="37">
        <v>791</v>
      </c>
      <c r="I31" s="38">
        <v>2048</v>
      </c>
      <c r="J31" s="37" t="s">
        <v>2594</v>
      </c>
      <c r="K31" s="37" t="s">
        <v>2594</v>
      </c>
      <c r="L31" s="37" t="s">
        <v>2594</v>
      </c>
      <c r="M31" s="37" t="s">
        <v>2594</v>
      </c>
      <c r="N31" s="37" t="s">
        <v>2594</v>
      </c>
      <c r="O31" s="37" t="s">
        <v>2594</v>
      </c>
      <c r="P31" s="37">
        <v>39.3310928</v>
      </c>
      <c r="Q31" s="37">
        <v>-116.6151469</v>
      </c>
    </row>
    <row r="32" spans="1:17" ht="25.5">
      <c r="A32" s="37" t="s">
        <v>19</v>
      </c>
      <c r="B32" s="38">
        <v>9349</v>
      </c>
      <c r="C32" s="38">
        <v>24214</v>
      </c>
      <c r="D32" s="38">
        <v>8953</v>
      </c>
      <c r="E32" s="38">
        <v>23187</v>
      </c>
      <c r="F32" s="37">
        <v>397</v>
      </c>
      <c r="G32" s="38">
        <v>1027</v>
      </c>
      <c r="H32" s="37">
        <v>328</v>
      </c>
      <c r="I32" s="37">
        <v>849</v>
      </c>
      <c r="J32" s="37" t="s">
        <v>2594</v>
      </c>
      <c r="K32" s="37" t="s">
        <v>2594</v>
      </c>
      <c r="L32" s="37" t="s">
        <v>2594</v>
      </c>
      <c r="M32" s="37" t="s">
        <v>2594</v>
      </c>
      <c r="N32" s="37">
        <v>69</v>
      </c>
      <c r="O32" s="37">
        <v>178</v>
      </c>
      <c r="P32" s="37">
        <v>43.670859499999999</v>
      </c>
      <c r="Q32" s="37">
        <v>-71.581127800000004</v>
      </c>
    </row>
    <row r="33" spans="1:17">
      <c r="A33" s="37" t="s">
        <v>21</v>
      </c>
      <c r="B33" s="38">
        <v>8723</v>
      </c>
      <c r="C33" s="38">
        <v>22591</v>
      </c>
      <c r="D33" s="38">
        <v>7354</v>
      </c>
      <c r="E33" s="38">
        <v>19047</v>
      </c>
      <c r="F33" s="38">
        <v>1368</v>
      </c>
      <c r="G33" s="38">
        <v>3544</v>
      </c>
      <c r="H33" s="37">
        <v>436</v>
      </c>
      <c r="I33" s="38">
        <v>1128</v>
      </c>
      <c r="J33" s="37">
        <v>427</v>
      </c>
      <c r="K33" s="38">
        <v>1105</v>
      </c>
      <c r="L33" s="37" t="s">
        <v>2594</v>
      </c>
      <c r="M33" s="37" t="s">
        <v>2594</v>
      </c>
      <c r="N33" s="37">
        <v>506</v>
      </c>
      <c r="O33" s="38">
        <v>1311</v>
      </c>
      <c r="P33" s="37">
        <v>40.107274400000001</v>
      </c>
      <c r="Q33" s="37">
        <v>-74.665201199999998</v>
      </c>
    </row>
    <row r="34" spans="1:17" ht="25.5">
      <c r="A34" s="37" t="s">
        <v>47</v>
      </c>
      <c r="B34" s="38">
        <v>121590</v>
      </c>
      <c r="C34" s="38">
        <v>314917</v>
      </c>
      <c r="D34" s="38">
        <v>121298</v>
      </c>
      <c r="E34" s="38">
        <v>314161</v>
      </c>
      <c r="F34" s="37">
        <v>292</v>
      </c>
      <c r="G34" s="37">
        <v>757</v>
      </c>
      <c r="H34" s="37">
        <v>292</v>
      </c>
      <c r="I34" s="37">
        <v>757</v>
      </c>
      <c r="J34" s="37" t="s">
        <v>2594</v>
      </c>
      <c r="K34" s="37" t="s">
        <v>2594</v>
      </c>
      <c r="L34" s="37" t="s">
        <v>2594</v>
      </c>
      <c r="M34" s="37" t="s">
        <v>2594</v>
      </c>
      <c r="N34" s="37" t="s">
        <v>2594</v>
      </c>
      <c r="O34" s="37" t="s">
        <v>2594</v>
      </c>
      <c r="P34" s="37">
        <v>34.4391265</v>
      </c>
      <c r="Q34" s="37">
        <v>-106.1261511</v>
      </c>
    </row>
    <row r="35" spans="1:17">
      <c r="A35" s="37" t="s">
        <v>16</v>
      </c>
      <c r="B35" s="38">
        <v>54555</v>
      </c>
      <c r="C35" s="38">
        <v>141297</v>
      </c>
      <c r="D35" s="38">
        <v>47126</v>
      </c>
      <c r="E35" s="38">
        <v>122057</v>
      </c>
      <c r="F35" s="38">
        <v>7429</v>
      </c>
      <c r="G35" s="38">
        <v>19240</v>
      </c>
      <c r="H35" s="38">
        <v>1989</v>
      </c>
      <c r="I35" s="38">
        <v>5151</v>
      </c>
      <c r="J35" s="37">
        <v>975</v>
      </c>
      <c r="K35" s="38">
        <v>2526</v>
      </c>
      <c r="L35" s="38">
        <v>3986</v>
      </c>
      <c r="M35" s="38">
        <v>10324</v>
      </c>
      <c r="N35" s="37">
        <v>479</v>
      </c>
      <c r="O35" s="38">
        <v>1240</v>
      </c>
      <c r="P35" s="37">
        <v>42.913397400000001</v>
      </c>
      <c r="Q35" s="37">
        <v>-75.596272299999995</v>
      </c>
    </row>
    <row r="36" spans="1:17" ht="25.5">
      <c r="A36" s="37" t="s">
        <v>20</v>
      </c>
      <c r="B36" s="38">
        <v>53819</v>
      </c>
      <c r="C36" s="38">
        <v>139391</v>
      </c>
      <c r="D36" s="38">
        <v>48618</v>
      </c>
      <c r="E36" s="38">
        <v>125920</v>
      </c>
      <c r="F36" s="38">
        <v>5201</v>
      </c>
      <c r="G36" s="38">
        <v>13471</v>
      </c>
      <c r="H36" s="38">
        <v>4052</v>
      </c>
      <c r="I36" s="38">
        <v>10495</v>
      </c>
      <c r="J36" s="37" t="s">
        <v>2594</v>
      </c>
      <c r="K36" s="37" t="s">
        <v>2594</v>
      </c>
      <c r="L36" s="37" t="s">
        <v>2594</v>
      </c>
      <c r="M36" s="37" t="s">
        <v>2594</v>
      </c>
      <c r="N36" s="38">
        <v>1149</v>
      </c>
      <c r="O36" s="38">
        <v>2976</v>
      </c>
      <c r="P36" s="37">
        <v>35.539709999999999</v>
      </c>
      <c r="Q36" s="37">
        <v>-79.130863599999998</v>
      </c>
    </row>
    <row r="37" spans="1:17" ht="25.5">
      <c r="A37" s="37" t="s">
        <v>48</v>
      </c>
      <c r="B37" s="38">
        <v>70698</v>
      </c>
      <c r="C37" s="38">
        <v>183108</v>
      </c>
      <c r="D37" s="38">
        <v>69001</v>
      </c>
      <c r="E37" s="38">
        <v>178711</v>
      </c>
      <c r="F37" s="38">
        <v>1698</v>
      </c>
      <c r="G37" s="38">
        <v>4397</v>
      </c>
      <c r="H37" s="38">
        <v>1698</v>
      </c>
      <c r="I37" s="38">
        <v>4397</v>
      </c>
      <c r="J37" s="37" t="s">
        <v>2594</v>
      </c>
      <c r="K37" s="37" t="s">
        <v>2594</v>
      </c>
      <c r="L37" s="37" t="s">
        <v>2594</v>
      </c>
      <c r="M37" s="37" t="s">
        <v>2594</v>
      </c>
      <c r="N37" s="37" t="s">
        <v>2594</v>
      </c>
      <c r="O37" s="37" t="s">
        <v>2594</v>
      </c>
      <c r="P37" s="37">
        <v>47.456953800000001</v>
      </c>
      <c r="Q37" s="37">
        <v>-100.4619304</v>
      </c>
    </row>
    <row r="38" spans="1:17">
      <c r="A38" s="37" t="s">
        <v>41</v>
      </c>
      <c r="B38" s="38">
        <v>44826</v>
      </c>
      <c r="C38" s="38">
        <v>116098</v>
      </c>
      <c r="D38" s="38">
        <v>40861</v>
      </c>
      <c r="E38" s="38">
        <v>105829</v>
      </c>
      <c r="F38" s="38">
        <v>3965</v>
      </c>
      <c r="G38" s="38">
        <v>10269</v>
      </c>
      <c r="H38" s="37">
        <v>474</v>
      </c>
      <c r="I38" s="38">
        <v>1227</v>
      </c>
      <c r="J38" s="37" t="s">
        <v>2594</v>
      </c>
      <c r="K38" s="37" t="s">
        <v>2594</v>
      </c>
      <c r="L38" s="38">
        <v>3491</v>
      </c>
      <c r="M38" s="38">
        <v>9042</v>
      </c>
      <c r="N38" s="37" t="s">
        <v>2594</v>
      </c>
      <c r="O38" s="37" t="s">
        <v>2594</v>
      </c>
      <c r="P38" s="37">
        <v>40.414929700000002</v>
      </c>
      <c r="Q38" s="37">
        <v>-82.711997499999995</v>
      </c>
    </row>
    <row r="39" spans="1:17">
      <c r="A39" s="37" t="s">
        <v>30</v>
      </c>
      <c r="B39" s="38">
        <v>69899</v>
      </c>
      <c r="C39" s="38">
        <v>181037</v>
      </c>
      <c r="D39" s="38">
        <v>68595</v>
      </c>
      <c r="E39" s="38">
        <v>177660</v>
      </c>
      <c r="F39" s="38">
        <v>1304</v>
      </c>
      <c r="G39" s="38">
        <v>3377</v>
      </c>
      <c r="H39" s="38">
        <v>1304</v>
      </c>
      <c r="I39" s="38">
        <v>3377</v>
      </c>
      <c r="J39" s="37" t="s">
        <v>2594</v>
      </c>
      <c r="K39" s="37" t="s">
        <v>2594</v>
      </c>
      <c r="L39" s="37" t="s">
        <v>2594</v>
      </c>
      <c r="M39" s="37" t="s">
        <v>2594</v>
      </c>
      <c r="N39" s="37" t="s">
        <v>2594</v>
      </c>
      <c r="O39" s="37" t="s">
        <v>2594</v>
      </c>
      <c r="P39" s="37">
        <v>35.589418500000001</v>
      </c>
      <c r="Q39" s="37">
        <v>-97.486868299999998</v>
      </c>
    </row>
    <row r="40" spans="1:17">
      <c r="A40" s="37" t="s">
        <v>14</v>
      </c>
      <c r="B40" s="38">
        <v>98379</v>
      </c>
      <c r="C40" s="38">
        <v>254799</v>
      </c>
      <c r="D40" s="38">
        <v>95988</v>
      </c>
      <c r="E40" s="38">
        <v>248608</v>
      </c>
      <c r="F40" s="38">
        <v>2391</v>
      </c>
      <c r="G40" s="38">
        <v>6191</v>
      </c>
      <c r="H40" s="38">
        <v>1068</v>
      </c>
      <c r="I40" s="38">
        <v>2766</v>
      </c>
      <c r="J40" s="37">
        <v>72</v>
      </c>
      <c r="K40" s="37">
        <v>186</v>
      </c>
      <c r="L40" s="37" t="s">
        <v>2594</v>
      </c>
      <c r="M40" s="37" t="s">
        <v>2594</v>
      </c>
      <c r="N40" s="38">
        <v>1251</v>
      </c>
      <c r="O40" s="38">
        <v>3240</v>
      </c>
      <c r="P40" s="37">
        <v>43.971522499999999</v>
      </c>
      <c r="Q40" s="37">
        <v>-120.6226269</v>
      </c>
    </row>
    <row r="41" spans="1:17" ht="25.5">
      <c r="A41" s="37" t="s">
        <v>31</v>
      </c>
      <c r="B41" s="38">
        <v>46054</v>
      </c>
      <c r="C41" s="38">
        <v>119280</v>
      </c>
      <c r="D41" s="38">
        <v>44743</v>
      </c>
      <c r="E41" s="38">
        <v>115883</v>
      </c>
      <c r="F41" s="38">
        <v>1312</v>
      </c>
      <c r="G41" s="38">
        <v>3397</v>
      </c>
      <c r="H41" s="37">
        <v>563</v>
      </c>
      <c r="I41" s="38">
        <v>1459</v>
      </c>
      <c r="J41" s="37" t="s">
        <v>2594</v>
      </c>
      <c r="K41" s="37" t="s">
        <v>2594</v>
      </c>
      <c r="L41" s="37">
        <v>748</v>
      </c>
      <c r="M41" s="38">
        <v>1938</v>
      </c>
      <c r="N41" s="37" t="s">
        <v>2594</v>
      </c>
      <c r="O41" s="37" t="s">
        <v>2594</v>
      </c>
      <c r="P41" s="37">
        <v>40.904248600000003</v>
      </c>
      <c r="Q41" s="37">
        <v>-77.828062399999993</v>
      </c>
    </row>
    <row r="42" spans="1:17" ht="25.5">
      <c r="A42" s="37" t="s">
        <v>17</v>
      </c>
      <c r="B42" s="38">
        <v>1545</v>
      </c>
      <c r="C42" s="38">
        <v>4001</v>
      </c>
      <c r="D42" s="38">
        <v>1034</v>
      </c>
      <c r="E42" s="38">
        <v>2678</v>
      </c>
      <c r="F42" s="37">
        <v>511</v>
      </c>
      <c r="G42" s="38">
        <v>1324</v>
      </c>
      <c r="H42" s="37">
        <v>182</v>
      </c>
      <c r="I42" s="37">
        <v>470</v>
      </c>
      <c r="J42" s="37">
        <v>64</v>
      </c>
      <c r="K42" s="37">
        <v>165</v>
      </c>
      <c r="L42" s="37" t="s">
        <v>2594</v>
      </c>
      <c r="M42" s="37" t="s">
        <v>2594</v>
      </c>
      <c r="N42" s="37">
        <v>266</v>
      </c>
      <c r="O42" s="37">
        <v>688</v>
      </c>
      <c r="P42" s="37">
        <v>41.597835799999999</v>
      </c>
      <c r="Q42" s="37">
        <v>-71.5252895</v>
      </c>
    </row>
    <row r="43" spans="1:17" ht="25.5">
      <c r="A43" s="37" t="s">
        <v>32</v>
      </c>
      <c r="B43" s="38">
        <v>32020</v>
      </c>
      <c r="C43" s="38">
        <v>82933</v>
      </c>
      <c r="D43" s="38">
        <v>30061</v>
      </c>
      <c r="E43" s="38">
        <v>77857</v>
      </c>
      <c r="F43" s="38">
        <v>1960</v>
      </c>
      <c r="G43" s="38">
        <v>5076</v>
      </c>
      <c r="H43" s="38">
        <v>1064</v>
      </c>
      <c r="I43" s="38">
        <v>2755</v>
      </c>
      <c r="J43" s="37">
        <v>110</v>
      </c>
      <c r="K43" s="37">
        <v>286</v>
      </c>
      <c r="L43" s="37" t="s">
        <v>2594</v>
      </c>
      <c r="M43" s="37" t="s">
        <v>2594</v>
      </c>
      <c r="N43" s="37">
        <v>786</v>
      </c>
      <c r="O43" s="38">
        <v>2036</v>
      </c>
      <c r="P43" s="37">
        <v>33.874176900000002</v>
      </c>
      <c r="Q43" s="37">
        <v>-80.854269900000006</v>
      </c>
    </row>
    <row r="44" spans="1:17" ht="25.5">
      <c r="A44" s="37" t="s">
        <v>43</v>
      </c>
      <c r="B44" s="38">
        <v>77116</v>
      </c>
      <c r="C44" s="38">
        <v>199729</v>
      </c>
      <c r="D44" s="38">
        <v>75811</v>
      </c>
      <c r="E44" s="38">
        <v>196350</v>
      </c>
      <c r="F44" s="38">
        <v>1305</v>
      </c>
      <c r="G44" s="38">
        <v>3379</v>
      </c>
      <c r="H44" s="38">
        <v>1305</v>
      </c>
      <c r="I44" s="38">
        <v>3379</v>
      </c>
      <c r="J44" s="37" t="s">
        <v>2594</v>
      </c>
      <c r="K44" s="37" t="s">
        <v>2594</v>
      </c>
      <c r="L44" s="37" t="s">
        <v>2594</v>
      </c>
      <c r="M44" s="37" t="s">
        <v>2594</v>
      </c>
      <c r="N44" s="37" t="s">
        <v>2594</v>
      </c>
      <c r="O44" s="37" t="s">
        <v>2594</v>
      </c>
      <c r="P44" s="37">
        <v>44.446795700000003</v>
      </c>
      <c r="Q44" s="37">
        <v>-100.2381762</v>
      </c>
    </row>
    <row r="45" spans="1:17">
      <c r="A45" s="37" t="s">
        <v>25</v>
      </c>
      <c r="B45" s="38">
        <v>42144</v>
      </c>
      <c r="C45" s="38">
        <v>109153</v>
      </c>
      <c r="D45" s="38">
        <v>41235</v>
      </c>
      <c r="E45" s="38">
        <v>106798</v>
      </c>
      <c r="F45" s="37">
        <v>909</v>
      </c>
      <c r="G45" s="38">
        <v>2355</v>
      </c>
      <c r="H45" s="37">
        <v>909</v>
      </c>
      <c r="I45" s="38">
        <v>2355</v>
      </c>
      <c r="J45" s="37" t="s">
        <v>2594</v>
      </c>
      <c r="K45" s="37" t="s">
        <v>2594</v>
      </c>
      <c r="L45" s="37" t="s">
        <v>2594</v>
      </c>
      <c r="M45" s="37" t="s">
        <v>2594</v>
      </c>
      <c r="N45" s="37" t="s">
        <v>2594</v>
      </c>
      <c r="O45" s="37" t="s">
        <v>2594</v>
      </c>
      <c r="P45" s="37">
        <v>35.8585639</v>
      </c>
      <c r="Q45" s="37">
        <v>-86.349357299999994</v>
      </c>
    </row>
    <row r="46" spans="1:17">
      <c r="A46" s="37" t="s">
        <v>11</v>
      </c>
      <c r="B46" s="38">
        <v>268596</v>
      </c>
      <c r="C46" s="38">
        <v>695662</v>
      </c>
      <c r="D46" s="38">
        <v>261232</v>
      </c>
      <c r="E46" s="38">
        <v>676587</v>
      </c>
      <c r="F46" s="38">
        <v>7365</v>
      </c>
      <c r="G46" s="38">
        <v>19075</v>
      </c>
      <c r="H46" s="38">
        <v>5616</v>
      </c>
      <c r="I46" s="38">
        <v>14546</v>
      </c>
      <c r="J46" s="37">
        <v>401</v>
      </c>
      <c r="K46" s="38">
        <v>1040</v>
      </c>
      <c r="L46" s="37" t="s">
        <v>2594</v>
      </c>
      <c r="M46" s="37" t="s">
        <v>2594</v>
      </c>
      <c r="N46" s="38">
        <v>1347</v>
      </c>
      <c r="O46" s="38">
        <v>3489</v>
      </c>
      <c r="P46" s="37">
        <v>31.434703200000001</v>
      </c>
      <c r="Q46" s="37">
        <v>-99.281823799999998</v>
      </c>
    </row>
    <row r="47" spans="1:17">
      <c r="A47" s="37" t="s">
        <v>13</v>
      </c>
      <c r="B47" s="38">
        <v>84897</v>
      </c>
      <c r="C47" s="38">
        <v>219882</v>
      </c>
      <c r="D47" s="38">
        <v>82170</v>
      </c>
      <c r="E47" s="38">
        <v>212818</v>
      </c>
      <c r="F47" s="38">
        <v>2727</v>
      </c>
      <c r="G47" s="38">
        <v>7064</v>
      </c>
      <c r="H47" s="38">
        <v>2727</v>
      </c>
      <c r="I47" s="38">
        <v>7064</v>
      </c>
      <c r="J47" s="37" t="s">
        <v>2594</v>
      </c>
      <c r="K47" s="37" t="s">
        <v>2594</v>
      </c>
      <c r="L47" s="37" t="s">
        <v>2594</v>
      </c>
      <c r="M47" s="37" t="s">
        <v>2594</v>
      </c>
      <c r="N47" s="37" t="s">
        <v>2594</v>
      </c>
      <c r="O47" s="37" t="s">
        <v>2594</v>
      </c>
      <c r="P47" s="37">
        <v>39.334973499999997</v>
      </c>
      <c r="Q47" s="37">
        <v>-111.6563633</v>
      </c>
    </row>
    <row r="48" spans="1:17">
      <c r="A48" s="37" t="s">
        <v>36</v>
      </c>
      <c r="B48" s="38">
        <v>9616</v>
      </c>
      <c r="C48" s="38">
        <v>24906</v>
      </c>
      <c r="D48" s="38">
        <v>9217</v>
      </c>
      <c r="E48" s="38">
        <v>23871</v>
      </c>
      <c r="F48" s="37">
        <v>400</v>
      </c>
      <c r="G48" s="38">
        <v>1035</v>
      </c>
      <c r="H48" s="37">
        <v>400</v>
      </c>
      <c r="I48" s="38">
        <v>1035</v>
      </c>
      <c r="J48" s="37" t="s">
        <v>2594</v>
      </c>
      <c r="K48" s="37" t="s">
        <v>2594</v>
      </c>
      <c r="L48" s="37" t="s">
        <v>2594</v>
      </c>
      <c r="M48" s="37" t="s">
        <v>2594</v>
      </c>
      <c r="N48" s="37" t="s">
        <v>2594</v>
      </c>
      <c r="O48" s="37" t="s">
        <v>2594</v>
      </c>
      <c r="P48" s="37">
        <v>44.060547499999998</v>
      </c>
      <c r="Q48" s="37">
        <v>-72.673354000000003</v>
      </c>
    </row>
    <row r="49" spans="1:17">
      <c r="A49" s="37" t="s">
        <v>37</v>
      </c>
      <c r="B49" s="38">
        <v>42775</v>
      </c>
      <c r="C49" s="38">
        <v>110787</v>
      </c>
      <c r="D49" s="38">
        <v>39490</v>
      </c>
      <c r="E49" s="38">
        <v>102279</v>
      </c>
      <c r="F49" s="38">
        <v>3285</v>
      </c>
      <c r="G49" s="38">
        <v>8508</v>
      </c>
      <c r="H49" s="38">
        <v>1282</v>
      </c>
      <c r="I49" s="38">
        <v>3320</v>
      </c>
      <c r="J49" s="38">
        <v>1565</v>
      </c>
      <c r="K49" s="38">
        <v>4053</v>
      </c>
      <c r="L49" s="37" t="s">
        <v>2594</v>
      </c>
      <c r="M49" s="37" t="s">
        <v>2594</v>
      </c>
      <c r="N49" s="37">
        <v>438</v>
      </c>
      <c r="O49" s="38">
        <v>1135</v>
      </c>
      <c r="P49" s="37">
        <v>37.522251199999999</v>
      </c>
      <c r="Q49" s="37">
        <v>-78.668193799999997</v>
      </c>
    </row>
    <row r="50" spans="1:17" ht="25.5">
      <c r="A50" s="37" t="s">
        <v>5</v>
      </c>
      <c r="B50" s="38">
        <v>71298</v>
      </c>
      <c r="C50" s="38">
        <v>184661</v>
      </c>
      <c r="D50" s="38">
        <v>66456</v>
      </c>
      <c r="E50" s="38">
        <v>172119</v>
      </c>
      <c r="F50" s="38">
        <v>4842</v>
      </c>
      <c r="G50" s="38">
        <v>12542</v>
      </c>
      <c r="H50" s="38">
        <v>1715</v>
      </c>
      <c r="I50" s="38">
        <v>4441</v>
      </c>
      <c r="J50" s="38">
        <v>2468</v>
      </c>
      <c r="K50" s="38">
        <v>6392</v>
      </c>
      <c r="L50" s="37" t="s">
        <v>2594</v>
      </c>
      <c r="M50" s="37" t="s">
        <v>2594</v>
      </c>
      <c r="N50" s="37">
        <v>660</v>
      </c>
      <c r="O50" s="38">
        <v>1709</v>
      </c>
      <c r="P50" s="37">
        <v>47.416229600000001</v>
      </c>
      <c r="Q50" s="37">
        <v>-120.5996231</v>
      </c>
    </row>
    <row r="51" spans="1:17" ht="25.5">
      <c r="A51" s="37" t="s">
        <v>58</v>
      </c>
      <c r="B51" s="38">
        <v>24230</v>
      </c>
      <c r="C51" s="38">
        <v>62756</v>
      </c>
      <c r="D51" s="38">
        <v>24038</v>
      </c>
      <c r="E51" s="38">
        <v>62259</v>
      </c>
      <c r="F51" s="37">
        <v>192</v>
      </c>
      <c r="G51" s="37">
        <v>497</v>
      </c>
      <c r="H51" s="37">
        <v>192</v>
      </c>
      <c r="I51" s="37">
        <v>497</v>
      </c>
      <c r="J51" s="37" t="s">
        <v>2594</v>
      </c>
      <c r="K51" s="37" t="s">
        <v>2594</v>
      </c>
      <c r="L51" s="37" t="s">
        <v>2594</v>
      </c>
      <c r="M51" s="37" t="s">
        <v>2594</v>
      </c>
      <c r="N51" s="37" t="s">
        <v>2594</v>
      </c>
      <c r="O51" s="37" t="s">
        <v>2594</v>
      </c>
      <c r="P51" s="37">
        <v>38.647285400000001</v>
      </c>
      <c r="Q51" s="37">
        <v>-80.618327399999998</v>
      </c>
    </row>
    <row r="52" spans="1:17">
      <c r="A52" s="37" t="s">
        <v>10</v>
      </c>
      <c r="B52" s="38">
        <v>65496</v>
      </c>
      <c r="C52" s="38">
        <v>169635</v>
      </c>
      <c r="D52" s="38">
        <v>54158</v>
      </c>
      <c r="E52" s="38">
        <v>140268</v>
      </c>
      <c r="F52" s="38">
        <v>11339</v>
      </c>
      <c r="G52" s="38">
        <v>29367</v>
      </c>
      <c r="H52" s="38">
        <v>1997</v>
      </c>
      <c r="I52" s="38">
        <v>5172</v>
      </c>
      <c r="J52" s="37" t="s">
        <v>2594</v>
      </c>
      <c r="K52" s="37" t="s">
        <v>2594</v>
      </c>
      <c r="L52" s="38">
        <v>9342</v>
      </c>
      <c r="M52" s="38">
        <v>24195</v>
      </c>
      <c r="N52" s="37" t="s">
        <v>2594</v>
      </c>
      <c r="O52" s="37" t="s">
        <v>2594</v>
      </c>
      <c r="P52" s="37">
        <v>44.628484</v>
      </c>
      <c r="Q52" s="37">
        <v>-89.711929900000001</v>
      </c>
    </row>
    <row r="53" spans="1:17">
      <c r="A53" s="37" t="s">
        <v>49</v>
      </c>
      <c r="B53" s="38">
        <v>97813</v>
      </c>
      <c r="C53" s="38">
        <v>253335</v>
      </c>
      <c r="D53" s="38">
        <v>97093</v>
      </c>
      <c r="E53" s="38">
        <v>251470</v>
      </c>
      <c r="F53" s="37">
        <v>720</v>
      </c>
      <c r="G53" s="38">
        <v>1864</v>
      </c>
      <c r="H53" s="37">
        <v>720</v>
      </c>
      <c r="I53" s="38">
        <v>1864</v>
      </c>
      <c r="J53" s="37" t="s">
        <v>2594</v>
      </c>
      <c r="K53" s="37" t="s">
        <v>2594</v>
      </c>
      <c r="L53" s="37" t="s">
        <v>2594</v>
      </c>
      <c r="M53" s="37" t="s">
        <v>2594</v>
      </c>
      <c r="N53" s="37" t="s">
        <v>2594</v>
      </c>
      <c r="O53" s="37" t="s">
        <v>2594</v>
      </c>
      <c r="P53" s="37">
        <v>42.991802399999997</v>
      </c>
      <c r="Q53" s="37">
        <v>-107.5419255</v>
      </c>
    </row>
  </sheetData>
  <hyperlinks>
    <hyperlink ref="A1" r:id="rId1" xr:uid="{950D8371-AF68-4F07-B43E-2305A088B913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E6EE3-A646-4D10-AD9B-307DB0101912}">
  <dimension ref="A1:B22"/>
  <sheetViews>
    <sheetView workbookViewId="0">
      <selection activeCell="E15" sqref="E15"/>
    </sheetView>
  </sheetViews>
  <sheetFormatPr defaultRowHeight="15"/>
  <sheetData>
    <row r="1" spans="1:2">
      <c r="A1" t="s">
        <v>1976</v>
      </c>
    </row>
    <row r="2" spans="1:2">
      <c r="A2" t="s">
        <v>1977</v>
      </c>
    </row>
    <row r="3" spans="1:2">
      <c r="A3" t="s">
        <v>1978</v>
      </c>
      <c r="B3" t="s">
        <v>1979</v>
      </c>
    </row>
    <row r="4" spans="1:2">
      <c r="A4" t="s">
        <v>1980</v>
      </c>
    </row>
    <row r="5" spans="1:2">
      <c r="A5" t="s">
        <v>1981</v>
      </c>
    </row>
    <row r="6" spans="1:2">
      <c r="A6" t="s">
        <v>1982</v>
      </c>
    </row>
    <row r="7" spans="1:2">
      <c r="A7" t="s">
        <v>1983</v>
      </c>
    </row>
    <row r="8" spans="1:2">
      <c r="A8" t="s">
        <v>1984</v>
      </c>
    </row>
    <row r="9" spans="1:2">
      <c r="A9" t="s">
        <v>1985</v>
      </c>
    </row>
    <row r="10" spans="1:2">
      <c r="A10" t="s">
        <v>1986</v>
      </c>
    </row>
    <row r="11" spans="1:2">
      <c r="A11" t="s">
        <v>1987</v>
      </c>
      <c r="B11" t="s">
        <v>1988</v>
      </c>
    </row>
    <row r="12" spans="1:2">
      <c r="A12" t="s">
        <v>1980</v>
      </c>
    </row>
    <row r="13" spans="1:2">
      <c r="A13" t="s">
        <v>1981</v>
      </c>
    </row>
    <row r="14" spans="1:2">
      <c r="A14" t="s">
        <v>1989</v>
      </c>
    </row>
    <row r="15" spans="1:2">
      <c r="A15" t="s">
        <v>1990</v>
      </c>
      <c r="B15" t="s">
        <v>1991</v>
      </c>
    </row>
    <row r="16" spans="1:2">
      <c r="A16" t="s">
        <v>1992</v>
      </c>
    </row>
    <row r="17" spans="1:2">
      <c r="A17" t="s">
        <v>1993</v>
      </c>
    </row>
    <row r="18" spans="1:2">
      <c r="A18" t="s">
        <v>1994</v>
      </c>
      <c r="B18" t="s">
        <v>1991</v>
      </c>
    </row>
    <row r="19" spans="1:2">
      <c r="A19" t="s">
        <v>1995</v>
      </c>
    </row>
    <row r="20" spans="1:2">
      <c r="A20" t="s">
        <v>1996</v>
      </c>
    </row>
    <row r="21" spans="1:2">
      <c r="A21" t="s">
        <v>1997</v>
      </c>
      <c r="B21" t="s">
        <v>1998</v>
      </c>
    </row>
    <row r="22" spans="1:2">
      <c r="A22" t="s">
        <v>1999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7C85C-19E3-41B2-ABFD-D4E86E9ABDC6}">
  <dimension ref="A1:F311"/>
  <sheetViews>
    <sheetView tabSelected="1" topLeftCell="A181" zoomScale="160" zoomScaleNormal="160" workbookViewId="0">
      <selection activeCell="F2" sqref="F2"/>
    </sheetView>
  </sheetViews>
  <sheetFormatPr defaultRowHeight="15"/>
  <cols>
    <col min="1" max="1" width="16.28515625" bestFit="1" customWidth="1"/>
    <col min="2" max="2" width="22" bestFit="1" customWidth="1"/>
    <col min="3" max="3" width="10.140625" style="6" bestFit="1" customWidth="1"/>
    <col min="4" max="4" width="20.28515625" bestFit="1" customWidth="1"/>
    <col min="5" max="5" width="17.42578125" bestFit="1" customWidth="1"/>
  </cols>
  <sheetData>
    <row r="1" spans="1:6">
      <c r="A1" t="s">
        <v>2001</v>
      </c>
      <c r="B1" t="s">
        <v>2283</v>
      </c>
      <c r="C1" s="6" t="s">
        <v>60</v>
      </c>
      <c r="D1" t="s">
        <v>2284</v>
      </c>
      <c r="E1" t="s">
        <v>2285</v>
      </c>
    </row>
    <row r="2" spans="1:6">
      <c r="A2" t="s">
        <v>38</v>
      </c>
      <c r="B2" t="s">
        <v>2286</v>
      </c>
      <c r="C2" s="6">
        <v>44316</v>
      </c>
      <c r="D2">
        <v>795040</v>
      </c>
      <c r="E2">
        <v>966466</v>
      </c>
      <c r="F2">
        <f>E2*0.85</f>
        <v>821496.1</v>
      </c>
    </row>
    <row r="3" spans="1:6">
      <c r="A3" t="s">
        <v>51</v>
      </c>
      <c r="B3" t="s">
        <v>2287</v>
      </c>
      <c r="C3" s="6">
        <v>44316</v>
      </c>
      <c r="D3">
        <v>305700</v>
      </c>
      <c r="E3">
        <v>485661</v>
      </c>
      <c r="F3">
        <f t="shared" ref="F3:F66" si="0">E3*0.85</f>
        <v>412811.85</v>
      </c>
    </row>
    <row r="4" spans="1:6">
      <c r="A4" t="s">
        <v>9</v>
      </c>
      <c r="B4" t="s">
        <v>2288</v>
      </c>
      <c r="C4" s="6">
        <v>44316</v>
      </c>
      <c r="D4">
        <v>1522600</v>
      </c>
      <c r="E4">
        <v>2363784</v>
      </c>
      <c r="F4">
        <f t="shared" si="0"/>
        <v>2009216.4</v>
      </c>
    </row>
    <row r="5" spans="1:6">
      <c r="A5" t="s">
        <v>19</v>
      </c>
      <c r="B5" t="s">
        <v>2289</v>
      </c>
      <c r="C5" s="6">
        <v>44316</v>
      </c>
      <c r="D5">
        <v>306100</v>
      </c>
      <c r="E5">
        <v>527065</v>
      </c>
      <c r="F5">
        <f t="shared" si="0"/>
        <v>448005.25</v>
      </c>
    </row>
    <row r="6" spans="1:6">
      <c r="A6" t="s">
        <v>17</v>
      </c>
      <c r="B6" t="s">
        <v>2290</v>
      </c>
      <c r="C6" s="6">
        <v>44316</v>
      </c>
      <c r="D6">
        <v>238160</v>
      </c>
      <c r="E6">
        <v>343934</v>
      </c>
      <c r="F6">
        <f t="shared" si="0"/>
        <v>292343.89999999997</v>
      </c>
    </row>
    <row r="7" spans="1:6">
      <c r="A7" t="s">
        <v>36</v>
      </c>
      <c r="B7" t="s">
        <v>2291</v>
      </c>
      <c r="C7" s="6">
        <v>44316</v>
      </c>
      <c r="D7">
        <v>146460</v>
      </c>
      <c r="E7">
        <v>234977</v>
      </c>
      <c r="F7">
        <f t="shared" si="0"/>
        <v>199730.44999999998</v>
      </c>
    </row>
    <row r="8" spans="1:6">
      <c r="A8" t="s">
        <v>21</v>
      </c>
      <c r="B8" t="s">
        <v>2292</v>
      </c>
      <c r="C8" s="6">
        <v>44316</v>
      </c>
      <c r="D8">
        <v>1924300</v>
      </c>
      <c r="E8">
        <v>2721196</v>
      </c>
      <c r="F8">
        <f t="shared" si="0"/>
        <v>2313016.6</v>
      </c>
    </row>
    <row r="9" spans="1:6">
      <c r="A9" t="s">
        <v>16</v>
      </c>
      <c r="B9" t="s">
        <v>2293</v>
      </c>
      <c r="C9" s="6">
        <v>44316</v>
      </c>
      <c r="D9">
        <v>4312000</v>
      </c>
      <c r="E9">
        <v>6374634</v>
      </c>
      <c r="F9">
        <f t="shared" si="0"/>
        <v>5418438.8999999994</v>
      </c>
    </row>
    <row r="10" spans="1:6">
      <c r="A10" t="s">
        <v>55</v>
      </c>
      <c r="B10" t="s">
        <v>2294</v>
      </c>
      <c r="C10" s="6">
        <v>44316</v>
      </c>
      <c r="D10">
        <v>759120</v>
      </c>
      <c r="E10">
        <v>797529</v>
      </c>
      <c r="F10">
        <f t="shared" si="0"/>
        <v>677899.65</v>
      </c>
    </row>
    <row r="11" spans="1:6">
      <c r="A11" t="s">
        <v>66</v>
      </c>
      <c r="B11" t="s">
        <v>2295</v>
      </c>
      <c r="C11" s="6">
        <v>44316</v>
      </c>
      <c r="D11">
        <v>29720</v>
      </c>
      <c r="E11">
        <v>0</v>
      </c>
      <c r="F11">
        <f t="shared" si="0"/>
        <v>0</v>
      </c>
    </row>
    <row r="12" spans="1:6">
      <c r="A12" t="s">
        <v>45</v>
      </c>
      <c r="B12" t="s">
        <v>2296</v>
      </c>
      <c r="C12" s="6">
        <v>44316</v>
      </c>
      <c r="D12">
        <v>215400</v>
      </c>
      <c r="E12">
        <v>296027</v>
      </c>
      <c r="F12">
        <f t="shared" si="0"/>
        <v>251622.94999999998</v>
      </c>
    </row>
    <row r="13" spans="1:6">
      <c r="A13" t="s">
        <v>33</v>
      </c>
      <c r="B13" t="s">
        <v>2297</v>
      </c>
      <c r="C13" s="6">
        <v>44316</v>
      </c>
      <c r="D13">
        <v>163420</v>
      </c>
      <c r="E13">
        <v>227492</v>
      </c>
      <c r="F13">
        <f t="shared" si="0"/>
        <v>193368.19999999998</v>
      </c>
    </row>
    <row r="14" spans="1:6">
      <c r="A14" t="s">
        <v>23</v>
      </c>
      <c r="B14" t="s">
        <v>2298</v>
      </c>
      <c r="C14" s="6">
        <v>44316</v>
      </c>
      <c r="D14">
        <v>1302000</v>
      </c>
      <c r="E14">
        <v>1995649</v>
      </c>
      <c r="F14">
        <f t="shared" si="0"/>
        <v>1696301.65</v>
      </c>
    </row>
    <row r="15" spans="1:6">
      <c r="A15" t="s">
        <v>31</v>
      </c>
      <c r="B15" t="s">
        <v>2299</v>
      </c>
      <c r="C15" s="6">
        <v>44316</v>
      </c>
      <c r="D15">
        <v>2478740</v>
      </c>
      <c r="E15">
        <v>3894888</v>
      </c>
      <c r="F15">
        <f t="shared" si="0"/>
        <v>3310654.8</v>
      </c>
    </row>
    <row r="16" spans="1:6">
      <c r="A16" t="s">
        <v>67</v>
      </c>
      <c r="B16" t="s">
        <v>2300</v>
      </c>
      <c r="C16" s="6">
        <v>44316</v>
      </c>
      <c r="D16">
        <v>349100</v>
      </c>
      <c r="E16">
        <v>0</v>
      </c>
      <c r="F16">
        <f t="shared" si="0"/>
        <v>0</v>
      </c>
    </row>
    <row r="17" spans="1:6">
      <c r="A17" t="s">
        <v>37</v>
      </c>
      <c r="B17" t="s">
        <v>2301</v>
      </c>
      <c r="C17" s="6">
        <v>44316</v>
      </c>
      <c r="D17">
        <v>1827460</v>
      </c>
      <c r="E17">
        <v>2581737</v>
      </c>
      <c r="F17">
        <f t="shared" si="0"/>
        <v>2194476.4499999997</v>
      </c>
    </row>
    <row r="18" spans="1:6">
      <c r="A18" t="s">
        <v>58</v>
      </c>
      <c r="B18" t="s">
        <v>2302</v>
      </c>
      <c r="C18" s="6">
        <v>44316</v>
      </c>
      <c r="D18">
        <v>409120</v>
      </c>
      <c r="E18">
        <v>298960</v>
      </c>
      <c r="F18">
        <f t="shared" si="0"/>
        <v>254116</v>
      </c>
    </row>
    <row r="19" spans="1:6">
      <c r="A19" t="s">
        <v>52</v>
      </c>
      <c r="B19" t="s">
        <v>2233</v>
      </c>
      <c r="C19" s="6">
        <v>44316</v>
      </c>
      <c r="D19">
        <v>1053560</v>
      </c>
      <c r="E19">
        <v>862427</v>
      </c>
      <c r="F19">
        <f t="shared" si="0"/>
        <v>733062.95</v>
      </c>
    </row>
    <row r="20" spans="1:6">
      <c r="A20" t="s">
        <v>15</v>
      </c>
      <c r="B20" t="s">
        <v>2303</v>
      </c>
      <c r="C20" s="6">
        <v>44316</v>
      </c>
      <c r="D20">
        <v>4577360</v>
      </c>
      <c r="E20">
        <v>5596593</v>
      </c>
      <c r="F20">
        <f t="shared" si="0"/>
        <v>4757104.05</v>
      </c>
    </row>
    <row r="21" spans="1:6">
      <c r="A21" t="s">
        <v>18</v>
      </c>
      <c r="B21" t="s">
        <v>2304</v>
      </c>
      <c r="C21" s="6">
        <v>44316</v>
      </c>
      <c r="D21">
        <v>2173780</v>
      </c>
      <c r="E21">
        <v>2450232</v>
      </c>
      <c r="F21">
        <f t="shared" si="0"/>
        <v>2082697.2</v>
      </c>
    </row>
    <row r="22" spans="1:6">
      <c r="A22" t="s">
        <v>28</v>
      </c>
      <c r="B22" t="s">
        <v>2305</v>
      </c>
      <c r="C22" s="6">
        <v>44316</v>
      </c>
      <c r="D22">
        <v>962360</v>
      </c>
      <c r="E22">
        <v>1042113</v>
      </c>
      <c r="F22">
        <f t="shared" si="0"/>
        <v>885796.04999999993</v>
      </c>
    </row>
    <row r="23" spans="1:6">
      <c r="A23" t="s">
        <v>46</v>
      </c>
      <c r="B23" t="s">
        <v>2306</v>
      </c>
      <c r="C23" s="6">
        <v>44316</v>
      </c>
      <c r="D23">
        <v>637200</v>
      </c>
      <c r="E23">
        <v>432701</v>
      </c>
      <c r="F23">
        <f t="shared" si="0"/>
        <v>367795.85</v>
      </c>
    </row>
    <row r="24" spans="1:6">
      <c r="A24" t="s">
        <v>20</v>
      </c>
      <c r="B24" t="s">
        <v>2307</v>
      </c>
      <c r="C24" s="6">
        <v>44316</v>
      </c>
      <c r="D24">
        <v>2192140</v>
      </c>
      <c r="E24">
        <v>2289705</v>
      </c>
      <c r="F24">
        <f t="shared" si="0"/>
        <v>1946249.25</v>
      </c>
    </row>
    <row r="25" spans="1:6">
      <c r="A25" t="s">
        <v>32</v>
      </c>
      <c r="B25" t="s">
        <v>2308</v>
      </c>
      <c r="C25" s="6">
        <v>44316</v>
      </c>
      <c r="D25">
        <v>1079500</v>
      </c>
      <c r="E25">
        <v>1091294</v>
      </c>
      <c r="F25">
        <f t="shared" si="0"/>
        <v>927599.9</v>
      </c>
    </row>
    <row r="26" spans="1:6">
      <c r="A26" t="s">
        <v>25</v>
      </c>
      <c r="B26" t="s">
        <v>2309</v>
      </c>
      <c r="C26" s="6">
        <v>44316</v>
      </c>
      <c r="D26">
        <v>1438540</v>
      </c>
      <c r="E26">
        <v>1354227</v>
      </c>
      <c r="F26">
        <f t="shared" si="0"/>
        <v>1151092.95</v>
      </c>
    </row>
    <row r="27" spans="1:6">
      <c r="A27" t="s">
        <v>68</v>
      </c>
      <c r="B27" t="s">
        <v>2310</v>
      </c>
      <c r="C27" s="6">
        <v>44316</v>
      </c>
      <c r="D27">
        <v>588660</v>
      </c>
      <c r="E27">
        <v>0</v>
      </c>
      <c r="F27">
        <f t="shared" si="0"/>
        <v>0</v>
      </c>
    </row>
    <row r="28" spans="1:6">
      <c r="A28" t="s">
        <v>6</v>
      </c>
      <c r="B28" t="s">
        <v>2311</v>
      </c>
      <c r="C28" s="6">
        <v>44316</v>
      </c>
      <c r="D28">
        <v>2175080</v>
      </c>
      <c r="E28">
        <v>3012538</v>
      </c>
      <c r="F28">
        <f t="shared" si="0"/>
        <v>2560657.2999999998</v>
      </c>
    </row>
    <row r="29" spans="1:6">
      <c r="A29" t="s">
        <v>27</v>
      </c>
      <c r="B29" t="s">
        <v>2312</v>
      </c>
      <c r="C29" s="6">
        <v>44316</v>
      </c>
      <c r="D29">
        <v>1413100</v>
      </c>
      <c r="E29">
        <v>1357724</v>
      </c>
      <c r="F29">
        <f t="shared" si="0"/>
        <v>1154065.3999999999</v>
      </c>
    </row>
    <row r="30" spans="1:6">
      <c r="A30" t="s">
        <v>42</v>
      </c>
      <c r="B30" t="s">
        <v>2313</v>
      </c>
      <c r="C30" s="6">
        <v>44316</v>
      </c>
      <c r="D30">
        <v>2162360</v>
      </c>
      <c r="E30">
        <v>2698446</v>
      </c>
      <c r="F30">
        <f t="shared" si="0"/>
        <v>2293679.1</v>
      </c>
    </row>
    <row r="31" spans="1:6">
      <c r="A31" t="s">
        <v>29</v>
      </c>
      <c r="B31" t="s">
        <v>2314</v>
      </c>
      <c r="C31" s="6">
        <v>44316</v>
      </c>
      <c r="D31">
        <v>1187060</v>
      </c>
      <c r="E31">
        <v>1602200</v>
      </c>
      <c r="F31">
        <f t="shared" si="0"/>
        <v>1361870</v>
      </c>
    </row>
    <row r="32" spans="1:6">
      <c r="A32" t="s">
        <v>41</v>
      </c>
      <c r="B32" t="s">
        <v>2315</v>
      </c>
      <c r="C32" s="6">
        <v>44316</v>
      </c>
      <c r="D32">
        <v>2515260</v>
      </c>
      <c r="E32">
        <v>3070661</v>
      </c>
      <c r="F32">
        <f t="shared" si="0"/>
        <v>2610061.85</v>
      </c>
    </row>
    <row r="33" spans="1:6">
      <c r="A33" t="s">
        <v>10</v>
      </c>
      <c r="B33" t="s">
        <v>2316</v>
      </c>
      <c r="C33" s="6">
        <v>44316</v>
      </c>
      <c r="D33">
        <v>1259400</v>
      </c>
      <c r="E33">
        <v>1455926</v>
      </c>
      <c r="F33">
        <f t="shared" si="0"/>
        <v>1237537.0999999999</v>
      </c>
    </row>
    <row r="34" spans="1:6">
      <c r="A34" t="s">
        <v>44</v>
      </c>
      <c r="B34" t="s">
        <v>2317</v>
      </c>
      <c r="C34" s="6">
        <v>44316</v>
      </c>
      <c r="D34">
        <v>639200</v>
      </c>
      <c r="E34">
        <v>604000</v>
      </c>
      <c r="F34">
        <f t="shared" si="0"/>
        <v>513400</v>
      </c>
    </row>
    <row r="35" spans="1:6">
      <c r="A35" t="s">
        <v>40</v>
      </c>
      <c r="B35" t="s">
        <v>2318</v>
      </c>
      <c r="C35" s="6">
        <v>44316</v>
      </c>
      <c r="D35">
        <v>995340</v>
      </c>
      <c r="E35">
        <v>745266</v>
      </c>
      <c r="F35">
        <f t="shared" si="0"/>
        <v>633476.1</v>
      </c>
    </row>
    <row r="36" spans="1:6">
      <c r="A36" t="s">
        <v>47</v>
      </c>
      <c r="B36" t="s">
        <v>2319</v>
      </c>
      <c r="C36" s="6">
        <v>44316</v>
      </c>
      <c r="D36">
        <v>455860</v>
      </c>
      <c r="E36">
        <v>526168</v>
      </c>
      <c r="F36">
        <f t="shared" si="0"/>
        <v>447242.8</v>
      </c>
    </row>
    <row r="37" spans="1:6">
      <c r="A37" t="s">
        <v>30</v>
      </c>
      <c r="B37" t="s">
        <v>2320</v>
      </c>
      <c r="C37" s="6">
        <v>44316</v>
      </c>
      <c r="D37">
        <v>830960</v>
      </c>
      <c r="E37">
        <v>751089</v>
      </c>
      <c r="F37">
        <f t="shared" si="0"/>
        <v>638425.65</v>
      </c>
    </row>
    <row r="38" spans="1:6">
      <c r="A38" t="s">
        <v>11</v>
      </c>
      <c r="B38" t="s">
        <v>2321</v>
      </c>
      <c r="C38" s="6">
        <v>44316</v>
      </c>
      <c r="D38">
        <v>5731100</v>
      </c>
      <c r="E38">
        <v>7281583</v>
      </c>
      <c r="F38">
        <f t="shared" si="0"/>
        <v>6189345.5499999998</v>
      </c>
    </row>
    <row r="39" spans="1:6">
      <c r="A39" t="s">
        <v>39</v>
      </c>
      <c r="B39" t="s">
        <v>2322</v>
      </c>
      <c r="C39" s="6">
        <v>44316</v>
      </c>
      <c r="D39">
        <v>673620</v>
      </c>
      <c r="E39">
        <v>838743</v>
      </c>
      <c r="F39">
        <f t="shared" si="0"/>
        <v>712931.54999999993</v>
      </c>
    </row>
    <row r="40" spans="1:6">
      <c r="A40" t="s">
        <v>34</v>
      </c>
      <c r="B40" t="s">
        <v>2323</v>
      </c>
      <c r="C40" s="6">
        <v>44316</v>
      </c>
      <c r="D40">
        <v>613260</v>
      </c>
      <c r="E40">
        <v>724325</v>
      </c>
      <c r="F40">
        <f t="shared" si="0"/>
        <v>615676.25</v>
      </c>
    </row>
    <row r="41" spans="1:6">
      <c r="A41" t="s">
        <v>35</v>
      </c>
      <c r="B41" t="s">
        <v>2324</v>
      </c>
      <c r="C41" s="6">
        <v>44316</v>
      </c>
      <c r="D41">
        <v>1312380</v>
      </c>
      <c r="E41">
        <v>1460590</v>
      </c>
      <c r="F41">
        <f t="shared" si="0"/>
        <v>1241501.5</v>
      </c>
    </row>
    <row r="42" spans="1:6">
      <c r="A42" t="s">
        <v>12</v>
      </c>
      <c r="B42" t="s">
        <v>2325</v>
      </c>
      <c r="C42" s="6">
        <v>44316</v>
      </c>
      <c r="D42">
        <v>408120</v>
      </c>
      <c r="E42">
        <v>472067</v>
      </c>
      <c r="F42">
        <f t="shared" si="0"/>
        <v>401256.95</v>
      </c>
    </row>
    <row r="43" spans="1:6">
      <c r="A43" t="s">
        <v>22</v>
      </c>
      <c r="B43" t="s">
        <v>2326</v>
      </c>
      <c r="C43" s="6">
        <v>44316</v>
      </c>
      <c r="D43">
        <v>1190160</v>
      </c>
      <c r="E43">
        <v>1651580</v>
      </c>
      <c r="F43">
        <f t="shared" si="0"/>
        <v>1403843</v>
      </c>
    </row>
    <row r="44" spans="1:6">
      <c r="A44" t="s">
        <v>54</v>
      </c>
      <c r="B44" t="s">
        <v>2327</v>
      </c>
      <c r="C44" s="6">
        <v>44316</v>
      </c>
      <c r="D44">
        <v>233860</v>
      </c>
      <c r="E44">
        <v>235214</v>
      </c>
      <c r="F44">
        <f t="shared" si="0"/>
        <v>199931.9</v>
      </c>
    </row>
    <row r="45" spans="1:6">
      <c r="A45" t="s">
        <v>48</v>
      </c>
      <c r="B45" t="s">
        <v>2328</v>
      </c>
      <c r="C45" s="6">
        <v>44316</v>
      </c>
      <c r="D45">
        <v>166820</v>
      </c>
      <c r="E45">
        <v>148765</v>
      </c>
      <c r="F45">
        <f t="shared" si="0"/>
        <v>126450.25</v>
      </c>
    </row>
    <row r="46" spans="1:6">
      <c r="A46" t="s">
        <v>43</v>
      </c>
      <c r="B46" t="s">
        <v>2329</v>
      </c>
      <c r="C46" s="6">
        <v>44316</v>
      </c>
      <c r="D46">
        <v>184280</v>
      </c>
      <c r="E46">
        <v>201586</v>
      </c>
      <c r="F46">
        <f t="shared" si="0"/>
        <v>171348.1</v>
      </c>
    </row>
    <row r="47" spans="1:6">
      <c r="A47" t="s">
        <v>13</v>
      </c>
      <c r="B47" t="s">
        <v>2330</v>
      </c>
      <c r="C47" s="6">
        <v>44316</v>
      </c>
      <c r="D47">
        <v>596700</v>
      </c>
      <c r="E47">
        <v>788767</v>
      </c>
      <c r="F47">
        <f t="shared" si="0"/>
        <v>670451.94999999995</v>
      </c>
    </row>
    <row r="48" spans="1:6">
      <c r="A48" t="s">
        <v>49</v>
      </c>
      <c r="B48" t="s">
        <v>2331</v>
      </c>
      <c r="C48" s="6">
        <v>44316</v>
      </c>
      <c r="D48">
        <v>128900</v>
      </c>
      <c r="E48">
        <v>93651</v>
      </c>
      <c r="F48">
        <f t="shared" si="0"/>
        <v>79603.349999999991</v>
      </c>
    </row>
    <row r="49" spans="1:6">
      <c r="A49" t="s">
        <v>8</v>
      </c>
      <c r="B49" t="s">
        <v>2332</v>
      </c>
      <c r="C49" s="6">
        <v>44316</v>
      </c>
      <c r="D49">
        <v>1491820</v>
      </c>
      <c r="E49">
        <v>1618836</v>
      </c>
      <c r="F49">
        <f t="shared" si="0"/>
        <v>1376010.5999999999</v>
      </c>
    </row>
    <row r="50" spans="1:6">
      <c r="A50" t="s">
        <v>7</v>
      </c>
      <c r="B50" t="s">
        <v>2333</v>
      </c>
      <c r="C50" s="6">
        <v>44316</v>
      </c>
      <c r="D50">
        <v>8366900</v>
      </c>
      <c r="E50">
        <v>12000079</v>
      </c>
      <c r="F50">
        <f t="shared" si="0"/>
        <v>10200067.15</v>
      </c>
    </row>
    <row r="51" spans="1:6">
      <c r="A51" t="s">
        <v>26</v>
      </c>
      <c r="B51" t="s">
        <v>2334</v>
      </c>
      <c r="C51" s="6">
        <v>44316</v>
      </c>
      <c r="D51">
        <v>315180</v>
      </c>
      <c r="E51">
        <v>499619</v>
      </c>
      <c r="F51">
        <f t="shared" si="0"/>
        <v>424676.14999999997</v>
      </c>
    </row>
    <row r="52" spans="1:6">
      <c r="A52" t="s">
        <v>24</v>
      </c>
      <c r="B52" t="s">
        <v>2335</v>
      </c>
      <c r="C52" s="6">
        <v>44316</v>
      </c>
      <c r="D52">
        <v>630220</v>
      </c>
      <c r="E52">
        <v>702579</v>
      </c>
      <c r="F52">
        <f t="shared" si="0"/>
        <v>597192.15</v>
      </c>
    </row>
    <row r="53" spans="1:6">
      <c r="A53" t="s">
        <v>69</v>
      </c>
      <c r="B53" t="s">
        <v>2336</v>
      </c>
      <c r="C53" s="6">
        <v>44316</v>
      </c>
      <c r="D53">
        <v>3700</v>
      </c>
      <c r="E53">
        <v>7576</v>
      </c>
      <c r="F53">
        <f t="shared" si="0"/>
        <v>6439.5999999999995</v>
      </c>
    </row>
    <row r="54" spans="1:6">
      <c r="A54" t="s">
        <v>57</v>
      </c>
      <c r="B54" t="s">
        <v>2337</v>
      </c>
      <c r="C54" s="6">
        <v>44316</v>
      </c>
      <c r="D54">
        <v>16900</v>
      </c>
      <c r="E54">
        <v>42949</v>
      </c>
      <c r="F54">
        <f t="shared" si="0"/>
        <v>36506.65</v>
      </c>
    </row>
    <row r="55" spans="1:6">
      <c r="A55" t="s">
        <v>70</v>
      </c>
      <c r="B55" t="s">
        <v>2338</v>
      </c>
      <c r="C55" s="6">
        <v>44316</v>
      </c>
      <c r="D55">
        <v>9600</v>
      </c>
      <c r="E55">
        <v>6007</v>
      </c>
      <c r="F55">
        <f t="shared" si="0"/>
        <v>5105.95</v>
      </c>
    </row>
    <row r="56" spans="1:6">
      <c r="A56" t="s">
        <v>71</v>
      </c>
      <c r="B56" t="s">
        <v>2339</v>
      </c>
      <c r="C56" s="6">
        <v>44316</v>
      </c>
      <c r="D56">
        <v>15900</v>
      </c>
      <c r="E56">
        <v>0</v>
      </c>
      <c r="F56">
        <f t="shared" si="0"/>
        <v>0</v>
      </c>
    </row>
    <row r="57" spans="1:6">
      <c r="A57" t="s">
        <v>72</v>
      </c>
      <c r="B57" t="s">
        <v>2340</v>
      </c>
      <c r="C57" s="6">
        <v>44316</v>
      </c>
      <c r="D57">
        <v>1600</v>
      </c>
      <c r="E57">
        <v>0</v>
      </c>
      <c r="F57">
        <f t="shared" si="0"/>
        <v>0</v>
      </c>
    </row>
    <row r="58" spans="1:6">
      <c r="A58" t="s">
        <v>73</v>
      </c>
      <c r="B58" t="s">
        <v>2341</v>
      </c>
      <c r="C58" s="6">
        <v>44316</v>
      </c>
      <c r="D58">
        <v>3200</v>
      </c>
      <c r="E58">
        <v>0</v>
      </c>
      <c r="F58">
        <f t="shared" si="0"/>
        <v>0</v>
      </c>
    </row>
    <row r="59" spans="1:6">
      <c r="A59" t="s">
        <v>50</v>
      </c>
      <c r="B59" t="s">
        <v>2342</v>
      </c>
      <c r="C59" s="6">
        <v>44316</v>
      </c>
      <c r="D59">
        <v>17700</v>
      </c>
      <c r="E59">
        <v>145559</v>
      </c>
      <c r="F59">
        <f t="shared" si="0"/>
        <v>123725.15</v>
      </c>
    </row>
    <row r="60" spans="1:6">
      <c r="A60" t="s">
        <v>53</v>
      </c>
      <c r="B60" t="s">
        <v>2343</v>
      </c>
      <c r="C60" s="6">
        <v>44316</v>
      </c>
      <c r="D60">
        <v>353840</v>
      </c>
      <c r="E60">
        <v>324197</v>
      </c>
      <c r="F60">
        <f t="shared" si="0"/>
        <v>275567.45</v>
      </c>
    </row>
    <row r="61" spans="1:6">
      <c r="A61" t="s">
        <v>14</v>
      </c>
      <c r="B61" t="s">
        <v>2344</v>
      </c>
      <c r="C61" s="6">
        <v>44316</v>
      </c>
      <c r="D61">
        <v>903200</v>
      </c>
      <c r="E61">
        <v>1192891</v>
      </c>
      <c r="F61">
        <f t="shared" si="0"/>
        <v>1013957.35</v>
      </c>
    </row>
    <row r="62" spans="1:6">
      <c r="A62" t="s">
        <v>5</v>
      </c>
      <c r="B62" t="s">
        <v>2345</v>
      </c>
      <c r="C62" s="6">
        <v>44316</v>
      </c>
      <c r="D62">
        <v>1598580</v>
      </c>
      <c r="E62">
        <v>2241627</v>
      </c>
      <c r="F62">
        <f t="shared" si="0"/>
        <v>1905382.95</v>
      </c>
    </row>
    <row r="63" spans="1:6">
      <c r="A63" t="s">
        <v>74</v>
      </c>
      <c r="B63" t="s">
        <v>2346</v>
      </c>
      <c r="C63" s="6">
        <v>44316</v>
      </c>
      <c r="D63">
        <v>3153940</v>
      </c>
      <c r="E63">
        <v>0</v>
      </c>
      <c r="F63">
        <f t="shared" si="0"/>
        <v>0</v>
      </c>
    </row>
    <row r="64" spans="1:6">
      <c r="A64" t="s">
        <v>38</v>
      </c>
      <c r="B64" t="s">
        <v>2347</v>
      </c>
      <c r="C64" s="6">
        <v>44286</v>
      </c>
      <c r="D64">
        <v>913880</v>
      </c>
      <c r="E64">
        <v>929792</v>
      </c>
      <c r="F64">
        <f t="shared" si="0"/>
        <v>790323.19999999995</v>
      </c>
    </row>
    <row r="65" spans="1:6">
      <c r="A65" t="s">
        <v>51</v>
      </c>
      <c r="B65" t="s">
        <v>2348</v>
      </c>
      <c r="C65" s="6">
        <v>44286</v>
      </c>
      <c r="D65">
        <v>351680</v>
      </c>
      <c r="E65">
        <v>324664</v>
      </c>
      <c r="F65">
        <f t="shared" si="0"/>
        <v>275964.39999999997</v>
      </c>
    </row>
    <row r="66" spans="1:6">
      <c r="A66" t="s">
        <v>9</v>
      </c>
      <c r="B66" t="s">
        <v>2349</v>
      </c>
      <c r="C66" s="6">
        <v>44286</v>
      </c>
      <c r="D66">
        <v>1752600</v>
      </c>
      <c r="E66">
        <v>1535151</v>
      </c>
      <c r="F66">
        <f t="shared" si="0"/>
        <v>1304878.3499999999</v>
      </c>
    </row>
    <row r="67" spans="1:6">
      <c r="A67" t="s">
        <v>19</v>
      </c>
      <c r="B67" t="s">
        <v>2350</v>
      </c>
      <c r="C67" s="6">
        <v>44286</v>
      </c>
      <c r="D67">
        <v>351780</v>
      </c>
      <c r="E67">
        <v>290382</v>
      </c>
      <c r="F67">
        <f t="shared" ref="F67:F130" si="1">E67*0.85</f>
        <v>246824.69999999998</v>
      </c>
    </row>
    <row r="68" spans="1:6">
      <c r="A68" t="s">
        <v>17</v>
      </c>
      <c r="B68" t="s">
        <v>2351</v>
      </c>
      <c r="C68" s="6">
        <v>44286</v>
      </c>
      <c r="D68">
        <v>278200</v>
      </c>
      <c r="E68">
        <v>292431</v>
      </c>
      <c r="F68">
        <f t="shared" si="1"/>
        <v>248566.35</v>
      </c>
    </row>
    <row r="69" spans="1:6">
      <c r="A69" t="s">
        <v>36</v>
      </c>
      <c r="B69" t="s">
        <v>2352</v>
      </c>
      <c r="C69" s="6">
        <v>44286</v>
      </c>
      <c r="D69">
        <v>169500</v>
      </c>
      <c r="E69">
        <v>139893</v>
      </c>
      <c r="F69">
        <f t="shared" si="1"/>
        <v>118909.05</v>
      </c>
    </row>
    <row r="70" spans="1:6">
      <c r="A70" t="s">
        <v>21</v>
      </c>
      <c r="B70" t="s">
        <v>2353</v>
      </c>
      <c r="C70" s="6">
        <v>44286</v>
      </c>
      <c r="D70">
        <v>2222460</v>
      </c>
      <c r="E70">
        <v>2215369</v>
      </c>
      <c r="F70">
        <f t="shared" si="1"/>
        <v>1883063.65</v>
      </c>
    </row>
    <row r="71" spans="1:6">
      <c r="A71" t="s">
        <v>16</v>
      </c>
      <c r="B71" t="s">
        <v>2354</v>
      </c>
      <c r="C71" s="6">
        <v>44286</v>
      </c>
      <c r="D71">
        <v>4967880</v>
      </c>
      <c r="E71">
        <v>5036725</v>
      </c>
      <c r="F71">
        <f t="shared" si="1"/>
        <v>4281216.25</v>
      </c>
    </row>
    <row r="72" spans="1:6">
      <c r="A72" t="s">
        <v>55</v>
      </c>
      <c r="B72" t="s">
        <v>2355</v>
      </c>
      <c r="C72" s="6">
        <v>44286</v>
      </c>
      <c r="D72">
        <v>871780</v>
      </c>
      <c r="E72">
        <v>538450</v>
      </c>
      <c r="F72">
        <f t="shared" si="1"/>
        <v>457682.5</v>
      </c>
    </row>
    <row r="73" spans="1:6">
      <c r="A73" t="s">
        <v>66</v>
      </c>
      <c r="B73" t="s">
        <v>2356</v>
      </c>
      <c r="C73" s="6">
        <v>44286</v>
      </c>
      <c r="D73">
        <v>36400</v>
      </c>
      <c r="E73">
        <v>0</v>
      </c>
      <c r="F73">
        <f t="shared" si="1"/>
        <v>0</v>
      </c>
    </row>
    <row r="74" spans="1:6">
      <c r="A74" t="s">
        <v>45</v>
      </c>
      <c r="B74" t="s">
        <v>2357</v>
      </c>
      <c r="C74" s="6">
        <v>44286</v>
      </c>
      <c r="D74">
        <v>246520</v>
      </c>
      <c r="E74">
        <v>244164</v>
      </c>
      <c r="F74">
        <f t="shared" si="1"/>
        <v>207539.4</v>
      </c>
    </row>
    <row r="75" spans="1:6">
      <c r="A75" t="s">
        <v>33</v>
      </c>
      <c r="B75" t="s">
        <v>2358</v>
      </c>
      <c r="C75" s="6">
        <v>44286</v>
      </c>
      <c r="D75">
        <v>189400</v>
      </c>
      <c r="E75">
        <v>174551</v>
      </c>
      <c r="F75">
        <f t="shared" si="1"/>
        <v>148368.35</v>
      </c>
    </row>
    <row r="76" spans="1:6">
      <c r="A76" t="s">
        <v>23</v>
      </c>
      <c r="B76" t="s">
        <v>2359</v>
      </c>
      <c r="C76" s="6">
        <v>44286</v>
      </c>
      <c r="D76">
        <v>1502620</v>
      </c>
      <c r="E76">
        <v>1283489</v>
      </c>
      <c r="F76">
        <f t="shared" si="1"/>
        <v>1090965.6499999999</v>
      </c>
    </row>
    <row r="77" spans="1:6">
      <c r="A77" t="s">
        <v>31</v>
      </c>
      <c r="B77" t="s">
        <v>2360</v>
      </c>
      <c r="C77" s="6">
        <v>44286</v>
      </c>
      <c r="D77">
        <v>2853060</v>
      </c>
      <c r="E77">
        <v>2724918</v>
      </c>
      <c r="F77">
        <f t="shared" si="1"/>
        <v>2316180.2999999998</v>
      </c>
    </row>
    <row r="78" spans="1:6">
      <c r="A78" t="s">
        <v>67</v>
      </c>
      <c r="B78" t="s">
        <v>2361</v>
      </c>
      <c r="C78" s="6">
        <v>44286</v>
      </c>
      <c r="D78">
        <v>401860</v>
      </c>
      <c r="E78">
        <v>0</v>
      </c>
      <c r="F78">
        <f t="shared" si="1"/>
        <v>0</v>
      </c>
    </row>
    <row r="79" spans="1:6">
      <c r="A79" t="s">
        <v>37</v>
      </c>
      <c r="B79" t="s">
        <v>2362</v>
      </c>
      <c r="C79" s="6">
        <v>44286</v>
      </c>
      <c r="D79">
        <v>2103140</v>
      </c>
      <c r="E79">
        <v>1640797</v>
      </c>
      <c r="F79">
        <f t="shared" si="1"/>
        <v>1394677.45</v>
      </c>
    </row>
    <row r="80" spans="1:6">
      <c r="A80" t="s">
        <v>58</v>
      </c>
      <c r="B80" t="s">
        <v>2363</v>
      </c>
      <c r="C80" s="6">
        <v>44286</v>
      </c>
      <c r="D80">
        <v>473300</v>
      </c>
      <c r="E80">
        <v>342164</v>
      </c>
      <c r="F80">
        <f t="shared" si="1"/>
        <v>290839.39999999997</v>
      </c>
    </row>
    <row r="81" spans="1:6">
      <c r="A81" t="s">
        <v>52</v>
      </c>
      <c r="B81" t="s">
        <v>2232</v>
      </c>
      <c r="C81" s="6">
        <v>44286</v>
      </c>
      <c r="D81">
        <v>1214140</v>
      </c>
      <c r="E81">
        <v>786234</v>
      </c>
      <c r="F81">
        <f t="shared" si="1"/>
        <v>668298.9</v>
      </c>
    </row>
    <row r="82" spans="1:6">
      <c r="A82" t="s">
        <v>15</v>
      </c>
      <c r="B82" t="s">
        <v>2364</v>
      </c>
      <c r="C82" s="6">
        <v>44286</v>
      </c>
      <c r="D82">
        <v>5271640</v>
      </c>
      <c r="E82">
        <v>4518906</v>
      </c>
      <c r="F82">
        <f t="shared" si="1"/>
        <v>3841070.1</v>
      </c>
    </row>
    <row r="83" spans="1:6">
      <c r="A83" t="s">
        <v>18</v>
      </c>
      <c r="B83" t="s">
        <v>2365</v>
      </c>
      <c r="C83" s="6">
        <v>44286</v>
      </c>
      <c r="D83">
        <v>2507600</v>
      </c>
      <c r="E83">
        <v>1783408</v>
      </c>
      <c r="F83">
        <f t="shared" si="1"/>
        <v>1515896.8</v>
      </c>
    </row>
    <row r="84" spans="1:6">
      <c r="A84" t="s">
        <v>28</v>
      </c>
      <c r="B84" t="s">
        <v>2366</v>
      </c>
      <c r="C84" s="6">
        <v>44286</v>
      </c>
      <c r="D84">
        <v>1105440</v>
      </c>
      <c r="E84">
        <v>1080342</v>
      </c>
      <c r="F84">
        <f t="shared" si="1"/>
        <v>918290.7</v>
      </c>
    </row>
    <row r="85" spans="1:6">
      <c r="A85" t="s">
        <v>46</v>
      </c>
      <c r="B85" t="s">
        <v>2367</v>
      </c>
      <c r="C85" s="6">
        <v>44286</v>
      </c>
      <c r="D85">
        <v>732900</v>
      </c>
      <c r="E85">
        <v>539254</v>
      </c>
      <c r="F85">
        <f t="shared" si="1"/>
        <v>458365.89999999997</v>
      </c>
    </row>
    <row r="86" spans="1:6">
      <c r="A86" t="s">
        <v>20</v>
      </c>
      <c r="B86" t="s">
        <v>2368</v>
      </c>
      <c r="C86" s="6">
        <v>44286</v>
      </c>
      <c r="D86">
        <v>2529400</v>
      </c>
      <c r="E86">
        <v>2223760</v>
      </c>
      <c r="F86">
        <f t="shared" si="1"/>
        <v>1890196</v>
      </c>
    </row>
    <row r="87" spans="1:6">
      <c r="A87" t="s">
        <v>32</v>
      </c>
      <c r="B87" t="s">
        <v>2369</v>
      </c>
      <c r="C87" s="6">
        <v>44286</v>
      </c>
      <c r="D87">
        <v>1243320</v>
      </c>
      <c r="E87">
        <v>1063912</v>
      </c>
      <c r="F87">
        <f t="shared" si="1"/>
        <v>904325.2</v>
      </c>
    </row>
    <row r="88" spans="1:6">
      <c r="A88" t="s">
        <v>25</v>
      </c>
      <c r="B88" t="s">
        <v>2370</v>
      </c>
      <c r="C88" s="6">
        <v>44286</v>
      </c>
      <c r="D88">
        <v>1659160</v>
      </c>
      <c r="E88">
        <v>1295927</v>
      </c>
      <c r="F88">
        <f t="shared" si="1"/>
        <v>1101537.95</v>
      </c>
    </row>
    <row r="89" spans="1:6">
      <c r="A89" t="s">
        <v>68</v>
      </c>
      <c r="B89" t="s">
        <v>2371</v>
      </c>
      <c r="C89" s="6">
        <v>44286</v>
      </c>
      <c r="D89">
        <v>678920</v>
      </c>
      <c r="E89">
        <v>0</v>
      </c>
      <c r="F89">
        <f t="shared" si="1"/>
        <v>0</v>
      </c>
    </row>
    <row r="90" spans="1:6">
      <c r="A90" t="s">
        <v>6</v>
      </c>
      <c r="B90" t="s">
        <v>2372</v>
      </c>
      <c r="C90" s="6">
        <v>44286</v>
      </c>
      <c r="D90">
        <v>2508700</v>
      </c>
      <c r="E90">
        <v>2658673</v>
      </c>
      <c r="F90">
        <f t="shared" si="1"/>
        <v>2259872.0499999998</v>
      </c>
    </row>
    <row r="91" spans="1:6">
      <c r="A91" t="s">
        <v>27</v>
      </c>
      <c r="B91" t="s">
        <v>2373</v>
      </c>
      <c r="C91" s="6">
        <v>44286</v>
      </c>
      <c r="D91">
        <v>1630080</v>
      </c>
      <c r="E91">
        <v>1196822</v>
      </c>
      <c r="F91">
        <f t="shared" si="1"/>
        <v>1017298.7</v>
      </c>
    </row>
    <row r="92" spans="1:6">
      <c r="A92" t="s">
        <v>42</v>
      </c>
      <c r="B92" t="s">
        <v>2374</v>
      </c>
      <c r="C92" s="6">
        <v>44286</v>
      </c>
      <c r="D92">
        <v>2491100</v>
      </c>
      <c r="E92">
        <v>2101378</v>
      </c>
      <c r="F92">
        <f t="shared" si="1"/>
        <v>1786171.3</v>
      </c>
    </row>
    <row r="93" spans="1:6">
      <c r="A93" t="s">
        <v>29</v>
      </c>
      <c r="B93" t="s">
        <v>2375</v>
      </c>
      <c r="C93" s="6">
        <v>44286</v>
      </c>
      <c r="D93">
        <v>1367040</v>
      </c>
      <c r="E93">
        <v>1337943</v>
      </c>
      <c r="F93">
        <f t="shared" si="1"/>
        <v>1137251.55</v>
      </c>
    </row>
    <row r="94" spans="1:6">
      <c r="A94" t="s">
        <v>41</v>
      </c>
      <c r="B94" t="s">
        <v>2376</v>
      </c>
      <c r="C94" s="6">
        <v>44286</v>
      </c>
      <c r="D94">
        <v>2898700</v>
      </c>
      <c r="E94">
        <v>2695786</v>
      </c>
      <c r="F94">
        <f t="shared" si="1"/>
        <v>2291418.1</v>
      </c>
    </row>
    <row r="95" spans="1:6">
      <c r="A95" t="s">
        <v>10</v>
      </c>
      <c r="B95" t="s">
        <v>2377</v>
      </c>
      <c r="C95" s="6">
        <v>44286</v>
      </c>
      <c r="D95">
        <v>1454780</v>
      </c>
      <c r="E95">
        <v>1042840</v>
      </c>
      <c r="F95">
        <f t="shared" si="1"/>
        <v>886414</v>
      </c>
    </row>
    <row r="96" spans="1:6">
      <c r="A96" t="s">
        <v>44</v>
      </c>
      <c r="B96" t="s">
        <v>2378</v>
      </c>
      <c r="C96" s="6">
        <v>44286</v>
      </c>
      <c r="D96">
        <v>737540</v>
      </c>
      <c r="E96">
        <v>533984</v>
      </c>
      <c r="F96">
        <f t="shared" si="1"/>
        <v>453886.39999999997</v>
      </c>
    </row>
    <row r="97" spans="1:6">
      <c r="A97" t="s">
        <v>40</v>
      </c>
      <c r="B97" t="s">
        <v>2379</v>
      </c>
      <c r="C97" s="6">
        <v>44286</v>
      </c>
      <c r="D97">
        <v>1147340</v>
      </c>
      <c r="E97">
        <v>906650</v>
      </c>
      <c r="F97">
        <f t="shared" si="1"/>
        <v>770652.5</v>
      </c>
    </row>
    <row r="98" spans="1:6">
      <c r="A98" t="s">
        <v>47</v>
      </c>
      <c r="B98" t="s">
        <v>2380</v>
      </c>
      <c r="C98" s="6">
        <v>44286</v>
      </c>
      <c r="D98">
        <v>524580</v>
      </c>
      <c r="E98">
        <v>502464</v>
      </c>
      <c r="F98">
        <f t="shared" si="1"/>
        <v>427094.39999999997</v>
      </c>
    </row>
    <row r="99" spans="1:6">
      <c r="A99" t="s">
        <v>30</v>
      </c>
      <c r="B99" t="s">
        <v>2381</v>
      </c>
      <c r="C99" s="6">
        <v>44286</v>
      </c>
      <c r="D99">
        <v>956980</v>
      </c>
      <c r="E99">
        <v>834807</v>
      </c>
      <c r="F99">
        <f t="shared" si="1"/>
        <v>709585.95</v>
      </c>
    </row>
    <row r="100" spans="1:6">
      <c r="A100" t="s">
        <v>11</v>
      </c>
      <c r="B100" t="s">
        <v>2382</v>
      </c>
      <c r="C100" s="6">
        <v>44286</v>
      </c>
      <c r="D100">
        <v>6603660</v>
      </c>
      <c r="E100">
        <v>6037476</v>
      </c>
      <c r="F100">
        <f t="shared" si="1"/>
        <v>5131854.5999999996</v>
      </c>
    </row>
    <row r="101" spans="1:6">
      <c r="A101" t="s">
        <v>39</v>
      </c>
      <c r="B101" t="s">
        <v>2383</v>
      </c>
      <c r="C101" s="6">
        <v>44286</v>
      </c>
      <c r="D101">
        <v>773760</v>
      </c>
      <c r="E101">
        <v>826610</v>
      </c>
      <c r="F101">
        <f t="shared" si="1"/>
        <v>702618.5</v>
      </c>
    </row>
    <row r="102" spans="1:6">
      <c r="A102" t="s">
        <v>34</v>
      </c>
      <c r="B102" t="s">
        <v>2384</v>
      </c>
      <c r="C102" s="6">
        <v>44286</v>
      </c>
      <c r="D102">
        <v>710600</v>
      </c>
      <c r="E102">
        <v>681227</v>
      </c>
      <c r="F102">
        <f t="shared" si="1"/>
        <v>579042.94999999995</v>
      </c>
    </row>
    <row r="103" spans="1:6">
      <c r="A103" t="s">
        <v>35</v>
      </c>
      <c r="B103" t="s">
        <v>2385</v>
      </c>
      <c r="C103" s="6">
        <v>44286</v>
      </c>
      <c r="D103">
        <v>1515440</v>
      </c>
      <c r="E103">
        <v>1245423</v>
      </c>
      <c r="F103">
        <f t="shared" si="1"/>
        <v>1058609.55</v>
      </c>
    </row>
    <row r="104" spans="1:6">
      <c r="A104" t="s">
        <v>12</v>
      </c>
      <c r="B104" t="s">
        <v>2386</v>
      </c>
      <c r="C104" s="6">
        <v>44286</v>
      </c>
      <c r="D104">
        <v>472200</v>
      </c>
      <c r="E104">
        <v>466398</v>
      </c>
      <c r="F104">
        <f t="shared" si="1"/>
        <v>396438.3</v>
      </c>
    </row>
    <row r="105" spans="1:6">
      <c r="A105" t="s">
        <v>22</v>
      </c>
      <c r="B105" t="s">
        <v>2387</v>
      </c>
      <c r="C105" s="6">
        <v>44286</v>
      </c>
      <c r="D105">
        <v>1377560</v>
      </c>
      <c r="E105">
        <v>1317671</v>
      </c>
      <c r="F105">
        <f t="shared" si="1"/>
        <v>1120020.3499999999</v>
      </c>
    </row>
    <row r="106" spans="1:6">
      <c r="A106" t="s">
        <v>54</v>
      </c>
      <c r="B106" t="s">
        <v>2388</v>
      </c>
      <c r="C106" s="6">
        <v>44286</v>
      </c>
      <c r="D106">
        <v>268620</v>
      </c>
      <c r="E106">
        <v>241475</v>
      </c>
      <c r="F106">
        <f t="shared" si="1"/>
        <v>205253.75</v>
      </c>
    </row>
    <row r="107" spans="1:6">
      <c r="A107" t="s">
        <v>48</v>
      </c>
      <c r="B107" t="s">
        <v>2389</v>
      </c>
      <c r="C107" s="6">
        <v>44286</v>
      </c>
      <c r="D107">
        <v>195240</v>
      </c>
      <c r="E107">
        <v>179177</v>
      </c>
      <c r="F107">
        <f t="shared" si="1"/>
        <v>152300.44999999998</v>
      </c>
    </row>
    <row r="108" spans="1:6">
      <c r="A108" t="s">
        <v>43</v>
      </c>
      <c r="B108" t="s">
        <v>2390</v>
      </c>
      <c r="C108" s="6">
        <v>44286</v>
      </c>
      <c r="D108">
        <v>214000</v>
      </c>
      <c r="E108">
        <v>208316</v>
      </c>
      <c r="F108">
        <f t="shared" si="1"/>
        <v>177068.6</v>
      </c>
    </row>
    <row r="109" spans="1:6">
      <c r="A109" t="s">
        <v>13</v>
      </c>
      <c r="B109" t="s">
        <v>2391</v>
      </c>
      <c r="C109" s="6">
        <v>44286</v>
      </c>
      <c r="D109">
        <v>693040</v>
      </c>
      <c r="E109">
        <v>638982</v>
      </c>
      <c r="F109">
        <f t="shared" si="1"/>
        <v>543134.69999999995</v>
      </c>
    </row>
    <row r="110" spans="1:6">
      <c r="A110" t="s">
        <v>49</v>
      </c>
      <c r="B110" t="s">
        <v>2392</v>
      </c>
      <c r="C110" s="6">
        <v>44286</v>
      </c>
      <c r="D110">
        <v>150840</v>
      </c>
      <c r="E110">
        <v>106009</v>
      </c>
      <c r="F110">
        <f t="shared" si="1"/>
        <v>90107.65</v>
      </c>
    </row>
    <row r="111" spans="1:6">
      <c r="A111" t="s">
        <v>8</v>
      </c>
      <c r="B111" t="s">
        <v>2393</v>
      </c>
      <c r="C111" s="6">
        <v>44286</v>
      </c>
      <c r="D111">
        <v>1717580</v>
      </c>
      <c r="E111">
        <v>1659120</v>
      </c>
      <c r="F111">
        <f t="shared" si="1"/>
        <v>1410252</v>
      </c>
    </row>
    <row r="112" spans="1:6">
      <c r="A112" t="s">
        <v>7</v>
      </c>
      <c r="B112" t="s">
        <v>2394</v>
      </c>
      <c r="C112" s="6">
        <v>44286</v>
      </c>
      <c r="D112">
        <v>9642200</v>
      </c>
      <c r="E112">
        <v>9402368</v>
      </c>
      <c r="F112">
        <f t="shared" si="1"/>
        <v>7992012.7999999998</v>
      </c>
    </row>
    <row r="113" spans="1:6">
      <c r="A113" t="s">
        <v>26</v>
      </c>
      <c r="B113" t="s">
        <v>2395</v>
      </c>
      <c r="C113" s="6">
        <v>44286</v>
      </c>
      <c r="D113">
        <v>364600</v>
      </c>
      <c r="E113">
        <v>301770</v>
      </c>
      <c r="F113">
        <f t="shared" si="1"/>
        <v>256504.5</v>
      </c>
    </row>
    <row r="114" spans="1:6">
      <c r="A114" t="s">
        <v>24</v>
      </c>
      <c r="B114" t="s">
        <v>2396</v>
      </c>
      <c r="C114" s="6">
        <v>44286</v>
      </c>
      <c r="D114">
        <v>727960</v>
      </c>
      <c r="E114">
        <v>662834</v>
      </c>
      <c r="F114">
        <f t="shared" si="1"/>
        <v>563408.9</v>
      </c>
    </row>
    <row r="115" spans="1:6">
      <c r="A115" t="s">
        <v>69</v>
      </c>
      <c r="B115" t="s">
        <v>2397</v>
      </c>
      <c r="C115" s="6">
        <v>44286</v>
      </c>
      <c r="D115">
        <v>31360</v>
      </c>
      <c r="E115">
        <v>10829</v>
      </c>
      <c r="F115">
        <f t="shared" si="1"/>
        <v>9204.65</v>
      </c>
    </row>
    <row r="116" spans="1:6">
      <c r="A116" t="s">
        <v>57</v>
      </c>
      <c r="B116" t="s">
        <v>2398</v>
      </c>
      <c r="C116" s="6">
        <v>44286</v>
      </c>
      <c r="D116">
        <v>78600</v>
      </c>
      <c r="E116">
        <v>32327</v>
      </c>
      <c r="F116">
        <f t="shared" si="1"/>
        <v>27477.95</v>
      </c>
    </row>
    <row r="117" spans="1:6">
      <c r="A117" t="s">
        <v>70</v>
      </c>
      <c r="B117" t="s">
        <v>2399</v>
      </c>
      <c r="C117" s="6">
        <v>44286</v>
      </c>
      <c r="D117">
        <v>32000</v>
      </c>
      <c r="E117">
        <v>9315</v>
      </c>
      <c r="F117">
        <f t="shared" si="1"/>
        <v>7917.75</v>
      </c>
    </row>
    <row r="118" spans="1:6">
      <c r="A118" t="s">
        <v>71</v>
      </c>
      <c r="B118" t="s">
        <v>2400</v>
      </c>
      <c r="C118" s="6">
        <v>44286</v>
      </c>
      <c r="D118">
        <v>40800</v>
      </c>
      <c r="E118">
        <v>0</v>
      </c>
      <c r="F118">
        <f t="shared" si="1"/>
        <v>0</v>
      </c>
    </row>
    <row r="119" spans="1:6">
      <c r="A119" t="s">
        <v>72</v>
      </c>
      <c r="B119" t="s">
        <v>2401</v>
      </c>
      <c r="C119" s="6">
        <v>44286</v>
      </c>
      <c r="D119">
        <v>31660</v>
      </c>
      <c r="E119">
        <v>0</v>
      </c>
      <c r="F119">
        <f t="shared" si="1"/>
        <v>0</v>
      </c>
    </row>
    <row r="120" spans="1:6">
      <c r="A120" t="s">
        <v>73</v>
      </c>
      <c r="B120" t="s">
        <v>2402</v>
      </c>
      <c r="C120" s="6">
        <v>44286</v>
      </c>
      <c r="D120">
        <v>12200</v>
      </c>
      <c r="E120">
        <v>0</v>
      </c>
      <c r="F120">
        <f t="shared" si="1"/>
        <v>0</v>
      </c>
    </row>
    <row r="121" spans="1:6">
      <c r="A121" t="s">
        <v>50</v>
      </c>
      <c r="B121" t="s">
        <v>2403</v>
      </c>
      <c r="C121" s="6">
        <v>44286</v>
      </c>
      <c r="D121">
        <v>499860</v>
      </c>
      <c r="E121">
        <v>142492</v>
      </c>
      <c r="F121">
        <f t="shared" si="1"/>
        <v>121118.2</v>
      </c>
    </row>
    <row r="122" spans="1:6">
      <c r="A122" t="s">
        <v>53</v>
      </c>
      <c r="B122" t="s">
        <v>2404</v>
      </c>
      <c r="C122" s="6">
        <v>44286</v>
      </c>
      <c r="D122">
        <v>404560</v>
      </c>
      <c r="E122">
        <v>359994</v>
      </c>
      <c r="F122">
        <f t="shared" si="1"/>
        <v>305994.89999999997</v>
      </c>
    </row>
    <row r="123" spans="1:6">
      <c r="A123" t="s">
        <v>14</v>
      </c>
      <c r="B123" t="s">
        <v>2405</v>
      </c>
      <c r="C123" s="6">
        <v>44286</v>
      </c>
      <c r="D123">
        <v>1042480</v>
      </c>
      <c r="E123">
        <v>859723</v>
      </c>
      <c r="F123">
        <f t="shared" si="1"/>
        <v>730764.54999999993</v>
      </c>
    </row>
    <row r="124" spans="1:6">
      <c r="A124" t="s">
        <v>5</v>
      </c>
      <c r="B124" t="s">
        <v>2406</v>
      </c>
      <c r="C124" s="6">
        <v>44286</v>
      </c>
      <c r="D124">
        <v>1839000</v>
      </c>
      <c r="E124">
        <v>1857528</v>
      </c>
      <c r="F124">
        <f t="shared" si="1"/>
        <v>1578898.8</v>
      </c>
    </row>
    <row r="125" spans="1:6">
      <c r="A125" t="s">
        <v>74</v>
      </c>
      <c r="B125" t="s">
        <v>2407</v>
      </c>
      <c r="C125" s="6">
        <v>44286</v>
      </c>
      <c r="D125">
        <v>3896560</v>
      </c>
      <c r="E125">
        <v>0</v>
      </c>
      <c r="F125">
        <f t="shared" si="1"/>
        <v>0</v>
      </c>
    </row>
    <row r="126" spans="1:6">
      <c r="A126" t="s">
        <v>52</v>
      </c>
      <c r="B126" t="s">
        <v>2231</v>
      </c>
      <c r="C126" s="6">
        <v>44255</v>
      </c>
      <c r="D126">
        <v>637090</v>
      </c>
      <c r="E126">
        <v>588528</v>
      </c>
      <c r="F126">
        <f t="shared" si="1"/>
        <v>500248.8</v>
      </c>
    </row>
    <row r="127" spans="1:6">
      <c r="A127" t="s">
        <v>50</v>
      </c>
      <c r="B127" t="s">
        <v>2408</v>
      </c>
      <c r="C127" s="6">
        <v>44255</v>
      </c>
      <c r="D127">
        <v>119200</v>
      </c>
      <c r="E127">
        <v>145151</v>
      </c>
      <c r="F127">
        <f t="shared" si="1"/>
        <v>123378.34999999999</v>
      </c>
    </row>
    <row r="128" spans="1:6">
      <c r="A128" t="s">
        <v>69</v>
      </c>
      <c r="B128" t="s">
        <v>2409</v>
      </c>
      <c r="C128" s="6">
        <v>44255</v>
      </c>
      <c r="D128">
        <v>11000</v>
      </c>
      <c r="E128">
        <v>10413</v>
      </c>
      <c r="F128">
        <f t="shared" si="1"/>
        <v>8851.0499999999993</v>
      </c>
    </row>
    <row r="129" spans="1:6">
      <c r="A129" t="s">
        <v>8</v>
      </c>
      <c r="B129" t="s">
        <v>2410</v>
      </c>
      <c r="C129" s="6">
        <v>44255</v>
      </c>
      <c r="D129">
        <v>905260</v>
      </c>
      <c r="E129">
        <v>1198343</v>
      </c>
      <c r="F129">
        <f t="shared" si="1"/>
        <v>1018591.5499999999</v>
      </c>
    </row>
    <row r="130" spans="1:6">
      <c r="A130" t="s">
        <v>44</v>
      </c>
      <c r="B130" t="s">
        <v>2411</v>
      </c>
      <c r="C130" s="6">
        <v>44255</v>
      </c>
      <c r="D130">
        <v>387850</v>
      </c>
      <c r="E130">
        <v>345518</v>
      </c>
      <c r="F130">
        <f t="shared" si="1"/>
        <v>293690.3</v>
      </c>
    </row>
    <row r="131" spans="1:6">
      <c r="A131" t="s">
        <v>7</v>
      </c>
      <c r="B131" t="s">
        <v>2412</v>
      </c>
      <c r="C131" s="6">
        <v>44255</v>
      </c>
      <c r="D131">
        <v>5083030</v>
      </c>
      <c r="E131">
        <v>5535693</v>
      </c>
      <c r="F131">
        <f t="shared" ref="F131:F194" si="2">E131*0.85</f>
        <v>4705339.05</v>
      </c>
    </row>
    <row r="132" spans="1:6">
      <c r="A132" t="s">
        <v>68</v>
      </c>
      <c r="B132" t="s">
        <v>2413</v>
      </c>
      <c r="C132" s="6">
        <v>44255</v>
      </c>
      <c r="D132">
        <v>358920</v>
      </c>
      <c r="E132">
        <v>0</v>
      </c>
      <c r="F132">
        <f t="shared" si="2"/>
        <v>0</v>
      </c>
    </row>
    <row r="133" spans="1:6">
      <c r="A133" t="s">
        <v>22</v>
      </c>
      <c r="B133" t="s">
        <v>2414</v>
      </c>
      <c r="C133" s="6">
        <v>44255</v>
      </c>
      <c r="D133">
        <v>726630</v>
      </c>
      <c r="E133">
        <v>802343</v>
      </c>
      <c r="F133">
        <f t="shared" si="2"/>
        <v>681991.54999999993</v>
      </c>
    </row>
    <row r="134" spans="1:6">
      <c r="A134" t="s">
        <v>38</v>
      </c>
      <c r="B134" t="s">
        <v>2415</v>
      </c>
      <c r="C134" s="6">
        <v>44255</v>
      </c>
      <c r="D134">
        <v>482940</v>
      </c>
      <c r="E134">
        <v>523625</v>
      </c>
      <c r="F134">
        <f t="shared" si="2"/>
        <v>445081.25</v>
      </c>
    </row>
    <row r="135" spans="1:6">
      <c r="A135" t="s">
        <v>45</v>
      </c>
      <c r="B135" t="s">
        <v>2416</v>
      </c>
      <c r="C135" s="6">
        <v>44255</v>
      </c>
      <c r="D135">
        <v>133610</v>
      </c>
      <c r="E135">
        <v>119358</v>
      </c>
      <c r="F135">
        <f t="shared" si="2"/>
        <v>101454.3</v>
      </c>
    </row>
    <row r="136" spans="1:6">
      <c r="A136" t="s">
        <v>33</v>
      </c>
      <c r="B136" t="s">
        <v>2417</v>
      </c>
      <c r="C136" s="6">
        <v>44255</v>
      </c>
      <c r="D136">
        <v>99830</v>
      </c>
      <c r="E136">
        <v>111220</v>
      </c>
      <c r="F136">
        <f t="shared" si="2"/>
        <v>94537</v>
      </c>
    </row>
    <row r="137" spans="1:6">
      <c r="A137" t="s">
        <v>74</v>
      </c>
      <c r="B137" t="s">
        <v>2418</v>
      </c>
      <c r="C137" s="6">
        <v>44255</v>
      </c>
      <c r="D137">
        <v>2897510</v>
      </c>
      <c r="E137">
        <v>0</v>
      </c>
      <c r="F137">
        <f t="shared" si="2"/>
        <v>0</v>
      </c>
    </row>
    <row r="138" spans="1:6">
      <c r="A138" t="s">
        <v>15</v>
      </c>
      <c r="B138" t="s">
        <v>2419</v>
      </c>
      <c r="C138" s="6">
        <v>44255</v>
      </c>
      <c r="D138">
        <v>2781710</v>
      </c>
      <c r="E138">
        <v>3084794</v>
      </c>
      <c r="F138">
        <f t="shared" si="2"/>
        <v>2622074.9</v>
      </c>
    </row>
    <row r="139" spans="1:6">
      <c r="A139" t="s">
        <v>18</v>
      </c>
      <c r="B139" t="s">
        <v>2420</v>
      </c>
      <c r="C139" s="6">
        <v>44255</v>
      </c>
      <c r="D139">
        <v>1321200</v>
      </c>
      <c r="E139">
        <v>1166265</v>
      </c>
      <c r="F139">
        <f t="shared" si="2"/>
        <v>991325.25</v>
      </c>
    </row>
    <row r="140" spans="1:6">
      <c r="A140" t="s">
        <v>57</v>
      </c>
      <c r="B140" t="s">
        <v>2421</v>
      </c>
      <c r="C140" s="6">
        <v>44255</v>
      </c>
      <c r="D140">
        <v>17000</v>
      </c>
      <c r="E140">
        <v>32759</v>
      </c>
      <c r="F140">
        <f t="shared" si="2"/>
        <v>27845.149999999998</v>
      </c>
    </row>
    <row r="141" spans="1:6">
      <c r="A141" t="s">
        <v>26</v>
      </c>
      <c r="B141" t="s">
        <v>2422</v>
      </c>
      <c r="C141" s="6">
        <v>44255</v>
      </c>
      <c r="D141">
        <v>195920</v>
      </c>
      <c r="E141">
        <v>243531</v>
      </c>
      <c r="F141">
        <f t="shared" si="2"/>
        <v>207001.35</v>
      </c>
    </row>
    <row r="142" spans="1:6">
      <c r="A142" t="s">
        <v>53</v>
      </c>
      <c r="B142" t="s">
        <v>2423</v>
      </c>
      <c r="C142" s="6">
        <v>44255</v>
      </c>
      <c r="D142">
        <v>216510</v>
      </c>
      <c r="E142">
        <v>271490</v>
      </c>
      <c r="F142">
        <f t="shared" si="2"/>
        <v>230766.5</v>
      </c>
    </row>
    <row r="143" spans="1:6">
      <c r="A143" t="s">
        <v>6</v>
      </c>
      <c r="B143" t="s">
        <v>2424</v>
      </c>
      <c r="C143" s="6">
        <v>44255</v>
      </c>
      <c r="D143">
        <v>1321800</v>
      </c>
      <c r="E143">
        <v>1332755</v>
      </c>
      <c r="F143">
        <f t="shared" si="2"/>
        <v>1132841.75</v>
      </c>
    </row>
    <row r="144" spans="1:6">
      <c r="A144" t="s">
        <v>27</v>
      </c>
      <c r="B144" t="s">
        <v>2425</v>
      </c>
      <c r="C144" s="6">
        <v>44255</v>
      </c>
      <c r="D144">
        <v>858000</v>
      </c>
      <c r="E144">
        <v>983159</v>
      </c>
      <c r="F144">
        <f t="shared" si="2"/>
        <v>835685.15</v>
      </c>
    </row>
    <row r="145" spans="1:6">
      <c r="A145" t="s">
        <v>39</v>
      </c>
      <c r="B145" t="s">
        <v>2426</v>
      </c>
      <c r="C145" s="6">
        <v>44255</v>
      </c>
      <c r="D145">
        <v>409780</v>
      </c>
      <c r="E145">
        <v>460852</v>
      </c>
      <c r="F145">
        <f t="shared" si="2"/>
        <v>391724.2</v>
      </c>
    </row>
    <row r="146" spans="1:6">
      <c r="A146" t="s">
        <v>34</v>
      </c>
      <c r="B146" t="s">
        <v>2427</v>
      </c>
      <c r="C146" s="6">
        <v>44255</v>
      </c>
      <c r="D146">
        <v>374960</v>
      </c>
      <c r="E146">
        <v>388296</v>
      </c>
      <c r="F146">
        <f t="shared" si="2"/>
        <v>330051.59999999998</v>
      </c>
    </row>
    <row r="147" spans="1:6">
      <c r="A147" t="s">
        <v>28</v>
      </c>
      <c r="B147" t="s">
        <v>2428</v>
      </c>
      <c r="C147" s="6">
        <v>44255</v>
      </c>
      <c r="D147">
        <v>585970</v>
      </c>
      <c r="E147">
        <v>615340</v>
      </c>
      <c r="F147">
        <f t="shared" si="2"/>
        <v>523039</v>
      </c>
    </row>
    <row r="148" spans="1:6">
      <c r="A148" t="s">
        <v>40</v>
      </c>
      <c r="B148" t="s">
        <v>2429</v>
      </c>
      <c r="C148" s="6">
        <v>44255</v>
      </c>
      <c r="D148">
        <v>606160</v>
      </c>
      <c r="E148">
        <v>613260</v>
      </c>
      <c r="F148">
        <f t="shared" si="2"/>
        <v>521271</v>
      </c>
    </row>
    <row r="149" spans="1:6">
      <c r="A149" t="s">
        <v>51</v>
      </c>
      <c r="B149" t="s">
        <v>2430</v>
      </c>
      <c r="C149" s="6">
        <v>44255</v>
      </c>
      <c r="D149">
        <v>184130</v>
      </c>
      <c r="E149">
        <v>172646</v>
      </c>
      <c r="F149">
        <f t="shared" si="2"/>
        <v>146749.1</v>
      </c>
    </row>
    <row r="150" spans="1:6">
      <c r="A150" t="s">
        <v>72</v>
      </c>
      <c r="B150" t="s">
        <v>2431</v>
      </c>
      <c r="C150" s="6">
        <v>44255</v>
      </c>
      <c r="D150">
        <v>11000</v>
      </c>
      <c r="E150">
        <v>0</v>
      </c>
      <c r="F150">
        <f t="shared" si="2"/>
        <v>0</v>
      </c>
    </row>
    <row r="151" spans="1:6">
      <c r="A151" t="s">
        <v>70</v>
      </c>
      <c r="B151" t="s">
        <v>2432</v>
      </c>
      <c r="C151" s="6">
        <v>44255</v>
      </c>
      <c r="D151">
        <v>6600</v>
      </c>
      <c r="E151">
        <v>7070</v>
      </c>
      <c r="F151">
        <f t="shared" si="2"/>
        <v>6009.5</v>
      </c>
    </row>
    <row r="152" spans="1:6">
      <c r="A152" t="s">
        <v>23</v>
      </c>
      <c r="B152" t="s">
        <v>2433</v>
      </c>
      <c r="C152" s="6">
        <v>44255</v>
      </c>
      <c r="D152">
        <v>792490</v>
      </c>
      <c r="E152">
        <v>820523</v>
      </c>
      <c r="F152">
        <f t="shared" si="2"/>
        <v>697444.54999999993</v>
      </c>
    </row>
    <row r="153" spans="1:6">
      <c r="A153" t="s">
        <v>9</v>
      </c>
      <c r="B153" t="s">
        <v>2434</v>
      </c>
      <c r="C153" s="6">
        <v>44255</v>
      </c>
      <c r="D153">
        <v>924050</v>
      </c>
      <c r="E153">
        <v>1056735</v>
      </c>
      <c r="F153">
        <f t="shared" si="2"/>
        <v>898224.75</v>
      </c>
    </row>
    <row r="154" spans="1:6">
      <c r="A154" t="s">
        <v>42</v>
      </c>
      <c r="B154" t="s">
        <v>2435</v>
      </c>
      <c r="C154" s="6">
        <v>44255</v>
      </c>
      <c r="D154">
        <v>1314100</v>
      </c>
      <c r="E154">
        <v>1341385</v>
      </c>
      <c r="F154">
        <f t="shared" si="2"/>
        <v>1140177.25</v>
      </c>
    </row>
    <row r="155" spans="1:6">
      <c r="A155" t="s">
        <v>71</v>
      </c>
      <c r="B155" t="s">
        <v>2436</v>
      </c>
      <c r="C155" s="6">
        <v>44255</v>
      </c>
      <c r="D155">
        <v>9400</v>
      </c>
      <c r="E155">
        <v>0</v>
      </c>
      <c r="F155">
        <f t="shared" si="2"/>
        <v>0</v>
      </c>
    </row>
    <row r="156" spans="1:6">
      <c r="A156" t="s">
        <v>29</v>
      </c>
      <c r="B156" t="s">
        <v>2437</v>
      </c>
      <c r="C156" s="6">
        <v>44255</v>
      </c>
      <c r="D156">
        <v>720330</v>
      </c>
      <c r="E156">
        <v>855241</v>
      </c>
      <c r="F156">
        <f t="shared" si="2"/>
        <v>726954.85</v>
      </c>
    </row>
    <row r="157" spans="1:6">
      <c r="A157" t="s">
        <v>46</v>
      </c>
      <c r="B157" t="s">
        <v>2438</v>
      </c>
      <c r="C157" s="6">
        <v>44255</v>
      </c>
      <c r="D157">
        <v>386250</v>
      </c>
      <c r="E157">
        <v>382850</v>
      </c>
      <c r="F157">
        <f t="shared" si="2"/>
        <v>325422.5</v>
      </c>
    </row>
    <row r="158" spans="1:6">
      <c r="A158" t="s">
        <v>35</v>
      </c>
      <c r="B158" t="s">
        <v>2439</v>
      </c>
      <c r="C158" s="6">
        <v>44255</v>
      </c>
      <c r="D158">
        <v>798830</v>
      </c>
      <c r="E158">
        <v>835020</v>
      </c>
      <c r="F158">
        <f t="shared" si="2"/>
        <v>709767</v>
      </c>
    </row>
    <row r="159" spans="1:6">
      <c r="A159" t="s">
        <v>54</v>
      </c>
      <c r="B159" t="s">
        <v>2440</v>
      </c>
      <c r="C159" s="6">
        <v>44255</v>
      </c>
      <c r="D159">
        <v>140410</v>
      </c>
      <c r="E159">
        <v>176897</v>
      </c>
      <c r="F159">
        <f t="shared" si="2"/>
        <v>150362.44999999998</v>
      </c>
    </row>
    <row r="160" spans="1:6">
      <c r="A160" t="s">
        <v>12</v>
      </c>
      <c r="B160" t="s">
        <v>2441</v>
      </c>
      <c r="C160" s="6">
        <v>44255</v>
      </c>
      <c r="D160">
        <v>246240</v>
      </c>
      <c r="E160">
        <v>296728</v>
      </c>
      <c r="F160">
        <f t="shared" si="2"/>
        <v>252218.8</v>
      </c>
    </row>
    <row r="161" spans="1:6">
      <c r="A161" t="s">
        <v>24</v>
      </c>
      <c r="B161" t="s">
        <v>2442</v>
      </c>
      <c r="C161" s="6">
        <v>44255</v>
      </c>
      <c r="D161">
        <v>384650</v>
      </c>
      <c r="E161">
        <v>444614</v>
      </c>
      <c r="F161">
        <f t="shared" si="2"/>
        <v>377921.89999999997</v>
      </c>
    </row>
    <row r="162" spans="1:6">
      <c r="A162" t="s">
        <v>19</v>
      </c>
      <c r="B162" t="s">
        <v>2443</v>
      </c>
      <c r="C162" s="6">
        <v>44255</v>
      </c>
      <c r="D162">
        <v>184130</v>
      </c>
      <c r="E162">
        <v>163289</v>
      </c>
      <c r="F162">
        <f t="shared" si="2"/>
        <v>138795.65</v>
      </c>
    </row>
    <row r="163" spans="1:6">
      <c r="A163" t="s">
        <v>21</v>
      </c>
      <c r="B163" t="s">
        <v>2444</v>
      </c>
      <c r="C163" s="6">
        <v>44255</v>
      </c>
      <c r="D163">
        <v>1170690</v>
      </c>
      <c r="E163">
        <v>1270226</v>
      </c>
      <c r="F163">
        <f t="shared" si="2"/>
        <v>1079692.0999999999</v>
      </c>
    </row>
    <row r="164" spans="1:6">
      <c r="A164" t="s">
        <v>47</v>
      </c>
      <c r="B164" t="s">
        <v>2445</v>
      </c>
      <c r="C164" s="6">
        <v>44255</v>
      </c>
      <c r="D164">
        <v>278620</v>
      </c>
      <c r="E164">
        <v>411391</v>
      </c>
      <c r="F164">
        <f t="shared" si="2"/>
        <v>349682.35</v>
      </c>
    </row>
    <row r="165" spans="1:6">
      <c r="A165" t="s">
        <v>16</v>
      </c>
      <c r="B165" t="s">
        <v>2446</v>
      </c>
      <c r="C165" s="6">
        <v>44255</v>
      </c>
      <c r="D165">
        <v>2619310</v>
      </c>
      <c r="E165">
        <v>2349788</v>
      </c>
      <c r="F165">
        <f t="shared" si="2"/>
        <v>1997319.8</v>
      </c>
    </row>
    <row r="166" spans="1:6">
      <c r="A166" t="s">
        <v>20</v>
      </c>
      <c r="B166" t="s">
        <v>2447</v>
      </c>
      <c r="C166" s="6">
        <v>44255</v>
      </c>
      <c r="D166">
        <v>1331890</v>
      </c>
      <c r="E166">
        <v>1516098</v>
      </c>
      <c r="F166">
        <f t="shared" si="2"/>
        <v>1288683.3</v>
      </c>
    </row>
    <row r="167" spans="1:6">
      <c r="A167" t="s">
        <v>48</v>
      </c>
      <c r="B167" t="s">
        <v>2448</v>
      </c>
      <c r="C167" s="6">
        <v>44255</v>
      </c>
      <c r="D167">
        <v>102230</v>
      </c>
      <c r="E167">
        <v>136294</v>
      </c>
      <c r="F167">
        <f t="shared" si="2"/>
        <v>115849.9</v>
      </c>
    </row>
    <row r="168" spans="1:6">
      <c r="A168" t="s">
        <v>41</v>
      </c>
      <c r="B168" t="s">
        <v>2449</v>
      </c>
      <c r="C168" s="6">
        <v>44255</v>
      </c>
      <c r="D168">
        <v>1529260</v>
      </c>
      <c r="E168">
        <v>1645793</v>
      </c>
      <c r="F168">
        <f t="shared" si="2"/>
        <v>1398924.05</v>
      </c>
    </row>
    <row r="169" spans="1:6">
      <c r="A169" t="s">
        <v>30</v>
      </c>
      <c r="B169" t="s">
        <v>2450</v>
      </c>
      <c r="C169" s="6">
        <v>44255</v>
      </c>
      <c r="D169">
        <v>506270</v>
      </c>
      <c r="E169">
        <v>657377</v>
      </c>
      <c r="F169">
        <f t="shared" si="2"/>
        <v>558770.44999999995</v>
      </c>
    </row>
    <row r="170" spans="1:6">
      <c r="A170" t="s">
        <v>14</v>
      </c>
      <c r="B170" t="s">
        <v>2451</v>
      </c>
      <c r="C170" s="6">
        <v>44255</v>
      </c>
      <c r="D170">
        <v>550190</v>
      </c>
      <c r="E170">
        <v>586513</v>
      </c>
      <c r="F170">
        <f t="shared" si="2"/>
        <v>498536.05</v>
      </c>
    </row>
    <row r="171" spans="1:6">
      <c r="A171" t="s">
        <v>73</v>
      </c>
      <c r="B171" t="s">
        <v>2452</v>
      </c>
      <c r="C171" s="6">
        <v>44255</v>
      </c>
      <c r="D171">
        <v>2800</v>
      </c>
      <c r="E171">
        <v>0</v>
      </c>
      <c r="F171">
        <f t="shared" si="2"/>
        <v>0</v>
      </c>
    </row>
    <row r="172" spans="1:6">
      <c r="A172" t="s">
        <v>31</v>
      </c>
      <c r="B172" t="s">
        <v>2453</v>
      </c>
      <c r="C172" s="6">
        <v>44255</v>
      </c>
      <c r="D172">
        <v>1502030</v>
      </c>
      <c r="E172">
        <v>1293672</v>
      </c>
      <c r="F172">
        <f t="shared" si="2"/>
        <v>1099621.2</v>
      </c>
    </row>
    <row r="173" spans="1:6">
      <c r="A173" t="s">
        <v>67</v>
      </c>
      <c r="B173" t="s">
        <v>2454</v>
      </c>
      <c r="C173" s="6">
        <v>44255</v>
      </c>
      <c r="D173">
        <v>214710</v>
      </c>
      <c r="E173">
        <v>0</v>
      </c>
      <c r="F173">
        <f t="shared" si="2"/>
        <v>0</v>
      </c>
    </row>
    <row r="174" spans="1:6">
      <c r="A174" t="s">
        <v>55</v>
      </c>
      <c r="B174" t="s">
        <v>2455</v>
      </c>
      <c r="C174" s="6">
        <v>44255</v>
      </c>
      <c r="D174">
        <v>462550</v>
      </c>
      <c r="E174">
        <v>300221</v>
      </c>
      <c r="F174">
        <f t="shared" si="2"/>
        <v>255187.85</v>
      </c>
    </row>
    <row r="175" spans="1:6">
      <c r="A175" t="s">
        <v>17</v>
      </c>
      <c r="B175" t="s">
        <v>2456</v>
      </c>
      <c r="C175" s="6">
        <v>44255</v>
      </c>
      <c r="D175">
        <v>145750</v>
      </c>
      <c r="E175">
        <v>145578</v>
      </c>
      <c r="F175">
        <f t="shared" si="2"/>
        <v>123741.3</v>
      </c>
    </row>
    <row r="176" spans="1:6">
      <c r="A176" t="s">
        <v>32</v>
      </c>
      <c r="B176" t="s">
        <v>2457</v>
      </c>
      <c r="C176" s="6">
        <v>44255</v>
      </c>
      <c r="D176">
        <v>653880</v>
      </c>
      <c r="E176">
        <v>647009</v>
      </c>
      <c r="F176">
        <f t="shared" si="2"/>
        <v>549957.65</v>
      </c>
    </row>
    <row r="177" spans="1:6">
      <c r="A177" t="s">
        <v>43</v>
      </c>
      <c r="B177" t="s">
        <v>2458</v>
      </c>
      <c r="C177" s="6">
        <v>44255</v>
      </c>
      <c r="D177">
        <v>116420</v>
      </c>
      <c r="E177">
        <v>172324</v>
      </c>
      <c r="F177">
        <f t="shared" si="2"/>
        <v>146475.4</v>
      </c>
    </row>
    <row r="178" spans="1:6">
      <c r="A178" t="s">
        <v>25</v>
      </c>
      <c r="B178" t="s">
        <v>2459</v>
      </c>
      <c r="C178" s="6">
        <v>44255</v>
      </c>
      <c r="D178">
        <v>874390</v>
      </c>
      <c r="E178">
        <v>750169</v>
      </c>
      <c r="F178">
        <f t="shared" si="2"/>
        <v>637643.65</v>
      </c>
    </row>
    <row r="179" spans="1:6">
      <c r="A179" t="s">
        <v>11</v>
      </c>
      <c r="B179" t="s">
        <v>2460</v>
      </c>
      <c r="C179" s="6">
        <v>44255</v>
      </c>
      <c r="D179">
        <v>3481310</v>
      </c>
      <c r="E179">
        <v>3157733</v>
      </c>
      <c r="F179">
        <f t="shared" si="2"/>
        <v>2684073.0499999998</v>
      </c>
    </row>
    <row r="180" spans="1:6">
      <c r="A180" t="s">
        <v>66</v>
      </c>
      <c r="B180" t="s">
        <v>2461</v>
      </c>
      <c r="C180" s="6">
        <v>44255</v>
      </c>
      <c r="D180">
        <v>16390</v>
      </c>
      <c r="E180">
        <v>0</v>
      </c>
      <c r="F180">
        <f t="shared" si="2"/>
        <v>0</v>
      </c>
    </row>
    <row r="181" spans="1:6">
      <c r="A181" t="s">
        <v>13</v>
      </c>
      <c r="B181" t="s">
        <v>2462</v>
      </c>
      <c r="C181" s="6">
        <v>44255</v>
      </c>
      <c r="D181">
        <v>365860</v>
      </c>
      <c r="E181">
        <v>402004</v>
      </c>
      <c r="F181">
        <f t="shared" si="2"/>
        <v>341703.39999999997</v>
      </c>
    </row>
    <row r="182" spans="1:6">
      <c r="A182" t="s">
        <v>36</v>
      </c>
      <c r="B182" t="s">
        <v>2463</v>
      </c>
      <c r="C182" s="6">
        <v>44255</v>
      </c>
      <c r="D182">
        <v>92290</v>
      </c>
      <c r="E182">
        <v>95378</v>
      </c>
      <c r="F182">
        <f t="shared" si="2"/>
        <v>81071.3</v>
      </c>
    </row>
    <row r="183" spans="1:6">
      <c r="A183" t="s">
        <v>37</v>
      </c>
      <c r="B183" t="s">
        <v>2464</v>
      </c>
      <c r="C183" s="6">
        <v>44255</v>
      </c>
      <c r="D183">
        <v>1108980</v>
      </c>
      <c r="E183">
        <v>1020973</v>
      </c>
      <c r="F183">
        <f t="shared" si="2"/>
        <v>867827.04999999993</v>
      </c>
    </row>
    <row r="184" spans="1:6">
      <c r="A184" t="s">
        <v>5</v>
      </c>
      <c r="B184" t="s">
        <v>2465</v>
      </c>
      <c r="C184" s="6">
        <v>44255</v>
      </c>
      <c r="D184">
        <v>972470</v>
      </c>
      <c r="E184">
        <v>1044864</v>
      </c>
      <c r="F184">
        <f t="shared" si="2"/>
        <v>888134.4</v>
      </c>
    </row>
    <row r="185" spans="1:6">
      <c r="A185" t="s">
        <v>58</v>
      </c>
      <c r="B185" t="s">
        <v>2466</v>
      </c>
      <c r="C185" s="6">
        <v>44255</v>
      </c>
      <c r="D185">
        <v>247040</v>
      </c>
      <c r="E185">
        <v>272521</v>
      </c>
      <c r="F185">
        <f t="shared" si="2"/>
        <v>231642.85</v>
      </c>
    </row>
    <row r="186" spans="1:6">
      <c r="A186" t="s">
        <v>10</v>
      </c>
      <c r="B186" t="s">
        <v>2467</v>
      </c>
      <c r="C186" s="6">
        <v>44255</v>
      </c>
      <c r="D186">
        <v>768150</v>
      </c>
      <c r="E186">
        <v>912512</v>
      </c>
      <c r="F186">
        <f t="shared" si="2"/>
        <v>775635.2</v>
      </c>
    </row>
    <row r="187" spans="1:6">
      <c r="A187" t="s">
        <v>49</v>
      </c>
      <c r="B187" t="s">
        <v>2468</v>
      </c>
      <c r="C187" s="6">
        <v>44255</v>
      </c>
      <c r="D187">
        <v>78100</v>
      </c>
      <c r="E187">
        <v>99374</v>
      </c>
      <c r="F187">
        <f t="shared" si="2"/>
        <v>84467.9</v>
      </c>
    </row>
    <row r="188" spans="1:6">
      <c r="A188" t="s">
        <v>52</v>
      </c>
      <c r="B188" t="s">
        <v>2230</v>
      </c>
      <c r="C188" s="6">
        <v>44227</v>
      </c>
      <c r="D188">
        <v>476500</v>
      </c>
      <c r="E188">
        <v>353974</v>
      </c>
      <c r="F188">
        <f t="shared" si="2"/>
        <v>300877.89999999997</v>
      </c>
    </row>
    <row r="189" spans="1:6">
      <c r="A189" t="s">
        <v>50</v>
      </c>
      <c r="B189" t="s">
        <v>2469</v>
      </c>
      <c r="C189" s="6">
        <v>44227</v>
      </c>
      <c r="D189">
        <v>105800</v>
      </c>
      <c r="E189">
        <v>119590</v>
      </c>
      <c r="F189">
        <f t="shared" si="2"/>
        <v>101651.5</v>
      </c>
    </row>
    <row r="190" spans="1:6">
      <c r="A190" t="s">
        <v>69</v>
      </c>
      <c r="B190" t="s">
        <v>2470</v>
      </c>
      <c r="C190" s="6">
        <v>44227</v>
      </c>
      <c r="D190">
        <v>10200</v>
      </c>
      <c r="E190">
        <v>9925</v>
      </c>
      <c r="F190">
        <f t="shared" si="2"/>
        <v>8436.25</v>
      </c>
    </row>
    <row r="191" spans="1:6">
      <c r="A191" t="s">
        <v>8</v>
      </c>
      <c r="B191" t="s">
        <v>2471</v>
      </c>
      <c r="C191" s="6">
        <v>44227</v>
      </c>
      <c r="D191">
        <v>677700</v>
      </c>
      <c r="E191">
        <v>594104</v>
      </c>
      <c r="F191">
        <f t="shared" si="2"/>
        <v>504988.39999999997</v>
      </c>
    </row>
    <row r="192" spans="1:6">
      <c r="A192" t="s">
        <v>44</v>
      </c>
      <c r="B192" t="s">
        <v>2472</v>
      </c>
      <c r="C192" s="6">
        <v>44227</v>
      </c>
      <c r="D192">
        <v>293200</v>
      </c>
      <c r="E192">
        <v>303793</v>
      </c>
      <c r="F192">
        <f t="shared" si="2"/>
        <v>258224.05</v>
      </c>
    </row>
    <row r="193" spans="1:6">
      <c r="A193" t="s">
        <v>7</v>
      </c>
      <c r="B193" t="s">
        <v>2473</v>
      </c>
      <c r="C193" s="6">
        <v>44227</v>
      </c>
      <c r="D193">
        <v>3800750</v>
      </c>
      <c r="E193">
        <v>3285351</v>
      </c>
      <c r="F193">
        <f t="shared" si="2"/>
        <v>2792548.35</v>
      </c>
    </row>
    <row r="194" spans="1:6">
      <c r="A194" t="s">
        <v>68</v>
      </c>
      <c r="B194" t="s">
        <v>2474</v>
      </c>
      <c r="C194" s="6">
        <v>44227</v>
      </c>
      <c r="D194">
        <v>269100</v>
      </c>
      <c r="E194">
        <v>0</v>
      </c>
      <c r="F194">
        <f t="shared" si="2"/>
        <v>0</v>
      </c>
    </row>
    <row r="195" spans="1:6">
      <c r="A195" t="s">
        <v>22</v>
      </c>
      <c r="B195" t="s">
        <v>2475</v>
      </c>
      <c r="C195" s="6">
        <v>44227</v>
      </c>
      <c r="D195">
        <v>543600</v>
      </c>
      <c r="E195">
        <v>568234</v>
      </c>
      <c r="F195">
        <f t="shared" ref="F195:F258" si="3">E195*0.85</f>
        <v>482998.89999999997</v>
      </c>
    </row>
    <row r="196" spans="1:6">
      <c r="A196" t="s">
        <v>38</v>
      </c>
      <c r="B196" t="s">
        <v>2476</v>
      </c>
      <c r="C196" s="6">
        <v>44227</v>
      </c>
      <c r="D196">
        <v>362700</v>
      </c>
      <c r="E196">
        <v>436842</v>
      </c>
      <c r="F196">
        <f t="shared" si="3"/>
        <v>371315.7</v>
      </c>
    </row>
    <row r="197" spans="1:6">
      <c r="A197" t="s">
        <v>45</v>
      </c>
      <c r="B197" t="s">
        <v>2477</v>
      </c>
      <c r="C197" s="6">
        <v>44227</v>
      </c>
      <c r="D197">
        <v>98300</v>
      </c>
      <c r="E197">
        <v>99954</v>
      </c>
      <c r="F197">
        <f t="shared" si="3"/>
        <v>84960.9</v>
      </c>
    </row>
    <row r="198" spans="1:6">
      <c r="A198" t="s">
        <v>33</v>
      </c>
      <c r="B198" t="s">
        <v>2478</v>
      </c>
      <c r="C198" s="6">
        <v>44227</v>
      </c>
      <c r="D198">
        <v>75000</v>
      </c>
      <c r="E198">
        <v>80526</v>
      </c>
      <c r="F198">
        <f t="shared" si="3"/>
        <v>68447.099999999991</v>
      </c>
    </row>
    <row r="199" spans="1:6">
      <c r="A199" t="s">
        <v>74</v>
      </c>
      <c r="B199" t="s">
        <v>2479</v>
      </c>
      <c r="C199" s="6">
        <v>44227</v>
      </c>
      <c r="D199">
        <v>1672750</v>
      </c>
      <c r="E199">
        <v>0</v>
      </c>
      <c r="F199">
        <f t="shared" si="3"/>
        <v>0</v>
      </c>
    </row>
    <row r="200" spans="1:6">
      <c r="A200" t="s">
        <v>15</v>
      </c>
      <c r="B200" t="s">
        <v>2480</v>
      </c>
      <c r="C200" s="6">
        <v>44227</v>
      </c>
      <c r="D200">
        <v>2080750</v>
      </c>
      <c r="E200">
        <v>1959626</v>
      </c>
      <c r="F200">
        <f t="shared" si="3"/>
        <v>1665682.0999999999</v>
      </c>
    </row>
    <row r="201" spans="1:6">
      <c r="A201" t="s">
        <v>18</v>
      </c>
      <c r="B201" t="s">
        <v>2481</v>
      </c>
      <c r="C201" s="6">
        <v>44227</v>
      </c>
      <c r="D201">
        <v>988900</v>
      </c>
      <c r="E201">
        <v>906186</v>
      </c>
      <c r="F201">
        <f t="shared" si="3"/>
        <v>770258.1</v>
      </c>
    </row>
    <row r="202" spans="1:6">
      <c r="A202" t="s">
        <v>57</v>
      </c>
      <c r="B202" t="s">
        <v>2482</v>
      </c>
      <c r="C202" s="6">
        <v>44227</v>
      </c>
      <c r="D202">
        <v>15000</v>
      </c>
      <c r="E202">
        <v>22454</v>
      </c>
      <c r="F202">
        <f t="shared" si="3"/>
        <v>19085.899999999998</v>
      </c>
    </row>
    <row r="203" spans="1:6">
      <c r="A203" t="s">
        <v>26</v>
      </c>
      <c r="B203" t="s">
        <v>2483</v>
      </c>
      <c r="C203" s="6">
        <v>44227</v>
      </c>
      <c r="D203">
        <v>145100</v>
      </c>
      <c r="E203">
        <v>109267</v>
      </c>
      <c r="F203">
        <f t="shared" si="3"/>
        <v>92876.95</v>
      </c>
    </row>
    <row r="204" spans="1:6">
      <c r="A204" t="s">
        <v>53</v>
      </c>
      <c r="B204" t="s">
        <v>2484</v>
      </c>
      <c r="C204" s="6">
        <v>44227</v>
      </c>
      <c r="D204">
        <v>161500</v>
      </c>
      <c r="E204">
        <v>120880</v>
      </c>
      <c r="F204">
        <f t="shared" si="3"/>
        <v>102748</v>
      </c>
    </row>
    <row r="205" spans="1:6">
      <c r="A205" t="s">
        <v>6</v>
      </c>
      <c r="B205" t="s">
        <v>2485</v>
      </c>
      <c r="C205" s="6">
        <v>44227</v>
      </c>
      <c r="D205">
        <v>989300</v>
      </c>
      <c r="E205">
        <v>901454</v>
      </c>
      <c r="F205">
        <f t="shared" si="3"/>
        <v>766235.9</v>
      </c>
    </row>
    <row r="206" spans="1:6">
      <c r="A206" t="s">
        <v>27</v>
      </c>
      <c r="B206" t="s">
        <v>2486</v>
      </c>
      <c r="C206" s="6">
        <v>44227</v>
      </c>
      <c r="D206">
        <v>642550</v>
      </c>
      <c r="E206">
        <v>607185</v>
      </c>
      <c r="F206">
        <f t="shared" si="3"/>
        <v>516107.25</v>
      </c>
    </row>
    <row r="207" spans="1:6">
      <c r="A207" t="s">
        <v>39</v>
      </c>
      <c r="B207" t="s">
        <v>2487</v>
      </c>
      <c r="C207" s="6">
        <v>44227</v>
      </c>
      <c r="D207">
        <v>306250</v>
      </c>
      <c r="E207">
        <v>252202</v>
      </c>
      <c r="F207">
        <f t="shared" si="3"/>
        <v>214371.69999999998</v>
      </c>
    </row>
    <row r="208" spans="1:6">
      <c r="A208" t="s">
        <v>34</v>
      </c>
      <c r="B208" t="s">
        <v>2488</v>
      </c>
      <c r="C208" s="6">
        <v>44227</v>
      </c>
      <c r="D208">
        <v>283300</v>
      </c>
      <c r="E208">
        <v>221469</v>
      </c>
      <c r="F208">
        <f t="shared" si="3"/>
        <v>188248.65</v>
      </c>
    </row>
    <row r="209" spans="1:6">
      <c r="A209" t="s">
        <v>28</v>
      </c>
      <c r="B209" t="s">
        <v>2489</v>
      </c>
      <c r="C209" s="6">
        <v>44227</v>
      </c>
      <c r="D209">
        <v>439700</v>
      </c>
      <c r="E209">
        <v>404705</v>
      </c>
      <c r="F209">
        <f t="shared" si="3"/>
        <v>343999.25</v>
      </c>
    </row>
    <row r="210" spans="1:6">
      <c r="A210" t="s">
        <v>40</v>
      </c>
      <c r="B210" t="s">
        <v>2490</v>
      </c>
      <c r="C210" s="6">
        <v>44227</v>
      </c>
      <c r="D210">
        <v>455500</v>
      </c>
      <c r="E210">
        <v>443715</v>
      </c>
      <c r="F210">
        <f t="shared" si="3"/>
        <v>377157.75</v>
      </c>
    </row>
    <row r="211" spans="1:6">
      <c r="A211" t="s">
        <v>51</v>
      </c>
      <c r="B211" t="s">
        <v>2491</v>
      </c>
      <c r="C211" s="6">
        <v>44227</v>
      </c>
      <c r="D211">
        <v>138800</v>
      </c>
      <c r="E211">
        <v>120353</v>
      </c>
      <c r="F211">
        <f t="shared" si="3"/>
        <v>102300.05</v>
      </c>
    </row>
    <row r="212" spans="1:6">
      <c r="A212" t="s">
        <v>72</v>
      </c>
      <c r="B212" t="s">
        <v>2492</v>
      </c>
      <c r="C212" s="6">
        <v>44227</v>
      </c>
      <c r="D212">
        <v>10200</v>
      </c>
      <c r="E212">
        <v>0</v>
      </c>
      <c r="F212">
        <f t="shared" si="3"/>
        <v>0</v>
      </c>
    </row>
    <row r="213" spans="1:6">
      <c r="A213" t="s">
        <v>70</v>
      </c>
      <c r="B213" t="s">
        <v>2493</v>
      </c>
      <c r="C213" s="6">
        <v>44227</v>
      </c>
      <c r="D213">
        <v>6400</v>
      </c>
      <c r="E213">
        <v>4127</v>
      </c>
      <c r="F213">
        <f t="shared" si="3"/>
        <v>3507.95</v>
      </c>
    </row>
    <row r="214" spans="1:6">
      <c r="A214" t="s">
        <v>23</v>
      </c>
      <c r="B214" t="s">
        <v>2494</v>
      </c>
      <c r="C214" s="6">
        <v>44227</v>
      </c>
      <c r="D214">
        <v>591400</v>
      </c>
      <c r="E214">
        <v>505454</v>
      </c>
      <c r="F214">
        <f t="shared" si="3"/>
        <v>429635.89999999997</v>
      </c>
    </row>
    <row r="215" spans="1:6">
      <c r="A215" t="s">
        <v>9</v>
      </c>
      <c r="B215" t="s">
        <v>2495</v>
      </c>
      <c r="C215" s="6">
        <v>44227</v>
      </c>
      <c r="D215">
        <v>692500</v>
      </c>
      <c r="E215">
        <v>559181</v>
      </c>
      <c r="F215">
        <f t="shared" si="3"/>
        <v>475303.85</v>
      </c>
    </row>
    <row r="216" spans="1:6">
      <c r="A216" t="s">
        <v>42</v>
      </c>
      <c r="B216" t="s">
        <v>2496</v>
      </c>
      <c r="C216" s="6">
        <v>44227</v>
      </c>
      <c r="D216">
        <v>983000</v>
      </c>
      <c r="E216">
        <v>977030</v>
      </c>
      <c r="F216">
        <f t="shared" si="3"/>
        <v>830475.5</v>
      </c>
    </row>
    <row r="217" spans="1:6">
      <c r="A217" t="s">
        <v>71</v>
      </c>
      <c r="B217" t="s">
        <v>2497</v>
      </c>
      <c r="C217" s="6">
        <v>44227</v>
      </c>
      <c r="D217">
        <v>9600</v>
      </c>
      <c r="E217">
        <v>0</v>
      </c>
      <c r="F217">
        <f t="shared" si="3"/>
        <v>0</v>
      </c>
    </row>
    <row r="218" spans="1:6">
      <c r="A218" t="s">
        <v>29</v>
      </c>
      <c r="B218" t="s">
        <v>2498</v>
      </c>
      <c r="C218" s="6">
        <v>44227</v>
      </c>
      <c r="D218">
        <v>538300</v>
      </c>
      <c r="E218">
        <v>514744</v>
      </c>
      <c r="F218">
        <f t="shared" si="3"/>
        <v>437532.39999999997</v>
      </c>
    </row>
    <row r="219" spans="1:6">
      <c r="A219" t="s">
        <v>46</v>
      </c>
      <c r="B219" t="s">
        <v>2499</v>
      </c>
      <c r="C219" s="6">
        <v>44227</v>
      </c>
      <c r="D219">
        <v>288500</v>
      </c>
      <c r="E219">
        <v>236401</v>
      </c>
      <c r="F219">
        <f t="shared" si="3"/>
        <v>200940.85</v>
      </c>
    </row>
    <row r="220" spans="1:6">
      <c r="A220" t="s">
        <v>35</v>
      </c>
      <c r="B220" t="s">
        <v>2500</v>
      </c>
      <c r="C220" s="6">
        <v>44227</v>
      </c>
      <c r="D220">
        <v>598300</v>
      </c>
      <c r="E220">
        <v>444384</v>
      </c>
      <c r="F220">
        <f t="shared" si="3"/>
        <v>377726.39999999997</v>
      </c>
    </row>
    <row r="221" spans="1:6">
      <c r="A221" t="s">
        <v>54</v>
      </c>
      <c r="B221" t="s">
        <v>2501</v>
      </c>
      <c r="C221" s="6">
        <v>44227</v>
      </c>
      <c r="D221">
        <v>106800</v>
      </c>
      <c r="E221">
        <v>104525</v>
      </c>
      <c r="F221">
        <f t="shared" si="3"/>
        <v>88846.25</v>
      </c>
    </row>
    <row r="222" spans="1:6">
      <c r="A222" t="s">
        <v>12</v>
      </c>
      <c r="B222" t="s">
        <v>2502</v>
      </c>
      <c r="C222" s="6">
        <v>44227</v>
      </c>
      <c r="D222">
        <v>185600</v>
      </c>
      <c r="E222">
        <v>177711</v>
      </c>
      <c r="F222">
        <f t="shared" si="3"/>
        <v>151054.35</v>
      </c>
    </row>
    <row r="223" spans="1:6">
      <c r="A223" t="s">
        <v>24</v>
      </c>
      <c r="B223" t="s">
        <v>2503</v>
      </c>
      <c r="C223" s="6">
        <v>44227</v>
      </c>
      <c r="D223">
        <v>286900</v>
      </c>
      <c r="E223">
        <v>241078</v>
      </c>
      <c r="F223">
        <f t="shared" si="3"/>
        <v>204916.3</v>
      </c>
    </row>
    <row r="224" spans="1:6">
      <c r="A224" t="s">
        <v>19</v>
      </c>
      <c r="B224" t="s">
        <v>2504</v>
      </c>
      <c r="C224" s="6">
        <v>44227</v>
      </c>
      <c r="D224">
        <v>139000</v>
      </c>
      <c r="E224">
        <v>128313</v>
      </c>
      <c r="F224">
        <f t="shared" si="3"/>
        <v>109066.05</v>
      </c>
    </row>
    <row r="225" spans="1:6">
      <c r="A225" t="s">
        <v>21</v>
      </c>
      <c r="B225" t="s">
        <v>2505</v>
      </c>
      <c r="C225" s="6">
        <v>44227</v>
      </c>
      <c r="D225">
        <v>874400</v>
      </c>
      <c r="E225">
        <v>795440</v>
      </c>
      <c r="F225">
        <f t="shared" si="3"/>
        <v>676124</v>
      </c>
    </row>
    <row r="226" spans="1:6">
      <c r="A226" t="s">
        <v>47</v>
      </c>
      <c r="B226" t="s">
        <v>2506</v>
      </c>
      <c r="C226" s="6">
        <v>44227</v>
      </c>
      <c r="D226">
        <v>208100</v>
      </c>
      <c r="E226">
        <v>214147</v>
      </c>
      <c r="F226">
        <f t="shared" si="3"/>
        <v>182024.94999999998</v>
      </c>
    </row>
    <row r="227" spans="1:6">
      <c r="A227" t="s">
        <v>16</v>
      </c>
      <c r="B227" t="s">
        <v>2507</v>
      </c>
      <c r="C227" s="6">
        <v>44227</v>
      </c>
      <c r="D227">
        <v>1958700</v>
      </c>
      <c r="E227">
        <v>1875462</v>
      </c>
      <c r="F227">
        <f t="shared" si="3"/>
        <v>1594142.7</v>
      </c>
    </row>
    <row r="228" spans="1:6">
      <c r="A228" t="s">
        <v>20</v>
      </c>
      <c r="B228" t="s">
        <v>2508</v>
      </c>
      <c r="C228" s="6">
        <v>44227</v>
      </c>
      <c r="D228">
        <v>997000</v>
      </c>
      <c r="E228">
        <v>951657</v>
      </c>
      <c r="F228">
        <f t="shared" si="3"/>
        <v>808908.45</v>
      </c>
    </row>
    <row r="229" spans="1:6">
      <c r="A229" t="s">
        <v>48</v>
      </c>
      <c r="B229" t="s">
        <v>2509</v>
      </c>
      <c r="C229" s="6">
        <v>44227</v>
      </c>
      <c r="D229">
        <v>76600</v>
      </c>
      <c r="E229">
        <v>97915</v>
      </c>
      <c r="F229">
        <f t="shared" si="3"/>
        <v>83227.75</v>
      </c>
    </row>
    <row r="230" spans="1:6">
      <c r="A230" t="s">
        <v>41</v>
      </c>
      <c r="B230" t="s">
        <v>2510</v>
      </c>
      <c r="C230" s="6">
        <v>44227</v>
      </c>
      <c r="D230">
        <v>1144500</v>
      </c>
      <c r="E230">
        <v>954013</v>
      </c>
      <c r="F230">
        <f t="shared" si="3"/>
        <v>810911.04999999993</v>
      </c>
    </row>
    <row r="231" spans="1:6">
      <c r="A231" t="s">
        <v>30</v>
      </c>
      <c r="B231" t="s">
        <v>2511</v>
      </c>
      <c r="C231" s="6">
        <v>44227</v>
      </c>
      <c r="D231">
        <v>378900</v>
      </c>
      <c r="E231">
        <v>437985</v>
      </c>
      <c r="F231">
        <f t="shared" si="3"/>
        <v>372287.25</v>
      </c>
    </row>
    <row r="232" spans="1:6">
      <c r="A232" t="s">
        <v>14</v>
      </c>
      <c r="B232" t="s">
        <v>2512</v>
      </c>
      <c r="C232" s="6">
        <v>44227</v>
      </c>
      <c r="D232">
        <v>411100</v>
      </c>
      <c r="E232">
        <v>407890</v>
      </c>
      <c r="F232">
        <f t="shared" si="3"/>
        <v>346706.5</v>
      </c>
    </row>
    <row r="233" spans="1:6">
      <c r="A233" t="s">
        <v>73</v>
      </c>
      <c r="B233" t="s">
        <v>2513</v>
      </c>
      <c r="C233" s="6">
        <v>44227</v>
      </c>
      <c r="D233">
        <v>3200</v>
      </c>
      <c r="E233">
        <v>0</v>
      </c>
      <c r="F233">
        <f t="shared" si="3"/>
        <v>0</v>
      </c>
    </row>
    <row r="234" spans="1:6">
      <c r="A234" t="s">
        <v>31</v>
      </c>
      <c r="B234" t="s">
        <v>2514</v>
      </c>
      <c r="C234" s="6">
        <v>44227</v>
      </c>
      <c r="D234">
        <v>1124200</v>
      </c>
      <c r="E234">
        <v>1088172</v>
      </c>
      <c r="F234">
        <f t="shared" si="3"/>
        <v>924946.2</v>
      </c>
    </row>
    <row r="235" spans="1:6">
      <c r="A235" t="s">
        <v>67</v>
      </c>
      <c r="B235" t="s">
        <v>2515</v>
      </c>
      <c r="C235" s="6">
        <v>44227</v>
      </c>
      <c r="D235">
        <v>159900</v>
      </c>
      <c r="E235">
        <v>0</v>
      </c>
      <c r="F235">
        <f t="shared" si="3"/>
        <v>0</v>
      </c>
    </row>
    <row r="236" spans="1:6">
      <c r="A236" t="s">
        <v>55</v>
      </c>
      <c r="B236" t="s">
        <v>2516</v>
      </c>
      <c r="C236" s="6">
        <v>44227</v>
      </c>
      <c r="D236">
        <v>346500</v>
      </c>
      <c r="E236">
        <v>249394</v>
      </c>
      <c r="F236">
        <f t="shared" si="3"/>
        <v>211984.9</v>
      </c>
    </row>
    <row r="237" spans="1:6">
      <c r="A237" t="s">
        <v>17</v>
      </c>
      <c r="B237" t="s">
        <v>2517</v>
      </c>
      <c r="C237" s="6">
        <v>44227</v>
      </c>
      <c r="D237">
        <v>108600</v>
      </c>
      <c r="E237">
        <v>90177</v>
      </c>
      <c r="F237">
        <f t="shared" si="3"/>
        <v>76650.45</v>
      </c>
    </row>
    <row r="238" spans="1:6">
      <c r="A238" t="s">
        <v>32</v>
      </c>
      <c r="B238" t="s">
        <v>2518</v>
      </c>
      <c r="C238" s="6">
        <v>44227</v>
      </c>
      <c r="D238">
        <v>490500</v>
      </c>
      <c r="E238">
        <v>439541</v>
      </c>
      <c r="F238">
        <f t="shared" si="3"/>
        <v>373609.85</v>
      </c>
    </row>
    <row r="239" spans="1:6">
      <c r="A239" t="s">
        <v>43</v>
      </c>
      <c r="B239" t="s">
        <v>2519</v>
      </c>
      <c r="C239" s="6">
        <v>44227</v>
      </c>
      <c r="D239">
        <v>88400</v>
      </c>
      <c r="E239">
        <v>100961</v>
      </c>
      <c r="F239">
        <f t="shared" si="3"/>
        <v>85816.849999999991</v>
      </c>
    </row>
    <row r="240" spans="1:6">
      <c r="A240" t="s">
        <v>25</v>
      </c>
      <c r="B240" t="s">
        <v>2520</v>
      </c>
      <c r="C240" s="6">
        <v>44227</v>
      </c>
      <c r="D240">
        <v>653800</v>
      </c>
      <c r="E240">
        <v>609213</v>
      </c>
      <c r="F240">
        <f t="shared" si="3"/>
        <v>517831.05</v>
      </c>
    </row>
    <row r="241" spans="1:6">
      <c r="A241" t="s">
        <v>11</v>
      </c>
      <c r="B241" t="s">
        <v>2521</v>
      </c>
      <c r="C241" s="6">
        <v>44227</v>
      </c>
      <c r="D241">
        <v>2604250</v>
      </c>
      <c r="E241">
        <v>2408879</v>
      </c>
      <c r="F241">
        <f t="shared" si="3"/>
        <v>2047547.15</v>
      </c>
    </row>
    <row r="242" spans="1:6">
      <c r="A242" t="s">
        <v>66</v>
      </c>
      <c r="B242" t="s">
        <v>2522</v>
      </c>
      <c r="C242" s="6">
        <v>44227</v>
      </c>
      <c r="D242">
        <v>13400</v>
      </c>
      <c r="E242">
        <v>0</v>
      </c>
      <c r="F242">
        <f t="shared" si="3"/>
        <v>0</v>
      </c>
    </row>
    <row r="243" spans="1:6">
      <c r="A243" t="s">
        <v>13</v>
      </c>
      <c r="B243" t="s">
        <v>2523</v>
      </c>
      <c r="C243" s="6">
        <v>44227</v>
      </c>
      <c r="D243">
        <v>272300</v>
      </c>
      <c r="E243">
        <v>286501</v>
      </c>
      <c r="F243">
        <f t="shared" si="3"/>
        <v>243525.85</v>
      </c>
    </row>
    <row r="244" spans="1:6">
      <c r="A244" t="s">
        <v>36</v>
      </c>
      <c r="B244" t="s">
        <v>2524</v>
      </c>
      <c r="C244" s="6">
        <v>44227</v>
      </c>
      <c r="D244">
        <v>69650</v>
      </c>
      <c r="E244">
        <v>67180</v>
      </c>
      <c r="F244">
        <f t="shared" si="3"/>
        <v>57103</v>
      </c>
    </row>
    <row r="245" spans="1:6">
      <c r="A245" t="s">
        <v>37</v>
      </c>
      <c r="B245" t="s">
        <v>2525</v>
      </c>
      <c r="C245" s="6">
        <v>44227</v>
      </c>
      <c r="D245">
        <v>827800</v>
      </c>
      <c r="E245">
        <v>833221</v>
      </c>
      <c r="F245">
        <f t="shared" si="3"/>
        <v>708237.85</v>
      </c>
    </row>
    <row r="246" spans="1:6">
      <c r="A246" t="s">
        <v>5</v>
      </c>
      <c r="B246" t="s">
        <v>2526</v>
      </c>
      <c r="C246" s="6">
        <v>44227</v>
      </c>
      <c r="D246">
        <v>754750</v>
      </c>
      <c r="E246">
        <v>684344</v>
      </c>
      <c r="F246">
        <f t="shared" si="3"/>
        <v>581692.4</v>
      </c>
    </row>
    <row r="247" spans="1:6">
      <c r="A247" t="s">
        <v>58</v>
      </c>
      <c r="B247" t="s">
        <v>2527</v>
      </c>
      <c r="C247" s="6">
        <v>44227</v>
      </c>
      <c r="D247">
        <v>186200</v>
      </c>
      <c r="E247">
        <v>259774</v>
      </c>
      <c r="F247">
        <f t="shared" si="3"/>
        <v>220807.9</v>
      </c>
    </row>
    <row r="248" spans="1:6">
      <c r="A248" t="s">
        <v>10</v>
      </c>
      <c r="B248" t="s">
        <v>2528</v>
      </c>
      <c r="C248" s="6">
        <v>44227</v>
      </c>
      <c r="D248">
        <v>574600</v>
      </c>
      <c r="E248">
        <v>454058</v>
      </c>
      <c r="F248">
        <f t="shared" si="3"/>
        <v>385949.3</v>
      </c>
    </row>
    <row r="249" spans="1:6">
      <c r="A249" t="s">
        <v>49</v>
      </c>
      <c r="B249" t="s">
        <v>2529</v>
      </c>
      <c r="C249" s="6">
        <v>44227</v>
      </c>
      <c r="D249">
        <v>60000</v>
      </c>
      <c r="E249">
        <v>57023</v>
      </c>
      <c r="F249">
        <f t="shared" si="3"/>
        <v>48469.549999999996</v>
      </c>
    </row>
    <row r="250" spans="1:6">
      <c r="A250" t="s">
        <v>52</v>
      </c>
      <c r="B250" t="s">
        <v>2229</v>
      </c>
      <c r="C250" s="6">
        <v>44196</v>
      </c>
      <c r="D250">
        <v>443250</v>
      </c>
      <c r="E250">
        <v>0</v>
      </c>
      <c r="F250">
        <f t="shared" si="3"/>
        <v>0</v>
      </c>
    </row>
    <row r="251" spans="1:6">
      <c r="A251" t="s">
        <v>50</v>
      </c>
      <c r="B251" t="s">
        <v>2530</v>
      </c>
      <c r="C251" s="6">
        <v>44196</v>
      </c>
      <c r="D251">
        <v>123800</v>
      </c>
      <c r="E251">
        <v>0</v>
      </c>
      <c r="F251">
        <f t="shared" si="3"/>
        <v>0</v>
      </c>
    </row>
    <row r="252" spans="1:6">
      <c r="A252" t="s">
        <v>69</v>
      </c>
      <c r="B252" t="s">
        <v>2531</v>
      </c>
      <c r="C252" s="6">
        <v>44196</v>
      </c>
      <c r="D252">
        <v>8250</v>
      </c>
      <c r="E252">
        <v>0</v>
      </c>
      <c r="F252">
        <f t="shared" si="3"/>
        <v>0</v>
      </c>
    </row>
    <row r="253" spans="1:6">
      <c r="A253" t="s">
        <v>8</v>
      </c>
      <c r="B253" t="s">
        <v>2532</v>
      </c>
      <c r="C253" s="6">
        <v>44196</v>
      </c>
      <c r="D253">
        <v>629500</v>
      </c>
      <c r="E253">
        <v>0</v>
      </c>
      <c r="F253">
        <f t="shared" si="3"/>
        <v>0</v>
      </c>
    </row>
    <row r="254" spans="1:6">
      <c r="A254" t="s">
        <v>44</v>
      </c>
      <c r="B254" t="s">
        <v>2533</v>
      </c>
      <c r="C254" s="6">
        <v>44196</v>
      </c>
      <c r="D254">
        <v>272150</v>
      </c>
      <c r="E254">
        <v>0</v>
      </c>
      <c r="F254">
        <f t="shared" si="3"/>
        <v>0</v>
      </c>
    </row>
    <row r="255" spans="1:6">
      <c r="A255" t="s">
        <v>7</v>
      </c>
      <c r="B255" t="s">
        <v>2534</v>
      </c>
      <c r="C255" s="6">
        <v>44196</v>
      </c>
      <c r="D255">
        <v>3525800</v>
      </c>
      <c r="E255">
        <v>0</v>
      </c>
      <c r="F255">
        <f t="shared" si="3"/>
        <v>0</v>
      </c>
    </row>
    <row r="256" spans="1:6">
      <c r="A256" t="s">
        <v>68</v>
      </c>
      <c r="B256" t="s">
        <v>2535</v>
      </c>
      <c r="C256" s="6">
        <v>44196</v>
      </c>
      <c r="D256">
        <v>248850</v>
      </c>
      <c r="E256">
        <v>0</v>
      </c>
      <c r="F256">
        <f t="shared" si="3"/>
        <v>0</v>
      </c>
    </row>
    <row r="257" spans="1:6">
      <c r="A257" t="s">
        <v>22</v>
      </c>
      <c r="B257" t="s">
        <v>2536</v>
      </c>
      <c r="C257" s="6">
        <v>44196</v>
      </c>
      <c r="D257">
        <v>502900</v>
      </c>
      <c r="E257">
        <v>0</v>
      </c>
      <c r="F257">
        <f t="shared" si="3"/>
        <v>0</v>
      </c>
    </row>
    <row r="258" spans="1:6">
      <c r="A258" t="s">
        <v>38</v>
      </c>
      <c r="B258" t="s">
        <v>2537</v>
      </c>
      <c r="C258" s="6">
        <v>44196</v>
      </c>
      <c r="D258">
        <v>334200</v>
      </c>
      <c r="E258">
        <v>0</v>
      </c>
      <c r="F258">
        <f t="shared" si="3"/>
        <v>0</v>
      </c>
    </row>
    <row r="259" spans="1:6">
      <c r="A259" t="s">
        <v>45</v>
      </c>
      <c r="B259" t="s">
        <v>2538</v>
      </c>
      <c r="C259" s="6">
        <v>44196</v>
      </c>
      <c r="D259">
        <v>89850</v>
      </c>
      <c r="E259">
        <v>0</v>
      </c>
      <c r="F259">
        <f t="shared" ref="F259:F311" si="4">E259*0.85</f>
        <v>0</v>
      </c>
    </row>
    <row r="260" spans="1:6">
      <c r="A260" t="s">
        <v>33</v>
      </c>
      <c r="B260" t="s">
        <v>2539</v>
      </c>
      <c r="C260" s="6">
        <v>44196</v>
      </c>
      <c r="D260">
        <v>69100</v>
      </c>
      <c r="E260">
        <v>0</v>
      </c>
      <c r="F260">
        <f t="shared" si="4"/>
        <v>0</v>
      </c>
    </row>
    <row r="261" spans="1:6">
      <c r="A261" t="s">
        <v>74</v>
      </c>
      <c r="B261" t="s">
        <v>2540</v>
      </c>
      <c r="C261" s="6">
        <v>44196</v>
      </c>
      <c r="D261">
        <v>1547900</v>
      </c>
      <c r="E261">
        <v>0</v>
      </c>
      <c r="F261">
        <f t="shared" si="4"/>
        <v>0</v>
      </c>
    </row>
    <row r="262" spans="1:6">
      <c r="A262" t="s">
        <v>15</v>
      </c>
      <c r="B262" t="s">
        <v>2541</v>
      </c>
      <c r="C262" s="6">
        <v>44196</v>
      </c>
      <c r="D262">
        <v>1929900</v>
      </c>
      <c r="E262">
        <v>0</v>
      </c>
      <c r="F262">
        <f t="shared" si="4"/>
        <v>0</v>
      </c>
    </row>
    <row r="263" spans="1:6">
      <c r="A263" t="s">
        <v>18</v>
      </c>
      <c r="B263" t="s">
        <v>2542</v>
      </c>
      <c r="C263" s="6">
        <v>44196</v>
      </c>
      <c r="D263">
        <v>913800</v>
      </c>
      <c r="E263">
        <v>0</v>
      </c>
      <c r="F263">
        <f t="shared" si="4"/>
        <v>0</v>
      </c>
    </row>
    <row r="264" spans="1:6">
      <c r="A264" t="s">
        <v>57</v>
      </c>
      <c r="B264" t="s">
        <v>2543</v>
      </c>
      <c r="C264" s="6">
        <v>44196</v>
      </c>
      <c r="D264">
        <v>19300</v>
      </c>
      <c r="E264">
        <v>0</v>
      </c>
      <c r="F264">
        <f t="shared" si="4"/>
        <v>0</v>
      </c>
    </row>
    <row r="265" spans="1:6">
      <c r="A265" t="s">
        <v>26</v>
      </c>
      <c r="B265" t="s">
        <v>2544</v>
      </c>
      <c r="C265" s="6">
        <v>44196</v>
      </c>
      <c r="D265">
        <v>133700</v>
      </c>
      <c r="E265">
        <v>0</v>
      </c>
      <c r="F265">
        <f t="shared" si="4"/>
        <v>0</v>
      </c>
    </row>
    <row r="266" spans="1:6">
      <c r="A266" t="s">
        <v>53</v>
      </c>
      <c r="B266" t="s">
        <v>2545</v>
      </c>
      <c r="C266" s="6">
        <v>44196</v>
      </c>
      <c r="D266">
        <v>147550</v>
      </c>
      <c r="E266">
        <v>0</v>
      </c>
      <c r="F266">
        <f t="shared" si="4"/>
        <v>0</v>
      </c>
    </row>
    <row r="267" spans="1:6">
      <c r="A267" t="s">
        <v>6</v>
      </c>
      <c r="B267" t="s">
        <v>2546</v>
      </c>
      <c r="C267" s="6">
        <v>44196</v>
      </c>
      <c r="D267">
        <v>918300</v>
      </c>
      <c r="E267">
        <v>0</v>
      </c>
      <c r="F267">
        <f t="shared" si="4"/>
        <v>0</v>
      </c>
    </row>
    <row r="268" spans="1:6">
      <c r="A268" t="s">
        <v>27</v>
      </c>
      <c r="B268" t="s">
        <v>2547</v>
      </c>
      <c r="C268" s="6">
        <v>44196</v>
      </c>
      <c r="D268">
        <v>597500</v>
      </c>
      <c r="E268">
        <v>0</v>
      </c>
      <c r="F268">
        <f t="shared" si="4"/>
        <v>0</v>
      </c>
    </row>
    <row r="269" spans="1:6">
      <c r="A269" t="s">
        <v>39</v>
      </c>
      <c r="B269" t="s">
        <v>2548</v>
      </c>
      <c r="C269" s="6">
        <v>44196</v>
      </c>
      <c r="D269">
        <v>285200</v>
      </c>
      <c r="E269">
        <v>0</v>
      </c>
      <c r="F269">
        <f t="shared" si="4"/>
        <v>0</v>
      </c>
    </row>
    <row r="270" spans="1:6">
      <c r="A270" t="s">
        <v>34</v>
      </c>
      <c r="B270" t="s">
        <v>2549</v>
      </c>
      <c r="C270" s="6">
        <v>44196</v>
      </c>
      <c r="D270">
        <v>260900</v>
      </c>
      <c r="E270">
        <v>0</v>
      </c>
      <c r="F270">
        <f t="shared" si="4"/>
        <v>0</v>
      </c>
    </row>
    <row r="271" spans="1:6">
      <c r="A271" t="s">
        <v>28</v>
      </c>
      <c r="B271" t="s">
        <v>2550</v>
      </c>
      <c r="C271" s="6">
        <v>44196</v>
      </c>
      <c r="D271">
        <v>405300</v>
      </c>
      <c r="E271">
        <v>0</v>
      </c>
      <c r="F271">
        <f t="shared" si="4"/>
        <v>0</v>
      </c>
    </row>
    <row r="272" spans="1:6">
      <c r="A272" t="s">
        <v>40</v>
      </c>
      <c r="B272" t="s">
        <v>2551</v>
      </c>
      <c r="C272" s="6">
        <v>44196</v>
      </c>
      <c r="D272">
        <v>420700</v>
      </c>
      <c r="E272">
        <v>0</v>
      </c>
      <c r="F272">
        <f t="shared" si="4"/>
        <v>0</v>
      </c>
    </row>
    <row r="273" spans="1:6">
      <c r="A273" t="s">
        <v>51</v>
      </c>
      <c r="B273" t="s">
        <v>2552</v>
      </c>
      <c r="C273" s="6">
        <v>44196</v>
      </c>
      <c r="D273">
        <v>129550</v>
      </c>
      <c r="E273">
        <v>0</v>
      </c>
      <c r="F273">
        <f t="shared" si="4"/>
        <v>0</v>
      </c>
    </row>
    <row r="274" spans="1:6">
      <c r="A274" t="s">
        <v>72</v>
      </c>
      <c r="B274" t="s">
        <v>2553</v>
      </c>
      <c r="C274" s="6">
        <v>44196</v>
      </c>
      <c r="D274">
        <v>8450</v>
      </c>
      <c r="E274">
        <v>0</v>
      </c>
      <c r="F274">
        <f t="shared" si="4"/>
        <v>0</v>
      </c>
    </row>
    <row r="275" spans="1:6">
      <c r="A275" t="s">
        <v>70</v>
      </c>
      <c r="B275" t="s">
        <v>2554</v>
      </c>
      <c r="C275" s="6">
        <v>44196</v>
      </c>
      <c r="D275">
        <v>7200</v>
      </c>
      <c r="E275">
        <v>0</v>
      </c>
      <c r="F275">
        <f t="shared" si="4"/>
        <v>0</v>
      </c>
    </row>
    <row r="276" spans="1:6">
      <c r="A276" t="s">
        <v>23</v>
      </c>
      <c r="B276" t="s">
        <v>2555</v>
      </c>
      <c r="C276" s="6">
        <v>44196</v>
      </c>
      <c r="D276">
        <v>547750</v>
      </c>
      <c r="E276">
        <v>0</v>
      </c>
      <c r="F276">
        <f t="shared" si="4"/>
        <v>0</v>
      </c>
    </row>
    <row r="277" spans="1:6">
      <c r="A277" t="s">
        <v>9</v>
      </c>
      <c r="B277" t="s">
        <v>2556</v>
      </c>
      <c r="C277" s="6">
        <v>44196</v>
      </c>
      <c r="D277">
        <v>641950</v>
      </c>
      <c r="E277">
        <v>0</v>
      </c>
      <c r="F277">
        <f t="shared" si="4"/>
        <v>0</v>
      </c>
    </row>
    <row r="278" spans="1:6">
      <c r="A278" t="s">
        <v>42</v>
      </c>
      <c r="B278" t="s">
        <v>2557</v>
      </c>
      <c r="C278" s="6">
        <v>44196</v>
      </c>
      <c r="D278">
        <v>911800</v>
      </c>
      <c r="E278">
        <v>0</v>
      </c>
      <c r="F278">
        <f t="shared" si="4"/>
        <v>0</v>
      </c>
    </row>
    <row r="279" spans="1:6">
      <c r="A279" t="s">
        <v>71</v>
      </c>
      <c r="B279" t="s">
        <v>2558</v>
      </c>
      <c r="C279" s="6">
        <v>44196</v>
      </c>
      <c r="D279">
        <v>9800</v>
      </c>
      <c r="E279">
        <v>0</v>
      </c>
      <c r="F279">
        <f t="shared" si="4"/>
        <v>0</v>
      </c>
    </row>
    <row r="280" spans="1:6">
      <c r="A280" t="s">
        <v>29</v>
      </c>
      <c r="B280" t="s">
        <v>2559</v>
      </c>
      <c r="C280" s="6">
        <v>44196</v>
      </c>
      <c r="D280">
        <v>501300</v>
      </c>
      <c r="E280">
        <v>0</v>
      </c>
      <c r="F280">
        <f t="shared" si="4"/>
        <v>0</v>
      </c>
    </row>
    <row r="281" spans="1:6">
      <c r="A281" t="s">
        <v>46</v>
      </c>
      <c r="B281" t="s">
        <v>2560</v>
      </c>
      <c r="C281" s="6">
        <v>44196</v>
      </c>
      <c r="D281">
        <v>267450</v>
      </c>
      <c r="E281">
        <v>0</v>
      </c>
      <c r="F281">
        <f t="shared" si="4"/>
        <v>0</v>
      </c>
    </row>
    <row r="282" spans="1:6">
      <c r="A282" t="s">
        <v>35</v>
      </c>
      <c r="B282" t="s">
        <v>2561</v>
      </c>
      <c r="C282" s="6">
        <v>44196</v>
      </c>
      <c r="D282">
        <v>554450</v>
      </c>
      <c r="E282">
        <v>0</v>
      </c>
      <c r="F282">
        <f t="shared" si="4"/>
        <v>0</v>
      </c>
    </row>
    <row r="283" spans="1:6">
      <c r="A283" t="s">
        <v>54</v>
      </c>
      <c r="B283" t="s">
        <v>2562</v>
      </c>
      <c r="C283" s="6">
        <v>44196</v>
      </c>
      <c r="D283">
        <v>100100</v>
      </c>
      <c r="E283">
        <v>0</v>
      </c>
      <c r="F283">
        <f t="shared" si="4"/>
        <v>0</v>
      </c>
    </row>
    <row r="284" spans="1:6">
      <c r="A284" t="s">
        <v>12</v>
      </c>
      <c r="B284" t="s">
        <v>2563</v>
      </c>
      <c r="C284" s="6">
        <v>44196</v>
      </c>
      <c r="D284">
        <v>173000</v>
      </c>
      <c r="E284">
        <v>0</v>
      </c>
      <c r="F284">
        <f t="shared" si="4"/>
        <v>0</v>
      </c>
    </row>
    <row r="285" spans="1:6">
      <c r="A285" t="s">
        <v>24</v>
      </c>
      <c r="B285" t="s">
        <v>2564</v>
      </c>
      <c r="C285" s="6">
        <v>44196</v>
      </c>
      <c r="D285">
        <v>266050</v>
      </c>
      <c r="E285">
        <v>0</v>
      </c>
      <c r="F285">
        <f t="shared" si="4"/>
        <v>0</v>
      </c>
    </row>
    <row r="286" spans="1:6">
      <c r="A286" t="s">
        <v>19</v>
      </c>
      <c r="B286" t="s">
        <v>2565</v>
      </c>
      <c r="C286" s="6">
        <v>44196</v>
      </c>
      <c r="D286">
        <v>129550</v>
      </c>
      <c r="E286">
        <v>0</v>
      </c>
      <c r="F286">
        <f t="shared" si="4"/>
        <v>0</v>
      </c>
    </row>
    <row r="287" spans="1:6">
      <c r="A287" t="s">
        <v>21</v>
      </c>
      <c r="B287" t="s">
        <v>2566</v>
      </c>
      <c r="C287" s="6">
        <v>44196</v>
      </c>
      <c r="D287">
        <v>811650</v>
      </c>
      <c r="E287">
        <v>0</v>
      </c>
      <c r="F287">
        <f t="shared" si="4"/>
        <v>0</v>
      </c>
    </row>
    <row r="288" spans="1:6">
      <c r="A288" t="s">
        <v>47</v>
      </c>
      <c r="B288" t="s">
        <v>2567</v>
      </c>
      <c r="C288" s="6">
        <v>44196</v>
      </c>
      <c r="D288">
        <v>190800</v>
      </c>
      <c r="E288">
        <v>0</v>
      </c>
      <c r="F288">
        <f t="shared" si="4"/>
        <v>0</v>
      </c>
    </row>
    <row r="289" spans="1:6">
      <c r="A289" t="s">
        <v>16</v>
      </c>
      <c r="B289" t="s">
        <v>2568</v>
      </c>
      <c r="C289" s="6">
        <v>44196</v>
      </c>
      <c r="D289">
        <v>1818850</v>
      </c>
      <c r="E289">
        <v>0</v>
      </c>
      <c r="F289">
        <f t="shared" si="4"/>
        <v>0</v>
      </c>
    </row>
    <row r="290" spans="1:6">
      <c r="A290" t="s">
        <v>20</v>
      </c>
      <c r="B290" t="s">
        <v>2569</v>
      </c>
      <c r="C290" s="6">
        <v>44196</v>
      </c>
      <c r="D290">
        <v>923850</v>
      </c>
      <c r="E290">
        <v>0</v>
      </c>
      <c r="F290">
        <f t="shared" si="4"/>
        <v>0</v>
      </c>
    </row>
    <row r="291" spans="1:6">
      <c r="A291" t="s">
        <v>48</v>
      </c>
      <c r="B291" t="s">
        <v>2570</v>
      </c>
      <c r="C291" s="6">
        <v>44196</v>
      </c>
      <c r="D291">
        <v>70700</v>
      </c>
      <c r="E291">
        <v>0</v>
      </c>
      <c r="F291">
        <f t="shared" si="4"/>
        <v>0</v>
      </c>
    </row>
    <row r="292" spans="1:6">
      <c r="A292" t="s">
        <v>41</v>
      </c>
      <c r="B292" t="s">
        <v>2571</v>
      </c>
      <c r="C292" s="6">
        <v>44196</v>
      </c>
      <c r="D292">
        <v>1059950</v>
      </c>
      <c r="E292">
        <v>0</v>
      </c>
      <c r="F292">
        <f t="shared" si="4"/>
        <v>0</v>
      </c>
    </row>
    <row r="293" spans="1:6">
      <c r="A293" t="s">
        <v>30</v>
      </c>
      <c r="B293" t="s">
        <v>2572</v>
      </c>
      <c r="C293" s="6">
        <v>44196</v>
      </c>
      <c r="D293">
        <v>349800</v>
      </c>
      <c r="E293">
        <v>0</v>
      </c>
      <c r="F293">
        <f t="shared" si="4"/>
        <v>0</v>
      </c>
    </row>
    <row r="294" spans="1:6">
      <c r="A294" t="s">
        <v>14</v>
      </c>
      <c r="B294" t="s">
        <v>2573</v>
      </c>
      <c r="C294" s="6">
        <v>44196</v>
      </c>
      <c r="D294">
        <v>379450</v>
      </c>
      <c r="E294">
        <v>0</v>
      </c>
      <c r="F294">
        <f t="shared" si="4"/>
        <v>0</v>
      </c>
    </row>
    <row r="295" spans="1:6">
      <c r="A295" t="s">
        <v>73</v>
      </c>
      <c r="B295" t="s">
        <v>2574</v>
      </c>
      <c r="C295" s="6">
        <v>44196</v>
      </c>
      <c r="D295">
        <v>2800</v>
      </c>
      <c r="E295">
        <v>0</v>
      </c>
      <c r="F295">
        <f t="shared" si="4"/>
        <v>0</v>
      </c>
    </row>
    <row r="296" spans="1:6">
      <c r="A296" t="s">
        <v>31</v>
      </c>
      <c r="B296" t="s">
        <v>2575</v>
      </c>
      <c r="C296" s="6">
        <v>44196</v>
      </c>
      <c r="D296">
        <v>1045900</v>
      </c>
      <c r="E296">
        <v>0</v>
      </c>
      <c r="F296">
        <f t="shared" si="4"/>
        <v>0</v>
      </c>
    </row>
    <row r="297" spans="1:6">
      <c r="A297" t="s">
        <v>67</v>
      </c>
      <c r="B297" t="s">
        <v>2576</v>
      </c>
      <c r="C297" s="6">
        <v>44196</v>
      </c>
      <c r="D297">
        <v>146350</v>
      </c>
      <c r="E297">
        <v>0</v>
      </c>
      <c r="F297">
        <f t="shared" si="4"/>
        <v>0</v>
      </c>
    </row>
    <row r="298" spans="1:6">
      <c r="A298" t="s">
        <v>55</v>
      </c>
      <c r="B298" t="s">
        <v>2577</v>
      </c>
      <c r="C298" s="6">
        <v>44196</v>
      </c>
      <c r="D298">
        <v>320550</v>
      </c>
      <c r="E298">
        <v>0</v>
      </c>
      <c r="F298">
        <f t="shared" si="4"/>
        <v>0</v>
      </c>
    </row>
    <row r="299" spans="1:6">
      <c r="A299" t="s">
        <v>17</v>
      </c>
      <c r="B299" t="s">
        <v>2578</v>
      </c>
      <c r="C299" s="6">
        <v>44196</v>
      </c>
      <c r="D299">
        <v>101900</v>
      </c>
      <c r="E299">
        <v>0</v>
      </c>
      <c r="F299">
        <f t="shared" si="4"/>
        <v>0</v>
      </c>
    </row>
    <row r="300" spans="1:6">
      <c r="A300" t="s">
        <v>32</v>
      </c>
      <c r="B300" t="s">
        <v>2579</v>
      </c>
      <c r="C300" s="6">
        <v>44196</v>
      </c>
      <c r="D300">
        <v>456850</v>
      </c>
      <c r="E300">
        <v>0</v>
      </c>
      <c r="F300">
        <f t="shared" si="4"/>
        <v>0</v>
      </c>
    </row>
    <row r="301" spans="1:6">
      <c r="A301" t="s">
        <v>43</v>
      </c>
      <c r="B301" t="s">
        <v>2580</v>
      </c>
      <c r="C301" s="6">
        <v>44196</v>
      </c>
      <c r="D301">
        <v>80350</v>
      </c>
      <c r="E301">
        <v>0</v>
      </c>
      <c r="F301">
        <f t="shared" si="4"/>
        <v>0</v>
      </c>
    </row>
    <row r="302" spans="1:6">
      <c r="A302" t="s">
        <v>25</v>
      </c>
      <c r="B302" t="s">
        <v>2581</v>
      </c>
      <c r="C302" s="6">
        <v>44196</v>
      </c>
      <c r="D302">
        <v>606400</v>
      </c>
      <c r="E302">
        <v>0</v>
      </c>
      <c r="F302">
        <f t="shared" si="4"/>
        <v>0</v>
      </c>
    </row>
    <row r="303" spans="1:6">
      <c r="A303" t="s">
        <v>11</v>
      </c>
      <c r="B303" t="s">
        <v>2582</v>
      </c>
      <c r="C303" s="6">
        <v>44196</v>
      </c>
      <c r="D303">
        <v>2415050</v>
      </c>
      <c r="E303">
        <v>0</v>
      </c>
      <c r="F303">
        <f t="shared" si="4"/>
        <v>0</v>
      </c>
    </row>
    <row r="304" spans="1:6">
      <c r="A304" t="s">
        <v>66</v>
      </c>
      <c r="B304" t="s">
        <v>2583</v>
      </c>
      <c r="C304" s="6">
        <v>44196</v>
      </c>
      <c r="D304">
        <v>11050</v>
      </c>
      <c r="E304">
        <v>0</v>
      </c>
      <c r="F304">
        <f t="shared" si="4"/>
        <v>0</v>
      </c>
    </row>
    <row r="305" spans="1:6">
      <c r="A305" t="s">
        <v>13</v>
      </c>
      <c r="B305" t="s">
        <v>2584</v>
      </c>
      <c r="C305" s="6">
        <v>44196</v>
      </c>
      <c r="D305">
        <v>251650</v>
      </c>
      <c r="E305">
        <v>0</v>
      </c>
      <c r="F305">
        <f t="shared" si="4"/>
        <v>0</v>
      </c>
    </row>
    <row r="306" spans="1:6">
      <c r="A306" t="s">
        <v>36</v>
      </c>
      <c r="B306" t="s">
        <v>2585</v>
      </c>
      <c r="C306" s="6">
        <v>44196</v>
      </c>
      <c r="D306">
        <v>63950</v>
      </c>
      <c r="E306">
        <v>0</v>
      </c>
      <c r="F306">
        <f t="shared" si="4"/>
        <v>0</v>
      </c>
    </row>
    <row r="307" spans="1:6">
      <c r="A307" t="s">
        <v>37</v>
      </c>
      <c r="B307" t="s">
        <v>2586</v>
      </c>
      <c r="C307" s="6">
        <v>44196</v>
      </c>
      <c r="D307">
        <v>770350</v>
      </c>
      <c r="E307">
        <v>0</v>
      </c>
      <c r="F307">
        <f t="shared" si="4"/>
        <v>0</v>
      </c>
    </row>
    <row r="308" spans="1:6">
      <c r="A308" t="s">
        <v>5</v>
      </c>
      <c r="B308" t="s">
        <v>2587</v>
      </c>
      <c r="C308" s="6">
        <v>44196</v>
      </c>
      <c r="D308">
        <v>674150</v>
      </c>
      <c r="E308">
        <v>0</v>
      </c>
      <c r="F308">
        <f t="shared" si="4"/>
        <v>0</v>
      </c>
    </row>
    <row r="309" spans="1:6">
      <c r="A309" t="s">
        <v>58</v>
      </c>
      <c r="B309" t="s">
        <v>2588</v>
      </c>
      <c r="C309" s="6">
        <v>44196</v>
      </c>
      <c r="D309">
        <v>173600</v>
      </c>
      <c r="E309">
        <v>0</v>
      </c>
      <c r="F309">
        <f t="shared" si="4"/>
        <v>0</v>
      </c>
    </row>
    <row r="310" spans="1:6">
      <c r="A310" t="s">
        <v>10</v>
      </c>
      <c r="B310" t="s">
        <v>2589</v>
      </c>
      <c r="C310" s="6">
        <v>44196</v>
      </c>
      <c r="D310">
        <v>531150</v>
      </c>
      <c r="E310">
        <v>0</v>
      </c>
      <c r="F310">
        <f t="shared" si="4"/>
        <v>0</v>
      </c>
    </row>
    <row r="311" spans="1:6">
      <c r="A311" t="s">
        <v>49</v>
      </c>
      <c r="B311" t="s">
        <v>2590</v>
      </c>
      <c r="C311" s="6">
        <v>44196</v>
      </c>
      <c r="D311">
        <v>54300</v>
      </c>
      <c r="E311">
        <v>0</v>
      </c>
      <c r="F311">
        <f t="shared" si="4"/>
        <v>0</v>
      </c>
    </row>
  </sheetData>
  <autoFilter ref="A1:E311" xr:uid="{2F83610A-4093-4263-9C0F-30F4629AA44A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9C822-8836-4E43-96B3-3F963AF7F828}">
  <dimension ref="A1:I752"/>
  <sheetViews>
    <sheetView workbookViewId="0">
      <selection activeCell="T41" sqref="T41"/>
    </sheetView>
  </sheetViews>
  <sheetFormatPr defaultRowHeight="15"/>
  <sheetData>
    <row r="1" spans="1:9">
      <c r="A1" t="s">
        <v>2235</v>
      </c>
    </row>
    <row r="2" spans="1:9" ht="15.75" thickBot="1"/>
    <row r="3" spans="1:9">
      <c r="A3" s="26" t="s">
        <v>2236</v>
      </c>
      <c r="B3" s="26"/>
    </row>
    <row r="4" spans="1:9">
      <c r="A4" s="23" t="s">
        <v>2237</v>
      </c>
      <c r="B4" s="23">
        <v>0.7345342027228583</v>
      </c>
    </row>
    <row r="5" spans="1:9">
      <c r="A5" s="23" t="s">
        <v>2238</v>
      </c>
      <c r="B5" s="23">
        <v>0.53954049496970502</v>
      </c>
    </row>
    <row r="6" spans="1:9">
      <c r="A6" s="23" t="s">
        <v>2239</v>
      </c>
      <c r="B6" s="23">
        <v>0.53890625322723906</v>
      </c>
    </row>
    <row r="7" spans="1:9">
      <c r="A7" s="23" t="s">
        <v>2234</v>
      </c>
      <c r="B7" s="23">
        <v>13527.906201550304</v>
      </c>
    </row>
    <row r="8" spans="1:9" ht="15.75" thickBot="1">
      <c r="A8" s="24" t="s">
        <v>2240</v>
      </c>
      <c r="B8" s="24">
        <v>728</v>
      </c>
    </row>
    <row r="10" spans="1:9" ht="15.75" thickBot="1">
      <c r="A10" t="s">
        <v>2241</v>
      </c>
    </row>
    <row r="11" spans="1:9">
      <c r="A11" s="25"/>
      <c r="B11" s="25" t="s">
        <v>2245</v>
      </c>
      <c r="C11" s="25" t="s">
        <v>2246</v>
      </c>
      <c r="D11" s="25" t="s">
        <v>2247</v>
      </c>
      <c r="E11" s="25" t="s">
        <v>2248</v>
      </c>
      <c r="F11" s="25" t="s">
        <v>2249</v>
      </c>
    </row>
    <row r="12" spans="1:9">
      <c r="A12" s="23" t="s">
        <v>2242</v>
      </c>
      <c r="B12" s="23">
        <v>1</v>
      </c>
      <c r="C12" s="23">
        <v>155679128263.13797</v>
      </c>
      <c r="D12" s="23">
        <v>155679128263.13797</v>
      </c>
      <c r="E12" s="23">
        <v>850.68588023225698</v>
      </c>
      <c r="F12" s="23">
        <v>2.204428907616202E-124</v>
      </c>
    </row>
    <row r="13" spans="1:9">
      <c r="A13" s="23" t="s">
        <v>2243</v>
      </c>
      <c r="B13" s="23">
        <v>726</v>
      </c>
      <c r="C13" s="23">
        <v>132861082739.70676</v>
      </c>
      <c r="D13" s="23">
        <v>183004246.19794318</v>
      </c>
      <c r="E13" s="23"/>
      <c r="F13" s="23"/>
    </row>
    <row r="14" spans="1:9" ht="15.75" thickBot="1">
      <c r="A14" s="24" t="s">
        <v>2070</v>
      </c>
      <c r="B14" s="24">
        <v>727</v>
      </c>
      <c r="C14" s="24">
        <v>288540211002.84473</v>
      </c>
      <c r="D14" s="24"/>
      <c r="E14" s="24"/>
      <c r="F14" s="24"/>
    </row>
    <row r="15" spans="1:9" ht="15.75" thickBot="1"/>
    <row r="16" spans="1:9">
      <c r="A16" s="25"/>
      <c r="B16" s="25" t="s">
        <v>2250</v>
      </c>
      <c r="C16" s="25" t="s">
        <v>2234</v>
      </c>
      <c r="D16" s="25" t="s">
        <v>2251</v>
      </c>
      <c r="E16" s="25" t="s">
        <v>2252</v>
      </c>
      <c r="F16" s="25" t="s">
        <v>2253</v>
      </c>
      <c r="G16" s="25" t="s">
        <v>2254</v>
      </c>
      <c r="H16" s="25" t="s">
        <v>2255</v>
      </c>
      <c r="I16" s="25" t="s">
        <v>2256</v>
      </c>
    </row>
    <row r="17" spans="1:9">
      <c r="A17" s="23" t="s">
        <v>2244</v>
      </c>
      <c r="B17" s="23">
        <v>5386.1517586372047</v>
      </c>
      <c r="C17" s="23">
        <v>612.78235145588565</v>
      </c>
      <c r="D17" s="23">
        <v>8.7896652797530113</v>
      </c>
      <c r="E17" s="23">
        <v>1.0762315985736259E-17</v>
      </c>
      <c r="F17" s="23">
        <v>4183.1148116330214</v>
      </c>
      <c r="G17" s="23">
        <v>6589.188705641388</v>
      </c>
      <c r="H17" s="23">
        <v>4183.1148116330214</v>
      </c>
      <c r="I17" s="23">
        <v>6589.188705641388</v>
      </c>
    </row>
    <row r="18" spans="1:9" ht="15.75" thickBot="1">
      <c r="A18" s="24" t="s">
        <v>2228</v>
      </c>
      <c r="B18" s="24">
        <v>4.0035450793646753E-2</v>
      </c>
      <c r="C18" s="24">
        <v>1.3726509366854356E-3</v>
      </c>
      <c r="D18" s="24">
        <v>29.166519851231122</v>
      </c>
      <c r="E18" s="24">
        <v>2.2044289076151977E-124</v>
      </c>
      <c r="F18" s="24">
        <v>3.7340611772501475E-2</v>
      </c>
      <c r="G18" s="24">
        <v>4.273028981479203E-2</v>
      </c>
      <c r="H18" s="24">
        <v>3.7340611772501475E-2</v>
      </c>
      <c r="I18" s="24">
        <v>4.273028981479203E-2</v>
      </c>
    </row>
    <row r="22" spans="1:9">
      <c r="A22" t="s">
        <v>2257</v>
      </c>
    </row>
    <row r="23" spans="1:9" ht="15.75" thickBot="1"/>
    <row r="24" spans="1:9">
      <c r="A24" s="25" t="s">
        <v>2258</v>
      </c>
      <c r="B24" s="25" t="s">
        <v>2604</v>
      </c>
      <c r="C24" s="25" t="s">
        <v>2259</v>
      </c>
    </row>
    <row r="25" spans="1:9">
      <c r="A25" s="23">
        <v>1</v>
      </c>
      <c r="B25" s="23">
        <v>7704.004182335384</v>
      </c>
      <c r="C25" s="23">
        <v>10860.995817664616</v>
      </c>
    </row>
    <row r="26" spans="1:9">
      <c r="A26" s="23">
        <v>2</v>
      </c>
      <c r="B26" s="23">
        <v>16926.490556258264</v>
      </c>
      <c r="C26" s="23">
        <v>1720.5094437417356</v>
      </c>
    </row>
    <row r="27" spans="1:9">
      <c r="A27" s="23">
        <v>3</v>
      </c>
      <c r="B27" s="23">
        <v>12379.544303271419</v>
      </c>
      <c r="C27" s="23">
        <v>5425.4556967285807</v>
      </c>
    </row>
    <row r="28" spans="1:9">
      <c r="A28" s="23">
        <v>4</v>
      </c>
      <c r="B28" s="23">
        <v>12261.079404373018</v>
      </c>
      <c r="C28" s="23">
        <v>4071.9205956269816</v>
      </c>
    </row>
    <row r="29" spans="1:9">
      <c r="A29" s="23">
        <v>5</v>
      </c>
      <c r="B29" s="23">
        <v>12012.419219493679</v>
      </c>
      <c r="C29" s="23">
        <v>3088.5807805063214</v>
      </c>
    </row>
    <row r="30" spans="1:9">
      <c r="A30" s="23">
        <v>6</v>
      </c>
      <c r="B30" s="23">
        <v>11660.067217058793</v>
      </c>
      <c r="C30" s="23">
        <v>2600.9327829412068</v>
      </c>
    </row>
    <row r="31" spans="1:9">
      <c r="A31" s="23">
        <v>7</v>
      </c>
      <c r="B31" s="23">
        <v>11284.734865868355</v>
      </c>
      <c r="C31" s="23">
        <v>2166.265134131645</v>
      </c>
    </row>
    <row r="32" spans="1:9">
      <c r="A32" s="23">
        <v>8</v>
      </c>
      <c r="B32" s="23">
        <v>9681.9956642462948</v>
      </c>
      <c r="C32" s="23">
        <v>3419.0043357537052</v>
      </c>
    </row>
    <row r="33" spans="1:3">
      <c r="A33" s="23">
        <v>9</v>
      </c>
      <c r="B33" s="23">
        <v>9612.2138735129683</v>
      </c>
      <c r="C33" s="23">
        <v>3047.7861264870317</v>
      </c>
    </row>
    <row r="34" spans="1:3">
      <c r="A34" s="23">
        <v>10</v>
      </c>
      <c r="B34" s="23">
        <v>9642.6408161161398</v>
      </c>
      <c r="C34" s="23">
        <v>2364.3591838838602</v>
      </c>
    </row>
    <row r="35" spans="1:3">
      <c r="A35" s="23">
        <v>11</v>
      </c>
      <c r="B35" s="23">
        <v>9298.6161874463342</v>
      </c>
      <c r="C35" s="23">
        <v>1474.3838125536658</v>
      </c>
    </row>
    <row r="36" spans="1:3">
      <c r="A36" s="23">
        <v>12</v>
      </c>
      <c r="B36" s="23">
        <v>9031.0192343415983</v>
      </c>
      <c r="C36" s="23">
        <v>346.98076565840165</v>
      </c>
    </row>
    <row r="37" spans="1:3">
      <c r="A37" s="23">
        <v>13</v>
      </c>
      <c r="B37" s="23">
        <v>8775.9533773352741</v>
      </c>
      <c r="C37" s="23">
        <v>-282.95337733527413</v>
      </c>
    </row>
    <row r="38" spans="1:3">
      <c r="A38" s="23">
        <v>14</v>
      </c>
      <c r="B38" s="23">
        <v>8775.9533773352741</v>
      </c>
      <c r="C38" s="23">
        <v>-282.95337733527413</v>
      </c>
    </row>
    <row r="39" spans="1:3">
      <c r="A39" s="23">
        <v>15</v>
      </c>
      <c r="B39" s="23">
        <v>6109.7124608307822</v>
      </c>
      <c r="C39" s="23">
        <v>-3910.7124608307822</v>
      </c>
    </row>
    <row r="40" spans="1:3">
      <c r="A40" s="23">
        <v>16</v>
      </c>
      <c r="B40" s="23">
        <v>7014.7938969227544</v>
      </c>
      <c r="C40" s="23">
        <v>-4712.7938969227544</v>
      </c>
    </row>
    <row r="41" spans="1:3">
      <c r="A41" s="23">
        <v>17</v>
      </c>
      <c r="B41" s="23">
        <v>6992.0537608719633</v>
      </c>
      <c r="C41" s="23">
        <v>-4545.0537608719633</v>
      </c>
    </row>
    <row r="42" spans="1:3">
      <c r="A42" s="23">
        <v>18</v>
      </c>
      <c r="B42" s="23">
        <v>6952.8190190941896</v>
      </c>
      <c r="C42" s="23">
        <v>-4434.8190190941896</v>
      </c>
    </row>
    <row r="43" spans="1:3">
      <c r="A43" s="23">
        <v>19</v>
      </c>
      <c r="B43" s="23">
        <v>6901.1332521195909</v>
      </c>
      <c r="C43" s="23">
        <v>-4428.1332521195909</v>
      </c>
    </row>
    <row r="44" spans="1:3">
      <c r="A44" s="23">
        <v>20</v>
      </c>
      <c r="B44" s="23">
        <v>6349.9251655926628</v>
      </c>
      <c r="C44" s="23">
        <v>-3951.9251655926628</v>
      </c>
    </row>
    <row r="45" spans="1:3">
      <c r="A45" s="23">
        <v>21</v>
      </c>
      <c r="B45" s="23">
        <v>6317.8567695069523</v>
      </c>
      <c r="C45" s="23">
        <v>-4080.8567695069523</v>
      </c>
    </row>
    <row r="46" spans="1:3">
      <c r="A46" s="23">
        <v>22</v>
      </c>
      <c r="B46" s="23">
        <v>6303.12372361489</v>
      </c>
      <c r="C46" s="23">
        <v>-4263.12372361489</v>
      </c>
    </row>
    <row r="47" spans="1:3">
      <c r="A47" s="23">
        <v>23</v>
      </c>
      <c r="B47" s="23">
        <v>6307.0471977926672</v>
      </c>
      <c r="C47" s="23">
        <v>-4503.0471977926672</v>
      </c>
    </row>
    <row r="48" spans="1:3">
      <c r="A48" s="23">
        <v>24</v>
      </c>
      <c r="B48" s="23">
        <v>6312.8523381577461</v>
      </c>
      <c r="C48" s="23">
        <v>-4736.8523381577461</v>
      </c>
    </row>
    <row r="49" spans="1:3">
      <c r="A49" s="23">
        <v>25</v>
      </c>
      <c r="B49" s="23">
        <v>6330.387865605363</v>
      </c>
      <c r="C49" s="23">
        <v>-5006.387865605363</v>
      </c>
    </row>
    <row r="50" spans="1:3">
      <c r="A50" s="23">
        <v>26</v>
      </c>
      <c r="B50" s="23">
        <v>6319.1779393831421</v>
      </c>
      <c r="C50" s="23">
        <v>-5107.1779393831421</v>
      </c>
    </row>
    <row r="51" spans="1:3">
      <c r="A51" s="23">
        <v>27</v>
      </c>
      <c r="B51" s="23">
        <v>6313.9332953291741</v>
      </c>
      <c r="C51" s="23">
        <v>-5168.9332953291741</v>
      </c>
    </row>
    <row r="52" spans="1:3">
      <c r="A52" s="23">
        <v>28</v>
      </c>
      <c r="B52" s="23">
        <v>6313.9332953291741</v>
      </c>
      <c r="C52" s="23">
        <v>-5168.9332953291741</v>
      </c>
    </row>
    <row r="53" spans="1:3">
      <c r="A53" s="23">
        <v>29</v>
      </c>
      <c r="B53" s="23">
        <v>12259.037596382543</v>
      </c>
      <c r="C53" s="23">
        <v>6796.9624036174573</v>
      </c>
    </row>
    <row r="54" spans="1:3">
      <c r="A54" s="23">
        <v>30</v>
      </c>
      <c r="B54" s="23">
        <v>12443.961343598397</v>
      </c>
      <c r="C54" s="23">
        <v>5354.0386564016026</v>
      </c>
    </row>
    <row r="55" spans="1:3">
      <c r="A55" s="23">
        <v>31</v>
      </c>
      <c r="B55" s="23">
        <v>12630.686686099965</v>
      </c>
      <c r="C55" s="23">
        <v>4923.3133139000347</v>
      </c>
    </row>
    <row r="56" spans="1:3">
      <c r="A56" s="23">
        <v>32</v>
      </c>
      <c r="B56" s="23">
        <v>25591.963703289133</v>
      </c>
      <c r="C56" s="23">
        <v>-5035.9637032891333</v>
      </c>
    </row>
    <row r="57" spans="1:3">
      <c r="A57" s="23">
        <v>33</v>
      </c>
      <c r="B57" s="23">
        <v>20705.396721219786</v>
      </c>
      <c r="C57" s="23">
        <v>-1406.3967212197858</v>
      </c>
    </row>
    <row r="58" spans="1:3">
      <c r="A58" s="23">
        <v>34</v>
      </c>
      <c r="B58" s="23">
        <v>20645.143367775345</v>
      </c>
      <c r="C58" s="23">
        <v>-5661.1433677753448</v>
      </c>
    </row>
    <row r="59" spans="1:3">
      <c r="A59" s="23">
        <v>35</v>
      </c>
      <c r="B59" s="23">
        <v>20488.484648819809</v>
      </c>
      <c r="C59" s="23">
        <v>-7797.4846488198091</v>
      </c>
    </row>
    <row r="60" spans="1:3">
      <c r="A60" s="23">
        <v>36</v>
      </c>
      <c r="B60" s="23">
        <v>15226.064854699704</v>
      </c>
      <c r="C60" s="23">
        <v>-3462.0648546997036</v>
      </c>
    </row>
    <row r="61" spans="1:3">
      <c r="A61" s="23">
        <v>37</v>
      </c>
      <c r="B61" s="23">
        <v>15100.433610109239</v>
      </c>
      <c r="C61" s="23">
        <v>-3542.4336101092395</v>
      </c>
    </row>
    <row r="62" spans="1:3">
      <c r="A62" s="23">
        <v>38</v>
      </c>
      <c r="B62" s="23">
        <v>15047.18646055369</v>
      </c>
      <c r="C62" s="23">
        <v>-3339.1864605536903</v>
      </c>
    </row>
    <row r="63" spans="1:3">
      <c r="A63" s="23">
        <v>39</v>
      </c>
      <c r="B63" s="23">
        <v>15064.882129804482</v>
      </c>
      <c r="C63" s="23">
        <v>-3857.8821298044822</v>
      </c>
    </row>
    <row r="64" spans="1:3">
      <c r="A64" s="23">
        <v>40</v>
      </c>
      <c r="B64" s="23">
        <v>15091.145385525115</v>
      </c>
      <c r="C64" s="23">
        <v>-5444.1453855251148</v>
      </c>
    </row>
    <row r="65" spans="1:3">
      <c r="A65" s="23">
        <v>41</v>
      </c>
      <c r="B65" s="23">
        <v>14990.496262229886</v>
      </c>
      <c r="C65" s="23">
        <v>-6776.4962622298863</v>
      </c>
    </row>
    <row r="66" spans="1:3">
      <c r="A66" s="23">
        <v>42</v>
      </c>
      <c r="B66" s="23">
        <v>15291.12246223938</v>
      </c>
      <c r="C66" s="23">
        <v>-8766.1224622393802</v>
      </c>
    </row>
    <row r="67" spans="1:3">
      <c r="A67" s="23">
        <v>43</v>
      </c>
      <c r="B67" s="23">
        <v>15012.836043772741</v>
      </c>
      <c r="C67" s="23">
        <v>-8667.8360437727406</v>
      </c>
    </row>
    <row r="68" spans="1:3">
      <c r="A68" s="23">
        <v>44</v>
      </c>
      <c r="B68" s="23">
        <v>15012.836043772741</v>
      </c>
      <c r="C68" s="23">
        <v>-8667.8360437727406</v>
      </c>
    </row>
    <row r="69" spans="1:3">
      <c r="A69" s="23">
        <v>45</v>
      </c>
      <c r="B69" s="23">
        <v>7542.1008193258758</v>
      </c>
      <c r="C69" s="23">
        <v>4334.8991806741242</v>
      </c>
    </row>
    <row r="70" spans="1:3">
      <c r="A70" s="23">
        <v>46</v>
      </c>
      <c r="B70" s="23">
        <v>10885.701527808078</v>
      </c>
      <c r="C70" s="23">
        <v>842.29847219192197</v>
      </c>
    </row>
    <row r="71" spans="1:3">
      <c r="A71" s="23">
        <v>47</v>
      </c>
      <c r="B71" s="23">
        <v>9979.6192054462645</v>
      </c>
      <c r="C71" s="23">
        <v>896.38079455373554</v>
      </c>
    </row>
    <row r="72" spans="1:3">
      <c r="A72" s="23">
        <v>48</v>
      </c>
      <c r="B72" s="23">
        <v>9581.5467182050343</v>
      </c>
      <c r="C72" s="23">
        <v>379.45328179496573</v>
      </c>
    </row>
    <row r="73" spans="1:3">
      <c r="A73" s="23">
        <v>49</v>
      </c>
      <c r="B73" s="23">
        <v>9197.9670641511057</v>
      </c>
      <c r="C73" s="23">
        <v>112.03293584889434</v>
      </c>
    </row>
    <row r="74" spans="1:3">
      <c r="A74" s="23">
        <v>50</v>
      </c>
      <c r="B74" s="23">
        <v>8850.4593512622523</v>
      </c>
      <c r="C74" s="23">
        <v>-320.45935126225231</v>
      </c>
    </row>
    <row r="75" spans="1:3">
      <c r="A75" s="23">
        <v>51</v>
      </c>
      <c r="B75" s="23">
        <v>8566.167615176566</v>
      </c>
      <c r="C75" s="23">
        <v>-556.16761517656596</v>
      </c>
    </row>
    <row r="76" spans="1:3">
      <c r="A76" s="23">
        <v>52</v>
      </c>
      <c r="B76" s="23">
        <v>8349.0553655226195</v>
      </c>
      <c r="C76" s="23">
        <v>-654.05536552261947</v>
      </c>
    </row>
    <row r="77" spans="1:3">
      <c r="A77" s="23">
        <v>53</v>
      </c>
      <c r="B77" s="23">
        <v>8197.2409361131104</v>
      </c>
      <c r="C77" s="23">
        <v>-985.24093611311037</v>
      </c>
    </row>
    <row r="78" spans="1:3">
      <c r="A78" s="23">
        <v>54</v>
      </c>
      <c r="B78" s="23">
        <v>8075.3730238972512</v>
      </c>
      <c r="C78" s="23">
        <v>-1245.3730238972512</v>
      </c>
    </row>
    <row r="79" spans="1:3">
      <c r="A79" s="23">
        <v>55</v>
      </c>
      <c r="B79" s="23">
        <v>7929.3637348528209</v>
      </c>
      <c r="C79" s="23">
        <v>-1811.3637348528209</v>
      </c>
    </row>
    <row r="80" spans="1:3">
      <c r="A80" s="23">
        <v>56</v>
      </c>
      <c r="B80" s="23">
        <v>7852.5757402306062</v>
      </c>
      <c r="C80" s="23">
        <v>-2519.5757402306062</v>
      </c>
    </row>
    <row r="81" spans="1:3">
      <c r="A81" s="23">
        <v>57</v>
      </c>
      <c r="B81" s="23">
        <v>7796.2458609639452</v>
      </c>
      <c r="C81" s="23">
        <v>-2791.2458609639452</v>
      </c>
    </row>
    <row r="82" spans="1:3">
      <c r="A82" s="23">
        <v>58</v>
      </c>
      <c r="B82" s="23">
        <v>7796.2458609639452</v>
      </c>
      <c r="C82" s="23">
        <v>-2791.2458609639452</v>
      </c>
    </row>
    <row r="83" spans="1:3">
      <c r="A83" s="23">
        <v>59</v>
      </c>
      <c r="B83" s="23">
        <v>38368.316973262452</v>
      </c>
      <c r="C83" s="23">
        <v>20546.683026737548</v>
      </c>
    </row>
    <row r="84" spans="1:3">
      <c r="A84" s="23">
        <v>60</v>
      </c>
      <c r="B84" s="23">
        <v>39227.838066351251</v>
      </c>
      <c r="C84" s="23">
        <v>19437.161933648749</v>
      </c>
    </row>
    <row r="85" spans="1:3">
      <c r="A85" s="23">
        <v>61</v>
      </c>
      <c r="B85" s="23">
        <v>39980.424470370221</v>
      </c>
      <c r="C85" s="23">
        <v>19674.575529629779</v>
      </c>
    </row>
    <row r="86" spans="1:3">
      <c r="A86" s="23">
        <v>62</v>
      </c>
      <c r="B86" s="23">
        <v>124148.7142336887</v>
      </c>
      <c r="C86" s="23">
        <v>-61866.714233688705</v>
      </c>
    </row>
    <row r="87" spans="1:3">
      <c r="A87" s="23">
        <v>63</v>
      </c>
      <c r="B87" s="23">
        <v>120016.01479006374</v>
      </c>
      <c r="C87" s="23">
        <v>-54767.014790063738</v>
      </c>
    </row>
    <row r="88" spans="1:3">
      <c r="A88" s="23">
        <v>64</v>
      </c>
      <c r="B88" s="23">
        <v>111564.41102117252</v>
      </c>
      <c r="C88" s="23">
        <v>-50110.41102117252</v>
      </c>
    </row>
    <row r="89" spans="1:3">
      <c r="A89" s="23">
        <v>65</v>
      </c>
      <c r="B89" s="23">
        <v>104013.24457608123</v>
      </c>
      <c r="C89" s="23">
        <v>-47662.244576081226</v>
      </c>
    </row>
    <row r="90" spans="1:3">
      <c r="A90" s="23">
        <v>66</v>
      </c>
      <c r="B90" s="23">
        <v>97520.535379072346</v>
      </c>
      <c r="C90" s="23">
        <v>-44732.535379072346</v>
      </c>
    </row>
    <row r="91" spans="1:3">
      <c r="A91" s="23">
        <v>67</v>
      </c>
      <c r="B91" s="23">
        <v>83457.482756042024</v>
      </c>
      <c r="C91" s="23">
        <v>-30647.482756042024</v>
      </c>
    </row>
    <row r="92" spans="1:3">
      <c r="A92" s="23">
        <v>68</v>
      </c>
      <c r="B92" s="23">
        <v>79627.010930458287</v>
      </c>
      <c r="C92" s="23">
        <v>-25004.010930458287</v>
      </c>
    </row>
    <row r="93" spans="1:3">
      <c r="A93" s="23">
        <v>69</v>
      </c>
      <c r="B93" s="23">
        <v>70272.52767526875</v>
      </c>
      <c r="C93" s="23">
        <v>-19018.52767526875</v>
      </c>
    </row>
    <row r="94" spans="1:3">
      <c r="A94" s="23">
        <v>70</v>
      </c>
      <c r="B94" s="23">
        <v>75386.37591149364</v>
      </c>
      <c r="C94" s="23">
        <v>-32084.37591149364</v>
      </c>
    </row>
    <row r="95" spans="1:3">
      <c r="A95" s="23">
        <v>71</v>
      </c>
      <c r="B95" s="23">
        <v>72639.303419836768</v>
      </c>
      <c r="C95" s="23">
        <v>-35286.303419836768</v>
      </c>
    </row>
    <row r="96" spans="1:3">
      <c r="A96" s="23">
        <v>72</v>
      </c>
      <c r="B96" s="23">
        <v>69844.068280875144</v>
      </c>
      <c r="C96" s="23">
        <v>-34619.068280875144</v>
      </c>
    </row>
    <row r="97" spans="1:3">
      <c r="A97" s="23">
        <v>73</v>
      </c>
      <c r="B97" s="23">
        <v>67858.069708805502</v>
      </c>
      <c r="C97" s="23">
        <v>-32840.069708805502</v>
      </c>
    </row>
    <row r="98" spans="1:3">
      <c r="A98" s="23">
        <v>74</v>
      </c>
      <c r="B98" s="23">
        <v>67858.069708805502</v>
      </c>
      <c r="C98" s="23">
        <v>-32840.069708805502</v>
      </c>
    </row>
    <row r="99" spans="1:3">
      <c r="A99" s="23">
        <v>75</v>
      </c>
      <c r="B99" s="23">
        <v>11236.131828604868</v>
      </c>
      <c r="C99" s="23">
        <v>5689.8681713951319</v>
      </c>
    </row>
    <row r="100" spans="1:3">
      <c r="A100" s="23">
        <v>76</v>
      </c>
      <c r="B100" s="23">
        <v>19869.736756803999</v>
      </c>
      <c r="C100" s="23">
        <v>-1619.736756803999</v>
      </c>
    </row>
    <row r="101" spans="1:3">
      <c r="A101" s="23">
        <v>77</v>
      </c>
      <c r="B101" s="23">
        <v>19837.948608873841</v>
      </c>
      <c r="C101" s="23">
        <v>372.05139112615871</v>
      </c>
    </row>
    <row r="102" spans="1:3">
      <c r="A102" s="23">
        <v>78</v>
      </c>
      <c r="B102" s="23">
        <v>19710.916123505602</v>
      </c>
      <c r="C102" s="23">
        <v>1602.0838764943983</v>
      </c>
    </row>
    <row r="103" spans="1:3">
      <c r="A103" s="23">
        <v>79</v>
      </c>
      <c r="B103" s="23">
        <v>14445.813954182322</v>
      </c>
      <c r="C103" s="23">
        <v>6012.186045817678</v>
      </c>
    </row>
    <row r="104" spans="1:3">
      <c r="A104" s="23">
        <v>80</v>
      </c>
      <c r="B104" s="23">
        <v>14265.654425610912</v>
      </c>
      <c r="C104" s="23">
        <v>4778.3455743890881</v>
      </c>
    </row>
    <row r="105" spans="1:3">
      <c r="A105" s="23">
        <v>81</v>
      </c>
      <c r="B105" s="23">
        <v>14150.552504579176</v>
      </c>
      <c r="C105" s="23">
        <v>3399.4474954208235</v>
      </c>
    </row>
    <row r="106" spans="1:3">
      <c r="A106" s="23">
        <v>82</v>
      </c>
      <c r="B106" s="23">
        <v>14109.07577755696</v>
      </c>
      <c r="C106" s="23">
        <v>1579.92422244304</v>
      </c>
    </row>
    <row r="107" spans="1:3">
      <c r="A107" s="23">
        <v>83</v>
      </c>
      <c r="B107" s="23">
        <v>14137.100593112513</v>
      </c>
      <c r="C107" s="23">
        <v>-962.1005931125128</v>
      </c>
    </row>
    <row r="108" spans="1:3">
      <c r="A108" s="23">
        <v>84</v>
      </c>
      <c r="B108" s="23">
        <v>14164.685018709335</v>
      </c>
      <c r="C108" s="23">
        <v>-3065.6850187093351</v>
      </c>
    </row>
    <row r="109" spans="1:3">
      <c r="A109" s="23">
        <v>85</v>
      </c>
      <c r="B109" s="23">
        <v>13841.278647198256</v>
      </c>
      <c r="C109" s="23">
        <v>-4556.2786471982563</v>
      </c>
    </row>
    <row r="110" spans="1:3">
      <c r="A110" s="23">
        <v>86</v>
      </c>
      <c r="B110" s="23">
        <v>13579.847153515742</v>
      </c>
      <c r="C110" s="23">
        <v>-5130.8471535157423</v>
      </c>
    </row>
    <row r="111" spans="1:3">
      <c r="A111" s="23">
        <v>87</v>
      </c>
      <c r="B111" s="23">
        <v>13608.512536283994</v>
      </c>
      <c r="C111" s="23">
        <v>-5254.5125362839935</v>
      </c>
    </row>
    <row r="112" spans="1:3">
      <c r="A112" s="23">
        <v>88</v>
      </c>
      <c r="B112" s="23">
        <v>13608.512536283994</v>
      </c>
      <c r="C112" s="23">
        <v>-5254.5125362839935</v>
      </c>
    </row>
    <row r="113" spans="1:3">
      <c r="A113" s="23">
        <v>89</v>
      </c>
      <c r="B113" s="23">
        <v>8326.5154067257972</v>
      </c>
      <c r="C113" s="23">
        <v>8713.4845932742028</v>
      </c>
    </row>
    <row r="114" spans="1:3">
      <c r="A114" s="23">
        <v>90</v>
      </c>
      <c r="B114" s="23">
        <v>11666.432853734983</v>
      </c>
      <c r="C114" s="23">
        <v>4281.5671462650171</v>
      </c>
    </row>
    <row r="115" spans="1:3">
      <c r="A115" s="23">
        <v>91</v>
      </c>
      <c r="B115" s="23">
        <v>14010.188214096652</v>
      </c>
      <c r="C115" s="23">
        <v>1607.8117859033482</v>
      </c>
    </row>
    <row r="116" spans="1:3">
      <c r="A116" s="23">
        <v>92</v>
      </c>
      <c r="B116" s="23">
        <v>14001.100166766493</v>
      </c>
      <c r="C116" s="23">
        <v>3160.8998332335068</v>
      </c>
    </row>
    <row r="117" spans="1:3">
      <c r="A117" s="23">
        <v>93</v>
      </c>
      <c r="B117" s="23">
        <v>13949.174187087134</v>
      </c>
      <c r="C117" s="23">
        <v>3264.8258129128662</v>
      </c>
    </row>
    <row r="118" spans="1:3">
      <c r="A118" s="23">
        <v>94</v>
      </c>
      <c r="B118" s="23">
        <v>11558.337136592138</v>
      </c>
      <c r="C118" s="23">
        <v>4972.6628634078625</v>
      </c>
    </row>
    <row r="119" spans="1:3">
      <c r="A119" s="23">
        <v>95</v>
      </c>
      <c r="B119" s="23">
        <v>11496.642506919128</v>
      </c>
      <c r="C119" s="23">
        <v>4613.3574930808718</v>
      </c>
    </row>
    <row r="120" spans="1:3">
      <c r="A120" s="23">
        <v>96</v>
      </c>
      <c r="B120" s="23">
        <v>11461.010955712782</v>
      </c>
      <c r="C120" s="23">
        <v>4459.9890442872183</v>
      </c>
    </row>
    <row r="121" spans="1:3">
      <c r="A121" s="23">
        <v>97</v>
      </c>
      <c r="B121" s="23">
        <v>11461.571452023894</v>
      </c>
      <c r="C121" s="23">
        <v>2722.4285479761056</v>
      </c>
    </row>
    <row r="122" spans="1:3">
      <c r="A122" s="23">
        <v>98</v>
      </c>
      <c r="B122" s="23">
        <v>11471.820527427066</v>
      </c>
      <c r="C122" s="23">
        <v>458.17947257293417</v>
      </c>
    </row>
    <row r="123" spans="1:3">
      <c r="A123" s="23">
        <v>99</v>
      </c>
      <c r="B123" s="23">
        <v>11358.680343484222</v>
      </c>
      <c r="C123" s="23">
        <v>-1623.6803434842222</v>
      </c>
    </row>
    <row r="124" spans="1:3">
      <c r="A124" s="23">
        <v>100</v>
      </c>
      <c r="B124" s="23">
        <v>11214.832968782648</v>
      </c>
      <c r="C124" s="23">
        <v>-2016.8329687826481</v>
      </c>
    </row>
    <row r="125" spans="1:3">
      <c r="A125" s="23">
        <v>101</v>
      </c>
      <c r="B125" s="23">
        <v>11120.749659417579</v>
      </c>
      <c r="C125" s="23">
        <v>-1713.7496594175791</v>
      </c>
    </row>
    <row r="126" spans="1:3">
      <c r="A126" s="23">
        <v>102</v>
      </c>
      <c r="B126" s="23">
        <v>11120.749659417579</v>
      </c>
      <c r="C126" s="23">
        <v>-1713.7496594175791</v>
      </c>
    </row>
    <row r="127" spans="1:3">
      <c r="A127" s="23">
        <v>103</v>
      </c>
      <c r="B127" s="23">
        <v>6312.7322318053648</v>
      </c>
      <c r="C127" s="23">
        <v>-2715.7322318053648</v>
      </c>
    </row>
    <row r="128" spans="1:3">
      <c r="A128" s="23">
        <v>104</v>
      </c>
      <c r="B128" s="23">
        <v>7927.6422104686935</v>
      </c>
      <c r="C128" s="23">
        <v>-4428.6422104686935</v>
      </c>
    </row>
    <row r="129" spans="1:3">
      <c r="A129" s="23">
        <v>105</v>
      </c>
      <c r="B129" s="23">
        <v>7907.3442369163149</v>
      </c>
      <c r="C129" s="23">
        <v>-4481.3442369163149</v>
      </c>
    </row>
    <row r="130" spans="1:3">
      <c r="A130" s="23">
        <v>106</v>
      </c>
      <c r="B130" s="23">
        <v>7851.4147121575907</v>
      </c>
      <c r="C130" s="23">
        <v>-4707.4147121575907</v>
      </c>
    </row>
    <row r="131" spans="1:3">
      <c r="A131" s="23">
        <v>107</v>
      </c>
      <c r="B131" s="23">
        <v>7005.105317830692</v>
      </c>
      <c r="C131" s="23">
        <v>-4218.105317830692</v>
      </c>
    </row>
    <row r="132" spans="1:3">
      <c r="A132" s="23">
        <v>108</v>
      </c>
      <c r="B132" s="23">
        <v>6932.9214000497468</v>
      </c>
      <c r="C132" s="23">
        <v>-4386.9214000497468</v>
      </c>
    </row>
    <row r="133" spans="1:3">
      <c r="A133" s="23">
        <v>109</v>
      </c>
      <c r="B133" s="23">
        <v>6887.561234300545</v>
      </c>
      <c r="C133" s="23">
        <v>-4567.561234300545</v>
      </c>
    </row>
    <row r="134" spans="1:3">
      <c r="A134" s="23">
        <v>110</v>
      </c>
      <c r="B134" s="23">
        <v>6488.8882152974111</v>
      </c>
      <c r="C134" s="23">
        <v>-4302.8882152974111</v>
      </c>
    </row>
    <row r="135" spans="1:3">
      <c r="A135" s="23">
        <v>111</v>
      </c>
      <c r="B135" s="23">
        <v>6502.9006230751875</v>
      </c>
      <c r="C135" s="23">
        <v>-4458.9006230751875</v>
      </c>
    </row>
    <row r="136" spans="1:3">
      <c r="A136" s="23">
        <v>112</v>
      </c>
      <c r="B136" s="23">
        <v>6515.271577370424</v>
      </c>
      <c r="C136" s="23">
        <v>-4641.271577370424</v>
      </c>
    </row>
    <row r="137" spans="1:3">
      <c r="A137" s="23">
        <v>113</v>
      </c>
      <c r="B137" s="23">
        <v>6567.3176634021647</v>
      </c>
      <c r="C137" s="23">
        <v>-4985.3176634021647</v>
      </c>
    </row>
    <row r="138" spans="1:3">
      <c r="A138" s="23">
        <v>114</v>
      </c>
      <c r="B138" s="23">
        <v>6625.8895279132703</v>
      </c>
      <c r="C138" s="23">
        <v>-5207.8895279132703</v>
      </c>
    </row>
    <row r="139" spans="1:3">
      <c r="A139" s="23">
        <v>115</v>
      </c>
      <c r="B139" s="23">
        <v>6652.8734217481879</v>
      </c>
      <c r="C139" s="23">
        <v>-5316.8734217481879</v>
      </c>
    </row>
    <row r="140" spans="1:3">
      <c r="A140" s="23">
        <v>116</v>
      </c>
      <c r="B140" s="23">
        <v>6652.8734217481879</v>
      </c>
      <c r="C140" s="23">
        <v>-5316.8734217481879</v>
      </c>
    </row>
    <row r="141" spans="1:3">
      <c r="A141" s="23">
        <v>117</v>
      </c>
      <c r="B141" s="23">
        <v>6254.3605445482281</v>
      </c>
      <c r="C141" s="23">
        <v>-5098.3605445482281</v>
      </c>
    </row>
    <row r="142" spans="1:3">
      <c r="A142" s="23">
        <v>118</v>
      </c>
      <c r="B142" s="23">
        <v>7192.6313693481334</v>
      </c>
      <c r="C142" s="23">
        <v>-5928.6313693481334</v>
      </c>
    </row>
    <row r="143" spans="1:3">
      <c r="A143" s="23">
        <v>119</v>
      </c>
      <c r="B143" s="23">
        <v>6807.7305454180132</v>
      </c>
      <c r="C143" s="23">
        <v>-5483.7305454180132</v>
      </c>
    </row>
    <row r="144" spans="1:3">
      <c r="A144" s="23">
        <v>120</v>
      </c>
      <c r="B144" s="23">
        <v>6816.3381673386475</v>
      </c>
      <c r="C144" s="23">
        <v>-5437.3381673386475</v>
      </c>
    </row>
    <row r="145" spans="1:3">
      <c r="A145" s="23">
        <v>121</v>
      </c>
      <c r="B145" s="23">
        <v>6814.8968911100765</v>
      </c>
      <c r="C145" s="23">
        <v>-5388.8968911100765</v>
      </c>
    </row>
    <row r="146" spans="1:3">
      <c r="A146" s="23">
        <v>122</v>
      </c>
      <c r="B146" s="23">
        <v>6811.1735941862671</v>
      </c>
      <c r="C146" s="23">
        <v>-5334.1735941862671</v>
      </c>
    </row>
    <row r="147" spans="1:3">
      <c r="A147" s="23">
        <v>123</v>
      </c>
      <c r="B147" s="23">
        <v>6813.2554376275366</v>
      </c>
      <c r="C147" s="23">
        <v>-5077.2554376275366</v>
      </c>
    </row>
    <row r="148" spans="1:3">
      <c r="A148" s="23">
        <v>124</v>
      </c>
      <c r="B148" s="23">
        <v>6821.1824568846787</v>
      </c>
      <c r="C148" s="23">
        <v>-4867.1824568846787</v>
      </c>
    </row>
    <row r="149" spans="1:3">
      <c r="A149" s="23">
        <v>125</v>
      </c>
      <c r="B149" s="23">
        <v>6826.8274554465834</v>
      </c>
      <c r="C149" s="23">
        <v>-4899.8274554465834</v>
      </c>
    </row>
    <row r="150" spans="1:3">
      <c r="A150" s="23">
        <v>126</v>
      </c>
      <c r="B150" s="23">
        <v>6828.9493343386466</v>
      </c>
      <c r="C150" s="23">
        <v>-5120.9493343386466</v>
      </c>
    </row>
    <row r="151" spans="1:3">
      <c r="A151" s="23">
        <v>127</v>
      </c>
      <c r="B151" s="23">
        <v>6761.5296352021451</v>
      </c>
      <c r="C151" s="23">
        <v>-5292.5296352021451</v>
      </c>
    </row>
    <row r="152" spans="1:3">
      <c r="A152" s="23">
        <v>128</v>
      </c>
      <c r="B152" s="23">
        <v>6716.5297885100863</v>
      </c>
      <c r="C152" s="23">
        <v>-5286.5297885100863</v>
      </c>
    </row>
    <row r="153" spans="1:3">
      <c r="A153" s="23">
        <v>129</v>
      </c>
      <c r="B153" s="23">
        <v>6649.3102666275536</v>
      </c>
      <c r="C153" s="23">
        <v>-5177.3102666275536</v>
      </c>
    </row>
    <row r="154" spans="1:3">
      <c r="A154" s="23">
        <v>130</v>
      </c>
      <c r="B154" s="23">
        <v>6649.3102666275536</v>
      </c>
      <c r="C154" s="23">
        <v>-5177.3102666275536</v>
      </c>
    </row>
    <row r="155" spans="1:3">
      <c r="A155" s="23">
        <v>131</v>
      </c>
      <c r="B155" s="23">
        <v>26316.325114498584</v>
      </c>
      <c r="C155" s="23">
        <v>111422.67488550142</v>
      </c>
    </row>
    <row r="156" spans="1:3">
      <c r="A156" s="23">
        <v>132</v>
      </c>
      <c r="B156" s="23">
        <v>60026.655108158673</v>
      </c>
      <c r="C156" s="23">
        <v>79018.34489184132</v>
      </c>
    </row>
    <row r="157" spans="1:3">
      <c r="A157" s="23">
        <v>133</v>
      </c>
      <c r="B157" s="23">
        <v>62093.205007225137</v>
      </c>
      <c r="C157" s="23">
        <v>71563.79499277487</v>
      </c>
    </row>
    <row r="158" spans="1:3">
      <c r="A158" s="23">
        <v>134</v>
      </c>
      <c r="B158" s="23">
        <v>51390.8081947151</v>
      </c>
      <c r="C158" s="23">
        <v>71219.191805284907</v>
      </c>
    </row>
    <row r="159" spans="1:3">
      <c r="A159" s="23">
        <v>135</v>
      </c>
      <c r="B159" s="23">
        <v>52115.850208588046</v>
      </c>
      <c r="C159" s="23">
        <v>61645.149791411954</v>
      </c>
    </row>
    <row r="160" spans="1:3">
      <c r="A160" s="23">
        <v>136</v>
      </c>
      <c r="B160" s="23">
        <v>36791.480708303876</v>
      </c>
      <c r="C160" s="23">
        <v>70599.519291696124</v>
      </c>
    </row>
    <row r="161" spans="1:3">
      <c r="A161" s="23">
        <v>137</v>
      </c>
      <c r="B161" s="23">
        <v>34179.848146681914</v>
      </c>
      <c r="C161" s="23">
        <v>67620.151853318093</v>
      </c>
    </row>
    <row r="162" spans="1:3">
      <c r="A162" s="23">
        <v>138</v>
      </c>
      <c r="B162" s="23">
        <v>28743.314177060245</v>
      </c>
      <c r="C162" s="23">
        <v>70926.685822939762</v>
      </c>
    </row>
    <row r="163" spans="1:3">
      <c r="A163" s="23">
        <v>139</v>
      </c>
      <c r="B163" s="23">
        <v>26995.206253606455</v>
      </c>
      <c r="C163" s="23">
        <v>70413.793746393552</v>
      </c>
    </row>
    <row r="164" spans="1:3">
      <c r="A164" s="23">
        <v>140</v>
      </c>
      <c r="B164" s="23">
        <v>26008.972958755759</v>
      </c>
      <c r="C164" s="23">
        <v>66639.027041244233</v>
      </c>
    </row>
    <row r="165" spans="1:3">
      <c r="A165" s="23">
        <v>141</v>
      </c>
      <c r="B165" s="23">
        <v>24668.265782578113</v>
      </c>
      <c r="C165" s="23">
        <v>58470.734217421887</v>
      </c>
    </row>
    <row r="166" spans="1:3">
      <c r="A166" s="23">
        <v>142</v>
      </c>
      <c r="B166" s="23">
        <v>24376.447381743223</v>
      </c>
      <c r="C166" s="23">
        <v>45958.552618256777</v>
      </c>
    </row>
    <row r="167" spans="1:3">
      <c r="A167" s="23">
        <v>143</v>
      </c>
      <c r="B167" s="23">
        <v>24388.017627022586</v>
      </c>
      <c r="C167" s="23">
        <v>33771.982372977414</v>
      </c>
    </row>
    <row r="168" spans="1:3">
      <c r="A168" s="23">
        <v>144</v>
      </c>
      <c r="B168" s="23">
        <v>24388.017627022586</v>
      </c>
      <c r="C168" s="23">
        <v>33771.982372977414</v>
      </c>
    </row>
    <row r="169" spans="1:3">
      <c r="A169" s="23">
        <v>145</v>
      </c>
      <c r="B169" s="23">
        <v>12872.580879795179</v>
      </c>
      <c r="C169" s="23">
        <v>43106.419120204824</v>
      </c>
    </row>
    <row r="170" spans="1:3">
      <c r="A170" s="23">
        <v>146</v>
      </c>
      <c r="B170" s="23">
        <v>30241.761029364854</v>
      </c>
      <c r="C170" s="23">
        <v>29294.238970635146</v>
      </c>
    </row>
    <row r="171" spans="1:3">
      <c r="A171" s="23">
        <v>147</v>
      </c>
      <c r="B171" s="23">
        <v>24308.066831787677</v>
      </c>
      <c r="C171" s="23">
        <v>32949.933168212323</v>
      </c>
    </row>
    <row r="172" spans="1:3">
      <c r="A172" s="23">
        <v>148</v>
      </c>
      <c r="B172" s="23">
        <v>22226.984064083124</v>
      </c>
      <c r="C172" s="23">
        <v>29034.015935916876</v>
      </c>
    </row>
    <row r="173" spans="1:3">
      <c r="A173" s="23">
        <v>149</v>
      </c>
      <c r="B173" s="23">
        <v>20535.446232600756</v>
      </c>
      <c r="C173" s="23">
        <v>25784.553767399244</v>
      </c>
    </row>
    <row r="174" spans="1:3">
      <c r="A174" s="23">
        <v>150</v>
      </c>
      <c r="B174" s="23">
        <v>19204.267493712003</v>
      </c>
      <c r="C174" s="23">
        <v>23580.732506287997</v>
      </c>
    </row>
    <row r="175" spans="1:3">
      <c r="A175" s="23">
        <v>151</v>
      </c>
      <c r="B175" s="23">
        <v>18200.538706864485</v>
      </c>
      <c r="C175" s="23">
        <v>21596.461293135515</v>
      </c>
    </row>
    <row r="176" spans="1:3">
      <c r="A176" s="23">
        <v>152</v>
      </c>
      <c r="B176" s="23">
        <v>17451.195174359797</v>
      </c>
      <c r="C176" s="23">
        <v>21210.804825640203</v>
      </c>
    </row>
    <row r="177" spans="1:3">
      <c r="A177" s="23">
        <v>153</v>
      </c>
      <c r="B177" s="23">
        <v>16801.499878880495</v>
      </c>
      <c r="C177" s="23">
        <v>19210.500121119505</v>
      </c>
    </row>
    <row r="178" spans="1:3">
      <c r="A178" s="23">
        <v>154</v>
      </c>
      <c r="B178" s="23">
        <v>16240.082752401189</v>
      </c>
      <c r="C178" s="23">
        <v>16365.917247598811</v>
      </c>
    </row>
    <row r="179" spans="1:3">
      <c r="A179" s="23">
        <v>155</v>
      </c>
      <c r="B179" s="23">
        <v>15733.714370763144</v>
      </c>
      <c r="C179" s="23">
        <v>12661.285629236856</v>
      </c>
    </row>
    <row r="180" spans="1:3">
      <c r="A180" s="23">
        <v>156</v>
      </c>
      <c r="B180" s="23">
        <v>15238.155560839385</v>
      </c>
      <c r="C180" s="23">
        <v>8618.8444391606154</v>
      </c>
    </row>
    <row r="181" spans="1:3">
      <c r="A181" s="23">
        <v>157</v>
      </c>
      <c r="B181" s="23">
        <v>14673.975988255315</v>
      </c>
      <c r="C181" s="23">
        <v>7462.0240117446847</v>
      </c>
    </row>
    <row r="182" spans="1:3">
      <c r="A182" s="23">
        <v>158</v>
      </c>
      <c r="B182" s="23">
        <v>14673.975988255315</v>
      </c>
      <c r="C182" s="23">
        <v>7462.0240117446847</v>
      </c>
    </row>
    <row r="183" spans="1:3">
      <c r="A183" s="23">
        <v>159</v>
      </c>
      <c r="B183" s="23">
        <v>5946.3678215927039</v>
      </c>
      <c r="C183" s="23">
        <v>-308.36782159270388</v>
      </c>
    </row>
    <row r="184" spans="1:3">
      <c r="A184" s="23">
        <v>160</v>
      </c>
      <c r="B184" s="23">
        <v>10976.501930208069</v>
      </c>
      <c r="C184" s="23">
        <v>-5390.5019302080691</v>
      </c>
    </row>
    <row r="185" spans="1:3">
      <c r="A185" s="23">
        <v>161</v>
      </c>
      <c r="B185" s="23">
        <v>10999.482278963622</v>
      </c>
      <c r="C185" s="23">
        <v>-4306.4822789636219</v>
      </c>
    </row>
    <row r="186" spans="1:3">
      <c r="A186" s="23">
        <v>162</v>
      </c>
      <c r="B186" s="23">
        <v>8993.6661587511262</v>
      </c>
      <c r="C186" s="23">
        <v>-2142.6661587511262</v>
      </c>
    </row>
    <row r="187" spans="1:3">
      <c r="A187" s="23">
        <v>163</v>
      </c>
      <c r="B187" s="23">
        <v>9013.563777795569</v>
      </c>
      <c r="C187" s="23">
        <v>-2177.563777795569</v>
      </c>
    </row>
    <row r="188" spans="1:3">
      <c r="A188" s="23">
        <v>164</v>
      </c>
      <c r="B188" s="23">
        <v>9016.6865429574736</v>
      </c>
      <c r="C188" s="23">
        <v>-2212.6865429574736</v>
      </c>
    </row>
    <row r="189" spans="1:3">
      <c r="A189" s="23">
        <v>165</v>
      </c>
      <c r="B189" s="23">
        <v>9006.3974321035057</v>
      </c>
      <c r="C189" s="23">
        <v>-2330.3974321035057</v>
      </c>
    </row>
    <row r="190" spans="1:3">
      <c r="A190" s="23">
        <v>166</v>
      </c>
      <c r="B190" s="23">
        <v>8986.13949400192</v>
      </c>
      <c r="C190" s="23">
        <v>-2422.13949400192</v>
      </c>
    </row>
    <row r="191" spans="1:3">
      <c r="A191" s="23">
        <v>167</v>
      </c>
      <c r="B191" s="23">
        <v>8090.3062470432815</v>
      </c>
      <c r="C191" s="23">
        <v>-1550.3062470432815</v>
      </c>
    </row>
    <row r="192" spans="1:3">
      <c r="A192" s="23">
        <v>168</v>
      </c>
      <c r="B192" s="23">
        <v>8085.3018156940752</v>
      </c>
      <c r="C192" s="23">
        <v>-818.30181569407523</v>
      </c>
    </row>
    <row r="193" spans="1:3">
      <c r="A193" s="23">
        <v>169</v>
      </c>
      <c r="B193" s="23">
        <v>8094.550004827408</v>
      </c>
      <c r="C193" s="23">
        <v>-474.55000482740797</v>
      </c>
    </row>
    <row r="194" spans="1:3">
      <c r="A194" s="23">
        <v>170</v>
      </c>
      <c r="B194" s="23">
        <v>7811.4192968147381</v>
      </c>
      <c r="C194" s="23">
        <v>-2508.4192968147381</v>
      </c>
    </row>
    <row r="195" spans="1:3">
      <c r="A195" s="23">
        <v>171</v>
      </c>
      <c r="B195" s="23">
        <v>7738.2344927639515</v>
      </c>
      <c r="C195" s="23">
        <v>-2685.2344927639515</v>
      </c>
    </row>
    <row r="196" spans="1:3">
      <c r="A196" s="23">
        <v>172</v>
      </c>
      <c r="B196" s="23">
        <v>7738.2344927639515</v>
      </c>
      <c r="C196" s="23">
        <v>-2685.2344927639515</v>
      </c>
    </row>
    <row r="197" spans="1:3">
      <c r="A197" s="23">
        <v>173</v>
      </c>
      <c r="B197" s="23">
        <v>6360.2142764466298</v>
      </c>
      <c r="C197" s="23">
        <v>-966.21427644662981</v>
      </c>
    </row>
    <row r="198" spans="1:3">
      <c r="A198" s="23">
        <v>174</v>
      </c>
      <c r="B198" s="23">
        <v>9442.1032430907635</v>
      </c>
      <c r="C198" s="23">
        <v>-3170.1032430907635</v>
      </c>
    </row>
    <row r="199" spans="1:3">
      <c r="A199" s="23">
        <v>175</v>
      </c>
      <c r="B199" s="23">
        <v>8318.7485292718302</v>
      </c>
      <c r="C199" s="23">
        <v>-1883.7485292718302</v>
      </c>
    </row>
    <row r="200" spans="1:3">
      <c r="A200" s="23">
        <v>176</v>
      </c>
      <c r="B200" s="23">
        <v>7867.1086088687007</v>
      </c>
      <c r="C200" s="23">
        <v>-1856.1086088687007</v>
      </c>
    </row>
    <row r="201" spans="1:3">
      <c r="A201" s="23">
        <v>177</v>
      </c>
      <c r="B201" s="23">
        <v>7465.0325765481066</v>
      </c>
      <c r="C201" s="23">
        <v>-2163.0325765481066</v>
      </c>
    </row>
    <row r="202" spans="1:3">
      <c r="A202" s="23">
        <v>178</v>
      </c>
      <c r="B202" s="23">
        <v>7125.2517056624256</v>
      </c>
      <c r="C202" s="23">
        <v>-2758.2517056624256</v>
      </c>
    </row>
    <row r="203" spans="1:3">
      <c r="A203" s="23">
        <v>179</v>
      </c>
      <c r="B203" s="23">
        <v>7582.0561992179355</v>
      </c>
      <c r="C203" s="23">
        <v>-3833.0561992179355</v>
      </c>
    </row>
    <row r="204" spans="1:3">
      <c r="A204" s="23">
        <v>180</v>
      </c>
      <c r="B204" s="23">
        <v>7139.5043261449646</v>
      </c>
      <c r="C204" s="23">
        <v>-3861.5043261449646</v>
      </c>
    </row>
    <row r="205" spans="1:3">
      <c r="A205" s="23">
        <v>181</v>
      </c>
      <c r="B205" s="23">
        <v>6932.4810100910172</v>
      </c>
      <c r="C205" s="23">
        <v>-4322.4810100910172</v>
      </c>
    </row>
    <row r="206" spans="1:3">
      <c r="A206" s="23">
        <v>182</v>
      </c>
      <c r="B206" s="23">
        <v>6771.2182142942074</v>
      </c>
      <c r="C206" s="23">
        <v>-4525.2182142942074</v>
      </c>
    </row>
    <row r="207" spans="1:3">
      <c r="A207" s="23">
        <v>183</v>
      </c>
      <c r="B207" s="23">
        <v>6632.975802703746</v>
      </c>
      <c r="C207" s="23">
        <v>-4808.975802703746</v>
      </c>
    </row>
    <row r="208" spans="1:3">
      <c r="A208" s="23">
        <v>184</v>
      </c>
      <c r="B208" s="23">
        <v>6581.4501775323224</v>
      </c>
      <c r="C208" s="23">
        <v>-4887.4501775323224</v>
      </c>
    </row>
    <row r="209" spans="1:3">
      <c r="A209" s="23">
        <v>185</v>
      </c>
      <c r="B209" s="23">
        <v>6539.7732732561362</v>
      </c>
      <c r="C209" s="23">
        <v>-4729.7732732561362</v>
      </c>
    </row>
    <row r="210" spans="1:3">
      <c r="A210" s="23">
        <v>186</v>
      </c>
      <c r="B210" s="23">
        <v>6539.7732732561362</v>
      </c>
      <c r="C210" s="23">
        <v>-4729.7732732561362</v>
      </c>
    </row>
    <row r="211" spans="1:3">
      <c r="A211" s="23">
        <v>187</v>
      </c>
      <c r="B211" s="23">
        <v>14234.987270302978</v>
      </c>
      <c r="C211" s="23">
        <v>33211.012729697024</v>
      </c>
    </row>
    <row r="212" spans="1:3">
      <c r="A212" s="23">
        <v>188</v>
      </c>
      <c r="B212" s="23">
        <v>14450.978527334702</v>
      </c>
      <c r="C212" s="23">
        <v>32901.021472665299</v>
      </c>
    </row>
    <row r="213" spans="1:3">
      <c r="A213" s="23">
        <v>189</v>
      </c>
      <c r="B213" s="23">
        <v>14819.464816439428</v>
      </c>
      <c r="C213" s="23">
        <v>32863.535183560569</v>
      </c>
    </row>
    <row r="214" spans="1:3">
      <c r="A214" s="23">
        <v>190</v>
      </c>
      <c r="B214" s="23">
        <v>45280.597694588738</v>
      </c>
      <c r="C214" s="23">
        <v>810.4023054112622</v>
      </c>
    </row>
    <row r="215" spans="1:3">
      <c r="A215" s="23">
        <v>191</v>
      </c>
      <c r="B215" s="23">
        <v>43294.919406125446</v>
      </c>
      <c r="C215" s="23">
        <v>1937.0805938745543</v>
      </c>
    </row>
    <row r="216" spans="1:3">
      <c r="A216" s="23">
        <v>192</v>
      </c>
      <c r="B216" s="23">
        <v>41551.455594963714</v>
      </c>
      <c r="C216" s="23">
        <v>2768.5444050362858</v>
      </c>
    </row>
    <row r="217" spans="1:3">
      <c r="A217" s="23">
        <v>193</v>
      </c>
      <c r="B217" s="23">
        <v>34903.128600719938</v>
      </c>
      <c r="C217" s="23">
        <v>8112.8713992800622</v>
      </c>
    </row>
    <row r="218" spans="1:3">
      <c r="A218" s="23">
        <v>194</v>
      </c>
      <c r="B218" s="23">
        <v>33236.853138688362</v>
      </c>
      <c r="C218" s="23">
        <v>8937.1468613116376</v>
      </c>
    </row>
    <row r="219" spans="1:3">
      <c r="A219" s="23">
        <v>195</v>
      </c>
      <c r="B219" s="23">
        <v>31836.092786320252</v>
      </c>
      <c r="C219" s="23">
        <v>10041.907213679748</v>
      </c>
    </row>
    <row r="220" spans="1:3">
      <c r="A220" s="23">
        <v>196</v>
      </c>
      <c r="B220" s="23">
        <v>25903.399475012913</v>
      </c>
      <c r="C220" s="23">
        <v>15657.600524987087</v>
      </c>
    </row>
    <row r="221" spans="1:3">
      <c r="A221" s="23">
        <v>197</v>
      </c>
      <c r="B221" s="23">
        <v>25372.569432939948</v>
      </c>
      <c r="C221" s="23">
        <v>13509.430567060052</v>
      </c>
    </row>
    <row r="222" spans="1:3">
      <c r="A222" s="23">
        <v>198</v>
      </c>
      <c r="B222" s="23">
        <v>25038.473596066964</v>
      </c>
      <c r="C222" s="23">
        <v>9438.5264039330359</v>
      </c>
    </row>
    <row r="223" spans="1:3">
      <c r="A223" s="23">
        <v>199</v>
      </c>
      <c r="B223" s="23">
        <v>24320.077467025767</v>
      </c>
      <c r="C223" s="23">
        <v>6158.922532974233</v>
      </c>
    </row>
    <row r="224" spans="1:3">
      <c r="A224" s="23">
        <v>200</v>
      </c>
      <c r="B224" s="23">
        <v>23583.345101521081</v>
      </c>
      <c r="C224" s="23">
        <v>3743.6548984789188</v>
      </c>
    </row>
    <row r="225" spans="1:3">
      <c r="A225" s="23">
        <v>201</v>
      </c>
      <c r="B225" s="23">
        <v>22856.54152781322</v>
      </c>
      <c r="C225" s="23">
        <v>3106.4584721867795</v>
      </c>
    </row>
    <row r="226" spans="1:3">
      <c r="A226" s="23">
        <v>202</v>
      </c>
      <c r="B226" s="23">
        <v>22856.54152781322</v>
      </c>
      <c r="C226" s="23">
        <v>3106.4584721867795</v>
      </c>
    </row>
    <row r="227" spans="1:3">
      <c r="A227" s="23">
        <v>203</v>
      </c>
      <c r="B227" s="23">
        <v>9845.0200198780258</v>
      </c>
      <c r="C227" s="23">
        <v>3773.9799801219742</v>
      </c>
    </row>
    <row r="228" spans="1:3">
      <c r="A228" s="23">
        <v>204</v>
      </c>
      <c r="B228" s="23">
        <v>27202.870136873098</v>
      </c>
      <c r="C228" s="23">
        <v>-13426.870136873098</v>
      </c>
    </row>
    <row r="229" spans="1:3">
      <c r="A229" s="23">
        <v>205</v>
      </c>
      <c r="B229" s="23">
        <v>21017.913450114993</v>
      </c>
      <c r="C229" s="23">
        <v>-8375.9134501149929</v>
      </c>
    </row>
    <row r="230" spans="1:3">
      <c r="A230" s="23">
        <v>206</v>
      </c>
      <c r="B230" s="23">
        <v>18729.807366356494</v>
      </c>
      <c r="C230" s="23">
        <v>-7388.8073663564937</v>
      </c>
    </row>
    <row r="231" spans="1:3">
      <c r="A231" s="23">
        <v>207</v>
      </c>
      <c r="B231" s="23">
        <v>16778.159211067803</v>
      </c>
      <c r="C231" s="23">
        <v>-6025.159211067803</v>
      </c>
    </row>
    <row r="232" spans="1:3">
      <c r="A232" s="23">
        <v>208</v>
      </c>
      <c r="B232" s="23">
        <v>15135.664806807648</v>
      </c>
      <c r="C232" s="23">
        <v>-4932.6648068076483</v>
      </c>
    </row>
    <row r="233" spans="1:3">
      <c r="A233" s="23">
        <v>209</v>
      </c>
      <c r="B233" s="23">
        <v>13813.854363404607</v>
      </c>
      <c r="C233" s="23">
        <v>-3569.8543634046073</v>
      </c>
    </row>
    <row r="234" spans="1:3">
      <c r="A234" s="23">
        <v>210</v>
      </c>
      <c r="B234" s="23">
        <v>12803.159408118996</v>
      </c>
      <c r="C234" s="23">
        <v>-2313.159408118996</v>
      </c>
    </row>
    <row r="235" spans="1:3">
      <c r="A235" s="23">
        <v>211</v>
      </c>
      <c r="B235" s="23">
        <v>12091.008809401606</v>
      </c>
      <c r="C235" s="23">
        <v>-1879.0088094016064</v>
      </c>
    </row>
    <row r="236" spans="1:3">
      <c r="A236" s="23">
        <v>212</v>
      </c>
      <c r="B236" s="23">
        <v>11547.127210369916</v>
      </c>
      <c r="C236" s="23">
        <v>-2392.1272103699157</v>
      </c>
    </row>
    <row r="237" spans="1:3">
      <c r="A237" s="23">
        <v>213</v>
      </c>
      <c r="B237" s="23">
        <v>11046.32375639219</v>
      </c>
      <c r="C237" s="23">
        <v>-3098.3237563921903</v>
      </c>
    </row>
    <row r="238" spans="1:3">
      <c r="A238" s="23">
        <v>214</v>
      </c>
      <c r="B238" s="23">
        <v>10748.05964797952</v>
      </c>
      <c r="C238" s="23">
        <v>-4599.0596479795204</v>
      </c>
    </row>
    <row r="239" spans="1:3">
      <c r="A239" s="23">
        <v>215</v>
      </c>
      <c r="B239" s="23">
        <v>10602.170465287472</v>
      </c>
      <c r="C239" s="23">
        <v>-5045.1704652874723</v>
      </c>
    </row>
    <row r="240" spans="1:3">
      <c r="A240" s="23">
        <v>216</v>
      </c>
      <c r="B240" s="23">
        <v>10602.170465287472</v>
      </c>
      <c r="C240" s="23">
        <v>-5045.1704652874723</v>
      </c>
    </row>
    <row r="241" spans="1:3">
      <c r="A241" s="23">
        <v>217</v>
      </c>
      <c r="B241" s="23">
        <v>7391.9678788497004</v>
      </c>
      <c r="C241" s="23">
        <v>5777.0321211502996</v>
      </c>
    </row>
    <row r="242" spans="1:3">
      <c r="A242" s="23">
        <v>218</v>
      </c>
      <c r="B242" s="23">
        <v>13000.69432233485</v>
      </c>
      <c r="C242" s="23">
        <v>278.30567766515014</v>
      </c>
    </row>
    <row r="243" spans="1:3">
      <c r="A243" s="23">
        <v>219</v>
      </c>
      <c r="B243" s="23">
        <v>10902.236168985855</v>
      </c>
      <c r="C243" s="23">
        <v>1873.7638310141447</v>
      </c>
    </row>
    <row r="244" spans="1:3">
      <c r="A244" s="23">
        <v>220</v>
      </c>
      <c r="B244" s="23">
        <v>10070.179395141495</v>
      </c>
      <c r="C244" s="23">
        <v>2092.8206048585052</v>
      </c>
    </row>
    <row r="245" spans="1:3">
      <c r="A245" s="23">
        <v>221</v>
      </c>
      <c r="B245" s="23">
        <v>9375.5242884209292</v>
      </c>
      <c r="C245" s="23">
        <v>2084.4757115790708</v>
      </c>
    </row>
    <row r="246" spans="1:3">
      <c r="A246" s="23">
        <v>222</v>
      </c>
      <c r="B246" s="23">
        <v>8828.0394988178086</v>
      </c>
      <c r="C246" s="23">
        <v>2159.9605011821914</v>
      </c>
    </row>
    <row r="247" spans="1:3">
      <c r="A247" s="23">
        <v>223</v>
      </c>
      <c r="B247" s="23">
        <v>8431.2081105511825</v>
      </c>
      <c r="C247" s="23">
        <v>2045.7918894488175</v>
      </c>
    </row>
    <row r="248" spans="1:3">
      <c r="A248" s="23">
        <v>224</v>
      </c>
      <c r="B248" s="23">
        <v>8155.8042445416868</v>
      </c>
      <c r="C248" s="23">
        <v>2072.1957554583132</v>
      </c>
    </row>
    <row r="249" spans="1:3">
      <c r="A249" s="23">
        <v>225</v>
      </c>
      <c r="B249" s="23">
        <v>7954.8262815575799</v>
      </c>
      <c r="C249" s="23">
        <v>1708.1737184424201</v>
      </c>
    </row>
    <row r="250" spans="1:3">
      <c r="A250" s="23">
        <v>226</v>
      </c>
      <c r="B250" s="23">
        <v>7783.4345167099782</v>
      </c>
      <c r="C250" s="23">
        <v>920.5654832900218</v>
      </c>
    </row>
    <row r="251" spans="1:3">
      <c r="A251" s="23">
        <v>227</v>
      </c>
      <c r="B251" s="23">
        <v>7708.6082591766526</v>
      </c>
      <c r="C251" s="23">
        <v>87.391740823347391</v>
      </c>
    </row>
    <row r="252" spans="1:3">
      <c r="A252" s="23">
        <v>228</v>
      </c>
      <c r="B252" s="23">
        <v>7816.1034445575942</v>
      </c>
      <c r="C252" s="23">
        <v>-615.10344455759423</v>
      </c>
    </row>
    <row r="253" spans="1:3">
      <c r="A253" s="23">
        <v>229</v>
      </c>
      <c r="B253" s="23">
        <v>7823.3098257004513</v>
      </c>
      <c r="C253" s="23">
        <v>-544.30982570045126</v>
      </c>
    </row>
    <row r="254" spans="1:3">
      <c r="A254" s="23">
        <v>230</v>
      </c>
      <c r="B254" s="23">
        <v>7823.3098257004513</v>
      </c>
      <c r="C254" s="23">
        <v>-544.30982570045126</v>
      </c>
    </row>
    <row r="255" spans="1:3">
      <c r="A255" s="23">
        <v>231</v>
      </c>
      <c r="B255" s="23">
        <v>7286.8748205163774</v>
      </c>
      <c r="C255" s="23">
        <v>328.12517948362256</v>
      </c>
    </row>
    <row r="256" spans="1:3">
      <c r="A256" s="23">
        <v>232</v>
      </c>
      <c r="B256" s="23">
        <v>12875.78371585867</v>
      </c>
      <c r="C256" s="23">
        <v>-5362.7837158586699</v>
      </c>
    </row>
    <row r="257" spans="1:3">
      <c r="A257" s="23">
        <v>233</v>
      </c>
      <c r="B257" s="23">
        <v>10761.791807601741</v>
      </c>
      <c r="C257" s="23">
        <v>-3756.7918076017413</v>
      </c>
    </row>
    <row r="258" spans="1:3">
      <c r="A258" s="23">
        <v>234</v>
      </c>
      <c r="B258" s="23">
        <v>9520.0122303352</v>
      </c>
      <c r="C258" s="23">
        <v>-3162.0122303352</v>
      </c>
    </row>
    <row r="259" spans="1:3">
      <c r="A259" s="23">
        <v>235</v>
      </c>
      <c r="B259" s="23">
        <v>9336.0092984875992</v>
      </c>
      <c r="C259" s="23">
        <v>-3331.0092984875992</v>
      </c>
    </row>
    <row r="260" spans="1:3">
      <c r="A260" s="23">
        <v>236</v>
      </c>
      <c r="B260" s="23">
        <v>9146.1211553733337</v>
      </c>
      <c r="C260" s="23">
        <v>-3511.1211553733337</v>
      </c>
    </row>
    <row r="261" spans="1:3">
      <c r="A261" s="23">
        <v>237</v>
      </c>
      <c r="B261" s="23">
        <v>8995.507789487634</v>
      </c>
      <c r="C261" s="23">
        <v>-3593.507789487634</v>
      </c>
    </row>
    <row r="262" spans="1:3">
      <c r="A262" s="23">
        <v>238</v>
      </c>
      <c r="B262" s="23">
        <v>8226.2266024877117</v>
      </c>
      <c r="C262" s="23">
        <v>-2841.2266024877117</v>
      </c>
    </row>
    <row r="263" spans="1:3">
      <c r="A263" s="23">
        <v>239</v>
      </c>
      <c r="B263" s="23">
        <v>8227.7879850686641</v>
      </c>
      <c r="C263" s="23">
        <v>-3070.7879850686641</v>
      </c>
    </row>
    <row r="264" spans="1:3">
      <c r="A264" s="23">
        <v>240</v>
      </c>
      <c r="B264" s="23">
        <v>8250.9284756273919</v>
      </c>
      <c r="C264" s="23">
        <v>-3511.9284756273919</v>
      </c>
    </row>
    <row r="265" spans="1:3">
      <c r="A265" s="23">
        <v>241</v>
      </c>
      <c r="B265" s="23">
        <v>7459.3475425354081</v>
      </c>
      <c r="C265" s="23">
        <v>-3382.3475425354081</v>
      </c>
    </row>
    <row r="266" spans="1:3">
      <c r="A266" s="23">
        <v>242</v>
      </c>
      <c r="B266" s="23">
        <v>7673.6573106337992</v>
      </c>
      <c r="C266" s="23">
        <v>-4260.6573106337992</v>
      </c>
    </row>
    <row r="267" spans="1:3">
      <c r="A267" s="23">
        <v>243</v>
      </c>
      <c r="B267" s="23">
        <v>7646.8735940528495</v>
      </c>
      <c r="C267" s="23">
        <v>-4428.8735940528495</v>
      </c>
    </row>
    <row r="268" spans="1:3">
      <c r="A268" s="23">
        <v>244</v>
      </c>
      <c r="B268" s="23">
        <v>7646.8735940528495</v>
      </c>
      <c r="C268" s="23">
        <v>-4428.8735940528495</v>
      </c>
    </row>
    <row r="269" spans="1:3">
      <c r="A269" s="23">
        <v>245</v>
      </c>
      <c r="B269" s="23">
        <v>8861.3890293289169</v>
      </c>
      <c r="C269" s="23">
        <v>2320.6109706710831</v>
      </c>
    </row>
    <row r="270" spans="1:3">
      <c r="A270" s="23">
        <v>246</v>
      </c>
      <c r="B270" s="23">
        <v>19501.370574051653</v>
      </c>
      <c r="C270" s="23">
        <v>-8488.3705740516525</v>
      </c>
    </row>
    <row r="271" spans="1:3">
      <c r="A271" s="23">
        <v>247</v>
      </c>
      <c r="B271" s="23">
        <v>14456.583490445813</v>
      </c>
      <c r="C271" s="23">
        <v>-4433.5834904458134</v>
      </c>
    </row>
    <row r="272" spans="1:3">
      <c r="A272" s="23">
        <v>248</v>
      </c>
      <c r="B272" s="23">
        <v>9831.6081438621532</v>
      </c>
      <c r="C272" s="23">
        <v>-889.60814386215316</v>
      </c>
    </row>
    <row r="273" spans="1:3">
      <c r="A273" s="23">
        <v>249</v>
      </c>
      <c r="B273" s="23">
        <v>9770.5140459510476</v>
      </c>
      <c r="C273" s="23">
        <v>-1447.5140459510476</v>
      </c>
    </row>
    <row r="274" spans="1:3">
      <c r="A274" s="23">
        <v>250</v>
      </c>
      <c r="B274" s="23">
        <v>9736.4438773256552</v>
      </c>
      <c r="C274" s="23">
        <v>-1881.4438773256552</v>
      </c>
    </row>
    <row r="275" spans="1:3">
      <c r="A275" s="23">
        <v>251</v>
      </c>
      <c r="B275" s="23">
        <v>9748.8548670716846</v>
      </c>
      <c r="C275" s="23">
        <v>-2068.8548670716846</v>
      </c>
    </row>
    <row r="276" spans="1:3">
      <c r="A276" s="23">
        <v>252</v>
      </c>
      <c r="B276" s="23">
        <v>9789.1705660208863</v>
      </c>
      <c r="C276" s="23">
        <v>-2148.1705660208863</v>
      </c>
    </row>
    <row r="277" spans="1:3">
      <c r="A277" s="23">
        <v>253</v>
      </c>
      <c r="B277" s="23">
        <v>9817.6357715351696</v>
      </c>
      <c r="C277" s="23">
        <v>-2370.6357715351696</v>
      </c>
    </row>
    <row r="278" spans="1:3">
      <c r="A278" s="23">
        <v>254</v>
      </c>
      <c r="B278" s="23">
        <v>9826.5636770621531</v>
      </c>
      <c r="C278" s="23">
        <v>-2711.5636770621531</v>
      </c>
    </row>
    <row r="279" spans="1:3">
      <c r="A279" s="23">
        <v>255</v>
      </c>
      <c r="B279" s="23">
        <v>9645.9637585320124</v>
      </c>
      <c r="C279" s="23">
        <v>-3378.9637585320124</v>
      </c>
    </row>
    <row r="280" spans="1:3">
      <c r="A280" s="23">
        <v>256</v>
      </c>
      <c r="B280" s="23">
        <v>9525.1768034875804</v>
      </c>
      <c r="C280" s="23">
        <v>-4311.1768034875804</v>
      </c>
    </row>
    <row r="281" spans="1:3">
      <c r="A281" s="23">
        <v>257</v>
      </c>
      <c r="B281" s="23">
        <v>9371.800991497119</v>
      </c>
      <c r="C281" s="23">
        <v>-4521.800991497119</v>
      </c>
    </row>
    <row r="282" spans="1:3">
      <c r="A282" s="23">
        <v>258</v>
      </c>
      <c r="B282" s="23">
        <v>9371.800991497119</v>
      </c>
      <c r="C282" s="23">
        <v>-4521.800991497119</v>
      </c>
    </row>
    <row r="283" spans="1:3">
      <c r="A283" s="23">
        <v>259</v>
      </c>
      <c r="B283" s="23">
        <v>9980.8202689700738</v>
      </c>
      <c r="C283" s="23">
        <v>6707.1797310299262</v>
      </c>
    </row>
    <row r="284" spans="1:3">
      <c r="A284" s="23">
        <v>260</v>
      </c>
      <c r="B284" s="23">
        <v>16123.499519690089</v>
      </c>
      <c r="C284" s="23">
        <v>384.50048030991093</v>
      </c>
    </row>
    <row r="285" spans="1:3">
      <c r="A285" s="23">
        <v>261</v>
      </c>
      <c r="B285" s="23">
        <v>16113.170373385328</v>
      </c>
      <c r="C285" s="23">
        <v>-508.17037338532828</v>
      </c>
    </row>
    <row r="286" spans="1:3">
      <c r="A286" s="23">
        <v>262</v>
      </c>
      <c r="B286" s="23">
        <v>12707.034290763449</v>
      </c>
      <c r="C286" s="23">
        <v>1595.9657092365505</v>
      </c>
    </row>
    <row r="287" spans="1:3">
      <c r="A287" s="23">
        <v>263</v>
      </c>
      <c r="B287" s="23">
        <v>12500.411329217439</v>
      </c>
      <c r="C287" s="23">
        <v>1057.5886707825612</v>
      </c>
    </row>
    <row r="288" spans="1:3">
      <c r="A288" s="23">
        <v>264</v>
      </c>
      <c r="B288" s="23">
        <v>12260.078518103179</v>
      </c>
      <c r="C288" s="23">
        <v>543.92148189682121</v>
      </c>
    </row>
    <row r="289" spans="1:3">
      <c r="A289" s="23">
        <v>265</v>
      </c>
      <c r="B289" s="23">
        <v>12072.592502036528</v>
      </c>
      <c r="C289" s="23">
        <v>-116.59250203652846</v>
      </c>
    </row>
    <row r="290" spans="1:3">
      <c r="A290" s="23">
        <v>266</v>
      </c>
      <c r="B290" s="23">
        <v>11971.222740627016</v>
      </c>
      <c r="C290" s="23">
        <v>-795.22274062701581</v>
      </c>
    </row>
    <row r="291" spans="1:3">
      <c r="A291" s="23">
        <v>267</v>
      </c>
      <c r="B291" s="23">
        <v>11979.670220744476</v>
      </c>
      <c r="C291" s="23">
        <v>-1261.670220744476</v>
      </c>
    </row>
    <row r="292" spans="1:3">
      <c r="A292" s="23">
        <v>268</v>
      </c>
      <c r="B292" s="23">
        <v>12011.738616830185</v>
      </c>
      <c r="C292" s="23">
        <v>-1772.7386168301855</v>
      </c>
    </row>
    <row r="293" spans="1:3">
      <c r="A293" s="23">
        <v>269</v>
      </c>
      <c r="B293" s="23">
        <v>11731.370354922277</v>
      </c>
      <c r="C293" s="23">
        <v>-2129.3703549222773</v>
      </c>
    </row>
    <row r="294" spans="1:3">
      <c r="A294" s="23">
        <v>270</v>
      </c>
      <c r="B294" s="23">
        <v>11678.883878931807</v>
      </c>
      <c r="C294" s="23">
        <v>-3074.883878931807</v>
      </c>
    </row>
    <row r="295" spans="1:3">
      <c r="A295" s="23">
        <v>271</v>
      </c>
      <c r="B295" s="23">
        <v>11476.144356112782</v>
      </c>
      <c r="C295" s="23">
        <v>-3744.1443561127817</v>
      </c>
    </row>
    <row r="296" spans="1:3">
      <c r="A296" s="23">
        <v>272</v>
      </c>
      <c r="B296" s="23">
        <v>11476.144356112782</v>
      </c>
      <c r="C296" s="23">
        <v>-3744.1443561127817</v>
      </c>
    </row>
    <row r="297" spans="1:3">
      <c r="A297" s="23">
        <v>273</v>
      </c>
      <c r="B297" s="23">
        <v>6249.0358295926735</v>
      </c>
      <c r="C297" s="23">
        <v>-536.03582959267351</v>
      </c>
    </row>
    <row r="298" spans="1:3">
      <c r="A298" s="23">
        <v>274</v>
      </c>
      <c r="B298" s="23">
        <v>7774.7468238877573</v>
      </c>
      <c r="C298" s="23">
        <v>-2038.7468238877573</v>
      </c>
    </row>
    <row r="299" spans="1:3">
      <c r="A299" s="23">
        <v>275</v>
      </c>
      <c r="B299" s="23">
        <v>7638.3460430338027</v>
      </c>
      <c r="C299" s="23">
        <v>-2060.3460430338027</v>
      </c>
    </row>
    <row r="300" spans="1:3">
      <c r="A300" s="23">
        <v>276</v>
      </c>
      <c r="B300" s="23">
        <v>6790.8355851830947</v>
      </c>
      <c r="C300" s="23">
        <v>-1189.8355851830947</v>
      </c>
    </row>
    <row r="301" spans="1:3">
      <c r="A301" s="23">
        <v>277</v>
      </c>
      <c r="B301" s="23">
        <v>7811.6995449702936</v>
      </c>
      <c r="C301" s="23">
        <v>-2311.6995449702936</v>
      </c>
    </row>
    <row r="302" spans="1:3">
      <c r="A302" s="23">
        <v>278</v>
      </c>
      <c r="B302" s="23">
        <v>6768.0954491323027</v>
      </c>
      <c r="C302" s="23">
        <v>-1759.0954491323027</v>
      </c>
    </row>
    <row r="303" spans="1:3">
      <c r="A303" s="23">
        <v>279</v>
      </c>
      <c r="B303" s="23">
        <v>6682.6597971386609</v>
      </c>
      <c r="C303" s="23">
        <v>-1912.6597971386609</v>
      </c>
    </row>
    <row r="304" spans="1:3">
      <c r="A304" s="23">
        <v>280</v>
      </c>
      <c r="B304" s="23">
        <v>6662.962355348187</v>
      </c>
      <c r="C304" s="23">
        <v>-2048.962355348187</v>
      </c>
    </row>
    <row r="305" spans="1:3">
      <c r="A305" s="23">
        <v>281</v>
      </c>
      <c r="B305" s="23">
        <v>6697.272736678342</v>
      </c>
      <c r="C305" s="23">
        <v>-2540.272736678342</v>
      </c>
    </row>
    <row r="306" spans="1:3">
      <c r="A306" s="23">
        <v>282</v>
      </c>
      <c r="B306" s="23">
        <v>6721.7343971132605</v>
      </c>
      <c r="C306" s="23">
        <v>-3071.7343971132605</v>
      </c>
    </row>
    <row r="307" spans="1:3">
      <c r="A307" s="23">
        <v>283</v>
      </c>
      <c r="B307" s="23">
        <v>6789.2742026021424</v>
      </c>
      <c r="C307" s="23">
        <v>-3778.2742026021424</v>
      </c>
    </row>
    <row r="308" spans="1:3">
      <c r="A308" s="23">
        <v>284</v>
      </c>
      <c r="B308" s="23">
        <v>6683.2202934497727</v>
      </c>
      <c r="C308" s="23">
        <v>-4180.2202934497727</v>
      </c>
    </row>
    <row r="309" spans="1:3">
      <c r="A309" s="23">
        <v>285</v>
      </c>
      <c r="B309" s="23">
        <v>6691.9480217227874</v>
      </c>
      <c r="C309" s="23">
        <v>-4429.9480217227874</v>
      </c>
    </row>
    <row r="310" spans="1:3">
      <c r="A310" s="23">
        <v>286</v>
      </c>
      <c r="B310" s="23">
        <v>6691.9480217227874</v>
      </c>
      <c r="C310" s="23">
        <v>-4429.9480217227874</v>
      </c>
    </row>
    <row r="311" spans="1:3">
      <c r="A311" s="23">
        <v>287</v>
      </c>
      <c r="B311" s="23">
        <v>10058.529078960542</v>
      </c>
      <c r="C311" s="23">
        <v>4138.4709210394576</v>
      </c>
    </row>
    <row r="312" spans="1:3">
      <c r="A312" s="23">
        <v>288</v>
      </c>
      <c r="B312" s="23">
        <v>16685.036752521781</v>
      </c>
      <c r="C312" s="23">
        <v>-2594.0367525217807</v>
      </c>
    </row>
    <row r="313" spans="1:3">
      <c r="A313" s="23">
        <v>289</v>
      </c>
      <c r="B313" s="23">
        <v>16629.227334115436</v>
      </c>
      <c r="C313" s="23">
        <v>-2750.227334115436</v>
      </c>
    </row>
    <row r="314" spans="1:3">
      <c r="A314" s="23">
        <v>290</v>
      </c>
      <c r="B314" s="23">
        <v>16500.113005305924</v>
      </c>
      <c r="C314" s="23">
        <v>-3814.1130053059242</v>
      </c>
    </row>
    <row r="315" spans="1:3">
      <c r="A315" s="23">
        <v>291</v>
      </c>
      <c r="B315" s="23">
        <v>16351.501411959907</v>
      </c>
      <c r="C315" s="23">
        <v>-5166.5014119599073</v>
      </c>
    </row>
    <row r="316" spans="1:3">
      <c r="A316" s="23">
        <v>292</v>
      </c>
      <c r="B316" s="23">
        <v>16248.530232518648</v>
      </c>
      <c r="C316" s="23">
        <v>-6027.5302325186476</v>
      </c>
    </row>
    <row r="317" spans="1:3">
      <c r="A317" s="23">
        <v>293</v>
      </c>
      <c r="B317" s="23">
        <v>13759.286043972868</v>
      </c>
      <c r="C317" s="23">
        <v>-3769.2860439728684</v>
      </c>
    </row>
    <row r="318" spans="1:3">
      <c r="A318" s="23">
        <v>294</v>
      </c>
      <c r="B318" s="23">
        <v>13809.170215661752</v>
      </c>
      <c r="C318" s="23">
        <v>-3948.1702156617521</v>
      </c>
    </row>
    <row r="319" spans="1:3">
      <c r="A319" s="23">
        <v>295</v>
      </c>
      <c r="B319" s="23">
        <v>13852.008148010953</v>
      </c>
      <c r="C319" s="23">
        <v>-4623.0081480109529</v>
      </c>
    </row>
    <row r="320" spans="1:3">
      <c r="A320" s="23">
        <v>296</v>
      </c>
      <c r="B320" s="23">
        <v>13869.944029966508</v>
      </c>
      <c r="C320" s="23">
        <v>-5858.9440299665075</v>
      </c>
    </row>
    <row r="321" spans="1:3">
      <c r="A321" s="23">
        <v>297</v>
      </c>
      <c r="B321" s="23">
        <v>13343.878206537989</v>
      </c>
      <c r="C321" s="23">
        <v>-6458.8782065379892</v>
      </c>
    </row>
    <row r="322" spans="1:3">
      <c r="A322" s="23">
        <v>298</v>
      </c>
      <c r="B322" s="23">
        <v>13133.812196223724</v>
      </c>
      <c r="C322" s="23">
        <v>-7303.8121962237237</v>
      </c>
    </row>
    <row r="323" spans="1:3">
      <c r="A323" s="23">
        <v>299</v>
      </c>
      <c r="B323" s="23">
        <v>13053.300904677701</v>
      </c>
      <c r="C323" s="23">
        <v>-6979.3009046777006</v>
      </c>
    </row>
    <row r="324" spans="1:3">
      <c r="A324" s="23">
        <v>300</v>
      </c>
      <c r="B324" s="23">
        <v>13053.300904677701</v>
      </c>
      <c r="C324" s="23">
        <v>-6979.3009046777006</v>
      </c>
    </row>
    <row r="325" spans="1:3">
      <c r="A325" s="23">
        <v>301</v>
      </c>
      <c r="B325" s="23">
        <v>9574.1001243574174</v>
      </c>
      <c r="C325" s="23">
        <v>2096.8998756425826</v>
      </c>
    </row>
    <row r="326" spans="1:3">
      <c r="A326" s="23">
        <v>302</v>
      </c>
      <c r="B326" s="23">
        <v>9458.0773879574281</v>
      </c>
      <c r="C326" s="23">
        <v>3319.9226120425719</v>
      </c>
    </row>
    <row r="327" spans="1:3">
      <c r="A327" s="23">
        <v>303</v>
      </c>
      <c r="B327" s="23">
        <v>27741.226843695265</v>
      </c>
      <c r="C327" s="23">
        <v>-15047.226843695265</v>
      </c>
    </row>
    <row r="328" spans="1:3">
      <c r="A328" s="23">
        <v>304</v>
      </c>
      <c r="B328" s="23">
        <v>27510.822824377829</v>
      </c>
      <c r="C328" s="23">
        <v>-14136.822824377829</v>
      </c>
    </row>
    <row r="329" spans="1:3">
      <c r="A329" s="23">
        <v>305</v>
      </c>
      <c r="B329" s="23">
        <v>27204.671732158815</v>
      </c>
      <c r="C329" s="23">
        <v>-13736.671732158815</v>
      </c>
    </row>
    <row r="330" spans="1:3">
      <c r="A330" s="23">
        <v>306</v>
      </c>
      <c r="B330" s="23">
        <v>19393.595140515157</v>
      </c>
      <c r="C330" s="23">
        <v>-6923.5951405151573</v>
      </c>
    </row>
    <row r="331" spans="1:3">
      <c r="A331" s="23">
        <v>307</v>
      </c>
      <c r="B331" s="23">
        <v>18871.61293306759</v>
      </c>
      <c r="C331" s="23">
        <v>-6800.6129330675903</v>
      </c>
    </row>
    <row r="332" spans="1:3">
      <c r="A332" s="23">
        <v>308</v>
      </c>
      <c r="B332" s="23">
        <v>18376.014087693038</v>
      </c>
      <c r="C332" s="23">
        <v>-5898.0140876930382</v>
      </c>
    </row>
    <row r="333" spans="1:3">
      <c r="A333" s="23">
        <v>309</v>
      </c>
      <c r="B333" s="23">
        <v>17997.59900679149</v>
      </c>
      <c r="C333" s="23">
        <v>-5174.59900679149</v>
      </c>
    </row>
    <row r="334" spans="1:3">
      <c r="A334" s="23">
        <v>310</v>
      </c>
      <c r="B334" s="23">
        <v>17929.578775893082</v>
      </c>
      <c r="C334" s="23">
        <v>-6492.5787758930819</v>
      </c>
    </row>
    <row r="335" spans="1:3">
      <c r="A335" s="23">
        <v>311</v>
      </c>
      <c r="B335" s="23">
        <v>17976.78057237879</v>
      </c>
      <c r="C335" s="23">
        <v>-8977.7805723787897</v>
      </c>
    </row>
    <row r="336" spans="1:3">
      <c r="A336" s="23">
        <v>312</v>
      </c>
      <c r="B336" s="23">
        <v>17187.401589080459</v>
      </c>
      <c r="C336" s="23">
        <v>-10072.401589080459</v>
      </c>
    </row>
    <row r="337" spans="1:3">
      <c r="A337" s="23">
        <v>313</v>
      </c>
      <c r="B337" s="23">
        <v>15912.512694007572</v>
      </c>
      <c r="C337" s="23">
        <v>-9643.5126940075716</v>
      </c>
    </row>
    <row r="338" spans="1:3">
      <c r="A338" s="23">
        <v>314</v>
      </c>
      <c r="B338" s="23">
        <v>15516.72222746158</v>
      </c>
      <c r="C338" s="23">
        <v>-8903.7222274615797</v>
      </c>
    </row>
    <row r="339" spans="1:3">
      <c r="A339" s="23">
        <v>315</v>
      </c>
      <c r="B339" s="23">
        <v>15516.72222746158</v>
      </c>
      <c r="C339" s="23">
        <v>-8903.7222274615797</v>
      </c>
    </row>
    <row r="340" spans="1:3">
      <c r="A340" s="23">
        <v>316</v>
      </c>
      <c r="B340" s="23">
        <v>12709.796736868211</v>
      </c>
      <c r="C340" s="23">
        <v>15038.203263131789</v>
      </c>
    </row>
    <row r="341" spans="1:3">
      <c r="A341" s="23">
        <v>317</v>
      </c>
      <c r="B341" s="23">
        <v>48798.833039432822</v>
      </c>
      <c r="C341" s="23">
        <v>-21764.833039432822</v>
      </c>
    </row>
    <row r="342" spans="1:3">
      <c r="A342" s="23">
        <v>318</v>
      </c>
      <c r="B342" s="23">
        <v>44493.941121944372</v>
      </c>
      <c r="C342" s="23">
        <v>-16032.941121944372</v>
      </c>
    </row>
    <row r="343" spans="1:3">
      <c r="A343" s="23">
        <v>319</v>
      </c>
      <c r="B343" s="23">
        <v>33214.072967186774</v>
      </c>
      <c r="C343" s="23">
        <v>-6018.0729671867739</v>
      </c>
    </row>
    <row r="344" spans="1:3">
      <c r="A344" s="23">
        <v>320</v>
      </c>
      <c r="B344" s="23">
        <v>22837.444617784648</v>
      </c>
      <c r="C344" s="23">
        <v>3043.5553822153524</v>
      </c>
    </row>
    <row r="345" spans="1:3">
      <c r="A345" s="23">
        <v>321</v>
      </c>
      <c r="B345" s="23">
        <v>21906.099925972048</v>
      </c>
      <c r="C345" s="23">
        <v>2495.9000740279516</v>
      </c>
    </row>
    <row r="346" spans="1:3">
      <c r="A346" s="23">
        <v>322</v>
      </c>
      <c r="B346" s="23">
        <v>21320.66152901655</v>
      </c>
      <c r="C346" s="23">
        <v>1587.33847098345</v>
      </c>
    </row>
    <row r="347" spans="1:3">
      <c r="A347" s="23">
        <v>323</v>
      </c>
      <c r="B347" s="23">
        <v>21113.798354765779</v>
      </c>
      <c r="C347" s="23">
        <v>349.20164523422136</v>
      </c>
    </row>
    <row r="348" spans="1:3">
      <c r="A348" s="23">
        <v>324</v>
      </c>
      <c r="B348" s="23">
        <v>21267.494450362588</v>
      </c>
      <c r="C348" s="23">
        <v>-1715.4944503625884</v>
      </c>
    </row>
    <row r="349" spans="1:3">
      <c r="A349" s="23">
        <v>325</v>
      </c>
      <c r="B349" s="23">
        <v>21415.145192889555</v>
      </c>
      <c r="C349" s="23">
        <v>-4201.1451928895549</v>
      </c>
    </row>
    <row r="350" spans="1:3">
      <c r="A350" s="23">
        <v>326</v>
      </c>
      <c r="B350" s="23">
        <v>16226.230486426586</v>
      </c>
      <c r="C350" s="23">
        <v>-1841.2304864265861</v>
      </c>
    </row>
    <row r="351" spans="1:3">
      <c r="A351" s="23">
        <v>327</v>
      </c>
      <c r="B351" s="23">
        <v>15125.13548324892</v>
      </c>
      <c r="C351" s="23">
        <v>-3209.1354832489196</v>
      </c>
    </row>
    <row r="352" spans="1:3">
      <c r="A352" s="23">
        <v>328</v>
      </c>
      <c r="B352" s="23">
        <v>14958.668078848938</v>
      </c>
      <c r="C352" s="23">
        <v>-3689.6680788489375</v>
      </c>
    </row>
    <row r="353" spans="1:3">
      <c r="A353" s="23">
        <v>329</v>
      </c>
      <c r="B353" s="23">
        <v>14958.668078848938</v>
      </c>
      <c r="C353" s="23">
        <v>-3689.6680788489375</v>
      </c>
    </row>
    <row r="354" spans="1:3">
      <c r="A354" s="23">
        <v>330</v>
      </c>
      <c r="B354" s="23">
        <v>9770.0736559923171</v>
      </c>
      <c r="C354" s="23">
        <v>5743.9263440076829</v>
      </c>
    </row>
    <row r="355" spans="1:3">
      <c r="A355" s="23">
        <v>331</v>
      </c>
      <c r="B355" s="23">
        <v>16292.048767531342</v>
      </c>
      <c r="C355" s="23">
        <v>-149.04876753134158</v>
      </c>
    </row>
    <row r="356" spans="1:3">
      <c r="A356" s="23">
        <v>332</v>
      </c>
      <c r="B356" s="23">
        <v>19328.977922934209</v>
      </c>
      <c r="C356" s="23">
        <v>-2135.9779229342093</v>
      </c>
    </row>
    <row r="357" spans="1:3">
      <c r="A357" s="23">
        <v>333</v>
      </c>
      <c r="B357" s="23">
        <v>16753.337231575741</v>
      </c>
      <c r="C357" s="23">
        <v>465.66276842425941</v>
      </c>
    </row>
    <row r="358" spans="1:3">
      <c r="A358" s="23">
        <v>334</v>
      </c>
      <c r="B358" s="23">
        <v>14905.941390153705</v>
      </c>
      <c r="C358" s="23">
        <v>1267.0586098462954</v>
      </c>
    </row>
    <row r="359" spans="1:3">
      <c r="A359" s="23">
        <v>335</v>
      </c>
      <c r="B359" s="23">
        <v>13566.074958442729</v>
      </c>
      <c r="C359" s="23">
        <v>2125.9250415572715</v>
      </c>
    </row>
    <row r="360" spans="1:3">
      <c r="A360" s="23">
        <v>336</v>
      </c>
      <c r="B360" s="23">
        <v>12612.190307833302</v>
      </c>
      <c r="C360" s="23">
        <v>2417.8096921666984</v>
      </c>
    </row>
    <row r="361" spans="1:3">
      <c r="A361" s="23">
        <v>337</v>
      </c>
      <c r="B361" s="23">
        <v>11942.317145154004</v>
      </c>
      <c r="C361" s="23">
        <v>2726.6828548459962</v>
      </c>
    </row>
    <row r="362" spans="1:3">
      <c r="A362" s="23">
        <v>338</v>
      </c>
      <c r="B362" s="23">
        <v>11469.578542182622</v>
      </c>
      <c r="C362" s="23">
        <v>1069.4214578173778</v>
      </c>
    </row>
    <row r="363" spans="1:3">
      <c r="A363" s="23">
        <v>339</v>
      </c>
      <c r="B363" s="23">
        <v>11148.173943211226</v>
      </c>
      <c r="C363" s="23">
        <v>-799.17394321122629</v>
      </c>
    </row>
    <row r="364" spans="1:3">
      <c r="A364" s="23">
        <v>340</v>
      </c>
      <c r="B364" s="23">
        <v>10829.291577639829</v>
      </c>
      <c r="C364" s="23">
        <v>-2339.2915776398295</v>
      </c>
    </row>
    <row r="365" spans="1:3">
      <c r="A365" s="23">
        <v>341</v>
      </c>
      <c r="B365" s="23">
        <v>10732.886212128727</v>
      </c>
      <c r="C365" s="23">
        <v>-3064.8862121287275</v>
      </c>
    </row>
    <row r="366" spans="1:3">
      <c r="A366" s="23">
        <v>342</v>
      </c>
      <c r="B366" s="23">
        <v>10470.934257585897</v>
      </c>
      <c r="C366" s="23">
        <v>-2703.9342575858973</v>
      </c>
    </row>
    <row r="367" spans="1:3">
      <c r="A367" s="23">
        <v>343</v>
      </c>
      <c r="B367" s="23">
        <v>10470.934257585897</v>
      </c>
      <c r="C367" s="23">
        <v>-2703.9342575858973</v>
      </c>
    </row>
    <row r="368" spans="1:3">
      <c r="A368" s="23">
        <v>344</v>
      </c>
      <c r="B368" s="23">
        <v>8460.1537414749891</v>
      </c>
      <c r="C368" s="23">
        <v>832.84625852501085</v>
      </c>
    </row>
    <row r="369" spans="1:3">
      <c r="A369" s="23">
        <v>345</v>
      </c>
      <c r="B369" s="23">
        <v>13032.922860223734</v>
      </c>
      <c r="C369" s="23">
        <v>-3907.9228602237345</v>
      </c>
    </row>
    <row r="370" spans="1:3">
      <c r="A370" s="23">
        <v>346</v>
      </c>
      <c r="B370" s="23">
        <v>10797.863748766817</v>
      </c>
      <c r="C370" s="23">
        <v>-2279.8637487668166</v>
      </c>
    </row>
    <row r="371" spans="1:3">
      <c r="A371" s="23">
        <v>347</v>
      </c>
      <c r="B371" s="23">
        <v>10138.479874195455</v>
      </c>
      <c r="C371" s="23">
        <v>-2316.4798741954546</v>
      </c>
    </row>
    <row r="372" spans="1:3">
      <c r="A372" s="23">
        <v>348</v>
      </c>
      <c r="B372" s="23">
        <v>9641.5598589447109</v>
      </c>
      <c r="C372" s="23">
        <v>-2356.5598589447109</v>
      </c>
    </row>
    <row r="373" spans="1:3">
      <c r="A373" s="23">
        <v>349</v>
      </c>
      <c r="B373" s="23">
        <v>9281.2808372526852</v>
      </c>
      <c r="C373" s="23">
        <v>-2445.2808372526852</v>
      </c>
    </row>
    <row r="374" spans="1:3">
      <c r="A374" s="23">
        <v>350</v>
      </c>
      <c r="B374" s="23">
        <v>9046.9933792082629</v>
      </c>
      <c r="C374" s="23">
        <v>-2508.9933792082629</v>
      </c>
    </row>
    <row r="375" spans="1:3">
      <c r="A375" s="23">
        <v>351</v>
      </c>
      <c r="B375" s="23">
        <v>8905.9885215130398</v>
      </c>
      <c r="C375" s="23">
        <v>-2609.9885215130398</v>
      </c>
    </row>
    <row r="376" spans="1:3">
      <c r="A376" s="23">
        <v>352</v>
      </c>
      <c r="B376" s="23">
        <v>8812.1854603035245</v>
      </c>
      <c r="C376" s="23">
        <v>-2768.1854603035245</v>
      </c>
    </row>
    <row r="377" spans="1:3">
      <c r="A377" s="23">
        <v>353</v>
      </c>
      <c r="B377" s="23">
        <v>8743.0442367828982</v>
      </c>
      <c r="C377" s="23">
        <v>-2991.0442367828982</v>
      </c>
    </row>
    <row r="378" spans="1:3">
      <c r="A378" s="23">
        <v>354</v>
      </c>
      <c r="B378" s="23">
        <v>8676.7054948178247</v>
      </c>
      <c r="C378" s="23">
        <v>-3424.7054948178247</v>
      </c>
    </row>
    <row r="379" spans="1:3">
      <c r="A379" s="23">
        <v>355</v>
      </c>
      <c r="B379" s="23">
        <v>8628.6629538654488</v>
      </c>
      <c r="C379" s="23">
        <v>-3894.6629538654488</v>
      </c>
    </row>
    <row r="380" spans="1:3">
      <c r="A380" s="23">
        <v>356</v>
      </c>
      <c r="B380" s="23">
        <v>8599.7973938432297</v>
      </c>
      <c r="C380" s="23">
        <v>-4301.7973938432297</v>
      </c>
    </row>
    <row r="381" spans="1:3">
      <c r="A381" s="23">
        <v>357</v>
      </c>
      <c r="B381" s="23">
        <v>8599.7973938432297</v>
      </c>
      <c r="C381" s="23">
        <v>-4301.7973938432297</v>
      </c>
    </row>
    <row r="382" spans="1:3">
      <c r="A382" s="23">
        <v>358</v>
      </c>
      <c r="B382" s="23">
        <v>9957.7198138621388</v>
      </c>
      <c r="C382" s="23">
        <v>7961.2801861378612</v>
      </c>
    </row>
    <row r="383" spans="1:3">
      <c r="A383" s="23">
        <v>359</v>
      </c>
      <c r="B383" s="23">
        <v>20340.153303629348</v>
      </c>
      <c r="C383" s="23">
        <v>-2314.1533036293476</v>
      </c>
    </row>
    <row r="384" spans="1:3">
      <c r="A384" s="23">
        <v>360</v>
      </c>
      <c r="B384" s="23">
        <v>16552.239162239253</v>
      </c>
      <c r="C384" s="23">
        <v>374.76083776074665</v>
      </c>
    </row>
    <row r="385" spans="1:3">
      <c r="A385" s="23">
        <v>361</v>
      </c>
      <c r="B385" s="23">
        <v>15074.650779798132</v>
      </c>
      <c r="C385" s="23">
        <v>590.34922020186787</v>
      </c>
    </row>
    <row r="386" spans="1:3">
      <c r="A386" s="23">
        <v>362</v>
      </c>
      <c r="B386" s="23">
        <v>13814.735143322068</v>
      </c>
      <c r="C386" s="23">
        <v>1047.2648566779317</v>
      </c>
    </row>
    <row r="387" spans="1:3">
      <c r="A387" s="23">
        <v>363</v>
      </c>
      <c r="B387" s="23">
        <v>12793.630970830109</v>
      </c>
      <c r="C387" s="23">
        <v>1043.3690291698913</v>
      </c>
    </row>
    <row r="388" spans="1:3">
      <c r="A388" s="23">
        <v>364</v>
      </c>
      <c r="B388" s="23">
        <v>12029.314179728597</v>
      </c>
      <c r="C388" s="23">
        <v>1530.6858202714029</v>
      </c>
    </row>
    <row r="389" spans="1:3">
      <c r="A389" s="23">
        <v>365</v>
      </c>
      <c r="B389" s="23">
        <v>11488.675452211191</v>
      </c>
      <c r="C389" s="23">
        <v>2101.3245477888086</v>
      </c>
    </row>
    <row r="390" spans="1:3">
      <c r="A390" s="23">
        <v>366</v>
      </c>
      <c r="B390" s="23">
        <v>11108.779059630277</v>
      </c>
      <c r="C390" s="23">
        <v>1928.2209403697234</v>
      </c>
    </row>
    <row r="391" spans="1:3">
      <c r="A391" s="23">
        <v>367</v>
      </c>
      <c r="B391" s="23">
        <v>10795.421586268405</v>
      </c>
      <c r="C391" s="23">
        <v>1060.578413731595</v>
      </c>
    </row>
    <row r="392" spans="1:3">
      <c r="A392" s="23">
        <v>368</v>
      </c>
      <c r="B392" s="23">
        <v>10612.739824296994</v>
      </c>
      <c r="C392" s="23">
        <v>-505.7398242969939</v>
      </c>
    </row>
    <row r="393" spans="1:3">
      <c r="A393" s="23">
        <v>369</v>
      </c>
      <c r="B393" s="23">
        <v>10692.370335925558</v>
      </c>
      <c r="C393" s="23">
        <v>-2329.3703359255578</v>
      </c>
    </row>
    <row r="394" spans="1:3">
      <c r="A394" s="23">
        <v>370</v>
      </c>
      <c r="B394" s="23">
        <v>10547.522074954144</v>
      </c>
      <c r="C394" s="23">
        <v>-2571.522074954144</v>
      </c>
    </row>
    <row r="395" spans="1:3">
      <c r="A395" s="23">
        <v>371</v>
      </c>
      <c r="B395" s="23">
        <v>10547.522074954144</v>
      </c>
      <c r="C395" s="23">
        <v>-2571.522074954144</v>
      </c>
    </row>
    <row r="396" spans="1:3">
      <c r="A396" s="23">
        <v>372</v>
      </c>
      <c r="B396" s="23">
        <v>6206.4381099482325</v>
      </c>
      <c r="C396" s="23">
        <v>-1418.4381099482325</v>
      </c>
    </row>
    <row r="397" spans="1:3">
      <c r="A397" s="23">
        <v>373</v>
      </c>
      <c r="B397" s="23">
        <v>7966.6367395417055</v>
      </c>
      <c r="C397" s="23">
        <v>-2912.6367395417055</v>
      </c>
    </row>
    <row r="398" spans="1:3">
      <c r="A398" s="23">
        <v>374</v>
      </c>
      <c r="B398" s="23">
        <v>7311.5766936560576</v>
      </c>
      <c r="C398" s="23">
        <v>-2291.5766936560576</v>
      </c>
    </row>
    <row r="399" spans="1:3">
      <c r="A399" s="23">
        <v>375</v>
      </c>
      <c r="B399" s="23">
        <v>7049.1843491544969</v>
      </c>
      <c r="C399" s="23">
        <v>-2106.1843491544969</v>
      </c>
    </row>
    <row r="400" spans="1:3">
      <c r="A400" s="23">
        <v>376</v>
      </c>
      <c r="B400" s="23">
        <v>6824.0650093418217</v>
      </c>
      <c r="C400" s="23">
        <v>-2294.0650093418217</v>
      </c>
    </row>
    <row r="401" spans="1:3">
      <c r="A401" s="23">
        <v>377</v>
      </c>
      <c r="B401" s="23">
        <v>6640.6626092561255</v>
      </c>
      <c r="C401" s="23">
        <v>-2408.6626092561255</v>
      </c>
    </row>
    <row r="402" spans="1:3">
      <c r="A402" s="23">
        <v>378</v>
      </c>
      <c r="B402" s="23">
        <v>6503.2209066815367</v>
      </c>
      <c r="C402" s="23">
        <v>-2663.2209066815367</v>
      </c>
    </row>
    <row r="403" spans="1:3">
      <c r="A403" s="23">
        <v>379</v>
      </c>
      <c r="B403" s="23">
        <v>6405.1740876878957</v>
      </c>
      <c r="C403" s="23">
        <v>-2964.1740876878957</v>
      </c>
    </row>
    <row r="404" spans="1:3">
      <c r="A404" s="23">
        <v>380</v>
      </c>
      <c r="B404" s="23">
        <v>6338.6351684688543</v>
      </c>
      <c r="C404" s="23">
        <v>-3324.6351684688543</v>
      </c>
    </row>
    <row r="405" spans="1:3">
      <c r="A405" s="23">
        <v>381</v>
      </c>
      <c r="B405" s="23">
        <v>6285.428054364098</v>
      </c>
      <c r="C405" s="23">
        <v>-3579.428054364098</v>
      </c>
    </row>
    <row r="406" spans="1:3">
      <c r="A406" s="23">
        <v>382</v>
      </c>
      <c r="B406" s="23">
        <v>6235.6639890275947</v>
      </c>
      <c r="C406" s="23">
        <v>-3879.6639890275947</v>
      </c>
    </row>
    <row r="407" spans="1:3">
      <c r="A407" s="23">
        <v>383</v>
      </c>
      <c r="B407" s="23">
        <v>6216.8473271545809</v>
      </c>
      <c r="C407" s="23">
        <v>-4187.8473271545809</v>
      </c>
    </row>
    <row r="408" spans="1:3">
      <c r="A408" s="23">
        <v>384</v>
      </c>
      <c r="B408" s="23">
        <v>6185.9799945926798</v>
      </c>
      <c r="C408" s="23">
        <v>-4250.9799945926798</v>
      </c>
    </row>
    <row r="409" spans="1:3">
      <c r="A409" s="23">
        <v>385</v>
      </c>
      <c r="B409" s="23">
        <v>6185.9799945926798</v>
      </c>
      <c r="C409" s="23">
        <v>-4250.9799945926798</v>
      </c>
    </row>
    <row r="410" spans="1:3">
      <c r="A410" s="23">
        <v>386</v>
      </c>
      <c r="B410" s="23">
        <v>6640.7827156085068</v>
      </c>
      <c r="C410" s="23">
        <v>-1926.7827156085068</v>
      </c>
    </row>
    <row r="411" spans="1:3">
      <c r="A411" s="23">
        <v>387</v>
      </c>
      <c r="B411" s="23">
        <v>6671.4098354656462</v>
      </c>
      <c r="C411" s="23">
        <v>-1786.4098354656462</v>
      </c>
    </row>
    <row r="412" spans="1:3">
      <c r="A412" s="23">
        <v>388</v>
      </c>
      <c r="B412" s="23">
        <v>8502.1909648083183</v>
      </c>
      <c r="C412" s="23">
        <v>-3518.1909648083183</v>
      </c>
    </row>
    <row r="413" spans="1:3">
      <c r="A413" s="23">
        <v>389</v>
      </c>
      <c r="B413" s="23">
        <v>7617.8879276782491</v>
      </c>
      <c r="C413" s="23">
        <v>-2899.8879276782491</v>
      </c>
    </row>
    <row r="414" spans="1:3">
      <c r="A414" s="23">
        <v>390</v>
      </c>
      <c r="B414" s="23">
        <v>8143.3932547956565</v>
      </c>
      <c r="C414" s="23">
        <v>-3811.3932547956565</v>
      </c>
    </row>
    <row r="415" spans="1:3">
      <c r="A415" s="23">
        <v>391</v>
      </c>
      <c r="B415" s="23">
        <v>7184.7443855417851</v>
      </c>
      <c r="C415" s="23">
        <v>-3042.7443855417851</v>
      </c>
    </row>
    <row r="416" spans="1:3">
      <c r="A416" s="23">
        <v>392</v>
      </c>
      <c r="B416" s="23">
        <v>7039.3756637100541</v>
      </c>
      <c r="C416" s="23">
        <v>-3096.3756637100541</v>
      </c>
    </row>
    <row r="417" spans="1:3">
      <c r="A417" s="23">
        <v>393</v>
      </c>
      <c r="B417" s="23">
        <v>6930.2390248465726</v>
      </c>
      <c r="C417" s="23">
        <v>-3083.2390248465726</v>
      </c>
    </row>
    <row r="418" spans="1:3">
      <c r="A418" s="23">
        <v>394</v>
      </c>
      <c r="B418" s="23">
        <v>6850.6085132180087</v>
      </c>
      <c r="C418" s="23">
        <v>-3073.6085132180087</v>
      </c>
    </row>
    <row r="419" spans="1:3">
      <c r="A419" s="23">
        <v>395</v>
      </c>
      <c r="B419" s="23">
        <v>6799.3231007513477</v>
      </c>
      <c r="C419" s="23">
        <v>-3164.3231007513477</v>
      </c>
    </row>
    <row r="420" spans="1:3">
      <c r="A420" s="23">
        <v>396</v>
      </c>
      <c r="B420" s="23">
        <v>6768.4958036402395</v>
      </c>
      <c r="C420" s="23">
        <v>-3389.4958036402395</v>
      </c>
    </row>
    <row r="421" spans="1:3">
      <c r="A421" s="23">
        <v>397</v>
      </c>
      <c r="B421" s="23">
        <v>6695.7113540973896</v>
      </c>
      <c r="C421" s="23">
        <v>-3657.7113540973896</v>
      </c>
    </row>
    <row r="422" spans="1:3">
      <c r="A422" s="23">
        <v>398</v>
      </c>
      <c r="B422" s="23">
        <v>6665.2043405926306</v>
      </c>
      <c r="C422" s="23">
        <v>-4000.2043405926306</v>
      </c>
    </row>
    <row r="423" spans="1:3">
      <c r="A423" s="23">
        <v>399</v>
      </c>
      <c r="B423" s="23">
        <v>6589.65744494502</v>
      </c>
      <c r="C423" s="23">
        <v>-4070.65744494502</v>
      </c>
    </row>
    <row r="424" spans="1:3">
      <c r="A424" s="23">
        <v>400</v>
      </c>
      <c r="B424" s="23">
        <v>6589.65744494502</v>
      </c>
      <c r="C424" s="23">
        <v>-4070.65744494502</v>
      </c>
    </row>
    <row r="425" spans="1:3">
      <c r="A425" s="23">
        <v>401</v>
      </c>
      <c r="B425" s="23">
        <v>9473.3308947098085</v>
      </c>
      <c r="C425" s="23">
        <v>-105.33089470980849</v>
      </c>
    </row>
    <row r="426" spans="1:3">
      <c r="A426" s="23">
        <v>402</v>
      </c>
      <c r="B426" s="23">
        <v>23090.508702251289</v>
      </c>
      <c r="C426" s="23">
        <v>-12016.508702251289</v>
      </c>
    </row>
    <row r="427" spans="1:3">
      <c r="A427" s="23">
        <v>403</v>
      </c>
      <c r="B427" s="23">
        <v>19466.379590058008</v>
      </c>
      <c r="C427" s="23">
        <v>-8108.379590058008</v>
      </c>
    </row>
    <row r="428" spans="1:3">
      <c r="A428" s="23">
        <v>404</v>
      </c>
      <c r="B428" s="23">
        <v>14676.818505261665</v>
      </c>
      <c r="C428" s="23">
        <v>-3645.8185052616645</v>
      </c>
    </row>
    <row r="429" spans="1:3">
      <c r="A429" s="23">
        <v>405</v>
      </c>
      <c r="B429" s="23">
        <v>15436.611290423492</v>
      </c>
      <c r="C429" s="23">
        <v>-5183.6112904234924</v>
      </c>
    </row>
    <row r="430" spans="1:3">
      <c r="A430" s="23">
        <v>406</v>
      </c>
      <c r="B430" s="23">
        <v>14227.420570102979</v>
      </c>
      <c r="C430" s="23">
        <v>-4119.4205701029787</v>
      </c>
    </row>
    <row r="431" spans="1:3">
      <c r="A431" s="23">
        <v>407</v>
      </c>
      <c r="B431" s="23">
        <v>13382.592487455444</v>
      </c>
      <c r="C431" s="23">
        <v>-3205.5924874554439</v>
      </c>
    </row>
    <row r="432" spans="1:3">
      <c r="A432" s="23">
        <v>408</v>
      </c>
      <c r="B432" s="23">
        <v>12806.722563239629</v>
      </c>
      <c r="C432" s="23">
        <v>-2879.7225632396294</v>
      </c>
    </row>
    <row r="433" spans="1:3">
      <c r="A433" s="23">
        <v>409</v>
      </c>
      <c r="B433" s="23">
        <v>10632.877656046199</v>
      </c>
      <c r="C433" s="23">
        <v>-1342.8776560461993</v>
      </c>
    </row>
    <row r="434" spans="1:3">
      <c r="A434" s="23">
        <v>410</v>
      </c>
      <c r="B434" s="23">
        <v>10375.529778344637</v>
      </c>
      <c r="C434" s="23">
        <v>-2085.5297783446367</v>
      </c>
    </row>
    <row r="435" spans="1:3">
      <c r="A435" s="23">
        <v>411</v>
      </c>
      <c r="B435" s="23">
        <v>10613.300320608105</v>
      </c>
      <c r="C435" s="23">
        <v>-3528.3003206081048</v>
      </c>
    </row>
    <row r="436" spans="1:3">
      <c r="A436" s="23">
        <v>412</v>
      </c>
      <c r="B436" s="23">
        <v>10614.541419582709</v>
      </c>
      <c r="C436" s="23">
        <v>-4557.5414195827088</v>
      </c>
    </row>
    <row r="437" spans="1:3">
      <c r="A437" s="23">
        <v>413</v>
      </c>
      <c r="B437" s="23">
        <v>10444.871179119233</v>
      </c>
      <c r="C437" s="23">
        <v>-5216.8711791192327</v>
      </c>
    </row>
    <row r="438" spans="1:3">
      <c r="A438" s="23">
        <v>414</v>
      </c>
      <c r="B438" s="23">
        <v>10444.871179119233</v>
      </c>
      <c r="C438" s="23">
        <v>-5216.8711791192327</v>
      </c>
    </row>
    <row r="439" spans="1:3">
      <c r="A439" s="23">
        <v>415</v>
      </c>
      <c r="B439" s="23">
        <v>6210.8019740847403</v>
      </c>
      <c r="C439" s="23">
        <v>-2681.8019740847403</v>
      </c>
    </row>
    <row r="440" spans="1:3">
      <c r="A440" s="23">
        <v>416</v>
      </c>
      <c r="B440" s="23">
        <v>10097.843891639903</v>
      </c>
      <c r="C440" s="23">
        <v>-6466.8438916399027</v>
      </c>
    </row>
    <row r="441" spans="1:3">
      <c r="A441" s="23">
        <v>417</v>
      </c>
      <c r="B441" s="23">
        <v>9494.9900735891715</v>
      </c>
      <c r="C441" s="23">
        <v>-5872.9900735891715</v>
      </c>
    </row>
    <row r="442" spans="1:3">
      <c r="A442" s="23">
        <v>418</v>
      </c>
      <c r="B442" s="23">
        <v>8536.1009916305375</v>
      </c>
      <c r="C442" s="23">
        <v>-5026.1009916305375</v>
      </c>
    </row>
    <row r="443" spans="1:3">
      <c r="A443" s="23">
        <v>419</v>
      </c>
      <c r="B443" s="23">
        <v>7863.3853119448913</v>
      </c>
      <c r="C443" s="23">
        <v>-4699.3853119448913</v>
      </c>
    </row>
    <row r="444" spans="1:3">
      <c r="A444" s="23">
        <v>420</v>
      </c>
      <c r="B444" s="23">
        <v>7390.8869216782723</v>
      </c>
      <c r="C444" s="23">
        <v>-4430.8869216782723</v>
      </c>
    </row>
    <row r="445" spans="1:3">
      <c r="A445" s="23">
        <v>421</v>
      </c>
      <c r="B445" s="23">
        <v>7061.3150907449726</v>
      </c>
      <c r="C445" s="23">
        <v>-4258.3150907449726</v>
      </c>
    </row>
    <row r="446" spans="1:3">
      <c r="A446" s="23">
        <v>422</v>
      </c>
      <c r="B446" s="23">
        <v>6832.5124894592809</v>
      </c>
      <c r="C446" s="23">
        <v>-4142.5124894592809</v>
      </c>
    </row>
    <row r="447" spans="1:3">
      <c r="A447" s="23">
        <v>423</v>
      </c>
      <c r="B447" s="23">
        <v>6670.2888428434244</v>
      </c>
      <c r="C447" s="23">
        <v>-4419.2888428434244</v>
      </c>
    </row>
    <row r="448" spans="1:3">
      <c r="A448" s="23">
        <v>424</v>
      </c>
      <c r="B448" s="23">
        <v>6555.9876308275625</v>
      </c>
      <c r="C448" s="23">
        <v>-4683.9876308275625</v>
      </c>
    </row>
    <row r="449" spans="1:3">
      <c r="A449" s="23">
        <v>425</v>
      </c>
      <c r="B449" s="23">
        <v>6472.5137159228088</v>
      </c>
      <c r="C449" s="23">
        <v>-5020.5137159228088</v>
      </c>
    </row>
    <row r="450" spans="1:3">
      <c r="A450" s="23">
        <v>426</v>
      </c>
      <c r="B450" s="23">
        <v>6377.3094139355171</v>
      </c>
      <c r="C450" s="23">
        <v>-5122.3094139355171</v>
      </c>
    </row>
    <row r="451" spans="1:3">
      <c r="A451" s="23">
        <v>427</v>
      </c>
      <c r="B451" s="23">
        <v>6304.4048580402869</v>
      </c>
      <c r="C451" s="23">
        <v>-4975.4048580402869</v>
      </c>
    </row>
    <row r="452" spans="1:3">
      <c r="A452" s="23">
        <v>428</v>
      </c>
      <c r="B452" s="23">
        <v>6304.4048580402869</v>
      </c>
      <c r="C452" s="23">
        <v>-4975.4048580402869</v>
      </c>
    </row>
    <row r="453" spans="1:3">
      <c r="A453" s="23">
        <v>429</v>
      </c>
      <c r="B453" s="23">
        <v>12275.492166658732</v>
      </c>
      <c r="C453" s="23">
        <v>23951.507833341268</v>
      </c>
    </row>
    <row r="454" spans="1:3">
      <c r="A454" s="23">
        <v>430</v>
      </c>
      <c r="B454" s="23">
        <v>35105.347662678651</v>
      </c>
      <c r="C454" s="23">
        <v>-1356.3476626786505</v>
      </c>
    </row>
    <row r="455" spans="1:3">
      <c r="A455" s="23">
        <v>431</v>
      </c>
      <c r="B455" s="23">
        <v>34938.920293729461</v>
      </c>
      <c r="C455" s="23">
        <v>-1738.9202937294613</v>
      </c>
    </row>
    <row r="456" spans="1:3">
      <c r="A456" s="23">
        <v>432</v>
      </c>
      <c r="B456" s="23">
        <v>34602.102046202512</v>
      </c>
      <c r="C456" s="23">
        <v>-1742.1020462025117</v>
      </c>
    </row>
    <row r="457" spans="1:3">
      <c r="A457" s="23">
        <v>433</v>
      </c>
      <c r="B457" s="23">
        <v>29549.187766085561</v>
      </c>
      <c r="C457" s="23">
        <v>1672.8122339144393</v>
      </c>
    </row>
    <row r="458" spans="1:3">
      <c r="A458" s="23">
        <v>434</v>
      </c>
      <c r="B458" s="23">
        <v>25362.120180282807</v>
      </c>
      <c r="C458" s="23">
        <v>4629.8798197171927</v>
      </c>
    </row>
    <row r="459" spans="1:3">
      <c r="A459" s="23">
        <v>435</v>
      </c>
      <c r="B459" s="23">
        <v>19049.810724550109</v>
      </c>
      <c r="C459" s="23">
        <v>10660.189275449891</v>
      </c>
    </row>
    <row r="460" spans="1:3">
      <c r="A460" s="23">
        <v>436</v>
      </c>
      <c r="B460" s="23">
        <v>18815.683408308865</v>
      </c>
      <c r="C460" s="23">
        <v>11042.316591691135</v>
      </c>
    </row>
    <row r="461" spans="1:3">
      <c r="A461" s="23">
        <v>437</v>
      </c>
      <c r="B461" s="23">
        <v>23739.923749575035</v>
      </c>
      <c r="C461" s="23">
        <v>3809.0762504249651</v>
      </c>
    </row>
    <row r="462" spans="1:3">
      <c r="A462" s="23">
        <v>438</v>
      </c>
      <c r="B462" s="23">
        <v>18907.364590626315</v>
      </c>
      <c r="C462" s="23">
        <v>4880.6354093736845</v>
      </c>
    </row>
    <row r="463" spans="1:3">
      <c r="A463" s="23">
        <v>439</v>
      </c>
      <c r="B463" s="23">
        <v>19147.777472642163</v>
      </c>
      <c r="C463" s="23">
        <v>1102.222527357837</v>
      </c>
    </row>
    <row r="464" spans="1:3">
      <c r="A464" s="23">
        <v>440</v>
      </c>
      <c r="B464" s="23">
        <v>19069.708343594553</v>
      </c>
      <c r="C464" s="23">
        <v>-921.7083435945533</v>
      </c>
    </row>
    <row r="465" spans="1:3">
      <c r="A465" s="23">
        <v>441</v>
      </c>
      <c r="B465" s="23">
        <v>18942.195432816789</v>
      </c>
      <c r="C465" s="23">
        <v>-530.19543281678853</v>
      </c>
    </row>
    <row r="466" spans="1:3">
      <c r="A466" s="23">
        <v>442</v>
      </c>
      <c r="B466" s="23">
        <v>18942.195432816789</v>
      </c>
      <c r="C466" s="23">
        <v>-530.19543281678853</v>
      </c>
    </row>
    <row r="467" spans="1:3">
      <c r="A467" s="23">
        <v>443</v>
      </c>
      <c r="B467" s="23">
        <v>7473.1998085100095</v>
      </c>
      <c r="C467" s="23">
        <v>-1213.1998085100095</v>
      </c>
    </row>
    <row r="468" spans="1:3">
      <c r="A468" s="23">
        <v>444</v>
      </c>
      <c r="B468" s="23">
        <v>9016.6865429574736</v>
      </c>
      <c r="C468" s="23">
        <v>-2655.6865429574736</v>
      </c>
    </row>
    <row r="469" spans="1:3">
      <c r="A469" s="23">
        <v>445</v>
      </c>
      <c r="B469" s="23">
        <v>9016.6064720558861</v>
      </c>
      <c r="C469" s="23">
        <v>-2869.6064720558861</v>
      </c>
    </row>
    <row r="470" spans="1:3">
      <c r="A470" s="23">
        <v>446</v>
      </c>
      <c r="B470" s="23">
        <v>8971.4464835606523</v>
      </c>
      <c r="C470" s="23">
        <v>-3243.4464835606523</v>
      </c>
    </row>
    <row r="471" spans="1:3">
      <c r="A471" s="23">
        <v>447</v>
      </c>
      <c r="B471" s="23">
        <v>10111.455944909743</v>
      </c>
      <c r="C471" s="23">
        <v>-4594.4559449097433</v>
      </c>
    </row>
    <row r="472" spans="1:3">
      <c r="A472" s="23">
        <v>448</v>
      </c>
      <c r="B472" s="23">
        <v>8789.2451469987664</v>
      </c>
      <c r="C472" s="23">
        <v>-3498.2451469987664</v>
      </c>
    </row>
    <row r="473" spans="1:3">
      <c r="A473" s="23">
        <v>449</v>
      </c>
      <c r="B473" s="23">
        <v>8712.7374005321071</v>
      </c>
      <c r="C473" s="23">
        <v>-3614.7374005321071</v>
      </c>
    </row>
    <row r="474" spans="1:3">
      <c r="A474" s="23">
        <v>450</v>
      </c>
      <c r="B474" s="23">
        <v>8669.6592554781437</v>
      </c>
      <c r="C474" s="23">
        <v>-3671.6592554781437</v>
      </c>
    </row>
    <row r="475" spans="1:3">
      <c r="A475" s="23">
        <v>451</v>
      </c>
      <c r="B475" s="23">
        <v>8673.1423396971913</v>
      </c>
      <c r="C475" s="23">
        <v>-3776.1423396971913</v>
      </c>
    </row>
    <row r="476" spans="1:3">
      <c r="A476" s="23">
        <v>452</v>
      </c>
      <c r="B476" s="23">
        <v>8685.9937194019512</v>
      </c>
      <c r="C476" s="23">
        <v>-4138.9937194019512</v>
      </c>
    </row>
    <row r="477" spans="1:3">
      <c r="A477" s="23">
        <v>453</v>
      </c>
      <c r="B477" s="23">
        <v>8720.1439589289312</v>
      </c>
      <c r="C477" s="23">
        <v>-4661.1439589289312</v>
      </c>
    </row>
    <row r="478" spans="1:3">
      <c r="A478" s="23">
        <v>454</v>
      </c>
      <c r="B478" s="23">
        <v>8576.4967614813268</v>
      </c>
      <c r="C478" s="23">
        <v>-4719.4967614813268</v>
      </c>
    </row>
    <row r="479" spans="1:3">
      <c r="A479" s="23">
        <v>455</v>
      </c>
      <c r="B479" s="23">
        <v>8551.0342147765678</v>
      </c>
      <c r="C479" s="23">
        <v>-4821.0342147765678</v>
      </c>
    </row>
    <row r="480" spans="1:3">
      <c r="A480" s="23">
        <v>456</v>
      </c>
      <c r="B480" s="23">
        <v>8551.0342147765678</v>
      </c>
      <c r="C480" s="23">
        <v>-4821.0342147765678</v>
      </c>
    </row>
    <row r="481" spans="1:3">
      <c r="A481" s="23">
        <v>457</v>
      </c>
      <c r="B481" s="23">
        <v>20372.061557911882</v>
      </c>
      <c r="C481" s="23">
        <v>37659.938442088118</v>
      </c>
    </row>
    <row r="482" spans="1:3">
      <c r="A482" s="23">
        <v>458</v>
      </c>
      <c r="B482" s="23">
        <v>62864.568037666322</v>
      </c>
      <c r="C482" s="23">
        <v>973.4319623336778</v>
      </c>
    </row>
    <row r="483" spans="1:3">
      <c r="A483" s="23">
        <v>459</v>
      </c>
      <c r="B483" s="23">
        <v>61739.932189421997</v>
      </c>
      <c r="C483" s="23">
        <v>-1467.9321894219975</v>
      </c>
    </row>
    <row r="484" spans="1:3">
      <c r="A484" s="23">
        <v>460</v>
      </c>
      <c r="B484" s="23">
        <v>61277.482697304578</v>
      </c>
      <c r="C484" s="23">
        <v>1228.5173026954217</v>
      </c>
    </row>
    <row r="485" spans="1:3">
      <c r="A485" s="23">
        <v>461</v>
      </c>
      <c r="B485" s="23">
        <v>60579.544683618937</v>
      </c>
      <c r="C485" s="23">
        <v>5578.4553163810633</v>
      </c>
    </row>
    <row r="486" spans="1:3">
      <c r="A486" s="23">
        <v>462</v>
      </c>
      <c r="B486" s="23">
        <v>49369.418284143881</v>
      </c>
      <c r="C486" s="23">
        <v>19104.581715856119</v>
      </c>
    </row>
    <row r="487" spans="1:3">
      <c r="A487" s="23">
        <v>463</v>
      </c>
      <c r="B487" s="23">
        <v>42532.404210309651</v>
      </c>
      <c r="C487" s="23">
        <v>26531.595789690349</v>
      </c>
    </row>
    <row r="488" spans="1:3">
      <c r="A488" s="23">
        <v>464</v>
      </c>
      <c r="B488" s="23">
        <v>37514.961339595866</v>
      </c>
      <c r="C488" s="23">
        <v>33144.038660404134</v>
      </c>
    </row>
    <row r="489" spans="1:3">
      <c r="A489" s="23">
        <v>465</v>
      </c>
      <c r="B489" s="23">
        <v>37561.922923376813</v>
      </c>
      <c r="C489" s="23">
        <v>29934.077076623187</v>
      </c>
    </row>
    <row r="490" spans="1:3">
      <c r="A490" s="23">
        <v>466</v>
      </c>
      <c r="B490" s="23">
        <v>37652.082758564109</v>
      </c>
      <c r="C490" s="23">
        <v>24128.917241435891</v>
      </c>
    </row>
    <row r="491" spans="1:3">
      <c r="A491" s="23">
        <v>467</v>
      </c>
      <c r="B491" s="23">
        <v>38033.340356472007</v>
      </c>
      <c r="C491" s="23">
        <v>17080.659643527993</v>
      </c>
    </row>
    <row r="492" spans="1:3">
      <c r="A492" s="23">
        <v>468</v>
      </c>
      <c r="B492" s="23">
        <v>38454.032873411648</v>
      </c>
      <c r="C492" s="23">
        <v>13438.967126588352</v>
      </c>
    </row>
    <row r="493" spans="1:3">
      <c r="A493" s="23">
        <v>469</v>
      </c>
      <c r="B493" s="23">
        <v>37612.367591376809</v>
      </c>
      <c r="C493" s="23">
        <v>13120.632408623191</v>
      </c>
    </row>
    <row r="494" spans="1:3">
      <c r="A494" s="23">
        <v>470</v>
      </c>
      <c r="B494" s="23">
        <v>37612.367591376809</v>
      </c>
      <c r="C494" s="23">
        <v>13120.632408623191</v>
      </c>
    </row>
    <row r="495" spans="1:3">
      <c r="A495" s="23">
        <v>471</v>
      </c>
      <c r="B495" s="23">
        <v>12943.323521347553</v>
      </c>
      <c r="C495" s="23">
        <v>21935.676478652447</v>
      </c>
    </row>
    <row r="496" spans="1:3">
      <c r="A496" s="23">
        <v>472</v>
      </c>
      <c r="B496" s="23">
        <v>30801.576737812415</v>
      </c>
      <c r="C496" s="23">
        <v>5282.4232621875854</v>
      </c>
    </row>
    <row r="497" spans="1:3">
      <c r="A497" s="23">
        <v>473</v>
      </c>
      <c r="B497" s="23">
        <v>31309.666643834586</v>
      </c>
      <c r="C497" s="23">
        <v>3004.3333561654144</v>
      </c>
    </row>
    <row r="498" spans="1:3">
      <c r="A498" s="23">
        <v>474</v>
      </c>
      <c r="B498" s="23">
        <v>22359.781654365652</v>
      </c>
      <c r="C498" s="23">
        <v>7978.2183456343482</v>
      </c>
    </row>
    <row r="499" spans="1:3">
      <c r="A499" s="23">
        <v>475</v>
      </c>
      <c r="B499" s="23">
        <v>22733.232339368784</v>
      </c>
      <c r="C499" s="23">
        <v>5143.7676606312161</v>
      </c>
    </row>
    <row r="500" spans="1:3">
      <c r="A500" s="23">
        <v>476</v>
      </c>
      <c r="B500" s="23">
        <v>18660.225752877137</v>
      </c>
      <c r="C500" s="23">
        <v>6705.774247122863</v>
      </c>
    </row>
    <row r="501" spans="1:3">
      <c r="A501" s="23">
        <v>477</v>
      </c>
      <c r="B501" s="23">
        <v>19970.345844648429</v>
      </c>
      <c r="C501" s="23">
        <v>3770.6541553515708</v>
      </c>
    </row>
    <row r="502" spans="1:3">
      <c r="A502" s="23">
        <v>478</v>
      </c>
      <c r="B502" s="23">
        <v>19038.080337467574</v>
      </c>
      <c r="C502" s="23">
        <v>3796.9196625324257</v>
      </c>
    </row>
    <row r="503" spans="1:3">
      <c r="A503" s="23">
        <v>479</v>
      </c>
      <c r="B503" s="23">
        <v>18322.006264572407</v>
      </c>
      <c r="C503" s="23">
        <v>3172.9937354275935</v>
      </c>
    </row>
    <row r="504" spans="1:3">
      <c r="A504" s="23">
        <v>480</v>
      </c>
      <c r="B504" s="23">
        <v>17752.421906131196</v>
      </c>
      <c r="C504" s="23">
        <v>1752.578093868804</v>
      </c>
    </row>
    <row r="505" spans="1:3">
      <c r="A505" s="23">
        <v>481</v>
      </c>
      <c r="B505" s="23">
        <v>17305.466133470924</v>
      </c>
      <c r="C505" s="23">
        <v>-487.46613347092352</v>
      </c>
    </row>
    <row r="506" spans="1:3">
      <c r="A506" s="23">
        <v>482</v>
      </c>
      <c r="B506" s="23">
        <v>16862.513905890017</v>
      </c>
      <c r="C506" s="23">
        <v>-2649.5139058900168</v>
      </c>
    </row>
    <row r="507" spans="1:3">
      <c r="A507" s="23">
        <v>483</v>
      </c>
      <c r="B507" s="23">
        <v>15756.774790420284</v>
      </c>
      <c r="C507" s="23">
        <v>-3235.7747904202843</v>
      </c>
    </row>
    <row r="508" spans="1:3">
      <c r="A508" s="23">
        <v>484</v>
      </c>
      <c r="B508" s="23">
        <v>15756.774790420284</v>
      </c>
      <c r="C508" s="23">
        <v>-3235.7747904202843</v>
      </c>
    </row>
    <row r="509" spans="1:3">
      <c r="A509" s="23">
        <v>485</v>
      </c>
      <c r="B509" s="23">
        <v>5765.2074067514523</v>
      </c>
      <c r="C509" s="23">
        <v>-2927.2074067514523</v>
      </c>
    </row>
    <row r="510" spans="1:3">
      <c r="A510" s="23">
        <v>486</v>
      </c>
      <c r="B510" s="23">
        <v>6810.6130978751562</v>
      </c>
      <c r="C510" s="23">
        <v>-3882.6130978751562</v>
      </c>
    </row>
    <row r="511" spans="1:3">
      <c r="A511" s="23">
        <v>487</v>
      </c>
      <c r="B511" s="23">
        <v>6816.3782027894413</v>
      </c>
      <c r="C511" s="23">
        <v>-3815.3782027894413</v>
      </c>
    </row>
    <row r="512" spans="1:3">
      <c r="A512" s="23">
        <v>488</v>
      </c>
      <c r="B512" s="23">
        <v>6394.0442323672614</v>
      </c>
      <c r="C512" s="23">
        <v>-3432.0442323672614</v>
      </c>
    </row>
    <row r="513" spans="1:3">
      <c r="A513" s="23">
        <v>489</v>
      </c>
      <c r="B513" s="23">
        <v>6389.1999428212303</v>
      </c>
      <c r="C513" s="23">
        <v>-3490.1999428212303</v>
      </c>
    </row>
    <row r="514" spans="1:3">
      <c r="A514" s="23">
        <v>490</v>
      </c>
      <c r="B514" s="23">
        <v>6382.5940934402788</v>
      </c>
      <c r="C514" s="23">
        <v>-3558.5940934402788</v>
      </c>
    </row>
    <row r="515" spans="1:3">
      <c r="A515" s="23">
        <v>491</v>
      </c>
      <c r="B515" s="23">
        <v>6145.4240829387154</v>
      </c>
      <c r="C515" s="23">
        <v>-3385.4240829387154</v>
      </c>
    </row>
    <row r="516" spans="1:3">
      <c r="A516" s="23">
        <v>492</v>
      </c>
      <c r="B516" s="23">
        <v>6144.1429485133185</v>
      </c>
      <c r="C516" s="23">
        <v>-3466.1429485133185</v>
      </c>
    </row>
    <row r="517" spans="1:3">
      <c r="A517" s="23">
        <v>493</v>
      </c>
      <c r="B517" s="23">
        <v>6145.1838702339537</v>
      </c>
      <c r="C517" s="23">
        <v>-3625.1838702339537</v>
      </c>
    </row>
    <row r="518" spans="1:3">
      <c r="A518" s="23">
        <v>494</v>
      </c>
      <c r="B518" s="23">
        <v>6146.2648274053818</v>
      </c>
      <c r="C518" s="23">
        <v>-3805.2648274053818</v>
      </c>
    </row>
    <row r="519" spans="1:3">
      <c r="A519" s="23">
        <v>495</v>
      </c>
      <c r="B519" s="23">
        <v>6116.5585229164963</v>
      </c>
      <c r="C519" s="23">
        <v>-4124.5585229164963</v>
      </c>
    </row>
    <row r="520" spans="1:3">
      <c r="A520" s="23">
        <v>496</v>
      </c>
      <c r="B520" s="23">
        <v>6159.396455265698</v>
      </c>
      <c r="C520" s="23">
        <v>-4379.396455265698</v>
      </c>
    </row>
    <row r="521" spans="1:3">
      <c r="A521" s="23">
        <v>497</v>
      </c>
      <c r="B521" s="23">
        <v>6095.7801239545934</v>
      </c>
      <c r="C521" s="23">
        <v>-4409.7801239545934</v>
      </c>
    </row>
    <row r="522" spans="1:3">
      <c r="A522" s="23">
        <v>498</v>
      </c>
      <c r="B522" s="23">
        <v>6095.7801239545934</v>
      </c>
      <c r="C522" s="23">
        <v>-4409.7801239545934</v>
      </c>
    </row>
    <row r="523" spans="1:3">
      <c r="A523" s="23">
        <v>499</v>
      </c>
      <c r="B523" s="23">
        <v>16874.884860185251</v>
      </c>
      <c r="C523" s="23">
        <v>4997.1151398147485</v>
      </c>
    </row>
    <row r="524" spans="1:3">
      <c r="A524" s="23">
        <v>500</v>
      </c>
      <c r="B524" s="23">
        <v>41772.851637852582</v>
      </c>
      <c r="C524" s="23">
        <v>-20251.851637852582</v>
      </c>
    </row>
    <row r="525" spans="1:3">
      <c r="A525" s="23">
        <v>501</v>
      </c>
      <c r="B525" s="23">
        <v>40080.953487313069</v>
      </c>
      <c r="C525" s="23">
        <v>-20132.953487313069</v>
      </c>
    </row>
    <row r="526" spans="1:3">
      <c r="A526" s="23">
        <v>502</v>
      </c>
      <c r="B526" s="23">
        <v>28914.745977358638</v>
      </c>
      <c r="C526" s="23">
        <v>-10660.745977358638</v>
      </c>
    </row>
    <row r="527" spans="1:3">
      <c r="A527" s="23">
        <v>503</v>
      </c>
      <c r="B527" s="23">
        <v>26854.52167951758</v>
      </c>
      <c r="C527" s="23">
        <v>-9421.5216795175802</v>
      </c>
    </row>
    <row r="528" spans="1:3">
      <c r="A528" s="23">
        <v>504</v>
      </c>
      <c r="B528" s="23">
        <v>26319.768163266839</v>
      </c>
      <c r="C528" s="23">
        <v>-9421.7681632668391</v>
      </c>
    </row>
    <row r="529" spans="1:3">
      <c r="A529" s="23">
        <v>505</v>
      </c>
      <c r="B529" s="23">
        <v>22138.625824181545</v>
      </c>
      <c r="C529" s="23">
        <v>-5208.6258241815449</v>
      </c>
    </row>
    <row r="530" spans="1:3">
      <c r="A530" s="23">
        <v>506</v>
      </c>
      <c r="B530" s="23">
        <v>18146.250635588298</v>
      </c>
      <c r="C530" s="23">
        <v>-704.25063558829788</v>
      </c>
    </row>
    <row r="531" spans="1:3">
      <c r="A531" s="23">
        <v>507</v>
      </c>
      <c r="B531" s="23">
        <v>18181.121513229562</v>
      </c>
      <c r="C531" s="23">
        <v>-1291.121513229562</v>
      </c>
    </row>
    <row r="532" spans="1:3">
      <c r="A532" s="23">
        <v>508</v>
      </c>
      <c r="B532" s="23">
        <v>18225.801076315274</v>
      </c>
      <c r="C532" s="23">
        <v>-3168.8010763152743</v>
      </c>
    </row>
    <row r="533" spans="1:3">
      <c r="A533" s="23">
        <v>509</v>
      </c>
      <c r="B533" s="23">
        <v>17640.28260845819</v>
      </c>
      <c r="C533" s="23">
        <v>-4792.2826084581902</v>
      </c>
    </row>
    <row r="534" spans="1:3">
      <c r="A534" s="23">
        <v>510</v>
      </c>
      <c r="B534" s="23">
        <v>16906.673008115409</v>
      </c>
      <c r="C534" s="23">
        <v>-6727.6730081154092</v>
      </c>
    </row>
    <row r="535" spans="1:3">
      <c r="A535" s="23">
        <v>511</v>
      </c>
      <c r="B535" s="23">
        <v>16278.516785163089</v>
      </c>
      <c r="C535" s="23">
        <v>-6561.5167851630886</v>
      </c>
    </row>
    <row r="536" spans="1:3">
      <c r="A536" s="23">
        <v>512</v>
      </c>
      <c r="B536" s="23">
        <v>16278.516785163089</v>
      </c>
      <c r="C536" s="23">
        <v>-6561.5167851630886</v>
      </c>
    </row>
    <row r="537" spans="1:3">
      <c r="A537" s="23">
        <v>513</v>
      </c>
      <c r="B537" s="23">
        <v>7776.9087382306143</v>
      </c>
      <c r="C537" s="23">
        <v>4562.0912617693857</v>
      </c>
    </row>
    <row r="538" spans="1:3">
      <c r="A538" s="23">
        <v>514</v>
      </c>
      <c r="B538" s="23">
        <v>14856.177324817201</v>
      </c>
      <c r="C538" s="23">
        <v>-2402.1773248172012</v>
      </c>
    </row>
    <row r="539" spans="1:3">
      <c r="A539" s="23">
        <v>515</v>
      </c>
      <c r="B539" s="23">
        <v>12357.04437992539</v>
      </c>
      <c r="C539" s="23">
        <v>-728.04437992538988</v>
      </c>
    </row>
    <row r="540" spans="1:3">
      <c r="A540" s="23">
        <v>516</v>
      </c>
      <c r="B540" s="23">
        <v>11442.754790150879</v>
      </c>
      <c r="C540" s="23">
        <v>-759.75479015087876</v>
      </c>
    </row>
    <row r="541" spans="1:3">
      <c r="A541" s="23">
        <v>517</v>
      </c>
      <c r="B541" s="23">
        <v>10682.441544128735</v>
      </c>
      <c r="C541" s="23">
        <v>-600.44154412873468</v>
      </c>
    </row>
    <row r="542" spans="1:3">
      <c r="A542" s="23">
        <v>518</v>
      </c>
      <c r="B542" s="23">
        <v>10069.258579773239</v>
      </c>
      <c r="C542" s="23">
        <v>-704.25857977323903</v>
      </c>
    </row>
    <row r="543" spans="1:3">
      <c r="A543" s="23">
        <v>519</v>
      </c>
      <c r="B543" s="23">
        <v>9599.0021747510655</v>
      </c>
      <c r="C543" s="23">
        <v>-836.00217475106547</v>
      </c>
    </row>
    <row r="544" spans="1:3">
      <c r="A544" s="23">
        <v>520</v>
      </c>
      <c r="B544" s="23">
        <v>9247.4508813320535</v>
      </c>
      <c r="C544" s="23">
        <v>-645.45088133205354</v>
      </c>
    </row>
    <row r="545" spans="1:3">
      <c r="A545" s="23">
        <v>521</v>
      </c>
      <c r="B545" s="23">
        <v>8972.2071571257311</v>
      </c>
      <c r="C545" s="23">
        <v>-657.2071571257311</v>
      </c>
    </row>
    <row r="546" spans="1:3">
      <c r="A546" s="23">
        <v>522</v>
      </c>
      <c r="B546" s="23">
        <v>8746.6474273543263</v>
      </c>
      <c r="C546" s="23">
        <v>-1104.6474273543263</v>
      </c>
    </row>
    <row r="547" spans="1:3">
      <c r="A547" s="23">
        <v>523</v>
      </c>
      <c r="B547" s="23">
        <v>8639.7928091860831</v>
      </c>
      <c r="C547" s="23">
        <v>-2020.7928091860831</v>
      </c>
    </row>
    <row r="548" spans="1:3">
      <c r="A548" s="23">
        <v>524</v>
      </c>
      <c r="B548" s="23">
        <v>8640.7536600051299</v>
      </c>
      <c r="C548" s="23">
        <v>-2890.7536600051299</v>
      </c>
    </row>
    <row r="549" spans="1:3">
      <c r="A549" s="23">
        <v>525</v>
      </c>
      <c r="B549" s="23">
        <v>8557.5199578051379</v>
      </c>
      <c r="C549" s="23">
        <v>-3432.5199578051379</v>
      </c>
    </row>
    <row r="550" spans="1:3">
      <c r="A550" s="23">
        <v>526</v>
      </c>
      <c r="B550" s="23">
        <v>8557.5199578051379</v>
      </c>
      <c r="C550" s="23">
        <v>-3432.5199578051379</v>
      </c>
    </row>
    <row r="551" spans="1:3">
      <c r="A551" s="23">
        <v>527</v>
      </c>
      <c r="B551" s="23">
        <v>8362.9877023988083</v>
      </c>
      <c r="C551" s="23">
        <v>2028.0122976011917</v>
      </c>
    </row>
    <row r="552" spans="1:3">
      <c r="A552" s="23">
        <v>528</v>
      </c>
      <c r="B552" s="23">
        <v>8454.5888138146729</v>
      </c>
      <c r="C552" s="23">
        <v>2465.4111861853271</v>
      </c>
    </row>
    <row r="553" spans="1:3">
      <c r="A553" s="23">
        <v>529</v>
      </c>
      <c r="B553" s="23">
        <v>16229.273180686903</v>
      </c>
      <c r="C553" s="23">
        <v>-3759.2731806869033</v>
      </c>
    </row>
    <row r="554" spans="1:3">
      <c r="A554" s="23">
        <v>530</v>
      </c>
      <c r="B554" s="23">
        <v>15300.610864077475</v>
      </c>
      <c r="C554" s="23">
        <v>-3208.6108640774746</v>
      </c>
    </row>
    <row r="555" spans="1:3">
      <c r="A555" s="23">
        <v>531</v>
      </c>
      <c r="B555" s="23">
        <v>14170.209910918858</v>
      </c>
      <c r="C555" s="23">
        <v>-3146.2099109188584</v>
      </c>
    </row>
    <row r="556" spans="1:3">
      <c r="A556" s="23">
        <v>532</v>
      </c>
      <c r="B556" s="23">
        <v>13187.259523033243</v>
      </c>
      <c r="C556" s="23">
        <v>-2971.2595230332427</v>
      </c>
    </row>
    <row r="557" spans="1:3">
      <c r="A557" s="23">
        <v>533</v>
      </c>
      <c r="B557" s="23">
        <v>12374.299659217451</v>
      </c>
      <c r="C557" s="23">
        <v>-3141.2996592174513</v>
      </c>
    </row>
    <row r="558" spans="1:3">
      <c r="A558" s="23">
        <v>534</v>
      </c>
      <c r="B558" s="23">
        <v>11752.509072941324</v>
      </c>
      <c r="C558" s="23">
        <v>-3384.5090729413241</v>
      </c>
    </row>
    <row r="559" spans="1:3">
      <c r="A559" s="23">
        <v>535</v>
      </c>
      <c r="B559" s="23">
        <v>11306.754363804861</v>
      </c>
      <c r="C559" s="23">
        <v>-3403.754363804861</v>
      </c>
    </row>
    <row r="560" spans="1:3">
      <c r="A560" s="23">
        <v>536</v>
      </c>
      <c r="B560" s="23">
        <v>11011.292736947747</v>
      </c>
      <c r="C560" s="23">
        <v>-4202.2927369477475</v>
      </c>
    </row>
    <row r="561" spans="1:3">
      <c r="A561" s="23">
        <v>537</v>
      </c>
      <c r="B561" s="23">
        <v>10780.888717630311</v>
      </c>
      <c r="C561" s="23">
        <v>-5150.8887176303106</v>
      </c>
    </row>
    <row r="562" spans="1:3">
      <c r="A562" s="23">
        <v>538</v>
      </c>
      <c r="B562" s="23">
        <v>10728.922702500156</v>
      </c>
      <c r="C562" s="23">
        <v>-6062.9227025001564</v>
      </c>
    </row>
    <row r="563" spans="1:3">
      <c r="A563" s="23">
        <v>539</v>
      </c>
      <c r="B563" s="23">
        <v>10627.472870189056</v>
      </c>
      <c r="C563" s="23">
        <v>-6280.4728701890563</v>
      </c>
    </row>
    <row r="564" spans="1:3">
      <c r="A564" s="23">
        <v>540</v>
      </c>
      <c r="B564" s="23">
        <v>10562.135014493826</v>
      </c>
      <c r="C564" s="23">
        <v>-6008.135014493826</v>
      </c>
    </row>
    <row r="565" spans="1:3">
      <c r="A565" s="23">
        <v>541</v>
      </c>
      <c r="B565" s="23">
        <v>10562.135014493826</v>
      </c>
      <c r="C565" s="23">
        <v>-6008.135014493826</v>
      </c>
    </row>
    <row r="566" spans="1:3">
      <c r="A566" s="23">
        <v>542</v>
      </c>
      <c r="B566" s="23">
        <v>18671.996175410466</v>
      </c>
      <c r="C566" s="23">
        <v>12034.003824589534</v>
      </c>
    </row>
    <row r="567" spans="1:3">
      <c r="A567" s="23">
        <v>543</v>
      </c>
      <c r="B567" s="23">
        <v>46343.819161315609</v>
      </c>
      <c r="C567" s="23">
        <v>-17753.819161315609</v>
      </c>
    </row>
    <row r="568" spans="1:3">
      <c r="A568" s="23">
        <v>544</v>
      </c>
      <c r="B568" s="23">
        <v>39922.29299581785</v>
      </c>
      <c r="C568" s="23">
        <v>-10156.29299581785</v>
      </c>
    </row>
    <row r="569" spans="1:3">
      <c r="A569" s="23">
        <v>545</v>
      </c>
      <c r="B569" s="23">
        <v>39567.618937236934</v>
      </c>
      <c r="C569" s="23">
        <v>-10646.618937236934</v>
      </c>
    </row>
    <row r="570" spans="1:3">
      <c r="A570" s="23">
        <v>546</v>
      </c>
      <c r="B570" s="23">
        <v>38975.935009957626</v>
      </c>
      <c r="C570" s="23">
        <v>-12172.935009957626</v>
      </c>
    </row>
    <row r="571" spans="1:3">
      <c r="A571" s="23">
        <v>547</v>
      </c>
      <c r="B571" s="23">
        <v>30944.583368047322</v>
      </c>
      <c r="C571" s="23">
        <v>-5600.5833680473224</v>
      </c>
    </row>
    <row r="572" spans="1:3">
      <c r="A572" s="23">
        <v>548</v>
      </c>
      <c r="B572" s="23">
        <v>23402.625076638564</v>
      </c>
      <c r="C572" s="23">
        <v>1057.3749233614362</v>
      </c>
    </row>
    <row r="573" spans="1:3">
      <c r="A573" s="23">
        <v>549</v>
      </c>
      <c r="B573" s="23">
        <v>23175.584035187792</v>
      </c>
      <c r="C573" s="23">
        <v>1082.4159648122077</v>
      </c>
    </row>
    <row r="574" spans="1:3">
      <c r="A574" s="23">
        <v>550</v>
      </c>
      <c r="B574" s="23">
        <v>23225.388135975089</v>
      </c>
      <c r="C574" s="23">
        <v>-373.38813597508852</v>
      </c>
    </row>
    <row r="575" spans="1:3">
      <c r="A575" s="23">
        <v>551</v>
      </c>
      <c r="B575" s="23">
        <v>23317.54974370206</v>
      </c>
      <c r="C575" s="23">
        <v>-2726.5497437020604</v>
      </c>
    </row>
    <row r="576" spans="1:3">
      <c r="A576" s="23">
        <v>552</v>
      </c>
      <c r="B576" s="23">
        <v>23689.158797968688</v>
      </c>
      <c r="C576" s="23">
        <v>-5715.1587979686883</v>
      </c>
    </row>
    <row r="577" spans="1:3">
      <c r="A577" s="23">
        <v>553</v>
      </c>
      <c r="B577" s="23">
        <v>24165.180307905153</v>
      </c>
      <c r="C577" s="23">
        <v>-8751.1803079051533</v>
      </c>
    </row>
    <row r="578" spans="1:3">
      <c r="A578" s="23">
        <v>554</v>
      </c>
      <c r="B578" s="23">
        <v>23901.346687175021</v>
      </c>
      <c r="C578" s="23">
        <v>-9008.3466871750206</v>
      </c>
    </row>
    <row r="579" spans="1:3">
      <c r="A579" s="23">
        <v>555</v>
      </c>
      <c r="B579" s="23">
        <v>23901.346687175021</v>
      </c>
      <c r="C579" s="23">
        <v>-9008.3466871750206</v>
      </c>
    </row>
    <row r="580" spans="1:3">
      <c r="A580" s="23">
        <v>556</v>
      </c>
      <c r="B580" s="23">
        <v>6294.7963498498111</v>
      </c>
      <c r="C580" s="23">
        <v>-3931.7963498498111</v>
      </c>
    </row>
    <row r="581" spans="1:3">
      <c r="A581" s="23">
        <v>557</v>
      </c>
      <c r="B581" s="23">
        <v>9177.6690905987271</v>
      </c>
      <c r="C581" s="23">
        <v>-6826.6690905987271</v>
      </c>
    </row>
    <row r="582" spans="1:3">
      <c r="A582" s="23">
        <v>558</v>
      </c>
      <c r="B582" s="23">
        <v>8078.5758599607425</v>
      </c>
      <c r="C582" s="23">
        <v>-5764.5758599607425</v>
      </c>
    </row>
    <row r="583" spans="1:3">
      <c r="A583" s="23">
        <v>559</v>
      </c>
      <c r="B583" s="23">
        <v>7618.2882821861858</v>
      </c>
      <c r="C583" s="23">
        <v>-5454.2882821861858</v>
      </c>
    </row>
    <row r="584" spans="1:3">
      <c r="A584" s="23">
        <v>560</v>
      </c>
      <c r="B584" s="23">
        <v>8384.0063140654729</v>
      </c>
      <c r="C584" s="23">
        <v>-6413.0063140654729</v>
      </c>
    </row>
    <row r="585" spans="1:3">
      <c r="A585" s="23">
        <v>561</v>
      </c>
      <c r="B585" s="23">
        <v>8056.7165038274115</v>
      </c>
      <c r="C585" s="23">
        <v>-6238.7165038274115</v>
      </c>
    </row>
    <row r="586" spans="1:3">
      <c r="A586" s="23">
        <v>562</v>
      </c>
      <c r="B586" s="23">
        <v>7816.0634091068005</v>
      </c>
      <c r="C586" s="23">
        <v>-6025.0634091068005</v>
      </c>
    </row>
    <row r="587" spans="1:3">
      <c r="A587" s="23">
        <v>563</v>
      </c>
      <c r="B587" s="23">
        <v>6945.3724252465709</v>
      </c>
      <c r="C587" s="23">
        <v>-5161.3724252465709</v>
      </c>
    </row>
    <row r="588" spans="1:3">
      <c r="A588" s="23">
        <v>564</v>
      </c>
      <c r="B588" s="23">
        <v>7091.9822460529058</v>
      </c>
      <c r="C588" s="23">
        <v>-5396.9822460529058</v>
      </c>
    </row>
    <row r="589" spans="1:3">
      <c r="A589" s="23">
        <v>565</v>
      </c>
      <c r="B589" s="23">
        <v>7097.9875636719526</v>
      </c>
      <c r="C589" s="23">
        <v>-5637.9875636719526</v>
      </c>
    </row>
    <row r="590" spans="1:3">
      <c r="A590" s="23">
        <v>566</v>
      </c>
      <c r="B590" s="23">
        <v>6949.2558639735544</v>
      </c>
      <c r="C590" s="23">
        <v>-5716.2558639735544</v>
      </c>
    </row>
    <row r="591" spans="1:3">
      <c r="A591" s="23">
        <v>567</v>
      </c>
      <c r="B591" s="23">
        <v>6954.0601180687927</v>
      </c>
      <c r="C591" s="23">
        <v>-5920.0601180687927</v>
      </c>
    </row>
    <row r="592" spans="1:3">
      <c r="A592" s="23">
        <v>568</v>
      </c>
      <c r="B592" s="23">
        <v>6915.1456598973673</v>
      </c>
      <c r="C592" s="23">
        <v>-5904.1456598973673</v>
      </c>
    </row>
    <row r="593" spans="1:3">
      <c r="A593" s="23">
        <v>569</v>
      </c>
      <c r="B593" s="23">
        <v>6915.1456598973673</v>
      </c>
      <c r="C593" s="23">
        <v>-5904.1456598973673</v>
      </c>
    </row>
    <row r="594" spans="1:3">
      <c r="A594" s="23">
        <v>570</v>
      </c>
      <c r="B594" s="23">
        <v>8182.3877838686685</v>
      </c>
      <c r="C594" s="23">
        <v>17183.612216131332</v>
      </c>
    </row>
    <row r="595" spans="1:3">
      <c r="A595" s="23">
        <v>571</v>
      </c>
      <c r="B595" s="23">
        <v>16226.270521877381</v>
      </c>
      <c r="C595" s="23">
        <v>9843.7294781226192</v>
      </c>
    </row>
    <row r="596" spans="1:3">
      <c r="A596" s="23">
        <v>572</v>
      </c>
      <c r="B596" s="23">
        <v>16322.395639232926</v>
      </c>
      <c r="C596" s="23">
        <v>8363.6043607670745</v>
      </c>
    </row>
    <row r="597" spans="1:3">
      <c r="A597" s="23">
        <v>573</v>
      </c>
      <c r="B597" s="23">
        <v>12747.149812458683</v>
      </c>
      <c r="C597" s="23">
        <v>9465.8501875413167</v>
      </c>
    </row>
    <row r="598" spans="1:3">
      <c r="A598" s="23">
        <v>574</v>
      </c>
      <c r="B598" s="23">
        <v>12731.455915747574</v>
      </c>
      <c r="C598" s="23">
        <v>7807.5440842524258</v>
      </c>
    </row>
    <row r="599" spans="1:3">
      <c r="A599" s="23">
        <v>575</v>
      </c>
      <c r="B599" s="23">
        <v>10612.739824296994</v>
      </c>
      <c r="C599" s="23">
        <v>8707.2601757030061</v>
      </c>
    </row>
    <row r="600" spans="1:3">
      <c r="A600" s="23">
        <v>576</v>
      </c>
      <c r="B600" s="23">
        <v>10606.77454212874</v>
      </c>
      <c r="C600" s="23">
        <v>7339.22545787126</v>
      </c>
    </row>
    <row r="601" spans="1:3">
      <c r="A601" s="23">
        <v>577</v>
      </c>
      <c r="B601" s="23">
        <v>10625.070743141438</v>
      </c>
      <c r="C601" s="23">
        <v>6539.9292568585624</v>
      </c>
    </row>
    <row r="602" spans="1:3">
      <c r="A602" s="23">
        <v>578</v>
      </c>
      <c r="B602" s="23">
        <v>10645.008397636673</v>
      </c>
      <c r="C602" s="23">
        <v>5718.9916023633268</v>
      </c>
    </row>
    <row r="603" spans="1:3">
      <c r="A603" s="23">
        <v>579</v>
      </c>
      <c r="B603" s="23">
        <v>10654.096444966832</v>
      </c>
      <c r="C603" s="23">
        <v>4652.9035550331682</v>
      </c>
    </row>
    <row r="604" spans="1:3">
      <c r="A604" s="23">
        <v>580</v>
      </c>
      <c r="B604" s="23">
        <v>10408.358847995427</v>
      </c>
      <c r="C604" s="23">
        <v>3336.6411520045731</v>
      </c>
    </row>
    <row r="605" spans="1:3">
      <c r="A605" s="23">
        <v>581</v>
      </c>
      <c r="B605" s="23">
        <v>10347.665104592259</v>
      </c>
      <c r="C605" s="23">
        <v>1481.334895407741</v>
      </c>
    </row>
    <row r="606" spans="1:3">
      <c r="A606" s="23">
        <v>582</v>
      </c>
      <c r="B606" s="23">
        <v>10221.753611846241</v>
      </c>
      <c r="C606" s="23">
        <v>-525.75361184624126</v>
      </c>
    </row>
    <row r="607" spans="1:3">
      <c r="A607" s="23">
        <v>583</v>
      </c>
      <c r="B607" s="23">
        <v>10221.753611846241</v>
      </c>
      <c r="C607" s="23">
        <v>-525.75361184624126</v>
      </c>
    </row>
    <row r="608" spans="1:3">
      <c r="A608" s="23">
        <v>584</v>
      </c>
      <c r="B608" s="23">
        <v>5927.030698859372</v>
      </c>
      <c r="C608" s="23">
        <v>-2806.030698859372</v>
      </c>
    </row>
    <row r="609" spans="1:3">
      <c r="A609" s="23">
        <v>585</v>
      </c>
      <c r="B609" s="23">
        <v>7116.6440837417922</v>
      </c>
      <c r="C609" s="23">
        <v>-3710.6440837417922</v>
      </c>
    </row>
    <row r="610" spans="1:3">
      <c r="A610" s="23">
        <v>586</v>
      </c>
      <c r="B610" s="23">
        <v>6676.5744086180266</v>
      </c>
      <c r="C610" s="23">
        <v>-3199.5744086180266</v>
      </c>
    </row>
    <row r="611" spans="1:3">
      <c r="A611" s="23">
        <v>587</v>
      </c>
      <c r="B611" s="23">
        <v>6505.4628919259803</v>
      </c>
      <c r="C611" s="23">
        <v>-2963.4628919259803</v>
      </c>
    </row>
    <row r="612" spans="1:3">
      <c r="A612" s="23">
        <v>588</v>
      </c>
      <c r="B612" s="23">
        <v>6360.5745955037728</v>
      </c>
      <c r="C612" s="23">
        <v>-3059.5745955037728</v>
      </c>
    </row>
    <row r="613" spans="1:3">
      <c r="A613" s="23">
        <v>589</v>
      </c>
      <c r="B613" s="23">
        <v>6243.1105828752134</v>
      </c>
      <c r="C613" s="23">
        <v>-3170.1105828752134</v>
      </c>
    </row>
    <row r="614" spans="1:3">
      <c r="A614" s="23">
        <v>590</v>
      </c>
      <c r="B614" s="23">
        <v>6154.3920239164927</v>
      </c>
      <c r="C614" s="23">
        <v>-3322.3920239164927</v>
      </c>
    </row>
    <row r="615" spans="1:3">
      <c r="A615" s="23">
        <v>591</v>
      </c>
      <c r="B615" s="23">
        <v>6089.7748063355466</v>
      </c>
      <c r="C615" s="23">
        <v>-3489.7748063355466</v>
      </c>
    </row>
    <row r="616" spans="1:3">
      <c r="A616" s="23">
        <v>592</v>
      </c>
      <c r="B616" s="23">
        <v>6043.6940024720589</v>
      </c>
      <c r="C616" s="23">
        <v>-3852.6940024720589</v>
      </c>
    </row>
    <row r="617" spans="1:3">
      <c r="A617" s="23">
        <v>593</v>
      </c>
      <c r="B617" s="23">
        <v>6006.7813168403163</v>
      </c>
      <c r="C617" s="23">
        <v>-4110.7813168403163</v>
      </c>
    </row>
    <row r="618" spans="1:3">
      <c r="A618" s="23">
        <v>594</v>
      </c>
      <c r="B618" s="23">
        <v>5964.3837744498451</v>
      </c>
      <c r="C618" s="23">
        <v>-4238.3837744498451</v>
      </c>
    </row>
    <row r="619" spans="1:3">
      <c r="A619" s="23">
        <v>595</v>
      </c>
      <c r="B619" s="23">
        <v>5952.6133519165123</v>
      </c>
      <c r="C619" s="23">
        <v>-4316.6133519165123</v>
      </c>
    </row>
    <row r="620" spans="1:3">
      <c r="A620" s="23">
        <v>596</v>
      </c>
      <c r="B620" s="23">
        <v>5928.7922586942932</v>
      </c>
      <c r="C620" s="23">
        <v>-4210.7922586942932</v>
      </c>
    </row>
    <row r="621" spans="1:3">
      <c r="A621" s="23">
        <v>597</v>
      </c>
      <c r="B621" s="23">
        <v>5928.7922586942932</v>
      </c>
      <c r="C621" s="23">
        <v>-4210.7922586942932</v>
      </c>
    </row>
    <row r="622" spans="1:3">
      <c r="A622" s="23">
        <v>598</v>
      </c>
      <c r="B622" s="23">
        <v>10758.949290595392</v>
      </c>
      <c r="C622" s="23">
        <v>9614.0507094046079</v>
      </c>
    </row>
    <row r="623" spans="1:3">
      <c r="A623" s="23">
        <v>599</v>
      </c>
      <c r="B623" s="23">
        <v>25547.404246555801</v>
      </c>
      <c r="C623" s="23">
        <v>-4257.4042465558014</v>
      </c>
    </row>
    <row r="624" spans="1:3">
      <c r="A624" s="23">
        <v>600</v>
      </c>
      <c r="B624" s="23">
        <v>17491.230625153443</v>
      </c>
      <c r="C624" s="23">
        <v>2665.7693748465572</v>
      </c>
    </row>
    <row r="625" spans="1:3">
      <c r="A625" s="23">
        <v>601</v>
      </c>
      <c r="B625" s="23">
        <v>17159.056489918556</v>
      </c>
      <c r="C625" s="23">
        <v>1074.9435100814444</v>
      </c>
    </row>
    <row r="626" spans="1:3">
      <c r="A626" s="23">
        <v>602</v>
      </c>
      <c r="B626" s="23">
        <v>16722.469899013839</v>
      </c>
      <c r="C626" s="23">
        <v>844.53010098616141</v>
      </c>
    </row>
    <row r="627" spans="1:3">
      <c r="A627" s="23">
        <v>603</v>
      </c>
      <c r="B627" s="23">
        <v>16320.153653988482</v>
      </c>
      <c r="C627" s="23">
        <v>-594.15365398848189</v>
      </c>
    </row>
    <row r="628" spans="1:3">
      <c r="A628" s="23">
        <v>604</v>
      </c>
      <c r="B628" s="23">
        <v>16072.053965420253</v>
      </c>
      <c r="C628" s="23">
        <v>-1781.053965420253</v>
      </c>
    </row>
    <row r="629" spans="1:3">
      <c r="A629" s="23">
        <v>605</v>
      </c>
      <c r="B629" s="23">
        <v>15997.307778788514</v>
      </c>
      <c r="C629" s="23">
        <v>-2236.307778788514</v>
      </c>
    </row>
    <row r="630" spans="1:3">
      <c r="A630" s="23">
        <v>606</v>
      </c>
      <c r="B630" s="23">
        <v>12767.407750560269</v>
      </c>
      <c r="C630" s="23">
        <v>377.59224943973095</v>
      </c>
    </row>
    <row r="631" spans="1:3">
      <c r="A631" s="23">
        <v>607</v>
      </c>
      <c r="B631" s="23">
        <v>12834.387059738041</v>
      </c>
      <c r="C631" s="23">
        <v>-779.38705973804099</v>
      </c>
    </row>
    <row r="632" spans="1:3">
      <c r="A632" s="23">
        <v>608</v>
      </c>
      <c r="B632" s="23">
        <v>12201.786901747628</v>
      </c>
      <c r="C632" s="23">
        <v>-1884.7869017476278</v>
      </c>
    </row>
    <row r="633" spans="1:3">
      <c r="A633" s="23">
        <v>609</v>
      </c>
      <c r="B633" s="23">
        <v>11884.30577695401</v>
      </c>
      <c r="C633" s="23">
        <v>-3413.3057769540101</v>
      </c>
    </row>
    <row r="634" spans="1:3">
      <c r="A634" s="23">
        <v>610</v>
      </c>
      <c r="B634" s="23">
        <v>12060.221547741294</v>
      </c>
      <c r="C634" s="23">
        <v>-4600.2215477412938</v>
      </c>
    </row>
    <row r="635" spans="1:3">
      <c r="A635" s="23">
        <v>611</v>
      </c>
      <c r="B635" s="23">
        <v>12060.221547741294</v>
      </c>
      <c r="C635" s="23">
        <v>-4600.2215477412938</v>
      </c>
    </row>
    <row r="636" spans="1:3">
      <c r="A636" s="23">
        <v>612</v>
      </c>
      <c r="B636" s="23">
        <v>26179.564014587486</v>
      </c>
      <c r="C636" s="23">
        <v>63974.435985412514</v>
      </c>
    </row>
    <row r="637" spans="1:3">
      <c r="A637" s="23">
        <v>613</v>
      </c>
      <c r="B637" s="23">
        <v>32610.578581923342</v>
      </c>
      <c r="C637" s="23">
        <v>59808.421418076658</v>
      </c>
    </row>
    <row r="638" spans="1:3">
      <c r="A638" s="23">
        <v>614</v>
      </c>
      <c r="B638" s="23">
        <v>74562.166086004829</v>
      </c>
      <c r="C638" s="23">
        <v>19827.833913995171</v>
      </c>
    </row>
    <row r="639" spans="1:3">
      <c r="A639" s="23">
        <v>615</v>
      </c>
      <c r="B639" s="23">
        <v>68449.953813338769</v>
      </c>
      <c r="C639" s="23">
        <v>23273.046186661231</v>
      </c>
    </row>
    <row r="640" spans="1:3">
      <c r="A640" s="23">
        <v>616</v>
      </c>
      <c r="B640" s="23">
        <v>62630.000331466348</v>
      </c>
      <c r="C640" s="23">
        <v>20944.999668533652</v>
      </c>
    </row>
    <row r="641" spans="1:3">
      <c r="A641" s="23">
        <v>617</v>
      </c>
      <c r="B641" s="23">
        <v>57475.556148136711</v>
      </c>
      <c r="C641" s="23">
        <v>21267.443851863289</v>
      </c>
    </row>
    <row r="642" spans="1:3">
      <c r="A642" s="23">
        <v>618</v>
      </c>
      <c r="B642" s="23">
        <v>44517.041577052303</v>
      </c>
      <c r="C642" s="23">
        <v>29655.958422947697</v>
      </c>
    </row>
    <row r="643" spans="1:3">
      <c r="A643" s="23">
        <v>619</v>
      </c>
      <c r="B643" s="23">
        <v>49662.277606699405</v>
      </c>
      <c r="C643" s="23">
        <v>19536.722393300595</v>
      </c>
    </row>
    <row r="644" spans="1:3">
      <c r="A644" s="23">
        <v>620</v>
      </c>
      <c r="B644" s="23">
        <v>47162.744307299654</v>
      </c>
      <c r="C644" s="23">
        <v>19057.255692700346</v>
      </c>
    </row>
    <row r="645" spans="1:3">
      <c r="A645" s="23">
        <v>621</v>
      </c>
      <c r="B645" s="23">
        <v>45512.322883782363</v>
      </c>
      <c r="C645" s="23">
        <v>17265.677116217637</v>
      </c>
    </row>
    <row r="646" spans="1:3">
      <c r="A646" s="23">
        <v>622</v>
      </c>
      <c r="B646" s="23">
        <v>44260.894762874552</v>
      </c>
      <c r="C646" s="23">
        <v>13135.105237125448</v>
      </c>
    </row>
    <row r="647" spans="1:3">
      <c r="A647" s="23">
        <v>623</v>
      </c>
      <c r="B647" s="23">
        <v>43762.573506846034</v>
      </c>
      <c r="C647" s="23">
        <v>6865.4264931539656</v>
      </c>
    </row>
    <row r="648" spans="1:3">
      <c r="A648" s="23">
        <v>624</v>
      </c>
      <c r="B648" s="23">
        <v>44233.150195474554</v>
      </c>
      <c r="C648" s="23">
        <v>-946.15019547455449</v>
      </c>
    </row>
    <row r="649" spans="1:3">
      <c r="A649" s="23">
        <v>625</v>
      </c>
      <c r="B649" s="23">
        <v>44121.090968703138</v>
      </c>
      <c r="C649" s="23">
        <v>-5068.0909687031381</v>
      </c>
    </row>
    <row r="650" spans="1:3">
      <c r="A650" s="23">
        <v>626</v>
      </c>
      <c r="B650" s="23">
        <v>44121.090968703138</v>
      </c>
      <c r="C650" s="23">
        <v>-5068.0909687031381</v>
      </c>
    </row>
    <row r="651" spans="1:3">
      <c r="A651" s="23">
        <v>627</v>
      </c>
      <c r="B651" s="23">
        <v>7018.0367684370394</v>
      </c>
      <c r="C651" s="23">
        <v>1738.9632315629606</v>
      </c>
    </row>
    <row r="652" spans="1:3">
      <c r="A652" s="23">
        <v>628</v>
      </c>
      <c r="B652" s="23">
        <v>7043.4993151417993</v>
      </c>
      <c r="C652" s="23">
        <v>1840.5006848582007</v>
      </c>
    </row>
    <row r="653" spans="1:3">
      <c r="A653" s="23">
        <v>629</v>
      </c>
      <c r="B653" s="23">
        <v>11952.526185106384</v>
      </c>
      <c r="C653" s="23">
        <v>-1518.5261851063842</v>
      </c>
    </row>
    <row r="654" spans="1:3">
      <c r="A654" s="23">
        <v>630</v>
      </c>
      <c r="B654" s="23">
        <v>10177.994864128785</v>
      </c>
      <c r="C654" s="23">
        <v>-119.99486412878468</v>
      </c>
    </row>
    <row r="655" spans="1:3">
      <c r="A655" s="23">
        <v>631</v>
      </c>
      <c r="B655" s="23">
        <v>9518.1305641478975</v>
      </c>
      <c r="C655" s="23">
        <v>-506.13056414789753</v>
      </c>
    </row>
    <row r="656" spans="1:3">
      <c r="A656" s="23">
        <v>632</v>
      </c>
      <c r="B656" s="23">
        <v>8966.2819104082719</v>
      </c>
      <c r="C656" s="23">
        <v>-939.28191040827187</v>
      </c>
    </row>
    <row r="657" spans="1:3">
      <c r="A657" s="23">
        <v>633</v>
      </c>
      <c r="B657" s="23">
        <v>8512.4400402114916</v>
      </c>
      <c r="C657" s="23">
        <v>-1606.4400402114916</v>
      </c>
    </row>
    <row r="658" spans="1:3">
      <c r="A658" s="23">
        <v>634</v>
      </c>
      <c r="B658" s="23">
        <v>8155.0035355258142</v>
      </c>
      <c r="C658" s="23">
        <v>-2014.0035355258142</v>
      </c>
    </row>
    <row r="659" spans="1:3">
      <c r="A659" s="23">
        <v>635</v>
      </c>
      <c r="B659" s="23">
        <v>7881.1210166464771</v>
      </c>
      <c r="C659" s="23">
        <v>-2423.1210166464771</v>
      </c>
    </row>
    <row r="660" spans="1:3">
      <c r="A660" s="23">
        <v>636</v>
      </c>
      <c r="B660" s="23">
        <v>7679.102131941735</v>
      </c>
      <c r="C660" s="23">
        <v>-3057.102131941735</v>
      </c>
    </row>
    <row r="661" spans="1:3">
      <c r="A661" s="23">
        <v>637</v>
      </c>
      <c r="B661" s="23">
        <v>7521.5626330687355</v>
      </c>
      <c r="C661" s="23">
        <v>-3548.5626330687355</v>
      </c>
    </row>
    <row r="662" spans="1:3">
      <c r="A662" s="23">
        <v>638</v>
      </c>
      <c r="B662" s="23">
        <v>7395.6911757735097</v>
      </c>
      <c r="C662" s="23">
        <v>-4087.6911757735097</v>
      </c>
    </row>
    <row r="663" spans="1:3">
      <c r="A663" s="23">
        <v>639</v>
      </c>
      <c r="B663" s="23">
        <v>7343.8452669957369</v>
      </c>
      <c r="C663" s="23">
        <v>-4559.8452669957369</v>
      </c>
    </row>
    <row r="664" spans="1:3">
      <c r="A664" s="23">
        <v>640</v>
      </c>
      <c r="B664" s="23">
        <v>7250.6027020973343</v>
      </c>
      <c r="C664" s="23">
        <v>-4415.6027020973343</v>
      </c>
    </row>
    <row r="665" spans="1:3">
      <c r="A665" s="23">
        <v>641</v>
      </c>
      <c r="B665" s="23">
        <v>7250.6027020973343</v>
      </c>
      <c r="C665" s="23">
        <v>-4415.6027020973343</v>
      </c>
    </row>
    <row r="666" spans="1:3">
      <c r="A666" s="23">
        <v>642</v>
      </c>
      <c r="B666" s="23">
        <v>5747.1113829927235</v>
      </c>
      <c r="C666" s="23">
        <v>-2203.1113829927235</v>
      </c>
    </row>
    <row r="667" spans="1:3">
      <c r="A667" s="23">
        <v>643</v>
      </c>
      <c r="B667" s="23">
        <v>7476.7629636306447</v>
      </c>
      <c r="C667" s="23">
        <v>-4088.7629636306447</v>
      </c>
    </row>
    <row r="668" spans="1:3">
      <c r="A668" s="23">
        <v>644</v>
      </c>
      <c r="B668" s="23">
        <v>6628.8121158212061</v>
      </c>
      <c r="C668" s="23">
        <v>-3346.8121158212061</v>
      </c>
    </row>
    <row r="669" spans="1:3">
      <c r="A669" s="23">
        <v>645</v>
      </c>
      <c r="B669" s="23">
        <v>6391.2817862624997</v>
      </c>
      <c r="C669" s="23">
        <v>-3150.2817862624997</v>
      </c>
    </row>
    <row r="670" spans="1:3">
      <c r="A670" s="23">
        <v>646</v>
      </c>
      <c r="B670" s="23">
        <v>6214.285058303788</v>
      </c>
      <c r="C670" s="23">
        <v>-3115.285058303788</v>
      </c>
    </row>
    <row r="671" spans="1:3">
      <c r="A671" s="23">
        <v>647</v>
      </c>
      <c r="B671" s="23">
        <v>6076.8433557291983</v>
      </c>
      <c r="C671" s="23">
        <v>-3211.8433557291983</v>
      </c>
    </row>
    <row r="672" spans="1:3">
      <c r="A672" s="23">
        <v>648</v>
      </c>
      <c r="B672" s="23">
        <v>5970.6693402244473</v>
      </c>
      <c r="C672" s="23">
        <v>-3340.6693402244473</v>
      </c>
    </row>
    <row r="673" spans="1:3">
      <c r="A673" s="23">
        <v>649</v>
      </c>
      <c r="B673" s="23">
        <v>5895.1624800276295</v>
      </c>
      <c r="C673" s="23">
        <v>-3377.1624800276295</v>
      </c>
    </row>
    <row r="674" spans="1:3">
      <c r="A674" s="23">
        <v>650</v>
      </c>
      <c r="B674" s="23">
        <v>5850.4028460403324</v>
      </c>
      <c r="C674" s="23">
        <v>-3686.4028460403324</v>
      </c>
    </row>
    <row r="675" spans="1:3">
      <c r="A675" s="23">
        <v>651</v>
      </c>
      <c r="B675" s="23">
        <v>5823.4990231070014</v>
      </c>
      <c r="C675" s="23">
        <v>-3882.4990231070014</v>
      </c>
    </row>
    <row r="676" spans="1:3">
      <c r="A676" s="23">
        <v>652</v>
      </c>
      <c r="B676" s="23">
        <v>5790.8701307101801</v>
      </c>
      <c r="C676" s="23">
        <v>-4105.8701307101801</v>
      </c>
    </row>
    <row r="677" spans="1:3">
      <c r="A677" s="23">
        <v>653</v>
      </c>
      <c r="B677" s="23">
        <v>5767.1691438403404</v>
      </c>
      <c r="C677" s="23">
        <v>-4297.1691438403404</v>
      </c>
    </row>
    <row r="678" spans="1:3">
      <c r="A678" s="23">
        <v>654</v>
      </c>
      <c r="B678" s="23">
        <v>5754.1175868816117</v>
      </c>
      <c r="C678" s="23">
        <v>-4417.1175868816117</v>
      </c>
    </row>
    <row r="679" spans="1:3">
      <c r="A679" s="23">
        <v>655</v>
      </c>
      <c r="B679" s="23">
        <v>5754.1175868816117</v>
      </c>
      <c r="C679" s="23">
        <v>-4417.1175868816117</v>
      </c>
    </row>
    <row r="680" spans="1:3">
      <c r="A680" s="23">
        <v>656</v>
      </c>
      <c r="B680" s="23">
        <v>9962.1237134494404</v>
      </c>
      <c r="C680" s="23">
        <v>15225.87628655056</v>
      </c>
    </row>
    <row r="681" spans="1:3">
      <c r="A681" s="23">
        <v>657</v>
      </c>
      <c r="B681" s="23">
        <v>25232.125071555834</v>
      </c>
      <c r="C681" s="23">
        <v>1610.8749284441656</v>
      </c>
    </row>
    <row r="682" spans="1:3">
      <c r="A682" s="23">
        <v>658</v>
      </c>
      <c r="B682" s="23">
        <v>19874.541010899236</v>
      </c>
      <c r="C682" s="23">
        <v>5716.4589891007636</v>
      </c>
    </row>
    <row r="683" spans="1:3">
      <c r="A683" s="23">
        <v>659</v>
      </c>
      <c r="B683" s="23">
        <v>20666.202014892806</v>
      </c>
      <c r="C683" s="23">
        <v>2665.7979851071941</v>
      </c>
    </row>
    <row r="684" spans="1:3">
      <c r="A684" s="23">
        <v>660</v>
      </c>
      <c r="B684" s="23">
        <v>19044.806293200905</v>
      </c>
      <c r="C684" s="23">
        <v>2399.1937067990948</v>
      </c>
    </row>
    <row r="685" spans="1:3">
      <c r="A685" s="23">
        <v>661</v>
      </c>
      <c r="B685" s="23">
        <v>17719.232517423261</v>
      </c>
      <c r="C685" s="23">
        <v>2042.767482576739</v>
      </c>
    </row>
    <row r="686" spans="1:3">
      <c r="A686" s="23">
        <v>662</v>
      </c>
      <c r="B686" s="23">
        <v>16684.716468915431</v>
      </c>
      <c r="C686" s="23">
        <v>2340.2835310845694</v>
      </c>
    </row>
    <row r="687" spans="1:3">
      <c r="A687" s="23">
        <v>663</v>
      </c>
      <c r="B687" s="23">
        <v>15911.471772286935</v>
      </c>
      <c r="C687" s="23">
        <v>2808.5282277130646</v>
      </c>
    </row>
    <row r="688" spans="1:3">
      <c r="A688" s="23">
        <v>664</v>
      </c>
      <c r="B688" s="23">
        <v>15323.671283734615</v>
      </c>
      <c r="C688" s="23">
        <v>2540.3287162653851</v>
      </c>
    </row>
    <row r="689" spans="1:3">
      <c r="A689" s="23">
        <v>665</v>
      </c>
      <c r="B689" s="23">
        <v>14842.685377899743</v>
      </c>
      <c r="C689" s="23">
        <v>923.31462210025711</v>
      </c>
    </row>
    <row r="690" spans="1:3">
      <c r="A690" s="23">
        <v>666</v>
      </c>
      <c r="B690" s="23">
        <v>14482.766675264858</v>
      </c>
      <c r="C690" s="23">
        <v>-932.76667526485835</v>
      </c>
    </row>
    <row r="691" spans="1:3">
      <c r="A691" s="23">
        <v>667</v>
      </c>
      <c r="B691" s="23">
        <v>14183.021255172825</v>
      </c>
      <c r="C691" s="23">
        <v>-2178.0212551728255</v>
      </c>
    </row>
    <row r="692" spans="1:3">
      <c r="A692" s="23">
        <v>668</v>
      </c>
      <c r="B692" s="23">
        <v>13980.802193214115</v>
      </c>
      <c r="C692" s="23">
        <v>-2026.8021932141146</v>
      </c>
    </row>
    <row r="693" spans="1:3">
      <c r="A693" s="23">
        <v>669</v>
      </c>
      <c r="B693" s="23">
        <v>13980.802193214115</v>
      </c>
      <c r="C693" s="23">
        <v>-2026.8021932141146</v>
      </c>
    </row>
    <row r="694" spans="1:3">
      <c r="A694" s="23">
        <v>670</v>
      </c>
      <c r="B694" s="23">
        <v>11673.759341230221</v>
      </c>
      <c r="C694" s="23">
        <v>-58.759341230221253</v>
      </c>
    </row>
    <row r="695" spans="1:3">
      <c r="A695" s="23">
        <v>671</v>
      </c>
      <c r="B695" s="23">
        <v>11898.758574690515</v>
      </c>
      <c r="C695" s="23">
        <v>-981.75857469051516</v>
      </c>
    </row>
    <row r="696" spans="1:3">
      <c r="A696" s="23">
        <v>672</v>
      </c>
      <c r="B696" s="23">
        <v>13681.897517588748</v>
      </c>
      <c r="C696" s="23">
        <v>-1797.8975175887481</v>
      </c>
    </row>
    <row r="697" spans="1:3">
      <c r="A697" s="23">
        <v>673</v>
      </c>
      <c r="B697" s="23">
        <v>31492.348405805998</v>
      </c>
      <c r="C697" s="23">
        <v>-18362.348405805998</v>
      </c>
    </row>
    <row r="698" spans="1:3">
      <c r="A698" s="23">
        <v>674</v>
      </c>
      <c r="B698" s="23">
        <v>24895.26678857809</v>
      </c>
      <c r="C698" s="23">
        <v>-11059.26678857809</v>
      </c>
    </row>
    <row r="699" spans="1:3">
      <c r="A699" s="23">
        <v>675</v>
      </c>
      <c r="B699" s="23">
        <v>22213.972542575189</v>
      </c>
      <c r="C699" s="23">
        <v>-8597.9725425751894</v>
      </c>
    </row>
    <row r="700" spans="1:3">
      <c r="A700" s="23">
        <v>676</v>
      </c>
      <c r="B700" s="23">
        <v>22329.634959918032</v>
      </c>
      <c r="C700" s="23">
        <v>-8962.6349599180321</v>
      </c>
    </row>
    <row r="701" spans="1:3">
      <c r="A701" s="23">
        <v>677</v>
      </c>
      <c r="B701" s="23">
        <v>19527.834007026253</v>
      </c>
      <c r="C701" s="23">
        <v>-6201.8340070262529</v>
      </c>
    </row>
    <row r="702" spans="1:3">
      <c r="A702" s="23">
        <v>678</v>
      </c>
      <c r="B702" s="23">
        <v>17769.156724562941</v>
      </c>
      <c r="C702" s="23">
        <v>-4764.1567245629412</v>
      </c>
    </row>
    <row r="703" spans="1:3">
      <c r="A703" s="23">
        <v>679</v>
      </c>
      <c r="B703" s="23">
        <v>16508.080060013861</v>
      </c>
      <c r="C703" s="23">
        <v>-4225.0800600138609</v>
      </c>
    </row>
    <row r="704" spans="1:3">
      <c r="A704" s="23">
        <v>680</v>
      </c>
      <c r="B704" s="23">
        <v>15653.403256471089</v>
      </c>
      <c r="C704" s="23">
        <v>-6768.4032564710888</v>
      </c>
    </row>
    <row r="705" spans="1:3">
      <c r="A705" s="23">
        <v>681</v>
      </c>
      <c r="B705" s="23">
        <v>14973.000770233062</v>
      </c>
      <c r="C705" s="23">
        <v>-7910.0007702330622</v>
      </c>
    </row>
    <row r="706" spans="1:3">
      <c r="A706" s="23">
        <v>682</v>
      </c>
      <c r="B706" s="23">
        <v>14537.89549100771</v>
      </c>
      <c r="C706" s="23">
        <v>-8961.89549100771</v>
      </c>
    </row>
    <row r="707" spans="1:3">
      <c r="A707" s="23">
        <v>683</v>
      </c>
      <c r="B707" s="23">
        <v>14015.87324810935</v>
      </c>
      <c r="C707" s="23">
        <v>-8937.8732481093502</v>
      </c>
    </row>
    <row r="708" spans="1:3">
      <c r="A708" s="23">
        <v>684</v>
      </c>
      <c r="B708" s="23">
        <v>13772.257530030009</v>
      </c>
      <c r="C708" s="23">
        <v>-8632.2575300300086</v>
      </c>
    </row>
    <row r="709" spans="1:3">
      <c r="A709" s="23">
        <v>685</v>
      </c>
      <c r="B709" s="23">
        <v>13772.257530030009</v>
      </c>
      <c r="C709" s="23">
        <v>-8632.2575300300086</v>
      </c>
    </row>
    <row r="710" spans="1:3">
      <c r="A710" s="23">
        <v>686</v>
      </c>
      <c r="B710" s="23">
        <v>7095.1050112148096</v>
      </c>
      <c r="C710" s="23">
        <v>-837.10501121480956</v>
      </c>
    </row>
    <row r="711" spans="1:3">
      <c r="A711" s="23">
        <v>687</v>
      </c>
      <c r="B711" s="23">
        <v>10169.307171306562</v>
      </c>
      <c r="C711" s="23">
        <v>-4129.3071713065619</v>
      </c>
    </row>
    <row r="712" spans="1:3">
      <c r="A712" s="23">
        <v>688</v>
      </c>
      <c r="B712" s="23">
        <v>9099.8802097066709</v>
      </c>
      <c r="C712" s="23">
        <v>-3416.8802097066709</v>
      </c>
    </row>
    <row r="713" spans="1:3">
      <c r="A713" s="23">
        <v>689</v>
      </c>
      <c r="B713" s="23">
        <v>8700.0861980813152</v>
      </c>
      <c r="C713" s="23">
        <v>-3382.0861980813152</v>
      </c>
    </row>
    <row r="714" spans="1:3">
      <c r="A714" s="23">
        <v>690</v>
      </c>
      <c r="B714" s="23">
        <v>8358.9441218686516</v>
      </c>
      <c r="C714" s="23">
        <v>-3267.9441218686516</v>
      </c>
    </row>
    <row r="715" spans="1:3">
      <c r="A715" s="23">
        <v>691</v>
      </c>
      <c r="B715" s="23">
        <v>8083.7003976623291</v>
      </c>
      <c r="C715" s="23">
        <v>-3283.7003976623291</v>
      </c>
    </row>
    <row r="716" spans="1:3">
      <c r="A716" s="23">
        <v>692</v>
      </c>
      <c r="B716" s="23">
        <v>7881.2811584496512</v>
      </c>
      <c r="C716" s="23">
        <v>-3227.2811584496512</v>
      </c>
    </row>
    <row r="717" spans="1:3">
      <c r="A717" s="23">
        <v>693</v>
      </c>
      <c r="B717" s="23">
        <v>7739.7158044433163</v>
      </c>
      <c r="C717" s="23">
        <v>-3110.7158044433163</v>
      </c>
    </row>
    <row r="718" spans="1:3">
      <c r="A718" s="23">
        <v>694</v>
      </c>
      <c r="B718" s="23">
        <v>7629.6183147607881</v>
      </c>
      <c r="C718" s="23">
        <v>-3356.6183147607881</v>
      </c>
    </row>
    <row r="719" spans="1:3">
      <c r="A719" s="23">
        <v>695</v>
      </c>
      <c r="B719" s="23">
        <v>7535.9753953544478</v>
      </c>
      <c r="C719" s="23">
        <v>-3559.9753953544478</v>
      </c>
    </row>
    <row r="720" spans="1:3">
      <c r="A720" s="23">
        <v>696</v>
      </c>
      <c r="B720" s="23">
        <v>7452.141161392552</v>
      </c>
      <c r="C720" s="23">
        <v>-3902.141161392552</v>
      </c>
    </row>
    <row r="721" spans="1:3">
      <c r="A721" s="23">
        <v>697</v>
      </c>
      <c r="B721" s="23">
        <v>7374.4323514020834</v>
      </c>
      <c r="C721" s="23">
        <v>-4249.4323514020834</v>
      </c>
    </row>
    <row r="722" spans="1:3">
      <c r="A722" s="23">
        <v>698</v>
      </c>
      <c r="B722" s="23">
        <v>7278.7476240052674</v>
      </c>
      <c r="C722" s="23">
        <v>-4433.7476240052674</v>
      </c>
    </row>
    <row r="723" spans="1:3">
      <c r="A723" s="23">
        <v>699</v>
      </c>
      <c r="B723" s="23">
        <v>7278.7476240052674</v>
      </c>
      <c r="C723" s="23">
        <v>-4433.7476240052674</v>
      </c>
    </row>
    <row r="724" spans="1:3">
      <c r="A724" s="23">
        <v>700</v>
      </c>
      <c r="B724" s="23">
        <v>9446.6272490304455</v>
      </c>
      <c r="C724" s="23">
        <v>5255.3727509695545</v>
      </c>
    </row>
    <row r="725" spans="1:3">
      <c r="A725" s="23">
        <v>701</v>
      </c>
      <c r="B725" s="23">
        <v>9339.6124890590272</v>
      </c>
      <c r="C725" s="23">
        <v>5628.3875109409728</v>
      </c>
    </row>
    <row r="726" spans="1:3">
      <c r="A726" s="23">
        <v>702</v>
      </c>
      <c r="B726" s="23">
        <v>23527.73586036871</v>
      </c>
      <c r="C726" s="23">
        <v>-8332.7358603687098</v>
      </c>
    </row>
    <row r="727" spans="1:3">
      <c r="A727" s="23">
        <v>703</v>
      </c>
      <c r="B727" s="23">
        <v>18062.856791585131</v>
      </c>
      <c r="C727" s="23">
        <v>-3223.8567915851308</v>
      </c>
    </row>
    <row r="728" spans="1:3">
      <c r="A728" s="23">
        <v>704</v>
      </c>
      <c r="B728" s="23">
        <v>15905.426419217096</v>
      </c>
      <c r="C728" s="23">
        <v>-1590.4264192170958</v>
      </c>
    </row>
    <row r="729" spans="1:3">
      <c r="A729" s="23">
        <v>705</v>
      </c>
      <c r="B729" s="23">
        <v>14166.486613995048</v>
      </c>
      <c r="C729" s="23">
        <v>-425.48661399504817</v>
      </c>
    </row>
    <row r="730" spans="1:3">
      <c r="A730" s="23">
        <v>706</v>
      </c>
      <c r="B730" s="23">
        <v>12842.354114445976</v>
      </c>
      <c r="C730" s="23">
        <v>418.64588555402406</v>
      </c>
    </row>
    <row r="731" spans="1:3">
      <c r="A731" s="23">
        <v>707</v>
      </c>
      <c r="B731" s="23">
        <v>11899.759460960357</v>
      </c>
      <c r="C731" s="23">
        <v>1072.2405390396434</v>
      </c>
    </row>
    <row r="732" spans="1:3">
      <c r="A732" s="23">
        <v>708</v>
      </c>
      <c r="B732" s="23">
        <v>11230.927220001693</v>
      </c>
      <c r="C732" s="23">
        <v>1157.0727799983069</v>
      </c>
    </row>
    <row r="733" spans="1:3">
      <c r="A733" s="23">
        <v>709</v>
      </c>
      <c r="B733" s="23">
        <v>10707.383629973176</v>
      </c>
      <c r="C733" s="23">
        <v>325.61637002682437</v>
      </c>
    </row>
    <row r="734" spans="1:3">
      <c r="A734" s="23">
        <v>710</v>
      </c>
      <c r="B734" s="23">
        <v>10254.742823300207</v>
      </c>
      <c r="C734" s="23">
        <v>-880.74282330020651</v>
      </c>
    </row>
    <row r="735" spans="1:3">
      <c r="A735" s="23">
        <v>711</v>
      </c>
      <c r="B735" s="23">
        <v>10066.055743709749</v>
      </c>
      <c r="C735" s="23">
        <v>-2378.0557437097486</v>
      </c>
    </row>
    <row r="736" spans="1:3">
      <c r="A736" s="23">
        <v>712</v>
      </c>
      <c r="B736" s="23">
        <v>10052.804009497051</v>
      </c>
      <c r="C736" s="23">
        <v>-3389.8040094970511</v>
      </c>
    </row>
    <row r="737" spans="1:3">
      <c r="A737" s="23">
        <v>713</v>
      </c>
      <c r="B737" s="23">
        <v>10080.02811603673</v>
      </c>
      <c r="C737" s="23">
        <v>-3618.0281160367304</v>
      </c>
    </row>
    <row r="738" spans="1:3">
      <c r="A738" s="23">
        <v>714</v>
      </c>
      <c r="B738" s="23">
        <v>10080.02811603673</v>
      </c>
      <c r="C738" s="23">
        <v>-3618.0281160367304</v>
      </c>
    </row>
    <row r="739" spans="1:3">
      <c r="A739" s="23">
        <v>715</v>
      </c>
      <c r="B739" s="23">
        <v>5998.0135531165079</v>
      </c>
      <c r="C739" s="23">
        <v>-3487.0135531165079</v>
      </c>
    </row>
    <row r="740" spans="1:3">
      <c r="A740" s="23">
        <v>716</v>
      </c>
      <c r="B740" s="23">
        <v>6028.2403184657114</v>
      </c>
      <c r="C740" s="23">
        <v>-3393.2403184657114</v>
      </c>
    </row>
    <row r="741" spans="1:3">
      <c r="A741" s="23">
        <v>717</v>
      </c>
      <c r="B741" s="23">
        <v>6407.656285637102</v>
      </c>
      <c r="C741" s="23">
        <v>-3674.656285637102</v>
      </c>
    </row>
    <row r="742" spans="1:3">
      <c r="A742" s="23">
        <v>718</v>
      </c>
      <c r="B742" s="23">
        <v>6268.4129877767982</v>
      </c>
      <c r="C742" s="23">
        <v>-3405.4129877767982</v>
      </c>
    </row>
    <row r="743" spans="1:3">
      <c r="A743" s="23">
        <v>719</v>
      </c>
      <c r="B743" s="23">
        <v>6195.0280064720437</v>
      </c>
      <c r="C743" s="23">
        <v>-3345.0280064720437</v>
      </c>
    </row>
    <row r="744" spans="1:3">
      <c r="A744" s="23">
        <v>720</v>
      </c>
      <c r="B744" s="23">
        <v>6124.1652585672891</v>
      </c>
      <c r="C744" s="23">
        <v>-3434.1652585672891</v>
      </c>
    </row>
    <row r="745" spans="1:3">
      <c r="A745" s="23">
        <v>721</v>
      </c>
      <c r="B745" s="23">
        <v>6066.6343157768188</v>
      </c>
      <c r="C745" s="23">
        <v>-3559.6343157768188</v>
      </c>
    </row>
    <row r="746" spans="1:3">
      <c r="A746" s="23">
        <v>722</v>
      </c>
      <c r="B746" s="23">
        <v>6026.8390776879332</v>
      </c>
      <c r="C746" s="23">
        <v>-3691.8390776879332</v>
      </c>
    </row>
    <row r="747" spans="1:3">
      <c r="A747" s="23">
        <v>723</v>
      </c>
      <c r="B747" s="23">
        <v>6008.8631602815858</v>
      </c>
      <c r="C747" s="23">
        <v>-3895.8631602815858</v>
      </c>
    </row>
    <row r="748" spans="1:3">
      <c r="A748" s="23">
        <v>724</v>
      </c>
      <c r="B748" s="23">
        <v>5998.0535885673016</v>
      </c>
      <c r="C748" s="23">
        <v>-4092.0535885673016</v>
      </c>
    </row>
    <row r="749" spans="1:3">
      <c r="A749" s="23">
        <v>725</v>
      </c>
      <c r="B749" s="23">
        <v>5991.8881291450798</v>
      </c>
      <c r="C749" s="23">
        <v>-4328.8881291450798</v>
      </c>
    </row>
    <row r="750" spans="1:3">
      <c r="A750" s="23">
        <v>726</v>
      </c>
      <c r="B750" s="23">
        <v>6010.3444719609515</v>
      </c>
      <c r="C750" s="23">
        <v>-4471.3444719609515</v>
      </c>
    </row>
    <row r="751" spans="1:3">
      <c r="A751" s="23">
        <v>727</v>
      </c>
      <c r="B751" s="23">
        <v>6016.59000228476</v>
      </c>
      <c r="C751" s="23">
        <v>-4619.59000228476</v>
      </c>
    </row>
    <row r="752" spans="1:3" ht="15.75" thickBot="1">
      <c r="A752" s="24">
        <v>728</v>
      </c>
      <c r="B752" s="24">
        <v>6016.59000228476</v>
      </c>
      <c r="C752" s="24">
        <v>-4619.59000228476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53E7B-EC70-4263-8F0A-C0E4F5409A34}">
  <dimension ref="A1:I752"/>
  <sheetViews>
    <sheetView workbookViewId="0">
      <selection sqref="A1:I752"/>
    </sheetView>
  </sheetViews>
  <sheetFormatPr defaultRowHeight="15"/>
  <sheetData>
    <row r="1" spans="1:9">
      <c r="A1" t="s">
        <v>2235</v>
      </c>
    </row>
    <row r="2" spans="1:9" ht="15.75" thickBot="1"/>
    <row r="3" spans="1:9">
      <c r="A3" s="26" t="s">
        <v>2236</v>
      </c>
      <c r="B3" s="26"/>
    </row>
    <row r="4" spans="1:9">
      <c r="A4" s="23" t="s">
        <v>2237</v>
      </c>
      <c r="B4" s="23">
        <v>0.90335150976102663</v>
      </c>
    </row>
    <row r="5" spans="1:9">
      <c r="A5" s="23" t="s">
        <v>2238</v>
      </c>
      <c r="B5" s="23">
        <v>0.81604395018752618</v>
      </c>
    </row>
    <row r="6" spans="1:9">
      <c r="A6" s="23" t="s">
        <v>2239</v>
      </c>
      <c r="B6" s="23">
        <v>0.81579056719880372</v>
      </c>
    </row>
    <row r="7" spans="1:9">
      <c r="A7" s="23" t="s">
        <v>2234</v>
      </c>
      <c r="B7" s="23">
        <v>3693.4260354335615</v>
      </c>
    </row>
    <row r="8" spans="1:9" ht="15.75" thickBot="1">
      <c r="A8" s="24" t="s">
        <v>2240</v>
      </c>
      <c r="B8" s="24">
        <v>728</v>
      </c>
    </row>
    <row r="10" spans="1:9" ht="15.75" thickBot="1">
      <c r="A10" t="s">
        <v>2241</v>
      </c>
    </row>
    <row r="11" spans="1:9">
      <c r="A11" s="25"/>
      <c r="B11" s="25" t="s">
        <v>2245</v>
      </c>
      <c r="C11" s="25" t="s">
        <v>2246</v>
      </c>
      <c r="D11" s="25" t="s">
        <v>2247</v>
      </c>
      <c r="E11" s="25" t="s">
        <v>2248</v>
      </c>
      <c r="F11" s="25" t="s">
        <v>2249</v>
      </c>
    </row>
    <row r="12" spans="1:9">
      <c r="A12" s="23" t="s">
        <v>2242</v>
      </c>
      <c r="B12" s="23">
        <v>1</v>
      </c>
      <c r="C12" s="23">
        <v>43933409403.203888</v>
      </c>
      <c r="D12" s="23">
        <v>43933409403.203888</v>
      </c>
      <c r="E12" s="23">
        <v>3220.5948564349451</v>
      </c>
      <c r="F12" s="23">
        <v>4.0414790779160695E-269</v>
      </c>
    </row>
    <row r="13" spans="1:9">
      <c r="A13" s="23" t="s">
        <v>2243</v>
      </c>
      <c r="B13" s="23">
        <v>726</v>
      </c>
      <c r="C13" s="23">
        <v>9903653408.3126144</v>
      </c>
      <c r="D13" s="23">
        <v>13641395.879218478</v>
      </c>
      <c r="E13" s="23"/>
      <c r="F13" s="23"/>
    </row>
    <row r="14" spans="1:9" ht="15.75" thickBot="1">
      <c r="A14" s="24" t="s">
        <v>2070</v>
      </c>
      <c r="B14" s="24">
        <v>727</v>
      </c>
      <c r="C14" s="24">
        <v>53837062811.516502</v>
      </c>
      <c r="D14" s="24"/>
      <c r="E14" s="24"/>
      <c r="F14" s="24"/>
    </row>
    <row r="15" spans="1:9" ht="15.75" thickBot="1"/>
    <row r="16" spans="1:9">
      <c r="A16" s="25"/>
      <c r="B16" s="25" t="s">
        <v>2250</v>
      </c>
      <c r="C16" s="25" t="s">
        <v>2234</v>
      </c>
      <c r="D16" s="25" t="s">
        <v>2251</v>
      </c>
      <c r="E16" s="25" t="s">
        <v>2252</v>
      </c>
      <c r="F16" s="25" t="s">
        <v>2253</v>
      </c>
      <c r="G16" s="25" t="s">
        <v>2254</v>
      </c>
      <c r="H16" s="25" t="s">
        <v>2255</v>
      </c>
      <c r="I16" s="25" t="s">
        <v>2256</v>
      </c>
    </row>
    <row r="17" spans="1:9">
      <c r="A17" s="23" t="s">
        <v>2244</v>
      </c>
      <c r="B17" s="23">
        <v>809.89233937158042</v>
      </c>
      <c r="C17" s="23">
        <v>156.83927193064127</v>
      </c>
      <c r="D17" s="23">
        <v>5.1638363874179261</v>
      </c>
      <c r="E17" s="23">
        <v>3.1277023230553146E-7</v>
      </c>
      <c r="F17" s="23">
        <v>501.97968747239958</v>
      </c>
      <c r="G17" s="23">
        <v>1117.8049912707613</v>
      </c>
      <c r="H17" s="23">
        <v>501.97968747239958</v>
      </c>
      <c r="I17" s="23">
        <v>1117.8049912707613</v>
      </c>
    </row>
    <row r="18" spans="1:9" ht="15.75" thickBot="1">
      <c r="A18" s="24" t="s">
        <v>2003</v>
      </c>
      <c r="B18" s="24">
        <v>1.7285641450878814E-2</v>
      </c>
      <c r="C18" s="24">
        <v>3.045912708124527E-4</v>
      </c>
      <c r="D18" s="24">
        <v>56.750285078005987</v>
      </c>
      <c r="E18" s="24">
        <v>4.0414790779146916E-269</v>
      </c>
      <c r="F18" s="24">
        <v>1.6687656617190735E-2</v>
      </c>
      <c r="G18" s="24">
        <v>1.7883626284566894E-2</v>
      </c>
      <c r="H18" s="24">
        <v>1.6687656617190735E-2</v>
      </c>
      <c r="I18" s="24">
        <v>1.7883626284566894E-2</v>
      </c>
    </row>
    <row r="22" spans="1:9">
      <c r="A22" t="s">
        <v>2257</v>
      </c>
    </row>
    <row r="23" spans="1:9" ht="15.75" thickBot="1"/>
    <row r="24" spans="1:9">
      <c r="A24" s="25" t="s">
        <v>2258</v>
      </c>
      <c r="B24" s="25" t="s">
        <v>2597</v>
      </c>
      <c r="C24" s="25" t="s">
        <v>2259</v>
      </c>
    </row>
    <row r="25" spans="1:9">
      <c r="A25" s="23">
        <v>1</v>
      </c>
      <c r="B25" s="23">
        <v>827.16069518100835</v>
      </c>
      <c r="C25" s="23">
        <v>-813.16069518100835</v>
      </c>
    </row>
    <row r="26" spans="1:9">
      <c r="A26" s="23">
        <v>2</v>
      </c>
      <c r="B26" s="23">
        <v>932.06725314639186</v>
      </c>
      <c r="C26" s="23">
        <v>-660.06725314639186</v>
      </c>
    </row>
    <row r="27" spans="1:9">
      <c r="A27" s="23">
        <v>3</v>
      </c>
      <c r="B27" s="23">
        <v>1120.204174697757</v>
      </c>
      <c r="C27" s="23">
        <v>-490.20417469775703</v>
      </c>
    </row>
    <row r="28" spans="1:9">
      <c r="A28" s="23">
        <v>4</v>
      </c>
      <c r="B28" s="23">
        <v>1467.5245683702649</v>
      </c>
      <c r="C28" s="23">
        <v>-517.52456837026489</v>
      </c>
    </row>
    <row r="29" spans="1:9">
      <c r="A29" s="23">
        <v>5</v>
      </c>
      <c r="B29" s="23">
        <v>2326.2406643670229</v>
      </c>
      <c r="C29" s="23">
        <v>-746.24066436702287</v>
      </c>
    </row>
    <row r="30" spans="1:9">
      <c r="A30" s="23">
        <v>6</v>
      </c>
      <c r="B30" s="23">
        <v>2988.8857293864621</v>
      </c>
      <c r="C30" s="23">
        <v>-806.88572938646212</v>
      </c>
    </row>
    <row r="31" spans="1:9">
      <c r="A31" s="23">
        <v>7</v>
      </c>
      <c r="B31" s="23">
        <v>3483.9983574639837</v>
      </c>
      <c r="C31" s="23">
        <v>-943.99835746398367</v>
      </c>
    </row>
    <row r="32" spans="1:9">
      <c r="A32" s="23">
        <v>8</v>
      </c>
      <c r="B32" s="23">
        <v>4133.6619057538137</v>
      </c>
      <c r="C32" s="23">
        <v>-1166.6619057538137</v>
      </c>
    </row>
    <row r="33" spans="1:3">
      <c r="A33" s="23">
        <v>9</v>
      </c>
      <c r="B33" s="23">
        <v>5123.0747367606655</v>
      </c>
      <c r="C33" s="23">
        <v>-1545.0747367606655</v>
      </c>
    </row>
    <row r="34" spans="1:3">
      <c r="A34" s="23">
        <v>10</v>
      </c>
      <c r="B34" s="23">
        <v>7053.9154581067314</v>
      </c>
      <c r="C34" s="23">
        <v>-2226.9154581067314</v>
      </c>
    </row>
    <row r="35" spans="1:3">
      <c r="A35" s="23">
        <v>11</v>
      </c>
      <c r="B35" s="23">
        <v>8755.0472902120673</v>
      </c>
      <c r="C35" s="23">
        <v>-1067.0472902120673</v>
      </c>
    </row>
    <row r="36" spans="1:3">
      <c r="A36" s="23">
        <v>12</v>
      </c>
      <c r="B36" s="23">
        <v>9336.0695563004556</v>
      </c>
      <c r="C36" s="23">
        <v>592.93044369954441</v>
      </c>
    </row>
    <row r="37" spans="1:3">
      <c r="A37" s="23">
        <v>13</v>
      </c>
      <c r="B37" s="23">
        <v>9718.7045154571097</v>
      </c>
      <c r="C37" s="23">
        <v>835.29548454289034</v>
      </c>
    </row>
    <row r="38" spans="1:3">
      <c r="A38" s="23">
        <v>14</v>
      </c>
      <c r="B38" s="23">
        <v>9914.3606910396084</v>
      </c>
      <c r="C38" s="23">
        <v>939.63930896039165</v>
      </c>
    </row>
    <row r="39" spans="1:3">
      <c r="A39" s="23">
        <v>15</v>
      </c>
      <c r="B39" s="23">
        <v>812.19132968454733</v>
      </c>
      <c r="C39" s="23">
        <v>-810.19132968454733</v>
      </c>
    </row>
    <row r="40" spans="1:3">
      <c r="A40" s="23">
        <v>16</v>
      </c>
      <c r="B40" s="23">
        <v>815.99417080374064</v>
      </c>
      <c r="C40" s="23">
        <v>-808.99417080374064</v>
      </c>
    </row>
    <row r="41" spans="1:3">
      <c r="A41" s="23">
        <v>17</v>
      </c>
      <c r="B41" s="23">
        <v>817.9993052120426</v>
      </c>
      <c r="C41" s="23">
        <v>-809.9993052120426</v>
      </c>
    </row>
    <row r="42" spans="1:3">
      <c r="A42" s="23">
        <v>18</v>
      </c>
      <c r="B42" s="23">
        <v>829.45968549397526</v>
      </c>
      <c r="C42" s="23">
        <v>-817.45968549397526</v>
      </c>
    </row>
    <row r="43" spans="1:3">
      <c r="A43" s="23">
        <v>19</v>
      </c>
      <c r="B43" s="23">
        <v>873.41707170356005</v>
      </c>
      <c r="C43" s="23">
        <v>-852.41707170356005</v>
      </c>
    </row>
    <row r="44" spans="1:3">
      <c r="A44" s="23">
        <v>20</v>
      </c>
      <c r="B44" s="23">
        <v>914.90261118566923</v>
      </c>
      <c r="C44" s="23">
        <v>-880.90261118566923</v>
      </c>
    </row>
    <row r="45" spans="1:3">
      <c r="A45" s="23">
        <v>21</v>
      </c>
      <c r="B45" s="23">
        <v>960.3984194843822</v>
      </c>
      <c r="C45" s="23">
        <v>-908.3984194843822</v>
      </c>
    </row>
    <row r="46" spans="1:3">
      <c r="A46" s="23">
        <v>22</v>
      </c>
      <c r="B46" s="23">
        <v>1090.7321560240084</v>
      </c>
      <c r="C46" s="23">
        <v>-1013.7321560240084</v>
      </c>
    </row>
    <row r="47" spans="1:3">
      <c r="A47" s="23">
        <v>23</v>
      </c>
      <c r="B47" s="23">
        <v>1370.0681218702102</v>
      </c>
      <c r="C47" s="23">
        <v>-1255.0681218702102</v>
      </c>
    </row>
    <row r="48" spans="1:3">
      <c r="A48" s="23">
        <v>24</v>
      </c>
      <c r="B48" s="23">
        <v>1617.8232207856563</v>
      </c>
      <c r="C48" s="23">
        <v>-1419.8232207856563</v>
      </c>
    </row>
    <row r="49" spans="1:3">
      <c r="A49" s="23">
        <v>25</v>
      </c>
      <c r="B49" s="23">
        <v>1743.0576930972732</v>
      </c>
      <c r="C49" s="23">
        <v>-1490.0576930972732</v>
      </c>
    </row>
    <row r="50" spans="1:3">
      <c r="A50" s="23">
        <v>26</v>
      </c>
      <c r="B50" s="23">
        <v>1809.7975547391163</v>
      </c>
      <c r="C50" s="23">
        <v>-1530.7975547391163</v>
      </c>
    </row>
    <row r="51" spans="1:3">
      <c r="A51" s="23">
        <v>27</v>
      </c>
      <c r="B51" s="23">
        <v>1891.2647828971083</v>
      </c>
      <c r="C51" s="23">
        <v>-1592.2647828971083</v>
      </c>
    </row>
    <row r="52" spans="1:3">
      <c r="A52" s="23">
        <v>28</v>
      </c>
      <c r="B52" s="23">
        <v>1969.8280232913523</v>
      </c>
      <c r="C52" s="23">
        <v>-1639.8280232913523</v>
      </c>
    </row>
    <row r="53" spans="1:3">
      <c r="A53" s="23">
        <v>29</v>
      </c>
      <c r="B53" s="23">
        <v>809.90962501303125</v>
      </c>
      <c r="C53" s="23">
        <v>-809.90962501303125</v>
      </c>
    </row>
    <row r="54" spans="1:3">
      <c r="A54" s="23">
        <v>30</v>
      </c>
      <c r="B54" s="23">
        <v>809.90962501303125</v>
      </c>
      <c r="C54" s="23">
        <v>-809.90962501303125</v>
      </c>
    </row>
    <row r="55" spans="1:3">
      <c r="A55" s="23">
        <v>31</v>
      </c>
      <c r="B55" s="23">
        <v>832.32910197482113</v>
      </c>
      <c r="C55" s="23">
        <v>-808.32910197482113</v>
      </c>
    </row>
    <row r="56" spans="1:3">
      <c r="A56" s="23">
        <v>32</v>
      </c>
      <c r="B56" s="23">
        <v>942.09292518790153</v>
      </c>
      <c r="C56" s="23">
        <v>-622.09292518790153</v>
      </c>
    </row>
    <row r="57" spans="1:3">
      <c r="A57" s="23">
        <v>33</v>
      </c>
      <c r="B57" s="23">
        <v>1154.4988873363004</v>
      </c>
      <c r="C57" s="23">
        <v>-248.49888733630041</v>
      </c>
    </row>
    <row r="58" spans="1:3">
      <c r="A58" s="23">
        <v>34</v>
      </c>
      <c r="B58" s="23">
        <v>2182.3549849299075</v>
      </c>
      <c r="C58" s="23">
        <v>-537.35498492990746</v>
      </c>
    </row>
    <row r="59" spans="1:3">
      <c r="A59" s="23">
        <v>35</v>
      </c>
      <c r="B59" s="23">
        <v>3819.4608011011892</v>
      </c>
      <c r="C59" s="23">
        <v>-124.46080110118919</v>
      </c>
    </row>
    <row r="60" spans="1:3">
      <c r="A60" s="23">
        <v>36</v>
      </c>
      <c r="B60" s="23">
        <v>4299.2756364946836</v>
      </c>
      <c r="C60" s="23">
        <v>731.72436350531643</v>
      </c>
    </row>
    <row r="61" spans="1:3">
      <c r="A61" s="23">
        <v>37</v>
      </c>
      <c r="B61" s="23">
        <v>4586.9951384445612</v>
      </c>
      <c r="C61" s="23">
        <v>1067.0048615554388</v>
      </c>
    </row>
    <row r="62" spans="1:3">
      <c r="A62" s="23">
        <v>38</v>
      </c>
      <c r="B62" s="23">
        <v>5061.5032819126354</v>
      </c>
      <c r="C62" s="23">
        <v>917.49671808736457</v>
      </c>
    </row>
    <row r="63" spans="1:3">
      <c r="A63" s="23">
        <v>39</v>
      </c>
      <c r="B63" s="23">
        <v>6463.0922333156932</v>
      </c>
      <c r="C63" s="23">
        <v>176.90776668430681</v>
      </c>
    </row>
    <row r="64" spans="1:3">
      <c r="A64" s="23">
        <v>40</v>
      </c>
      <c r="B64" s="23">
        <v>9864.6126149439806</v>
      </c>
      <c r="C64" s="23">
        <v>-985.61261494398059</v>
      </c>
    </row>
    <row r="65" spans="1:3">
      <c r="A65" s="23">
        <v>41</v>
      </c>
      <c r="B65" s="23">
        <v>13922.365088613427</v>
      </c>
      <c r="C65" s="23">
        <v>-802.36508861342736</v>
      </c>
    </row>
    <row r="66" spans="1:3">
      <c r="A66" s="23">
        <v>42</v>
      </c>
      <c r="B66" s="23">
        <v>14936.271673556177</v>
      </c>
      <c r="C66" s="23">
        <v>1043.7283264438229</v>
      </c>
    </row>
    <row r="67" spans="1:3">
      <c r="A67" s="23">
        <v>43</v>
      </c>
      <c r="B67" s="23">
        <v>15361.135454777326</v>
      </c>
      <c r="C67" s="23">
        <v>1605.8645452226738</v>
      </c>
    </row>
    <row r="68" spans="1:3">
      <c r="A68" s="23">
        <v>44</v>
      </c>
      <c r="B68" s="23">
        <v>15678.465260532561</v>
      </c>
      <c r="C68" s="23">
        <v>1597.5347394674391</v>
      </c>
    </row>
    <row r="69" spans="1:3">
      <c r="A69" s="23">
        <v>45</v>
      </c>
      <c r="B69" s="23">
        <v>819.64144114987607</v>
      </c>
      <c r="C69" s="23">
        <v>-811.64144114987607</v>
      </c>
    </row>
    <row r="70" spans="1:3">
      <c r="A70" s="23">
        <v>46</v>
      </c>
      <c r="B70" s="23">
        <v>866.6065289719138</v>
      </c>
      <c r="C70" s="23">
        <v>-805.6065289719138</v>
      </c>
    </row>
    <row r="71" spans="1:3">
      <c r="A71" s="23">
        <v>47</v>
      </c>
      <c r="B71" s="23">
        <v>935.26509681480445</v>
      </c>
      <c r="C71" s="23">
        <v>-802.26509681480445</v>
      </c>
    </row>
    <row r="72" spans="1:3">
      <c r="A72" s="23">
        <v>48</v>
      </c>
      <c r="B72" s="23">
        <v>1169.0361117964894</v>
      </c>
      <c r="C72" s="23">
        <v>-899.03611179648942</v>
      </c>
    </row>
    <row r="73" spans="1:3">
      <c r="A73" s="23">
        <v>49</v>
      </c>
      <c r="B73" s="23">
        <v>1544.7222430898896</v>
      </c>
      <c r="C73" s="23">
        <v>-1091.7222430898896</v>
      </c>
    </row>
    <row r="74" spans="1:3">
      <c r="A74" s="23">
        <v>50</v>
      </c>
      <c r="B74" s="23">
        <v>1868.1884515601851</v>
      </c>
      <c r="C74" s="23">
        <v>-1071.1884515601851</v>
      </c>
    </row>
    <row r="75" spans="1:3">
      <c r="A75" s="23">
        <v>51</v>
      </c>
      <c r="B75" s="23">
        <v>2256.6486718857846</v>
      </c>
      <c r="C75" s="23">
        <v>-887.64867188578455</v>
      </c>
    </row>
    <row r="76" spans="1:3">
      <c r="A76" s="23">
        <v>52</v>
      </c>
      <c r="B76" s="23">
        <v>2749.1684537456749</v>
      </c>
      <c r="C76" s="23">
        <v>-824.16845374567492</v>
      </c>
    </row>
    <row r="77" spans="1:3">
      <c r="A77" s="23">
        <v>53</v>
      </c>
      <c r="B77" s="23">
        <v>3529.9435924404197</v>
      </c>
      <c r="C77" s="23">
        <v>-1027.9435924404197</v>
      </c>
    </row>
    <row r="78" spans="1:3">
      <c r="A78" s="23">
        <v>54</v>
      </c>
      <c r="B78" s="23">
        <v>4701.5470843395351</v>
      </c>
      <c r="C78" s="23">
        <v>-1025.5470843395351</v>
      </c>
    </row>
    <row r="79" spans="1:3">
      <c r="A79" s="23">
        <v>55</v>
      </c>
      <c r="B79" s="23">
        <v>5913.7891192896659</v>
      </c>
      <c r="C79" s="23">
        <v>-1045.7891192896659</v>
      </c>
    </row>
    <row r="80" spans="1:3">
      <c r="A80" s="23">
        <v>56</v>
      </c>
      <c r="B80" s="23">
        <v>6383.0424277566735</v>
      </c>
      <c r="C80" s="23">
        <v>-1140.0424277566735</v>
      </c>
    </row>
    <row r="81" spans="1:3">
      <c r="A81" s="23">
        <v>57</v>
      </c>
      <c r="B81" s="23">
        <v>6521.0337034590393</v>
      </c>
      <c r="C81" s="23">
        <v>-895.03370345903932</v>
      </c>
    </row>
    <row r="82" spans="1:3">
      <c r="A82" s="23">
        <v>58</v>
      </c>
      <c r="B82" s="23">
        <v>6600.5476541330818</v>
      </c>
      <c r="C82" s="23">
        <v>-875.54765413308178</v>
      </c>
    </row>
    <row r="83" spans="1:3">
      <c r="A83" s="23">
        <v>59</v>
      </c>
      <c r="B83" s="23">
        <v>809.94419629593301</v>
      </c>
      <c r="C83" s="23">
        <v>-809.94419629593301</v>
      </c>
    </row>
    <row r="84" spans="1:3">
      <c r="A84" s="23">
        <v>60</v>
      </c>
      <c r="B84" s="23">
        <v>810.37633733220503</v>
      </c>
      <c r="C84" s="23">
        <v>-810.37633733220503</v>
      </c>
    </row>
    <row r="85" spans="1:3">
      <c r="A85" s="23">
        <v>61</v>
      </c>
      <c r="B85" s="23">
        <v>958.2549999444733</v>
      </c>
      <c r="C85" s="23">
        <v>-774.2549999444733</v>
      </c>
    </row>
    <row r="86" spans="1:3">
      <c r="A86" s="23">
        <v>62</v>
      </c>
      <c r="B86" s="23">
        <v>1682.2986633974342</v>
      </c>
      <c r="C86" s="23">
        <v>374.70133660256579</v>
      </c>
    </row>
    <row r="87" spans="1:3">
      <c r="A87" s="23">
        <v>63</v>
      </c>
      <c r="B87" s="23">
        <v>2765.1403864462864</v>
      </c>
      <c r="C87" s="23">
        <v>1476.8596135537136</v>
      </c>
    </row>
    <row r="88" spans="1:3">
      <c r="A88" s="23">
        <v>64</v>
      </c>
      <c r="B88" s="23">
        <v>4822.8058591174504</v>
      </c>
      <c r="C88" s="23">
        <v>1260.1941408825496</v>
      </c>
    </row>
    <row r="89" spans="1:3">
      <c r="A89" s="23">
        <v>65</v>
      </c>
      <c r="B89" s="23">
        <v>9492.0033278288356</v>
      </c>
      <c r="C89" s="23">
        <v>-270.00332782883561</v>
      </c>
    </row>
    <row r="90" spans="1:3">
      <c r="A90" s="23">
        <v>66</v>
      </c>
      <c r="B90" s="23">
        <v>13126.62058442222</v>
      </c>
      <c r="C90" s="23">
        <v>-106.62058442222042</v>
      </c>
    </row>
    <row r="91" spans="1:3">
      <c r="A91" s="23">
        <v>67</v>
      </c>
      <c r="B91" s="23">
        <v>15003.564675724447</v>
      </c>
      <c r="C91" s="23">
        <v>894.43532427555328</v>
      </c>
    </row>
    <row r="92" spans="1:3">
      <c r="A92" s="23">
        <v>68</v>
      </c>
      <c r="B92" s="23">
        <v>16976.253935023091</v>
      </c>
      <c r="C92" s="23">
        <v>684.74606497690911</v>
      </c>
    </row>
    <row r="93" spans="1:3">
      <c r="A93" s="23">
        <v>69</v>
      </c>
      <c r="B93" s="23">
        <v>22195.549657267242</v>
      </c>
      <c r="C93" s="23">
        <v>-2986.5496572672419</v>
      </c>
    </row>
    <row r="94" spans="1:3">
      <c r="A94" s="23">
        <v>70</v>
      </c>
      <c r="B94" s="23">
        <v>40701.159824824732</v>
      </c>
      <c r="C94" s="23">
        <v>-14736.159824824732</v>
      </c>
    </row>
    <row r="95" spans="1:3">
      <c r="A95" s="23">
        <v>71</v>
      </c>
      <c r="B95" s="23">
        <v>58266.794095924881</v>
      </c>
      <c r="C95" s="23">
        <v>-17338.794095924881</v>
      </c>
    </row>
    <row r="96" spans="1:3">
      <c r="A96" s="23">
        <v>72</v>
      </c>
      <c r="B96" s="23">
        <v>62510.280786984025</v>
      </c>
      <c r="C96" s="23">
        <v>-10297.280786984025</v>
      </c>
    </row>
    <row r="97" spans="1:3">
      <c r="A97" s="23">
        <v>73</v>
      </c>
      <c r="B97" s="23">
        <v>64229.527971329881</v>
      </c>
      <c r="C97" s="23">
        <v>-4993.5279713298805</v>
      </c>
    </row>
    <row r="98" spans="1:3">
      <c r="A98" s="23">
        <v>74</v>
      </c>
      <c r="B98" s="23">
        <v>65392.454071220658</v>
      </c>
      <c r="C98" s="23">
        <v>-3912.4540712206581</v>
      </c>
    </row>
    <row r="99" spans="1:3">
      <c r="A99" s="23">
        <v>75</v>
      </c>
      <c r="B99" s="23">
        <v>861.57640730970809</v>
      </c>
      <c r="C99" s="23">
        <v>-792.57640730970809</v>
      </c>
    </row>
    <row r="100" spans="1:3">
      <c r="A100" s="23">
        <v>76</v>
      </c>
      <c r="B100" s="23">
        <v>1072.7550889150946</v>
      </c>
      <c r="C100" s="23">
        <v>-297.75508891509457</v>
      </c>
    </row>
    <row r="101" spans="1:3">
      <c r="A101" s="23">
        <v>77</v>
      </c>
      <c r="B101" s="23">
        <v>1265.6109905825494</v>
      </c>
      <c r="C101" s="23">
        <v>179.38900941745055</v>
      </c>
    </row>
    <row r="102" spans="1:3">
      <c r="A102" s="23">
        <v>78</v>
      </c>
      <c r="B102" s="23">
        <v>1375.0982435324158</v>
      </c>
      <c r="C102" s="23">
        <v>314.90175646758416</v>
      </c>
    </row>
    <row r="103" spans="1:3">
      <c r="A103" s="23">
        <v>79</v>
      </c>
      <c r="B103" s="23">
        <v>1621.418634207439</v>
      </c>
      <c r="C103" s="23">
        <v>219.58136579256097</v>
      </c>
    </row>
    <row r="104" spans="1:3">
      <c r="A104" s="23">
        <v>80</v>
      </c>
      <c r="B104" s="23">
        <v>1808.9505583080231</v>
      </c>
      <c r="C104" s="23">
        <v>143.04944169197688</v>
      </c>
    </row>
    <row r="105" spans="1:3">
      <c r="A105" s="23">
        <v>81</v>
      </c>
      <c r="B105" s="23">
        <v>2038.7285901145553</v>
      </c>
      <c r="C105" s="23">
        <v>22.271409885444655</v>
      </c>
    </row>
    <row r="106" spans="1:3">
      <c r="A106" s="23">
        <v>82</v>
      </c>
      <c r="B106" s="23">
        <v>2674.0450560001555</v>
      </c>
      <c r="C106" s="23">
        <v>-365.04505600015545</v>
      </c>
    </row>
    <row r="107" spans="1:3">
      <c r="A107" s="23">
        <v>83</v>
      </c>
      <c r="B107" s="23">
        <v>4863.4098308855646</v>
      </c>
      <c r="C107" s="23">
        <v>-1803.4098308855646</v>
      </c>
    </row>
    <row r="108" spans="1:3">
      <c r="A108" s="23">
        <v>84</v>
      </c>
      <c r="B108" s="23">
        <v>6610.5906118160419</v>
      </c>
      <c r="C108" s="23">
        <v>-1731.5906118160419</v>
      </c>
    </row>
    <row r="109" spans="1:3">
      <c r="A109" s="23">
        <v>85</v>
      </c>
      <c r="B109" s="23">
        <v>7674.6774138906912</v>
      </c>
      <c r="C109" s="23">
        <v>-1963.6774138906912</v>
      </c>
    </row>
    <row r="110" spans="1:3">
      <c r="A110" s="23">
        <v>86</v>
      </c>
      <c r="B110" s="23">
        <v>8259.4852354568229</v>
      </c>
      <c r="C110" s="23">
        <v>-2214.4852354568229</v>
      </c>
    </row>
    <row r="111" spans="1:3">
      <c r="A111" s="23">
        <v>87</v>
      </c>
      <c r="B111" s="23">
        <v>8843.9473441939372</v>
      </c>
      <c r="C111" s="23">
        <v>-2668.9473441939372</v>
      </c>
    </row>
    <row r="112" spans="1:3">
      <c r="A112" s="23">
        <v>88</v>
      </c>
      <c r="B112" s="23">
        <v>9592.8650456947144</v>
      </c>
      <c r="C112" s="23">
        <v>-3190.8650456947144</v>
      </c>
    </row>
    <row r="113" spans="1:3">
      <c r="A113" s="23">
        <v>89</v>
      </c>
      <c r="B113" s="23">
        <v>863.96182582992935</v>
      </c>
      <c r="C113" s="23">
        <v>-794.96182582992935</v>
      </c>
    </row>
    <row r="114" spans="1:3">
      <c r="A114" s="23">
        <v>90</v>
      </c>
      <c r="B114" s="23">
        <v>1288.7046075609237</v>
      </c>
      <c r="C114" s="23">
        <v>968.29539243907629</v>
      </c>
    </row>
    <row r="115" spans="1:3">
      <c r="A115" s="23">
        <v>91</v>
      </c>
      <c r="B115" s="23">
        <v>1539.3636942401172</v>
      </c>
      <c r="C115" s="23">
        <v>2404.6363057598828</v>
      </c>
    </row>
    <row r="116" spans="1:3">
      <c r="A116" s="23">
        <v>92</v>
      </c>
      <c r="B116" s="23">
        <v>1613.9166658177576</v>
      </c>
      <c r="C116" s="23">
        <v>2708.0833341822427</v>
      </c>
    </row>
    <row r="117" spans="1:3">
      <c r="A117" s="23">
        <v>93</v>
      </c>
      <c r="B117" s="23">
        <v>1670.890140039854</v>
      </c>
      <c r="C117" s="23">
        <v>2761.109859960146</v>
      </c>
    </row>
    <row r="118" spans="1:3">
      <c r="A118" s="23">
        <v>94</v>
      </c>
      <c r="B118" s="23">
        <v>1723.9397736526012</v>
      </c>
      <c r="C118" s="23">
        <v>2741.0602263473988</v>
      </c>
    </row>
    <row r="119" spans="1:3">
      <c r="A119" s="23">
        <v>95</v>
      </c>
      <c r="B119" s="23">
        <v>1804.6810048696561</v>
      </c>
      <c r="C119" s="23">
        <v>2703.3189951303439</v>
      </c>
    </row>
    <row r="120" spans="1:3">
      <c r="A120" s="23">
        <v>96</v>
      </c>
      <c r="B120" s="23">
        <v>2040.7510101643081</v>
      </c>
      <c r="C120" s="23">
        <v>2575.2489898356916</v>
      </c>
    </row>
    <row r="121" spans="1:3">
      <c r="A121" s="23">
        <v>97</v>
      </c>
      <c r="B121" s="23">
        <v>2837.4116533524111</v>
      </c>
      <c r="C121" s="23">
        <v>2182.5883466475889</v>
      </c>
    </row>
    <row r="122" spans="1:3">
      <c r="A122" s="23">
        <v>98</v>
      </c>
      <c r="B122" s="23">
        <v>4019.9742419313834</v>
      </c>
      <c r="C122" s="23">
        <v>1975.0257580686166</v>
      </c>
    </row>
    <row r="123" spans="1:3">
      <c r="A123" s="23">
        <v>99</v>
      </c>
      <c r="B123" s="23">
        <v>5131.7002718446538</v>
      </c>
      <c r="C123" s="23">
        <v>1914.2997281553462</v>
      </c>
    </row>
    <row r="124" spans="1:3">
      <c r="A124" s="23">
        <v>100</v>
      </c>
      <c r="B124" s="23">
        <v>5648.9385209793008</v>
      </c>
      <c r="C124" s="23">
        <v>1973.0614790206992</v>
      </c>
    </row>
    <row r="125" spans="1:3">
      <c r="A125" s="23">
        <v>101</v>
      </c>
      <c r="B125" s="23">
        <v>6183.790838752393</v>
      </c>
      <c r="C125" s="23">
        <v>1702.209161247607</v>
      </c>
    </row>
    <row r="126" spans="1:3">
      <c r="A126" s="23">
        <v>102</v>
      </c>
      <c r="B126" s="23">
        <v>6641.0306264110395</v>
      </c>
      <c r="C126" s="23">
        <v>1425.9693735889605</v>
      </c>
    </row>
    <row r="127" spans="1:3">
      <c r="A127" s="23">
        <v>103</v>
      </c>
      <c r="B127" s="23">
        <v>815.40645899441074</v>
      </c>
      <c r="C127" s="23">
        <v>-805.40645899441074</v>
      </c>
    </row>
    <row r="128" spans="1:3">
      <c r="A128" s="23">
        <v>104</v>
      </c>
      <c r="B128" s="23">
        <v>891.72256600004073</v>
      </c>
      <c r="C128" s="23">
        <v>-739.72256600004073</v>
      </c>
    </row>
    <row r="129" spans="1:3">
      <c r="A129" s="23">
        <v>105</v>
      </c>
      <c r="B129" s="23">
        <v>974.07136187202741</v>
      </c>
      <c r="C129" s="23">
        <v>-608.07136187202741</v>
      </c>
    </row>
    <row r="130" spans="1:3">
      <c r="A130" s="23">
        <v>106</v>
      </c>
      <c r="B130" s="23">
        <v>1008.227789378964</v>
      </c>
      <c r="C130" s="23">
        <v>-499.22778937896396</v>
      </c>
    </row>
    <row r="131" spans="1:3">
      <c r="A131" s="23">
        <v>107</v>
      </c>
      <c r="B131" s="23">
        <v>1065.5124051471764</v>
      </c>
      <c r="C131" s="23">
        <v>-480.51240514717642</v>
      </c>
    </row>
    <row r="132" spans="1:3">
      <c r="A132" s="23">
        <v>108</v>
      </c>
      <c r="B132" s="23">
        <v>1111.1637842189473</v>
      </c>
      <c r="C132" s="23">
        <v>-506.16378421894728</v>
      </c>
    </row>
    <row r="133" spans="1:3">
      <c r="A133" s="23">
        <v>109</v>
      </c>
      <c r="B133" s="23">
        <v>1166.2012665985453</v>
      </c>
      <c r="C133" s="23">
        <v>-530.20126659854532</v>
      </c>
    </row>
    <row r="134" spans="1:3">
      <c r="A134" s="23">
        <v>110</v>
      </c>
      <c r="B134" s="23">
        <v>1241.1863792124577</v>
      </c>
      <c r="C134" s="23">
        <v>-533.18637921245772</v>
      </c>
    </row>
    <row r="135" spans="1:3">
      <c r="A135" s="23">
        <v>111</v>
      </c>
      <c r="B135" s="23">
        <v>1426.1945996612137</v>
      </c>
      <c r="C135" s="23">
        <v>-654.19459966121372</v>
      </c>
    </row>
    <row r="136" spans="1:3">
      <c r="A136" s="23">
        <v>112</v>
      </c>
      <c r="B136" s="23">
        <v>1803.0561545732735</v>
      </c>
      <c r="C136" s="23">
        <v>-877.05615457327349</v>
      </c>
    </row>
    <row r="137" spans="1:3">
      <c r="A137" s="23">
        <v>113</v>
      </c>
      <c r="B137" s="23">
        <v>2159.39965308314</v>
      </c>
      <c r="C137" s="23">
        <v>-1069.39965308314</v>
      </c>
    </row>
    <row r="138" spans="1:3">
      <c r="A138" s="23">
        <v>114</v>
      </c>
      <c r="B138" s="23">
        <v>2310.2687316664105</v>
      </c>
      <c r="C138" s="23">
        <v>-888.26873166641053</v>
      </c>
    </row>
    <row r="139" spans="1:3">
      <c r="A139" s="23">
        <v>115</v>
      </c>
      <c r="B139" s="23">
        <v>2448.6057201977937</v>
      </c>
      <c r="C139" s="23">
        <v>-889.60572019779374</v>
      </c>
    </row>
    <row r="140" spans="1:3">
      <c r="A140" s="23">
        <v>116</v>
      </c>
      <c r="B140" s="23">
        <v>2600.7366506069784</v>
      </c>
      <c r="C140" s="23">
        <v>-983.7366506069784</v>
      </c>
    </row>
    <row r="141" spans="1:3">
      <c r="A141" s="23">
        <v>117</v>
      </c>
      <c r="B141" s="23">
        <v>818.44873188976544</v>
      </c>
      <c r="C141" s="23">
        <v>-809.44873188976544</v>
      </c>
    </row>
    <row r="142" spans="1:3">
      <c r="A142" s="23">
        <v>118</v>
      </c>
      <c r="B142" s="23">
        <v>884.61816736372953</v>
      </c>
      <c r="C142" s="23">
        <v>-660.61816736372953</v>
      </c>
    </row>
    <row r="143" spans="1:3">
      <c r="A143" s="23">
        <v>119</v>
      </c>
      <c r="B143" s="23">
        <v>962.02326978076485</v>
      </c>
      <c r="C143" s="23">
        <v>-496.02326978076485</v>
      </c>
    </row>
    <row r="144" spans="1:3">
      <c r="A144" s="23">
        <v>120</v>
      </c>
      <c r="B144" s="23">
        <v>988.40115863480594</v>
      </c>
      <c r="C144" s="23">
        <v>-437.40115863480594</v>
      </c>
    </row>
    <row r="145" spans="1:3">
      <c r="A145" s="23">
        <v>121</v>
      </c>
      <c r="B145" s="23">
        <v>1019.4980276049369</v>
      </c>
      <c r="C145" s="23">
        <v>-434.49802760493685</v>
      </c>
    </row>
    <row r="146" spans="1:3">
      <c r="A146" s="23">
        <v>122</v>
      </c>
      <c r="B146" s="23">
        <v>1051.7530345522769</v>
      </c>
      <c r="C146" s="23">
        <v>-444.75303455227686</v>
      </c>
    </row>
    <row r="147" spans="1:3">
      <c r="A147" s="23">
        <v>123</v>
      </c>
      <c r="B147" s="23">
        <v>1074.8120802477492</v>
      </c>
      <c r="C147" s="23">
        <v>-447.81208024774924</v>
      </c>
    </row>
    <row r="148" spans="1:3">
      <c r="A148" s="23">
        <v>124</v>
      </c>
      <c r="B148" s="23">
        <v>1108.346224662454</v>
      </c>
      <c r="C148" s="23">
        <v>-462.34622466245401</v>
      </c>
    </row>
    <row r="149" spans="1:3">
      <c r="A149" s="23">
        <v>125</v>
      </c>
      <c r="B149" s="23">
        <v>1182.4324839209207</v>
      </c>
      <c r="C149" s="23">
        <v>-502.43248392092073</v>
      </c>
    </row>
    <row r="150" spans="1:3">
      <c r="A150" s="23">
        <v>126</v>
      </c>
      <c r="B150" s="23">
        <v>1310.882085542401</v>
      </c>
      <c r="C150" s="23">
        <v>-524.882085542401</v>
      </c>
    </row>
    <row r="151" spans="1:3">
      <c r="A151" s="23">
        <v>127</v>
      </c>
      <c r="B151" s="23">
        <v>1447.2485109483841</v>
      </c>
      <c r="C151" s="23">
        <v>-534.24851094838414</v>
      </c>
    </row>
    <row r="152" spans="1:3">
      <c r="A152" s="23">
        <v>128</v>
      </c>
      <c r="B152" s="23">
        <v>1511.6548109943585</v>
      </c>
      <c r="C152" s="23">
        <v>-494.65481099435851</v>
      </c>
    </row>
    <row r="153" spans="1:3">
      <c r="A153" s="23">
        <v>129</v>
      </c>
      <c r="B153" s="23">
        <v>1579.3280972745492</v>
      </c>
      <c r="C153" s="23">
        <v>-515.32809727454924</v>
      </c>
    </row>
    <row r="154" spans="1:3">
      <c r="A154" s="23">
        <v>130</v>
      </c>
      <c r="B154" s="23">
        <v>1630.4590246862485</v>
      </c>
      <c r="C154" s="23">
        <v>-530.45902468624854</v>
      </c>
    </row>
    <row r="155" spans="1:3">
      <c r="A155" s="23">
        <v>131</v>
      </c>
      <c r="B155" s="23">
        <v>926.43213403340542</v>
      </c>
      <c r="C155" s="23">
        <v>-841.43213403340542</v>
      </c>
    </row>
    <row r="156" spans="1:3">
      <c r="A156" s="23">
        <v>132</v>
      </c>
      <c r="B156" s="23">
        <v>1392.1246003615315</v>
      </c>
      <c r="C156" s="23">
        <v>-125.12460036153152</v>
      </c>
    </row>
    <row r="157" spans="1:3">
      <c r="A157" s="23">
        <v>133</v>
      </c>
      <c r="B157" s="23">
        <v>1780.5675350456802</v>
      </c>
      <c r="C157" s="23">
        <v>669.43246495431981</v>
      </c>
    </row>
    <row r="158" spans="1:3">
      <c r="A158" s="23">
        <v>134</v>
      </c>
      <c r="B158" s="23">
        <v>3444.6735231632347</v>
      </c>
      <c r="C158" s="23">
        <v>59.326476836765323</v>
      </c>
    </row>
    <row r="159" spans="1:3">
      <c r="A159" s="23">
        <v>135</v>
      </c>
      <c r="B159" s="23">
        <v>8940.6777937530551</v>
      </c>
      <c r="C159" s="23">
        <v>-2098.6777937530551</v>
      </c>
    </row>
    <row r="160" spans="1:3">
      <c r="A160" s="23">
        <v>136</v>
      </c>
      <c r="B160" s="23">
        <v>11586.850215260838</v>
      </c>
      <c r="C160" s="23">
        <v>-400.85021526083801</v>
      </c>
    </row>
    <row r="161" spans="1:3">
      <c r="A161" s="23">
        <v>137</v>
      </c>
      <c r="B161" s="23">
        <v>13022.336309549071</v>
      </c>
      <c r="C161" s="23">
        <v>1293.6636904509287</v>
      </c>
    </row>
    <row r="162" spans="1:3">
      <c r="A162" s="23">
        <v>138</v>
      </c>
      <c r="B162" s="23">
        <v>14682.293743718412</v>
      </c>
      <c r="C162" s="23">
        <v>2077.7062562815881</v>
      </c>
    </row>
    <row r="163" spans="1:3">
      <c r="A163" s="23">
        <v>139</v>
      </c>
      <c r="B163" s="23">
        <v>18083.623983290741</v>
      </c>
      <c r="C163" s="23">
        <v>512.37601670925869</v>
      </c>
    </row>
    <row r="164" spans="1:3">
      <c r="A164" s="23">
        <v>140</v>
      </c>
      <c r="B164" s="23">
        <v>23684.102670809672</v>
      </c>
      <c r="C164" s="23">
        <v>-2012.1026708096724</v>
      </c>
    </row>
    <row r="165" spans="1:3">
      <c r="A165" s="23">
        <v>141</v>
      </c>
      <c r="B165" s="23">
        <v>30564.859678029396</v>
      </c>
      <c r="C165" s="23">
        <v>-4086.8596780293956</v>
      </c>
    </row>
    <row r="166" spans="1:3">
      <c r="A166" s="23">
        <v>142</v>
      </c>
      <c r="B166" s="23">
        <v>33811.863710728278</v>
      </c>
      <c r="C166" s="23">
        <v>-2960.8637107282775</v>
      </c>
    </row>
    <row r="167" spans="1:3">
      <c r="A167" s="23">
        <v>143</v>
      </c>
      <c r="B167" s="23">
        <v>36379.023465164093</v>
      </c>
      <c r="C167" s="23">
        <v>-2955.0234651640931</v>
      </c>
    </row>
    <row r="168" spans="1:3">
      <c r="A168" s="23">
        <v>144</v>
      </c>
      <c r="B168" s="23">
        <v>39138.382266892229</v>
      </c>
      <c r="C168" s="23">
        <v>-4181.3822668922294</v>
      </c>
    </row>
    <row r="169" spans="1:3">
      <c r="A169" s="23">
        <v>145</v>
      </c>
      <c r="B169" s="23">
        <v>881.04003958339763</v>
      </c>
      <c r="C169" s="23">
        <v>-755.04003958339763</v>
      </c>
    </row>
    <row r="170" spans="1:3">
      <c r="A170" s="23">
        <v>146</v>
      </c>
      <c r="B170" s="23">
        <v>1249.4834871088797</v>
      </c>
      <c r="C170" s="23">
        <v>-128.48348710887967</v>
      </c>
    </row>
    <row r="171" spans="1:3">
      <c r="A171" s="23">
        <v>147</v>
      </c>
      <c r="B171" s="23">
        <v>1588.6277723751218</v>
      </c>
      <c r="C171" s="23">
        <v>430.37222762487818</v>
      </c>
    </row>
    <row r="172" spans="1:3">
      <c r="A172" s="23">
        <v>148</v>
      </c>
      <c r="B172" s="23">
        <v>2145.7267106954951</v>
      </c>
      <c r="C172" s="23">
        <v>612.27328930450494</v>
      </c>
    </row>
    <row r="173" spans="1:3">
      <c r="A173" s="23">
        <v>149</v>
      </c>
      <c r="B173" s="23">
        <v>3771.648716848058</v>
      </c>
      <c r="C173" s="23">
        <v>-97.648716848058029</v>
      </c>
    </row>
    <row r="174" spans="1:3">
      <c r="A174" s="23">
        <v>150</v>
      </c>
      <c r="B174" s="23">
        <v>5204.559250560108</v>
      </c>
      <c r="C174" s="23">
        <v>301.44074943989199</v>
      </c>
    </row>
    <row r="175" spans="1:3">
      <c r="A175" s="23">
        <v>151</v>
      </c>
      <c r="B175" s="23">
        <v>6021.2539521897797</v>
      </c>
      <c r="C175" s="23">
        <v>839.74604781022026</v>
      </c>
    </row>
    <row r="176" spans="1:3">
      <c r="A176" s="23">
        <v>152</v>
      </c>
      <c r="B176" s="23">
        <v>7251.0581988540043</v>
      </c>
      <c r="C176" s="23">
        <v>538.94180114599567</v>
      </c>
    </row>
    <row r="177" spans="1:3">
      <c r="A177" s="23">
        <v>153</v>
      </c>
      <c r="B177" s="23">
        <v>8663.2432484664496</v>
      </c>
      <c r="C177" s="23">
        <v>534.75675153355041</v>
      </c>
    </row>
    <row r="178" spans="1:3">
      <c r="A178" s="23">
        <v>154</v>
      </c>
      <c r="B178" s="23">
        <v>11942.969000431844</v>
      </c>
      <c r="C178" s="23">
        <v>-1354.9690004318436</v>
      </c>
    </row>
    <row r="179" spans="1:3">
      <c r="A179" s="23">
        <v>155</v>
      </c>
      <c r="B179" s="23">
        <v>16111.9891481206</v>
      </c>
      <c r="C179" s="23">
        <v>-2333.9891481205996</v>
      </c>
    </row>
    <row r="180" spans="1:3">
      <c r="A180" s="23">
        <v>156</v>
      </c>
      <c r="B180" s="23">
        <v>17781.69568406824</v>
      </c>
      <c r="C180" s="23">
        <v>-1024.6956840682396</v>
      </c>
    </row>
    <row r="181" spans="1:3">
      <c r="A181" s="23">
        <v>157</v>
      </c>
      <c r="B181" s="23">
        <v>18703.746370341018</v>
      </c>
      <c r="C181" s="23">
        <v>-230.74637034101761</v>
      </c>
    </row>
    <row r="182" spans="1:3">
      <c r="A182" s="23">
        <v>158</v>
      </c>
      <c r="B182" s="23">
        <v>19333.064718643163</v>
      </c>
      <c r="C182" s="23">
        <v>73.93528135683664</v>
      </c>
    </row>
    <row r="183" spans="1:3">
      <c r="A183" s="23">
        <v>159</v>
      </c>
      <c r="B183" s="23">
        <v>813.76432305657727</v>
      </c>
      <c r="C183" s="23">
        <v>-812.76432305657727</v>
      </c>
    </row>
    <row r="184" spans="1:3">
      <c r="A184" s="23">
        <v>160</v>
      </c>
      <c r="B184" s="23">
        <v>820.41929501516563</v>
      </c>
      <c r="C184" s="23">
        <v>-804.41929501516563</v>
      </c>
    </row>
    <row r="185" spans="1:3">
      <c r="A185" s="23">
        <v>161</v>
      </c>
      <c r="B185" s="23">
        <v>820.98972118304459</v>
      </c>
      <c r="C185" s="23">
        <v>-803.98972118304459</v>
      </c>
    </row>
    <row r="186" spans="1:3">
      <c r="A186" s="23">
        <v>162</v>
      </c>
      <c r="B186" s="23">
        <v>825.46670231882229</v>
      </c>
      <c r="C186" s="23">
        <v>-807.46670231882229</v>
      </c>
    </row>
    <row r="187" spans="1:3">
      <c r="A187" s="23">
        <v>163</v>
      </c>
      <c r="B187" s="23">
        <v>845.9847587210154</v>
      </c>
      <c r="C187" s="23">
        <v>-820.9847587210154</v>
      </c>
    </row>
    <row r="188" spans="1:3">
      <c r="A188" s="23">
        <v>164</v>
      </c>
      <c r="B188" s="23">
        <v>955.9041527071538</v>
      </c>
      <c r="C188" s="23">
        <v>-886.9041527071538</v>
      </c>
    </row>
    <row r="189" spans="1:3">
      <c r="A189" s="23">
        <v>165</v>
      </c>
      <c r="B189" s="23">
        <v>1026.9135677873639</v>
      </c>
      <c r="C189" s="23">
        <v>-891.91356778736395</v>
      </c>
    </row>
    <row r="190" spans="1:3">
      <c r="A190" s="23">
        <v>166</v>
      </c>
      <c r="B190" s="23">
        <v>1072.7550889150946</v>
      </c>
      <c r="C190" s="23">
        <v>-854.75508891509457</v>
      </c>
    </row>
    <row r="191" spans="1:3">
      <c r="A191" s="23">
        <v>167</v>
      </c>
      <c r="B191" s="23">
        <v>1121.1375993361044</v>
      </c>
      <c r="C191" s="23">
        <v>-879.13759933610436</v>
      </c>
    </row>
    <row r="192" spans="1:3">
      <c r="A192" s="23">
        <v>168</v>
      </c>
      <c r="B192" s="23">
        <v>1180.8249192659889</v>
      </c>
      <c r="C192" s="23">
        <v>-894.82491926598891</v>
      </c>
    </row>
    <row r="193" spans="1:3">
      <c r="A193" s="23">
        <v>169</v>
      </c>
      <c r="B193" s="23">
        <v>1255.6198898239415</v>
      </c>
      <c r="C193" s="23">
        <v>-848.61988982394155</v>
      </c>
    </row>
    <row r="194" spans="1:3">
      <c r="A194" s="23">
        <v>170</v>
      </c>
      <c r="B194" s="23">
        <v>1284.7807669515742</v>
      </c>
      <c r="C194" s="23">
        <v>-848.78076695157415</v>
      </c>
    </row>
    <row r="195" spans="1:3">
      <c r="A195" s="23">
        <v>171</v>
      </c>
      <c r="B195" s="23">
        <v>1324.6414561373008</v>
      </c>
      <c r="C195" s="23">
        <v>-864.64145613730079</v>
      </c>
    </row>
    <row r="196" spans="1:3">
      <c r="A196" s="23">
        <v>172</v>
      </c>
      <c r="B196" s="23">
        <v>1369.8952654557015</v>
      </c>
      <c r="C196" s="23">
        <v>-893.89526545570152</v>
      </c>
    </row>
    <row r="197" spans="1:3">
      <c r="A197" s="23">
        <v>173</v>
      </c>
      <c r="B197" s="23">
        <v>818.98458677474264</v>
      </c>
      <c r="C197" s="23">
        <v>-809.98458677474264</v>
      </c>
    </row>
    <row r="198" spans="1:3">
      <c r="A198" s="23">
        <v>174</v>
      </c>
      <c r="B198" s="23">
        <v>844.74019253655206</v>
      </c>
      <c r="C198" s="23">
        <v>-781.74019253655206</v>
      </c>
    </row>
    <row r="199" spans="1:3">
      <c r="A199" s="23">
        <v>175</v>
      </c>
      <c r="B199" s="23">
        <v>859.24284571383942</v>
      </c>
      <c r="C199" s="23">
        <v>-777.24284571383942</v>
      </c>
    </row>
    <row r="200" spans="1:3">
      <c r="A200" s="23">
        <v>176</v>
      </c>
      <c r="B200" s="23">
        <v>915.74960761676232</v>
      </c>
      <c r="C200" s="23">
        <v>-823.74960761676232</v>
      </c>
    </row>
    <row r="201" spans="1:3">
      <c r="A201" s="23">
        <v>177</v>
      </c>
      <c r="B201" s="23">
        <v>1170.3498205467563</v>
      </c>
      <c r="C201" s="23">
        <v>-977.34982054675629</v>
      </c>
    </row>
    <row r="202" spans="1:3">
      <c r="A202" s="23">
        <v>178</v>
      </c>
      <c r="B202" s="23">
        <v>1367.4579900111275</v>
      </c>
      <c r="C202" s="23">
        <v>-1003.4579900111275</v>
      </c>
    </row>
    <row r="203" spans="1:3">
      <c r="A203" s="23">
        <v>179</v>
      </c>
      <c r="B203" s="23">
        <v>1545.3790974650231</v>
      </c>
      <c r="C203" s="23">
        <v>-1076.3790974650231</v>
      </c>
    </row>
    <row r="204" spans="1:3">
      <c r="A204" s="23">
        <v>180</v>
      </c>
      <c r="B204" s="23">
        <v>1929.9500484641749</v>
      </c>
      <c r="C204" s="23">
        <v>-1299.9500484641749</v>
      </c>
    </row>
    <row r="205" spans="1:3">
      <c r="A205" s="23">
        <v>181</v>
      </c>
      <c r="B205" s="23">
        <v>2575.7588987104582</v>
      </c>
      <c r="C205" s="23">
        <v>-1638.7588987104582</v>
      </c>
    </row>
    <row r="206" spans="1:3">
      <c r="A206" s="23">
        <v>182</v>
      </c>
      <c r="B206" s="23">
        <v>3253.8746128284342</v>
      </c>
      <c r="C206" s="23">
        <v>-1815.8746128284342</v>
      </c>
    </row>
    <row r="207" spans="1:3">
      <c r="A207" s="23">
        <v>183</v>
      </c>
      <c r="B207" s="23">
        <v>3623.337913199518</v>
      </c>
      <c r="C207" s="23">
        <v>-1896.337913199518</v>
      </c>
    </row>
    <row r="208" spans="1:3">
      <c r="A208" s="23">
        <v>184</v>
      </c>
      <c r="B208" s="23">
        <v>3769.3497265350911</v>
      </c>
      <c r="C208" s="23">
        <v>-1907.3497265350911</v>
      </c>
    </row>
    <row r="209" spans="1:3">
      <c r="A209" s="23">
        <v>185</v>
      </c>
      <c r="B209" s="23">
        <v>3932.4224679826821</v>
      </c>
      <c r="C209" s="23">
        <v>-1967.4224679826821</v>
      </c>
    </row>
    <row r="210" spans="1:3">
      <c r="A210" s="23">
        <v>186</v>
      </c>
      <c r="B210" s="23">
        <v>4044.0704261139085</v>
      </c>
      <c r="C210" s="23">
        <v>-2001.0704261139085</v>
      </c>
    </row>
    <row r="211" spans="1:3">
      <c r="A211" s="23">
        <v>187</v>
      </c>
      <c r="B211" s="23">
        <v>809.92691065448219</v>
      </c>
      <c r="C211" s="23">
        <v>-809.92691065448219</v>
      </c>
    </row>
    <row r="212" spans="1:3">
      <c r="A212" s="23">
        <v>188</v>
      </c>
      <c r="B212" s="23">
        <v>809.94419629593301</v>
      </c>
      <c r="C212" s="23">
        <v>-809.94419629593301</v>
      </c>
    </row>
    <row r="213" spans="1:3">
      <c r="A213" s="23">
        <v>189</v>
      </c>
      <c r="B213" s="23">
        <v>913.46790294524624</v>
      </c>
      <c r="C213" s="23">
        <v>-806.46790294524624</v>
      </c>
    </row>
    <row r="214" spans="1:3">
      <c r="A214" s="23">
        <v>190</v>
      </c>
      <c r="B214" s="23">
        <v>1724.6139136691854</v>
      </c>
      <c r="C214" s="23">
        <v>636.38608633081458</v>
      </c>
    </row>
    <row r="215" spans="1:3">
      <c r="A215" s="23">
        <v>191</v>
      </c>
      <c r="B215" s="23">
        <v>2894.3332706501551</v>
      </c>
      <c r="C215" s="23">
        <v>2531.6667293498449</v>
      </c>
    </row>
    <row r="216" spans="1:3">
      <c r="A216" s="23">
        <v>192</v>
      </c>
      <c r="B216" s="23">
        <v>3310.4505172971608</v>
      </c>
      <c r="C216" s="23">
        <v>3825.5494827028392</v>
      </c>
    </row>
    <row r="217" spans="1:3">
      <c r="A217" s="23">
        <v>193</v>
      </c>
      <c r="B217" s="23">
        <v>3933.4250351868332</v>
      </c>
      <c r="C217" s="23">
        <v>3769.5749648131668</v>
      </c>
    </row>
    <row r="218" spans="1:3">
      <c r="A218" s="23">
        <v>194</v>
      </c>
      <c r="B218" s="23">
        <v>4918.3781706993586</v>
      </c>
      <c r="C218" s="23">
        <v>3339.6218293006414</v>
      </c>
    </row>
    <row r="219" spans="1:3">
      <c r="A219" s="23">
        <v>195</v>
      </c>
      <c r="B219" s="23">
        <v>5942.6042835882809</v>
      </c>
      <c r="C219" s="23">
        <v>2992.3957164117191</v>
      </c>
    </row>
    <row r="220" spans="1:3">
      <c r="A220" s="23">
        <v>196</v>
      </c>
      <c r="B220" s="23">
        <v>8010.3472852253071</v>
      </c>
      <c r="C220" s="23">
        <v>2019.6527147746929</v>
      </c>
    </row>
    <row r="221" spans="1:3">
      <c r="A221" s="23">
        <v>197</v>
      </c>
      <c r="B221" s="23">
        <v>13390.814328357454</v>
      </c>
      <c r="C221" s="23">
        <v>-375.81432835745363</v>
      </c>
    </row>
    <row r="222" spans="1:3">
      <c r="A222" s="23">
        <v>198</v>
      </c>
      <c r="B222" s="23">
        <v>17505.056278288375</v>
      </c>
      <c r="C222" s="23">
        <v>473.94372171162468</v>
      </c>
    </row>
    <row r="223" spans="1:3">
      <c r="A223" s="23">
        <v>199</v>
      </c>
      <c r="B223" s="23">
        <v>20316.825144895578</v>
      </c>
      <c r="C223" s="23">
        <v>925.17485510442202</v>
      </c>
    </row>
    <row r="224" spans="1:3">
      <c r="A224" s="23">
        <v>200</v>
      </c>
      <c r="B224" s="23">
        <v>21378.457385884201</v>
      </c>
      <c r="C224" s="23">
        <v>1356.5426141157986</v>
      </c>
    </row>
    <row r="225" spans="1:3">
      <c r="A225" s="23">
        <v>201</v>
      </c>
      <c r="B225" s="23">
        <v>22384.67186038131</v>
      </c>
      <c r="C225" s="23">
        <v>1194.3281396186903</v>
      </c>
    </row>
    <row r="226" spans="1:3">
      <c r="A226" s="23">
        <v>202</v>
      </c>
      <c r="B226" s="23">
        <v>23790.167366752266</v>
      </c>
      <c r="C226" s="23">
        <v>383.83263324773361</v>
      </c>
    </row>
    <row r="227" spans="1:3">
      <c r="A227" s="23">
        <v>203</v>
      </c>
      <c r="B227" s="23">
        <v>847.52318081014357</v>
      </c>
      <c r="C227" s="23">
        <v>-786.52318081014357</v>
      </c>
    </row>
    <row r="228" spans="1:3">
      <c r="A228" s="23">
        <v>204</v>
      </c>
      <c r="B228" s="23">
        <v>1122.745163991036</v>
      </c>
      <c r="C228" s="23">
        <v>-8.7451639910359518</v>
      </c>
    </row>
    <row r="229" spans="1:3">
      <c r="A229" s="23">
        <v>205</v>
      </c>
      <c r="B229" s="23">
        <v>1422.305330334766</v>
      </c>
      <c r="C229" s="23">
        <v>711.69466966523396</v>
      </c>
    </row>
    <row r="230" spans="1:3">
      <c r="A230" s="23">
        <v>206</v>
      </c>
      <c r="B230" s="23">
        <v>1617.8232207856563</v>
      </c>
      <c r="C230" s="23">
        <v>1022.1767792143437</v>
      </c>
    </row>
    <row r="231" spans="1:3">
      <c r="A231" s="23">
        <v>207</v>
      </c>
      <c r="B231" s="23">
        <v>1981.8588297411641</v>
      </c>
      <c r="C231" s="23">
        <v>983.14117025883593</v>
      </c>
    </row>
    <row r="232" spans="1:3">
      <c r="A232" s="23">
        <v>208</v>
      </c>
      <c r="B232" s="23">
        <v>2474.1020413378401</v>
      </c>
      <c r="C232" s="23">
        <v>821.89795866215991</v>
      </c>
    </row>
    <row r="233" spans="1:3">
      <c r="A233" s="23">
        <v>209</v>
      </c>
      <c r="B233" s="23">
        <v>2923.8398606068049</v>
      </c>
      <c r="C233" s="23">
        <v>708.1601393931951</v>
      </c>
    </row>
    <row r="234" spans="1:3">
      <c r="A234" s="23">
        <v>210</v>
      </c>
      <c r="B234" s="23">
        <v>3953.0615238750315</v>
      </c>
      <c r="C234" s="23">
        <v>378.93847612496847</v>
      </c>
    </row>
    <row r="235" spans="1:3">
      <c r="A235" s="23">
        <v>211</v>
      </c>
      <c r="B235" s="23">
        <v>6716.2923092881656</v>
      </c>
      <c r="C235" s="23">
        <v>-993.2923092881656</v>
      </c>
    </row>
    <row r="236" spans="1:3">
      <c r="A236" s="23">
        <v>212</v>
      </c>
      <c r="B236" s="23">
        <v>9702.5770119834415</v>
      </c>
      <c r="C236" s="23">
        <v>-1439.5770119834415</v>
      </c>
    </row>
    <row r="237" spans="1:3">
      <c r="A237" s="23">
        <v>213</v>
      </c>
      <c r="B237" s="23">
        <v>11696.268325644902</v>
      </c>
      <c r="C237" s="23">
        <v>-1722.2683256449018</v>
      </c>
    </row>
    <row r="238" spans="1:3">
      <c r="A238" s="23">
        <v>214</v>
      </c>
      <c r="B238" s="23">
        <v>12302.769627231886</v>
      </c>
      <c r="C238" s="23">
        <v>270.23037276811374</v>
      </c>
    </row>
    <row r="239" spans="1:3">
      <c r="A239" s="23">
        <v>215</v>
      </c>
      <c r="B239" s="23">
        <v>12733.268527566022</v>
      </c>
      <c r="C239" s="23">
        <v>305.73147243397761</v>
      </c>
    </row>
    <row r="240" spans="1:3">
      <c r="A240" s="23">
        <v>216</v>
      </c>
      <c r="B240" s="23">
        <v>13248.864640762837</v>
      </c>
      <c r="C240" s="23">
        <v>44.135359237163357</v>
      </c>
    </row>
    <row r="241" spans="1:3">
      <c r="A241" s="23">
        <v>217</v>
      </c>
      <c r="B241" s="23">
        <v>818.50058881411803</v>
      </c>
      <c r="C241" s="23">
        <v>-811.50058881411803</v>
      </c>
    </row>
    <row r="242" spans="1:3">
      <c r="A242" s="23">
        <v>218</v>
      </c>
      <c r="B242" s="23">
        <v>933.39824753810956</v>
      </c>
      <c r="C242" s="23">
        <v>-771.39824753810956</v>
      </c>
    </row>
    <row r="243" spans="1:3">
      <c r="A243" s="23">
        <v>219</v>
      </c>
      <c r="B243" s="23">
        <v>1149.0539102792736</v>
      </c>
      <c r="C243" s="23">
        <v>-612.05391027927362</v>
      </c>
    </row>
    <row r="244" spans="1:3">
      <c r="A244" s="23">
        <v>220</v>
      </c>
      <c r="B244" s="23">
        <v>1313.8033589475997</v>
      </c>
      <c r="C244" s="23">
        <v>-596.80335894759969</v>
      </c>
    </row>
    <row r="245" spans="1:3">
      <c r="A245" s="23">
        <v>221</v>
      </c>
      <c r="B245" s="23">
        <v>1583.47665122276</v>
      </c>
      <c r="C245" s="23">
        <v>-711.47665122275998</v>
      </c>
    </row>
    <row r="246" spans="1:3">
      <c r="A246" s="23">
        <v>222</v>
      </c>
      <c r="B246" s="23">
        <v>1937.8150153243248</v>
      </c>
      <c r="C246" s="23">
        <v>-817.8150153243248</v>
      </c>
    </row>
    <row r="247" spans="1:3">
      <c r="A247" s="23">
        <v>223</v>
      </c>
      <c r="B247" s="23">
        <v>2352.6012675796128</v>
      </c>
      <c r="C247" s="23">
        <v>-994.6012675796128</v>
      </c>
    </row>
    <row r="248" spans="1:3">
      <c r="A248" s="23">
        <v>224</v>
      </c>
      <c r="B248" s="23">
        <v>3036.24838696187</v>
      </c>
      <c r="C248" s="23">
        <v>-1320.24838696187</v>
      </c>
    </row>
    <row r="249" spans="1:3">
      <c r="A249" s="23">
        <v>225</v>
      </c>
      <c r="B249" s="23">
        <v>4796.548969753565</v>
      </c>
      <c r="C249" s="23">
        <v>-2370.548969753565</v>
      </c>
    </row>
    <row r="250" spans="1:3">
      <c r="A250" s="23">
        <v>226</v>
      </c>
      <c r="B250" s="23">
        <v>5679.4649637815528</v>
      </c>
      <c r="C250" s="23">
        <v>-1788.4649637815528</v>
      </c>
    </row>
    <row r="251" spans="1:3">
      <c r="A251" s="23">
        <v>227</v>
      </c>
      <c r="B251" s="23">
        <v>6331.0645039138808</v>
      </c>
      <c r="C251" s="23">
        <v>-1430.0645039138808</v>
      </c>
    </row>
    <row r="252" spans="1:3">
      <c r="A252" s="23">
        <v>228</v>
      </c>
      <c r="B252" s="23">
        <v>6625.7328337270119</v>
      </c>
      <c r="C252" s="23">
        <v>-1155.7328337270119</v>
      </c>
    </row>
    <row r="253" spans="1:3">
      <c r="A253" s="23">
        <v>229</v>
      </c>
      <c r="B253" s="23">
        <v>6884.1013164932974</v>
      </c>
      <c r="C253" s="23">
        <v>-1141.1013164932974</v>
      </c>
    </row>
    <row r="254" spans="1:3">
      <c r="A254" s="23">
        <v>230</v>
      </c>
      <c r="B254" s="23">
        <v>7093.7415760095555</v>
      </c>
      <c r="C254" s="23">
        <v>-1163.7415760095555</v>
      </c>
    </row>
    <row r="255" spans="1:3">
      <c r="A255" s="23">
        <v>231</v>
      </c>
      <c r="B255" s="23">
        <v>817.4115934027127</v>
      </c>
      <c r="C255" s="23">
        <v>-807.4115934027127</v>
      </c>
    </row>
    <row r="256" spans="1:3">
      <c r="A256" s="23">
        <v>232</v>
      </c>
      <c r="B256" s="23">
        <v>884.30702581761375</v>
      </c>
      <c r="C256" s="23">
        <v>-751.30702581761375</v>
      </c>
    </row>
    <row r="257" spans="1:3">
      <c r="A257" s="23">
        <v>233</v>
      </c>
      <c r="B257" s="23">
        <v>980.6399056233613</v>
      </c>
      <c r="C257" s="23">
        <v>-769.6399056233613</v>
      </c>
    </row>
    <row r="258" spans="1:3">
      <c r="A258" s="23">
        <v>234</v>
      </c>
      <c r="B258" s="23">
        <v>1062.7639881564867</v>
      </c>
      <c r="C258" s="23">
        <v>-786.76398815648668</v>
      </c>
    </row>
    <row r="259" spans="1:3">
      <c r="A259" s="23">
        <v>235</v>
      </c>
      <c r="B259" s="23">
        <v>1295.9818626117435</v>
      </c>
      <c r="C259" s="23">
        <v>-937.98186261174351</v>
      </c>
    </row>
    <row r="260" spans="1:3">
      <c r="A260" s="23">
        <v>236</v>
      </c>
      <c r="B260" s="23">
        <v>1560.210177829877</v>
      </c>
      <c r="C260" s="23">
        <v>-1109.210177829877</v>
      </c>
    </row>
    <row r="261" spans="1:3">
      <c r="A261" s="23">
        <v>237</v>
      </c>
      <c r="B261" s="23">
        <v>1863.5731852928004</v>
      </c>
      <c r="C261" s="23">
        <v>-1185.5731852928004</v>
      </c>
    </row>
    <row r="262" spans="1:3">
      <c r="A262" s="23">
        <v>238</v>
      </c>
      <c r="B262" s="23">
        <v>2309.784733705786</v>
      </c>
      <c r="C262" s="23">
        <v>-1280.784733705786</v>
      </c>
    </row>
    <row r="263" spans="1:3">
      <c r="A263" s="23">
        <v>239</v>
      </c>
      <c r="B263" s="23">
        <v>3582.9932260531668</v>
      </c>
      <c r="C263" s="23">
        <v>-2022.9932260531668</v>
      </c>
    </row>
    <row r="264" spans="1:3">
      <c r="A264" s="23">
        <v>240</v>
      </c>
      <c r="B264" s="23">
        <v>4707.0266326794635</v>
      </c>
      <c r="C264" s="23">
        <v>-1966.0266326794635</v>
      </c>
    </row>
    <row r="265" spans="1:3">
      <c r="A265" s="23">
        <v>241</v>
      </c>
      <c r="B265" s="23">
        <v>5608.9568323034182</v>
      </c>
      <c r="C265" s="23">
        <v>-1829.9568323034182</v>
      </c>
    </row>
    <row r="266" spans="1:3">
      <c r="A266" s="23">
        <v>242</v>
      </c>
      <c r="B266" s="23">
        <v>5940.2361507095111</v>
      </c>
      <c r="C266" s="23">
        <v>-1205.2361507095111</v>
      </c>
    </row>
    <row r="267" spans="1:3">
      <c r="A267" s="23">
        <v>243</v>
      </c>
      <c r="B267" s="23">
        <v>6076.0840068719672</v>
      </c>
      <c r="C267" s="23">
        <v>-1163.0840068719672</v>
      </c>
    </row>
    <row r="268" spans="1:3">
      <c r="A268" s="23">
        <v>244</v>
      </c>
      <c r="B268" s="23">
        <v>6168.6831881243252</v>
      </c>
      <c r="C268" s="23">
        <v>-1158.6831881243252</v>
      </c>
    </row>
    <row r="269" spans="1:3">
      <c r="A269" s="23">
        <v>245</v>
      </c>
      <c r="B269" s="23">
        <v>820.09086782759891</v>
      </c>
      <c r="C269" s="23">
        <v>-802.09086782759891</v>
      </c>
    </row>
    <row r="270" spans="1:3">
      <c r="A270" s="23">
        <v>246</v>
      </c>
      <c r="B270" s="23">
        <v>891.27313932231789</v>
      </c>
      <c r="C270" s="23">
        <v>-651.27313932231789</v>
      </c>
    </row>
    <row r="271" spans="1:3">
      <c r="A271" s="23">
        <v>247</v>
      </c>
      <c r="B271" s="23">
        <v>981.65975846896322</v>
      </c>
      <c r="C271" s="23">
        <v>-540.65975846896322</v>
      </c>
    </row>
    <row r="272" spans="1:3">
      <c r="A272" s="23">
        <v>248</v>
      </c>
      <c r="B272" s="23">
        <v>1085.0106087037675</v>
      </c>
      <c r="C272" s="23">
        <v>-497.0106087037675</v>
      </c>
    </row>
    <row r="273" spans="1:3">
      <c r="A273" s="23">
        <v>249</v>
      </c>
      <c r="B273" s="23">
        <v>1345.4187971612569</v>
      </c>
      <c r="C273" s="23">
        <v>-592.41879716125686</v>
      </c>
    </row>
    <row r="274" spans="1:3">
      <c r="A274" s="23">
        <v>250</v>
      </c>
      <c r="B274" s="23">
        <v>1689.454918958098</v>
      </c>
      <c r="C274" s="23">
        <v>-724.45491895809801</v>
      </c>
    </row>
    <row r="275" spans="1:3">
      <c r="A275" s="23">
        <v>251</v>
      </c>
      <c r="B275" s="23">
        <v>2068.8056062390842</v>
      </c>
      <c r="C275" s="23">
        <v>-860.80560623908423</v>
      </c>
    </row>
    <row r="276" spans="1:3">
      <c r="A276" s="23">
        <v>252</v>
      </c>
      <c r="B276" s="23">
        <v>2698.2449540313855</v>
      </c>
      <c r="C276" s="23">
        <v>-1147.2449540313855</v>
      </c>
    </row>
    <row r="277" spans="1:3">
      <c r="A277" s="23">
        <v>253</v>
      </c>
      <c r="B277" s="23">
        <v>3977.5725634523774</v>
      </c>
      <c r="C277" s="23">
        <v>-1912.5725634523774</v>
      </c>
    </row>
    <row r="278" spans="1:3">
      <c r="A278" s="23">
        <v>254</v>
      </c>
      <c r="B278" s="23">
        <v>5456.7567593284302</v>
      </c>
      <c r="C278" s="23">
        <v>-2500.7567593284302</v>
      </c>
    </row>
    <row r="279" spans="1:3">
      <c r="A279" s="23">
        <v>255</v>
      </c>
      <c r="B279" s="23">
        <v>7151.2509051166298</v>
      </c>
      <c r="C279" s="23">
        <v>-3174.2509051166298</v>
      </c>
    </row>
    <row r="280" spans="1:3">
      <c r="A280" s="23">
        <v>256</v>
      </c>
      <c r="B280" s="23">
        <v>7869.2100227788815</v>
      </c>
      <c r="C280" s="23">
        <v>-3083.2100227788815</v>
      </c>
    </row>
    <row r="281" spans="1:3">
      <c r="A281" s="23">
        <v>257</v>
      </c>
      <c r="B281" s="23">
        <v>8244.7232976577725</v>
      </c>
      <c r="C281" s="23">
        <v>-2093.7232976577725</v>
      </c>
    </row>
    <row r="282" spans="1:3">
      <c r="A282" s="23">
        <v>258</v>
      </c>
      <c r="B282" s="23">
        <v>8506.6007656385864</v>
      </c>
      <c r="C282" s="23">
        <v>-1911.6007656385864</v>
      </c>
    </row>
    <row r="283" spans="1:3">
      <c r="A283" s="23">
        <v>259</v>
      </c>
      <c r="B283" s="23">
        <v>900.41724364983281</v>
      </c>
      <c r="C283" s="23">
        <v>-660.41724364983281</v>
      </c>
    </row>
    <row r="284" spans="1:3">
      <c r="A284" s="23">
        <v>260</v>
      </c>
      <c r="B284" s="23">
        <v>1294.6508682200258</v>
      </c>
      <c r="C284" s="23">
        <v>610.34913177997419</v>
      </c>
    </row>
    <row r="285" spans="1:3">
      <c r="A285" s="23">
        <v>261</v>
      </c>
      <c r="B285" s="23">
        <v>1501.6809958772014</v>
      </c>
      <c r="C285" s="23">
        <v>1289.3190041227986</v>
      </c>
    </row>
    <row r="286" spans="1:3">
      <c r="A286" s="23">
        <v>262</v>
      </c>
      <c r="B286" s="23">
        <v>1815.9685287370801</v>
      </c>
      <c r="C286" s="23">
        <v>1405.0314712629199</v>
      </c>
    </row>
    <row r="287" spans="1:3">
      <c r="A287" s="23">
        <v>263</v>
      </c>
      <c r="B287" s="23">
        <v>2821.8372904051694</v>
      </c>
      <c r="C287" s="23">
        <v>1127.1627095948306</v>
      </c>
    </row>
    <row r="288" spans="1:3">
      <c r="A288" s="23">
        <v>264</v>
      </c>
      <c r="B288" s="23">
        <v>3383.6206375587308</v>
      </c>
      <c r="C288" s="23">
        <v>1566.3793624412692</v>
      </c>
    </row>
    <row r="289" spans="1:3">
      <c r="A289" s="23">
        <v>265</v>
      </c>
      <c r="B289" s="23">
        <v>3704.5112854528447</v>
      </c>
      <c r="C289" s="23">
        <v>1806.4887145471553</v>
      </c>
    </row>
    <row r="290" spans="1:3">
      <c r="A290" s="23">
        <v>266</v>
      </c>
      <c r="B290" s="23">
        <v>4036.24003053666</v>
      </c>
      <c r="C290" s="23">
        <v>1882.75996946334</v>
      </c>
    </row>
    <row r="291" spans="1:3">
      <c r="A291" s="23">
        <v>267</v>
      </c>
      <c r="B291" s="23">
        <v>4827.3174115361289</v>
      </c>
      <c r="C291" s="23">
        <v>1592.6825884638711</v>
      </c>
    </row>
    <row r="292" spans="1:3">
      <c r="A292" s="23">
        <v>268</v>
      </c>
      <c r="B292" s="23">
        <v>6259.6229477973984</v>
      </c>
      <c r="C292" s="23">
        <v>1228.3770522026016</v>
      </c>
    </row>
    <row r="293" spans="1:3">
      <c r="A293" s="23">
        <v>269</v>
      </c>
      <c r="B293" s="23">
        <v>7734.9697312713561</v>
      </c>
      <c r="C293" s="23">
        <v>1124.0302687286439</v>
      </c>
    </row>
    <row r="294" spans="1:3">
      <c r="A294" s="23">
        <v>270</v>
      </c>
      <c r="B294" s="23">
        <v>8244.4467273945593</v>
      </c>
      <c r="C294" s="23">
        <v>1363.5532726054407</v>
      </c>
    </row>
    <row r="295" spans="1:3">
      <c r="A295" s="23">
        <v>271</v>
      </c>
      <c r="B295" s="23">
        <v>8500.8446470354429</v>
      </c>
      <c r="C295" s="23">
        <v>1640.1553529645571</v>
      </c>
    </row>
    <row r="296" spans="1:3">
      <c r="A296" s="23">
        <v>272</v>
      </c>
      <c r="B296" s="23">
        <v>8707.4253480148964</v>
      </c>
      <c r="C296" s="23">
        <v>1644.5746519851036</v>
      </c>
    </row>
    <row r="297" spans="1:3">
      <c r="A297" s="23">
        <v>273</v>
      </c>
      <c r="B297" s="23">
        <v>815.12988873119673</v>
      </c>
      <c r="C297" s="23">
        <v>-810.12988873119673</v>
      </c>
    </row>
    <row r="298" spans="1:3">
      <c r="A298" s="23">
        <v>274</v>
      </c>
      <c r="B298" s="23">
        <v>828.82011676029276</v>
      </c>
      <c r="C298" s="23">
        <v>-775.82011676029276</v>
      </c>
    </row>
    <row r="299" spans="1:3">
      <c r="A299" s="23">
        <v>275</v>
      </c>
      <c r="B299" s="23">
        <v>850.08145574487367</v>
      </c>
      <c r="C299" s="23">
        <v>-761.08145574487367</v>
      </c>
    </row>
    <row r="300" spans="1:3">
      <c r="A300" s="23">
        <v>276</v>
      </c>
      <c r="B300" s="23">
        <v>866.1225310112892</v>
      </c>
      <c r="C300" s="23">
        <v>-761.1225310112892</v>
      </c>
    </row>
    <row r="301" spans="1:3">
      <c r="A301" s="23">
        <v>277</v>
      </c>
      <c r="B301" s="23">
        <v>877.51376872741832</v>
      </c>
      <c r="C301" s="23">
        <v>-754.51376872741832</v>
      </c>
    </row>
    <row r="302" spans="1:3">
      <c r="A302" s="23">
        <v>278</v>
      </c>
      <c r="B302" s="23">
        <v>888.12715257825789</v>
      </c>
      <c r="C302" s="23">
        <v>-756.12715257825789</v>
      </c>
    </row>
    <row r="303" spans="1:3">
      <c r="A303" s="23">
        <v>279</v>
      </c>
      <c r="B303" s="23">
        <v>903.07923243326809</v>
      </c>
      <c r="C303" s="23">
        <v>-762.07923243326809</v>
      </c>
    </row>
    <row r="304" spans="1:3">
      <c r="A304" s="23">
        <v>280</v>
      </c>
      <c r="B304" s="23">
        <v>925.15299656604031</v>
      </c>
      <c r="C304" s="23">
        <v>-778.15299656604031</v>
      </c>
    </row>
    <row r="305" spans="1:3">
      <c r="A305" s="23">
        <v>281</v>
      </c>
      <c r="B305" s="23">
        <v>1013.1196259095626</v>
      </c>
      <c r="C305" s="23">
        <v>-819.11962590956261</v>
      </c>
    </row>
    <row r="306" spans="1:3">
      <c r="A306" s="23">
        <v>282</v>
      </c>
      <c r="B306" s="23">
        <v>1228.2221481242987</v>
      </c>
      <c r="C306" s="23">
        <v>-881.22214812429866</v>
      </c>
    </row>
    <row r="307" spans="1:3">
      <c r="A307" s="23">
        <v>283</v>
      </c>
      <c r="B307" s="23">
        <v>1489.6329037859389</v>
      </c>
      <c r="C307" s="23">
        <v>-899.63290378593888</v>
      </c>
    </row>
    <row r="308" spans="1:3">
      <c r="A308" s="23">
        <v>284</v>
      </c>
      <c r="B308" s="23">
        <v>1581.4196598901053</v>
      </c>
      <c r="C308" s="23">
        <v>-878.41965989010532</v>
      </c>
    </row>
    <row r="309" spans="1:3">
      <c r="A309" s="23">
        <v>285</v>
      </c>
      <c r="B309" s="23">
        <v>1682.8863752067641</v>
      </c>
      <c r="C309" s="23">
        <v>-939.88637520676411</v>
      </c>
    </row>
    <row r="310" spans="1:3">
      <c r="A310" s="23">
        <v>286</v>
      </c>
      <c r="B310" s="23">
        <v>1854.4636522481871</v>
      </c>
      <c r="C310" s="23">
        <v>-1077.4636522481871</v>
      </c>
    </row>
    <row r="311" spans="1:3">
      <c r="A311" s="23">
        <v>287</v>
      </c>
      <c r="B311" s="23">
        <v>838.62107546294101</v>
      </c>
      <c r="C311" s="23">
        <v>-820.62107546294101</v>
      </c>
    </row>
    <row r="312" spans="1:3">
      <c r="A312" s="23">
        <v>288</v>
      </c>
      <c r="B312" s="23">
        <v>1187.1514640370106</v>
      </c>
      <c r="C312" s="23">
        <v>-48.151464037010555</v>
      </c>
    </row>
    <row r="313" spans="1:3">
      <c r="A313" s="23">
        <v>289</v>
      </c>
      <c r="B313" s="23">
        <v>1733.9135887697585</v>
      </c>
      <c r="C313" s="23">
        <v>798.08641123024154</v>
      </c>
    </row>
    <row r="314" spans="1:3">
      <c r="A314" s="23">
        <v>290</v>
      </c>
      <c r="B314" s="23">
        <v>1987.9433755318735</v>
      </c>
      <c r="C314" s="23">
        <v>1202.0566244681265</v>
      </c>
    </row>
    <row r="315" spans="1:3">
      <c r="A315" s="23">
        <v>291</v>
      </c>
      <c r="B315" s="23">
        <v>2346.7068638448632</v>
      </c>
      <c r="C315" s="23">
        <v>1146.2931361551368</v>
      </c>
    </row>
    <row r="316" spans="1:3">
      <c r="A316" s="23">
        <v>292</v>
      </c>
      <c r="B316" s="23">
        <v>2689.5675620230445</v>
      </c>
      <c r="C316" s="23">
        <v>1065.4324379769555</v>
      </c>
    </row>
    <row r="317" spans="1:3">
      <c r="A317" s="23">
        <v>293</v>
      </c>
      <c r="B317" s="23">
        <v>2974.3485049262731</v>
      </c>
      <c r="C317" s="23">
        <v>974.65149507372689</v>
      </c>
    </row>
    <row r="318" spans="1:3">
      <c r="A318" s="23">
        <v>294</v>
      </c>
      <c r="B318" s="23">
        <v>3326.5607351293797</v>
      </c>
      <c r="C318" s="23">
        <v>820.43926487062026</v>
      </c>
    </row>
    <row r="319" spans="1:3">
      <c r="A319" s="23">
        <v>295</v>
      </c>
      <c r="B319" s="23">
        <v>4244.7221520757103</v>
      </c>
      <c r="C319" s="23">
        <v>396.27784792428974</v>
      </c>
    </row>
    <row r="320" spans="1:3">
      <c r="A320" s="23">
        <v>296</v>
      </c>
      <c r="B320" s="23">
        <v>5595.1456047841657</v>
      </c>
      <c r="C320" s="23">
        <v>299.8543952158343</v>
      </c>
    </row>
    <row r="321" spans="1:3">
      <c r="A321" s="23">
        <v>297</v>
      </c>
      <c r="B321" s="23">
        <v>6940.2277942843011</v>
      </c>
      <c r="C321" s="23">
        <v>186.77220571569887</v>
      </c>
    </row>
    <row r="322" spans="1:3">
      <c r="A322" s="23">
        <v>298</v>
      </c>
      <c r="B322" s="23">
        <v>7417.8646388549842</v>
      </c>
      <c r="C322" s="23">
        <v>451.13536114501585</v>
      </c>
    </row>
    <row r="323" spans="1:3">
      <c r="A323" s="23">
        <v>299</v>
      </c>
      <c r="B323" s="23">
        <v>7923.4350800102884</v>
      </c>
      <c r="C323" s="23">
        <v>362.5649199897116</v>
      </c>
    </row>
    <row r="324" spans="1:3">
      <c r="A324" s="23">
        <v>300</v>
      </c>
      <c r="B324" s="23">
        <v>8496.4368084654707</v>
      </c>
      <c r="C324" s="23">
        <v>191.56319153452932</v>
      </c>
    </row>
    <row r="325" spans="1:3">
      <c r="A325" s="23">
        <v>301</v>
      </c>
      <c r="B325" s="23">
        <v>809.90962501303125</v>
      </c>
      <c r="C325" s="23">
        <v>-809.90962501303125</v>
      </c>
    </row>
    <row r="326" spans="1:3">
      <c r="A326" s="23">
        <v>302</v>
      </c>
      <c r="B326" s="23">
        <v>924.32328577639817</v>
      </c>
      <c r="C326" s="23">
        <v>-835.32328577639817</v>
      </c>
    </row>
    <row r="327" spans="1:3">
      <c r="A327" s="23">
        <v>303</v>
      </c>
      <c r="B327" s="23">
        <v>1885.145665823497</v>
      </c>
      <c r="C327" s="23">
        <v>1676.854334176503</v>
      </c>
    </row>
    <row r="328" spans="1:3">
      <c r="A328" s="23">
        <v>304</v>
      </c>
      <c r="B328" s="23">
        <v>2485.9945626560448</v>
      </c>
      <c r="C328" s="23">
        <v>4360.0054373439552</v>
      </c>
    </row>
    <row r="329" spans="1:3">
      <c r="A329" s="23">
        <v>305</v>
      </c>
      <c r="B329" s="23">
        <v>2691.9875518261674</v>
      </c>
      <c r="C329" s="23">
        <v>5362.012448173833</v>
      </c>
    </row>
    <row r="330" spans="1:3">
      <c r="A330" s="23">
        <v>306</v>
      </c>
      <c r="B330" s="23">
        <v>2842.8912016923396</v>
      </c>
      <c r="C330" s="23">
        <v>5766.1087983076604</v>
      </c>
    </row>
    <row r="331" spans="1:3">
      <c r="A331" s="23">
        <v>307</v>
      </c>
      <c r="B331" s="23">
        <v>3031.6676919773872</v>
      </c>
      <c r="C331" s="23">
        <v>6028.3323080226128</v>
      </c>
    </row>
    <row r="332" spans="1:3">
      <c r="A332" s="23">
        <v>308</v>
      </c>
      <c r="B332" s="23">
        <v>3093.6021452958857</v>
      </c>
      <c r="C332" s="23">
        <v>6362.3978547041143</v>
      </c>
    </row>
    <row r="333" spans="1:3">
      <c r="A333" s="23">
        <v>309</v>
      </c>
      <c r="B333" s="23">
        <v>3550.9802180861393</v>
      </c>
      <c r="C333" s="23">
        <v>6440.0197819138612</v>
      </c>
    </row>
    <row r="334" spans="1:3">
      <c r="A334" s="23">
        <v>310</v>
      </c>
      <c r="B334" s="23">
        <v>4718.7290119417084</v>
      </c>
      <c r="C334" s="23">
        <v>6029.2709880582916</v>
      </c>
    </row>
    <row r="335" spans="1:3">
      <c r="A335" s="23">
        <v>311</v>
      </c>
      <c r="B335" s="23">
        <v>7295.0847276293925</v>
      </c>
      <c r="C335" s="23">
        <v>5127.9152723706075</v>
      </c>
    </row>
    <row r="336" spans="1:3">
      <c r="A336" s="23">
        <v>312</v>
      </c>
      <c r="B336" s="23">
        <v>9868.0006006683507</v>
      </c>
      <c r="C336" s="23">
        <v>4708.9993993316493</v>
      </c>
    </row>
    <row r="337" spans="1:3">
      <c r="A337" s="23">
        <v>313</v>
      </c>
      <c r="B337" s="23">
        <v>10855.408297266902</v>
      </c>
      <c r="C337" s="23">
        <v>5262.5917027330979</v>
      </c>
    </row>
    <row r="338" spans="1:3">
      <c r="A338" s="23">
        <v>314</v>
      </c>
      <c r="B338" s="23">
        <v>11796.300332721137</v>
      </c>
      <c r="C338" s="23">
        <v>5388.6996672788628</v>
      </c>
    </row>
    <row r="339" spans="1:3">
      <c r="A339" s="23">
        <v>315</v>
      </c>
      <c r="B339" s="23">
        <v>12644.161045886744</v>
      </c>
      <c r="C339" s="23">
        <v>4921.8389541132565</v>
      </c>
    </row>
    <row r="340" spans="1:3">
      <c r="A340" s="23">
        <v>316</v>
      </c>
      <c r="B340" s="23">
        <v>941.76449800033492</v>
      </c>
      <c r="C340" s="23">
        <v>-677.76449800033492</v>
      </c>
    </row>
    <row r="341" spans="1:3">
      <c r="A341" s="23">
        <v>317</v>
      </c>
      <c r="B341" s="23">
        <v>1524.6190420825176</v>
      </c>
      <c r="C341" s="23">
        <v>2263.3809579174822</v>
      </c>
    </row>
    <row r="342" spans="1:3">
      <c r="A342" s="23">
        <v>318</v>
      </c>
      <c r="B342" s="23">
        <v>1801.3103047867348</v>
      </c>
      <c r="C342" s="23">
        <v>3689.6896952132652</v>
      </c>
    </row>
    <row r="343" spans="1:3">
      <c r="A343" s="23">
        <v>319</v>
      </c>
      <c r="B343" s="23">
        <v>2034.5800361663444</v>
      </c>
      <c r="C343" s="23">
        <v>4162.4199638336559</v>
      </c>
    </row>
    <row r="344" spans="1:3">
      <c r="A344" s="23">
        <v>320</v>
      </c>
      <c r="B344" s="23">
        <v>2378.5988723217347</v>
      </c>
      <c r="C344" s="23">
        <v>4074.4011276782653</v>
      </c>
    </row>
    <row r="345" spans="1:3">
      <c r="A345" s="23">
        <v>321</v>
      </c>
      <c r="B345" s="23">
        <v>2765.9873828773798</v>
      </c>
      <c r="C345" s="23">
        <v>3990.0126171226202</v>
      </c>
    </row>
    <row r="346" spans="1:3">
      <c r="A346" s="23">
        <v>322</v>
      </c>
      <c r="B346" s="23">
        <v>3196.5899970602218</v>
      </c>
      <c r="C346" s="23">
        <v>3887.4100029397782</v>
      </c>
    </row>
    <row r="347" spans="1:3">
      <c r="A347" s="23">
        <v>323</v>
      </c>
      <c r="B347" s="23">
        <v>4217.9985503926509</v>
      </c>
      <c r="C347" s="23">
        <v>3481.0014496073491</v>
      </c>
    </row>
    <row r="348" spans="1:3">
      <c r="A348" s="23">
        <v>324</v>
      </c>
      <c r="B348" s="23">
        <v>7523.0131958006805</v>
      </c>
      <c r="C348" s="23">
        <v>2041.9868041993195</v>
      </c>
    </row>
    <row r="349" spans="1:3">
      <c r="A349" s="23">
        <v>325</v>
      </c>
      <c r="B349" s="23">
        <v>9922.8652266334393</v>
      </c>
      <c r="C349" s="23">
        <v>3087.1347733665607</v>
      </c>
    </row>
    <row r="350" spans="1:3">
      <c r="A350" s="23">
        <v>326</v>
      </c>
      <c r="B350" s="23">
        <v>11329.933726376428</v>
      </c>
      <c r="C350" s="23">
        <v>4186.0662736235718</v>
      </c>
    </row>
    <row r="351" spans="1:3">
      <c r="A351" s="23">
        <v>327</v>
      </c>
      <c r="B351" s="23">
        <v>11966.235473824727</v>
      </c>
      <c r="C351" s="23">
        <v>4531.7645261752732</v>
      </c>
    </row>
    <row r="352" spans="1:3">
      <c r="A352" s="23">
        <v>328</v>
      </c>
      <c r="B352" s="23">
        <v>13704.012865805926</v>
      </c>
      <c r="C352" s="23">
        <v>3407.9871341940743</v>
      </c>
    </row>
    <row r="353" spans="1:3">
      <c r="A353" s="23">
        <v>329</v>
      </c>
      <c r="B353" s="23">
        <v>16762.344122068465</v>
      </c>
      <c r="C353" s="23">
        <v>1789.6558779315346</v>
      </c>
    </row>
    <row r="354" spans="1:3">
      <c r="A354" s="23">
        <v>330</v>
      </c>
      <c r="B354" s="23">
        <v>820.76500784418317</v>
      </c>
      <c r="C354" s="23">
        <v>-808.76500784418317</v>
      </c>
    </row>
    <row r="355" spans="1:3">
      <c r="A355" s="23">
        <v>331</v>
      </c>
      <c r="B355" s="23">
        <v>898.67139386329404</v>
      </c>
      <c r="C355" s="23">
        <v>-555.67139386329404</v>
      </c>
    </row>
    <row r="356" spans="1:3">
      <c r="A356" s="23">
        <v>332</v>
      </c>
      <c r="B356" s="23">
        <v>1239.6133858404278</v>
      </c>
      <c r="C356" s="23">
        <v>-189.61338584042778</v>
      </c>
    </row>
    <row r="357" spans="1:3">
      <c r="A357" s="23">
        <v>333</v>
      </c>
      <c r="B357" s="23">
        <v>1438.0179784136149</v>
      </c>
      <c r="C357" s="23">
        <v>37.982021586385144</v>
      </c>
    </row>
    <row r="358" spans="1:3">
      <c r="A358" s="23">
        <v>334</v>
      </c>
      <c r="B358" s="23">
        <v>1752.0116553688285</v>
      </c>
      <c r="C358" s="23">
        <v>-112.01165536882854</v>
      </c>
    </row>
    <row r="359" spans="1:3">
      <c r="A359" s="23">
        <v>335</v>
      </c>
      <c r="B359" s="23">
        <v>2122.0972388321438</v>
      </c>
      <c r="C359" s="23">
        <v>-256.09723883214383</v>
      </c>
    </row>
    <row r="360" spans="1:3">
      <c r="A360" s="23">
        <v>336</v>
      </c>
      <c r="B360" s="23">
        <v>2524.4032579598975</v>
      </c>
      <c r="C360" s="23">
        <v>-435.40325795989747</v>
      </c>
    </row>
    <row r="361" spans="1:3">
      <c r="A361" s="23">
        <v>337</v>
      </c>
      <c r="B361" s="23">
        <v>3377.2595215048073</v>
      </c>
      <c r="C361" s="23">
        <v>-866.25952150480725</v>
      </c>
    </row>
    <row r="362" spans="1:3">
      <c r="A362" s="23">
        <v>338</v>
      </c>
      <c r="B362" s="23">
        <v>6320.9351180236654</v>
      </c>
      <c r="C362" s="23">
        <v>-2668.9351180236654</v>
      </c>
    </row>
    <row r="363" spans="1:3">
      <c r="A363" s="23">
        <v>339</v>
      </c>
      <c r="B363" s="23">
        <v>7989.6736580500556</v>
      </c>
      <c r="C363" s="23">
        <v>-2607.6736580500556</v>
      </c>
    </row>
    <row r="364" spans="1:3">
      <c r="A364" s="23">
        <v>340</v>
      </c>
      <c r="B364" s="23">
        <v>8793.6979844962334</v>
      </c>
      <c r="C364" s="23">
        <v>-2525.6979844962334</v>
      </c>
    </row>
    <row r="365" spans="1:3">
      <c r="A365" s="23">
        <v>341</v>
      </c>
      <c r="B365" s="23">
        <v>9187.5858962374077</v>
      </c>
      <c r="C365" s="23">
        <v>-2636.5858962374077</v>
      </c>
    </row>
    <row r="366" spans="1:3">
      <c r="A366" s="23">
        <v>342</v>
      </c>
      <c r="B366" s="23">
        <v>9791.6326367383699</v>
      </c>
      <c r="C366" s="23">
        <v>-2865.6326367383699</v>
      </c>
    </row>
    <row r="367" spans="1:3">
      <c r="A367" s="23">
        <v>343</v>
      </c>
      <c r="B367" s="23">
        <v>10673.010208677228</v>
      </c>
      <c r="C367" s="23">
        <v>-3504.0102086772276</v>
      </c>
    </row>
    <row r="368" spans="1:3">
      <c r="A368" s="23">
        <v>344</v>
      </c>
      <c r="B368" s="23">
        <v>826.08898541105384</v>
      </c>
      <c r="C368" s="23">
        <v>-806.08898541105384</v>
      </c>
    </row>
    <row r="369" spans="1:3">
      <c r="A369" s="23">
        <v>345</v>
      </c>
      <c r="B369" s="23">
        <v>927.69398585931958</v>
      </c>
      <c r="C369" s="23">
        <v>-666.69398585931958</v>
      </c>
    </row>
    <row r="370" spans="1:3">
      <c r="A370" s="23">
        <v>346</v>
      </c>
      <c r="B370" s="23">
        <v>1077.8370675016529</v>
      </c>
      <c r="C370" s="23">
        <v>-343.83706750165288</v>
      </c>
    </row>
    <row r="371" spans="1:3">
      <c r="A371" s="23">
        <v>347</v>
      </c>
      <c r="B371" s="23">
        <v>1280.8914976251262</v>
      </c>
      <c r="C371" s="23">
        <v>-207.89149762512625</v>
      </c>
    </row>
    <row r="372" spans="1:3">
      <c r="A372" s="23">
        <v>348</v>
      </c>
      <c r="B372" s="23">
        <v>1825.3719176863581</v>
      </c>
      <c r="C372" s="23">
        <v>-162.37191768635807</v>
      </c>
    </row>
    <row r="373" spans="1:3">
      <c r="A373" s="23">
        <v>349</v>
      </c>
      <c r="B373" s="23">
        <v>2243.7362977219782</v>
      </c>
      <c r="C373" s="23">
        <v>229.26370227802181</v>
      </c>
    </row>
    <row r="374" spans="1:3">
      <c r="A374" s="23">
        <v>350</v>
      </c>
      <c r="B374" s="23">
        <v>2507.1694734333714</v>
      </c>
      <c r="C374" s="23">
        <v>461.83052656662858</v>
      </c>
    </row>
    <row r="375" spans="1:3">
      <c r="A375" s="23">
        <v>351</v>
      </c>
      <c r="B375" s="23">
        <v>2886.9350161091788</v>
      </c>
      <c r="C375" s="23">
        <v>447.06498389082117</v>
      </c>
    </row>
    <row r="376" spans="1:3">
      <c r="A376" s="23">
        <v>352</v>
      </c>
      <c r="B376" s="23">
        <v>3459.2626045477764</v>
      </c>
      <c r="C376" s="23">
        <v>347.73739545222361</v>
      </c>
    </row>
    <row r="377" spans="1:3">
      <c r="A377" s="23">
        <v>353</v>
      </c>
      <c r="B377" s="23">
        <v>4540.3239065271882</v>
      </c>
      <c r="C377" s="23">
        <v>246.67609347281177</v>
      </c>
    </row>
    <row r="378" spans="1:3">
      <c r="A378" s="23">
        <v>354</v>
      </c>
      <c r="B378" s="23">
        <v>5563.461024004705</v>
      </c>
      <c r="C378" s="23">
        <v>481.538975995295</v>
      </c>
    </row>
    <row r="379" spans="1:3">
      <c r="A379" s="23">
        <v>355</v>
      </c>
      <c r="B379" s="23">
        <v>5905.6130108834004</v>
      </c>
      <c r="C379" s="23">
        <v>775.38698911659958</v>
      </c>
    </row>
    <row r="380" spans="1:3">
      <c r="A380" s="23">
        <v>356</v>
      </c>
      <c r="B380" s="23">
        <v>6084.5366855414468</v>
      </c>
      <c r="C380" s="23">
        <v>947.46331445855321</v>
      </c>
    </row>
    <row r="381" spans="1:3">
      <c r="A381" s="23">
        <v>357</v>
      </c>
      <c r="B381" s="23">
        <v>6188.4752475855812</v>
      </c>
      <c r="C381" s="23">
        <v>999.5247524144188</v>
      </c>
    </row>
    <row r="382" spans="1:3">
      <c r="A382" s="23">
        <v>358</v>
      </c>
      <c r="B382" s="23">
        <v>833.22795533026681</v>
      </c>
      <c r="C382" s="23">
        <v>-818.22795533026681</v>
      </c>
    </row>
    <row r="383" spans="1:3">
      <c r="A383" s="23">
        <v>359</v>
      </c>
      <c r="B383" s="23">
        <v>940.62364566457688</v>
      </c>
      <c r="C383" s="23">
        <v>-599.62364566457688</v>
      </c>
    </row>
    <row r="384" spans="1:3">
      <c r="A384" s="23">
        <v>360</v>
      </c>
      <c r="B384" s="23">
        <v>1039.7395137439159</v>
      </c>
      <c r="C384" s="23">
        <v>-255.73951374391595</v>
      </c>
    </row>
    <row r="385" spans="1:3">
      <c r="A385" s="23">
        <v>361</v>
      </c>
      <c r="B385" s="23">
        <v>1194.9300026899059</v>
      </c>
      <c r="C385" s="23">
        <v>-157.9300026899059</v>
      </c>
    </row>
    <row r="386" spans="1:3">
      <c r="A386" s="23">
        <v>362</v>
      </c>
      <c r="B386" s="23">
        <v>1692.739190833765</v>
      </c>
      <c r="C386" s="23">
        <v>-387.73919083376495</v>
      </c>
    </row>
    <row r="387" spans="1:3">
      <c r="A387" s="23">
        <v>363</v>
      </c>
      <c r="B387" s="23">
        <v>2302.1271945430467</v>
      </c>
      <c r="C387" s="23">
        <v>-679.1271945430467</v>
      </c>
    </row>
    <row r="388" spans="1:3">
      <c r="A388" s="23">
        <v>364</v>
      </c>
      <c r="B388" s="23">
        <v>3058.1492946801336</v>
      </c>
      <c r="C388" s="23">
        <v>-901.14929468013361</v>
      </c>
    </row>
    <row r="389" spans="1:3">
      <c r="A389" s="23">
        <v>365</v>
      </c>
      <c r="B389" s="23">
        <v>4092.8677919297393</v>
      </c>
      <c r="C389" s="23">
        <v>-1002.8677919297393</v>
      </c>
    </row>
    <row r="390" spans="1:3">
      <c r="A390" s="23">
        <v>366</v>
      </c>
      <c r="B390" s="23">
        <v>6254.5409692108406</v>
      </c>
      <c r="C390" s="23">
        <v>-2273.5409692108406</v>
      </c>
    </row>
    <row r="391" spans="1:3">
      <c r="A391" s="23">
        <v>367</v>
      </c>
      <c r="B391" s="23">
        <v>8046.3014194431344</v>
      </c>
      <c r="C391" s="23">
        <v>-2159.3014194431344</v>
      </c>
    </row>
    <row r="392" spans="1:3">
      <c r="A392" s="23">
        <v>368</v>
      </c>
      <c r="B392" s="23">
        <v>9444.5888133290755</v>
      </c>
      <c r="C392" s="23">
        <v>-2268.5888133290755</v>
      </c>
    </row>
    <row r="393" spans="1:3">
      <c r="A393" s="23">
        <v>369</v>
      </c>
      <c r="B393" s="23">
        <v>9877.9398445026054</v>
      </c>
      <c r="C393" s="23">
        <v>-1495.9398445026054</v>
      </c>
    </row>
    <row r="394" spans="1:3">
      <c r="A394" s="23">
        <v>370</v>
      </c>
      <c r="B394" s="23">
        <v>10989.406589794115</v>
      </c>
      <c r="C394" s="23">
        <v>-2012.4065897941146</v>
      </c>
    </row>
    <row r="395" spans="1:3">
      <c r="A395" s="23">
        <v>371</v>
      </c>
      <c r="B395" s="23">
        <v>11155.34874772255</v>
      </c>
      <c r="C395" s="23">
        <v>-1938.3487477225499</v>
      </c>
    </row>
    <row r="396" spans="1:3">
      <c r="A396" s="23">
        <v>372</v>
      </c>
      <c r="B396" s="23">
        <v>813.31489637885443</v>
      </c>
      <c r="C396" s="23">
        <v>-808.31489637885443</v>
      </c>
    </row>
    <row r="397" spans="1:3">
      <c r="A397" s="23">
        <v>373</v>
      </c>
      <c r="B397" s="23">
        <v>817.70544930737765</v>
      </c>
      <c r="C397" s="23">
        <v>-801.70544930737765</v>
      </c>
    </row>
    <row r="398" spans="1:3">
      <c r="A398" s="23">
        <v>374</v>
      </c>
      <c r="B398" s="23">
        <v>818.79444471878298</v>
      </c>
      <c r="C398" s="23">
        <v>-801.79444471878298</v>
      </c>
    </row>
    <row r="399" spans="1:3">
      <c r="A399" s="23">
        <v>375</v>
      </c>
      <c r="B399" s="23">
        <v>826.60755465458021</v>
      </c>
      <c r="C399" s="23">
        <v>-804.60755465458021</v>
      </c>
    </row>
    <row r="400" spans="1:3">
      <c r="A400" s="23">
        <v>376</v>
      </c>
      <c r="B400" s="23">
        <v>878.63733542172542</v>
      </c>
      <c r="C400" s="23">
        <v>-818.63733542172542</v>
      </c>
    </row>
    <row r="401" spans="1:3">
      <c r="A401" s="23">
        <v>377</v>
      </c>
      <c r="B401" s="23">
        <v>938.49751176611881</v>
      </c>
      <c r="C401" s="23">
        <v>-834.49751176611881</v>
      </c>
    </row>
    <row r="402" spans="1:3">
      <c r="A402" s="23">
        <v>378</v>
      </c>
      <c r="B402" s="23">
        <v>1037.6998080527123</v>
      </c>
      <c r="C402" s="23">
        <v>-857.69980805271234</v>
      </c>
    </row>
    <row r="403" spans="1:3">
      <c r="A403" s="23">
        <v>379</v>
      </c>
      <c r="B403" s="23">
        <v>1376.8786646018564</v>
      </c>
      <c r="C403" s="23">
        <v>-999.87866460185637</v>
      </c>
    </row>
    <row r="404" spans="1:3">
      <c r="A404" s="23">
        <v>380</v>
      </c>
      <c r="B404" s="23">
        <v>1886.0272335374918</v>
      </c>
      <c r="C404" s="23">
        <v>-1202.0272335374918</v>
      </c>
    </row>
    <row r="405" spans="1:3">
      <c r="A405" s="23">
        <v>381</v>
      </c>
      <c r="B405" s="23">
        <v>2222.1465315498303</v>
      </c>
      <c r="C405" s="23">
        <v>-1260.1465315498303</v>
      </c>
    </row>
    <row r="406" spans="1:3">
      <c r="A406" s="23">
        <v>382</v>
      </c>
      <c r="B406" s="23">
        <v>2434.0684957376047</v>
      </c>
      <c r="C406" s="23">
        <v>-1200.0684957376047</v>
      </c>
    </row>
    <row r="407" spans="1:3">
      <c r="A407" s="23">
        <v>383</v>
      </c>
      <c r="B407" s="23">
        <v>2538.4391988180109</v>
      </c>
      <c r="C407" s="23">
        <v>-1180.4391988180109</v>
      </c>
    </row>
    <row r="408" spans="1:3">
      <c r="A408" s="23">
        <v>384</v>
      </c>
      <c r="B408" s="23">
        <v>2619.3014295252224</v>
      </c>
      <c r="C408" s="23">
        <v>-1182.3014295252224</v>
      </c>
    </row>
    <row r="409" spans="1:3">
      <c r="A409" s="23">
        <v>385</v>
      </c>
      <c r="B409" s="23">
        <v>2683.6904439297459</v>
      </c>
      <c r="C409" s="23">
        <v>-1117.6904439297459</v>
      </c>
    </row>
    <row r="410" spans="1:3">
      <c r="A410" s="23">
        <v>386</v>
      </c>
      <c r="B410" s="23">
        <v>810.11705271044184</v>
      </c>
      <c r="C410" s="23">
        <v>-810.11705271044184</v>
      </c>
    </row>
    <row r="411" spans="1:3">
      <c r="A411" s="23">
        <v>387</v>
      </c>
      <c r="B411" s="23">
        <v>813.33218202030525</v>
      </c>
      <c r="C411" s="23">
        <v>-809.33218202030525</v>
      </c>
    </row>
    <row r="412" spans="1:3">
      <c r="A412" s="23">
        <v>388</v>
      </c>
      <c r="B412" s="23">
        <v>884.77373813678741</v>
      </c>
      <c r="C412" s="23">
        <v>-814.77373813678741</v>
      </c>
    </row>
    <row r="413" spans="1:3">
      <c r="A413" s="23">
        <v>389</v>
      </c>
      <c r="B413" s="23">
        <v>1053.6371694704226</v>
      </c>
      <c r="C413" s="23">
        <v>-875.63716947042258</v>
      </c>
    </row>
    <row r="414" spans="1:3">
      <c r="A414" s="23">
        <v>390</v>
      </c>
      <c r="B414" s="23">
        <v>1141.6729413797484</v>
      </c>
      <c r="C414" s="23">
        <v>-862.67294137974841</v>
      </c>
    </row>
    <row r="415" spans="1:3">
      <c r="A415" s="23">
        <v>391</v>
      </c>
      <c r="B415" s="23">
        <v>1262.9662874405649</v>
      </c>
      <c r="C415" s="23">
        <v>-924.96628744056488</v>
      </c>
    </row>
    <row r="416" spans="1:3">
      <c r="A416" s="23">
        <v>392</v>
      </c>
      <c r="B416" s="23">
        <v>1402.5651277978623</v>
      </c>
      <c r="C416" s="23">
        <v>-1000.5651277978623</v>
      </c>
    </row>
    <row r="417" spans="1:3">
      <c r="A417" s="23">
        <v>393</v>
      </c>
      <c r="B417" s="23">
        <v>1597.4953064394226</v>
      </c>
      <c r="C417" s="23">
        <v>-1104.4953064394226</v>
      </c>
    </row>
    <row r="418" spans="1:3">
      <c r="A418" s="23">
        <v>394</v>
      </c>
      <c r="B418" s="23">
        <v>2033.0416140772163</v>
      </c>
      <c r="C418" s="23">
        <v>-1379.0416140772163</v>
      </c>
    </row>
    <row r="419" spans="1:3">
      <c r="A419" s="23">
        <v>395</v>
      </c>
      <c r="B419" s="23">
        <v>3040.4833691173353</v>
      </c>
      <c r="C419" s="23">
        <v>-1993.4833691173353</v>
      </c>
    </row>
    <row r="420" spans="1:3">
      <c r="A420" s="23">
        <v>396</v>
      </c>
      <c r="B420" s="23">
        <v>3710.3365466217911</v>
      </c>
      <c r="C420" s="23">
        <v>-2020.3365466217911</v>
      </c>
    </row>
    <row r="421" spans="1:3">
      <c r="A421" s="23">
        <v>397</v>
      </c>
      <c r="B421" s="23">
        <v>4124.6388009164548</v>
      </c>
      <c r="C421" s="23">
        <v>-2099.6388009164548</v>
      </c>
    </row>
    <row r="422" spans="1:3">
      <c r="A422" s="23">
        <v>398</v>
      </c>
      <c r="B422" s="23">
        <v>4289.4573921505835</v>
      </c>
      <c r="C422" s="23">
        <v>-2090.4573921505835</v>
      </c>
    </row>
    <row r="423" spans="1:3">
      <c r="A423" s="23">
        <v>399</v>
      </c>
      <c r="B423" s="23">
        <v>4438.3559076084539</v>
      </c>
      <c r="C423" s="23">
        <v>-2154.3559076084539</v>
      </c>
    </row>
    <row r="424" spans="1:3">
      <c r="A424" s="23">
        <v>400</v>
      </c>
      <c r="B424" s="23">
        <v>4597.0035248446202</v>
      </c>
      <c r="C424" s="23">
        <v>-2233.0035248446202</v>
      </c>
    </row>
    <row r="425" spans="1:3">
      <c r="A425" s="23">
        <v>401</v>
      </c>
      <c r="B425" s="23">
        <v>829.13125830640854</v>
      </c>
      <c r="C425" s="23">
        <v>-803.13125830640854</v>
      </c>
    </row>
    <row r="426" spans="1:3">
      <c r="A426" s="23">
        <v>402</v>
      </c>
      <c r="B426" s="23">
        <v>897.23668562287105</v>
      </c>
      <c r="C426" s="23">
        <v>-654.23668562287105</v>
      </c>
    </row>
    <row r="427" spans="1:3">
      <c r="A427" s="23">
        <v>403</v>
      </c>
      <c r="B427" s="23">
        <v>959.03285380976286</v>
      </c>
      <c r="C427" s="23">
        <v>-540.03285380976286</v>
      </c>
    </row>
    <row r="428" spans="1:3">
      <c r="A428" s="23">
        <v>404</v>
      </c>
      <c r="B428" s="23">
        <v>1131.0941288118106</v>
      </c>
      <c r="C428" s="23">
        <v>-624.09412881181061</v>
      </c>
    </row>
    <row r="429" spans="1:3">
      <c r="A429" s="23">
        <v>405</v>
      </c>
      <c r="B429" s="23">
        <v>1642.0576900997883</v>
      </c>
      <c r="C429" s="23">
        <v>-811.05769009978826</v>
      </c>
    </row>
    <row r="430" spans="1:3">
      <c r="A430" s="23">
        <v>406</v>
      </c>
      <c r="B430" s="23">
        <v>2008.098433463598</v>
      </c>
      <c r="C430" s="23">
        <v>-703.09843346359798</v>
      </c>
    </row>
    <row r="431" spans="1:3">
      <c r="A431" s="23">
        <v>407</v>
      </c>
      <c r="B431" s="23">
        <v>2194.1956493237594</v>
      </c>
      <c r="C431" s="23">
        <v>-594.19564932375943</v>
      </c>
    </row>
    <row r="432" spans="1:3">
      <c r="A432" s="23">
        <v>408</v>
      </c>
      <c r="B432" s="23">
        <v>2553.0455658440032</v>
      </c>
      <c r="C432" s="23">
        <v>-774.04556584400325</v>
      </c>
    </row>
    <row r="433" spans="1:3">
      <c r="A433" s="23">
        <v>409</v>
      </c>
      <c r="B433" s="23">
        <v>3449.8592155984984</v>
      </c>
      <c r="C433" s="23">
        <v>-1300.8592155984984</v>
      </c>
    </row>
    <row r="434" spans="1:3">
      <c r="A434" s="23">
        <v>410</v>
      </c>
      <c r="B434" s="23">
        <v>4702.0137966587081</v>
      </c>
      <c r="C434" s="23">
        <v>-1566.0137966587081</v>
      </c>
    </row>
    <row r="435" spans="1:3">
      <c r="A435" s="23">
        <v>411</v>
      </c>
      <c r="B435" s="23">
        <v>5623.0273444444338</v>
      </c>
      <c r="C435" s="23">
        <v>-1352.0273444444338</v>
      </c>
    </row>
    <row r="436" spans="1:3">
      <c r="A436" s="23">
        <v>412</v>
      </c>
      <c r="B436" s="23">
        <v>5888.6730822615391</v>
      </c>
      <c r="C436" s="23">
        <v>-931.67308226153909</v>
      </c>
    </row>
    <row r="437" spans="1:3">
      <c r="A437" s="23">
        <v>413</v>
      </c>
      <c r="B437" s="23">
        <v>6061.2529265071134</v>
      </c>
      <c r="C437" s="23">
        <v>-812.25292650711344</v>
      </c>
    </row>
    <row r="438" spans="1:3">
      <c r="A438" s="23">
        <v>414</v>
      </c>
      <c r="B438" s="23">
        <v>6239.0530344708532</v>
      </c>
      <c r="C438" s="23">
        <v>-795.05303447085316</v>
      </c>
    </row>
    <row r="439" spans="1:3">
      <c r="A439" s="23">
        <v>415</v>
      </c>
      <c r="B439" s="23">
        <v>816.23616978405289</v>
      </c>
      <c r="C439" s="23">
        <v>-813.23616978405289</v>
      </c>
    </row>
    <row r="440" spans="1:3">
      <c r="A440" s="23">
        <v>416</v>
      </c>
      <c r="B440" s="23">
        <v>846.98732592516637</v>
      </c>
      <c r="C440" s="23">
        <v>-774.98732592516637</v>
      </c>
    </row>
    <row r="441" spans="1:3">
      <c r="A441" s="23">
        <v>417</v>
      </c>
      <c r="B441" s="23">
        <v>890.28785775961774</v>
      </c>
      <c r="C441" s="23">
        <v>-645.28785775961774</v>
      </c>
    </row>
    <row r="442" spans="1:3">
      <c r="A442" s="23">
        <v>418</v>
      </c>
      <c r="B442" s="23">
        <v>909.83791824056175</v>
      </c>
      <c r="C442" s="23">
        <v>-538.83791824056175</v>
      </c>
    </row>
    <row r="443" spans="1:3">
      <c r="A443" s="23">
        <v>419</v>
      </c>
      <c r="B443" s="23">
        <v>923.68371704271567</v>
      </c>
      <c r="C443" s="23">
        <v>-508.68371704271567</v>
      </c>
    </row>
    <row r="444" spans="1:3">
      <c r="A444" s="23">
        <v>420</v>
      </c>
      <c r="B444" s="23">
        <v>935.64538092672376</v>
      </c>
      <c r="C444" s="23">
        <v>-503.64538092672376</v>
      </c>
    </row>
    <row r="445" spans="1:3">
      <c r="A445" s="23">
        <v>421</v>
      </c>
      <c r="B445" s="23">
        <v>952.77545160454474</v>
      </c>
      <c r="C445" s="23">
        <v>-513.77545160454474</v>
      </c>
    </row>
    <row r="446" spans="1:3">
      <c r="A446" s="23">
        <v>422</v>
      </c>
      <c r="B446" s="23">
        <v>1001.4863892131211</v>
      </c>
      <c r="C446" s="23">
        <v>-518.48638921312113</v>
      </c>
    </row>
    <row r="447" spans="1:3">
      <c r="A447" s="23">
        <v>423</v>
      </c>
      <c r="B447" s="23">
        <v>1172.7870959913303</v>
      </c>
      <c r="C447" s="23">
        <v>-646.78709599133026</v>
      </c>
    </row>
    <row r="448" spans="1:3">
      <c r="A448" s="23">
        <v>424</v>
      </c>
      <c r="B448" s="23">
        <v>1570.9445611708729</v>
      </c>
      <c r="C448" s="23">
        <v>-811.94456117087293</v>
      </c>
    </row>
    <row r="449" spans="1:3">
      <c r="A449" s="23">
        <v>425</v>
      </c>
      <c r="B449" s="23">
        <v>1945.4725544870641</v>
      </c>
      <c r="C449" s="23">
        <v>-888.47255448706414</v>
      </c>
    </row>
    <row r="450" spans="1:3">
      <c r="A450" s="23">
        <v>426</v>
      </c>
      <c r="B450" s="23">
        <v>2113.6445601626642</v>
      </c>
      <c r="C450" s="23">
        <v>-943.64456016266422</v>
      </c>
    </row>
    <row r="451" spans="1:3">
      <c r="A451" s="23">
        <v>427</v>
      </c>
      <c r="B451" s="23">
        <v>2264.9284941407554</v>
      </c>
      <c r="C451" s="23">
        <v>-1026.9284941407554</v>
      </c>
    </row>
    <row r="452" spans="1:3">
      <c r="A452" s="23">
        <v>428</v>
      </c>
      <c r="B452" s="23">
        <v>2438.2516209687174</v>
      </c>
      <c r="C452" s="23">
        <v>-1144.2516209687174</v>
      </c>
    </row>
    <row r="453" spans="1:3">
      <c r="A453" s="23">
        <v>429</v>
      </c>
      <c r="B453" s="23">
        <v>1133.0646919372107</v>
      </c>
      <c r="C453" s="23">
        <v>-866.06469193721068</v>
      </c>
    </row>
    <row r="454" spans="1:3">
      <c r="A454" s="23">
        <v>430</v>
      </c>
      <c r="B454" s="23">
        <v>2860.8682688012536</v>
      </c>
      <c r="C454" s="23">
        <v>4367.1317311987459</v>
      </c>
    </row>
    <row r="455" spans="1:3">
      <c r="A455" s="23">
        <v>431</v>
      </c>
      <c r="B455" s="23">
        <v>3583.2870819578316</v>
      </c>
      <c r="C455" s="23">
        <v>8114.7129180421689</v>
      </c>
    </row>
    <row r="456" spans="1:3">
      <c r="A456" s="23">
        <v>432</v>
      </c>
      <c r="B456" s="23">
        <v>3809.3141295695232</v>
      </c>
      <c r="C456" s="23">
        <v>11225.685870430476</v>
      </c>
    </row>
    <row r="457" spans="1:3">
      <c r="A457" s="23">
        <v>433</v>
      </c>
      <c r="B457" s="23">
        <v>3982.4125430586237</v>
      </c>
      <c r="C457" s="23">
        <v>11836.587456941375</v>
      </c>
    </row>
    <row r="458" spans="1:3">
      <c r="A458" s="23">
        <v>434</v>
      </c>
      <c r="B458" s="23">
        <v>4158.8125140648417</v>
      </c>
      <c r="C458" s="23">
        <v>11786.187485935159</v>
      </c>
    </row>
    <row r="459" spans="1:3">
      <c r="A459" s="23">
        <v>435</v>
      </c>
      <c r="B459" s="23">
        <v>4389.0918294734493</v>
      </c>
      <c r="C459" s="23">
        <v>11732.908170526551</v>
      </c>
    </row>
    <row r="460" spans="1:3">
      <c r="A460" s="23">
        <v>436</v>
      </c>
      <c r="B460" s="23">
        <v>4952.8975966767639</v>
      </c>
      <c r="C460" s="23">
        <v>11397.102403323235</v>
      </c>
    </row>
    <row r="461" spans="1:3">
      <c r="A461" s="23">
        <v>437</v>
      </c>
      <c r="B461" s="23">
        <v>6672.0237815324654</v>
      </c>
      <c r="C461" s="23">
        <v>10320.976218467535</v>
      </c>
    </row>
    <row r="462" spans="1:3">
      <c r="A462" s="23">
        <v>438</v>
      </c>
      <c r="B462" s="23">
        <v>9096.3004237353161</v>
      </c>
      <c r="C462" s="23">
        <v>9945.6995762646839</v>
      </c>
    </row>
    <row r="463" spans="1:3">
      <c r="A463" s="23">
        <v>439</v>
      </c>
      <c r="B463" s="23">
        <v>12855.063157228917</v>
      </c>
      <c r="C463" s="23">
        <v>8628.9368427710833</v>
      </c>
    </row>
    <row r="464" spans="1:3">
      <c r="A464" s="23">
        <v>440</v>
      </c>
      <c r="B464" s="23">
        <v>14454.382561188577</v>
      </c>
      <c r="C464" s="23">
        <v>8797.6174388114232</v>
      </c>
    </row>
    <row r="465" spans="1:3">
      <c r="A465" s="23">
        <v>441</v>
      </c>
      <c r="B465" s="23">
        <v>16519.290717627657</v>
      </c>
      <c r="C465" s="23">
        <v>8008.7092823723433</v>
      </c>
    </row>
    <row r="466" spans="1:3">
      <c r="A466" s="23">
        <v>442</v>
      </c>
      <c r="B466" s="23">
        <v>17940.135873606996</v>
      </c>
      <c r="C466" s="23">
        <v>7519.864126393004</v>
      </c>
    </row>
    <row r="467" spans="1:3">
      <c r="A467" s="23">
        <v>443</v>
      </c>
      <c r="B467" s="23">
        <v>815.33731642860721</v>
      </c>
      <c r="C467" s="23">
        <v>-810.33731642860721</v>
      </c>
    </row>
    <row r="468" spans="1:3">
      <c r="A468" s="23">
        <v>444</v>
      </c>
      <c r="B468" s="23">
        <v>868.85366236052801</v>
      </c>
      <c r="C468" s="23">
        <v>-745.85366236052801</v>
      </c>
    </row>
    <row r="469" spans="1:3">
      <c r="A469" s="23">
        <v>445</v>
      </c>
      <c r="B469" s="23">
        <v>942.80163648738767</v>
      </c>
      <c r="C469" s="23">
        <v>-586.80163648738767</v>
      </c>
    </row>
    <row r="470" spans="1:3">
      <c r="A470" s="23">
        <v>446</v>
      </c>
      <c r="B470" s="23">
        <v>1019.8610260754053</v>
      </c>
      <c r="C470" s="23">
        <v>-522.86102607540533</v>
      </c>
    </row>
    <row r="471" spans="1:3">
      <c r="A471" s="23">
        <v>447</v>
      </c>
      <c r="B471" s="23">
        <v>1165.9765532596839</v>
      </c>
      <c r="C471" s="23">
        <v>-523.9765532596839</v>
      </c>
    </row>
    <row r="472" spans="1:3">
      <c r="A472" s="23">
        <v>448</v>
      </c>
      <c r="B472" s="23">
        <v>1248.1179214342601</v>
      </c>
      <c r="C472" s="23">
        <v>-469.1179214342601</v>
      </c>
    </row>
    <row r="473" spans="1:3">
      <c r="A473" s="23">
        <v>449</v>
      </c>
      <c r="B473" s="23">
        <v>1318.6951954781985</v>
      </c>
      <c r="C473" s="23">
        <v>-441.69519547819846</v>
      </c>
    </row>
    <row r="474" spans="1:3">
      <c r="A474" s="23">
        <v>450</v>
      </c>
      <c r="B474" s="23">
        <v>1613.5018104229366</v>
      </c>
      <c r="C474" s="23">
        <v>-595.50181042293661</v>
      </c>
    </row>
    <row r="475" spans="1:3">
      <c r="A475" s="23">
        <v>451</v>
      </c>
      <c r="B475" s="23">
        <v>2488.241696044659</v>
      </c>
      <c r="C475" s="23">
        <v>-920.24169604465897</v>
      </c>
    </row>
    <row r="476" spans="1:3">
      <c r="A476" s="23">
        <v>452</v>
      </c>
      <c r="B476" s="23">
        <v>3279.9586457778105</v>
      </c>
      <c r="C476" s="23">
        <v>-800.95864577781049</v>
      </c>
    </row>
    <row r="477" spans="1:3">
      <c r="A477" s="23">
        <v>453</v>
      </c>
      <c r="B477" s="23">
        <v>3818.7002328773506</v>
      </c>
      <c r="C477" s="23">
        <v>-533.70023287735057</v>
      </c>
    </row>
    <row r="478" spans="1:3">
      <c r="A478" s="23">
        <v>454</v>
      </c>
      <c r="B478" s="23">
        <v>4010.0177124556772</v>
      </c>
      <c r="C478" s="23">
        <v>-294.01771245567716</v>
      </c>
    </row>
    <row r="479" spans="1:3">
      <c r="A479" s="23">
        <v>455</v>
      </c>
      <c r="B479" s="23">
        <v>4122.720094715407</v>
      </c>
      <c r="C479" s="23">
        <v>-183.72009471540696</v>
      </c>
    </row>
    <row r="480" spans="1:3">
      <c r="A480" s="23">
        <v>456</v>
      </c>
      <c r="B480" s="23">
        <v>4215.1464195532553</v>
      </c>
      <c r="C480" s="23">
        <v>-174.14641955325533</v>
      </c>
    </row>
    <row r="481" spans="1:3">
      <c r="A481" s="23">
        <v>457</v>
      </c>
      <c r="B481" s="23">
        <v>2127.2483599845054</v>
      </c>
      <c r="C481" s="23">
        <v>-198.24835998450544</v>
      </c>
    </row>
    <row r="482" spans="1:3">
      <c r="A482" s="23">
        <v>458</v>
      </c>
      <c r="B482" s="23">
        <v>6163.1863541429457</v>
      </c>
      <c r="C482" s="23">
        <v>17452.813645857055</v>
      </c>
    </row>
    <row r="483" spans="1:3">
      <c r="A483" s="23">
        <v>459</v>
      </c>
      <c r="B483" s="23">
        <v>7301.9471272853907</v>
      </c>
      <c r="C483" s="23">
        <v>22397.052872714608</v>
      </c>
    </row>
    <row r="484" spans="1:3">
      <c r="A484" s="23">
        <v>460</v>
      </c>
      <c r="B484" s="23">
        <v>7692.0321979073733</v>
      </c>
      <c r="C484" s="23">
        <v>24083.967802092626</v>
      </c>
    </row>
    <row r="485" spans="1:3">
      <c r="A485" s="23">
        <v>461</v>
      </c>
      <c r="B485" s="23">
        <v>8065.0736260587892</v>
      </c>
      <c r="C485" s="23">
        <v>24306.926373941213</v>
      </c>
    </row>
    <row r="486" spans="1:3">
      <c r="A486" s="23">
        <v>462</v>
      </c>
      <c r="B486" s="23">
        <v>8406.5860442038029</v>
      </c>
      <c r="C486" s="23">
        <v>24134.413955796197</v>
      </c>
    </row>
    <row r="487" spans="1:3">
      <c r="A487" s="23">
        <v>463</v>
      </c>
      <c r="B487" s="23">
        <v>8819.522732823847</v>
      </c>
      <c r="C487" s="23">
        <v>23937.477267176153</v>
      </c>
    </row>
    <row r="488" spans="1:3">
      <c r="A488" s="23">
        <v>464</v>
      </c>
      <c r="B488" s="23">
        <v>9663.9954602650796</v>
      </c>
      <c r="C488" s="23">
        <v>23488.00453973492</v>
      </c>
    </row>
    <row r="489" spans="1:3">
      <c r="A489" s="23">
        <v>465</v>
      </c>
      <c r="B489" s="23">
        <v>12093.060225149824</v>
      </c>
      <c r="C489" s="23">
        <v>22056.939774850176</v>
      </c>
    </row>
    <row r="490" spans="1:3">
      <c r="A490" s="23">
        <v>466</v>
      </c>
      <c r="B490" s="23">
        <v>17733.226745439977</v>
      </c>
      <c r="C490" s="23">
        <v>19823.773254560023</v>
      </c>
    </row>
    <row r="491" spans="1:3">
      <c r="A491" s="23">
        <v>467</v>
      </c>
      <c r="B491" s="23">
        <v>25358.338044817443</v>
      </c>
      <c r="C491" s="23">
        <v>17819.661955182557</v>
      </c>
    </row>
    <row r="492" spans="1:3">
      <c r="A492" s="23">
        <v>468</v>
      </c>
      <c r="B492" s="23">
        <v>29229.630304156261</v>
      </c>
      <c r="C492" s="23">
        <v>17913.369695843739</v>
      </c>
    </row>
    <row r="493" spans="1:3">
      <c r="A493" s="23">
        <v>469</v>
      </c>
      <c r="B493" s="23">
        <v>33161.612450629116</v>
      </c>
      <c r="C493" s="23">
        <v>16628.387549370884</v>
      </c>
    </row>
    <row r="494" spans="1:3">
      <c r="A494" s="23">
        <v>470</v>
      </c>
      <c r="B494" s="23">
        <v>35997.719500399158</v>
      </c>
      <c r="C494" s="23">
        <v>15589.280499600842</v>
      </c>
    </row>
    <row r="495" spans="1:3">
      <c r="A495" s="23">
        <v>471</v>
      </c>
      <c r="B495" s="23">
        <v>836.28751386707233</v>
      </c>
      <c r="C495" s="23">
        <v>-826.28751386707233</v>
      </c>
    </row>
    <row r="496" spans="1:3">
      <c r="A496" s="23">
        <v>472</v>
      </c>
      <c r="B496" s="23">
        <v>991.51257409596406</v>
      </c>
      <c r="C496" s="23">
        <v>-606.51257409596406</v>
      </c>
    </row>
    <row r="497" spans="1:3">
      <c r="A497" s="23">
        <v>473</v>
      </c>
      <c r="B497" s="23">
        <v>1305.74825003149</v>
      </c>
      <c r="C497" s="23">
        <v>-394.74825003148999</v>
      </c>
    </row>
    <row r="498" spans="1:3">
      <c r="A498" s="23">
        <v>474</v>
      </c>
      <c r="B498" s="23">
        <v>1934.5653147315595</v>
      </c>
      <c r="C498" s="23">
        <v>-572.56531473155951</v>
      </c>
    </row>
    <row r="499" spans="1:3">
      <c r="A499" s="23">
        <v>475</v>
      </c>
      <c r="B499" s="23">
        <v>2925.1362837156207</v>
      </c>
      <c r="C499" s="23">
        <v>-978.13628371562072</v>
      </c>
    </row>
    <row r="500" spans="1:3">
      <c r="A500" s="23">
        <v>476</v>
      </c>
      <c r="B500" s="23">
        <v>3713.6899610632618</v>
      </c>
      <c r="C500" s="23">
        <v>-980.68996106326176</v>
      </c>
    </row>
    <row r="501" spans="1:3">
      <c r="A501" s="23">
        <v>477</v>
      </c>
      <c r="B501" s="23">
        <v>4457.2318280728141</v>
      </c>
      <c r="C501" s="23">
        <v>-892.2318280728141</v>
      </c>
    </row>
    <row r="502" spans="1:3">
      <c r="A502" s="23">
        <v>478</v>
      </c>
      <c r="B502" s="23">
        <v>5560.0730382803331</v>
      </c>
      <c r="C502" s="23">
        <v>-1160.0730382803331</v>
      </c>
    </row>
    <row r="503" spans="1:3">
      <c r="A503" s="23">
        <v>479</v>
      </c>
      <c r="B503" s="23">
        <v>7118.5983284159192</v>
      </c>
      <c r="C503" s="23">
        <v>-1822.5983284159192</v>
      </c>
    </row>
    <row r="504" spans="1:3">
      <c r="A504" s="23">
        <v>480</v>
      </c>
      <c r="B504" s="23">
        <v>10162.634359198579</v>
      </c>
      <c r="C504" s="23">
        <v>-3351.6343591985787</v>
      </c>
    </row>
    <row r="505" spans="1:3">
      <c r="A505" s="23">
        <v>481</v>
      </c>
      <c r="B505" s="23">
        <v>13946.201988174191</v>
      </c>
      <c r="C505" s="23">
        <v>-4565.2019881741908</v>
      </c>
    </row>
    <row r="506" spans="1:3">
      <c r="A506" s="23">
        <v>482</v>
      </c>
      <c r="B506" s="23">
        <v>15721.091652350427</v>
      </c>
      <c r="C506" s="23">
        <v>-4480.0916523504275</v>
      </c>
    </row>
    <row r="507" spans="1:3">
      <c r="A507" s="23">
        <v>483</v>
      </c>
      <c r="B507" s="23">
        <v>16709.519201794577</v>
      </c>
      <c r="C507" s="23">
        <v>-4572.5192017945774</v>
      </c>
    </row>
    <row r="508" spans="1:3">
      <c r="A508" s="23">
        <v>484</v>
      </c>
      <c r="B508" s="23">
        <v>17589.289209078506</v>
      </c>
      <c r="C508" s="23">
        <v>-4978.2892090785062</v>
      </c>
    </row>
    <row r="509" spans="1:3">
      <c r="A509" s="23">
        <v>485</v>
      </c>
      <c r="B509" s="23">
        <v>812.0703301943912</v>
      </c>
      <c r="C509" s="23">
        <v>-809.0703301943912</v>
      </c>
    </row>
    <row r="510" spans="1:3">
      <c r="A510" s="23">
        <v>486</v>
      </c>
      <c r="B510" s="23">
        <v>828.33611879966816</v>
      </c>
      <c r="C510" s="23">
        <v>-809.33611879966816</v>
      </c>
    </row>
    <row r="511" spans="1:3">
      <c r="A511" s="23">
        <v>487</v>
      </c>
      <c r="B511" s="23">
        <v>854.48929431484771</v>
      </c>
      <c r="C511" s="23">
        <v>-790.48929431484771</v>
      </c>
    </row>
    <row r="512" spans="1:3">
      <c r="A512" s="23">
        <v>488</v>
      </c>
      <c r="B512" s="23">
        <v>871.86136397298094</v>
      </c>
      <c r="C512" s="23">
        <v>-783.86136397298094</v>
      </c>
    </row>
    <row r="513" spans="1:3">
      <c r="A513" s="23">
        <v>489</v>
      </c>
      <c r="B513" s="23">
        <v>921.78229648311901</v>
      </c>
      <c r="C513" s="23">
        <v>-814.78229648311901</v>
      </c>
    </row>
    <row r="514" spans="1:3">
      <c r="A514" s="23">
        <v>490</v>
      </c>
      <c r="B514" s="23">
        <v>1014.2086213209679</v>
      </c>
      <c r="C514" s="23">
        <v>-867.20862132096795</v>
      </c>
    </row>
    <row r="515" spans="1:3">
      <c r="A515" s="23">
        <v>491</v>
      </c>
      <c r="B515" s="23">
        <v>1187.5663194318317</v>
      </c>
      <c r="C515" s="23">
        <v>-937.56631943183174</v>
      </c>
    </row>
    <row r="516" spans="1:3">
      <c r="A516" s="23">
        <v>492</v>
      </c>
      <c r="B516" s="23">
        <v>1569.0949975356289</v>
      </c>
      <c r="C516" s="23">
        <v>-1040.0949975356289</v>
      </c>
    </row>
    <row r="517" spans="1:3">
      <c r="A517" s="23">
        <v>493</v>
      </c>
      <c r="B517" s="23">
        <v>2179.9177094853335</v>
      </c>
      <c r="C517" s="23">
        <v>-1246.9177094853335</v>
      </c>
    </row>
    <row r="518" spans="1:3">
      <c r="A518" s="23">
        <v>494</v>
      </c>
      <c r="B518" s="23">
        <v>2408.8487448607725</v>
      </c>
      <c r="C518" s="23">
        <v>-1109.8487448607725</v>
      </c>
    </row>
    <row r="519" spans="1:3">
      <c r="A519" s="23">
        <v>495</v>
      </c>
      <c r="B519" s="23">
        <v>2497.9216552571511</v>
      </c>
      <c r="C519" s="23">
        <v>-1050.9216552571511</v>
      </c>
    </row>
    <row r="520" spans="1:3">
      <c r="A520" s="23">
        <v>496</v>
      </c>
      <c r="B520" s="23">
        <v>2535.6734961858701</v>
      </c>
      <c r="C520" s="23">
        <v>-1060.6734961858701</v>
      </c>
    </row>
    <row r="521" spans="1:3">
      <c r="A521" s="23">
        <v>497</v>
      </c>
      <c r="B521" s="23">
        <v>2592.4395427105565</v>
      </c>
      <c r="C521" s="23">
        <v>-1094.4395427105565</v>
      </c>
    </row>
    <row r="522" spans="1:3">
      <c r="A522" s="23">
        <v>498</v>
      </c>
      <c r="B522" s="23">
        <v>2659.9572582176888</v>
      </c>
      <c r="C522" s="23">
        <v>-1142.9572582176888</v>
      </c>
    </row>
    <row r="523" spans="1:3">
      <c r="A523" s="23">
        <v>499</v>
      </c>
      <c r="B523" s="23">
        <v>847.90346492206288</v>
      </c>
      <c r="C523" s="23">
        <v>-792.90346492206288</v>
      </c>
    </row>
    <row r="524" spans="1:3">
      <c r="A524" s="23">
        <v>500</v>
      </c>
      <c r="B524" s="23">
        <v>1121.5005978065728</v>
      </c>
      <c r="C524" s="23">
        <v>-146.50059780657284</v>
      </c>
    </row>
    <row r="525" spans="1:3">
      <c r="A525" s="23">
        <v>501</v>
      </c>
      <c r="B525" s="23">
        <v>1423.7573242166397</v>
      </c>
      <c r="C525" s="23">
        <v>731.24267578336026</v>
      </c>
    </row>
    <row r="526" spans="1:3">
      <c r="A526" s="23">
        <v>502</v>
      </c>
      <c r="B526" s="23">
        <v>1705.0984244711433</v>
      </c>
      <c r="C526" s="23">
        <v>1157.9015755288567</v>
      </c>
    </row>
    <row r="527" spans="1:3">
      <c r="A527" s="23">
        <v>503</v>
      </c>
      <c r="B527" s="23">
        <v>2385.634128392242</v>
      </c>
      <c r="C527" s="23">
        <v>1103.365871607758</v>
      </c>
    </row>
    <row r="528" spans="1:3">
      <c r="A528" s="23">
        <v>504</v>
      </c>
      <c r="B528" s="23">
        <v>2938.7400835374624</v>
      </c>
      <c r="C528" s="23">
        <v>1199.2599164625376</v>
      </c>
    </row>
    <row r="529" spans="1:3">
      <c r="A529" s="23">
        <v>505</v>
      </c>
      <c r="B529" s="23">
        <v>3471.6564094680566</v>
      </c>
      <c r="C529" s="23">
        <v>1332.3435905319434</v>
      </c>
    </row>
    <row r="530" spans="1:3">
      <c r="A530" s="23">
        <v>506</v>
      </c>
      <c r="B530" s="23">
        <v>4538.3533434017882</v>
      </c>
      <c r="C530" s="23">
        <v>762.64665659821185</v>
      </c>
    </row>
    <row r="531" spans="1:3">
      <c r="A531" s="23">
        <v>507</v>
      </c>
      <c r="B531" s="23">
        <v>8088.2363856029669</v>
      </c>
      <c r="C531" s="23">
        <v>-1659.2363856029669</v>
      </c>
    </row>
    <row r="532" spans="1:3">
      <c r="A532" s="23">
        <v>508</v>
      </c>
      <c r="B532" s="23">
        <v>12916.409898738086</v>
      </c>
      <c r="C532" s="23">
        <v>-3954.4098987380858</v>
      </c>
    </row>
    <row r="533" spans="1:3">
      <c r="A533" s="23">
        <v>509</v>
      </c>
      <c r="B533" s="23">
        <v>16294.231665937215</v>
      </c>
      <c r="C533" s="23">
        <v>-5116.2316659372154</v>
      </c>
    </row>
    <row r="534" spans="1:3">
      <c r="A534" s="23">
        <v>510</v>
      </c>
      <c r="B534" s="23">
        <v>17532.402163063667</v>
      </c>
      <c r="C534" s="23">
        <v>-233.4021630636671</v>
      </c>
    </row>
    <row r="535" spans="1:3">
      <c r="A535" s="23">
        <v>511</v>
      </c>
      <c r="B535" s="23">
        <v>18399.173367976531</v>
      </c>
      <c r="C535" s="23">
        <v>209.82663202346885</v>
      </c>
    </row>
    <row r="536" spans="1:3">
      <c r="A536" s="23">
        <v>512</v>
      </c>
      <c r="B536" s="23">
        <v>19258.200605519407</v>
      </c>
      <c r="C536" s="23">
        <v>-70.200605519406963</v>
      </c>
    </row>
    <row r="537" spans="1:3">
      <c r="A537" s="23">
        <v>513</v>
      </c>
      <c r="B537" s="23">
        <v>819.67601243277784</v>
      </c>
      <c r="C537" s="23">
        <v>-796.67601243277784</v>
      </c>
    </row>
    <row r="538" spans="1:3">
      <c r="A538" s="23">
        <v>514</v>
      </c>
      <c r="B538" s="23">
        <v>872.43179014086002</v>
      </c>
      <c r="C538" s="23">
        <v>-650.43179014086002</v>
      </c>
    </row>
    <row r="539" spans="1:3">
      <c r="A539" s="23">
        <v>515</v>
      </c>
      <c r="B539" s="23">
        <v>922.35272265099798</v>
      </c>
      <c r="C539" s="23">
        <v>-588.35272265099798</v>
      </c>
    </row>
    <row r="540" spans="1:3">
      <c r="A540" s="23">
        <v>516</v>
      </c>
      <c r="B540" s="23">
        <v>1047.6909088113202</v>
      </c>
      <c r="C540" s="23">
        <v>-660.69090881132024</v>
      </c>
    </row>
    <row r="541" spans="1:3">
      <c r="A541" s="23">
        <v>517</v>
      </c>
      <c r="B541" s="23">
        <v>1440.0576841048185</v>
      </c>
      <c r="C541" s="23">
        <v>-899.05768410481846</v>
      </c>
    </row>
    <row r="542" spans="1:3">
      <c r="A542" s="23">
        <v>518</v>
      </c>
      <c r="B542" s="23">
        <v>1825.1299187060458</v>
      </c>
      <c r="C542" s="23">
        <v>-1025.1299187060458</v>
      </c>
    </row>
    <row r="543" spans="1:3">
      <c r="A543" s="23">
        <v>519</v>
      </c>
      <c r="B543" s="23">
        <v>2317.1829882467619</v>
      </c>
      <c r="C543" s="23">
        <v>-1286.1829882467619</v>
      </c>
    </row>
    <row r="544" spans="1:3">
      <c r="A544" s="23">
        <v>520</v>
      </c>
      <c r="B544" s="23">
        <v>2931.9122551643654</v>
      </c>
      <c r="C544" s="23">
        <v>-1594.9122551643654</v>
      </c>
    </row>
    <row r="545" spans="1:3">
      <c r="A545" s="23">
        <v>521</v>
      </c>
      <c r="B545" s="23">
        <v>4228.041508075612</v>
      </c>
      <c r="C545" s="23">
        <v>-2485.041508075612</v>
      </c>
    </row>
    <row r="546" spans="1:3">
      <c r="A546" s="23">
        <v>522</v>
      </c>
      <c r="B546" s="23">
        <v>5838.9077205244594</v>
      </c>
      <c r="C546" s="23">
        <v>-3349.9077205244594</v>
      </c>
    </row>
    <row r="547" spans="1:3">
      <c r="A547" s="23">
        <v>523</v>
      </c>
      <c r="B547" s="23">
        <v>7542.1656865282539</v>
      </c>
      <c r="C547" s="23">
        <v>-3995.1656865282539</v>
      </c>
    </row>
    <row r="548" spans="1:3">
      <c r="A548" s="23">
        <v>524</v>
      </c>
      <c r="B548" s="23">
        <v>8147.7854204012438</v>
      </c>
      <c r="C548" s="23">
        <v>-3719.7854204012438</v>
      </c>
    </row>
    <row r="549" spans="1:3">
      <c r="A549" s="23">
        <v>525</v>
      </c>
      <c r="B549" s="23">
        <v>8387.2952683446201</v>
      </c>
      <c r="C549" s="23">
        <v>-3434.2952683446201</v>
      </c>
    </row>
    <row r="550" spans="1:3">
      <c r="A550" s="23">
        <v>526</v>
      </c>
      <c r="B550" s="23">
        <v>8543.3673250046049</v>
      </c>
      <c r="C550" s="23">
        <v>-1827.3673250046049</v>
      </c>
    </row>
    <row r="551" spans="1:3">
      <c r="A551" s="23">
        <v>527</v>
      </c>
      <c r="B551" s="23">
        <v>809.90962501303125</v>
      </c>
      <c r="C551" s="23">
        <v>-809.90962501303125</v>
      </c>
    </row>
    <row r="552" spans="1:3">
      <c r="A552" s="23">
        <v>528</v>
      </c>
      <c r="B552" s="23">
        <v>821.81943197268686</v>
      </c>
      <c r="C552" s="23">
        <v>-803.81943197268686</v>
      </c>
    </row>
    <row r="553" spans="1:3">
      <c r="A553" s="23">
        <v>529</v>
      </c>
      <c r="B553" s="23">
        <v>853.27929941328625</v>
      </c>
      <c r="C553" s="23">
        <v>-750.27929941328625</v>
      </c>
    </row>
    <row r="554" spans="1:3">
      <c r="A554" s="23">
        <v>530</v>
      </c>
      <c r="B554" s="23">
        <v>883.23531604765924</v>
      </c>
      <c r="C554" s="23">
        <v>-730.23531604765924</v>
      </c>
    </row>
    <row r="555" spans="1:3">
      <c r="A555" s="23">
        <v>531</v>
      </c>
      <c r="B555" s="23">
        <v>960.19099178697172</v>
      </c>
      <c r="C555" s="23">
        <v>-750.19099178697172</v>
      </c>
    </row>
    <row r="556" spans="1:3">
      <c r="A556" s="23">
        <v>532</v>
      </c>
      <c r="B556" s="23">
        <v>1129.8495626273473</v>
      </c>
      <c r="C556" s="23">
        <v>-804.84956262734727</v>
      </c>
    </row>
    <row r="557" spans="1:3">
      <c r="A557" s="23">
        <v>533</v>
      </c>
      <c r="B557" s="23">
        <v>1271.8165358634151</v>
      </c>
      <c r="C557" s="23">
        <v>-804.81653586341508</v>
      </c>
    </row>
    <row r="558" spans="1:3">
      <c r="A558" s="23">
        <v>534</v>
      </c>
      <c r="B558" s="23">
        <v>1389.8947526143681</v>
      </c>
      <c r="C558" s="23">
        <v>-829.89475261436814</v>
      </c>
    </row>
    <row r="559" spans="1:3">
      <c r="A559" s="23">
        <v>535</v>
      </c>
      <c r="B559" s="23">
        <v>1586.4152102694093</v>
      </c>
      <c r="C559" s="23">
        <v>-896.41521026940927</v>
      </c>
    </row>
    <row r="560" spans="1:3">
      <c r="A560" s="23">
        <v>536</v>
      </c>
      <c r="B560" s="23">
        <v>2114.1631294061904</v>
      </c>
      <c r="C560" s="23">
        <v>-1195.1631294061904</v>
      </c>
    </row>
    <row r="561" spans="1:3">
      <c r="A561" s="23">
        <v>537</v>
      </c>
      <c r="B561" s="23">
        <v>2779.228184228753</v>
      </c>
      <c r="C561" s="23">
        <v>-1294.228184228753</v>
      </c>
    </row>
    <row r="562" spans="1:3">
      <c r="A562" s="23">
        <v>538</v>
      </c>
      <c r="B562" s="23">
        <v>3271.6615378813885</v>
      </c>
      <c r="C562" s="23">
        <v>-1299.6615378813885</v>
      </c>
    </row>
    <row r="563" spans="1:3">
      <c r="A563" s="23">
        <v>539</v>
      </c>
      <c r="B563" s="23">
        <v>3499.4862922039715</v>
      </c>
      <c r="C563" s="23">
        <v>-1281.4862922039715</v>
      </c>
    </row>
    <row r="564" spans="1:3">
      <c r="A564" s="23">
        <v>540</v>
      </c>
      <c r="B564" s="23">
        <v>3662.2478921054462</v>
      </c>
      <c r="C564" s="23">
        <v>-1266.2478921054462</v>
      </c>
    </row>
    <row r="565" spans="1:3">
      <c r="A565" s="23">
        <v>541</v>
      </c>
      <c r="B565" s="23">
        <v>3956.5705090895599</v>
      </c>
      <c r="C565" s="23">
        <v>-1454.5705090895599</v>
      </c>
    </row>
    <row r="566" spans="1:3">
      <c r="A566" s="23">
        <v>542</v>
      </c>
      <c r="B566" s="23">
        <v>896.26868970162184</v>
      </c>
      <c r="C566" s="23">
        <v>-824.26868970162184</v>
      </c>
    </row>
    <row r="567" spans="1:3">
      <c r="A567" s="23">
        <v>543</v>
      </c>
      <c r="B567" s="23">
        <v>1643.4751126987603</v>
      </c>
      <c r="C567" s="23">
        <v>936.52488730123969</v>
      </c>
    </row>
    <row r="568" spans="1:3">
      <c r="A568" s="23">
        <v>544</v>
      </c>
      <c r="B568" s="23">
        <v>2127.3693594746619</v>
      </c>
      <c r="C568" s="23">
        <v>3427.6306405253381</v>
      </c>
    </row>
    <row r="569" spans="1:3">
      <c r="A569" s="23">
        <v>545</v>
      </c>
      <c r="B569" s="23">
        <v>2386.7922663694512</v>
      </c>
      <c r="C569" s="23">
        <v>4308.2077336305483</v>
      </c>
    </row>
    <row r="570" spans="1:3">
      <c r="A570" s="23">
        <v>546</v>
      </c>
      <c r="B570" s="23">
        <v>2828.6305474953642</v>
      </c>
      <c r="C570" s="23">
        <v>4432.3694525046358</v>
      </c>
    </row>
    <row r="571" spans="1:3">
      <c r="A571" s="23">
        <v>547</v>
      </c>
      <c r="B571" s="23">
        <v>3209.830798411595</v>
      </c>
      <c r="C571" s="23">
        <v>4533.1692015884055</v>
      </c>
    </row>
    <row r="572" spans="1:3">
      <c r="A572" s="23">
        <v>548</v>
      </c>
      <c r="B572" s="23">
        <v>3647.0710989115746</v>
      </c>
      <c r="C572" s="23">
        <v>4568.9289010884258</v>
      </c>
    </row>
    <row r="573" spans="1:3">
      <c r="A573" s="23">
        <v>549</v>
      </c>
      <c r="B573" s="23">
        <v>4488.5534103818063</v>
      </c>
      <c r="C573" s="23">
        <v>4394.4465896181937</v>
      </c>
    </row>
    <row r="574" spans="1:3">
      <c r="A574" s="23">
        <v>550</v>
      </c>
      <c r="B574" s="23">
        <v>7153.2214682420299</v>
      </c>
      <c r="C574" s="23">
        <v>3285.7785317579701</v>
      </c>
    </row>
    <row r="575" spans="1:3">
      <c r="A575" s="23">
        <v>551</v>
      </c>
      <c r="B575" s="23">
        <v>11977.453855126347</v>
      </c>
      <c r="C575" s="23">
        <v>4042.5461448736532</v>
      </c>
    </row>
    <row r="576" spans="1:3">
      <c r="A576" s="23">
        <v>552</v>
      </c>
      <c r="B576" s="23">
        <v>15472.333986230831</v>
      </c>
      <c r="C576" s="23">
        <v>6242.6660137691688</v>
      </c>
    </row>
    <row r="577" spans="1:3">
      <c r="A577" s="23">
        <v>553</v>
      </c>
      <c r="B577" s="23">
        <v>16987.714315305024</v>
      </c>
      <c r="C577" s="23">
        <v>7068.2856846949762</v>
      </c>
    </row>
    <row r="578" spans="1:3">
      <c r="A578" s="23">
        <v>554</v>
      </c>
      <c r="B578" s="23">
        <v>18621.276574978874</v>
      </c>
      <c r="C578" s="23">
        <v>6528.7234250211259</v>
      </c>
    </row>
    <row r="579" spans="1:3">
      <c r="A579" s="23">
        <v>555</v>
      </c>
      <c r="B579" s="23">
        <v>20599.877523653719</v>
      </c>
      <c r="C579" s="23">
        <v>5520.1224763462815</v>
      </c>
    </row>
    <row r="580" spans="1:3">
      <c r="A580" s="23">
        <v>556</v>
      </c>
      <c r="B580" s="23">
        <v>818.32773239960932</v>
      </c>
      <c r="C580" s="23">
        <v>-810.32773239960932</v>
      </c>
    </row>
    <row r="581" spans="1:3">
      <c r="A581" s="23">
        <v>557</v>
      </c>
      <c r="B581" s="23">
        <v>958.91185431960662</v>
      </c>
      <c r="C581" s="23">
        <v>-692.91185431960662</v>
      </c>
    </row>
    <row r="582" spans="1:3">
      <c r="A582" s="23">
        <v>558</v>
      </c>
      <c r="B582" s="23">
        <v>1067.9323949502993</v>
      </c>
      <c r="C582" s="23">
        <v>-349.93239495029934</v>
      </c>
    </row>
    <row r="583" spans="1:3">
      <c r="A583" s="23">
        <v>559</v>
      </c>
      <c r="B583" s="23">
        <v>1100.515829085206</v>
      </c>
      <c r="C583" s="23">
        <v>-150.51582908520595</v>
      </c>
    </row>
    <row r="584" spans="1:3">
      <c r="A584" s="23">
        <v>560</v>
      </c>
      <c r="B584" s="23">
        <v>1138.6998110501972</v>
      </c>
      <c r="C584" s="23">
        <v>-131.69981105019724</v>
      </c>
    </row>
    <row r="585" spans="1:3">
      <c r="A585" s="23">
        <v>561</v>
      </c>
      <c r="B585" s="23">
        <v>1189.2948835769196</v>
      </c>
      <c r="C585" s="23">
        <v>-141.29488357691957</v>
      </c>
    </row>
    <row r="586" spans="1:3">
      <c r="A586" s="23">
        <v>562</v>
      </c>
      <c r="B586" s="23">
        <v>1237.6773939979294</v>
      </c>
      <c r="C586" s="23">
        <v>-123.67739399792936</v>
      </c>
    </row>
    <row r="587" spans="1:3">
      <c r="A587" s="23">
        <v>563</v>
      </c>
      <c r="B587" s="23">
        <v>1378.1405164277705</v>
      </c>
      <c r="C587" s="23">
        <v>-177.14051642777054</v>
      </c>
    </row>
    <row r="588" spans="1:3">
      <c r="A588" s="23">
        <v>564</v>
      </c>
      <c r="B588" s="23">
        <v>1790.3857793897794</v>
      </c>
      <c r="C588" s="23">
        <v>-417.38577938977937</v>
      </c>
    </row>
    <row r="589" spans="1:3">
      <c r="A589" s="23">
        <v>565</v>
      </c>
      <c r="B589" s="23">
        <v>2330.1472193349214</v>
      </c>
      <c r="C589" s="23">
        <v>-553.14721933492137</v>
      </c>
    </row>
    <row r="590" spans="1:3">
      <c r="A590" s="23">
        <v>566</v>
      </c>
      <c r="B590" s="23">
        <v>2788.02657572725</v>
      </c>
      <c r="C590" s="23">
        <v>-634.02657572725002</v>
      </c>
    </row>
    <row r="591" spans="1:3">
      <c r="A591" s="23">
        <v>567</v>
      </c>
      <c r="B591" s="23">
        <v>2981.3491897138788</v>
      </c>
      <c r="C591" s="23">
        <v>-479.34918971387879</v>
      </c>
    </row>
    <row r="592" spans="1:3">
      <c r="A592" s="23">
        <v>568</v>
      </c>
      <c r="B592" s="23">
        <v>3183.7121941793171</v>
      </c>
      <c r="C592" s="23">
        <v>-564.71219417931707</v>
      </c>
    </row>
    <row r="593" spans="1:3">
      <c r="A593" s="23">
        <v>569</v>
      </c>
      <c r="B593" s="23">
        <v>3354.6844737699594</v>
      </c>
      <c r="C593" s="23">
        <v>-690.68447376995937</v>
      </c>
    </row>
    <row r="594" spans="1:3">
      <c r="A594" s="23">
        <v>570</v>
      </c>
      <c r="B594" s="23">
        <v>828.61268906288217</v>
      </c>
      <c r="C594" s="23">
        <v>-806.61268906288217</v>
      </c>
    </row>
    <row r="595" spans="1:3">
      <c r="A595" s="23">
        <v>571</v>
      </c>
      <c r="B595" s="23">
        <v>915.24832401468677</v>
      </c>
      <c r="C595" s="23">
        <v>-671.24832401468677</v>
      </c>
    </row>
    <row r="596" spans="1:3">
      <c r="A596" s="23">
        <v>572</v>
      </c>
      <c r="B596" s="23">
        <v>1014.9173326204541</v>
      </c>
      <c r="C596" s="23">
        <v>-520.91733262045409</v>
      </c>
    </row>
    <row r="597" spans="1:3">
      <c r="A597" s="23">
        <v>573</v>
      </c>
      <c r="B597" s="23">
        <v>1439.0724025421184</v>
      </c>
      <c r="C597" s="23">
        <v>-700.07240254211843</v>
      </c>
    </row>
    <row r="598" spans="1:3">
      <c r="A598" s="23">
        <v>574</v>
      </c>
      <c r="B598" s="23">
        <v>2348.5909987630089</v>
      </c>
      <c r="C598" s="23">
        <v>-636.59099876300888</v>
      </c>
    </row>
    <row r="599" spans="1:3">
      <c r="A599" s="23">
        <v>575</v>
      </c>
      <c r="B599" s="23">
        <v>2866.7453868945522</v>
      </c>
      <c r="C599" s="23">
        <v>-146.74538689455221</v>
      </c>
    </row>
    <row r="600" spans="1:3">
      <c r="A600" s="23">
        <v>576</v>
      </c>
      <c r="B600" s="23">
        <v>3367.1647068974939</v>
      </c>
      <c r="C600" s="23">
        <v>10.835293102506057</v>
      </c>
    </row>
    <row r="601" spans="1:3">
      <c r="A601" s="23">
        <v>577</v>
      </c>
      <c r="B601" s="23">
        <v>3862.7440472941894</v>
      </c>
      <c r="C601" s="23">
        <v>72.255952705810614</v>
      </c>
    </row>
    <row r="602" spans="1:3">
      <c r="A602" s="23">
        <v>578</v>
      </c>
      <c r="B602" s="23">
        <v>4569.2946415988608</v>
      </c>
      <c r="C602" s="23">
        <v>-188.29464159886084</v>
      </c>
    </row>
    <row r="603" spans="1:3">
      <c r="A603" s="23">
        <v>579</v>
      </c>
      <c r="B603" s="23">
        <v>6125.3480850069718</v>
      </c>
      <c r="C603" s="23">
        <v>-829.34808500697181</v>
      </c>
    </row>
    <row r="604" spans="1:3">
      <c r="A604" s="23">
        <v>580</v>
      </c>
      <c r="B604" s="23">
        <v>8474.1037597109353</v>
      </c>
      <c r="C604" s="23">
        <v>-1432.1037597109353</v>
      </c>
    </row>
    <row r="605" spans="1:3">
      <c r="A605" s="23">
        <v>581</v>
      </c>
      <c r="B605" s="23">
        <v>9743.5094109391212</v>
      </c>
      <c r="C605" s="23">
        <v>-1197.5094109391212</v>
      </c>
    </row>
    <row r="606" spans="1:3">
      <c r="A606" s="23">
        <v>582</v>
      </c>
      <c r="B606" s="23">
        <v>10345.170732919862</v>
      </c>
      <c r="C606" s="23">
        <v>-1199.1707329198616</v>
      </c>
    </row>
    <row r="607" spans="1:3">
      <c r="A607" s="23">
        <v>583</v>
      </c>
      <c r="B607" s="23">
        <v>10765.661246853939</v>
      </c>
      <c r="C607" s="23">
        <v>-1330.6612468539388</v>
      </c>
    </row>
    <row r="608" spans="1:3">
      <c r="A608" s="23">
        <v>584</v>
      </c>
      <c r="B608" s="23">
        <v>811.74190300682449</v>
      </c>
      <c r="C608" s="23">
        <v>-810.74190300682449</v>
      </c>
    </row>
    <row r="609" spans="1:3">
      <c r="A609" s="23">
        <v>585</v>
      </c>
      <c r="B609" s="23">
        <v>852.24216092623351</v>
      </c>
      <c r="C609" s="23">
        <v>-835.24216092623351</v>
      </c>
    </row>
    <row r="610" spans="1:3">
      <c r="A610" s="23">
        <v>586</v>
      </c>
      <c r="B610" s="23">
        <v>896.19954713581831</v>
      </c>
      <c r="C610" s="23">
        <v>-834.19954713581831</v>
      </c>
    </row>
    <row r="611" spans="1:3">
      <c r="A611" s="23">
        <v>587</v>
      </c>
      <c r="B611" s="23">
        <v>926.81241814532473</v>
      </c>
      <c r="C611" s="23">
        <v>-835.81241814532473</v>
      </c>
    </row>
    <row r="612" spans="1:3">
      <c r="A612" s="23">
        <v>588</v>
      </c>
      <c r="B612" s="23">
        <v>961.38370104708235</v>
      </c>
      <c r="C612" s="23">
        <v>-831.38370104708235</v>
      </c>
    </row>
    <row r="613" spans="1:3">
      <c r="A613" s="23">
        <v>589</v>
      </c>
      <c r="B613" s="23">
        <v>1043.4040697315022</v>
      </c>
      <c r="C613" s="23">
        <v>-876.4040697315022</v>
      </c>
    </row>
    <row r="614" spans="1:3">
      <c r="A614" s="23">
        <v>590</v>
      </c>
      <c r="B614" s="23">
        <v>1196.9005658153062</v>
      </c>
      <c r="C614" s="23">
        <v>-973.90056581530621</v>
      </c>
    </row>
    <row r="615" spans="1:3">
      <c r="A615" s="23">
        <v>591</v>
      </c>
      <c r="B615" s="23">
        <v>1604.8935609803989</v>
      </c>
      <c r="C615" s="23">
        <v>-1179.8935609803989</v>
      </c>
    </row>
    <row r="616" spans="1:3">
      <c r="A616" s="23">
        <v>592</v>
      </c>
      <c r="B616" s="23">
        <v>2200.7641930750933</v>
      </c>
      <c r="C616" s="23">
        <v>-1254.7641930750933</v>
      </c>
    </row>
    <row r="617" spans="1:3">
      <c r="A617" s="23">
        <v>593</v>
      </c>
      <c r="B617" s="23">
        <v>2524.0056882065273</v>
      </c>
      <c r="C617" s="23">
        <v>-1036.0056882065273</v>
      </c>
    </row>
    <row r="618" spans="1:3">
      <c r="A618" s="23">
        <v>594</v>
      </c>
      <c r="B618" s="23">
        <v>2681.0630264292122</v>
      </c>
      <c r="C618" s="23">
        <v>-903.06302642921219</v>
      </c>
    </row>
    <row r="619" spans="1:3">
      <c r="A619" s="23">
        <v>595</v>
      </c>
      <c r="B619" s="23">
        <v>2753.2651507695327</v>
      </c>
      <c r="C619" s="23">
        <v>-865.26515076953274</v>
      </c>
    </row>
    <row r="620" spans="1:3">
      <c r="A620" s="23">
        <v>596</v>
      </c>
      <c r="B620" s="23">
        <v>2845.4321909856189</v>
      </c>
      <c r="C620" s="23">
        <v>-910.43219098561894</v>
      </c>
    </row>
    <row r="621" spans="1:3">
      <c r="A621" s="23">
        <v>597</v>
      </c>
      <c r="B621" s="23">
        <v>2922.6817226295962</v>
      </c>
      <c r="C621" s="23">
        <v>-961.68172262959615</v>
      </c>
    </row>
    <row r="622" spans="1:3">
      <c r="A622" s="23">
        <v>598</v>
      </c>
      <c r="B622" s="23">
        <v>845.31061870443114</v>
      </c>
      <c r="C622" s="23">
        <v>-832.31061870443114</v>
      </c>
    </row>
    <row r="623" spans="1:3">
      <c r="A623" s="23">
        <v>599</v>
      </c>
      <c r="B623" s="23">
        <v>991.49528845451323</v>
      </c>
      <c r="C623" s="23">
        <v>-791.49528845451323</v>
      </c>
    </row>
    <row r="624" spans="1:3">
      <c r="A624" s="23">
        <v>600</v>
      </c>
      <c r="B624" s="23">
        <v>1204.5581049780455</v>
      </c>
      <c r="C624" s="23">
        <v>-844.55810497804555</v>
      </c>
    </row>
    <row r="625" spans="1:3">
      <c r="A625" s="23">
        <v>601</v>
      </c>
      <c r="B625" s="23">
        <v>1549.9770780909569</v>
      </c>
      <c r="C625" s="23">
        <v>-952.97707809095687</v>
      </c>
    </row>
    <row r="626" spans="1:3">
      <c r="A626" s="23">
        <v>602</v>
      </c>
      <c r="B626" s="23">
        <v>2592.8025411810249</v>
      </c>
      <c r="C626" s="23">
        <v>-1545.8025411810249</v>
      </c>
    </row>
    <row r="627" spans="1:3">
      <c r="A627" s="23">
        <v>603</v>
      </c>
      <c r="B627" s="23">
        <v>3437.8802660730394</v>
      </c>
      <c r="C627" s="23">
        <v>-1710.8802660730394</v>
      </c>
    </row>
    <row r="628" spans="1:3">
      <c r="A628" s="23">
        <v>604</v>
      </c>
      <c r="B628" s="23">
        <v>4152.1921133891556</v>
      </c>
      <c r="C628" s="23">
        <v>-1723.1921133891556</v>
      </c>
    </row>
    <row r="629" spans="1:3">
      <c r="A629" s="23">
        <v>605</v>
      </c>
      <c r="B629" s="23">
        <v>5250.9711978557179</v>
      </c>
      <c r="C629" s="23">
        <v>-1928.9711978557179</v>
      </c>
    </row>
    <row r="630" spans="1:3">
      <c r="A630" s="23">
        <v>606</v>
      </c>
      <c r="B630" s="23">
        <v>7143.5587946709884</v>
      </c>
      <c r="C630" s="23">
        <v>-2597.5587946709884</v>
      </c>
    </row>
    <row r="631" spans="1:3">
      <c r="A631" s="23">
        <v>607</v>
      </c>
      <c r="B631" s="23">
        <v>10707.287635674322</v>
      </c>
      <c r="C631" s="23">
        <v>-3861.2876356743218</v>
      </c>
    </row>
    <row r="632" spans="1:3">
      <c r="A632" s="23">
        <v>608</v>
      </c>
      <c r="B632" s="23">
        <v>13139.567529868931</v>
      </c>
      <c r="C632" s="23">
        <v>-3582.5675298689312</v>
      </c>
    </row>
    <row r="633" spans="1:3">
      <c r="A633" s="23">
        <v>609</v>
      </c>
      <c r="B633" s="23">
        <v>13968.275752306963</v>
      </c>
      <c r="C633" s="23">
        <v>-2651.2757523069631</v>
      </c>
    </row>
    <row r="634" spans="1:3">
      <c r="A634" s="23">
        <v>610</v>
      </c>
      <c r="B634" s="23">
        <v>14595.727251332413</v>
      </c>
      <c r="C634" s="23">
        <v>-2797.7272513324133</v>
      </c>
    </row>
    <row r="635" spans="1:3">
      <c r="A635" s="23">
        <v>611</v>
      </c>
      <c r="B635" s="23">
        <v>15150.043201379194</v>
      </c>
      <c r="C635" s="23">
        <v>-3084.0432013791942</v>
      </c>
    </row>
    <row r="636" spans="1:3">
      <c r="A636" s="23">
        <v>612</v>
      </c>
      <c r="B636" s="23">
        <v>810.08248142754007</v>
      </c>
      <c r="C636" s="23">
        <v>-810.08248142754007</v>
      </c>
    </row>
    <row r="637" spans="1:3">
      <c r="A637" s="23">
        <v>613</v>
      </c>
      <c r="B637" s="23">
        <v>871.91322089733364</v>
      </c>
      <c r="C637" s="23">
        <v>-814.91322089733364</v>
      </c>
    </row>
    <row r="638" spans="1:3">
      <c r="A638" s="23">
        <v>614</v>
      </c>
      <c r="B638" s="23">
        <v>1312.4205076315293</v>
      </c>
      <c r="C638" s="23">
        <v>-484.42050763152929</v>
      </c>
    </row>
    <row r="639" spans="1:3">
      <c r="A639" s="23">
        <v>615</v>
      </c>
      <c r="B639" s="23">
        <v>1933.0096070009804</v>
      </c>
      <c r="C639" s="23">
        <v>-250.0096070009804</v>
      </c>
    </row>
    <row r="640" spans="1:3">
      <c r="A640" s="23">
        <v>616</v>
      </c>
      <c r="B640" s="23">
        <v>3691.4606261574313</v>
      </c>
      <c r="C640" s="23">
        <v>-1209.4606261574313</v>
      </c>
    </row>
    <row r="641" spans="1:3">
      <c r="A641" s="23">
        <v>617</v>
      </c>
      <c r="B641" s="23">
        <v>8468.9872098414744</v>
      </c>
      <c r="C641" s="23">
        <v>-1195.9872098414744</v>
      </c>
    </row>
    <row r="642" spans="1:3">
      <c r="A642" s="23">
        <v>618</v>
      </c>
      <c r="B642" s="23">
        <v>11878.18241627395</v>
      </c>
      <c r="C642" s="23">
        <v>978.81758372604963</v>
      </c>
    </row>
    <row r="643" spans="1:3">
      <c r="A643" s="23">
        <v>619</v>
      </c>
      <c r="B643" s="23">
        <v>14362.301949179746</v>
      </c>
      <c r="C643" s="23">
        <v>1739.6980508202541</v>
      </c>
    </row>
    <row r="644" spans="1:3">
      <c r="A644" s="23">
        <v>620</v>
      </c>
      <c r="B644" s="23">
        <v>17290.904466353437</v>
      </c>
      <c r="C644" s="23">
        <v>1258.0955336465631</v>
      </c>
    </row>
    <row r="645" spans="1:3">
      <c r="A645" s="23">
        <v>621</v>
      </c>
      <c r="B645" s="23">
        <v>22626.878268391021</v>
      </c>
      <c r="C645" s="23">
        <v>-658.87826839102127</v>
      </c>
    </row>
    <row r="646" spans="1:3">
      <c r="A646" s="23">
        <v>622</v>
      </c>
      <c r="B646" s="23">
        <v>31442.866549885333</v>
      </c>
      <c r="C646" s="23">
        <v>-3287.8665498853334</v>
      </c>
    </row>
    <row r="647" spans="1:3">
      <c r="A647" s="23">
        <v>623</v>
      </c>
      <c r="B647" s="23">
        <v>41867.059055045058</v>
      </c>
      <c r="C647" s="23">
        <v>-4625.0590550450579</v>
      </c>
    </row>
    <row r="648" spans="1:3">
      <c r="A648" s="23">
        <v>624</v>
      </c>
      <c r="B648" s="23">
        <v>46673.625516366577</v>
      </c>
      <c r="C648" s="23">
        <v>-2724.6255163665774</v>
      </c>
    </row>
    <row r="649" spans="1:3">
      <c r="A649" s="23">
        <v>625</v>
      </c>
      <c r="B649" s="23">
        <v>49108.705684476226</v>
      </c>
      <c r="C649" s="23">
        <v>-568.70568447622645</v>
      </c>
    </row>
    <row r="650" spans="1:3">
      <c r="A650" s="23">
        <v>626</v>
      </c>
      <c r="B650" s="23">
        <v>50636.203248207486</v>
      </c>
      <c r="C650" s="23">
        <v>-440.20324820748647</v>
      </c>
    </row>
    <row r="651" spans="1:3">
      <c r="A651" s="23">
        <v>627</v>
      </c>
      <c r="B651" s="23">
        <v>809.90962501303125</v>
      </c>
      <c r="C651" s="23">
        <v>-809.90962501303125</v>
      </c>
    </row>
    <row r="652" spans="1:3">
      <c r="A652" s="23">
        <v>628</v>
      </c>
      <c r="B652" s="23">
        <v>825.22470333850993</v>
      </c>
      <c r="C652" s="23">
        <v>-820.22470333850993</v>
      </c>
    </row>
    <row r="653" spans="1:3">
      <c r="A653" s="23">
        <v>629</v>
      </c>
      <c r="B653" s="23">
        <v>890.65085623008622</v>
      </c>
      <c r="C653" s="23">
        <v>-844.65085623008622</v>
      </c>
    </row>
    <row r="654" spans="1:3">
      <c r="A654" s="23">
        <v>630</v>
      </c>
      <c r="B654" s="23">
        <v>979.79290919226833</v>
      </c>
      <c r="C654" s="23">
        <v>-866.79290919226833</v>
      </c>
    </row>
    <row r="655" spans="1:3">
      <c r="A655" s="23">
        <v>631</v>
      </c>
      <c r="B655" s="23">
        <v>1196.4684247790342</v>
      </c>
      <c r="C655" s="23">
        <v>-1024.4684247790342</v>
      </c>
    </row>
    <row r="656" spans="1:3">
      <c r="A656" s="23">
        <v>632</v>
      </c>
      <c r="B656" s="23">
        <v>1505.7776929010597</v>
      </c>
      <c r="C656" s="23">
        <v>-1197.7776929010597</v>
      </c>
    </row>
    <row r="657" spans="1:3">
      <c r="A657" s="23">
        <v>633</v>
      </c>
      <c r="B657" s="23">
        <v>1711.6151112981247</v>
      </c>
      <c r="C657" s="23">
        <v>-1302.6151112981247</v>
      </c>
    </row>
    <row r="658" spans="1:3">
      <c r="A658" s="23">
        <v>634</v>
      </c>
      <c r="B658" s="23">
        <v>2072.6603042826305</v>
      </c>
      <c r="C658" s="23">
        <v>-1612.6603042826305</v>
      </c>
    </row>
    <row r="659" spans="1:3">
      <c r="A659" s="23">
        <v>635</v>
      </c>
      <c r="B659" s="23">
        <v>2792.0368445438544</v>
      </c>
      <c r="C659" s="23">
        <v>-2188.0368445438544</v>
      </c>
    </row>
    <row r="660" spans="1:3">
      <c r="A660" s="23">
        <v>636</v>
      </c>
      <c r="B660" s="23">
        <v>4193.4529395324025</v>
      </c>
      <c r="C660" s="23">
        <v>-3322.4529395324025</v>
      </c>
    </row>
    <row r="661" spans="1:3">
      <c r="A661" s="23">
        <v>637</v>
      </c>
      <c r="B661" s="23">
        <v>5591.308192382071</v>
      </c>
      <c r="C661" s="23">
        <v>-4321.308192382071</v>
      </c>
    </row>
    <row r="662" spans="1:3">
      <c r="A662" s="23">
        <v>638</v>
      </c>
      <c r="B662" s="23">
        <v>6801.5105216409984</v>
      </c>
      <c r="C662" s="23">
        <v>-5136.5105216409984</v>
      </c>
    </row>
    <row r="663" spans="1:3">
      <c r="A663" s="23">
        <v>639</v>
      </c>
      <c r="B663" s="23">
        <v>7227.8954393098265</v>
      </c>
      <c r="C663" s="23">
        <v>-5292.8954393098265</v>
      </c>
    </row>
    <row r="664" spans="1:3">
      <c r="A664" s="23">
        <v>640</v>
      </c>
      <c r="B664" s="23">
        <v>7476.964246975539</v>
      </c>
      <c r="C664" s="23">
        <v>-5354.964246975539</v>
      </c>
    </row>
    <row r="665" spans="1:3">
      <c r="A665" s="23">
        <v>641</v>
      </c>
      <c r="B665" s="23">
        <v>7656.1817775382506</v>
      </c>
      <c r="C665" s="23">
        <v>-5470.1817775382506</v>
      </c>
    </row>
    <row r="666" spans="1:3">
      <c r="A666" s="23">
        <v>642</v>
      </c>
      <c r="B666" s="23">
        <v>814.9570323166879</v>
      </c>
      <c r="C666" s="23">
        <v>-801.9570323166879</v>
      </c>
    </row>
    <row r="667" spans="1:3">
      <c r="A667" s="23">
        <v>643</v>
      </c>
      <c r="B667" s="23">
        <v>824.86170486804144</v>
      </c>
      <c r="C667" s="23">
        <v>-776.86170486804144</v>
      </c>
    </row>
    <row r="668" spans="1:3">
      <c r="A668" s="23">
        <v>644</v>
      </c>
      <c r="B668" s="23">
        <v>826.84955363489257</v>
      </c>
      <c r="C668" s="23">
        <v>-771.84955363489257</v>
      </c>
    </row>
    <row r="669" spans="1:3">
      <c r="A669" s="23">
        <v>645</v>
      </c>
      <c r="B669" s="23">
        <v>830.77339424424201</v>
      </c>
      <c r="C669" s="23">
        <v>-774.77339424424201</v>
      </c>
    </row>
    <row r="670" spans="1:3">
      <c r="A670" s="23">
        <v>646</v>
      </c>
      <c r="B670" s="23">
        <v>834.33423638312308</v>
      </c>
      <c r="C670" s="23">
        <v>-777.33423638312308</v>
      </c>
    </row>
    <row r="671" spans="1:3">
      <c r="A671" s="23">
        <v>647</v>
      </c>
      <c r="B671" s="23">
        <v>837.96422108780757</v>
      </c>
      <c r="C671" s="23">
        <v>-779.96422108780757</v>
      </c>
    </row>
    <row r="672" spans="1:3">
      <c r="A672" s="23">
        <v>648</v>
      </c>
      <c r="B672" s="23">
        <v>840.17678319352012</v>
      </c>
      <c r="C672" s="23">
        <v>-782.17678319352012</v>
      </c>
    </row>
    <row r="673" spans="1:3">
      <c r="A673" s="23">
        <v>649</v>
      </c>
      <c r="B673" s="23">
        <v>847.55775209304534</v>
      </c>
      <c r="C673" s="23">
        <v>-789.55775209304534</v>
      </c>
    </row>
    <row r="674" spans="1:3">
      <c r="A674" s="23">
        <v>650</v>
      </c>
      <c r="B674" s="23">
        <v>882.00803550464684</v>
      </c>
      <c r="C674" s="23">
        <v>-813.00803550464684</v>
      </c>
    </row>
    <row r="675" spans="1:3">
      <c r="A675" s="23">
        <v>651</v>
      </c>
      <c r="B675" s="23">
        <v>938.0135138054942</v>
      </c>
      <c r="C675" s="23">
        <v>-802.0135138054942</v>
      </c>
    </row>
    <row r="676" spans="1:3">
      <c r="A676" s="23">
        <v>652</v>
      </c>
      <c r="B676" s="23">
        <v>1016.7150393313455</v>
      </c>
      <c r="C676" s="23">
        <v>-842.71503933134545</v>
      </c>
    </row>
    <row r="677" spans="1:3">
      <c r="A677" s="23">
        <v>653</v>
      </c>
      <c r="B677" s="23">
        <v>1072.5995181420367</v>
      </c>
      <c r="C677" s="23">
        <v>-868.59951814203669</v>
      </c>
    </row>
    <row r="678" spans="1:3">
      <c r="A678" s="23">
        <v>654</v>
      </c>
      <c r="B678" s="23">
        <v>1143.0730783372696</v>
      </c>
      <c r="C678" s="23">
        <v>-916.07307833726964</v>
      </c>
    </row>
    <row r="679" spans="1:3">
      <c r="A679" s="23">
        <v>655</v>
      </c>
      <c r="B679" s="23">
        <v>1201.8442592702575</v>
      </c>
      <c r="C679" s="23">
        <v>-956.84425927025745</v>
      </c>
    </row>
    <row r="680" spans="1:3">
      <c r="A680" s="23">
        <v>656</v>
      </c>
      <c r="B680" s="23">
        <v>831.48210554372804</v>
      </c>
      <c r="C680" s="23">
        <v>-804.48210554372804</v>
      </c>
    </row>
    <row r="681" spans="1:3">
      <c r="A681" s="23">
        <v>657</v>
      </c>
      <c r="B681" s="23">
        <v>1083.800613802206</v>
      </c>
      <c r="C681" s="23">
        <v>-531.80061380220604</v>
      </c>
    </row>
    <row r="682" spans="1:3">
      <c r="A682" s="23">
        <v>658</v>
      </c>
      <c r="B682" s="23">
        <v>1580.9529475709317</v>
      </c>
      <c r="C682" s="23">
        <v>-205.95294757093166</v>
      </c>
    </row>
    <row r="683" spans="1:3">
      <c r="A683" s="23">
        <v>659</v>
      </c>
      <c r="B683" s="23">
        <v>1895.2059091479086</v>
      </c>
      <c r="C683" s="23">
        <v>-132.20590914790864</v>
      </c>
    </row>
    <row r="684" spans="1:3">
      <c r="A684" s="23">
        <v>660</v>
      </c>
      <c r="B684" s="23">
        <v>2363.6640781081751</v>
      </c>
      <c r="C684" s="23">
        <v>-189.66407810817509</v>
      </c>
    </row>
    <row r="685" spans="1:3">
      <c r="A685" s="23">
        <v>661</v>
      </c>
      <c r="B685" s="23">
        <v>2894.4369844988601</v>
      </c>
      <c r="C685" s="23">
        <v>-314.43698449886006</v>
      </c>
    </row>
    <row r="686" spans="1:3">
      <c r="A686" s="23">
        <v>662</v>
      </c>
      <c r="B686" s="23">
        <v>3372.8516829348332</v>
      </c>
      <c r="C686" s="23">
        <v>-164.85168293483321</v>
      </c>
    </row>
    <row r="687" spans="1:3">
      <c r="A687" s="23">
        <v>663</v>
      </c>
      <c r="B687" s="23">
        <v>3941.8777138563128</v>
      </c>
      <c r="C687" s="23">
        <v>-287.87771385631277</v>
      </c>
    </row>
    <row r="688" spans="1:3">
      <c r="A688" s="23">
        <v>664</v>
      </c>
      <c r="B688" s="23">
        <v>4921.0228738413434</v>
      </c>
      <c r="C688" s="23">
        <v>-859.02287384134343</v>
      </c>
    </row>
    <row r="689" spans="1:3">
      <c r="A689" s="23">
        <v>665</v>
      </c>
      <c r="B689" s="23">
        <v>6852.6760203355998</v>
      </c>
      <c r="C689" s="23">
        <v>-1820.6760203355998</v>
      </c>
    </row>
    <row r="690" spans="1:3">
      <c r="A690" s="23">
        <v>666</v>
      </c>
      <c r="B690" s="23">
        <v>9535.321145304737</v>
      </c>
      <c r="C690" s="23">
        <v>-3071.321145304737</v>
      </c>
    </row>
    <row r="691" spans="1:3">
      <c r="A691" s="23">
        <v>667</v>
      </c>
      <c r="B691" s="23">
        <v>10767.286097150321</v>
      </c>
      <c r="C691" s="23">
        <v>-2215.2860971503214</v>
      </c>
    </row>
    <row r="692" spans="1:3">
      <c r="A692" s="23">
        <v>668</v>
      </c>
      <c r="B692" s="23">
        <v>11509.289542070746</v>
      </c>
      <c r="C692" s="23">
        <v>-1257.2895420707464</v>
      </c>
    </row>
    <row r="693" spans="1:3">
      <c r="A693" s="23">
        <v>669</v>
      </c>
      <c r="B693" s="23">
        <v>12130.760209154192</v>
      </c>
      <c r="C693" s="23">
        <v>-1424.7602091541921</v>
      </c>
    </row>
    <row r="694" spans="1:3">
      <c r="A694" s="23">
        <v>670</v>
      </c>
      <c r="B694" s="23">
        <v>809.90962501303125</v>
      </c>
      <c r="C694" s="23">
        <v>-809.90962501303125</v>
      </c>
    </row>
    <row r="695" spans="1:3">
      <c r="A695" s="23">
        <v>671</v>
      </c>
      <c r="B695" s="23">
        <v>810.06519578608925</v>
      </c>
      <c r="C695" s="23">
        <v>-809.06519578608925</v>
      </c>
    </row>
    <row r="696" spans="1:3">
      <c r="A696" s="23">
        <v>672</v>
      </c>
      <c r="B696" s="23">
        <v>901.38523957108202</v>
      </c>
      <c r="C696" s="23">
        <v>-675.38523957108202</v>
      </c>
    </row>
    <row r="697" spans="1:3">
      <c r="A697" s="23">
        <v>673</v>
      </c>
      <c r="B697" s="23">
        <v>1065.961831824899</v>
      </c>
      <c r="C697" s="23">
        <v>-243.96183182489904</v>
      </c>
    </row>
    <row r="698" spans="1:3">
      <c r="A698" s="23">
        <v>674</v>
      </c>
      <c r="B698" s="23">
        <v>1204.2469634319298</v>
      </c>
      <c r="C698" s="23">
        <v>-78.246963431929771</v>
      </c>
    </row>
    <row r="699" spans="1:3">
      <c r="A699" s="23">
        <v>675</v>
      </c>
      <c r="B699" s="23">
        <v>1406.9556807263857</v>
      </c>
      <c r="C699" s="23">
        <v>-73.955680726385708</v>
      </c>
    </row>
    <row r="700" spans="1:3">
      <c r="A700" s="23">
        <v>676</v>
      </c>
      <c r="B700" s="23">
        <v>1824.9916335744388</v>
      </c>
      <c r="C700" s="23">
        <v>-171.99163357443877</v>
      </c>
    </row>
    <row r="701" spans="1:3">
      <c r="A701" s="23">
        <v>677</v>
      </c>
      <c r="B701" s="23">
        <v>2153.29782165098</v>
      </c>
      <c r="C701" s="23">
        <v>-151.29782165098004</v>
      </c>
    </row>
    <row r="702" spans="1:3">
      <c r="A702" s="23">
        <v>678</v>
      </c>
      <c r="B702" s="23">
        <v>2392.5656706140444</v>
      </c>
      <c r="C702" s="23">
        <v>-170.56567061404439</v>
      </c>
    </row>
    <row r="703" spans="1:3">
      <c r="A703" s="23">
        <v>679</v>
      </c>
      <c r="B703" s="23">
        <v>2755.9098539115175</v>
      </c>
      <c r="C703" s="23">
        <v>-287.90985391151753</v>
      </c>
    </row>
    <row r="704" spans="1:3">
      <c r="A704" s="23">
        <v>680</v>
      </c>
      <c r="B704" s="23">
        <v>3786.0476561766404</v>
      </c>
      <c r="C704" s="23">
        <v>-891.04765617664043</v>
      </c>
    </row>
    <row r="705" spans="1:3">
      <c r="A705" s="23">
        <v>681</v>
      </c>
      <c r="B705" s="23">
        <v>5149.6946245950194</v>
      </c>
      <c r="C705" s="23">
        <v>-1626.6946245950194</v>
      </c>
    </row>
    <row r="706" spans="1:3">
      <c r="A706" s="23">
        <v>682</v>
      </c>
      <c r="B706" s="23">
        <v>6268.1620546741324</v>
      </c>
      <c r="C706" s="23">
        <v>-1899.1620546741324</v>
      </c>
    </row>
    <row r="707" spans="1:3">
      <c r="A707" s="23">
        <v>683</v>
      </c>
      <c r="B707" s="23">
        <v>6732.7136686665008</v>
      </c>
      <c r="C707" s="23">
        <v>-1708.7136686665008</v>
      </c>
    </row>
    <row r="708" spans="1:3">
      <c r="A708" s="23">
        <v>684</v>
      </c>
      <c r="B708" s="23">
        <v>7152.1151871891734</v>
      </c>
      <c r="C708" s="23">
        <v>-1843.1151871891734</v>
      </c>
    </row>
    <row r="709" spans="1:3">
      <c r="A709" s="23">
        <v>685</v>
      </c>
      <c r="B709" s="23">
        <v>7729.9223239676994</v>
      </c>
      <c r="C709" s="23">
        <v>-2219.9223239676994</v>
      </c>
    </row>
    <row r="710" spans="1:3">
      <c r="A710" s="23">
        <v>686</v>
      </c>
      <c r="B710" s="23">
        <v>812.69261328662276</v>
      </c>
      <c r="C710" s="23">
        <v>-811.69261328662276</v>
      </c>
    </row>
    <row r="711" spans="1:3">
      <c r="A711" s="23">
        <v>687</v>
      </c>
      <c r="B711" s="23">
        <v>829.35597164526996</v>
      </c>
      <c r="C711" s="23">
        <v>-785.35597164526996</v>
      </c>
    </row>
    <row r="712" spans="1:3">
      <c r="A712" s="23">
        <v>688</v>
      </c>
      <c r="B712" s="23">
        <v>844.63647868784687</v>
      </c>
      <c r="C712" s="23">
        <v>-769.63647868784687</v>
      </c>
    </row>
    <row r="713" spans="1:3">
      <c r="A713" s="23">
        <v>689</v>
      </c>
      <c r="B713" s="23">
        <v>860.0898421449325</v>
      </c>
      <c r="C713" s="23">
        <v>-767.0898421449325</v>
      </c>
    </row>
    <row r="714" spans="1:3">
      <c r="A714" s="23">
        <v>690</v>
      </c>
      <c r="B714" s="23">
        <v>924.70356988831747</v>
      </c>
      <c r="C714" s="23">
        <v>-808.70356988831747</v>
      </c>
    </row>
    <row r="715" spans="1:3">
      <c r="A715" s="23">
        <v>691</v>
      </c>
      <c r="B715" s="23">
        <v>987.07016424308824</v>
      </c>
      <c r="C715" s="23">
        <v>-773.07016424308824</v>
      </c>
    </row>
    <row r="716" spans="1:3">
      <c r="A716" s="23">
        <v>692</v>
      </c>
      <c r="B716" s="23">
        <v>1083.8351850851079</v>
      </c>
      <c r="C716" s="23">
        <v>-733.83518508510792</v>
      </c>
    </row>
    <row r="717" spans="1:3">
      <c r="A717" s="23">
        <v>693</v>
      </c>
      <c r="B717" s="23">
        <v>1232.6991292600762</v>
      </c>
      <c r="C717" s="23">
        <v>-775.69912926007623</v>
      </c>
    </row>
    <row r="718" spans="1:3">
      <c r="A718" s="23">
        <v>694</v>
      </c>
      <c r="B718" s="23">
        <v>1636.8719976645248</v>
      </c>
      <c r="C718" s="23">
        <v>-901.87199766452477</v>
      </c>
    </row>
    <row r="719" spans="1:3">
      <c r="A719" s="23">
        <v>695</v>
      </c>
      <c r="B719" s="23">
        <v>2284.9452669408729</v>
      </c>
      <c r="C719" s="23">
        <v>-946.9452669408729</v>
      </c>
    </row>
    <row r="720" spans="1:3">
      <c r="A720" s="23">
        <v>696</v>
      </c>
      <c r="B720" s="23">
        <v>2901.4722405693678</v>
      </c>
      <c r="C720" s="23">
        <v>-877.47224056936784</v>
      </c>
    </row>
    <row r="721" spans="1:3">
      <c r="A721" s="23">
        <v>697</v>
      </c>
      <c r="B721" s="23">
        <v>3089.0905928772063</v>
      </c>
      <c r="C721" s="23">
        <v>-789.09059287720629</v>
      </c>
    </row>
    <row r="722" spans="1:3">
      <c r="A722" s="23">
        <v>698</v>
      </c>
      <c r="B722" s="23">
        <v>3259.924587336242</v>
      </c>
      <c r="C722" s="23">
        <v>-583.92458733624198</v>
      </c>
    </row>
    <row r="723" spans="1:3">
      <c r="A723" s="23">
        <v>699</v>
      </c>
      <c r="B723" s="23">
        <v>3434.6824224046268</v>
      </c>
      <c r="C723" s="23">
        <v>-772.68242240462678</v>
      </c>
    </row>
    <row r="724" spans="1:3">
      <c r="A724" s="23">
        <v>700</v>
      </c>
      <c r="B724" s="23">
        <v>809.90962501303125</v>
      </c>
      <c r="C724" s="23">
        <v>-809.90962501303125</v>
      </c>
    </row>
    <row r="725" spans="1:3">
      <c r="A725" s="23">
        <v>701</v>
      </c>
      <c r="B725" s="23">
        <v>833.24524097171775</v>
      </c>
      <c r="C725" s="23">
        <v>-808.24524097171775</v>
      </c>
    </row>
    <row r="726" spans="1:3">
      <c r="A726" s="23">
        <v>702</v>
      </c>
      <c r="B726" s="23">
        <v>930.42511720855839</v>
      </c>
      <c r="C726" s="23">
        <v>-614.42511720855839</v>
      </c>
    </row>
    <row r="727" spans="1:3">
      <c r="A727" s="23">
        <v>703</v>
      </c>
      <c r="B727" s="23">
        <v>1132.8572642398003</v>
      </c>
      <c r="C727" s="23">
        <v>-538.85726423980032</v>
      </c>
    </row>
    <row r="728" spans="1:3">
      <c r="A728" s="23">
        <v>704</v>
      </c>
      <c r="B728" s="23">
        <v>1358.2447431178091</v>
      </c>
      <c r="C728" s="23">
        <v>-565.24474311780909</v>
      </c>
    </row>
    <row r="729" spans="1:3">
      <c r="A729" s="23">
        <v>705</v>
      </c>
      <c r="B729" s="23">
        <v>1795.5196149006904</v>
      </c>
      <c r="C729" s="23">
        <v>-852.51961490069039</v>
      </c>
    </row>
    <row r="730" spans="1:3">
      <c r="A730" s="23">
        <v>706</v>
      </c>
      <c r="B730" s="23">
        <v>2205.4140306253798</v>
      </c>
      <c r="C730" s="23">
        <v>-1073.4140306253798</v>
      </c>
    </row>
    <row r="731" spans="1:3">
      <c r="A731" s="23">
        <v>707</v>
      </c>
      <c r="B731" s="23">
        <v>3042.7132168644985</v>
      </c>
      <c r="C731" s="23">
        <v>-1704.7132168644985</v>
      </c>
    </row>
    <row r="732" spans="1:3">
      <c r="A732" s="23">
        <v>708</v>
      </c>
      <c r="B732" s="23">
        <v>4921.6278712921239</v>
      </c>
      <c r="C732" s="23">
        <v>-2829.6278712921239</v>
      </c>
    </row>
    <row r="733" spans="1:3">
      <c r="A733" s="23">
        <v>709</v>
      </c>
      <c r="B733" s="23">
        <v>7926.9094939419147</v>
      </c>
      <c r="C733" s="23">
        <v>-4422.9094939419147</v>
      </c>
    </row>
    <row r="734" spans="1:3">
      <c r="A734" s="23">
        <v>710</v>
      </c>
      <c r="B734" s="23">
        <v>9805.997004784047</v>
      </c>
      <c r="C734" s="23">
        <v>-4560.997004784047</v>
      </c>
    </row>
    <row r="735" spans="1:3">
      <c r="A735" s="23">
        <v>711</v>
      </c>
      <c r="B735" s="23">
        <v>11045.41206809496</v>
      </c>
      <c r="C735" s="23">
        <v>-4608.41206809496</v>
      </c>
    </row>
    <row r="736" spans="1:3">
      <c r="A736" s="23">
        <v>712</v>
      </c>
      <c r="B736" s="23">
        <v>11481.701658315142</v>
      </c>
      <c r="C736" s="23">
        <v>-4462.7016583151417</v>
      </c>
    </row>
    <row r="737" spans="1:3">
      <c r="A737" s="23">
        <v>713</v>
      </c>
      <c r="B737" s="23">
        <v>11807.881712493225</v>
      </c>
      <c r="C737" s="23">
        <v>-4491.8817124932248</v>
      </c>
    </row>
    <row r="738" spans="1:3">
      <c r="A738" s="23">
        <v>714</v>
      </c>
      <c r="B738" s="23">
        <v>12185.296407931713</v>
      </c>
      <c r="C738" s="23">
        <v>-4691.2964079317135</v>
      </c>
    </row>
    <row r="739" spans="1:3">
      <c r="A739" s="23">
        <v>715</v>
      </c>
      <c r="B739" s="23">
        <v>811.98390198713673</v>
      </c>
      <c r="C739" s="23">
        <v>-811.98390198713673</v>
      </c>
    </row>
    <row r="740" spans="1:3">
      <c r="A740" s="23">
        <v>716</v>
      </c>
      <c r="B740" s="23">
        <v>819.55501294262172</v>
      </c>
      <c r="C740" s="23">
        <v>-812.55501294262172</v>
      </c>
    </row>
    <row r="741" spans="1:3">
      <c r="A741" s="23">
        <v>717</v>
      </c>
      <c r="B741" s="23">
        <v>825.50127360172394</v>
      </c>
      <c r="C741" s="23">
        <v>-809.50127360172394</v>
      </c>
    </row>
    <row r="742" spans="1:3">
      <c r="A742" s="23">
        <v>718</v>
      </c>
      <c r="B742" s="23">
        <v>835.59608820903725</v>
      </c>
      <c r="C742" s="23">
        <v>-815.59608820903725</v>
      </c>
    </row>
    <row r="743" spans="1:3">
      <c r="A743" s="23">
        <v>719</v>
      </c>
      <c r="B743" s="23">
        <v>857.01299796667604</v>
      </c>
      <c r="C743" s="23">
        <v>-831.01299796667604</v>
      </c>
    </row>
    <row r="744" spans="1:3">
      <c r="A744" s="23">
        <v>720</v>
      </c>
      <c r="B744" s="23">
        <v>876.30377382585687</v>
      </c>
      <c r="C744" s="23">
        <v>-839.30377382585687</v>
      </c>
    </row>
    <row r="745" spans="1:3">
      <c r="A745" s="23">
        <v>721</v>
      </c>
      <c r="B745" s="23">
        <v>912.70733472140762</v>
      </c>
      <c r="C745" s="23">
        <v>-862.70733472140762</v>
      </c>
    </row>
    <row r="746" spans="1:3">
      <c r="A746" s="23">
        <v>722</v>
      </c>
      <c r="B746" s="23">
        <v>1039.7567993853668</v>
      </c>
      <c r="C746" s="23">
        <v>-952.75679938536678</v>
      </c>
    </row>
    <row r="747" spans="1:3">
      <c r="A747" s="23">
        <v>723</v>
      </c>
      <c r="B747" s="23">
        <v>1385.5906278930993</v>
      </c>
      <c r="C747" s="23">
        <v>-1170.5906278930993</v>
      </c>
    </row>
    <row r="748" spans="1:3">
      <c r="A748" s="23">
        <v>724</v>
      </c>
      <c r="B748" s="23">
        <v>1577.5303905636576</v>
      </c>
      <c r="C748" s="23">
        <v>-1139.5303905636576</v>
      </c>
    </row>
    <row r="749" spans="1:3">
      <c r="A749" s="23">
        <v>725</v>
      </c>
      <c r="B749" s="23">
        <v>1707.2245583696015</v>
      </c>
      <c r="C749" s="23">
        <v>-1111.2245583696015</v>
      </c>
    </row>
    <row r="750" spans="1:3">
      <c r="A750" s="23">
        <v>726</v>
      </c>
      <c r="B750" s="23">
        <v>1750.1275204506826</v>
      </c>
      <c r="C750" s="23">
        <v>-1079.1275204506826</v>
      </c>
    </row>
    <row r="751" spans="1:3">
      <c r="A751" s="23">
        <v>727</v>
      </c>
      <c r="B751" s="23">
        <v>1783.2468094705664</v>
      </c>
      <c r="C751" s="23">
        <v>-1083.2468094705664</v>
      </c>
    </row>
    <row r="752" spans="1:3" ht="15.75" thickBot="1">
      <c r="A752" s="24">
        <v>728</v>
      </c>
      <c r="B752" s="24">
        <v>1810.4371234727987</v>
      </c>
      <c r="C752" s="24">
        <v>-1103.4371234727987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01498-F3D6-4947-8081-6884CC15EBD3}">
  <dimension ref="A1:I752"/>
  <sheetViews>
    <sheetView workbookViewId="0">
      <selection sqref="A1:I752"/>
    </sheetView>
  </sheetViews>
  <sheetFormatPr defaultRowHeight="15"/>
  <sheetData>
    <row r="1" spans="1:9">
      <c r="A1" t="s">
        <v>2235</v>
      </c>
    </row>
    <row r="2" spans="1:9" ht="15.75" thickBot="1"/>
    <row r="3" spans="1:9">
      <c r="A3" s="26" t="s">
        <v>2236</v>
      </c>
      <c r="B3" s="26"/>
    </row>
    <row r="4" spans="1:9">
      <c r="A4" s="23" t="s">
        <v>2237</v>
      </c>
      <c r="B4" s="23">
        <v>0.90335150976102663</v>
      </c>
    </row>
    <row r="5" spans="1:9">
      <c r="A5" s="23" t="s">
        <v>2238</v>
      </c>
      <c r="B5" s="23">
        <v>0.81604395018752618</v>
      </c>
    </row>
    <row r="6" spans="1:9">
      <c r="A6" s="23" t="s">
        <v>2239</v>
      </c>
      <c r="B6" s="23">
        <v>0.81579056719880372</v>
      </c>
    </row>
    <row r="7" spans="1:9">
      <c r="A7" s="23" t="s">
        <v>2234</v>
      </c>
      <c r="B7" s="23">
        <v>3693.4260354335615</v>
      </c>
    </row>
    <row r="8" spans="1:9" ht="15.75" thickBot="1">
      <c r="A8" s="24" t="s">
        <v>2240</v>
      </c>
      <c r="B8" s="24">
        <v>728</v>
      </c>
    </row>
    <row r="10" spans="1:9" ht="15.75" thickBot="1">
      <c r="A10" t="s">
        <v>2241</v>
      </c>
    </row>
    <row r="11" spans="1:9">
      <c r="A11" s="25"/>
      <c r="B11" s="25" t="s">
        <v>2245</v>
      </c>
      <c r="C11" s="25" t="s">
        <v>2246</v>
      </c>
      <c r="D11" s="25" t="s">
        <v>2247</v>
      </c>
      <c r="E11" s="25" t="s">
        <v>2248</v>
      </c>
      <c r="F11" s="25" t="s">
        <v>2249</v>
      </c>
    </row>
    <row r="12" spans="1:9">
      <c r="A12" s="23" t="s">
        <v>2242</v>
      </c>
      <c r="B12" s="23">
        <v>1</v>
      </c>
      <c r="C12" s="23">
        <v>43933409403.203888</v>
      </c>
      <c r="D12" s="23">
        <v>43933409403.203888</v>
      </c>
      <c r="E12" s="23">
        <v>3220.5948564349451</v>
      </c>
      <c r="F12" s="23">
        <v>4.0414790779160695E-269</v>
      </c>
    </row>
    <row r="13" spans="1:9">
      <c r="A13" s="23" t="s">
        <v>2243</v>
      </c>
      <c r="B13" s="23">
        <v>726</v>
      </c>
      <c r="C13" s="23">
        <v>9903653408.3126144</v>
      </c>
      <c r="D13" s="23">
        <v>13641395.879218478</v>
      </c>
      <c r="E13" s="23"/>
      <c r="F13" s="23"/>
    </row>
    <row r="14" spans="1:9" ht="15.75" thickBot="1">
      <c r="A14" s="24" t="s">
        <v>2070</v>
      </c>
      <c r="B14" s="24">
        <v>727</v>
      </c>
      <c r="C14" s="24">
        <v>53837062811.516502</v>
      </c>
      <c r="D14" s="24"/>
      <c r="E14" s="24"/>
      <c r="F14" s="24"/>
    </row>
    <row r="15" spans="1:9" ht="15.75" thickBot="1"/>
    <row r="16" spans="1:9">
      <c r="A16" s="25"/>
      <c r="B16" s="25" t="s">
        <v>2250</v>
      </c>
      <c r="C16" s="25" t="s">
        <v>2234</v>
      </c>
      <c r="D16" s="25" t="s">
        <v>2251</v>
      </c>
      <c r="E16" s="25" t="s">
        <v>2252</v>
      </c>
      <c r="F16" s="25" t="s">
        <v>2253</v>
      </c>
      <c r="G16" s="25" t="s">
        <v>2254</v>
      </c>
      <c r="H16" s="25" t="s">
        <v>2255</v>
      </c>
      <c r="I16" s="25" t="s">
        <v>2256</v>
      </c>
    </row>
    <row r="17" spans="1:9">
      <c r="A17" s="23" t="s">
        <v>2244</v>
      </c>
      <c r="B17" s="23">
        <v>809.89233937158042</v>
      </c>
      <c r="C17" s="23">
        <v>156.83927193064127</v>
      </c>
      <c r="D17" s="23">
        <v>5.1638363874179261</v>
      </c>
      <c r="E17" s="23">
        <v>3.1277023230553146E-7</v>
      </c>
      <c r="F17" s="23">
        <v>501.97968747239958</v>
      </c>
      <c r="G17" s="23">
        <v>1117.8049912707613</v>
      </c>
      <c r="H17" s="23">
        <v>501.97968747239958</v>
      </c>
      <c r="I17" s="23">
        <v>1117.8049912707613</v>
      </c>
    </row>
    <row r="18" spans="1:9" ht="15.75" thickBot="1">
      <c r="A18" s="24" t="s">
        <v>2003</v>
      </c>
      <c r="B18" s="24">
        <v>1.7285641450878814E-2</v>
      </c>
      <c r="C18" s="24">
        <v>3.045912708124527E-4</v>
      </c>
      <c r="D18" s="24">
        <v>56.750285078005987</v>
      </c>
      <c r="E18" s="24">
        <v>4.0414790779146916E-269</v>
      </c>
      <c r="F18" s="24">
        <v>1.6687656617190735E-2</v>
      </c>
      <c r="G18" s="24">
        <v>1.7883626284566894E-2</v>
      </c>
      <c r="H18" s="24">
        <v>1.6687656617190735E-2</v>
      </c>
      <c r="I18" s="24">
        <v>1.7883626284566894E-2</v>
      </c>
    </row>
    <row r="22" spans="1:9">
      <c r="A22" t="s">
        <v>2257</v>
      </c>
    </row>
    <row r="23" spans="1:9" ht="15.75" thickBot="1"/>
    <row r="24" spans="1:9">
      <c r="A24" s="25" t="s">
        <v>2258</v>
      </c>
      <c r="B24" s="25" t="s">
        <v>2597</v>
      </c>
      <c r="C24" s="25" t="s">
        <v>2259</v>
      </c>
    </row>
    <row r="25" spans="1:9">
      <c r="A25" s="23">
        <v>1</v>
      </c>
      <c r="B25" s="23">
        <v>827.16069518100835</v>
      </c>
      <c r="C25" s="23">
        <v>-813.16069518100835</v>
      </c>
    </row>
    <row r="26" spans="1:9">
      <c r="A26" s="23">
        <v>2</v>
      </c>
      <c r="B26" s="23">
        <v>932.06725314639186</v>
      </c>
      <c r="C26" s="23">
        <v>-660.06725314639186</v>
      </c>
    </row>
    <row r="27" spans="1:9">
      <c r="A27" s="23">
        <v>3</v>
      </c>
      <c r="B27" s="23">
        <v>1120.204174697757</v>
      </c>
      <c r="C27" s="23">
        <v>-490.20417469775703</v>
      </c>
    </row>
    <row r="28" spans="1:9">
      <c r="A28" s="23">
        <v>4</v>
      </c>
      <c r="B28" s="23">
        <v>1467.5245683702649</v>
      </c>
      <c r="C28" s="23">
        <v>-517.52456837026489</v>
      </c>
    </row>
    <row r="29" spans="1:9">
      <c r="A29" s="23">
        <v>5</v>
      </c>
      <c r="B29" s="23">
        <v>2326.2406643670229</v>
      </c>
      <c r="C29" s="23">
        <v>-746.24066436702287</v>
      </c>
    </row>
    <row r="30" spans="1:9">
      <c r="A30" s="23">
        <v>6</v>
      </c>
      <c r="B30" s="23">
        <v>2988.8857293864621</v>
      </c>
      <c r="C30" s="23">
        <v>-806.88572938646212</v>
      </c>
    </row>
    <row r="31" spans="1:9">
      <c r="A31" s="23">
        <v>7</v>
      </c>
      <c r="B31" s="23">
        <v>3483.9983574639837</v>
      </c>
      <c r="C31" s="23">
        <v>-943.99835746398367</v>
      </c>
    </row>
    <row r="32" spans="1:9">
      <c r="A32" s="23">
        <v>8</v>
      </c>
      <c r="B32" s="23">
        <v>4133.6619057538137</v>
      </c>
      <c r="C32" s="23">
        <v>-1166.6619057538137</v>
      </c>
    </row>
    <row r="33" spans="1:3">
      <c r="A33" s="23">
        <v>9</v>
      </c>
      <c r="B33" s="23">
        <v>5123.0747367606655</v>
      </c>
      <c r="C33" s="23">
        <v>-1545.0747367606655</v>
      </c>
    </row>
    <row r="34" spans="1:3">
      <c r="A34" s="23">
        <v>10</v>
      </c>
      <c r="B34" s="23">
        <v>7053.9154581067314</v>
      </c>
      <c r="C34" s="23">
        <v>-2226.9154581067314</v>
      </c>
    </row>
    <row r="35" spans="1:3">
      <c r="A35" s="23">
        <v>11</v>
      </c>
      <c r="B35" s="23">
        <v>8755.0472902120673</v>
      </c>
      <c r="C35" s="23">
        <v>-1067.0472902120673</v>
      </c>
    </row>
    <row r="36" spans="1:3">
      <c r="A36" s="23">
        <v>12</v>
      </c>
      <c r="B36" s="23">
        <v>9336.0695563004556</v>
      </c>
      <c r="C36" s="23">
        <v>592.93044369954441</v>
      </c>
    </row>
    <row r="37" spans="1:3">
      <c r="A37" s="23">
        <v>13</v>
      </c>
      <c r="B37" s="23">
        <v>9718.7045154571097</v>
      </c>
      <c r="C37" s="23">
        <v>835.29548454289034</v>
      </c>
    </row>
    <row r="38" spans="1:3">
      <c r="A38" s="23">
        <v>14</v>
      </c>
      <c r="B38" s="23">
        <v>9914.3606910396084</v>
      </c>
      <c r="C38" s="23">
        <v>939.63930896039165</v>
      </c>
    </row>
    <row r="39" spans="1:3">
      <c r="A39" s="23">
        <v>15</v>
      </c>
      <c r="B39" s="23">
        <v>812.19132968454733</v>
      </c>
      <c r="C39" s="23">
        <v>-810.19132968454733</v>
      </c>
    </row>
    <row r="40" spans="1:3">
      <c r="A40" s="23">
        <v>16</v>
      </c>
      <c r="B40" s="23">
        <v>815.99417080374064</v>
      </c>
      <c r="C40" s="23">
        <v>-808.99417080374064</v>
      </c>
    </row>
    <row r="41" spans="1:3">
      <c r="A41" s="23">
        <v>17</v>
      </c>
      <c r="B41" s="23">
        <v>817.9993052120426</v>
      </c>
      <c r="C41" s="23">
        <v>-809.9993052120426</v>
      </c>
    </row>
    <row r="42" spans="1:3">
      <c r="A42" s="23">
        <v>18</v>
      </c>
      <c r="B42" s="23">
        <v>829.45968549397526</v>
      </c>
      <c r="C42" s="23">
        <v>-817.45968549397526</v>
      </c>
    </row>
    <row r="43" spans="1:3">
      <c r="A43" s="23">
        <v>19</v>
      </c>
      <c r="B43" s="23">
        <v>873.41707170356005</v>
      </c>
      <c r="C43" s="23">
        <v>-852.41707170356005</v>
      </c>
    </row>
    <row r="44" spans="1:3">
      <c r="A44" s="23">
        <v>20</v>
      </c>
      <c r="B44" s="23">
        <v>914.90261118566923</v>
      </c>
      <c r="C44" s="23">
        <v>-880.90261118566923</v>
      </c>
    </row>
    <row r="45" spans="1:3">
      <c r="A45" s="23">
        <v>21</v>
      </c>
      <c r="B45" s="23">
        <v>960.3984194843822</v>
      </c>
      <c r="C45" s="23">
        <v>-908.3984194843822</v>
      </c>
    </row>
    <row r="46" spans="1:3">
      <c r="A46" s="23">
        <v>22</v>
      </c>
      <c r="B46" s="23">
        <v>1090.7321560240084</v>
      </c>
      <c r="C46" s="23">
        <v>-1013.7321560240084</v>
      </c>
    </row>
    <row r="47" spans="1:3">
      <c r="A47" s="23">
        <v>23</v>
      </c>
      <c r="B47" s="23">
        <v>1370.0681218702102</v>
      </c>
      <c r="C47" s="23">
        <v>-1255.0681218702102</v>
      </c>
    </row>
    <row r="48" spans="1:3">
      <c r="A48" s="23">
        <v>24</v>
      </c>
      <c r="B48" s="23">
        <v>1617.8232207856563</v>
      </c>
      <c r="C48" s="23">
        <v>-1419.8232207856563</v>
      </c>
    </row>
    <row r="49" spans="1:3">
      <c r="A49" s="23">
        <v>25</v>
      </c>
      <c r="B49" s="23">
        <v>1743.0576930972732</v>
      </c>
      <c r="C49" s="23">
        <v>-1490.0576930972732</v>
      </c>
    </row>
    <row r="50" spans="1:3">
      <c r="A50" s="23">
        <v>26</v>
      </c>
      <c r="B50" s="23">
        <v>1809.7975547391163</v>
      </c>
      <c r="C50" s="23">
        <v>-1530.7975547391163</v>
      </c>
    </row>
    <row r="51" spans="1:3">
      <c r="A51" s="23">
        <v>27</v>
      </c>
      <c r="B51" s="23">
        <v>1891.2647828971083</v>
      </c>
      <c r="C51" s="23">
        <v>-1592.2647828971083</v>
      </c>
    </row>
    <row r="52" spans="1:3">
      <c r="A52" s="23">
        <v>28</v>
      </c>
      <c r="B52" s="23">
        <v>1969.8280232913523</v>
      </c>
      <c r="C52" s="23">
        <v>-1639.8280232913523</v>
      </c>
    </row>
    <row r="53" spans="1:3">
      <c r="A53" s="23">
        <v>29</v>
      </c>
      <c r="B53" s="23">
        <v>809.90962501303125</v>
      </c>
      <c r="C53" s="23">
        <v>-809.90962501303125</v>
      </c>
    </row>
    <row r="54" spans="1:3">
      <c r="A54" s="23">
        <v>30</v>
      </c>
      <c r="B54" s="23">
        <v>809.90962501303125</v>
      </c>
      <c r="C54" s="23">
        <v>-809.90962501303125</v>
      </c>
    </row>
    <row r="55" spans="1:3">
      <c r="A55" s="23">
        <v>31</v>
      </c>
      <c r="B55" s="23">
        <v>832.32910197482113</v>
      </c>
      <c r="C55" s="23">
        <v>-808.32910197482113</v>
      </c>
    </row>
    <row r="56" spans="1:3">
      <c r="A56" s="23">
        <v>32</v>
      </c>
      <c r="B56" s="23">
        <v>942.09292518790153</v>
      </c>
      <c r="C56" s="23">
        <v>-622.09292518790153</v>
      </c>
    </row>
    <row r="57" spans="1:3">
      <c r="A57" s="23">
        <v>33</v>
      </c>
      <c r="B57" s="23">
        <v>1154.4988873363004</v>
      </c>
      <c r="C57" s="23">
        <v>-248.49888733630041</v>
      </c>
    </row>
    <row r="58" spans="1:3">
      <c r="A58" s="23">
        <v>34</v>
      </c>
      <c r="B58" s="23">
        <v>2182.3549849299075</v>
      </c>
      <c r="C58" s="23">
        <v>-537.35498492990746</v>
      </c>
    </row>
    <row r="59" spans="1:3">
      <c r="A59" s="23">
        <v>35</v>
      </c>
      <c r="B59" s="23">
        <v>3819.4608011011892</v>
      </c>
      <c r="C59" s="23">
        <v>-124.46080110118919</v>
      </c>
    </row>
    <row r="60" spans="1:3">
      <c r="A60" s="23">
        <v>36</v>
      </c>
      <c r="B60" s="23">
        <v>4299.2756364946836</v>
      </c>
      <c r="C60" s="23">
        <v>731.72436350531643</v>
      </c>
    </row>
    <row r="61" spans="1:3">
      <c r="A61" s="23">
        <v>37</v>
      </c>
      <c r="B61" s="23">
        <v>4586.9951384445612</v>
      </c>
      <c r="C61" s="23">
        <v>1067.0048615554388</v>
      </c>
    </row>
    <row r="62" spans="1:3">
      <c r="A62" s="23">
        <v>38</v>
      </c>
      <c r="B62" s="23">
        <v>5061.5032819126354</v>
      </c>
      <c r="C62" s="23">
        <v>917.49671808736457</v>
      </c>
    </row>
    <row r="63" spans="1:3">
      <c r="A63" s="23">
        <v>39</v>
      </c>
      <c r="B63" s="23">
        <v>6463.0922333156932</v>
      </c>
      <c r="C63" s="23">
        <v>176.90776668430681</v>
      </c>
    </row>
    <row r="64" spans="1:3">
      <c r="A64" s="23">
        <v>40</v>
      </c>
      <c r="B64" s="23">
        <v>9864.6126149439806</v>
      </c>
      <c r="C64" s="23">
        <v>-985.61261494398059</v>
      </c>
    </row>
    <row r="65" spans="1:3">
      <c r="A65" s="23">
        <v>41</v>
      </c>
      <c r="B65" s="23">
        <v>13922.365088613427</v>
      </c>
      <c r="C65" s="23">
        <v>-802.36508861342736</v>
      </c>
    </row>
    <row r="66" spans="1:3">
      <c r="A66" s="23">
        <v>42</v>
      </c>
      <c r="B66" s="23">
        <v>14936.271673556177</v>
      </c>
      <c r="C66" s="23">
        <v>1043.7283264438229</v>
      </c>
    </row>
    <row r="67" spans="1:3">
      <c r="A67" s="23">
        <v>43</v>
      </c>
      <c r="B67" s="23">
        <v>15361.135454777326</v>
      </c>
      <c r="C67" s="23">
        <v>1605.8645452226738</v>
      </c>
    </row>
    <row r="68" spans="1:3">
      <c r="A68" s="23">
        <v>44</v>
      </c>
      <c r="B68" s="23">
        <v>15678.465260532561</v>
      </c>
      <c r="C68" s="23">
        <v>1597.5347394674391</v>
      </c>
    </row>
    <row r="69" spans="1:3">
      <c r="A69" s="23">
        <v>45</v>
      </c>
      <c r="B69" s="23">
        <v>819.64144114987607</v>
      </c>
      <c r="C69" s="23">
        <v>-811.64144114987607</v>
      </c>
    </row>
    <row r="70" spans="1:3">
      <c r="A70" s="23">
        <v>46</v>
      </c>
      <c r="B70" s="23">
        <v>866.6065289719138</v>
      </c>
      <c r="C70" s="23">
        <v>-805.6065289719138</v>
      </c>
    </row>
    <row r="71" spans="1:3">
      <c r="A71" s="23">
        <v>47</v>
      </c>
      <c r="B71" s="23">
        <v>935.26509681480445</v>
      </c>
      <c r="C71" s="23">
        <v>-802.26509681480445</v>
      </c>
    </row>
    <row r="72" spans="1:3">
      <c r="A72" s="23">
        <v>48</v>
      </c>
      <c r="B72" s="23">
        <v>1169.0361117964894</v>
      </c>
      <c r="C72" s="23">
        <v>-899.03611179648942</v>
      </c>
    </row>
    <row r="73" spans="1:3">
      <c r="A73" s="23">
        <v>49</v>
      </c>
      <c r="B73" s="23">
        <v>1544.7222430898896</v>
      </c>
      <c r="C73" s="23">
        <v>-1091.7222430898896</v>
      </c>
    </row>
    <row r="74" spans="1:3">
      <c r="A74" s="23">
        <v>50</v>
      </c>
      <c r="B74" s="23">
        <v>1868.1884515601851</v>
      </c>
      <c r="C74" s="23">
        <v>-1071.1884515601851</v>
      </c>
    </row>
    <row r="75" spans="1:3">
      <c r="A75" s="23">
        <v>51</v>
      </c>
      <c r="B75" s="23">
        <v>2256.6486718857846</v>
      </c>
      <c r="C75" s="23">
        <v>-887.64867188578455</v>
      </c>
    </row>
    <row r="76" spans="1:3">
      <c r="A76" s="23">
        <v>52</v>
      </c>
      <c r="B76" s="23">
        <v>2749.1684537456749</v>
      </c>
      <c r="C76" s="23">
        <v>-824.16845374567492</v>
      </c>
    </row>
    <row r="77" spans="1:3">
      <c r="A77" s="23">
        <v>53</v>
      </c>
      <c r="B77" s="23">
        <v>3529.9435924404197</v>
      </c>
      <c r="C77" s="23">
        <v>-1027.9435924404197</v>
      </c>
    </row>
    <row r="78" spans="1:3">
      <c r="A78" s="23">
        <v>54</v>
      </c>
      <c r="B78" s="23">
        <v>4701.5470843395351</v>
      </c>
      <c r="C78" s="23">
        <v>-1025.5470843395351</v>
      </c>
    </row>
    <row r="79" spans="1:3">
      <c r="A79" s="23">
        <v>55</v>
      </c>
      <c r="B79" s="23">
        <v>5913.7891192896659</v>
      </c>
      <c r="C79" s="23">
        <v>-1045.7891192896659</v>
      </c>
    </row>
    <row r="80" spans="1:3">
      <c r="A80" s="23">
        <v>56</v>
      </c>
      <c r="B80" s="23">
        <v>6383.0424277566735</v>
      </c>
      <c r="C80" s="23">
        <v>-1140.0424277566735</v>
      </c>
    </row>
    <row r="81" spans="1:3">
      <c r="A81" s="23">
        <v>57</v>
      </c>
      <c r="B81" s="23">
        <v>6521.0337034590393</v>
      </c>
      <c r="C81" s="23">
        <v>-895.03370345903932</v>
      </c>
    </row>
    <row r="82" spans="1:3">
      <c r="A82" s="23">
        <v>58</v>
      </c>
      <c r="B82" s="23">
        <v>6600.5476541330818</v>
      </c>
      <c r="C82" s="23">
        <v>-875.54765413308178</v>
      </c>
    </row>
    <row r="83" spans="1:3">
      <c r="A83" s="23">
        <v>59</v>
      </c>
      <c r="B83" s="23">
        <v>809.94419629593301</v>
      </c>
      <c r="C83" s="23">
        <v>-809.94419629593301</v>
      </c>
    </row>
    <row r="84" spans="1:3">
      <c r="A84" s="23">
        <v>60</v>
      </c>
      <c r="B84" s="23">
        <v>810.37633733220503</v>
      </c>
      <c r="C84" s="23">
        <v>-810.37633733220503</v>
      </c>
    </row>
    <row r="85" spans="1:3">
      <c r="A85" s="23">
        <v>61</v>
      </c>
      <c r="B85" s="23">
        <v>958.2549999444733</v>
      </c>
      <c r="C85" s="23">
        <v>-774.2549999444733</v>
      </c>
    </row>
    <row r="86" spans="1:3">
      <c r="A86" s="23">
        <v>62</v>
      </c>
      <c r="B86" s="23">
        <v>1682.2986633974342</v>
      </c>
      <c r="C86" s="23">
        <v>374.70133660256579</v>
      </c>
    </row>
    <row r="87" spans="1:3">
      <c r="A87" s="23">
        <v>63</v>
      </c>
      <c r="B87" s="23">
        <v>2765.1403864462864</v>
      </c>
      <c r="C87" s="23">
        <v>1476.8596135537136</v>
      </c>
    </row>
    <row r="88" spans="1:3">
      <c r="A88" s="23">
        <v>64</v>
      </c>
      <c r="B88" s="23">
        <v>4822.8058591174504</v>
      </c>
      <c r="C88" s="23">
        <v>1260.1941408825496</v>
      </c>
    </row>
    <row r="89" spans="1:3">
      <c r="A89" s="23">
        <v>65</v>
      </c>
      <c r="B89" s="23">
        <v>9492.0033278288356</v>
      </c>
      <c r="C89" s="23">
        <v>-270.00332782883561</v>
      </c>
    </row>
    <row r="90" spans="1:3">
      <c r="A90" s="23">
        <v>66</v>
      </c>
      <c r="B90" s="23">
        <v>13126.62058442222</v>
      </c>
      <c r="C90" s="23">
        <v>-106.62058442222042</v>
      </c>
    </row>
    <row r="91" spans="1:3">
      <c r="A91" s="23">
        <v>67</v>
      </c>
      <c r="B91" s="23">
        <v>15003.564675724447</v>
      </c>
      <c r="C91" s="23">
        <v>894.43532427555328</v>
      </c>
    </row>
    <row r="92" spans="1:3">
      <c r="A92" s="23">
        <v>68</v>
      </c>
      <c r="B92" s="23">
        <v>16976.253935023091</v>
      </c>
      <c r="C92" s="23">
        <v>684.74606497690911</v>
      </c>
    </row>
    <row r="93" spans="1:3">
      <c r="A93" s="23">
        <v>69</v>
      </c>
      <c r="B93" s="23">
        <v>22195.549657267242</v>
      </c>
      <c r="C93" s="23">
        <v>-2986.5496572672419</v>
      </c>
    </row>
    <row r="94" spans="1:3">
      <c r="A94" s="23">
        <v>70</v>
      </c>
      <c r="B94" s="23">
        <v>40701.159824824732</v>
      </c>
      <c r="C94" s="23">
        <v>-14736.159824824732</v>
      </c>
    </row>
    <row r="95" spans="1:3">
      <c r="A95" s="23">
        <v>71</v>
      </c>
      <c r="B95" s="23">
        <v>58266.794095924881</v>
      </c>
      <c r="C95" s="23">
        <v>-17338.794095924881</v>
      </c>
    </row>
    <row r="96" spans="1:3">
      <c r="A96" s="23">
        <v>72</v>
      </c>
      <c r="B96" s="23">
        <v>62510.280786984025</v>
      </c>
      <c r="C96" s="23">
        <v>-10297.280786984025</v>
      </c>
    </row>
    <row r="97" spans="1:3">
      <c r="A97" s="23">
        <v>73</v>
      </c>
      <c r="B97" s="23">
        <v>64229.527971329881</v>
      </c>
      <c r="C97" s="23">
        <v>-4993.5279713298805</v>
      </c>
    </row>
    <row r="98" spans="1:3">
      <c r="A98" s="23">
        <v>74</v>
      </c>
      <c r="B98" s="23">
        <v>65392.454071220658</v>
      </c>
      <c r="C98" s="23">
        <v>-3912.4540712206581</v>
      </c>
    </row>
    <row r="99" spans="1:3">
      <c r="A99" s="23">
        <v>75</v>
      </c>
      <c r="B99" s="23">
        <v>861.57640730970809</v>
      </c>
      <c r="C99" s="23">
        <v>-792.57640730970809</v>
      </c>
    </row>
    <row r="100" spans="1:3">
      <c r="A100" s="23">
        <v>76</v>
      </c>
      <c r="B100" s="23">
        <v>1072.7550889150946</v>
      </c>
      <c r="C100" s="23">
        <v>-297.75508891509457</v>
      </c>
    </row>
    <row r="101" spans="1:3">
      <c r="A101" s="23">
        <v>77</v>
      </c>
      <c r="B101" s="23">
        <v>1265.6109905825494</v>
      </c>
      <c r="C101" s="23">
        <v>179.38900941745055</v>
      </c>
    </row>
    <row r="102" spans="1:3">
      <c r="A102" s="23">
        <v>78</v>
      </c>
      <c r="B102" s="23">
        <v>1375.0982435324158</v>
      </c>
      <c r="C102" s="23">
        <v>314.90175646758416</v>
      </c>
    </row>
    <row r="103" spans="1:3">
      <c r="A103" s="23">
        <v>79</v>
      </c>
      <c r="B103" s="23">
        <v>1621.418634207439</v>
      </c>
      <c r="C103" s="23">
        <v>219.58136579256097</v>
      </c>
    </row>
    <row r="104" spans="1:3">
      <c r="A104" s="23">
        <v>80</v>
      </c>
      <c r="B104" s="23">
        <v>1808.9505583080231</v>
      </c>
      <c r="C104" s="23">
        <v>143.04944169197688</v>
      </c>
    </row>
    <row r="105" spans="1:3">
      <c r="A105" s="23">
        <v>81</v>
      </c>
      <c r="B105" s="23">
        <v>2038.7285901145553</v>
      </c>
      <c r="C105" s="23">
        <v>22.271409885444655</v>
      </c>
    </row>
    <row r="106" spans="1:3">
      <c r="A106" s="23">
        <v>82</v>
      </c>
      <c r="B106" s="23">
        <v>2674.0450560001555</v>
      </c>
      <c r="C106" s="23">
        <v>-365.04505600015545</v>
      </c>
    </row>
    <row r="107" spans="1:3">
      <c r="A107" s="23">
        <v>83</v>
      </c>
      <c r="B107" s="23">
        <v>4863.4098308855646</v>
      </c>
      <c r="C107" s="23">
        <v>-1803.4098308855646</v>
      </c>
    </row>
    <row r="108" spans="1:3">
      <c r="A108" s="23">
        <v>84</v>
      </c>
      <c r="B108" s="23">
        <v>6610.5906118160419</v>
      </c>
      <c r="C108" s="23">
        <v>-1731.5906118160419</v>
      </c>
    </row>
    <row r="109" spans="1:3">
      <c r="A109" s="23">
        <v>85</v>
      </c>
      <c r="B109" s="23">
        <v>7674.6774138906912</v>
      </c>
      <c r="C109" s="23">
        <v>-1963.6774138906912</v>
      </c>
    </row>
    <row r="110" spans="1:3">
      <c r="A110" s="23">
        <v>86</v>
      </c>
      <c r="B110" s="23">
        <v>8259.4852354568229</v>
      </c>
      <c r="C110" s="23">
        <v>-2214.4852354568229</v>
      </c>
    </row>
    <row r="111" spans="1:3">
      <c r="A111" s="23">
        <v>87</v>
      </c>
      <c r="B111" s="23">
        <v>8843.9473441939372</v>
      </c>
      <c r="C111" s="23">
        <v>-2668.9473441939372</v>
      </c>
    </row>
    <row r="112" spans="1:3">
      <c r="A112" s="23">
        <v>88</v>
      </c>
      <c r="B112" s="23">
        <v>9592.8650456947144</v>
      </c>
      <c r="C112" s="23">
        <v>-3190.8650456947144</v>
      </c>
    </row>
    <row r="113" spans="1:3">
      <c r="A113" s="23">
        <v>89</v>
      </c>
      <c r="B113" s="23">
        <v>863.96182582992935</v>
      </c>
      <c r="C113" s="23">
        <v>-794.96182582992935</v>
      </c>
    </row>
    <row r="114" spans="1:3">
      <c r="A114" s="23">
        <v>90</v>
      </c>
      <c r="B114" s="23">
        <v>1288.7046075609237</v>
      </c>
      <c r="C114" s="23">
        <v>968.29539243907629</v>
      </c>
    </row>
    <row r="115" spans="1:3">
      <c r="A115" s="23">
        <v>91</v>
      </c>
      <c r="B115" s="23">
        <v>1539.3636942401172</v>
      </c>
      <c r="C115" s="23">
        <v>2404.6363057598828</v>
      </c>
    </row>
    <row r="116" spans="1:3">
      <c r="A116" s="23">
        <v>92</v>
      </c>
      <c r="B116" s="23">
        <v>1613.9166658177576</v>
      </c>
      <c r="C116" s="23">
        <v>2708.0833341822427</v>
      </c>
    </row>
    <row r="117" spans="1:3">
      <c r="A117" s="23">
        <v>93</v>
      </c>
      <c r="B117" s="23">
        <v>1670.890140039854</v>
      </c>
      <c r="C117" s="23">
        <v>2761.109859960146</v>
      </c>
    </row>
    <row r="118" spans="1:3">
      <c r="A118" s="23">
        <v>94</v>
      </c>
      <c r="B118" s="23">
        <v>1723.9397736526012</v>
      </c>
      <c r="C118" s="23">
        <v>2741.0602263473988</v>
      </c>
    </row>
    <row r="119" spans="1:3">
      <c r="A119" s="23">
        <v>95</v>
      </c>
      <c r="B119" s="23">
        <v>1804.6810048696561</v>
      </c>
      <c r="C119" s="23">
        <v>2703.3189951303439</v>
      </c>
    </row>
    <row r="120" spans="1:3">
      <c r="A120" s="23">
        <v>96</v>
      </c>
      <c r="B120" s="23">
        <v>2040.7510101643081</v>
      </c>
      <c r="C120" s="23">
        <v>2575.2489898356916</v>
      </c>
    </row>
    <row r="121" spans="1:3">
      <c r="A121" s="23">
        <v>97</v>
      </c>
      <c r="B121" s="23">
        <v>2837.4116533524111</v>
      </c>
      <c r="C121" s="23">
        <v>2182.5883466475889</v>
      </c>
    </row>
    <row r="122" spans="1:3">
      <c r="A122" s="23">
        <v>98</v>
      </c>
      <c r="B122" s="23">
        <v>4019.9742419313834</v>
      </c>
      <c r="C122" s="23">
        <v>1975.0257580686166</v>
      </c>
    </row>
    <row r="123" spans="1:3">
      <c r="A123" s="23">
        <v>99</v>
      </c>
      <c r="B123" s="23">
        <v>5131.7002718446538</v>
      </c>
      <c r="C123" s="23">
        <v>1914.2997281553462</v>
      </c>
    </row>
    <row r="124" spans="1:3">
      <c r="A124" s="23">
        <v>100</v>
      </c>
      <c r="B124" s="23">
        <v>5648.9385209793008</v>
      </c>
      <c r="C124" s="23">
        <v>1973.0614790206992</v>
      </c>
    </row>
    <row r="125" spans="1:3">
      <c r="A125" s="23">
        <v>101</v>
      </c>
      <c r="B125" s="23">
        <v>6183.790838752393</v>
      </c>
      <c r="C125" s="23">
        <v>1702.209161247607</v>
      </c>
    </row>
    <row r="126" spans="1:3">
      <c r="A126" s="23">
        <v>102</v>
      </c>
      <c r="B126" s="23">
        <v>6641.0306264110395</v>
      </c>
      <c r="C126" s="23">
        <v>1425.9693735889605</v>
      </c>
    </row>
    <row r="127" spans="1:3">
      <c r="A127" s="23">
        <v>103</v>
      </c>
      <c r="B127" s="23">
        <v>815.40645899441074</v>
      </c>
      <c r="C127" s="23">
        <v>-805.40645899441074</v>
      </c>
    </row>
    <row r="128" spans="1:3">
      <c r="A128" s="23">
        <v>104</v>
      </c>
      <c r="B128" s="23">
        <v>891.72256600004073</v>
      </c>
      <c r="C128" s="23">
        <v>-739.72256600004073</v>
      </c>
    </row>
    <row r="129" spans="1:3">
      <c r="A129" s="23">
        <v>105</v>
      </c>
      <c r="B129" s="23">
        <v>974.07136187202741</v>
      </c>
      <c r="C129" s="23">
        <v>-608.07136187202741</v>
      </c>
    </row>
    <row r="130" spans="1:3">
      <c r="A130" s="23">
        <v>106</v>
      </c>
      <c r="B130" s="23">
        <v>1008.227789378964</v>
      </c>
      <c r="C130" s="23">
        <v>-499.22778937896396</v>
      </c>
    </row>
    <row r="131" spans="1:3">
      <c r="A131" s="23">
        <v>107</v>
      </c>
      <c r="B131" s="23">
        <v>1065.5124051471764</v>
      </c>
      <c r="C131" s="23">
        <v>-480.51240514717642</v>
      </c>
    </row>
    <row r="132" spans="1:3">
      <c r="A132" s="23">
        <v>108</v>
      </c>
      <c r="B132" s="23">
        <v>1111.1637842189473</v>
      </c>
      <c r="C132" s="23">
        <v>-506.16378421894728</v>
      </c>
    </row>
    <row r="133" spans="1:3">
      <c r="A133" s="23">
        <v>109</v>
      </c>
      <c r="B133" s="23">
        <v>1166.2012665985453</v>
      </c>
      <c r="C133" s="23">
        <v>-530.20126659854532</v>
      </c>
    </row>
    <row r="134" spans="1:3">
      <c r="A134" s="23">
        <v>110</v>
      </c>
      <c r="B134" s="23">
        <v>1241.1863792124577</v>
      </c>
      <c r="C134" s="23">
        <v>-533.18637921245772</v>
      </c>
    </row>
    <row r="135" spans="1:3">
      <c r="A135" s="23">
        <v>111</v>
      </c>
      <c r="B135" s="23">
        <v>1426.1945996612137</v>
      </c>
      <c r="C135" s="23">
        <v>-654.19459966121372</v>
      </c>
    </row>
    <row r="136" spans="1:3">
      <c r="A136" s="23">
        <v>112</v>
      </c>
      <c r="B136" s="23">
        <v>1803.0561545732735</v>
      </c>
      <c r="C136" s="23">
        <v>-877.05615457327349</v>
      </c>
    </row>
    <row r="137" spans="1:3">
      <c r="A137" s="23">
        <v>113</v>
      </c>
      <c r="B137" s="23">
        <v>2159.39965308314</v>
      </c>
      <c r="C137" s="23">
        <v>-1069.39965308314</v>
      </c>
    </row>
    <row r="138" spans="1:3">
      <c r="A138" s="23">
        <v>114</v>
      </c>
      <c r="B138" s="23">
        <v>2310.2687316664105</v>
      </c>
      <c r="C138" s="23">
        <v>-888.26873166641053</v>
      </c>
    </row>
    <row r="139" spans="1:3">
      <c r="A139" s="23">
        <v>115</v>
      </c>
      <c r="B139" s="23">
        <v>2448.6057201977937</v>
      </c>
      <c r="C139" s="23">
        <v>-889.60572019779374</v>
      </c>
    </row>
    <row r="140" spans="1:3">
      <c r="A140" s="23">
        <v>116</v>
      </c>
      <c r="B140" s="23">
        <v>2600.7366506069784</v>
      </c>
      <c r="C140" s="23">
        <v>-983.7366506069784</v>
      </c>
    </row>
    <row r="141" spans="1:3">
      <c r="A141" s="23">
        <v>117</v>
      </c>
      <c r="B141" s="23">
        <v>818.44873188976544</v>
      </c>
      <c r="C141" s="23">
        <v>-809.44873188976544</v>
      </c>
    </row>
    <row r="142" spans="1:3">
      <c r="A142" s="23">
        <v>118</v>
      </c>
      <c r="B142" s="23">
        <v>884.61816736372953</v>
      </c>
      <c r="C142" s="23">
        <v>-660.61816736372953</v>
      </c>
    </row>
    <row r="143" spans="1:3">
      <c r="A143" s="23">
        <v>119</v>
      </c>
      <c r="B143" s="23">
        <v>962.02326978076485</v>
      </c>
      <c r="C143" s="23">
        <v>-496.02326978076485</v>
      </c>
    </row>
    <row r="144" spans="1:3">
      <c r="A144" s="23">
        <v>120</v>
      </c>
      <c r="B144" s="23">
        <v>988.40115863480594</v>
      </c>
      <c r="C144" s="23">
        <v>-437.40115863480594</v>
      </c>
    </row>
    <row r="145" spans="1:3">
      <c r="A145" s="23">
        <v>121</v>
      </c>
      <c r="B145" s="23">
        <v>1019.4980276049369</v>
      </c>
      <c r="C145" s="23">
        <v>-434.49802760493685</v>
      </c>
    </row>
    <row r="146" spans="1:3">
      <c r="A146" s="23">
        <v>122</v>
      </c>
      <c r="B146" s="23">
        <v>1051.7530345522769</v>
      </c>
      <c r="C146" s="23">
        <v>-444.75303455227686</v>
      </c>
    </row>
    <row r="147" spans="1:3">
      <c r="A147" s="23">
        <v>123</v>
      </c>
      <c r="B147" s="23">
        <v>1074.8120802477492</v>
      </c>
      <c r="C147" s="23">
        <v>-447.81208024774924</v>
      </c>
    </row>
    <row r="148" spans="1:3">
      <c r="A148" s="23">
        <v>124</v>
      </c>
      <c r="B148" s="23">
        <v>1108.346224662454</v>
      </c>
      <c r="C148" s="23">
        <v>-462.34622466245401</v>
      </c>
    </row>
    <row r="149" spans="1:3">
      <c r="A149" s="23">
        <v>125</v>
      </c>
      <c r="B149" s="23">
        <v>1182.4324839209207</v>
      </c>
      <c r="C149" s="23">
        <v>-502.43248392092073</v>
      </c>
    </row>
    <row r="150" spans="1:3">
      <c r="A150" s="23">
        <v>126</v>
      </c>
      <c r="B150" s="23">
        <v>1310.882085542401</v>
      </c>
      <c r="C150" s="23">
        <v>-524.882085542401</v>
      </c>
    </row>
    <row r="151" spans="1:3">
      <c r="A151" s="23">
        <v>127</v>
      </c>
      <c r="B151" s="23">
        <v>1447.2485109483841</v>
      </c>
      <c r="C151" s="23">
        <v>-534.24851094838414</v>
      </c>
    </row>
    <row r="152" spans="1:3">
      <c r="A152" s="23">
        <v>128</v>
      </c>
      <c r="B152" s="23">
        <v>1511.6548109943585</v>
      </c>
      <c r="C152" s="23">
        <v>-494.65481099435851</v>
      </c>
    </row>
    <row r="153" spans="1:3">
      <c r="A153" s="23">
        <v>129</v>
      </c>
      <c r="B153" s="23">
        <v>1579.3280972745492</v>
      </c>
      <c r="C153" s="23">
        <v>-515.32809727454924</v>
      </c>
    </row>
    <row r="154" spans="1:3">
      <c r="A154" s="23">
        <v>130</v>
      </c>
      <c r="B154" s="23">
        <v>1630.4590246862485</v>
      </c>
      <c r="C154" s="23">
        <v>-530.45902468624854</v>
      </c>
    </row>
    <row r="155" spans="1:3">
      <c r="A155" s="23">
        <v>131</v>
      </c>
      <c r="B155" s="23">
        <v>926.43213403340542</v>
      </c>
      <c r="C155" s="23">
        <v>-841.43213403340542</v>
      </c>
    </row>
    <row r="156" spans="1:3">
      <c r="A156" s="23">
        <v>132</v>
      </c>
      <c r="B156" s="23">
        <v>1392.1246003615315</v>
      </c>
      <c r="C156" s="23">
        <v>-125.12460036153152</v>
      </c>
    </row>
    <row r="157" spans="1:3">
      <c r="A157" s="23">
        <v>133</v>
      </c>
      <c r="B157" s="23">
        <v>1780.5675350456802</v>
      </c>
      <c r="C157" s="23">
        <v>669.43246495431981</v>
      </c>
    </row>
    <row r="158" spans="1:3">
      <c r="A158" s="23">
        <v>134</v>
      </c>
      <c r="B158" s="23">
        <v>3444.6735231632347</v>
      </c>
      <c r="C158" s="23">
        <v>59.326476836765323</v>
      </c>
    </row>
    <row r="159" spans="1:3">
      <c r="A159" s="23">
        <v>135</v>
      </c>
      <c r="B159" s="23">
        <v>8940.6777937530551</v>
      </c>
      <c r="C159" s="23">
        <v>-2098.6777937530551</v>
      </c>
    </row>
    <row r="160" spans="1:3">
      <c r="A160" s="23">
        <v>136</v>
      </c>
      <c r="B160" s="23">
        <v>11586.850215260838</v>
      </c>
      <c r="C160" s="23">
        <v>-400.85021526083801</v>
      </c>
    </row>
    <row r="161" spans="1:3">
      <c r="A161" s="23">
        <v>137</v>
      </c>
      <c r="B161" s="23">
        <v>13022.336309549071</v>
      </c>
      <c r="C161" s="23">
        <v>1293.6636904509287</v>
      </c>
    </row>
    <row r="162" spans="1:3">
      <c r="A162" s="23">
        <v>138</v>
      </c>
      <c r="B162" s="23">
        <v>14682.293743718412</v>
      </c>
      <c r="C162" s="23">
        <v>2077.7062562815881</v>
      </c>
    </row>
    <row r="163" spans="1:3">
      <c r="A163" s="23">
        <v>139</v>
      </c>
      <c r="B163" s="23">
        <v>18083.623983290741</v>
      </c>
      <c r="C163" s="23">
        <v>512.37601670925869</v>
      </c>
    </row>
    <row r="164" spans="1:3">
      <c r="A164" s="23">
        <v>140</v>
      </c>
      <c r="B164" s="23">
        <v>23684.102670809672</v>
      </c>
      <c r="C164" s="23">
        <v>-2012.1026708096724</v>
      </c>
    </row>
    <row r="165" spans="1:3">
      <c r="A165" s="23">
        <v>141</v>
      </c>
      <c r="B165" s="23">
        <v>30564.859678029396</v>
      </c>
      <c r="C165" s="23">
        <v>-4086.8596780293956</v>
      </c>
    </row>
    <row r="166" spans="1:3">
      <c r="A166" s="23">
        <v>142</v>
      </c>
      <c r="B166" s="23">
        <v>33811.863710728278</v>
      </c>
      <c r="C166" s="23">
        <v>-2960.8637107282775</v>
      </c>
    </row>
    <row r="167" spans="1:3">
      <c r="A167" s="23">
        <v>143</v>
      </c>
      <c r="B167" s="23">
        <v>36379.023465164093</v>
      </c>
      <c r="C167" s="23">
        <v>-2955.0234651640931</v>
      </c>
    </row>
    <row r="168" spans="1:3">
      <c r="A168" s="23">
        <v>144</v>
      </c>
      <c r="B168" s="23">
        <v>39138.382266892229</v>
      </c>
      <c r="C168" s="23">
        <v>-4181.3822668922294</v>
      </c>
    </row>
    <row r="169" spans="1:3">
      <c r="A169" s="23">
        <v>145</v>
      </c>
      <c r="B169" s="23">
        <v>881.04003958339763</v>
      </c>
      <c r="C169" s="23">
        <v>-755.04003958339763</v>
      </c>
    </row>
    <row r="170" spans="1:3">
      <c r="A170" s="23">
        <v>146</v>
      </c>
      <c r="B170" s="23">
        <v>1249.4834871088797</v>
      </c>
      <c r="C170" s="23">
        <v>-128.48348710887967</v>
      </c>
    </row>
    <row r="171" spans="1:3">
      <c r="A171" s="23">
        <v>147</v>
      </c>
      <c r="B171" s="23">
        <v>1588.6277723751218</v>
      </c>
      <c r="C171" s="23">
        <v>430.37222762487818</v>
      </c>
    </row>
    <row r="172" spans="1:3">
      <c r="A172" s="23">
        <v>148</v>
      </c>
      <c r="B172" s="23">
        <v>2145.7267106954951</v>
      </c>
      <c r="C172" s="23">
        <v>612.27328930450494</v>
      </c>
    </row>
    <row r="173" spans="1:3">
      <c r="A173" s="23">
        <v>149</v>
      </c>
      <c r="B173" s="23">
        <v>3771.648716848058</v>
      </c>
      <c r="C173" s="23">
        <v>-97.648716848058029</v>
      </c>
    </row>
    <row r="174" spans="1:3">
      <c r="A174" s="23">
        <v>150</v>
      </c>
      <c r="B174" s="23">
        <v>5204.559250560108</v>
      </c>
      <c r="C174" s="23">
        <v>301.44074943989199</v>
      </c>
    </row>
    <row r="175" spans="1:3">
      <c r="A175" s="23">
        <v>151</v>
      </c>
      <c r="B175" s="23">
        <v>6021.2539521897797</v>
      </c>
      <c r="C175" s="23">
        <v>839.74604781022026</v>
      </c>
    </row>
    <row r="176" spans="1:3">
      <c r="A176" s="23">
        <v>152</v>
      </c>
      <c r="B176" s="23">
        <v>7251.0581988540043</v>
      </c>
      <c r="C176" s="23">
        <v>538.94180114599567</v>
      </c>
    </row>
    <row r="177" spans="1:3">
      <c r="A177" s="23">
        <v>153</v>
      </c>
      <c r="B177" s="23">
        <v>8663.2432484664496</v>
      </c>
      <c r="C177" s="23">
        <v>534.75675153355041</v>
      </c>
    </row>
    <row r="178" spans="1:3">
      <c r="A178" s="23">
        <v>154</v>
      </c>
      <c r="B178" s="23">
        <v>11942.969000431844</v>
      </c>
      <c r="C178" s="23">
        <v>-1354.9690004318436</v>
      </c>
    </row>
    <row r="179" spans="1:3">
      <c r="A179" s="23">
        <v>155</v>
      </c>
      <c r="B179" s="23">
        <v>16111.9891481206</v>
      </c>
      <c r="C179" s="23">
        <v>-2333.9891481205996</v>
      </c>
    </row>
    <row r="180" spans="1:3">
      <c r="A180" s="23">
        <v>156</v>
      </c>
      <c r="B180" s="23">
        <v>17781.69568406824</v>
      </c>
      <c r="C180" s="23">
        <v>-1024.6956840682396</v>
      </c>
    </row>
    <row r="181" spans="1:3">
      <c r="A181" s="23">
        <v>157</v>
      </c>
      <c r="B181" s="23">
        <v>18703.746370341018</v>
      </c>
      <c r="C181" s="23">
        <v>-230.74637034101761</v>
      </c>
    </row>
    <row r="182" spans="1:3">
      <c r="A182" s="23">
        <v>158</v>
      </c>
      <c r="B182" s="23">
        <v>19333.064718643163</v>
      </c>
      <c r="C182" s="23">
        <v>73.93528135683664</v>
      </c>
    </row>
    <row r="183" spans="1:3">
      <c r="A183" s="23">
        <v>159</v>
      </c>
      <c r="B183" s="23">
        <v>813.76432305657727</v>
      </c>
      <c r="C183" s="23">
        <v>-812.76432305657727</v>
      </c>
    </row>
    <row r="184" spans="1:3">
      <c r="A184" s="23">
        <v>160</v>
      </c>
      <c r="B184" s="23">
        <v>820.41929501516563</v>
      </c>
      <c r="C184" s="23">
        <v>-804.41929501516563</v>
      </c>
    </row>
    <row r="185" spans="1:3">
      <c r="A185" s="23">
        <v>161</v>
      </c>
      <c r="B185" s="23">
        <v>820.98972118304459</v>
      </c>
      <c r="C185" s="23">
        <v>-803.98972118304459</v>
      </c>
    </row>
    <row r="186" spans="1:3">
      <c r="A186" s="23">
        <v>162</v>
      </c>
      <c r="B186" s="23">
        <v>825.46670231882229</v>
      </c>
      <c r="C186" s="23">
        <v>-807.46670231882229</v>
      </c>
    </row>
    <row r="187" spans="1:3">
      <c r="A187" s="23">
        <v>163</v>
      </c>
      <c r="B187" s="23">
        <v>845.9847587210154</v>
      </c>
      <c r="C187" s="23">
        <v>-820.9847587210154</v>
      </c>
    </row>
    <row r="188" spans="1:3">
      <c r="A188" s="23">
        <v>164</v>
      </c>
      <c r="B188" s="23">
        <v>955.9041527071538</v>
      </c>
      <c r="C188" s="23">
        <v>-886.9041527071538</v>
      </c>
    </row>
    <row r="189" spans="1:3">
      <c r="A189" s="23">
        <v>165</v>
      </c>
      <c r="B189" s="23">
        <v>1026.9135677873639</v>
      </c>
      <c r="C189" s="23">
        <v>-891.91356778736395</v>
      </c>
    </row>
    <row r="190" spans="1:3">
      <c r="A190" s="23">
        <v>166</v>
      </c>
      <c r="B190" s="23">
        <v>1072.7550889150946</v>
      </c>
      <c r="C190" s="23">
        <v>-854.75508891509457</v>
      </c>
    </row>
    <row r="191" spans="1:3">
      <c r="A191" s="23">
        <v>167</v>
      </c>
      <c r="B191" s="23">
        <v>1121.1375993361044</v>
      </c>
      <c r="C191" s="23">
        <v>-879.13759933610436</v>
      </c>
    </row>
    <row r="192" spans="1:3">
      <c r="A192" s="23">
        <v>168</v>
      </c>
      <c r="B192" s="23">
        <v>1180.8249192659889</v>
      </c>
      <c r="C192" s="23">
        <v>-894.82491926598891</v>
      </c>
    </row>
    <row r="193" spans="1:3">
      <c r="A193" s="23">
        <v>169</v>
      </c>
      <c r="B193" s="23">
        <v>1255.6198898239415</v>
      </c>
      <c r="C193" s="23">
        <v>-848.61988982394155</v>
      </c>
    </row>
    <row r="194" spans="1:3">
      <c r="A194" s="23">
        <v>170</v>
      </c>
      <c r="B194" s="23">
        <v>1284.7807669515742</v>
      </c>
      <c r="C194" s="23">
        <v>-848.78076695157415</v>
      </c>
    </row>
    <row r="195" spans="1:3">
      <c r="A195" s="23">
        <v>171</v>
      </c>
      <c r="B195" s="23">
        <v>1324.6414561373008</v>
      </c>
      <c r="C195" s="23">
        <v>-864.64145613730079</v>
      </c>
    </row>
    <row r="196" spans="1:3">
      <c r="A196" s="23">
        <v>172</v>
      </c>
      <c r="B196" s="23">
        <v>1369.8952654557015</v>
      </c>
      <c r="C196" s="23">
        <v>-893.89526545570152</v>
      </c>
    </row>
    <row r="197" spans="1:3">
      <c r="A197" s="23">
        <v>173</v>
      </c>
      <c r="B197" s="23">
        <v>818.98458677474264</v>
      </c>
      <c r="C197" s="23">
        <v>-809.98458677474264</v>
      </c>
    </row>
    <row r="198" spans="1:3">
      <c r="A198" s="23">
        <v>174</v>
      </c>
      <c r="B198" s="23">
        <v>844.74019253655206</v>
      </c>
      <c r="C198" s="23">
        <v>-781.74019253655206</v>
      </c>
    </row>
    <row r="199" spans="1:3">
      <c r="A199" s="23">
        <v>175</v>
      </c>
      <c r="B199" s="23">
        <v>859.24284571383942</v>
      </c>
      <c r="C199" s="23">
        <v>-777.24284571383942</v>
      </c>
    </row>
    <row r="200" spans="1:3">
      <c r="A200" s="23">
        <v>176</v>
      </c>
      <c r="B200" s="23">
        <v>915.74960761676232</v>
      </c>
      <c r="C200" s="23">
        <v>-823.74960761676232</v>
      </c>
    </row>
    <row r="201" spans="1:3">
      <c r="A201" s="23">
        <v>177</v>
      </c>
      <c r="B201" s="23">
        <v>1170.3498205467563</v>
      </c>
      <c r="C201" s="23">
        <v>-977.34982054675629</v>
      </c>
    </row>
    <row r="202" spans="1:3">
      <c r="A202" s="23">
        <v>178</v>
      </c>
      <c r="B202" s="23">
        <v>1367.4579900111275</v>
      </c>
      <c r="C202" s="23">
        <v>-1003.4579900111275</v>
      </c>
    </row>
    <row r="203" spans="1:3">
      <c r="A203" s="23">
        <v>179</v>
      </c>
      <c r="B203" s="23">
        <v>1545.3790974650231</v>
      </c>
      <c r="C203" s="23">
        <v>-1076.3790974650231</v>
      </c>
    </row>
    <row r="204" spans="1:3">
      <c r="A204" s="23">
        <v>180</v>
      </c>
      <c r="B204" s="23">
        <v>1929.9500484641749</v>
      </c>
      <c r="C204" s="23">
        <v>-1299.9500484641749</v>
      </c>
    </row>
    <row r="205" spans="1:3">
      <c r="A205" s="23">
        <v>181</v>
      </c>
      <c r="B205" s="23">
        <v>2575.7588987104582</v>
      </c>
      <c r="C205" s="23">
        <v>-1638.7588987104582</v>
      </c>
    </row>
    <row r="206" spans="1:3">
      <c r="A206" s="23">
        <v>182</v>
      </c>
      <c r="B206" s="23">
        <v>3253.8746128284342</v>
      </c>
      <c r="C206" s="23">
        <v>-1815.8746128284342</v>
      </c>
    </row>
    <row r="207" spans="1:3">
      <c r="A207" s="23">
        <v>183</v>
      </c>
      <c r="B207" s="23">
        <v>3623.337913199518</v>
      </c>
      <c r="C207" s="23">
        <v>-1896.337913199518</v>
      </c>
    </row>
    <row r="208" spans="1:3">
      <c r="A208" s="23">
        <v>184</v>
      </c>
      <c r="B208" s="23">
        <v>3769.3497265350911</v>
      </c>
      <c r="C208" s="23">
        <v>-1907.3497265350911</v>
      </c>
    </row>
    <row r="209" spans="1:3">
      <c r="A209" s="23">
        <v>185</v>
      </c>
      <c r="B209" s="23">
        <v>3932.4224679826821</v>
      </c>
      <c r="C209" s="23">
        <v>-1967.4224679826821</v>
      </c>
    </row>
    <row r="210" spans="1:3">
      <c r="A210" s="23">
        <v>186</v>
      </c>
      <c r="B210" s="23">
        <v>4044.0704261139085</v>
      </c>
      <c r="C210" s="23">
        <v>-2001.0704261139085</v>
      </c>
    </row>
    <row r="211" spans="1:3">
      <c r="A211" s="23">
        <v>187</v>
      </c>
      <c r="B211" s="23">
        <v>809.92691065448219</v>
      </c>
      <c r="C211" s="23">
        <v>-809.92691065448219</v>
      </c>
    </row>
    <row r="212" spans="1:3">
      <c r="A212" s="23">
        <v>188</v>
      </c>
      <c r="B212" s="23">
        <v>809.94419629593301</v>
      </c>
      <c r="C212" s="23">
        <v>-809.94419629593301</v>
      </c>
    </row>
    <row r="213" spans="1:3">
      <c r="A213" s="23">
        <v>189</v>
      </c>
      <c r="B213" s="23">
        <v>913.46790294524624</v>
      </c>
      <c r="C213" s="23">
        <v>-806.46790294524624</v>
      </c>
    </row>
    <row r="214" spans="1:3">
      <c r="A214" s="23">
        <v>190</v>
      </c>
      <c r="B214" s="23">
        <v>1724.6139136691854</v>
      </c>
      <c r="C214" s="23">
        <v>636.38608633081458</v>
      </c>
    </row>
    <row r="215" spans="1:3">
      <c r="A215" s="23">
        <v>191</v>
      </c>
      <c r="B215" s="23">
        <v>2894.3332706501551</v>
      </c>
      <c r="C215" s="23">
        <v>2531.6667293498449</v>
      </c>
    </row>
    <row r="216" spans="1:3">
      <c r="A216" s="23">
        <v>192</v>
      </c>
      <c r="B216" s="23">
        <v>3310.4505172971608</v>
      </c>
      <c r="C216" s="23">
        <v>3825.5494827028392</v>
      </c>
    </row>
    <row r="217" spans="1:3">
      <c r="A217" s="23">
        <v>193</v>
      </c>
      <c r="B217" s="23">
        <v>3933.4250351868332</v>
      </c>
      <c r="C217" s="23">
        <v>3769.5749648131668</v>
      </c>
    </row>
    <row r="218" spans="1:3">
      <c r="A218" s="23">
        <v>194</v>
      </c>
      <c r="B218" s="23">
        <v>4918.3781706993586</v>
      </c>
      <c r="C218" s="23">
        <v>3339.6218293006414</v>
      </c>
    </row>
    <row r="219" spans="1:3">
      <c r="A219" s="23">
        <v>195</v>
      </c>
      <c r="B219" s="23">
        <v>5942.6042835882809</v>
      </c>
      <c r="C219" s="23">
        <v>2992.3957164117191</v>
      </c>
    </row>
    <row r="220" spans="1:3">
      <c r="A220" s="23">
        <v>196</v>
      </c>
      <c r="B220" s="23">
        <v>8010.3472852253071</v>
      </c>
      <c r="C220" s="23">
        <v>2019.6527147746929</v>
      </c>
    </row>
    <row r="221" spans="1:3">
      <c r="A221" s="23">
        <v>197</v>
      </c>
      <c r="B221" s="23">
        <v>13390.814328357454</v>
      </c>
      <c r="C221" s="23">
        <v>-375.81432835745363</v>
      </c>
    </row>
    <row r="222" spans="1:3">
      <c r="A222" s="23">
        <v>198</v>
      </c>
      <c r="B222" s="23">
        <v>17505.056278288375</v>
      </c>
      <c r="C222" s="23">
        <v>473.94372171162468</v>
      </c>
    </row>
    <row r="223" spans="1:3">
      <c r="A223" s="23">
        <v>199</v>
      </c>
      <c r="B223" s="23">
        <v>20316.825144895578</v>
      </c>
      <c r="C223" s="23">
        <v>925.17485510442202</v>
      </c>
    </row>
    <row r="224" spans="1:3">
      <c r="A224" s="23">
        <v>200</v>
      </c>
      <c r="B224" s="23">
        <v>21378.457385884201</v>
      </c>
      <c r="C224" s="23">
        <v>1356.5426141157986</v>
      </c>
    </row>
    <row r="225" spans="1:3">
      <c r="A225" s="23">
        <v>201</v>
      </c>
      <c r="B225" s="23">
        <v>22384.67186038131</v>
      </c>
      <c r="C225" s="23">
        <v>1194.3281396186903</v>
      </c>
    </row>
    <row r="226" spans="1:3">
      <c r="A226" s="23">
        <v>202</v>
      </c>
      <c r="B226" s="23">
        <v>23790.167366752266</v>
      </c>
      <c r="C226" s="23">
        <v>383.83263324773361</v>
      </c>
    </row>
    <row r="227" spans="1:3">
      <c r="A227" s="23">
        <v>203</v>
      </c>
      <c r="B227" s="23">
        <v>847.52318081014357</v>
      </c>
      <c r="C227" s="23">
        <v>-786.52318081014357</v>
      </c>
    </row>
    <row r="228" spans="1:3">
      <c r="A228" s="23">
        <v>204</v>
      </c>
      <c r="B228" s="23">
        <v>1122.745163991036</v>
      </c>
      <c r="C228" s="23">
        <v>-8.7451639910359518</v>
      </c>
    </row>
    <row r="229" spans="1:3">
      <c r="A229" s="23">
        <v>205</v>
      </c>
      <c r="B229" s="23">
        <v>1422.305330334766</v>
      </c>
      <c r="C229" s="23">
        <v>711.69466966523396</v>
      </c>
    </row>
    <row r="230" spans="1:3">
      <c r="A230" s="23">
        <v>206</v>
      </c>
      <c r="B230" s="23">
        <v>1617.8232207856563</v>
      </c>
      <c r="C230" s="23">
        <v>1022.1767792143437</v>
      </c>
    </row>
    <row r="231" spans="1:3">
      <c r="A231" s="23">
        <v>207</v>
      </c>
      <c r="B231" s="23">
        <v>1981.8588297411641</v>
      </c>
      <c r="C231" s="23">
        <v>983.14117025883593</v>
      </c>
    </row>
    <row r="232" spans="1:3">
      <c r="A232" s="23">
        <v>208</v>
      </c>
      <c r="B232" s="23">
        <v>2474.1020413378401</v>
      </c>
      <c r="C232" s="23">
        <v>821.89795866215991</v>
      </c>
    </row>
    <row r="233" spans="1:3">
      <c r="A233" s="23">
        <v>209</v>
      </c>
      <c r="B233" s="23">
        <v>2923.8398606068049</v>
      </c>
      <c r="C233" s="23">
        <v>708.1601393931951</v>
      </c>
    </row>
    <row r="234" spans="1:3">
      <c r="A234" s="23">
        <v>210</v>
      </c>
      <c r="B234" s="23">
        <v>3953.0615238750315</v>
      </c>
      <c r="C234" s="23">
        <v>378.93847612496847</v>
      </c>
    </row>
    <row r="235" spans="1:3">
      <c r="A235" s="23">
        <v>211</v>
      </c>
      <c r="B235" s="23">
        <v>6716.2923092881656</v>
      </c>
      <c r="C235" s="23">
        <v>-993.2923092881656</v>
      </c>
    </row>
    <row r="236" spans="1:3">
      <c r="A236" s="23">
        <v>212</v>
      </c>
      <c r="B236" s="23">
        <v>9702.5770119834415</v>
      </c>
      <c r="C236" s="23">
        <v>-1439.5770119834415</v>
      </c>
    </row>
    <row r="237" spans="1:3">
      <c r="A237" s="23">
        <v>213</v>
      </c>
      <c r="B237" s="23">
        <v>11696.268325644902</v>
      </c>
      <c r="C237" s="23">
        <v>-1722.2683256449018</v>
      </c>
    </row>
    <row r="238" spans="1:3">
      <c r="A238" s="23">
        <v>214</v>
      </c>
      <c r="B238" s="23">
        <v>12302.769627231886</v>
      </c>
      <c r="C238" s="23">
        <v>270.23037276811374</v>
      </c>
    </row>
    <row r="239" spans="1:3">
      <c r="A239" s="23">
        <v>215</v>
      </c>
      <c r="B239" s="23">
        <v>12733.268527566022</v>
      </c>
      <c r="C239" s="23">
        <v>305.73147243397761</v>
      </c>
    </row>
    <row r="240" spans="1:3">
      <c r="A240" s="23">
        <v>216</v>
      </c>
      <c r="B240" s="23">
        <v>13248.864640762837</v>
      </c>
      <c r="C240" s="23">
        <v>44.135359237163357</v>
      </c>
    </row>
    <row r="241" spans="1:3">
      <c r="A241" s="23">
        <v>217</v>
      </c>
      <c r="B241" s="23">
        <v>818.50058881411803</v>
      </c>
      <c r="C241" s="23">
        <v>-811.50058881411803</v>
      </c>
    </row>
    <row r="242" spans="1:3">
      <c r="A242" s="23">
        <v>218</v>
      </c>
      <c r="B242" s="23">
        <v>933.39824753810956</v>
      </c>
      <c r="C242" s="23">
        <v>-771.39824753810956</v>
      </c>
    </row>
    <row r="243" spans="1:3">
      <c r="A243" s="23">
        <v>219</v>
      </c>
      <c r="B243" s="23">
        <v>1149.0539102792736</v>
      </c>
      <c r="C243" s="23">
        <v>-612.05391027927362</v>
      </c>
    </row>
    <row r="244" spans="1:3">
      <c r="A244" s="23">
        <v>220</v>
      </c>
      <c r="B244" s="23">
        <v>1313.8033589475997</v>
      </c>
      <c r="C244" s="23">
        <v>-596.80335894759969</v>
      </c>
    </row>
    <row r="245" spans="1:3">
      <c r="A245" s="23">
        <v>221</v>
      </c>
      <c r="B245" s="23">
        <v>1583.47665122276</v>
      </c>
      <c r="C245" s="23">
        <v>-711.47665122275998</v>
      </c>
    </row>
    <row r="246" spans="1:3">
      <c r="A246" s="23">
        <v>222</v>
      </c>
      <c r="B246" s="23">
        <v>1937.8150153243248</v>
      </c>
      <c r="C246" s="23">
        <v>-817.8150153243248</v>
      </c>
    </row>
    <row r="247" spans="1:3">
      <c r="A247" s="23">
        <v>223</v>
      </c>
      <c r="B247" s="23">
        <v>2352.6012675796128</v>
      </c>
      <c r="C247" s="23">
        <v>-994.6012675796128</v>
      </c>
    </row>
    <row r="248" spans="1:3">
      <c r="A248" s="23">
        <v>224</v>
      </c>
      <c r="B248" s="23">
        <v>3036.24838696187</v>
      </c>
      <c r="C248" s="23">
        <v>-1320.24838696187</v>
      </c>
    </row>
    <row r="249" spans="1:3">
      <c r="A249" s="23">
        <v>225</v>
      </c>
      <c r="B249" s="23">
        <v>4796.548969753565</v>
      </c>
      <c r="C249" s="23">
        <v>-2370.548969753565</v>
      </c>
    </row>
    <row r="250" spans="1:3">
      <c r="A250" s="23">
        <v>226</v>
      </c>
      <c r="B250" s="23">
        <v>5679.4649637815528</v>
      </c>
      <c r="C250" s="23">
        <v>-1788.4649637815528</v>
      </c>
    </row>
    <row r="251" spans="1:3">
      <c r="A251" s="23">
        <v>227</v>
      </c>
      <c r="B251" s="23">
        <v>6331.0645039138808</v>
      </c>
      <c r="C251" s="23">
        <v>-1430.0645039138808</v>
      </c>
    </row>
    <row r="252" spans="1:3">
      <c r="A252" s="23">
        <v>228</v>
      </c>
      <c r="B252" s="23">
        <v>6625.7328337270119</v>
      </c>
      <c r="C252" s="23">
        <v>-1155.7328337270119</v>
      </c>
    </row>
    <row r="253" spans="1:3">
      <c r="A253" s="23">
        <v>229</v>
      </c>
      <c r="B253" s="23">
        <v>6884.1013164932974</v>
      </c>
      <c r="C253" s="23">
        <v>-1141.1013164932974</v>
      </c>
    </row>
    <row r="254" spans="1:3">
      <c r="A254" s="23">
        <v>230</v>
      </c>
      <c r="B254" s="23">
        <v>7093.7415760095555</v>
      </c>
      <c r="C254" s="23">
        <v>-1163.7415760095555</v>
      </c>
    </row>
    <row r="255" spans="1:3">
      <c r="A255" s="23">
        <v>231</v>
      </c>
      <c r="B255" s="23">
        <v>817.4115934027127</v>
      </c>
      <c r="C255" s="23">
        <v>-807.4115934027127</v>
      </c>
    </row>
    <row r="256" spans="1:3">
      <c r="A256" s="23">
        <v>232</v>
      </c>
      <c r="B256" s="23">
        <v>884.30702581761375</v>
      </c>
      <c r="C256" s="23">
        <v>-751.30702581761375</v>
      </c>
    </row>
    <row r="257" spans="1:3">
      <c r="A257" s="23">
        <v>233</v>
      </c>
      <c r="B257" s="23">
        <v>980.6399056233613</v>
      </c>
      <c r="C257" s="23">
        <v>-769.6399056233613</v>
      </c>
    </row>
    <row r="258" spans="1:3">
      <c r="A258" s="23">
        <v>234</v>
      </c>
      <c r="B258" s="23">
        <v>1062.7639881564867</v>
      </c>
      <c r="C258" s="23">
        <v>-786.76398815648668</v>
      </c>
    </row>
    <row r="259" spans="1:3">
      <c r="A259" s="23">
        <v>235</v>
      </c>
      <c r="B259" s="23">
        <v>1295.9818626117435</v>
      </c>
      <c r="C259" s="23">
        <v>-937.98186261174351</v>
      </c>
    </row>
    <row r="260" spans="1:3">
      <c r="A260" s="23">
        <v>236</v>
      </c>
      <c r="B260" s="23">
        <v>1560.210177829877</v>
      </c>
      <c r="C260" s="23">
        <v>-1109.210177829877</v>
      </c>
    </row>
    <row r="261" spans="1:3">
      <c r="A261" s="23">
        <v>237</v>
      </c>
      <c r="B261" s="23">
        <v>1863.5731852928004</v>
      </c>
      <c r="C261" s="23">
        <v>-1185.5731852928004</v>
      </c>
    </row>
    <row r="262" spans="1:3">
      <c r="A262" s="23">
        <v>238</v>
      </c>
      <c r="B262" s="23">
        <v>2309.784733705786</v>
      </c>
      <c r="C262" s="23">
        <v>-1280.784733705786</v>
      </c>
    </row>
    <row r="263" spans="1:3">
      <c r="A263" s="23">
        <v>239</v>
      </c>
      <c r="B263" s="23">
        <v>3582.9932260531668</v>
      </c>
      <c r="C263" s="23">
        <v>-2022.9932260531668</v>
      </c>
    </row>
    <row r="264" spans="1:3">
      <c r="A264" s="23">
        <v>240</v>
      </c>
      <c r="B264" s="23">
        <v>4707.0266326794635</v>
      </c>
      <c r="C264" s="23">
        <v>-1966.0266326794635</v>
      </c>
    </row>
    <row r="265" spans="1:3">
      <c r="A265" s="23">
        <v>241</v>
      </c>
      <c r="B265" s="23">
        <v>5608.9568323034182</v>
      </c>
      <c r="C265" s="23">
        <v>-1829.9568323034182</v>
      </c>
    </row>
    <row r="266" spans="1:3">
      <c r="A266" s="23">
        <v>242</v>
      </c>
      <c r="B266" s="23">
        <v>5940.2361507095111</v>
      </c>
      <c r="C266" s="23">
        <v>-1205.2361507095111</v>
      </c>
    </row>
    <row r="267" spans="1:3">
      <c r="A267" s="23">
        <v>243</v>
      </c>
      <c r="B267" s="23">
        <v>6076.0840068719672</v>
      </c>
      <c r="C267" s="23">
        <v>-1163.0840068719672</v>
      </c>
    </row>
    <row r="268" spans="1:3">
      <c r="A268" s="23">
        <v>244</v>
      </c>
      <c r="B268" s="23">
        <v>6168.6831881243252</v>
      </c>
      <c r="C268" s="23">
        <v>-1158.6831881243252</v>
      </c>
    </row>
    <row r="269" spans="1:3">
      <c r="A269" s="23">
        <v>245</v>
      </c>
      <c r="B269" s="23">
        <v>820.09086782759891</v>
      </c>
      <c r="C269" s="23">
        <v>-802.09086782759891</v>
      </c>
    </row>
    <row r="270" spans="1:3">
      <c r="A270" s="23">
        <v>246</v>
      </c>
      <c r="B270" s="23">
        <v>891.27313932231789</v>
      </c>
      <c r="C270" s="23">
        <v>-651.27313932231789</v>
      </c>
    </row>
    <row r="271" spans="1:3">
      <c r="A271" s="23">
        <v>247</v>
      </c>
      <c r="B271" s="23">
        <v>981.65975846896322</v>
      </c>
      <c r="C271" s="23">
        <v>-540.65975846896322</v>
      </c>
    </row>
    <row r="272" spans="1:3">
      <c r="A272" s="23">
        <v>248</v>
      </c>
      <c r="B272" s="23">
        <v>1085.0106087037675</v>
      </c>
      <c r="C272" s="23">
        <v>-497.0106087037675</v>
      </c>
    </row>
    <row r="273" spans="1:3">
      <c r="A273" s="23">
        <v>249</v>
      </c>
      <c r="B273" s="23">
        <v>1345.4187971612569</v>
      </c>
      <c r="C273" s="23">
        <v>-592.41879716125686</v>
      </c>
    </row>
    <row r="274" spans="1:3">
      <c r="A274" s="23">
        <v>250</v>
      </c>
      <c r="B274" s="23">
        <v>1689.454918958098</v>
      </c>
      <c r="C274" s="23">
        <v>-724.45491895809801</v>
      </c>
    </row>
    <row r="275" spans="1:3">
      <c r="A275" s="23">
        <v>251</v>
      </c>
      <c r="B275" s="23">
        <v>2068.8056062390842</v>
      </c>
      <c r="C275" s="23">
        <v>-860.80560623908423</v>
      </c>
    </row>
    <row r="276" spans="1:3">
      <c r="A276" s="23">
        <v>252</v>
      </c>
      <c r="B276" s="23">
        <v>2698.2449540313855</v>
      </c>
      <c r="C276" s="23">
        <v>-1147.2449540313855</v>
      </c>
    </row>
    <row r="277" spans="1:3">
      <c r="A277" s="23">
        <v>253</v>
      </c>
      <c r="B277" s="23">
        <v>3977.5725634523774</v>
      </c>
      <c r="C277" s="23">
        <v>-1912.5725634523774</v>
      </c>
    </row>
    <row r="278" spans="1:3">
      <c r="A278" s="23">
        <v>254</v>
      </c>
      <c r="B278" s="23">
        <v>5456.7567593284302</v>
      </c>
      <c r="C278" s="23">
        <v>-2500.7567593284302</v>
      </c>
    </row>
    <row r="279" spans="1:3">
      <c r="A279" s="23">
        <v>255</v>
      </c>
      <c r="B279" s="23">
        <v>7151.2509051166298</v>
      </c>
      <c r="C279" s="23">
        <v>-3174.2509051166298</v>
      </c>
    </row>
    <row r="280" spans="1:3">
      <c r="A280" s="23">
        <v>256</v>
      </c>
      <c r="B280" s="23">
        <v>7869.2100227788815</v>
      </c>
      <c r="C280" s="23">
        <v>-3083.2100227788815</v>
      </c>
    </row>
    <row r="281" spans="1:3">
      <c r="A281" s="23">
        <v>257</v>
      </c>
      <c r="B281" s="23">
        <v>8244.7232976577725</v>
      </c>
      <c r="C281" s="23">
        <v>-2093.7232976577725</v>
      </c>
    </row>
    <row r="282" spans="1:3">
      <c r="A282" s="23">
        <v>258</v>
      </c>
      <c r="B282" s="23">
        <v>8506.6007656385864</v>
      </c>
      <c r="C282" s="23">
        <v>-1911.6007656385864</v>
      </c>
    </row>
    <row r="283" spans="1:3">
      <c r="A283" s="23">
        <v>259</v>
      </c>
      <c r="B283" s="23">
        <v>900.41724364983281</v>
      </c>
      <c r="C283" s="23">
        <v>-660.41724364983281</v>
      </c>
    </row>
    <row r="284" spans="1:3">
      <c r="A284" s="23">
        <v>260</v>
      </c>
      <c r="B284" s="23">
        <v>1294.6508682200258</v>
      </c>
      <c r="C284" s="23">
        <v>610.34913177997419</v>
      </c>
    </row>
    <row r="285" spans="1:3">
      <c r="A285" s="23">
        <v>261</v>
      </c>
      <c r="B285" s="23">
        <v>1501.6809958772014</v>
      </c>
      <c r="C285" s="23">
        <v>1289.3190041227986</v>
      </c>
    </row>
    <row r="286" spans="1:3">
      <c r="A286" s="23">
        <v>262</v>
      </c>
      <c r="B286" s="23">
        <v>1815.9685287370801</v>
      </c>
      <c r="C286" s="23">
        <v>1405.0314712629199</v>
      </c>
    </row>
    <row r="287" spans="1:3">
      <c r="A287" s="23">
        <v>263</v>
      </c>
      <c r="B287" s="23">
        <v>2821.8372904051694</v>
      </c>
      <c r="C287" s="23">
        <v>1127.1627095948306</v>
      </c>
    </row>
    <row r="288" spans="1:3">
      <c r="A288" s="23">
        <v>264</v>
      </c>
      <c r="B288" s="23">
        <v>3383.6206375587308</v>
      </c>
      <c r="C288" s="23">
        <v>1566.3793624412692</v>
      </c>
    </row>
    <row r="289" spans="1:3">
      <c r="A289" s="23">
        <v>265</v>
      </c>
      <c r="B289" s="23">
        <v>3704.5112854528447</v>
      </c>
      <c r="C289" s="23">
        <v>1806.4887145471553</v>
      </c>
    </row>
    <row r="290" spans="1:3">
      <c r="A290" s="23">
        <v>266</v>
      </c>
      <c r="B290" s="23">
        <v>4036.24003053666</v>
      </c>
      <c r="C290" s="23">
        <v>1882.75996946334</v>
      </c>
    </row>
    <row r="291" spans="1:3">
      <c r="A291" s="23">
        <v>267</v>
      </c>
      <c r="B291" s="23">
        <v>4827.3174115361289</v>
      </c>
      <c r="C291" s="23">
        <v>1592.6825884638711</v>
      </c>
    </row>
    <row r="292" spans="1:3">
      <c r="A292" s="23">
        <v>268</v>
      </c>
      <c r="B292" s="23">
        <v>6259.6229477973984</v>
      </c>
      <c r="C292" s="23">
        <v>1228.3770522026016</v>
      </c>
    </row>
    <row r="293" spans="1:3">
      <c r="A293" s="23">
        <v>269</v>
      </c>
      <c r="B293" s="23">
        <v>7734.9697312713561</v>
      </c>
      <c r="C293" s="23">
        <v>1124.0302687286439</v>
      </c>
    </row>
    <row r="294" spans="1:3">
      <c r="A294" s="23">
        <v>270</v>
      </c>
      <c r="B294" s="23">
        <v>8244.4467273945593</v>
      </c>
      <c r="C294" s="23">
        <v>1363.5532726054407</v>
      </c>
    </row>
    <row r="295" spans="1:3">
      <c r="A295" s="23">
        <v>271</v>
      </c>
      <c r="B295" s="23">
        <v>8500.8446470354429</v>
      </c>
      <c r="C295" s="23">
        <v>1640.1553529645571</v>
      </c>
    </row>
    <row r="296" spans="1:3">
      <c r="A296" s="23">
        <v>272</v>
      </c>
      <c r="B296" s="23">
        <v>8707.4253480148964</v>
      </c>
      <c r="C296" s="23">
        <v>1644.5746519851036</v>
      </c>
    </row>
    <row r="297" spans="1:3">
      <c r="A297" s="23">
        <v>273</v>
      </c>
      <c r="B297" s="23">
        <v>815.12988873119673</v>
      </c>
      <c r="C297" s="23">
        <v>-810.12988873119673</v>
      </c>
    </row>
    <row r="298" spans="1:3">
      <c r="A298" s="23">
        <v>274</v>
      </c>
      <c r="B298" s="23">
        <v>828.82011676029276</v>
      </c>
      <c r="C298" s="23">
        <v>-775.82011676029276</v>
      </c>
    </row>
    <row r="299" spans="1:3">
      <c r="A299" s="23">
        <v>275</v>
      </c>
      <c r="B299" s="23">
        <v>850.08145574487367</v>
      </c>
      <c r="C299" s="23">
        <v>-761.08145574487367</v>
      </c>
    </row>
    <row r="300" spans="1:3">
      <c r="A300" s="23">
        <v>276</v>
      </c>
      <c r="B300" s="23">
        <v>866.1225310112892</v>
      </c>
      <c r="C300" s="23">
        <v>-761.1225310112892</v>
      </c>
    </row>
    <row r="301" spans="1:3">
      <c r="A301" s="23">
        <v>277</v>
      </c>
      <c r="B301" s="23">
        <v>877.51376872741832</v>
      </c>
      <c r="C301" s="23">
        <v>-754.51376872741832</v>
      </c>
    </row>
    <row r="302" spans="1:3">
      <c r="A302" s="23">
        <v>278</v>
      </c>
      <c r="B302" s="23">
        <v>888.12715257825789</v>
      </c>
      <c r="C302" s="23">
        <v>-756.12715257825789</v>
      </c>
    </row>
    <row r="303" spans="1:3">
      <c r="A303" s="23">
        <v>279</v>
      </c>
      <c r="B303" s="23">
        <v>903.07923243326809</v>
      </c>
      <c r="C303" s="23">
        <v>-762.07923243326809</v>
      </c>
    </row>
    <row r="304" spans="1:3">
      <c r="A304" s="23">
        <v>280</v>
      </c>
      <c r="B304" s="23">
        <v>925.15299656604031</v>
      </c>
      <c r="C304" s="23">
        <v>-778.15299656604031</v>
      </c>
    </row>
    <row r="305" spans="1:3">
      <c r="A305" s="23">
        <v>281</v>
      </c>
      <c r="B305" s="23">
        <v>1013.1196259095626</v>
      </c>
      <c r="C305" s="23">
        <v>-819.11962590956261</v>
      </c>
    </row>
    <row r="306" spans="1:3">
      <c r="A306" s="23">
        <v>282</v>
      </c>
      <c r="B306" s="23">
        <v>1228.2221481242987</v>
      </c>
      <c r="C306" s="23">
        <v>-881.22214812429866</v>
      </c>
    </row>
    <row r="307" spans="1:3">
      <c r="A307" s="23">
        <v>283</v>
      </c>
      <c r="B307" s="23">
        <v>1489.6329037859389</v>
      </c>
      <c r="C307" s="23">
        <v>-899.63290378593888</v>
      </c>
    </row>
    <row r="308" spans="1:3">
      <c r="A308" s="23">
        <v>284</v>
      </c>
      <c r="B308" s="23">
        <v>1581.4196598901053</v>
      </c>
      <c r="C308" s="23">
        <v>-878.41965989010532</v>
      </c>
    </row>
    <row r="309" spans="1:3">
      <c r="A309" s="23">
        <v>285</v>
      </c>
      <c r="B309" s="23">
        <v>1682.8863752067641</v>
      </c>
      <c r="C309" s="23">
        <v>-939.88637520676411</v>
      </c>
    </row>
    <row r="310" spans="1:3">
      <c r="A310" s="23">
        <v>286</v>
      </c>
      <c r="B310" s="23">
        <v>1854.4636522481871</v>
      </c>
      <c r="C310" s="23">
        <v>-1077.4636522481871</v>
      </c>
    </row>
    <row r="311" spans="1:3">
      <c r="A311" s="23">
        <v>287</v>
      </c>
      <c r="B311" s="23">
        <v>838.62107546294101</v>
      </c>
      <c r="C311" s="23">
        <v>-820.62107546294101</v>
      </c>
    </row>
    <row r="312" spans="1:3">
      <c r="A312" s="23">
        <v>288</v>
      </c>
      <c r="B312" s="23">
        <v>1187.1514640370106</v>
      </c>
      <c r="C312" s="23">
        <v>-48.151464037010555</v>
      </c>
    </row>
    <row r="313" spans="1:3">
      <c r="A313" s="23">
        <v>289</v>
      </c>
      <c r="B313" s="23">
        <v>1733.9135887697585</v>
      </c>
      <c r="C313" s="23">
        <v>798.08641123024154</v>
      </c>
    </row>
    <row r="314" spans="1:3">
      <c r="A314" s="23">
        <v>290</v>
      </c>
      <c r="B314" s="23">
        <v>1987.9433755318735</v>
      </c>
      <c r="C314" s="23">
        <v>1202.0566244681265</v>
      </c>
    </row>
    <row r="315" spans="1:3">
      <c r="A315" s="23">
        <v>291</v>
      </c>
      <c r="B315" s="23">
        <v>2346.7068638448632</v>
      </c>
      <c r="C315" s="23">
        <v>1146.2931361551368</v>
      </c>
    </row>
    <row r="316" spans="1:3">
      <c r="A316" s="23">
        <v>292</v>
      </c>
      <c r="B316" s="23">
        <v>2689.5675620230445</v>
      </c>
      <c r="C316" s="23">
        <v>1065.4324379769555</v>
      </c>
    </row>
    <row r="317" spans="1:3">
      <c r="A317" s="23">
        <v>293</v>
      </c>
      <c r="B317" s="23">
        <v>2974.3485049262731</v>
      </c>
      <c r="C317" s="23">
        <v>974.65149507372689</v>
      </c>
    </row>
    <row r="318" spans="1:3">
      <c r="A318" s="23">
        <v>294</v>
      </c>
      <c r="B318" s="23">
        <v>3326.5607351293797</v>
      </c>
      <c r="C318" s="23">
        <v>820.43926487062026</v>
      </c>
    </row>
    <row r="319" spans="1:3">
      <c r="A319" s="23">
        <v>295</v>
      </c>
      <c r="B319" s="23">
        <v>4244.7221520757103</v>
      </c>
      <c r="C319" s="23">
        <v>396.27784792428974</v>
      </c>
    </row>
    <row r="320" spans="1:3">
      <c r="A320" s="23">
        <v>296</v>
      </c>
      <c r="B320" s="23">
        <v>5595.1456047841657</v>
      </c>
      <c r="C320" s="23">
        <v>299.8543952158343</v>
      </c>
    </row>
    <row r="321" spans="1:3">
      <c r="A321" s="23">
        <v>297</v>
      </c>
      <c r="B321" s="23">
        <v>6940.2277942843011</v>
      </c>
      <c r="C321" s="23">
        <v>186.77220571569887</v>
      </c>
    </row>
    <row r="322" spans="1:3">
      <c r="A322" s="23">
        <v>298</v>
      </c>
      <c r="B322" s="23">
        <v>7417.8646388549842</v>
      </c>
      <c r="C322" s="23">
        <v>451.13536114501585</v>
      </c>
    </row>
    <row r="323" spans="1:3">
      <c r="A323" s="23">
        <v>299</v>
      </c>
      <c r="B323" s="23">
        <v>7923.4350800102884</v>
      </c>
      <c r="C323" s="23">
        <v>362.5649199897116</v>
      </c>
    </row>
    <row r="324" spans="1:3">
      <c r="A324" s="23">
        <v>300</v>
      </c>
      <c r="B324" s="23">
        <v>8496.4368084654707</v>
      </c>
      <c r="C324" s="23">
        <v>191.56319153452932</v>
      </c>
    </row>
    <row r="325" spans="1:3">
      <c r="A325" s="23">
        <v>301</v>
      </c>
      <c r="B325" s="23">
        <v>809.90962501303125</v>
      </c>
      <c r="C325" s="23">
        <v>-809.90962501303125</v>
      </c>
    </row>
    <row r="326" spans="1:3">
      <c r="A326" s="23">
        <v>302</v>
      </c>
      <c r="B326" s="23">
        <v>924.32328577639817</v>
      </c>
      <c r="C326" s="23">
        <v>-835.32328577639817</v>
      </c>
    </row>
    <row r="327" spans="1:3">
      <c r="A327" s="23">
        <v>303</v>
      </c>
      <c r="B327" s="23">
        <v>1885.145665823497</v>
      </c>
      <c r="C327" s="23">
        <v>1676.854334176503</v>
      </c>
    </row>
    <row r="328" spans="1:3">
      <c r="A328" s="23">
        <v>304</v>
      </c>
      <c r="B328" s="23">
        <v>2485.9945626560448</v>
      </c>
      <c r="C328" s="23">
        <v>4360.0054373439552</v>
      </c>
    </row>
    <row r="329" spans="1:3">
      <c r="A329" s="23">
        <v>305</v>
      </c>
      <c r="B329" s="23">
        <v>2691.9875518261674</v>
      </c>
      <c r="C329" s="23">
        <v>5362.012448173833</v>
      </c>
    </row>
    <row r="330" spans="1:3">
      <c r="A330" s="23">
        <v>306</v>
      </c>
      <c r="B330" s="23">
        <v>2842.8912016923396</v>
      </c>
      <c r="C330" s="23">
        <v>5766.1087983076604</v>
      </c>
    </row>
    <row r="331" spans="1:3">
      <c r="A331" s="23">
        <v>307</v>
      </c>
      <c r="B331" s="23">
        <v>3031.6676919773872</v>
      </c>
      <c r="C331" s="23">
        <v>6028.3323080226128</v>
      </c>
    </row>
    <row r="332" spans="1:3">
      <c r="A332" s="23">
        <v>308</v>
      </c>
      <c r="B332" s="23">
        <v>3093.6021452958857</v>
      </c>
      <c r="C332" s="23">
        <v>6362.3978547041143</v>
      </c>
    </row>
    <row r="333" spans="1:3">
      <c r="A333" s="23">
        <v>309</v>
      </c>
      <c r="B333" s="23">
        <v>3550.9802180861393</v>
      </c>
      <c r="C333" s="23">
        <v>6440.0197819138612</v>
      </c>
    </row>
    <row r="334" spans="1:3">
      <c r="A334" s="23">
        <v>310</v>
      </c>
      <c r="B334" s="23">
        <v>4718.7290119417084</v>
      </c>
      <c r="C334" s="23">
        <v>6029.2709880582916</v>
      </c>
    </row>
    <row r="335" spans="1:3">
      <c r="A335" s="23">
        <v>311</v>
      </c>
      <c r="B335" s="23">
        <v>7295.0847276293925</v>
      </c>
      <c r="C335" s="23">
        <v>5127.9152723706075</v>
      </c>
    </row>
    <row r="336" spans="1:3">
      <c r="A336" s="23">
        <v>312</v>
      </c>
      <c r="B336" s="23">
        <v>9868.0006006683507</v>
      </c>
      <c r="C336" s="23">
        <v>4708.9993993316493</v>
      </c>
    </row>
    <row r="337" spans="1:3">
      <c r="A337" s="23">
        <v>313</v>
      </c>
      <c r="B337" s="23">
        <v>10855.408297266902</v>
      </c>
      <c r="C337" s="23">
        <v>5262.5917027330979</v>
      </c>
    </row>
    <row r="338" spans="1:3">
      <c r="A338" s="23">
        <v>314</v>
      </c>
      <c r="B338" s="23">
        <v>11796.300332721137</v>
      </c>
      <c r="C338" s="23">
        <v>5388.6996672788628</v>
      </c>
    </row>
    <row r="339" spans="1:3">
      <c r="A339" s="23">
        <v>315</v>
      </c>
      <c r="B339" s="23">
        <v>12644.161045886744</v>
      </c>
      <c r="C339" s="23">
        <v>4921.8389541132565</v>
      </c>
    </row>
    <row r="340" spans="1:3">
      <c r="A340" s="23">
        <v>316</v>
      </c>
      <c r="B340" s="23">
        <v>941.76449800033492</v>
      </c>
      <c r="C340" s="23">
        <v>-677.76449800033492</v>
      </c>
    </row>
    <row r="341" spans="1:3">
      <c r="A341" s="23">
        <v>317</v>
      </c>
      <c r="B341" s="23">
        <v>1524.6190420825176</v>
      </c>
      <c r="C341" s="23">
        <v>2263.3809579174822</v>
      </c>
    </row>
    <row r="342" spans="1:3">
      <c r="A342" s="23">
        <v>318</v>
      </c>
      <c r="B342" s="23">
        <v>1801.3103047867348</v>
      </c>
      <c r="C342" s="23">
        <v>3689.6896952132652</v>
      </c>
    </row>
    <row r="343" spans="1:3">
      <c r="A343" s="23">
        <v>319</v>
      </c>
      <c r="B343" s="23">
        <v>2034.5800361663444</v>
      </c>
      <c r="C343" s="23">
        <v>4162.4199638336559</v>
      </c>
    </row>
    <row r="344" spans="1:3">
      <c r="A344" s="23">
        <v>320</v>
      </c>
      <c r="B344" s="23">
        <v>2378.5988723217347</v>
      </c>
      <c r="C344" s="23">
        <v>4074.4011276782653</v>
      </c>
    </row>
    <row r="345" spans="1:3">
      <c r="A345" s="23">
        <v>321</v>
      </c>
      <c r="B345" s="23">
        <v>2765.9873828773798</v>
      </c>
      <c r="C345" s="23">
        <v>3990.0126171226202</v>
      </c>
    </row>
    <row r="346" spans="1:3">
      <c r="A346" s="23">
        <v>322</v>
      </c>
      <c r="B346" s="23">
        <v>3196.5899970602218</v>
      </c>
      <c r="C346" s="23">
        <v>3887.4100029397782</v>
      </c>
    </row>
    <row r="347" spans="1:3">
      <c r="A347" s="23">
        <v>323</v>
      </c>
      <c r="B347" s="23">
        <v>4217.9985503926509</v>
      </c>
      <c r="C347" s="23">
        <v>3481.0014496073491</v>
      </c>
    </row>
    <row r="348" spans="1:3">
      <c r="A348" s="23">
        <v>324</v>
      </c>
      <c r="B348" s="23">
        <v>7523.0131958006805</v>
      </c>
      <c r="C348" s="23">
        <v>2041.9868041993195</v>
      </c>
    </row>
    <row r="349" spans="1:3">
      <c r="A349" s="23">
        <v>325</v>
      </c>
      <c r="B349" s="23">
        <v>9922.8652266334393</v>
      </c>
      <c r="C349" s="23">
        <v>3087.1347733665607</v>
      </c>
    </row>
    <row r="350" spans="1:3">
      <c r="A350" s="23">
        <v>326</v>
      </c>
      <c r="B350" s="23">
        <v>11329.933726376428</v>
      </c>
      <c r="C350" s="23">
        <v>4186.0662736235718</v>
      </c>
    </row>
    <row r="351" spans="1:3">
      <c r="A351" s="23">
        <v>327</v>
      </c>
      <c r="B351" s="23">
        <v>11966.235473824727</v>
      </c>
      <c r="C351" s="23">
        <v>4531.7645261752732</v>
      </c>
    </row>
    <row r="352" spans="1:3">
      <c r="A352" s="23">
        <v>328</v>
      </c>
      <c r="B352" s="23">
        <v>13704.012865805926</v>
      </c>
      <c r="C352" s="23">
        <v>3407.9871341940743</v>
      </c>
    </row>
    <row r="353" spans="1:3">
      <c r="A353" s="23">
        <v>329</v>
      </c>
      <c r="B353" s="23">
        <v>16762.344122068465</v>
      </c>
      <c r="C353" s="23">
        <v>1789.6558779315346</v>
      </c>
    </row>
    <row r="354" spans="1:3">
      <c r="A354" s="23">
        <v>330</v>
      </c>
      <c r="B354" s="23">
        <v>820.76500784418317</v>
      </c>
      <c r="C354" s="23">
        <v>-808.76500784418317</v>
      </c>
    </row>
    <row r="355" spans="1:3">
      <c r="A355" s="23">
        <v>331</v>
      </c>
      <c r="B355" s="23">
        <v>898.67139386329404</v>
      </c>
      <c r="C355" s="23">
        <v>-555.67139386329404</v>
      </c>
    </row>
    <row r="356" spans="1:3">
      <c r="A356" s="23">
        <v>332</v>
      </c>
      <c r="B356" s="23">
        <v>1239.6133858404278</v>
      </c>
      <c r="C356" s="23">
        <v>-189.61338584042778</v>
      </c>
    </row>
    <row r="357" spans="1:3">
      <c r="A357" s="23">
        <v>333</v>
      </c>
      <c r="B357" s="23">
        <v>1438.0179784136149</v>
      </c>
      <c r="C357" s="23">
        <v>37.982021586385144</v>
      </c>
    </row>
    <row r="358" spans="1:3">
      <c r="A358" s="23">
        <v>334</v>
      </c>
      <c r="B358" s="23">
        <v>1752.0116553688285</v>
      </c>
      <c r="C358" s="23">
        <v>-112.01165536882854</v>
      </c>
    </row>
    <row r="359" spans="1:3">
      <c r="A359" s="23">
        <v>335</v>
      </c>
      <c r="B359" s="23">
        <v>2122.0972388321438</v>
      </c>
      <c r="C359" s="23">
        <v>-256.09723883214383</v>
      </c>
    </row>
    <row r="360" spans="1:3">
      <c r="A360" s="23">
        <v>336</v>
      </c>
      <c r="B360" s="23">
        <v>2524.4032579598975</v>
      </c>
      <c r="C360" s="23">
        <v>-435.40325795989747</v>
      </c>
    </row>
    <row r="361" spans="1:3">
      <c r="A361" s="23">
        <v>337</v>
      </c>
      <c r="B361" s="23">
        <v>3377.2595215048073</v>
      </c>
      <c r="C361" s="23">
        <v>-866.25952150480725</v>
      </c>
    </row>
    <row r="362" spans="1:3">
      <c r="A362" s="23">
        <v>338</v>
      </c>
      <c r="B362" s="23">
        <v>6320.9351180236654</v>
      </c>
      <c r="C362" s="23">
        <v>-2668.9351180236654</v>
      </c>
    </row>
    <row r="363" spans="1:3">
      <c r="A363" s="23">
        <v>339</v>
      </c>
      <c r="B363" s="23">
        <v>7989.6736580500556</v>
      </c>
      <c r="C363" s="23">
        <v>-2607.6736580500556</v>
      </c>
    </row>
    <row r="364" spans="1:3">
      <c r="A364" s="23">
        <v>340</v>
      </c>
      <c r="B364" s="23">
        <v>8793.6979844962334</v>
      </c>
      <c r="C364" s="23">
        <v>-2525.6979844962334</v>
      </c>
    </row>
    <row r="365" spans="1:3">
      <c r="A365" s="23">
        <v>341</v>
      </c>
      <c r="B365" s="23">
        <v>9187.5858962374077</v>
      </c>
      <c r="C365" s="23">
        <v>-2636.5858962374077</v>
      </c>
    </row>
    <row r="366" spans="1:3">
      <c r="A366" s="23">
        <v>342</v>
      </c>
      <c r="B366" s="23">
        <v>9791.6326367383699</v>
      </c>
      <c r="C366" s="23">
        <v>-2865.6326367383699</v>
      </c>
    </row>
    <row r="367" spans="1:3">
      <c r="A367" s="23">
        <v>343</v>
      </c>
      <c r="B367" s="23">
        <v>10673.010208677228</v>
      </c>
      <c r="C367" s="23">
        <v>-3504.0102086772276</v>
      </c>
    </row>
    <row r="368" spans="1:3">
      <c r="A368" s="23">
        <v>344</v>
      </c>
      <c r="B368" s="23">
        <v>826.08898541105384</v>
      </c>
      <c r="C368" s="23">
        <v>-806.08898541105384</v>
      </c>
    </row>
    <row r="369" spans="1:3">
      <c r="A369" s="23">
        <v>345</v>
      </c>
      <c r="B369" s="23">
        <v>927.69398585931958</v>
      </c>
      <c r="C369" s="23">
        <v>-666.69398585931958</v>
      </c>
    </row>
    <row r="370" spans="1:3">
      <c r="A370" s="23">
        <v>346</v>
      </c>
      <c r="B370" s="23">
        <v>1077.8370675016529</v>
      </c>
      <c r="C370" s="23">
        <v>-343.83706750165288</v>
      </c>
    </row>
    <row r="371" spans="1:3">
      <c r="A371" s="23">
        <v>347</v>
      </c>
      <c r="B371" s="23">
        <v>1280.8914976251262</v>
      </c>
      <c r="C371" s="23">
        <v>-207.89149762512625</v>
      </c>
    </row>
    <row r="372" spans="1:3">
      <c r="A372" s="23">
        <v>348</v>
      </c>
      <c r="B372" s="23">
        <v>1825.3719176863581</v>
      </c>
      <c r="C372" s="23">
        <v>-162.37191768635807</v>
      </c>
    </row>
    <row r="373" spans="1:3">
      <c r="A373" s="23">
        <v>349</v>
      </c>
      <c r="B373" s="23">
        <v>2243.7362977219782</v>
      </c>
      <c r="C373" s="23">
        <v>229.26370227802181</v>
      </c>
    </row>
    <row r="374" spans="1:3">
      <c r="A374" s="23">
        <v>350</v>
      </c>
      <c r="B374" s="23">
        <v>2507.1694734333714</v>
      </c>
      <c r="C374" s="23">
        <v>461.83052656662858</v>
      </c>
    </row>
    <row r="375" spans="1:3">
      <c r="A375" s="23">
        <v>351</v>
      </c>
      <c r="B375" s="23">
        <v>2886.9350161091788</v>
      </c>
      <c r="C375" s="23">
        <v>447.06498389082117</v>
      </c>
    </row>
    <row r="376" spans="1:3">
      <c r="A376" s="23">
        <v>352</v>
      </c>
      <c r="B376" s="23">
        <v>3459.2626045477764</v>
      </c>
      <c r="C376" s="23">
        <v>347.73739545222361</v>
      </c>
    </row>
    <row r="377" spans="1:3">
      <c r="A377" s="23">
        <v>353</v>
      </c>
      <c r="B377" s="23">
        <v>4540.3239065271882</v>
      </c>
      <c r="C377" s="23">
        <v>246.67609347281177</v>
      </c>
    </row>
    <row r="378" spans="1:3">
      <c r="A378" s="23">
        <v>354</v>
      </c>
      <c r="B378" s="23">
        <v>5563.461024004705</v>
      </c>
      <c r="C378" s="23">
        <v>481.538975995295</v>
      </c>
    </row>
    <row r="379" spans="1:3">
      <c r="A379" s="23">
        <v>355</v>
      </c>
      <c r="B379" s="23">
        <v>5905.6130108834004</v>
      </c>
      <c r="C379" s="23">
        <v>775.38698911659958</v>
      </c>
    </row>
    <row r="380" spans="1:3">
      <c r="A380" s="23">
        <v>356</v>
      </c>
      <c r="B380" s="23">
        <v>6084.5366855414468</v>
      </c>
      <c r="C380" s="23">
        <v>947.46331445855321</v>
      </c>
    </row>
    <row r="381" spans="1:3">
      <c r="A381" s="23">
        <v>357</v>
      </c>
      <c r="B381" s="23">
        <v>6188.4752475855812</v>
      </c>
      <c r="C381" s="23">
        <v>999.5247524144188</v>
      </c>
    </row>
    <row r="382" spans="1:3">
      <c r="A382" s="23">
        <v>358</v>
      </c>
      <c r="B382" s="23">
        <v>833.22795533026681</v>
      </c>
      <c r="C382" s="23">
        <v>-818.22795533026681</v>
      </c>
    </row>
    <row r="383" spans="1:3">
      <c r="A383" s="23">
        <v>359</v>
      </c>
      <c r="B383" s="23">
        <v>940.62364566457688</v>
      </c>
      <c r="C383" s="23">
        <v>-599.62364566457688</v>
      </c>
    </row>
    <row r="384" spans="1:3">
      <c r="A384" s="23">
        <v>360</v>
      </c>
      <c r="B384" s="23">
        <v>1039.7395137439159</v>
      </c>
      <c r="C384" s="23">
        <v>-255.73951374391595</v>
      </c>
    </row>
    <row r="385" spans="1:3">
      <c r="A385" s="23">
        <v>361</v>
      </c>
      <c r="B385" s="23">
        <v>1194.9300026899059</v>
      </c>
      <c r="C385" s="23">
        <v>-157.9300026899059</v>
      </c>
    </row>
    <row r="386" spans="1:3">
      <c r="A386" s="23">
        <v>362</v>
      </c>
      <c r="B386" s="23">
        <v>1692.739190833765</v>
      </c>
      <c r="C386" s="23">
        <v>-387.73919083376495</v>
      </c>
    </row>
    <row r="387" spans="1:3">
      <c r="A387" s="23">
        <v>363</v>
      </c>
      <c r="B387" s="23">
        <v>2302.1271945430467</v>
      </c>
      <c r="C387" s="23">
        <v>-679.1271945430467</v>
      </c>
    </row>
    <row r="388" spans="1:3">
      <c r="A388" s="23">
        <v>364</v>
      </c>
      <c r="B388" s="23">
        <v>3058.1492946801336</v>
      </c>
      <c r="C388" s="23">
        <v>-901.14929468013361</v>
      </c>
    </row>
    <row r="389" spans="1:3">
      <c r="A389" s="23">
        <v>365</v>
      </c>
      <c r="B389" s="23">
        <v>4092.8677919297393</v>
      </c>
      <c r="C389" s="23">
        <v>-1002.8677919297393</v>
      </c>
    </row>
    <row r="390" spans="1:3">
      <c r="A390" s="23">
        <v>366</v>
      </c>
      <c r="B390" s="23">
        <v>6254.5409692108406</v>
      </c>
      <c r="C390" s="23">
        <v>-2273.5409692108406</v>
      </c>
    </row>
    <row r="391" spans="1:3">
      <c r="A391" s="23">
        <v>367</v>
      </c>
      <c r="B391" s="23">
        <v>8046.3014194431344</v>
      </c>
      <c r="C391" s="23">
        <v>-2159.3014194431344</v>
      </c>
    </row>
    <row r="392" spans="1:3">
      <c r="A392" s="23">
        <v>368</v>
      </c>
      <c r="B392" s="23">
        <v>9444.5888133290755</v>
      </c>
      <c r="C392" s="23">
        <v>-2268.5888133290755</v>
      </c>
    </row>
    <row r="393" spans="1:3">
      <c r="A393" s="23">
        <v>369</v>
      </c>
      <c r="B393" s="23">
        <v>9877.9398445026054</v>
      </c>
      <c r="C393" s="23">
        <v>-1495.9398445026054</v>
      </c>
    </row>
    <row r="394" spans="1:3">
      <c r="A394" s="23">
        <v>370</v>
      </c>
      <c r="B394" s="23">
        <v>10989.406589794115</v>
      </c>
      <c r="C394" s="23">
        <v>-2012.4065897941146</v>
      </c>
    </row>
    <row r="395" spans="1:3">
      <c r="A395" s="23">
        <v>371</v>
      </c>
      <c r="B395" s="23">
        <v>11155.34874772255</v>
      </c>
      <c r="C395" s="23">
        <v>-1938.3487477225499</v>
      </c>
    </row>
    <row r="396" spans="1:3">
      <c r="A396" s="23">
        <v>372</v>
      </c>
      <c r="B396" s="23">
        <v>813.31489637885443</v>
      </c>
      <c r="C396" s="23">
        <v>-808.31489637885443</v>
      </c>
    </row>
    <row r="397" spans="1:3">
      <c r="A397" s="23">
        <v>373</v>
      </c>
      <c r="B397" s="23">
        <v>817.70544930737765</v>
      </c>
      <c r="C397" s="23">
        <v>-801.70544930737765</v>
      </c>
    </row>
    <row r="398" spans="1:3">
      <c r="A398" s="23">
        <v>374</v>
      </c>
      <c r="B398" s="23">
        <v>818.79444471878298</v>
      </c>
      <c r="C398" s="23">
        <v>-801.79444471878298</v>
      </c>
    </row>
    <row r="399" spans="1:3">
      <c r="A399" s="23">
        <v>375</v>
      </c>
      <c r="B399" s="23">
        <v>826.60755465458021</v>
      </c>
      <c r="C399" s="23">
        <v>-804.60755465458021</v>
      </c>
    </row>
    <row r="400" spans="1:3">
      <c r="A400" s="23">
        <v>376</v>
      </c>
      <c r="B400" s="23">
        <v>878.63733542172542</v>
      </c>
      <c r="C400" s="23">
        <v>-818.63733542172542</v>
      </c>
    </row>
    <row r="401" spans="1:3">
      <c r="A401" s="23">
        <v>377</v>
      </c>
      <c r="B401" s="23">
        <v>938.49751176611881</v>
      </c>
      <c r="C401" s="23">
        <v>-834.49751176611881</v>
      </c>
    </row>
    <row r="402" spans="1:3">
      <c r="A402" s="23">
        <v>378</v>
      </c>
      <c r="B402" s="23">
        <v>1037.6998080527123</v>
      </c>
      <c r="C402" s="23">
        <v>-857.69980805271234</v>
      </c>
    </row>
    <row r="403" spans="1:3">
      <c r="A403" s="23">
        <v>379</v>
      </c>
      <c r="B403" s="23">
        <v>1376.8786646018564</v>
      </c>
      <c r="C403" s="23">
        <v>-999.87866460185637</v>
      </c>
    </row>
    <row r="404" spans="1:3">
      <c r="A404" s="23">
        <v>380</v>
      </c>
      <c r="B404" s="23">
        <v>1886.0272335374918</v>
      </c>
      <c r="C404" s="23">
        <v>-1202.0272335374918</v>
      </c>
    </row>
    <row r="405" spans="1:3">
      <c r="A405" s="23">
        <v>381</v>
      </c>
      <c r="B405" s="23">
        <v>2222.1465315498303</v>
      </c>
      <c r="C405" s="23">
        <v>-1260.1465315498303</v>
      </c>
    </row>
    <row r="406" spans="1:3">
      <c r="A406" s="23">
        <v>382</v>
      </c>
      <c r="B406" s="23">
        <v>2434.0684957376047</v>
      </c>
      <c r="C406" s="23">
        <v>-1200.0684957376047</v>
      </c>
    </row>
    <row r="407" spans="1:3">
      <c r="A407" s="23">
        <v>383</v>
      </c>
      <c r="B407" s="23">
        <v>2538.4391988180109</v>
      </c>
      <c r="C407" s="23">
        <v>-1180.4391988180109</v>
      </c>
    </row>
    <row r="408" spans="1:3">
      <c r="A408" s="23">
        <v>384</v>
      </c>
      <c r="B408" s="23">
        <v>2619.3014295252224</v>
      </c>
      <c r="C408" s="23">
        <v>-1182.3014295252224</v>
      </c>
    </row>
    <row r="409" spans="1:3">
      <c r="A409" s="23">
        <v>385</v>
      </c>
      <c r="B409" s="23">
        <v>2683.6904439297459</v>
      </c>
      <c r="C409" s="23">
        <v>-1117.6904439297459</v>
      </c>
    </row>
    <row r="410" spans="1:3">
      <c r="A410" s="23">
        <v>386</v>
      </c>
      <c r="B410" s="23">
        <v>810.11705271044184</v>
      </c>
      <c r="C410" s="23">
        <v>-810.11705271044184</v>
      </c>
    </row>
    <row r="411" spans="1:3">
      <c r="A411" s="23">
        <v>387</v>
      </c>
      <c r="B411" s="23">
        <v>813.33218202030525</v>
      </c>
      <c r="C411" s="23">
        <v>-809.33218202030525</v>
      </c>
    </row>
    <row r="412" spans="1:3">
      <c r="A412" s="23">
        <v>388</v>
      </c>
      <c r="B412" s="23">
        <v>884.77373813678741</v>
      </c>
      <c r="C412" s="23">
        <v>-814.77373813678741</v>
      </c>
    </row>
    <row r="413" spans="1:3">
      <c r="A413" s="23">
        <v>389</v>
      </c>
      <c r="B413" s="23">
        <v>1053.6371694704226</v>
      </c>
      <c r="C413" s="23">
        <v>-875.63716947042258</v>
      </c>
    </row>
    <row r="414" spans="1:3">
      <c r="A414" s="23">
        <v>390</v>
      </c>
      <c r="B414" s="23">
        <v>1141.6729413797484</v>
      </c>
      <c r="C414" s="23">
        <v>-862.67294137974841</v>
      </c>
    </row>
    <row r="415" spans="1:3">
      <c r="A415" s="23">
        <v>391</v>
      </c>
      <c r="B415" s="23">
        <v>1262.9662874405649</v>
      </c>
      <c r="C415" s="23">
        <v>-924.96628744056488</v>
      </c>
    </row>
    <row r="416" spans="1:3">
      <c r="A416" s="23">
        <v>392</v>
      </c>
      <c r="B416" s="23">
        <v>1402.5651277978623</v>
      </c>
      <c r="C416" s="23">
        <v>-1000.5651277978623</v>
      </c>
    </row>
    <row r="417" spans="1:3">
      <c r="A417" s="23">
        <v>393</v>
      </c>
      <c r="B417" s="23">
        <v>1597.4953064394226</v>
      </c>
      <c r="C417" s="23">
        <v>-1104.4953064394226</v>
      </c>
    </row>
    <row r="418" spans="1:3">
      <c r="A418" s="23">
        <v>394</v>
      </c>
      <c r="B418" s="23">
        <v>2033.0416140772163</v>
      </c>
      <c r="C418" s="23">
        <v>-1379.0416140772163</v>
      </c>
    </row>
    <row r="419" spans="1:3">
      <c r="A419" s="23">
        <v>395</v>
      </c>
      <c r="B419" s="23">
        <v>3040.4833691173353</v>
      </c>
      <c r="C419" s="23">
        <v>-1993.4833691173353</v>
      </c>
    </row>
    <row r="420" spans="1:3">
      <c r="A420" s="23">
        <v>396</v>
      </c>
      <c r="B420" s="23">
        <v>3710.3365466217911</v>
      </c>
      <c r="C420" s="23">
        <v>-2020.3365466217911</v>
      </c>
    </row>
    <row r="421" spans="1:3">
      <c r="A421" s="23">
        <v>397</v>
      </c>
      <c r="B421" s="23">
        <v>4124.6388009164548</v>
      </c>
      <c r="C421" s="23">
        <v>-2099.6388009164548</v>
      </c>
    </row>
    <row r="422" spans="1:3">
      <c r="A422" s="23">
        <v>398</v>
      </c>
      <c r="B422" s="23">
        <v>4289.4573921505835</v>
      </c>
      <c r="C422" s="23">
        <v>-2090.4573921505835</v>
      </c>
    </row>
    <row r="423" spans="1:3">
      <c r="A423" s="23">
        <v>399</v>
      </c>
      <c r="B423" s="23">
        <v>4438.3559076084539</v>
      </c>
      <c r="C423" s="23">
        <v>-2154.3559076084539</v>
      </c>
    </row>
    <row r="424" spans="1:3">
      <c r="A424" s="23">
        <v>400</v>
      </c>
      <c r="B424" s="23">
        <v>4597.0035248446202</v>
      </c>
      <c r="C424" s="23">
        <v>-2233.0035248446202</v>
      </c>
    </row>
    <row r="425" spans="1:3">
      <c r="A425" s="23">
        <v>401</v>
      </c>
      <c r="B425" s="23">
        <v>829.13125830640854</v>
      </c>
      <c r="C425" s="23">
        <v>-803.13125830640854</v>
      </c>
    </row>
    <row r="426" spans="1:3">
      <c r="A426" s="23">
        <v>402</v>
      </c>
      <c r="B426" s="23">
        <v>897.23668562287105</v>
      </c>
      <c r="C426" s="23">
        <v>-654.23668562287105</v>
      </c>
    </row>
    <row r="427" spans="1:3">
      <c r="A427" s="23">
        <v>403</v>
      </c>
      <c r="B427" s="23">
        <v>959.03285380976286</v>
      </c>
      <c r="C427" s="23">
        <v>-540.03285380976286</v>
      </c>
    </row>
    <row r="428" spans="1:3">
      <c r="A428" s="23">
        <v>404</v>
      </c>
      <c r="B428" s="23">
        <v>1131.0941288118106</v>
      </c>
      <c r="C428" s="23">
        <v>-624.09412881181061</v>
      </c>
    </row>
    <row r="429" spans="1:3">
      <c r="A429" s="23">
        <v>405</v>
      </c>
      <c r="B429" s="23">
        <v>1642.0576900997883</v>
      </c>
      <c r="C429" s="23">
        <v>-811.05769009978826</v>
      </c>
    </row>
    <row r="430" spans="1:3">
      <c r="A430" s="23">
        <v>406</v>
      </c>
      <c r="B430" s="23">
        <v>2008.098433463598</v>
      </c>
      <c r="C430" s="23">
        <v>-703.09843346359798</v>
      </c>
    </row>
    <row r="431" spans="1:3">
      <c r="A431" s="23">
        <v>407</v>
      </c>
      <c r="B431" s="23">
        <v>2194.1956493237594</v>
      </c>
      <c r="C431" s="23">
        <v>-594.19564932375943</v>
      </c>
    </row>
    <row r="432" spans="1:3">
      <c r="A432" s="23">
        <v>408</v>
      </c>
      <c r="B432" s="23">
        <v>2553.0455658440032</v>
      </c>
      <c r="C432" s="23">
        <v>-774.04556584400325</v>
      </c>
    </row>
    <row r="433" spans="1:3">
      <c r="A433" s="23">
        <v>409</v>
      </c>
      <c r="B433" s="23">
        <v>3449.8592155984984</v>
      </c>
      <c r="C433" s="23">
        <v>-1300.8592155984984</v>
      </c>
    </row>
    <row r="434" spans="1:3">
      <c r="A434" s="23">
        <v>410</v>
      </c>
      <c r="B434" s="23">
        <v>4702.0137966587081</v>
      </c>
      <c r="C434" s="23">
        <v>-1566.0137966587081</v>
      </c>
    </row>
    <row r="435" spans="1:3">
      <c r="A435" s="23">
        <v>411</v>
      </c>
      <c r="B435" s="23">
        <v>5623.0273444444338</v>
      </c>
      <c r="C435" s="23">
        <v>-1352.0273444444338</v>
      </c>
    </row>
    <row r="436" spans="1:3">
      <c r="A436" s="23">
        <v>412</v>
      </c>
      <c r="B436" s="23">
        <v>5888.6730822615391</v>
      </c>
      <c r="C436" s="23">
        <v>-931.67308226153909</v>
      </c>
    </row>
    <row r="437" spans="1:3">
      <c r="A437" s="23">
        <v>413</v>
      </c>
      <c r="B437" s="23">
        <v>6061.2529265071134</v>
      </c>
      <c r="C437" s="23">
        <v>-812.25292650711344</v>
      </c>
    </row>
    <row r="438" spans="1:3">
      <c r="A438" s="23">
        <v>414</v>
      </c>
      <c r="B438" s="23">
        <v>6239.0530344708532</v>
      </c>
      <c r="C438" s="23">
        <v>-795.05303447085316</v>
      </c>
    </row>
    <row r="439" spans="1:3">
      <c r="A439" s="23">
        <v>415</v>
      </c>
      <c r="B439" s="23">
        <v>816.23616978405289</v>
      </c>
      <c r="C439" s="23">
        <v>-813.23616978405289</v>
      </c>
    </row>
    <row r="440" spans="1:3">
      <c r="A440" s="23">
        <v>416</v>
      </c>
      <c r="B440" s="23">
        <v>846.98732592516637</v>
      </c>
      <c r="C440" s="23">
        <v>-774.98732592516637</v>
      </c>
    </row>
    <row r="441" spans="1:3">
      <c r="A441" s="23">
        <v>417</v>
      </c>
      <c r="B441" s="23">
        <v>890.28785775961774</v>
      </c>
      <c r="C441" s="23">
        <v>-645.28785775961774</v>
      </c>
    </row>
    <row r="442" spans="1:3">
      <c r="A442" s="23">
        <v>418</v>
      </c>
      <c r="B442" s="23">
        <v>909.83791824056175</v>
      </c>
      <c r="C442" s="23">
        <v>-538.83791824056175</v>
      </c>
    </row>
    <row r="443" spans="1:3">
      <c r="A443" s="23">
        <v>419</v>
      </c>
      <c r="B443" s="23">
        <v>923.68371704271567</v>
      </c>
      <c r="C443" s="23">
        <v>-508.68371704271567</v>
      </c>
    </row>
    <row r="444" spans="1:3">
      <c r="A444" s="23">
        <v>420</v>
      </c>
      <c r="B444" s="23">
        <v>935.64538092672376</v>
      </c>
      <c r="C444" s="23">
        <v>-503.64538092672376</v>
      </c>
    </row>
    <row r="445" spans="1:3">
      <c r="A445" s="23">
        <v>421</v>
      </c>
      <c r="B445" s="23">
        <v>952.77545160454474</v>
      </c>
      <c r="C445" s="23">
        <v>-513.77545160454474</v>
      </c>
    </row>
    <row r="446" spans="1:3">
      <c r="A446" s="23">
        <v>422</v>
      </c>
      <c r="B446" s="23">
        <v>1001.4863892131211</v>
      </c>
      <c r="C446" s="23">
        <v>-518.48638921312113</v>
      </c>
    </row>
    <row r="447" spans="1:3">
      <c r="A447" s="23">
        <v>423</v>
      </c>
      <c r="B447" s="23">
        <v>1172.7870959913303</v>
      </c>
      <c r="C447" s="23">
        <v>-646.78709599133026</v>
      </c>
    </row>
    <row r="448" spans="1:3">
      <c r="A448" s="23">
        <v>424</v>
      </c>
      <c r="B448" s="23">
        <v>1570.9445611708729</v>
      </c>
      <c r="C448" s="23">
        <v>-811.94456117087293</v>
      </c>
    </row>
    <row r="449" spans="1:3">
      <c r="A449" s="23">
        <v>425</v>
      </c>
      <c r="B449" s="23">
        <v>1945.4725544870641</v>
      </c>
      <c r="C449" s="23">
        <v>-888.47255448706414</v>
      </c>
    </row>
    <row r="450" spans="1:3">
      <c r="A450" s="23">
        <v>426</v>
      </c>
      <c r="B450" s="23">
        <v>2113.6445601626642</v>
      </c>
      <c r="C450" s="23">
        <v>-943.64456016266422</v>
      </c>
    </row>
    <row r="451" spans="1:3">
      <c r="A451" s="23">
        <v>427</v>
      </c>
      <c r="B451" s="23">
        <v>2264.9284941407554</v>
      </c>
      <c r="C451" s="23">
        <v>-1026.9284941407554</v>
      </c>
    </row>
    <row r="452" spans="1:3">
      <c r="A452" s="23">
        <v>428</v>
      </c>
      <c r="B452" s="23">
        <v>2438.2516209687174</v>
      </c>
      <c r="C452" s="23">
        <v>-1144.2516209687174</v>
      </c>
    </row>
    <row r="453" spans="1:3">
      <c r="A453" s="23">
        <v>429</v>
      </c>
      <c r="B453" s="23">
        <v>1133.0646919372107</v>
      </c>
      <c r="C453" s="23">
        <v>-866.06469193721068</v>
      </c>
    </row>
    <row r="454" spans="1:3">
      <c r="A454" s="23">
        <v>430</v>
      </c>
      <c r="B454" s="23">
        <v>2860.8682688012536</v>
      </c>
      <c r="C454" s="23">
        <v>4367.1317311987459</v>
      </c>
    </row>
    <row r="455" spans="1:3">
      <c r="A455" s="23">
        <v>431</v>
      </c>
      <c r="B455" s="23">
        <v>3583.2870819578316</v>
      </c>
      <c r="C455" s="23">
        <v>8114.7129180421689</v>
      </c>
    </row>
    <row r="456" spans="1:3">
      <c r="A456" s="23">
        <v>432</v>
      </c>
      <c r="B456" s="23">
        <v>3809.3141295695232</v>
      </c>
      <c r="C456" s="23">
        <v>11225.685870430476</v>
      </c>
    </row>
    <row r="457" spans="1:3">
      <c r="A457" s="23">
        <v>433</v>
      </c>
      <c r="B457" s="23">
        <v>3982.4125430586237</v>
      </c>
      <c r="C457" s="23">
        <v>11836.587456941375</v>
      </c>
    </row>
    <row r="458" spans="1:3">
      <c r="A458" s="23">
        <v>434</v>
      </c>
      <c r="B458" s="23">
        <v>4158.8125140648417</v>
      </c>
      <c r="C458" s="23">
        <v>11786.187485935159</v>
      </c>
    </row>
    <row r="459" spans="1:3">
      <c r="A459" s="23">
        <v>435</v>
      </c>
      <c r="B459" s="23">
        <v>4389.0918294734493</v>
      </c>
      <c r="C459" s="23">
        <v>11732.908170526551</v>
      </c>
    </row>
    <row r="460" spans="1:3">
      <c r="A460" s="23">
        <v>436</v>
      </c>
      <c r="B460" s="23">
        <v>4952.8975966767639</v>
      </c>
      <c r="C460" s="23">
        <v>11397.102403323235</v>
      </c>
    </row>
    <row r="461" spans="1:3">
      <c r="A461" s="23">
        <v>437</v>
      </c>
      <c r="B461" s="23">
        <v>6672.0237815324654</v>
      </c>
      <c r="C461" s="23">
        <v>10320.976218467535</v>
      </c>
    </row>
    <row r="462" spans="1:3">
      <c r="A462" s="23">
        <v>438</v>
      </c>
      <c r="B462" s="23">
        <v>9096.3004237353161</v>
      </c>
      <c r="C462" s="23">
        <v>9945.6995762646839</v>
      </c>
    </row>
    <row r="463" spans="1:3">
      <c r="A463" s="23">
        <v>439</v>
      </c>
      <c r="B463" s="23">
        <v>12855.063157228917</v>
      </c>
      <c r="C463" s="23">
        <v>8628.9368427710833</v>
      </c>
    </row>
    <row r="464" spans="1:3">
      <c r="A464" s="23">
        <v>440</v>
      </c>
      <c r="B464" s="23">
        <v>14454.382561188577</v>
      </c>
      <c r="C464" s="23">
        <v>8797.6174388114232</v>
      </c>
    </row>
    <row r="465" spans="1:3">
      <c r="A465" s="23">
        <v>441</v>
      </c>
      <c r="B465" s="23">
        <v>16519.290717627657</v>
      </c>
      <c r="C465" s="23">
        <v>8008.7092823723433</v>
      </c>
    </row>
    <row r="466" spans="1:3">
      <c r="A466" s="23">
        <v>442</v>
      </c>
      <c r="B466" s="23">
        <v>17940.135873606996</v>
      </c>
      <c r="C466" s="23">
        <v>7519.864126393004</v>
      </c>
    </row>
    <row r="467" spans="1:3">
      <c r="A467" s="23">
        <v>443</v>
      </c>
      <c r="B467" s="23">
        <v>815.33731642860721</v>
      </c>
      <c r="C467" s="23">
        <v>-810.33731642860721</v>
      </c>
    </row>
    <row r="468" spans="1:3">
      <c r="A468" s="23">
        <v>444</v>
      </c>
      <c r="B468" s="23">
        <v>868.85366236052801</v>
      </c>
      <c r="C468" s="23">
        <v>-745.85366236052801</v>
      </c>
    </row>
    <row r="469" spans="1:3">
      <c r="A469" s="23">
        <v>445</v>
      </c>
      <c r="B469" s="23">
        <v>942.80163648738767</v>
      </c>
      <c r="C469" s="23">
        <v>-586.80163648738767</v>
      </c>
    </row>
    <row r="470" spans="1:3">
      <c r="A470" s="23">
        <v>446</v>
      </c>
      <c r="B470" s="23">
        <v>1019.8610260754053</v>
      </c>
      <c r="C470" s="23">
        <v>-522.86102607540533</v>
      </c>
    </row>
    <row r="471" spans="1:3">
      <c r="A471" s="23">
        <v>447</v>
      </c>
      <c r="B471" s="23">
        <v>1165.9765532596839</v>
      </c>
      <c r="C471" s="23">
        <v>-523.9765532596839</v>
      </c>
    </row>
    <row r="472" spans="1:3">
      <c r="A472" s="23">
        <v>448</v>
      </c>
      <c r="B472" s="23">
        <v>1248.1179214342601</v>
      </c>
      <c r="C472" s="23">
        <v>-469.1179214342601</v>
      </c>
    </row>
    <row r="473" spans="1:3">
      <c r="A473" s="23">
        <v>449</v>
      </c>
      <c r="B473" s="23">
        <v>1318.6951954781985</v>
      </c>
      <c r="C473" s="23">
        <v>-441.69519547819846</v>
      </c>
    </row>
    <row r="474" spans="1:3">
      <c r="A474" s="23">
        <v>450</v>
      </c>
      <c r="B474" s="23">
        <v>1613.5018104229366</v>
      </c>
      <c r="C474" s="23">
        <v>-595.50181042293661</v>
      </c>
    </row>
    <row r="475" spans="1:3">
      <c r="A475" s="23">
        <v>451</v>
      </c>
      <c r="B475" s="23">
        <v>2488.241696044659</v>
      </c>
      <c r="C475" s="23">
        <v>-920.24169604465897</v>
      </c>
    </row>
    <row r="476" spans="1:3">
      <c r="A476" s="23">
        <v>452</v>
      </c>
      <c r="B476" s="23">
        <v>3279.9586457778105</v>
      </c>
      <c r="C476" s="23">
        <v>-800.95864577781049</v>
      </c>
    </row>
    <row r="477" spans="1:3">
      <c r="A477" s="23">
        <v>453</v>
      </c>
      <c r="B477" s="23">
        <v>3818.7002328773506</v>
      </c>
      <c r="C477" s="23">
        <v>-533.70023287735057</v>
      </c>
    </row>
    <row r="478" spans="1:3">
      <c r="A478" s="23">
        <v>454</v>
      </c>
      <c r="B478" s="23">
        <v>4010.0177124556772</v>
      </c>
      <c r="C478" s="23">
        <v>-294.01771245567716</v>
      </c>
    </row>
    <row r="479" spans="1:3">
      <c r="A479" s="23">
        <v>455</v>
      </c>
      <c r="B479" s="23">
        <v>4122.720094715407</v>
      </c>
      <c r="C479" s="23">
        <v>-183.72009471540696</v>
      </c>
    </row>
    <row r="480" spans="1:3">
      <c r="A480" s="23">
        <v>456</v>
      </c>
      <c r="B480" s="23">
        <v>4215.1464195532553</v>
      </c>
      <c r="C480" s="23">
        <v>-174.14641955325533</v>
      </c>
    </row>
    <row r="481" spans="1:3">
      <c r="A481" s="23">
        <v>457</v>
      </c>
      <c r="B481" s="23">
        <v>2127.2483599845054</v>
      </c>
      <c r="C481" s="23">
        <v>-198.24835998450544</v>
      </c>
    </row>
    <row r="482" spans="1:3">
      <c r="A482" s="23">
        <v>458</v>
      </c>
      <c r="B482" s="23">
        <v>6163.1863541429457</v>
      </c>
      <c r="C482" s="23">
        <v>17452.813645857055</v>
      </c>
    </row>
    <row r="483" spans="1:3">
      <c r="A483" s="23">
        <v>459</v>
      </c>
      <c r="B483" s="23">
        <v>7301.9471272853907</v>
      </c>
      <c r="C483" s="23">
        <v>22397.052872714608</v>
      </c>
    </row>
    <row r="484" spans="1:3">
      <c r="A484" s="23">
        <v>460</v>
      </c>
      <c r="B484" s="23">
        <v>7692.0321979073733</v>
      </c>
      <c r="C484" s="23">
        <v>24083.967802092626</v>
      </c>
    </row>
    <row r="485" spans="1:3">
      <c r="A485" s="23">
        <v>461</v>
      </c>
      <c r="B485" s="23">
        <v>8065.0736260587892</v>
      </c>
      <c r="C485" s="23">
        <v>24306.926373941213</v>
      </c>
    </row>
    <row r="486" spans="1:3">
      <c r="A486" s="23">
        <v>462</v>
      </c>
      <c r="B486" s="23">
        <v>8406.5860442038029</v>
      </c>
      <c r="C486" s="23">
        <v>24134.413955796197</v>
      </c>
    </row>
    <row r="487" spans="1:3">
      <c r="A487" s="23">
        <v>463</v>
      </c>
      <c r="B487" s="23">
        <v>8819.522732823847</v>
      </c>
      <c r="C487" s="23">
        <v>23937.477267176153</v>
      </c>
    </row>
    <row r="488" spans="1:3">
      <c r="A488" s="23">
        <v>464</v>
      </c>
      <c r="B488" s="23">
        <v>9663.9954602650796</v>
      </c>
      <c r="C488" s="23">
        <v>23488.00453973492</v>
      </c>
    </row>
    <row r="489" spans="1:3">
      <c r="A489" s="23">
        <v>465</v>
      </c>
      <c r="B489" s="23">
        <v>12093.060225149824</v>
      </c>
      <c r="C489" s="23">
        <v>22056.939774850176</v>
      </c>
    </row>
    <row r="490" spans="1:3">
      <c r="A490" s="23">
        <v>466</v>
      </c>
      <c r="B490" s="23">
        <v>17733.226745439977</v>
      </c>
      <c r="C490" s="23">
        <v>19823.773254560023</v>
      </c>
    </row>
    <row r="491" spans="1:3">
      <c r="A491" s="23">
        <v>467</v>
      </c>
      <c r="B491" s="23">
        <v>25358.338044817443</v>
      </c>
      <c r="C491" s="23">
        <v>17819.661955182557</v>
      </c>
    </row>
    <row r="492" spans="1:3">
      <c r="A492" s="23">
        <v>468</v>
      </c>
      <c r="B492" s="23">
        <v>29229.630304156261</v>
      </c>
      <c r="C492" s="23">
        <v>17913.369695843739</v>
      </c>
    </row>
    <row r="493" spans="1:3">
      <c r="A493" s="23">
        <v>469</v>
      </c>
      <c r="B493" s="23">
        <v>33161.612450629116</v>
      </c>
      <c r="C493" s="23">
        <v>16628.387549370884</v>
      </c>
    </row>
    <row r="494" spans="1:3">
      <c r="A494" s="23">
        <v>470</v>
      </c>
      <c r="B494" s="23">
        <v>35997.719500399158</v>
      </c>
      <c r="C494" s="23">
        <v>15589.280499600842</v>
      </c>
    </row>
    <row r="495" spans="1:3">
      <c r="A495" s="23">
        <v>471</v>
      </c>
      <c r="B495" s="23">
        <v>836.28751386707233</v>
      </c>
      <c r="C495" s="23">
        <v>-826.28751386707233</v>
      </c>
    </row>
    <row r="496" spans="1:3">
      <c r="A496" s="23">
        <v>472</v>
      </c>
      <c r="B496" s="23">
        <v>991.51257409596406</v>
      </c>
      <c r="C496" s="23">
        <v>-606.51257409596406</v>
      </c>
    </row>
    <row r="497" spans="1:3">
      <c r="A497" s="23">
        <v>473</v>
      </c>
      <c r="B497" s="23">
        <v>1305.74825003149</v>
      </c>
      <c r="C497" s="23">
        <v>-394.74825003148999</v>
      </c>
    </row>
    <row r="498" spans="1:3">
      <c r="A498" s="23">
        <v>474</v>
      </c>
      <c r="B498" s="23">
        <v>1934.5653147315595</v>
      </c>
      <c r="C498" s="23">
        <v>-572.56531473155951</v>
      </c>
    </row>
    <row r="499" spans="1:3">
      <c r="A499" s="23">
        <v>475</v>
      </c>
      <c r="B499" s="23">
        <v>2925.1362837156207</v>
      </c>
      <c r="C499" s="23">
        <v>-978.13628371562072</v>
      </c>
    </row>
    <row r="500" spans="1:3">
      <c r="A500" s="23">
        <v>476</v>
      </c>
      <c r="B500" s="23">
        <v>3713.6899610632618</v>
      </c>
      <c r="C500" s="23">
        <v>-980.68996106326176</v>
      </c>
    </row>
    <row r="501" spans="1:3">
      <c r="A501" s="23">
        <v>477</v>
      </c>
      <c r="B501" s="23">
        <v>4457.2318280728141</v>
      </c>
      <c r="C501" s="23">
        <v>-892.2318280728141</v>
      </c>
    </row>
    <row r="502" spans="1:3">
      <c r="A502" s="23">
        <v>478</v>
      </c>
      <c r="B502" s="23">
        <v>5560.0730382803331</v>
      </c>
      <c r="C502" s="23">
        <v>-1160.0730382803331</v>
      </c>
    </row>
    <row r="503" spans="1:3">
      <c r="A503" s="23">
        <v>479</v>
      </c>
      <c r="B503" s="23">
        <v>7118.5983284159192</v>
      </c>
      <c r="C503" s="23">
        <v>-1822.5983284159192</v>
      </c>
    </row>
    <row r="504" spans="1:3">
      <c r="A504" s="23">
        <v>480</v>
      </c>
      <c r="B504" s="23">
        <v>10162.634359198579</v>
      </c>
      <c r="C504" s="23">
        <v>-3351.6343591985787</v>
      </c>
    </row>
    <row r="505" spans="1:3">
      <c r="A505" s="23">
        <v>481</v>
      </c>
      <c r="B505" s="23">
        <v>13946.201988174191</v>
      </c>
      <c r="C505" s="23">
        <v>-4565.2019881741908</v>
      </c>
    </row>
    <row r="506" spans="1:3">
      <c r="A506" s="23">
        <v>482</v>
      </c>
      <c r="B506" s="23">
        <v>15721.091652350427</v>
      </c>
      <c r="C506" s="23">
        <v>-4480.0916523504275</v>
      </c>
    </row>
    <row r="507" spans="1:3">
      <c r="A507" s="23">
        <v>483</v>
      </c>
      <c r="B507" s="23">
        <v>16709.519201794577</v>
      </c>
      <c r="C507" s="23">
        <v>-4572.5192017945774</v>
      </c>
    </row>
    <row r="508" spans="1:3">
      <c r="A508" s="23">
        <v>484</v>
      </c>
      <c r="B508" s="23">
        <v>17589.289209078506</v>
      </c>
      <c r="C508" s="23">
        <v>-4978.2892090785062</v>
      </c>
    </row>
    <row r="509" spans="1:3">
      <c r="A509" s="23">
        <v>485</v>
      </c>
      <c r="B509" s="23">
        <v>812.0703301943912</v>
      </c>
      <c r="C509" s="23">
        <v>-809.0703301943912</v>
      </c>
    </row>
    <row r="510" spans="1:3">
      <c r="A510" s="23">
        <v>486</v>
      </c>
      <c r="B510" s="23">
        <v>828.33611879966816</v>
      </c>
      <c r="C510" s="23">
        <v>-809.33611879966816</v>
      </c>
    </row>
    <row r="511" spans="1:3">
      <c r="A511" s="23">
        <v>487</v>
      </c>
      <c r="B511" s="23">
        <v>854.48929431484771</v>
      </c>
      <c r="C511" s="23">
        <v>-790.48929431484771</v>
      </c>
    </row>
    <row r="512" spans="1:3">
      <c r="A512" s="23">
        <v>488</v>
      </c>
      <c r="B512" s="23">
        <v>871.86136397298094</v>
      </c>
      <c r="C512" s="23">
        <v>-783.86136397298094</v>
      </c>
    </row>
    <row r="513" spans="1:3">
      <c r="A513" s="23">
        <v>489</v>
      </c>
      <c r="B513" s="23">
        <v>921.78229648311901</v>
      </c>
      <c r="C513" s="23">
        <v>-814.78229648311901</v>
      </c>
    </row>
    <row r="514" spans="1:3">
      <c r="A514" s="23">
        <v>490</v>
      </c>
      <c r="B514" s="23">
        <v>1014.2086213209679</v>
      </c>
      <c r="C514" s="23">
        <v>-867.20862132096795</v>
      </c>
    </row>
    <row r="515" spans="1:3">
      <c r="A515" s="23">
        <v>491</v>
      </c>
      <c r="B515" s="23">
        <v>1187.5663194318317</v>
      </c>
      <c r="C515" s="23">
        <v>-937.56631943183174</v>
      </c>
    </row>
    <row r="516" spans="1:3">
      <c r="A516" s="23">
        <v>492</v>
      </c>
      <c r="B516" s="23">
        <v>1569.0949975356289</v>
      </c>
      <c r="C516" s="23">
        <v>-1040.0949975356289</v>
      </c>
    </row>
    <row r="517" spans="1:3">
      <c r="A517" s="23">
        <v>493</v>
      </c>
      <c r="B517" s="23">
        <v>2179.9177094853335</v>
      </c>
      <c r="C517" s="23">
        <v>-1246.9177094853335</v>
      </c>
    </row>
    <row r="518" spans="1:3">
      <c r="A518" s="23">
        <v>494</v>
      </c>
      <c r="B518" s="23">
        <v>2408.8487448607725</v>
      </c>
      <c r="C518" s="23">
        <v>-1109.8487448607725</v>
      </c>
    </row>
    <row r="519" spans="1:3">
      <c r="A519" s="23">
        <v>495</v>
      </c>
      <c r="B519" s="23">
        <v>2497.9216552571511</v>
      </c>
      <c r="C519" s="23">
        <v>-1050.9216552571511</v>
      </c>
    </row>
    <row r="520" spans="1:3">
      <c r="A520" s="23">
        <v>496</v>
      </c>
      <c r="B520" s="23">
        <v>2535.6734961858701</v>
      </c>
      <c r="C520" s="23">
        <v>-1060.6734961858701</v>
      </c>
    </row>
    <row r="521" spans="1:3">
      <c r="A521" s="23">
        <v>497</v>
      </c>
      <c r="B521" s="23">
        <v>2592.4395427105565</v>
      </c>
      <c r="C521" s="23">
        <v>-1094.4395427105565</v>
      </c>
    </row>
    <row r="522" spans="1:3">
      <c r="A522" s="23">
        <v>498</v>
      </c>
      <c r="B522" s="23">
        <v>2659.9572582176888</v>
      </c>
      <c r="C522" s="23">
        <v>-1142.9572582176888</v>
      </c>
    </row>
    <row r="523" spans="1:3">
      <c r="A523" s="23">
        <v>499</v>
      </c>
      <c r="B523" s="23">
        <v>847.90346492206288</v>
      </c>
      <c r="C523" s="23">
        <v>-792.90346492206288</v>
      </c>
    </row>
    <row r="524" spans="1:3">
      <c r="A524" s="23">
        <v>500</v>
      </c>
      <c r="B524" s="23">
        <v>1121.5005978065728</v>
      </c>
      <c r="C524" s="23">
        <v>-146.50059780657284</v>
      </c>
    </row>
    <row r="525" spans="1:3">
      <c r="A525" s="23">
        <v>501</v>
      </c>
      <c r="B525" s="23">
        <v>1423.7573242166397</v>
      </c>
      <c r="C525" s="23">
        <v>731.24267578336026</v>
      </c>
    </row>
    <row r="526" spans="1:3">
      <c r="A526" s="23">
        <v>502</v>
      </c>
      <c r="B526" s="23">
        <v>1705.0984244711433</v>
      </c>
      <c r="C526" s="23">
        <v>1157.9015755288567</v>
      </c>
    </row>
    <row r="527" spans="1:3">
      <c r="A527" s="23">
        <v>503</v>
      </c>
      <c r="B527" s="23">
        <v>2385.634128392242</v>
      </c>
      <c r="C527" s="23">
        <v>1103.365871607758</v>
      </c>
    </row>
    <row r="528" spans="1:3">
      <c r="A528" s="23">
        <v>504</v>
      </c>
      <c r="B528" s="23">
        <v>2938.7400835374624</v>
      </c>
      <c r="C528" s="23">
        <v>1199.2599164625376</v>
      </c>
    </row>
    <row r="529" spans="1:3">
      <c r="A529" s="23">
        <v>505</v>
      </c>
      <c r="B529" s="23">
        <v>3471.6564094680566</v>
      </c>
      <c r="C529" s="23">
        <v>1332.3435905319434</v>
      </c>
    </row>
    <row r="530" spans="1:3">
      <c r="A530" s="23">
        <v>506</v>
      </c>
      <c r="B530" s="23">
        <v>4538.3533434017882</v>
      </c>
      <c r="C530" s="23">
        <v>762.64665659821185</v>
      </c>
    </row>
    <row r="531" spans="1:3">
      <c r="A531" s="23">
        <v>507</v>
      </c>
      <c r="B531" s="23">
        <v>8088.2363856029669</v>
      </c>
      <c r="C531" s="23">
        <v>-1659.2363856029669</v>
      </c>
    </row>
    <row r="532" spans="1:3">
      <c r="A532" s="23">
        <v>508</v>
      </c>
      <c r="B532" s="23">
        <v>12916.409898738086</v>
      </c>
      <c r="C532" s="23">
        <v>-3954.4098987380858</v>
      </c>
    </row>
    <row r="533" spans="1:3">
      <c r="A533" s="23">
        <v>509</v>
      </c>
      <c r="B533" s="23">
        <v>16294.231665937215</v>
      </c>
      <c r="C533" s="23">
        <v>-5116.2316659372154</v>
      </c>
    </row>
    <row r="534" spans="1:3">
      <c r="A534" s="23">
        <v>510</v>
      </c>
      <c r="B534" s="23">
        <v>17532.402163063667</v>
      </c>
      <c r="C534" s="23">
        <v>-233.4021630636671</v>
      </c>
    </row>
    <row r="535" spans="1:3">
      <c r="A535" s="23">
        <v>511</v>
      </c>
      <c r="B535" s="23">
        <v>18399.173367976531</v>
      </c>
      <c r="C535" s="23">
        <v>209.82663202346885</v>
      </c>
    </row>
    <row r="536" spans="1:3">
      <c r="A536" s="23">
        <v>512</v>
      </c>
      <c r="B536" s="23">
        <v>19258.200605519407</v>
      </c>
      <c r="C536" s="23">
        <v>-70.200605519406963</v>
      </c>
    </row>
    <row r="537" spans="1:3">
      <c r="A537" s="23">
        <v>513</v>
      </c>
      <c r="B537" s="23">
        <v>819.67601243277784</v>
      </c>
      <c r="C537" s="23">
        <v>-796.67601243277784</v>
      </c>
    </row>
    <row r="538" spans="1:3">
      <c r="A538" s="23">
        <v>514</v>
      </c>
      <c r="B538" s="23">
        <v>872.43179014086002</v>
      </c>
      <c r="C538" s="23">
        <v>-650.43179014086002</v>
      </c>
    </row>
    <row r="539" spans="1:3">
      <c r="A539" s="23">
        <v>515</v>
      </c>
      <c r="B539" s="23">
        <v>922.35272265099798</v>
      </c>
      <c r="C539" s="23">
        <v>-588.35272265099798</v>
      </c>
    </row>
    <row r="540" spans="1:3">
      <c r="A540" s="23">
        <v>516</v>
      </c>
      <c r="B540" s="23">
        <v>1047.6909088113202</v>
      </c>
      <c r="C540" s="23">
        <v>-660.69090881132024</v>
      </c>
    </row>
    <row r="541" spans="1:3">
      <c r="A541" s="23">
        <v>517</v>
      </c>
      <c r="B541" s="23">
        <v>1440.0576841048185</v>
      </c>
      <c r="C541" s="23">
        <v>-899.05768410481846</v>
      </c>
    </row>
    <row r="542" spans="1:3">
      <c r="A542" s="23">
        <v>518</v>
      </c>
      <c r="B542" s="23">
        <v>1825.1299187060458</v>
      </c>
      <c r="C542" s="23">
        <v>-1025.1299187060458</v>
      </c>
    </row>
    <row r="543" spans="1:3">
      <c r="A543" s="23">
        <v>519</v>
      </c>
      <c r="B543" s="23">
        <v>2317.1829882467619</v>
      </c>
      <c r="C543" s="23">
        <v>-1286.1829882467619</v>
      </c>
    </row>
    <row r="544" spans="1:3">
      <c r="A544" s="23">
        <v>520</v>
      </c>
      <c r="B544" s="23">
        <v>2931.9122551643654</v>
      </c>
      <c r="C544" s="23">
        <v>-1594.9122551643654</v>
      </c>
    </row>
    <row r="545" spans="1:3">
      <c r="A545" s="23">
        <v>521</v>
      </c>
      <c r="B545" s="23">
        <v>4228.041508075612</v>
      </c>
      <c r="C545" s="23">
        <v>-2485.041508075612</v>
      </c>
    </row>
    <row r="546" spans="1:3">
      <c r="A546" s="23">
        <v>522</v>
      </c>
      <c r="B546" s="23">
        <v>5838.9077205244594</v>
      </c>
      <c r="C546" s="23">
        <v>-3349.9077205244594</v>
      </c>
    </row>
    <row r="547" spans="1:3">
      <c r="A547" s="23">
        <v>523</v>
      </c>
      <c r="B547" s="23">
        <v>7542.1656865282539</v>
      </c>
      <c r="C547" s="23">
        <v>-3995.1656865282539</v>
      </c>
    </row>
    <row r="548" spans="1:3">
      <c r="A548" s="23">
        <v>524</v>
      </c>
      <c r="B548" s="23">
        <v>8147.7854204012438</v>
      </c>
      <c r="C548" s="23">
        <v>-3719.7854204012438</v>
      </c>
    </row>
    <row r="549" spans="1:3">
      <c r="A549" s="23">
        <v>525</v>
      </c>
      <c r="B549" s="23">
        <v>8387.2952683446201</v>
      </c>
      <c r="C549" s="23">
        <v>-3434.2952683446201</v>
      </c>
    </row>
    <row r="550" spans="1:3">
      <c r="A550" s="23">
        <v>526</v>
      </c>
      <c r="B550" s="23">
        <v>8543.3673250046049</v>
      </c>
      <c r="C550" s="23">
        <v>-1827.3673250046049</v>
      </c>
    </row>
    <row r="551" spans="1:3">
      <c r="A551" s="23">
        <v>527</v>
      </c>
      <c r="B551" s="23">
        <v>809.90962501303125</v>
      </c>
      <c r="C551" s="23">
        <v>-809.90962501303125</v>
      </c>
    </row>
    <row r="552" spans="1:3">
      <c r="A552" s="23">
        <v>528</v>
      </c>
      <c r="B552" s="23">
        <v>821.81943197268686</v>
      </c>
      <c r="C552" s="23">
        <v>-803.81943197268686</v>
      </c>
    </row>
    <row r="553" spans="1:3">
      <c r="A553" s="23">
        <v>529</v>
      </c>
      <c r="B553" s="23">
        <v>853.27929941328625</v>
      </c>
      <c r="C553" s="23">
        <v>-750.27929941328625</v>
      </c>
    </row>
    <row r="554" spans="1:3">
      <c r="A554" s="23">
        <v>530</v>
      </c>
      <c r="B554" s="23">
        <v>883.23531604765924</v>
      </c>
      <c r="C554" s="23">
        <v>-730.23531604765924</v>
      </c>
    </row>
    <row r="555" spans="1:3">
      <c r="A555" s="23">
        <v>531</v>
      </c>
      <c r="B555" s="23">
        <v>960.19099178697172</v>
      </c>
      <c r="C555" s="23">
        <v>-750.19099178697172</v>
      </c>
    </row>
    <row r="556" spans="1:3">
      <c r="A556" s="23">
        <v>532</v>
      </c>
      <c r="B556" s="23">
        <v>1129.8495626273473</v>
      </c>
      <c r="C556" s="23">
        <v>-804.84956262734727</v>
      </c>
    </row>
    <row r="557" spans="1:3">
      <c r="A557" s="23">
        <v>533</v>
      </c>
      <c r="B557" s="23">
        <v>1271.8165358634151</v>
      </c>
      <c r="C557" s="23">
        <v>-804.81653586341508</v>
      </c>
    </row>
    <row r="558" spans="1:3">
      <c r="A558" s="23">
        <v>534</v>
      </c>
      <c r="B558" s="23">
        <v>1389.8947526143681</v>
      </c>
      <c r="C558" s="23">
        <v>-829.89475261436814</v>
      </c>
    </row>
    <row r="559" spans="1:3">
      <c r="A559" s="23">
        <v>535</v>
      </c>
      <c r="B559" s="23">
        <v>1586.4152102694093</v>
      </c>
      <c r="C559" s="23">
        <v>-896.41521026940927</v>
      </c>
    </row>
    <row r="560" spans="1:3">
      <c r="A560" s="23">
        <v>536</v>
      </c>
      <c r="B560" s="23">
        <v>2114.1631294061904</v>
      </c>
      <c r="C560" s="23">
        <v>-1195.1631294061904</v>
      </c>
    </row>
    <row r="561" spans="1:3">
      <c r="A561" s="23">
        <v>537</v>
      </c>
      <c r="B561" s="23">
        <v>2779.228184228753</v>
      </c>
      <c r="C561" s="23">
        <v>-1294.228184228753</v>
      </c>
    </row>
    <row r="562" spans="1:3">
      <c r="A562" s="23">
        <v>538</v>
      </c>
      <c r="B562" s="23">
        <v>3271.6615378813885</v>
      </c>
      <c r="C562" s="23">
        <v>-1299.6615378813885</v>
      </c>
    </row>
    <row r="563" spans="1:3">
      <c r="A563" s="23">
        <v>539</v>
      </c>
      <c r="B563" s="23">
        <v>3499.4862922039715</v>
      </c>
      <c r="C563" s="23">
        <v>-1281.4862922039715</v>
      </c>
    </row>
    <row r="564" spans="1:3">
      <c r="A564" s="23">
        <v>540</v>
      </c>
      <c r="B564" s="23">
        <v>3662.2478921054462</v>
      </c>
      <c r="C564" s="23">
        <v>-1266.2478921054462</v>
      </c>
    </row>
    <row r="565" spans="1:3">
      <c r="A565" s="23">
        <v>541</v>
      </c>
      <c r="B565" s="23">
        <v>3956.5705090895599</v>
      </c>
      <c r="C565" s="23">
        <v>-1454.5705090895599</v>
      </c>
    </row>
    <row r="566" spans="1:3">
      <c r="A566" s="23">
        <v>542</v>
      </c>
      <c r="B566" s="23">
        <v>896.26868970162184</v>
      </c>
      <c r="C566" s="23">
        <v>-824.26868970162184</v>
      </c>
    </row>
    <row r="567" spans="1:3">
      <c r="A567" s="23">
        <v>543</v>
      </c>
      <c r="B567" s="23">
        <v>1643.4751126987603</v>
      </c>
      <c r="C567" s="23">
        <v>936.52488730123969</v>
      </c>
    </row>
    <row r="568" spans="1:3">
      <c r="A568" s="23">
        <v>544</v>
      </c>
      <c r="B568" s="23">
        <v>2127.3693594746619</v>
      </c>
      <c r="C568" s="23">
        <v>3427.6306405253381</v>
      </c>
    </row>
    <row r="569" spans="1:3">
      <c r="A569" s="23">
        <v>545</v>
      </c>
      <c r="B569" s="23">
        <v>2386.7922663694512</v>
      </c>
      <c r="C569" s="23">
        <v>4308.2077336305483</v>
      </c>
    </row>
    <row r="570" spans="1:3">
      <c r="A570" s="23">
        <v>546</v>
      </c>
      <c r="B570" s="23">
        <v>2828.6305474953642</v>
      </c>
      <c r="C570" s="23">
        <v>4432.3694525046358</v>
      </c>
    </row>
    <row r="571" spans="1:3">
      <c r="A571" s="23">
        <v>547</v>
      </c>
      <c r="B571" s="23">
        <v>3209.830798411595</v>
      </c>
      <c r="C571" s="23">
        <v>4533.1692015884055</v>
      </c>
    </row>
    <row r="572" spans="1:3">
      <c r="A572" s="23">
        <v>548</v>
      </c>
      <c r="B572" s="23">
        <v>3647.0710989115746</v>
      </c>
      <c r="C572" s="23">
        <v>4568.9289010884258</v>
      </c>
    </row>
    <row r="573" spans="1:3">
      <c r="A573" s="23">
        <v>549</v>
      </c>
      <c r="B573" s="23">
        <v>4488.5534103818063</v>
      </c>
      <c r="C573" s="23">
        <v>4394.4465896181937</v>
      </c>
    </row>
    <row r="574" spans="1:3">
      <c r="A574" s="23">
        <v>550</v>
      </c>
      <c r="B574" s="23">
        <v>7153.2214682420299</v>
      </c>
      <c r="C574" s="23">
        <v>3285.7785317579701</v>
      </c>
    </row>
    <row r="575" spans="1:3">
      <c r="A575" s="23">
        <v>551</v>
      </c>
      <c r="B575" s="23">
        <v>11977.453855126347</v>
      </c>
      <c r="C575" s="23">
        <v>4042.5461448736532</v>
      </c>
    </row>
    <row r="576" spans="1:3">
      <c r="A576" s="23">
        <v>552</v>
      </c>
      <c r="B576" s="23">
        <v>15472.333986230831</v>
      </c>
      <c r="C576" s="23">
        <v>6242.6660137691688</v>
      </c>
    </row>
    <row r="577" spans="1:3">
      <c r="A577" s="23">
        <v>553</v>
      </c>
      <c r="B577" s="23">
        <v>16987.714315305024</v>
      </c>
      <c r="C577" s="23">
        <v>7068.2856846949762</v>
      </c>
    </row>
    <row r="578" spans="1:3">
      <c r="A578" s="23">
        <v>554</v>
      </c>
      <c r="B578" s="23">
        <v>18621.276574978874</v>
      </c>
      <c r="C578" s="23">
        <v>6528.7234250211259</v>
      </c>
    </row>
    <row r="579" spans="1:3">
      <c r="A579" s="23">
        <v>555</v>
      </c>
      <c r="B579" s="23">
        <v>20599.877523653719</v>
      </c>
      <c r="C579" s="23">
        <v>5520.1224763462815</v>
      </c>
    </row>
    <row r="580" spans="1:3">
      <c r="A580" s="23">
        <v>556</v>
      </c>
      <c r="B580" s="23">
        <v>818.32773239960932</v>
      </c>
      <c r="C580" s="23">
        <v>-810.32773239960932</v>
      </c>
    </row>
    <row r="581" spans="1:3">
      <c r="A581" s="23">
        <v>557</v>
      </c>
      <c r="B581" s="23">
        <v>958.91185431960662</v>
      </c>
      <c r="C581" s="23">
        <v>-692.91185431960662</v>
      </c>
    </row>
    <row r="582" spans="1:3">
      <c r="A582" s="23">
        <v>558</v>
      </c>
      <c r="B582" s="23">
        <v>1067.9323949502993</v>
      </c>
      <c r="C582" s="23">
        <v>-349.93239495029934</v>
      </c>
    </row>
    <row r="583" spans="1:3">
      <c r="A583" s="23">
        <v>559</v>
      </c>
      <c r="B583" s="23">
        <v>1100.515829085206</v>
      </c>
      <c r="C583" s="23">
        <v>-150.51582908520595</v>
      </c>
    </row>
    <row r="584" spans="1:3">
      <c r="A584" s="23">
        <v>560</v>
      </c>
      <c r="B584" s="23">
        <v>1138.6998110501972</v>
      </c>
      <c r="C584" s="23">
        <v>-131.69981105019724</v>
      </c>
    </row>
    <row r="585" spans="1:3">
      <c r="A585" s="23">
        <v>561</v>
      </c>
      <c r="B585" s="23">
        <v>1189.2948835769196</v>
      </c>
      <c r="C585" s="23">
        <v>-141.29488357691957</v>
      </c>
    </row>
    <row r="586" spans="1:3">
      <c r="A586" s="23">
        <v>562</v>
      </c>
      <c r="B586" s="23">
        <v>1237.6773939979294</v>
      </c>
      <c r="C586" s="23">
        <v>-123.67739399792936</v>
      </c>
    </row>
    <row r="587" spans="1:3">
      <c r="A587" s="23">
        <v>563</v>
      </c>
      <c r="B587" s="23">
        <v>1378.1405164277705</v>
      </c>
      <c r="C587" s="23">
        <v>-177.14051642777054</v>
      </c>
    </row>
    <row r="588" spans="1:3">
      <c r="A588" s="23">
        <v>564</v>
      </c>
      <c r="B588" s="23">
        <v>1790.3857793897794</v>
      </c>
      <c r="C588" s="23">
        <v>-417.38577938977937</v>
      </c>
    </row>
    <row r="589" spans="1:3">
      <c r="A589" s="23">
        <v>565</v>
      </c>
      <c r="B589" s="23">
        <v>2330.1472193349214</v>
      </c>
      <c r="C589" s="23">
        <v>-553.14721933492137</v>
      </c>
    </row>
    <row r="590" spans="1:3">
      <c r="A590" s="23">
        <v>566</v>
      </c>
      <c r="B590" s="23">
        <v>2788.02657572725</v>
      </c>
      <c r="C590" s="23">
        <v>-634.02657572725002</v>
      </c>
    </row>
    <row r="591" spans="1:3">
      <c r="A591" s="23">
        <v>567</v>
      </c>
      <c r="B591" s="23">
        <v>2981.3491897138788</v>
      </c>
      <c r="C591" s="23">
        <v>-479.34918971387879</v>
      </c>
    </row>
    <row r="592" spans="1:3">
      <c r="A592" s="23">
        <v>568</v>
      </c>
      <c r="B592" s="23">
        <v>3183.7121941793171</v>
      </c>
      <c r="C592" s="23">
        <v>-564.71219417931707</v>
      </c>
    </row>
    <row r="593" spans="1:3">
      <c r="A593" s="23">
        <v>569</v>
      </c>
      <c r="B593" s="23">
        <v>3354.6844737699594</v>
      </c>
      <c r="C593" s="23">
        <v>-690.68447376995937</v>
      </c>
    </row>
    <row r="594" spans="1:3">
      <c r="A594" s="23">
        <v>570</v>
      </c>
      <c r="B594" s="23">
        <v>828.61268906288217</v>
      </c>
      <c r="C594" s="23">
        <v>-806.61268906288217</v>
      </c>
    </row>
    <row r="595" spans="1:3">
      <c r="A595" s="23">
        <v>571</v>
      </c>
      <c r="B595" s="23">
        <v>915.24832401468677</v>
      </c>
      <c r="C595" s="23">
        <v>-671.24832401468677</v>
      </c>
    </row>
    <row r="596" spans="1:3">
      <c r="A596" s="23">
        <v>572</v>
      </c>
      <c r="B596" s="23">
        <v>1014.9173326204541</v>
      </c>
      <c r="C596" s="23">
        <v>-520.91733262045409</v>
      </c>
    </row>
    <row r="597" spans="1:3">
      <c r="A597" s="23">
        <v>573</v>
      </c>
      <c r="B597" s="23">
        <v>1439.0724025421184</v>
      </c>
      <c r="C597" s="23">
        <v>-700.07240254211843</v>
      </c>
    </row>
    <row r="598" spans="1:3">
      <c r="A598" s="23">
        <v>574</v>
      </c>
      <c r="B598" s="23">
        <v>2348.5909987630089</v>
      </c>
      <c r="C598" s="23">
        <v>-636.59099876300888</v>
      </c>
    </row>
    <row r="599" spans="1:3">
      <c r="A599" s="23">
        <v>575</v>
      </c>
      <c r="B599" s="23">
        <v>2866.7453868945522</v>
      </c>
      <c r="C599" s="23">
        <v>-146.74538689455221</v>
      </c>
    </row>
    <row r="600" spans="1:3">
      <c r="A600" s="23">
        <v>576</v>
      </c>
      <c r="B600" s="23">
        <v>3367.1647068974939</v>
      </c>
      <c r="C600" s="23">
        <v>10.835293102506057</v>
      </c>
    </row>
    <row r="601" spans="1:3">
      <c r="A601" s="23">
        <v>577</v>
      </c>
      <c r="B601" s="23">
        <v>3862.7440472941894</v>
      </c>
      <c r="C601" s="23">
        <v>72.255952705810614</v>
      </c>
    </row>
    <row r="602" spans="1:3">
      <c r="A602" s="23">
        <v>578</v>
      </c>
      <c r="B602" s="23">
        <v>4569.2946415988608</v>
      </c>
      <c r="C602" s="23">
        <v>-188.29464159886084</v>
      </c>
    </row>
    <row r="603" spans="1:3">
      <c r="A603" s="23">
        <v>579</v>
      </c>
      <c r="B603" s="23">
        <v>6125.3480850069718</v>
      </c>
      <c r="C603" s="23">
        <v>-829.34808500697181</v>
      </c>
    </row>
    <row r="604" spans="1:3">
      <c r="A604" s="23">
        <v>580</v>
      </c>
      <c r="B604" s="23">
        <v>8474.1037597109353</v>
      </c>
      <c r="C604" s="23">
        <v>-1432.1037597109353</v>
      </c>
    </row>
    <row r="605" spans="1:3">
      <c r="A605" s="23">
        <v>581</v>
      </c>
      <c r="B605" s="23">
        <v>9743.5094109391212</v>
      </c>
      <c r="C605" s="23">
        <v>-1197.5094109391212</v>
      </c>
    </row>
    <row r="606" spans="1:3">
      <c r="A606" s="23">
        <v>582</v>
      </c>
      <c r="B606" s="23">
        <v>10345.170732919862</v>
      </c>
      <c r="C606" s="23">
        <v>-1199.1707329198616</v>
      </c>
    </row>
    <row r="607" spans="1:3">
      <c r="A607" s="23">
        <v>583</v>
      </c>
      <c r="B607" s="23">
        <v>10765.661246853939</v>
      </c>
      <c r="C607" s="23">
        <v>-1330.6612468539388</v>
      </c>
    </row>
    <row r="608" spans="1:3">
      <c r="A608" s="23">
        <v>584</v>
      </c>
      <c r="B608" s="23">
        <v>811.74190300682449</v>
      </c>
      <c r="C608" s="23">
        <v>-810.74190300682449</v>
      </c>
    </row>
    <row r="609" spans="1:3">
      <c r="A609" s="23">
        <v>585</v>
      </c>
      <c r="B609" s="23">
        <v>852.24216092623351</v>
      </c>
      <c r="C609" s="23">
        <v>-835.24216092623351</v>
      </c>
    </row>
    <row r="610" spans="1:3">
      <c r="A610" s="23">
        <v>586</v>
      </c>
      <c r="B610" s="23">
        <v>896.19954713581831</v>
      </c>
      <c r="C610" s="23">
        <v>-834.19954713581831</v>
      </c>
    </row>
    <row r="611" spans="1:3">
      <c r="A611" s="23">
        <v>587</v>
      </c>
      <c r="B611" s="23">
        <v>926.81241814532473</v>
      </c>
      <c r="C611" s="23">
        <v>-835.81241814532473</v>
      </c>
    </row>
    <row r="612" spans="1:3">
      <c r="A612" s="23">
        <v>588</v>
      </c>
      <c r="B612" s="23">
        <v>961.38370104708235</v>
      </c>
      <c r="C612" s="23">
        <v>-831.38370104708235</v>
      </c>
    </row>
    <row r="613" spans="1:3">
      <c r="A613" s="23">
        <v>589</v>
      </c>
      <c r="B613" s="23">
        <v>1043.4040697315022</v>
      </c>
      <c r="C613" s="23">
        <v>-876.4040697315022</v>
      </c>
    </row>
    <row r="614" spans="1:3">
      <c r="A614" s="23">
        <v>590</v>
      </c>
      <c r="B614" s="23">
        <v>1196.9005658153062</v>
      </c>
      <c r="C614" s="23">
        <v>-973.90056581530621</v>
      </c>
    </row>
    <row r="615" spans="1:3">
      <c r="A615" s="23">
        <v>591</v>
      </c>
      <c r="B615" s="23">
        <v>1604.8935609803989</v>
      </c>
      <c r="C615" s="23">
        <v>-1179.8935609803989</v>
      </c>
    </row>
    <row r="616" spans="1:3">
      <c r="A616" s="23">
        <v>592</v>
      </c>
      <c r="B616" s="23">
        <v>2200.7641930750933</v>
      </c>
      <c r="C616" s="23">
        <v>-1254.7641930750933</v>
      </c>
    </row>
    <row r="617" spans="1:3">
      <c r="A617" s="23">
        <v>593</v>
      </c>
      <c r="B617" s="23">
        <v>2524.0056882065273</v>
      </c>
      <c r="C617" s="23">
        <v>-1036.0056882065273</v>
      </c>
    </row>
    <row r="618" spans="1:3">
      <c r="A618" s="23">
        <v>594</v>
      </c>
      <c r="B618" s="23">
        <v>2681.0630264292122</v>
      </c>
      <c r="C618" s="23">
        <v>-903.06302642921219</v>
      </c>
    </row>
    <row r="619" spans="1:3">
      <c r="A619" s="23">
        <v>595</v>
      </c>
      <c r="B619" s="23">
        <v>2753.2651507695327</v>
      </c>
      <c r="C619" s="23">
        <v>-865.26515076953274</v>
      </c>
    </row>
    <row r="620" spans="1:3">
      <c r="A620" s="23">
        <v>596</v>
      </c>
      <c r="B620" s="23">
        <v>2845.4321909856189</v>
      </c>
      <c r="C620" s="23">
        <v>-910.43219098561894</v>
      </c>
    </row>
    <row r="621" spans="1:3">
      <c r="A621" s="23">
        <v>597</v>
      </c>
      <c r="B621" s="23">
        <v>2922.6817226295962</v>
      </c>
      <c r="C621" s="23">
        <v>-961.68172262959615</v>
      </c>
    </row>
    <row r="622" spans="1:3">
      <c r="A622" s="23">
        <v>598</v>
      </c>
      <c r="B622" s="23">
        <v>845.31061870443114</v>
      </c>
      <c r="C622" s="23">
        <v>-832.31061870443114</v>
      </c>
    </row>
    <row r="623" spans="1:3">
      <c r="A623" s="23">
        <v>599</v>
      </c>
      <c r="B623" s="23">
        <v>991.49528845451323</v>
      </c>
      <c r="C623" s="23">
        <v>-791.49528845451323</v>
      </c>
    </row>
    <row r="624" spans="1:3">
      <c r="A624" s="23">
        <v>600</v>
      </c>
      <c r="B624" s="23">
        <v>1204.5581049780455</v>
      </c>
      <c r="C624" s="23">
        <v>-844.55810497804555</v>
      </c>
    </row>
    <row r="625" spans="1:3">
      <c r="A625" s="23">
        <v>601</v>
      </c>
      <c r="B625" s="23">
        <v>1549.9770780909569</v>
      </c>
      <c r="C625" s="23">
        <v>-952.97707809095687</v>
      </c>
    </row>
    <row r="626" spans="1:3">
      <c r="A626" s="23">
        <v>602</v>
      </c>
      <c r="B626" s="23">
        <v>2592.8025411810249</v>
      </c>
      <c r="C626" s="23">
        <v>-1545.8025411810249</v>
      </c>
    </row>
    <row r="627" spans="1:3">
      <c r="A627" s="23">
        <v>603</v>
      </c>
      <c r="B627" s="23">
        <v>3437.8802660730394</v>
      </c>
      <c r="C627" s="23">
        <v>-1710.8802660730394</v>
      </c>
    </row>
    <row r="628" spans="1:3">
      <c r="A628" s="23">
        <v>604</v>
      </c>
      <c r="B628" s="23">
        <v>4152.1921133891556</v>
      </c>
      <c r="C628" s="23">
        <v>-1723.1921133891556</v>
      </c>
    </row>
    <row r="629" spans="1:3">
      <c r="A629" s="23">
        <v>605</v>
      </c>
      <c r="B629" s="23">
        <v>5250.9711978557179</v>
      </c>
      <c r="C629" s="23">
        <v>-1928.9711978557179</v>
      </c>
    </row>
    <row r="630" spans="1:3">
      <c r="A630" s="23">
        <v>606</v>
      </c>
      <c r="B630" s="23">
        <v>7143.5587946709884</v>
      </c>
      <c r="C630" s="23">
        <v>-2597.5587946709884</v>
      </c>
    </row>
    <row r="631" spans="1:3">
      <c r="A631" s="23">
        <v>607</v>
      </c>
      <c r="B631" s="23">
        <v>10707.287635674322</v>
      </c>
      <c r="C631" s="23">
        <v>-3861.2876356743218</v>
      </c>
    </row>
    <row r="632" spans="1:3">
      <c r="A632" s="23">
        <v>608</v>
      </c>
      <c r="B632" s="23">
        <v>13139.567529868931</v>
      </c>
      <c r="C632" s="23">
        <v>-3582.5675298689312</v>
      </c>
    </row>
    <row r="633" spans="1:3">
      <c r="A633" s="23">
        <v>609</v>
      </c>
      <c r="B633" s="23">
        <v>13968.275752306963</v>
      </c>
      <c r="C633" s="23">
        <v>-2651.2757523069631</v>
      </c>
    </row>
    <row r="634" spans="1:3">
      <c r="A634" s="23">
        <v>610</v>
      </c>
      <c r="B634" s="23">
        <v>14595.727251332413</v>
      </c>
      <c r="C634" s="23">
        <v>-2797.7272513324133</v>
      </c>
    </row>
    <row r="635" spans="1:3">
      <c r="A635" s="23">
        <v>611</v>
      </c>
      <c r="B635" s="23">
        <v>15150.043201379194</v>
      </c>
      <c r="C635" s="23">
        <v>-3084.0432013791942</v>
      </c>
    </row>
    <row r="636" spans="1:3">
      <c r="A636" s="23">
        <v>612</v>
      </c>
      <c r="B636" s="23">
        <v>810.08248142754007</v>
      </c>
      <c r="C636" s="23">
        <v>-810.08248142754007</v>
      </c>
    </row>
    <row r="637" spans="1:3">
      <c r="A637" s="23">
        <v>613</v>
      </c>
      <c r="B637" s="23">
        <v>871.91322089733364</v>
      </c>
      <c r="C637" s="23">
        <v>-814.91322089733364</v>
      </c>
    </row>
    <row r="638" spans="1:3">
      <c r="A638" s="23">
        <v>614</v>
      </c>
      <c r="B638" s="23">
        <v>1312.4205076315293</v>
      </c>
      <c r="C638" s="23">
        <v>-484.42050763152929</v>
      </c>
    </row>
    <row r="639" spans="1:3">
      <c r="A639" s="23">
        <v>615</v>
      </c>
      <c r="B639" s="23">
        <v>1933.0096070009804</v>
      </c>
      <c r="C639" s="23">
        <v>-250.0096070009804</v>
      </c>
    </row>
    <row r="640" spans="1:3">
      <c r="A640" s="23">
        <v>616</v>
      </c>
      <c r="B640" s="23">
        <v>3691.4606261574313</v>
      </c>
      <c r="C640" s="23">
        <v>-1209.4606261574313</v>
      </c>
    </row>
    <row r="641" spans="1:3">
      <c r="A641" s="23">
        <v>617</v>
      </c>
      <c r="B641" s="23">
        <v>8468.9872098414744</v>
      </c>
      <c r="C641" s="23">
        <v>-1195.9872098414744</v>
      </c>
    </row>
    <row r="642" spans="1:3">
      <c r="A642" s="23">
        <v>618</v>
      </c>
      <c r="B642" s="23">
        <v>11878.18241627395</v>
      </c>
      <c r="C642" s="23">
        <v>978.81758372604963</v>
      </c>
    </row>
    <row r="643" spans="1:3">
      <c r="A643" s="23">
        <v>619</v>
      </c>
      <c r="B643" s="23">
        <v>14362.301949179746</v>
      </c>
      <c r="C643" s="23">
        <v>1739.6980508202541</v>
      </c>
    </row>
    <row r="644" spans="1:3">
      <c r="A644" s="23">
        <v>620</v>
      </c>
      <c r="B644" s="23">
        <v>17290.904466353437</v>
      </c>
      <c r="C644" s="23">
        <v>1258.0955336465631</v>
      </c>
    </row>
    <row r="645" spans="1:3">
      <c r="A645" s="23">
        <v>621</v>
      </c>
      <c r="B645" s="23">
        <v>22626.878268391021</v>
      </c>
      <c r="C645" s="23">
        <v>-658.87826839102127</v>
      </c>
    </row>
    <row r="646" spans="1:3">
      <c r="A646" s="23">
        <v>622</v>
      </c>
      <c r="B646" s="23">
        <v>31442.866549885333</v>
      </c>
      <c r="C646" s="23">
        <v>-3287.8665498853334</v>
      </c>
    </row>
    <row r="647" spans="1:3">
      <c r="A647" s="23">
        <v>623</v>
      </c>
      <c r="B647" s="23">
        <v>41867.059055045058</v>
      </c>
      <c r="C647" s="23">
        <v>-4625.0590550450579</v>
      </c>
    </row>
    <row r="648" spans="1:3">
      <c r="A648" s="23">
        <v>624</v>
      </c>
      <c r="B648" s="23">
        <v>46673.625516366577</v>
      </c>
      <c r="C648" s="23">
        <v>-2724.6255163665774</v>
      </c>
    </row>
    <row r="649" spans="1:3">
      <c r="A649" s="23">
        <v>625</v>
      </c>
      <c r="B649" s="23">
        <v>49108.705684476226</v>
      </c>
      <c r="C649" s="23">
        <v>-568.70568447622645</v>
      </c>
    </row>
    <row r="650" spans="1:3">
      <c r="A650" s="23">
        <v>626</v>
      </c>
      <c r="B650" s="23">
        <v>50636.203248207486</v>
      </c>
      <c r="C650" s="23">
        <v>-440.20324820748647</v>
      </c>
    </row>
    <row r="651" spans="1:3">
      <c r="A651" s="23">
        <v>627</v>
      </c>
      <c r="B651" s="23">
        <v>809.90962501303125</v>
      </c>
      <c r="C651" s="23">
        <v>-809.90962501303125</v>
      </c>
    </row>
    <row r="652" spans="1:3">
      <c r="A652" s="23">
        <v>628</v>
      </c>
      <c r="B652" s="23">
        <v>825.22470333850993</v>
      </c>
      <c r="C652" s="23">
        <v>-820.22470333850993</v>
      </c>
    </row>
    <row r="653" spans="1:3">
      <c r="A653" s="23">
        <v>629</v>
      </c>
      <c r="B653" s="23">
        <v>890.65085623008622</v>
      </c>
      <c r="C653" s="23">
        <v>-844.65085623008622</v>
      </c>
    </row>
    <row r="654" spans="1:3">
      <c r="A654" s="23">
        <v>630</v>
      </c>
      <c r="B654" s="23">
        <v>979.79290919226833</v>
      </c>
      <c r="C654" s="23">
        <v>-866.79290919226833</v>
      </c>
    </row>
    <row r="655" spans="1:3">
      <c r="A655" s="23">
        <v>631</v>
      </c>
      <c r="B655" s="23">
        <v>1196.4684247790342</v>
      </c>
      <c r="C655" s="23">
        <v>-1024.4684247790342</v>
      </c>
    </row>
    <row r="656" spans="1:3">
      <c r="A656" s="23">
        <v>632</v>
      </c>
      <c r="B656" s="23">
        <v>1505.7776929010597</v>
      </c>
      <c r="C656" s="23">
        <v>-1197.7776929010597</v>
      </c>
    </row>
    <row r="657" spans="1:3">
      <c r="A657" s="23">
        <v>633</v>
      </c>
      <c r="B657" s="23">
        <v>1711.6151112981247</v>
      </c>
      <c r="C657" s="23">
        <v>-1302.6151112981247</v>
      </c>
    </row>
    <row r="658" spans="1:3">
      <c r="A658" s="23">
        <v>634</v>
      </c>
      <c r="B658" s="23">
        <v>2072.6603042826305</v>
      </c>
      <c r="C658" s="23">
        <v>-1612.6603042826305</v>
      </c>
    </row>
    <row r="659" spans="1:3">
      <c r="A659" s="23">
        <v>635</v>
      </c>
      <c r="B659" s="23">
        <v>2792.0368445438544</v>
      </c>
      <c r="C659" s="23">
        <v>-2188.0368445438544</v>
      </c>
    </row>
    <row r="660" spans="1:3">
      <c r="A660" s="23">
        <v>636</v>
      </c>
      <c r="B660" s="23">
        <v>4193.4529395324025</v>
      </c>
      <c r="C660" s="23">
        <v>-3322.4529395324025</v>
      </c>
    </row>
    <row r="661" spans="1:3">
      <c r="A661" s="23">
        <v>637</v>
      </c>
      <c r="B661" s="23">
        <v>5591.308192382071</v>
      </c>
      <c r="C661" s="23">
        <v>-4321.308192382071</v>
      </c>
    </row>
    <row r="662" spans="1:3">
      <c r="A662" s="23">
        <v>638</v>
      </c>
      <c r="B662" s="23">
        <v>6801.5105216409984</v>
      </c>
      <c r="C662" s="23">
        <v>-5136.5105216409984</v>
      </c>
    </row>
    <row r="663" spans="1:3">
      <c r="A663" s="23">
        <v>639</v>
      </c>
      <c r="B663" s="23">
        <v>7227.8954393098265</v>
      </c>
      <c r="C663" s="23">
        <v>-5292.8954393098265</v>
      </c>
    </row>
    <row r="664" spans="1:3">
      <c r="A664" s="23">
        <v>640</v>
      </c>
      <c r="B664" s="23">
        <v>7476.964246975539</v>
      </c>
      <c r="C664" s="23">
        <v>-5354.964246975539</v>
      </c>
    </row>
    <row r="665" spans="1:3">
      <c r="A665" s="23">
        <v>641</v>
      </c>
      <c r="B665" s="23">
        <v>7656.1817775382506</v>
      </c>
      <c r="C665" s="23">
        <v>-5470.1817775382506</v>
      </c>
    </row>
    <row r="666" spans="1:3">
      <c r="A666" s="23">
        <v>642</v>
      </c>
      <c r="B666" s="23">
        <v>814.9570323166879</v>
      </c>
      <c r="C666" s="23">
        <v>-801.9570323166879</v>
      </c>
    </row>
    <row r="667" spans="1:3">
      <c r="A667" s="23">
        <v>643</v>
      </c>
      <c r="B667" s="23">
        <v>824.86170486804144</v>
      </c>
      <c r="C667" s="23">
        <v>-776.86170486804144</v>
      </c>
    </row>
    <row r="668" spans="1:3">
      <c r="A668" s="23">
        <v>644</v>
      </c>
      <c r="B668" s="23">
        <v>826.84955363489257</v>
      </c>
      <c r="C668" s="23">
        <v>-771.84955363489257</v>
      </c>
    </row>
    <row r="669" spans="1:3">
      <c r="A669" s="23">
        <v>645</v>
      </c>
      <c r="B669" s="23">
        <v>830.77339424424201</v>
      </c>
      <c r="C669" s="23">
        <v>-774.77339424424201</v>
      </c>
    </row>
    <row r="670" spans="1:3">
      <c r="A670" s="23">
        <v>646</v>
      </c>
      <c r="B670" s="23">
        <v>834.33423638312308</v>
      </c>
      <c r="C670" s="23">
        <v>-777.33423638312308</v>
      </c>
    </row>
    <row r="671" spans="1:3">
      <c r="A671" s="23">
        <v>647</v>
      </c>
      <c r="B671" s="23">
        <v>837.96422108780757</v>
      </c>
      <c r="C671" s="23">
        <v>-779.96422108780757</v>
      </c>
    </row>
    <row r="672" spans="1:3">
      <c r="A672" s="23">
        <v>648</v>
      </c>
      <c r="B672" s="23">
        <v>840.17678319352012</v>
      </c>
      <c r="C672" s="23">
        <v>-782.17678319352012</v>
      </c>
    </row>
    <row r="673" spans="1:3">
      <c r="A673" s="23">
        <v>649</v>
      </c>
      <c r="B673" s="23">
        <v>847.55775209304534</v>
      </c>
      <c r="C673" s="23">
        <v>-789.55775209304534</v>
      </c>
    </row>
    <row r="674" spans="1:3">
      <c r="A674" s="23">
        <v>650</v>
      </c>
      <c r="B674" s="23">
        <v>882.00803550464684</v>
      </c>
      <c r="C674" s="23">
        <v>-813.00803550464684</v>
      </c>
    </row>
    <row r="675" spans="1:3">
      <c r="A675" s="23">
        <v>651</v>
      </c>
      <c r="B675" s="23">
        <v>938.0135138054942</v>
      </c>
      <c r="C675" s="23">
        <v>-802.0135138054942</v>
      </c>
    </row>
    <row r="676" spans="1:3">
      <c r="A676" s="23">
        <v>652</v>
      </c>
      <c r="B676" s="23">
        <v>1016.7150393313455</v>
      </c>
      <c r="C676" s="23">
        <v>-842.71503933134545</v>
      </c>
    </row>
    <row r="677" spans="1:3">
      <c r="A677" s="23">
        <v>653</v>
      </c>
      <c r="B677" s="23">
        <v>1072.5995181420367</v>
      </c>
      <c r="C677" s="23">
        <v>-868.59951814203669</v>
      </c>
    </row>
    <row r="678" spans="1:3">
      <c r="A678" s="23">
        <v>654</v>
      </c>
      <c r="B678" s="23">
        <v>1143.0730783372696</v>
      </c>
      <c r="C678" s="23">
        <v>-916.07307833726964</v>
      </c>
    </row>
    <row r="679" spans="1:3">
      <c r="A679" s="23">
        <v>655</v>
      </c>
      <c r="B679" s="23">
        <v>1201.8442592702575</v>
      </c>
      <c r="C679" s="23">
        <v>-956.84425927025745</v>
      </c>
    </row>
    <row r="680" spans="1:3">
      <c r="A680" s="23">
        <v>656</v>
      </c>
      <c r="B680" s="23">
        <v>831.48210554372804</v>
      </c>
      <c r="C680" s="23">
        <v>-804.48210554372804</v>
      </c>
    </row>
    <row r="681" spans="1:3">
      <c r="A681" s="23">
        <v>657</v>
      </c>
      <c r="B681" s="23">
        <v>1083.800613802206</v>
      </c>
      <c r="C681" s="23">
        <v>-531.80061380220604</v>
      </c>
    </row>
    <row r="682" spans="1:3">
      <c r="A682" s="23">
        <v>658</v>
      </c>
      <c r="B682" s="23">
        <v>1580.9529475709317</v>
      </c>
      <c r="C682" s="23">
        <v>-205.95294757093166</v>
      </c>
    </row>
    <row r="683" spans="1:3">
      <c r="A683" s="23">
        <v>659</v>
      </c>
      <c r="B683" s="23">
        <v>1895.2059091479086</v>
      </c>
      <c r="C683" s="23">
        <v>-132.20590914790864</v>
      </c>
    </row>
    <row r="684" spans="1:3">
      <c r="A684" s="23">
        <v>660</v>
      </c>
      <c r="B684" s="23">
        <v>2363.6640781081751</v>
      </c>
      <c r="C684" s="23">
        <v>-189.66407810817509</v>
      </c>
    </row>
    <row r="685" spans="1:3">
      <c r="A685" s="23">
        <v>661</v>
      </c>
      <c r="B685" s="23">
        <v>2894.4369844988601</v>
      </c>
      <c r="C685" s="23">
        <v>-314.43698449886006</v>
      </c>
    </row>
    <row r="686" spans="1:3">
      <c r="A686" s="23">
        <v>662</v>
      </c>
      <c r="B686" s="23">
        <v>3372.8516829348332</v>
      </c>
      <c r="C686" s="23">
        <v>-164.85168293483321</v>
      </c>
    </row>
    <row r="687" spans="1:3">
      <c r="A687" s="23">
        <v>663</v>
      </c>
      <c r="B687" s="23">
        <v>3941.8777138563128</v>
      </c>
      <c r="C687" s="23">
        <v>-287.87771385631277</v>
      </c>
    </row>
    <row r="688" spans="1:3">
      <c r="A688" s="23">
        <v>664</v>
      </c>
      <c r="B688" s="23">
        <v>4921.0228738413434</v>
      </c>
      <c r="C688" s="23">
        <v>-859.02287384134343</v>
      </c>
    </row>
    <row r="689" spans="1:3">
      <c r="A689" s="23">
        <v>665</v>
      </c>
      <c r="B689" s="23">
        <v>6852.6760203355998</v>
      </c>
      <c r="C689" s="23">
        <v>-1820.6760203355998</v>
      </c>
    </row>
    <row r="690" spans="1:3">
      <c r="A690" s="23">
        <v>666</v>
      </c>
      <c r="B690" s="23">
        <v>9535.321145304737</v>
      </c>
      <c r="C690" s="23">
        <v>-3071.321145304737</v>
      </c>
    </row>
    <row r="691" spans="1:3">
      <c r="A691" s="23">
        <v>667</v>
      </c>
      <c r="B691" s="23">
        <v>10767.286097150321</v>
      </c>
      <c r="C691" s="23">
        <v>-2215.2860971503214</v>
      </c>
    </row>
    <row r="692" spans="1:3">
      <c r="A692" s="23">
        <v>668</v>
      </c>
      <c r="B692" s="23">
        <v>11509.289542070746</v>
      </c>
      <c r="C692" s="23">
        <v>-1257.2895420707464</v>
      </c>
    </row>
    <row r="693" spans="1:3">
      <c r="A693" s="23">
        <v>669</v>
      </c>
      <c r="B693" s="23">
        <v>12130.760209154192</v>
      </c>
      <c r="C693" s="23">
        <v>-1424.7602091541921</v>
      </c>
    </row>
    <row r="694" spans="1:3">
      <c r="A694" s="23">
        <v>670</v>
      </c>
      <c r="B694" s="23">
        <v>809.90962501303125</v>
      </c>
      <c r="C694" s="23">
        <v>-809.90962501303125</v>
      </c>
    </row>
    <row r="695" spans="1:3">
      <c r="A695" s="23">
        <v>671</v>
      </c>
      <c r="B695" s="23">
        <v>810.06519578608925</v>
      </c>
      <c r="C695" s="23">
        <v>-809.06519578608925</v>
      </c>
    </row>
    <row r="696" spans="1:3">
      <c r="A696" s="23">
        <v>672</v>
      </c>
      <c r="B696" s="23">
        <v>901.38523957108202</v>
      </c>
      <c r="C696" s="23">
        <v>-675.38523957108202</v>
      </c>
    </row>
    <row r="697" spans="1:3">
      <c r="A697" s="23">
        <v>673</v>
      </c>
      <c r="B697" s="23">
        <v>1065.961831824899</v>
      </c>
      <c r="C697" s="23">
        <v>-243.96183182489904</v>
      </c>
    </row>
    <row r="698" spans="1:3">
      <c r="A698" s="23">
        <v>674</v>
      </c>
      <c r="B698" s="23">
        <v>1204.2469634319298</v>
      </c>
      <c r="C698" s="23">
        <v>-78.246963431929771</v>
      </c>
    </row>
    <row r="699" spans="1:3">
      <c r="A699" s="23">
        <v>675</v>
      </c>
      <c r="B699" s="23">
        <v>1406.9556807263857</v>
      </c>
      <c r="C699" s="23">
        <v>-73.955680726385708</v>
      </c>
    </row>
    <row r="700" spans="1:3">
      <c r="A700" s="23">
        <v>676</v>
      </c>
      <c r="B700" s="23">
        <v>1824.9916335744388</v>
      </c>
      <c r="C700" s="23">
        <v>-171.99163357443877</v>
      </c>
    </row>
    <row r="701" spans="1:3">
      <c r="A701" s="23">
        <v>677</v>
      </c>
      <c r="B701" s="23">
        <v>2153.29782165098</v>
      </c>
      <c r="C701" s="23">
        <v>-151.29782165098004</v>
      </c>
    </row>
    <row r="702" spans="1:3">
      <c r="A702" s="23">
        <v>678</v>
      </c>
      <c r="B702" s="23">
        <v>2392.5656706140444</v>
      </c>
      <c r="C702" s="23">
        <v>-170.56567061404439</v>
      </c>
    </row>
    <row r="703" spans="1:3">
      <c r="A703" s="23">
        <v>679</v>
      </c>
      <c r="B703" s="23">
        <v>2755.9098539115175</v>
      </c>
      <c r="C703" s="23">
        <v>-287.90985391151753</v>
      </c>
    </row>
    <row r="704" spans="1:3">
      <c r="A704" s="23">
        <v>680</v>
      </c>
      <c r="B704" s="23">
        <v>3786.0476561766404</v>
      </c>
      <c r="C704" s="23">
        <v>-891.04765617664043</v>
      </c>
    </row>
    <row r="705" spans="1:3">
      <c r="A705" s="23">
        <v>681</v>
      </c>
      <c r="B705" s="23">
        <v>5149.6946245950194</v>
      </c>
      <c r="C705" s="23">
        <v>-1626.6946245950194</v>
      </c>
    </row>
    <row r="706" spans="1:3">
      <c r="A706" s="23">
        <v>682</v>
      </c>
      <c r="B706" s="23">
        <v>6268.1620546741324</v>
      </c>
      <c r="C706" s="23">
        <v>-1899.1620546741324</v>
      </c>
    </row>
    <row r="707" spans="1:3">
      <c r="A707" s="23">
        <v>683</v>
      </c>
      <c r="B707" s="23">
        <v>6732.7136686665008</v>
      </c>
      <c r="C707" s="23">
        <v>-1708.7136686665008</v>
      </c>
    </row>
    <row r="708" spans="1:3">
      <c r="A708" s="23">
        <v>684</v>
      </c>
      <c r="B708" s="23">
        <v>7152.1151871891734</v>
      </c>
      <c r="C708" s="23">
        <v>-1843.1151871891734</v>
      </c>
    </row>
    <row r="709" spans="1:3">
      <c r="A709" s="23">
        <v>685</v>
      </c>
      <c r="B709" s="23">
        <v>7729.9223239676994</v>
      </c>
      <c r="C709" s="23">
        <v>-2219.9223239676994</v>
      </c>
    </row>
    <row r="710" spans="1:3">
      <c r="A710" s="23">
        <v>686</v>
      </c>
      <c r="B710" s="23">
        <v>812.69261328662276</v>
      </c>
      <c r="C710" s="23">
        <v>-811.69261328662276</v>
      </c>
    </row>
    <row r="711" spans="1:3">
      <c r="A711" s="23">
        <v>687</v>
      </c>
      <c r="B711" s="23">
        <v>829.35597164526996</v>
      </c>
      <c r="C711" s="23">
        <v>-785.35597164526996</v>
      </c>
    </row>
    <row r="712" spans="1:3">
      <c r="A712" s="23">
        <v>688</v>
      </c>
      <c r="B712" s="23">
        <v>844.63647868784687</v>
      </c>
      <c r="C712" s="23">
        <v>-769.63647868784687</v>
      </c>
    </row>
    <row r="713" spans="1:3">
      <c r="A713" s="23">
        <v>689</v>
      </c>
      <c r="B713" s="23">
        <v>860.0898421449325</v>
      </c>
      <c r="C713" s="23">
        <v>-767.0898421449325</v>
      </c>
    </row>
    <row r="714" spans="1:3">
      <c r="A714" s="23">
        <v>690</v>
      </c>
      <c r="B714" s="23">
        <v>924.70356988831747</v>
      </c>
      <c r="C714" s="23">
        <v>-808.70356988831747</v>
      </c>
    </row>
    <row r="715" spans="1:3">
      <c r="A715" s="23">
        <v>691</v>
      </c>
      <c r="B715" s="23">
        <v>987.07016424308824</v>
      </c>
      <c r="C715" s="23">
        <v>-773.07016424308824</v>
      </c>
    </row>
    <row r="716" spans="1:3">
      <c r="A716" s="23">
        <v>692</v>
      </c>
      <c r="B716" s="23">
        <v>1083.8351850851079</v>
      </c>
      <c r="C716" s="23">
        <v>-733.83518508510792</v>
      </c>
    </row>
    <row r="717" spans="1:3">
      <c r="A717" s="23">
        <v>693</v>
      </c>
      <c r="B717" s="23">
        <v>1232.6991292600762</v>
      </c>
      <c r="C717" s="23">
        <v>-775.69912926007623</v>
      </c>
    </row>
    <row r="718" spans="1:3">
      <c r="A718" s="23">
        <v>694</v>
      </c>
      <c r="B718" s="23">
        <v>1636.8719976645248</v>
      </c>
      <c r="C718" s="23">
        <v>-901.87199766452477</v>
      </c>
    </row>
    <row r="719" spans="1:3">
      <c r="A719" s="23">
        <v>695</v>
      </c>
      <c r="B719" s="23">
        <v>2284.9452669408729</v>
      </c>
      <c r="C719" s="23">
        <v>-946.9452669408729</v>
      </c>
    </row>
    <row r="720" spans="1:3">
      <c r="A720" s="23">
        <v>696</v>
      </c>
      <c r="B720" s="23">
        <v>2901.4722405693678</v>
      </c>
      <c r="C720" s="23">
        <v>-877.47224056936784</v>
      </c>
    </row>
    <row r="721" spans="1:3">
      <c r="A721" s="23">
        <v>697</v>
      </c>
      <c r="B721" s="23">
        <v>3089.0905928772063</v>
      </c>
      <c r="C721" s="23">
        <v>-789.09059287720629</v>
      </c>
    </row>
    <row r="722" spans="1:3">
      <c r="A722" s="23">
        <v>698</v>
      </c>
      <c r="B722" s="23">
        <v>3259.924587336242</v>
      </c>
      <c r="C722" s="23">
        <v>-583.92458733624198</v>
      </c>
    </row>
    <row r="723" spans="1:3">
      <c r="A723" s="23">
        <v>699</v>
      </c>
      <c r="B723" s="23">
        <v>3434.6824224046268</v>
      </c>
      <c r="C723" s="23">
        <v>-772.68242240462678</v>
      </c>
    </row>
    <row r="724" spans="1:3">
      <c r="A724" s="23">
        <v>700</v>
      </c>
      <c r="B724" s="23">
        <v>809.90962501303125</v>
      </c>
      <c r="C724" s="23">
        <v>-809.90962501303125</v>
      </c>
    </row>
    <row r="725" spans="1:3">
      <c r="A725" s="23">
        <v>701</v>
      </c>
      <c r="B725" s="23">
        <v>833.24524097171775</v>
      </c>
      <c r="C725" s="23">
        <v>-808.24524097171775</v>
      </c>
    </row>
    <row r="726" spans="1:3">
      <c r="A726" s="23">
        <v>702</v>
      </c>
      <c r="B726" s="23">
        <v>930.42511720855839</v>
      </c>
      <c r="C726" s="23">
        <v>-614.42511720855839</v>
      </c>
    </row>
    <row r="727" spans="1:3">
      <c r="A727" s="23">
        <v>703</v>
      </c>
      <c r="B727" s="23">
        <v>1132.8572642398003</v>
      </c>
      <c r="C727" s="23">
        <v>-538.85726423980032</v>
      </c>
    </row>
    <row r="728" spans="1:3">
      <c r="A728" s="23">
        <v>704</v>
      </c>
      <c r="B728" s="23">
        <v>1358.2447431178091</v>
      </c>
      <c r="C728" s="23">
        <v>-565.24474311780909</v>
      </c>
    </row>
    <row r="729" spans="1:3">
      <c r="A729" s="23">
        <v>705</v>
      </c>
      <c r="B729" s="23">
        <v>1795.5196149006904</v>
      </c>
      <c r="C729" s="23">
        <v>-852.51961490069039</v>
      </c>
    </row>
    <row r="730" spans="1:3">
      <c r="A730" s="23">
        <v>706</v>
      </c>
      <c r="B730" s="23">
        <v>2205.4140306253798</v>
      </c>
      <c r="C730" s="23">
        <v>-1073.4140306253798</v>
      </c>
    </row>
    <row r="731" spans="1:3">
      <c r="A731" s="23">
        <v>707</v>
      </c>
      <c r="B731" s="23">
        <v>3042.7132168644985</v>
      </c>
      <c r="C731" s="23">
        <v>-1704.7132168644985</v>
      </c>
    </row>
    <row r="732" spans="1:3">
      <c r="A732" s="23">
        <v>708</v>
      </c>
      <c r="B732" s="23">
        <v>4921.6278712921239</v>
      </c>
      <c r="C732" s="23">
        <v>-2829.6278712921239</v>
      </c>
    </row>
    <row r="733" spans="1:3">
      <c r="A733" s="23">
        <v>709</v>
      </c>
      <c r="B733" s="23">
        <v>7926.9094939419147</v>
      </c>
      <c r="C733" s="23">
        <v>-4422.9094939419147</v>
      </c>
    </row>
    <row r="734" spans="1:3">
      <c r="A734" s="23">
        <v>710</v>
      </c>
      <c r="B734" s="23">
        <v>9805.997004784047</v>
      </c>
      <c r="C734" s="23">
        <v>-4560.997004784047</v>
      </c>
    </row>
    <row r="735" spans="1:3">
      <c r="A735" s="23">
        <v>711</v>
      </c>
      <c r="B735" s="23">
        <v>11045.41206809496</v>
      </c>
      <c r="C735" s="23">
        <v>-4608.41206809496</v>
      </c>
    </row>
    <row r="736" spans="1:3">
      <c r="A736" s="23">
        <v>712</v>
      </c>
      <c r="B736" s="23">
        <v>11481.701658315142</v>
      </c>
      <c r="C736" s="23">
        <v>-4462.7016583151417</v>
      </c>
    </row>
    <row r="737" spans="1:3">
      <c r="A737" s="23">
        <v>713</v>
      </c>
      <c r="B737" s="23">
        <v>11807.881712493225</v>
      </c>
      <c r="C737" s="23">
        <v>-4491.8817124932248</v>
      </c>
    </row>
    <row r="738" spans="1:3">
      <c r="A738" s="23">
        <v>714</v>
      </c>
      <c r="B738" s="23">
        <v>12185.296407931713</v>
      </c>
      <c r="C738" s="23">
        <v>-4691.2964079317135</v>
      </c>
    </row>
    <row r="739" spans="1:3">
      <c r="A739" s="23">
        <v>715</v>
      </c>
      <c r="B739" s="23">
        <v>811.98390198713673</v>
      </c>
      <c r="C739" s="23">
        <v>-811.98390198713673</v>
      </c>
    </row>
    <row r="740" spans="1:3">
      <c r="A740" s="23">
        <v>716</v>
      </c>
      <c r="B740" s="23">
        <v>819.55501294262172</v>
      </c>
      <c r="C740" s="23">
        <v>-812.55501294262172</v>
      </c>
    </row>
    <row r="741" spans="1:3">
      <c r="A741" s="23">
        <v>717</v>
      </c>
      <c r="B741" s="23">
        <v>825.50127360172394</v>
      </c>
      <c r="C741" s="23">
        <v>-809.50127360172394</v>
      </c>
    </row>
    <row r="742" spans="1:3">
      <c r="A742" s="23">
        <v>718</v>
      </c>
      <c r="B742" s="23">
        <v>835.59608820903725</v>
      </c>
      <c r="C742" s="23">
        <v>-815.59608820903725</v>
      </c>
    </row>
    <row r="743" spans="1:3">
      <c r="A743" s="23">
        <v>719</v>
      </c>
      <c r="B743" s="23">
        <v>857.01299796667604</v>
      </c>
      <c r="C743" s="23">
        <v>-831.01299796667604</v>
      </c>
    </row>
    <row r="744" spans="1:3">
      <c r="A744" s="23">
        <v>720</v>
      </c>
      <c r="B744" s="23">
        <v>876.30377382585687</v>
      </c>
      <c r="C744" s="23">
        <v>-839.30377382585687</v>
      </c>
    </row>
    <row r="745" spans="1:3">
      <c r="A745" s="23">
        <v>721</v>
      </c>
      <c r="B745" s="23">
        <v>912.70733472140762</v>
      </c>
      <c r="C745" s="23">
        <v>-862.70733472140762</v>
      </c>
    </row>
    <row r="746" spans="1:3">
      <c r="A746" s="23">
        <v>722</v>
      </c>
      <c r="B746" s="23">
        <v>1039.7567993853668</v>
      </c>
      <c r="C746" s="23">
        <v>-952.75679938536678</v>
      </c>
    </row>
    <row r="747" spans="1:3">
      <c r="A747" s="23">
        <v>723</v>
      </c>
      <c r="B747" s="23">
        <v>1385.5906278930993</v>
      </c>
      <c r="C747" s="23">
        <v>-1170.5906278930993</v>
      </c>
    </row>
    <row r="748" spans="1:3">
      <c r="A748" s="23">
        <v>724</v>
      </c>
      <c r="B748" s="23">
        <v>1577.5303905636576</v>
      </c>
      <c r="C748" s="23">
        <v>-1139.5303905636576</v>
      </c>
    </row>
    <row r="749" spans="1:3">
      <c r="A749" s="23">
        <v>725</v>
      </c>
      <c r="B749" s="23">
        <v>1707.2245583696015</v>
      </c>
      <c r="C749" s="23">
        <v>-1111.2245583696015</v>
      </c>
    </row>
    <row r="750" spans="1:3">
      <c r="A750" s="23">
        <v>726</v>
      </c>
      <c r="B750" s="23">
        <v>1750.1275204506826</v>
      </c>
      <c r="C750" s="23">
        <v>-1079.1275204506826</v>
      </c>
    </row>
    <row r="751" spans="1:3">
      <c r="A751" s="23">
        <v>727</v>
      </c>
      <c r="B751" s="23">
        <v>1783.2468094705664</v>
      </c>
      <c r="C751" s="23">
        <v>-1083.2468094705664</v>
      </c>
    </row>
    <row r="752" spans="1:3" ht="15.75" thickBot="1">
      <c r="A752" s="24">
        <v>728</v>
      </c>
      <c r="B752" s="24">
        <v>1810.4371234727987</v>
      </c>
      <c r="C752" s="24">
        <v>-1103.4371234727987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F0561-9D5B-4AA0-8F8F-F29516EEC09A}">
  <dimension ref="A1:I679"/>
  <sheetViews>
    <sheetView workbookViewId="0">
      <selection activeCell="M45" sqref="M45"/>
    </sheetView>
  </sheetViews>
  <sheetFormatPr defaultRowHeight="15"/>
  <sheetData>
    <row r="1" spans="1:9">
      <c r="A1" t="s">
        <v>2235</v>
      </c>
    </row>
    <row r="2" spans="1:9" ht="15.75" thickBot="1"/>
    <row r="3" spans="1:9">
      <c r="A3" s="26" t="s">
        <v>2236</v>
      </c>
      <c r="B3" s="26"/>
    </row>
    <row r="4" spans="1:9">
      <c r="A4" s="23" t="s">
        <v>2237</v>
      </c>
      <c r="B4" s="23">
        <v>0.90329845493402139</v>
      </c>
    </row>
    <row r="5" spans="1:9">
      <c r="A5" s="23" t="s">
        <v>2238</v>
      </c>
      <c r="B5" s="23">
        <v>0.81594809868619034</v>
      </c>
    </row>
    <row r="6" spans="1:9">
      <c r="A6" s="23" t="s">
        <v>2239</v>
      </c>
      <c r="B6" s="23">
        <v>0.81566624278831312</v>
      </c>
    </row>
    <row r="7" spans="1:9">
      <c r="A7" s="23" t="s">
        <v>2234</v>
      </c>
      <c r="B7" s="23">
        <v>3851.6241719704303</v>
      </c>
    </row>
    <row r="8" spans="1:9" ht="15.75" thickBot="1">
      <c r="A8" s="24" t="s">
        <v>2240</v>
      </c>
      <c r="B8" s="24">
        <v>655</v>
      </c>
    </row>
    <row r="10" spans="1:9" ht="15.75" thickBot="1">
      <c r="A10" t="s">
        <v>2241</v>
      </c>
    </row>
    <row r="11" spans="1:9">
      <c r="A11" s="25"/>
      <c r="B11" s="25" t="s">
        <v>2245</v>
      </c>
      <c r="C11" s="25" t="s">
        <v>2246</v>
      </c>
      <c r="D11" s="25" t="s">
        <v>2247</v>
      </c>
      <c r="E11" s="25" t="s">
        <v>2248</v>
      </c>
      <c r="F11" s="25" t="s">
        <v>2249</v>
      </c>
    </row>
    <row r="12" spans="1:9">
      <c r="A12" s="23" t="s">
        <v>2242</v>
      </c>
      <c r="B12" s="23">
        <v>1</v>
      </c>
      <c r="C12" s="23">
        <v>42946048972.542702</v>
      </c>
      <c r="D12" s="23">
        <v>42946048972.542702</v>
      </c>
      <c r="E12" s="23">
        <v>2894.9122754979353</v>
      </c>
      <c r="F12" s="23">
        <v>3.4781405640754523E-242</v>
      </c>
    </row>
    <row r="13" spans="1:9">
      <c r="A13" s="23" t="s">
        <v>2243</v>
      </c>
      <c r="B13" s="23">
        <v>653</v>
      </c>
      <c r="C13" s="23">
        <v>9687260721.6558075</v>
      </c>
      <c r="D13" s="23">
        <v>14835008.762106903</v>
      </c>
      <c r="E13" s="23"/>
      <c r="F13" s="23"/>
    </row>
    <row r="14" spans="1:9" ht="15.75" thickBot="1">
      <c r="A14" s="24" t="s">
        <v>2070</v>
      </c>
      <c r="B14" s="24">
        <v>654</v>
      </c>
      <c r="C14" s="24">
        <v>52633309694.198509</v>
      </c>
      <c r="D14" s="24"/>
      <c r="E14" s="24"/>
      <c r="F14" s="24"/>
    </row>
    <row r="15" spans="1:9" ht="15.75" thickBot="1"/>
    <row r="16" spans="1:9">
      <c r="A16" s="25"/>
      <c r="B16" s="25" t="s">
        <v>2250</v>
      </c>
      <c r="C16" s="25" t="s">
        <v>2234</v>
      </c>
      <c r="D16" s="25" t="s">
        <v>2251</v>
      </c>
      <c r="E16" s="25" t="s">
        <v>2252</v>
      </c>
      <c r="F16" s="25" t="s">
        <v>2253</v>
      </c>
      <c r="G16" s="25" t="s">
        <v>2254</v>
      </c>
      <c r="H16" s="25" t="s">
        <v>2255</v>
      </c>
      <c r="I16" s="25" t="s">
        <v>2256</v>
      </c>
    </row>
    <row r="17" spans="1:9">
      <c r="A17" s="23" t="s">
        <v>2244</v>
      </c>
      <c r="B17" s="23">
        <v>938.92792922754143</v>
      </c>
      <c r="C17" s="23">
        <v>172.58980973281371</v>
      </c>
      <c r="D17" s="23">
        <v>5.4402280799839566</v>
      </c>
      <c r="E17" s="23">
        <v>7.5316644564871321E-8</v>
      </c>
      <c r="F17" s="23">
        <v>600.02997583150068</v>
      </c>
      <c r="G17" s="23">
        <v>1277.8258826235822</v>
      </c>
      <c r="H17" s="23">
        <v>600.02997583150068</v>
      </c>
      <c r="I17" s="23">
        <v>1277.8258826235822</v>
      </c>
    </row>
    <row r="18" spans="1:9" ht="15.75" thickBot="1">
      <c r="A18" s="24" t="s">
        <v>2003</v>
      </c>
      <c r="B18" s="24">
        <v>1.7308760478222978E-2</v>
      </c>
      <c r="C18" s="24">
        <v>3.216979283737877E-4</v>
      </c>
      <c r="D18" s="24">
        <v>53.804388998463054</v>
      </c>
      <c r="E18" s="24">
        <v>3.4781405640766382E-242</v>
      </c>
      <c r="F18" s="24">
        <v>1.6677073302100581E-2</v>
      </c>
      <c r="G18" s="24">
        <v>1.7940447654345375E-2</v>
      </c>
      <c r="H18" s="24">
        <v>1.6677073302100581E-2</v>
      </c>
      <c r="I18" s="24">
        <v>1.7940447654345375E-2</v>
      </c>
    </row>
    <row r="22" spans="1:9">
      <c r="A22" t="s">
        <v>2257</v>
      </c>
    </row>
    <row r="23" spans="1:9" ht="15.75" thickBot="1"/>
    <row r="24" spans="1:9">
      <c r="A24" s="25" t="s">
        <v>2258</v>
      </c>
      <c r="B24" s="25" t="s">
        <v>2597</v>
      </c>
      <c r="C24" s="25" t="s">
        <v>2259</v>
      </c>
    </row>
    <row r="25" spans="1:9">
      <c r="A25" s="23">
        <v>1</v>
      </c>
      <c r="B25" s="23">
        <v>956.21938094528616</v>
      </c>
      <c r="C25" s="23">
        <v>-942.21938094528616</v>
      </c>
    </row>
    <row r="26" spans="1:9">
      <c r="A26" s="23">
        <v>2</v>
      </c>
      <c r="B26" s="23">
        <v>1061.2662482876215</v>
      </c>
      <c r="C26" s="23">
        <v>-789.26624828762147</v>
      </c>
    </row>
    <row r="27" spans="1:9">
      <c r="A27" s="23">
        <v>3</v>
      </c>
      <c r="B27" s="23">
        <v>1249.6547973326003</v>
      </c>
      <c r="C27" s="23">
        <v>-619.65479733260031</v>
      </c>
    </row>
    <row r="28" spans="1:9">
      <c r="A28" s="23">
        <v>4</v>
      </c>
      <c r="B28" s="23">
        <v>1597.4397216215348</v>
      </c>
      <c r="C28" s="23">
        <v>-647.43972162153477</v>
      </c>
    </row>
    <row r="29" spans="1:9">
      <c r="A29" s="23">
        <v>5</v>
      </c>
      <c r="B29" s="23">
        <v>2457.3043246586958</v>
      </c>
      <c r="C29" s="23">
        <v>-877.3043246586958</v>
      </c>
    </row>
    <row r="30" spans="1:9">
      <c r="A30" s="23">
        <v>6</v>
      </c>
      <c r="B30" s="23">
        <v>3120.8356575913735</v>
      </c>
      <c r="C30" s="23">
        <v>-938.83565759137355</v>
      </c>
    </row>
    <row r="31" spans="1:9">
      <c r="A31" s="23">
        <v>7</v>
      </c>
      <c r="B31" s="23">
        <v>3616.6104839691143</v>
      </c>
      <c r="C31" s="23">
        <v>-1076.6104839691143</v>
      </c>
    </row>
    <row r="32" spans="1:9">
      <c r="A32" s="23">
        <v>8</v>
      </c>
      <c r="B32" s="23">
        <v>4267.1429377826462</v>
      </c>
      <c r="C32" s="23">
        <v>-1300.1429377826462</v>
      </c>
    </row>
    <row r="33" spans="1:3">
      <c r="A33" s="23">
        <v>9</v>
      </c>
      <c r="B33" s="23">
        <v>5257.8790787956514</v>
      </c>
      <c r="C33" s="23">
        <v>-1679.8790787956514</v>
      </c>
    </row>
    <row r="34" spans="1:3">
      <c r="A34" s="23">
        <v>10</v>
      </c>
      <c r="B34" s="23">
        <v>7191.3022417341144</v>
      </c>
      <c r="C34" s="23">
        <v>-2364.3022417341144</v>
      </c>
    </row>
    <row r="35" spans="1:3">
      <c r="A35" s="23">
        <v>11</v>
      </c>
      <c r="B35" s="23">
        <v>8894.7092866774728</v>
      </c>
      <c r="C35" s="23">
        <v>-1206.7092866774728</v>
      </c>
    </row>
    <row r="36" spans="1:3">
      <c r="A36" s="23">
        <v>12</v>
      </c>
      <c r="B36" s="23">
        <v>9476.5086526319828</v>
      </c>
      <c r="C36" s="23">
        <v>452.49134736801716</v>
      </c>
    </row>
    <row r="37" spans="1:3">
      <c r="A37" s="23">
        <v>13</v>
      </c>
      <c r="B37" s="23">
        <v>9859.6553745779238</v>
      </c>
      <c r="C37" s="23">
        <v>694.34462542207621</v>
      </c>
    </row>
    <row r="38" spans="1:3">
      <c r="A38" s="23">
        <v>14</v>
      </c>
      <c r="B38" s="23">
        <v>10055.573234430933</v>
      </c>
      <c r="C38" s="23">
        <v>798.42676556906736</v>
      </c>
    </row>
    <row r="39" spans="1:3">
      <c r="A39" s="23">
        <v>15</v>
      </c>
      <c r="B39" s="23">
        <v>941.22999437114504</v>
      </c>
      <c r="C39" s="23">
        <v>-939.22999437114504</v>
      </c>
    </row>
    <row r="40" spans="1:3">
      <c r="A40" s="23">
        <v>16</v>
      </c>
      <c r="B40" s="23">
        <v>945.03792167635413</v>
      </c>
      <c r="C40" s="23">
        <v>-938.03792167635413</v>
      </c>
    </row>
    <row r="41" spans="1:3">
      <c r="A41" s="23">
        <v>17</v>
      </c>
      <c r="B41" s="23">
        <v>947.04573789182803</v>
      </c>
      <c r="C41" s="23">
        <v>-939.04573789182803</v>
      </c>
    </row>
    <row r="42" spans="1:3">
      <c r="A42" s="23">
        <v>18</v>
      </c>
      <c r="B42" s="23">
        <v>958.52144608888989</v>
      </c>
      <c r="C42" s="23">
        <v>-946.52144608888989</v>
      </c>
    </row>
    <row r="43" spans="1:3">
      <c r="A43" s="23">
        <v>19</v>
      </c>
      <c r="B43" s="23">
        <v>1002.5376239850109</v>
      </c>
      <c r="C43" s="23">
        <v>-981.5376239850109</v>
      </c>
    </row>
    <row r="44" spans="1:3">
      <c r="A44" s="23">
        <v>20</v>
      </c>
      <c r="B44" s="23">
        <v>1044.078649132746</v>
      </c>
      <c r="C44" s="23">
        <v>-1010.078649132746</v>
      </c>
    </row>
    <row r="45" spans="1:3">
      <c r="A45" s="23">
        <v>21</v>
      </c>
      <c r="B45" s="23">
        <v>1089.6353067114289</v>
      </c>
      <c r="C45" s="23">
        <v>-1037.6353067114289</v>
      </c>
    </row>
    <row r="46" spans="1:3">
      <c r="A46" s="23">
        <v>22</v>
      </c>
      <c r="B46" s="23">
        <v>1220.1433607172303</v>
      </c>
      <c r="C46" s="23">
        <v>-1143.1433607172303</v>
      </c>
    </row>
    <row r="47" spans="1:3">
      <c r="A47" s="23">
        <v>23</v>
      </c>
      <c r="B47" s="23">
        <v>1499.8529300453133</v>
      </c>
      <c r="C47" s="23">
        <v>-1384.8529300453133</v>
      </c>
    </row>
    <row r="48" spans="1:3">
      <c r="A48" s="23">
        <v>24</v>
      </c>
      <c r="B48" s="23">
        <v>1747.9393939796835</v>
      </c>
      <c r="C48" s="23">
        <v>-1549.9393939796835</v>
      </c>
    </row>
    <row r="49" spans="1:3">
      <c r="A49" s="23">
        <v>25</v>
      </c>
      <c r="B49" s="23">
        <v>1873.3413636444088</v>
      </c>
      <c r="C49" s="23">
        <v>-1620.3413636444088</v>
      </c>
    </row>
    <row r="50" spans="1:3">
      <c r="A50" s="23">
        <v>26</v>
      </c>
      <c r="B50" s="23">
        <v>1940.1704878508278</v>
      </c>
      <c r="C50" s="23">
        <v>-1661.1704878508278</v>
      </c>
    </row>
    <row r="51" spans="1:3">
      <c r="A51" s="23">
        <v>27</v>
      </c>
      <c r="B51" s="23">
        <v>2021.7466759846927</v>
      </c>
      <c r="C51" s="23">
        <v>-1722.7466759846927</v>
      </c>
    </row>
    <row r="52" spans="1:3">
      <c r="A52" s="23">
        <v>28</v>
      </c>
      <c r="B52" s="23">
        <v>2100.4149923582163</v>
      </c>
      <c r="C52" s="23">
        <v>-1770.4149923582163</v>
      </c>
    </row>
    <row r="53" spans="1:3">
      <c r="A53" s="23">
        <v>29</v>
      </c>
      <c r="B53" s="23">
        <v>938.9452379880197</v>
      </c>
      <c r="C53" s="23">
        <v>-938.9452379880197</v>
      </c>
    </row>
    <row r="54" spans="1:3">
      <c r="A54" s="23">
        <v>30</v>
      </c>
      <c r="B54" s="23">
        <v>938.9452379880197</v>
      </c>
      <c r="C54" s="23">
        <v>-938.9452379880197</v>
      </c>
    </row>
    <row r="55" spans="1:3">
      <c r="A55" s="23">
        <v>31</v>
      </c>
      <c r="B55" s="23">
        <v>961.39470032827489</v>
      </c>
      <c r="C55" s="23">
        <v>-937.39470032827489</v>
      </c>
    </row>
    <row r="56" spans="1:3">
      <c r="A56" s="23">
        <v>32</v>
      </c>
      <c r="B56" s="23">
        <v>1071.3053293649907</v>
      </c>
      <c r="C56" s="23">
        <v>-751.30532936499071</v>
      </c>
    </row>
    <row r="57" spans="1:3">
      <c r="A57" s="23">
        <v>33</v>
      </c>
      <c r="B57" s="23">
        <v>1283.9953781213947</v>
      </c>
      <c r="C57" s="23">
        <v>-377.99537812139465</v>
      </c>
    </row>
    <row r="58" spans="1:3">
      <c r="A58" s="23">
        <v>34</v>
      </c>
      <c r="B58" s="23">
        <v>2313.2262024379679</v>
      </c>
      <c r="C58" s="23">
        <v>-668.22620243796791</v>
      </c>
    </row>
    <row r="59" spans="1:3">
      <c r="A59" s="23">
        <v>35</v>
      </c>
      <c r="B59" s="23">
        <v>3952.5215985699879</v>
      </c>
      <c r="C59" s="23">
        <v>-257.52159856998787</v>
      </c>
    </row>
    <row r="60" spans="1:3">
      <c r="A60" s="23">
        <v>36</v>
      </c>
      <c r="B60" s="23">
        <v>4432.9781719245011</v>
      </c>
      <c r="C60" s="23">
        <v>598.02182807549889</v>
      </c>
    </row>
    <row r="61" spans="1:3">
      <c r="A61" s="23">
        <v>37</v>
      </c>
      <c r="B61" s="23">
        <v>4721.0824900845228</v>
      </c>
      <c r="C61" s="23">
        <v>932.91750991547724</v>
      </c>
    </row>
    <row r="62" spans="1:3">
      <c r="A62" s="23">
        <v>38</v>
      </c>
      <c r="B62" s="23">
        <v>5196.2252739722217</v>
      </c>
      <c r="C62" s="23">
        <v>782.77472602777834</v>
      </c>
    </row>
    <row r="63" spans="1:3">
      <c r="A63" s="23">
        <v>39</v>
      </c>
      <c r="B63" s="23">
        <v>6599.6888085884539</v>
      </c>
      <c r="C63" s="23">
        <v>40.311191411546133</v>
      </c>
    </row>
    <row r="64" spans="1:3">
      <c r="A64" s="23">
        <v>40</v>
      </c>
      <c r="B64" s="23">
        <v>10005.758621774607</v>
      </c>
      <c r="C64" s="23">
        <v>-1126.7586217746066</v>
      </c>
    </row>
    <row r="65" spans="1:3">
      <c r="A65" s="23">
        <v>41</v>
      </c>
      <c r="B65" s="23">
        <v>14068.938217756015</v>
      </c>
      <c r="C65" s="23">
        <v>-948.93821775601464</v>
      </c>
    </row>
    <row r="66" spans="1:3">
      <c r="A66" s="23">
        <v>42</v>
      </c>
      <c r="B66" s="23">
        <v>15084.200872366662</v>
      </c>
      <c r="C66" s="23">
        <v>895.79912763333778</v>
      </c>
    </row>
    <row r="67" spans="1:3">
      <c r="A67" s="23">
        <v>43</v>
      </c>
      <c r="B67" s="23">
        <v>15509.632896160903</v>
      </c>
      <c r="C67" s="23">
        <v>1457.3671038390967</v>
      </c>
    </row>
    <row r="68" spans="1:3">
      <c r="A68" s="23">
        <v>44</v>
      </c>
      <c r="B68" s="23">
        <v>15827.387121020121</v>
      </c>
      <c r="C68" s="23">
        <v>1448.6128789798786</v>
      </c>
    </row>
    <row r="69" spans="1:3">
      <c r="A69" s="23">
        <v>45</v>
      </c>
      <c r="B69" s="23">
        <v>948.69007013725923</v>
      </c>
      <c r="C69" s="23">
        <v>-940.69007013725923</v>
      </c>
    </row>
    <row r="70" spans="1:3">
      <c r="A70" s="23">
        <v>46</v>
      </c>
      <c r="B70" s="23">
        <v>995.71797235659096</v>
      </c>
      <c r="C70" s="23">
        <v>-934.71797235659096</v>
      </c>
    </row>
    <row r="71" spans="1:3">
      <c r="A71" s="23">
        <v>47</v>
      </c>
      <c r="B71" s="23">
        <v>1064.4683689760927</v>
      </c>
      <c r="C71" s="23">
        <v>-931.46836897609273</v>
      </c>
    </row>
    <row r="72" spans="1:3">
      <c r="A72" s="23">
        <v>48</v>
      </c>
      <c r="B72" s="23">
        <v>1298.5520456835802</v>
      </c>
      <c r="C72" s="23">
        <v>-1028.5520456835802</v>
      </c>
    </row>
    <row r="73" spans="1:3">
      <c r="A73" s="23">
        <v>49</v>
      </c>
      <c r="B73" s="23">
        <v>1674.7406459172785</v>
      </c>
      <c r="C73" s="23">
        <v>-1221.7406459172785</v>
      </c>
    </row>
    <row r="74" spans="1:3">
      <c r="A74" s="23">
        <v>50</v>
      </c>
      <c r="B74" s="23">
        <v>1998.639480746265</v>
      </c>
      <c r="C74" s="23">
        <v>-1201.639480746265</v>
      </c>
    </row>
    <row r="75" spans="1:3">
      <c r="A75" s="23">
        <v>51</v>
      </c>
      <c r="B75" s="23">
        <v>2387.6192549733701</v>
      </c>
      <c r="C75" s="23">
        <v>-1018.6192549733701</v>
      </c>
    </row>
    <row r="76" spans="1:3">
      <c r="A76" s="23">
        <v>52</v>
      </c>
      <c r="B76" s="23">
        <v>2880.7977672793772</v>
      </c>
      <c r="C76" s="23">
        <v>-955.79776727937724</v>
      </c>
    </row>
    <row r="77" spans="1:3">
      <c r="A77" s="23">
        <v>53</v>
      </c>
      <c r="B77" s="23">
        <v>3662.6171693202309</v>
      </c>
      <c r="C77" s="23">
        <v>-1160.6171693202309</v>
      </c>
    </row>
    <row r="78" spans="1:3">
      <c r="A78" s="23">
        <v>54</v>
      </c>
      <c r="B78" s="23">
        <v>4835.7876457737057</v>
      </c>
      <c r="C78" s="23">
        <v>-1159.7876457737057</v>
      </c>
    </row>
    <row r="79" spans="1:3">
      <c r="A79" s="23">
        <v>55</v>
      </c>
      <c r="B79" s="23">
        <v>6049.6510181114836</v>
      </c>
      <c r="C79" s="23">
        <v>-1181.6510181114836</v>
      </c>
    </row>
    <row r="80" spans="1:3">
      <c r="A80" s="23">
        <v>56</v>
      </c>
      <c r="B80" s="23">
        <v>6519.5319388138032</v>
      </c>
      <c r="C80" s="23">
        <v>-1276.5319388138032</v>
      </c>
    </row>
    <row r="81" spans="1:3">
      <c r="A81" s="23">
        <v>57</v>
      </c>
      <c r="B81" s="23">
        <v>6657.7077737114569</v>
      </c>
      <c r="C81" s="23">
        <v>-1031.7077737114569</v>
      </c>
    </row>
    <row r="82" spans="1:3">
      <c r="A82" s="23">
        <v>58</v>
      </c>
      <c r="B82" s="23">
        <v>6737.3280719112827</v>
      </c>
      <c r="C82" s="23">
        <v>-1012.3280719112827</v>
      </c>
    </row>
    <row r="83" spans="1:3">
      <c r="A83" s="23">
        <v>59</v>
      </c>
      <c r="B83" s="23">
        <v>938.97985550897613</v>
      </c>
      <c r="C83" s="23">
        <v>-938.97985550897613</v>
      </c>
    </row>
    <row r="84" spans="1:3">
      <c r="A84" s="23">
        <v>60</v>
      </c>
      <c r="B84" s="23">
        <v>939.41257452093168</v>
      </c>
      <c r="C84" s="23">
        <v>-939.41257452093168</v>
      </c>
    </row>
    <row r="85" spans="1:3">
      <c r="A85" s="23">
        <v>61</v>
      </c>
      <c r="B85" s="23">
        <v>1087.4890204121293</v>
      </c>
      <c r="C85" s="23">
        <v>-903.48902041212932</v>
      </c>
    </row>
    <row r="86" spans="1:3">
      <c r="A86" s="23">
        <v>62</v>
      </c>
      <c r="B86" s="23">
        <v>1812.501070563455</v>
      </c>
      <c r="C86" s="23">
        <v>244.49892943654504</v>
      </c>
    </row>
    <row r="87" spans="1:3">
      <c r="A87" s="23">
        <v>63</v>
      </c>
      <c r="B87" s="23">
        <v>2896.7910619612553</v>
      </c>
      <c r="C87" s="23">
        <v>1345.2089380387447</v>
      </c>
    </row>
    <row r="88" spans="1:3">
      <c r="A88" s="23">
        <v>64</v>
      </c>
      <c r="B88" s="23">
        <v>4957.20860052844</v>
      </c>
      <c r="C88" s="23">
        <v>1125.79139947156</v>
      </c>
    </row>
    <row r="89" spans="1:3">
      <c r="A89" s="23">
        <v>65</v>
      </c>
      <c r="B89" s="23">
        <v>9632.6509809060299</v>
      </c>
      <c r="C89" s="23">
        <v>-410.65098090602987</v>
      </c>
    </row>
    <row r="90" spans="1:3">
      <c r="A90" s="23">
        <v>66</v>
      </c>
      <c r="B90" s="23">
        <v>13272.12942914102</v>
      </c>
      <c r="C90" s="23">
        <v>-252.1294291410195</v>
      </c>
    </row>
    <row r="91" spans="1:3">
      <c r="A91" s="23">
        <v>67</v>
      </c>
      <c r="B91" s="23">
        <v>15151.583876908386</v>
      </c>
      <c r="C91" s="23">
        <v>746.41612309161428</v>
      </c>
    </row>
    <row r="92" spans="1:3">
      <c r="A92" s="23">
        <v>68</v>
      </c>
      <c r="B92" s="23">
        <v>17126.911548964625</v>
      </c>
      <c r="C92" s="23">
        <v>534.08845103537533</v>
      </c>
    </row>
    <row r="93" spans="1:3">
      <c r="A93" s="23">
        <v>69</v>
      </c>
      <c r="B93" s="23">
        <v>22353.187922801186</v>
      </c>
      <c r="C93" s="23">
        <v>-3144.1879228011858</v>
      </c>
    </row>
    <row r="94" spans="1:3">
      <c r="A94" s="23">
        <v>70</v>
      </c>
      <c r="B94" s="23">
        <v>40883.548789295703</v>
      </c>
      <c r="C94" s="23">
        <v>-14918.548789295703</v>
      </c>
    </row>
    <row r="95" spans="1:3">
      <c r="A95" s="23">
        <v>71</v>
      </c>
      <c r="B95" s="23">
        <v>58472.676569744937</v>
      </c>
      <c r="C95" s="23">
        <v>-17544.676569744937</v>
      </c>
    </row>
    <row r="96" spans="1:3">
      <c r="A96" s="23">
        <v>72</v>
      </c>
      <c r="B96" s="23">
        <v>62721.838797064855</v>
      </c>
      <c r="C96" s="23">
        <v>-10508.838797064855</v>
      </c>
    </row>
    <row r="97" spans="1:3">
      <c r="A97" s="23">
        <v>73</v>
      </c>
      <c r="B97" s="23">
        <v>64443.385422989384</v>
      </c>
      <c r="C97" s="23">
        <v>-5207.3854229893841</v>
      </c>
    </row>
    <row r="98" spans="1:3">
      <c r="A98" s="23">
        <v>74</v>
      </c>
      <c r="B98" s="23">
        <v>65607.866901682792</v>
      </c>
      <c r="C98" s="23">
        <v>-4127.8669016827916</v>
      </c>
    </row>
    <row r="99" spans="1:3">
      <c r="A99" s="23">
        <v>75</v>
      </c>
      <c r="B99" s="23">
        <v>990.68112305742818</v>
      </c>
      <c r="C99" s="23">
        <v>-921.68112305742818</v>
      </c>
    </row>
    <row r="100" spans="1:3">
      <c r="A100" s="23">
        <v>76</v>
      </c>
      <c r="B100" s="23">
        <v>1202.1422498198783</v>
      </c>
      <c r="C100" s="23">
        <v>-427.14224981987832</v>
      </c>
    </row>
    <row r="101" spans="1:3">
      <c r="A101" s="23">
        <v>77</v>
      </c>
      <c r="B101" s="23">
        <v>1395.2560904754121</v>
      </c>
      <c r="C101" s="23">
        <v>49.743909524587934</v>
      </c>
    </row>
    <row r="102" spans="1:3">
      <c r="A102" s="23">
        <v>78</v>
      </c>
      <c r="B102" s="23">
        <v>1504.8897793444762</v>
      </c>
      <c r="C102" s="23">
        <v>185.11022065552379</v>
      </c>
    </row>
    <row r="103" spans="1:3">
      <c r="A103" s="23">
        <v>79</v>
      </c>
      <c r="B103" s="23">
        <v>1751.5396161591539</v>
      </c>
      <c r="C103" s="23">
        <v>89.460383840846134</v>
      </c>
    </row>
    <row r="104" spans="1:3">
      <c r="A104" s="23">
        <v>80</v>
      </c>
      <c r="B104" s="23">
        <v>1939.3223585873948</v>
      </c>
      <c r="C104" s="23">
        <v>12.677641412605226</v>
      </c>
    </row>
    <row r="105" spans="1:3">
      <c r="A105" s="23">
        <v>81</v>
      </c>
      <c r="B105" s="23">
        <v>2169.407711624413</v>
      </c>
      <c r="C105" s="23">
        <v>-108.40771162441297</v>
      </c>
    </row>
    <row r="106" spans="1:3">
      <c r="A106" s="23">
        <v>82</v>
      </c>
      <c r="B106" s="23">
        <v>2805.5738942410203</v>
      </c>
      <c r="C106" s="23">
        <v>-496.5738942410203</v>
      </c>
    </row>
    <row r="107" spans="1:3">
      <c r="A107" s="23">
        <v>83</v>
      </c>
      <c r="B107" s="23">
        <v>4997.8668788917857</v>
      </c>
      <c r="C107" s="23">
        <v>-1937.8668788917857</v>
      </c>
    </row>
    <row r="108" spans="1:3">
      <c r="A108" s="23">
        <v>84</v>
      </c>
      <c r="B108" s="23">
        <v>6747.3844617491304</v>
      </c>
      <c r="C108" s="23">
        <v>-1868.3844617491304</v>
      </c>
    </row>
    <row r="109" spans="1:3">
      <c r="A109" s="23">
        <v>85</v>
      </c>
      <c r="B109" s="23">
        <v>7812.8944480280588</v>
      </c>
      <c r="C109" s="23">
        <v>-2101.8944480280588</v>
      </c>
    </row>
    <row r="110" spans="1:3">
      <c r="A110" s="23">
        <v>86</v>
      </c>
      <c r="B110" s="23">
        <v>8398.484432527297</v>
      </c>
      <c r="C110" s="23">
        <v>-2353.484432527297</v>
      </c>
    </row>
    <row r="111" spans="1:3">
      <c r="A111" s="23">
        <v>87</v>
      </c>
      <c r="B111" s="23">
        <v>8983.7282418169743</v>
      </c>
      <c r="C111" s="23">
        <v>-2808.7282418169743</v>
      </c>
    </row>
    <row r="112" spans="1:3">
      <c r="A112" s="23">
        <v>88</v>
      </c>
      <c r="B112" s="23">
        <v>9733.6475982964621</v>
      </c>
      <c r="C112" s="23">
        <v>-3331.6475982964621</v>
      </c>
    </row>
    <row r="113" spans="1:3">
      <c r="A113" s="23">
        <v>89</v>
      </c>
      <c r="B113" s="23">
        <v>993.06973200342293</v>
      </c>
      <c r="C113" s="23">
        <v>-924.06973200342293</v>
      </c>
    </row>
    <row r="114" spans="1:3">
      <c r="A114" s="23">
        <v>90</v>
      </c>
      <c r="B114" s="23">
        <v>1418.3805944743181</v>
      </c>
      <c r="C114" s="23">
        <v>838.61940552568194</v>
      </c>
    </row>
    <row r="115" spans="1:3">
      <c r="A115" s="23">
        <v>91</v>
      </c>
      <c r="B115" s="23">
        <v>1669.3749301690293</v>
      </c>
      <c r="C115" s="23">
        <v>2274.6250698309705</v>
      </c>
    </row>
    <row r="116" spans="1:3">
      <c r="A116" s="23">
        <v>92</v>
      </c>
      <c r="B116" s="23">
        <v>1744.0276141116051</v>
      </c>
      <c r="C116" s="23">
        <v>2577.9723858883949</v>
      </c>
    </row>
    <row r="117" spans="1:3">
      <c r="A117" s="23">
        <v>93</v>
      </c>
      <c r="B117" s="23">
        <v>1801.077288647828</v>
      </c>
      <c r="C117" s="23">
        <v>2630.922711352172</v>
      </c>
    </row>
    <row r="118" spans="1:3">
      <c r="A118" s="23">
        <v>94</v>
      </c>
      <c r="B118" s="23">
        <v>1854.1978745554943</v>
      </c>
      <c r="C118" s="23">
        <v>2610.8021254445057</v>
      </c>
    </row>
    <row r="119" spans="1:3">
      <c r="A119" s="23">
        <v>95</v>
      </c>
      <c r="B119" s="23">
        <v>1935.0470947492738</v>
      </c>
      <c r="C119" s="23">
        <v>2572.952905250726</v>
      </c>
    </row>
    <row r="120" spans="1:3">
      <c r="A120" s="23">
        <v>96</v>
      </c>
      <c r="B120" s="23">
        <v>2171.4328366003647</v>
      </c>
      <c r="C120" s="23">
        <v>2444.5671633996353</v>
      </c>
    </row>
    <row r="121" spans="1:3">
      <c r="A121" s="23">
        <v>97</v>
      </c>
      <c r="B121" s="23">
        <v>2969.1589895207053</v>
      </c>
      <c r="C121" s="23">
        <v>2050.8410104792947</v>
      </c>
    </row>
    <row r="122" spans="1:3">
      <c r="A122" s="23">
        <v>98</v>
      </c>
      <c r="B122" s="23">
        <v>4153.3032201173737</v>
      </c>
      <c r="C122" s="23">
        <v>1841.6967798826263</v>
      </c>
    </row>
    <row r="123" spans="1:3">
      <c r="A123" s="23">
        <v>99</v>
      </c>
      <c r="B123" s="23">
        <v>5266.5161502742849</v>
      </c>
      <c r="C123" s="23">
        <v>1779.4838497257151</v>
      </c>
    </row>
    <row r="124" spans="1:3">
      <c r="A124" s="23">
        <v>100</v>
      </c>
      <c r="B124" s="23">
        <v>5784.4461900641509</v>
      </c>
      <c r="C124" s="23">
        <v>1837.5538099358491</v>
      </c>
    </row>
    <row r="125" spans="1:3">
      <c r="A125" s="23">
        <v>101</v>
      </c>
      <c r="B125" s="23">
        <v>6320.0138567813265</v>
      </c>
      <c r="C125" s="23">
        <v>1565.9861432186735</v>
      </c>
    </row>
    <row r="126" spans="1:3">
      <c r="A126" s="23">
        <v>102</v>
      </c>
      <c r="B126" s="23">
        <v>6777.8651889512812</v>
      </c>
      <c r="C126" s="23">
        <v>1289.1348110487188</v>
      </c>
    </row>
    <row r="127" spans="1:3">
      <c r="A127" s="23">
        <v>103</v>
      </c>
      <c r="B127" s="23">
        <v>944.44942382009458</v>
      </c>
      <c r="C127" s="23">
        <v>-934.44942382009458</v>
      </c>
    </row>
    <row r="128" spans="1:3">
      <c r="A128" s="23">
        <v>104</v>
      </c>
      <c r="B128" s="23">
        <v>1020.867601331449</v>
      </c>
      <c r="C128" s="23">
        <v>-868.86760133144901</v>
      </c>
    </row>
    <row r="129" spans="1:3">
      <c r="A129" s="23">
        <v>105</v>
      </c>
      <c r="B129" s="23">
        <v>1103.3265362497032</v>
      </c>
      <c r="C129" s="23">
        <v>-737.32653624970317</v>
      </c>
    </row>
    <row r="130" spans="1:3">
      <c r="A130" s="23">
        <v>106</v>
      </c>
      <c r="B130" s="23">
        <v>1137.5286469546718</v>
      </c>
      <c r="C130" s="23">
        <v>-628.52864695467179</v>
      </c>
    </row>
    <row r="131" spans="1:3">
      <c r="A131" s="23">
        <v>107</v>
      </c>
      <c r="B131" s="23">
        <v>1194.8898791795027</v>
      </c>
      <c r="C131" s="23">
        <v>-609.88987917950271</v>
      </c>
    </row>
    <row r="132" spans="1:3">
      <c r="A132" s="23">
        <v>108</v>
      </c>
      <c r="B132" s="23">
        <v>1240.6023156024896</v>
      </c>
      <c r="C132" s="23">
        <v>-635.60231560248963</v>
      </c>
    </row>
    <row r="133" spans="1:3">
      <c r="A133" s="23">
        <v>109</v>
      </c>
      <c r="B133" s="23">
        <v>1295.7134089651518</v>
      </c>
      <c r="C133" s="23">
        <v>-659.71340896515176</v>
      </c>
    </row>
    <row r="134" spans="1:3">
      <c r="A134" s="23">
        <v>110</v>
      </c>
      <c r="B134" s="23">
        <v>1370.798811919683</v>
      </c>
      <c r="C134" s="23">
        <v>-662.79881191968298</v>
      </c>
    </row>
    <row r="135" spans="1:3">
      <c r="A135" s="23">
        <v>111</v>
      </c>
      <c r="B135" s="23">
        <v>1556.0544753181034</v>
      </c>
      <c r="C135" s="23">
        <v>-784.05447531810341</v>
      </c>
    </row>
    <row r="136" spans="1:3">
      <c r="A136" s="23">
        <v>112</v>
      </c>
      <c r="B136" s="23">
        <v>1933.420071264321</v>
      </c>
      <c r="C136" s="23">
        <v>-1007.420071264321</v>
      </c>
    </row>
    <row r="137" spans="1:3">
      <c r="A137" s="23">
        <v>113</v>
      </c>
      <c r="B137" s="23">
        <v>2290.2401685228879</v>
      </c>
      <c r="C137" s="23">
        <v>-1200.2401685228879</v>
      </c>
    </row>
    <row r="138" spans="1:3">
      <c r="A138" s="23">
        <v>114</v>
      </c>
      <c r="B138" s="23">
        <v>2441.3110299768177</v>
      </c>
      <c r="C138" s="23">
        <v>-1019.3110299768177</v>
      </c>
    </row>
    <row r="139" spans="1:3">
      <c r="A139" s="23">
        <v>115</v>
      </c>
      <c r="B139" s="23">
        <v>2579.8330400840359</v>
      </c>
      <c r="C139" s="23">
        <v>-1020.8330400840359</v>
      </c>
    </row>
    <row r="140" spans="1:3">
      <c r="A140" s="23">
        <v>116</v>
      </c>
      <c r="B140" s="23">
        <v>2732.1674410528767</v>
      </c>
      <c r="C140" s="23">
        <v>-1115.1674410528767</v>
      </c>
    </row>
    <row r="141" spans="1:3">
      <c r="A141" s="23">
        <v>117</v>
      </c>
      <c r="B141" s="23">
        <v>947.49576566426185</v>
      </c>
      <c r="C141" s="23">
        <v>-938.49576566426185</v>
      </c>
    </row>
    <row r="142" spans="1:3">
      <c r="A142" s="23">
        <v>118</v>
      </c>
      <c r="B142" s="23">
        <v>1013.7537007748994</v>
      </c>
      <c r="C142" s="23">
        <v>-789.75370077489936</v>
      </c>
    </row>
    <row r="143" spans="1:3">
      <c r="A143" s="23">
        <v>119</v>
      </c>
      <c r="B143" s="23">
        <v>1091.2623301963818</v>
      </c>
      <c r="C143" s="23">
        <v>-625.26233019638175</v>
      </c>
    </row>
    <row r="144" spans="1:3">
      <c r="A144" s="23">
        <v>120</v>
      </c>
      <c r="B144" s="23">
        <v>1117.6754986861501</v>
      </c>
      <c r="C144" s="23">
        <v>-566.67549868615015</v>
      </c>
    </row>
    <row r="145" spans="1:3">
      <c r="A145" s="23">
        <v>121</v>
      </c>
      <c r="B145" s="23">
        <v>1148.8139587864732</v>
      </c>
      <c r="C145" s="23">
        <v>-563.81395878647322</v>
      </c>
    </row>
    <row r="146" spans="1:3">
      <c r="A146" s="23">
        <v>122</v>
      </c>
      <c r="B146" s="23">
        <v>1181.1121058388374</v>
      </c>
      <c r="C146" s="23">
        <v>-574.11210583883735</v>
      </c>
    </row>
    <row r="147" spans="1:3">
      <c r="A147" s="23">
        <v>123</v>
      </c>
      <c r="B147" s="23">
        <v>1204.2019923167868</v>
      </c>
      <c r="C147" s="23">
        <v>-577.2019923167868</v>
      </c>
    </row>
    <row r="148" spans="1:3">
      <c r="A148" s="23">
        <v>124</v>
      </c>
      <c r="B148" s="23">
        <v>1237.7809876445394</v>
      </c>
      <c r="C148" s="23">
        <v>-591.78098764453944</v>
      </c>
    </row>
    <row r="149" spans="1:3">
      <c r="A149" s="23">
        <v>125</v>
      </c>
      <c r="B149" s="23">
        <v>1311.966335054203</v>
      </c>
      <c r="C149" s="23">
        <v>-631.966335054203</v>
      </c>
    </row>
    <row r="150" spans="1:3">
      <c r="A150" s="23">
        <v>126</v>
      </c>
      <c r="B150" s="23">
        <v>1440.5877341678779</v>
      </c>
      <c r="C150" s="23">
        <v>-654.5877341678779</v>
      </c>
    </row>
    <row r="151" spans="1:3">
      <c r="A151" s="23">
        <v>127</v>
      </c>
      <c r="B151" s="23">
        <v>1577.136545580579</v>
      </c>
      <c r="C151" s="23">
        <v>-664.13654558057897</v>
      </c>
    </row>
    <row r="152" spans="1:3">
      <c r="A152" s="23">
        <v>128</v>
      </c>
      <c r="B152" s="23">
        <v>1641.628987122438</v>
      </c>
      <c r="C152" s="23">
        <v>-624.62898712243805</v>
      </c>
    </row>
    <row r="153" spans="1:3">
      <c r="A153" s="23">
        <v>129</v>
      </c>
      <c r="B153" s="23">
        <v>1709.3927843946808</v>
      </c>
      <c r="C153" s="23">
        <v>-645.3927843946808</v>
      </c>
    </row>
    <row r="154" spans="1:3">
      <c r="A154" s="23">
        <v>130</v>
      </c>
      <c r="B154" s="23">
        <v>1760.5920978892646</v>
      </c>
      <c r="C154" s="23">
        <v>-660.59209788926455</v>
      </c>
    </row>
    <row r="155" spans="1:3">
      <c r="A155" s="23">
        <v>131</v>
      </c>
      <c r="B155" s="23">
        <v>1055.6235923717209</v>
      </c>
      <c r="C155" s="23">
        <v>-970.62359237172086</v>
      </c>
    </row>
    <row r="156" spans="1:3">
      <c r="A156" s="23">
        <v>132</v>
      </c>
      <c r="B156" s="23">
        <v>1521.9389084155259</v>
      </c>
      <c r="C156" s="23">
        <v>-254.93890841552593</v>
      </c>
    </row>
    <row r="157" spans="1:3">
      <c r="A157" s="23">
        <v>133</v>
      </c>
      <c r="B157" s="23">
        <v>1910.9013738821527</v>
      </c>
      <c r="C157" s="23">
        <v>539.09862611784729</v>
      </c>
    </row>
    <row r="158" spans="1:3">
      <c r="A158" s="23">
        <v>134</v>
      </c>
      <c r="B158" s="23">
        <v>3577.233053881157</v>
      </c>
      <c r="C158" s="23">
        <v>-73.233053881157048</v>
      </c>
    </row>
    <row r="159" spans="1:3">
      <c r="A159" s="23">
        <v>135</v>
      </c>
      <c r="B159" s="23">
        <v>9080.5880654531102</v>
      </c>
      <c r="C159" s="23">
        <v>-2238.5880654531102</v>
      </c>
    </row>
    <row r="160" spans="1:3">
      <c r="A160" s="23">
        <v>136</v>
      </c>
      <c r="B160" s="23">
        <v>11730.299663261874</v>
      </c>
      <c r="C160" s="23">
        <v>-544.29966326187423</v>
      </c>
    </row>
    <row r="161" spans="1:3">
      <c r="A161" s="23">
        <v>137</v>
      </c>
      <c r="B161" s="23">
        <v>13167.705677175902</v>
      </c>
      <c r="C161" s="23">
        <v>1148.2943228240983</v>
      </c>
    </row>
    <row r="162" spans="1:3">
      <c r="A162" s="23">
        <v>138</v>
      </c>
      <c r="B162" s="23">
        <v>14829.883254660133</v>
      </c>
      <c r="C162" s="23">
        <v>1930.1167453398666</v>
      </c>
    </row>
    <row r="163" spans="1:3">
      <c r="A163" s="23">
        <v>139</v>
      </c>
      <c r="B163" s="23">
        <v>18235.762671481025</v>
      </c>
      <c r="C163" s="23">
        <v>360.23732851897512</v>
      </c>
    </row>
    <row r="164" spans="1:3">
      <c r="A164" s="23">
        <v>140</v>
      </c>
      <c r="B164" s="23">
        <v>23843.731831383357</v>
      </c>
      <c r="C164" s="23">
        <v>-2171.7318313833566</v>
      </c>
    </row>
    <row r="165" spans="1:3">
      <c r="A165" s="23">
        <v>141</v>
      </c>
      <c r="B165" s="23">
        <v>30733.69164486575</v>
      </c>
      <c r="C165" s="23">
        <v>-4255.6916448657503</v>
      </c>
    </row>
    <row r="166" spans="1:3">
      <c r="A166" s="23">
        <v>142</v>
      </c>
      <c r="B166" s="23">
        <v>33985.038448137064</v>
      </c>
      <c r="C166" s="23">
        <v>-3134.0384481370638</v>
      </c>
    </row>
    <row r="167" spans="1:3">
      <c r="A167" s="23">
        <v>143</v>
      </c>
      <c r="B167" s="23">
        <v>36555.631701799874</v>
      </c>
      <c r="C167" s="23">
        <v>-3131.6317017998736</v>
      </c>
    </row>
    <row r="168" spans="1:3">
      <c r="A168" s="23">
        <v>144</v>
      </c>
      <c r="B168" s="23">
        <v>39318.681063220043</v>
      </c>
      <c r="C168" s="23">
        <v>-4361.6810632200431</v>
      </c>
    </row>
    <row r="169" spans="1:3">
      <c r="A169" s="23">
        <v>145</v>
      </c>
      <c r="B169" s="23">
        <v>1010.1707873559072</v>
      </c>
      <c r="C169" s="23">
        <v>-884.17078735590724</v>
      </c>
    </row>
    <row r="170" spans="1:3">
      <c r="A170" s="23">
        <v>146</v>
      </c>
      <c r="B170" s="23">
        <v>1379.10701694923</v>
      </c>
      <c r="C170" s="23">
        <v>-258.10701694923</v>
      </c>
    </row>
    <row r="171" spans="1:3">
      <c r="A171" s="23">
        <v>147</v>
      </c>
      <c r="B171" s="23">
        <v>1718.7048975319649</v>
      </c>
      <c r="C171" s="23">
        <v>300.29510246803511</v>
      </c>
    </row>
    <row r="172" spans="1:3">
      <c r="A172" s="23">
        <v>148</v>
      </c>
      <c r="B172" s="23">
        <v>2276.5489389846134</v>
      </c>
      <c r="C172" s="23">
        <v>481.45106101538659</v>
      </c>
    </row>
    <row r="173" spans="1:3">
      <c r="A173" s="23">
        <v>149</v>
      </c>
      <c r="B173" s="23">
        <v>3904.6455670872228</v>
      </c>
      <c r="C173" s="23">
        <v>-230.64556708722284</v>
      </c>
    </row>
    <row r="174" spans="1:3">
      <c r="A174" s="23">
        <v>150</v>
      </c>
      <c r="B174" s="23">
        <v>5339.4725756899952</v>
      </c>
      <c r="C174" s="23">
        <v>166.52742431000479</v>
      </c>
    </row>
    <row r="175" spans="1:3">
      <c r="A175" s="23">
        <v>151</v>
      </c>
      <c r="B175" s="23">
        <v>6157.2595820045963</v>
      </c>
      <c r="C175" s="23">
        <v>703.74041799540373</v>
      </c>
    </row>
    <row r="176" spans="1:3">
      <c r="A176" s="23">
        <v>152</v>
      </c>
      <c r="B176" s="23">
        <v>7388.7086549882479</v>
      </c>
      <c r="C176" s="23">
        <v>401.29134501175213</v>
      </c>
    </row>
    <row r="177" spans="1:3">
      <c r="A177" s="23">
        <v>153</v>
      </c>
      <c r="B177" s="23">
        <v>8802.7824597776307</v>
      </c>
      <c r="C177" s="23">
        <v>395.21754022236928</v>
      </c>
    </row>
    <row r="178" spans="1:3">
      <c r="A178" s="23">
        <v>154</v>
      </c>
      <c r="B178" s="23">
        <v>12086.894746634225</v>
      </c>
      <c r="C178" s="23">
        <v>-1498.8947466342252</v>
      </c>
    </row>
    <row r="179" spans="1:3">
      <c r="A179" s="23">
        <v>155</v>
      </c>
      <c r="B179" s="23">
        <v>16261.490833813954</v>
      </c>
      <c r="C179" s="23">
        <v>-2483.4908338139539</v>
      </c>
    </row>
    <row r="180" spans="1:3">
      <c r="A180" s="23">
        <v>156</v>
      </c>
      <c r="B180" s="23">
        <v>17933.430552207905</v>
      </c>
      <c r="C180" s="23">
        <v>-1176.4305522079048</v>
      </c>
    </row>
    <row r="181" spans="1:3">
      <c r="A181" s="23">
        <v>157</v>
      </c>
      <c r="B181" s="23">
        <v>18856.714453637273</v>
      </c>
      <c r="C181" s="23">
        <v>-383.71445363727253</v>
      </c>
    </row>
    <row r="182" spans="1:3">
      <c r="A182" s="23">
        <v>158</v>
      </c>
      <c r="B182" s="23">
        <v>19486.874496367938</v>
      </c>
      <c r="C182" s="23">
        <v>-79.874496367938264</v>
      </c>
    </row>
    <row r="183" spans="1:3">
      <c r="A183" s="23">
        <v>159</v>
      </c>
      <c r="B183" s="23">
        <v>942.80509157466338</v>
      </c>
      <c r="C183" s="23">
        <v>-941.80509157466338</v>
      </c>
    </row>
    <row r="184" spans="1:3">
      <c r="A184" s="23">
        <v>160</v>
      </c>
      <c r="B184" s="23">
        <v>949.4689643587792</v>
      </c>
      <c r="C184" s="23">
        <v>-933.4689643587792</v>
      </c>
    </row>
    <row r="185" spans="1:3">
      <c r="A185" s="23">
        <v>161</v>
      </c>
      <c r="B185" s="23">
        <v>950.0401534545606</v>
      </c>
      <c r="C185" s="23">
        <v>-933.0401534545606</v>
      </c>
    </row>
    <row r="186" spans="1:3">
      <c r="A186" s="23">
        <v>162</v>
      </c>
      <c r="B186" s="23">
        <v>954.52312241842037</v>
      </c>
      <c r="C186" s="23">
        <v>-936.52312241842037</v>
      </c>
    </row>
    <row r="187" spans="1:3">
      <c r="A187" s="23">
        <v>163</v>
      </c>
      <c r="B187" s="23">
        <v>975.06862110607096</v>
      </c>
      <c r="C187" s="23">
        <v>-950.06862110607096</v>
      </c>
    </row>
    <row r="188" spans="1:3">
      <c r="A188" s="23">
        <v>164</v>
      </c>
      <c r="B188" s="23">
        <v>1085.1350289870909</v>
      </c>
      <c r="C188" s="23">
        <v>-1016.1350289870909</v>
      </c>
    </row>
    <row r="189" spans="1:3">
      <c r="A189" s="23">
        <v>165</v>
      </c>
      <c r="B189" s="23">
        <v>1156.2394170316309</v>
      </c>
      <c r="C189" s="23">
        <v>-1021.2394170316309</v>
      </c>
    </row>
    <row r="190" spans="1:3">
      <c r="A190" s="23">
        <v>166</v>
      </c>
      <c r="B190" s="23">
        <v>1202.1422498198783</v>
      </c>
      <c r="C190" s="23">
        <v>-984.14224981987832</v>
      </c>
    </row>
    <row r="191" spans="1:3">
      <c r="A191" s="23">
        <v>167</v>
      </c>
      <c r="B191" s="23">
        <v>1250.5894703984245</v>
      </c>
      <c r="C191" s="23">
        <v>-1008.5894703984245</v>
      </c>
    </row>
    <row r="192" spans="1:3">
      <c r="A192" s="23">
        <v>168</v>
      </c>
      <c r="B192" s="23">
        <v>1310.3566203297282</v>
      </c>
      <c r="C192" s="23">
        <v>-1024.3566203297282</v>
      </c>
    </row>
    <row r="193" spans="1:3">
      <c r="A193" s="23">
        <v>169</v>
      </c>
      <c r="B193" s="23">
        <v>1385.2516269189991</v>
      </c>
      <c r="C193" s="23">
        <v>-978.25162691899914</v>
      </c>
    </row>
    <row r="194" spans="1:3">
      <c r="A194" s="23">
        <v>170</v>
      </c>
      <c r="B194" s="23">
        <v>1414.4515058457614</v>
      </c>
      <c r="C194" s="23">
        <v>-978.4515058457614</v>
      </c>
    </row>
    <row r="195" spans="1:3">
      <c r="A195" s="23">
        <v>171</v>
      </c>
      <c r="B195" s="23">
        <v>1454.3655075085435</v>
      </c>
      <c r="C195" s="23">
        <v>-994.36550750854349</v>
      </c>
    </row>
    <row r="196" spans="1:3">
      <c r="A196" s="23">
        <v>172</v>
      </c>
      <c r="B196" s="23">
        <v>1499.6798424405313</v>
      </c>
      <c r="C196" s="23">
        <v>-1023.6798424405313</v>
      </c>
    </row>
    <row r="197" spans="1:3">
      <c r="A197" s="23">
        <v>173</v>
      </c>
      <c r="B197" s="23">
        <v>948.0323372390867</v>
      </c>
      <c r="C197" s="23">
        <v>-939.0323372390867</v>
      </c>
    </row>
    <row r="198" spans="1:3">
      <c r="A198" s="23">
        <v>174</v>
      </c>
      <c r="B198" s="23">
        <v>973.822390351639</v>
      </c>
      <c r="C198" s="23">
        <v>-910.822390351639</v>
      </c>
    </row>
    <row r="199" spans="1:3">
      <c r="A199" s="23">
        <v>175</v>
      </c>
      <c r="B199" s="23">
        <v>988.34444039286802</v>
      </c>
      <c r="C199" s="23">
        <v>-906.34444039286802</v>
      </c>
    </row>
    <row r="200" spans="1:3">
      <c r="A200" s="23">
        <v>176</v>
      </c>
      <c r="B200" s="23">
        <v>1044.9267783961789</v>
      </c>
      <c r="C200" s="23">
        <v>-952.92677839617886</v>
      </c>
    </row>
    <row r="201" spans="1:3">
      <c r="A201" s="23">
        <v>177</v>
      </c>
      <c r="B201" s="23">
        <v>1299.8675114799253</v>
      </c>
      <c r="C201" s="23">
        <v>-1106.8675114799253</v>
      </c>
    </row>
    <row r="202" spans="1:3">
      <c r="A202" s="23">
        <v>178</v>
      </c>
      <c r="B202" s="23">
        <v>1497.2393072131017</v>
      </c>
      <c r="C202" s="23">
        <v>-1133.2393072131017</v>
      </c>
    </row>
    <row r="203" spans="1:3">
      <c r="A203" s="23">
        <v>179</v>
      </c>
      <c r="B203" s="23">
        <v>1675.398378815451</v>
      </c>
      <c r="C203" s="23">
        <v>-1206.398378815451</v>
      </c>
    </row>
    <row r="204" spans="1:3">
      <c r="A204" s="23">
        <v>180</v>
      </c>
      <c r="B204" s="23">
        <v>2060.4836819349557</v>
      </c>
      <c r="C204" s="23">
        <v>-1430.4836819349557</v>
      </c>
    </row>
    <row r="205" spans="1:3">
      <c r="A205" s="23">
        <v>181</v>
      </c>
      <c r="B205" s="23">
        <v>2707.1562821618445</v>
      </c>
      <c r="C205" s="23">
        <v>-1770.1562821618445</v>
      </c>
    </row>
    <row r="206" spans="1:3">
      <c r="A206" s="23">
        <v>182</v>
      </c>
      <c r="B206" s="23">
        <v>3386.178955722532</v>
      </c>
      <c r="C206" s="23">
        <v>-1948.178955722532</v>
      </c>
    </row>
    <row r="207" spans="1:3">
      <c r="A207" s="23">
        <v>183</v>
      </c>
      <c r="B207" s="23">
        <v>3756.13640218407</v>
      </c>
      <c r="C207" s="23">
        <v>-2029.13640218407</v>
      </c>
    </row>
    <row r="208" spans="1:3">
      <c r="A208" s="23">
        <v>184</v>
      </c>
      <c r="B208" s="23">
        <v>3902.3435019436192</v>
      </c>
      <c r="C208" s="23">
        <v>-2040.3435019436192</v>
      </c>
    </row>
    <row r="209" spans="1:3">
      <c r="A209" s="23">
        <v>185</v>
      </c>
      <c r="B209" s="23">
        <v>4065.6343482951747</v>
      </c>
      <c r="C209" s="23">
        <v>-2100.6343482951747</v>
      </c>
    </row>
    <row r="210" spans="1:3">
      <c r="A210" s="23">
        <v>186</v>
      </c>
      <c r="B210" s="23">
        <v>4177.4316322240174</v>
      </c>
      <c r="C210" s="23">
        <v>-2134.4316322240174</v>
      </c>
    </row>
    <row r="211" spans="1:3">
      <c r="A211" s="23">
        <v>187</v>
      </c>
      <c r="B211" s="23">
        <v>938.96254674849786</v>
      </c>
      <c r="C211" s="23">
        <v>-938.96254674849786</v>
      </c>
    </row>
    <row r="212" spans="1:3">
      <c r="A212" s="23">
        <v>188</v>
      </c>
      <c r="B212" s="23">
        <v>938.97985550897613</v>
      </c>
      <c r="C212" s="23">
        <v>-938.97985550897613</v>
      </c>
    </row>
    <row r="213" spans="1:3">
      <c r="A213" s="23">
        <v>189</v>
      </c>
      <c r="B213" s="23">
        <v>1042.6420220130535</v>
      </c>
      <c r="C213" s="23">
        <v>-935.64202201305352</v>
      </c>
    </row>
    <row r="214" spans="1:3">
      <c r="A214" s="23">
        <v>190</v>
      </c>
      <c r="B214" s="23">
        <v>1854.8729162141449</v>
      </c>
      <c r="C214" s="23">
        <v>506.12708378585512</v>
      </c>
    </row>
    <row r="215" spans="1:3">
      <c r="A215" s="23">
        <v>191</v>
      </c>
      <c r="B215" s="23">
        <v>3026.1567377754941</v>
      </c>
      <c r="C215" s="23">
        <v>2399.8432622245059</v>
      </c>
    </row>
    <row r="216" spans="1:3">
      <c r="A216" s="23">
        <v>192</v>
      </c>
      <c r="B216" s="23">
        <v>3442.8305287677558</v>
      </c>
      <c r="C216" s="23">
        <v>3693.1694712322442</v>
      </c>
    </row>
    <row r="217" spans="1:3">
      <c r="A217" s="23">
        <v>193</v>
      </c>
      <c r="B217" s="23">
        <v>4066.6382564029118</v>
      </c>
      <c r="C217" s="23">
        <v>3636.3617435970882</v>
      </c>
    </row>
    <row r="218" spans="1:3">
      <c r="A218" s="23">
        <v>194</v>
      </c>
      <c r="B218" s="23">
        <v>5052.908737212535</v>
      </c>
      <c r="C218" s="23">
        <v>3205.091262787465</v>
      </c>
    </row>
    <row r="219" spans="1:3">
      <c r="A219" s="23">
        <v>195</v>
      </c>
      <c r="B219" s="23">
        <v>6078.5047218286818</v>
      </c>
      <c r="C219" s="23">
        <v>2856.4952781713182</v>
      </c>
    </row>
    <row r="220" spans="1:3">
      <c r="A220" s="23">
        <v>196</v>
      </c>
      <c r="B220" s="23">
        <v>8149.0132677546708</v>
      </c>
      <c r="C220" s="23">
        <v>1880.9867322453292</v>
      </c>
    </row>
    <row r="221" spans="1:3">
      <c r="A221" s="23">
        <v>197</v>
      </c>
      <c r="B221" s="23">
        <v>13536.676524290182</v>
      </c>
      <c r="C221" s="23">
        <v>-521.67652429018199</v>
      </c>
    </row>
    <row r="222" spans="1:3">
      <c r="A222" s="23">
        <v>198</v>
      </c>
      <c r="B222" s="23">
        <v>17656.421149514423</v>
      </c>
      <c r="C222" s="23">
        <v>322.57885048557728</v>
      </c>
    </row>
    <row r="223" spans="1:3">
      <c r="A223" s="23">
        <v>199</v>
      </c>
      <c r="B223" s="23">
        <v>20471.950672704563</v>
      </c>
      <c r="C223" s="23">
        <v>770.04932729543725</v>
      </c>
    </row>
    <row r="224" spans="1:3">
      <c r="A224" s="23">
        <v>200</v>
      </c>
      <c r="B224" s="23">
        <v>21535.002814995583</v>
      </c>
      <c r="C224" s="23">
        <v>1199.9971850044167</v>
      </c>
    </row>
    <row r="225" spans="1:3">
      <c r="A225" s="23">
        <v>201</v>
      </c>
      <c r="B225" s="23">
        <v>22542.563071193421</v>
      </c>
      <c r="C225" s="23">
        <v>1036.4369288065791</v>
      </c>
    </row>
    <row r="226" spans="1:3">
      <c r="A226" s="23">
        <v>202</v>
      </c>
      <c r="B226" s="23">
        <v>23949.938385677731</v>
      </c>
      <c r="C226" s="23">
        <v>224.06161432226872</v>
      </c>
    </row>
    <row r="227" spans="1:3">
      <c r="A227" s="23">
        <v>203</v>
      </c>
      <c r="B227" s="23">
        <v>976.60910078863287</v>
      </c>
      <c r="C227" s="23">
        <v>-915.60910078863287</v>
      </c>
    </row>
    <row r="228" spans="1:3">
      <c r="A228" s="23">
        <v>204</v>
      </c>
      <c r="B228" s="23">
        <v>1252.1991851228991</v>
      </c>
      <c r="C228" s="23">
        <v>-138.19918512289905</v>
      </c>
    </row>
    <row r="229" spans="1:3">
      <c r="A229" s="23">
        <v>205</v>
      </c>
      <c r="B229" s="23">
        <v>1552.1600042105033</v>
      </c>
      <c r="C229" s="23">
        <v>581.8399957894967</v>
      </c>
    </row>
    <row r="230" spans="1:3">
      <c r="A230" s="23">
        <v>206</v>
      </c>
      <c r="B230" s="23">
        <v>1747.9393939796835</v>
      </c>
      <c r="C230" s="23">
        <v>892.06060602031653</v>
      </c>
    </row>
    <row r="231" spans="1:3">
      <c r="A231" s="23">
        <v>207</v>
      </c>
      <c r="B231" s="23">
        <v>2112.4618896510592</v>
      </c>
      <c r="C231" s="23">
        <v>852.53811034894079</v>
      </c>
    </row>
    <row r="232" spans="1:3">
      <c r="A232" s="23">
        <v>208</v>
      </c>
      <c r="B232" s="23">
        <v>2605.3634617894149</v>
      </c>
      <c r="C232" s="23">
        <v>690.63653821058506</v>
      </c>
    </row>
    <row r="233" spans="1:3">
      <c r="A233" s="23">
        <v>209</v>
      </c>
      <c r="B233" s="23">
        <v>3055.7027919118204</v>
      </c>
      <c r="C233" s="23">
        <v>576.29720808817956</v>
      </c>
    </row>
    <row r="234" spans="1:3">
      <c r="A234" s="23">
        <v>210</v>
      </c>
      <c r="B234" s="23">
        <v>4086.3010083061731</v>
      </c>
      <c r="C234" s="23">
        <v>245.69899169382688</v>
      </c>
    </row>
    <row r="235" spans="1:3">
      <c r="A235" s="23">
        <v>211</v>
      </c>
      <c r="B235" s="23">
        <v>6853.2275320734634</v>
      </c>
      <c r="C235" s="23">
        <v>-1130.2275320734634</v>
      </c>
    </row>
    <row r="236" spans="1:3">
      <c r="A236" s="23">
        <v>212</v>
      </c>
      <c r="B236" s="23">
        <v>9843.5063010517442</v>
      </c>
      <c r="C236" s="23">
        <v>-1580.5063010517442</v>
      </c>
    </row>
    <row r="237" spans="1:3">
      <c r="A237" s="23">
        <v>213</v>
      </c>
      <c r="B237" s="23">
        <v>11839.864117089026</v>
      </c>
      <c r="C237" s="23">
        <v>-1865.864117089026</v>
      </c>
    </row>
    <row r="238" spans="1:3">
      <c r="A238" s="23">
        <v>214</v>
      </c>
      <c r="B238" s="23">
        <v>12447.176595988436</v>
      </c>
      <c r="C238" s="23">
        <v>125.82340401156398</v>
      </c>
    </row>
    <row r="239" spans="1:3">
      <c r="A239" s="23">
        <v>215</v>
      </c>
      <c r="B239" s="23">
        <v>12878.251275698578</v>
      </c>
      <c r="C239" s="23">
        <v>160.74872430142204</v>
      </c>
    </row>
    <row r="240" spans="1:3">
      <c r="A240" s="23">
        <v>216</v>
      </c>
      <c r="B240" s="23">
        <v>13394.536983243011</v>
      </c>
      <c r="C240" s="23">
        <v>-101.53698324301149</v>
      </c>
    </row>
    <row r="241" spans="1:3">
      <c r="A241" s="23">
        <v>217</v>
      </c>
      <c r="B241" s="23">
        <v>947.54769194569644</v>
      </c>
      <c r="C241" s="23">
        <v>-940.54769194569644</v>
      </c>
    </row>
    <row r="242" spans="1:3">
      <c r="A242" s="23">
        <v>218</v>
      </c>
      <c r="B242" s="23">
        <v>1062.5990228444446</v>
      </c>
      <c r="C242" s="23">
        <v>-900.59902284444456</v>
      </c>
    </row>
    <row r="243" spans="1:3">
      <c r="A243" s="23">
        <v>219</v>
      </c>
      <c r="B243" s="23">
        <v>1278.5431185707544</v>
      </c>
      <c r="C243" s="23">
        <v>-741.54311857075436</v>
      </c>
    </row>
    <row r="244" spans="1:3">
      <c r="A244" s="23">
        <v>220</v>
      </c>
      <c r="B244" s="23">
        <v>1443.5129146886977</v>
      </c>
      <c r="C244" s="23">
        <v>-726.51291468869772</v>
      </c>
    </row>
    <row r="245" spans="1:3">
      <c r="A245" s="23">
        <v>221</v>
      </c>
      <c r="B245" s="23">
        <v>1713.5468869094543</v>
      </c>
      <c r="C245" s="23">
        <v>-841.54688690945432</v>
      </c>
    </row>
    <row r="246" spans="1:3">
      <c r="A246" s="23">
        <v>222</v>
      </c>
      <c r="B246" s="23">
        <v>2068.3591679525471</v>
      </c>
      <c r="C246" s="23">
        <v>-948.35916795254707</v>
      </c>
    </row>
    <row r="247" spans="1:3">
      <c r="A247" s="23">
        <v>223</v>
      </c>
      <c r="B247" s="23">
        <v>2483.7001843879857</v>
      </c>
      <c r="C247" s="23">
        <v>-1125.7001843879857</v>
      </c>
    </row>
    <row r="248" spans="1:3">
      <c r="A248" s="23">
        <v>224</v>
      </c>
      <c r="B248" s="23">
        <v>3168.2616613017044</v>
      </c>
      <c r="C248" s="23">
        <v>-1452.2616613017044</v>
      </c>
    </row>
    <row r="249" spans="1:3">
      <c r="A249" s="23">
        <v>225</v>
      </c>
      <c r="B249" s="23">
        <v>4930.9165933620197</v>
      </c>
      <c r="C249" s="23">
        <v>-2504.9165933620197</v>
      </c>
    </row>
    <row r="250" spans="1:3">
      <c r="A250" s="23">
        <v>226</v>
      </c>
      <c r="B250" s="23">
        <v>5815.0134610686928</v>
      </c>
      <c r="C250" s="23">
        <v>-1924.0134610686928</v>
      </c>
    </row>
    <row r="251" spans="1:3">
      <c r="A251" s="23">
        <v>227</v>
      </c>
      <c r="B251" s="23">
        <v>6467.4844960557866</v>
      </c>
      <c r="C251" s="23">
        <v>-1566.4844960557866</v>
      </c>
    </row>
    <row r="252" spans="1:3">
      <c r="A252" s="23">
        <v>228</v>
      </c>
      <c r="B252" s="23">
        <v>6762.5469359280532</v>
      </c>
      <c r="C252" s="23">
        <v>-1292.5469359280532</v>
      </c>
    </row>
    <row r="253" spans="1:3">
      <c r="A253" s="23">
        <v>229</v>
      </c>
      <c r="B253" s="23">
        <v>7021.2609787960528</v>
      </c>
      <c r="C253" s="23">
        <v>-1278.2609787960528</v>
      </c>
    </row>
    <row r="254" spans="1:3">
      <c r="A254" s="23">
        <v>230</v>
      </c>
      <c r="B254" s="23">
        <v>7231.1816258759409</v>
      </c>
      <c r="C254" s="23">
        <v>-1301.1816258759409</v>
      </c>
    </row>
    <row r="255" spans="1:3">
      <c r="A255" s="23">
        <v>231</v>
      </c>
      <c r="B255" s="23">
        <v>946.45724003556847</v>
      </c>
      <c r="C255" s="23">
        <v>-936.45724003556847</v>
      </c>
    </row>
    <row r="256" spans="1:3">
      <c r="A256" s="23">
        <v>232</v>
      </c>
      <c r="B256" s="23">
        <v>1013.4421430862914</v>
      </c>
      <c r="C256" s="23">
        <v>-880.44214308629137</v>
      </c>
    </row>
    <row r="257" spans="1:3">
      <c r="A257" s="23">
        <v>233</v>
      </c>
      <c r="B257" s="23">
        <v>1109.903865231428</v>
      </c>
      <c r="C257" s="23">
        <v>-898.90386523142797</v>
      </c>
    </row>
    <row r="258" spans="1:3">
      <c r="A258" s="23">
        <v>234</v>
      </c>
      <c r="B258" s="23">
        <v>1192.1377862634654</v>
      </c>
      <c r="C258" s="23">
        <v>-916.13778626346539</v>
      </c>
    </row>
    <row r="259" spans="1:3">
      <c r="A259" s="23">
        <v>235</v>
      </c>
      <c r="B259" s="23">
        <v>1425.6675826356498</v>
      </c>
      <c r="C259" s="23">
        <v>-1067.6675826356498</v>
      </c>
    </row>
    <row r="260" spans="1:3">
      <c r="A260" s="23">
        <v>236</v>
      </c>
      <c r="B260" s="23">
        <v>1690.2492953057663</v>
      </c>
      <c r="C260" s="23">
        <v>-1239.2492953057663</v>
      </c>
    </row>
    <row r="261" spans="1:3">
      <c r="A261" s="23">
        <v>237</v>
      </c>
      <c r="B261" s="23">
        <v>1994.0180416985795</v>
      </c>
      <c r="C261" s="23">
        <v>-1316.0180416985795</v>
      </c>
    </row>
    <row r="262" spans="1:3">
      <c r="A262" s="23">
        <v>238</v>
      </c>
      <c r="B262" s="23">
        <v>2440.8263846834275</v>
      </c>
      <c r="C262" s="23">
        <v>-1411.8263846834275</v>
      </c>
    </row>
    <row r="263" spans="1:3">
      <c r="A263" s="23">
        <v>239</v>
      </c>
      <c r="B263" s="23">
        <v>3715.7377552278972</v>
      </c>
      <c r="C263" s="23">
        <v>-2155.7377552278972</v>
      </c>
    </row>
    <row r="264" spans="1:3">
      <c r="A264" s="23">
        <v>240</v>
      </c>
      <c r="B264" s="23">
        <v>4841.2745228453023</v>
      </c>
      <c r="C264" s="23">
        <v>-2100.2745228453023</v>
      </c>
    </row>
    <row r="265" spans="1:3">
      <c r="A265" s="23">
        <v>241</v>
      </c>
      <c r="B265" s="23">
        <v>5744.4110270780211</v>
      </c>
      <c r="C265" s="23">
        <v>-1965.4110270780211</v>
      </c>
    </row>
    <row r="266" spans="1:3">
      <c r="A266" s="23">
        <v>242</v>
      </c>
      <c r="B266" s="23">
        <v>6076.1334216431651</v>
      </c>
      <c r="C266" s="23">
        <v>-1341.1334216431651</v>
      </c>
    </row>
    <row r="267" spans="1:3">
      <c r="A267" s="23">
        <v>243</v>
      </c>
      <c r="B267" s="23">
        <v>6212.1629702415194</v>
      </c>
      <c r="C267" s="23">
        <v>-1299.1629702415194</v>
      </c>
    </row>
    <row r="268" spans="1:3">
      <c r="A268" s="23">
        <v>244</v>
      </c>
      <c r="B268" s="23">
        <v>6304.8860001233597</v>
      </c>
      <c r="C268" s="23">
        <v>-1294.8860001233597</v>
      </c>
    </row>
    <row r="269" spans="1:3">
      <c r="A269" s="23">
        <v>245</v>
      </c>
      <c r="B269" s="23">
        <v>949.14009790969294</v>
      </c>
      <c r="C269" s="23">
        <v>-931.14009790969294</v>
      </c>
    </row>
    <row r="270" spans="1:3">
      <c r="A270" s="23">
        <v>246</v>
      </c>
      <c r="B270" s="23">
        <v>1020.4175735590152</v>
      </c>
      <c r="C270" s="23">
        <v>-780.41757355901518</v>
      </c>
    </row>
    <row r="271" spans="1:3">
      <c r="A271" s="23">
        <v>247</v>
      </c>
      <c r="B271" s="23">
        <v>1110.9250820996431</v>
      </c>
      <c r="C271" s="23">
        <v>-669.92508209964308</v>
      </c>
    </row>
    <row r="272" spans="1:3">
      <c r="A272" s="23">
        <v>248</v>
      </c>
      <c r="B272" s="23">
        <v>1214.4141609989383</v>
      </c>
      <c r="C272" s="23">
        <v>-626.41416099893831</v>
      </c>
    </row>
    <row r="273" spans="1:3">
      <c r="A273" s="23">
        <v>249</v>
      </c>
      <c r="B273" s="23">
        <v>1475.1706376033676</v>
      </c>
      <c r="C273" s="23">
        <v>-722.1706376033676</v>
      </c>
    </row>
    <row r="274" spans="1:3">
      <c r="A274" s="23">
        <v>250</v>
      </c>
      <c r="B274" s="23">
        <v>1819.6668974014394</v>
      </c>
      <c r="C274" s="23">
        <v>-854.66689740143943</v>
      </c>
    </row>
    <row r="275" spans="1:3">
      <c r="A275" s="23">
        <v>251</v>
      </c>
      <c r="B275" s="23">
        <v>2199.5249548565207</v>
      </c>
      <c r="C275" s="23">
        <v>-991.52495485652071</v>
      </c>
    </row>
    <row r="276" spans="1:3">
      <c r="A276" s="23">
        <v>252</v>
      </c>
      <c r="B276" s="23">
        <v>2829.8061589105328</v>
      </c>
      <c r="C276" s="23">
        <v>-1278.8061589105328</v>
      </c>
    </row>
    <row r="277" spans="1:3">
      <c r="A277" s="23">
        <v>253</v>
      </c>
      <c r="B277" s="23">
        <v>4110.8448306642931</v>
      </c>
      <c r="C277" s="23">
        <v>-2045.8448306642931</v>
      </c>
    </row>
    <row r="278" spans="1:3">
      <c r="A278" s="23">
        <v>254</v>
      </c>
      <c r="B278" s="23">
        <v>5592.0073910672681</v>
      </c>
      <c r="C278" s="23">
        <v>-2636.0073910672681</v>
      </c>
    </row>
    <row r="279" spans="1:3">
      <c r="A279" s="23">
        <v>255</v>
      </c>
      <c r="B279" s="23">
        <v>7288.7678719869882</v>
      </c>
      <c r="C279" s="23">
        <v>-3311.7678719869882</v>
      </c>
    </row>
    <row r="280" spans="1:3">
      <c r="A280" s="23">
        <v>256</v>
      </c>
      <c r="B280" s="23">
        <v>8007.6872384499802</v>
      </c>
      <c r="C280" s="23">
        <v>-3221.6872384499802</v>
      </c>
    </row>
    <row r="281" spans="1:3">
      <c r="A281" s="23">
        <v>257</v>
      </c>
      <c r="B281" s="23">
        <v>8383.7027510788957</v>
      </c>
      <c r="C281" s="23">
        <v>-2232.7027510788957</v>
      </c>
    </row>
    <row r="282" spans="1:3">
      <c r="A282" s="23">
        <v>258</v>
      </c>
      <c r="B282" s="23">
        <v>8645.9304723239729</v>
      </c>
      <c r="C282" s="23">
        <v>-2050.9304723239729</v>
      </c>
    </row>
    <row r="283" spans="1:3">
      <c r="A283" s="23">
        <v>259</v>
      </c>
      <c r="B283" s="23">
        <v>1029.573907851995</v>
      </c>
      <c r="C283" s="23">
        <v>-789.57390785199505</v>
      </c>
    </row>
    <row r="284" spans="1:3">
      <c r="A284" s="23">
        <v>260</v>
      </c>
      <c r="B284" s="23">
        <v>1424.3348080788267</v>
      </c>
      <c r="C284" s="23">
        <v>480.66519192117335</v>
      </c>
    </row>
    <row r="285" spans="1:3">
      <c r="A285" s="23">
        <v>261</v>
      </c>
      <c r="B285" s="23">
        <v>1631.6418323265034</v>
      </c>
      <c r="C285" s="23">
        <v>1159.3581676734966</v>
      </c>
    </row>
    <row r="286" spans="1:3">
      <c r="A286" s="23">
        <v>262</v>
      </c>
      <c r="B286" s="23">
        <v>1946.3497153415533</v>
      </c>
      <c r="C286" s="23">
        <v>1274.6502846584467</v>
      </c>
    </row>
    <row r="287" spans="1:3">
      <c r="A287" s="23">
        <v>263</v>
      </c>
      <c r="B287" s="23">
        <v>2953.5637963298268</v>
      </c>
      <c r="C287" s="23">
        <v>995.4362036701732</v>
      </c>
    </row>
    <row r="288" spans="1:3">
      <c r="A288" s="23">
        <v>264</v>
      </c>
      <c r="B288" s="23">
        <v>3516.0985118720737</v>
      </c>
      <c r="C288" s="23">
        <v>1433.9014881279263</v>
      </c>
    </row>
    <row r="289" spans="1:3">
      <c r="A289" s="23">
        <v>265</v>
      </c>
      <c r="B289" s="23">
        <v>3837.4183413898049</v>
      </c>
      <c r="C289" s="23">
        <v>1673.5816586101951</v>
      </c>
    </row>
    <row r="290" spans="1:3">
      <c r="A290" s="23">
        <v>266</v>
      </c>
      <c r="B290" s="23">
        <v>4169.5907637273822</v>
      </c>
      <c r="C290" s="23">
        <v>1749.4092362726178</v>
      </c>
    </row>
    <row r="291" spans="1:3">
      <c r="A291" s="23">
        <v>267</v>
      </c>
      <c r="B291" s="23">
        <v>4961.726187013257</v>
      </c>
      <c r="C291" s="23">
        <v>1458.273812986743</v>
      </c>
    </row>
    <row r="292" spans="1:3">
      <c r="A292" s="23">
        <v>268</v>
      </c>
      <c r="B292" s="23">
        <v>6395.9473889992905</v>
      </c>
      <c r="C292" s="23">
        <v>1092.0526110007095</v>
      </c>
    </row>
    <row r="293" spans="1:3">
      <c r="A293" s="23">
        <v>269</v>
      </c>
      <c r="B293" s="23">
        <v>7873.2674045761005</v>
      </c>
      <c r="C293" s="23">
        <v>985.73259542389951</v>
      </c>
    </row>
    <row r="294" spans="1:3">
      <c r="A294" s="23">
        <v>270</v>
      </c>
      <c r="B294" s="23">
        <v>8383.4258109112452</v>
      </c>
      <c r="C294" s="23">
        <v>1224.5741890887548</v>
      </c>
    </row>
    <row r="295" spans="1:3">
      <c r="A295" s="23">
        <v>271</v>
      </c>
      <c r="B295" s="23">
        <v>8640.1666550847258</v>
      </c>
      <c r="C295" s="23">
        <v>1500.8333449152742</v>
      </c>
    </row>
    <row r="296" spans="1:3">
      <c r="A296" s="23">
        <v>272</v>
      </c>
      <c r="B296" s="23">
        <v>8847.0236515599681</v>
      </c>
      <c r="C296" s="23">
        <v>1504.9763484400319</v>
      </c>
    </row>
    <row r="297" spans="1:3">
      <c r="A297" s="23">
        <v>273</v>
      </c>
      <c r="B297" s="23">
        <v>944.17248365244302</v>
      </c>
      <c r="C297" s="23">
        <v>-939.17248365244302</v>
      </c>
    </row>
    <row r="298" spans="1:3">
      <c r="A298" s="23">
        <v>274</v>
      </c>
      <c r="B298" s="23">
        <v>957.88102195119563</v>
      </c>
      <c r="C298" s="23">
        <v>-904.88102195119563</v>
      </c>
    </row>
    <row r="299" spans="1:3">
      <c r="A299" s="23">
        <v>275</v>
      </c>
      <c r="B299" s="23">
        <v>979.17079733940989</v>
      </c>
      <c r="C299" s="23">
        <v>-890.17079733940989</v>
      </c>
    </row>
    <row r="300" spans="1:3">
      <c r="A300" s="23">
        <v>276</v>
      </c>
      <c r="B300" s="23">
        <v>995.23332706320082</v>
      </c>
      <c r="C300" s="23">
        <v>-890.23332706320082</v>
      </c>
    </row>
    <row r="301" spans="1:3">
      <c r="A301" s="23">
        <v>277</v>
      </c>
      <c r="B301" s="23">
        <v>1006.6398002183497</v>
      </c>
      <c r="C301" s="23">
        <v>-883.63980021834971</v>
      </c>
    </row>
    <row r="302" spans="1:3">
      <c r="A302" s="23">
        <v>278</v>
      </c>
      <c r="B302" s="23">
        <v>1017.2673791519786</v>
      </c>
      <c r="C302" s="23">
        <v>-885.26737915197862</v>
      </c>
    </row>
    <row r="303" spans="1:3">
      <c r="A303" s="23">
        <v>279</v>
      </c>
      <c r="B303" s="23">
        <v>1032.2394569656415</v>
      </c>
      <c r="C303" s="23">
        <v>-891.23945696564147</v>
      </c>
    </row>
    <row r="304" spans="1:3">
      <c r="A304" s="23">
        <v>280</v>
      </c>
      <c r="B304" s="23">
        <v>1054.3427440963324</v>
      </c>
      <c r="C304" s="23">
        <v>-907.34274409633235</v>
      </c>
    </row>
    <row r="305" spans="1:3">
      <c r="A305" s="23">
        <v>281</v>
      </c>
      <c r="B305" s="23">
        <v>1142.427026170009</v>
      </c>
      <c r="C305" s="23">
        <v>-948.42702617000896</v>
      </c>
    </row>
    <row r="306" spans="1:3">
      <c r="A306" s="23">
        <v>282</v>
      </c>
      <c r="B306" s="23">
        <v>1357.8172415610156</v>
      </c>
      <c r="C306" s="23">
        <v>-1010.8172415610156</v>
      </c>
    </row>
    <row r="307" spans="1:3">
      <c r="A307" s="23">
        <v>283</v>
      </c>
      <c r="B307" s="23">
        <v>1619.577626273182</v>
      </c>
      <c r="C307" s="23">
        <v>-1029.577626273182</v>
      </c>
    </row>
    <row r="308" spans="1:3">
      <c r="A308" s="23">
        <v>284</v>
      </c>
      <c r="B308" s="23">
        <v>1711.4871444125458</v>
      </c>
      <c r="C308" s="23">
        <v>-1008.4871444125458</v>
      </c>
    </row>
    <row r="309" spans="1:3">
      <c r="A309" s="23">
        <v>285</v>
      </c>
      <c r="B309" s="23">
        <v>1813.0895684197149</v>
      </c>
      <c r="C309" s="23">
        <v>-1070.0895684197149</v>
      </c>
    </row>
    <row r="310" spans="1:3">
      <c r="A310" s="23">
        <v>286</v>
      </c>
      <c r="B310" s="23">
        <v>1984.896324926556</v>
      </c>
      <c r="C310" s="23">
        <v>-1207.896324926556</v>
      </c>
    </row>
    <row r="311" spans="1:3">
      <c r="A311" s="23">
        <v>287</v>
      </c>
      <c r="B311" s="23">
        <v>967.69508914234802</v>
      </c>
      <c r="C311" s="23">
        <v>-949.69508914234802</v>
      </c>
    </row>
    <row r="312" spans="1:3">
      <c r="A312" s="23">
        <v>288</v>
      </c>
      <c r="B312" s="23">
        <v>1316.6916266647579</v>
      </c>
      <c r="C312" s="23">
        <v>-177.69162666475791</v>
      </c>
    </row>
    <row r="313" spans="1:3">
      <c r="A313" s="23">
        <v>289</v>
      </c>
      <c r="B313" s="23">
        <v>1864.185029351429</v>
      </c>
      <c r="C313" s="23">
        <v>667.81497064857103</v>
      </c>
    </row>
    <row r="314" spans="1:3">
      <c r="A314" s="23">
        <v>290</v>
      </c>
      <c r="B314" s="23">
        <v>2118.5545733393938</v>
      </c>
      <c r="C314" s="23">
        <v>1071.4454266606062</v>
      </c>
    </row>
    <row r="315" spans="1:3">
      <c r="A315" s="23">
        <v>291</v>
      </c>
      <c r="B315" s="23">
        <v>2477.7978970649119</v>
      </c>
      <c r="C315" s="23">
        <v>1015.2021029350881</v>
      </c>
    </row>
    <row r="316" spans="1:3">
      <c r="A316" s="23">
        <v>292</v>
      </c>
      <c r="B316" s="23">
        <v>2821.1171611504642</v>
      </c>
      <c r="C316" s="23">
        <v>933.8828388495358</v>
      </c>
    </row>
    <row r="317" spans="1:3">
      <c r="A317" s="23">
        <v>293</v>
      </c>
      <c r="B317" s="23">
        <v>3106.2789900291882</v>
      </c>
      <c r="C317" s="23">
        <v>842.72100997081179</v>
      </c>
    </row>
    <row r="318" spans="1:3">
      <c r="A318" s="23">
        <v>294</v>
      </c>
      <c r="B318" s="23">
        <v>3458.9622935334596</v>
      </c>
      <c r="C318" s="23">
        <v>688.03770646654039</v>
      </c>
    </row>
    <row r="319" spans="1:3">
      <c r="A319" s="23">
        <v>295</v>
      </c>
      <c r="B319" s="23">
        <v>4378.3517238552295</v>
      </c>
      <c r="C319" s="23">
        <v>262.64827614477053</v>
      </c>
    </row>
    <row r="320" spans="1:3">
      <c r="A320" s="23">
        <v>296</v>
      </c>
      <c r="B320" s="23">
        <v>5730.5813274559214</v>
      </c>
      <c r="C320" s="23">
        <v>164.41867254407862</v>
      </c>
    </row>
    <row r="321" spans="1:3">
      <c r="A321" s="23">
        <v>297</v>
      </c>
      <c r="B321" s="23">
        <v>7077.462524068842</v>
      </c>
      <c r="C321" s="23">
        <v>49.537475931158042</v>
      </c>
    </row>
    <row r="322" spans="1:3">
      <c r="A322" s="23">
        <v>298</v>
      </c>
      <c r="B322" s="23">
        <v>7555.7381936030997</v>
      </c>
      <c r="C322" s="23">
        <v>313.26180639690028</v>
      </c>
    </row>
    <row r="323" spans="1:3">
      <c r="A323" s="23">
        <v>299</v>
      </c>
      <c r="B323" s="23">
        <v>8061.9848200701654</v>
      </c>
      <c r="C323" s="23">
        <v>224.01517992983463</v>
      </c>
    </row>
    <row r="324" spans="1:3">
      <c r="A324" s="23">
        <v>300</v>
      </c>
      <c r="B324" s="23">
        <v>8635.7529211627789</v>
      </c>
      <c r="C324" s="23">
        <v>52.247078837221125</v>
      </c>
    </row>
    <row r="325" spans="1:3">
      <c r="A325" s="23">
        <v>301</v>
      </c>
      <c r="B325" s="23">
        <v>938.9452379880197</v>
      </c>
      <c r="C325" s="23">
        <v>-938.9452379880197</v>
      </c>
    </row>
    <row r="326" spans="1:3">
      <c r="A326" s="23">
        <v>302</v>
      </c>
      <c r="B326" s="23">
        <v>1053.5119235933776</v>
      </c>
      <c r="C326" s="23">
        <v>-964.51192359337756</v>
      </c>
    </row>
    <row r="327" spans="1:3">
      <c r="A327" s="23">
        <v>303</v>
      </c>
      <c r="B327" s="23">
        <v>2015.6193747754019</v>
      </c>
      <c r="C327" s="23">
        <v>1546.3806252245981</v>
      </c>
    </row>
    <row r="328" spans="1:3">
      <c r="A328" s="23">
        <v>304</v>
      </c>
      <c r="B328" s="23">
        <v>2617.2718889984326</v>
      </c>
      <c r="C328" s="23">
        <v>4228.7281110015674</v>
      </c>
    </row>
    <row r="329" spans="1:3">
      <c r="A329" s="23">
        <v>305</v>
      </c>
      <c r="B329" s="23">
        <v>2823.5403876174159</v>
      </c>
      <c r="C329" s="23">
        <v>5230.4596123825841</v>
      </c>
    </row>
    <row r="330" spans="1:3">
      <c r="A330" s="23">
        <v>306</v>
      </c>
      <c r="B330" s="23">
        <v>2974.6458665923024</v>
      </c>
      <c r="C330" s="23">
        <v>5634.3541334076981</v>
      </c>
    </row>
    <row r="331" spans="1:3">
      <c r="A331" s="23">
        <v>307</v>
      </c>
      <c r="B331" s="23">
        <v>3163.6748397749757</v>
      </c>
      <c r="C331" s="23">
        <v>5896.3251602250239</v>
      </c>
    </row>
    <row r="332" spans="1:3">
      <c r="A332" s="23">
        <v>308</v>
      </c>
      <c r="B332" s="23">
        <v>3225.6921285684484</v>
      </c>
      <c r="C332" s="23">
        <v>6230.3078714315516</v>
      </c>
    </row>
    <row r="333" spans="1:3">
      <c r="A333" s="23">
        <v>309</v>
      </c>
      <c r="B333" s="23">
        <v>3683.6819308222284</v>
      </c>
      <c r="C333" s="23">
        <v>6307.3180691777716</v>
      </c>
    </row>
    <row r="334" spans="1:3">
      <c r="A334" s="23">
        <v>310</v>
      </c>
      <c r="B334" s="23">
        <v>4852.9925536890605</v>
      </c>
      <c r="C334" s="23">
        <v>5895.0074463109395</v>
      </c>
    </row>
    <row r="335" spans="1:3">
      <c r="A335" s="23">
        <v>311</v>
      </c>
      <c r="B335" s="23">
        <v>7432.794067926282</v>
      </c>
      <c r="C335" s="23">
        <v>4990.205932073718</v>
      </c>
    </row>
    <row r="336" spans="1:3">
      <c r="A336" s="23">
        <v>312</v>
      </c>
      <c r="B336" s="23">
        <v>10009.151138828336</v>
      </c>
      <c r="C336" s="23">
        <v>4567.8488611716639</v>
      </c>
    </row>
    <row r="337" spans="1:3">
      <c r="A337" s="23">
        <v>313</v>
      </c>
      <c r="B337" s="23">
        <v>10997.879463625868</v>
      </c>
      <c r="C337" s="23">
        <v>5120.1205363741319</v>
      </c>
    </row>
    <row r="338" spans="1:3">
      <c r="A338" s="23">
        <v>314</v>
      </c>
      <c r="B338" s="23">
        <v>11940.029913976501</v>
      </c>
      <c r="C338" s="23">
        <v>5244.9700860234989</v>
      </c>
    </row>
    <row r="339" spans="1:3">
      <c r="A339" s="23">
        <v>315</v>
      </c>
      <c r="B339" s="23">
        <v>12789.02461543334</v>
      </c>
      <c r="C339" s="23">
        <v>4776.9753845666601</v>
      </c>
    </row>
    <row r="340" spans="1:3">
      <c r="A340" s="23">
        <v>316</v>
      </c>
      <c r="B340" s="23">
        <v>1070.9764629159044</v>
      </c>
      <c r="C340" s="23">
        <v>-806.97646291590445</v>
      </c>
    </row>
    <row r="341" spans="1:3">
      <c r="A341" s="23">
        <v>317</v>
      </c>
      <c r="B341" s="23">
        <v>1654.6105574811052</v>
      </c>
      <c r="C341" s="23">
        <v>2133.3894425188946</v>
      </c>
    </row>
    <row r="342" spans="1:3">
      <c r="A342" s="23">
        <v>318</v>
      </c>
      <c r="B342" s="23">
        <v>1931.6718864560203</v>
      </c>
      <c r="C342" s="23">
        <v>3559.3281135439797</v>
      </c>
    </row>
    <row r="343" spans="1:3">
      <c r="A343" s="23">
        <v>319</v>
      </c>
      <c r="B343" s="23">
        <v>2165.2536091096395</v>
      </c>
      <c r="C343" s="23">
        <v>4031.7463908903605</v>
      </c>
    </row>
    <row r="344" spans="1:3">
      <c r="A344" s="23">
        <v>320</v>
      </c>
      <c r="B344" s="23">
        <v>2509.732560147233</v>
      </c>
      <c r="C344" s="23">
        <v>3943.267439852767</v>
      </c>
    </row>
    <row r="345" spans="1:3">
      <c r="A345" s="23">
        <v>321</v>
      </c>
      <c r="B345" s="23">
        <v>2897.6391912246881</v>
      </c>
      <c r="C345" s="23">
        <v>3858.3608087753119</v>
      </c>
    </row>
    <row r="346" spans="1:3">
      <c r="A346" s="23">
        <v>322</v>
      </c>
      <c r="B346" s="23">
        <v>3328.8177234977011</v>
      </c>
      <c r="C346" s="23">
        <v>3755.1822765022989</v>
      </c>
    </row>
    <row r="347" spans="1:3">
      <c r="A347" s="23">
        <v>323</v>
      </c>
      <c r="B347" s="23">
        <v>4351.5923801558965</v>
      </c>
      <c r="C347" s="23">
        <v>3347.4076198441035</v>
      </c>
    </row>
    <row r="348" spans="1:3">
      <c r="A348" s="23">
        <v>324</v>
      </c>
      <c r="B348" s="23">
        <v>7661.0273835921298</v>
      </c>
      <c r="C348" s="23">
        <v>1903.9726164078702</v>
      </c>
    </row>
    <row r="349" spans="1:3">
      <c r="A349" s="23">
        <v>325</v>
      </c>
      <c r="B349" s="23">
        <v>10064.089144586218</v>
      </c>
      <c r="C349" s="23">
        <v>2945.910855413782</v>
      </c>
    </row>
    <row r="350" spans="1:3">
      <c r="A350" s="23">
        <v>326</v>
      </c>
      <c r="B350" s="23">
        <v>11473.039556274045</v>
      </c>
      <c r="C350" s="23">
        <v>4042.960443725955</v>
      </c>
    </row>
    <row r="351" spans="1:3">
      <c r="A351" s="23">
        <v>327</v>
      </c>
      <c r="B351" s="23">
        <v>12110.192338237914</v>
      </c>
      <c r="C351" s="23">
        <v>4387.8076617620864</v>
      </c>
    </row>
    <row r="352" spans="1:3">
      <c r="A352" s="23">
        <v>328</v>
      </c>
      <c r="B352" s="23">
        <v>13850.293955395104</v>
      </c>
      <c r="C352" s="23">
        <v>3261.7060446048963</v>
      </c>
    </row>
    <row r="353" spans="1:3">
      <c r="A353" s="23">
        <v>329</v>
      </c>
      <c r="B353" s="23">
        <v>16912.715638046615</v>
      </c>
      <c r="C353" s="23">
        <v>1639.2843619533851</v>
      </c>
    </row>
    <row r="354" spans="1:3">
      <c r="A354" s="23">
        <v>330</v>
      </c>
      <c r="B354" s="23">
        <v>949.81513956834362</v>
      </c>
      <c r="C354" s="23">
        <v>-937.81513956834362</v>
      </c>
    </row>
    <row r="355" spans="1:3">
      <c r="A355" s="23">
        <v>331</v>
      </c>
      <c r="B355" s="23">
        <v>1027.8257230436946</v>
      </c>
      <c r="C355" s="23">
        <v>-684.82572304369455</v>
      </c>
    </row>
    <row r="356" spans="1:3">
      <c r="A356" s="23">
        <v>332</v>
      </c>
      <c r="B356" s="23">
        <v>1369.2237147161645</v>
      </c>
      <c r="C356" s="23">
        <v>-319.22371471616452</v>
      </c>
    </row>
    <row r="357" spans="1:3">
      <c r="A357" s="23">
        <v>333</v>
      </c>
      <c r="B357" s="23">
        <v>1567.893667485208</v>
      </c>
      <c r="C357" s="23">
        <v>-91.89366748520797</v>
      </c>
    </row>
    <row r="358" spans="1:3">
      <c r="A358" s="23">
        <v>334</v>
      </c>
      <c r="B358" s="23">
        <v>1882.3073015721284</v>
      </c>
      <c r="C358" s="23">
        <v>-242.30730157212838</v>
      </c>
    </row>
    <row r="359" spans="1:3">
      <c r="A359" s="23">
        <v>335</v>
      </c>
      <c r="B359" s="23">
        <v>2252.8878634108823</v>
      </c>
      <c r="C359" s="23">
        <v>-386.88786341088235</v>
      </c>
    </row>
    <row r="360" spans="1:3">
      <c r="A360" s="23">
        <v>336</v>
      </c>
      <c r="B360" s="23">
        <v>2655.7319547810439</v>
      </c>
      <c r="C360" s="23">
        <v>-566.7319547810439</v>
      </c>
    </row>
    <row r="361" spans="1:3">
      <c r="A361" s="23">
        <v>337</v>
      </c>
      <c r="B361" s="23">
        <v>3509.7288880160872</v>
      </c>
      <c r="C361" s="23">
        <v>-998.72888801608724</v>
      </c>
    </row>
    <row r="362" spans="1:3">
      <c r="A362" s="23">
        <v>338</v>
      </c>
      <c r="B362" s="23">
        <v>6457.3415624155477</v>
      </c>
      <c r="C362" s="23">
        <v>-2805.3415624155477</v>
      </c>
    </row>
    <row r="363" spans="1:3">
      <c r="A363" s="23">
        <v>339</v>
      </c>
      <c r="B363" s="23">
        <v>8128.3119902227154</v>
      </c>
      <c r="C363" s="23">
        <v>-2746.3119902227154</v>
      </c>
    </row>
    <row r="364" spans="1:3">
      <c r="A364" s="23">
        <v>340</v>
      </c>
      <c r="B364" s="23">
        <v>8933.4116751067795</v>
      </c>
      <c r="C364" s="23">
        <v>-2665.4116751067795</v>
      </c>
    </row>
    <row r="365" spans="1:3">
      <c r="A365" s="23">
        <v>341</v>
      </c>
      <c r="B365" s="23">
        <v>9327.8264001240459</v>
      </c>
      <c r="C365" s="23">
        <v>-2776.8264001240459</v>
      </c>
    </row>
    <row r="366" spans="1:3">
      <c r="A366" s="23">
        <v>342</v>
      </c>
      <c r="B366" s="23">
        <v>9932.6810350355481</v>
      </c>
      <c r="C366" s="23">
        <v>-3006.6810350355481</v>
      </c>
    </row>
    <row r="367" spans="1:3">
      <c r="A367" s="23">
        <v>343</v>
      </c>
      <c r="B367" s="23">
        <v>10815.237423059662</v>
      </c>
      <c r="C367" s="23">
        <v>-3646.2374230596615</v>
      </c>
    </row>
    <row r="368" spans="1:3">
      <c r="A368" s="23">
        <v>344</v>
      </c>
      <c r="B368" s="23">
        <v>955.14623779563635</v>
      </c>
      <c r="C368" s="23">
        <v>-935.14623779563635</v>
      </c>
    </row>
    <row r="369" spans="1:3">
      <c r="A369" s="23">
        <v>345</v>
      </c>
      <c r="B369" s="23">
        <v>1056.8871318866311</v>
      </c>
      <c r="C369" s="23">
        <v>-795.8871318866311</v>
      </c>
    </row>
    <row r="370" spans="1:3">
      <c r="A370" s="23">
        <v>346</v>
      </c>
      <c r="B370" s="23">
        <v>1207.2310254004758</v>
      </c>
      <c r="C370" s="23">
        <v>-473.2310254004758</v>
      </c>
    </row>
    <row r="371" spans="1:3">
      <c r="A371" s="23">
        <v>347</v>
      </c>
      <c r="B371" s="23">
        <v>1410.5570347381611</v>
      </c>
      <c r="C371" s="23">
        <v>-337.55703473816106</v>
      </c>
    </row>
    <row r="372" spans="1:3">
      <c r="A372" s="23">
        <v>348</v>
      </c>
      <c r="B372" s="23">
        <v>1955.7656810417066</v>
      </c>
      <c r="C372" s="23">
        <v>-292.76568104170656</v>
      </c>
    </row>
    <row r="373" spans="1:3">
      <c r="A373" s="23">
        <v>349</v>
      </c>
      <c r="B373" s="23">
        <v>2374.6896108961373</v>
      </c>
      <c r="C373" s="23">
        <v>98.31038910386269</v>
      </c>
    </row>
    <row r="374" spans="1:3">
      <c r="A374" s="23">
        <v>350</v>
      </c>
      <c r="B374" s="23">
        <v>2638.4751205842558</v>
      </c>
      <c r="C374" s="23">
        <v>330.52487941574418</v>
      </c>
    </row>
    <row r="375" spans="1:3">
      <c r="A375" s="23">
        <v>351</v>
      </c>
      <c r="B375" s="23">
        <v>3018.7485882908145</v>
      </c>
      <c r="C375" s="23">
        <v>315.2514117091855</v>
      </c>
    </row>
    <row r="376" spans="1:3">
      <c r="A376" s="23">
        <v>352</v>
      </c>
      <c r="B376" s="23">
        <v>3591.8416477247774</v>
      </c>
      <c r="C376" s="23">
        <v>215.15835227522257</v>
      </c>
    </row>
    <row r="377" spans="1:3">
      <c r="A377" s="23">
        <v>353</v>
      </c>
      <c r="B377" s="23">
        <v>4674.3488367933205</v>
      </c>
      <c r="C377" s="23">
        <v>112.65116320667948</v>
      </c>
    </row>
    <row r="378" spans="1:3">
      <c r="A378" s="23">
        <v>354</v>
      </c>
      <c r="B378" s="23">
        <v>5698.8543694993386</v>
      </c>
      <c r="C378" s="23">
        <v>346.14563050066135</v>
      </c>
    </row>
    <row r="379" spans="1:3">
      <c r="A379" s="23">
        <v>355</v>
      </c>
      <c r="B379" s="23">
        <v>6041.4639744052838</v>
      </c>
      <c r="C379" s="23">
        <v>639.53602559471619</v>
      </c>
    </row>
    <row r="380" spans="1:3">
      <c r="A380" s="23">
        <v>356</v>
      </c>
      <c r="B380" s="23">
        <v>6220.6269541153706</v>
      </c>
      <c r="C380" s="23">
        <v>811.37304588462939</v>
      </c>
    </row>
    <row r="381" spans="1:3">
      <c r="A381" s="23">
        <v>357</v>
      </c>
      <c r="B381" s="23">
        <v>6324.7045308709248</v>
      </c>
      <c r="C381" s="23">
        <v>863.29546912907517</v>
      </c>
    </row>
    <row r="382" spans="1:3">
      <c r="A382" s="23">
        <v>358</v>
      </c>
      <c r="B382" s="23">
        <v>962.29475587314244</v>
      </c>
      <c r="C382" s="23">
        <v>-947.29475587314244</v>
      </c>
    </row>
    <row r="383" spans="1:3">
      <c r="A383" s="23">
        <v>359</v>
      </c>
      <c r="B383" s="23">
        <v>1069.8340847243419</v>
      </c>
      <c r="C383" s="23">
        <v>-728.83408472434189</v>
      </c>
    </row>
    <row r="384" spans="1:3">
      <c r="A384" s="23">
        <v>360</v>
      </c>
      <c r="B384" s="23">
        <v>1169.0825173064723</v>
      </c>
      <c r="C384" s="23">
        <v>-385.08251730647225</v>
      </c>
    </row>
    <row r="385" spans="1:3">
      <c r="A385" s="23">
        <v>361</v>
      </c>
      <c r="B385" s="23">
        <v>1324.4805688799584</v>
      </c>
      <c r="C385" s="23">
        <v>-287.48056887995835</v>
      </c>
    </row>
    <row r="386" spans="1:3">
      <c r="A386" s="23">
        <v>362</v>
      </c>
      <c r="B386" s="23">
        <v>1822.9555618923018</v>
      </c>
      <c r="C386" s="23">
        <v>-517.95556189230183</v>
      </c>
    </row>
    <row r="387" spans="1:3">
      <c r="A387" s="23">
        <v>363</v>
      </c>
      <c r="B387" s="23">
        <v>2433.1586037915749</v>
      </c>
      <c r="C387" s="23">
        <v>-810.15860379157493</v>
      </c>
    </row>
    <row r="388" spans="1:3">
      <c r="A388" s="23">
        <v>364</v>
      </c>
      <c r="B388" s="23">
        <v>3190.1918608276133</v>
      </c>
      <c r="C388" s="23">
        <v>-1033.1918608276133</v>
      </c>
    </row>
    <row r="389" spans="1:3">
      <c r="A389" s="23">
        <v>365</v>
      </c>
      <c r="B389" s="23">
        <v>4226.2942630540401</v>
      </c>
      <c r="C389" s="23">
        <v>-1136.2942630540401</v>
      </c>
    </row>
    <row r="390" spans="1:3">
      <c r="A390" s="23">
        <v>366</v>
      </c>
      <c r="B390" s="23">
        <v>6390.8586134186935</v>
      </c>
      <c r="C390" s="23">
        <v>-2409.8586134186935</v>
      </c>
    </row>
    <row r="391" spans="1:3">
      <c r="A391" s="23">
        <v>367</v>
      </c>
      <c r="B391" s="23">
        <v>8185.0154895493743</v>
      </c>
      <c r="C391" s="23">
        <v>-2298.0154895493743</v>
      </c>
    </row>
    <row r="392" spans="1:3">
      <c r="A392" s="23">
        <v>368</v>
      </c>
      <c r="B392" s="23">
        <v>9585.1730509142653</v>
      </c>
      <c r="C392" s="23">
        <v>-2409.1730509142653</v>
      </c>
    </row>
    <row r="393" spans="1:3">
      <c r="A393" s="23">
        <v>369</v>
      </c>
      <c r="B393" s="23">
        <v>10019.103676103317</v>
      </c>
      <c r="C393" s="23">
        <v>-1637.1036761033174</v>
      </c>
    </row>
    <row r="394" spans="1:3">
      <c r="A394" s="23">
        <v>370</v>
      </c>
      <c r="B394" s="23">
        <v>11132.056974853054</v>
      </c>
      <c r="C394" s="23">
        <v>-2155.0569748530543</v>
      </c>
    </row>
    <row r="395" spans="1:3">
      <c r="A395" s="23">
        <v>371</v>
      </c>
      <c r="B395" s="23">
        <v>11298.221075443995</v>
      </c>
      <c r="C395" s="23">
        <v>-2081.2210754439948</v>
      </c>
    </row>
    <row r="396" spans="1:3">
      <c r="A396" s="23">
        <v>372</v>
      </c>
      <c r="B396" s="23">
        <v>942.35506380222955</v>
      </c>
      <c r="C396" s="23">
        <v>-937.35506380222955</v>
      </c>
    </row>
    <row r="397" spans="1:3">
      <c r="A397" s="23">
        <v>373</v>
      </c>
      <c r="B397" s="23">
        <v>946.75148896369819</v>
      </c>
      <c r="C397" s="23">
        <v>-930.75148896369819</v>
      </c>
    </row>
    <row r="398" spans="1:3">
      <c r="A398" s="23">
        <v>374</v>
      </c>
      <c r="B398" s="23">
        <v>947.84194087382627</v>
      </c>
      <c r="C398" s="23">
        <v>-930.84194087382627</v>
      </c>
    </row>
    <row r="399" spans="1:3">
      <c r="A399" s="23">
        <v>375</v>
      </c>
      <c r="B399" s="23">
        <v>955.66550060998304</v>
      </c>
      <c r="C399" s="23">
        <v>-933.66550060998304</v>
      </c>
    </row>
    <row r="400" spans="1:3">
      <c r="A400" s="23">
        <v>376</v>
      </c>
      <c r="B400" s="23">
        <v>1007.7648696494342</v>
      </c>
      <c r="C400" s="23">
        <v>-947.76486964943422</v>
      </c>
    </row>
    <row r="401" spans="1:3">
      <c r="A401" s="23">
        <v>377</v>
      </c>
      <c r="B401" s="23">
        <v>1067.7051071855203</v>
      </c>
      <c r="C401" s="23">
        <v>-963.70510718552032</v>
      </c>
    </row>
    <row r="402" spans="1:3">
      <c r="A402" s="23">
        <v>378</v>
      </c>
      <c r="B402" s="23">
        <v>1167.040083570042</v>
      </c>
      <c r="C402" s="23">
        <v>-987.04008357004204</v>
      </c>
    </row>
    <row r="403" spans="1:3">
      <c r="A403" s="23">
        <v>379</v>
      </c>
      <c r="B403" s="23">
        <v>1506.6725816737335</v>
      </c>
      <c r="C403" s="23">
        <v>-1129.6725816737335</v>
      </c>
    </row>
    <row r="404" spans="1:3">
      <c r="A404" s="23">
        <v>380</v>
      </c>
      <c r="B404" s="23">
        <v>2016.5021215597912</v>
      </c>
      <c r="C404" s="23">
        <v>-1332.5021215597912</v>
      </c>
    </row>
    <row r="405" spans="1:3">
      <c r="A405" s="23">
        <v>381</v>
      </c>
      <c r="B405" s="23">
        <v>2353.0709690588369</v>
      </c>
      <c r="C405" s="23">
        <v>-1391.0709690588369</v>
      </c>
    </row>
    <row r="406" spans="1:3">
      <c r="A406" s="23">
        <v>382</v>
      </c>
      <c r="B406" s="23">
        <v>2565.2763725218506</v>
      </c>
      <c r="C406" s="23">
        <v>-1331.2763725218506</v>
      </c>
    </row>
    <row r="407" spans="1:3">
      <c r="A407" s="23">
        <v>383</v>
      </c>
      <c r="B407" s="23">
        <v>2669.7866682893609</v>
      </c>
      <c r="C407" s="23">
        <v>-1311.7866682893609</v>
      </c>
    </row>
    <row r="408" spans="1:3">
      <c r="A408" s="23">
        <v>384</v>
      </c>
      <c r="B408" s="23">
        <v>2750.7570498064879</v>
      </c>
      <c r="C408" s="23">
        <v>-1313.7570498064879</v>
      </c>
    </row>
    <row r="409" spans="1:3">
      <c r="A409" s="23">
        <v>385</v>
      </c>
      <c r="B409" s="23">
        <v>2815.2321825878689</v>
      </c>
      <c r="C409" s="23">
        <v>-1249.2321825878689</v>
      </c>
    </row>
    <row r="410" spans="1:3">
      <c r="A410" s="23">
        <v>386</v>
      </c>
      <c r="B410" s="23">
        <v>939.15294311375828</v>
      </c>
      <c r="C410" s="23">
        <v>-939.15294311375828</v>
      </c>
    </row>
    <row r="411" spans="1:3">
      <c r="A411" s="23">
        <v>387</v>
      </c>
      <c r="B411" s="23">
        <v>942.37237256270782</v>
      </c>
      <c r="C411" s="23">
        <v>-938.37237256270782</v>
      </c>
    </row>
    <row r="412" spans="1:3">
      <c r="A412" s="23">
        <v>388</v>
      </c>
      <c r="B412" s="23">
        <v>1013.9094796192034</v>
      </c>
      <c r="C412" s="23">
        <v>-943.90947961920335</v>
      </c>
    </row>
    <row r="413" spans="1:3">
      <c r="A413" s="23">
        <v>389</v>
      </c>
      <c r="B413" s="23">
        <v>1182.9987607309636</v>
      </c>
      <c r="C413" s="23">
        <v>-1004.9987607309636</v>
      </c>
    </row>
    <row r="414" spans="1:3">
      <c r="A414" s="23">
        <v>390</v>
      </c>
      <c r="B414" s="23">
        <v>1271.1522778465533</v>
      </c>
      <c r="C414" s="23">
        <v>-992.15227784655326</v>
      </c>
    </row>
    <row r="415" spans="1:3">
      <c r="A415" s="23">
        <v>391</v>
      </c>
      <c r="B415" s="23">
        <v>1392.6078501222439</v>
      </c>
      <c r="C415" s="23">
        <v>-1054.6078501222439</v>
      </c>
    </row>
    <row r="416" spans="1:3">
      <c r="A416" s="23">
        <v>392</v>
      </c>
      <c r="B416" s="23">
        <v>1532.3933997443728</v>
      </c>
      <c r="C416" s="23">
        <v>-1130.3933997443728</v>
      </c>
    </row>
    <row r="417" spans="1:3">
      <c r="A417" s="23">
        <v>393</v>
      </c>
      <c r="B417" s="23">
        <v>1727.5842916572933</v>
      </c>
      <c r="C417" s="23">
        <v>-1234.5842916572933</v>
      </c>
    </row>
    <row r="418" spans="1:3">
      <c r="A418" s="23">
        <v>394</v>
      </c>
      <c r="B418" s="23">
        <v>2163.7131294270775</v>
      </c>
      <c r="C418" s="23">
        <v>-1509.7131294270775</v>
      </c>
    </row>
    <row r="419" spans="1:3">
      <c r="A419" s="23">
        <v>395</v>
      </c>
      <c r="B419" s="23">
        <v>3172.5023076188691</v>
      </c>
      <c r="C419" s="23">
        <v>-2125.5023076188691</v>
      </c>
    </row>
    <row r="420" spans="1:3">
      <c r="A420" s="23">
        <v>396</v>
      </c>
      <c r="B420" s="23">
        <v>3843.2513936709661</v>
      </c>
      <c r="C420" s="23">
        <v>-2153.2513936709661</v>
      </c>
    </row>
    <row r="421" spans="1:3">
      <c r="A421" s="23">
        <v>397</v>
      </c>
      <c r="B421" s="23">
        <v>4258.107764813014</v>
      </c>
      <c r="C421" s="23">
        <v>-2233.107764813014</v>
      </c>
    </row>
    <row r="422" spans="1:3">
      <c r="A422" s="23">
        <v>398</v>
      </c>
      <c r="B422" s="23">
        <v>4423.1467959728707</v>
      </c>
      <c r="C422" s="23">
        <v>-2224.1467959728707</v>
      </c>
    </row>
    <row r="423" spans="1:3">
      <c r="A423" s="23">
        <v>399</v>
      </c>
      <c r="B423" s="23">
        <v>4572.2444587322825</v>
      </c>
      <c r="C423" s="23">
        <v>-2288.2444587322825</v>
      </c>
    </row>
    <row r="424" spans="1:3">
      <c r="A424" s="23">
        <v>400</v>
      </c>
      <c r="B424" s="23">
        <v>4731.1042624014135</v>
      </c>
      <c r="C424" s="23">
        <v>-2367.1042624014135</v>
      </c>
    </row>
    <row r="425" spans="1:3">
      <c r="A425" s="23">
        <v>401</v>
      </c>
      <c r="B425" s="23">
        <v>958.19257963980363</v>
      </c>
      <c r="C425" s="23">
        <v>-932.19257963980363</v>
      </c>
    </row>
    <row r="426" spans="1:3">
      <c r="A426" s="23">
        <v>402</v>
      </c>
      <c r="B426" s="23">
        <v>1026.389095924002</v>
      </c>
      <c r="C426" s="23">
        <v>-783.38909592400205</v>
      </c>
    </row>
    <row r="427" spans="1:3">
      <c r="A427" s="23">
        <v>403</v>
      </c>
      <c r="B427" s="23">
        <v>1088.2679146336493</v>
      </c>
      <c r="C427" s="23">
        <v>-669.2679146336493</v>
      </c>
    </row>
    <row r="428" spans="1:3">
      <c r="A428" s="23">
        <v>404</v>
      </c>
      <c r="B428" s="23">
        <v>1260.5593164338807</v>
      </c>
      <c r="C428" s="23">
        <v>-753.55931643388067</v>
      </c>
    </row>
    <row r="429" spans="1:3">
      <c r="A429" s="23">
        <v>405</v>
      </c>
      <c r="B429" s="23">
        <v>1772.206276170152</v>
      </c>
      <c r="C429" s="23">
        <v>-941.20627617015202</v>
      </c>
    </row>
    <row r="430" spans="1:3">
      <c r="A430" s="23">
        <v>406</v>
      </c>
      <c r="B430" s="23">
        <v>2138.7365880570019</v>
      </c>
      <c r="C430" s="23">
        <v>-833.73658805700188</v>
      </c>
    </row>
    <row r="431" spans="1:3">
      <c r="A431" s="23">
        <v>407</v>
      </c>
      <c r="B431" s="23">
        <v>2325.0827033655505</v>
      </c>
      <c r="C431" s="23">
        <v>-725.08270336555051</v>
      </c>
    </row>
    <row r="432" spans="1:3">
      <c r="A432" s="23">
        <v>408</v>
      </c>
      <c r="B432" s="23">
        <v>2684.4125708934594</v>
      </c>
      <c r="C432" s="23">
        <v>-905.41257089345936</v>
      </c>
    </row>
    <row r="433" spans="1:3">
      <c r="A433" s="23">
        <v>409</v>
      </c>
      <c r="B433" s="23">
        <v>3582.4256820246242</v>
      </c>
      <c r="C433" s="23">
        <v>-1433.4256820246242</v>
      </c>
    </row>
    <row r="434" spans="1:3">
      <c r="A434" s="23">
        <v>410</v>
      </c>
      <c r="B434" s="23">
        <v>4836.2549823066183</v>
      </c>
      <c r="C434" s="23">
        <v>-1700.2549823066183</v>
      </c>
    </row>
    <row r="435" spans="1:3">
      <c r="A435" s="23">
        <v>411</v>
      </c>
      <c r="B435" s="23">
        <v>5758.5003581072951</v>
      </c>
      <c r="C435" s="23">
        <v>-1487.5003581072951</v>
      </c>
    </row>
    <row r="436" spans="1:3">
      <c r="A436" s="23">
        <v>412</v>
      </c>
      <c r="B436" s="23">
        <v>6024.5013891366261</v>
      </c>
      <c r="C436" s="23">
        <v>-1067.5013891366261</v>
      </c>
    </row>
    <row r="437" spans="1:3">
      <c r="A437" s="23">
        <v>413</v>
      </c>
      <c r="B437" s="23">
        <v>6197.3120537512041</v>
      </c>
      <c r="C437" s="23">
        <v>-948.31205375120408</v>
      </c>
    </row>
    <row r="438" spans="1:3">
      <c r="A438" s="23">
        <v>414</v>
      </c>
      <c r="B438" s="23">
        <v>6375.3499640302052</v>
      </c>
      <c r="C438" s="23">
        <v>-931.34996403020523</v>
      </c>
    </row>
    <row r="439" spans="1:3">
      <c r="A439" s="23">
        <v>415</v>
      </c>
      <c r="B439" s="23">
        <v>945.28024432304926</v>
      </c>
      <c r="C439" s="23">
        <v>-942.28024432304926</v>
      </c>
    </row>
    <row r="440" spans="1:3">
      <c r="A440" s="23">
        <v>416</v>
      </c>
      <c r="B440" s="23">
        <v>976.07252921380791</v>
      </c>
      <c r="C440" s="23">
        <v>-904.07252921380791</v>
      </c>
    </row>
    <row r="441" spans="1:3">
      <c r="A441" s="23">
        <v>417</v>
      </c>
      <c r="B441" s="23">
        <v>1019.4309742117565</v>
      </c>
      <c r="C441" s="23">
        <v>-774.43097421175651</v>
      </c>
    </row>
    <row r="442" spans="1:3">
      <c r="A442" s="23">
        <v>418</v>
      </c>
      <c r="B442" s="23">
        <v>1039.0071823126266</v>
      </c>
      <c r="C442" s="23">
        <v>-668.00718231262658</v>
      </c>
    </row>
    <row r="443" spans="1:3">
      <c r="A443" s="23">
        <v>419</v>
      </c>
      <c r="B443" s="23">
        <v>1052.8714994556833</v>
      </c>
      <c r="C443" s="23">
        <v>-637.87149945568331</v>
      </c>
    </row>
    <row r="444" spans="1:3">
      <c r="A444" s="23">
        <v>420</v>
      </c>
      <c r="B444" s="23">
        <v>1064.8491617066136</v>
      </c>
      <c r="C444" s="23">
        <v>-632.84916170661359</v>
      </c>
    </row>
    <row r="445" spans="1:3">
      <c r="A445" s="23">
        <v>421</v>
      </c>
      <c r="B445" s="23">
        <v>1082.0021433405325</v>
      </c>
      <c r="C445" s="23">
        <v>-643.00214334053248</v>
      </c>
    </row>
    <row r="446" spans="1:3">
      <c r="A446" s="23">
        <v>422</v>
      </c>
      <c r="B446" s="23">
        <v>1130.7782303681649</v>
      </c>
      <c r="C446" s="23">
        <v>-647.77823036816494</v>
      </c>
    </row>
    <row r="447" spans="1:3">
      <c r="A447" s="23">
        <v>423</v>
      </c>
      <c r="B447" s="23">
        <v>1302.3080467073546</v>
      </c>
      <c r="C447" s="23">
        <v>-776.30804670735461</v>
      </c>
    </row>
    <row r="448" spans="1:3">
      <c r="A448" s="23">
        <v>424</v>
      </c>
      <c r="B448" s="23">
        <v>1700.9980355627426</v>
      </c>
      <c r="C448" s="23">
        <v>-941.99803556274264</v>
      </c>
    </row>
    <row r="449" spans="1:3">
      <c r="A449" s="23">
        <v>425</v>
      </c>
      <c r="B449" s="23">
        <v>2076.0269488444001</v>
      </c>
      <c r="C449" s="23">
        <v>-1019.0269488444001</v>
      </c>
    </row>
    <row r="450" spans="1:3">
      <c r="A450" s="23">
        <v>426</v>
      </c>
      <c r="B450" s="23">
        <v>2244.4238795370311</v>
      </c>
      <c r="C450" s="23">
        <v>-1074.4238795370311</v>
      </c>
    </row>
    <row r="451" spans="1:3">
      <c r="A451" s="23">
        <v>427</v>
      </c>
      <c r="B451" s="23">
        <v>2395.9101512424386</v>
      </c>
      <c r="C451" s="23">
        <v>-1157.9101512424386</v>
      </c>
    </row>
    <row r="452" spans="1:3">
      <c r="A452" s="23">
        <v>428</v>
      </c>
      <c r="B452" s="23">
        <v>2569.4650925575806</v>
      </c>
      <c r="C452" s="23">
        <v>-1275.4650925575806</v>
      </c>
    </row>
    <row r="453" spans="1:3">
      <c r="A453" s="23">
        <v>429</v>
      </c>
      <c r="B453" s="23">
        <v>1262.5325151283982</v>
      </c>
      <c r="C453" s="23">
        <v>-995.53251512839824</v>
      </c>
    </row>
    <row r="454" spans="1:3">
      <c r="A454" s="23">
        <v>430</v>
      </c>
      <c r="B454" s="23">
        <v>2992.6469774896541</v>
      </c>
      <c r="C454" s="23">
        <v>4235.3530225103459</v>
      </c>
    </row>
    <row r="455" spans="1:3">
      <c r="A455" s="23">
        <v>431</v>
      </c>
      <c r="B455" s="23">
        <v>3716.0320041560271</v>
      </c>
      <c r="C455" s="23">
        <v>7981.9679958439729</v>
      </c>
    </row>
    <row r="456" spans="1:3">
      <c r="A456" s="23">
        <v>432</v>
      </c>
      <c r="B456" s="23">
        <v>3942.3613561692709</v>
      </c>
      <c r="C456" s="23">
        <v>11092.638643830729</v>
      </c>
    </row>
    <row r="457" spans="1:3">
      <c r="A457" s="23">
        <v>433</v>
      </c>
      <c r="B457" s="23">
        <v>4115.6912835981957</v>
      </c>
      <c r="C457" s="23">
        <v>11703.308716401803</v>
      </c>
    </row>
    <row r="458" spans="1:3">
      <c r="A458" s="23">
        <v>434</v>
      </c>
      <c r="B458" s="23">
        <v>4292.3271842784616</v>
      </c>
      <c r="C458" s="23">
        <v>11652.672815721538</v>
      </c>
    </row>
    <row r="459" spans="1:3">
      <c r="A459" s="23">
        <v>435</v>
      </c>
      <c r="B459" s="23">
        <v>4522.9144913693472</v>
      </c>
      <c r="C459" s="23">
        <v>11599.085508630653</v>
      </c>
    </row>
    <row r="460" spans="1:3">
      <c r="A460" s="23">
        <v>436</v>
      </c>
      <c r="B460" s="23">
        <v>5087.4743318875462</v>
      </c>
      <c r="C460" s="23">
        <v>11262.525668112454</v>
      </c>
    </row>
    <row r="461" spans="1:3">
      <c r="A461" s="23">
        <v>437</v>
      </c>
      <c r="B461" s="23">
        <v>6808.8997964887349</v>
      </c>
      <c r="C461" s="23">
        <v>10184.100203511265</v>
      </c>
    </row>
    <row r="462" spans="1:3">
      <c r="A462" s="23">
        <v>438</v>
      </c>
      <c r="B462" s="23">
        <v>9236.4188360385524</v>
      </c>
      <c r="C462" s="23">
        <v>9805.5811639614476</v>
      </c>
    </row>
    <row r="463" spans="1:3">
      <c r="A463" s="23">
        <v>439</v>
      </c>
      <c r="B463" s="23">
        <v>13000.208802028137</v>
      </c>
      <c r="C463" s="23">
        <v>8483.7911979718629</v>
      </c>
    </row>
    <row r="464" spans="1:3">
      <c r="A464" s="23">
        <v>440</v>
      </c>
      <c r="B464" s="23">
        <v>14601.667247754762</v>
      </c>
      <c r="C464" s="23">
        <v>8650.3327522452382</v>
      </c>
    </row>
    <row r="465" spans="1:3">
      <c r="A465" s="23">
        <v>441</v>
      </c>
      <c r="B465" s="23">
        <v>16669.337156962323</v>
      </c>
      <c r="C465" s="23">
        <v>7858.6628430376768</v>
      </c>
    </row>
    <row r="466" spans="1:3">
      <c r="A466" s="23">
        <v>442</v>
      </c>
      <c r="B466" s="23">
        <v>18092.082650751297</v>
      </c>
      <c r="C466" s="23">
        <v>7367.9173492487025</v>
      </c>
    </row>
    <row r="467" spans="1:3">
      <c r="A467" s="23">
        <v>443</v>
      </c>
      <c r="B467" s="23">
        <v>944.38018877818172</v>
      </c>
      <c r="C467" s="23">
        <v>-939.38018877818172</v>
      </c>
    </row>
    <row r="468" spans="1:3">
      <c r="A468" s="23">
        <v>444</v>
      </c>
      <c r="B468" s="23">
        <v>997.96811121875999</v>
      </c>
      <c r="C468" s="23">
        <v>-874.96811121875999</v>
      </c>
    </row>
    <row r="469" spans="1:3">
      <c r="A469" s="23">
        <v>445</v>
      </c>
      <c r="B469" s="23">
        <v>1072.0149885445978</v>
      </c>
      <c r="C469" s="23">
        <v>-716.01498854459783</v>
      </c>
    </row>
    <row r="470" spans="1:3">
      <c r="A470" s="23">
        <v>446</v>
      </c>
      <c r="B470" s="23">
        <v>1149.177442756516</v>
      </c>
      <c r="C470" s="23">
        <v>-652.17744275651603</v>
      </c>
    </row>
    <row r="471" spans="1:3">
      <c r="A471" s="23">
        <v>447</v>
      </c>
      <c r="B471" s="23">
        <v>1295.4883950789349</v>
      </c>
      <c r="C471" s="23">
        <v>-653.4883950789349</v>
      </c>
    </row>
    <row r="472" spans="1:3">
      <c r="A472" s="23">
        <v>448</v>
      </c>
      <c r="B472" s="23">
        <v>1377.7396248714504</v>
      </c>
      <c r="C472" s="23">
        <v>-598.73962487145036</v>
      </c>
    </row>
    <row r="473" spans="1:3">
      <c r="A473" s="23">
        <v>449</v>
      </c>
      <c r="B473" s="23">
        <v>1448.4112939040347</v>
      </c>
      <c r="C473" s="23">
        <v>-571.41129390403466</v>
      </c>
    </row>
    <row r="474" spans="1:3">
      <c r="A474" s="23">
        <v>450</v>
      </c>
      <c r="B474" s="23">
        <v>1743.6122038601277</v>
      </c>
      <c r="C474" s="23">
        <v>-725.61220386012769</v>
      </c>
    </row>
    <row r="475" spans="1:3">
      <c r="A475" s="23">
        <v>451</v>
      </c>
      <c r="B475" s="23">
        <v>2619.5220278606012</v>
      </c>
      <c r="C475" s="23">
        <v>-1051.5220278606012</v>
      </c>
    </row>
    <row r="476" spans="1:3">
      <c r="A476" s="23">
        <v>452</v>
      </c>
      <c r="B476" s="23">
        <v>3412.2978752841705</v>
      </c>
      <c r="C476" s="23">
        <v>-933.29787528417046</v>
      </c>
    </row>
    <row r="477" spans="1:3">
      <c r="A477" s="23">
        <v>453</v>
      </c>
      <c r="B477" s="23">
        <v>3951.7600131089457</v>
      </c>
      <c r="C477" s="23">
        <v>-666.76001310894571</v>
      </c>
    </row>
    <row r="478" spans="1:3">
      <c r="A478" s="23">
        <v>454</v>
      </c>
      <c r="B478" s="23">
        <v>4143.333374081918</v>
      </c>
      <c r="C478" s="23">
        <v>-427.33337408191801</v>
      </c>
    </row>
    <row r="479" spans="1:3">
      <c r="A479" s="23">
        <v>455</v>
      </c>
      <c r="B479" s="23">
        <v>4256.186492399931</v>
      </c>
      <c r="C479" s="23">
        <v>-317.18649239993101</v>
      </c>
    </row>
    <row r="480" spans="1:3">
      <c r="A480" s="23">
        <v>456</v>
      </c>
      <c r="B480" s="23">
        <v>4348.73643467699</v>
      </c>
      <c r="C480" s="23">
        <v>-307.73643467699003</v>
      </c>
    </row>
    <row r="481" spans="1:3">
      <c r="A481" s="23">
        <v>457</v>
      </c>
      <c r="B481" s="23">
        <v>2258.0458740333925</v>
      </c>
      <c r="C481" s="23">
        <v>-329.04587403339247</v>
      </c>
    </row>
    <row r="482" spans="1:3">
      <c r="A482" s="23">
        <v>458</v>
      </c>
      <c r="B482" s="23">
        <v>6299.3818142912851</v>
      </c>
      <c r="C482" s="23">
        <v>17316.618185708714</v>
      </c>
    </row>
    <row r="483" spans="1:3">
      <c r="A483" s="23">
        <v>459</v>
      </c>
      <c r="B483" s="23">
        <v>7439.6656458361367</v>
      </c>
      <c r="C483" s="23">
        <v>22259.334354163864</v>
      </c>
    </row>
    <row r="484" spans="1:3">
      <c r="A484" s="23">
        <v>460</v>
      </c>
      <c r="B484" s="23">
        <v>7830.2724435481941</v>
      </c>
      <c r="C484" s="23">
        <v>23945.727556451806</v>
      </c>
    </row>
    <row r="485" spans="1:3">
      <c r="A485" s="23">
        <v>461</v>
      </c>
      <c r="B485" s="23">
        <v>8203.8128034287256</v>
      </c>
      <c r="C485" s="23">
        <v>24168.187196571274</v>
      </c>
    </row>
    <row r="486" spans="1:3">
      <c r="A486" s="23">
        <v>462</v>
      </c>
      <c r="B486" s="23">
        <v>8545.7819841969758</v>
      </c>
      <c r="C486" s="23">
        <v>23995.218015803024</v>
      </c>
    </row>
    <row r="487" spans="1:3">
      <c r="A487" s="23">
        <v>463</v>
      </c>
      <c r="B487" s="23">
        <v>8959.2709632612441</v>
      </c>
      <c r="C487" s="23">
        <v>23797.729036738754</v>
      </c>
    </row>
    <row r="488" spans="1:3">
      <c r="A488" s="23">
        <v>464</v>
      </c>
      <c r="B488" s="23">
        <v>9804.8731476643516</v>
      </c>
      <c r="C488" s="23">
        <v>23347.126852335648</v>
      </c>
    </row>
    <row r="489" spans="1:3">
      <c r="A489" s="23">
        <v>465</v>
      </c>
      <c r="B489" s="23">
        <v>12237.186713866635</v>
      </c>
      <c r="C489" s="23">
        <v>21912.813286133365</v>
      </c>
    </row>
    <row r="490" spans="1:3">
      <c r="A490" s="23">
        <v>466</v>
      </c>
      <c r="B490" s="23">
        <v>17884.896787826965</v>
      </c>
      <c r="C490" s="23">
        <v>19672.103212173035</v>
      </c>
    </row>
    <row r="491" spans="1:3">
      <c r="A491" s="23">
        <v>467</v>
      </c>
      <c r="B491" s="23">
        <v>25520.206445022599</v>
      </c>
      <c r="C491" s="23">
        <v>17657.793554977401</v>
      </c>
    </row>
    <row r="492" spans="1:3">
      <c r="A492" s="23">
        <v>468</v>
      </c>
      <c r="B492" s="23">
        <v>29396.676441725416</v>
      </c>
      <c r="C492" s="23">
        <v>17746.323558274584</v>
      </c>
    </row>
    <row r="493" spans="1:3">
      <c r="A493" s="23">
        <v>469</v>
      </c>
      <c r="B493" s="23">
        <v>33333.917496467278</v>
      </c>
      <c r="C493" s="23">
        <v>16456.082503532722</v>
      </c>
    </row>
    <row r="494" spans="1:3">
      <c r="A494" s="23">
        <v>470</v>
      </c>
      <c r="B494" s="23">
        <v>36173.817754410753</v>
      </c>
      <c r="C494" s="23">
        <v>15413.182245589247</v>
      </c>
    </row>
    <row r="495" spans="1:3">
      <c r="A495" s="23">
        <v>471</v>
      </c>
      <c r="B495" s="23">
        <v>965.35840647778787</v>
      </c>
      <c r="C495" s="23">
        <v>-955.35840647778787</v>
      </c>
    </row>
    <row r="496" spans="1:3">
      <c r="A496" s="23">
        <v>472</v>
      </c>
      <c r="B496" s="23">
        <v>1120.7910755722303</v>
      </c>
      <c r="C496" s="23">
        <v>-735.79107557223028</v>
      </c>
    </row>
    <row r="497" spans="1:3">
      <c r="A497" s="23">
        <v>473</v>
      </c>
      <c r="B497" s="23">
        <v>1435.4470323058458</v>
      </c>
      <c r="C497" s="23">
        <v>-524.44703230584582</v>
      </c>
    </row>
    <row r="498" spans="1:3">
      <c r="A498" s="23">
        <v>474</v>
      </c>
      <c r="B498" s="23">
        <v>2065.105120982641</v>
      </c>
      <c r="C498" s="23">
        <v>-703.10512098264098</v>
      </c>
    </row>
    <row r="499" spans="1:3">
      <c r="A499" s="23">
        <v>475</v>
      </c>
      <c r="B499" s="23">
        <v>3057.0009489476874</v>
      </c>
      <c r="C499" s="23">
        <v>-1110.0009489476874</v>
      </c>
    </row>
    <row r="500" spans="1:3">
      <c r="A500" s="23">
        <v>476</v>
      </c>
      <c r="B500" s="23">
        <v>3846.6092932037413</v>
      </c>
      <c r="C500" s="23">
        <v>-1113.6092932037413</v>
      </c>
    </row>
    <row r="501" spans="1:3">
      <c r="A501" s="23">
        <v>477</v>
      </c>
      <c r="B501" s="23">
        <v>4591.1456251745021</v>
      </c>
      <c r="C501" s="23">
        <v>-1026.1456251745021</v>
      </c>
    </row>
    <row r="502" spans="1:3">
      <c r="A502" s="23">
        <v>478</v>
      </c>
      <c r="B502" s="23">
        <v>5695.4618524456073</v>
      </c>
      <c r="C502" s="23">
        <v>-1295.4618524456073</v>
      </c>
    </row>
    <row r="503" spans="1:3">
      <c r="A503" s="23">
        <v>479</v>
      </c>
      <c r="B503" s="23">
        <v>7256.071623443625</v>
      </c>
      <c r="C503" s="23">
        <v>-1960.071623443625</v>
      </c>
    </row>
    <row r="504" spans="1:3">
      <c r="A504" s="23">
        <v>480</v>
      </c>
      <c r="B504" s="23">
        <v>10304.178961179648</v>
      </c>
      <c r="C504" s="23">
        <v>-3493.1789611796485</v>
      </c>
    </row>
    <row r="505" spans="1:3">
      <c r="A505" s="23">
        <v>481</v>
      </c>
      <c r="B505" s="23">
        <v>14092.806998455486</v>
      </c>
      <c r="C505" s="23">
        <v>-4711.8069984554859</v>
      </c>
    </row>
    <row r="506" spans="1:3">
      <c r="A506" s="23">
        <v>482</v>
      </c>
      <c r="B506" s="23">
        <v>15870.07052435942</v>
      </c>
      <c r="C506" s="23">
        <v>-4629.0705243594202</v>
      </c>
    </row>
    <row r="507" spans="1:3">
      <c r="A507" s="23">
        <v>483</v>
      </c>
      <c r="B507" s="23">
        <v>16859.820066025168</v>
      </c>
      <c r="C507" s="23">
        <v>-4722.8200660251678</v>
      </c>
    </row>
    <row r="508" spans="1:3">
      <c r="A508" s="23">
        <v>484</v>
      </c>
      <c r="B508" s="23">
        <v>17740.766739324805</v>
      </c>
      <c r="C508" s="23">
        <v>-5129.7667393248048</v>
      </c>
    </row>
    <row r="509" spans="1:3">
      <c r="A509" s="23">
        <v>485</v>
      </c>
      <c r="B509" s="23">
        <v>941.10883304779748</v>
      </c>
      <c r="C509" s="23">
        <v>-938.10883304779748</v>
      </c>
    </row>
    <row r="510" spans="1:3">
      <c r="A510" s="23">
        <v>486</v>
      </c>
      <c r="B510" s="23">
        <v>957.39637665780538</v>
      </c>
      <c r="C510" s="23">
        <v>-938.39637665780538</v>
      </c>
    </row>
    <row r="511" spans="1:3">
      <c r="A511" s="23">
        <v>487</v>
      </c>
      <c r="B511" s="23">
        <v>983.58453126135669</v>
      </c>
      <c r="C511" s="23">
        <v>-919.58453126135669</v>
      </c>
    </row>
    <row r="512" spans="1:3">
      <c r="A512" s="23">
        <v>488</v>
      </c>
      <c r="B512" s="23">
        <v>1000.9798355419708</v>
      </c>
      <c r="C512" s="23">
        <v>-912.97983554197083</v>
      </c>
    </row>
    <row r="513" spans="1:3">
      <c r="A513" s="23">
        <v>489</v>
      </c>
      <c r="B513" s="23">
        <v>1050.9675358030788</v>
      </c>
      <c r="C513" s="23">
        <v>-943.96753580307882</v>
      </c>
    </row>
    <row r="514" spans="1:3">
      <c r="A514" s="23">
        <v>490</v>
      </c>
      <c r="B514" s="23">
        <v>1143.5174780801372</v>
      </c>
      <c r="C514" s="23">
        <v>-996.51747808013715</v>
      </c>
    </row>
    <row r="515" spans="1:3">
      <c r="A515" s="23">
        <v>491</v>
      </c>
      <c r="B515" s="23">
        <v>1317.1070369162353</v>
      </c>
      <c r="C515" s="23">
        <v>-1067.1070369162353</v>
      </c>
    </row>
    <row r="516" spans="1:3">
      <c r="A516" s="23">
        <v>492</v>
      </c>
      <c r="B516" s="23">
        <v>1699.1459981915727</v>
      </c>
      <c r="C516" s="23">
        <v>-1170.1459981915727</v>
      </c>
    </row>
    <row r="517" spans="1:3">
      <c r="A517" s="23">
        <v>493</v>
      </c>
      <c r="B517" s="23">
        <v>2310.7856672105381</v>
      </c>
      <c r="C517" s="23">
        <v>-1377.7856672105381</v>
      </c>
    </row>
    <row r="518" spans="1:3">
      <c r="A518" s="23">
        <v>494</v>
      </c>
      <c r="B518" s="23">
        <v>2540.0228909841235</v>
      </c>
      <c r="C518" s="23">
        <v>-1241.0228909841235</v>
      </c>
    </row>
    <row r="519" spans="1:3">
      <c r="A519" s="23">
        <v>495</v>
      </c>
      <c r="B519" s="23">
        <v>2629.2149337284063</v>
      </c>
      <c r="C519" s="23">
        <v>-1182.2149337284063</v>
      </c>
    </row>
    <row r="520" spans="1:3">
      <c r="A520" s="23">
        <v>496</v>
      </c>
      <c r="B520" s="23">
        <v>2667.0172666128456</v>
      </c>
      <c r="C520" s="23">
        <v>-1192.0172666128456</v>
      </c>
    </row>
    <row r="521" spans="1:3">
      <c r="A521" s="23">
        <v>497</v>
      </c>
      <c r="B521" s="23">
        <v>2723.8592360233297</v>
      </c>
      <c r="C521" s="23">
        <v>-1225.8592360233297</v>
      </c>
    </row>
    <row r="522" spans="1:3">
      <c r="A522" s="23">
        <v>498</v>
      </c>
      <c r="B522" s="23">
        <v>2791.4672544512687</v>
      </c>
      <c r="C522" s="23">
        <v>-1274.4672544512687</v>
      </c>
    </row>
    <row r="523" spans="1:3">
      <c r="A523" s="23">
        <v>499</v>
      </c>
      <c r="B523" s="23">
        <v>976.98989351915372</v>
      </c>
      <c r="C523" s="23">
        <v>-921.98989351915372</v>
      </c>
    </row>
    <row r="524" spans="1:3">
      <c r="A524" s="23">
        <v>500</v>
      </c>
      <c r="B524" s="23">
        <v>1250.9529543684671</v>
      </c>
      <c r="C524" s="23">
        <v>-275.95295436846709</v>
      </c>
    </row>
    <row r="525" spans="1:3">
      <c r="A525" s="23">
        <v>501</v>
      </c>
      <c r="B525" s="23">
        <v>1553.6139400906741</v>
      </c>
      <c r="C525" s="23">
        <v>601.38605990932592</v>
      </c>
    </row>
    <row r="526" spans="1:3">
      <c r="A526" s="23">
        <v>502</v>
      </c>
      <c r="B526" s="23">
        <v>1835.3313256342312</v>
      </c>
      <c r="C526" s="23">
        <v>1027.6686743657688</v>
      </c>
    </row>
    <row r="527" spans="1:3">
      <c r="A527" s="23">
        <v>503</v>
      </c>
      <c r="B527" s="23">
        <v>2516.77722566187</v>
      </c>
      <c r="C527" s="23">
        <v>972.22277433812997</v>
      </c>
    </row>
    <row r="528" spans="1:3">
      <c r="A528" s="23">
        <v>504</v>
      </c>
      <c r="B528" s="23">
        <v>3070.6229434440488</v>
      </c>
      <c r="C528" s="23">
        <v>1067.3770565559512</v>
      </c>
    </row>
    <row r="529" spans="1:3">
      <c r="A529" s="23">
        <v>505</v>
      </c>
      <c r="B529" s="23">
        <v>3604.2520289876629</v>
      </c>
      <c r="C529" s="23">
        <v>1199.7479710123371</v>
      </c>
    </row>
    <row r="530" spans="1:3">
      <c r="A530" s="23">
        <v>506</v>
      </c>
      <c r="B530" s="23">
        <v>4672.3756380988034</v>
      </c>
      <c r="C530" s="23">
        <v>628.62436190119661</v>
      </c>
    </row>
    <row r="531" spans="1:3">
      <c r="A531" s="23">
        <v>507</v>
      </c>
      <c r="B531" s="23">
        <v>8227.0065424695422</v>
      </c>
      <c r="C531" s="23">
        <v>-1798.0065424695422</v>
      </c>
    </row>
    <row r="532" spans="1:3">
      <c r="A532" s="23">
        <v>508</v>
      </c>
      <c r="B532" s="23">
        <v>13061.637592965351</v>
      </c>
      <c r="C532" s="23">
        <v>-4099.6375929653514</v>
      </c>
    </row>
    <row r="533" spans="1:3">
      <c r="A533" s="23">
        <v>509</v>
      </c>
      <c r="B533" s="23">
        <v>16443.977095535858</v>
      </c>
      <c r="C533" s="23">
        <v>-5265.9770955358581</v>
      </c>
    </row>
    <row r="534" spans="1:3">
      <c r="A534" s="23">
        <v>510</v>
      </c>
      <c r="B534" s="23">
        <v>17683.803608590973</v>
      </c>
      <c r="C534" s="23">
        <v>-384.80360859097345</v>
      </c>
    </row>
    <row r="535" spans="1:3">
      <c r="A535" s="23">
        <v>511</v>
      </c>
      <c r="B535" s="23">
        <v>18551.734094010986</v>
      </c>
      <c r="C535" s="23">
        <v>57.265905989013845</v>
      </c>
    </row>
    <row r="536" spans="1:3">
      <c r="A536" s="23">
        <v>512</v>
      </c>
      <c r="B536" s="23">
        <v>19411.910254736755</v>
      </c>
      <c r="C536" s="23">
        <v>-223.91025473675472</v>
      </c>
    </row>
    <row r="537" spans="1:3">
      <c r="A537" s="23">
        <v>513</v>
      </c>
      <c r="B537" s="23">
        <v>948.72468765821566</v>
      </c>
      <c r="C537" s="23">
        <v>-925.72468765821566</v>
      </c>
    </row>
    <row r="538" spans="1:3">
      <c r="A538" s="23">
        <v>514</v>
      </c>
      <c r="B538" s="23">
        <v>1001.5510246377521</v>
      </c>
      <c r="C538" s="23">
        <v>-779.55102463775211</v>
      </c>
    </row>
    <row r="539" spans="1:3">
      <c r="A539" s="23">
        <v>515</v>
      </c>
      <c r="B539" s="23">
        <v>1051.5387248988602</v>
      </c>
      <c r="C539" s="23">
        <v>-717.53872489886021</v>
      </c>
    </row>
    <row r="540" spans="1:3">
      <c r="A540" s="23">
        <v>516</v>
      </c>
      <c r="B540" s="23">
        <v>1177.044547126455</v>
      </c>
      <c r="C540" s="23">
        <v>-790.04454712645497</v>
      </c>
    </row>
    <row r="541" spans="1:3">
      <c r="A541" s="23">
        <v>517</v>
      </c>
      <c r="B541" s="23">
        <v>1569.9361012216382</v>
      </c>
      <c r="C541" s="23">
        <v>-1028.9361012216382</v>
      </c>
    </row>
    <row r="542" spans="1:3">
      <c r="A542" s="23">
        <v>518</v>
      </c>
      <c r="B542" s="23">
        <v>1955.5233583950117</v>
      </c>
      <c r="C542" s="23">
        <v>-1155.5233583950117</v>
      </c>
    </row>
    <row r="543" spans="1:3">
      <c r="A543" s="23">
        <v>519</v>
      </c>
      <c r="B543" s="23">
        <v>2448.2345341681066</v>
      </c>
      <c r="C543" s="23">
        <v>-1417.2345341681066</v>
      </c>
    </row>
    <row r="544" spans="1:3">
      <c r="A544" s="23">
        <v>520</v>
      </c>
      <c r="B544" s="23">
        <v>3063.7859830551506</v>
      </c>
      <c r="C544" s="23">
        <v>-1726.7859830551506</v>
      </c>
    </row>
    <row r="545" spans="1:3">
      <c r="A545" s="23">
        <v>521</v>
      </c>
      <c r="B545" s="23">
        <v>4361.6487699937443</v>
      </c>
      <c r="C545" s="23">
        <v>-2618.6487699937443</v>
      </c>
    </row>
    <row r="546" spans="1:3">
      <c r="A546" s="23">
        <v>522</v>
      </c>
      <c r="B546" s="23">
        <v>5974.669467719822</v>
      </c>
      <c r="C546" s="23">
        <v>-3485.669467719822</v>
      </c>
    </row>
    <row r="547" spans="1:3">
      <c r="A547" s="23">
        <v>523</v>
      </c>
      <c r="B547" s="23">
        <v>7680.2054902020009</v>
      </c>
      <c r="C547" s="23">
        <v>-4133.2054902020009</v>
      </c>
    </row>
    <row r="548" spans="1:3">
      <c r="A548" s="23">
        <v>524</v>
      </c>
      <c r="B548" s="23">
        <v>8286.6352223170215</v>
      </c>
      <c r="C548" s="23">
        <v>-3858.6352223170215</v>
      </c>
    </row>
    <row r="549" spans="1:3">
      <c r="A549" s="23">
        <v>525</v>
      </c>
      <c r="B549" s="23">
        <v>8526.4654075032777</v>
      </c>
      <c r="C549" s="23">
        <v>-3573.4654075032777</v>
      </c>
    </row>
    <row r="550" spans="1:3">
      <c r="A550" s="23">
        <v>526</v>
      </c>
      <c r="B550" s="23">
        <v>8682.7462058611545</v>
      </c>
      <c r="C550" s="23">
        <v>-1966.7462058611545</v>
      </c>
    </row>
    <row r="551" spans="1:3">
      <c r="A551" s="23">
        <v>527</v>
      </c>
      <c r="B551" s="23">
        <v>938.9452379880197</v>
      </c>
      <c r="C551" s="23">
        <v>-938.9452379880197</v>
      </c>
    </row>
    <row r="552" spans="1:3">
      <c r="A552" s="23">
        <v>528</v>
      </c>
      <c r="B552" s="23">
        <v>950.87097395751528</v>
      </c>
      <c r="C552" s="23">
        <v>-932.87097395751528</v>
      </c>
    </row>
    <row r="553" spans="1:3">
      <c r="A553" s="23">
        <v>529</v>
      </c>
      <c r="B553" s="23">
        <v>982.37291802788104</v>
      </c>
      <c r="C553" s="23">
        <v>-879.37291802788104</v>
      </c>
    </row>
    <row r="554" spans="1:3">
      <c r="A554" s="23">
        <v>530</v>
      </c>
      <c r="B554" s="23">
        <v>1012.3689999366416</v>
      </c>
      <c r="C554" s="23">
        <v>-859.36899993664156</v>
      </c>
    </row>
    <row r="555" spans="1:3">
      <c r="A555" s="23">
        <v>531</v>
      </c>
      <c r="B555" s="23">
        <v>1089.4276015856901</v>
      </c>
      <c r="C555" s="23">
        <v>-879.42760158569013</v>
      </c>
    </row>
    <row r="556" spans="1:3">
      <c r="A556" s="23">
        <v>532</v>
      </c>
      <c r="B556" s="23">
        <v>1259.3130856794487</v>
      </c>
      <c r="C556" s="23">
        <v>-934.3130856794487</v>
      </c>
    </row>
    <row r="557" spans="1:3">
      <c r="A557" s="23">
        <v>533</v>
      </c>
      <c r="B557" s="23">
        <v>1401.4699354870941</v>
      </c>
      <c r="C557" s="23">
        <v>-934.46993548709406</v>
      </c>
    </row>
    <row r="558" spans="1:3">
      <c r="A558" s="23">
        <v>534</v>
      </c>
      <c r="B558" s="23">
        <v>1519.7060783138352</v>
      </c>
      <c r="C558" s="23">
        <v>-959.70607831383518</v>
      </c>
    </row>
    <row r="559" spans="1:3">
      <c r="A559" s="23">
        <v>535</v>
      </c>
      <c r="B559" s="23">
        <v>1716.4893761907524</v>
      </c>
      <c r="C559" s="23">
        <v>-1026.4893761907524</v>
      </c>
    </row>
    <row r="560" spans="1:3">
      <c r="A560" s="23">
        <v>536</v>
      </c>
      <c r="B560" s="23">
        <v>2244.9431423513779</v>
      </c>
      <c r="C560" s="23">
        <v>-1325.9431423513779</v>
      </c>
    </row>
    <row r="561" spans="1:3">
      <c r="A561" s="23">
        <v>537</v>
      </c>
      <c r="B561" s="23">
        <v>2910.8977017510069</v>
      </c>
      <c r="C561" s="23">
        <v>-1425.8977017510069</v>
      </c>
    </row>
    <row r="562" spans="1:3">
      <c r="A562" s="23">
        <v>538</v>
      </c>
      <c r="B562" s="23">
        <v>3403.9896702546234</v>
      </c>
      <c r="C562" s="23">
        <v>-1431.9896702546234</v>
      </c>
    </row>
    <row r="563" spans="1:3">
      <c r="A563" s="23">
        <v>539</v>
      </c>
      <c r="B563" s="23">
        <v>3632.1191333576021</v>
      </c>
      <c r="C563" s="23">
        <v>-1414.1191333576021</v>
      </c>
    </row>
    <row r="564" spans="1:3">
      <c r="A564" s="23">
        <v>540</v>
      </c>
      <c r="B564" s="23">
        <v>3795.0984220205496</v>
      </c>
      <c r="C564" s="23">
        <v>-1399.0984220205496</v>
      </c>
    </row>
    <row r="565" spans="1:3">
      <c r="A565" s="23">
        <v>541</v>
      </c>
      <c r="B565" s="23">
        <v>4089.8146866832521</v>
      </c>
      <c r="C565" s="23">
        <v>-1587.8146866832521</v>
      </c>
    </row>
    <row r="566" spans="1:3">
      <c r="A566" s="23">
        <v>542</v>
      </c>
      <c r="B566" s="23">
        <v>1025.4198053372215</v>
      </c>
      <c r="C566" s="23">
        <v>-953.41980533722153</v>
      </c>
    </row>
    <row r="567" spans="1:3">
      <c r="A567" s="23">
        <v>543</v>
      </c>
      <c r="B567" s="23">
        <v>1773.6255945293665</v>
      </c>
      <c r="C567" s="23">
        <v>806.37440547063352</v>
      </c>
    </row>
    <row r="568" spans="1:3">
      <c r="A568" s="23">
        <v>544</v>
      </c>
      <c r="B568" s="23">
        <v>2258.1670353567406</v>
      </c>
      <c r="C568" s="23">
        <v>3296.8329646432594</v>
      </c>
    </row>
    <row r="569" spans="1:3">
      <c r="A569" s="23">
        <v>545</v>
      </c>
      <c r="B569" s="23">
        <v>2517.9369126139109</v>
      </c>
      <c r="C569" s="23">
        <v>4177.0630873860891</v>
      </c>
    </row>
    <row r="570" spans="1:3">
      <c r="A570" s="23">
        <v>546</v>
      </c>
      <c r="B570" s="23">
        <v>2960.3661391977685</v>
      </c>
      <c r="C570" s="23">
        <v>4300.6338608022315</v>
      </c>
    </row>
    <row r="571" spans="1:3">
      <c r="A571" s="23">
        <v>547</v>
      </c>
      <c r="B571" s="23">
        <v>3342.0762340240199</v>
      </c>
      <c r="C571" s="23">
        <v>4400.9237659759801</v>
      </c>
    </row>
    <row r="572" spans="1:3">
      <c r="A572" s="23">
        <v>548</v>
      </c>
      <c r="B572" s="23">
        <v>3779.9013303206698</v>
      </c>
      <c r="C572" s="23">
        <v>4436.0986696793298</v>
      </c>
    </row>
    <row r="573" spans="1:3">
      <c r="A573" s="23">
        <v>549</v>
      </c>
      <c r="B573" s="23">
        <v>4622.5090991610432</v>
      </c>
      <c r="C573" s="23">
        <v>4260.4909008389568</v>
      </c>
    </row>
    <row r="574" spans="1:3">
      <c r="A574" s="23">
        <v>550</v>
      </c>
      <c r="B574" s="23">
        <v>7290.7410706815062</v>
      </c>
      <c r="C574" s="23">
        <v>3148.2589293184938</v>
      </c>
    </row>
    <row r="575" spans="1:3">
      <c r="A575" s="23">
        <v>551</v>
      </c>
      <c r="B575" s="23">
        <v>12121.425723788278</v>
      </c>
      <c r="C575" s="23">
        <v>3898.5742762117225</v>
      </c>
    </row>
    <row r="576" spans="1:3">
      <c r="A576" s="23">
        <v>552</v>
      </c>
      <c r="B576" s="23">
        <v>15620.980152317312</v>
      </c>
      <c r="C576" s="23">
        <v>6094.0198476826881</v>
      </c>
    </row>
    <row r="577" spans="1:3">
      <c r="A577" s="23">
        <v>553</v>
      </c>
      <c r="B577" s="23">
        <v>17138.387257161688</v>
      </c>
      <c r="C577" s="23">
        <v>6917.6127428383115</v>
      </c>
    </row>
    <row r="578" spans="1:3">
      <c r="A578" s="23">
        <v>554</v>
      </c>
      <c r="B578" s="23">
        <v>18774.134357395673</v>
      </c>
      <c r="C578" s="23">
        <v>6375.8656426043271</v>
      </c>
    </row>
    <row r="579" spans="1:3">
      <c r="A579" s="23">
        <v>555</v>
      </c>
      <c r="B579" s="23">
        <v>20755.381625535465</v>
      </c>
      <c r="C579" s="23">
        <v>5364.618374464535</v>
      </c>
    </row>
    <row r="580" spans="1:3">
      <c r="A580" s="23">
        <v>556</v>
      </c>
      <c r="B580" s="23">
        <v>947.37460434091429</v>
      </c>
      <c r="C580" s="23">
        <v>-939.37460434091429</v>
      </c>
    </row>
    <row r="581" spans="1:3">
      <c r="A581" s="23">
        <v>557</v>
      </c>
      <c r="B581" s="23">
        <v>1088.1467533103018</v>
      </c>
      <c r="C581" s="23">
        <v>-822.14675331030185</v>
      </c>
    </row>
    <row r="582" spans="1:3">
      <c r="A582" s="23">
        <v>558</v>
      </c>
      <c r="B582" s="23">
        <v>1197.313105646454</v>
      </c>
      <c r="C582" s="23">
        <v>-479.31310564645401</v>
      </c>
    </row>
    <row r="583" spans="1:3">
      <c r="A583" s="23">
        <v>559</v>
      </c>
      <c r="B583" s="23">
        <v>1229.9401191479044</v>
      </c>
      <c r="C583" s="23">
        <v>-279.9401191479044</v>
      </c>
    </row>
    <row r="584" spans="1:3">
      <c r="A584" s="23">
        <v>560</v>
      </c>
      <c r="B584" s="23">
        <v>1268.1751710442988</v>
      </c>
      <c r="C584" s="23">
        <v>-261.17517104429885</v>
      </c>
    </row>
    <row r="585" spans="1:3">
      <c r="A585" s="23">
        <v>561</v>
      </c>
      <c r="B585" s="23">
        <v>1318.8379129640575</v>
      </c>
      <c r="C585" s="23">
        <v>-270.83791296405752</v>
      </c>
    </row>
    <row r="586" spans="1:3">
      <c r="A586" s="23">
        <v>562</v>
      </c>
      <c r="B586" s="23">
        <v>1367.2851335426037</v>
      </c>
      <c r="C586" s="23">
        <v>-253.28513354260372</v>
      </c>
    </row>
    <row r="587" spans="1:3">
      <c r="A587" s="23">
        <v>563</v>
      </c>
      <c r="B587" s="23">
        <v>1507.9361211886435</v>
      </c>
      <c r="C587" s="23">
        <v>-306.93612118864348</v>
      </c>
    </row>
    <row r="588" spans="1:3">
      <c r="A588" s="23">
        <v>564</v>
      </c>
      <c r="B588" s="23">
        <v>1920.7327498337834</v>
      </c>
      <c r="C588" s="23">
        <v>-547.73274983378337</v>
      </c>
    </row>
    <row r="589" spans="1:3">
      <c r="A589" s="23">
        <v>565</v>
      </c>
      <c r="B589" s="23">
        <v>2461.216104526774</v>
      </c>
      <c r="C589" s="23">
        <v>-684.21610452677396</v>
      </c>
    </row>
    <row r="590" spans="1:3">
      <c r="A590" s="23">
        <v>566</v>
      </c>
      <c r="B590" s="23">
        <v>2919.7078608344227</v>
      </c>
      <c r="C590" s="23">
        <v>-765.70786083442272</v>
      </c>
    </row>
    <row r="591" spans="1:3">
      <c r="A591" s="23">
        <v>567</v>
      </c>
      <c r="B591" s="23">
        <v>3113.2890380228682</v>
      </c>
      <c r="C591" s="23">
        <v>-611.28903802286823</v>
      </c>
    </row>
    <row r="592" spans="1:3">
      <c r="A592" s="23">
        <v>568</v>
      </c>
      <c r="B592" s="23">
        <v>3315.9226969414249</v>
      </c>
      <c r="C592" s="23">
        <v>-696.92269694142487</v>
      </c>
    </row>
    <row r="593" spans="1:3">
      <c r="A593" s="23">
        <v>569</v>
      </c>
      <c r="B593" s="23">
        <v>3487.1236468315283</v>
      </c>
      <c r="C593" s="23">
        <v>-823.12364683152828</v>
      </c>
    </row>
    <row r="594" spans="1:3">
      <c r="A594" s="23">
        <v>570</v>
      </c>
      <c r="B594" s="23">
        <v>957.67331682545694</v>
      </c>
      <c r="C594" s="23">
        <v>-935.67331682545694</v>
      </c>
    </row>
    <row r="595" spans="1:3">
      <c r="A595" s="23">
        <v>571</v>
      </c>
      <c r="B595" s="23">
        <v>1044.4248243423106</v>
      </c>
      <c r="C595" s="23">
        <v>-800.42482434231056</v>
      </c>
    </row>
    <row r="596" spans="1:3">
      <c r="A596" s="23">
        <v>572</v>
      </c>
      <c r="B596" s="23">
        <v>1144.2271372597443</v>
      </c>
      <c r="C596" s="23">
        <v>-650.22713725974427</v>
      </c>
    </row>
    <row r="597" spans="1:3">
      <c r="A597" s="23">
        <v>573</v>
      </c>
      <c r="B597" s="23">
        <v>1568.9495018743796</v>
      </c>
      <c r="C597" s="23">
        <v>-829.94950187437962</v>
      </c>
    </row>
    <row r="598" spans="1:3">
      <c r="A598" s="23">
        <v>574</v>
      </c>
      <c r="B598" s="23">
        <v>2479.6845519570379</v>
      </c>
      <c r="C598" s="23">
        <v>-767.68455195703791</v>
      </c>
    </row>
    <row r="599" spans="1:3">
      <c r="A599" s="23">
        <v>575</v>
      </c>
      <c r="B599" s="23">
        <v>2998.5319560522498</v>
      </c>
      <c r="C599" s="23">
        <v>-278.53195605224983</v>
      </c>
    </row>
    <row r="600" spans="1:3">
      <c r="A600" s="23">
        <v>576</v>
      </c>
      <c r="B600" s="23">
        <v>3499.6205718968054</v>
      </c>
      <c r="C600" s="23">
        <v>-121.62057189680536</v>
      </c>
    </row>
    <row r="601" spans="1:3">
      <c r="A601" s="23">
        <v>577</v>
      </c>
      <c r="B601" s="23">
        <v>3995.8627348074579</v>
      </c>
      <c r="C601" s="23">
        <v>-60.862734807457855</v>
      </c>
    </row>
    <row r="602" spans="1:3">
      <c r="A602" s="23">
        <v>578</v>
      </c>
      <c r="B602" s="23">
        <v>4703.358319354822</v>
      </c>
      <c r="C602" s="23">
        <v>-322.35831935482202</v>
      </c>
    </row>
    <row r="603" spans="1:3">
      <c r="A603" s="23">
        <v>579</v>
      </c>
      <c r="B603" s="23">
        <v>6261.4929376044547</v>
      </c>
      <c r="C603" s="23">
        <v>-965.49293760445471</v>
      </c>
    </row>
    <row r="604" spans="1:3">
      <c r="A604" s="23">
        <v>580</v>
      </c>
      <c r="B604" s="23">
        <v>8613.3900026249139</v>
      </c>
      <c r="C604" s="23">
        <v>-1571.3900026249139</v>
      </c>
    </row>
    <row r="605" spans="1:3">
      <c r="A605" s="23">
        <v>581</v>
      </c>
      <c r="B605" s="23">
        <v>9884.4934458641765</v>
      </c>
      <c r="C605" s="23">
        <v>-1338.4934458641765</v>
      </c>
    </row>
    <row r="606" spans="1:3">
      <c r="A606" s="23">
        <v>582</v>
      </c>
      <c r="B606" s="23">
        <v>10486.959471829683</v>
      </c>
      <c r="C606" s="23">
        <v>-1340.959471829683</v>
      </c>
    </row>
    <row r="607" spans="1:3">
      <c r="A607" s="23">
        <v>583</v>
      </c>
      <c r="B607" s="23">
        <v>10908.012379222935</v>
      </c>
      <c r="C607" s="23">
        <v>-1473.0123792229351</v>
      </c>
    </row>
    <row r="608" spans="1:3">
      <c r="A608" s="23">
        <v>584</v>
      </c>
      <c r="B608" s="23">
        <v>940.77996659871133</v>
      </c>
      <c r="C608" s="23">
        <v>-939.77996659871133</v>
      </c>
    </row>
    <row r="609" spans="1:3">
      <c r="A609" s="23">
        <v>585</v>
      </c>
      <c r="B609" s="23">
        <v>981.33439239918766</v>
      </c>
      <c r="C609" s="23">
        <v>-964.33439239918766</v>
      </c>
    </row>
    <row r="610" spans="1:3">
      <c r="A610" s="23">
        <v>586</v>
      </c>
      <c r="B610" s="23">
        <v>1025.3505702953087</v>
      </c>
      <c r="C610" s="23">
        <v>-963.35057029530867</v>
      </c>
    </row>
    <row r="611" spans="1:3">
      <c r="A611" s="23">
        <v>587</v>
      </c>
      <c r="B611" s="23">
        <v>1056.0043851022417</v>
      </c>
      <c r="C611" s="23">
        <v>-965.00438510224171</v>
      </c>
    </row>
    <row r="612" spans="1:3">
      <c r="A612" s="23">
        <v>588</v>
      </c>
      <c r="B612" s="23">
        <v>1090.6219060586877</v>
      </c>
      <c r="C612" s="23">
        <v>-960.62190605868773</v>
      </c>
    </row>
    <row r="613" spans="1:3">
      <c r="A613" s="23">
        <v>589</v>
      </c>
      <c r="B613" s="23">
        <v>1172.7519745278555</v>
      </c>
      <c r="C613" s="23">
        <v>-1005.7519745278555</v>
      </c>
    </row>
    <row r="614" spans="1:3">
      <c r="A614" s="23">
        <v>590</v>
      </c>
      <c r="B614" s="23">
        <v>1326.4537675744757</v>
      </c>
      <c r="C614" s="23">
        <v>-1103.4537675744757</v>
      </c>
    </row>
    <row r="615" spans="1:3">
      <c r="A615" s="23">
        <v>591</v>
      </c>
      <c r="B615" s="23">
        <v>1734.9924411419727</v>
      </c>
      <c r="C615" s="23">
        <v>-1309.9924411419727</v>
      </c>
    </row>
    <row r="616" spans="1:3">
      <c r="A616" s="23">
        <v>592</v>
      </c>
      <c r="B616" s="23">
        <v>2331.6600323472749</v>
      </c>
      <c r="C616" s="23">
        <v>-1385.6600323472749</v>
      </c>
    </row>
    <row r="617" spans="1:3">
      <c r="A617" s="23">
        <v>593</v>
      </c>
      <c r="B617" s="23">
        <v>2655.3338532900448</v>
      </c>
      <c r="C617" s="23">
        <v>-1167.3338532900448</v>
      </c>
    </row>
    <row r="618" spans="1:3">
      <c r="A618" s="23">
        <v>594</v>
      </c>
      <c r="B618" s="23">
        <v>2812.6012509951788</v>
      </c>
      <c r="C618" s="23">
        <v>-1034.6012509951788</v>
      </c>
    </row>
    <row r="619" spans="1:3">
      <c r="A619" s="23">
        <v>595</v>
      </c>
      <c r="B619" s="23">
        <v>2884.8999435127162</v>
      </c>
      <c r="C619" s="23">
        <v>-996.89994351271616</v>
      </c>
    </row>
    <row r="620" spans="1:3">
      <c r="A620" s="23">
        <v>596</v>
      </c>
      <c r="B620" s="23">
        <v>2977.1902543826009</v>
      </c>
      <c r="C620" s="23">
        <v>-1042.1902543826009</v>
      </c>
    </row>
    <row r="621" spans="1:3">
      <c r="A621" s="23">
        <v>597</v>
      </c>
      <c r="B621" s="23">
        <v>3054.5431049597796</v>
      </c>
      <c r="C621" s="23">
        <v>-1093.5431049597796</v>
      </c>
    </row>
    <row r="622" spans="1:3">
      <c r="A622" s="23">
        <v>598</v>
      </c>
      <c r="B622" s="23">
        <v>974.39357944742028</v>
      </c>
      <c r="C622" s="23">
        <v>-961.39357944742028</v>
      </c>
    </row>
    <row r="623" spans="1:3">
      <c r="A623" s="23">
        <v>599</v>
      </c>
      <c r="B623" s="23">
        <v>1120.773766811752</v>
      </c>
      <c r="C623" s="23">
        <v>-920.77376681175201</v>
      </c>
    </row>
    <row r="624" spans="1:3">
      <c r="A624" s="23">
        <v>600</v>
      </c>
      <c r="B624" s="23">
        <v>1334.1215484663285</v>
      </c>
      <c r="C624" s="23">
        <v>-974.12154846632848</v>
      </c>
    </row>
    <row r="625" spans="1:3">
      <c r="A625" s="23">
        <v>601</v>
      </c>
      <c r="B625" s="23">
        <v>1680.0025091026582</v>
      </c>
      <c r="C625" s="23">
        <v>-1083.0025091026582</v>
      </c>
    </row>
    <row r="626" spans="1:3">
      <c r="A626" s="23">
        <v>602</v>
      </c>
      <c r="B626" s="23">
        <v>2724.2227199933723</v>
      </c>
      <c r="C626" s="23">
        <v>-1677.2227199933723</v>
      </c>
    </row>
    <row r="627" spans="1:3">
      <c r="A627" s="23">
        <v>603</v>
      </c>
      <c r="B627" s="23">
        <v>3570.4307110132154</v>
      </c>
      <c r="C627" s="23">
        <v>-1843.4307110132154</v>
      </c>
    </row>
    <row r="628" spans="1:3">
      <c r="A628" s="23">
        <v>604</v>
      </c>
      <c r="B628" s="23">
        <v>4285.6979290153013</v>
      </c>
      <c r="C628" s="23">
        <v>-1856.6979290153013</v>
      </c>
    </row>
    <row r="629" spans="1:3">
      <c r="A629" s="23">
        <v>605</v>
      </c>
      <c r="B629" s="23">
        <v>5385.9465975740241</v>
      </c>
      <c r="C629" s="23">
        <v>-2063.9465975740241</v>
      </c>
    </row>
    <row r="630" spans="1:3">
      <c r="A630" s="23">
        <v>606</v>
      </c>
      <c r="B630" s="23">
        <v>7281.0654735741791</v>
      </c>
      <c r="C630" s="23">
        <v>-2735.0654735741791</v>
      </c>
    </row>
    <row r="631" spans="1:3">
      <c r="A631" s="23">
        <v>607</v>
      </c>
      <c r="B631" s="23">
        <v>10849.560695087977</v>
      </c>
      <c r="C631" s="23">
        <v>-4003.5606950879774</v>
      </c>
    </row>
    <row r="632" spans="1:3">
      <c r="A632" s="23">
        <v>608</v>
      </c>
      <c r="B632" s="23">
        <v>13285.09369073921</v>
      </c>
      <c r="C632" s="23">
        <v>-3728.0936907392097</v>
      </c>
    </row>
    <row r="633" spans="1:3">
      <c r="A633" s="23">
        <v>609</v>
      </c>
      <c r="B633" s="23">
        <v>14114.910285586175</v>
      </c>
      <c r="C633" s="23">
        <v>-2797.9102855861747</v>
      </c>
    </row>
    <row r="634" spans="1:3">
      <c r="A634" s="23">
        <v>610</v>
      </c>
      <c r="B634" s="23">
        <v>14743.20098218519</v>
      </c>
      <c r="C634" s="23">
        <v>-2945.2009821851898</v>
      </c>
    </row>
    <row r="635" spans="1:3">
      <c r="A635" s="23">
        <v>611</v>
      </c>
      <c r="B635" s="23">
        <v>15298.258313200844</v>
      </c>
      <c r="C635" s="23">
        <v>-3232.258313200844</v>
      </c>
    </row>
    <row r="636" spans="1:3">
      <c r="A636" s="23">
        <v>612</v>
      </c>
      <c r="B636" s="23">
        <v>939.11832559280185</v>
      </c>
      <c r="C636" s="23">
        <v>-939.11832559280185</v>
      </c>
    </row>
    <row r="637" spans="1:3">
      <c r="A637" s="23">
        <v>613</v>
      </c>
      <c r="B637" s="23">
        <v>1001.0317618234055</v>
      </c>
      <c r="C637" s="23">
        <v>-944.03176182340553</v>
      </c>
    </row>
    <row r="638" spans="1:3">
      <c r="A638" s="23">
        <v>614</v>
      </c>
      <c r="B638" s="23">
        <v>1442.1282138504398</v>
      </c>
      <c r="C638" s="23">
        <v>-614.12821385043981</v>
      </c>
    </row>
    <row r="639" spans="1:3">
      <c r="A639" s="23">
        <v>615</v>
      </c>
      <c r="B639" s="23">
        <v>2063.5473325396015</v>
      </c>
      <c r="C639" s="23">
        <v>-380.54733253960148</v>
      </c>
    </row>
    <row r="640" spans="1:3">
      <c r="A640" s="23">
        <v>616</v>
      </c>
      <c r="B640" s="23">
        <v>3824.3502272287465</v>
      </c>
      <c r="C640" s="23">
        <v>-1342.3502272287465</v>
      </c>
    </row>
    <row r="641" spans="1:3">
      <c r="A641" s="23">
        <v>617</v>
      </c>
      <c r="B641" s="23">
        <v>8608.2666095233617</v>
      </c>
      <c r="C641" s="23">
        <v>-1335.2666095233617</v>
      </c>
    </row>
    <row r="642" spans="1:3">
      <c r="A642" s="23">
        <v>618</v>
      </c>
      <c r="B642" s="23">
        <v>12022.021512361844</v>
      </c>
      <c r="C642" s="23">
        <v>834.97848763815637</v>
      </c>
    </row>
    <row r="643" spans="1:3">
      <c r="A643" s="23">
        <v>619</v>
      </c>
      <c r="B643" s="23">
        <v>14509.463480687267</v>
      </c>
      <c r="C643" s="23">
        <v>1592.5365193127327</v>
      </c>
    </row>
    <row r="644" spans="1:3">
      <c r="A644" s="23">
        <v>620</v>
      </c>
      <c r="B644" s="23">
        <v>17441.98291594972</v>
      </c>
      <c r="C644" s="23">
        <v>1107.0170840502797</v>
      </c>
    </row>
    <row r="645" spans="1:3">
      <c r="A645" s="23">
        <v>621</v>
      </c>
      <c r="B645" s="23">
        <v>22785.093423014281</v>
      </c>
      <c r="C645" s="23">
        <v>-817.09342301428114</v>
      </c>
    </row>
    <row r="646" spans="1:3">
      <c r="A646" s="23">
        <v>622</v>
      </c>
      <c r="B646" s="23">
        <v>31612.872824596609</v>
      </c>
      <c r="C646" s="23">
        <v>-3457.8728245966086</v>
      </c>
    </row>
    <row r="647" spans="1:3">
      <c r="A647" s="23">
        <v>623</v>
      </c>
      <c r="B647" s="23">
        <v>42051.007374791363</v>
      </c>
      <c r="C647" s="23">
        <v>-4809.007374791363</v>
      </c>
    </row>
    <row r="648" spans="1:3">
      <c r="A648" s="23">
        <v>624</v>
      </c>
      <c r="B648" s="23">
        <v>46864.002474689391</v>
      </c>
      <c r="C648" s="23">
        <v>-2915.0024746893905</v>
      </c>
    </row>
    <row r="649" spans="1:3">
      <c r="A649" s="23">
        <v>625</v>
      </c>
      <c r="B649" s="23">
        <v>49302.339489538099</v>
      </c>
      <c r="C649" s="23">
        <v>-762.33948953809886</v>
      </c>
    </row>
    <row r="650" spans="1:3">
      <c r="A650" s="23">
        <v>626</v>
      </c>
      <c r="B650" s="23">
        <v>50831.880035477705</v>
      </c>
      <c r="C650" s="23">
        <v>-635.88003547770495</v>
      </c>
    </row>
    <row r="651" spans="1:3">
      <c r="A651" s="23">
        <v>627</v>
      </c>
      <c r="B651" s="23">
        <v>938.9452379880197</v>
      </c>
      <c r="C651" s="23">
        <v>-938.9452379880197</v>
      </c>
    </row>
    <row r="652" spans="1:3">
      <c r="A652" s="23">
        <v>628</v>
      </c>
      <c r="B652" s="23">
        <v>954.28079977172524</v>
      </c>
      <c r="C652" s="23">
        <v>-949.28079977172524</v>
      </c>
    </row>
    <row r="653" spans="1:3">
      <c r="A653" s="23">
        <v>629</v>
      </c>
      <c r="B653" s="23">
        <v>1019.7944581817992</v>
      </c>
      <c r="C653" s="23">
        <v>-973.7944581817992</v>
      </c>
    </row>
    <row r="654" spans="1:3">
      <c r="A654" s="23">
        <v>630</v>
      </c>
      <c r="B654" s="23">
        <v>1109.0557359679951</v>
      </c>
      <c r="C654" s="23">
        <v>-996.05573596799513</v>
      </c>
    </row>
    <row r="655" spans="1:3">
      <c r="A655" s="23">
        <v>631</v>
      </c>
      <c r="B655" s="23">
        <v>1326.02104856252</v>
      </c>
      <c r="C655" s="23">
        <v>-1154.02104856252</v>
      </c>
    </row>
    <row r="656" spans="1:3">
      <c r="A656" s="23">
        <v>632</v>
      </c>
      <c r="B656" s="23">
        <v>1635.7440085598421</v>
      </c>
      <c r="C656" s="23">
        <v>-1327.7440085598421</v>
      </c>
    </row>
    <row r="657" spans="1:3">
      <c r="A657" s="23">
        <v>633</v>
      </c>
      <c r="B657" s="23">
        <v>1841.8567283345214</v>
      </c>
      <c r="C657" s="23">
        <v>-1432.8567283345214</v>
      </c>
    </row>
    <row r="658" spans="1:3">
      <c r="A658" s="23">
        <v>634</v>
      </c>
      <c r="B658" s="23">
        <v>2203.3848084431647</v>
      </c>
      <c r="C658" s="23">
        <v>-1743.3848084431647</v>
      </c>
    </row>
    <row r="659" spans="1:3">
      <c r="A659" s="23">
        <v>635</v>
      </c>
      <c r="B659" s="23">
        <v>2923.7234932653701</v>
      </c>
      <c r="C659" s="23">
        <v>-2319.7234932653701</v>
      </c>
    </row>
    <row r="660" spans="1:3">
      <c r="A660" s="23">
        <v>636</v>
      </c>
      <c r="B660" s="23">
        <v>4327.01394027682</v>
      </c>
      <c r="C660" s="23">
        <v>-3456.01394027682</v>
      </c>
    </row>
    <row r="661" spans="1:3">
      <c r="A661" s="23">
        <v>637</v>
      </c>
      <c r="B661" s="23">
        <v>5726.7387826297554</v>
      </c>
      <c r="C661" s="23">
        <v>-4456.7387826297554</v>
      </c>
    </row>
    <row r="662" spans="1:3">
      <c r="A662" s="23">
        <v>638</v>
      </c>
      <c r="B662" s="23">
        <v>6938.5597212311031</v>
      </c>
      <c r="C662" s="23">
        <v>-5273.5597212311031</v>
      </c>
    </row>
    <row r="663" spans="1:3">
      <c r="A663" s="23">
        <v>639</v>
      </c>
      <c r="B663" s="23">
        <v>7365.5149159474295</v>
      </c>
      <c r="C663" s="23">
        <v>-5430.5149159474295</v>
      </c>
    </row>
    <row r="664" spans="1:3">
      <c r="A664" s="23">
        <v>640</v>
      </c>
      <c r="B664" s="23">
        <v>7614.9168456781445</v>
      </c>
      <c r="C664" s="23">
        <v>-5492.9168456781445</v>
      </c>
    </row>
    <row r="665" spans="1:3">
      <c r="A665" s="23">
        <v>641</v>
      </c>
      <c r="B665" s="23">
        <v>7794.3740743163598</v>
      </c>
      <c r="C665" s="23">
        <v>-5608.3740743163598</v>
      </c>
    </row>
    <row r="666" spans="1:3">
      <c r="A666" s="23">
        <v>642</v>
      </c>
      <c r="B666" s="23">
        <v>943.99939604766075</v>
      </c>
      <c r="C666" s="23">
        <v>-930.99939604766075</v>
      </c>
    </row>
    <row r="667" spans="1:3">
      <c r="A667" s="23">
        <v>643</v>
      </c>
      <c r="B667" s="23">
        <v>953.91731580168255</v>
      </c>
      <c r="C667" s="23">
        <v>-905.91731580168255</v>
      </c>
    </row>
    <row r="668" spans="1:3">
      <c r="A668" s="23">
        <v>644</v>
      </c>
      <c r="B668" s="23">
        <v>955.90782325667817</v>
      </c>
      <c r="C668" s="23">
        <v>-900.90782325667817</v>
      </c>
    </row>
    <row r="669" spans="1:3">
      <c r="A669" s="23">
        <v>645</v>
      </c>
      <c r="B669" s="23">
        <v>959.83691188523483</v>
      </c>
      <c r="C669" s="23">
        <v>-903.83691188523483</v>
      </c>
    </row>
    <row r="670" spans="1:3">
      <c r="A670" s="23">
        <v>646</v>
      </c>
      <c r="B670" s="23">
        <v>963.40251654374867</v>
      </c>
      <c r="C670" s="23">
        <v>-906.40251654374867</v>
      </c>
    </row>
    <row r="671" spans="1:3">
      <c r="A671" s="23">
        <v>647</v>
      </c>
      <c r="B671" s="23">
        <v>967.0373562441755</v>
      </c>
      <c r="C671" s="23">
        <v>-909.0373562441755</v>
      </c>
    </row>
    <row r="672" spans="1:3">
      <c r="A672" s="23">
        <v>648</v>
      </c>
      <c r="B672" s="23">
        <v>969.25287758538809</v>
      </c>
      <c r="C672" s="23">
        <v>-911.25287758538809</v>
      </c>
    </row>
    <row r="673" spans="1:3">
      <c r="A673" s="23">
        <v>649</v>
      </c>
      <c r="B673" s="23">
        <v>976.6437183095893</v>
      </c>
      <c r="C673" s="23">
        <v>-918.6437183095893</v>
      </c>
    </row>
    <row r="674" spans="1:3">
      <c r="A674" s="23">
        <v>650</v>
      </c>
      <c r="B674" s="23">
        <v>1011.1400779426876</v>
      </c>
      <c r="C674" s="23">
        <v>-942.14007794268764</v>
      </c>
    </row>
    <row r="675" spans="1:3">
      <c r="A675" s="23">
        <v>651</v>
      </c>
      <c r="B675" s="23">
        <v>1067.2204618921301</v>
      </c>
      <c r="C675" s="23">
        <v>-931.22046189213006</v>
      </c>
    </row>
    <row r="676" spans="1:3">
      <c r="A676" s="23">
        <v>652</v>
      </c>
      <c r="B676" s="23">
        <v>1146.0272483494794</v>
      </c>
      <c r="C676" s="23">
        <v>-972.02724834947935</v>
      </c>
    </row>
    <row r="677" spans="1:3">
      <c r="A677" s="23">
        <v>653</v>
      </c>
      <c r="B677" s="23">
        <v>1201.9864709755743</v>
      </c>
      <c r="C677" s="23">
        <v>-997.98647097557432</v>
      </c>
    </row>
    <row r="678" spans="1:3">
      <c r="A678" s="23">
        <v>654</v>
      </c>
      <c r="B678" s="23">
        <v>1272.5542874452894</v>
      </c>
      <c r="C678" s="23">
        <v>-1045.5542874452894</v>
      </c>
    </row>
    <row r="679" spans="1:3" ht="15.75" thickBot="1">
      <c r="A679" s="24">
        <v>655</v>
      </c>
      <c r="B679" s="24">
        <v>1331.4040730712475</v>
      </c>
      <c r="C679" s="24">
        <v>-1086.4040730712475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DE340-F18E-4024-96BC-7E1F3C6B0C66}">
  <sheetPr filterMode="1"/>
  <dimension ref="A1:Z1460"/>
  <sheetViews>
    <sheetView topLeftCell="B1" zoomScale="115" zoomScaleNormal="115" workbookViewId="0">
      <selection activeCell="L729" sqref="L729"/>
    </sheetView>
  </sheetViews>
  <sheetFormatPr defaultRowHeight="15"/>
  <cols>
    <col min="1" max="1" width="10.140625" style="6" hidden="1" customWidth="1"/>
    <col min="2" max="2" width="9.85546875" style="6" bestFit="1" customWidth="1"/>
    <col min="3" max="3" width="10.140625" bestFit="1" customWidth="1"/>
    <col min="4" max="4" width="16.5703125" bestFit="1" customWidth="1"/>
    <col min="5" max="5" width="4" hidden="1" customWidth="1"/>
    <col min="6" max="6" width="4" customWidth="1"/>
    <col min="7" max="7" width="12.140625" style="32" bestFit="1" customWidth="1"/>
    <col min="8" max="8" width="14.42578125" style="32" bestFit="1" customWidth="1"/>
    <col min="9" max="9" width="13.42578125" style="32" bestFit="1" customWidth="1"/>
    <col min="10" max="10" width="15.5703125" style="32" bestFit="1" customWidth="1"/>
    <col min="11" max="11" width="14" customWidth="1"/>
    <col min="12" max="13" width="14" style="32" customWidth="1"/>
    <col min="14" max="14" width="16" style="41" bestFit="1" customWidth="1"/>
    <col min="15" max="16" width="13.28515625" customWidth="1"/>
    <col min="17" max="18" width="13.28515625" style="32" customWidth="1"/>
    <col min="19" max="20" width="13.28515625" customWidth="1"/>
    <col min="21" max="24" width="13.28515625" style="32" customWidth="1"/>
    <col min="25" max="25" width="11.85546875" customWidth="1"/>
  </cols>
  <sheetData>
    <row r="1" spans="1:26" s="5" customFormat="1" ht="36.75">
      <c r="A1" s="7" t="s">
        <v>62</v>
      </c>
      <c r="B1" s="7" t="s">
        <v>60</v>
      </c>
      <c r="C1" s="8" t="s">
        <v>2000</v>
      </c>
      <c r="D1" s="8" t="s">
        <v>2001</v>
      </c>
      <c r="E1" s="8" t="s">
        <v>63</v>
      </c>
      <c r="F1" s="8" t="s">
        <v>2610</v>
      </c>
      <c r="G1" s="29" t="s">
        <v>2002</v>
      </c>
      <c r="H1" s="29" t="s">
        <v>2003</v>
      </c>
      <c r="I1" s="29" t="s">
        <v>2004</v>
      </c>
      <c r="J1" s="29" t="s">
        <v>2005</v>
      </c>
      <c r="K1" s="8" t="s">
        <v>75</v>
      </c>
      <c r="L1" s="29" t="s">
        <v>2223</v>
      </c>
      <c r="M1" s="29" t="s">
        <v>2595</v>
      </c>
      <c r="N1" s="40" t="s">
        <v>2596</v>
      </c>
      <c r="O1" s="12" t="s">
        <v>2224</v>
      </c>
      <c r="P1" s="12" t="s">
        <v>2006</v>
      </c>
      <c r="Q1" s="33" t="s">
        <v>2226</v>
      </c>
      <c r="R1" s="33" t="s">
        <v>2225</v>
      </c>
      <c r="S1" s="12" t="s">
        <v>2081</v>
      </c>
      <c r="T1" s="12" t="s">
        <v>2082</v>
      </c>
      <c r="U1" s="33" t="s">
        <v>2227</v>
      </c>
      <c r="V1" s="33" t="s">
        <v>2228</v>
      </c>
      <c r="W1" s="33" t="s">
        <v>2088</v>
      </c>
      <c r="X1" s="33" t="s">
        <v>2085</v>
      </c>
      <c r="Y1" s="12" t="s">
        <v>2275</v>
      </c>
      <c r="Z1" s="12" t="s">
        <v>2276</v>
      </c>
    </row>
    <row r="2" spans="1:26" hidden="1">
      <c r="A2" s="9">
        <v>43921</v>
      </c>
      <c r="B2" s="9">
        <f>EOMONTH(A2,0)</f>
        <v>43921</v>
      </c>
      <c r="C2" s="10">
        <v>43891</v>
      </c>
      <c r="D2" s="11" t="s">
        <v>52</v>
      </c>
      <c r="E2" s="11">
        <v>1</v>
      </c>
      <c r="F2" s="11">
        <v>0</v>
      </c>
      <c r="G2" s="30">
        <v>999</v>
      </c>
      <c r="H2" s="30">
        <v>999</v>
      </c>
      <c r="I2" s="30">
        <v>14</v>
      </c>
      <c r="J2" s="30">
        <v>14</v>
      </c>
      <c r="K2" s="11" t="str">
        <f t="shared" ref="K2:K65" si="0">_xlfn.CONCAT(D2,"-",B2)</f>
        <v>Alabama-43921</v>
      </c>
      <c r="L2" s="30">
        <f>_xlfn.IFNA(VLOOKUP(K2,'labor statisitcs'!N:Q,4,FALSE),L1)</f>
        <v>3878006</v>
      </c>
      <c r="M2" s="30">
        <f>VLOOKUP(D2,'State Area'!A:B,2,FALSE)</f>
        <v>52420</v>
      </c>
      <c r="N2" s="39">
        <f>L2/M2</f>
        <v>73.979511636779861</v>
      </c>
      <c r="O2" s="11">
        <f>_xlfn.IFNA(VLOOKUP(K2,State_Vac_Alo_Admin!B:E,3,FALSE),0)</f>
        <v>0</v>
      </c>
      <c r="P2" s="35">
        <f>_xlfn.IFNA(VLOOKUP(K2,State_Vac_Alo_Admin!B:F,5,FALSE),0)</f>
        <v>0</v>
      </c>
      <c r="Q2" s="30">
        <f>VLOOKUP(D2,'2020_VoteCount'!A:K,11,FALSE)</f>
        <v>1441168</v>
      </c>
      <c r="R2" s="30">
        <f>VLOOKUP(D2,'2020_VoteCount'!A:L,12,FALSE)</f>
        <v>849648</v>
      </c>
      <c r="S2" s="11">
        <f>_xlfn.IFNA(VLOOKUP(K2,'labor statisitcs'!N:P,2,FALSE),S1)</f>
        <v>56.1</v>
      </c>
      <c r="T2" s="11">
        <f>_xlfn.IFNA(VLOOKUP(K2,'labor statisitcs'!N:P,3,FALSE),T1)</f>
        <v>2.6</v>
      </c>
      <c r="U2" s="30">
        <f>_xlfn.IFNA(VLOOKUP(K2,'labor statisitcs'!N:S,5,FALSE),U1)</f>
        <v>2176275</v>
      </c>
      <c r="V2" s="30">
        <f>_xlfn.IFNA(VLOOKUP(K2,'labor statisitcs'!N:S,6,FALSE),V1)</f>
        <v>57895</v>
      </c>
      <c r="W2" s="30">
        <f>_xlfn.IFNA(VLOOKUP(K2,'Housing Summary'!F:J,5,FALSE),W1)</f>
        <v>18565</v>
      </c>
      <c r="X2" s="30">
        <f>_xlfn.IFNA(VLOOKUP(K2,'Housing Summary'!F:G,2,FALSE),X1)</f>
        <v>243500</v>
      </c>
      <c r="Y2">
        <f t="shared" ref="Y2:Y65" si="1">(I2/L2)*100000</f>
        <v>0.36101027177368988</v>
      </c>
      <c r="Z2">
        <f t="shared" ref="Z2:Z65" si="2">(J2/L2)*100000</f>
        <v>0.36101027177368988</v>
      </c>
    </row>
    <row r="3" spans="1:26" hidden="1">
      <c r="A3" s="9">
        <v>43951</v>
      </c>
      <c r="B3" s="9">
        <f t="shared" ref="B3:B14" si="3">EOMONTH(A3,0)</f>
        <v>43951</v>
      </c>
      <c r="C3" s="10">
        <v>43922</v>
      </c>
      <c r="D3" s="11" t="s">
        <v>52</v>
      </c>
      <c r="E3" s="11">
        <v>1</v>
      </c>
      <c r="F3" s="11">
        <f>IF(D2=D3,F2+1,0)</f>
        <v>1</v>
      </c>
      <c r="G3" s="30">
        <v>6069</v>
      </c>
      <c r="H3" s="30">
        <v>7068</v>
      </c>
      <c r="I3" s="30">
        <v>258</v>
      </c>
      <c r="J3" s="30">
        <v>272</v>
      </c>
      <c r="K3" s="11" t="str">
        <f t="shared" si="0"/>
        <v>Alabama-43951</v>
      </c>
      <c r="L3" s="30">
        <f>_xlfn.IFNA(VLOOKUP(K3,'labor statisitcs'!N:Q,4,FALSE),L2)</f>
        <v>3879108</v>
      </c>
      <c r="M3" s="30">
        <f>VLOOKUP(D3,'State Area'!A:B,2,FALSE)</f>
        <v>52420</v>
      </c>
      <c r="N3" s="39">
        <f t="shared" ref="N3:N14" si="4">L3/M3</f>
        <v>74.000534147272035</v>
      </c>
      <c r="O3" s="11">
        <f>_xlfn.IFNA(VLOOKUP(K3,State_Vac_Alo_Admin!B:E,3,FALSE),0)</f>
        <v>0</v>
      </c>
      <c r="P3" s="35">
        <f>_xlfn.IFNA(VLOOKUP(K3,State_Vac_Alo_Admin!B:F,5,FALSE),0)</f>
        <v>0</v>
      </c>
      <c r="Q3" s="30">
        <f>VLOOKUP(D3,'2020_VoteCount'!A:K,11,FALSE)</f>
        <v>1441168</v>
      </c>
      <c r="R3" s="30">
        <f>VLOOKUP(D3,'2020_VoteCount'!A:L,12,FALSE)</f>
        <v>849648</v>
      </c>
      <c r="S3" s="11">
        <f>_xlfn.IFNA(VLOOKUP(K3,'labor statisitcs'!N:P,2,FALSE),S2)</f>
        <v>49</v>
      </c>
      <c r="T3" s="11">
        <f>_xlfn.IFNA(VLOOKUP(K3,'labor statisitcs'!N:P,3,FALSE),T2)</f>
        <v>13.2</v>
      </c>
      <c r="U3" s="30">
        <f>_xlfn.IFNA(VLOOKUP(K3,'labor statisitcs'!N:S,5,FALSE),U2)</f>
        <v>1899019</v>
      </c>
      <c r="V3" s="30">
        <f>_xlfn.IFNA(VLOOKUP(K3,'labor statisitcs'!N:S,6,FALSE),V2)</f>
        <v>288253</v>
      </c>
      <c r="W3" s="30">
        <f>_xlfn.IFNA(VLOOKUP(K3,'Housing Summary'!F:J,5,FALSE),W2)</f>
        <v>18647</v>
      </c>
      <c r="X3" s="30">
        <f>_xlfn.IFNA(VLOOKUP(K3,'Housing Summary'!F:G,2,FALSE),X2)</f>
        <v>249000</v>
      </c>
      <c r="Y3">
        <f t="shared" si="1"/>
        <v>6.6510135835351836</v>
      </c>
      <c r="Z3">
        <f t="shared" si="2"/>
        <v>7.0119212973704261</v>
      </c>
    </row>
    <row r="4" spans="1:26" hidden="1">
      <c r="A4" s="9">
        <v>43982</v>
      </c>
      <c r="B4" s="9">
        <f t="shared" si="3"/>
        <v>43982</v>
      </c>
      <c r="C4" s="10">
        <v>43952</v>
      </c>
      <c r="D4" s="11" t="s">
        <v>52</v>
      </c>
      <c r="E4" s="11">
        <v>1</v>
      </c>
      <c r="F4" s="11">
        <f t="shared" ref="F4:F29" si="5">IF(D3=D4,F3+1,0)</f>
        <v>2</v>
      </c>
      <c r="G4" s="30">
        <v>10884</v>
      </c>
      <c r="H4" s="30">
        <v>17952</v>
      </c>
      <c r="I4" s="30">
        <v>358</v>
      </c>
      <c r="J4" s="30">
        <v>630</v>
      </c>
      <c r="K4" s="11" t="str">
        <f t="shared" si="0"/>
        <v>Alabama-43982</v>
      </c>
      <c r="L4" s="30">
        <f>_xlfn.IFNA(VLOOKUP(K4,'labor statisitcs'!N:Q,4,FALSE),L3)</f>
        <v>3879383</v>
      </c>
      <c r="M4" s="30">
        <f>VLOOKUP(D4,'State Area'!A:B,2,FALSE)</f>
        <v>52420</v>
      </c>
      <c r="N4" s="39">
        <f t="shared" si="4"/>
        <v>74.005780236550933</v>
      </c>
      <c r="O4" s="11">
        <f>_xlfn.IFNA(VLOOKUP(K4,State_Vac_Alo_Admin!B:E,3,FALSE),0)</f>
        <v>0</v>
      </c>
      <c r="P4" s="35">
        <f>_xlfn.IFNA(VLOOKUP(K4,State_Vac_Alo_Admin!B:F,5,FALSE),0)</f>
        <v>0</v>
      </c>
      <c r="Q4" s="30">
        <f>VLOOKUP(D4,'2020_VoteCount'!A:K,11,FALSE)</f>
        <v>1441168</v>
      </c>
      <c r="R4" s="30">
        <f>VLOOKUP(D4,'2020_VoteCount'!A:L,12,FALSE)</f>
        <v>849648</v>
      </c>
      <c r="S4" s="11">
        <f>_xlfn.IFNA(VLOOKUP(K4,'labor statisitcs'!N:P,2,FALSE),S3)</f>
        <v>52.7</v>
      </c>
      <c r="T4" s="11">
        <f>_xlfn.IFNA(VLOOKUP(K4,'labor statisitcs'!N:P,3,FALSE),T3)</f>
        <v>7.9</v>
      </c>
      <c r="U4" s="30">
        <f>_xlfn.IFNA(VLOOKUP(K4,'labor statisitcs'!N:S,5,FALSE),U3)</f>
        <v>2044109</v>
      </c>
      <c r="V4" s="30">
        <f>_xlfn.IFNA(VLOOKUP(K4,'labor statisitcs'!N:S,6,FALSE),V3)</f>
        <v>174680</v>
      </c>
      <c r="W4" s="30">
        <f>_xlfn.IFNA(VLOOKUP(K4,'Housing Summary'!F:J,5,FALSE),W3)</f>
        <v>17805</v>
      </c>
      <c r="X4" s="30">
        <f>_xlfn.IFNA(VLOOKUP(K4,'Housing Summary'!F:G,2,FALSE),X3)</f>
        <v>250464</v>
      </c>
      <c r="Y4">
        <f t="shared" si="1"/>
        <v>9.2282716091708394</v>
      </c>
      <c r="Z4">
        <f t="shared" si="2"/>
        <v>16.239695848540865</v>
      </c>
    </row>
    <row r="5" spans="1:26" hidden="1">
      <c r="A5" s="9">
        <v>44012</v>
      </c>
      <c r="B5" s="9">
        <f t="shared" si="3"/>
        <v>44012</v>
      </c>
      <c r="C5" s="10">
        <v>43983</v>
      </c>
      <c r="D5" s="11" t="s">
        <v>52</v>
      </c>
      <c r="E5" s="11">
        <v>1</v>
      </c>
      <c r="F5" s="11">
        <f t="shared" si="5"/>
        <v>3</v>
      </c>
      <c r="G5" s="30">
        <v>20093</v>
      </c>
      <c r="H5" s="30">
        <v>38045</v>
      </c>
      <c r="I5" s="30">
        <v>320</v>
      </c>
      <c r="J5" s="30">
        <v>950</v>
      </c>
      <c r="K5" s="11" t="str">
        <f t="shared" si="0"/>
        <v>Alabama-44012</v>
      </c>
      <c r="L5" s="30">
        <f>_xlfn.IFNA(VLOOKUP(K5,'labor statisitcs'!N:Q,4,FALSE),L4)</f>
        <v>3879980</v>
      </c>
      <c r="M5" s="30">
        <f>VLOOKUP(D5,'State Area'!A:B,2,FALSE)</f>
        <v>52420</v>
      </c>
      <c r="N5" s="39">
        <f t="shared" si="4"/>
        <v>74.017169019458223</v>
      </c>
      <c r="O5" s="11">
        <f>_xlfn.IFNA(VLOOKUP(K5,State_Vac_Alo_Admin!B:E,3,FALSE),0)</f>
        <v>0</v>
      </c>
      <c r="P5" s="35">
        <f>_xlfn.IFNA(VLOOKUP(K5,State_Vac_Alo_Admin!B:F,5,FALSE),0)</f>
        <v>0</v>
      </c>
      <c r="Q5" s="30">
        <f>VLOOKUP(D5,'2020_VoteCount'!A:K,11,FALSE)</f>
        <v>1441168</v>
      </c>
      <c r="R5" s="30">
        <f>VLOOKUP(D5,'2020_VoteCount'!A:L,12,FALSE)</f>
        <v>849648</v>
      </c>
      <c r="S5" s="11">
        <f>_xlfn.IFNA(VLOOKUP(K5,'labor statisitcs'!N:P,2,FALSE),S4)</f>
        <v>52.8</v>
      </c>
      <c r="T5" s="11">
        <f>_xlfn.IFNA(VLOOKUP(K5,'labor statisitcs'!N:P,3,FALSE),T4)</f>
        <v>7.7</v>
      </c>
      <c r="U5" s="30">
        <f>_xlfn.IFNA(VLOOKUP(K5,'labor statisitcs'!N:S,5,FALSE),U4)</f>
        <v>2049715</v>
      </c>
      <c r="V5" s="30">
        <f>_xlfn.IFNA(VLOOKUP(K5,'labor statisitcs'!N:S,6,FALSE),V4)</f>
        <v>171721</v>
      </c>
      <c r="W5" s="30">
        <f>_xlfn.IFNA(VLOOKUP(K5,'Housing Summary'!F:J,5,FALSE),W4)</f>
        <v>16333</v>
      </c>
      <c r="X5" s="30">
        <f>_xlfn.IFNA(VLOOKUP(K5,'Housing Summary'!F:G,2,FALSE),X4)</f>
        <v>258762.5</v>
      </c>
      <c r="Y5">
        <f t="shared" si="1"/>
        <v>8.2474651931195524</v>
      </c>
      <c r="Z5">
        <f t="shared" si="2"/>
        <v>24.484662292073669</v>
      </c>
    </row>
    <row r="6" spans="1:26" hidden="1">
      <c r="A6" s="9">
        <v>44043</v>
      </c>
      <c r="B6" s="9">
        <f t="shared" si="3"/>
        <v>44043</v>
      </c>
      <c r="C6" s="10">
        <v>44013</v>
      </c>
      <c r="D6" s="11" t="s">
        <v>52</v>
      </c>
      <c r="E6" s="11">
        <v>1</v>
      </c>
      <c r="F6" s="11">
        <f t="shared" si="5"/>
        <v>4</v>
      </c>
      <c r="G6" s="30">
        <v>49678</v>
      </c>
      <c r="H6" s="30">
        <v>87723</v>
      </c>
      <c r="I6" s="30">
        <v>630</v>
      </c>
      <c r="J6" s="30">
        <v>1580</v>
      </c>
      <c r="K6" s="11" t="str">
        <f t="shared" si="0"/>
        <v>Alabama-44043</v>
      </c>
      <c r="L6" s="30">
        <f>_xlfn.IFNA(VLOOKUP(K6,'labor statisitcs'!N:Q,4,FALSE),L5)</f>
        <v>3880648</v>
      </c>
      <c r="M6" s="30">
        <f>VLOOKUP(D6,'State Area'!A:B,2,FALSE)</f>
        <v>52420</v>
      </c>
      <c r="N6" s="39">
        <f t="shared" si="4"/>
        <v>74.029912247233881</v>
      </c>
      <c r="O6" s="11">
        <f>_xlfn.IFNA(VLOOKUP(K6,State_Vac_Alo_Admin!B:E,3,FALSE),0)</f>
        <v>0</v>
      </c>
      <c r="P6" s="35">
        <f>_xlfn.IFNA(VLOOKUP(K6,State_Vac_Alo_Admin!B:F,5,FALSE),0)</f>
        <v>0</v>
      </c>
      <c r="Q6" s="30">
        <f>VLOOKUP(D6,'2020_VoteCount'!A:K,11,FALSE)</f>
        <v>1441168</v>
      </c>
      <c r="R6" s="30">
        <f>VLOOKUP(D6,'2020_VoteCount'!A:L,12,FALSE)</f>
        <v>849648</v>
      </c>
      <c r="S6" s="11">
        <f>_xlfn.IFNA(VLOOKUP(K6,'labor statisitcs'!N:P,2,FALSE),S5)</f>
        <v>53</v>
      </c>
      <c r="T6" s="11">
        <f>_xlfn.IFNA(VLOOKUP(K6,'labor statisitcs'!N:P,3,FALSE),T5)</f>
        <v>7.4</v>
      </c>
      <c r="U6" s="30">
        <f>_xlfn.IFNA(VLOOKUP(K6,'labor statisitcs'!N:S,5,FALSE),U5)</f>
        <v>2056348</v>
      </c>
      <c r="V6" s="30">
        <f>_xlfn.IFNA(VLOOKUP(K6,'labor statisitcs'!N:S,6,FALSE),V5)</f>
        <v>165510</v>
      </c>
      <c r="W6" s="30">
        <f>_xlfn.IFNA(VLOOKUP(K6,'Housing Summary'!F:J,5,FALSE),W5)</f>
        <v>15101</v>
      </c>
      <c r="X6" s="30">
        <f>_xlfn.IFNA(VLOOKUP(K6,'Housing Summary'!F:G,2,FALSE),X5)</f>
        <v>258000</v>
      </c>
      <c r="Y6">
        <f t="shared" si="1"/>
        <v>16.234402089547931</v>
      </c>
      <c r="Z6">
        <f t="shared" si="2"/>
        <v>40.714849684897985</v>
      </c>
    </row>
    <row r="7" spans="1:26" hidden="1">
      <c r="A7" s="9">
        <v>44074</v>
      </c>
      <c r="B7" s="9">
        <f t="shared" si="3"/>
        <v>44074</v>
      </c>
      <c r="C7" s="10">
        <v>44044</v>
      </c>
      <c r="D7" s="11" t="s">
        <v>52</v>
      </c>
      <c r="E7" s="11">
        <v>1</v>
      </c>
      <c r="F7" s="11">
        <f t="shared" si="5"/>
        <v>5</v>
      </c>
      <c r="G7" s="30">
        <v>38335</v>
      </c>
      <c r="H7" s="30">
        <v>126058</v>
      </c>
      <c r="I7" s="30">
        <v>602</v>
      </c>
      <c r="J7" s="30">
        <v>2182</v>
      </c>
      <c r="K7" s="11" t="str">
        <f t="shared" si="0"/>
        <v>Alabama-44074</v>
      </c>
      <c r="L7" s="30">
        <f>_xlfn.IFNA(VLOOKUP(K7,'labor statisitcs'!N:Q,4,FALSE),L6)</f>
        <v>3882472</v>
      </c>
      <c r="M7" s="30">
        <f>VLOOKUP(D7,'State Area'!A:B,2,FALSE)</f>
        <v>52420</v>
      </c>
      <c r="N7" s="39">
        <f t="shared" si="4"/>
        <v>74.064708126669217</v>
      </c>
      <c r="O7" s="11">
        <f>_xlfn.IFNA(VLOOKUP(K7,State_Vac_Alo_Admin!B:E,3,FALSE),0)</f>
        <v>0</v>
      </c>
      <c r="P7" s="35">
        <f>_xlfn.IFNA(VLOOKUP(K7,State_Vac_Alo_Admin!B:F,5,FALSE),0)</f>
        <v>0</v>
      </c>
      <c r="Q7" s="30">
        <f>VLOOKUP(D7,'2020_VoteCount'!A:K,11,FALSE)</f>
        <v>1441168</v>
      </c>
      <c r="R7" s="30">
        <f>VLOOKUP(D7,'2020_VoteCount'!A:L,12,FALSE)</f>
        <v>849648</v>
      </c>
      <c r="S7" s="11">
        <f>_xlfn.IFNA(VLOOKUP(K7,'labor statisitcs'!N:P,2,FALSE),S6)</f>
        <v>53.1</v>
      </c>
      <c r="T7" s="11">
        <f>_xlfn.IFNA(VLOOKUP(K7,'labor statisitcs'!N:P,3,FALSE),T6)</f>
        <v>7.1</v>
      </c>
      <c r="U7" s="30">
        <f>_xlfn.IFNA(VLOOKUP(K7,'labor statisitcs'!N:S,5,FALSE),U6)</f>
        <v>2061877</v>
      </c>
      <c r="V7" s="30">
        <f>_xlfn.IFNA(VLOOKUP(K7,'labor statisitcs'!N:S,6,FALSE),V6)</f>
        <v>156709</v>
      </c>
      <c r="W7" s="30">
        <f>_xlfn.IFNA(VLOOKUP(K7,'Housing Summary'!F:J,5,FALSE),W6)</f>
        <v>14261</v>
      </c>
      <c r="X7" s="30">
        <f>_xlfn.IFNA(VLOOKUP(K7,'Housing Summary'!F:G,2,FALSE),X6)</f>
        <v>258944</v>
      </c>
      <c r="Y7">
        <f t="shared" si="1"/>
        <v>15.50558510145083</v>
      </c>
      <c r="Z7">
        <f t="shared" si="2"/>
        <v>56.201306796288556</v>
      </c>
    </row>
    <row r="8" spans="1:26" hidden="1">
      <c r="A8" s="9">
        <v>44104</v>
      </c>
      <c r="B8" s="9">
        <f t="shared" si="3"/>
        <v>44104</v>
      </c>
      <c r="C8" s="10">
        <v>44075</v>
      </c>
      <c r="D8" s="11" t="s">
        <v>52</v>
      </c>
      <c r="E8" s="11">
        <v>1</v>
      </c>
      <c r="F8" s="11">
        <f t="shared" si="5"/>
        <v>6</v>
      </c>
      <c r="G8" s="30">
        <v>28643</v>
      </c>
      <c r="H8" s="30">
        <v>154701</v>
      </c>
      <c r="I8" s="30">
        <v>358</v>
      </c>
      <c r="J8" s="30">
        <v>2540</v>
      </c>
      <c r="K8" s="11" t="str">
        <f t="shared" si="0"/>
        <v>Alabama-44104</v>
      </c>
      <c r="L8" s="30">
        <f>_xlfn.IFNA(VLOOKUP(K8,'labor statisitcs'!N:Q,4,FALSE),L7)</f>
        <v>3884533</v>
      </c>
      <c r="M8" s="30">
        <f>VLOOKUP(D8,'State Area'!A:B,2,FALSE)</f>
        <v>52420</v>
      </c>
      <c r="N8" s="39">
        <f t="shared" si="4"/>
        <v>74.104025181228536</v>
      </c>
      <c r="O8" s="11">
        <f>_xlfn.IFNA(VLOOKUP(K8,State_Vac_Alo_Admin!B:E,3,FALSE),0)</f>
        <v>0</v>
      </c>
      <c r="P8" s="35">
        <f>_xlfn.IFNA(VLOOKUP(K8,State_Vac_Alo_Admin!B:F,5,FALSE),0)</f>
        <v>0</v>
      </c>
      <c r="Q8" s="30">
        <f>VLOOKUP(D8,'2020_VoteCount'!A:K,11,FALSE)</f>
        <v>1441168</v>
      </c>
      <c r="R8" s="30">
        <f>VLOOKUP(D8,'2020_VoteCount'!A:L,12,FALSE)</f>
        <v>849648</v>
      </c>
      <c r="S8" s="11">
        <f>_xlfn.IFNA(VLOOKUP(K8,'labor statisitcs'!N:P,2,FALSE),S7)</f>
        <v>53.2</v>
      </c>
      <c r="T8" s="11">
        <f>_xlfn.IFNA(VLOOKUP(K8,'labor statisitcs'!N:P,3,FALSE),T7)</f>
        <v>6.7</v>
      </c>
      <c r="U8" s="30">
        <f>_xlfn.IFNA(VLOOKUP(K8,'labor statisitcs'!N:S,5,FALSE),U7)</f>
        <v>2065378</v>
      </c>
      <c r="V8" s="30">
        <f>_xlfn.IFNA(VLOOKUP(K8,'labor statisitcs'!N:S,6,FALSE),V7)</f>
        <v>147334</v>
      </c>
      <c r="W8" s="30">
        <f>_xlfn.IFNA(VLOOKUP(K8,'Housing Summary'!F:J,5,FALSE),W7)</f>
        <v>13451</v>
      </c>
      <c r="X8" s="30">
        <f>_xlfn.IFNA(VLOOKUP(K8,'Housing Summary'!F:G,2,FALSE),X7)</f>
        <v>259700</v>
      </c>
      <c r="Y8">
        <f t="shared" si="1"/>
        <v>9.2160370371419162</v>
      </c>
      <c r="Z8">
        <f t="shared" si="2"/>
        <v>65.387525347319752</v>
      </c>
    </row>
    <row r="9" spans="1:26" hidden="1">
      <c r="A9" s="9">
        <v>44135</v>
      </c>
      <c r="B9" s="9">
        <f t="shared" si="3"/>
        <v>44135</v>
      </c>
      <c r="C9" s="10">
        <v>44105</v>
      </c>
      <c r="D9" s="11" t="s">
        <v>52</v>
      </c>
      <c r="E9" s="11">
        <v>1</v>
      </c>
      <c r="F9" s="11">
        <f t="shared" si="5"/>
        <v>7</v>
      </c>
      <c r="G9" s="30">
        <v>37584</v>
      </c>
      <c r="H9" s="30">
        <v>192285</v>
      </c>
      <c r="I9" s="30">
        <v>427</v>
      </c>
      <c r="J9" s="30">
        <v>2967</v>
      </c>
      <c r="K9" s="11" t="str">
        <f t="shared" si="0"/>
        <v>Alabama-44135</v>
      </c>
      <c r="L9" s="30">
        <f>_xlfn.IFNA(VLOOKUP(K9,'labor statisitcs'!N:Q,4,FALSE),L8)</f>
        <v>3886383</v>
      </c>
      <c r="M9" s="30">
        <f>VLOOKUP(D9,'State Area'!A:B,2,FALSE)</f>
        <v>52420</v>
      </c>
      <c r="N9" s="39">
        <f t="shared" si="4"/>
        <v>74.139317054559328</v>
      </c>
      <c r="O9" s="11">
        <f>_xlfn.IFNA(VLOOKUP(K9,State_Vac_Alo_Admin!B:E,3,FALSE),0)</f>
        <v>0</v>
      </c>
      <c r="P9" s="35">
        <f>_xlfn.IFNA(VLOOKUP(K9,State_Vac_Alo_Admin!B:F,5,FALSE),0)</f>
        <v>0</v>
      </c>
      <c r="Q9" s="30">
        <f>VLOOKUP(D9,'2020_VoteCount'!A:K,11,FALSE)</f>
        <v>1441168</v>
      </c>
      <c r="R9" s="30">
        <f>VLOOKUP(D9,'2020_VoteCount'!A:L,12,FALSE)</f>
        <v>849648</v>
      </c>
      <c r="S9" s="11">
        <f>_xlfn.IFNA(VLOOKUP(K9,'labor statisitcs'!N:P,2,FALSE),S8)</f>
        <v>55.6</v>
      </c>
      <c r="T9" s="11">
        <f>_xlfn.IFNA(VLOOKUP(K9,'labor statisitcs'!N:P,3,FALSE),T8)</f>
        <v>4.7</v>
      </c>
      <c r="U9" s="30">
        <f>_xlfn.IFNA(VLOOKUP(K9,'labor statisitcs'!N:S,5,FALSE),U8)</f>
        <v>2158999</v>
      </c>
      <c r="V9" s="30">
        <f>_xlfn.IFNA(VLOOKUP(K9,'labor statisitcs'!N:S,6,FALSE),V8)</f>
        <v>107301</v>
      </c>
      <c r="W9" s="30">
        <f>_xlfn.IFNA(VLOOKUP(K9,'Housing Summary'!F:J,5,FALSE),W8)</f>
        <v>13101</v>
      </c>
      <c r="X9" s="30">
        <f>_xlfn.IFNA(VLOOKUP(K9,'Housing Summary'!F:G,2,FALSE),X8)</f>
        <v>251875</v>
      </c>
      <c r="Y9">
        <f t="shared" si="1"/>
        <v>10.987079760280961</v>
      </c>
      <c r="Z9">
        <f t="shared" si="2"/>
        <v>76.343479271085741</v>
      </c>
    </row>
    <row r="10" spans="1:26" hidden="1">
      <c r="A10" s="9">
        <v>44165</v>
      </c>
      <c r="B10" s="9">
        <f t="shared" si="3"/>
        <v>44165</v>
      </c>
      <c r="C10" s="10">
        <v>44136</v>
      </c>
      <c r="D10" s="11" t="s">
        <v>52</v>
      </c>
      <c r="E10" s="11">
        <v>1</v>
      </c>
      <c r="F10" s="11">
        <f t="shared" si="5"/>
        <v>8</v>
      </c>
      <c r="G10" s="30">
        <v>57239</v>
      </c>
      <c r="H10" s="30">
        <v>249524</v>
      </c>
      <c r="I10" s="30">
        <v>611</v>
      </c>
      <c r="J10" s="30">
        <v>3578</v>
      </c>
      <c r="K10" s="11" t="str">
        <f t="shared" si="0"/>
        <v>Alabama-44165</v>
      </c>
      <c r="L10" s="30">
        <f>_xlfn.IFNA(VLOOKUP(K10,'labor statisitcs'!N:Q,4,FALSE),L9)</f>
        <v>3887946</v>
      </c>
      <c r="M10" s="30">
        <f>VLOOKUP(D10,'State Area'!A:B,2,FALSE)</f>
        <v>52420</v>
      </c>
      <c r="N10" s="39">
        <f t="shared" si="4"/>
        <v>74.169133918351775</v>
      </c>
      <c r="O10" s="11">
        <f>_xlfn.IFNA(VLOOKUP(K10,State_Vac_Alo_Admin!B:E,3,FALSE),0)</f>
        <v>0</v>
      </c>
      <c r="P10" s="35">
        <f>_xlfn.IFNA(VLOOKUP(K10,State_Vac_Alo_Admin!B:F,5,FALSE),0)</f>
        <v>0</v>
      </c>
      <c r="Q10" s="30">
        <f>VLOOKUP(D10,'2020_VoteCount'!A:K,11,FALSE)</f>
        <v>1441168</v>
      </c>
      <c r="R10" s="30">
        <f>VLOOKUP(D10,'2020_VoteCount'!A:L,12,FALSE)</f>
        <v>849648</v>
      </c>
      <c r="S10" s="11">
        <f>_xlfn.IFNA(VLOOKUP(K10,'labor statisitcs'!N:P,2,FALSE),S9)</f>
        <v>55.5</v>
      </c>
      <c r="T10" s="11">
        <f>_xlfn.IFNA(VLOOKUP(K10,'labor statisitcs'!N:P,3,FALSE),T9)</f>
        <v>4.7</v>
      </c>
      <c r="U10" s="30">
        <f>_xlfn.IFNA(VLOOKUP(K10,'labor statisitcs'!N:S,5,FALSE),U9)</f>
        <v>2158343</v>
      </c>
      <c r="V10" s="30">
        <f>_xlfn.IFNA(VLOOKUP(K10,'labor statisitcs'!N:S,6,FALSE),V9)</f>
        <v>105558</v>
      </c>
      <c r="W10" s="30">
        <f>_xlfn.IFNA(VLOOKUP(K10,'Housing Summary'!F:J,5,FALSE),W9)</f>
        <v>12660</v>
      </c>
      <c r="X10" s="30">
        <f>_xlfn.IFNA(VLOOKUP(K10,'Housing Summary'!F:G,2,FALSE),X9)</f>
        <v>249950</v>
      </c>
      <c r="Y10">
        <f t="shared" si="1"/>
        <v>15.715238843337845</v>
      </c>
      <c r="Z10">
        <f t="shared" si="2"/>
        <v>92.028027138237007</v>
      </c>
    </row>
    <row r="11" spans="1:26" hidden="1">
      <c r="A11" s="9">
        <v>44196</v>
      </c>
      <c r="B11" s="9">
        <f t="shared" si="3"/>
        <v>44196</v>
      </c>
      <c r="C11" s="10">
        <v>44166</v>
      </c>
      <c r="D11" s="11" t="s">
        <v>52</v>
      </c>
      <c r="E11" s="11">
        <v>1</v>
      </c>
      <c r="F11" s="11">
        <f t="shared" si="5"/>
        <v>9</v>
      </c>
      <c r="G11" s="30">
        <v>111702</v>
      </c>
      <c r="H11" s="30">
        <v>361226</v>
      </c>
      <c r="I11" s="30">
        <v>1249</v>
      </c>
      <c r="J11" s="30">
        <v>4827</v>
      </c>
      <c r="K11" s="11" t="str">
        <f t="shared" si="0"/>
        <v>Alabama-44196</v>
      </c>
      <c r="L11" s="30">
        <f>_xlfn.IFNA(VLOOKUP(K11,'labor statisitcs'!N:Q,4,FALSE),L10)</f>
        <v>3889304</v>
      </c>
      <c r="M11" s="30">
        <f>VLOOKUP(D11,'State Area'!A:B,2,FALSE)</f>
        <v>52420</v>
      </c>
      <c r="N11" s="39">
        <f t="shared" si="4"/>
        <v>74.195040061045404</v>
      </c>
      <c r="O11" s="11">
        <f>_xlfn.IFNA(VLOOKUP(K11,State_Vac_Alo_Admin!B:E,3,FALSE),0)</f>
        <v>443250</v>
      </c>
      <c r="P11" s="35">
        <f>_xlfn.IFNA(VLOOKUP(K11,State_Vac_Alo_Admin!B:F,5,FALSE),0)</f>
        <v>0</v>
      </c>
      <c r="Q11" s="30">
        <f>VLOOKUP(D11,'2020_VoteCount'!A:K,11,FALSE)</f>
        <v>1441168</v>
      </c>
      <c r="R11" s="30">
        <f>VLOOKUP(D11,'2020_VoteCount'!A:L,12,FALSE)</f>
        <v>849648</v>
      </c>
      <c r="S11" s="11">
        <f>_xlfn.IFNA(VLOOKUP(K11,'labor statisitcs'!N:P,2,FALSE),S10)</f>
        <v>55.5</v>
      </c>
      <c r="T11" s="11">
        <f>_xlfn.IFNA(VLOOKUP(K11,'labor statisitcs'!N:P,3,FALSE),T10)</f>
        <v>4.7</v>
      </c>
      <c r="U11" s="30">
        <f>_xlfn.IFNA(VLOOKUP(K11,'labor statisitcs'!N:S,5,FALSE),U10)</f>
        <v>2157736</v>
      </c>
      <c r="V11" s="30">
        <f>_xlfn.IFNA(VLOOKUP(K11,'labor statisitcs'!N:S,6,FALSE),V10)</f>
        <v>106318</v>
      </c>
      <c r="W11" s="30">
        <f>_xlfn.IFNA(VLOOKUP(K11,'Housing Summary'!F:J,5,FALSE),W10)</f>
        <v>12007</v>
      </c>
      <c r="X11" s="30">
        <f>_xlfn.IFNA(VLOOKUP(K11,'Housing Summary'!F:G,2,FALSE),X10)</f>
        <v>249950</v>
      </c>
      <c r="Y11">
        <f t="shared" si="1"/>
        <v>32.113714947455897</v>
      </c>
      <c r="Z11">
        <f t="shared" si="2"/>
        <v>124.10960932855853</v>
      </c>
    </row>
    <row r="12" spans="1:26" hidden="1">
      <c r="A12" s="9">
        <v>44227</v>
      </c>
      <c r="B12" s="9">
        <f t="shared" si="3"/>
        <v>44227</v>
      </c>
      <c r="C12" s="10">
        <v>44197</v>
      </c>
      <c r="D12" s="11" t="s">
        <v>52</v>
      </c>
      <c r="E12" s="11">
        <v>1</v>
      </c>
      <c r="F12" s="11">
        <f t="shared" si="5"/>
        <v>10</v>
      </c>
      <c r="G12" s="30">
        <v>98413</v>
      </c>
      <c r="H12" s="30">
        <v>459639</v>
      </c>
      <c r="I12" s="30">
        <v>2861</v>
      </c>
      <c r="J12" s="30">
        <v>7688</v>
      </c>
      <c r="K12" s="11" t="str">
        <f t="shared" si="0"/>
        <v>Alabama-44227</v>
      </c>
      <c r="L12" s="30">
        <f>_xlfn.IFNA(VLOOKUP(K12,'labor statisitcs'!N:Q,4,FALSE),L11)</f>
        <v>3890500</v>
      </c>
      <c r="M12" s="30">
        <f>VLOOKUP(D12,'State Area'!A:B,2,FALSE)</f>
        <v>52420</v>
      </c>
      <c r="N12" s="39">
        <f t="shared" si="4"/>
        <v>74.217855780236548</v>
      </c>
      <c r="O12" s="11">
        <f>_xlfn.IFNA(VLOOKUP(K12,State_Vac_Alo_Admin!B:E,3,FALSE),0)</f>
        <v>476500</v>
      </c>
      <c r="P12" s="35">
        <f>_xlfn.IFNA(VLOOKUP(K12,State_Vac_Alo_Admin!B:F,5,FALSE),0)</f>
        <v>300877.89999999997</v>
      </c>
      <c r="Q12" s="30">
        <f>VLOOKUP(D12,'2020_VoteCount'!A:K,11,FALSE)</f>
        <v>1441168</v>
      </c>
      <c r="R12" s="30">
        <f>VLOOKUP(D12,'2020_VoteCount'!A:L,12,FALSE)</f>
        <v>849648</v>
      </c>
      <c r="S12" s="11">
        <f>_xlfn.IFNA(VLOOKUP(K12,'labor statisitcs'!N:P,2,FALSE),S11)</f>
        <v>55.5</v>
      </c>
      <c r="T12" s="11">
        <f>_xlfn.IFNA(VLOOKUP(K12,'labor statisitcs'!N:P,3,FALSE),T11)</f>
        <v>4.3</v>
      </c>
      <c r="U12" s="30">
        <f>_xlfn.IFNA(VLOOKUP(K12,'labor statisitcs'!N:S,5,FALSE),U11)</f>
        <v>2160236</v>
      </c>
      <c r="V12" s="30">
        <f>_xlfn.IFNA(VLOOKUP(K12,'labor statisitcs'!N:S,6,FALSE),V11)</f>
        <v>97725</v>
      </c>
      <c r="W12" s="30">
        <f>_xlfn.IFNA(VLOOKUP(K12,'Housing Summary'!F:J,5,FALSE),W11)</f>
        <v>10773</v>
      </c>
      <c r="X12" s="30">
        <f>_xlfn.IFNA(VLOOKUP(K12,'Housing Summary'!F:G,2,FALSE),X11)</f>
        <v>256000</v>
      </c>
      <c r="Y12">
        <f t="shared" si="1"/>
        <v>73.538105641948334</v>
      </c>
      <c r="Z12">
        <f t="shared" si="2"/>
        <v>197.60956175298804</v>
      </c>
    </row>
    <row r="13" spans="1:26" hidden="1">
      <c r="A13" s="9">
        <v>44255</v>
      </c>
      <c r="B13" s="9">
        <f t="shared" si="3"/>
        <v>44255</v>
      </c>
      <c r="C13" s="10">
        <v>44228</v>
      </c>
      <c r="D13" s="11" t="s">
        <v>52</v>
      </c>
      <c r="E13" s="11">
        <v>1</v>
      </c>
      <c r="F13" s="11">
        <f t="shared" si="5"/>
        <v>11</v>
      </c>
      <c r="G13" s="30">
        <v>33613</v>
      </c>
      <c r="H13" s="30">
        <v>493252</v>
      </c>
      <c r="I13" s="30">
        <v>2241</v>
      </c>
      <c r="J13" s="30">
        <v>9929</v>
      </c>
      <c r="K13" s="11" t="str">
        <f t="shared" si="0"/>
        <v>Alabama-44255</v>
      </c>
      <c r="L13" s="30">
        <f>_xlfn.IFNA(VLOOKUP(K13,'labor statisitcs'!N:Q,4,FALSE),L12)</f>
        <v>3891139</v>
      </c>
      <c r="M13" s="30">
        <f>VLOOKUP(D13,'State Area'!A:B,2,FALSE)</f>
        <v>52420</v>
      </c>
      <c r="N13" s="39">
        <f t="shared" si="4"/>
        <v>74.230045784051882</v>
      </c>
      <c r="O13" s="11">
        <f>_xlfn.IFNA(VLOOKUP(K13,State_Vac_Alo_Admin!B:E,3,FALSE),0)</f>
        <v>637090</v>
      </c>
      <c r="P13" s="35">
        <f>_xlfn.IFNA(VLOOKUP(K13,State_Vac_Alo_Admin!B:F,5,FALSE),0)</f>
        <v>500248.8</v>
      </c>
      <c r="Q13" s="30">
        <f>VLOOKUP(D13,'2020_VoteCount'!A:K,11,FALSE)</f>
        <v>1441168</v>
      </c>
      <c r="R13" s="30">
        <f>VLOOKUP(D13,'2020_VoteCount'!A:L,12,FALSE)</f>
        <v>849648</v>
      </c>
      <c r="S13" s="11">
        <f>_xlfn.IFNA(VLOOKUP(K13,'labor statisitcs'!N:P,2,FALSE),S12)</f>
        <v>55.5</v>
      </c>
      <c r="T13" s="11">
        <f>_xlfn.IFNA(VLOOKUP(K13,'labor statisitcs'!N:P,3,FALSE),T12)</f>
        <v>4</v>
      </c>
      <c r="U13" s="30">
        <f>_xlfn.IFNA(VLOOKUP(K13,'labor statisitcs'!N:S,5,FALSE),U12)</f>
        <v>2157723</v>
      </c>
      <c r="V13" s="30">
        <f>_xlfn.IFNA(VLOOKUP(K13,'labor statisitcs'!N:S,6,FALSE),V12)</f>
        <v>91041</v>
      </c>
      <c r="W13" s="30">
        <f>_xlfn.IFNA(VLOOKUP(K13,'Housing Summary'!F:J,5,FALSE),W12)</f>
        <v>9378</v>
      </c>
      <c r="X13" s="30">
        <f>_xlfn.IFNA(VLOOKUP(K13,'Housing Summary'!F:G,2,FALSE),X12)</f>
        <v>263297.5</v>
      </c>
      <c r="Y13">
        <f t="shared" si="1"/>
        <v>57.592391328091857</v>
      </c>
      <c r="Z13">
        <f t="shared" si="2"/>
        <v>255.16950178341096</v>
      </c>
    </row>
    <row r="14" spans="1:26" hidden="1">
      <c r="A14" s="9">
        <v>44286</v>
      </c>
      <c r="B14" s="9">
        <f t="shared" si="3"/>
        <v>44286</v>
      </c>
      <c r="C14" s="10">
        <v>44256</v>
      </c>
      <c r="D14" s="11" t="s">
        <v>52</v>
      </c>
      <c r="E14" s="11">
        <v>1</v>
      </c>
      <c r="F14" s="11">
        <f t="shared" si="5"/>
        <v>12</v>
      </c>
      <c r="G14" s="30">
        <v>22136</v>
      </c>
      <c r="H14" s="30">
        <v>515388</v>
      </c>
      <c r="I14" s="30">
        <v>625</v>
      </c>
      <c r="J14" s="30">
        <v>10554</v>
      </c>
      <c r="K14" s="11" t="str">
        <f t="shared" si="0"/>
        <v>Alabama-44286</v>
      </c>
      <c r="L14" s="30">
        <f>_xlfn.IFNA(VLOOKUP(K14,'labor statisitcs'!N:Q,4,FALSE),L13)</f>
        <v>3892132</v>
      </c>
      <c r="M14" s="30">
        <f>VLOOKUP(D14,'State Area'!A:B,2,FALSE)</f>
        <v>52420</v>
      </c>
      <c r="N14" s="39">
        <f t="shared" si="4"/>
        <v>74.248988935520799</v>
      </c>
      <c r="O14" s="11">
        <f>_xlfn.IFNA(VLOOKUP(K14,State_Vac_Alo_Admin!B:E,3,FALSE),0)</f>
        <v>1214140</v>
      </c>
      <c r="P14" s="35">
        <f>_xlfn.IFNA(VLOOKUP(K14,State_Vac_Alo_Admin!B:F,5,FALSE),0)</f>
        <v>668298.9</v>
      </c>
      <c r="Q14" s="30">
        <f>VLOOKUP(D14,'2020_VoteCount'!A:K,11,FALSE)</f>
        <v>1441168</v>
      </c>
      <c r="R14" s="30">
        <f>VLOOKUP(D14,'2020_VoteCount'!A:L,12,FALSE)</f>
        <v>849648</v>
      </c>
      <c r="S14" s="11">
        <f>_xlfn.IFNA(VLOOKUP(K14,'labor statisitcs'!N:P,2,FALSE),S13)</f>
        <v>55.3</v>
      </c>
      <c r="T14" s="11">
        <f>_xlfn.IFNA(VLOOKUP(K14,'labor statisitcs'!N:P,3,FALSE),T13)</f>
        <v>3.8</v>
      </c>
      <c r="U14" s="30">
        <f>_xlfn.IFNA(VLOOKUP(K14,'labor statisitcs'!N:S,5,FALSE),U13)</f>
        <v>2151610</v>
      </c>
      <c r="V14" s="30">
        <f>_xlfn.IFNA(VLOOKUP(K14,'labor statisitcs'!N:S,6,FALSE),V13)</f>
        <v>84670</v>
      </c>
      <c r="W14" s="30">
        <f>_xlfn.IFNA(VLOOKUP(K14,'Housing Summary'!F:J,5,FALSE),W13)</f>
        <v>8493</v>
      </c>
      <c r="X14" s="30">
        <f>_xlfn.IFNA(VLOOKUP(K14,'Housing Summary'!F:G,2,FALSE),X13)</f>
        <v>267835</v>
      </c>
      <c r="Y14">
        <f t="shared" si="1"/>
        <v>16.058037086100882</v>
      </c>
      <c r="Z14">
        <f t="shared" si="2"/>
        <v>271.16243745073393</v>
      </c>
    </row>
    <row r="15" spans="1:26">
      <c r="A15" s="9">
        <v>44313</v>
      </c>
      <c r="B15" s="9">
        <f t="shared" ref="B15:B78" si="6">EOMONTH(A15,0)</f>
        <v>44316</v>
      </c>
      <c r="C15" s="10">
        <v>44287</v>
      </c>
      <c r="D15" s="11" t="s">
        <v>52</v>
      </c>
      <c r="E15" s="11">
        <v>1</v>
      </c>
      <c r="F15" s="11">
        <f t="shared" si="5"/>
        <v>13</v>
      </c>
      <c r="G15" s="30">
        <v>11319</v>
      </c>
      <c r="H15" s="30">
        <v>526707</v>
      </c>
      <c r="I15" s="30">
        <v>300</v>
      </c>
      <c r="J15" s="30">
        <v>10854</v>
      </c>
      <c r="K15" s="11" t="str">
        <f t="shared" si="0"/>
        <v>Alabama-44316</v>
      </c>
      <c r="L15" s="31">
        <f>_xlfn.IFNA(VLOOKUP(K15,'labor statisitcs'!N:Q,4,FALSE),L14)</f>
        <v>3892132</v>
      </c>
      <c r="M15" s="30">
        <f>VLOOKUP(D15,'State Area'!A:B,2,FALSE)</f>
        <v>52420</v>
      </c>
      <c r="N15" s="39">
        <f t="shared" ref="N15:N78" si="7">L15/M15</f>
        <v>74.248988935520799</v>
      </c>
      <c r="O15" s="11">
        <f>_xlfn.IFNA(VLOOKUP(K15,State_Vac_Alo_Admin!B:E,3,FALSE),0)</f>
        <v>1053560</v>
      </c>
      <c r="P15" s="35">
        <f>_xlfn.IFNA(VLOOKUP(K15,State_Vac_Alo_Admin!B:F,5,FALSE),0)</f>
        <v>733062.95</v>
      </c>
      <c r="Q15" s="30">
        <f>VLOOKUP(D15,'2020_VoteCount'!A:K,11,FALSE)</f>
        <v>1441168</v>
      </c>
      <c r="R15" s="30">
        <f>VLOOKUP(D15,'2020_VoteCount'!A:L,12,FALSE)</f>
        <v>849648</v>
      </c>
      <c r="S15" s="11">
        <f>_xlfn.IFNA(VLOOKUP(K15,'labor statisitcs'!N:P,2,FALSE),S14)</f>
        <v>55.3</v>
      </c>
      <c r="T15" s="11">
        <f>_xlfn.IFNA(VLOOKUP(K15,'labor statisitcs'!N:P,3,FALSE),T14)</f>
        <v>3.8</v>
      </c>
      <c r="U15" s="30">
        <f>_xlfn.IFNA(VLOOKUP(K15,'labor statisitcs'!N:S,5,FALSE),U14)</f>
        <v>2151610</v>
      </c>
      <c r="V15" s="30">
        <f>_xlfn.IFNA(VLOOKUP(K15,'labor statisitcs'!N:S,6,FALSE),V14)</f>
        <v>84670</v>
      </c>
      <c r="W15" s="30">
        <f>_xlfn.IFNA(VLOOKUP(K15,'Housing Summary'!F:J,5,FALSE),W14)</f>
        <v>8493</v>
      </c>
      <c r="X15" s="30">
        <f>_xlfn.IFNA(VLOOKUP(K15,'Housing Summary'!F:G,2,FALSE),X14)</f>
        <v>267835</v>
      </c>
      <c r="Y15">
        <f t="shared" si="1"/>
        <v>7.7078578013284229</v>
      </c>
      <c r="Z15">
        <f t="shared" si="2"/>
        <v>278.87029525206236</v>
      </c>
    </row>
    <row r="16" spans="1:26" hidden="1">
      <c r="A16" s="9">
        <v>43921</v>
      </c>
      <c r="B16" s="9">
        <f t="shared" si="6"/>
        <v>43921</v>
      </c>
      <c r="C16" s="10">
        <v>43891</v>
      </c>
      <c r="D16" s="11" t="s">
        <v>50</v>
      </c>
      <c r="E16" s="11">
        <v>2</v>
      </c>
      <c r="F16" s="11">
        <f t="shared" si="5"/>
        <v>0</v>
      </c>
      <c r="G16" s="30">
        <v>133</v>
      </c>
      <c r="H16" s="30">
        <v>133</v>
      </c>
      <c r="I16" s="30">
        <v>2</v>
      </c>
      <c r="J16" s="30">
        <v>2</v>
      </c>
      <c r="K16" s="11" t="str">
        <f t="shared" si="0"/>
        <v>Alaska-43921</v>
      </c>
      <c r="L16" s="30">
        <f>_xlfn.IFNA(VLOOKUP(K16,'labor statisitcs'!N:Q,4,FALSE),L15)</f>
        <v>545866</v>
      </c>
      <c r="M16" s="30">
        <f>VLOOKUP(D16,'State Area'!A:B,2,FALSE)</f>
        <v>665384</v>
      </c>
      <c r="N16" s="39">
        <f t="shared" si="7"/>
        <v>0.82037740612939292</v>
      </c>
      <c r="O16" s="11">
        <f>_xlfn.IFNA(VLOOKUP(K16,State_Vac_Alo_Admin!B:E,3,FALSE),0)</f>
        <v>0</v>
      </c>
      <c r="P16" s="35">
        <f>_xlfn.IFNA(VLOOKUP(K16,State_Vac_Alo_Admin!B:F,5,FALSE),0)</f>
        <v>0</v>
      </c>
      <c r="Q16" s="30">
        <f>VLOOKUP(D16,'2020_VoteCount'!A:K,11,FALSE)</f>
        <v>189892</v>
      </c>
      <c r="R16" s="30">
        <f>VLOOKUP(D16,'2020_VoteCount'!A:L,12,FALSE)</f>
        <v>153405</v>
      </c>
      <c r="S16" s="11">
        <f>_xlfn.IFNA(VLOOKUP(K16,'labor statisitcs'!N:P,2,FALSE),S15)</f>
        <v>61.2</v>
      </c>
      <c r="T16" s="11">
        <f>_xlfn.IFNA(VLOOKUP(K16,'labor statisitcs'!N:P,3,FALSE),T15)</f>
        <v>5.0999999999999996</v>
      </c>
      <c r="U16" s="30">
        <f>_xlfn.IFNA(VLOOKUP(K16,'labor statisitcs'!N:S,5,FALSE),U15)</f>
        <v>334331</v>
      </c>
      <c r="V16" s="30">
        <f>_xlfn.IFNA(VLOOKUP(K16,'labor statisitcs'!N:S,6,FALSE),V15)</f>
        <v>18073</v>
      </c>
      <c r="W16" s="30">
        <f>_xlfn.IFNA(VLOOKUP(K16,'Housing Summary'!F:J,5,FALSE),W15)</f>
        <v>2199</v>
      </c>
      <c r="X16" s="30">
        <f>_xlfn.IFNA(VLOOKUP(K16,'Housing Summary'!F:G,2,FALSE),X15)</f>
        <v>292450</v>
      </c>
      <c r="Y16">
        <f t="shared" si="1"/>
        <v>0.36639028626073067</v>
      </c>
      <c r="Z16">
        <f t="shared" si="2"/>
        <v>0.36639028626073067</v>
      </c>
    </row>
    <row r="17" spans="1:26" hidden="1">
      <c r="A17" s="9">
        <v>43951</v>
      </c>
      <c r="B17" s="9">
        <f t="shared" si="6"/>
        <v>43951</v>
      </c>
      <c r="C17" s="10">
        <v>43922</v>
      </c>
      <c r="D17" s="11" t="s">
        <v>50</v>
      </c>
      <c r="E17" s="11">
        <v>2</v>
      </c>
      <c r="F17" s="11">
        <f t="shared" si="5"/>
        <v>1</v>
      </c>
      <c r="G17" s="30">
        <v>220</v>
      </c>
      <c r="H17" s="30">
        <v>353</v>
      </c>
      <c r="I17" s="30">
        <v>5</v>
      </c>
      <c r="J17" s="30">
        <v>7</v>
      </c>
      <c r="K17" s="11" t="str">
        <f t="shared" si="0"/>
        <v>Alaska-43951</v>
      </c>
      <c r="L17" s="30">
        <f>_xlfn.IFNA(VLOOKUP(K17,'labor statisitcs'!N:Q,4,FALSE),L16)</f>
        <v>545788</v>
      </c>
      <c r="M17" s="30">
        <f>VLOOKUP(D17,'State Area'!A:B,2,FALSE)</f>
        <v>665384</v>
      </c>
      <c r="N17" s="39">
        <f t="shared" si="7"/>
        <v>0.82026018058745021</v>
      </c>
      <c r="O17" s="11">
        <f>_xlfn.IFNA(VLOOKUP(K17,State_Vac_Alo_Admin!B:E,3,FALSE),0)</f>
        <v>0</v>
      </c>
      <c r="P17" s="35">
        <f>_xlfn.IFNA(VLOOKUP(K17,State_Vac_Alo_Admin!B:F,5,FALSE),0)</f>
        <v>0</v>
      </c>
      <c r="Q17" s="30">
        <f>VLOOKUP(D17,'2020_VoteCount'!A:K,11,FALSE)</f>
        <v>189892</v>
      </c>
      <c r="R17" s="30">
        <f>VLOOKUP(D17,'2020_VoteCount'!A:L,12,FALSE)</f>
        <v>153405</v>
      </c>
      <c r="S17" s="11">
        <f>_xlfn.IFNA(VLOOKUP(K17,'labor statisitcs'!N:P,2,FALSE),S16)</f>
        <v>55.9</v>
      </c>
      <c r="T17" s="11">
        <f>_xlfn.IFNA(VLOOKUP(K17,'labor statisitcs'!N:P,3,FALSE),T16)</f>
        <v>11.8</v>
      </c>
      <c r="U17" s="30">
        <f>_xlfn.IFNA(VLOOKUP(K17,'labor statisitcs'!N:S,5,FALSE),U16)</f>
        <v>304991</v>
      </c>
      <c r="V17" s="30">
        <f>_xlfn.IFNA(VLOOKUP(K17,'labor statisitcs'!N:S,6,FALSE),V16)</f>
        <v>40680</v>
      </c>
      <c r="W17" s="30">
        <f>_xlfn.IFNA(VLOOKUP(K17,'Housing Summary'!F:J,5,FALSE),W16)</f>
        <v>2302</v>
      </c>
      <c r="X17" s="30">
        <f>_xlfn.IFNA(VLOOKUP(K17,'Housing Summary'!F:G,2,FALSE),X16)</f>
        <v>292500</v>
      </c>
      <c r="Y17">
        <f t="shared" si="1"/>
        <v>0.91610662015287991</v>
      </c>
      <c r="Z17">
        <f t="shared" si="2"/>
        <v>1.2825492682140318</v>
      </c>
    </row>
    <row r="18" spans="1:26" hidden="1">
      <c r="A18" s="9">
        <v>43982</v>
      </c>
      <c r="B18" s="9">
        <f t="shared" si="6"/>
        <v>43982</v>
      </c>
      <c r="C18" s="10">
        <v>43952</v>
      </c>
      <c r="D18" s="11" t="s">
        <v>50</v>
      </c>
      <c r="E18" s="11">
        <v>2</v>
      </c>
      <c r="F18" s="11">
        <f t="shared" si="5"/>
        <v>2</v>
      </c>
      <c r="G18" s="30">
        <v>116</v>
      </c>
      <c r="H18" s="30">
        <v>469</v>
      </c>
      <c r="I18" s="30">
        <v>1</v>
      </c>
      <c r="J18" s="30">
        <v>8</v>
      </c>
      <c r="K18" s="11" t="str">
        <f t="shared" si="0"/>
        <v>Alaska-43982</v>
      </c>
      <c r="L18" s="30">
        <f>_xlfn.IFNA(VLOOKUP(K18,'labor statisitcs'!N:Q,4,FALSE),L17)</f>
        <v>545650</v>
      </c>
      <c r="M18" s="30">
        <f>VLOOKUP(D18,'State Area'!A:B,2,FALSE)</f>
        <v>665384</v>
      </c>
      <c r="N18" s="39">
        <f t="shared" si="7"/>
        <v>0.82005278155170547</v>
      </c>
      <c r="O18" s="11">
        <f>_xlfn.IFNA(VLOOKUP(K18,State_Vac_Alo_Admin!B:E,3,FALSE),0)</f>
        <v>0</v>
      </c>
      <c r="P18" s="35">
        <f>_xlfn.IFNA(VLOOKUP(K18,State_Vac_Alo_Admin!B:F,5,FALSE),0)</f>
        <v>0</v>
      </c>
      <c r="Q18" s="30">
        <f>VLOOKUP(D18,'2020_VoteCount'!A:K,11,FALSE)</f>
        <v>189892</v>
      </c>
      <c r="R18" s="30">
        <f>VLOOKUP(D18,'2020_VoteCount'!A:L,12,FALSE)</f>
        <v>153405</v>
      </c>
      <c r="S18" s="11">
        <f>_xlfn.IFNA(VLOOKUP(K18,'labor statisitcs'!N:P,2,FALSE),S17)</f>
        <v>55.9</v>
      </c>
      <c r="T18" s="11">
        <f>_xlfn.IFNA(VLOOKUP(K18,'labor statisitcs'!N:P,3,FALSE),T17)</f>
        <v>11.6</v>
      </c>
      <c r="U18" s="30">
        <f>_xlfn.IFNA(VLOOKUP(K18,'labor statisitcs'!N:S,5,FALSE),U17)</f>
        <v>305247</v>
      </c>
      <c r="V18" s="30">
        <f>_xlfn.IFNA(VLOOKUP(K18,'labor statisitcs'!N:S,6,FALSE),V17)</f>
        <v>40112</v>
      </c>
      <c r="W18" s="30">
        <f>_xlfn.IFNA(VLOOKUP(K18,'Housing Summary'!F:J,5,FALSE),W17)</f>
        <v>2447</v>
      </c>
      <c r="X18" s="30">
        <f>_xlfn.IFNA(VLOOKUP(K18,'Housing Summary'!F:G,2,FALSE),X17)</f>
        <v>304000</v>
      </c>
      <c r="Y18">
        <f t="shared" si="1"/>
        <v>0.18326766242096582</v>
      </c>
      <c r="Z18">
        <f t="shared" si="2"/>
        <v>1.4661412993677265</v>
      </c>
    </row>
    <row r="19" spans="1:26" hidden="1">
      <c r="A19" s="9">
        <v>44012</v>
      </c>
      <c r="B19" s="9">
        <f t="shared" si="6"/>
        <v>44012</v>
      </c>
      <c r="C19" s="10">
        <v>43983</v>
      </c>
      <c r="D19" s="11" t="s">
        <v>50</v>
      </c>
      <c r="E19" s="11">
        <v>2</v>
      </c>
      <c r="F19" s="11">
        <f t="shared" si="5"/>
        <v>3</v>
      </c>
      <c r="G19" s="30">
        <v>663</v>
      </c>
      <c r="H19" s="30">
        <v>1132</v>
      </c>
      <c r="I19" s="30">
        <v>4</v>
      </c>
      <c r="J19" s="30">
        <v>12</v>
      </c>
      <c r="K19" s="11" t="str">
        <f t="shared" si="0"/>
        <v>Alaska-44012</v>
      </c>
      <c r="L19" s="30">
        <f>_xlfn.IFNA(VLOOKUP(K19,'labor statisitcs'!N:Q,4,FALSE),L18)</f>
        <v>545489</v>
      </c>
      <c r="M19" s="30">
        <f>VLOOKUP(D19,'State Area'!A:B,2,FALSE)</f>
        <v>665384</v>
      </c>
      <c r="N19" s="39">
        <f t="shared" si="7"/>
        <v>0.81981081601000327</v>
      </c>
      <c r="O19" s="11">
        <f>_xlfn.IFNA(VLOOKUP(K19,State_Vac_Alo_Admin!B:E,3,FALSE),0)</f>
        <v>0</v>
      </c>
      <c r="P19" s="35">
        <f>_xlfn.IFNA(VLOOKUP(K19,State_Vac_Alo_Admin!B:F,5,FALSE),0)</f>
        <v>0</v>
      </c>
      <c r="Q19" s="30">
        <f>VLOOKUP(D19,'2020_VoteCount'!A:K,11,FALSE)</f>
        <v>189892</v>
      </c>
      <c r="R19" s="30">
        <f>VLOOKUP(D19,'2020_VoteCount'!A:L,12,FALSE)</f>
        <v>153405</v>
      </c>
      <c r="S19" s="11">
        <f>_xlfn.IFNA(VLOOKUP(K19,'labor statisitcs'!N:P,2,FALSE),S18)</f>
        <v>56.1</v>
      </c>
      <c r="T19" s="11">
        <f>_xlfn.IFNA(VLOOKUP(K19,'labor statisitcs'!N:P,3,FALSE),T18)</f>
        <v>11.3</v>
      </c>
      <c r="U19" s="30">
        <f>_xlfn.IFNA(VLOOKUP(K19,'labor statisitcs'!N:S,5,FALSE),U18)</f>
        <v>306122</v>
      </c>
      <c r="V19" s="30">
        <f>_xlfn.IFNA(VLOOKUP(K19,'labor statisitcs'!N:S,6,FALSE),V18)</f>
        <v>39132</v>
      </c>
      <c r="W19" s="30">
        <f>_xlfn.IFNA(VLOOKUP(K19,'Housing Summary'!F:J,5,FALSE),W18)</f>
        <v>2518</v>
      </c>
      <c r="X19" s="30">
        <f>_xlfn.IFNA(VLOOKUP(K19,'Housing Summary'!F:G,2,FALSE),X18)</f>
        <v>309450</v>
      </c>
      <c r="Y19">
        <f t="shared" si="1"/>
        <v>0.73328701403694663</v>
      </c>
      <c r="Z19">
        <f t="shared" si="2"/>
        <v>2.19986104211084</v>
      </c>
    </row>
    <row r="20" spans="1:26" hidden="1">
      <c r="A20" s="9">
        <v>44043</v>
      </c>
      <c r="B20" s="9">
        <f t="shared" si="6"/>
        <v>44043</v>
      </c>
      <c r="C20" s="10">
        <v>44013</v>
      </c>
      <c r="D20" s="11" t="s">
        <v>50</v>
      </c>
      <c r="E20" s="11">
        <v>2</v>
      </c>
      <c r="F20" s="11">
        <f t="shared" si="5"/>
        <v>4</v>
      </c>
      <c r="G20" s="30">
        <v>2543</v>
      </c>
      <c r="H20" s="30">
        <v>3675</v>
      </c>
      <c r="I20" s="30">
        <v>9</v>
      </c>
      <c r="J20" s="30">
        <v>21</v>
      </c>
      <c r="K20" s="11" t="str">
        <f t="shared" si="0"/>
        <v>Alaska-44043</v>
      </c>
      <c r="L20" s="30">
        <f>_xlfn.IFNA(VLOOKUP(K20,'labor statisitcs'!N:Q,4,FALSE),L19)</f>
        <v>545364</v>
      </c>
      <c r="M20" s="30">
        <f>VLOOKUP(D20,'State Area'!A:B,2,FALSE)</f>
        <v>665384</v>
      </c>
      <c r="N20" s="39">
        <f t="shared" si="7"/>
        <v>0.81962295456458223</v>
      </c>
      <c r="O20" s="11">
        <f>_xlfn.IFNA(VLOOKUP(K20,State_Vac_Alo_Admin!B:E,3,FALSE),0)</f>
        <v>0</v>
      </c>
      <c r="P20" s="35">
        <f>_xlfn.IFNA(VLOOKUP(K20,State_Vac_Alo_Admin!B:F,5,FALSE),0)</f>
        <v>0</v>
      </c>
      <c r="Q20" s="30">
        <f>VLOOKUP(D20,'2020_VoteCount'!A:K,11,FALSE)</f>
        <v>189892</v>
      </c>
      <c r="R20" s="30">
        <f>VLOOKUP(D20,'2020_VoteCount'!A:L,12,FALSE)</f>
        <v>153405</v>
      </c>
      <c r="S20" s="11">
        <f>_xlfn.IFNA(VLOOKUP(K20,'labor statisitcs'!N:P,2,FALSE),S19)</f>
        <v>56.4</v>
      </c>
      <c r="T20" s="11">
        <f>_xlfn.IFNA(VLOOKUP(K20,'labor statisitcs'!N:P,3,FALSE),T19)</f>
        <v>11</v>
      </c>
      <c r="U20" s="30">
        <f>_xlfn.IFNA(VLOOKUP(K20,'labor statisitcs'!N:S,5,FALSE),U19)</f>
        <v>307513</v>
      </c>
      <c r="V20" s="30">
        <f>_xlfn.IFNA(VLOOKUP(K20,'labor statisitcs'!N:S,6,FALSE),V19)</f>
        <v>37841</v>
      </c>
      <c r="W20" s="30">
        <f>_xlfn.IFNA(VLOOKUP(K20,'Housing Summary'!F:J,5,FALSE),W19)</f>
        <v>2473</v>
      </c>
      <c r="X20" s="30">
        <f>_xlfn.IFNA(VLOOKUP(K20,'Housing Summary'!F:G,2,FALSE),X19)</f>
        <v>312450</v>
      </c>
      <c r="Y20">
        <f t="shared" si="1"/>
        <v>1.6502739454749489</v>
      </c>
      <c r="Z20">
        <f t="shared" si="2"/>
        <v>3.8506392061082142</v>
      </c>
    </row>
    <row r="21" spans="1:26" hidden="1">
      <c r="A21" s="9">
        <v>44074</v>
      </c>
      <c r="B21" s="9">
        <f t="shared" si="6"/>
        <v>44074</v>
      </c>
      <c r="C21" s="10">
        <v>44044</v>
      </c>
      <c r="D21" s="11" t="s">
        <v>50</v>
      </c>
      <c r="E21" s="11">
        <v>2</v>
      </c>
      <c r="F21" s="11">
        <f t="shared" si="5"/>
        <v>5</v>
      </c>
      <c r="G21" s="30">
        <v>2400</v>
      </c>
      <c r="H21" s="30">
        <v>6075</v>
      </c>
      <c r="I21" s="30">
        <v>13</v>
      </c>
      <c r="J21" s="30">
        <v>34</v>
      </c>
      <c r="K21" s="11" t="str">
        <f t="shared" si="0"/>
        <v>Alaska-44074</v>
      </c>
      <c r="L21" s="30">
        <f>_xlfn.IFNA(VLOOKUP(K21,'labor statisitcs'!N:Q,4,FALSE),L20)</f>
        <v>545315</v>
      </c>
      <c r="M21" s="30">
        <f>VLOOKUP(D21,'State Area'!A:B,2,FALSE)</f>
        <v>665384</v>
      </c>
      <c r="N21" s="39">
        <f t="shared" si="7"/>
        <v>0.81954931287797728</v>
      </c>
      <c r="O21" s="11">
        <f>_xlfn.IFNA(VLOOKUP(K21,State_Vac_Alo_Admin!B:E,3,FALSE),0)</f>
        <v>0</v>
      </c>
      <c r="P21" s="35">
        <f>_xlfn.IFNA(VLOOKUP(K21,State_Vac_Alo_Admin!B:F,5,FALSE),0)</f>
        <v>0</v>
      </c>
      <c r="Q21" s="30">
        <f>VLOOKUP(D21,'2020_VoteCount'!A:K,11,FALSE)</f>
        <v>189892</v>
      </c>
      <c r="R21" s="30">
        <f>VLOOKUP(D21,'2020_VoteCount'!A:L,12,FALSE)</f>
        <v>153405</v>
      </c>
      <c r="S21" s="11">
        <f>_xlfn.IFNA(VLOOKUP(K21,'labor statisitcs'!N:P,2,FALSE),S20)</f>
        <v>56.7</v>
      </c>
      <c r="T21" s="11">
        <f>_xlfn.IFNA(VLOOKUP(K21,'labor statisitcs'!N:P,3,FALSE),T20)</f>
        <v>7.2</v>
      </c>
      <c r="U21" s="30">
        <f>_xlfn.IFNA(VLOOKUP(K21,'labor statisitcs'!N:S,5,FALSE),U20)</f>
        <v>308923</v>
      </c>
      <c r="V21" s="30">
        <f>_xlfn.IFNA(VLOOKUP(K21,'labor statisitcs'!N:S,6,FALSE),V20)</f>
        <v>24073</v>
      </c>
      <c r="W21" s="30">
        <f>_xlfn.IFNA(VLOOKUP(K21,'Housing Summary'!F:J,5,FALSE),W20)</f>
        <v>2398</v>
      </c>
      <c r="X21" s="30">
        <f>_xlfn.IFNA(VLOOKUP(K21,'Housing Summary'!F:G,2,FALSE),X20)</f>
        <v>315000</v>
      </c>
      <c r="Y21">
        <f t="shared" si="1"/>
        <v>2.3839432254751842</v>
      </c>
      <c r="Z21">
        <f t="shared" si="2"/>
        <v>6.2349284358581736</v>
      </c>
    </row>
    <row r="22" spans="1:26" hidden="1">
      <c r="A22" s="9">
        <v>44104</v>
      </c>
      <c r="B22" s="9">
        <f t="shared" si="6"/>
        <v>44104</v>
      </c>
      <c r="C22" s="10">
        <v>44075</v>
      </c>
      <c r="D22" s="11" t="s">
        <v>50</v>
      </c>
      <c r="E22" s="11">
        <v>2</v>
      </c>
      <c r="F22" s="11">
        <f t="shared" si="5"/>
        <v>6</v>
      </c>
      <c r="G22" s="30">
        <v>2632</v>
      </c>
      <c r="H22" s="30">
        <v>8707</v>
      </c>
      <c r="I22" s="30">
        <v>18</v>
      </c>
      <c r="J22" s="30">
        <v>52</v>
      </c>
      <c r="K22" s="11" t="str">
        <f t="shared" si="0"/>
        <v>Alaska-44104</v>
      </c>
      <c r="L22" s="30">
        <f>_xlfn.IFNA(VLOOKUP(K22,'labor statisitcs'!N:Q,4,FALSE),L21)</f>
        <v>545254</v>
      </c>
      <c r="M22" s="30">
        <f>VLOOKUP(D22,'State Area'!A:B,2,FALSE)</f>
        <v>665384</v>
      </c>
      <c r="N22" s="39">
        <f t="shared" si="7"/>
        <v>0.81945763649261183</v>
      </c>
      <c r="O22" s="11">
        <f>_xlfn.IFNA(VLOOKUP(K22,State_Vac_Alo_Admin!B:E,3,FALSE),0)</f>
        <v>0</v>
      </c>
      <c r="P22" s="35">
        <f>_xlfn.IFNA(VLOOKUP(K22,State_Vac_Alo_Admin!B:F,5,FALSE),0)</f>
        <v>0</v>
      </c>
      <c r="Q22" s="30">
        <f>VLOOKUP(D22,'2020_VoteCount'!A:K,11,FALSE)</f>
        <v>189892</v>
      </c>
      <c r="R22" s="30">
        <f>VLOOKUP(D22,'2020_VoteCount'!A:L,12,FALSE)</f>
        <v>153405</v>
      </c>
      <c r="S22" s="11">
        <f>_xlfn.IFNA(VLOOKUP(K22,'labor statisitcs'!N:P,2,FALSE),S21)</f>
        <v>56.8</v>
      </c>
      <c r="T22" s="11">
        <f>_xlfn.IFNA(VLOOKUP(K22,'labor statisitcs'!N:P,3,FALSE),T21)</f>
        <v>7</v>
      </c>
      <c r="U22" s="30">
        <f>_xlfn.IFNA(VLOOKUP(K22,'labor statisitcs'!N:S,5,FALSE),U21)</f>
        <v>309975</v>
      </c>
      <c r="V22" s="30">
        <f>_xlfn.IFNA(VLOOKUP(K22,'labor statisitcs'!N:S,6,FALSE),V21)</f>
        <v>23272</v>
      </c>
      <c r="W22" s="30">
        <f>_xlfn.IFNA(VLOOKUP(K22,'Housing Summary'!F:J,5,FALSE),W21)</f>
        <v>2237</v>
      </c>
      <c r="X22" s="30">
        <f>_xlfn.IFNA(VLOOKUP(K22,'Housing Summary'!F:G,2,FALSE),X21)</f>
        <v>310000</v>
      </c>
      <c r="Y22">
        <f t="shared" si="1"/>
        <v>3.3012137462540396</v>
      </c>
      <c r="Z22">
        <f t="shared" si="2"/>
        <v>9.5368397114005585</v>
      </c>
    </row>
    <row r="23" spans="1:26" hidden="1">
      <c r="A23" s="9">
        <v>44135</v>
      </c>
      <c r="B23" s="9">
        <f t="shared" si="6"/>
        <v>44135</v>
      </c>
      <c r="C23" s="10">
        <v>44105</v>
      </c>
      <c r="D23" s="11" t="s">
        <v>50</v>
      </c>
      <c r="E23" s="11">
        <v>2</v>
      </c>
      <c r="F23" s="11">
        <f t="shared" si="5"/>
        <v>7</v>
      </c>
      <c r="G23" s="30">
        <v>7540</v>
      </c>
      <c r="H23" s="30">
        <v>16247</v>
      </c>
      <c r="I23" s="30">
        <v>25</v>
      </c>
      <c r="J23" s="30">
        <v>77</v>
      </c>
      <c r="K23" s="11" t="str">
        <f t="shared" si="0"/>
        <v>Alaska-44135</v>
      </c>
      <c r="L23" s="30">
        <f>_xlfn.IFNA(VLOOKUP(K23,'labor statisitcs'!N:Q,4,FALSE),L22)</f>
        <v>545223</v>
      </c>
      <c r="M23" s="30">
        <f>VLOOKUP(D23,'State Area'!A:B,2,FALSE)</f>
        <v>665384</v>
      </c>
      <c r="N23" s="39">
        <f t="shared" si="7"/>
        <v>0.81941104685414734</v>
      </c>
      <c r="O23" s="11">
        <f>_xlfn.IFNA(VLOOKUP(K23,State_Vac_Alo_Admin!B:E,3,FALSE),0)</f>
        <v>0</v>
      </c>
      <c r="P23" s="35">
        <f>_xlfn.IFNA(VLOOKUP(K23,State_Vac_Alo_Admin!B:F,5,FALSE),0)</f>
        <v>0</v>
      </c>
      <c r="Q23" s="30">
        <f>VLOOKUP(D23,'2020_VoteCount'!A:K,11,FALSE)</f>
        <v>189892</v>
      </c>
      <c r="R23" s="30">
        <f>VLOOKUP(D23,'2020_VoteCount'!A:L,12,FALSE)</f>
        <v>153405</v>
      </c>
      <c r="S23" s="11">
        <f>_xlfn.IFNA(VLOOKUP(K23,'labor statisitcs'!N:P,2,FALSE),S22)</f>
        <v>60.7</v>
      </c>
      <c r="T23" s="11">
        <f>_xlfn.IFNA(VLOOKUP(K23,'labor statisitcs'!N:P,3,FALSE),T22)</f>
        <v>6.5</v>
      </c>
      <c r="U23" s="30">
        <f>_xlfn.IFNA(VLOOKUP(K23,'labor statisitcs'!N:S,5,FALSE),U22)</f>
        <v>331171</v>
      </c>
      <c r="V23" s="30">
        <f>_xlfn.IFNA(VLOOKUP(K23,'labor statisitcs'!N:S,6,FALSE),V22)</f>
        <v>22904</v>
      </c>
      <c r="W23" s="30">
        <f>_xlfn.IFNA(VLOOKUP(K23,'Housing Summary'!F:J,5,FALSE),W22)</f>
        <v>2040</v>
      </c>
      <c r="X23" s="30">
        <f>_xlfn.IFNA(VLOOKUP(K23,'Housing Summary'!F:G,2,FALSE),X22)</f>
        <v>299900</v>
      </c>
      <c r="Y23">
        <f t="shared" si="1"/>
        <v>4.5852797846018971</v>
      </c>
      <c r="Z23">
        <f t="shared" si="2"/>
        <v>14.122661736573841</v>
      </c>
    </row>
    <row r="24" spans="1:26" hidden="1">
      <c r="A24" s="9">
        <v>44165</v>
      </c>
      <c r="B24" s="9">
        <f t="shared" si="6"/>
        <v>44165</v>
      </c>
      <c r="C24" s="10">
        <v>44136</v>
      </c>
      <c r="D24" s="11" t="s">
        <v>50</v>
      </c>
      <c r="E24" s="11">
        <v>2</v>
      </c>
      <c r="F24" s="11">
        <f t="shared" si="5"/>
        <v>8</v>
      </c>
      <c r="G24" s="30">
        <v>16160</v>
      </c>
      <c r="H24" s="30">
        <v>32407</v>
      </c>
      <c r="I24" s="30">
        <v>38</v>
      </c>
      <c r="J24" s="30">
        <v>115</v>
      </c>
      <c r="K24" s="11" t="str">
        <f t="shared" si="0"/>
        <v>Alaska-44165</v>
      </c>
      <c r="L24" s="30">
        <f>_xlfn.IFNA(VLOOKUP(K24,'labor statisitcs'!N:Q,4,FALSE),L23)</f>
        <v>545133</v>
      </c>
      <c r="M24" s="30">
        <f>VLOOKUP(D24,'State Area'!A:B,2,FALSE)</f>
        <v>665384</v>
      </c>
      <c r="N24" s="39">
        <f t="shared" si="7"/>
        <v>0.81927578661344425</v>
      </c>
      <c r="O24" s="11">
        <f>_xlfn.IFNA(VLOOKUP(K24,State_Vac_Alo_Admin!B:E,3,FALSE),0)</f>
        <v>0</v>
      </c>
      <c r="P24" s="35">
        <f>_xlfn.IFNA(VLOOKUP(K24,State_Vac_Alo_Admin!B:F,5,FALSE),0)</f>
        <v>0</v>
      </c>
      <c r="Q24" s="30">
        <f>VLOOKUP(D24,'2020_VoteCount'!A:K,11,FALSE)</f>
        <v>189892</v>
      </c>
      <c r="R24" s="30">
        <f>VLOOKUP(D24,'2020_VoteCount'!A:L,12,FALSE)</f>
        <v>153405</v>
      </c>
      <c r="S24" s="11">
        <f>_xlfn.IFNA(VLOOKUP(K24,'labor statisitcs'!N:P,2,FALSE),S23)</f>
        <v>60.7</v>
      </c>
      <c r="T24" s="11">
        <f>_xlfn.IFNA(VLOOKUP(K24,'labor statisitcs'!N:P,3,FALSE),T23)</f>
        <v>6.5</v>
      </c>
      <c r="U24" s="30">
        <f>_xlfn.IFNA(VLOOKUP(K24,'labor statisitcs'!N:S,5,FALSE),U23)</f>
        <v>331069</v>
      </c>
      <c r="V24" s="30">
        <f>_xlfn.IFNA(VLOOKUP(K24,'labor statisitcs'!N:S,6,FALSE),V23)</f>
        <v>23002</v>
      </c>
      <c r="W24" s="30">
        <f>_xlfn.IFNA(VLOOKUP(K24,'Housing Summary'!F:J,5,FALSE),W23)</f>
        <v>1804</v>
      </c>
      <c r="X24" s="30">
        <f>_xlfn.IFNA(VLOOKUP(K24,'Housing Summary'!F:G,2,FALSE),X23)</f>
        <v>299250</v>
      </c>
      <c r="Y24">
        <f t="shared" si="1"/>
        <v>6.9707759390827571</v>
      </c>
      <c r="Z24">
        <f t="shared" si="2"/>
        <v>21.095769289329393</v>
      </c>
    </row>
    <row r="25" spans="1:26" hidden="1">
      <c r="A25" s="9">
        <v>44196</v>
      </c>
      <c r="B25" s="9">
        <f t="shared" si="6"/>
        <v>44196</v>
      </c>
      <c r="C25" s="10">
        <v>44166</v>
      </c>
      <c r="D25" s="11" t="s">
        <v>50</v>
      </c>
      <c r="E25" s="11">
        <v>2</v>
      </c>
      <c r="F25" s="11">
        <f t="shared" si="5"/>
        <v>9</v>
      </c>
      <c r="G25" s="30">
        <v>14333</v>
      </c>
      <c r="H25" s="30">
        <v>46740</v>
      </c>
      <c r="I25" s="30">
        <v>83</v>
      </c>
      <c r="J25" s="30">
        <v>198</v>
      </c>
      <c r="K25" s="11" t="str">
        <f t="shared" si="0"/>
        <v>Alaska-44196</v>
      </c>
      <c r="L25" s="30">
        <f>_xlfn.IFNA(VLOOKUP(K25,'labor statisitcs'!N:Q,4,FALSE),L24)</f>
        <v>545002</v>
      </c>
      <c r="M25" s="30">
        <f>VLOOKUP(D25,'State Area'!A:B,2,FALSE)</f>
        <v>665384</v>
      </c>
      <c r="N25" s="39">
        <f t="shared" si="7"/>
        <v>0.81907890781864312</v>
      </c>
      <c r="O25" s="11">
        <f>_xlfn.IFNA(VLOOKUP(K25,State_Vac_Alo_Admin!B:E,3,FALSE),0)</f>
        <v>123800</v>
      </c>
      <c r="P25" s="35">
        <f>_xlfn.IFNA(VLOOKUP(K25,State_Vac_Alo_Admin!B:F,5,FALSE),0)</f>
        <v>0</v>
      </c>
      <c r="Q25" s="30">
        <f>VLOOKUP(D25,'2020_VoteCount'!A:K,11,FALSE)</f>
        <v>189892</v>
      </c>
      <c r="R25" s="30">
        <f>VLOOKUP(D25,'2020_VoteCount'!A:L,12,FALSE)</f>
        <v>153405</v>
      </c>
      <c r="S25" s="11">
        <f>_xlfn.IFNA(VLOOKUP(K25,'labor statisitcs'!N:P,2,FALSE),S24)</f>
        <v>60.7</v>
      </c>
      <c r="T25" s="11">
        <f>_xlfn.IFNA(VLOOKUP(K25,'labor statisitcs'!N:P,3,FALSE),T24)</f>
        <v>6.5</v>
      </c>
      <c r="U25" s="30">
        <f>_xlfn.IFNA(VLOOKUP(K25,'labor statisitcs'!N:S,5,FALSE),U24)</f>
        <v>330888</v>
      </c>
      <c r="V25" s="30">
        <f>_xlfn.IFNA(VLOOKUP(K25,'labor statisitcs'!N:S,6,FALSE),V24)</f>
        <v>23147</v>
      </c>
      <c r="W25" s="30">
        <f>_xlfn.IFNA(VLOOKUP(K25,'Housing Summary'!F:J,5,FALSE),W24)</f>
        <v>1576</v>
      </c>
      <c r="X25" s="30">
        <f>_xlfn.IFNA(VLOOKUP(K25,'Housing Summary'!F:G,2,FALSE),X24)</f>
        <v>299900</v>
      </c>
      <c r="Y25">
        <f t="shared" si="1"/>
        <v>15.229301910818675</v>
      </c>
      <c r="Z25">
        <f t="shared" si="2"/>
        <v>36.33014190773612</v>
      </c>
    </row>
    <row r="26" spans="1:26" hidden="1">
      <c r="A26" s="9">
        <v>44227</v>
      </c>
      <c r="B26" s="9">
        <f t="shared" si="6"/>
        <v>44227</v>
      </c>
      <c r="C26" s="10">
        <v>44197</v>
      </c>
      <c r="D26" s="11" t="s">
        <v>50</v>
      </c>
      <c r="E26" s="11">
        <v>2</v>
      </c>
      <c r="F26" s="11">
        <f t="shared" si="5"/>
        <v>10</v>
      </c>
      <c r="G26" s="30">
        <v>7245</v>
      </c>
      <c r="H26" s="30">
        <v>53985</v>
      </c>
      <c r="I26" s="30">
        <v>55</v>
      </c>
      <c r="J26" s="30">
        <v>253</v>
      </c>
      <c r="K26" s="11" t="str">
        <f t="shared" si="0"/>
        <v>Alaska-44227</v>
      </c>
      <c r="L26" s="30">
        <f>_xlfn.IFNA(VLOOKUP(K26,'labor statisitcs'!N:Q,4,FALSE),L25)</f>
        <v>544894</v>
      </c>
      <c r="M26" s="30">
        <f>VLOOKUP(D26,'State Area'!A:B,2,FALSE)</f>
        <v>665384</v>
      </c>
      <c r="N26" s="39">
        <f t="shared" si="7"/>
        <v>0.81891659552979934</v>
      </c>
      <c r="O26" s="11">
        <f>_xlfn.IFNA(VLOOKUP(K26,State_Vac_Alo_Admin!B:E,3,FALSE),0)</f>
        <v>105800</v>
      </c>
      <c r="P26" s="35">
        <f>_xlfn.IFNA(VLOOKUP(K26,State_Vac_Alo_Admin!B:F,5,FALSE),0)</f>
        <v>101651.5</v>
      </c>
      <c r="Q26" s="30">
        <f>VLOOKUP(D26,'2020_VoteCount'!A:K,11,FALSE)</f>
        <v>189892</v>
      </c>
      <c r="R26" s="30">
        <f>VLOOKUP(D26,'2020_VoteCount'!A:L,12,FALSE)</f>
        <v>153405</v>
      </c>
      <c r="S26" s="11">
        <f>_xlfn.IFNA(VLOOKUP(K26,'labor statisitcs'!N:P,2,FALSE),S25)</f>
        <v>60.8</v>
      </c>
      <c r="T26" s="11">
        <f>_xlfn.IFNA(VLOOKUP(K26,'labor statisitcs'!N:P,3,FALSE),T25)</f>
        <v>6.6</v>
      </c>
      <c r="U26" s="30">
        <f>_xlfn.IFNA(VLOOKUP(K26,'labor statisitcs'!N:S,5,FALSE),U25)</f>
        <v>331373</v>
      </c>
      <c r="V26" s="30">
        <f>_xlfn.IFNA(VLOOKUP(K26,'labor statisitcs'!N:S,6,FALSE),V25)</f>
        <v>23585</v>
      </c>
      <c r="W26" s="30">
        <f>_xlfn.IFNA(VLOOKUP(K26,'Housing Summary'!F:J,5,FALSE),W25)</f>
        <v>1324</v>
      </c>
      <c r="X26" s="30">
        <f>_xlfn.IFNA(VLOOKUP(K26,'Housing Summary'!F:G,2,FALSE),X25)</f>
        <v>299900</v>
      </c>
      <c r="Y26">
        <f t="shared" si="1"/>
        <v>10.093706298839773</v>
      </c>
      <c r="Z26">
        <f t="shared" si="2"/>
        <v>46.431048974662957</v>
      </c>
    </row>
    <row r="27" spans="1:26" hidden="1">
      <c r="A27" s="9">
        <v>44255</v>
      </c>
      <c r="B27" s="9">
        <f t="shared" si="6"/>
        <v>44255</v>
      </c>
      <c r="C27" s="10">
        <v>44228</v>
      </c>
      <c r="D27" s="11" t="s">
        <v>50</v>
      </c>
      <c r="E27" s="11">
        <v>2</v>
      </c>
      <c r="F27" s="11">
        <f t="shared" si="5"/>
        <v>11</v>
      </c>
      <c r="G27" s="30">
        <v>3861</v>
      </c>
      <c r="H27" s="30">
        <v>57846</v>
      </c>
      <c r="I27" s="30">
        <v>26</v>
      </c>
      <c r="J27" s="30">
        <v>279</v>
      </c>
      <c r="K27" s="11" t="str">
        <f t="shared" si="0"/>
        <v>Alaska-44255</v>
      </c>
      <c r="L27" s="30">
        <f>_xlfn.IFNA(VLOOKUP(K27,'labor statisitcs'!N:Q,4,FALSE),L26)</f>
        <v>544693</v>
      </c>
      <c r="M27" s="30">
        <f>VLOOKUP(D27,'State Area'!A:B,2,FALSE)</f>
        <v>665384</v>
      </c>
      <c r="N27" s="39">
        <f t="shared" si="7"/>
        <v>0.81861451432556243</v>
      </c>
      <c r="O27" s="11">
        <f>_xlfn.IFNA(VLOOKUP(K27,State_Vac_Alo_Admin!B:E,3,FALSE),0)</f>
        <v>119200</v>
      </c>
      <c r="P27" s="35">
        <f>_xlfn.IFNA(VLOOKUP(K27,State_Vac_Alo_Admin!B:F,5,FALSE),0)</f>
        <v>123378.34999999999</v>
      </c>
      <c r="Q27" s="30">
        <f>VLOOKUP(D27,'2020_VoteCount'!A:K,11,FALSE)</f>
        <v>189892</v>
      </c>
      <c r="R27" s="30">
        <f>VLOOKUP(D27,'2020_VoteCount'!A:L,12,FALSE)</f>
        <v>153405</v>
      </c>
      <c r="S27" s="11">
        <f>_xlfn.IFNA(VLOOKUP(K27,'labor statisitcs'!N:P,2,FALSE),S26)</f>
        <v>60.2</v>
      </c>
      <c r="T27" s="11">
        <f>_xlfn.IFNA(VLOOKUP(K27,'labor statisitcs'!N:P,3,FALSE),T26)</f>
        <v>6.6</v>
      </c>
      <c r="U27" s="30">
        <f>_xlfn.IFNA(VLOOKUP(K27,'labor statisitcs'!N:S,5,FALSE),U26)</f>
        <v>327753</v>
      </c>
      <c r="V27" s="30">
        <f>_xlfn.IFNA(VLOOKUP(K27,'labor statisitcs'!N:S,6,FALSE),V26)</f>
        <v>23305</v>
      </c>
      <c r="W27" s="30">
        <f>_xlfn.IFNA(VLOOKUP(K27,'Housing Summary'!F:J,5,FALSE),W26)</f>
        <v>1212</v>
      </c>
      <c r="X27" s="30">
        <f>_xlfn.IFNA(VLOOKUP(K27,'Housing Summary'!F:G,2,FALSE),X26)</f>
        <v>309950</v>
      </c>
      <c r="Y27">
        <f t="shared" si="1"/>
        <v>4.7733310323429894</v>
      </c>
      <c r="Z27">
        <f t="shared" si="2"/>
        <v>51.221513770142082</v>
      </c>
    </row>
    <row r="28" spans="1:26" hidden="1">
      <c r="A28" s="9">
        <v>44286</v>
      </c>
      <c r="B28" s="9">
        <f t="shared" si="6"/>
        <v>44286</v>
      </c>
      <c r="C28" s="10">
        <v>44256</v>
      </c>
      <c r="D28" s="11" t="s">
        <v>50</v>
      </c>
      <c r="E28" s="11">
        <v>2</v>
      </c>
      <c r="F28" s="11">
        <f t="shared" si="5"/>
        <v>12</v>
      </c>
      <c r="G28" s="30">
        <v>4713</v>
      </c>
      <c r="H28" s="30">
        <v>62559</v>
      </c>
      <c r="I28" s="30">
        <v>20</v>
      </c>
      <c r="J28" s="30">
        <v>299</v>
      </c>
      <c r="K28" s="11" t="str">
        <f t="shared" si="0"/>
        <v>Alaska-44286</v>
      </c>
      <c r="L28" s="30">
        <f>_xlfn.IFNA(VLOOKUP(K28,'labor statisitcs'!N:Q,4,FALSE),L27)</f>
        <v>544548</v>
      </c>
      <c r="M28" s="30">
        <f>VLOOKUP(D28,'State Area'!A:B,2,FALSE)</f>
        <v>665384</v>
      </c>
      <c r="N28" s="39">
        <f t="shared" si="7"/>
        <v>0.81839659504887408</v>
      </c>
      <c r="O28" s="11">
        <f>_xlfn.IFNA(VLOOKUP(K28,State_Vac_Alo_Admin!B:E,3,FALSE),0)</f>
        <v>499860</v>
      </c>
      <c r="P28" s="35">
        <f>_xlfn.IFNA(VLOOKUP(K28,State_Vac_Alo_Admin!B:F,5,FALSE),0)</f>
        <v>121118.2</v>
      </c>
      <c r="Q28" s="30">
        <f>VLOOKUP(D28,'2020_VoteCount'!A:K,11,FALSE)</f>
        <v>189892</v>
      </c>
      <c r="R28" s="30">
        <f>VLOOKUP(D28,'2020_VoteCount'!A:L,12,FALSE)</f>
        <v>153405</v>
      </c>
      <c r="S28" s="11">
        <f>_xlfn.IFNA(VLOOKUP(K28,'labor statisitcs'!N:P,2,FALSE),S27)</f>
        <v>59.8</v>
      </c>
      <c r="T28" s="11">
        <f>_xlfn.IFNA(VLOOKUP(K28,'labor statisitcs'!N:P,3,FALSE),T27)</f>
        <v>6.6</v>
      </c>
      <c r="U28" s="30">
        <f>_xlfn.IFNA(VLOOKUP(K28,'labor statisitcs'!N:S,5,FALSE),U27)</f>
        <v>325443</v>
      </c>
      <c r="V28" s="30">
        <f>_xlfn.IFNA(VLOOKUP(K28,'labor statisitcs'!N:S,6,FALSE),V27)</f>
        <v>23174</v>
      </c>
      <c r="W28" s="30">
        <f>_xlfn.IFNA(VLOOKUP(K28,'Housing Summary'!F:J,5,FALSE),W27)</f>
        <v>1145</v>
      </c>
      <c r="X28" s="30">
        <f>_xlfn.IFNA(VLOOKUP(K28,'Housing Summary'!F:G,2,FALSE),X27)</f>
        <v>329500</v>
      </c>
      <c r="Y28">
        <f t="shared" si="1"/>
        <v>3.6727708117558047</v>
      </c>
      <c r="Z28">
        <f t="shared" si="2"/>
        <v>54.907923635749277</v>
      </c>
    </row>
    <row r="29" spans="1:26">
      <c r="A29" s="9">
        <v>44313</v>
      </c>
      <c r="B29" s="9">
        <f t="shared" si="6"/>
        <v>44316</v>
      </c>
      <c r="C29" s="10">
        <v>44287</v>
      </c>
      <c r="D29" s="11" t="s">
        <v>50</v>
      </c>
      <c r="E29" s="11">
        <v>2</v>
      </c>
      <c r="F29" s="11">
        <f t="shared" si="5"/>
        <v>13</v>
      </c>
      <c r="G29" s="30">
        <v>4545</v>
      </c>
      <c r="H29" s="30">
        <v>67104</v>
      </c>
      <c r="I29" s="30">
        <v>31</v>
      </c>
      <c r="J29" s="30">
        <v>330</v>
      </c>
      <c r="K29" s="11" t="str">
        <f t="shared" si="0"/>
        <v>Alaska-44316</v>
      </c>
      <c r="L29" s="30">
        <f>_xlfn.IFNA(VLOOKUP(K29,'labor statisitcs'!N:Q,4,FALSE),L28)</f>
        <v>544548</v>
      </c>
      <c r="M29" s="30">
        <f>VLOOKUP(D29,'State Area'!A:B,2,FALSE)</f>
        <v>665384</v>
      </c>
      <c r="N29" s="39">
        <f t="shared" si="7"/>
        <v>0.81839659504887408</v>
      </c>
      <c r="O29" s="11">
        <f>_xlfn.IFNA(VLOOKUP(K29,State_Vac_Alo_Admin!B:E,3,FALSE),0)</f>
        <v>17700</v>
      </c>
      <c r="P29" s="35">
        <f>_xlfn.IFNA(VLOOKUP(K29,State_Vac_Alo_Admin!B:F,5,FALSE),0)</f>
        <v>123725.15</v>
      </c>
      <c r="Q29" s="30">
        <f>VLOOKUP(D29,'2020_VoteCount'!A:K,11,FALSE)</f>
        <v>189892</v>
      </c>
      <c r="R29" s="30">
        <f>VLOOKUP(D29,'2020_VoteCount'!A:L,12,FALSE)</f>
        <v>153405</v>
      </c>
      <c r="S29" s="11">
        <f>_xlfn.IFNA(VLOOKUP(K29,'labor statisitcs'!N:P,2,FALSE),S28)</f>
        <v>59.8</v>
      </c>
      <c r="T29" s="11">
        <f>_xlfn.IFNA(VLOOKUP(K29,'labor statisitcs'!N:P,3,FALSE),T28)</f>
        <v>6.6</v>
      </c>
      <c r="U29" s="30">
        <f>_xlfn.IFNA(VLOOKUP(K29,'labor statisitcs'!N:S,5,FALSE),U28)</f>
        <v>325443</v>
      </c>
      <c r="V29" s="30">
        <f>_xlfn.IFNA(VLOOKUP(K29,'labor statisitcs'!N:S,6,FALSE),V28)</f>
        <v>23174</v>
      </c>
      <c r="W29" s="30">
        <f>_xlfn.IFNA(VLOOKUP(K29,'Housing Summary'!F:J,5,FALSE),W28)</f>
        <v>1145</v>
      </c>
      <c r="X29" s="30">
        <f>_xlfn.IFNA(VLOOKUP(K29,'Housing Summary'!F:G,2,FALSE),X28)</f>
        <v>329500</v>
      </c>
      <c r="Y29">
        <f t="shared" si="1"/>
        <v>5.6927947582214973</v>
      </c>
      <c r="Z29">
        <f t="shared" si="2"/>
        <v>60.600718393970773</v>
      </c>
    </row>
    <row r="30" spans="1:26" hidden="1">
      <c r="A30" s="9">
        <v>43861</v>
      </c>
      <c r="B30" s="9">
        <f t="shared" si="6"/>
        <v>43861</v>
      </c>
      <c r="C30" s="10">
        <v>43831</v>
      </c>
      <c r="D30" s="11" t="s">
        <v>8</v>
      </c>
      <c r="E30" s="11">
        <v>4</v>
      </c>
      <c r="F30" s="11"/>
      <c r="G30" s="30">
        <v>1</v>
      </c>
      <c r="H30" s="30">
        <v>1</v>
      </c>
      <c r="I30" s="30">
        <v>0</v>
      </c>
      <c r="J30" s="30">
        <v>0</v>
      </c>
      <c r="K30" s="11" t="str">
        <f t="shared" si="0"/>
        <v>Arizona-43861</v>
      </c>
      <c r="L30" s="30">
        <f>_xlfn.IFNA(VLOOKUP(K30,'labor statisitcs'!N:Q,4,FALSE),L29)</f>
        <v>5802213</v>
      </c>
      <c r="M30" s="30">
        <f>VLOOKUP(D30,'State Area'!A:B,2,FALSE)</f>
        <v>113990</v>
      </c>
      <c r="N30" s="39">
        <f t="shared" si="7"/>
        <v>50.90107026932187</v>
      </c>
      <c r="O30" s="11">
        <f>_xlfn.IFNA(VLOOKUP(K30,State_Vac_Alo_Admin!B:E,3,FALSE),0)</f>
        <v>0</v>
      </c>
      <c r="P30" s="35">
        <f>_xlfn.IFNA(VLOOKUP(K30,State_Vac_Alo_Admin!B:F,5,FALSE),0)</f>
        <v>0</v>
      </c>
      <c r="Q30" s="30">
        <f>VLOOKUP(D30,'2020_VoteCount'!A:K,11,FALSE)</f>
        <v>1661686</v>
      </c>
      <c r="R30" s="30">
        <f>VLOOKUP(D30,'2020_VoteCount'!A:L,12,FALSE)</f>
        <v>1672143</v>
      </c>
      <c r="S30" s="11">
        <f>_xlfn.IFNA(VLOOKUP(K30,'labor statisitcs'!N:P,2,FALSE),S29)</f>
        <v>58.8</v>
      </c>
      <c r="T30" s="11">
        <f>_xlfn.IFNA(VLOOKUP(K30,'labor statisitcs'!N:P,3,FALSE),T29)</f>
        <v>4.8</v>
      </c>
      <c r="U30" s="30">
        <f>_xlfn.IFNA(VLOOKUP(K30,'labor statisitcs'!N:S,5,FALSE),U29)</f>
        <v>3409624</v>
      </c>
      <c r="V30" s="30">
        <f>_xlfn.IFNA(VLOOKUP(K30,'labor statisitcs'!N:S,6,FALSE),V29)</f>
        <v>171670</v>
      </c>
      <c r="W30" s="30">
        <f>_xlfn.IFNA(VLOOKUP(K30,'Housing Summary'!F:J,5,FALSE),W29)</f>
        <v>19056</v>
      </c>
      <c r="X30" s="30">
        <f>_xlfn.IFNA(VLOOKUP(K30,'Housing Summary'!F:G,2,FALSE),X29)</f>
        <v>367450</v>
      </c>
      <c r="Y30">
        <f t="shared" si="1"/>
        <v>0</v>
      </c>
      <c r="Z30">
        <f t="shared" si="2"/>
        <v>0</v>
      </c>
    </row>
    <row r="31" spans="1:26" hidden="1">
      <c r="A31" s="9">
        <v>43890</v>
      </c>
      <c r="B31" s="9">
        <f t="shared" si="6"/>
        <v>43890</v>
      </c>
      <c r="C31" s="10">
        <v>43862</v>
      </c>
      <c r="D31" s="11" t="s">
        <v>8</v>
      </c>
      <c r="E31" s="11">
        <v>4</v>
      </c>
      <c r="F31" s="11"/>
      <c r="G31" s="30">
        <v>0</v>
      </c>
      <c r="H31" s="30">
        <v>1</v>
      </c>
      <c r="I31" s="30">
        <v>0</v>
      </c>
      <c r="J31" s="30">
        <v>0</v>
      </c>
      <c r="K31" s="11" t="str">
        <f t="shared" si="0"/>
        <v>Arizona-43890</v>
      </c>
      <c r="L31" s="30">
        <f>_xlfn.IFNA(VLOOKUP(K31,'labor statisitcs'!N:Q,4,FALSE),L30)</f>
        <v>5812433</v>
      </c>
      <c r="M31" s="30">
        <f>VLOOKUP(D31,'State Area'!A:B,2,FALSE)</f>
        <v>113990</v>
      </c>
      <c r="N31" s="39">
        <f t="shared" si="7"/>
        <v>50.990727256776907</v>
      </c>
      <c r="O31" s="11">
        <f>_xlfn.IFNA(VLOOKUP(K31,State_Vac_Alo_Admin!B:E,3,FALSE),0)</f>
        <v>0</v>
      </c>
      <c r="P31" s="35">
        <f>_xlfn.IFNA(VLOOKUP(K31,State_Vac_Alo_Admin!B:F,5,FALSE),0)</f>
        <v>0</v>
      </c>
      <c r="Q31" s="30">
        <f>VLOOKUP(D31,'2020_VoteCount'!A:K,11,FALSE)</f>
        <v>1661686</v>
      </c>
      <c r="R31" s="30">
        <f>VLOOKUP(D31,'2020_VoteCount'!A:L,12,FALSE)</f>
        <v>1672143</v>
      </c>
      <c r="S31" s="11">
        <f>_xlfn.IFNA(VLOOKUP(K31,'labor statisitcs'!N:P,2,FALSE),S30)</f>
        <v>58.6</v>
      </c>
      <c r="T31" s="11">
        <f>_xlfn.IFNA(VLOOKUP(K31,'labor statisitcs'!N:P,3,FALSE),T30)</f>
        <v>4.9000000000000004</v>
      </c>
      <c r="U31" s="30">
        <f>_xlfn.IFNA(VLOOKUP(K31,'labor statisitcs'!N:S,5,FALSE),U30)</f>
        <v>3407756</v>
      </c>
      <c r="V31" s="30">
        <f>_xlfn.IFNA(VLOOKUP(K31,'labor statisitcs'!N:S,6,FALSE),V30)</f>
        <v>176289</v>
      </c>
      <c r="W31" s="30">
        <f>_xlfn.IFNA(VLOOKUP(K31,'Housing Summary'!F:J,5,FALSE),W30)</f>
        <v>17798</v>
      </c>
      <c r="X31" s="30">
        <f>_xlfn.IFNA(VLOOKUP(K31,'Housing Summary'!F:G,2,FALSE),X30)</f>
        <v>369900</v>
      </c>
      <c r="Y31">
        <f t="shared" si="1"/>
        <v>0</v>
      </c>
      <c r="Z31">
        <f t="shared" si="2"/>
        <v>0</v>
      </c>
    </row>
    <row r="32" spans="1:26" hidden="1">
      <c r="A32" s="9">
        <v>43921</v>
      </c>
      <c r="B32" s="9">
        <f t="shared" si="6"/>
        <v>43921</v>
      </c>
      <c r="C32" s="10">
        <v>43891</v>
      </c>
      <c r="D32" s="11" t="s">
        <v>8</v>
      </c>
      <c r="E32" s="11">
        <v>4</v>
      </c>
      <c r="F32" s="11">
        <f t="shared" ref="F32:F59" si="8">IF(D31=D32,F31+1,0)</f>
        <v>1</v>
      </c>
      <c r="G32" s="30">
        <v>1297</v>
      </c>
      <c r="H32" s="30">
        <v>1298</v>
      </c>
      <c r="I32" s="30">
        <v>24</v>
      </c>
      <c r="J32" s="30">
        <v>24</v>
      </c>
      <c r="K32" s="11" t="str">
        <f t="shared" si="0"/>
        <v>Arizona-43921</v>
      </c>
      <c r="L32" s="30">
        <f>_xlfn.IFNA(VLOOKUP(K32,'labor statisitcs'!N:Q,4,FALSE),L31)</f>
        <v>5823018</v>
      </c>
      <c r="M32" s="30">
        <f>VLOOKUP(D32,'State Area'!A:B,2,FALSE)</f>
        <v>113990</v>
      </c>
      <c r="N32" s="39">
        <f t="shared" si="7"/>
        <v>51.083586279498199</v>
      </c>
      <c r="O32" s="11">
        <f>_xlfn.IFNA(VLOOKUP(K32,State_Vac_Alo_Admin!B:E,3,FALSE),0)</f>
        <v>0</v>
      </c>
      <c r="P32" s="35">
        <f>_xlfn.IFNA(VLOOKUP(K32,State_Vac_Alo_Admin!B:F,5,FALSE),0)</f>
        <v>0</v>
      </c>
      <c r="Q32" s="30">
        <f>VLOOKUP(D32,'2020_VoteCount'!A:K,11,FALSE)</f>
        <v>1661686</v>
      </c>
      <c r="R32" s="30">
        <f>VLOOKUP(D32,'2020_VoteCount'!A:L,12,FALSE)</f>
        <v>1672143</v>
      </c>
      <c r="S32" s="11">
        <f>_xlfn.IFNA(VLOOKUP(K32,'labor statisitcs'!N:P,2,FALSE),S31)</f>
        <v>58.5</v>
      </c>
      <c r="T32" s="11">
        <f>_xlfn.IFNA(VLOOKUP(K32,'labor statisitcs'!N:P,3,FALSE),T31)</f>
        <v>5</v>
      </c>
      <c r="U32" s="30">
        <f>_xlfn.IFNA(VLOOKUP(K32,'labor statisitcs'!N:S,5,FALSE),U31)</f>
        <v>3406748</v>
      </c>
      <c r="V32" s="30">
        <f>_xlfn.IFNA(VLOOKUP(K32,'labor statisitcs'!N:S,6,FALSE),V31)</f>
        <v>180953</v>
      </c>
      <c r="W32" s="30">
        <f>_xlfn.IFNA(VLOOKUP(K32,'Housing Summary'!F:J,5,FALSE),W31)</f>
        <v>17554</v>
      </c>
      <c r="X32" s="30">
        <f>_xlfn.IFNA(VLOOKUP(K32,'Housing Summary'!F:G,2,FALSE),X31)</f>
        <v>373995</v>
      </c>
      <c r="Y32">
        <f t="shared" si="1"/>
        <v>0.41215740703532083</v>
      </c>
      <c r="Z32">
        <f t="shared" si="2"/>
        <v>0.41215740703532083</v>
      </c>
    </row>
    <row r="33" spans="1:26" hidden="1">
      <c r="A33" s="9">
        <v>43951</v>
      </c>
      <c r="B33" s="9">
        <f t="shared" si="6"/>
        <v>43951</v>
      </c>
      <c r="C33" s="10">
        <v>43922</v>
      </c>
      <c r="D33" s="11" t="s">
        <v>8</v>
      </c>
      <c r="E33" s="11">
        <v>4</v>
      </c>
      <c r="F33" s="11">
        <f t="shared" si="8"/>
        <v>2</v>
      </c>
      <c r="G33" s="30">
        <v>6350</v>
      </c>
      <c r="H33" s="30">
        <v>7648</v>
      </c>
      <c r="I33" s="30">
        <v>296</v>
      </c>
      <c r="J33" s="30">
        <v>320</v>
      </c>
      <c r="K33" s="11" t="str">
        <f t="shared" si="0"/>
        <v>Arizona-43951</v>
      </c>
      <c r="L33" s="30">
        <f>_xlfn.IFNA(VLOOKUP(K33,'labor statisitcs'!N:Q,4,FALSE),L32)</f>
        <v>5834004</v>
      </c>
      <c r="M33" s="30">
        <f>VLOOKUP(D33,'State Area'!A:B,2,FALSE)</f>
        <v>113990</v>
      </c>
      <c r="N33" s="39">
        <f t="shared" si="7"/>
        <v>51.179963154662687</v>
      </c>
      <c r="O33" s="11">
        <f>_xlfn.IFNA(VLOOKUP(K33,State_Vac_Alo_Admin!B:E,3,FALSE),0)</f>
        <v>0</v>
      </c>
      <c r="P33" s="35">
        <f>_xlfn.IFNA(VLOOKUP(K33,State_Vac_Alo_Admin!B:F,5,FALSE),0)</f>
        <v>0</v>
      </c>
      <c r="Q33" s="30">
        <f>VLOOKUP(D33,'2020_VoteCount'!A:K,11,FALSE)</f>
        <v>1661686</v>
      </c>
      <c r="R33" s="30">
        <f>VLOOKUP(D33,'2020_VoteCount'!A:L,12,FALSE)</f>
        <v>1672143</v>
      </c>
      <c r="S33" s="11">
        <f>_xlfn.IFNA(VLOOKUP(K33,'labor statisitcs'!N:P,2,FALSE),S32)</f>
        <v>52.1</v>
      </c>
      <c r="T33" s="11">
        <f>_xlfn.IFNA(VLOOKUP(K33,'labor statisitcs'!N:P,3,FALSE),T32)</f>
        <v>14.2</v>
      </c>
      <c r="U33" s="30">
        <f>_xlfn.IFNA(VLOOKUP(K33,'labor statisitcs'!N:S,5,FALSE),U32)</f>
        <v>3040409</v>
      </c>
      <c r="V33" s="30">
        <f>_xlfn.IFNA(VLOOKUP(K33,'labor statisitcs'!N:S,6,FALSE),V32)</f>
        <v>504698</v>
      </c>
      <c r="W33" s="30">
        <f>_xlfn.IFNA(VLOOKUP(K33,'Housing Summary'!F:J,5,FALSE),W32)</f>
        <v>20556</v>
      </c>
      <c r="X33" s="30">
        <f>_xlfn.IFNA(VLOOKUP(K33,'Housing Summary'!F:G,2,FALSE),X32)</f>
        <v>358250</v>
      </c>
      <c r="Y33">
        <f t="shared" si="1"/>
        <v>5.0737023834745401</v>
      </c>
      <c r="Z33">
        <f t="shared" si="2"/>
        <v>5.4850836578103133</v>
      </c>
    </row>
    <row r="34" spans="1:26" hidden="1">
      <c r="A34" s="9">
        <v>43982</v>
      </c>
      <c r="B34" s="9">
        <f t="shared" si="6"/>
        <v>43982</v>
      </c>
      <c r="C34" s="10">
        <v>43952</v>
      </c>
      <c r="D34" s="11" t="s">
        <v>8</v>
      </c>
      <c r="E34" s="11">
        <v>4</v>
      </c>
      <c r="F34" s="11">
        <f t="shared" si="8"/>
        <v>3</v>
      </c>
      <c r="G34" s="30">
        <v>12288</v>
      </c>
      <c r="H34" s="30">
        <v>19936</v>
      </c>
      <c r="I34" s="30">
        <v>586</v>
      </c>
      <c r="J34" s="30">
        <v>906</v>
      </c>
      <c r="K34" s="11" t="str">
        <f t="shared" si="0"/>
        <v>Arizona-43982</v>
      </c>
      <c r="L34" s="30">
        <f>_xlfn.IFNA(VLOOKUP(K34,'labor statisitcs'!N:Q,4,FALSE),L33)</f>
        <v>5843415</v>
      </c>
      <c r="M34" s="30">
        <f>VLOOKUP(D34,'State Area'!A:B,2,FALSE)</f>
        <v>113990</v>
      </c>
      <c r="N34" s="39">
        <f t="shared" si="7"/>
        <v>51.262523028335821</v>
      </c>
      <c r="O34" s="11">
        <f>_xlfn.IFNA(VLOOKUP(K34,State_Vac_Alo_Admin!B:E,3,FALSE),0)</f>
        <v>0</v>
      </c>
      <c r="P34" s="35">
        <f>_xlfn.IFNA(VLOOKUP(K34,State_Vac_Alo_Admin!B:F,5,FALSE),0)</f>
        <v>0</v>
      </c>
      <c r="Q34" s="30">
        <f>VLOOKUP(D34,'2020_VoteCount'!A:K,11,FALSE)</f>
        <v>1661686</v>
      </c>
      <c r="R34" s="30">
        <f>VLOOKUP(D34,'2020_VoteCount'!A:L,12,FALSE)</f>
        <v>1672143</v>
      </c>
      <c r="S34" s="11">
        <f>_xlfn.IFNA(VLOOKUP(K34,'labor statisitcs'!N:P,2,FALSE),S33)</f>
        <v>55.4</v>
      </c>
      <c r="T34" s="11">
        <f>_xlfn.IFNA(VLOOKUP(K34,'labor statisitcs'!N:P,3,FALSE),T33)</f>
        <v>10.6</v>
      </c>
      <c r="U34" s="30">
        <f>_xlfn.IFNA(VLOOKUP(K34,'labor statisitcs'!N:S,5,FALSE),U33)</f>
        <v>3236482</v>
      </c>
      <c r="V34" s="30">
        <f>_xlfn.IFNA(VLOOKUP(K34,'labor statisitcs'!N:S,6,FALSE),V33)</f>
        <v>382642</v>
      </c>
      <c r="W34" s="30">
        <f>_xlfn.IFNA(VLOOKUP(K34,'Housing Summary'!F:J,5,FALSE),W33)</f>
        <v>19299</v>
      </c>
      <c r="X34" s="30">
        <f>_xlfn.IFNA(VLOOKUP(K34,'Housing Summary'!F:G,2,FALSE),X33)</f>
        <v>366990</v>
      </c>
      <c r="Y34">
        <f t="shared" si="1"/>
        <v>10.028382375716939</v>
      </c>
      <c r="Z34">
        <f t="shared" si="2"/>
        <v>15.504632137200593</v>
      </c>
    </row>
    <row r="35" spans="1:26" hidden="1">
      <c r="A35" s="9">
        <v>44012</v>
      </c>
      <c r="B35" s="9">
        <f t="shared" si="6"/>
        <v>44012</v>
      </c>
      <c r="C35" s="10">
        <v>43983</v>
      </c>
      <c r="D35" s="11" t="s">
        <v>8</v>
      </c>
      <c r="E35" s="11">
        <v>4</v>
      </c>
      <c r="F35" s="11">
        <f t="shared" si="8"/>
        <v>4</v>
      </c>
      <c r="G35" s="30">
        <v>59463</v>
      </c>
      <c r="H35" s="30">
        <v>79399</v>
      </c>
      <c r="I35" s="30">
        <v>739</v>
      </c>
      <c r="J35" s="30">
        <v>1645</v>
      </c>
      <c r="K35" s="11" t="str">
        <f t="shared" si="0"/>
        <v>Arizona-44012</v>
      </c>
      <c r="L35" s="30">
        <f>_xlfn.IFNA(VLOOKUP(K35,'labor statisitcs'!N:Q,4,FALSE),L34)</f>
        <v>5853318</v>
      </c>
      <c r="M35" s="30">
        <f>VLOOKUP(D35,'State Area'!A:B,2,FALSE)</f>
        <v>113990</v>
      </c>
      <c r="N35" s="39">
        <f t="shared" si="7"/>
        <v>51.349399070093867</v>
      </c>
      <c r="O35" s="11">
        <f>_xlfn.IFNA(VLOOKUP(K35,State_Vac_Alo_Admin!B:E,3,FALSE),0)</f>
        <v>0</v>
      </c>
      <c r="P35" s="35">
        <f>_xlfn.IFNA(VLOOKUP(K35,State_Vac_Alo_Admin!B:F,5,FALSE),0)</f>
        <v>0</v>
      </c>
      <c r="Q35" s="30">
        <f>VLOOKUP(D35,'2020_VoteCount'!A:K,11,FALSE)</f>
        <v>1661686</v>
      </c>
      <c r="R35" s="30">
        <f>VLOOKUP(D35,'2020_VoteCount'!A:L,12,FALSE)</f>
        <v>1672143</v>
      </c>
      <c r="S35" s="11">
        <f>_xlfn.IFNA(VLOOKUP(K35,'labor statisitcs'!N:P,2,FALSE),S34)</f>
        <v>54.3</v>
      </c>
      <c r="T35" s="11">
        <f>_xlfn.IFNA(VLOOKUP(K35,'labor statisitcs'!N:P,3,FALSE),T34)</f>
        <v>10.7</v>
      </c>
      <c r="U35" s="30">
        <f>_xlfn.IFNA(VLOOKUP(K35,'labor statisitcs'!N:S,5,FALSE),U34)</f>
        <v>3180733</v>
      </c>
      <c r="V35" s="30">
        <f>_xlfn.IFNA(VLOOKUP(K35,'labor statisitcs'!N:S,6,FALSE),V34)</f>
        <v>381137</v>
      </c>
      <c r="W35" s="30">
        <f>_xlfn.IFNA(VLOOKUP(K35,'Housing Summary'!F:J,5,FALSE),W34)</f>
        <v>14984</v>
      </c>
      <c r="X35" s="30">
        <f>_xlfn.IFNA(VLOOKUP(K35,'Housing Summary'!F:G,2,FALSE),X34)</f>
        <v>385632.5</v>
      </c>
      <c r="Y35">
        <f t="shared" si="1"/>
        <v>12.625317811197</v>
      </c>
      <c r="Z35">
        <f t="shared" si="2"/>
        <v>28.103718267143524</v>
      </c>
    </row>
    <row r="36" spans="1:26" hidden="1">
      <c r="A36" s="9">
        <v>44043</v>
      </c>
      <c r="B36" s="9">
        <f t="shared" si="6"/>
        <v>44043</v>
      </c>
      <c r="C36" s="10">
        <v>44013</v>
      </c>
      <c r="D36" s="11" t="s">
        <v>8</v>
      </c>
      <c r="E36" s="11">
        <v>4</v>
      </c>
      <c r="F36" s="11">
        <f t="shared" si="8"/>
        <v>5</v>
      </c>
      <c r="G36" s="30">
        <v>94709</v>
      </c>
      <c r="H36" s="30">
        <v>174108</v>
      </c>
      <c r="I36" s="30">
        <v>2050</v>
      </c>
      <c r="J36" s="30">
        <v>3695</v>
      </c>
      <c r="K36" s="11" t="str">
        <f t="shared" si="0"/>
        <v>Arizona-44043</v>
      </c>
      <c r="L36" s="30">
        <f>_xlfn.IFNA(VLOOKUP(K36,'labor statisitcs'!N:Q,4,FALSE),L35)</f>
        <v>5863335</v>
      </c>
      <c r="M36" s="30">
        <f>VLOOKUP(D36,'State Area'!A:B,2,FALSE)</f>
        <v>113990</v>
      </c>
      <c r="N36" s="39">
        <f t="shared" si="7"/>
        <v>51.437275199578913</v>
      </c>
      <c r="O36" s="11">
        <f>_xlfn.IFNA(VLOOKUP(K36,State_Vac_Alo_Admin!B:E,3,FALSE),0)</f>
        <v>0</v>
      </c>
      <c r="P36" s="35">
        <f>_xlfn.IFNA(VLOOKUP(K36,State_Vac_Alo_Admin!B:F,5,FALSE),0)</f>
        <v>0</v>
      </c>
      <c r="Q36" s="30">
        <f>VLOOKUP(D36,'2020_VoteCount'!A:K,11,FALSE)</f>
        <v>1661686</v>
      </c>
      <c r="R36" s="30">
        <f>VLOOKUP(D36,'2020_VoteCount'!A:L,12,FALSE)</f>
        <v>1672143</v>
      </c>
      <c r="S36" s="11">
        <f>_xlfn.IFNA(VLOOKUP(K36,'labor statisitcs'!N:P,2,FALSE),S35)</f>
        <v>55.2</v>
      </c>
      <c r="T36" s="11">
        <f>_xlfn.IFNA(VLOOKUP(K36,'labor statisitcs'!N:P,3,FALSE),T35)</f>
        <v>10.4</v>
      </c>
      <c r="U36" s="30">
        <f>_xlfn.IFNA(VLOOKUP(K36,'labor statisitcs'!N:S,5,FALSE),U35)</f>
        <v>3233654</v>
      </c>
      <c r="V36" s="30">
        <f>_xlfn.IFNA(VLOOKUP(K36,'labor statisitcs'!N:S,6,FALSE),V35)</f>
        <v>377224</v>
      </c>
      <c r="W36" s="30">
        <f>_xlfn.IFNA(VLOOKUP(K36,'Housing Summary'!F:J,5,FALSE),W35)</f>
        <v>12691</v>
      </c>
      <c r="X36" s="30">
        <f>_xlfn.IFNA(VLOOKUP(K36,'Housing Summary'!F:G,2,FALSE),X35)</f>
        <v>389500</v>
      </c>
      <c r="Y36">
        <f t="shared" si="1"/>
        <v>34.963037247573268</v>
      </c>
      <c r="Z36">
        <f t="shared" si="2"/>
        <v>63.018742746235723</v>
      </c>
    </row>
    <row r="37" spans="1:26" hidden="1">
      <c r="A37" s="9">
        <v>44074</v>
      </c>
      <c r="B37" s="9">
        <f t="shared" si="6"/>
        <v>44074</v>
      </c>
      <c r="C37" s="10">
        <v>44044</v>
      </c>
      <c r="D37" s="11" t="s">
        <v>8</v>
      </c>
      <c r="E37" s="11">
        <v>4</v>
      </c>
      <c r="F37" s="11">
        <f t="shared" si="8"/>
        <v>6</v>
      </c>
      <c r="G37" s="30">
        <v>27758</v>
      </c>
      <c r="H37" s="30">
        <v>201866</v>
      </c>
      <c r="I37" s="30">
        <v>1336</v>
      </c>
      <c r="J37" s="30">
        <v>5031</v>
      </c>
      <c r="K37" s="11" t="str">
        <f t="shared" si="0"/>
        <v>Arizona-44074</v>
      </c>
      <c r="L37" s="30">
        <f>_xlfn.IFNA(VLOOKUP(K37,'labor statisitcs'!N:Q,4,FALSE),L36)</f>
        <v>5875190</v>
      </c>
      <c r="M37" s="30">
        <f>VLOOKUP(D37,'State Area'!A:B,2,FALSE)</f>
        <v>113990</v>
      </c>
      <c r="N37" s="39">
        <f t="shared" si="7"/>
        <v>51.541275550486887</v>
      </c>
      <c r="O37" s="11">
        <f>_xlfn.IFNA(VLOOKUP(K37,State_Vac_Alo_Admin!B:E,3,FALSE),0)</f>
        <v>0</v>
      </c>
      <c r="P37" s="35">
        <f>_xlfn.IFNA(VLOOKUP(K37,State_Vac_Alo_Admin!B:F,5,FALSE),0)</f>
        <v>0</v>
      </c>
      <c r="Q37" s="30">
        <f>VLOOKUP(D37,'2020_VoteCount'!A:K,11,FALSE)</f>
        <v>1661686</v>
      </c>
      <c r="R37" s="30">
        <f>VLOOKUP(D37,'2020_VoteCount'!A:L,12,FALSE)</f>
        <v>1672143</v>
      </c>
      <c r="S37" s="11">
        <f>_xlfn.IFNA(VLOOKUP(K37,'labor statisitcs'!N:P,2,FALSE),S36)</f>
        <v>55.7</v>
      </c>
      <c r="T37" s="11">
        <f>_xlfn.IFNA(VLOOKUP(K37,'labor statisitcs'!N:P,3,FALSE),T36)</f>
        <v>7</v>
      </c>
      <c r="U37" s="30">
        <f>_xlfn.IFNA(VLOOKUP(K37,'labor statisitcs'!N:S,5,FALSE),U36)</f>
        <v>3272951</v>
      </c>
      <c r="V37" s="30">
        <f>_xlfn.IFNA(VLOOKUP(K37,'labor statisitcs'!N:S,6,FALSE),V36)</f>
        <v>245780</v>
      </c>
      <c r="W37" s="30">
        <f>_xlfn.IFNA(VLOOKUP(K37,'Housing Summary'!F:J,5,FALSE),W36)</f>
        <v>11764</v>
      </c>
      <c r="X37" s="30">
        <f>_xlfn.IFNA(VLOOKUP(K37,'Housing Summary'!F:G,2,FALSE),X36)</f>
        <v>392685</v>
      </c>
      <c r="Y37">
        <f t="shared" si="1"/>
        <v>22.739690120659926</v>
      </c>
      <c r="Z37">
        <f t="shared" si="2"/>
        <v>85.631273201377326</v>
      </c>
    </row>
    <row r="38" spans="1:26" hidden="1">
      <c r="A38" s="9">
        <v>44104</v>
      </c>
      <c r="B38" s="9">
        <f t="shared" si="6"/>
        <v>44104</v>
      </c>
      <c r="C38" s="10">
        <v>44075</v>
      </c>
      <c r="D38" s="11" t="s">
        <v>8</v>
      </c>
      <c r="E38" s="11">
        <v>4</v>
      </c>
      <c r="F38" s="11">
        <f t="shared" si="8"/>
        <v>7</v>
      </c>
      <c r="G38" s="30">
        <v>16645</v>
      </c>
      <c r="H38" s="30">
        <v>218511</v>
      </c>
      <c r="I38" s="30">
        <v>623</v>
      </c>
      <c r="J38" s="30">
        <v>5654</v>
      </c>
      <c r="K38" s="11" t="str">
        <f t="shared" si="0"/>
        <v>Arizona-44104</v>
      </c>
      <c r="L38" s="30">
        <f>_xlfn.IFNA(VLOOKUP(K38,'labor statisitcs'!N:Q,4,FALSE),L37)</f>
        <v>5887367</v>
      </c>
      <c r="M38" s="30">
        <f>VLOOKUP(D38,'State Area'!A:B,2,FALSE)</f>
        <v>113990</v>
      </c>
      <c r="N38" s="39">
        <f t="shared" si="7"/>
        <v>51.64810071058865</v>
      </c>
      <c r="O38" s="11">
        <f>_xlfn.IFNA(VLOOKUP(K38,State_Vac_Alo_Admin!B:E,3,FALSE),0)</f>
        <v>0</v>
      </c>
      <c r="P38" s="35">
        <f>_xlfn.IFNA(VLOOKUP(K38,State_Vac_Alo_Admin!B:F,5,FALSE),0)</f>
        <v>0</v>
      </c>
      <c r="Q38" s="30">
        <f>VLOOKUP(D38,'2020_VoteCount'!A:K,11,FALSE)</f>
        <v>1661686</v>
      </c>
      <c r="R38" s="30">
        <f>VLOOKUP(D38,'2020_VoteCount'!A:L,12,FALSE)</f>
        <v>1672143</v>
      </c>
      <c r="S38" s="11">
        <f>_xlfn.IFNA(VLOOKUP(K38,'labor statisitcs'!N:P,2,FALSE),S37)</f>
        <v>56</v>
      </c>
      <c r="T38" s="11">
        <f>_xlfn.IFNA(VLOOKUP(K38,'labor statisitcs'!N:P,3,FALSE),T37)</f>
        <v>6.9</v>
      </c>
      <c r="U38" s="30">
        <f>_xlfn.IFNA(VLOOKUP(K38,'labor statisitcs'!N:S,5,FALSE),U37)</f>
        <v>3299327</v>
      </c>
      <c r="V38" s="30">
        <f>_xlfn.IFNA(VLOOKUP(K38,'labor statisitcs'!N:S,6,FALSE),V37)</f>
        <v>242642</v>
      </c>
      <c r="W38" s="30">
        <f>_xlfn.IFNA(VLOOKUP(K38,'Housing Summary'!F:J,5,FALSE),W37)</f>
        <v>11558</v>
      </c>
      <c r="X38" s="30">
        <f>_xlfn.IFNA(VLOOKUP(K38,'Housing Summary'!F:G,2,FALSE),X37)</f>
        <v>391700</v>
      </c>
      <c r="Y38">
        <f t="shared" si="1"/>
        <v>10.581980026045599</v>
      </c>
      <c r="Z38">
        <f t="shared" si="2"/>
        <v>96.03613975483438</v>
      </c>
    </row>
    <row r="39" spans="1:26" hidden="1">
      <c r="A39" s="9">
        <v>44135</v>
      </c>
      <c r="B39" s="9">
        <f t="shared" si="6"/>
        <v>44135</v>
      </c>
      <c r="C39" s="10">
        <v>44105</v>
      </c>
      <c r="D39" s="11" t="s">
        <v>8</v>
      </c>
      <c r="E39" s="11">
        <v>4</v>
      </c>
      <c r="F39" s="11">
        <f t="shared" si="8"/>
        <v>8</v>
      </c>
      <c r="G39" s="30">
        <v>27451</v>
      </c>
      <c r="H39" s="30">
        <v>245962</v>
      </c>
      <c r="I39" s="30">
        <v>325</v>
      </c>
      <c r="J39" s="30">
        <v>5979</v>
      </c>
      <c r="K39" s="11" t="str">
        <f t="shared" si="0"/>
        <v>Arizona-44135</v>
      </c>
      <c r="L39" s="30">
        <f>_xlfn.IFNA(VLOOKUP(K39,'labor statisitcs'!N:Q,4,FALSE),L38)</f>
        <v>5899190</v>
      </c>
      <c r="M39" s="30">
        <f>VLOOKUP(D39,'State Area'!A:B,2,FALSE)</f>
        <v>113990</v>
      </c>
      <c r="N39" s="39">
        <f t="shared" si="7"/>
        <v>51.751820335117117</v>
      </c>
      <c r="O39" s="11">
        <f>_xlfn.IFNA(VLOOKUP(K39,State_Vac_Alo_Admin!B:E,3,FALSE),0)</f>
        <v>0</v>
      </c>
      <c r="P39" s="35">
        <f>_xlfn.IFNA(VLOOKUP(K39,State_Vac_Alo_Admin!B:F,5,FALSE),0)</f>
        <v>0</v>
      </c>
      <c r="Q39" s="30">
        <f>VLOOKUP(D39,'2020_VoteCount'!A:K,11,FALSE)</f>
        <v>1661686</v>
      </c>
      <c r="R39" s="30">
        <f>VLOOKUP(D39,'2020_VoteCount'!A:L,12,FALSE)</f>
        <v>1672143</v>
      </c>
      <c r="S39" s="11">
        <f>_xlfn.IFNA(VLOOKUP(K39,'labor statisitcs'!N:P,2,FALSE),S38)</f>
        <v>56.2</v>
      </c>
      <c r="T39" s="11">
        <f>_xlfn.IFNA(VLOOKUP(K39,'labor statisitcs'!N:P,3,FALSE),T38)</f>
        <v>6.8</v>
      </c>
      <c r="U39" s="30">
        <f>_xlfn.IFNA(VLOOKUP(K39,'labor statisitcs'!N:S,5,FALSE),U38)</f>
        <v>3315121</v>
      </c>
      <c r="V39" s="30">
        <f>_xlfn.IFNA(VLOOKUP(K39,'labor statisitcs'!N:S,6,FALSE),V38)</f>
        <v>241312</v>
      </c>
      <c r="W39" s="30">
        <f>_xlfn.IFNA(VLOOKUP(K39,'Housing Summary'!F:J,5,FALSE),W38)</f>
        <v>11708</v>
      </c>
      <c r="X39" s="30">
        <f>_xlfn.IFNA(VLOOKUP(K39,'Housing Summary'!F:G,2,FALSE),X38)</f>
        <v>390000</v>
      </c>
      <c r="Y39">
        <f t="shared" si="1"/>
        <v>5.5092309283138876</v>
      </c>
      <c r="Z39">
        <f t="shared" si="2"/>
        <v>101.3528976011961</v>
      </c>
    </row>
    <row r="40" spans="1:26" hidden="1">
      <c r="A40" s="9">
        <v>44165</v>
      </c>
      <c r="B40" s="9">
        <f t="shared" si="6"/>
        <v>44165</v>
      </c>
      <c r="C40" s="10">
        <v>44136</v>
      </c>
      <c r="D40" s="11" t="s">
        <v>8</v>
      </c>
      <c r="E40" s="11">
        <v>4</v>
      </c>
      <c r="F40" s="11">
        <f t="shared" si="8"/>
        <v>9</v>
      </c>
      <c r="G40" s="30">
        <v>81084</v>
      </c>
      <c r="H40" s="30">
        <v>327046</v>
      </c>
      <c r="I40" s="30">
        <v>661</v>
      </c>
      <c r="J40" s="30">
        <v>6640</v>
      </c>
      <c r="K40" s="11" t="str">
        <f t="shared" si="0"/>
        <v>Arizona-44165</v>
      </c>
      <c r="L40" s="30">
        <f>_xlfn.IFNA(VLOOKUP(K40,'labor statisitcs'!N:Q,4,FALSE),L39)</f>
        <v>5910601</v>
      </c>
      <c r="M40" s="30">
        <f>VLOOKUP(D40,'State Area'!A:B,2,FALSE)</f>
        <v>113990</v>
      </c>
      <c r="N40" s="39">
        <f t="shared" si="7"/>
        <v>51.851925607509429</v>
      </c>
      <c r="O40" s="11">
        <f>_xlfn.IFNA(VLOOKUP(K40,State_Vac_Alo_Admin!B:E,3,FALSE),0)</f>
        <v>0</v>
      </c>
      <c r="P40" s="35">
        <f>_xlfn.IFNA(VLOOKUP(K40,State_Vac_Alo_Admin!B:F,5,FALSE),0)</f>
        <v>0</v>
      </c>
      <c r="Q40" s="30">
        <f>VLOOKUP(D40,'2020_VoteCount'!A:K,11,FALSE)</f>
        <v>1661686</v>
      </c>
      <c r="R40" s="30">
        <f>VLOOKUP(D40,'2020_VoteCount'!A:L,12,FALSE)</f>
        <v>1672143</v>
      </c>
      <c r="S40" s="11">
        <f>_xlfn.IFNA(VLOOKUP(K40,'labor statisitcs'!N:P,2,FALSE),S39)</f>
        <v>56.2</v>
      </c>
      <c r="T40" s="11">
        <f>_xlfn.IFNA(VLOOKUP(K40,'labor statisitcs'!N:P,3,FALSE),T39)</f>
        <v>6.8</v>
      </c>
      <c r="U40" s="30">
        <f>_xlfn.IFNA(VLOOKUP(K40,'labor statisitcs'!N:S,5,FALSE),U39)</f>
        <v>3322173</v>
      </c>
      <c r="V40" s="30">
        <f>_xlfn.IFNA(VLOOKUP(K40,'labor statisitcs'!N:S,6,FALSE),V39)</f>
        <v>241754</v>
      </c>
      <c r="W40" s="30">
        <f>_xlfn.IFNA(VLOOKUP(K40,'Housing Summary'!F:J,5,FALSE),W39)</f>
        <v>11207</v>
      </c>
      <c r="X40" s="30">
        <f>_xlfn.IFNA(VLOOKUP(K40,'Housing Summary'!F:G,2,FALSE),X39)</f>
        <v>389750</v>
      </c>
      <c r="Y40">
        <f t="shared" si="1"/>
        <v>11.183295911870891</v>
      </c>
      <c r="Z40">
        <f t="shared" si="2"/>
        <v>112.34052171682711</v>
      </c>
    </row>
    <row r="41" spans="1:26" hidden="1">
      <c r="A41" s="9">
        <v>44196</v>
      </c>
      <c r="B41" s="9">
        <f t="shared" si="6"/>
        <v>44196</v>
      </c>
      <c r="C41" s="10">
        <v>44166</v>
      </c>
      <c r="D41" s="11" t="s">
        <v>8</v>
      </c>
      <c r="E41" s="11">
        <v>4</v>
      </c>
      <c r="F41" s="11">
        <f t="shared" si="8"/>
        <v>10</v>
      </c>
      <c r="G41" s="30">
        <v>196783</v>
      </c>
      <c r="H41" s="30">
        <v>523829</v>
      </c>
      <c r="I41" s="30">
        <v>2239</v>
      </c>
      <c r="J41" s="30">
        <v>8879</v>
      </c>
      <c r="K41" s="11" t="str">
        <f t="shared" si="0"/>
        <v>Arizona-44196</v>
      </c>
      <c r="L41" s="30">
        <f>_xlfn.IFNA(VLOOKUP(K41,'labor statisitcs'!N:Q,4,FALSE),L40)</f>
        <v>5921658</v>
      </c>
      <c r="M41" s="30">
        <f>VLOOKUP(D41,'State Area'!A:B,2,FALSE)</f>
        <v>113990</v>
      </c>
      <c r="N41" s="39">
        <f t="shared" si="7"/>
        <v>51.948925344328451</v>
      </c>
      <c r="O41" s="11">
        <f>_xlfn.IFNA(VLOOKUP(K41,State_Vac_Alo_Admin!B:E,3,FALSE),0)</f>
        <v>629500</v>
      </c>
      <c r="P41" s="35">
        <f>_xlfn.IFNA(VLOOKUP(K41,State_Vac_Alo_Admin!B:F,5,FALSE),0)</f>
        <v>0</v>
      </c>
      <c r="Q41" s="30">
        <f>VLOOKUP(D41,'2020_VoteCount'!A:K,11,FALSE)</f>
        <v>1661686</v>
      </c>
      <c r="R41" s="30">
        <f>VLOOKUP(D41,'2020_VoteCount'!A:L,12,FALSE)</f>
        <v>1672143</v>
      </c>
      <c r="S41" s="11">
        <f>_xlfn.IFNA(VLOOKUP(K41,'labor statisitcs'!N:P,2,FALSE),S40)</f>
        <v>56.2</v>
      </c>
      <c r="T41" s="11">
        <f>_xlfn.IFNA(VLOOKUP(K41,'labor statisitcs'!N:P,3,FALSE),T40)</f>
        <v>6.8</v>
      </c>
      <c r="U41" s="30">
        <f>_xlfn.IFNA(VLOOKUP(K41,'labor statisitcs'!N:S,5,FALSE),U40)</f>
        <v>3326907</v>
      </c>
      <c r="V41" s="30">
        <f>_xlfn.IFNA(VLOOKUP(K41,'labor statisitcs'!N:S,6,FALSE),V40)</f>
        <v>242410</v>
      </c>
      <c r="W41" s="30">
        <f>_xlfn.IFNA(VLOOKUP(K41,'Housing Summary'!F:J,5,FALSE),W40)</f>
        <v>9647</v>
      </c>
      <c r="X41" s="30">
        <f>_xlfn.IFNA(VLOOKUP(K41,'Housing Summary'!F:G,2,FALSE),X40)</f>
        <v>389000</v>
      </c>
      <c r="Y41">
        <f t="shared" si="1"/>
        <v>37.810356491374542</v>
      </c>
      <c r="Z41">
        <f t="shared" si="2"/>
        <v>149.94111446490157</v>
      </c>
    </row>
    <row r="42" spans="1:26" hidden="1">
      <c r="A42" s="9">
        <v>44227</v>
      </c>
      <c r="B42" s="9">
        <f t="shared" si="6"/>
        <v>44227</v>
      </c>
      <c r="C42" s="10">
        <v>44197</v>
      </c>
      <c r="D42" s="11" t="s">
        <v>8</v>
      </c>
      <c r="E42" s="11">
        <v>4</v>
      </c>
      <c r="F42" s="11">
        <f t="shared" si="8"/>
        <v>11</v>
      </c>
      <c r="G42" s="30">
        <v>234747</v>
      </c>
      <c r="H42" s="30">
        <v>758576</v>
      </c>
      <c r="I42" s="30">
        <v>4241</v>
      </c>
      <c r="J42" s="30">
        <v>13120</v>
      </c>
      <c r="K42" s="11" t="str">
        <f t="shared" si="0"/>
        <v>Arizona-44227</v>
      </c>
      <c r="L42" s="30">
        <f>_xlfn.IFNA(VLOOKUP(K42,'labor statisitcs'!N:Q,4,FALSE),L41)</f>
        <v>5932506</v>
      </c>
      <c r="M42" s="30">
        <f>VLOOKUP(D42,'State Area'!A:B,2,FALSE)</f>
        <v>113990</v>
      </c>
      <c r="N42" s="39">
        <f t="shared" si="7"/>
        <v>52.044091586981317</v>
      </c>
      <c r="O42" s="11">
        <f>_xlfn.IFNA(VLOOKUP(K42,State_Vac_Alo_Admin!B:E,3,FALSE),0)</f>
        <v>677700</v>
      </c>
      <c r="P42" s="35">
        <f>_xlfn.IFNA(VLOOKUP(K42,State_Vac_Alo_Admin!B:F,5,FALSE),0)</f>
        <v>504988.39999999997</v>
      </c>
      <c r="Q42" s="30">
        <f>VLOOKUP(D42,'2020_VoteCount'!A:K,11,FALSE)</f>
        <v>1661686</v>
      </c>
      <c r="R42" s="30">
        <f>VLOOKUP(D42,'2020_VoteCount'!A:L,12,FALSE)</f>
        <v>1672143</v>
      </c>
      <c r="S42" s="11">
        <f>_xlfn.IFNA(VLOOKUP(K42,'labor statisitcs'!N:P,2,FALSE),S41)</f>
        <v>56.2</v>
      </c>
      <c r="T42" s="11">
        <f>_xlfn.IFNA(VLOOKUP(K42,'labor statisitcs'!N:P,3,FALSE),T41)</f>
        <v>6.7</v>
      </c>
      <c r="U42" s="30">
        <f>_xlfn.IFNA(VLOOKUP(K42,'labor statisitcs'!N:S,5,FALSE),U41)</f>
        <v>3331367</v>
      </c>
      <c r="V42" s="30">
        <f>_xlfn.IFNA(VLOOKUP(K42,'labor statisitcs'!N:S,6,FALSE),V41)</f>
        <v>239896</v>
      </c>
      <c r="W42" s="30">
        <f>_xlfn.IFNA(VLOOKUP(K42,'Housing Summary'!F:J,5,FALSE),W41)</f>
        <v>8214</v>
      </c>
      <c r="X42" s="30">
        <f>_xlfn.IFNA(VLOOKUP(K42,'Housing Summary'!F:G,2,FALSE),X41)</f>
        <v>419000</v>
      </c>
      <c r="Y42">
        <f t="shared" si="1"/>
        <v>71.487496177837826</v>
      </c>
      <c r="Z42">
        <f t="shared" si="2"/>
        <v>221.15443288215809</v>
      </c>
    </row>
    <row r="43" spans="1:26" hidden="1">
      <c r="A43" s="9">
        <v>44255</v>
      </c>
      <c r="B43" s="9">
        <f t="shared" si="6"/>
        <v>44255</v>
      </c>
      <c r="C43" s="10">
        <v>44228</v>
      </c>
      <c r="D43" s="11" t="s">
        <v>8</v>
      </c>
      <c r="E43" s="11">
        <v>4</v>
      </c>
      <c r="F43" s="11">
        <f t="shared" si="8"/>
        <v>12</v>
      </c>
      <c r="G43" s="30">
        <v>58656</v>
      </c>
      <c r="H43" s="30">
        <v>817232</v>
      </c>
      <c r="I43" s="30">
        <v>2860</v>
      </c>
      <c r="J43" s="30">
        <v>15980</v>
      </c>
      <c r="K43" s="11" t="str">
        <f t="shared" si="0"/>
        <v>Arizona-44255</v>
      </c>
      <c r="L43" s="30">
        <f>_xlfn.IFNA(VLOOKUP(K43,'labor statisitcs'!N:Q,4,FALSE),L42)</f>
        <v>5942577</v>
      </c>
      <c r="M43" s="30">
        <f>VLOOKUP(D43,'State Area'!A:B,2,FALSE)</f>
        <v>113990</v>
      </c>
      <c r="N43" s="39">
        <f t="shared" si="7"/>
        <v>52.132441442231773</v>
      </c>
      <c r="O43" s="11">
        <f>_xlfn.IFNA(VLOOKUP(K43,State_Vac_Alo_Admin!B:E,3,FALSE),0)</f>
        <v>905260</v>
      </c>
      <c r="P43" s="35">
        <f>_xlfn.IFNA(VLOOKUP(K43,State_Vac_Alo_Admin!B:F,5,FALSE),0)</f>
        <v>1018591.5499999999</v>
      </c>
      <c r="Q43" s="30">
        <f>VLOOKUP(D43,'2020_VoteCount'!A:K,11,FALSE)</f>
        <v>1661686</v>
      </c>
      <c r="R43" s="30">
        <f>VLOOKUP(D43,'2020_VoteCount'!A:L,12,FALSE)</f>
        <v>1672143</v>
      </c>
      <c r="S43" s="11">
        <f>_xlfn.IFNA(VLOOKUP(K43,'labor statisitcs'!N:P,2,FALSE),S42)</f>
        <v>56.1</v>
      </c>
      <c r="T43" s="11">
        <f>_xlfn.IFNA(VLOOKUP(K43,'labor statisitcs'!N:P,3,FALSE),T42)</f>
        <v>6.9</v>
      </c>
      <c r="U43" s="30">
        <f>_xlfn.IFNA(VLOOKUP(K43,'labor statisitcs'!N:S,5,FALSE),U42)</f>
        <v>3333226</v>
      </c>
      <c r="V43" s="30">
        <f>_xlfn.IFNA(VLOOKUP(K43,'labor statisitcs'!N:S,6,FALSE),V42)</f>
        <v>247405</v>
      </c>
      <c r="W43" s="30">
        <f>_xlfn.IFNA(VLOOKUP(K43,'Housing Summary'!F:J,5,FALSE),W42)</f>
        <v>6525</v>
      </c>
      <c r="X43" s="30">
        <f>_xlfn.IFNA(VLOOKUP(K43,'Housing Summary'!F:G,2,FALSE),X42)</f>
        <v>427000</v>
      </c>
      <c r="Y43">
        <f t="shared" si="1"/>
        <v>48.127268691680399</v>
      </c>
      <c r="Z43">
        <f t="shared" si="2"/>
        <v>268.90690688568276</v>
      </c>
    </row>
    <row r="44" spans="1:26" hidden="1">
      <c r="A44" s="9">
        <v>44286</v>
      </c>
      <c r="B44" s="9">
        <f t="shared" si="6"/>
        <v>44286</v>
      </c>
      <c r="C44" s="10">
        <v>44256</v>
      </c>
      <c r="D44" s="11" t="s">
        <v>8</v>
      </c>
      <c r="E44" s="11">
        <v>4</v>
      </c>
      <c r="F44" s="11">
        <f t="shared" si="8"/>
        <v>13</v>
      </c>
      <c r="G44" s="30">
        <v>24579</v>
      </c>
      <c r="H44" s="30">
        <v>841811</v>
      </c>
      <c r="I44" s="30">
        <v>987</v>
      </c>
      <c r="J44" s="30">
        <v>16967</v>
      </c>
      <c r="K44" s="11" t="str">
        <f t="shared" si="0"/>
        <v>Arizona-44286</v>
      </c>
      <c r="L44" s="30">
        <f>_xlfn.IFNA(VLOOKUP(K44,'labor statisitcs'!N:Q,4,FALSE),L43)</f>
        <v>5952938</v>
      </c>
      <c r="M44" s="30">
        <f>VLOOKUP(D44,'State Area'!A:B,2,FALSE)</f>
        <v>113990</v>
      </c>
      <c r="N44" s="39">
        <f t="shared" si="7"/>
        <v>52.223335380296518</v>
      </c>
      <c r="O44" s="11">
        <f>_xlfn.IFNA(VLOOKUP(K44,State_Vac_Alo_Admin!B:E,3,FALSE),0)</f>
        <v>1717580</v>
      </c>
      <c r="P44" s="35">
        <f>_xlfn.IFNA(VLOOKUP(K44,State_Vac_Alo_Admin!B:F,5,FALSE),0)</f>
        <v>1410252</v>
      </c>
      <c r="Q44" s="30">
        <f>VLOOKUP(D44,'2020_VoteCount'!A:K,11,FALSE)</f>
        <v>1661686</v>
      </c>
      <c r="R44" s="30">
        <f>VLOOKUP(D44,'2020_VoteCount'!A:L,12,FALSE)</f>
        <v>1672143</v>
      </c>
      <c r="S44" s="11">
        <f>_xlfn.IFNA(VLOOKUP(K44,'labor statisitcs'!N:P,2,FALSE),S43)</f>
        <v>56.2</v>
      </c>
      <c r="T44" s="11">
        <f>_xlfn.IFNA(VLOOKUP(K44,'labor statisitcs'!N:P,3,FALSE),T43)</f>
        <v>6.7</v>
      </c>
      <c r="U44" s="30">
        <f>_xlfn.IFNA(VLOOKUP(K44,'labor statisitcs'!N:S,5,FALSE),U43)</f>
        <v>3346926</v>
      </c>
      <c r="V44" s="30">
        <f>_xlfn.IFNA(VLOOKUP(K44,'labor statisitcs'!N:S,6,FALSE),V43)</f>
        <v>240454</v>
      </c>
      <c r="W44" s="30">
        <f>_xlfn.IFNA(VLOOKUP(K44,'Housing Summary'!F:J,5,FALSE),W43)</f>
        <v>6345</v>
      </c>
      <c r="X44" s="30">
        <f>_xlfn.IFNA(VLOOKUP(K44,'Housing Summary'!F:G,2,FALSE),X43)</f>
        <v>447000</v>
      </c>
      <c r="Y44">
        <f t="shared" si="1"/>
        <v>16.580048372753083</v>
      </c>
      <c r="Z44">
        <f t="shared" si="2"/>
        <v>285.01892678875544</v>
      </c>
    </row>
    <row r="45" spans="1:26">
      <c r="A45" s="9">
        <v>44313</v>
      </c>
      <c r="B45" s="9">
        <f t="shared" si="6"/>
        <v>44316</v>
      </c>
      <c r="C45" s="10">
        <v>44287</v>
      </c>
      <c r="D45" s="11" t="s">
        <v>8</v>
      </c>
      <c r="E45" s="11">
        <v>4</v>
      </c>
      <c r="F45" s="11">
        <f t="shared" si="8"/>
        <v>14</v>
      </c>
      <c r="G45" s="30">
        <v>18358</v>
      </c>
      <c r="H45" s="30">
        <v>860169</v>
      </c>
      <c r="I45" s="30">
        <v>309</v>
      </c>
      <c r="J45" s="30">
        <v>17276</v>
      </c>
      <c r="K45" s="11" t="str">
        <f t="shared" si="0"/>
        <v>Arizona-44316</v>
      </c>
      <c r="L45" s="30">
        <f>_xlfn.IFNA(VLOOKUP(K45,'labor statisitcs'!N:Q,4,FALSE),L44)</f>
        <v>5952938</v>
      </c>
      <c r="M45" s="30">
        <f>VLOOKUP(D45,'State Area'!A:B,2,FALSE)</f>
        <v>113990</v>
      </c>
      <c r="N45" s="39">
        <f t="shared" si="7"/>
        <v>52.223335380296518</v>
      </c>
      <c r="O45" s="11">
        <f>_xlfn.IFNA(VLOOKUP(K45,State_Vac_Alo_Admin!B:E,3,FALSE),0)</f>
        <v>1491820</v>
      </c>
      <c r="P45" s="35">
        <f>_xlfn.IFNA(VLOOKUP(K45,State_Vac_Alo_Admin!B:F,5,FALSE),0)</f>
        <v>1376010.5999999999</v>
      </c>
      <c r="Q45" s="30">
        <f>VLOOKUP(D45,'2020_VoteCount'!A:K,11,FALSE)</f>
        <v>1661686</v>
      </c>
      <c r="R45" s="30">
        <f>VLOOKUP(D45,'2020_VoteCount'!A:L,12,FALSE)</f>
        <v>1672143</v>
      </c>
      <c r="S45" s="11">
        <f>_xlfn.IFNA(VLOOKUP(K45,'labor statisitcs'!N:P,2,FALSE),S44)</f>
        <v>56.2</v>
      </c>
      <c r="T45" s="11">
        <f>_xlfn.IFNA(VLOOKUP(K45,'labor statisitcs'!N:P,3,FALSE),T44)</f>
        <v>6.7</v>
      </c>
      <c r="U45" s="30">
        <f>_xlfn.IFNA(VLOOKUP(K45,'labor statisitcs'!N:S,5,FALSE),U44)</f>
        <v>3346926</v>
      </c>
      <c r="V45" s="30">
        <f>_xlfn.IFNA(VLOOKUP(K45,'labor statisitcs'!N:S,6,FALSE),V44)</f>
        <v>240454</v>
      </c>
      <c r="W45" s="30">
        <f>_xlfn.IFNA(VLOOKUP(K45,'Housing Summary'!F:J,5,FALSE),W44)</f>
        <v>6345</v>
      </c>
      <c r="X45" s="30">
        <f>_xlfn.IFNA(VLOOKUP(K45,'Housing Summary'!F:G,2,FALSE),X44)</f>
        <v>447000</v>
      </c>
      <c r="Y45">
        <f t="shared" si="1"/>
        <v>5.1907142321992943</v>
      </c>
      <c r="Z45">
        <f t="shared" si="2"/>
        <v>290.20964102095473</v>
      </c>
    </row>
    <row r="46" spans="1:26" hidden="1">
      <c r="A46" s="9">
        <v>43921</v>
      </c>
      <c r="B46" s="9">
        <f t="shared" si="6"/>
        <v>43921</v>
      </c>
      <c r="C46" s="10">
        <v>43891</v>
      </c>
      <c r="D46" s="11" t="s">
        <v>44</v>
      </c>
      <c r="E46" s="11">
        <v>5</v>
      </c>
      <c r="F46" s="11">
        <f t="shared" si="8"/>
        <v>0</v>
      </c>
      <c r="G46" s="30">
        <v>564</v>
      </c>
      <c r="H46" s="30">
        <v>564</v>
      </c>
      <c r="I46" s="30">
        <v>8</v>
      </c>
      <c r="J46" s="30">
        <v>8</v>
      </c>
      <c r="K46" s="11" t="str">
        <f t="shared" si="0"/>
        <v>Arkansas-43921</v>
      </c>
      <c r="L46" s="30">
        <f>_xlfn.IFNA(VLOOKUP(K46,'labor statisitcs'!N:Q,4,FALSE),L45)</f>
        <v>2355118</v>
      </c>
      <c r="M46" s="30">
        <f>VLOOKUP(D46,'State Area'!A:B,2,FALSE)</f>
        <v>53179</v>
      </c>
      <c r="N46" s="39">
        <f t="shared" si="7"/>
        <v>44.286616897647569</v>
      </c>
      <c r="O46" s="11">
        <f>_xlfn.IFNA(VLOOKUP(K46,State_Vac_Alo_Admin!B:E,3,FALSE),0)</f>
        <v>0</v>
      </c>
      <c r="P46" s="35">
        <f>_xlfn.IFNA(VLOOKUP(K46,State_Vac_Alo_Admin!B:F,5,FALSE),0)</f>
        <v>0</v>
      </c>
      <c r="Q46" s="30">
        <f>VLOOKUP(D46,'2020_VoteCount'!A:K,11,FALSE)</f>
        <v>760647</v>
      </c>
      <c r="R46" s="30">
        <f>VLOOKUP(D46,'2020_VoteCount'!A:L,12,FALSE)</f>
        <v>423932</v>
      </c>
      <c r="S46" s="11">
        <f>_xlfn.IFNA(VLOOKUP(K46,'labor statisitcs'!N:P,2,FALSE),S45)</f>
        <v>56</v>
      </c>
      <c r="T46" s="11">
        <f>_xlfn.IFNA(VLOOKUP(K46,'labor statisitcs'!N:P,3,FALSE),T45)</f>
        <v>3.9</v>
      </c>
      <c r="U46" s="30">
        <f>_xlfn.IFNA(VLOOKUP(K46,'labor statisitcs'!N:S,5,FALSE),U45)</f>
        <v>1318251</v>
      </c>
      <c r="V46" s="30">
        <f>_xlfn.IFNA(VLOOKUP(K46,'labor statisitcs'!N:S,6,FALSE),V45)</f>
        <v>53851</v>
      </c>
      <c r="W46" s="30">
        <f>_xlfn.IFNA(VLOOKUP(K46,'Housing Summary'!F:J,5,FALSE),W45)</f>
        <v>11877</v>
      </c>
      <c r="X46" s="30">
        <f>_xlfn.IFNA(VLOOKUP(K46,'Housing Summary'!F:G,2,FALSE),X45)</f>
        <v>193950</v>
      </c>
      <c r="Y46">
        <f t="shared" si="1"/>
        <v>0.33968573973788152</v>
      </c>
      <c r="Z46">
        <f t="shared" si="2"/>
        <v>0.33968573973788152</v>
      </c>
    </row>
    <row r="47" spans="1:26" hidden="1">
      <c r="A47" s="9">
        <v>43951</v>
      </c>
      <c r="B47" s="9">
        <f t="shared" si="6"/>
        <v>43951</v>
      </c>
      <c r="C47" s="10">
        <v>43922</v>
      </c>
      <c r="D47" s="11" t="s">
        <v>44</v>
      </c>
      <c r="E47" s="11">
        <v>5</v>
      </c>
      <c r="F47" s="11">
        <f t="shared" si="8"/>
        <v>1</v>
      </c>
      <c r="G47" s="30">
        <v>2717</v>
      </c>
      <c r="H47" s="30">
        <v>3281</v>
      </c>
      <c r="I47" s="30">
        <v>53</v>
      </c>
      <c r="J47" s="30">
        <v>61</v>
      </c>
      <c r="K47" s="11" t="str">
        <f t="shared" si="0"/>
        <v>Arkansas-43951</v>
      </c>
      <c r="L47" s="30">
        <f>_xlfn.IFNA(VLOOKUP(K47,'labor statisitcs'!N:Q,4,FALSE),L46)</f>
        <v>2356097</v>
      </c>
      <c r="M47" s="30">
        <f>VLOOKUP(D47,'State Area'!A:B,2,FALSE)</f>
        <v>53179</v>
      </c>
      <c r="N47" s="39">
        <f t="shared" si="7"/>
        <v>44.305026420203461</v>
      </c>
      <c r="O47" s="11">
        <f>_xlfn.IFNA(VLOOKUP(K47,State_Vac_Alo_Admin!B:E,3,FALSE),0)</f>
        <v>0</v>
      </c>
      <c r="P47" s="35">
        <f>_xlfn.IFNA(VLOOKUP(K47,State_Vac_Alo_Admin!B:F,5,FALSE),0)</f>
        <v>0</v>
      </c>
      <c r="Q47" s="30">
        <f>VLOOKUP(D47,'2020_VoteCount'!A:K,11,FALSE)</f>
        <v>760647</v>
      </c>
      <c r="R47" s="30">
        <f>VLOOKUP(D47,'2020_VoteCount'!A:L,12,FALSE)</f>
        <v>423932</v>
      </c>
      <c r="S47" s="11">
        <f>_xlfn.IFNA(VLOOKUP(K47,'labor statisitcs'!N:P,2,FALSE),S46)</f>
        <v>52.4</v>
      </c>
      <c r="T47" s="11">
        <f>_xlfn.IFNA(VLOOKUP(K47,'labor statisitcs'!N:P,3,FALSE),T46)</f>
        <v>10</v>
      </c>
      <c r="U47" s="30">
        <f>_xlfn.IFNA(VLOOKUP(K47,'labor statisitcs'!N:S,5,FALSE),U46)</f>
        <v>1234204</v>
      </c>
      <c r="V47" s="30">
        <f>_xlfn.IFNA(VLOOKUP(K47,'labor statisitcs'!N:S,6,FALSE),V46)</f>
        <v>137367</v>
      </c>
      <c r="W47" s="30">
        <f>_xlfn.IFNA(VLOOKUP(K47,'Housing Summary'!F:J,5,FALSE),W46)</f>
        <v>11728</v>
      </c>
      <c r="X47" s="30">
        <f>_xlfn.IFNA(VLOOKUP(K47,'Housing Summary'!F:G,2,FALSE),X46)</f>
        <v>198992.5</v>
      </c>
      <c r="Y47">
        <f t="shared" si="1"/>
        <v>2.2494829372474903</v>
      </c>
      <c r="Z47">
        <f t="shared" si="2"/>
        <v>2.5890275315489979</v>
      </c>
    </row>
    <row r="48" spans="1:26" hidden="1">
      <c r="A48" s="9">
        <v>43982</v>
      </c>
      <c r="B48" s="9">
        <f t="shared" si="6"/>
        <v>43982</v>
      </c>
      <c r="C48" s="10">
        <v>43952</v>
      </c>
      <c r="D48" s="11" t="s">
        <v>44</v>
      </c>
      <c r="E48" s="11">
        <v>5</v>
      </c>
      <c r="F48" s="11">
        <f t="shared" si="8"/>
        <v>2</v>
      </c>
      <c r="G48" s="30">
        <v>3972</v>
      </c>
      <c r="H48" s="30">
        <v>7253</v>
      </c>
      <c r="I48" s="30">
        <v>72</v>
      </c>
      <c r="J48" s="30">
        <v>133</v>
      </c>
      <c r="K48" s="11" t="str">
        <f t="shared" si="0"/>
        <v>Arkansas-43982</v>
      </c>
      <c r="L48" s="30">
        <f>_xlfn.IFNA(VLOOKUP(K48,'labor statisitcs'!N:Q,4,FALSE),L47)</f>
        <v>2356584</v>
      </c>
      <c r="M48" s="30">
        <f>VLOOKUP(D48,'State Area'!A:B,2,FALSE)</f>
        <v>53179</v>
      </c>
      <c r="N48" s="39">
        <f t="shared" si="7"/>
        <v>44.31418417044322</v>
      </c>
      <c r="O48" s="11">
        <f>_xlfn.IFNA(VLOOKUP(K48,State_Vac_Alo_Admin!B:E,3,FALSE),0)</f>
        <v>0</v>
      </c>
      <c r="P48" s="35">
        <f>_xlfn.IFNA(VLOOKUP(K48,State_Vac_Alo_Admin!B:F,5,FALSE),0)</f>
        <v>0</v>
      </c>
      <c r="Q48" s="30">
        <f>VLOOKUP(D48,'2020_VoteCount'!A:K,11,FALSE)</f>
        <v>760647</v>
      </c>
      <c r="R48" s="30">
        <f>VLOOKUP(D48,'2020_VoteCount'!A:L,12,FALSE)</f>
        <v>423932</v>
      </c>
      <c r="S48" s="11">
        <f>_xlfn.IFNA(VLOOKUP(K48,'labor statisitcs'!N:P,2,FALSE),S47)</f>
        <v>52.5</v>
      </c>
      <c r="T48" s="11">
        <f>_xlfn.IFNA(VLOOKUP(K48,'labor statisitcs'!N:P,3,FALSE),T47)</f>
        <v>8.5</v>
      </c>
      <c r="U48" s="30">
        <f>_xlfn.IFNA(VLOOKUP(K48,'labor statisitcs'!N:S,5,FALSE),U47)</f>
        <v>1237273</v>
      </c>
      <c r="V48" s="30">
        <f>_xlfn.IFNA(VLOOKUP(K48,'labor statisitcs'!N:S,6,FALSE),V47)</f>
        <v>114735</v>
      </c>
      <c r="W48" s="30">
        <f>_xlfn.IFNA(VLOOKUP(K48,'Housing Summary'!F:J,5,FALSE),W47)</f>
        <v>10876</v>
      </c>
      <c r="X48" s="30">
        <f>_xlfn.IFNA(VLOOKUP(K48,'Housing Summary'!F:G,2,FALSE),X47)</f>
        <v>199900</v>
      </c>
      <c r="Y48">
        <f t="shared" si="1"/>
        <v>3.0552698312472626</v>
      </c>
      <c r="Z48">
        <f t="shared" si="2"/>
        <v>5.6437623271650832</v>
      </c>
    </row>
    <row r="49" spans="1:26" hidden="1">
      <c r="A49" s="9">
        <v>44012</v>
      </c>
      <c r="B49" s="9">
        <f t="shared" si="6"/>
        <v>44012</v>
      </c>
      <c r="C49" s="10">
        <v>43983</v>
      </c>
      <c r="D49" s="11" t="s">
        <v>44</v>
      </c>
      <c r="E49" s="11">
        <v>5</v>
      </c>
      <c r="F49" s="11">
        <f t="shared" si="8"/>
        <v>3</v>
      </c>
      <c r="G49" s="30">
        <v>13524</v>
      </c>
      <c r="H49" s="30">
        <v>20777</v>
      </c>
      <c r="I49" s="30">
        <v>137</v>
      </c>
      <c r="J49" s="30">
        <v>270</v>
      </c>
      <c r="K49" s="11" t="str">
        <f t="shared" si="0"/>
        <v>Arkansas-44012</v>
      </c>
      <c r="L49" s="30">
        <f>_xlfn.IFNA(VLOOKUP(K49,'labor statisitcs'!N:Q,4,FALSE),L48)</f>
        <v>2357230</v>
      </c>
      <c r="M49" s="30">
        <f>VLOOKUP(D49,'State Area'!A:B,2,FALSE)</f>
        <v>53179</v>
      </c>
      <c r="N49" s="39">
        <f t="shared" si="7"/>
        <v>44.326331822711971</v>
      </c>
      <c r="O49" s="11">
        <f>_xlfn.IFNA(VLOOKUP(K49,State_Vac_Alo_Admin!B:E,3,FALSE),0)</f>
        <v>0</v>
      </c>
      <c r="P49" s="35">
        <f>_xlfn.IFNA(VLOOKUP(K49,State_Vac_Alo_Admin!B:F,5,FALSE),0)</f>
        <v>0</v>
      </c>
      <c r="Q49" s="30">
        <f>VLOOKUP(D49,'2020_VoteCount'!A:K,11,FALSE)</f>
        <v>760647</v>
      </c>
      <c r="R49" s="30">
        <f>VLOOKUP(D49,'2020_VoteCount'!A:L,12,FALSE)</f>
        <v>423932</v>
      </c>
      <c r="S49" s="11">
        <f>_xlfn.IFNA(VLOOKUP(K49,'labor statisitcs'!N:P,2,FALSE),S48)</f>
        <v>52.7</v>
      </c>
      <c r="T49" s="11">
        <f>_xlfn.IFNA(VLOOKUP(K49,'labor statisitcs'!N:P,3,FALSE),T48)</f>
        <v>7.8</v>
      </c>
      <c r="U49" s="30">
        <f>_xlfn.IFNA(VLOOKUP(K49,'labor statisitcs'!N:S,5,FALSE),U48)</f>
        <v>1242595</v>
      </c>
      <c r="V49" s="30">
        <f>_xlfn.IFNA(VLOOKUP(K49,'labor statisitcs'!N:S,6,FALSE),V48)</f>
        <v>104792</v>
      </c>
      <c r="W49" s="30">
        <f>_xlfn.IFNA(VLOOKUP(K49,'Housing Summary'!F:J,5,FALSE),W48)</f>
        <v>9961</v>
      </c>
      <c r="X49" s="30">
        <f>_xlfn.IFNA(VLOOKUP(K49,'Housing Summary'!F:G,2,FALSE),X48)</f>
        <v>205000</v>
      </c>
      <c r="Y49">
        <f t="shared" si="1"/>
        <v>5.8119063477047215</v>
      </c>
      <c r="Z49">
        <f t="shared" si="2"/>
        <v>11.454121999126093</v>
      </c>
    </row>
    <row r="50" spans="1:26" hidden="1">
      <c r="A50" s="9">
        <v>44043</v>
      </c>
      <c r="B50" s="9">
        <f t="shared" si="6"/>
        <v>44043</v>
      </c>
      <c r="C50" s="10">
        <v>44013</v>
      </c>
      <c r="D50" s="11" t="s">
        <v>44</v>
      </c>
      <c r="E50" s="11">
        <v>5</v>
      </c>
      <c r="F50" s="11">
        <f t="shared" si="8"/>
        <v>4</v>
      </c>
      <c r="G50" s="30">
        <v>21734</v>
      </c>
      <c r="H50" s="30">
        <v>42511</v>
      </c>
      <c r="I50" s="30">
        <v>183</v>
      </c>
      <c r="J50" s="30">
        <v>453</v>
      </c>
      <c r="K50" s="11" t="str">
        <f t="shared" si="0"/>
        <v>Arkansas-44043</v>
      </c>
      <c r="L50" s="30">
        <f>_xlfn.IFNA(VLOOKUP(K50,'labor statisitcs'!N:Q,4,FALSE),L49)</f>
        <v>2357952</v>
      </c>
      <c r="M50" s="30">
        <f>VLOOKUP(D50,'State Area'!A:B,2,FALSE)</f>
        <v>53179</v>
      </c>
      <c r="N50" s="39">
        <f t="shared" si="7"/>
        <v>44.339908610541755</v>
      </c>
      <c r="O50" s="11">
        <f>_xlfn.IFNA(VLOOKUP(K50,State_Vac_Alo_Admin!B:E,3,FALSE),0)</f>
        <v>0</v>
      </c>
      <c r="P50" s="35">
        <f>_xlfn.IFNA(VLOOKUP(K50,State_Vac_Alo_Admin!B:F,5,FALSE),0)</f>
        <v>0</v>
      </c>
      <c r="Q50" s="30">
        <f>VLOOKUP(D50,'2020_VoteCount'!A:K,11,FALSE)</f>
        <v>760647</v>
      </c>
      <c r="R50" s="30">
        <f>VLOOKUP(D50,'2020_VoteCount'!A:L,12,FALSE)</f>
        <v>423932</v>
      </c>
      <c r="S50" s="11">
        <f>_xlfn.IFNA(VLOOKUP(K50,'labor statisitcs'!N:P,2,FALSE),S49)</f>
        <v>53</v>
      </c>
      <c r="T50" s="11">
        <f>_xlfn.IFNA(VLOOKUP(K50,'labor statisitcs'!N:P,3,FALSE),T49)</f>
        <v>7.1</v>
      </c>
      <c r="U50" s="30">
        <f>_xlfn.IFNA(VLOOKUP(K50,'labor statisitcs'!N:S,5,FALSE),U49)</f>
        <v>1249195</v>
      </c>
      <c r="V50" s="30">
        <f>_xlfn.IFNA(VLOOKUP(K50,'labor statisitcs'!N:S,6,FALSE),V49)</f>
        <v>95211</v>
      </c>
      <c r="W50" s="30">
        <f>_xlfn.IFNA(VLOOKUP(K50,'Housing Summary'!F:J,5,FALSE),W49)</f>
        <v>9310</v>
      </c>
      <c r="X50" s="30">
        <f>_xlfn.IFNA(VLOOKUP(K50,'Housing Summary'!F:G,2,FALSE),X49)</f>
        <v>209450</v>
      </c>
      <c r="Y50">
        <f t="shared" si="1"/>
        <v>7.7609722335314713</v>
      </c>
      <c r="Z50">
        <f t="shared" si="2"/>
        <v>19.211587004315611</v>
      </c>
    </row>
    <row r="51" spans="1:26" hidden="1">
      <c r="A51" s="9">
        <v>44074</v>
      </c>
      <c r="B51" s="9">
        <f t="shared" si="6"/>
        <v>44074</v>
      </c>
      <c r="C51" s="10">
        <v>44044</v>
      </c>
      <c r="D51" s="11" t="s">
        <v>44</v>
      </c>
      <c r="E51" s="11">
        <v>5</v>
      </c>
      <c r="F51" s="11">
        <f t="shared" si="8"/>
        <v>5</v>
      </c>
      <c r="G51" s="30">
        <v>18713</v>
      </c>
      <c r="H51" s="30">
        <v>61224</v>
      </c>
      <c r="I51" s="30">
        <v>344</v>
      </c>
      <c r="J51" s="30">
        <v>797</v>
      </c>
      <c r="K51" s="11" t="str">
        <f t="shared" si="0"/>
        <v>Arkansas-44074</v>
      </c>
      <c r="L51" s="30">
        <f>_xlfn.IFNA(VLOOKUP(K51,'labor statisitcs'!N:Q,4,FALSE),L50)</f>
        <v>2359375</v>
      </c>
      <c r="M51" s="30">
        <f>VLOOKUP(D51,'State Area'!A:B,2,FALSE)</f>
        <v>53179</v>
      </c>
      <c r="N51" s="39">
        <f t="shared" si="7"/>
        <v>44.366667293480511</v>
      </c>
      <c r="O51" s="11">
        <f>_xlfn.IFNA(VLOOKUP(K51,State_Vac_Alo_Admin!B:E,3,FALSE),0)</f>
        <v>0</v>
      </c>
      <c r="P51" s="35">
        <f>_xlfn.IFNA(VLOOKUP(K51,State_Vac_Alo_Admin!B:F,5,FALSE),0)</f>
        <v>0</v>
      </c>
      <c r="Q51" s="30">
        <f>VLOOKUP(D51,'2020_VoteCount'!A:K,11,FALSE)</f>
        <v>760647</v>
      </c>
      <c r="R51" s="30">
        <f>VLOOKUP(D51,'2020_VoteCount'!A:L,12,FALSE)</f>
        <v>423932</v>
      </c>
      <c r="S51" s="11">
        <f>_xlfn.IFNA(VLOOKUP(K51,'labor statisitcs'!N:P,2,FALSE),S50)</f>
        <v>53.2</v>
      </c>
      <c r="T51" s="11">
        <f>_xlfn.IFNA(VLOOKUP(K51,'labor statisitcs'!N:P,3,FALSE),T50)</f>
        <v>6.5</v>
      </c>
      <c r="U51" s="30">
        <f>_xlfn.IFNA(VLOOKUP(K51,'labor statisitcs'!N:S,5,FALSE),U50)</f>
        <v>1254825</v>
      </c>
      <c r="V51" s="30">
        <f>_xlfn.IFNA(VLOOKUP(K51,'labor statisitcs'!N:S,6,FALSE),V50)</f>
        <v>86531</v>
      </c>
      <c r="W51" s="30">
        <f>_xlfn.IFNA(VLOOKUP(K51,'Housing Summary'!F:J,5,FALSE),W50)</f>
        <v>8530</v>
      </c>
      <c r="X51" s="30">
        <f>_xlfn.IFNA(VLOOKUP(K51,'Housing Summary'!F:G,2,FALSE),X50)</f>
        <v>210000</v>
      </c>
      <c r="Y51">
        <f t="shared" si="1"/>
        <v>14.580132450331124</v>
      </c>
      <c r="Z51">
        <f t="shared" si="2"/>
        <v>33.780132450331124</v>
      </c>
    </row>
    <row r="52" spans="1:26" hidden="1">
      <c r="A52" s="9">
        <v>44104</v>
      </c>
      <c r="B52" s="9">
        <f t="shared" si="6"/>
        <v>44104</v>
      </c>
      <c r="C52" s="10">
        <v>44075</v>
      </c>
      <c r="D52" s="11" t="s">
        <v>44</v>
      </c>
      <c r="E52" s="11">
        <v>5</v>
      </c>
      <c r="F52" s="11">
        <f t="shared" si="8"/>
        <v>6</v>
      </c>
      <c r="G52" s="30">
        <v>22473</v>
      </c>
      <c r="H52" s="30">
        <v>83697</v>
      </c>
      <c r="I52" s="30">
        <v>572</v>
      </c>
      <c r="J52" s="30">
        <v>1369</v>
      </c>
      <c r="K52" s="11" t="str">
        <f t="shared" si="0"/>
        <v>Arkansas-44104</v>
      </c>
      <c r="L52" s="30">
        <f>_xlfn.IFNA(VLOOKUP(K52,'labor statisitcs'!N:Q,4,FALSE),L51)</f>
        <v>2360906</v>
      </c>
      <c r="M52" s="30">
        <f>VLOOKUP(D52,'State Area'!A:B,2,FALSE)</f>
        <v>53179</v>
      </c>
      <c r="N52" s="39">
        <f t="shared" si="7"/>
        <v>44.395456853269145</v>
      </c>
      <c r="O52" s="11">
        <f>_xlfn.IFNA(VLOOKUP(K52,State_Vac_Alo_Admin!B:E,3,FALSE),0)</f>
        <v>0</v>
      </c>
      <c r="P52" s="35">
        <f>_xlfn.IFNA(VLOOKUP(K52,State_Vac_Alo_Admin!B:F,5,FALSE),0)</f>
        <v>0</v>
      </c>
      <c r="Q52" s="30">
        <f>VLOOKUP(D52,'2020_VoteCount'!A:K,11,FALSE)</f>
        <v>760647</v>
      </c>
      <c r="R52" s="30">
        <f>VLOOKUP(D52,'2020_VoteCount'!A:L,12,FALSE)</f>
        <v>423932</v>
      </c>
      <c r="S52" s="11">
        <f>_xlfn.IFNA(VLOOKUP(K52,'labor statisitcs'!N:P,2,FALSE),S51)</f>
        <v>53.3</v>
      </c>
      <c r="T52" s="11">
        <f>_xlfn.IFNA(VLOOKUP(K52,'labor statisitcs'!N:P,3,FALSE),T51)</f>
        <v>5.9</v>
      </c>
      <c r="U52" s="30">
        <f>_xlfn.IFNA(VLOOKUP(K52,'labor statisitcs'!N:S,5,FALSE),U51)</f>
        <v>1258219</v>
      </c>
      <c r="V52" s="30">
        <f>_xlfn.IFNA(VLOOKUP(K52,'labor statisitcs'!N:S,6,FALSE),V51)</f>
        <v>79430</v>
      </c>
      <c r="W52" s="30">
        <f>_xlfn.IFNA(VLOOKUP(K52,'Housing Summary'!F:J,5,FALSE),W51)</f>
        <v>8010</v>
      </c>
      <c r="X52" s="30">
        <f>_xlfn.IFNA(VLOOKUP(K52,'Housing Summary'!F:G,2,FALSE),X51)</f>
        <v>210000</v>
      </c>
      <c r="Y52">
        <f t="shared" si="1"/>
        <v>24.22798705242818</v>
      </c>
      <c r="Z52">
        <f t="shared" si="2"/>
        <v>57.986213767087719</v>
      </c>
    </row>
    <row r="53" spans="1:26" hidden="1">
      <c r="A53" s="9">
        <v>44135</v>
      </c>
      <c r="B53" s="9">
        <f t="shared" si="6"/>
        <v>44135</v>
      </c>
      <c r="C53" s="10">
        <v>44105</v>
      </c>
      <c r="D53" s="11" t="s">
        <v>44</v>
      </c>
      <c r="E53" s="11">
        <v>5</v>
      </c>
      <c r="F53" s="11">
        <f t="shared" si="8"/>
        <v>7</v>
      </c>
      <c r="G53" s="30">
        <v>28493</v>
      </c>
      <c r="H53" s="30">
        <v>112190</v>
      </c>
      <c r="I53" s="30">
        <v>556</v>
      </c>
      <c r="J53" s="30">
        <v>1925</v>
      </c>
      <c r="K53" s="11" t="str">
        <f t="shared" si="0"/>
        <v>Arkansas-44135</v>
      </c>
      <c r="L53" s="30">
        <f>_xlfn.IFNA(VLOOKUP(K53,'labor statisitcs'!N:Q,4,FALSE),L52)</f>
        <v>2362323</v>
      </c>
      <c r="M53" s="30">
        <f>VLOOKUP(D53,'State Area'!A:B,2,FALSE)</f>
        <v>53179</v>
      </c>
      <c r="N53" s="39">
        <f t="shared" si="7"/>
        <v>44.422102709716242</v>
      </c>
      <c r="O53" s="11">
        <f>_xlfn.IFNA(VLOOKUP(K53,State_Vac_Alo_Admin!B:E,3,FALSE),0)</f>
        <v>0</v>
      </c>
      <c r="P53" s="35">
        <f>_xlfn.IFNA(VLOOKUP(K53,State_Vac_Alo_Admin!B:F,5,FALSE),0)</f>
        <v>0</v>
      </c>
      <c r="Q53" s="30">
        <f>VLOOKUP(D53,'2020_VoteCount'!A:K,11,FALSE)</f>
        <v>760647</v>
      </c>
      <c r="R53" s="30">
        <f>VLOOKUP(D53,'2020_VoteCount'!A:L,12,FALSE)</f>
        <v>423932</v>
      </c>
      <c r="S53" s="11">
        <f>_xlfn.IFNA(VLOOKUP(K53,'labor statisitcs'!N:P,2,FALSE),S52)</f>
        <v>53.3</v>
      </c>
      <c r="T53" s="11">
        <f>_xlfn.IFNA(VLOOKUP(K53,'labor statisitcs'!N:P,3,FALSE),T52)</f>
        <v>5.6</v>
      </c>
      <c r="U53" s="30">
        <f>_xlfn.IFNA(VLOOKUP(K53,'labor statisitcs'!N:S,5,FALSE),U52)</f>
        <v>1259359</v>
      </c>
      <c r="V53" s="30">
        <f>_xlfn.IFNA(VLOOKUP(K53,'labor statisitcs'!N:S,6,FALSE),V52)</f>
        <v>74007</v>
      </c>
      <c r="W53" s="30">
        <f>_xlfn.IFNA(VLOOKUP(K53,'Housing Summary'!F:J,5,FALSE),W52)</f>
        <v>7695</v>
      </c>
      <c r="X53" s="30">
        <f>_xlfn.IFNA(VLOOKUP(K53,'Housing Summary'!F:G,2,FALSE),X52)</f>
        <v>207400</v>
      </c>
      <c r="Y53">
        <f t="shared" si="1"/>
        <v>23.536154878058589</v>
      </c>
      <c r="Z53">
        <f t="shared" si="2"/>
        <v>81.487586583206436</v>
      </c>
    </row>
    <row r="54" spans="1:26" hidden="1">
      <c r="A54" s="9">
        <v>44165</v>
      </c>
      <c r="B54" s="9">
        <f t="shared" si="6"/>
        <v>44165</v>
      </c>
      <c r="C54" s="10">
        <v>44136</v>
      </c>
      <c r="D54" s="11" t="s">
        <v>44</v>
      </c>
      <c r="E54" s="11">
        <v>5</v>
      </c>
      <c r="F54" s="11">
        <f t="shared" si="8"/>
        <v>8</v>
      </c>
      <c r="G54" s="30">
        <v>45169</v>
      </c>
      <c r="H54" s="30">
        <v>157359</v>
      </c>
      <c r="I54" s="30">
        <v>577</v>
      </c>
      <c r="J54" s="30">
        <v>2502</v>
      </c>
      <c r="K54" s="11" t="str">
        <f t="shared" si="0"/>
        <v>Arkansas-44165</v>
      </c>
      <c r="L54" s="30">
        <f>_xlfn.IFNA(VLOOKUP(K54,'labor statisitcs'!N:Q,4,FALSE),L53)</f>
        <v>2363579</v>
      </c>
      <c r="M54" s="30">
        <f>VLOOKUP(D54,'State Area'!A:B,2,FALSE)</f>
        <v>53179</v>
      </c>
      <c r="N54" s="39">
        <f t="shared" si="7"/>
        <v>44.445721055303785</v>
      </c>
      <c r="O54" s="11">
        <f>_xlfn.IFNA(VLOOKUP(K54,State_Vac_Alo_Admin!B:E,3,FALSE),0)</f>
        <v>0</v>
      </c>
      <c r="P54" s="35">
        <f>_xlfn.IFNA(VLOOKUP(K54,State_Vac_Alo_Admin!B:F,5,FALSE),0)</f>
        <v>0</v>
      </c>
      <c r="Q54" s="30">
        <f>VLOOKUP(D54,'2020_VoteCount'!A:K,11,FALSE)</f>
        <v>760647</v>
      </c>
      <c r="R54" s="30">
        <f>VLOOKUP(D54,'2020_VoteCount'!A:L,12,FALSE)</f>
        <v>423932</v>
      </c>
      <c r="S54" s="11">
        <f>_xlfn.IFNA(VLOOKUP(K54,'labor statisitcs'!N:P,2,FALSE),S53)</f>
        <v>53.2</v>
      </c>
      <c r="T54" s="11">
        <f>_xlfn.IFNA(VLOOKUP(K54,'labor statisitcs'!N:P,3,FALSE),T53)</f>
        <v>5.3</v>
      </c>
      <c r="U54" s="30">
        <f>_xlfn.IFNA(VLOOKUP(K54,'labor statisitcs'!N:S,5,FALSE),U53)</f>
        <v>1258385</v>
      </c>
      <c r="V54" s="30">
        <f>_xlfn.IFNA(VLOOKUP(K54,'labor statisitcs'!N:S,6,FALSE),V53)</f>
        <v>70215</v>
      </c>
      <c r="W54" s="30">
        <f>_xlfn.IFNA(VLOOKUP(K54,'Housing Summary'!F:J,5,FALSE),W53)</f>
        <v>7212</v>
      </c>
      <c r="X54" s="30">
        <f>_xlfn.IFNA(VLOOKUP(K54,'Housing Summary'!F:G,2,FALSE),X53)</f>
        <v>200000</v>
      </c>
      <c r="Y54">
        <f t="shared" si="1"/>
        <v>24.412130925177454</v>
      </c>
      <c r="Z54">
        <f t="shared" si="2"/>
        <v>105.85641520761524</v>
      </c>
    </row>
    <row r="55" spans="1:26" hidden="1">
      <c r="A55" s="9">
        <v>44196</v>
      </c>
      <c r="B55" s="9">
        <f t="shared" si="6"/>
        <v>44196</v>
      </c>
      <c r="C55" s="10">
        <v>44166</v>
      </c>
      <c r="D55" s="11" t="s">
        <v>44</v>
      </c>
      <c r="E55" s="11">
        <v>5</v>
      </c>
      <c r="F55" s="11">
        <f t="shared" si="8"/>
        <v>9</v>
      </c>
      <c r="G55" s="30">
        <v>67779</v>
      </c>
      <c r="H55" s="30">
        <v>225138</v>
      </c>
      <c r="I55" s="30">
        <v>1174</v>
      </c>
      <c r="J55" s="30">
        <v>3676</v>
      </c>
      <c r="K55" s="11" t="str">
        <f t="shared" si="0"/>
        <v>Arkansas-44196</v>
      </c>
      <c r="L55" s="30">
        <f>_xlfn.IFNA(VLOOKUP(K55,'labor statisitcs'!N:Q,4,FALSE),L54)</f>
        <v>2364696</v>
      </c>
      <c r="M55" s="30">
        <f>VLOOKUP(D55,'State Area'!A:B,2,FALSE)</f>
        <v>53179</v>
      </c>
      <c r="N55" s="39">
        <f t="shared" si="7"/>
        <v>44.466725587167865</v>
      </c>
      <c r="O55" s="11">
        <f>_xlfn.IFNA(VLOOKUP(K55,State_Vac_Alo_Admin!B:E,3,FALSE),0)</f>
        <v>272150</v>
      </c>
      <c r="P55" s="35">
        <f>_xlfn.IFNA(VLOOKUP(K55,State_Vac_Alo_Admin!B:F,5,FALSE),0)</f>
        <v>0</v>
      </c>
      <c r="Q55" s="30">
        <f>VLOOKUP(D55,'2020_VoteCount'!A:K,11,FALSE)</f>
        <v>760647</v>
      </c>
      <c r="R55" s="30">
        <f>VLOOKUP(D55,'2020_VoteCount'!A:L,12,FALSE)</f>
        <v>423932</v>
      </c>
      <c r="S55" s="11">
        <f>_xlfn.IFNA(VLOOKUP(K55,'labor statisitcs'!N:P,2,FALSE),S54)</f>
        <v>55.5</v>
      </c>
      <c r="T55" s="11">
        <f>_xlfn.IFNA(VLOOKUP(K55,'labor statisitcs'!N:P,3,FALSE),T54)</f>
        <v>4.9000000000000004</v>
      </c>
      <c r="U55" s="30">
        <f>_xlfn.IFNA(VLOOKUP(K55,'labor statisitcs'!N:S,5,FALSE),U54)</f>
        <v>1312142</v>
      </c>
      <c r="V55" s="30">
        <f>_xlfn.IFNA(VLOOKUP(K55,'labor statisitcs'!N:S,6,FALSE),V54)</f>
        <v>67171</v>
      </c>
      <c r="W55" s="30">
        <f>_xlfn.IFNA(VLOOKUP(K55,'Housing Summary'!F:J,5,FALSE),W54)</f>
        <v>6830</v>
      </c>
      <c r="X55" s="30">
        <f>_xlfn.IFNA(VLOOKUP(K55,'Housing Summary'!F:G,2,FALSE),X54)</f>
        <v>199900</v>
      </c>
      <c r="Y55">
        <f t="shared" si="1"/>
        <v>49.646973649044106</v>
      </c>
      <c r="Z55">
        <f t="shared" si="2"/>
        <v>155.45338597434935</v>
      </c>
    </row>
    <row r="56" spans="1:26" hidden="1">
      <c r="A56" s="9">
        <v>44227</v>
      </c>
      <c r="B56" s="9">
        <f t="shared" si="6"/>
        <v>44227</v>
      </c>
      <c r="C56" s="10">
        <v>44197</v>
      </c>
      <c r="D56" s="11" t="s">
        <v>44</v>
      </c>
      <c r="E56" s="11">
        <v>5</v>
      </c>
      <c r="F56" s="11">
        <f t="shared" si="8"/>
        <v>10</v>
      </c>
      <c r="G56" s="30">
        <v>70130</v>
      </c>
      <c r="H56" s="30">
        <v>295268</v>
      </c>
      <c r="I56" s="30">
        <v>1192</v>
      </c>
      <c r="J56" s="30">
        <v>4868</v>
      </c>
      <c r="K56" s="11" t="str">
        <f t="shared" si="0"/>
        <v>Arkansas-44227</v>
      </c>
      <c r="L56" s="30">
        <f>_xlfn.IFNA(VLOOKUP(K56,'labor statisitcs'!N:Q,4,FALSE),L55)</f>
        <v>2365706</v>
      </c>
      <c r="M56" s="30">
        <f>VLOOKUP(D56,'State Area'!A:B,2,FALSE)</f>
        <v>53179</v>
      </c>
      <c r="N56" s="39">
        <f t="shared" si="7"/>
        <v>44.485718046597341</v>
      </c>
      <c r="O56" s="11">
        <f>_xlfn.IFNA(VLOOKUP(K56,State_Vac_Alo_Admin!B:E,3,FALSE),0)</f>
        <v>293200</v>
      </c>
      <c r="P56" s="35">
        <f>_xlfn.IFNA(VLOOKUP(K56,State_Vac_Alo_Admin!B:F,5,FALSE),0)</f>
        <v>258224.05</v>
      </c>
      <c r="Q56" s="30">
        <f>VLOOKUP(D56,'2020_VoteCount'!A:K,11,FALSE)</f>
        <v>760647</v>
      </c>
      <c r="R56" s="30">
        <f>VLOOKUP(D56,'2020_VoteCount'!A:L,12,FALSE)</f>
        <v>423932</v>
      </c>
      <c r="S56" s="11">
        <f>_xlfn.IFNA(VLOOKUP(K56,'labor statisitcs'!N:P,2,FALSE),S55)</f>
        <v>55.5</v>
      </c>
      <c r="T56" s="11">
        <f>_xlfn.IFNA(VLOOKUP(K56,'labor statisitcs'!N:P,3,FALSE),T55)</f>
        <v>4.5999999999999996</v>
      </c>
      <c r="U56" s="30">
        <f>_xlfn.IFNA(VLOOKUP(K56,'labor statisitcs'!N:S,5,FALSE),U55)</f>
        <v>1312405</v>
      </c>
      <c r="V56" s="30">
        <f>_xlfn.IFNA(VLOOKUP(K56,'labor statisitcs'!N:S,6,FALSE),V55)</f>
        <v>63524</v>
      </c>
      <c r="W56" s="30">
        <f>_xlfn.IFNA(VLOOKUP(K56,'Housing Summary'!F:J,5,FALSE),W55)</f>
        <v>6118</v>
      </c>
      <c r="X56" s="30">
        <f>_xlfn.IFNA(VLOOKUP(K56,'Housing Summary'!F:G,2,FALSE),X55)</f>
        <v>199000</v>
      </c>
      <c r="Y56">
        <f t="shared" si="1"/>
        <v>50.386649904933243</v>
      </c>
      <c r="Z56">
        <f t="shared" si="2"/>
        <v>205.7736675647777</v>
      </c>
    </row>
    <row r="57" spans="1:26" hidden="1">
      <c r="A57" s="9">
        <v>44255</v>
      </c>
      <c r="B57" s="9">
        <f t="shared" si="6"/>
        <v>44255</v>
      </c>
      <c r="C57" s="10">
        <v>44228</v>
      </c>
      <c r="D57" s="11" t="s">
        <v>44</v>
      </c>
      <c r="E57" s="11">
        <v>5</v>
      </c>
      <c r="F57" s="11">
        <f t="shared" si="8"/>
        <v>11</v>
      </c>
      <c r="G57" s="30">
        <v>27147</v>
      </c>
      <c r="H57" s="30">
        <v>322415</v>
      </c>
      <c r="I57" s="30">
        <v>375</v>
      </c>
      <c r="J57" s="30">
        <v>5243</v>
      </c>
      <c r="K57" s="11" t="str">
        <f t="shared" si="0"/>
        <v>Arkansas-44255</v>
      </c>
      <c r="L57" s="30">
        <f>_xlfn.IFNA(VLOOKUP(K57,'labor statisitcs'!N:Q,4,FALSE),L56)</f>
        <v>2366377</v>
      </c>
      <c r="M57" s="30">
        <f>VLOOKUP(D57,'State Area'!A:B,2,FALSE)</f>
        <v>53179</v>
      </c>
      <c r="N57" s="39">
        <f t="shared" si="7"/>
        <v>44.498335809248012</v>
      </c>
      <c r="O57" s="11">
        <f>_xlfn.IFNA(VLOOKUP(K57,State_Vac_Alo_Admin!B:E,3,FALSE),0)</f>
        <v>387850</v>
      </c>
      <c r="P57" s="35">
        <f>_xlfn.IFNA(VLOOKUP(K57,State_Vac_Alo_Admin!B:F,5,FALSE),0)</f>
        <v>293690.3</v>
      </c>
      <c r="Q57" s="30">
        <f>VLOOKUP(D57,'2020_VoteCount'!A:K,11,FALSE)</f>
        <v>760647</v>
      </c>
      <c r="R57" s="30">
        <f>VLOOKUP(D57,'2020_VoteCount'!A:L,12,FALSE)</f>
        <v>423932</v>
      </c>
      <c r="S57" s="11">
        <f>_xlfn.IFNA(VLOOKUP(K57,'labor statisitcs'!N:P,2,FALSE),S56)</f>
        <v>55</v>
      </c>
      <c r="T57" s="11">
        <f>_xlfn.IFNA(VLOOKUP(K57,'labor statisitcs'!N:P,3,FALSE),T56)</f>
        <v>4.5</v>
      </c>
      <c r="U57" s="30">
        <f>_xlfn.IFNA(VLOOKUP(K57,'labor statisitcs'!N:S,5,FALSE),U56)</f>
        <v>1302084</v>
      </c>
      <c r="V57" s="30">
        <f>_xlfn.IFNA(VLOOKUP(K57,'labor statisitcs'!N:S,6,FALSE),V56)</f>
        <v>61606</v>
      </c>
      <c r="W57" s="30">
        <f>_xlfn.IFNA(VLOOKUP(K57,'Housing Summary'!F:J,5,FALSE),W56)</f>
        <v>5333</v>
      </c>
      <c r="X57" s="30">
        <f>_xlfn.IFNA(VLOOKUP(K57,'Housing Summary'!F:G,2,FALSE),X56)</f>
        <v>199950</v>
      </c>
      <c r="Y57">
        <f t="shared" si="1"/>
        <v>15.847010007281174</v>
      </c>
      <c r="Z57">
        <f t="shared" si="2"/>
        <v>221.56232924846719</v>
      </c>
    </row>
    <row r="58" spans="1:26" hidden="1">
      <c r="A58" s="9">
        <v>44286</v>
      </c>
      <c r="B58" s="9">
        <f t="shared" si="6"/>
        <v>44286</v>
      </c>
      <c r="C58" s="10">
        <v>44256</v>
      </c>
      <c r="D58" s="11" t="s">
        <v>44</v>
      </c>
      <c r="E58" s="11">
        <v>5</v>
      </c>
      <c r="F58" s="11">
        <f t="shared" si="8"/>
        <v>12</v>
      </c>
      <c r="G58" s="30">
        <v>7983</v>
      </c>
      <c r="H58" s="30">
        <v>330398</v>
      </c>
      <c r="I58" s="30">
        <v>383</v>
      </c>
      <c r="J58" s="30">
        <v>5626</v>
      </c>
      <c r="K58" s="11" t="str">
        <f t="shared" si="0"/>
        <v>Arkansas-44286</v>
      </c>
      <c r="L58" s="30">
        <f>_xlfn.IFNA(VLOOKUP(K58,'labor statisitcs'!N:Q,4,FALSE),L57)</f>
        <v>2367295</v>
      </c>
      <c r="M58" s="30">
        <f>VLOOKUP(D58,'State Area'!A:B,2,FALSE)</f>
        <v>53179</v>
      </c>
      <c r="N58" s="39">
        <f t="shared" si="7"/>
        <v>44.515598262472025</v>
      </c>
      <c r="O58" s="11">
        <f>_xlfn.IFNA(VLOOKUP(K58,State_Vac_Alo_Admin!B:E,3,FALSE),0)</f>
        <v>737540</v>
      </c>
      <c r="P58" s="35">
        <f>_xlfn.IFNA(VLOOKUP(K58,State_Vac_Alo_Admin!B:F,5,FALSE),0)</f>
        <v>453886.39999999997</v>
      </c>
      <c r="Q58" s="30">
        <f>VLOOKUP(D58,'2020_VoteCount'!A:K,11,FALSE)</f>
        <v>760647</v>
      </c>
      <c r="R58" s="30">
        <f>VLOOKUP(D58,'2020_VoteCount'!A:L,12,FALSE)</f>
        <v>423932</v>
      </c>
      <c r="S58" s="11">
        <f>_xlfn.IFNA(VLOOKUP(K58,'labor statisitcs'!N:P,2,FALSE),S57)</f>
        <v>54.9</v>
      </c>
      <c r="T58" s="11">
        <f>_xlfn.IFNA(VLOOKUP(K58,'labor statisitcs'!N:P,3,FALSE),T57)</f>
        <v>4.4000000000000004</v>
      </c>
      <c r="U58" s="30">
        <f>_xlfn.IFNA(VLOOKUP(K58,'labor statisitcs'!N:S,5,FALSE),U57)</f>
        <v>1299702</v>
      </c>
      <c r="V58" s="30">
        <f>_xlfn.IFNA(VLOOKUP(K58,'labor statisitcs'!N:S,6,FALSE),V57)</f>
        <v>60199</v>
      </c>
      <c r="W58" s="30">
        <f>_xlfn.IFNA(VLOOKUP(K58,'Housing Summary'!F:J,5,FALSE),W57)</f>
        <v>5005</v>
      </c>
      <c r="X58" s="30">
        <f>_xlfn.IFNA(VLOOKUP(K58,'Housing Summary'!F:G,2,FALSE),X57)</f>
        <v>199900</v>
      </c>
      <c r="Y58">
        <f t="shared" si="1"/>
        <v>16.178803233226109</v>
      </c>
      <c r="Z58">
        <f t="shared" si="2"/>
        <v>237.6552140734467</v>
      </c>
    </row>
    <row r="59" spans="1:26">
      <c r="A59" s="9">
        <v>44313</v>
      </c>
      <c r="B59" s="9">
        <f t="shared" si="6"/>
        <v>44316</v>
      </c>
      <c r="C59" s="10">
        <v>44287</v>
      </c>
      <c r="D59" s="11" t="s">
        <v>44</v>
      </c>
      <c r="E59" s="11">
        <v>5</v>
      </c>
      <c r="F59" s="11">
        <f t="shared" si="8"/>
        <v>13</v>
      </c>
      <c r="G59" s="30">
        <v>4600</v>
      </c>
      <c r="H59" s="30">
        <v>334998</v>
      </c>
      <c r="I59" s="30">
        <v>99</v>
      </c>
      <c r="J59" s="30">
        <v>5725</v>
      </c>
      <c r="K59" s="11" t="str">
        <f t="shared" si="0"/>
        <v>Arkansas-44316</v>
      </c>
      <c r="L59" s="30">
        <f>_xlfn.IFNA(VLOOKUP(K59,'labor statisitcs'!N:Q,4,FALSE),L58)</f>
        <v>2367295</v>
      </c>
      <c r="M59" s="30">
        <f>VLOOKUP(D59,'State Area'!A:B,2,FALSE)</f>
        <v>53179</v>
      </c>
      <c r="N59" s="39">
        <f t="shared" si="7"/>
        <v>44.515598262472025</v>
      </c>
      <c r="O59" s="11">
        <f>_xlfn.IFNA(VLOOKUP(K59,State_Vac_Alo_Admin!B:E,3,FALSE),0)</f>
        <v>639200</v>
      </c>
      <c r="P59" s="35">
        <f>_xlfn.IFNA(VLOOKUP(K59,State_Vac_Alo_Admin!B:F,5,FALSE),0)</f>
        <v>513400</v>
      </c>
      <c r="Q59" s="30">
        <f>VLOOKUP(D59,'2020_VoteCount'!A:K,11,FALSE)</f>
        <v>760647</v>
      </c>
      <c r="R59" s="30">
        <f>VLOOKUP(D59,'2020_VoteCount'!A:L,12,FALSE)</f>
        <v>423932</v>
      </c>
      <c r="S59" s="11">
        <f>_xlfn.IFNA(VLOOKUP(K59,'labor statisitcs'!N:P,2,FALSE),S58)</f>
        <v>54.9</v>
      </c>
      <c r="T59" s="11">
        <f>_xlfn.IFNA(VLOOKUP(K59,'labor statisitcs'!N:P,3,FALSE),T58)</f>
        <v>4.4000000000000004</v>
      </c>
      <c r="U59" s="30">
        <f>_xlfn.IFNA(VLOOKUP(K59,'labor statisitcs'!N:S,5,FALSE),U58)</f>
        <v>1299702</v>
      </c>
      <c r="V59" s="30">
        <f>_xlfn.IFNA(VLOOKUP(K59,'labor statisitcs'!N:S,6,FALSE),V58)</f>
        <v>60199</v>
      </c>
      <c r="W59" s="30">
        <f>_xlfn.IFNA(VLOOKUP(K59,'Housing Summary'!F:J,5,FALSE),W58)</f>
        <v>5005</v>
      </c>
      <c r="X59" s="30">
        <f>_xlfn.IFNA(VLOOKUP(K59,'Housing Summary'!F:G,2,FALSE),X58)</f>
        <v>199900</v>
      </c>
      <c r="Y59">
        <f t="shared" si="1"/>
        <v>4.1819883031054434</v>
      </c>
      <c r="Z59">
        <f t="shared" si="2"/>
        <v>241.83720237655214</v>
      </c>
    </row>
    <row r="60" spans="1:26" hidden="1">
      <c r="A60" s="9">
        <v>43861</v>
      </c>
      <c r="B60" s="9">
        <f t="shared" si="6"/>
        <v>43861</v>
      </c>
      <c r="C60" s="10">
        <v>43831</v>
      </c>
      <c r="D60" s="11" t="s">
        <v>7</v>
      </c>
      <c r="E60" s="11">
        <v>6</v>
      </c>
      <c r="F60" s="11"/>
      <c r="G60" s="30">
        <v>3</v>
      </c>
      <c r="H60" s="30">
        <v>3</v>
      </c>
      <c r="I60" s="30">
        <v>0</v>
      </c>
      <c r="J60" s="30">
        <v>0</v>
      </c>
      <c r="K60" s="11" t="str">
        <f t="shared" si="0"/>
        <v>California-43861</v>
      </c>
      <c r="L60" s="30">
        <f>_xlfn.IFNA(VLOOKUP(K60,'labor statisitcs'!N:Q,4,FALSE),L59)</f>
        <v>31086836</v>
      </c>
      <c r="M60" s="30">
        <f>VLOOKUP(D60,'State Area'!A:B,2,FALSE)</f>
        <v>163695</v>
      </c>
      <c r="N60" s="39">
        <f t="shared" si="7"/>
        <v>189.90705885946426</v>
      </c>
      <c r="O60" s="11">
        <f>_xlfn.IFNA(VLOOKUP(K60,State_Vac_Alo_Admin!B:E,3,FALSE),0)</f>
        <v>0</v>
      </c>
      <c r="P60" s="35">
        <f>_xlfn.IFNA(VLOOKUP(K60,State_Vac_Alo_Admin!B:F,5,FALSE),0)</f>
        <v>0</v>
      </c>
      <c r="Q60" s="30">
        <f>VLOOKUP(D60,'2020_VoteCount'!A:K,11,FALSE)</f>
        <v>6005961</v>
      </c>
      <c r="R60" s="30">
        <f>VLOOKUP(D60,'2020_VoteCount'!A:L,12,FALSE)</f>
        <v>11109764</v>
      </c>
      <c r="S60" s="11">
        <f>_xlfn.IFNA(VLOOKUP(K60,'labor statisitcs'!N:P,2,FALSE),S59)</f>
        <v>59.9</v>
      </c>
      <c r="T60" s="11">
        <f>_xlfn.IFNA(VLOOKUP(K60,'labor statisitcs'!N:P,3,FALSE),T59)</f>
        <v>4.2</v>
      </c>
      <c r="U60" s="30">
        <f>_xlfn.IFNA(VLOOKUP(K60,'labor statisitcs'!N:S,5,FALSE),U59)</f>
        <v>18613291</v>
      </c>
      <c r="V60" s="30">
        <f>_xlfn.IFNA(VLOOKUP(K60,'labor statisitcs'!N:S,6,FALSE),V59)</f>
        <v>823824</v>
      </c>
      <c r="W60" s="30">
        <f>_xlfn.IFNA(VLOOKUP(K60,'Housing Summary'!F:J,5,FALSE),W59)</f>
        <v>58915</v>
      </c>
      <c r="X60" s="30">
        <f>_xlfn.IFNA(VLOOKUP(K60,'Housing Summary'!F:G,2,FALSE),X59)</f>
        <v>566950</v>
      </c>
      <c r="Y60">
        <f t="shared" si="1"/>
        <v>0</v>
      </c>
      <c r="Z60">
        <f t="shared" si="2"/>
        <v>0</v>
      </c>
    </row>
    <row r="61" spans="1:26" hidden="1">
      <c r="A61" s="9">
        <v>43890</v>
      </c>
      <c r="B61" s="9">
        <f t="shared" si="6"/>
        <v>43890</v>
      </c>
      <c r="C61" s="10">
        <v>43862</v>
      </c>
      <c r="D61" s="11" t="s">
        <v>7</v>
      </c>
      <c r="E61" s="11">
        <v>6</v>
      </c>
      <c r="F61" s="11"/>
      <c r="G61" s="30">
        <v>25</v>
      </c>
      <c r="H61" s="30">
        <v>28</v>
      </c>
      <c r="I61" s="30">
        <v>0</v>
      </c>
      <c r="J61" s="30">
        <v>0</v>
      </c>
      <c r="K61" s="11" t="str">
        <f t="shared" si="0"/>
        <v>California-43890</v>
      </c>
      <c r="L61" s="30">
        <f>_xlfn.IFNA(VLOOKUP(K61,'labor statisitcs'!N:Q,4,FALSE),L60)</f>
        <v>31086594</v>
      </c>
      <c r="M61" s="30">
        <f>VLOOKUP(D61,'State Area'!A:B,2,FALSE)</f>
        <v>163695</v>
      </c>
      <c r="N61" s="39">
        <f t="shared" si="7"/>
        <v>189.90558050032072</v>
      </c>
      <c r="O61" s="11">
        <f>_xlfn.IFNA(VLOOKUP(K61,State_Vac_Alo_Admin!B:E,3,FALSE),0)</f>
        <v>0</v>
      </c>
      <c r="P61" s="35">
        <f>_xlfn.IFNA(VLOOKUP(K61,State_Vac_Alo_Admin!B:F,5,FALSE),0)</f>
        <v>0</v>
      </c>
      <c r="Q61" s="30">
        <f>VLOOKUP(D61,'2020_VoteCount'!A:K,11,FALSE)</f>
        <v>6005961</v>
      </c>
      <c r="R61" s="30">
        <f>VLOOKUP(D61,'2020_VoteCount'!A:L,12,FALSE)</f>
        <v>11109764</v>
      </c>
      <c r="S61" s="11">
        <f>_xlfn.IFNA(VLOOKUP(K61,'labor statisitcs'!N:P,2,FALSE),S60)</f>
        <v>59.8</v>
      </c>
      <c r="T61" s="11">
        <f>_xlfn.IFNA(VLOOKUP(K61,'labor statisitcs'!N:P,3,FALSE),T60)</f>
        <v>4.3</v>
      </c>
      <c r="U61" s="30">
        <f>_xlfn.IFNA(VLOOKUP(K61,'labor statisitcs'!N:S,5,FALSE),U60)</f>
        <v>18587756</v>
      </c>
      <c r="V61" s="30">
        <f>_xlfn.IFNA(VLOOKUP(K61,'labor statisitcs'!N:S,6,FALSE),V60)</f>
        <v>845293</v>
      </c>
      <c r="W61" s="30">
        <f>_xlfn.IFNA(VLOOKUP(K61,'Housing Summary'!F:J,5,FALSE),W60)</f>
        <v>58665</v>
      </c>
      <c r="X61" s="30">
        <f>_xlfn.IFNA(VLOOKUP(K61,'Housing Summary'!F:G,2,FALSE),X60)</f>
        <v>590000</v>
      </c>
      <c r="Y61">
        <f t="shared" si="1"/>
        <v>0</v>
      </c>
      <c r="Z61">
        <f t="shared" si="2"/>
        <v>0</v>
      </c>
    </row>
    <row r="62" spans="1:26" hidden="1">
      <c r="A62" s="9">
        <v>43921</v>
      </c>
      <c r="B62" s="9">
        <f t="shared" si="6"/>
        <v>43921</v>
      </c>
      <c r="C62" s="10">
        <v>43891</v>
      </c>
      <c r="D62" s="11" t="s">
        <v>7</v>
      </c>
      <c r="E62" s="11">
        <v>6</v>
      </c>
      <c r="F62" s="11">
        <f t="shared" ref="F62:F125" si="9">IF(D61=D62,F61+1,0)</f>
        <v>1</v>
      </c>
      <c r="G62" s="30">
        <v>8555</v>
      </c>
      <c r="H62" s="30">
        <v>8583</v>
      </c>
      <c r="I62" s="30">
        <v>184</v>
      </c>
      <c r="J62" s="30">
        <v>184</v>
      </c>
      <c r="K62" s="11" t="str">
        <f t="shared" si="0"/>
        <v>California-43921</v>
      </c>
      <c r="L62" s="30">
        <f>_xlfn.IFNA(VLOOKUP(K62,'labor statisitcs'!N:Q,4,FALSE),L61)</f>
        <v>31087184</v>
      </c>
      <c r="M62" s="30">
        <f>VLOOKUP(D62,'State Area'!A:B,2,FALSE)</f>
        <v>163695</v>
      </c>
      <c r="N62" s="39">
        <f t="shared" si="7"/>
        <v>189.90918476434834</v>
      </c>
      <c r="O62" s="11">
        <f>_xlfn.IFNA(VLOOKUP(K62,State_Vac_Alo_Admin!B:E,3,FALSE),0)</f>
        <v>0</v>
      </c>
      <c r="P62" s="35">
        <f>_xlfn.IFNA(VLOOKUP(K62,State_Vac_Alo_Admin!B:F,5,FALSE),0)</f>
        <v>0</v>
      </c>
      <c r="Q62" s="30">
        <f>VLOOKUP(D62,'2020_VoteCount'!A:K,11,FALSE)</f>
        <v>6005961</v>
      </c>
      <c r="R62" s="30">
        <f>VLOOKUP(D62,'2020_VoteCount'!A:L,12,FALSE)</f>
        <v>11109764</v>
      </c>
      <c r="S62" s="11">
        <f>_xlfn.IFNA(VLOOKUP(K62,'labor statisitcs'!N:P,2,FALSE),S61)</f>
        <v>58.9</v>
      </c>
      <c r="T62" s="11">
        <f>_xlfn.IFNA(VLOOKUP(K62,'labor statisitcs'!N:P,3,FALSE),T61)</f>
        <v>4.5</v>
      </c>
      <c r="U62" s="30">
        <f>_xlfn.IFNA(VLOOKUP(K62,'labor statisitcs'!N:S,5,FALSE),U61)</f>
        <v>18304574</v>
      </c>
      <c r="V62" s="30">
        <f>_xlfn.IFNA(VLOOKUP(K62,'labor statisitcs'!N:S,6,FALSE),V61)</f>
        <v>864091</v>
      </c>
      <c r="W62" s="30">
        <f>_xlfn.IFNA(VLOOKUP(K62,'Housing Summary'!F:J,5,FALSE),W61)</f>
        <v>59655</v>
      </c>
      <c r="X62" s="30">
        <f>_xlfn.IFNA(VLOOKUP(K62,'Housing Summary'!F:G,2,FALSE),X61)</f>
        <v>599974.5</v>
      </c>
      <c r="Y62">
        <f t="shared" si="1"/>
        <v>0.59188378078889359</v>
      </c>
      <c r="Z62">
        <f t="shared" si="2"/>
        <v>0.59188378078889359</v>
      </c>
    </row>
    <row r="63" spans="1:26" hidden="1">
      <c r="A63" s="9">
        <v>43951</v>
      </c>
      <c r="B63" s="9">
        <f t="shared" si="6"/>
        <v>43951</v>
      </c>
      <c r="C63" s="10">
        <v>43922</v>
      </c>
      <c r="D63" s="11" t="s">
        <v>7</v>
      </c>
      <c r="E63" s="11">
        <v>6</v>
      </c>
      <c r="F63" s="11">
        <f t="shared" si="9"/>
        <v>2</v>
      </c>
      <c r="G63" s="30">
        <v>41887</v>
      </c>
      <c r="H63" s="30">
        <v>50470</v>
      </c>
      <c r="I63" s="30">
        <v>1873</v>
      </c>
      <c r="J63" s="30">
        <v>2057</v>
      </c>
      <c r="K63" s="11" t="str">
        <f t="shared" si="0"/>
        <v>California-43951</v>
      </c>
      <c r="L63" s="30">
        <f>_xlfn.IFNA(VLOOKUP(K63,'labor statisitcs'!N:Q,4,FALSE),L62)</f>
        <v>31090131</v>
      </c>
      <c r="M63" s="30">
        <f>VLOOKUP(D63,'State Area'!A:B,2,FALSE)</f>
        <v>163695</v>
      </c>
      <c r="N63" s="39">
        <f t="shared" si="7"/>
        <v>189.92718775772016</v>
      </c>
      <c r="O63" s="11">
        <f>_xlfn.IFNA(VLOOKUP(K63,State_Vac_Alo_Admin!B:E,3,FALSE),0)</f>
        <v>0</v>
      </c>
      <c r="P63" s="35">
        <f>_xlfn.IFNA(VLOOKUP(K63,State_Vac_Alo_Admin!B:F,5,FALSE),0)</f>
        <v>0</v>
      </c>
      <c r="Q63" s="30">
        <f>VLOOKUP(D63,'2020_VoteCount'!A:K,11,FALSE)</f>
        <v>6005961</v>
      </c>
      <c r="R63" s="30">
        <f>VLOOKUP(D63,'2020_VoteCount'!A:L,12,FALSE)</f>
        <v>11109764</v>
      </c>
      <c r="S63" s="11">
        <f>_xlfn.IFNA(VLOOKUP(K63,'labor statisitcs'!N:P,2,FALSE),S62)</f>
        <v>50.3</v>
      </c>
      <c r="T63" s="11">
        <f>_xlfn.IFNA(VLOOKUP(K63,'labor statisitcs'!N:P,3,FALSE),T62)</f>
        <v>16</v>
      </c>
      <c r="U63" s="30">
        <f>_xlfn.IFNA(VLOOKUP(K63,'labor statisitcs'!N:S,5,FALSE),U62)</f>
        <v>15624429</v>
      </c>
      <c r="V63" s="30">
        <f>_xlfn.IFNA(VLOOKUP(K63,'labor statisitcs'!N:S,6,FALSE),V62)</f>
        <v>2966435</v>
      </c>
      <c r="W63" s="30">
        <f>_xlfn.IFNA(VLOOKUP(K63,'Housing Summary'!F:J,5,FALSE),W62)</f>
        <v>62282</v>
      </c>
      <c r="X63" s="30">
        <f>_xlfn.IFNA(VLOOKUP(K63,'Housing Summary'!F:G,2,FALSE),X62)</f>
        <v>589950</v>
      </c>
      <c r="Y63">
        <f t="shared" si="1"/>
        <v>6.0244197748796875</v>
      </c>
      <c r="Z63">
        <f t="shared" si="2"/>
        <v>6.6162474516430958</v>
      </c>
    </row>
    <row r="64" spans="1:26" hidden="1">
      <c r="A64" s="9">
        <v>43982</v>
      </c>
      <c r="B64" s="9">
        <f t="shared" si="6"/>
        <v>43982</v>
      </c>
      <c r="C64" s="10">
        <v>43952</v>
      </c>
      <c r="D64" s="11" t="s">
        <v>7</v>
      </c>
      <c r="E64" s="11">
        <v>6</v>
      </c>
      <c r="F64" s="11">
        <f t="shared" si="9"/>
        <v>3</v>
      </c>
      <c r="G64" s="30">
        <v>62644</v>
      </c>
      <c r="H64" s="30">
        <v>113114</v>
      </c>
      <c r="I64" s="30">
        <v>2185</v>
      </c>
      <c r="J64" s="30">
        <v>4242</v>
      </c>
      <c r="K64" s="11" t="str">
        <f t="shared" si="0"/>
        <v>California-43982</v>
      </c>
      <c r="L64" s="30">
        <f>_xlfn.IFNA(VLOOKUP(K64,'labor statisitcs'!N:Q,4,FALSE),L63)</f>
        <v>31081351</v>
      </c>
      <c r="M64" s="30">
        <f>VLOOKUP(D64,'State Area'!A:B,2,FALSE)</f>
        <v>163695</v>
      </c>
      <c r="N64" s="39">
        <f t="shared" si="7"/>
        <v>189.8735514218516</v>
      </c>
      <c r="O64" s="11">
        <f>_xlfn.IFNA(VLOOKUP(K64,State_Vac_Alo_Admin!B:E,3,FALSE),0)</f>
        <v>0</v>
      </c>
      <c r="P64" s="35">
        <f>_xlfn.IFNA(VLOOKUP(K64,State_Vac_Alo_Admin!B:F,5,FALSE),0)</f>
        <v>0</v>
      </c>
      <c r="Q64" s="30">
        <f>VLOOKUP(D64,'2020_VoteCount'!A:K,11,FALSE)</f>
        <v>6005961</v>
      </c>
      <c r="R64" s="30">
        <f>VLOOKUP(D64,'2020_VoteCount'!A:L,12,FALSE)</f>
        <v>11109764</v>
      </c>
      <c r="S64" s="11">
        <f>_xlfn.IFNA(VLOOKUP(K64,'labor statisitcs'!N:P,2,FALSE),S63)</f>
        <v>50</v>
      </c>
      <c r="T64" s="11">
        <f>_xlfn.IFNA(VLOOKUP(K64,'labor statisitcs'!N:P,3,FALSE),T63)</f>
        <v>15.6</v>
      </c>
      <c r="U64" s="30">
        <f>_xlfn.IFNA(VLOOKUP(K64,'labor statisitcs'!N:S,5,FALSE),U63)</f>
        <v>15529319</v>
      </c>
      <c r="V64" s="30">
        <f>_xlfn.IFNA(VLOOKUP(K64,'labor statisitcs'!N:S,6,FALSE),V63)</f>
        <v>2863209</v>
      </c>
      <c r="W64" s="30">
        <f>_xlfn.IFNA(VLOOKUP(K64,'Housing Summary'!F:J,5,FALSE),W63)</f>
        <v>65249</v>
      </c>
      <c r="X64" s="30">
        <f>_xlfn.IFNA(VLOOKUP(K64,'Housing Summary'!F:G,2,FALSE),X63)</f>
        <v>619999</v>
      </c>
      <c r="Y64">
        <f t="shared" si="1"/>
        <v>7.0299389495649658</v>
      </c>
      <c r="Z64">
        <f t="shared" si="2"/>
        <v>13.648055388583336</v>
      </c>
    </row>
    <row r="65" spans="1:26" hidden="1">
      <c r="A65" s="9">
        <v>44012</v>
      </c>
      <c r="B65" s="9">
        <f t="shared" si="6"/>
        <v>44012</v>
      </c>
      <c r="C65" s="10">
        <v>43983</v>
      </c>
      <c r="D65" s="11" t="s">
        <v>7</v>
      </c>
      <c r="E65" s="11">
        <v>6</v>
      </c>
      <c r="F65" s="11">
        <f t="shared" si="9"/>
        <v>4</v>
      </c>
      <c r="G65" s="30">
        <v>119039</v>
      </c>
      <c r="H65" s="30">
        <v>232153</v>
      </c>
      <c r="I65" s="30">
        <v>1841</v>
      </c>
      <c r="J65" s="30">
        <v>6083</v>
      </c>
      <c r="K65" s="11" t="str">
        <f t="shared" si="0"/>
        <v>California-44012</v>
      </c>
      <c r="L65" s="30">
        <f>_xlfn.IFNA(VLOOKUP(K65,'labor statisitcs'!N:Q,4,FALSE),L64)</f>
        <v>31075328</v>
      </c>
      <c r="M65" s="30">
        <f>VLOOKUP(D65,'State Area'!A:B,2,FALSE)</f>
        <v>163695</v>
      </c>
      <c r="N65" s="39">
        <f t="shared" si="7"/>
        <v>189.83675738415957</v>
      </c>
      <c r="O65" s="11">
        <f>_xlfn.IFNA(VLOOKUP(K65,State_Vac_Alo_Admin!B:E,3,FALSE),0)</f>
        <v>0</v>
      </c>
      <c r="P65" s="35">
        <f>_xlfn.IFNA(VLOOKUP(K65,State_Vac_Alo_Admin!B:F,5,FALSE),0)</f>
        <v>0</v>
      </c>
      <c r="Q65" s="30">
        <f>VLOOKUP(D65,'2020_VoteCount'!A:K,11,FALSE)</f>
        <v>6005961</v>
      </c>
      <c r="R65" s="30">
        <f>VLOOKUP(D65,'2020_VoteCount'!A:L,12,FALSE)</f>
        <v>11109764</v>
      </c>
      <c r="S65" s="11">
        <f>_xlfn.IFNA(VLOOKUP(K65,'labor statisitcs'!N:P,2,FALSE),S64)</f>
        <v>52</v>
      </c>
      <c r="T65" s="11">
        <f>_xlfn.IFNA(VLOOKUP(K65,'labor statisitcs'!N:P,3,FALSE),T64)</f>
        <v>14.1</v>
      </c>
      <c r="U65" s="30">
        <f>_xlfn.IFNA(VLOOKUP(K65,'labor statisitcs'!N:S,5,FALSE),U64)</f>
        <v>16161036</v>
      </c>
      <c r="V65" s="30">
        <f>_xlfn.IFNA(VLOOKUP(K65,'labor statisitcs'!N:S,6,FALSE),V64)</f>
        <v>2652106</v>
      </c>
      <c r="W65" s="30">
        <f>_xlfn.IFNA(VLOOKUP(K65,'Housing Summary'!F:J,5,FALSE),W64)</f>
        <v>61454</v>
      </c>
      <c r="X65" s="30">
        <f>_xlfn.IFNA(VLOOKUP(K65,'Housing Summary'!F:G,2,FALSE),X64)</f>
        <v>662000</v>
      </c>
      <c r="Y65">
        <f t="shared" si="1"/>
        <v>5.9243139766698523</v>
      </c>
      <c r="Z65">
        <f t="shared" si="2"/>
        <v>19.575014622532706</v>
      </c>
    </row>
    <row r="66" spans="1:26" hidden="1">
      <c r="A66" s="9">
        <v>44043</v>
      </c>
      <c r="B66" s="9">
        <f t="shared" si="6"/>
        <v>44043</v>
      </c>
      <c r="C66" s="10">
        <v>44013</v>
      </c>
      <c r="D66" s="11" t="s">
        <v>7</v>
      </c>
      <c r="E66" s="11">
        <v>6</v>
      </c>
      <c r="F66" s="11">
        <f t="shared" si="9"/>
        <v>5</v>
      </c>
      <c r="G66" s="30">
        <v>270120</v>
      </c>
      <c r="H66" s="30">
        <v>502273</v>
      </c>
      <c r="I66" s="30">
        <v>3139</v>
      </c>
      <c r="J66" s="30">
        <v>9222</v>
      </c>
      <c r="K66" s="11" t="str">
        <f t="shared" ref="K66:K129" si="10">_xlfn.CONCAT(D66,"-",B66)</f>
        <v>California-44043</v>
      </c>
      <c r="L66" s="30">
        <f>_xlfn.IFNA(VLOOKUP(K66,'labor statisitcs'!N:Q,4,FALSE),L65)</f>
        <v>31069557</v>
      </c>
      <c r="M66" s="30">
        <f>VLOOKUP(D66,'State Area'!A:B,2,FALSE)</f>
        <v>163695</v>
      </c>
      <c r="N66" s="39">
        <f t="shared" si="7"/>
        <v>189.80150279483186</v>
      </c>
      <c r="O66" s="11">
        <f>_xlfn.IFNA(VLOOKUP(K66,State_Vac_Alo_Admin!B:E,3,FALSE),0)</f>
        <v>0</v>
      </c>
      <c r="P66" s="35">
        <f>_xlfn.IFNA(VLOOKUP(K66,State_Vac_Alo_Admin!B:F,5,FALSE),0)</f>
        <v>0</v>
      </c>
      <c r="Q66" s="30">
        <f>VLOOKUP(D66,'2020_VoteCount'!A:K,11,FALSE)</f>
        <v>6005961</v>
      </c>
      <c r="R66" s="30">
        <f>VLOOKUP(D66,'2020_VoteCount'!A:L,12,FALSE)</f>
        <v>11109764</v>
      </c>
      <c r="S66" s="11">
        <f>_xlfn.IFNA(VLOOKUP(K66,'labor statisitcs'!N:P,2,FALSE),S65)</f>
        <v>52.4</v>
      </c>
      <c r="T66" s="11">
        <f>_xlfn.IFNA(VLOOKUP(K66,'labor statisitcs'!N:P,3,FALSE),T65)</f>
        <v>13.2</v>
      </c>
      <c r="U66" s="30">
        <f>_xlfn.IFNA(VLOOKUP(K66,'labor statisitcs'!N:S,5,FALSE),U65)</f>
        <v>16268045</v>
      </c>
      <c r="V66" s="30">
        <f>_xlfn.IFNA(VLOOKUP(K66,'labor statisitcs'!N:S,6,FALSE),V65)</f>
        <v>2463494</v>
      </c>
      <c r="W66" s="30">
        <f>_xlfn.IFNA(VLOOKUP(K66,'Housing Summary'!F:J,5,FALSE),W65)</f>
        <v>56351</v>
      </c>
      <c r="X66" s="30">
        <f>_xlfn.IFNA(VLOOKUP(K66,'Housing Summary'!F:G,2,FALSE),X65)</f>
        <v>698500</v>
      </c>
      <c r="Y66">
        <f t="shared" ref="Y66:Y129" si="11">(I66/L66)*100000</f>
        <v>10.103137292881261</v>
      </c>
      <c r="Z66">
        <f t="shared" ref="Z66:Z129" si="12">(J66/L66)*100000</f>
        <v>29.68178786713953</v>
      </c>
    </row>
    <row r="67" spans="1:26" hidden="1">
      <c r="A67" s="9">
        <v>44074</v>
      </c>
      <c r="B67" s="9">
        <f t="shared" si="6"/>
        <v>44074</v>
      </c>
      <c r="C67" s="10">
        <v>44044</v>
      </c>
      <c r="D67" s="11" t="s">
        <v>7</v>
      </c>
      <c r="E67" s="11">
        <v>6</v>
      </c>
      <c r="F67" s="11">
        <f t="shared" si="9"/>
        <v>6</v>
      </c>
      <c r="G67" s="30">
        <v>210268</v>
      </c>
      <c r="H67" s="30">
        <v>712541</v>
      </c>
      <c r="I67" s="30">
        <v>3798</v>
      </c>
      <c r="J67" s="30">
        <v>13020</v>
      </c>
      <c r="K67" s="11" t="str">
        <f t="shared" si="10"/>
        <v>California-44074</v>
      </c>
      <c r="L67" s="30">
        <f>_xlfn.IFNA(VLOOKUP(K67,'labor statisitcs'!N:Q,4,FALSE),L66)</f>
        <v>31074765</v>
      </c>
      <c r="M67" s="30">
        <f>VLOOKUP(D67,'State Area'!A:B,2,FALSE)</f>
        <v>163695</v>
      </c>
      <c r="N67" s="39">
        <f t="shared" si="7"/>
        <v>189.83331806102814</v>
      </c>
      <c r="O67" s="11">
        <f>_xlfn.IFNA(VLOOKUP(K67,State_Vac_Alo_Admin!B:E,3,FALSE),0)</f>
        <v>0</v>
      </c>
      <c r="P67" s="35">
        <f>_xlfn.IFNA(VLOOKUP(K67,State_Vac_Alo_Admin!B:F,5,FALSE),0)</f>
        <v>0</v>
      </c>
      <c r="Q67" s="30">
        <f>VLOOKUP(D67,'2020_VoteCount'!A:K,11,FALSE)</f>
        <v>6005961</v>
      </c>
      <c r="R67" s="30">
        <f>VLOOKUP(D67,'2020_VoteCount'!A:L,12,FALSE)</f>
        <v>11109764</v>
      </c>
      <c r="S67" s="11">
        <f>_xlfn.IFNA(VLOOKUP(K67,'labor statisitcs'!N:P,2,FALSE),S66)</f>
        <v>52.7</v>
      </c>
      <c r="T67" s="11">
        <f>_xlfn.IFNA(VLOOKUP(K67,'labor statisitcs'!N:P,3,FALSE),T66)</f>
        <v>12.3</v>
      </c>
      <c r="U67" s="30">
        <f>_xlfn.IFNA(VLOOKUP(K67,'labor statisitcs'!N:S,5,FALSE),U66)</f>
        <v>16365343</v>
      </c>
      <c r="V67" s="30">
        <f>_xlfn.IFNA(VLOOKUP(K67,'labor statisitcs'!N:S,6,FALSE),V66)</f>
        <v>2301320</v>
      </c>
      <c r="W67" s="30">
        <f>_xlfn.IFNA(VLOOKUP(K67,'Housing Summary'!F:J,5,FALSE),W66)</f>
        <v>52788</v>
      </c>
      <c r="X67" s="30">
        <f>_xlfn.IFNA(VLOOKUP(K67,'Housing Summary'!F:G,2,FALSE),X66)</f>
        <v>720000</v>
      </c>
      <c r="Y67">
        <f t="shared" si="11"/>
        <v>12.222135871341264</v>
      </c>
      <c r="Z67">
        <f t="shared" si="12"/>
        <v>41.898949195593275</v>
      </c>
    </row>
    <row r="68" spans="1:26" hidden="1">
      <c r="A68" s="9">
        <v>44104</v>
      </c>
      <c r="B68" s="9">
        <f t="shared" si="6"/>
        <v>44104</v>
      </c>
      <c r="C68" s="10">
        <v>44075</v>
      </c>
      <c r="D68" s="11" t="s">
        <v>7</v>
      </c>
      <c r="E68" s="11">
        <v>6</v>
      </c>
      <c r="F68" s="11">
        <f t="shared" si="9"/>
        <v>7</v>
      </c>
      <c r="G68" s="30">
        <v>108584</v>
      </c>
      <c r="H68" s="30">
        <v>821125</v>
      </c>
      <c r="I68" s="30">
        <v>2878</v>
      </c>
      <c r="J68" s="30">
        <v>15898</v>
      </c>
      <c r="K68" s="11" t="str">
        <f t="shared" si="10"/>
        <v>California-44104</v>
      </c>
      <c r="L68" s="30">
        <f>_xlfn.IFNA(VLOOKUP(K68,'labor statisitcs'!N:Q,4,FALSE),L67)</f>
        <v>31081669</v>
      </c>
      <c r="M68" s="30">
        <f>VLOOKUP(D68,'State Area'!A:B,2,FALSE)</f>
        <v>163695</v>
      </c>
      <c r="N68" s="39">
        <f t="shared" si="7"/>
        <v>189.87549405907328</v>
      </c>
      <c r="O68" s="11">
        <f>_xlfn.IFNA(VLOOKUP(K68,State_Vac_Alo_Admin!B:E,3,FALSE),0)</f>
        <v>0</v>
      </c>
      <c r="P68" s="35">
        <f>_xlfn.IFNA(VLOOKUP(K68,State_Vac_Alo_Admin!B:F,5,FALSE),0)</f>
        <v>0</v>
      </c>
      <c r="Q68" s="30">
        <f>VLOOKUP(D68,'2020_VoteCount'!A:K,11,FALSE)</f>
        <v>6005961</v>
      </c>
      <c r="R68" s="30">
        <f>VLOOKUP(D68,'2020_VoteCount'!A:L,12,FALSE)</f>
        <v>11109764</v>
      </c>
      <c r="S68" s="11">
        <f>_xlfn.IFNA(VLOOKUP(K68,'labor statisitcs'!N:P,2,FALSE),S67)</f>
        <v>52.9</v>
      </c>
      <c r="T68" s="11">
        <f>_xlfn.IFNA(VLOOKUP(K68,'labor statisitcs'!N:P,3,FALSE),T67)</f>
        <v>10.6</v>
      </c>
      <c r="U68" s="30">
        <f>_xlfn.IFNA(VLOOKUP(K68,'labor statisitcs'!N:S,5,FALSE),U67)</f>
        <v>16435503</v>
      </c>
      <c r="V68" s="30">
        <f>_xlfn.IFNA(VLOOKUP(K68,'labor statisitcs'!N:S,6,FALSE),V67)</f>
        <v>1950055</v>
      </c>
      <c r="W68" s="30">
        <f>_xlfn.IFNA(VLOOKUP(K68,'Housing Summary'!F:J,5,FALSE),W67)</f>
        <v>52810</v>
      </c>
      <c r="X68" s="30">
        <f>_xlfn.IFNA(VLOOKUP(K68,'Housing Summary'!F:G,2,FALSE),X67)</f>
        <v>724500</v>
      </c>
      <c r="Y68">
        <f t="shared" si="11"/>
        <v>9.2594770248663281</v>
      </c>
      <c r="Z68">
        <f t="shared" si="12"/>
        <v>51.149119437569453</v>
      </c>
    </row>
    <row r="69" spans="1:26" hidden="1">
      <c r="A69" s="9">
        <v>44135</v>
      </c>
      <c r="B69" s="9">
        <f t="shared" si="6"/>
        <v>44135</v>
      </c>
      <c r="C69" s="10">
        <v>44105</v>
      </c>
      <c r="D69" s="11" t="s">
        <v>7</v>
      </c>
      <c r="E69" s="11">
        <v>6</v>
      </c>
      <c r="F69" s="11">
        <f t="shared" si="9"/>
        <v>8</v>
      </c>
      <c r="G69" s="30">
        <v>114123</v>
      </c>
      <c r="H69" s="30">
        <v>935248</v>
      </c>
      <c r="I69" s="30">
        <v>1763</v>
      </c>
      <c r="J69" s="30">
        <v>17661</v>
      </c>
      <c r="K69" s="11" t="str">
        <f t="shared" si="10"/>
        <v>California-44135</v>
      </c>
      <c r="L69" s="30">
        <f>_xlfn.IFNA(VLOOKUP(K69,'labor statisitcs'!N:Q,4,FALSE),L68)</f>
        <v>31086721</v>
      </c>
      <c r="M69" s="30">
        <f>VLOOKUP(D69,'State Area'!A:B,2,FALSE)</f>
        <v>163695</v>
      </c>
      <c r="N69" s="39">
        <f t="shared" si="7"/>
        <v>189.90635633342498</v>
      </c>
      <c r="O69" s="11">
        <f>_xlfn.IFNA(VLOOKUP(K69,State_Vac_Alo_Admin!B:E,3,FALSE),0)</f>
        <v>0</v>
      </c>
      <c r="P69" s="35">
        <f>_xlfn.IFNA(VLOOKUP(K69,State_Vac_Alo_Admin!B:F,5,FALSE),0)</f>
        <v>0</v>
      </c>
      <c r="Q69" s="30">
        <f>VLOOKUP(D69,'2020_VoteCount'!A:K,11,FALSE)</f>
        <v>6005961</v>
      </c>
      <c r="R69" s="30">
        <f>VLOOKUP(D69,'2020_VoteCount'!A:L,12,FALSE)</f>
        <v>11109764</v>
      </c>
      <c r="S69" s="11">
        <f>_xlfn.IFNA(VLOOKUP(K69,'labor statisitcs'!N:P,2,FALSE),S68)</f>
        <v>54.8</v>
      </c>
      <c r="T69" s="11">
        <f>_xlfn.IFNA(VLOOKUP(K69,'labor statisitcs'!N:P,3,FALSE),T68)</f>
        <v>9.8000000000000007</v>
      </c>
      <c r="U69" s="30">
        <f>_xlfn.IFNA(VLOOKUP(K69,'labor statisitcs'!N:S,5,FALSE),U68)</f>
        <v>17050260</v>
      </c>
      <c r="V69" s="30">
        <f>_xlfn.IFNA(VLOOKUP(K69,'labor statisitcs'!N:S,6,FALSE),V68)</f>
        <v>1854378</v>
      </c>
      <c r="W69" s="30">
        <f>_xlfn.IFNA(VLOOKUP(K69,'Housing Summary'!F:J,5,FALSE),W68)</f>
        <v>54623</v>
      </c>
      <c r="X69" s="30">
        <f>_xlfn.IFNA(VLOOKUP(K69,'Housing Summary'!F:G,2,FALSE),X68)</f>
        <v>730000</v>
      </c>
      <c r="Y69">
        <f t="shared" si="11"/>
        <v>5.6712317777098464</v>
      </c>
      <c r="Z69">
        <f t="shared" si="12"/>
        <v>56.812038812327621</v>
      </c>
    </row>
    <row r="70" spans="1:26" hidden="1">
      <c r="A70" s="9">
        <v>44165</v>
      </c>
      <c r="B70" s="9">
        <f t="shared" si="6"/>
        <v>44165</v>
      </c>
      <c r="C70" s="10">
        <v>44136</v>
      </c>
      <c r="D70" s="11" t="s">
        <v>7</v>
      </c>
      <c r="E70" s="11">
        <v>6</v>
      </c>
      <c r="F70" s="11">
        <f t="shared" si="9"/>
        <v>9</v>
      </c>
      <c r="G70" s="30">
        <v>301944</v>
      </c>
      <c r="H70" s="30">
        <v>1237192</v>
      </c>
      <c r="I70" s="30">
        <v>1548</v>
      </c>
      <c r="J70" s="30">
        <v>19209</v>
      </c>
      <c r="K70" s="11" t="str">
        <f t="shared" si="10"/>
        <v>California-44165</v>
      </c>
      <c r="L70" s="30">
        <f>_xlfn.IFNA(VLOOKUP(K70,'labor statisitcs'!N:Q,4,FALSE),L69)</f>
        <v>31090632</v>
      </c>
      <c r="M70" s="30">
        <f>VLOOKUP(D70,'State Area'!A:B,2,FALSE)</f>
        <v>163695</v>
      </c>
      <c r="N70" s="39">
        <f t="shared" si="7"/>
        <v>189.93024832768259</v>
      </c>
      <c r="O70" s="11">
        <f>_xlfn.IFNA(VLOOKUP(K70,State_Vac_Alo_Admin!B:E,3,FALSE),0)</f>
        <v>0</v>
      </c>
      <c r="P70" s="35">
        <f>_xlfn.IFNA(VLOOKUP(K70,State_Vac_Alo_Admin!B:F,5,FALSE),0)</f>
        <v>0</v>
      </c>
      <c r="Q70" s="30">
        <f>VLOOKUP(D70,'2020_VoteCount'!A:K,11,FALSE)</f>
        <v>6005961</v>
      </c>
      <c r="R70" s="30">
        <f>VLOOKUP(D70,'2020_VoteCount'!A:L,12,FALSE)</f>
        <v>11109764</v>
      </c>
      <c r="S70" s="11">
        <f>_xlfn.IFNA(VLOOKUP(K70,'labor statisitcs'!N:P,2,FALSE),S69)</f>
        <v>54.6</v>
      </c>
      <c r="T70" s="11">
        <f>_xlfn.IFNA(VLOOKUP(K70,'labor statisitcs'!N:P,3,FALSE),T69)</f>
        <v>8.6999999999999993</v>
      </c>
      <c r="U70" s="30">
        <f>_xlfn.IFNA(VLOOKUP(K70,'labor statisitcs'!N:S,5,FALSE),U69)</f>
        <v>16983903</v>
      </c>
      <c r="V70" s="30">
        <f>_xlfn.IFNA(VLOOKUP(K70,'labor statisitcs'!N:S,6,FALSE),V69)</f>
        <v>1620723</v>
      </c>
      <c r="W70" s="30">
        <f>_xlfn.IFNA(VLOOKUP(K70,'Housing Summary'!F:J,5,FALSE),W69)</f>
        <v>51254</v>
      </c>
      <c r="X70" s="30">
        <f>_xlfn.IFNA(VLOOKUP(K70,'Housing Summary'!F:G,2,FALSE),X69)</f>
        <v>727044</v>
      </c>
      <c r="Y70">
        <f t="shared" si="11"/>
        <v>4.9789917425930748</v>
      </c>
      <c r="Z70">
        <f t="shared" si="12"/>
        <v>61.783883968650109</v>
      </c>
    </row>
    <row r="71" spans="1:26" hidden="1">
      <c r="A71" s="9">
        <v>44196</v>
      </c>
      <c r="B71" s="9">
        <f t="shared" si="6"/>
        <v>44196</v>
      </c>
      <c r="C71" s="10">
        <v>44166</v>
      </c>
      <c r="D71" s="11" t="s">
        <v>7</v>
      </c>
      <c r="E71" s="11">
        <v>6</v>
      </c>
      <c r="F71" s="11">
        <f t="shared" si="9"/>
        <v>10</v>
      </c>
      <c r="G71" s="30">
        <v>1070577</v>
      </c>
      <c r="H71" s="30">
        <v>2307769</v>
      </c>
      <c r="I71" s="30">
        <v>6756</v>
      </c>
      <c r="J71" s="30">
        <v>25965</v>
      </c>
      <c r="K71" s="11" t="str">
        <f t="shared" si="10"/>
        <v>California-44196</v>
      </c>
      <c r="L71" s="30">
        <f>_xlfn.IFNA(VLOOKUP(K71,'labor statisitcs'!N:Q,4,FALSE),L70)</f>
        <v>31092761</v>
      </c>
      <c r="M71" s="30">
        <f>VLOOKUP(D71,'State Area'!A:B,2,FALSE)</f>
        <v>163695</v>
      </c>
      <c r="N71" s="39">
        <f t="shared" si="7"/>
        <v>189.94325422279238</v>
      </c>
      <c r="O71" s="11">
        <f>_xlfn.IFNA(VLOOKUP(K71,State_Vac_Alo_Admin!B:E,3,FALSE),0)</f>
        <v>3525800</v>
      </c>
      <c r="P71" s="35">
        <f>_xlfn.IFNA(VLOOKUP(K71,State_Vac_Alo_Admin!B:F,5,FALSE),0)</f>
        <v>0</v>
      </c>
      <c r="Q71" s="30">
        <f>VLOOKUP(D71,'2020_VoteCount'!A:K,11,FALSE)</f>
        <v>6005961</v>
      </c>
      <c r="R71" s="30">
        <f>VLOOKUP(D71,'2020_VoteCount'!A:L,12,FALSE)</f>
        <v>11109764</v>
      </c>
      <c r="S71" s="11">
        <f>_xlfn.IFNA(VLOOKUP(K71,'labor statisitcs'!N:P,2,FALSE),S70)</f>
        <v>54.5</v>
      </c>
      <c r="T71" s="11">
        <f>_xlfn.IFNA(VLOOKUP(K71,'labor statisitcs'!N:P,3,FALSE),T70)</f>
        <v>9.3000000000000007</v>
      </c>
      <c r="U71" s="30">
        <f>_xlfn.IFNA(VLOOKUP(K71,'labor statisitcs'!N:S,5,FALSE),U70)</f>
        <v>16957019</v>
      </c>
      <c r="V71" s="30">
        <f>_xlfn.IFNA(VLOOKUP(K71,'labor statisitcs'!N:S,6,FALSE),V70)</f>
        <v>1748456</v>
      </c>
      <c r="W71" s="30">
        <f>_xlfn.IFNA(VLOOKUP(K71,'Housing Summary'!F:J,5,FALSE),W70)</f>
        <v>43302</v>
      </c>
      <c r="X71" s="30">
        <f>_xlfn.IFNA(VLOOKUP(K71,'Housing Summary'!F:G,2,FALSE),X70)</f>
        <v>727000</v>
      </c>
      <c r="Y71">
        <f t="shared" si="11"/>
        <v>21.728530316107985</v>
      </c>
      <c r="Z71">
        <f t="shared" si="12"/>
        <v>83.5081837859301</v>
      </c>
    </row>
    <row r="72" spans="1:26" hidden="1">
      <c r="A72" s="9">
        <v>44227</v>
      </c>
      <c r="B72" s="9">
        <f t="shared" si="6"/>
        <v>44227</v>
      </c>
      <c r="C72" s="10">
        <v>44197</v>
      </c>
      <c r="D72" s="11" t="s">
        <v>7</v>
      </c>
      <c r="E72" s="11">
        <v>6</v>
      </c>
      <c r="F72" s="11">
        <f t="shared" si="9"/>
        <v>11</v>
      </c>
      <c r="G72" s="30">
        <v>1016198</v>
      </c>
      <c r="H72" s="30">
        <v>3323967</v>
      </c>
      <c r="I72" s="30">
        <v>14963</v>
      </c>
      <c r="J72" s="30">
        <v>40928</v>
      </c>
      <c r="K72" s="11" t="str">
        <f t="shared" si="10"/>
        <v>California-44227</v>
      </c>
      <c r="L72" s="30">
        <f>_xlfn.IFNA(VLOOKUP(K72,'labor statisitcs'!N:Q,4,FALSE),L71)</f>
        <v>31093847</v>
      </c>
      <c r="M72" s="30">
        <f>VLOOKUP(D72,'State Area'!A:B,2,FALSE)</f>
        <v>163695</v>
      </c>
      <c r="N72" s="39">
        <f t="shared" si="7"/>
        <v>189.94988851217204</v>
      </c>
      <c r="O72" s="11">
        <f>_xlfn.IFNA(VLOOKUP(K72,State_Vac_Alo_Admin!B:E,3,FALSE),0)</f>
        <v>3800750</v>
      </c>
      <c r="P72" s="35">
        <f>_xlfn.IFNA(VLOOKUP(K72,State_Vac_Alo_Admin!B:F,5,FALSE),0)</f>
        <v>2792548.35</v>
      </c>
      <c r="Q72" s="30">
        <f>VLOOKUP(D72,'2020_VoteCount'!A:K,11,FALSE)</f>
        <v>6005961</v>
      </c>
      <c r="R72" s="30">
        <f>VLOOKUP(D72,'2020_VoteCount'!A:L,12,FALSE)</f>
        <v>11109764</v>
      </c>
      <c r="S72" s="11">
        <f>_xlfn.IFNA(VLOOKUP(K72,'labor statisitcs'!N:P,2,FALSE),S71)</f>
        <v>54.6</v>
      </c>
      <c r="T72" s="11">
        <f>_xlfn.IFNA(VLOOKUP(K72,'labor statisitcs'!N:P,3,FALSE),T71)</f>
        <v>9</v>
      </c>
      <c r="U72" s="30">
        <f>_xlfn.IFNA(VLOOKUP(K72,'labor statisitcs'!N:S,5,FALSE),U71)</f>
        <v>16988683</v>
      </c>
      <c r="V72" s="30">
        <f>_xlfn.IFNA(VLOOKUP(K72,'labor statisitcs'!N:S,6,FALSE),V71)</f>
        <v>1679840</v>
      </c>
      <c r="W72" s="30">
        <f>_xlfn.IFNA(VLOOKUP(K72,'Housing Summary'!F:J,5,FALSE),W71)</f>
        <v>37353</v>
      </c>
      <c r="X72" s="30">
        <f>_xlfn.IFNA(VLOOKUP(K72,'Housing Summary'!F:G,2,FALSE),X71)</f>
        <v>775000</v>
      </c>
      <c r="Y72">
        <f t="shared" si="11"/>
        <v>48.122060933791822</v>
      </c>
      <c r="Z72">
        <f t="shared" si="12"/>
        <v>131.62732806911927</v>
      </c>
    </row>
    <row r="73" spans="1:26" hidden="1">
      <c r="A73" s="9">
        <v>44255</v>
      </c>
      <c r="B73" s="9">
        <f t="shared" si="6"/>
        <v>44255</v>
      </c>
      <c r="C73" s="10">
        <v>44228</v>
      </c>
      <c r="D73" s="11" t="s">
        <v>7</v>
      </c>
      <c r="E73" s="11">
        <v>6</v>
      </c>
      <c r="F73" s="11">
        <f t="shared" si="9"/>
        <v>12</v>
      </c>
      <c r="G73" s="30">
        <v>245492</v>
      </c>
      <c r="H73" s="30">
        <v>3569459</v>
      </c>
      <c r="I73" s="30">
        <v>11285</v>
      </c>
      <c r="J73" s="30">
        <v>52213</v>
      </c>
      <c r="K73" s="11" t="str">
        <f t="shared" si="10"/>
        <v>California-44255</v>
      </c>
      <c r="L73" s="30">
        <f>_xlfn.IFNA(VLOOKUP(K73,'labor statisitcs'!N:Q,4,FALSE),L72)</f>
        <v>31091641</v>
      </c>
      <c r="M73" s="30">
        <f>VLOOKUP(D73,'State Area'!A:B,2,FALSE)</f>
        <v>163695</v>
      </c>
      <c r="N73" s="39">
        <f t="shared" si="7"/>
        <v>189.93641223006202</v>
      </c>
      <c r="O73" s="11">
        <f>_xlfn.IFNA(VLOOKUP(K73,State_Vac_Alo_Admin!B:E,3,FALSE),0)</f>
        <v>5083030</v>
      </c>
      <c r="P73" s="35">
        <f>_xlfn.IFNA(VLOOKUP(K73,State_Vac_Alo_Admin!B:F,5,FALSE),0)</f>
        <v>4705339.05</v>
      </c>
      <c r="Q73" s="30">
        <f>VLOOKUP(D73,'2020_VoteCount'!A:K,11,FALSE)</f>
        <v>6005961</v>
      </c>
      <c r="R73" s="30">
        <f>VLOOKUP(D73,'2020_VoteCount'!A:L,12,FALSE)</f>
        <v>11109764</v>
      </c>
      <c r="S73" s="11">
        <f>_xlfn.IFNA(VLOOKUP(K73,'labor statisitcs'!N:P,2,FALSE),S72)</f>
        <v>55.7</v>
      </c>
      <c r="T73" s="11">
        <f>_xlfn.IFNA(VLOOKUP(K73,'labor statisitcs'!N:P,3,FALSE),T72)</f>
        <v>8.5</v>
      </c>
      <c r="U73" s="30">
        <f>_xlfn.IFNA(VLOOKUP(K73,'labor statisitcs'!N:S,5,FALSE),U72)</f>
        <v>17332682</v>
      </c>
      <c r="V73" s="30">
        <f>_xlfn.IFNA(VLOOKUP(K73,'labor statisitcs'!N:S,6,FALSE),V72)</f>
        <v>1610021</v>
      </c>
      <c r="W73" s="30">
        <f>_xlfn.IFNA(VLOOKUP(K73,'Housing Summary'!F:J,5,FALSE),W72)</f>
        <v>35225</v>
      </c>
      <c r="X73" s="30">
        <f>_xlfn.IFNA(VLOOKUP(K73,'Housing Summary'!F:G,2,FALSE),X72)</f>
        <v>799500</v>
      </c>
      <c r="Y73">
        <f t="shared" si="11"/>
        <v>36.295929185596862</v>
      </c>
      <c r="Z73">
        <f t="shared" si="12"/>
        <v>167.93259641715278</v>
      </c>
    </row>
    <row r="74" spans="1:26" hidden="1">
      <c r="A74" s="9">
        <v>44286</v>
      </c>
      <c r="B74" s="9">
        <f t="shared" si="6"/>
        <v>44286</v>
      </c>
      <c r="C74" s="10">
        <v>44256</v>
      </c>
      <c r="D74" s="11" t="s">
        <v>7</v>
      </c>
      <c r="E74" s="11">
        <v>6</v>
      </c>
      <c r="F74" s="11">
        <f t="shared" si="9"/>
        <v>13</v>
      </c>
      <c r="G74" s="30">
        <v>99461</v>
      </c>
      <c r="H74" s="30">
        <v>3668920</v>
      </c>
      <c r="I74" s="30">
        <v>7023</v>
      </c>
      <c r="J74" s="30">
        <v>59236</v>
      </c>
      <c r="K74" s="11" t="str">
        <f t="shared" si="10"/>
        <v>California-44286</v>
      </c>
      <c r="L74" s="30">
        <f>_xlfn.IFNA(VLOOKUP(K74,'labor statisitcs'!N:Q,4,FALSE),L73)</f>
        <v>31090057</v>
      </c>
      <c r="M74" s="30">
        <f>VLOOKUP(D74,'State Area'!A:B,2,FALSE)</f>
        <v>163695</v>
      </c>
      <c r="N74" s="39">
        <f t="shared" si="7"/>
        <v>189.92673569748618</v>
      </c>
      <c r="O74" s="11">
        <f>_xlfn.IFNA(VLOOKUP(K74,State_Vac_Alo_Admin!B:E,3,FALSE),0)</f>
        <v>9642200</v>
      </c>
      <c r="P74" s="35">
        <f>_xlfn.IFNA(VLOOKUP(K74,State_Vac_Alo_Admin!B:F,5,FALSE),0)</f>
        <v>7992012.7999999998</v>
      </c>
      <c r="Q74" s="30">
        <f>VLOOKUP(D74,'2020_VoteCount'!A:K,11,FALSE)</f>
        <v>6005961</v>
      </c>
      <c r="R74" s="30">
        <f>VLOOKUP(D74,'2020_VoteCount'!A:L,12,FALSE)</f>
        <v>11109764</v>
      </c>
      <c r="S74" s="11">
        <f>_xlfn.IFNA(VLOOKUP(K74,'labor statisitcs'!N:P,2,FALSE),S73)</f>
        <v>55.8</v>
      </c>
      <c r="T74" s="11">
        <f>_xlfn.IFNA(VLOOKUP(K74,'labor statisitcs'!N:P,3,FALSE),T73)</f>
        <v>8.3000000000000007</v>
      </c>
      <c r="U74" s="30">
        <f>_xlfn.IFNA(VLOOKUP(K74,'labor statisitcs'!N:S,5,FALSE),U73)</f>
        <v>17342568</v>
      </c>
      <c r="V74" s="30">
        <f>_xlfn.IFNA(VLOOKUP(K74,'labor statisitcs'!N:S,6,FALSE),V73)</f>
        <v>1560415</v>
      </c>
      <c r="W74" s="30">
        <f>_xlfn.IFNA(VLOOKUP(K74,'Housing Summary'!F:J,5,FALSE),W73)</f>
        <v>35018</v>
      </c>
      <c r="X74" s="30">
        <f>_xlfn.IFNA(VLOOKUP(K74,'Housing Summary'!F:G,2,FALSE),X73)</f>
        <v>820000</v>
      </c>
      <c r="Y74">
        <f t="shared" si="11"/>
        <v>22.589215581045732</v>
      </c>
      <c r="Z74">
        <f t="shared" si="12"/>
        <v>190.53036795654637</v>
      </c>
    </row>
    <row r="75" spans="1:26">
      <c r="A75" s="9">
        <v>44313</v>
      </c>
      <c r="B75" s="9">
        <f t="shared" si="6"/>
        <v>44316</v>
      </c>
      <c r="C75" s="10">
        <v>44287</v>
      </c>
      <c r="D75" s="11" t="s">
        <v>7</v>
      </c>
      <c r="E75" s="11">
        <v>6</v>
      </c>
      <c r="F75" s="11">
        <f t="shared" si="9"/>
        <v>14</v>
      </c>
      <c r="G75" s="30">
        <v>67277</v>
      </c>
      <c r="H75" s="30">
        <v>3736197</v>
      </c>
      <c r="I75" s="30">
        <v>2244</v>
      </c>
      <c r="J75" s="30">
        <v>61480</v>
      </c>
      <c r="K75" s="11" t="str">
        <f t="shared" si="10"/>
        <v>California-44316</v>
      </c>
      <c r="L75" s="30">
        <f>_xlfn.IFNA(VLOOKUP(K75,'labor statisitcs'!N:Q,4,FALSE),L74)</f>
        <v>31090057</v>
      </c>
      <c r="M75" s="30">
        <f>VLOOKUP(D75,'State Area'!A:B,2,FALSE)</f>
        <v>163695</v>
      </c>
      <c r="N75" s="39">
        <f t="shared" si="7"/>
        <v>189.92673569748618</v>
      </c>
      <c r="O75" s="11">
        <f>_xlfn.IFNA(VLOOKUP(K75,State_Vac_Alo_Admin!B:E,3,FALSE),0)</f>
        <v>8366900</v>
      </c>
      <c r="P75" s="35">
        <f>_xlfn.IFNA(VLOOKUP(K75,State_Vac_Alo_Admin!B:F,5,FALSE),0)</f>
        <v>10200067.15</v>
      </c>
      <c r="Q75" s="30">
        <f>VLOOKUP(D75,'2020_VoteCount'!A:K,11,FALSE)</f>
        <v>6005961</v>
      </c>
      <c r="R75" s="30">
        <f>VLOOKUP(D75,'2020_VoteCount'!A:L,12,FALSE)</f>
        <v>11109764</v>
      </c>
      <c r="S75" s="11">
        <f>_xlfn.IFNA(VLOOKUP(K75,'labor statisitcs'!N:P,2,FALSE),S74)</f>
        <v>55.8</v>
      </c>
      <c r="T75" s="11">
        <f>_xlfn.IFNA(VLOOKUP(K75,'labor statisitcs'!N:P,3,FALSE),T74)</f>
        <v>8.3000000000000007</v>
      </c>
      <c r="U75" s="30">
        <f>_xlfn.IFNA(VLOOKUP(K75,'labor statisitcs'!N:S,5,FALSE),U74)</f>
        <v>17342568</v>
      </c>
      <c r="V75" s="30">
        <f>_xlfn.IFNA(VLOOKUP(K75,'labor statisitcs'!N:S,6,FALSE),V74)</f>
        <v>1560415</v>
      </c>
      <c r="W75" s="30">
        <f>_xlfn.IFNA(VLOOKUP(K75,'Housing Summary'!F:J,5,FALSE),W74)</f>
        <v>35018</v>
      </c>
      <c r="X75" s="30">
        <f>_xlfn.IFNA(VLOOKUP(K75,'Housing Summary'!F:G,2,FALSE),X74)</f>
        <v>820000</v>
      </c>
      <c r="Y75">
        <f t="shared" si="11"/>
        <v>7.2177416722008578</v>
      </c>
      <c r="Z75">
        <f t="shared" si="12"/>
        <v>197.74810962874722</v>
      </c>
    </row>
    <row r="76" spans="1:26" hidden="1">
      <c r="A76" s="9">
        <v>43921</v>
      </c>
      <c r="B76" s="9">
        <f t="shared" si="6"/>
        <v>43921</v>
      </c>
      <c r="C76" s="10">
        <v>43891</v>
      </c>
      <c r="D76" s="11" t="s">
        <v>22</v>
      </c>
      <c r="E76" s="11">
        <v>8</v>
      </c>
      <c r="F76" s="11">
        <f t="shared" si="9"/>
        <v>0</v>
      </c>
      <c r="G76" s="30">
        <v>2990</v>
      </c>
      <c r="H76" s="30">
        <v>2990</v>
      </c>
      <c r="I76" s="30">
        <v>69</v>
      </c>
      <c r="J76" s="30">
        <v>69</v>
      </c>
      <c r="K76" s="11" t="str">
        <f t="shared" si="10"/>
        <v>Colorado-43921</v>
      </c>
      <c r="L76" s="30">
        <f>_xlfn.IFNA(VLOOKUP(K76,'labor statisitcs'!N:Q,4,FALSE),L75)</f>
        <v>4593310</v>
      </c>
      <c r="M76" s="30">
        <f>VLOOKUP(D76,'State Area'!A:B,2,FALSE)</f>
        <v>104094</v>
      </c>
      <c r="N76" s="39">
        <f t="shared" si="7"/>
        <v>44.126558687340285</v>
      </c>
      <c r="O76" s="11">
        <f>_xlfn.IFNA(VLOOKUP(K76,State_Vac_Alo_Admin!B:E,3,FALSE),0)</f>
        <v>0</v>
      </c>
      <c r="P76" s="35">
        <f>_xlfn.IFNA(VLOOKUP(K76,State_Vac_Alo_Admin!B:F,5,FALSE),0)</f>
        <v>0</v>
      </c>
      <c r="Q76" s="30">
        <f>VLOOKUP(D76,'2020_VoteCount'!A:K,11,FALSE)</f>
        <v>1364607</v>
      </c>
      <c r="R76" s="30">
        <f>VLOOKUP(D76,'2020_VoteCount'!A:L,12,FALSE)</f>
        <v>1804352</v>
      </c>
      <c r="S76" s="11">
        <f>_xlfn.IFNA(VLOOKUP(K76,'labor statisitcs'!N:P,2,FALSE),S75)</f>
        <v>64.3</v>
      </c>
      <c r="T76" s="11">
        <f>_xlfn.IFNA(VLOOKUP(K76,'labor statisitcs'!N:P,3,FALSE),T75)</f>
        <v>4.7</v>
      </c>
      <c r="U76" s="30">
        <f>_xlfn.IFNA(VLOOKUP(K76,'labor statisitcs'!N:S,5,FALSE),U75)</f>
        <v>2953112</v>
      </c>
      <c r="V76" s="30">
        <f>_xlfn.IFNA(VLOOKUP(K76,'labor statisitcs'!N:S,6,FALSE),V75)</f>
        <v>146120</v>
      </c>
      <c r="W76" s="30">
        <f>_xlfn.IFNA(VLOOKUP(K76,'Housing Summary'!F:J,5,FALSE),W75)</f>
        <v>16926</v>
      </c>
      <c r="X76" s="30">
        <f>_xlfn.IFNA(VLOOKUP(K76,'Housing Summary'!F:G,2,FALSE),X75)</f>
        <v>512500</v>
      </c>
      <c r="Y76">
        <f t="shared" si="11"/>
        <v>1.5021846990514465</v>
      </c>
      <c r="Z76">
        <f t="shared" si="12"/>
        <v>1.5021846990514465</v>
      </c>
    </row>
    <row r="77" spans="1:26" hidden="1">
      <c r="A77" s="9">
        <v>43951</v>
      </c>
      <c r="B77" s="9">
        <f t="shared" si="6"/>
        <v>43951</v>
      </c>
      <c r="C77" s="10">
        <v>43922</v>
      </c>
      <c r="D77" s="11" t="s">
        <v>22</v>
      </c>
      <c r="E77" s="11">
        <v>8</v>
      </c>
      <c r="F77" s="11">
        <f t="shared" si="9"/>
        <v>1</v>
      </c>
      <c r="G77" s="30">
        <v>12217</v>
      </c>
      <c r="H77" s="30">
        <v>15207</v>
      </c>
      <c r="I77" s="30">
        <v>706</v>
      </c>
      <c r="J77" s="30">
        <v>775</v>
      </c>
      <c r="K77" s="11" t="str">
        <f t="shared" si="10"/>
        <v>Colorado-43951</v>
      </c>
      <c r="L77" s="30">
        <f>_xlfn.IFNA(VLOOKUP(K77,'labor statisitcs'!N:Q,4,FALSE),L76)</f>
        <v>4598343</v>
      </c>
      <c r="M77" s="30">
        <f>VLOOKUP(D77,'State Area'!A:B,2,FALSE)</f>
        <v>104094</v>
      </c>
      <c r="N77" s="39">
        <f t="shared" si="7"/>
        <v>44.174909216669548</v>
      </c>
      <c r="O77" s="11">
        <f>_xlfn.IFNA(VLOOKUP(K77,State_Vac_Alo_Admin!B:E,3,FALSE),0)</f>
        <v>0</v>
      </c>
      <c r="P77" s="35">
        <f>_xlfn.IFNA(VLOOKUP(K77,State_Vac_Alo_Admin!B:F,5,FALSE),0)</f>
        <v>0</v>
      </c>
      <c r="Q77" s="30">
        <f>VLOOKUP(D77,'2020_VoteCount'!A:K,11,FALSE)</f>
        <v>1364607</v>
      </c>
      <c r="R77" s="30">
        <f>VLOOKUP(D77,'2020_VoteCount'!A:L,12,FALSE)</f>
        <v>1804352</v>
      </c>
      <c r="S77" s="11">
        <f>_xlfn.IFNA(VLOOKUP(K77,'labor statisitcs'!N:P,2,FALSE),S76)</f>
        <v>57</v>
      </c>
      <c r="T77" s="11">
        <f>_xlfn.IFNA(VLOOKUP(K77,'labor statisitcs'!N:P,3,FALSE),T76)</f>
        <v>12.1</v>
      </c>
      <c r="U77" s="30">
        <f>_xlfn.IFNA(VLOOKUP(K77,'labor statisitcs'!N:S,5,FALSE),U76)</f>
        <v>2621363</v>
      </c>
      <c r="V77" s="30">
        <f>_xlfn.IFNA(VLOOKUP(K77,'labor statisitcs'!N:S,6,FALSE),V76)</f>
        <v>361769</v>
      </c>
      <c r="W77" s="30">
        <f>_xlfn.IFNA(VLOOKUP(K77,'Housing Summary'!F:J,5,FALSE),W76)</f>
        <v>18250</v>
      </c>
      <c r="X77" s="30">
        <f>_xlfn.IFNA(VLOOKUP(K77,'Housing Summary'!F:G,2,FALSE),X76)</f>
        <v>499806</v>
      </c>
      <c r="Y77">
        <f t="shared" si="11"/>
        <v>15.353356633030637</v>
      </c>
      <c r="Z77">
        <f t="shared" si="12"/>
        <v>16.853897153822583</v>
      </c>
    </row>
    <row r="78" spans="1:26" hidden="1">
      <c r="A78" s="9">
        <v>43982</v>
      </c>
      <c r="B78" s="9">
        <f t="shared" si="6"/>
        <v>43982</v>
      </c>
      <c r="C78" s="10">
        <v>43952</v>
      </c>
      <c r="D78" s="11" t="s">
        <v>22</v>
      </c>
      <c r="E78" s="11">
        <v>8</v>
      </c>
      <c r="F78" s="11">
        <f t="shared" si="9"/>
        <v>2</v>
      </c>
      <c r="G78" s="30">
        <v>11157</v>
      </c>
      <c r="H78" s="30">
        <v>26364</v>
      </c>
      <c r="I78" s="30">
        <v>670</v>
      </c>
      <c r="J78" s="30">
        <v>1445</v>
      </c>
      <c r="K78" s="11" t="str">
        <f t="shared" si="10"/>
        <v>Colorado-43982</v>
      </c>
      <c r="L78" s="30">
        <f>_xlfn.IFNA(VLOOKUP(K78,'labor statisitcs'!N:Q,4,FALSE),L77)</f>
        <v>4602402</v>
      </c>
      <c r="M78" s="30">
        <f>VLOOKUP(D78,'State Area'!A:B,2,FALSE)</f>
        <v>104094</v>
      </c>
      <c r="N78" s="39">
        <f t="shared" si="7"/>
        <v>44.213902818606257</v>
      </c>
      <c r="O78" s="11">
        <f>_xlfn.IFNA(VLOOKUP(K78,State_Vac_Alo_Admin!B:E,3,FALSE),0)</f>
        <v>0</v>
      </c>
      <c r="P78" s="35">
        <f>_xlfn.IFNA(VLOOKUP(K78,State_Vac_Alo_Admin!B:F,5,FALSE),0)</f>
        <v>0</v>
      </c>
      <c r="Q78" s="30">
        <f>VLOOKUP(D78,'2020_VoteCount'!A:K,11,FALSE)</f>
        <v>1364607</v>
      </c>
      <c r="R78" s="30">
        <f>VLOOKUP(D78,'2020_VoteCount'!A:L,12,FALSE)</f>
        <v>1804352</v>
      </c>
      <c r="S78" s="11">
        <f>_xlfn.IFNA(VLOOKUP(K78,'labor statisitcs'!N:P,2,FALSE),S77)</f>
        <v>59.6</v>
      </c>
      <c r="T78" s="11">
        <f>_xlfn.IFNA(VLOOKUP(K78,'labor statisitcs'!N:P,3,FALSE),T77)</f>
        <v>11.6</v>
      </c>
      <c r="U78" s="30">
        <f>_xlfn.IFNA(VLOOKUP(K78,'labor statisitcs'!N:S,5,FALSE),U77)</f>
        <v>2744873</v>
      </c>
      <c r="V78" s="30">
        <f>_xlfn.IFNA(VLOOKUP(K78,'labor statisitcs'!N:S,6,FALSE),V77)</f>
        <v>360975</v>
      </c>
      <c r="W78" s="30">
        <f>_xlfn.IFNA(VLOOKUP(K78,'Housing Summary'!F:J,5,FALSE),W77)</f>
        <v>20210</v>
      </c>
      <c r="X78" s="30">
        <f>_xlfn.IFNA(VLOOKUP(K78,'Housing Summary'!F:G,2,FALSE),X77)</f>
        <v>500000</v>
      </c>
      <c r="Y78">
        <f t="shared" si="11"/>
        <v>14.557615784105778</v>
      </c>
      <c r="Z78">
        <f t="shared" si="12"/>
        <v>31.396648967213206</v>
      </c>
    </row>
    <row r="79" spans="1:26" hidden="1">
      <c r="A79" s="9">
        <v>44012</v>
      </c>
      <c r="B79" s="9">
        <f t="shared" ref="B79:B142" si="13">EOMONTH(A79,0)</f>
        <v>44012</v>
      </c>
      <c r="C79" s="10">
        <v>43983</v>
      </c>
      <c r="D79" s="11" t="s">
        <v>22</v>
      </c>
      <c r="E79" s="11">
        <v>8</v>
      </c>
      <c r="F79" s="11">
        <f t="shared" si="9"/>
        <v>3</v>
      </c>
      <c r="G79" s="30">
        <v>6334</v>
      </c>
      <c r="H79" s="30">
        <v>32698</v>
      </c>
      <c r="I79" s="30">
        <v>245</v>
      </c>
      <c r="J79" s="30">
        <v>1690</v>
      </c>
      <c r="K79" s="11" t="str">
        <f t="shared" si="10"/>
        <v>Colorado-44012</v>
      </c>
      <c r="L79" s="30">
        <f>_xlfn.IFNA(VLOOKUP(K79,'labor statisitcs'!N:Q,4,FALSE),L78)</f>
        <v>4606805</v>
      </c>
      <c r="M79" s="30">
        <f>VLOOKUP(D79,'State Area'!A:B,2,FALSE)</f>
        <v>104094</v>
      </c>
      <c r="N79" s="39">
        <f t="shared" ref="N79:N142" si="14">L79/M79</f>
        <v>44.256201125905434</v>
      </c>
      <c r="O79" s="11">
        <f>_xlfn.IFNA(VLOOKUP(K79,State_Vac_Alo_Admin!B:E,3,FALSE),0)</f>
        <v>0</v>
      </c>
      <c r="P79" s="35">
        <f>_xlfn.IFNA(VLOOKUP(K79,State_Vac_Alo_Admin!B:F,5,FALSE),0)</f>
        <v>0</v>
      </c>
      <c r="Q79" s="30">
        <f>VLOOKUP(D79,'2020_VoteCount'!A:K,11,FALSE)</f>
        <v>1364607</v>
      </c>
      <c r="R79" s="30">
        <f>VLOOKUP(D79,'2020_VoteCount'!A:L,12,FALSE)</f>
        <v>1804352</v>
      </c>
      <c r="S79" s="11">
        <f>_xlfn.IFNA(VLOOKUP(K79,'labor statisitcs'!N:P,2,FALSE),S78)</f>
        <v>60.7</v>
      </c>
      <c r="T79" s="11">
        <f>_xlfn.IFNA(VLOOKUP(K79,'labor statisitcs'!N:P,3,FALSE),T78)</f>
        <v>11.3</v>
      </c>
      <c r="U79" s="30">
        <f>_xlfn.IFNA(VLOOKUP(K79,'labor statisitcs'!N:S,5,FALSE),U78)</f>
        <v>2796909</v>
      </c>
      <c r="V79" s="30">
        <f>_xlfn.IFNA(VLOOKUP(K79,'labor statisitcs'!N:S,6,FALSE),V78)</f>
        <v>357802</v>
      </c>
      <c r="W79" s="30">
        <f>_xlfn.IFNA(VLOOKUP(K79,'Housing Summary'!F:J,5,FALSE),W78)</f>
        <v>21313</v>
      </c>
      <c r="X79" s="30">
        <f>_xlfn.IFNA(VLOOKUP(K79,'Housing Summary'!F:G,2,FALSE),X78)</f>
        <v>517450</v>
      </c>
      <c r="Y79">
        <f t="shared" si="11"/>
        <v>5.3182194601247508</v>
      </c>
      <c r="Z79">
        <f t="shared" si="12"/>
        <v>36.684860765758479</v>
      </c>
    </row>
    <row r="80" spans="1:26" hidden="1">
      <c r="A80" s="9">
        <v>44043</v>
      </c>
      <c r="B80" s="9">
        <f t="shared" si="13"/>
        <v>44043</v>
      </c>
      <c r="C80" s="10">
        <v>44013</v>
      </c>
      <c r="D80" s="11" t="s">
        <v>22</v>
      </c>
      <c r="E80" s="11">
        <v>8</v>
      </c>
      <c r="F80" s="11">
        <f t="shared" si="9"/>
        <v>4</v>
      </c>
      <c r="G80" s="30">
        <v>14250</v>
      </c>
      <c r="H80" s="30">
        <v>46948</v>
      </c>
      <c r="I80" s="30">
        <v>151</v>
      </c>
      <c r="J80" s="30">
        <v>1841</v>
      </c>
      <c r="K80" s="11" t="str">
        <f t="shared" si="10"/>
        <v>Colorado-44043</v>
      </c>
      <c r="L80" s="30">
        <f>_xlfn.IFNA(VLOOKUP(K80,'labor statisitcs'!N:Q,4,FALSE),L79)</f>
        <v>4611317</v>
      </c>
      <c r="M80" s="30">
        <f>VLOOKUP(D80,'State Area'!A:B,2,FALSE)</f>
        <v>104094</v>
      </c>
      <c r="N80" s="39">
        <f t="shared" si="14"/>
        <v>44.299546563682824</v>
      </c>
      <c r="O80" s="11">
        <f>_xlfn.IFNA(VLOOKUP(K80,State_Vac_Alo_Admin!B:E,3,FALSE),0)</f>
        <v>0</v>
      </c>
      <c r="P80" s="35">
        <f>_xlfn.IFNA(VLOOKUP(K80,State_Vac_Alo_Admin!B:F,5,FALSE),0)</f>
        <v>0</v>
      </c>
      <c r="Q80" s="30">
        <f>VLOOKUP(D80,'2020_VoteCount'!A:K,11,FALSE)</f>
        <v>1364607</v>
      </c>
      <c r="R80" s="30">
        <f>VLOOKUP(D80,'2020_VoteCount'!A:L,12,FALSE)</f>
        <v>1804352</v>
      </c>
      <c r="S80" s="11">
        <f>_xlfn.IFNA(VLOOKUP(K80,'labor statisitcs'!N:P,2,FALSE),S79)</f>
        <v>61.7</v>
      </c>
      <c r="T80" s="11">
        <f>_xlfn.IFNA(VLOOKUP(K80,'labor statisitcs'!N:P,3,FALSE),T79)</f>
        <v>7.4</v>
      </c>
      <c r="U80" s="30">
        <f>_xlfn.IFNA(VLOOKUP(K80,'labor statisitcs'!N:S,5,FALSE),U79)</f>
        <v>2844310</v>
      </c>
      <c r="V80" s="30">
        <f>_xlfn.IFNA(VLOOKUP(K80,'labor statisitcs'!N:S,6,FALSE),V79)</f>
        <v>226291</v>
      </c>
      <c r="W80" s="30">
        <f>_xlfn.IFNA(VLOOKUP(K80,'Housing Summary'!F:J,5,FALSE),W79)</f>
        <v>20458</v>
      </c>
      <c r="X80" s="30">
        <f>_xlfn.IFNA(VLOOKUP(K80,'Housing Summary'!F:G,2,FALSE),X79)</f>
        <v>524950</v>
      </c>
      <c r="Y80">
        <f t="shared" si="11"/>
        <v>3.2745525844352055</v>
      </c>
      <c r="Z80">
        <f t="shared" si="12"/>
        <v>39.923518595663673</v>
      </c>
    </row>
    <row r="81" spans="1:26" hidden="1">
      <c r="A81" s="9">
        <v>44074</v>
      </c>
      <c r="B81" s="9">
        <f t="shared" si="13"/>
        <v>44074</v>
      </c>
      <c r="C81" s="10">
        <v>44044</v>
      </c>
      <c r="D81" s="11" t="s">
        <v>22</v>
      </c>
      <c r="E81" s="11">
        <v>8</v>
      </c>
      <c r="F81" s="11">
        <f t="shared" si="9"/>
        <v>5</v>
      </c>
      <c r="G81" s="30">
        <v>10849</v>
      </c>
      <c r="H81" s="30">
        <v>57797</v>
      </c>
      <c r="I81" s="30">
        <v>111</v>
      </c>
      <c r="J81" s="30">
        <v>1952</v>
      </c>
      <c r="K81" s="11" t="str">
        <f t="shared" si="10"/>
        <v>Colorado-44074</v>
      </c>
      <c r="L81" s="30">
        <f>_xlfn.IFNA(VLOOKUP(K81,'labor statisitcs'!N:Q,4,FALSE),L80)</f>
        <v>4616798</v>
      </c>
      <c r="M81" s="30">
        <f>VLOOKUP(D81,'State Area'!A:B,2,FALSE)</f>
        <v>104094</v>
      </c>
      <c r="N81" s="39">
        <f t="shared" si="14"/>
        <v>44.352200895344595</v>
      </c>
      <c r="O81" s="11">
        <f>_xlfn.IFNA(VLOOKUP(K81,State_Vac_Alo_Admin!B:E,3,FALSE),0)</f>
        <v>0</v>
      </c>
      <c r="P81" s="35">
        <f>_xlfn.IFNA(VLOOKUP(K81,State_Vac_Alo_Admin!B:F,5,FALSE),0)</f>
        <v>0</v>
      </c>
      <c r="Q81" s="30">
        <f>VLOOKUP(D81,'2020_VoteCount'!A:K,11,FALSE)</f>
        <v>1364607</v>
      </c>
      <c r="R81" s="30">
        <f>VLOOKUP(D81,'2020_VoteCount'!A:L,12,FALSE)</f>
        <v>1804352</v>
      </c>
      <c r="S81" s="11">
        <f>_xlfn.IFNA(VLOOKUP(K81,'labor statisitcs'!N:P,2,FALSE),S80)</f>
        <v>62.5</v>
      </c>
      <c r="T81" s="11">
        <f>_xlfn.IFNA(VLOOKUP(K81,'labor statisitcs'!N:P,3,FALSE),T80)</f>
        <v>7.1</v>
      </c>
      <c r="U81" s="30">
        <f>_xlfn.IFNA(VLOOKUP(K81,'labor statisitcs'!N:S,5,FALSE),U80)</f>
        <v>2884052</v>
      </c>
      <c r="V81" s="30">
        <f>_xlfn.IFNA(VLOOKUP(K81,'labor statisitcs'!N:S,6,FALSE),V80)</f>
        <v>221791</v>
      </c>
      <c r="W81" s="30">
        <f>_xlfn.IFNA(VLOOKUP(K81,'Housing Summary'!F:J,5,FALSE),W80)</f>
        <v>19044</v>
      </c>
      <c r="X81" s="30">
        <f>_xlfn.IFNA(VLOOKUP(K81,'Housing Summary'!F:G,2,FALSE),X80)</f>
        <v>524900</v>
      </c>
      <c r="Y81">
        <f t="shared" si="11"/>
        <v>2.404263734302432</v>
      </c>
      <c r="Z81">
        <f t="shared" si="12"/>
        <v>42.280385669895026</v>
      </c>
    </row>
    <row r="82" spans="1:26" hidden="1">
      <c r="A82" s="9">
        <v>44104</v>
      </c>
      <c r="B82" s="9">
        <f t="shared" si="13"/>
        <v>44104</v>
      </c>
      <c r="C82" s="10">
        <v>44075</v>
      </c>
      <c r="D82" s="11" t="s">
        <v>22</v>
      </c>
      <c r="E82" s="11">
        <v>8</v>
      </c>
      <c r="F82" s="11">
        <f t="shared" si="9"/>
        <v>6</v>
      </c>
      <c r="G82" s="30">
        <v>13293</v>
      </c>
      <c r="H82" s="30">
        <v>71090</v>
      </c>
      <c r="I82" s="30">
        <v>109</v>
      </c>
      <c r="J82" s="30">
        <v>2061</v>
      </c>
      <c r="K82" s="11" t="str">
        <f t="shared" si="10"/>
        <v>Colorado-44104</v>
      </c>
      <c r="L82" s="30">
        <f>_xlfn.IFNA(VLOOKUP(K82,'labor statisitcs'!N:Q,4,FALSE),L81)</f>
        <v>4622504</v>
      </c>
      <c r="M82" s="30">
        <f>VLOOKUP(D82,'State Area'!A:B,2,FALSE)</f>
        <v>104094</v>
      </c>
      <c r="N82" s="39">
        <f t="shared" si="14"/>
        <v>44.407016734874247</v>
      </c>
      <c r="O82" s="11">
        <f>_xlfn.IFNA(VLOOKUP(K82,State_Vac_Alo_Admin!B:E,3,FALSE),0)</f>
        <v>0</v>
      </c>
      <c r="P82" s="35">
        <f>_xlfn.IFNA(VLOOKUP(K82,State_Vac_Alo_Admin!B:F,5,FALSE),0)</f>
        <v>0</v>
      </c>
      <c r="Q82" s="30">
        <f>VLOOKUP(D82,'2020_VoteCount'!A:K,11,FALSE)</f>
        <v>1364607</v>
      </c>
      <c r="R82" s="30">
        <f>VLOOKUP(D82,'2020_VoteCount'!A:L,12,FALSE)</f>
        <v>1804352</v>
      </c>
      <c r="S82" s="11">
        <f>_xlfn.IFNA(VLOOKUP(K82,'labor statisitcs'!N:P,2,FALSE),S81)</f>
        <v>63</v>
      </c>
      <c r="T82" s="11">
        <f>_xlfn.IFNA(VLOOKUP(K82,'labor statisitcs'!N:P,3,FALSE),T81)</f>
        <v>7</v>
      </c>
      <c r="U82" s="30">
        <f>_xlfn.IFNA(VLOOKUP(K82,'labor statisitcs'!N:S,5,FALSE),U81)</f>
        <v>2914426</v>
      </c>
      <c r="V82" s="30">
        <f>_xlfn.IFNA(VLOOKUP(K82,'labor statisitcs'!N:S,6,FALSE),V81)</f>
        <v>218916</v>
      </c>
      <c r="W82" s="30">
        <f>_xlfn.IFNA(VLOOKUP(K82,'Housing Summary'!F:J,5,FALSE),W81)</f>
        <v>17550</v>
      </c>
      <c r="X82" s="30">
        <f>_xlfn.IFNA(VLOOKUP(K82,'Housing Summary'!F:G,2,FALSE),X81)</f>
        <v>510000</v>
      </c>
      <c r="Y82">
        <f t="shared" si="11"/>
        <v>2.3580293278275151</v>
      </c>
      <c r="Z82">
        <f t="shared" si="12"/>
        <v>44.586224262867049</v>
      </c>
    </row>
    <row r="83" spans="1:26" hidden="1">
      <c r="A83" s="9">
        <v>44135</v>
      </c>
      <c r="B83" s="9">
        <f t="shared" si="13"/>
        <v>44135</v>
      </c>
      <c r="C83" s="10">
        <v>44105</v>
      </c>
      <c r="D83" s="11" t="s">
        <v>22</v>
      </c>
      <c r="E83" s="11">
        <v>8</v>
      </c>
      <c r="F83" s="11">
        <f t="shared" si="9"/>
        <v>7</v>
      </c>
      <c r="G83" s="30">
        <v>36754</v>
      </c>
      <c r="H83" s="30">
        <v>107844</v>
      </c>
      <c r="I83" s="30">
        <v>248</v>
      </c>
      <c r="J83" s="30">
        <v>2309</v>
      </c>
      <c r="K83" s="11" t="str">
        <f t="shared" si="10"/>
        <v>Colorado-44135</v>
      </c>
      <c r="L83" s="30">
        <f>_xlfn.IFNA(VLOOKUP(K83,'labor statisitcs'!N:Q,4,FALSE),L82)</f>
        <v>4627942</v>
      </c>
      <c r="M83" s="30">
        <f>VLOOKUP(D83,'State Area'!A:B,2,FALSE)</f>
        <v>104094</v>
      </c>
      <c r="N83" s="39">
        <f t="shared" si="14"/>
        <v>44.459257978365706</v>
      </c>
      <c r="O83" s="11">
        <f>_xlfn.IFNA(VLOOKUP(K83,State_Vac_Alo_Admin!B:E,3,FALSE),0)</f>
        <v>0</v>
      </c>
      <c r="P83" s="35">
        <f>_xlfn.IFNA(VLOOKUP(K83,State_Vac_Alo_Admin!B:F,5,FALSE),0)</f>
        <v>0</v>
      </c>
      <c r="Q83" s="30">
        <f>VLOOKUP(D83,'2020_VoteCount'!A:K,11,FALSE)</f>
        <v>1364607</v>
      </c>
      <c r="R83" s="30">
        <f>VLOOKUP(D83,'2020_VoteCount'!A:L,12,FALSE)</f>
        <v>1804352</v>
      </c>
      <c r="S83" s="11">
        <f>_xlfn.IFNA(VLOOKUP(K83,'labor statisitcs'!N:P,2,FALSE),S82)</f>
        <v>63.4</v>
      </c>
      <c r="T83" s="11">
        <f>_xlfn.IFNA(VLOOKUP(K83,'labor statisitcs'!N:P,3,FALSE),T82)</f>
        <v>6.9</v>
      </c>
      <c r="U83" s="30">
        <f>_xlfn.IFNA(VLOOKUP(K83,'labor statisitcs'!N:S,5,FALSE),U82)</f>
        <v>2935611</v>
      </c>
      <c r="V83" s="30">
        <f>_xlfn.IFNA(VLOOKUP(K83,'labor statisitcs'!N:S,6,FALSE),V82)</f>
        <v>217880</v>
      </c>
      <c r="W83" s="30">
        <f>_xlfn.IFNA(VLOOKUP(K83,'Housing Summary'!F:J,5,FALSE),W82)</f>
        <v>15689</v>
      </c>
      <c r="X83" s="30">
        <f>_xlfn.IFNA(VLOOKUP(K83,'Housing Summary'!F:G,2,FALSE),X82)</f>
        <v>510000</v>
      </c>
      <c r="Y83">
        <f t="shared" si="11"/>
        <v>5.3587534156651051</v>
      </c>
      <c r="Z83">
        <f t="shared" si="12"/>
        <v>49.892587245043266</v>
      </c>
    </row>
    <row r="84" spans="1:26" hidden="1">
      <c r="A84" s="9">
        <v>44165</v>
      </c>
      <c r="B84" s="9">
        <f t="shared" si="13"/>
        <v>44165</v>
      </c>
      <c r="C84" s="10">
        <v>44136</v>
      </c>
      <c r="D84" s="11" t="s">
        <v>22</v>
      </c>
      <c r="E84" s="11">
        <v>8</v>
      </c>
      <c r="F84" s="11">
        <f t="shared" si="9"/>
        <v>8</v>
      </c>
      <c r="G84" s="30">
        <v>126658</v>
      </c>
      <c r="H84" s="30">
        <v>234502</v>
      </c>
      <c r="I84" s="30">
        <v>751</v>
      </c>
      <c r="J84" s="30">
        <v>3060</v>
      </c>
      <c r="K84" s="11" t="str">
        <f t="shared" si="10"/>
        <v>Colorado-44165</v>
      </c>
      <c r="L84" s="30">
        <f>_xlfn.IFNA(VLOOKUP(K84,'labor statisitcs'!N:Q,4,FALSE),L83)</f>
        <v>4633108</v>
      </c>
      <c r="M84" s="30">
        <f>VLOOKUP(D84,'State Area'!A:B,2,FALSE)</f>
        <v>104094</v>
      </c>
      <c r="N84" s="39">
        <f t="shared" si="14"/>
        <v>44.50888619901243</v>
      </c>
      <c r="O84" s="11">
        <f>_xlfn.IFNA(VLOOKUP(K84,State_Vac_Alo_Admin!B:E,3,FALSE),0)</f>
        <v>0</v>
      </c>
      <c r="P84" s="35">
        <f>_xlfn.IFNA(VLOOKUP(K84,State_Vac_Alo_Admin!B:F,5,FALSE),0)</f>
        <v>0</v>
      </c>
      <c r="Q84" s="30">
        <f>VLOOKUP(D84,'2020_VoteCount'!A:K,11,FALSE)</f>
        <v>1364607</v>
      </c>
      <c r="R84" s="30">
        <f>VLOOKUP(D84,'2020_VoteCount'!A:L,12,FALSE)</f>
        <v>1804352</v>
      </c>
      <c r="S84" s="11">
        <f>_xlfn.IFNA(VLOOKUP(K84,'labor statisitcs'!N:P,2,FALSE),S83)</f>
        <v>63.6</v>
      </c>
      <c r="T84" s="11">
        <f>_xlfn.IFNA(VLOOKUP(K84,'labor statisitcs'!N:P,3,FALSE),T83)</f>
        <v>6.9</v>
      </c>
      <c r="U84" s="30">
        <f>_xlfn.IFNA(VLOOKUP(K84,'labor statisitcs'!N:S,5,FALSE),U83)</f>
        <v>2947931</v>
      </c>
      <c r="V84" s="30">
        <f>_xlfn.IFNA(VLOOKUP(K84,'labor statisitcs'!N:S,6,FALSE),V83)</f>
        <v>218580</v>
      </c>
      <c r="W84" s="30">
        <f>_xlfn.IFNA(VLOOKUP(K84,'Housing Summary'!F:J,5,FALSE),W83)</f>
        <v>13175</v>
      </c>
      <c r="X84" s="30">
        <f>_xlfn.IFNA(VLOOKUP(K84,'Housing Summary'!F:G,2,FALSE),X83)</f>
        <v>512786</v>
      </c>
      <c r="Y84">
        <f t="shared" si="11"/>
        <v>16.209421407832497</v>
      </c>
      <c r="Z84">
        <f t="shared" si="12"/>
        <v>66.046377507280212</v>
      </c>
    </row>
    <row r="85" spans="1:26" hidden="1">
      <c r="A85" s="9">
        <v>44196</v>
      </c>
      <c r="B85" s="9">
        <f t="shared" si="13"/>
        <v>44196</v>
      </c>
      <c r="C85" s="10">
        <v>44166</v>
      </c>
      <c r="D85" s="11" t="s">
        <v>22</v>
      </c>
      <c r="E85" s="11">
        <v>8</v>
      </c>
      <c r="F85" s="11">
        <f t="shared" si="9"/>
        <v>9</v>
      </c>
      <c r="G85" s="30">
        <v>101077</v>
      </c>
      <c r="H85" s="30">
        <v>335579</v>
      </c>
      <c r="I85" s="30">
        <v>1819</v>
      </c>
      <c r="J85" s="30">
        <v>4879</v>
      </c>
      <c r="K85" s="11" t="str">
        <f t="shared" si="10"/>
        <v>Colorado-44196</v>
      </c>
      <c r="L85" s="30">
        <f>_xlfn.IFNA(VLOOKUP(K85,'labor statisitcs'!N:Q,4,FALSE),L84)</f>
        <v>4638089</v>
      </c>
      <c r="M85" s="30">
        <f>VLOOKUP(D85,'State Area'!A:B,2,FALSE)</f>
        <v>104094</v>
      </c>
      <c r="N85" s="39">
        <f t="shared" si="14"/>
        <v>44.556737179856668</v>
      </c>
      <c r="O85" s="11">
        <f>_xlfn.IFNA(VLOOKUP(K85,State_Vac_Alo_Admin!B:E,3,FALSE),0)</f>
        <v>502900</v>
      </c>
      <c r="P85" s="35">
        <f>_xlfn.IFNA(VLOOKUP(K85,State_Vac_Alo_Admin!B:F,5,FALSE),0)</f>
        <v>0</v>
      </c>
      <c r="Q85" s="30">
        <f>VLOOKUP(D85,'2020_VoteCount'!A:K,11,FALSE)</f>
        <v>1364607</v>
      </c>
      <c r="R85" s="30">
        <f>VLOOKUP(D85,'2020_VoteCount'!A:L,12,FALSE)</f>
        <v>1804352</v>
      </c>
      <c r="S85" s="11">
        <f>_xlfn.IFNA(VLOOKUP(K85,'labor statisitcs'!N:P,2,FALSE),S84)</f>
        <v>63.8</v>
      </c>
      <c r="T85" s="11">
        <f>_xlfn.IFNA(VLOOKUP(K85,'labor statisitcs'!N:P,3,FALSE),T84)</f>
        <v>6.9</v>
      </c>
      <c r="U85" s="30">
        <f>_xlfn.IFNA(VLOOKUP(K85,'labor statisitcs'!N:S,5,FALSE),U84)</f>
        <v>2957291</v>
      </c>
      <c r="V85" s="30">
        <f>_xlfn.IFNA(VLOOKUP(K85,'labor statisitcs'!N:S,6,FALSE),V84)</f>
        <v>219269</v>
      </c>
      <c r="W85" s="30">
        <f>_xlfn.IFNA(VLOOKUP(K85,'Housing Summary'!F:J,5,FALSE),W84)</f>
        <v>11099</v>
      </c>
      <c r="X85" s="30">
        <f>_xlfn.IFNA(VLOOKUP(K85,'Housing Summary'!F:G,2,FALSE),X84)</f>
        <v>513595.5</v>
      </c>
      <c r="Y85">
        <f t="shared" si="11"/>
        <v>39.2187385796176</v>
      </c>
      <c r="Z85">
        <f t="shared" si="12"/>
        <v>105.19418665747898</v>
      </c>
    </row>
    <row r="86" spans="1:26" hidden="1">
      <c r="A86" s="9">
        <v>44227</v>
      </c>
      <c r="B86" s="9">
        <f t="shared" si="13"/>
        <v>44227</v>
      </c>
      <c r="C86" s="10">
        <v>44197</v>
      </c>
      <c r="D86" s="11" t="s">
        <v>22</v>
      </c>
      <c r="E86" s="11">
        <v>8</v>
      </c>
      <c r="F86" s="11">
        <f t="shared" si="9"/>
        <v>10</v>
      </c>
      <c r="G86" s="30">
        <v>61559</v>
      </c>
      <c r="H86" s="30">
        <v>397138</v>
      </c>
      <c r="I86" s="30">
        <v>832</v>
      </c>
      <c r="J86" s="30">
        <v>5711</v>
      </c>
      <c r="K86" s="11" t="str">
        <f t="shared" si="10"/>
        <v>Colorado-44227</v>
      </c>
      <c r="L86" s="30">
        <f>_xlfn.IFNA(VLOOKUP(K86,'labor statisitcs'!N:Q,4,FALSE),L85)</f>
        <v>4642794</v>
      </c>
      <c r="M86" s="30">
        <f>VLOOKUP(D86,'State Area'!A:B,2,FALSE)</f>
        <v>104094</v>
      </c>
      <c r="N86" s="39">
        <f t="shared" si="14"/>
        <v>44.601936711049625</v>
      </c>
      <c r="O86" s="11">
        <f>_xlfn.IFNA(VLOOKUP(K86,State_Vac_Alo_Admin!B:E,3,FALSE),0)</f>
        <v>543600</v>
      </c>
      <c r="P86" s="35">
        <f>_xlfn.IFNA(VLOOKUP(K86,State_Vac_Alo_Admin!B:F,5,FALSE),0)</f>
        <v>482998.89999999997</v>
      </c>
      <c r="Q86" s="30">
        <f>VLOOKUP(D86,'2020_VoteCount'!A:K,11,FALSE)</f>
        <v>1364607</v>
      </c>
      <c r="R86" s="30">
        <f>VLOOKUP(D86,'2020_VoteCount'!A:L,12,FALSE)</f>
        <v>1804352</v>
      </c>
      <c r="S86" s="11">
        <f>_xlfn.IFNA(VLOOKUP(K86,'labor statisitcs'!N:P,2,FALSE),S85)</f>
        <v>64</v>
      </c>
      <c r="T86" s="11">
        <f>_xlfn.IFNA(VLOOKUP(K86,'labor statisitcs'!N:P,3,FALSE),T85)</f>
        <v>6.6</v>
      </c>
      <c r="U86" s="30">
        <f>_xlfn.IFNA(VLOOKUP(K86,'labor statisitcs'!N:S,5,FALSE),U85)</f>
        <v>2972204</v>
      </c>
      <c r="V86" s="30">
        <f>_xlfn.IFNA(VLOOKUP(K86,'labor statisitcs'!N:S,6,FALSE),V85)</f>
        <v>211191</v>
      </c>
      <c r="W86" s="30">
        <f>_xlfn.IFNA(VLOOKUP(K86,'Housing Summary'!F:J,5,FALSE),W85)</f>
        <v>9285</v>
      </c>
      <c r="X86" s="30">
        <f>_xlfn.IFNA(VLOOKUP(K86,'Housing Summary'!F:G,2,FALSE),X85)</f>
        <v>535000</v>
      </c>
      <c r="Y86">
        <f t="shared" si="11"/>
        <v>17.920243715314527</v>
      </c>
      <c r="Z86">
        <f t="shared" si="12"/>
        <v>123.00782675259768</v>
      </c>
    </row>
    <row r="87" spans="1:26" hidden="1">
      <c r="A87" s="9">
        <v>44255</v>
      </c>
      <c r="B87" s="9">
        <f t="shared" si="13"/>
        <v>44255</v>
      </c>
      <c r="C87" s="10">
        <v>44228</v>
      </c>
      <c r="D87" s="11" t="s">
        <v>22</v>
      </c>
      <c r="E87" s="11">
        <v>8</v>
      </c>
      <c r="F87" s="11">
        <f t="shared" si="9"/>
        <v>11</v>
      </c>
      <c r="G87" s="30">
        <v>33832</v>
      </c>
      <c r="H87" s="30">
        <v>430970</v>
      </c>
      <c r="I87" s="30">
        <v>334</v>
      </c>
      <c r="J87" s="30">
        <v>6045</v>
      </c>
      <c r="K87" s="11" t="str">
        <f t="shared" si="10"/>
        <v>Colorado-44255</v>
      </c>
      <c r="L87" s="30">
        <f>_xlfn.IFNA(VLOOKUP(K87,'labor statisitcs'!N:Q,4,FALSE),L86)</f>
        <v>4647075</v>
      </c>
      <c r="M87" s="30">
        <f>VLOOKUP(D87,'State Area'!A:B,2,FALSE)</f>
        <v>104094</v>
      </c>
      <c r="N87" s="39">
        <f t="shared" si="14"/>
        <v>44.643063000749322</v>
      </c>
      <c r="O87" s="11">
        <f>_xlfn.IFNA(VLOOKUP(K87,State_Vac_Alo_Admin!B:E,3,FALSE),0)</f>
        <v>726630</v>
      </c>
      <c r="P87" s="35">
        <f>_xlfn.IFNA(VLOOKUP(K87,State_Vac_Alo_Admin!B:F,5,FALSE),0)</f>
        <v>681991.54999999993</v>
      </c>
      <c r="Q87" s="30">
        <f>VLOOKUP(D87,'2020_VoteCount'!A:K,11,FALSE)</f>
        <v>1364607</v>
      </c>
      <c r="R87" s="30">
        <f>VLOOKUP(D87,'2020_VoteCount'!A:L,12,FALSE)</f>
        <v>1804352</v>
      </c>
      <c r="S87" s="11">
        <f>_xlfn.IFNA(VLOOKUP(K87,'labor statisitcs'!N:P,2,FALSE),S86)</f>
        <v>64.099999999999994</v>
      </c>
      <c r="T87" s="11">
        <f>_xlfn.IFNA(VLOOKUP(K87,'labor statisitcs'!N:P,3,FALSE),T86)</f>
        <v>6.4</v>
      </c>
      <c r="U87" s="30">
        <f>_xlfn.IFNA(VLOOKUP(K87,'labor statisitcs'!N:S,5,FALSE),U86)</f>
        <v>2978091</v>
      </c>
      <c r="V87" s="30">
        <f>_xlfn.IFNA(VLOOKUP(K87,'labor statisitcs'!N:S,6,FALSE),V86)</f>
        <v>204661</v>
      </c>
      <c r="W87" s="30">
        <f>_xlfn.IFNA(VLOOKUP(K87,'Housing Summary'!F:J,5,FALSE),W86)</f>
        <v>8449</v>
      </c>
      <c r="X87" s="30">
        <f>_xlfn.IFNA(VLOOKUP(K87,'Housing Summary'!F:G,2,FALSE),X86)</f>
        <v>552915.5</v>
      </c>
      <c r="Y87">
        <f t="shared" si="11"/>
        <v>7.1873167530113031</v>
      </c>
      <c r="Z87">
        <f t="shared" si="12"/>
        <v>130.08182566453092</v>
      </c>
    </row>
    <row r="88" spans="1:26" hidden="1">
      <c r="A88" s="9">
        <v>44286</v>
      </c>
      <c r="B88" s="9">
        <f t="shared" si="13"/>
        <v>44286</v>
      </c>
      <c r="C88" s="10">
        <v>44256</v>
      </c>
      <c r="D88" s="11" t="s">
        <v>22</v>
      </c>
      <c r="E88" s="11">
        <v>8</v>
      </c>
      <c r="F88" s="11">
        <f t="shared" si="9"/>
        <v>12</v>
      </c>
      <c r="G88" s="30">
        <v>33812</v>
      </c>
      <c r="H88" s="30">
        <v>464782</v>
      </c>
      <c r="I88" s="30">
        <v>130</v>
      </c>
      <c r="J88" s="30">
        <v>6175</v>
      </c>
      <c r="K88" s="11" t="str">
        <f t="shared" si="10"/>
        <v>Colorado-44286</v>
      </c>
      <c r="L88" s="30">
        <f>_xlfn.IFNA(VLOOKUP(K88,'labor statisitcs'!N:Q,4,FALSE),L87)</f>
        <v>4651709</v>
      </c>
      <c r="M88" s="30">
        <f>VLOOKUP(D88,'State Area'!A:B,2,FALSE)</f>
        <v>104094</v>
      </c>
      <c r="N88" s="39">
        <f t="shared" si="14"/>
        <v>44.687580456126192</v>
      </c>
      <c r="O88" s="11">
        <f>_xlfn.IFNA(VLOOKUP(K88,State_Vac_Alo_Admin!B:E,3,FALSE),0)</f>
        <v>1377560</v>
      </c>
      <c r="P88" s="35">
        <f>_xlfn.IFNA(VLOOKUP(K88,State_Vac_Alo_Admin!B:F,5,FALSE),0)</f>
        <v>1120020.3499999999</v>
      </c>
      <c r="Q88" s="30">
        <f>VLOOKUP(D88,'2020_VoteCount'!A:K,11,FALSE)</f>
        <v>1364607</v>
      </c>
      <c r="R88" s="30">
        <f>VLOOKUP(D88,'2020_VoteCount'!A:L,12,FALSE)</f>
        <v>1804352</v>
      </c>
      <c r="S88" s="11">
        <f>_xlfn.IFNA(VLOOKUP(K88,'labor statisitcs'!N:P,2,FALSE),S87)</f>
        <v>64.099999999999994</v>
      </c>
      <c r="T88" s="11">
        <f>_xlfn.IFNA(VLOOKUP(K88,'labor statisitcs'!N:P,3,FALSE),T87)</f>
        <v>6.4</v>
      </c>
      <c r="U88" s="30">
        <f>_xlfn.IFNA(VLOOKUP(K88,'labor statisitcs'!N:S,5,FALSE),U87)</f>
        <v>2983155</v>
      </c>
      <c r="V88" s="30">
        <f>_xlfn.IFNA(VLOOKUP(K88,'labor statisitcs'!N:S,6,FALSE),V87)</f>
        <v>205377</v>
      </c>
      <c r="W88" s="30">
        <f>_xlfn.IFNA(VLOOKUP(K88,'Housing Summary'!F:J,5,FALSE),W87)</f>
        <v>8354</v>
      </c>
      <c r="X88" s="30">
        <f>_xlfn.IFNA(VLOOKUP(K88,'Housing Summary'!F:G,2,FALSE),X87)</f>
        <v>567250</v>
      </c>
      <c r="Y88">
        <f t="shared" si="11"/>
        <v>2.7946718077162607</v>
      </c>
      <c r="Z88">
        <f t="shared" si="12"/>
        <v>132.7469108665224</v>
      </c>
    </row>
    <row r="89" spans="1:26">
      <c r="A89" s="9">
        <v>44313</v>
      </c>
      <c r="B89" s="9">
        <f t="shared" si="13"/>
        <v>44316</v>
      </c>
      <c r="C89" s="10">
        <v>44287</v>
      </c>
      <c r="D89" s="11" t="s">
        <v>22</v>
      </c>
      <c r="E89" s="11">
        <v>8</v>
      </c>
      <c r="F89" s="11">
        <f t="shared" si="9"/>
        <v>13</v>
      </c>
      <c r="G89" s="30">
        <v>43326</v>
      </c>
      <c r="H89" s="30">
        <v>508108</v>
      </c>
      <c r="I89" s="30">
        <v>227</v>
      </c>
      <c r="J89" s="30">
        <v>6402</v>
      </c>
      <c r="K89" s="11" t="str">
        <f t="shared" si="10"/>
        <v>Colorado-44316</v>
      </c>
      <c r="L89" s="30">
        <f>_xlfn.IFNA(VLOOKUP(K89,'labor statisitcs'!N:Q,4,FALSE),L88)</f>
        <v>4651709</v>
      </c>
      <c r="M89" s="30">
        <f>VLOOKUP(D89,'State Area'!A:B,2,FALSE)</f>
        <v>104094</v>
      </c>
      <c r="N89" s="39">
        <f t="shared" si="14"/>
        <v>44.687580456126192</v>
      </c>
      <c r="O89" s="11">
        <f>_xlfn.IFNA(VLOOKUP(K89,State_Vac_Alo_Admin!B:E,3,FALSE),0)</f>
        <v>1190160</v>
      </c>
      <c r="P89" s="35">
        <f>_xlfn.IFNA(VLOOKUP(K89,State_Vac_Alo_Admin!B:F,5,FALSE),0)</f>
        <v>1403843</v>
      </c>
      <c r="Q89" s="30">
        <f>VLOOKUP(D89,'2020_VoteCount'!A:K,11,FALSE)</f>
        <v>1364607</v>
      </c>
      <c r="R89" s="30">
        <f>VLOOKUP(D89,'2020_VoteCount'!A:L,12,FALSE)</f>
        <v>1804352</v>
      </c>
      <c r="S89" s="11">
        <f>_xlfn.IFNA(VLOOKUP(K89,'labor statisitcs'!N:P,2,FALSE),S88)</f>
        <v>64.099999999999994</v>
      </c>
      <c r="T89" s="11">
        <f>_xlfn.IFNA(VLOOKUP(K89,'labor statisitcs'!N:P,3,FALSE),T88)</f>
        <v>6.4</v>
      </c>
      <c r="U89" s="30">
        <f>_xlfn.IFNA(VLOOKUP(K89,'labor statisitcs'!N:S,5,FALSE),U88)</f>
        <v>2983155</v>
      </c>
      <c r="V89" s="30">
        <f>_xlfn.IFNA(VLOOKUP(K89,'labor statisitcs'!N:S,6,FALSE),V88)</f>
        <v>205377</v>
      </c>
      <c r="W89" s="30">
        <f>_xlfn.IFNA(VLOOKUP(K89,'Housing Summary'!F:J,5,FALSE),W88)</f>
        <v>8354</v>
      </c>
      <c r="X89" s="30">
        <f>_xlfn.IFNA(VLOOKUP(K89,'Housing Summary'!F:G,2,FALSE),X88)</f>
        <v>567250</v>
      </c>
      <c r="Y89">
        <f t="shared" si="11"/>
        <v>4.8799269257814704</v>
      </c>
      <c r="Z89">
        <f t="shared" si="12"/>
        <v>137.62683779230386</v>
      </c>
    </row>
    <row r="90" spans="1:26" hidden="1">
      <c r="A90" s="9">
        <v>43921</v>
      </c>
      <c r="B90" s="9">
        <f t="shared" si="13"/>
        <v>43921</v>
      </c>
      <c r="C90" s="10">
        <v>43891</v>
      </c>
      <c r="D90" s="11" t="s">
        <v>38</v>
      </c>
      <c r="E90" s="11">
        <v>9</v>
      </c>
      <c r="F90" s="11">
        <f t="shared" si="9"/>
        <v>0</v>
      </c>
      <c r="G90" s="30">
        <v>3128</v>
      </c>
      <c r="H90" s="30">
        <v>3128</v>
      </c>
      <c r="I90" s="30">
        <v>69</v>
      </c>
      <c r="J90" s="30">
        <v>69</v>
      </c>
      <c r="K90" s="11" t="str">
        <f t="shared" si="10"/>
        <v>Connecticut-43921</v>
      </c>
      <c r="L90" s="30">
        <f>_xlfn.IFNA(VLOOKUP(K90,'labor statisitcs'!N:Q,4,FALSE),L89)</f>
        <v>2885051</v>
      </c>
      <c r="M90" s="30">
        <f>VLOOKUP(D90,'State Area'!A:B,2,FALSE)</f>
        <v>5543</v>
      </c>
      <c r="N90" s="39">
        <f t="shared" si="14"/>
        <v>520.48547717842325</v>
      </c>
      <c r="O90" s="11">
        <f>_xlfn.IFNA(VLOOKUP(K90,State_Vac_Alo_Admin!B:E,3,FALSE),0)</f>
        <v>0</v>
      </c>
      <c r="P90" s="35">
        <f>_xlfn.IFNA(VLOOKUP(K90,State_Vac_Alo_Admin!B:F,5,FALSE),0)</f>
        <v>0</v>
      </c>
      <c r="Q90" s="30">
        <f>VLOOKUP(D90,'2020_VoteCount'!A:K,11,FALSE)</f>
        <v>715291</v>
      </c>
      <c r="R90" s="30">
        <f>VLOOKUP(D90,'2020_VoteCount'!A:L,12,FALSE)</f>
        <v>1080680</v>
      </c>
      <c r="S90" s="11">
        <f>_xlfn.IFNA(VLOOKUP(K90,'labor statisitcs'!N:P,2,FALSE),S89)</f>
        <v>63.9</v>
      </c>
      <c r="T90" s="11">
        <f>_xlfn.IFNA(VLOOKUP(K90,'labor statisitcs'!N:P,3,FALSE),T89)</f>
        <v>3.8</v>
      </c>
      <c r="U90" s="30">
        <f>_xlfn.IFNA(VLOOKUP(K90,'labor statisitcs'!N:S,5,FALSE),U89)</f>
        <v>1842200</v>
      </c>
      <c r="V90" s="30">
        <f>_xlfn.IFNA(VLOOKUP(K90,'labor statisitcs'!N:S,6,FALSE),V89)</f>
        <v>73444</v>
      </c>
      <c r="W90" s="30">
        <f>_xlfn.IFNA(VLOOKUP(K90,'Housing Summary'!F:J,5,FALSE),W89)</f>
        <v>17040</v>
      </c>
      <c r="X90" s="30">
        <f>_xlfn.IFNA(VLOOKUP(K90,'Housing Summary'!F:G,2,FALSE),X89)</f>
        <v>375000</v>
      </c>
      <c r="Y90">
        <f t="shared" si="11"/>
        <v>2.3916388306480543</v>
      </c>
      <c r="Z90">
        <f t="shared" si="12"/>
        <v>2.3916388306480543</v>
      </c>
    </row>
    <row r="91" spans="1:26" hidden="1">
      <c r="A91" s="9">
        <v>43951</v>
      </c>
      <c r="B91" s="9">
        <f t="shared" si="13"/>
        <v>43951</v>
      </c>
      <c r="C91" s="10">
        <v>43922</v>
      </c>
      <c r="D91" s="11" t="s">
        <v>38</v>
      </c>
      <c r="E91" s="11">
        <v>9</v>
      </c>
      <c r="F91" s="11">
        <f t="shared" si="9"/>
        <v>1</v>
      </c>
      <c r="G91" s="30">
        <v>24572</v>
      </c>
      <c r="H91" s="30">
        <v>27700</v>
      </c>
      <c r="I91" s="30">
        <v>2188</v>
      </c>
      <c r="J91" s="30">
        <v>2257</v>
      </c>
      <c r="K91" s="11" t="str">
        <f t="shared" si="10"/>
        <v>Connecticut-43951</v>
      </c>
      <c r="L91" s="30">
        <f>_xlfn.IFNA(VLOOKUP(K91,'labor statisitcs'!N:Q,4,FALSE),L90)</f>
        <v>2884884</v>
      </c>
      <c r="M91" s="30">
        <f>VLOOKUP(D91,'State Area'!A:B,2,FALSE)</f>
        <v>5543</v>
      </c>
      <c r="N91" s="39">
        <f t="shared" si="14"/>
        <v>520.45534908894103</v>
      </c>
      <c r="O91" s="11">
        <f>_xlfn.IFNA(VLOOKUP(K91,State_Vac_Alo_Admin!B:E,3,FALSE),0)</f>
        <v>0</v>
      </c>
      <c r="P91" s="35">
        <f>_xlfn.IFNA(VLOOKUP(K91,State_Vac_Alo_Admin!B:F,5,FALSE),0)</f>
        <v>0</v>
      </c>
      <c r="Q91" s="30">
        <f>VLOOKUP(D91,'2020_VoteCount'!A:K,11,FALSE)</f>
        <v>715291</v>
      </c>
      <c r="R91" s="30">
        <f>VLOOKUP(D91,'2020_VoteCount'!A:L,12,FALSE)</f>
        <v>1080680</v>
      </c>
      <c r="S91" s="11">
        <f>_xlfn.IFNA(VLOOKUP(K91,'labor statisitcs'!N:P,2,FALSE),S90)</f>
        <v>57.9</v>
      </c>
      <c r="T91" s="11">
        <f>_xlfn.IFNA(VLOOKUP(K91,'labor statisitcs'!N:P,3,FALSE),T90)</f>
        <v>8.6</v>
      </c>
      <c r="U91" s="30">
        <f>_xlfn.IFNA(VLOOKUP(K91,'labor statisitcs'!N:S,5,FALSE),U90)</f>
        <v>1669743</v>
      </c>
      <c r="V91" s="30">
        <f>_xlfn.IFNA(VLOOKUP(K91,'labor statisitcs'!N:S,6,FALSE),V90)</f>
        <v>156868</v>
      </c>
      <c r="W91" s="30">
        <f>_xlfn.IFNA(VLOOKUP(K91,'Housing Summary'!F:J,5,FALSE),W90)</f>
        <v>15948</v>
      </c>
      <c r="X91" s="30">
        <f>_xlfn.IFNA(VLOOKUP(K91,'Housing Summary'!F:G,2,FALSE),X90)</f>
        <v>379000</v>
      </c>
      <c r="Y91">
        <f t="shared" si="11"/>
        <v>75.843604110251917</v>
      </c>
      <c r="Z91">
        <f t="shared" si="12"/>
        <v>78.235381387951819</v>
      </c>
    </row>
    <row r="92" spans="1:26" hidden="1">
      <c r="A92" s="9">
        <v>43982</v>
      </c>
      <c r="B92" s="9">
        <f t="shared" si="13"/>
        <v>43982</v>
      </c>
      <c r="C92" s="10">
        <v>43952</v>
      </c>
      <c r="D92" s="11" t="s">
        <v>38</v>
      </c>
      <c r="E92" s="11">
        <v>9</v>
      </c>
      <c r="F92" s="11">
        <f t="shared" si="9"/>
        <v>2</v>
      </c>
      <c r="G92" s="30">
        <v>14501</v>
      </c>
      <c r="H92" s="30">
        <v>42201</v>
      </c>
      <c r="I92" s="30">
        <v>1687</v>
      </c>
      <c r="J92" s="30">
        <v>3944</v>
      </c>
      <c r="K92" s="11" t="str">
        <f t="shared" si="10"/>
        <v>Connecticut-43982</v>
      </c>
      <c r="L92" s="30">
        <f>_xlfn.IFNA(VLOOKUP(K92,'labor statisitcs'!N:Q,4,FALSE),L91)</f>
        <v>2883940</v>
      </c>
      <c r="M92" s="30">
        <f>VLOOKUP(D92,'State Area'!A:B,2,FALSE)</f>
        <v>5543</v>
      </c>
      <c r="N92" s="39">
        <f t="shared" si="14"/>
        <v>520.28504419989179</v>
      </c>
      <c r="O92" s="11">
        <f>_xlfn.IFNA(VLOOKUP(K92,State_Vac_Alo_Admin!B:E,3,FALSE),0)</f>
        <v>0</v>
      </c>
      <c r="P92" s="35">
        <f>_xlfn.IFNA(VLOOKUP(K92,State_Vac_Alo_Admin!B:F,5,FALSE),0)</f>
        <v>0</v>
      </c>
      <c r="Q92" s="30">
        <f>VLOOKUP(D92,'2020_VoteCount'!A:K,11,FALSE)</f>
        <v>715291</v>
      </c>
      <c r="R92" s="30">
        <f>VLOOKUP(D92,'2020_VoteCount'!A:L,12,FALSE)</f>
        <v>1080680</v>
      </c>
      <c r="S92" s="11">
        <f>_xlfn.IFNA(VLOOKUP(K92,'labor statisitcs'!N:P,2,FALSE),S91)</f>
        <v>57.9</v>
      </c>
      <c r="T92" s="11">
        <f>_xlfn.IFNA(VLOOKUP(K92,'labor statisitcs'!N:P,3,FALSE),T91)</f>
        <v>11.4</v>
      </c>
      <c r="U92" s="30">
        <f>_xlfn.IFNA(VLOOKUP(K92,'labor statisitcs'!N:S,5,FALSE),U91)</f>
        <v>1671130</v>
      </c>
      <c r="V92" s="30">
        <f>_xlfn.IFNA(VLOOKUP(K92,'labor statisitcs'!N:S,6,FALSE),V91)</f>
        <v>215410</v>
      </c>
      <c r="W92" s="30">
        <f>_xlfn.IFNA(VLOOKUP(K92,'Housing Summary'!F:J,5,FALSE),W91)</f>
        <v>15618</v>
      </c>
      <c r="X92" s="30">
        <f>_xlfn.IFNA(VLOOKUP(K92,'Housing Summary'!F:G,2,FALSE),X91)</f>
        <v>387900</v>
      </c>
      <c r="Y92">
        <f t="shared" si="11"/>
        <v>58.496362615033597</v>
      </c>
      <c r="Z92">
        <f t="shared" si="12"/>
        <v>136.75735278819948</v>
      </c>
    </row>
    <row r="93" spans="1:26" hidden="1">
      <c r="A93" s="9">
        <v>44012</v>
      </c>
      <c r="B93" s="9">
        <f t="shared" si="13"/>
        <v>44012</v>
      </c>
      <c r="C93" s="10">
        <v>43983</v>
      </c>
      <c r="D93" s="11" t="s">
        <v>38</v>
      </c>
      <c r="E93" s="11">
        <v>9</v>
      </c>
      <c r="F93" s="11">
        <f t="shared" si="9"/>
        <v>3</v>
      </c>
      <c r="G93" s="30">
        <v>4313</v>
      </c>
      <c r="H93" s="30">
        <v>46514</v>
      </c>
      <c r="I93" s="30">
        <v>378</v>
      </c>
      <c r="J93" s="30">
        <v>4322</v>
      </c>
      <c r="K93" s="11" t="str">
        <f t="shared" si="10"/>
        <v>Connecticut-44012</v>
      </c>
      <c r="L93" s="30">
        <f>_xlfn.IFNA(VLOOKUP(K93,'labor statisitcs'!N:Q,4,FALSE),L92)</f>
        <v>2883299</v>
      </c>
      <c r="M93" s="30">
        <f>VLOOKUP(D93,'State Area'!A:B,2,FALSE)</f>
        <v>5543</v>
      </c>
      <c r="N93" s="39">
        <f t="shared" si="14"/>
        <v>520.169402850442</v>
      </c>
      <c r="O93" s="11">
        <f>_xlfn.IFNA(VLOOKUP(K93,State_Vac_Alo_Admin!B:E,3,FALSE),0)</f>
        <v>0</v>
      </c>
      <c r="P93" s="35">
        <f>_xlfn.IFNA(VLOOKUP(K93,State_Vac_Alo_Admin!B:F,5,FALSE),0)</f>
        <v>0</v>
      </c>
      <c r="Q93" s="30">
        <f>VLOOKUP(D93,'2020_VoteCount'!A:K,11,FALSE)</f>
        <v>715291</v>
      </c>
      <c r="R93" s="30">
        <f>VLOOKUP(D93,'2020_VoteCount'!A:L,12,FALSE)</f>
        <v>1080680</v>
      </c>
      <c r="S93" s="11">
        <f>_xlfn.IFNA(VLOOKUP(K93,'labor statisitcs'!N:P,2,FALSE),S92)</f>
        <v>58.1</v>
      </c>
      <c r="T93" s="11">
        <f>_xlfn.IFNA(VLOOKUP(K93,'labor statisitcs'!N:P,3,FALSE),T92)</f>
        <v>11.4</v>
      </c>
      <c r="U93" s="30">
        <f>_xlfn.IFNA(VLOOKUP(K93,'labor statisitcs'!N:S,5,FALSE),U92)</f>
        <v>1675483</v>
      </c>
      <c r="V93" s="30">
        <f>_xlfn.IFNA(VLOOKUP(K93,'labor statisitcs'!N:S,6,FALSE),V92)</f>
        <v>215183</v>
      </c>
      <c r="W93" s="30">
        <f>_xlfn.IFNA(VLOOKUP(K93,'Housing Summary'!F:J,5,FALSE),W92)</f>
        <v>17162</v>
      </c>
      <c r="X93" s="30">
        <f>_xlfn.IFNA(VLOOKUP(K93,'Housing Summary'!F:G,2,FALSE),X92)</f>
        <v>397950</v>
      </c>
      <c r="Y93">
        <f t="shared" si="11"/>
        <v>13.10998269690379</v>
      </c>
      <c r="Z93">
        <f t="shared" si="12"/>
        <v>149.89773866671476</v>
      </c>
    </row>
    <row r="94" spans="1:26" hidden="1">
      <c r="A94" s="9">
        <v>44043</v>
      </c>
      <c r="B94" s="9">
        <f t="shared" si="13"/>
        <v>44043</v>
      </c>
      <c r="C94" s="10">
        <v>44013</v>
      </c>
      <c r="D94" s="11" t="s">
        <v>38</v>
      </c>
      <c r="E94" s="11">
        <v>9</v>
      </c>
      <c r="F94" s="11">
        <f t="shared" si="9"/>
        <v>4</v>
      </c>
      <c r="G94" s="30">
        <v>3296</v>
      </c>
      <c r="H94" s="30">
        <v>49810</v>
      </c>
      <c r="I94" s="30">
        <v>110</v>
      </c>
      <c r="J94" s="30">
        <v>4432</v>
      </c>
      <c r="K94" s="11" t="str">
        <f t="shared" si="10"/>
        <v>Connecticut-44043</v>
      </c>
      <c r="L94" s="30">
        <f>_xlfn.IFNA(VLOOKUP(K94,'labor statisitcs'!N:Q,4,FALSE),L93)</f>
        <v>2882679</v>
      </c>
      <c r="M94" s="30">
        <f>VLOOKUP(D94,'State Area'!A:B,2,FALSE)</f>
        <v>5543</v>
      </c>
      <c r="N94" s="39">
        <f t="shared" si="14"/>
        <v>520.05755006314268</v>
      </c>
      <c r="O94" s="11">
        <f>_xlfn.IFNA(VLOOKUP(K94,State_Vac_Alo_Admin!B:E,3,FALSE),0)</f>
        <v>0</v>
      </c>
      <c r="P94" s="35">
        <f>_xlfn.IFNA(VLOOKUP(K94,State_Vac_Alo_Admin!B:F,5,FALSE),0)</f>
        <v>0</v>
      </c>
      <c r="Q94" s="30">
        <f>VLOOKUP(D94,'2020_VoteCount'!A:K,11,FALSE)</f>
        <v>715291</v>
      </c>
      <c r="R94" s="30">
        <f>VLOOKUP(D94,'2020_VoteCount'!A:L,12,FALSE)</f>
        <v>1080680</v>
      </c>
      <c r="S94" s="11">
        <f>_xlfn.IFNA(VLOOKUP(K94,'labor statisitcs'!N:P,2,FALSE),S93)</f>
        <v>58.3</v>
      </c>
      <c r="T94" s="11">
        <f>_xlfn.IFNA(VLOOKUP(K94,'labor statisitcs'!N:P,3,FALSE),T93)</f>
        <v>11.3</v>
      </c>
      <c r="U94" s="30">
        <f>_xlfn.IFNA(VLOOKUP(K94,'labor statisitcs'!N:S,5,FALSE),U93)</f>
        <v>1681865</v>
      </c>
      <c r="V94" s="30">
        <f>_xlfn.IFNA(VLOOKUP(K94,'labor statisitcs'!N:S,6,FALSE),V93)</f>
        <v>213886</v>
      </c>
      <c r="W94" s="30">
        <f>_xlfn.IFNA(VLOOKUP(K94,'Housing Summary'!F:J,5,FALSE),W93)</f>
        <v>17214</v>
      </c>
      <c r="X94" s="30">
        <f>_xlfn.IFNA(VLOOKUP(K94,'Housing Summary'!F:G,2,FALSE),X93)</f>
        <v>398450</v>
      </c>
      <c r="Y94">
        <f t="shared" si="11"/>
        <v>3.8158948672398143</v>
      </c>
      <c r="Z94">
        <f t="shared" si="12"/>
        <v>153.74587319642598</v>
      </c>
    </row>
    <row r="95" spans="1:26" hidden="1">
      <c r="A95" s="9">
        <v>44074</v>
      </c>
      <c r="B95" s="9">
        <f t="shared" si="13"/>
        <v>44074</v>
      </c>
      <c r="C95" s="10">
        <v>44044</v>
      </c>
      <c r="D95" s="11" t="s">
        <v>38</v>
      </c>
      <c r="E95" s="11">
        <v>9</v>
      </c>
      <c r="F95" s="11">
        <f t="shared" si="9"/>
        <v>5</v>
      </c>
      <c r="G95" s="30">
        <v>3069</v>
      </c>
      <c r="H95" s="30">
        <v>52879</v>
      </c>
      <c r="I95" s="30">
        <v>33</v>
      </c>
      <c r="J95" s="30">
        <v>4465</v>
      </c>
      <c r="K95" s="11" t="str">
        <f t="shared" si="10"/>
        <v>Connecticut-44074</v>
      </c>
      <c r="L95" s="30">
        <f>_xlfn.IFNA(VLOOKUP(K95,'labor statisitcs'!N:Q,4,FALSE),L94)</f>
        <v>2882475</v>
      </c>
      <c r="M95" s="30">
        <f>VLOOKUP(D95,'State Area'!A:B,2,FALSE)</f>
        <v>5543</v>
      </c>
      <c r="N95" s="39">
        <f t="shared" si="14"/>
        <v>520.02074688796677</v>
      </c>
      <c r="O95" s="11">
        <f>_xlfn.IFNA(VLOOKUP(K95,State_Vac_Alo_Admin!B:E,3,FALSE),0)</f>
        <v>0</v>
      </c>
      <c r="P95" s="35">
        <f>_xlfn.IFNA(VLOOKUP(K95,State_Vac_Alo_Admin!B:F,5,FALSE),0)</f>
        <v>0</v>
      </c>
      <c r="Q95" s="30">
        <f>VLOOKUP(D95,'2020_VoteCount'!A:K,11,FALSE)</f>
        <v>715291</v>
      </c>
      <c r="R95" s="30">
        <f>VLOOKUP(D95,'2020_VoteCount'!A:L,12,FALSE)</f>
        <v>1080680</v>
      </c>
      <c r="S95" s="11">
        <f>_xlfn.IFNA(VLOOKUP(K95,'labor statisitcs'!N:P,2,FALSE),S94)</f>
        <v>58.6</v>
      </c>
      <c r="T95" s="11">
        <f>_xlfn.IFNA(VLOOKUP(K95,'labor statisitcs'!N:P,3,FALSE),T94)</f>
        <v>8.4</v>
      </c>
      <c r="U95" s="30">
        <f>_xlfn.IFNA(VLOOKUP(K95,'labor statisitcs'!N:S,5,FALSE),U94)</f>
        <v>1687722</v>
      </c>
      <c r="V95" s="30">
        <f>_xlfn.IFNA(VLOOKUP(K95,'labor statisitcs'!N:S,6,FALSE),V94)</f>
        <v>154168</v>
      </c>
      <c r="W95" s="30">
        <f>_xlfn.IFNA(VLOOKUP(K95,'Housing Summary'!F:J,5,FALSE),W94)</f>
        <v>16531</v>
      </c>
      <c r="X95" s="30">
        <f>_xlfn.IFNA(VLOOKUP(K95,'Housing Summary'!F:G,2,FALSE),X94)</f>
        <v>389900</v>
      </c>
      <c r="Y95">
        <f t="shared" si="11"/>
        <v>1.1448494783129082</v>
      </c>
      <c r="Z95">
        <f t="shared" si="12"/>
        <v>154.90160365657985</v>
      </c>
    </row>
    <row r="96" spans="1:26" hidden="1">
      <c r="A96" s="9">
        <v>44104</v>
      </c>
      <c r="B96" s="9">
        <f t="shared" si="13"/>
        <v>44104</v>
      </c>
      <c r="C96" s="10">
        <v>44075</v>
      </c>
      <c r="D96" s="11" t="s">
        <v>38</v>
      </c>
      <c r="E96" s="11">
        <v>9</v>
      </c>
      <c r="F96" s="11">
        <f t="shared" si="9"/>
        <v>6</v>
      </c>
      <c r="G96" s="30">
        <v>4671</v>
      </c>
      <c r="H96" s="30">
        <v>57550</v>
      </c>
      <c r="I96" s="30">
        <v>43</v>
      </c>
      <c r="J96" s="30">
        <v>4508</v>
      </c>
      <c r="K96" s="11" t="str">
        <f t="shared" si="10"/>
        <v>Connecticut-44104</v>
      </c>
      <c r="L96" s="30">
        <f>_xlfn.IFNA(VLOOKUP(K96,'labor statisitcs'!N:Q,4,FALSE),L95)</f>
        <v>2882419</v>
      </c>
      <c r="M96" s="30">
        <f>VLOOKUP(D96,'State Area'!A:B,2,FALSE)</f>
        <v>5543</v>
      </c>
      <c r="N96" s="39">
        <f t="shared" si="14"/>
        <v>520.01064405556554</v>
      </c>
      <c r="O96" s="11">
        <f>_xlfn.IFNA(VLOOKUP(K96,State_Vac_Alo_Admin!B:E,3,FALSE),0)</f>
        <v>0</v>
      </c>
      <c r="P96" s="35">
        <f>_xlfn.IFNA(VLOOKUP(K96,State_Vac_Alo_Admin!B:F,5,FALSE),0)</f>
        <v>0</v>
      </c>
      <c r="Q96" s="30">
        <f>VLOOKUP(D96,'2020_VoteCount'!A:K,11,FALSE)</f>
        <v>715291</v>
      </c>
      <c r="R96" s="30">
        <f>VLOOKUP(D96,'2020_VoteCount'!A:L,12,FALSE)</f>
        <v>1080680</v>
      </c>
      <c r="S96" s="11">
        <f>_xlfn.IFNA(VLOOKUP(K96,'labor statisitcs'!N:P,2,FALSE),S95)</f>
        <v>58.7</v>
      </c>
      <c r="T96" s="11">
        <f>_xlfn.IFNA(VLOOKUP(K96,'labor statisitcs'!N:P,3,FALSE),T95)</f>
        <v>8.3000000000000007</v>
      </c>
      <c r="U96" s="30">
        <f>_xlfn.IFNA(VLOOKUP(K96,'labor statisitcs'!N:S,5,FALSE),U95)</f>
        <v>1691446</v>
      </c>
      <c r="V96" s="30">
        <f>_xlfn.IFNA(VLOOKUP(K96,'labor statisitcs'!N:S,6,FALSE),V95)</f>
        <v>152627</v>
      </c>
      <c r="W96" s="30">
        <f>_xlfn.IFNA(VLOOKUP(K96,'Housing Summary'!F:J,5,FALSE),W95)</f>
        <v>16110</v>
      </c>
      <c r="X96" s="30">
        <f>_xlfn.IFNA(VLOOKUP(K96,'Housing Summary'!F:G,2,FALSE),X95)</f>
        <v>385900</v>
      </c>
      <c r="Y96">
        <f t="shared" si="11"/>
        <v>1.4918025450151418</v>
      </c>
      <c r="Z96">
        <f t="shared" si="12"/>
        <v>156.3964156494944</v>
      </c>
    </row>
    <row r="97" spans="1:26" hidden="1">
      <c r="A97" s="9">
        <v>44135</v>
      </c>
      <c r="B97" s="9">
        <f t="shared" si="13"/>
        <v>44135</v>
      </c>
      <c r="C97" s="10">
        <v>44105</v>
      </c>
      <c r="D97" s="11" t="s">
        <v>38</v>
      </c>
      <c r="E97" s="11">
        <v>9</v>
      </c>
      <c r="F97" s="11">
        <f t="shared" si="9"/>
        <v>7</v>
      </c>
      <c r="G97" s="30">
        <v>13657</v>
      </c>
      <c r="H97" s="30">
        <v>71207</v>
      </c>
      <c r="I97" s="30">
        <v>108</v>
      </c>
      <c r="J97" s="30">
        <v>4616</v>
      </c>
      <c r="K97" s="11" t="str">
        <f t="shared" si="10"/>
        <v>Connecticut-44135</v>
      </c>
      <c r="L97" s="30">
        <f>_xlfn.IFNA(VLOOKUP(K97,'labor statisitcs'!N:Q,4,FALSE),L96)</f>
        <v>2882202</v>
      </c>
      <c r="M97" s="30">
        <f>VLOOKUP(D97,'State Area'!A:B,2,FALSE)</f>
        <v>5543</v>
      </c>
      <c r="N97" s="39">
        <f t="shared" si="14"/>
        <v>519.97149558001081</v>
      </c>
      <c r="O97" s="11">
        <f>_xlfn.IFNA(VLOOKUP(K97,State_Vac_Alo_Admin!B:E,3,FALSE),0)</f>
        <v>0</v>
      </c>
      <c r="P97" s="35">
        <f>_xlfn.IFNA(VLOOKUP(K97,State_Vac_Alo_Admin!B:F,5,FALSE),0)</f>
        <v>0</v>
      </c>
      <c r="Q97" s="30">
        <f>VLOOKUP(D97,'2020_VoteCount'!A:K,11,FALSE)</f>
        <v>715291</v>
      </c>
      <c r="R97" s="30">
        <f>VLOOKUP(D97,'2020_VoteCount'!A:L,12,FALSE)</f>
        <v>1080680</v>
      </c>
      <c r="S97" s="11">
        <f>_xlfn.IFNA(VLOOKUP(K97,'labor statisitcs'!N:P,2,FALSE),S96)</f>
        <v>58.7</v>
      </c>
      <c r="T97" s="11">
        <f>_xlfn.IFNA(VLOOKUP(K97,'labor statisitcs'!N:P,3,FALSE),T96)</f>
        <v>8.1999999999999993</v>
      </c>
      <c r="U97" s="30">
        <f>_xlfn.IFNA(VLOOKUP(K97,'labor statisitcs'!N:S,5,FALSE),U96)</f>
        <v>1692736</v>
      </c>
      <c r="V97" s="30">
        <f>_xlfn.IFNA(VLOOKUP(K97,'labor statisitcs'!N:S,6,FALSE),V96)</f>
        <v>151737</v>
      </c>
      <c r="W97" s="30">
        <f>_xlfn.IFNA(VLOOKUP(K97,'Housing Summary'!F:J,5,FALSE),W96)</f>
        <v>15921</v>
      </c>
      <c r="X97" s="30">
        <f>_xlfn.IFNA(VLOOKUP(K97,'Housing Summary'!F:G,2,FALSE),X96)</f>
        <v>385000</v>
      </c>
      <c r="Y97">
        <f t="shared" si="11"/>
        <v>3.7471350030289341</v>
      </c>
      <c r="Z97">
        <f t="shared" si="12"/>
        <v>160.15532568501445</v>
      </c>
    </row>
    <row r="98" spans="1:26" hidden="1">
      <c r="A98" s="9">
        <v>44165</v>
      </c>
      <c r="B98" s="9">
        <f t="shared" si="13"/>
        <v>44165</v>
      </c>
      <c r="C98" s="10">
        <v>44136</v>
      </c>
      <c r="D98" s="11" t="s">
        <v>38</v>
      </c>
      <c r="E98" s="11">
        <v>9</v>
      </c>
      <c r="F98" s="11">
        <f t="shared" si="9"/>
        <v>8</v>
      </c>
      <c r="G98" s="30">
        <v>46088</v>
      </c>
      <c r="H98" s="30">
        <v>117295</v>
      </c>
      <c r="I98" s="30">
        <v>404</v>
      </c>
      <c r="J98" s="30">
        <v>5020</v>
      </c>
      <c r="K98" s="11" t="str">
        <f t="shared" si="10"/>
        <v>Connecticut-44165</v>
      </c>
      <c r="L98" s="30">
        <f>_xlfn.IFNA(VLOOKUP(K98,'labor statisitcs'!N:Q,4,FALSE),L97)</f>
        <v>2881741</v>
      </c>
      <c r="M98" s="30">
        <f>VLOOKUP(D98,'State Area'!A:B,2,FALSE)</f>
        <v>5543</v>
      </c>
      <c r="N98" s="39">
        <f t="shared" si="14"/>
        <v>519.88832762042216</v>
      </c>
      <c r="O98" s="11">
        <f>_xlfn.IFNA(VLOOKUP(K98,State_Vac_Alo_Admin!B:E,3,FALSE),0)</f>
        <v>0</v>
      </c>
      <c r="P98" s="35">
        <f>_xlfn.IFNA(VLOOKUP(K98,State_Vac_Alo_Admin!B:F,5,FALSE),0)</f>
        <v>0</v>
      </c>
      <c r="Q98" s="30">
        <f>VLOOKUP(D98,'2020_VoteCount'!A:K,11,FALSE)</f>
        <v>715291</v>
      </c>
      <c r="R98" s="30">
        <f>VLOOKUP(D98,'2020_VoteCount'!A:L,12,FALSE)</f>
        <v>1080680</v>
      </c>
      <c r="S98" s="11">
        <f>_xlfn.IFNA(VLOOKUP(K98,'labor statisitcs'!N:P,2,FALSE),S97)</f>
        <v>58.7</v>
      </c>
      <c r="T98" s="11">
        <f>_xlfn.IFNA(VLOOKUP(K98,'labor statisitcs'!N:P,3,FALSE),T97)</f>
        <v>8.1999999999999993</v>
      </c>
      <c r="U98" s="30">
        <f>_xlfn.IFNA(VLOOKUP(K98,'labor statisitcs'!N:S,5,FALSE),U97)</f>
        <v>1691777</v>
      </c>
      <c r="V98" s="30">
        <f>_xlfn.IFNA(VLOOKUP(K98,'labor statisitcs'!N:S,6,FALSE),V97)</f>
        <v>151751</v>
      </c>
      <c r="W98" s="30">
        <f>_xlfn.IFNA(VLOOKUP(K98,'Housing Summary'!F:J,5,FALSE),W97)</f>
        <v>14184</v>
      </c>
      <c r="X98" s="30">
        <f>_xlfn.IFNA(VLOOKUP(K98,'Housing Summary'!F:G,2,FALSE),X97)</f>
        <v>379950</v>
      </c>
      <c r="Y98">
        <f t="shared" si="11"/>
        <v>14.019302914453451</v>
      </c>
      <c r="Z98">
        <f t="shared" si="12"/>
        <v>174.20024908553546</v>
      </c>
    </row>
    <row r="99" spans="1:26" hidden="1">
      <c r="A99" s="9">
        <v>44196</v>
      </c>
      <c r="B99" s="9">
        <f t="shared" si="13"/>
        <v>44196</v>
      </c>
      <c r="C99" s="10">
        <v>44166</v>
      </c>
      <c r="D99" s="11" t="s">
        <v>38</v>
      </c>
      <c r="E99" s="11">
        <v>9</v>
      </c>
      <c r="F99" s="11">
        <f t="shared" si="9"/>
        <v>9</v>
      </c>
      <c r="G99" s="30">
        <v>68413</v>
      </c>
      <c r="H99" s="30">
        <v>185708</v>
      </c>
      <c r="I99" s="30">
        <v>975</v>
      </c>
      <c r="J99" s="30">
        <v>5995</v>
      </c>
      <c r="K99" s="11" t="str">
        <f t="shared" si="10"/>
        <v>Connecticut-44196</v>
      </c>
      <c r="L99" s="30">
        <f>_xlfn.IFNA(VLOOKUP(K99,'labor statisitcs'!N:Q,4,FALSE),L98)</f>
        <v>2881139</v>
      </c>
      <c r="M99" s="30">
        <f>VLOOKUP(D99,'State Area'!A:B,2,FALSE)</f>
        <v>5543</v>
      </c>
      <c r="N99" s="39">
        <f t="shared" si="14"/>
        <v>519.77972217210902</v>
      </c>
      <c r="O99" s="11">
        <f>_xlfn.IFNA(VLOOKUP(K99,State_Vac_Alo_Admin!B:E,3,FALSE),0)</f>
        <v>334200</v>
      </c>
      <c r="P99" s="35">
        <f>_xlfn.IFNA(VLOOKUP(K99,State_Vac_Alo_Admin!B:F,5,FALSE),0)</f>
        <v>0</v>
      </c>
      <c r="Q99" s="30">
        <f>VLOOKUP(D99,'2020_VoteCount'!A:K,11,FALSE)</f>
        <v>715291</v>
      </c>
      <c r="R99" s="30">
        <f>VLOOKUP(D99,'2020_VoteCount'!A:L,12,FALSE)</f>
        <v>1080680</v>
      </c>
      <c r="S99" s="11">
        <f>_xlfn.IFNA(VLOOKUP(K99,'labor statisitcs'!N:P,2,FALSE),S98)</f>
        <v>58.7</v>
      </c>
      <c r="T99" s="11">
        <f>_xlfn.IFNA(VLOOKUP(K99,'labor statisitcs'!N:P,3,FALSE),T98)</f>
        <v>8.1999999999999993</v>
      </c>
      <c r="U99" s="30">
        <f>_xlfn.IFNA(VLOOKUP(K99,'labor statisitcs'!N:S,5,FALSE),U98)</f>
        <v>1690960</v>
      </c>
      <c r="V99" s="30">
        <f>_xlfn.IFNA(VLOOKUP(K99,'labor statisitcs'!N:S,6,FALSE),V98)</f>
        <v>152007</v>
      </c>
      <c r="W99" s="30">
        <f>_xlfn.IFNA(VLOOKUP(K99,'Housing Summary'!F:J,5,FALSE),W98)</f>
        <v>11930</v>
      </c>
      <c r="X99" s="30">
        <f>_xlfn.IFNA(VLOOKUP(K99,'Housing Summary'!F:G,2,FALSE),X98)</f>
        <v>385000</v>
      </c>
      <c r="Y99">
        <f t="shared" si="11"/>
        <v>33.840783106958746</v>
      </c>
      <c r="Z99">
        <f t="shared" si="12"/>
        <v>208.07743048842838</v>
      </c>
    </row>
    <row r="100" spans="1:26" hidden="1">
      <c r="A100" s="9">
        <v>44227</v>
      </c>
      <c r="B100" s="9">
        <f t="shared" si="13"/>
        <v>44227</v>
      </c>
      <c r="C100" s="10">
        <v>44197</v>
      </c>
      <c r="D100" s="11" t="s">
        <v>38</v>
      </c>
      <c r="E100" s="11">
        <v>9</v>
      </c>
      <c r="F100" s="11">
        <f t="shared" si="9"/>
        <v>10</v>
      </c>
      <c r="G100" s="30">
        <v>64315</v>
      </c>
      <c r="H100" s="30">
        <v>250023</v>
      </c>
      <c r="I100" s="30">
        <v>1051</v>
      </c>
      <c r="J100" s="30">
        <v>7046</v>
      </c>
      <c r="K100" s="11" t="str">
        <f t="shared" si="10"/>
        <v>Connecticut-44227</v>
      </c>
      <c r="L100" s="30">
        <f>_xlfn.IFNA(VLOOKUP(K100,'labor statisitcs'!N:Q,4,FALSE),L99)</f>
        <v>2880415</v>
      </c>
      <c r="M100" s="30">
        <f>VLOOKUP(D100,'State Area'!A:B,2,FALSE)</f>
        <v>5543</v>
      </c>
      <c r="N100" s="39">
        <f t="shared" si="14"/>
        <v>519.6491069817788</v>
      </c>
      <c r="O100" s="11">
        <f>_xlfn.IFNA(VLOOKUP(K100,State_Vac_Alo_Admin!B:E,3,FALSE),0)</f>
        <v>362700</v>
      </c>
      <c r="P100" s="35">
        <f>_xlfn.IFNA(VLOOKUP(K100,State_Vac_Alo_Admin!B:F,5,FALSE),0)</f>
        <v>371315.7</v>
      </c>
      <c r="Q100" s="30">
        <f>VLOOKUP(D100,'2020_VoteCount'!A:K,11,FALSE)</f>
        <v>715291</v>
      </c>
      <c r="R100" s="30">
        <f>VLOOKUP(D100,'2020_VoteCount'!A:L,12,FALSE)</f>
        <v>1080680</v>
      </c>
      <c r="S100" s="11">
        <f>_xlfn.IFNA(VLOOKUP(K100,'labor statisitcs'!N:P,2,FALSE),S99)</f>
        <v>58.7</v>
      </c>
      <c r="T100" s="11">
        <f>_xlfn.IFNA(VLOOKUP(K100,'labor statisitcs'!N:P,3,FALSE),T99)</f>
        <v>8.1</v>
      </c>
      <c r="U100" s="30">
        <f>_xlfn.IFNA(VLOOKUP(K100,'labor statisitcs'!N:S,5,FALSE),U99)</f>
        <v>1690546</v>
      </c>
      <c r="V100" s="30">
        <f>_xlfn.IFNA(VLOOKUP(K100,'labor statisitcs'!N:S,6,FALSE),V99)</f>
        <v>149181</v>
      </c>
      <c r="W100" s="30">
        <f>_xlfn.IFNA(VLOOKUP(K100,'Housing Summary'!F:J,5,FALSE),W99)</f>
        <v>9735</v>
      </c>
      <c r="X100" s="30">
        <f>_xlfn.IFNA(VLOOKUP(K100,'Housing Summary'!F:G,2,FALSE),X99)</f>
        <v>399900</v>
      </c>
      <c r="Y100">
        <f t="shared" si="11"/>
        <v>36.48779776525258</v>
      </c>
      <c r="Z100">
        <f t="shared" si="12"/>
        <v>244.61752907133172</v>
      </c>
    </row>
    <row r="101" spans="1:26" hidden="1">
      <c r="A101" s="9">
        <v>44255</v>
      </c>
      <c r="B101" s="9">
        <f t="shared" si="13"/>
        <v>44255</v>
      </c>
      <c r="C101" s="10">
        <v>44228</v>
      </c>
      <c r="D101" s="11" t="s">
        <v>38</v>
      </c>
      <c r="E101" s="11">
        <v>9</v>
      </c>
      <c r="F101" s="11">
        <f t="shared" si="9"/>
        <v>11</v>
      </c>
      <c r="G101" s="30">
        <v>29923</v>
      </c>
      <c r="H101" s="30">
        <v>279946</v>
      </c>
      <c r="I101" s="30">
        <v>576</v>
      </c>
      <c r="J101" s="30">
        <v>7622</v>
      </c>
      <c r="K101" s="11" t="str">
        <f t="shared" si="10"/>
        <v>Connecticut-44255</v>
      </c>
      <c r="L101" s="30">
        <f>_xlfn.IFNA(VLOOKUP(K101,'labor statisitcs'!N:Q,4,FALSE),L100)</f>
        <v>2879316</v>
      </c>
      <c r="M101" s="30">
        <f>VLOOKUP(D101,'State Area'!A:B,2,FALSE)</f>
        <v>5543</v>
      </c>
      <c r="N101" s="39">
        <f t="shared" si="14"/>
        <v>519.45083889590478</v>
      </c>
      <c r="O101" s="11">
        <f>_xlfn.IFNA(VLOOKUP(K101,State_Vac_Alo_Admin!B:E,3,FALSE),0)</f>
        <v>482940</v>
      </c>
      <c r="P101" s="35">
        <f>_xlfn.IFNA(VLOOKUP(K101,State_Vac_Alo_Admin!B:F,5,FALSE),0)</f>
        <v>445081.25</v>
      </c>
      <c r="Q101" s="30">
        <f>VLOOKUP(D101,'2020_VoteCount'!A:K,11,FALSE)</f>
        <v>715291</v>
      </c>
      <c r="R101" s="30">
        <f>VLOOKUP(D101,'2020_VoteCount'!A:L,12,FALSE)</f>
        <v>1080680</v>
      </c>
      <c r="S101" s="11">
        <f>_xlfn.IFNA(VLOOKUP(K101,'labor statisitcs'!N:P,2,FALSE),S100)</f>
        <v>54.4</v>
      </c>
      <c r="T101" s="11">
        <f>_xlfn.IFNA(VLOOKUP(K101,'labor statisitcs'!N:P,3,FALSE),T100)</f>
        <v>8.5</v>
      </c>
      <c r="U101" s="30">
        <f>_xlfn.IFNA(VLOOKUP(K101,'labor statisitcs'!N:S,5,FALSE),U100)</f>
        <v>1566977</v>
      </c>
      <c r="V101" s="30">
        <f>_xlfn.IFNA(VLOOKUP(K101,'labor statisitcs'!N:S,6,FALSE),V100)</f>
        <v>145588</v>
      </c>
      <c r="W101" s="30">
        <f>_xlfn.IFNA(VLOOKUP(K101,'Housing Summary'!F:J,5,FALSE),W100)</f>
        <v>9198</v>
      </c>
      <c r="X101" s="30">
        <f>_xlfn.IFNA(VLOOKUP(K101,'Housing Summary'!F:G,2,FALSE),X100)</f>
        <v>399950</v>
      </c>
      <c r="Y101">
        <f t="shared" si="11"/>
        <v>20.004751128392993</v>
      </c>
      <c r="Z101">
        <f t="shared" si="12"/>
        <v>264.71564774411701</v>
      </c>
    </row>
    <row r="102" spans="1:26" hidden="1">
      <c r="A102" s="9">
        <v>44286</v>
      </c>
      <c r="B102" s="9">
        <f t="shared" si="13"/>
        <v>44286</v>
      </c>
      <c r="C102" s="10">
        <v>44256</v>
      </c>
      <c r="D102" s="11" t="s">
        <v>38</v>
      </c>
      <c r="E102" s="11">
        <v>9</v>
      </c>
      <c r="F102" s="11">
        <f t="shared" si="9"/>
        <v>12</v>
      </c>
      <c r="G102" s="30">
        <v>30942</v>
      </c>
      <c r="H102" s="30">
        <v>310888</v>
      </c>
      <c r="I102" s="30">
        <v>264</v>
      </c>
      <c r="J102" s="30">
        <v>7886</v>
      </c>
      <c r="K102" s="11" t="str">
        <f t="shared" si="10"/>
        <v>Connecticut-44286</v>
      </c>
      <c r="L102" s="30">
        <f>_xlfn.IFNA(VLOOKUP(K102,'labor statisitcs'!N:Q,4,FALSE),L101)</f>
        <v>2878425</v>
      </c>
      <c r="M102" s="30">
        <f>VLOOKUP(D102,'State Area'!A:B,2,FALSE)</f>
        <v>5543</v>
      </c>
      <c r="N102" s="39">
        <f t="shared" si="14"/>
        <v>519.29009561609234</v>
      </c>
      <c r="O102" s="11">
        <f>_xlfn.IFNA(VLOOKUP(K102,State_Vac_Alo_Admin!B:E,3,FALSE),0)</f>
        <v>913880</v>
      </c>
      <c r="P102" s="35">
        <f>_xlfn.IFNA(VLOOKUP(K102,State_Vac_Alo_Admin!B:F,5,FALSE),0)</f>
        <v>790323.19999999995</v>
      </c>
      <c r="Q102" s="30">
        <f>VLOOKUP(D102,'2020_VoteCount'!A:K,11,FALSE)</f>
        <v>715291</v>
      </c>
      <c r="R102" s="30">
        <f>VLOOKUP(D102,'2020_VoteCount'!A:L,12,FALSE)</f>
        <v>1080680</v>
      </c>
      <c r="S102" s="11">
        <f>_xlfn.IFNA(VLOOKUP(K102,'labor statisitcs'!N:P,2,FALSE),S101)</f>
        <v>55.1</v>
      </c>
      <c r="T102" s="11">
        <f>_xlfn.IFNA(VLOOKUP(K102,'labor statisitcs'!N:P,3,FALSE),T101)</f>
        <v>8.3000000000000007</v>
      </c>
      <c r="U102" s="30">
        <f>_xlfn.IFNA(VLOOKUP(K102,'labor statisitcs'!N:S,5,FALSE),U101)</f>
        <v>1586542</v>
      </c>
      <c r="V102" s="30">
        <f>_xlfn.IFNA(VLOOKUP(K102,'labor statisitcs'!N:S,6,FALSE),V101)</f>
        <v>143238</v>
      </c>
      <c r="W102" s="30">
        <f>_xlfn.IFNA(VLOOKUP(K102,'Housing Summary'!F:J,5,FALSE),W101)</f>
        <v>9407</v>
      </c>
      <c r="X102" s="30">
        <f>_xlfn.IFNA(VLOOKUP(K102,'Housing Summary'!F:G,2,FALSE),X101)</f>
        <v>416250</v>
      </c>
      <c r="Y102">
        <f t="shared" si="11"/>
        <v>9.171682430495844</v>
      </c>
      <c r="Z102">
        <f t="shared" si="12"/>
        <v>273.9692713897357</v>
      </c>
    </row>
    <row r="103" spans="1:26">
      <c r="A103" s="9">
        <v>44313</v>
      </c>
      <c r="B103" s="9">
        <f t="shared" si="13"/>
        <v>44316</v>
      </c>
      <c r="C103" s="10">
        <v>44287</v>
      </c>
      <c r="D103" s="11" t="s">
        <v>38</v>
      </c>
      <c r="E103" s="11">
        <v>9</v>
      </c>
      <c r="F103" s="11">
        <f t="shared" si="9"/>
        <v>13</v>
      </c>
      <c r="G103" s="30">
        <v>26452</v>
      </c>
      <c r="H103" s="30">
        <v>337340</v>
      </c>
      <c r="I103" s="30">
        <v>181</v>
      </c>
      <c r="J103" s="30">
        <v>8067</v>
      </c>
      <c r="K103" s="11" t="str">
        <f t="shared" si="10"/>
        <v>Connecticut-44316</v>
      </c>
      <c r="L103" s="30">
        <f>_xlfn.IFNA(VLOOKUP(K103,'labor statisitcs'!N:Q,4,FALSE),L102)</f>
        <v>2878425</v>
      </c>
      <c r="M103" s="30">
        <f>VLOOKUP(D103,'State Area'!A:B,2,FALSE)</f>
        <v>5543</v>
      </c>
      <c r="N103" s="39">
        <f t="shared" si="14"/>
        <v>519.29009561609234</v>
      </c>
      <c r="O103" s="11">
        <f>_xlfn.IFNA(VLOOKUP(K103,State_Vac_Alo_Admin!B:E,3,FALSE),0)</f>
        <v>795040</v>
      </c>
      <c r="P103" s="35">
        <f>_xlfn.IFNA(VLOOKUP(K103,State_Vac_Alo_Admin!B:F,5,FALSE),0)</f>
        <v>821496.1</v>
      </c>
      <c r="Q103" s="30">
        <f>VLOOKUP(D103,'2020_VoteCount'!A:K,11,FALSE)</f>
        <v>715291</v>
      </c>
      <c r="R103" s="30">
        <f>VLOOKUP(D103,'2020_VoteCount'!A:L,12,FALSE)</f>
        <v>1080680</v>
      </c>
      <c r="S103" s="11">
        <f>_xlfn.IFNA(VLOOKUP(K103,'labor statisitcs'!N:P,2,FALSE),S102)</f>
        <v>55.1</v>
      </c>
      <c r="T103" s="11">
        <f>_xlfn.IFNA(VLOOKUP(K103,'labor statisitcs'!N:P,3,FALSE),T102)</f>
        <v>8.3000000000000007</v>
      </c>
      <c r="U103" s="30">
        <f>_xlfn.IFNA(VLOOKUP(K103,'labor statisitcs'!N:S,5,FALSE),U102)</f>
        <v>1586542</v>
      </c>
      <c r="V103" s="30">
        <f>_xlfn.IFNA(VLOOKUP(K103,'labor statisitcs'!N:S,6,FALSE),V102)</f>
        <v>143238</v>
      </c>
      <c r="W103" s="30">
        <f>_xlfn.IFNA(VLOOKUP(K103,'Housing Summary'!F:J,5,FALSE),W102)</f>
        <v>9407</v>
      </c>
      <c r="X103" s="30">
        <f>_xlfn.IFNA(VLOOKUP(K103,'Housing Summary'!F:G,2,FALSE),X102)</f>
        <v>416250</v>
      </c>
      <c r="Y103">
        <f t="shared" si="11"/>
        <v>6.288161060302075</v>
      </c>
      <c r="Z103">
        <f t="shared" si="12"/>
        <v>280.25743245003781</v>
      </c>
    </row>
    <row r="104" spans="1:26" hidden="1">
      <c r="A104" s="9">
        <v>43921</v>
      </c>
      <c r="B104" s="9">
        <f t="shared" si="13"/>
        <v>43921</v>
      </c>
      <c r="C104" s="10">
        <v>43891</v>
      </c>
      <c r="D104" s="11" t="s">
        <v>45</v>
      </c>
      <c r="E104" s="11">
        <v>10</v>
      </c>
      <c r="F104" s="11">
        <f t="shared" si="9"/>
        <v>0</v>
      </c>
      <c r="G104" s="30">
        <v>319</v>
      </c>
      <c r="H104" s="30">
        <v>319</v>
      </c>
      <c r="I104" s="30">
        <v>10</v>
      </c>
      <c r="J104" s="30">
        <v>10</v>
      </c>
      <c r="K104" s="11" t="str">
        <f t="shared" si="10"/>
        <v>Delaware-43921</v>
      </c>
      <c r="L104" s="30">
        <f>_xlfn.IFNA(VLOOKUP(K104,'labor statisitcs'!N:Q,4,FALSE),L103)</f>
        <v>788163</v>
      </c>
      <c r="M104" s="30">
        <f>VLOOKUP(D104,'State Area'!A:B,2,FALSE)</f>
        <v>2489</v>
      </c>
      <c r="N104" s="39">
        <f t="shared" si="14"/>
        <v>316.65849738850943</v>
      </c>
      <c r="O104" s="11">
        <f>_xlfn.IFNA(VLOOKUP(K104,State_Vac_Alo_Admin!B:E,3,FALSE),0)</f>
        <v>0</v>
      </c>
      <c r="P104" s="35">
        <f>_xlfn.IFNA(VLOOKUP(K104,State_Vac_Alo_Admin!B:F,5,FALSE),0)</f>
        <v>0</v>
      </c>
      <c r="Q104" s="30">
        <f>VLOOKUP(D104,'2020_VoteCount'!A:K,11,FALSE)</f>
        <v>200603</v>
      </c>
      <c r="R104" s="30">
        <f>VLOOKUP(D104,'2020_VoteCount'!A:L,12,FALSE)</f>
        <v>296268</v>
      </c>
      <c r="S104" s="11">
        <f>_xlfn.IFNA(VLOOKUP(K104,'labor statisitcs'!N:P,2,FALSE),S103)</f>
        <v>58.1</v>
      </c>
      <c r="T104" s="11">
        <f>_xlfn.IFNA(VLOOKUP(K104,'labor statisitcs'!N:P,3,FALSE),T103)</f>
        <v>4.8</v>
      </c>
      <c r="U104" s="30">
        <f>_xlfn.IFNA(VLOOKUP(K104,'labor statisitcs'!N:S,5,FALSE),U103)</f>
        <v>458200</v>
      </c>
      <c r="V104" s="30">
        <f>_xlfn.IFNA(VLOOKUP(K104,'labor statisitcs'!N:S,6,FALSE),V103)</f>
        <v>23144</v>
      </c>
      <c r="W104" s="30">
        <f>_xlfn.IFNA(VLOOKUP(K104,'Housing Summary'!F:J,5,FALSE),W103)</f>
        <v>3597</v>
      </c>
      <c r="X104" s="30">
        <f>_xlfn.IFNA(VLOOKUP(K104,'Housing Summary'!F:G,2,FALSE),X103)</f>
        <v>330900</v>
      </c>
      <c r="Y104">
        <f t="shared" si="11"/>
        <v>1.2687730837402922</v>
      </c>
      <c r="Z104">
        <f t="shared" si="12"/>
        <v>1.2687730837402922</v>
      </c>
    </row>
    <row r="105" spans="1:26" hidden="1">
      <c r="A105" s="9">
        <v>43951</v>
      </c>
      <c r="B105" s="9">
        <f t="shared" si="13"/>
        <v>43951</v>
      </c>
      <c r="C105" s="10">
        <v>43922</v>
      </c>
      <c r="D105" s="11" t="s">
        <v>45</v>
      </c>
      <c r="E105" s="11">
        <v>10</v>
      </c>
      <c r="F105" s="11">
        <f t="shared" si="9"/>
        <v>1</v>
      </c>
      <c r="G105" s="30">
        <v>4415</v>
      </c>
      <c r="H105" s="30">
        <v>4734</v>
      </c>
      <c r="I105" s="30">
        <v>142</v>
      </c>
      <c r="J105" s="30">
        <v>152</v>
      </c>
      <c r="K105" s="11" t="str">
        <f t="shared" si="10"/>
        <v>Delaware-43951</v>
      </c>
      <c r="L105" s="30">
        <f>_xlfn.IFNA(VLOOKUP(K105,'labor statisitcs'!N:Q,4,FALSE),L104)</f>
        <v>788966</v>
      </c>
      <c r="M105" s="30">
        <f>VLOOKUP(D105,'State Area'!A:B,2,FALSE)</f>
        <v>2489</v>
      </c>
      <c r="N105" s="39">
        <f t="shared" si="14"/>
        <v>316.98111691442347</v>
      </c>
      <c r="O105" s="11">
        <f>_xlfn.IFNA(VLOOKUP(K105,State_Vac_Alo_Admin!B:E,3,FALSE),0)</f>
        <v>0</v>
      </c>
      <c r="P105" s="35">
        <f>_xlfn.IFNA(VLOOKUP(K105,State_Vac_Alo_Admin!B:F,5,FALSE),0)</f>
        <v>0</v>
      </c>
      <c r="Q105" s="30">
        <f>VLOOKUP(D105,'2020_VoteCount'!A:K,11,FALSE)</f>
        <v>200603</v>
      </c>
      <c r="R105" s="30">
        <f>VLOOKUP(D105,'2020_VoteCount'!A:L,12,FALSE)</f>
        <v>296268</v>
      </c>
      <c r="S105" s="11">
        <f>_xlfn.IFNA(VLOOKUP(K105,'labor statisitcs'!N:P,2,FALSE),S104)</f>
        <v>52.1</v>
      </c>
      <c r="T105" s="11">
        <f>_xlfn.IFNA(VLOOKUP(K105,'labor statisitcs'!N:P,3,FALSE),T104)</f>
        <v>13.4</v>
      </c>
      <c r="U105" s="30">
        <f>_xlfn.IFNA(VLOOKUP(K105,'labor statisitcs'!N:S,5,FALSE),U104)</f>
        <v>411017</v>
      </c>
      <c r="V105" s="30">
        <f>_xlfn.IFNA(VLOOKUP(K105,'labor statisitcs'!N:S,6,FALSE),V104)</f>
        <v>63481</v>
      </c>
      <c r="W105" s="30">
        <f>_xlfn.IFNA(VLOOKUP(K105,'Housing Summary'!F:J,5,FALSE),W104)</f>
        <v>3499</v>
      </c>
      <c r="X105" s="30">
        <f>_xlfn.IFNA(VLOOKUP(K105,'Housing Summary'!F:G,2,FALSE),X104)</f>
        <v>333292.5</v>
      </c>
      <c r="Y105">
        <f t="shared" si="11"/>
        <v>17.998240735342208</v>
      </c>
      <c r="Z105">
        <f t="shared" si="12"/>
        <v>19.265722477267715</v>
      </c>
    </row>
    <row r="106" spans="1:26" hidden="1">
      <c r="A106" s="9">
        <v>43982</v>
      </c>
      <c r="B106" s="9">
        <f t="shared" si="13"/>
        <v>43982</v>
      </c>
      <c r="C106" s="10">
        <v>43952</v>
      </c>
      <c r="D106" s="11" t="s">
        <v>45</v>
      </c>
      <c r="E106" s="11">
        <v>10</v>
      </c>
      <c r="F106" s="11">
        <f t="shared" si="9"/>
        <v>2</v>
      </c>
      <c r="G106" s="30">
        <v>4764</v>
      </c>
      <c r="H106" s="30">
        <v>9498</v>
      </c>
      <c r="I106" s="30">
        <v>214</v>
      </c>
      <c r="J106" s="30">
        <v>366</v>
      </c>
      <c r="K106" s="11" t="str">
        <f t="shared" si="10"/>
        <v>Delaware-43982</v>
      </c>
      <c r="L106" s="30">
        <f>_xlfn.IFNA(VLOOKUP(K106,'labor statisitcs'!N:Q,4,FALSE),L105)</f>
        <v>789583</v>
      </c>
      <c r="M106" s="30">
        <f>VLOOKUP(D106,'State Area'!A:B,2,FALSE)</f>
        <v>2489</v>
      </c>
      <c r="N106" s="39">
        <f t="shared" si="14"/>
        <v>317.2290076335878</v>
      </c>
      <c r="O106" s="11">
        <f>_xlfn.IFNA(VLOOKUP(K106,State_Vac_Alo_Admin!B:E,3,FALSE),0)</f>
        <v>0</v>
      </c>
      <c r="P106" s="35">
        <f>_xlfn.IFNA(VLOOKUP(K106,State_Vac_Alo_Admin!B:F,5,FALSE),0)</f>
        <v>0</v>
      </c>
      <c r="Q106" s="30">
        <f>VLOOKUP(D106,'2020_VoteCount'!A:K,11,FALSE)</f>
        <v>200603</v>
      </c>
      <c r="R106" s="30">
        <f>VLOOKUP(D106,'2020_VoteCount'!A:L,12,FALSE)</f>
        <v>296268</v>
      </c>
      <c r="S106" s="11">
        <f>_xlfn.IFNA(VLOOKUP(K106,'labor statisitcs'!N:P,2,FALSE),S105)</f>
        <v>52.2</v>
      </c>
      <c r="T106" s="11">
        <f>_xlfn.IFNA(VLOOKUP(K106,'labor statisitcs'!N:P,3,FALSE),T105)</f>
        <v>13.3</v>
      </c>
      <c r="U106" s="30">
        <f>_xlfn.IFNA(VLOOKUP(K106,'labor statisitcs'!N:S,5,FALSE),U105)</f>
        <v>412227</v>
      </c>
      <c r="V106" s="30">
        <f>_xlfn.IFNA(VLOOKUP(K106,'labor statisitcs'!N:S,6,FALSE),V105)</f>
        <v>62974</v>
      </c>
      <c r="W106" s="30">
        <f>_xlfn.IFNA(VLOOKUP(K106,'Housing Summary'!F:J,5,FALSE),W105)</f>
        <v>3426</v>
      </c>
      <c r="X106" s="30">
        <f>_xlfn.IFNA(VLOOKUP(K106,'Housing Summary'!F:G,2,FALSE),X105)</f>
        <v>336530</v>
      </c>
      <c r="Y106">
        <f t="shared" si="11"/>
        <v>27.10291381653354</v>
      </c>
      <c r="Z106">
        <f t="shared" si="12"/>
        <v>46.353581574071377</v>
      </c>
    </row>
    <row r="107" spans="1:26" hidden="1">
      <c r="A107" s="9">
        <v>44012</v>
      </c>
      <c r="B107" s="9">
        <f t="shared" si="13"/>
        <v>44012</v>
      </c>
      <c r="C107" s="10">
        <v>43983</v>
      </c>
      <c r="D107" s="11" t="s">
        <v>45</v>
      </c>
      <c r="E107" s="11">
        <v>10</v>
      </c>
      <c r="F107" s="11">
        <f t="shared" si="9"/>
        <v>3</v>
      </c>
      <c r="G107" s="30">
        <v>1976</v>
      </c>
      <c r="H107" s="30">
        <v>11474</v>
      </c>
      <c r="I107" s="30">
        <v>143</v>
      </c>
      <c r="J107" s="30">
        <v>509</v>
      </c>
      <c r="K107" s="11" t="str">
        <f t="shared" si="10"/>
        <v>Delaware-44012</v>
      </c>
      <c r="L107" s="30">
        <f>_xlfn.IFNA(VLOOKUP(K107,'labor statisitcs'!N:Q,4,FALSE),L106)</f>
        <v>790266</v>
      </c>
      <c r="M107" s="30">
        <f>VLOOKUP(D107,'State Area'!A:B,2,FALSE)</f>
        <v>2489</v>
      </c>
      <c r="N107" s="39">
        <f t="shared" si="14"/>
        <v>317.50341502611491</v>
      </c>
      <c r="O107" s="11">
        <f>_xlfn.IFNA(VLOOKUP(K107,State_Vac_Alo_Admin!B:E,3,FALSE),0)</f>
        <v>0</v>
      </c>
      <c r="P107" s="35">
        <f>_xlfn.IFNA(VLOOKUP(K107,State_Vac_Alo_Admin!B:F,5,FALSE),0)</f>
        <v>0</v>
      </c>
      <c r="Q107" s="30">
        <f>VLOOKUP(D107,'2020_VoteCount'!A:K,11,FALSE)</f>
        <v>200603</v>
      </c>
      <c r="R107" s="30">
        <f>VLOOKUP(D107,'2020_VoteCount'!A:L,12,FALSE)</f>
        <v>296268</v>
      </c>
      <c r="S107" s="11">
        <f>_xlfn.IFNA(VLOOKUP(K107,'labor statisitcs'!N:P,2,FALSE),S106)</f>
        <v>52.4</v>
      </c>
      <c r="T107" s="11">
        <f>_xlfn.IFNA(VLOOKUP(K107,'labor statisitcs'!N:P,3,FALSE),T106)</f>
        <v>12.9</v>
      </c>
      <c r="U107" s="30">
        <f>_xlfn.IFNA(VLOOKUP(K107,'labor statisitcs'!N:S,5,FALSE),U106)</f>
        <v>414294</v>
      </c>
      <c r="V107" s="30">
        <f>_xlfn.IFNA(VLOOKUP(K107,'labor statisitcs'!N:S,6,FALSE),V106)</f>
        <v>61577</v>
      </c>
      <c r="W107" s="30">
        <f>_xlfn.IFNA(VLOOKUP(K107,'Housing Summary'!F:J,5,FALSE),W106)</f>
        <v>3144</v>
      </c>
      <c r="X107" s="30">
        <f>_xlfn.IFNA(VLOOKUP(K107,'Housing Summary'!F:G,2,FALSE),X106)</f>
        <v>339950</v>
      </c>
      <c r="Y107">
        <f t="shared" si="11"/>
        <v>18.095173017692776</v>
      </c>
      <c r="Z107">
        <f t="shared" si="12"/>
        <v>64.40869276927009</v>
      </c>
    </row>
    <row r="108" spans="1:26" hidden="1">
      <c r="A108" s="9">
        <v>44043</v>
      </c>
      <c r="B108" s="9">
        <f t="shared" si="13"/>
        <v>44043</v>
      </c>
      <c r="C108" s="10">
        <v>44013</v>
      </c>
      <c r="D108" s="11" t="s">
        <v>45</v>
      </c>
      <c r="E108" s="11">
        <v>10</v>
      </c>
      <c r="F108" s="11">
        <f t="shared" si="9"/>
        <v>4</v>
      </c>
      <c r="G108" s="30">
        <v>3314</v>
      </c>
      <c r="H108" s="30">
        <v>14788</v>
      </c>
      <c r="I108" s="30">
        <v>76</v>
      </c>
      <c r="J108" s="30">
        <v>585</v>
      </c>
      <c r="K108" s="11" t="str">
        <f t="shared" si="10"/>
        <v>Delaware-44043</v>
      </c>
      <c r="L108" s="30">
        <f>_xlfn.IFNA(VLOOKUP(K108,'labor statisitcs'!N:Q,4,FALSE),L107)</f>
        <v>790928</v>
      </c>
      <c r="M108" s="30">
        <f>VLOOKUP(D108,'State Area'!A:B,2,FALSE)</f>
        <v>2489</v>
      </c>
      <c r="N108" s="39">
        <f t="shared" si="14"/>
        <v>317.76938529529934</v>
      </c>
      <c r="O108" s="11">
        <f>_xlfn.IFNA(VLOOKUP(K108,State_Vac_Alo_Admin!B:E,3,FALSE),0)</f>
        <v>0</v>
      </c>
      <c r="P108" s="35">
        <f>_xlfn.IFNA(VLOOKUP(K108,State_Vac_Alo_Admin!B:F,5,FALSE),0)</f>
        <v>0</v>
      </c>
      <c r="Q108" s="30">
        <f>VLOOKUP(D108,'2020_VoteCount'!A:K,11,FALSE)</f>
        <v>200603</v>
      </c>
      <c r="R108" s="30">
        <f>VLOOKUP(D108,'2020_VoteCount'!A:L,12,FALSE)</f>
        <v>296268</v>
      </c>
      <c r="S108" s="11">
        <f>_xlfn.IFNA(VLOOKUP(K108,'labor statisitcs'!N:P,2,FALSE),S107)</f>
        <v>56.8</v>
      </c>
      <c r="T108" s="11">
        <f>_xlfn.IFNA(VLOOKUP(K108,'labor statisitcs'!N:P,3,FALSE),T107)</f>
        <v>8.3000000000000007</v>
      </c>
      <c r="U108" s="30">
        <f>_xlfn.IFNA(VLOOKUP(K108,'labor statisitcs'!N:S,5,FALSE),U107)</f>
        <v>449079</v>
      </c>
      <c r="V108" s="30">
        <f>_xlfn.IFNA(VLOOKUP(K108,'labor statisitcs'!N:S,6,FALSE),V107)</f>
        <v>40438</v>
      </c>
      <c r="W108" s="30">
        <f>_xlfn.IFNA(VLOOKUP(K108,'Housing Summary'!F:J,5,FALSE),W107)</f>
        <v>2787</v>
      </c>
      <c r="X108" s="30">
        <f>_xlfn.IFNA(VLOOKUP(K108,'Housing Summary'!F:G,2,FALSE),X107)</f>
        <v>342900</v>
      </c>
      <c r="Y108">
        <f t="shared" si="11"/>
        <v>9.6089656707058051</v>
      </c>
      <c r="Z108">
        <f t="shared" si="12"/>
        <v>73.963748912669672</v>
      </c>
    </row>
    <row r="109" spans="1:26" hidden="1">
      <c r="A109" s="9">
        <v>44074</v>
      </c>
      <c r="B109" s="9">
        <f t="shared" si="13"/>
        <v>44074</v>
      </c>
      <c r="C109" s="10">
        <v>44044</v>
      </c>
      <c r="D109" s="11" t="s">
        <v>45</v>
      </c>
      <c r="E109" s="11">
        <v>10</v>
      </c>
      <c r="F109" s="11">
        <f t="shared" si="9"/>
        <v>5</v>
      </c>
      <c r="G109" s="30">
        <v>2641</v>
      </c>
      <c r="H109" s="30">
        <v>17429</v>
      </c>
      <c r="I109" s="30">
        <v>20</v>
      </c>
      <c r="J109" s="30">
        <v>605</v>
      </c>
      <c r="K109" s="11" t="str">
        <f t="shared" si="10"/>
        <v>Delaware-44074</v>
      </c>
      <c r="L109" s="30">
        <f>_xlfn.IFNA(VLOOKUP(K109,'labor statisitcs'!N:Q,4,FALSE),L108)</f>
        <v>791842</v>
      </c>
      <c r="M109" s="30">
        <f>VLOOKUP(D109,'State Area'!A:B,2,FALSE)</f>
        <v>2489</v>
      </c>
      <c r="N109" s="39">
        <f t="shared" si="14"/>
        <v>318.1366010445962</v>
      </c>
      <c r="O109" s="11">
        <f>_xlfn.IFNA(VLOOKUP(K109,State_Vac_Alo_Admin!B:E,3,FALSE),0)</f>
        <v>0</v>
      </c>
      <c r="P109" s="35">
        <f>_xlfn.IFNA(VLOOKUP(K109,State_Vac_Alo_Admin!B:F,5,FALSE),0)</f>
        <v>0</v>
      </c>
      <c r="Q109" s="30">
        <f>VLOOKUP(D109,'2020_VoteCount'!A:K,11,FALSE)</f>
        <v>200603</v>
      </c>
      <c r="R109" s="30">
        <f>VLOOKUP(D109,'2020_VoteCount'!A:L,12,FALSE)</f>
        <v>296268</v>
      </c>
      <c r="S109" s="11">
        <f>_xlfn.IFNA(VLOOKUP(K109,'labor statisitcs'!N:P,2,FALSE),S108)</f>
        <v>57</v>
      </c>
      <c r="T109" s="11">
        <f>_xlfn.IFNA(VLOOKUP(K109,'labor statisitcs'!N:P,3,FALSE),T108)</f>
        <v>7.9</v>
      </c>
      <c r="U109" s="30">
        <f>_xlfn.IFNA(VLOOKUP(K109,'labor statisitcs'!N:S,5,FALSE),U108)</f>
        <v>451598</v>
      </c>
      <c r="V109" s="30">
        <f>_xlfn.IFNA(VLOOKUP(K109,'labor statisitcs'!N:S,6,FALSE),V108)</f>
        <v>38635</v>
      </c>
      <c r="W109" s="30">
        <f>_xlfn.IFNA(VLOOKUP(K109,'Housing Summary'!F:J,5,FALSE),W108)</f>
        <v>2546</v>
      </c>
      <c r="X109" s="30">
        <f>_xlfn.IFNA(VLOOKUP(K109,'Housing Summary'!F:G,2,FALSE),X108)</f>
        <v>345990</v>
      </c>
      <c r="Y109">
        <f t="shared" si="11"/>
        <v>2.525756400898159</v>
      </c>
      <c r="Z109">
        <f t="shared" si="12"/>
        <v>76.404131127169308</v>
      </c>
    </row>
    <row r="110" spans="1:26" hidden="1">
      <c r="A110" s="9">
        <v>44104</v>
      </c>
      <c r="B110" s="9">
        <f t="shared" si="13"/>
        <v>44104</v>
      </c>
      <c r="C110" s="10">
        <v>44075</v>
      </c>
      <c r="D110" s="11" t="s">
        <v>45</v>
      </c>
      <c r="E110" s="11">
        <v>10</v>
      </c>
      <c r="F110" s="11">
        <f t="shared" si="9"/>
        <v>6</v>
      </c>
      <c r="G110" s="30">
        <v>3184</v>
      </c>
      <c r="H110" s="30">
        <v>20613</v>
      </c>
      <c r="I110" s="30">
        <v>31</v>
      </c>
      <c r="J110" s="30">
        <v>636</v>
      </c>
      <c r="K110" s="11" t="str">
        <f t="shared" si="10"/>
        <v>Delaware-44104</v>
      </c>
      <c r="L110" s="30">
        <f>_xlfn.IFNA(VLOOKUP(K110,'labor statisitcs'!N:Q,4,FALSE),L109)</f>
        <v>792821</v>
      </c>
      <c r="M110" s="30">
        <f>VLOOKUP(D110,'State Area'!A:B,2,FALSE)</f>
        <v>2489</v>
      </c>
      <c r="N110" s="39">
        <f t="shared" si="14"/>
        <v>318.52993169947769</v>
      </c>
      <c r="O110" s="11">
        <f>_xlfn.IFNA(VLOOKUP(K110,State_Vac_Alo_Admin!B:E,3,FALSE),0)</f>
        <v>0</v>
      </c>
      <c r="P110" s="35">
        <f>_xlfn.IFNA(VLOOKUP(K110,State_Vac_Alo_Admin!B:F,5,FALSE),0)</f>
        <v>0</v>
      </c>
      <c r="Q110" s="30">
        <f>VLOOKUP(D110,'2020_VoteCount'!A:K,11,FALSE)</f>
        <v>200603</v>
      </c>
      <c r="R110" s="30">
        <f>VLOOKUP(D110,'2020_VoteCount'!A:L,12,FALSE)</f>
        <v>296268</v>
      </c>
      <c r="S110" s="11">
        <f>_xlfn.IFNA(VLOOKUP(K110,'labor statisitcs'!N:P,2,FALSE),S109)</f>
        <v>57.2</v>
      </c>
      <c r="T110" s="11">
        <f>_xlfn.IFNA(VLOOKUP(K110,'labor statisitcs'!N:P,3,FALSE),T109)</f>
        <v>7.6</v>
      </c>
      <c r="U110" s="30">
        <f>_xlfn.IFNA(VLOOKUP(K110,'labor statisitcs'!N:S,5,FALSE),U109)</f>
        <v>453405</v>
      </c>
      <c r="V110" s="30">
        <f>_xlfn.IFNA(VLOOKUP(K110,'labor statisitcs'!N:S,6,FALSE),V109)</f>
        <v>37502</v>
      </c>
      <c r="W110" s="30">
        <f>_xlfn.IFNA(VLOOKUP(K110,'Housing Summary'!F:J,5,FALSE),W109)</f>
        <v>2320</v>
      </c>
      <c r="X110" s="30">
        <f>_xlfn.IFNA(VLOOKUP(K110,'Housing Summary'!F:G,2,FALSE),X109)</f>
        <v>349950</v>
      </c>
      <c r="Y110">
        <f t="shared" si="11"/>
        <v>3.9100881535680818</v>
      </c>
      <c r="Z110">
        <f t="shared" si="12"/>
        <v>80.219873086106446</v>
      </c>
    </row>
    <row r="111" spans="1:26" hidden="1">
      <c r="A111" s="9">
        <v>44135</v>
      </c>
      <c r="B111" s="9">
        <f t="shared" si="13"/>
        <v>44135</v>
      </c>
      <c r="C111" s="10">
        <v>44105</v>
      </c>
      <c r="D111" s="11" t="s">
        <v>45</v>
      </c>
      <c r="E111" s="11">
        <v>10</v>
      </c>
      <c r="F111" s="11">
        <f t="shared" si="9"/>
        <v>7</v>
      </c>
      <c r="G111" s="30">
        <v>4338</v>
      </c>
      <c r="H111" s="30">
        <v>24951</v>
      </c>
      <c r="I111" s="30">
        <v>72</v>
      </c>
      <c r="J111" s="30">
        <v>708</v>
      </c>
      <c r="K111" s="11" t="str">
        <f t="shared" si="10"/>
        <v>Delaware-44135</v>
      </c>
      <c r="L111" s="30">
        <f>_xlfn.IFNA(VLOOKUP(K111,'labor statisitcs'!N:Q,4,FALSE),L110)</f>
        <v>793770</v>
      </c>
      <c r="M111" s="30">
        <f>VLOOKUP(D111,'State Area'!A:B,2,FALSE)</f>
        <v>2489</v>
      </c>
      <c r="N111" s="39">
        <f t="shared" si="14"/>
        <v>318.91120932101245</v>
      </c>
      <c r="O111" s="11">
        <f>_xlfn.IFNA(VLOOKUP(K111,State_Vac_Alo_Admin!B:E,3,FALSE),0)</f>
        <v>0</v>
      </c>
      <c r="P111" s="35">
        <f>_xlfn.IFNA(VLOOKUP(K111,State_Vac_Alo_Admin!B:F,5,FALSE),0)</f>
        <v>0</v>
      </c>
      <c r="Q111" s="30">
        <f>VLOOKUP(D111,'2020_VoteCount'!A:K,11,FALSE)</f>
        <v>200603</v>
      </c>
      <c r="R111" s="30">
        <f>VLOOKUP(D111,'2020_VoteCount'!A:L,12,FALSE)</f>
        <v>296268</v>
      </c>
      <c r="S111" s="11">
        <f>_xlfn.IFNA(VLOOKUP(K111,'labor statisitcs'!N:P,2,FALSE),S110)</f>
        <v>57.2</v>
      </c>
      <c r="T111" s="11">
        <f>_xlfn.IFNA(VLOOKUP(K111,'labor statisitcs'!N:P,3,FALSE),T110)</f>
        <v>5.7</v>
      </c>
      <c r="U111" s="30">
        <f>_xlfn.IFNA(VLOOKUP(K111,'labor statisitcs'!N:S,5,FALSE),U110)</f>
        <v>454271</v>
      </c>
      <c r="V111" s="30">
        <f>_xlfn.IFNA(VLOOKUP(K111,'labor statisitcs'!N:S,6,FALSE),V110)</f>
        <v>27544</v>
      </c>
      <c r="W111" s="30">
        <f>_xlfn.IFNA(VLOOKUP(K111,'Housing Summary'!F:J,5,FALSE),W110)</f>
        <v>2186</v>
      </c>
      <c r="X111" s="30">
        <f>_xlfn.IFNA(VLOOKUP(K111,'Housing Summary'!F:G,2,FALSE),X110)</f>
        <v>349900</v>
      </c>
      <c r="Y111">
        <f t="shared" si="11"/>
        <v>9.0706375902339467</v>
      </c>
      <c r="Z111">
        <f t="shared" si="12"/>
        <v>89.194602970633809</v>
      </c>
    </row>
    <row r="112" spans="1:26" hidden="1">
      <c r="A112" s="9">
        <v>44165</v>
      </c>
      <c r="B112" s="9">
        <f t="shared" si="13"/>
        <v>44165</v>
      </c>
      <c r="C112" s="10">
        <v>44136</v>
      </c>
      <c r="D112" s="11" t="s">
        <v>45</v>
      </c>
      <c r="E112" s="11">
        <v>10</v>
      </c>
      <c r="F112" s="11">
        <f t="shared" si="9"/>
        <v>8</v>
      </c>
      <c r="G112" s="30">
        <v>10703</v>
      </c>
      <c r="H112" s="30">
        <v>35654</v>
      </c>
      <c r="I112" s="30">
        <v>64</v>
      </c>
      <c r="J112" s="30">
        <v>772</v>
      </c>
      <c r="K112" s="11" t="str">
        <f t="shared" si="10"/>
        <v>Delaware-44165</v>
      </c>
      <c r="L112" s="30">
        <f>_xlfn.IFNA(VLOOKUP(K112,'labor statisitcs'!N:Q,4,FALSE),L111)</f>
        <v>794630</v>
      </c>
      <c r="M112" s="30">
        <f>VLOOKUP(D112,'State Area'!A:B,2,FALSE)</f>
        <v>2489</v>
      </c>
      <c r="N112" s="39">
        <f t="shared" si="14"/>
        <v>319.25672961028528</v>
      </c>
      <c r="O112" s="11">
        <f>_xlfn.IFNA(VLOOKUP(K112,State_Vac_Alo_Admin!B:E,3,FALSE),0)</f>
        <v>0</v>
      </c>
      <c r="P112" s="35">
        <f>_xlfn.IFNA(VLOOKUP(K112,State_Vac_Alo_Admin!B:F,5,FALSE),0)</f>
        <v>0</v>
      </c>
      <c r="Q112" s="30">
        <f>VLOOKUP(D112,'2020_VoteCount'!A:K,11,FALSE)</f>
        <v>200603</v>
      </c>
      <c r="R112" s="30">
        <f>VLOOKUP(D112,'2020_VoteCount'!A:L,12,FALSE)</f>
        <v>296268</v>
      </c>
      <c r="S112" s="11">
        <f>_xlfn.IFNA(VLOOKUP(K112,'labor statisitcs'!N:P,2,FALSE),S111)</f>
        <v>57.1</v>
      </c>
      <c r="T112" s="11">
        <f>_xlfn.IFNA(VLOOKUP(K112,'labor statisitcs'!N:P,3,FALSE),T111)</f>
        <v>5.8</v>
      </c>
      <c r="U112" s="30">
        <f>_xlfn.IFNA(VLOOKUP(K112,'labor statisitcs'!N:S,5,FALSE),U111)</f>
        <v>453979</v>
      </c>
      <c r="V112" s="30">
        <f>_xlfn.IFNA(VLOOKUP(K112,'labor statisitcs'!N:S,6,FALSE),V111)</f>
        <v>27894</v>
      </c>
      <c r="W112" s="30">
        <f>_xlfn.IFNA(VLOOKUP(K112,'Housing Summary'!F:J,5,FALSE),W111)</f>
        <v>2044</v>
      </c>
      <c r="X112" s="30">
        <f>_xlfn.IFNA(VLOOKUP(K112,'Housing Summary'!F:G,2,FALSE),X111)</f>
        <v>349900</v>
      </c>
      <c r="Y112">
        <f t="shared" si="11"/>
        <v>8.0540628971974382</v>
      </c>
      <c r="Z112">
        <f t="shared" si="12"/>
        <v>97.152133697444086</v>
      </c>
    </row>
    <row r="113" spans="1:26" hidden="1">
      <c r="A113" s="9">
        <v>44196</v>
      </c>
      <c r="B113" s="9">
        <f t="shared" si="13"/>
        <v>44196</v>
      </c>
      <c r="C113" s="10">
        <v>44166</v>
      </c>
      <c r="D113" s="11" t="s">
        <v>45</v>
      </c>
      <c r="E113" s="11">
        <v>10</v>
      </c>
      <c r="F113" s="11">
        <f t="shared" si="9"/>
        <v>9</v>
      </c>
      <c r="G113" s="30">
        <v>21802</v>
      </c>
      <c r="H113" s="30">
        <v>57456</v>
      </c>
      <c r="I113" s="30">
        <v>154</v>
      </c>
      <c r="J113" s="30">
        <v>926</v>
      </c>
      <c r="K113" s="11" t="str">
        <f t="shared" si="10"/>
        <v>Delaware-44196</v>
      </c>
      <c r="L113" s="30">
        <f>_xlfn.IFNA(VLOOKUP(K113,'labor statisitcs'!N:Q,4,FALSE),L112)</f>
        <v>795439</v>
      </c>
      <c r="M113" s="30">
        <f>VLOOKUP(D113,'State Area'!A:B,2,FALSE)</f>
        <v>2489</v>
      </c>
      <c r="N113" s="39">
        <f t="shared" si="14"/>
        <v>319.5817597428686</v>
      </c>
      <c r="O113" s="11">
        <f>_xlfn.IFNA(VLOOKUP(K113,State_Vac_Alo_Admin!B:E,3,FALSE),0)</f>
        <v>89850</v>
      </c>
      <c r="P113" s="35">
        <f>_xlfn.IFNA(VLOOKUP(K113,State_Vac_Alo_Admin!B:F,5,FALSE),0)</f>
        <v>0</v>
      </c>
      <c r="Q113" s="30">
        <f>VLOOKUP(D113,'2020_VoteCount'!A:K,11,FALSE)</f>
        <v>200603</v>
      </c>
      <c r="R113" s="30">
        <f>VLOOKUP(D113,'2020_VoteCount'!A:L,12,FALSE)</f>
        <v>296268</v>
      </c>
      <c r="S113" s="11">
        <f>_xlfn.IFNA(VLOOKUP(K113,'labor statisitcs'!N:P,2,FALSE),S112)</f>
        <v>57</v>
      </c>
      <c r="T113" s="11">
        <f>_xlfn.IFNA(VLOOKUP(K113,'labor statisitcs'!N:P,3,FALSE),T112)</f>
        <v>5.9</v>
      </c>
      <c r="U113" s="30">
        <f>_xlfn.IFNA(VLOOKUP(K113,'labor statisitcs'!N:S,5,FALSE),U112)</f>
        <v>453637</v>
      </c>
      <c r="V113" s="30">
        <f>_xlfn.IFNA(VLOOKUP(K113,'labor statisitcs'!N:S,6,FALSE),V112)</f>
        <v>28203</v>
      </c>
      <c r="W113" s="30">
        <f>_xlfn.IFNA(VLOOKUP(K113,'Housing Summary'!F:J,5,FALSE),W112)</f>
        <v>1874</v>
      </c>
      <c r="X113" s="30">
        <f>_xlfn.IFNA(VLOOKUP(K113,'Housing Summary'!F:G,2,FALSE),X112)</f>
        <v>349000</v>
      </c>
      <c r="Y113">
        <f t="shared" si="11"/>
        <v>19.360378357108466</v>
      </c>
      <c r="Z113">
        <f t="shared" si="12"/>
        <v>116.41370362780803</v>
      </c>
    </row>
    <row r="114" spans="1:26" hidden="1">
      <c r="A114" s="9">
        <v>44227</v>
      </c>
      <c r="B114" s="9">
        <f t="shared" si="13"/>
        <v>44227</v>
      </c>
      <c r="C114" s="10">
        <v>44197</v>
      </c>
      <c r="D114" s="11" t="s">
        <v>45</v>
      </c>
      <c r="E114" s="11">
        <v>10</v>
      </c>
      <c r="F114" s="11">
        <f t="shared" si="9"/>
        <v>10</v>
      </c>
      <c r="G114" s="30">
        <v>20615</v>
      </c>
      <c r="H114" s="30">
        <v>78071</v>
      </c>
      <c r="I114" s="30">
        <v>164</v>
      </c>
      <c r="J114" s="30">
        <v>1090</v>
      </c>
      <c r="K114" s="11" t="str">
        <f t="shared" si="10"/>
        <v>Delaware-44227</v>
      </c>
      <c r="L114" s="30">
        <f>_xlfn.IFNA(VLOOKUP(K114,'labor statisitcs'!N:Q,4,FALSE),L113)</f>
        <v>796235</v>
      </c>
      <c r="M114" s="30">
        <f>VLOOKUP(D114,'State Area'!A:B,2,FALSE)</f>
        <v>2489</v>
      </c>
      <c r="N114" s="39">
        <f t="shared" si="14"/>
        <v>319.90156689433508</v>
      </c>
      <c r="O114" s="11">
        <f>_xlfn.IFNA(VLOOKUP(K114,State_Vac_Alo_Admin!B:E,3,FALSE),0)</f>
        <v>98300</v>
      </c>
      <c r="P114" s="35">
        <f>_xlfn.IFNA(VLOOKUP(K114,State_Vac_Alo_Admin!B:F,5,FALSE),0)</f>
        <v>84960.9</v>
      </c>
      <c r="Q114" s="30">
        <f>VLOOKUP(D114,'2020_VoteCount'!A:K,11,FALSE)</f>
        <v>200603</v>
      </c>
      <c r="R114" s="30">
        <f>VLOOKUP(D114,'2020_VoteCount'!A:L,12,FALSE)</f>
        <v>296268</v>
      </c>
      <c r="S114" s="11">
        <f>_xlfn.IFNA(VLOOKUP(K114,'labor statisitcs'!N:P,2,FALSE),S113)</f>
        <v>57.5</v>
      </c>
      <c r="T114" s="11">
        <f>_xlfn.IFNA(VLOOKUP(K114,'labor statisitcs'!N:P,3,FALSE),T113)</f>
        <v>6.1</v>
      </c>
      <c r="U114" s="30">
        <f>_xlfn.IFNA(VLOOKUP(K114,'labor statisitcs'!N:S,5,FALSE),U113)</f>
        <v>457875</v>
      </c>
      <c r="V114" s="30">
        <f>_xlfn.IFNA(VLOOKUP(K114,'labor statisitcs'!N:S,6,FALSE),V113)</f>
        <v>29503</v>
      </c>
      <c r="W114" s="30">
        <f>_xlfn.IFNA(VLOOKUP(K114,'Housing Summary'!F:J,5,FALSE),W113)</f>
        <v>1582</v>
      </c>
      <c r="X114" s="30">
        <f>_xlfn.IFNA(VLOOKUP(K114,'Housing Summary'!F:G,2,FALSE),X113)</f>
        <v>358000</v>
      </c>
      <c r="Y114">
        <f t="shared" si="11"/>
        <v>20.596934322153636</v>
      </c>
      <c r="Z114">
        <f t="shared" si="12"/>
        <v>136.89425860455771</v>
      </c>
    </row>
    <row r="115" spans="1:26" hidden="1">
      <c r="A115" s="9">
        <v>44255</v>
      </c>
      <c r="B115" s="9">
        <f t="shared" si="13"/>
        <v>44255</v>
      </c>
      <c r="C115" s="10">
        <v>44228</v>
      </c>
      <c r="D115" s="11" t="s">
        <v>45</v>
      </c>
      <c r="E115" s="11">
        <v>10</v>
      </c>
      <c r="F115" s="11">
        <f t="shared" si="9"/>
        <v>11</v>
      </c>
      <c r="G115" s="30">
        <v>8728</v>
      </c>
      <c r="H115" s="30">
        <v>86799</v>
      </c>
      <c r="I115" s="30">
        <v>332</v>
      </c>
      <c r="J115" s="30">
        <v>1422</v>
      </c>
      <c r="K115" s="11" t="str">
        <f t="shared" si="10"/>
        <v>Delaware-44255</v>
      </c>
      <c r="L115" s="30">
        <f>_xlfn.IFNA(VLOOKUP(K115,'labor statisitcs'!N:Q,4,FALSE),L114)</f>
        <v>796901</v>
      </c>
      <c r="M115" s="30">
        <f>VLOOKUP(D115,'State Area'!A:B,2,FALSE)</f>
        <v>2489</v>
      </c>
      <c r="N115" s="39">
        <f t="shared" si="14"/>
        <v>320.16914423463237</v>
      </c>
      <c r="O115" s="11">
        <f>_xlfn.IFNA(VLOOKUP(K115,State_Vac_Alo_Admin!B:E,3,FALSE),0)</f>
        <v>133610</v>
      </c>
      <c r="P115" s="35">
        <f>_xlfn.IFNA(VLOOKUP(K115,State_Vac_Alo_Admin!B:F,5,FALSE),0)</f>
        <v>101454.3</v>
      </c>
      <c r="Q115" s="30">
        <f>VLOOKUP(D115,'2020_VoteCount'!A:K,11,FALSE)</f>
        <v>200603</v>
      </c>
      <c r="R115" s="30">
        <f>VLOOKUP(D115,'2020_VoteCount'!A:L,12,FALSE)</f>
        <v>296268</v>
      </c>
      <c r="S115" s="11">
        <f>_xlfn.IFNA(VLOOKUP(K115,'labor statisitcs'!N:P,2,FALSE),S114)</f>
        <v>57.4</v>
      </c>
      <c r="T115" s="11">
        <f>_xlfn.IFNA(VLOOKUP(K115,'labor statisitcs'!N:P,3,FALSE),T114)</f>
        <v>6.3</v>
      </c>
      <c r="U115" s="30">
        <f>_xlfn.IFNA(VLOOKUP(K115,'labor statisitcs'!N:S,5,FALSE),U114)</f>
        <v>457785</v>
      </c>
      <c r="V115" s="30">
        <f>_xlfn.IFNA(VLOOKUP(K115,'labor statisitcs'!N:S,6,FALSE),V114)</f>
        <v>30966</v>
      </c>
      <c r="W115" s="30">
        <f>_xlfn.IFNA(VLOOKUP(K115,'Housing Summary'!F:J,5,FALSE),W114)</f>
        <v>1418</v>
      </c>
      <c r="X115" s="30">
        <f>_xlfn.IFNA(VLOOKUP(K115,'Housing Summary'!F:G,2,FALSE),X114)</f>
        <v>358750</v>
      </c>
      <c r="Y115">
        <f t="shared" si="11"/>
        <v>41.661385793216475</v>
      </c>
      <c r="Z115">
        <f t="shared" si="12"/>
        <v>178.44123674082476</v>
      </c>
    </row>
    <row r="116" spans="1:26" hidden="1">
      <c r="A116" s="9">
        <v>44286</v>
      </c>
      <c r="B116" s="9">
        <f t="shared" si="13"/>
        <v>44286</v>
      </c>
      <c r="C116" s="10">
        <v>44256</v>
      </c>
      <c r="D116" s="11" t="s">
        <v>45</v>
      </c>
      <c r="E116" s="11">
        <v>10</v>
      </c>
      <c r="F116" s="11">
        <f t="shared" si="9"/>
        <v>12</v>
      </c>
      <c r="G116" s="30">
        <v>8003</v>
      </c>
      <c r="H116" s="30">
        <v>94802</v>
      </c>
      <c r="I116" s="30">
        <v>137</v>
      </c>
      <c r="J116" s="30">
        <v>1559</v>
      </c>
      <c r="K116" s="11" t="str">
        <f t="shared" si="10"/>
        <v>Delaware-44286</v>
      </c>
      <c r="L116" s="30">
        <f>_xlfn.IFNA(VLOOKUP(K116,'labor statisitcs'!N:Q,4,FALSE),L115)</f>
        <v>797621</v>
      </c>
      <c r="M116" s="30">
        <f>VLOOKUP(D116,'State Area'!A:B,2,FALSE)</f>
        <v>2489</v>
      </c>
      <c r="N116" s="39">
        <f t="shared" si="14"/>
        <v>320.45841703495381</v>
      </c>
      <c r="O116" s="11">
        <f>_xlfn.IFNA(VLOOKUP(K116,State_Vac_Alo_Admin!B:E,3,FALSE),0)</f>
        <v>246520</v>
      </c>
      <c r="P116" s="35">
        <f>_xlfn.IFNA(VLOOKUP(K116,State_Vac_Alo_Admin!B:F,5,FALSE),0)</f>
        <v>207539.4</v>
      </c>
      <c r="Q116" s="30">
        <f>VLOOKUP(D116,'2020_VoteCount'!A:K,11,FALSE)</f>
        <v>200603</v>
      </c>
      <c r="R116" s="30">
        <f>VLOOKUP(D116,'2020_VoteCount'!A:L,12,FALSE)</f>
        <v>296268</v>
      </c>
      <c r="S116" s="11">
        <f>_xlfn.IFNA(VLOOKUP(K116,'labor statisitcs'!N:P,2,FALSE),S115)</f>
        <v>57.4</v>
      </c>
      <c r="T116" s="11">
        <f>_xlfn.IFNA(VLOOKUP(K116,'labor statisitcs'!N:P,3,FALSE),T115)</f>
        <v>6.5</v>
      </c>
      <c r="U116" s="30">
        <f>_xlfn.IFNA(VLOOKUP(K116,'labor statisitcs'!N:S,5,FALSE),U115)</f>
        <v>457822</v>
      </c>
      <c r="V116" s="30">
        <f>_xlfn.IFNA(VLOOKUP(K116,'labor statisitcs'!N:S,6,FALSE),V115)</f>
        <v>31640</v>
      </c>
      <c r="W116" s="30">
        <f>_xlfn.IFNA(VLOOKUP(K116,'Housing Summary'!F:J,5,FALSE),W115)</f>
        <v>1336</v>
      </c>
      <c r="X116" s="30">
        <f>_xlfn.IFNA(VLOOKUP(K116,'Housing Summary'!F:G,2,FALSE),X115)</f>
        <v>381200</v>
      </c>
      <c r="Y116">
        <f t="shared" si="11"/>
        <v>17.176077360049447</v>
      </c>
      <c r="Z116">
        <f t="shared" si="12"/>
        <v>195.45623798771595</v>
      </c>
    </row>
    <row r="117" spans="1:26">
      <c r="A117" s="9">
        <v>44313</v>
      </c>
      <c r="B117" s="9">
        <f t="shared" si="13"/>
        <v>44316</v>
      </c>
      <c r="C117" s="10">
        <v>44287</v>
      </c>
      <c r="D117" s="11" t="s">
        <v>45</v>
      </c>
      <c r="E117" s="11">
        <v>10</v>
      </c>
      <c r="F117" s="11">
        <f t="shared" si="9"/>
        <v>13</v>
      </c>
      <c r="G117" s="30">
        <v>8801</v>
      </c>
      <c r="H117" s="30">
        <v>103603</v>
      </c>
      <c r="I117" s="30">
        <v>58</v>
      </c>
      <c r="J117" s="30">
        <v>1617</v>
      </c>
      <c r="K117" s="11" t="str">
        <f t="shared" si="10"/>
        <v>Delaware-44316</v>
      </c>
      <c r="L117" s="30">
        <f>_xlfn.IFNA(VLOOKUP(K117,'labor statisitcs'!N:Q,4,FALSE),L116)</f>
        <v>797621</v>
      </c>
      <c r="M117" s="30">
        <f>VLOOKUP(D117,'State Area'!A:B,2,FALSE)</f>
        <v>2489</v>
      </c>
      <c r="N117" s="39">
        <f t="shared" si="14"/>
        <v>320.45841703495381</v>
      </c>
      <c r="O117" s="11">
        <f>_xlfn.IFNA(VLOOKUP(K117,State_Vac_Alo_Admin!B:E,3,FALSE),0)</f>
        <v>215400</v>
      </c>
      <c r="P117" s="35">
        <f>_xlfn.IFNA(VLOOKUP(K117,State_Vac_Alo_Admin!B:F,5,FALSE),0)</f>
        <v>251622.94999999998</v>
      </c>
      <c r="Q117" s="30">
        <f>VLOOKUP(D117,'2020_VoteCount'!A:K,11,FALSE)</f>
        <v>200603</v>
      </c>
      <c r="R117" s="30">
        <f>VLOOKUP(D117,'2020_VoteCount'!A:L,12,FALSE)</f>
        <v>296268</v>
      </c>
      <c r="S117" s="11">
        <f>_xlfn.IFNA(VLOOKUP(K117,'labor statisitcs'!N:P,2,FALSE),S116)</f>
        <v>57.4</v>
      </c>
      <c r="T117" s="11">
        <f>_xlfn.IFNA(VLOOKUP(K117,'labor statisitcs'!N:P,3,FALSE),T116)</f>
        <v>6.5</v>
      </c>
      <c r="U117" s="30">
        <f>_xlfn.IFNA(VLOOKUP(K117,'labor statisitcs'!N:S,5,FALSE),U116)</f>
        <v>457822</v>
      </c>
      <c r="V117" s="30">
        <f>_xlfn.IFNA(VLOOKUP(K117,'labor statisitcs'!N:S,6,FALSE),V116)</f>
        <v>31640</v>
      </c>
      <c r="W117" s="30">
        <f>_xlfn.IFNA(VLOOKUP(K117,'Housing Summary'!F:J,5,FALSE),W116)</f>
        <v>1336</v>
      </c>
      <c r="X117" s="30">
        <f>_xlfn.IFNA(VLOOKUP(K117,'Housing Summary'!F:G,2,FALSE),X116)</f>
        <v>381200</v>
      </c>
      <c r="Y117">
        <f t="shared" si="11"/>
        <v>7.2716239918457513</v>
      </c>
      <c r="Z117">
        <f t="shared" si="12"/>
        <v>202.72786197956171</v>
      </c>
    </row>
    <row r="118" spans="1:26" hidden="1">
      <c r="A118" s="9">
        <v>43921</v>
      </c>
      <c r="B118" s="9">
        <f t="shared" si="13"/>
        <v>43921</v>
      </c>
      <c r="C118" s="10">
        <v>43891</v>
      </c>
      <c r="D118" s="11" t="s">
        <v>33</v>
      </c>
      <c r="E118" s="11">
        <v>11</v>
      </c>
      <c r="F118" s="11">
        <f t="shared" si="9"/>
        <v>0</v>
      </c>
      <c r="G118" s="30">
        <v>495</v>
      </c>
      <c r="H118" s="30">
        <v>495</v>
      </c>
      <c r="I118" s="30">
        <v>9</v>
      </c>
      <c r="J118" s="30">
        <v>9</v>
      </c>
      <c r="K118" s="11" t="str">
        <f t="shared" si="10"/>
        <v>District of Columbia-43921</v>
      </c>
      <c r="L118" s="30">
        <f>_xlfn.IFNA(VLOOKUP(K118,'labor statisitcs'!N:Q,4,FALSE),L117)</f>
        <v>583080</v>
      </c>
      <c r="M118" s="30">
        <f>VLOOKUP(D118,'State Area'!A:B,2,FALSE)</f>
        <v>68</v>
      </c>
      <c r="N118" s="39">
        <f t="shared" si="14"/>
        <v>8574.7058823529405</v>
      </c>
      <c r="O118" s="11">
        <f>_xlfn.IFNA(VLOOKUP(K118,State_Vac_Alo_Admin!B:E,3,FALSE),0)</f>
        <v>0</v>
      </c>
      <c r="P118" s="35">
        <f>_xlfn.IFNA(VLOOKUP(K118,State_Vac_Alo_Admin!B:F,5,FALSE),0)</f>
        <v>0</v>
      </c>
      <c r="Q118" s="30">
        <f>VLOOKUP(D118,'2020_VoteCount'!A:K,11,FALSE)</f>
        <v>18586</v>
      </c>
      <c r="R118" s="30">
        <f>VLOOKUP(D118,'2020_VoteCount'!A:L,12,FALSE)</f>
        <v>317323</v>
      </c>
      <c r="S118" s="11">
        <f>_xlfn.IFNA(VLOOKUP(K118,'labor statisitcs'!N:P,2,FALSE),S117)</f>
        <v>68.400000000000006</v>
      </c>
      <c r="T118" s="11">
        <f>_xlfn.IFNA(VLOOKUP(K118,'labor statisitcs'!N:P,3,FALSE),T117)</f>
        <v>5.2</v>
      </c>
      <c r="U118" s="30">
        <f>_xlfn.IFNA(VLOOKUP(K118,'labor statisitcs'!N:S,5,FALSE),U117)</f>
        <v>398895</v>
      </c>
      <c r="V118" s="30">
        <f>_xlfn.IFNA(VLOOKUP(K118,'labor statisitcs'!N:S,6,FALSE),V117)</f>
        <v>21686</v>
      </c>
      <c r="W118" s="30">
        <f>_xlfn.IFNA(VLOOKUP(K118,'Housing Summary'!F:J,5,FALSE),W117)</f>
        <v>1156</v>
      </c>
      <c r="X118" s="30">
        <f>_xlfn.IFNA(VLOOKUP(K118,'Housing Summary'!F:G,2,FALSE),X117)</f>
        <v>699900</v>
      </c>
      <c r="Y118">
        <f t="shared" si="11"/>
        <v>1.5435274747890513</v>
      </c>
      <c r="Z118">
        <f t="shared" si="12"/>
        <v>1.5435274747890513</v>
      </c>
    </row>
    <row r="119" spans="1:26" hidden="1">
      <c r="A119" s="9">
        <v>43951</v>
      </c>
      <c r="B119" s="9">
        <f t="shared" si="13"/>
        <v>43951</v>
      </c>
      <c r="C119" s="10">
        <v>43922</v>
      </c>
      <c r="D119" s="11" t="s">
        <v>33</v>
      </c>
      <c r="E119" s="11">
        <v>11</v>
      </c>
      <c r="F119" s="11">
        <f t="shared" si="9"/>
        <v>1</v>
      </c>
      <c r="G119" s="30">
        <v>3828</v>
      </c>
      <c r="H119" s="30">
        <v>4323</v>
      </c>
      <c r="I119" s="30">
        <v>215</v>
      </c>
      <c r="J119" s="30">
        <v>224</v>
      </c>
      <c r="K119" s="11" t="str">
        <f t="shared" si="10"/>
        <v>District of Columbia-43951</v>
      </c>
      <c r="L119" s="30">
        <f>_xlfn.IFNA(VLOOKUP(K119,'labor statisitcs'!N:Q,4,FALSE),L118)</f>
        <v>583364</v>
      </c>
      <c r="M119" s="30">
        <f>VLOOKUP(D119,'State Area'!A:B,2,FALSE)</f>
        <v>68</v>
      </c>
      <c r="N119" s="39">
        <f t="shared" si="14"/>
        <v>8578.8823529411766</v>
      </c>
      <c r="O119" s="11">
        <f>_xlfn.IFNA(VLOOKUP(K119,State_Vac_Alo_Admin!B:E,3,FALSE),0)</f>
        <v>0</v>
      </c>
      <c r="P119" s="35">
        <f>_xlfn.IFNA(VLOOKUP(K119,State_Vac_Alo_Admin!B:F,5,FALSE),0)</f>
        <v>0</v>
      </c>
      <c r="Q119" s="30">
        <f>VLOOKUP(D119,'2020_VoteCount'!A:K,11,FALSE)</f>
        <v>18586</v>
      </c>
      <c r="R119" s="30">
        <f>VLOOKUP(D119,'2020_VoteCount'!A:L,12,FALSE)</f>
        <v>317323</v>
      </c>
      <c r="S119" s="11">
        <f>_xlfn.IFNA(VLOOKUP(K119,'labor statisitcs'!N:P,2,FALSE),S118)</f>
        <v>62</v>
      </c>
      <c r="T119" s="11">
        <f>_xlfn.IFNA(VLOOKUP(K119,'labor statisitcs'!N:P,3,FALSE),T118)</f>
        <v>11.1</v>
      </c>
      <c r="U119" s="30">
        <f>_xlfn.IFNA(VLOOKUP(K119,'labor statisitcs'!N:S,5,FALSE),U118)</f>
        <v>361647</v>
      </c>
      <c r="V119" s="30">
        <f>_xlfn.IFNA(VLOOKUP(K119,'labor statisitcs'!N:S,6,FALSE),V118)</f>
        <v>45122</v>
      </c>
      <c r="W119" s="30">
        <f>_xlfn.IFNA(VLOOKUP(K119,'Housing Summary'!F:J,5,FALSE),W118)</f>
        <v>1264</v>
      </c>
      <c r="X119" s="30">
        <f>_xlfn.IFNA(VLOOKUP(K119,'Housing Summary'!F:G,2,FALSE),X118)</f>
        <v>685000</v>
      </c>
      <c r="Y119">
        <f t="shared" si="11"/>
        <v>36.85520532634856</v>
      </c>
      <c r="Z119">
        <f t="shared" si="12"/>
        <v>38.397981363265473</v>
      </c>
    </row>
    <row r="120" spans="1:26" hidden="1">
      <c r="A120" s="9">
        <v>43982</v>
      </c>
      <c r="B120" s="9">
        <f t="shared" si="13"/>
        <v>43982</v>
      </c>
      <c r="C120" s="10">
        <v>43952</v>
      </c>
      <c r="D120" s="11" t="s">
        <v>33</v>
      </c>
      <c r="E120" s="11">
        <v>11</v>
      </c>
      <c r="F120" s="11">
        <f t="shared" si="9"/>
        <v>2</v>
      </c>
      <c r="G120" s="30">
        <v>4478</v>
      </c>
      <c r="H120" s="30">
        <v>8801</v>
      </c>
      <c r="I120" s="30">
        <v>242</v>
      </c>
      <c r="J120" s="30">
        <v>466</v>
      </c>
      <c r="K120" s="11" t="str">
        <f t="shared" si="10"/>
        <v>District of Columbia-43982</v>
      </c>
      <c r="L120" s="30">
        <f>_xlfn.IFNA(VLOOKUP(K120,'labor statisitcs'!N:Q,4,FALSE),L119)</f>
        <v>583402</v>
      </c>
      <c r="M120" s="30">
        <f>VLOOKUP(D120,'State Area'!A:B,2,FALSE)</f>
        <v>68</v>
      </c>
      <c r="N120" s="39">
        <f t="shared" si="14"/>
        <v>8579.4411764705874</v>
      </c>
      <c r="O120" s="11">
        <f>_xlfn.IFNA(VLOOKUP(K120,State_Vac_Alo_Admin!B:E,3,FALSE),0)</f>
        <v>0</v>
      </c>
      <c r="P120" s="35">
        <f>_xlfn.IFNA(VLOOKUP(K120,State_Vac_Alo_Admin!B:F,5,FALSE),0)</f>
        <v>0</v>
      </c>
      <c r="Q120" s="30">
        <f>VLOOKUP(D120,'2020_VoteCount'!A:K,11,FALSE)</f>
        <v>18586</v>
      </c>
      <c r="R120" s="30">
        <f>VLOOKUP(D120,'2020_VoteCount'!A:L,12,FALSE)</f>
        <v>317323</v>
      </c>
      <c r="S120" s="11">
        <f>_xlfn.IFNA(VLOOKUP(K120,'labor statisitcs'!N:P,2,FALSE),S119)</f>
        <v>62.1</v>
      </c>
      <c r="T120" s="11">
        <f>_xlfn.IFNA(VLOOKUP(K120,'labor statisitcs'!N:P,3,FALSE),T119)</f>
        <v>8.9</v>
      </c>
      <c r="U120" s="30">
        <f>_xlfn.IFNA(VLOOKUP(K120,'labor statisitcs'!N:S,5,FALSE),U119)</f>
        <v>362414</v>
      </c>
      <c r="V120" s="30">
        <f>_xlfn.IFNA(VLOOKUP(K120,'labor statisitcs'!N:S,6,FALSE),V119)</f>
        <v>35508</v>
      </c>
      <c r="W120" s="30">
        <f>_xlfn.IFNA(VLOOKUP(K120,'Housing Summary'!F:J,5,FALSE),W119)</f>
        <v>1324</v>
      </c>
      <c r="X120" s="30">
        <f>_xlfn.IFNA(VLOOKUP(K120,'Housing Summary'!F:G,2,FALSE),X119)</f>
        <v>695000</v>
      </c>
      <c r="Y120">
        <f t="shared" si="11"/>
        <v>41.480831399275289</v>
      </c>
      <c r="Z120">
        <f t="shared" si="12"/>
        <v>79.8763117027367</v>
      </c>
    </row>
    <row r="121" spans="1:26" hidden="1">
      <c r="A121" s="9">
        <v>44012</v>
      </c>
      <c r="B121" s="9">
        <f t="shared" si="13"/>
        <v>44012</v>
      </c>
      <c r="C121" s="10">
        <v>43983</v>
      </c>
      <c r="D121" s="11" t="s">
        <v>33</v>
      </c>
      <c r="E121" s="11">
        <v>11</v>
      </c>
      <c r="F121" s="11">
        <f t="shared" si="9"/>
        <v>3</v>
      </c>
      <c r="G121" s="30">
        <v>1526</v>
      </c>
      <c r="H121" s="30">
        <v>10327</v>
      </c>
      <c r="I121" s="30">
        <v>85</v>
      </c>
      <c r="J121" s="30">
        <v>551</v>
      </c>
      <c r="K121" s="11" t="str">
        <f t="shared" si="10"/>
        <v>District of Columbia-44012</v>
      </c>
      <c r="L121" s="30">
        <f>_xlfn.IFNA(VLOOKUP(K121,'labor statisitcs'!N:Q,4,FALSE),L120)</f>
        <v>583522</v>
      </c>
      <c r="M121" s="30">
        <f>VLOOKUP(D121,'State Area'!A:B,2,FALSE)</f>
        <v>68</v>
      </c>
      <c r="N121" s="39">
        <f t="shared" si="14"/>
        <v>8581.2058823529405</v>
      </c>
      <c r="O121" s="11">
        <f>_xlfn.IFNA(VLOOKUP(K121,State_Vac_Alo_Admin!B:E,3,FALSE),0)</f>
        <v>0</v>
      </c>
      <c r="P121" s="35">
        <f>_xlfn.IFNA(VLOOKUP(K121,State_Vac_Alo_Admin!B:F,5,FALSE),0)</f>
        <v>0</v>
      </c>
      <c r="Q121" s="30">
        <f>VLOOKUP(D121,'2020_VoteCount'!A:K,11,FALSE)</f>
        <v>18586</v>
      </c>
      <c r="R121" s="30">
        <f>VLOOKUP(D121,'2020_VoteCount'!A:L,12,FALSE)</f>
        <v>317323</v>
      </c>
      <c r="S121" s="11">
        <f>_xlfn.IFNA(VLOOKUP(K121,'labor statisitcs'!N:P,2,FALSE),S120)</f>
        <v>62.4</v>
      </c>
      <c r="T121" s="11">
        <f>_xlfn.IFNA(VLOOKUP(K121,'labor statisitcs'!N:P,3,FALSE),T120)</f>
        <v>8.9</v>
      </c>
      <c r="U121" s="30">
        <f>_xlfn.IFNA(VLOOKUP(K121,'labor statisitcs'!N:S,5,FALSE),U120)</f>
        <v>364192</v>
      </c>
      <c r="V121" s="30">
        <f>_xlfn.IFNA(VLOOKUP(K121,'labor statisitcs'!N:S,6,FALSE),V120)</f>
        <v>35723</v>
      </c>
      <c r="W121" s="30">
        <f>_xlfn.IFNA(VLOOKUP(K121,'Housing Summary'!F:J,5,FALSE),W120)</f>
        <v>1379</v>
      </c>
      <c r="X121" s="30">
        <f>_xlfn.IFNA(VLOOKUP(K121,'Housing Summary'!F:G,2,FALSE),X120)</f>
        <v>699900</v>
      </c>
      <c r="Y121">
        <f t="shared" si="11"/>
        <v>14.566717278868664</v>
      </c>
      <c r="Z121">
        <f t="shared" si="12"/>
        <v>94.426602595960389</v>
      </c>
    </row>
    <row r="122" spans="1:26" hidden="1">
      <c r="A122" s="9">
        <v>44043</v>
      </c>
      <c r="B122" s="9">
        <f t="shared" si="13"/>
        <v>44043</v>
      </c>
      <c r="C122" s="10">
        <v>44013</v>
      </c>
      <c r="D122" s="11" t="s">
        <v>33</v>
      </c>
      <c r="E122" s="11">
        <v>11</v>
      </c>
      <c r="F122" s="11">
        <f t="shared" si="9"/>
        <v>4</v>
      </c>
      <c r="G122" s="30">
        <v>1799</v>
      </c>
      <c r="H122" s="30">
        <v>12126</v>
      </c>
      <c r="I122" s="30">
        <v>34</v>
      </c>
      <c r="J122" s="30">
        <v>585</v>
      </c>
      <c r="K122" s="11" t="str">
        <f t="shared" si="10"/>
        <v>District of Columbia-44043</v>
      </c>
      <c r="L122" s="30">
        <f>_xlfn.IFNA(VLOOKUP(K122,'labor statisitcs'!N:Q,4,FALSE),L121)</f>
        <v>583656</v>
      </c>
      <c r="M122" s="30">
        <f>VLOOKUP(D122,'State Area'!A:B,2,FALSE)</f>
        <v>68</v>
      </c>
      <c r="N122" s="39">
        <f t="shared" si="14"/>
        <v>8583.176470588236</v>
      </c>
      <c r="O122" s="11">
        <f>_xlfn.IFNA(VLOOKUP(K122,State_Vac_Alo_Admin!B:E,3,FALSE),0)</f>
        <v>0</v>
      </c>
      <c r="P122" s="35">
        <f>_xlfn.IFNA(VLOOKUP(K122,State_Vac_Alo_Admin!B:F,5,FALSE),0)</f>
        <v>0</v>
      </c>
      <c r="Q122" s="30">
        <f>VLOOKUP(D122,'2020_VoteCount'!A:K,11,FALSE)</f>
        <v>18586</v>
      </c>
      <c r="R122" s="30">
        <f>VLOOKUP(D122,'2020_VoteCount'!A:L,12,FALSE)</f>
        <v>317323</v>
      </c>
      <c r="S122" s="11">
        <f>_xlfn.IFNA(VLOOKUP(K122,'labor statisitcs'!N:P,2,FALSE),S121)</f>
        <v>62.9</v>
      </c>
      <c r="T122" s="11">
        <f>_xlfn.IFNA(VLOOKUP(K122,'labor statisitcs'!N:P,3,FALSE),T121)</f>
        <v>8.9</v>
      </c>
      <c r="U122" s="30">
        <f>_xlfn.IFNA(VLOOKUP(K122,'labor statisitcs'!N:S,5,FALSE),U121)</f>
        <v>366931</v>
      </c>
      <c r="V122" s="30">
        <f>_xlfn.IFNA(VLOOKUP(K122,'labor statisitcs'!N:S,6,FALSE),V121)</f>
        <v>35687</v>
      </c>
      <c r="W122" s="30">
        <f>_xlfn.IFNA(VLOOKUP(K122,'Housing Summary'!F:J,5,FALSE),W121)</f>
        <v>1426</v>
      </c>
      <c r="X122" s="30">
        <f>_xlfn.IFNA(VLOOKUP(K122,'Housing Summary'!F:G,2,FALSE),X121)</f>
        <v>697162.5</v>
      </c>
      <c r="Y122">
        <f t="shared" si="11"/>
        <v>5.8253491782830986</v>
      </c>
      <c r="Z122">
        <f t="shared" si="12"/>
        <v>100.23027262634153</v>
      </c>
    </row>
    <row r="123" spans="1:26" hidden="1">
      <c r="A123" s="9">
        <v>44074</v>
      </c>
      <c r="B123" s="9">
        <f t="shared" si="13"/>
        <v>44074</v>
      </c>
      <c r="C123" s="10">
        <v>44044</v>
      </c>
      <c r="D123" s="11" t="s">
        <v>33</v>
      </c>
      <c r="E123" s="11">
        <v>11</v>
      </c>
      <c r="F123" s="11">
        <f t="shared" si="9"/>
        <v>5</v>
      </c>
      <c r="G123" s="30">
        <v>1866</v>
      </c>
      <c r="H123" s="30">
        <v>13992</v>
      </c>
      <c r="I123" s="30">
        <v>22</v>
      </c>
      <c r="J123" s="30">
        <v>607</v>
      </c>
      <c r="K123" s="11" t="str">
        <f t="shared" si="10"/>
        <v>District of Columbia-44074</v>
      </c>
      <c r="L123" s="30">
        <f>_xlfn.IFNA(VLOOKUP(K123,'labor statisitcs'!N:Q,4,FALSE),L122)</f>
        <v>583802</v>
      </c>
      <c r="M123" s="30">
        <f>VLOOKUP(D123,'State Area'!A:B,2,FALSE)</f>
        <v>68</v>
      </c>
      <c r="N123" s="39">
        <f t="shared" si="14"/>
        <v>8585.323529411764</v>
      </c>
      <c r="O123" s="11">
        <f>_xlfn.IFNA(VLOOKUP(K123,State_Vac_Alo_Admin!B:E,3,FALSE),0)</f>
        <v>0</v>
      </c>
      <c r="P123" s="35">
        <f>_xlfn.IFNA(VLOOKUP(K123,State_Vac_Alo_Admin!B:F,5,FALSE),0)</f>
        <v>0</v>
      </c>
      <c r="Q123" s="30">
        <f>VLOOKUP(D123,'2020_VoteCount'!A:K,11,FALSE)</f>
        <v>18586</v>
      </c>
      <c r="R123" s="30">
        <f>VLOOKUP(D123,'2020_VoteCount'!A:L,12,FALSE)</f>
        <v>317323</v>
      </c>
      <c r="S123" s="11">
        <f>_xlfn.IFNA(VLOOKUP(K123,'labor statisitcs'!N:P,2,FALSE),S122)</f>
        <v>63.4</v>
      </c>
      <c r="T123" s="11">
        <f>_xlfn.IFNA(VLOOKUP(K123,'labor statisitcs'!N:P,3,FALSE),T122)</f>
        <v>8.8000000000000007</v>
      </c>
      <c r="U123" s="30">
        <f>_xlfn.IFNA(VLOOKUP(K123,'labor statisitcs'!N:S,5,FALSE),U122)</f>
        <v>369909</v>
      </c>
      <c r="V123" s="30">
        <f>_xlfn.IFNA(VLOOKUP(K123,'labor statisitcs'!N:S,6,FALSE),V122)</f>
        <v>35594</v>
      </c>
      <c r="W123" s="30">
        <f>_xlfn.IFNA(VLOOKUP(K123,'Housing Summary'!F:J,5,FALSE),W122)</f>
        <v>1477</v>
      </c>
      <c r="X123" s="30">
        <f>_xlfn.IFNA(VLOOKUP(K123,'Housing Summary'!F:G,2,FALSE),X122)</f>
        <v>679900</v>
      </c>
      <c r="Y123">
        <f t="shared" si="11"/>
        <v>3.7684009304524477</v>
      </c>
      <c r="Z123">
        <f t="shared" si="12"/>
        <v>103.97360749021071</v>
      </c>
    </row>
    <row r="124" spans="1:26" hidden="1">
      <c r="A124" s="9">
        <v>44104</v>
      </c>
      <c r="B124" s="9">
        <f t="shared" si="13"/>
        <v>44104</v>
      </c>
      <c r="C124" s="10">
        <v>44075</v>
      </c>
      <c r="D124" s="11" t="s">
        <v>33</v>
      </c>
      <c r="E124" s="11">
        <v>11</v>
      </c>
      <c r="F124" s="11">
        <f t="shared" si="9"/>
        <v>6</v>
      </c>
      <c r="G124" s="30">
        <v>1334</v>
      </c>
      <c r="H124" s="30">
        <v>15326</v>
      </c>
      <c r="I124" s="30">
        <v>20</v>
      </c>
      <c r="J124" s="30">
        <v>627</v>
      </c>
      <c r="K124" s="11" t="str">
        <f t="shared" si="10"/>
        <v>District of Columbia-44104</v>
      </c>
      <c r="L124" s="30">
        <f>_xlfn.IFNA(VLOOKUP(K124,'labor statisitcs'!N:Q,4,FALSE),L123)</f>
        <v>584005</v>
      </c>
      <c r="M124" s="30">
        <f>VLOOKUP(D124,'State Area'!A:B,2,FALSE)</f>
        <v>68</v>
      </c>
      <c r="N124" s="39">
        <f t="shared" si="14"/>
        <v>8588.3088235294126</v>
      </c>
      <c r="O124" s="11">
        <f>_xlfn.IFNA(VLOOKUP(K124,State_Vac_Alo_Admin!B:E,3,FALSE),0)</f>
        <v>0</v>
      </c>
      <c r="P124" s="35">
        <f>_xlfn.IFNA(VLOOKUP(K124,State_Vac_Alo_Admin!B:F,5,FALSE),0)</f>
        <v>0</v>
      </c>
      <c r="Q124" s="30">
        <f>VLOOKUP(D124,'2020_VoteCount'!A:K,11,FALSE)</f>
        <v>18586</v>
      </c>
      <c r="R124" s="30">
        <f>VLOOKUP(D124,'2020_VoteCount'!A:L,12,FALSE)</f>
        <v>317323</v>
      </c>
      <c r="S124" s="11">
        <f>_xlfn.IFNA(VLOOKUP(K124,'labor statisitcs'!N:P,2,FALSE),S123)</f>
        <v>63.7</v>
      </c>
      <c r="T124" s="11">
        <f>_xlfn.IFNA(VLOOKUP(K124,'labor statisitcs'!N:P,3,FALSE),T123)</f>
        <v>8.6999999999999993</v>
      </c>
      <c r="U124" s="30">
        <f>_xlfn.IFNA(VLOOKUP(K124,'labor statisitcs'!N:S,5,FALSE),U123)</f>
        <v>372267</v>
      </c>
      <c r="V124" s="30">
        <f>_xlfn.IFNA(VLOOKUP(K124,'labor statisitcs'!N:S,6,FALSE),V123)</f>
        <v>35646</v>
      </c>
      <c r="W124" s="30">
        <f>_xlfn.IFNA(VLOOKUP(K124,'Housing Summary'!F:J,5,FALSE),W123)</f>
        <v>1736</v>
      </c>
      <c r="X124" s="30">
        <f>_xlfn.IFNA(VLOOKUP(K124,'Housing Summary'!F:G,2,FALSE),X123)</f>
        <v>649450</v>
      </c>
      <c r="Y124">
        <f t="shared" si="11"/>
        <v>3.4246282137995392</v>
      </c>
      <c r="Z124">
        <f t="shared" si="12"/>
        <v>107.36209450261556</v>
      </c>
    </row>
    <row r="125" spans="1:26" hidden="1">
      <c r="A125" s="9">
        <v>44135</v>
      </c>
      <c r="B125" s="9">
        <f t="shared" si="13"/>
        <v>44135</v>
      </c>
      <c r="C125" s="10">
        <v>44105</v>
      </c>
      <c r="D125" s="11" t="s">
        <v>33</v>
      </c>
      <c r="E125" s="11">
        <v>11</v>
      </c>
      <c r="F125" s="11">
        <f t="shared" si="9"/>
        <v>7</v>
      </c>
      <c r="G125" s="30">
        <v>1940</v>
      </c>
      <c r="H125" s="30">
        <v>17266</v>
      </c>
      <c r="I125" s="30">
        <v>19</v>
      </c>
      <c r="J125" s="30">
        <v>646</v>
      </c>
      <c r="K125" s="11" t="str">
        <f t="shared" si="10"/>
        <v>District of Columbia-44135</v>
      </c>
      <c r="L125" s="30">
        <f>_xlfn.IFNA(VLOOKUP(K125,'labor statisitcs'!N:Q,4,FALSE),L124)</f>
        <v>584150</v>
      </c>
      <c r="M125" s="30">
        <f>VLOOKUP(D125,'State Area'!A:B,2,FALSE)</f>
        <v>68</v>
      </c>
      <c r="N125" s="39">
        <f t="shared" si="14"/>
        <v>8590.4411764705874</v>
      </c>
      <c r="O125" s="11">
        <f>_xlfn.IFNA(VLOOKUP(K125,State_Vac_Alo_Admin!B:E,3,FALSE),0)</f>
        <v>0</v>
      </c>
      <c r="P125" s="35">
        <f>_xlfn.IFNA(VLOOKUP(K125,State_Vac_Alo_Admin!B:F,5,FALSE),0)</f>
        <v>0</v>
      </c>
      <c r="Q125" s="30">
        <f>VLOOKUP(D125,'2020_VoteCount'!A:K,11,FALSE)</f>
        <v>18586</v>
      </c>
      <c r="R125" s="30">
        <f>VLOOKUP(D125,'2020_VoteCount'!A:L,12,FALSE)</f>
        <v>317323</v>
      </c>
      <c r="S125" s="11">
        <f>_xlfn.IFNA(VLOOKUP(K125,'labor statisitcs'!N:P,2,FALSE),S124)</f>
        <v>64</v>
      </c>
      <c r="T125" s="11">
        <f>_xlfn.IFNA(VLOOKUP(K125,'labor statisitcs'!N:P,3,FALSE),T124)</f>
        <v>8.8000000000000007</v>
      </c>
      <c r="U125" s="30">
        <f>_xlfn.IFNA(VLOOKUP(K125,'labor statisitcs'!N:S,5,FALSE),U124)</f>
        <v>373663</v>
      </c>
      <c r="V125" s="30">
        <f>_xlfn.IFNA(VLOOKUP(K125,'labor statisitcs'!N:S,6,FALSE),V124)</f>
        <v>35844</v>
      </c>
      <c r="W125" s="30">
        <f>_xlfn.IFNA(VLOOKUP(K125,'Housing Summary'!F:J,5,FALSE),W124)</f>
        <v>1954</v>
      </c>
      <c r="X125" s="30">
        <f>_xlfn.IFNA(VLOOKUP(K125,'Housing Summary'!F:G,2,FALSE),X124)</f>
        <v>629000</v>
      </c>
      <c r="Y125">
        <f t="shared" si="11"/>
        <v>3.2525892322177525</v>
      </c>
      <c r="Z125">
        <f t="shared" si="12"/>
        <v>110.58803389540357</v>
      </c>
    </row>
    <row r="126" spans="1:26" hidden="1">
      <c r="A126" s="9">
        <v>44165</v>
      </c>
      <c r="B126" s="9">
        <f t="shared" si="13"/>
        <v>44165</v>
      </c>
      <c r="C126" s="10">
        <v>44136</v>
      </c>
      <c r="D126" s="11" t="s">
        <v>33</v>
      </c>
      <c r="E126" s="11">
        <v>11</v>
      </c>
      <c r="F126" s="11">
        <f t="shared" ref="F126:F187" si="15">IF(D125=D126,F125+1,0)</f>
        <v>8</v>
      </c>
      <c r="G126" s="30">
        <v>4286</v>
      </c>
      <c r="H126" s="30">
        <v>21552</v>
      </c>
      <c r="I126" s="30">
        <v>34</v>
      </c>
      <c r="J126" s="30">
        <v>680</v>
      </c>
      <c r="K126" s="11" t="str">
        <f t="shared" si="10"/>
        <v>District of Columbia-44165</v>
      </c>
      <c r="L126" s="30">
        <f>_xlfn.IFNA(VLOOKUP(K126,'labor statisitcs'!N:Q,4,FALSE),L125)</f>
        <v>584302</v>
      </c>
      <c r="M126" s="30">
        <f>VLOOKUP(D126,'State Area'!A:B,2,FALSE)</f>
        <v>68</v>
      </c>
      <c r="N126" s="39">
        <f t="shared" si="14"/>
        <v>8592.676470588236</v>
      </c>
      <c r="O126" s="11">
        <f>_xlfn.IFNA(VLOOKUP(K126,State_Vac_Alo_Admin!B:E,3,FALSE),0)</f>
        <v>0</v>
      </c>
      <c r="P126" s="35">
        <f>_xlfn.IFNA(VLOOKUP(K126,State_Vac_Alo_Admin!B:F,5,FALSE),0)</f>
        <v>0</v>
      </c>
      <c r="Q126" s="30">
        <f>VLOOKUP(D126,'2020_VoteCount'!A:K,11,FALSE)</f>
        <v>18586</v>
      </c>
      <c r="R126" s="30">
        <f>VLOOKUP(D126,'2020_VoteCount'!A:L,12,FALSE)</f>
        <v>317323</v>
      </c>
      <c r="S126" s="11">
        <f>_xlfn.IFNA(VLOOKUP(K126,'labor statisitcs'!N:P,2,FALSE),S125)</f>
        <v>63.9</v>
      </c>
      <c r="T126" s="11">
        <f>_xlfn.IFNA(VLOOKUP(K126,'labor statisitcs'!N:P,3,FALSE),T125)</f>
        <v>8.8000000000000007</v>
      </c>
      <c r="U126" s="30">
        <f>_xlfn.IFNA(VLOOKUP(K126,'labor statisitcs'!N:S,5,FALSE),U125)</f>
        <v>373627</v>
      </c>
      <c r="V126" s="30">
        <f>_xlfn.IFNA(VLOOKUP(K126,'labor statisitcs'!N:S,6,FALSE),V125)</f>
        <v>35985</v>
      </c>
      <c r="W126" s="30">
        <f>_xlfn.IFNA(VLOOKUP(K126,'Housing Summary'!F:J,5,FALSE),W125)</f>
        <v>1927</v>
      </c>
      <c r="X126" s="30">
        <f>_xlfn.IFNA(VLOOKUP(K126,'Housing Summary'!F:G,2,FALSE),X125)</f>
        <v>599900</v>
      </c>
      <c r="Y126">
        <f t="shared" si="11"/>
        <v>5.8189087150138112</v>
      </c>
      <c r="Z126">
        <f t="shared" si="12"/>
        <v>116.37817430027621</v>
      </c>
    </row>
    <row r="127" spans="1:26" hidden="1">
      <c r="A127" s="9">
        <v>44196</v>
      </c>
      <c r="B127" s="9">
        <f t="shared" si="13"/>
        <v>44196</v>
      </c>
      <c r="C127" s="10">
        <v>44166</v>
      </c>
      <c r="D127" s="11" t="s">
        <v>33</v>
      </c>
      <c r="E127" s="11">
        <v>11</v>
      </c>
      <c r="F127" s="11">
        <f t="shared" si="15"/>
        <v>9</v>
      </c>
      <c r="G127" s="30">
        <v>7431</v>
      </c>
      <c r="H127" s="30">
        <v>28983</v>
      </c>
      <c r="I127" s="30">
        <v>106</v>
      </c>
      <c r="J127" s="30">
        <v>786</v>
      </c>
      <c r="K127" s="11" t="str">
        <f t="shared" si="10"/>
        <v>District of Columbia-44196</v>
      </c>
      <c r="L127" s="30">
        <f>_xlfn.IFNA(VLOOKUP(K127,'labor statisitcs'!N:Q,4,FALSE),L126)</f>
        <v>584381</v>
      </c>
      <c r="M127" s="30">
        <f>VLOOKUP(D127,'State Area'!A:B,2,FALSE)</f>
        <v>68</v>
      </c>
      <c r="N127" s="39">
        <f t="shared" si="14"/>
        <v>8593.8382352941171</v>
      </c>
      <c r="O127" s="11">
        <f>_xlfn.IFNA(VLOOKUP(K127,State_Vac_Alo_Admin!B:E,3,FALSE),0)</f>
        <v>69100</v>
      </c>
      <c r="P127" s="35">
        <f>_xlfn.IFNA(VLOOKUP(K127,State_Vac_Alo_Admin!B:F,5,FALSE),0)</f>
        <v>0</v>
      </c>
      <c r="Q127" s="30">
        <f>VLOOKUP(D127,'2020_VoteCount'!A:K,11,FALSE)</f>
        <v>18586</v>
      </c>
      <c r="R127" s="30">
        <f>VLOOKUP(D127,'2020_VoteCount'!A:L,12,FALSE)</f>
        <v>317323</v>
      </c>
      <c r="S127" s="11">
        <f>_xlfn.IFNA(VLOOKUP(K127,'labor statisitcs'!N:P,2,FALSE),S126)</f>
        <v>63.9</v>
      </c>
      <c r="T127" s="11">
        <f>_xlfn.IFNA(VLOOKUP(K127,'labor statisitcs'!N:P,3,FALSE),T126)</f>
        <v>8.8000000000000007</v>
      </c>
      <c r="U127" s="30">
        <f>_xlfn.IFNA(VLOOKUP(K127,'labor statisitcs'!N:S,5,FALSE),U126)</f>
        <v>373290</v>
      </c>
      <c r="V127" s="30">
        <f>_xlfn.IFNA(VLOOKUP(K127,'labor statisitcs'!N:S,6,FALSE),V126)</f>
        <v>36038</v>
      </c>
      <c r="W127" s="30">
        <f>_xlfn.IFNA(VLOOKUP(K127,'Housing Summary'!F:J,5,FALSE),W126)</f>
        <v>1708</v>
      </c>
      <c r="X127" s="30">
        <f>_xlfn.IFNA(VLOOKUP(K127,'Housing Summary'!F:G,2,FALSE),X126)</f>
        <v>606999.5</v>
      </c>
      <c r="Y127">
        <f t="shared" si="11"/>
        <v>18.138851194682921</v>
      </c>
      <c r="Z127">
        <f t="shared" si="12"/>
        <v>134.50129282095071</v>
      </c>
    </row>
    <row r="128" spans="1:26" hidden="1">
      <c r="A128" s="9">
        <v>44227</v>
      </c>
      <c r="B128" s="9">
        <f t="shared" si="13"/>
        <v>44227</v>
      </c>
      <c r="C128" s="10">
        <v>44197</v>
      </c>
      <c r="D128" s="11" t="s">
        <v>33</v>
      </c>
      <c r="E128" s="11">
        <v>11</v>
      </c>
      <c r="F128" s="11">
        <f t="shared" si="15"/>
        <v>10</v>
      </c>
      <c r="G128" s="30">
        <v>7889</v>
      </c>
      <c r="H128" s="30">
        <v>36872</v>
      </c>
      <c r="I128" s="30">
        <v>127</v>
      </c>
      <c r="J128" s="30">
        <v>913</v>
      </c>
      <c r="K128" s="11" t="str">
        <f t="shared" si="10"/>
        <v>District of Columbia-44227</v>
      </c>
      <c r="L128" s="30">
        <f>_xlfn.IFNA(VLOOKUP(K128,'labor statisitcs'!N:Q,4,FALSE),L127)</f>
        <v>584492</v>
      </c>
      <c r="M128" s="30">
        <f>VLOOKUP(D128,'State Area'!A:B,2,FALSE)</f>
        <v>68</v>
      </c>
      <c r="N128" s="39">
        <f t="shared" si="14"/>
        <v>8595.4705882352937</v>
      </c>
      <c r="O128" s="11">
        <f>_xlfn.IFNA(VLOOKUP(K128,State_Vac_Alo_Admin!B:E,3,FALSE),0)</f>
        <v>75000</v>
      </c>
      <c r="P128" s="35">
        <f>_xlfn.IFNA(VLOOKUP(K128,State_Vac_Alo_Admin!B:F,5,FALSE),0)</f>
        <v>68447.099999999991</v>
      </c>
      <c r="Q128" s="30">
        <f>VLOOKUP(D128,'2020_VoteCount'!A:K,11,FALSE)</f>
        <v>18586</v>
      </c>
      <c r="R128" s="30">
        <f>VLOOKUP(D128,'2020_VoteCount'!A:L,12,FALSE)</f>
        <v>317323</v>
      </c>
      <c r="S128" s="11">
        <f>_xlfn.IFNA(VLOOKUP(K128,'labor statisitcs'!N:P,2,FALSE),S127)</f>
        <v>64.099999999999994</v>
      </c>
      <c r="T128" s="11">
        <f>_xlfn.IFNA(VLOOKUP(K128,'labor statisitcs'!N:P,3,FALSE),T127)</f>
        <v>8.4</v>
      </c>
      <c r="U128" s="30">
        <f>_xlfn.IFNA(VLOOKUP(K128,'labor statisitcs'!N:S,5,FALSE),U127)</f>
        <v>374800</v>
      </c>
      <c r="V128" s="30">
        <f>_xlfn.IFNA(VLOOKUP(K128,'labor statisitcs'!N:S,6,FALSE),V127)</f>
        <v>34354</v>
      </c>
      <c r="W128" s="30">
        <f>_xlfn.IFNA(VLOOKUP(K128,'Housing Summary'!F:J,5,FALSE),W127)</f>
        <v>1469</v>
      </c>
      <c r="X128" s="30">
        <f>_xlfn.IFNA(VLOOKUP(K128,'Housing Summary'!F:G,2,FALSE),X127)</f>
        <v>595000</v>
      </c>
      <c r="Y128">
        <f t="shared" si="11"/>
        <v>21.728270019093504</v>
      </c>
      <c r="Z128">
        <f t="shared" si="12"/>
        <v>156.20401990104227</v>
      </c>
    </row>
    <row r="129" spans="1:26" hidden="1">
      <c r="A129" s="9">
        <v>44255</v>
      </c>
      <c r="B129" s="9">
        <f t="shared" si="13"/>
        <v>44255</v>
      </c>
      <c r="C129" s="10">
        <v>44228</v>
      </c>
      <c r="D129" s="11" t="s">
        <v>33</v>
      </c>
      <c r="E129" s="11">
        <v>11</v>
      </c>
      <c r="F129" s="11">
        <f t="shared" si="15"/>
        <v>11</v>
      </c>
      <c r="G129" s="30">
        <v>3726</v>
      </c>
      <c r="H129" s="30">
        <v>40598</v>
      </c>
      <c r="I129" s="30">
        <v>104</v>
      </c>
      <c r="J129" s="30">
        <v>1017</v>
      </c>
      <c r="K129" s="11" t="str">
        <f t="shared" si="10"/>
        <v>District of Columbia-44255</v>
      </c>
      <c r="L129" s="30">
        <f>_xlfn.IFNA(VLOOKUP(K129,'labor statisitcs'!N:Q,4,FALSE),L128)</f>
        <v>584457</v>
      </c>
      <c r="M129" s="30">
        <f>VLOOKUP(D129,'State Area'!A:B,2,FALSE)</f>
        <v>68</v>
      </c>
      <c r="N129" s="39">
        <f t="shared" si="14"/>
        <v>8594.9558823529405</v>
      </c>
      <c r="O129" s="11">
        <f>_xlfn.IFNA(VLOOKUP(K129,State_Vac_Alo_Admin!B:E,3,FALSE),0)</f>
        <v>99830</v>
      </c>
      <c r="P129" s="35">
        <f>_xlfn.IFNA(VLOOKUP(K129,State_Vac_Alo_Admin!B:F,5,FALSE),0)</f>
        <v>94537</v>
      </c>
      <c r="Q129" s="30">
        <f>VLOOKUP(D129,'2020_VoteCount'!A:K,11,FALSE)</f>
        <v>18586</v>
      </c>
      <c r="R129" s="30">
        <f>VLOOKUP(D129,'2020_VoteCount'!A:L,12,FALSE)</f>
        <v>317323</v>
      </c>
      <c r="S129" s="11">
        <f>_xlfn.IFNA(VLOOKUP(K129,'labor statisitcs'!N:P,2,FALSE),S128)</f>
        <v>64.2</v>
      </c>
      <c r="T129" s="11">
        <f>_xlfn.IFNA(VLOOKUP(K129,'labor statisitcs'!N:P,3,FALSE),T128)</f>
        <v>8.1</v>
      </c>
      <c r="U129" s="30">
        <f>_xlfn.IFNA(VLOOKUP(K129,'labor statisitcs'!N:S,5,FALSE),U128)</f>
        <v>375159</v>
      </c>
      <c r="V129" s="30">
        <f>_xlfn.IFNA(VLOOKUP(K129,'labor statisitcs'!N:S,6,FALSE),V128)</f>
        <v>33230</v>
      </c>
      <c r="W129" s="30">
        <f>_xlfn.IFNA(VLOOKUP(K129,'Housing Summary'!F:J,5,FALSE),W128)</f>
        <v>1430</v>
      </c>
      <c r="X129" s="30">
        <f>_xlfn.IFNA(VLOOKUP(K129,'Housing Summary'!F:G,2,FALSE),X128)</f>
        <v>549949.5</v>
      </c>
      <c r="Y129">
        <f t="shared" si="11"/>
        <v>17.794294533216302</v>
      </c>
      <c r="Z129">
        <f t="shared" si="12"/>
        <v>174.00766865654785</v>
      </c>
    </row>
    <row r="130" spans="1:26" hidden="1">
      <c r="A130" s="9">
        <v>44286</v>
      </c>
      <c r="B130" s="9">
        <f t="shared" si="13"/>
        <v>44286</v>
      </c>
      <c r="C130" s="10">
        <v>44256</v>
      </c>
      <c r="D130" s="11" t="s">
        <v>33</v>
      </c>
      <c r="E130" s="11">
        <v>11</v>
      </c>
      <c r="F130" s="11">
        <f t="shared" si="15"/>
        <v>12</v>
      </c>
      <c r="G130" s="30">
        <v>3915</v>
      </c>
      <c r="H130" s="30">
        <v>44513</v>
      </c>
      <c r="I130" s="30">
        <v>47</v>
      </c>
      <c r="J130" s="30">
        <v>1064</v>
      </c>
      <c r="K130" s="11" t="str">
        <f t="shared" ref="K130:K193" si="16">_xlfn.CONCAT(D130,"-",B130)</f>
        <v>District of Columbia-44286</v>
      </c>
      <c r="L130" s="30">
        <f>_xlfn.IFNA(VLOOKUP(K130,'labor statisitcs'!N:Q,4,FALSE),L129)</f>
        <v>584522</v>
      </c>
      <c r="M130" s="30">
        <f>VLOOKUP(D130,'State Area'!A:B,2,FALSE)</f>
        <v>68</v>
      </c>
      <c r="N130" s="39">
        <f t="shared" si="14"/>
        <v>8595.9117647058829</v>
      </c>
      <c r="O130" s="11">
        <f>_xlfn.IFNA(VLOOKUP(K130,State_Vac_Alo_Admin!B:E,3,FALSE),0)</f>
        <v>189400</v>
      </c>
      <c r="P130" s="35">
        <f>_xlfn.IFNA(VLOOKUP(K130,State_Vac_Alo_Admin!B:F,5,FALSE),0)</f>
        <v>148368.35</v>
      </c>
      <c r="Q130" s="30">
        <f>VLOOKUP(D130,'2020_VoteCount'!A:K,11,FALSE)</f>
        <v>18586</v>
      </c>
      <c r="R130" s="30">
        <f>VLOOKUP(D130,'2020_VoteCount'!A:L,12,FALSE)</f>
        <v>317323</v>
      </c>
      <c r="S130" s="11">
        <f>_xlfn.IFNA(VLOOKUP(K130,'labor statisitcs'!N:P,2,FALSE),S129)</f>
        <v>64.2</v>
      </c>
      <c r="T130" s="11">
        <f>_xlfn.IFNA(VLOOKUP(K130,'labor statisitcs'!N:P,3,FALSE),T129)</f>
        <v>7.8</v>
      </c>
      <c r="U130" s="30">
        <f>_xlfn.IFNA(VLOOKUP(K130,'labor statisitcs'!N:S,5,FALSE),U129)</f>
        <v>375380</v>
      </c>
      <c r="V130" s="30">
        <f>_xlfn.IFNA(VLOOKUP(K130,'labor statisitcs'!N:S,6,FALSE),V129)</f>
        <v>31551</v>
      </c>
      <c r="W130" s="30">
        <f>_xlfn.IFNA(VLOOKUP(K130,'Housing Summary'!F:J,5,FALSE),W129)</f>
        <v>1472</v>
      </c>
      <c r="X130" s="30">
        <f>_xlfn.IFNA(VLOOKUP(K130,'Housing Summary'!F:G,2,FALSE),X129)</f>
        <v>540450</v>
      </c>
      <c r="Y130">
        <f t="shared" ref="Y130:Y193" si="17">(I130/L130)*100000</f>
        <v>8.0407580895158777</v>
      </c>
      <c r="Z130">
        <f t="shared" ref="Z130:Z193" si="18">(J130/L130)*100000</f>
        <v>182.02907674989137</v>
      </c>
    </row>
    <row r="131" spans="1:26">
      <c r="A131" s="9">
        <v>44313</v>
      </c>
      <c r="B131" s="9">
        <f t="shared" si="13"/>
        <v>44316</v>
      </c>
      <c r="C131" s="10">
        <v>44287</v>
      </c>
      <c r="D131" s="11" t="s">
        <v>33</v>
      </c>
      <c r="E131" s="11">
        <v>11</v>
      </c>
      <c r="F131" s="11">
        <f t="shared" si="15"/>
        <v>13</v>
      </c>
      <c r="G131" s="30">
        <v>2958</v>
      </c>
      <c r="H131" s="30">
        <v>47471</v>
      </c>
      <c r="I131" s="30">
        <v>36</v>
      </c>
      <c r="J131" s="30">
        <v>1100</v>
      </c>
      <c r="K131" s="11" t="str">
        <f t="shared" si="16"/>
        <v>District of Columbia-44316</v>
      </c>
      <c r="L131" s="30">
        <f>_xlfn.IFNA(VLOOKUP(K131,'labor statisitcs'!N:Q,4,FALSE),L130)</f>
        <v>584522</v>
      </c>
      <c r="M131" s="30">
        <f>VLOOKUP(D131,'State Area'!A:B,2,FALSE)</f>
        <v>68</v>
      </c>
      <c r="N131" s="39">
        <f t="shared" si="14"/>
        <v>8595.9117647058829</v>
      </c>
      <c r="O131" s="11">
        <f>_xlfn.IFNA(VLOOKUP(K131,State_Vac_Alo_Admin!B:E,3,FALSE),0)</f>
        <v>163420</v>
      </c>
      <c r="P131" s="35">
        <f>_xlfn.IFNA(VLOOKUP(K131,State_Vac_Alo_Admin!B:F,5,FALSE),0)</f>
        <v>193368.19999999998</v>
      </c>
      <c r="Q131" s="30">
        <f>VLOOKUP(D131,'2020_VoteCount'!A:K,11,FALSE)</f>
        <v>18586</v>
      </c>
      <c r="R131" s="30">
        <f>VLOOKUP(D131,'2020_VoteCount'!A:L,12,FALSE)</f>
        <v>317323</v>
      </c>
      <c r="S131" s="11">
        <f>_xlfn.IFNA(VLOOKUP(K131,'labor statisitcs'!N:P,2,FALSE),S130)</f>
        <v>64.2</v>
      </c>
      <c r="T131" s="11">
        <f>_xlfn.IFNA(VLOOKUP(K131,'labor statisitcs'!N:P,3,FALSE),T130)</f>
        <v>7.8</v>
      </c>
      <c r="U131" s="30">
        <f>_xlfn.IFNA(VLOOKUP(K131,'labor statisitcs'!N:S,5,FALSE),U130)</f>
        <v>375380</v>
      </c>
      <c r="V131" s="30">
        <f>_xlfn.IFNA(VLOOKUP(K131,'labor statisitcs'!N:S,6,FALSE),V130)</f>
        <v>31551</v>
      </c>
      <c r="W131" s="30">
        <f>_xlfn.IFNA(VLOOKUP(K131,'Housing Summary'!F:J,5,FALSE),W130)</f>
        <v>1472</v>
      </c>
      <c r="X131" s="30">
        <f>_xlfn.IFNA(VLOOKUP(K131,'Housing Summary'!F:G,2,FALSE),X130)</f>
        <v>540450</v>
      </c>
      <c r="Y131">
        <f t="shared" si="17"/>
        <v>6.1588785366504597</v>
      </c>
      <c r="Z131">
        <f t="shared" si="18"/>
        <v>188.18795528654184</v>
      </c>
    </row>
    <row r="132" spans="1:26" hidden="1">
      <c r="A132" s="9">
        <v>43921</v>
      </c>
      <c r="B132" s="9">
        <f t="shared" si="13"/>
        <v>43921</v>
      </c>
      <c r="C132" s="10">
        <v>43891</v>
      </c>
      <c r="D132" s="11" t="s">
        <v>15</v>
      </c>
      <c r="E132" s="11">
        <v>12</v>
      </c>
      <c r="F132" s="11">
        <f t="shared" si="15"/>
        <v>0</v>
      </c>
      <c r="G132" s="30">
        <v>6742</v>
      </c>
      <c r="H132" s="30">
        <v>6742</v>
      </c>
      <c r="I132" s="30">
        <v>85</v>
      </c>
      <c r="J132" s="30">
        <v>85</v>
      </c>
      <c r="K132" s="11" t="str">
        <f t="shared" si="16"/>
        <v>Florida-43921</v>
      </c>
      <c r="L132" s="30">
        <f>_xlfn.IFNA(VLOOKUP(K132,'labor statisitcs'!N:Q,4,FALSE),L131)</f>
        <v>17589075</v>
      </c>
      <c r="M132" s="30">
        <f>VLOOKUP(D132,'State Area'!A:B,2,FALSE)</f>
        <v>65758</v>
      </c>
      <c r="N132" s="39">
        <f t="shared" si="14"/>
        <v>267.48190334255906</v>
      </c>
      <c r="O132" s="11">
        <f>_xlfn.IFNA(VLOOKUP(K132,State_Vac_Alo_Admin!B:E,3,FALSE),0)</f>
        <v>0</v>
      </c>
      <c r="P132" s="35">
        <f>_xlfn.IFNA(VLOOKUP(K132,State_Vac_Alo_Admin!B:F,5,FALSE),0)</f>
        <v>0</v>
      </c>
      <c r="Q132" s="30">
        <f>VLOOKUP(D132,'2020_VoteCount'!A:K,11,FALSE)</f>
        <v>5668731</v>
      </c>
      <c r="R132" s="30">
        <f>VLOOKUP(D132,'2020_VoteCount'!A:L,12,FALSE)</f>
        <v>5297045</v>
      </c>
      <c r="S132" s="11">
        <f>_xlfn.IFNA(VLOOKUP(K132,'labor statisitcs'!N:P,2,FALSE),S131)</f>
        <v>57.5</v>
      </c>
      <c r="T132" s="11">
        <f>_xlfn.IFNA(VLOOKUP(K132,'labor statisitcs'!N:P,3,FALSE),T131)</f>
        <v>4.9000000000000004</v>
      </c>
      <c r="U132" s="30">
        <f>_xlfn.IFNA(VLOOKUP(K132,'labor statisitcs'!N:S,5,FALSE),U131)</f>
        <v>10106833</v>
      </c>
      <c r="V132" s="30">
        <f>_xlfn.IFNA(VLOOKUP(K132,'labor statisitcs'!N:S,6,FALSE),V131)</f>
        <v>522791</v>
      </c>
      <c r="W132" s="30">
        <f>_xlfn.IFNA(VLOOKUP(K132,'Housing Summary'!F:J,5,FALSE),W131)</f>
        <v>137739</v>
      </c>
      <c r="X132" s="30">
        <f>_xlfn.IFNA(VLOOKUP(K132,'Housing Summary'!F:G,2,FALSE),X131)</f>
        <v>339934</v>
      </c>
      <c r="Y132">
        <f t="shared" si="17"/>
        <v>0.48325452020643495</v>
      </c>
      <c r="Z132">
        <f t="shared" si="18"/>
        <v>0.48325452020643495</v>
      </c>
    </row>
    <row r="133" spans="1:26" hidden="1">
      <c r="A133" s="9">
        <v>43951</v>
      </c>
      <c r="B133" s="9">
        <f t="shared" si="13"/>
        <v>43951</v>
      </c>
      <c r="C133" s="10">
        <v>43922</v>
      </c>
      <c r="D133" s="11" t="s">
        <v>15</v>
      </c>
      <c r="E133" s="11">
        <v>12</v>
      </c>
      <c r="F133" s="11">
        <f t="shared" si="15"/>
        <v>1</v>
      </c>
      <c r="G133" s="30">
        <v>26941</v>
      </c>
      <c r="H133" s="30">
        <v>33683</v>
      </c>
      <c r="I133" s="30">
        <v>1182</v>
      </c>
      <c r="J133" s="30">
        <v>1267</v>
      </c>
      <c r="K133" s="11" t="str">
        <f t="shared" si="16"/>
        <v>Florida-43951</v>
      </c>
      <c r="L133" s="30">
        <f>_xlfn.IFNA(VLOOKUP(K133,'labor statisitcs'!N:Q,4,FALSE),L132)</f>
        <v>17607252</v>
      </c>
      <c r="M133" s="30">
        <f>VLOOKUP(D133,'State Area'!A:B,2,FALSE)</f>
        <v>65758</v>
      </c>
      <c r="N133" s="39">
        <f t="shared" si="14"/>
        <v>267.75832598315031</v>
      </c>
      <c r="O133" s="11">
        <f>_xlfn.IFNA(VLOOKUP(K133,State_Vac_Alo_Admin!B:E,3,FALSE),0)</f>
        <v>0</v>
      </c>
      <c r="P133" s="35">
        <f>_xlfn.IFNA(VLOOKUP(K133,State_Vac_Alo_Admin!B:F,5,FALSE),0)</f>
        <v>0</v>
      </c>
      <c r="Q133" s="30">
        <f>VLOOKUP(D133,'2020_VoteCount'!A:K,11,FALSE)</f>
        <v>5668731</v>
      </c>
      <c r="R133" s="30">
        <f>VLOOKUP(D133,'2020_VoteCount'!A:L,12,FALSE)</f>
        <v>5297045</v>
      </c>
      <c r="S133" s="11">
        <f>_xlfn.IFNA(VLOOKUP(K133,'labor statisitcs'!N:P,2,FALSE),S132)</f>
        <v>47.7</v>
      </c>
      <c r="T133" s="11">
        <f>_xlfn.IFNA(VLOOKUP(K133,'labor statisitcs'!N:P,3,FALSE),T132)</f>
        <v>14</v>
      </c>
      <c r="U133" s="30">
        <f>_xlfn.IFNA(VLOOKUP(K133,'labor statisitcs'!N:S,5,FALSE),U132)</f>
        <v>8400513</v>
      </c>
      <c r="V133" s="30">
        <f>_xlfn.IFNA(VLOOKUP(K133,'labor statisitcs'!N:S,6,FALSE),V132)</f>
        <v>1364803</v>
      </c>
      <c r="W133" s="30">
        <f>_xlfn.IFNA(VLOOKUP(K133,'Housing Summary'!F:J,5,FALSE),W132)</f>
        <v>139045</v>
      </c>
      <c r="X133" s="30">
        <f>_xlfn.IFNA(VLOOKUP(K133,'Housing Summary'!F:G,2,FALSE),X132)</f>
        <v>331350</v>
      </c>
      <c r="Y133">
        <f t="shared" si="17"/>
        <v>6.7131429708622328</v>
      </c>
      <c r="Z133">
        <f t="shared" si="18"/>
        <v>7.1958985990545266</v>
      </c>
    </row>
    <row r="134" spans="1:26" hidden="1">
      <c r="A134" s="9">
        <v>43982</v>
      </c>
      <c r="B134" s="9">
        <f t="shared" si="13"/>
        <v>43982</v>
      </c>
      <c r="C134" s="10">
        <v>43952</v>
      </c>
      <c r="D134" s="11" t="s">
        <v>15</v>
      </c>
      <c r="E134" s="11">
        <v>12</v>
      </c>
      <c r="F134" s="11">
        <f t="shared" si="15"/>
        <v>2</v>
      </c>
      <c r="G134" s="30">
        <v>22472</v>
      </c>
      <c r="H134" s="30">
        <v>56155</v>
      </c>
      <c r="I134" s="30">
        <v>1183</v>
      </c>
      <c r="J134" s="30">
        <v>2450</v>
      </c>
      <c r="K134" s="11" t="str">
        <f t="shared" si="16"/>
        <v>Florida-43982</v>
      </c>
      <c r="L134" s="30">
        <f>_xlfn.IFNA(VLOOKUP(K134,'labor statisitcs'!N:Q,4,FALSE),L133)</f>
        <v>17620672</v>
      </c>
      <c r="M134" s="30">
        <f>VLOOKUP(D134,'State Area'!A:B,2,FALSE)</f>
        <v>65758</v>
      </c>
      <c r="N134" s="39">
        <f t="shared" si="14"/>
        <v>267.96240761580339</v>
      </c>
      <c r="O134" s="11">
        <f>_xlfn.IFNA(VLOOKUP(K134,State_Vac_Alo_Admin!B:E,3,FALSE),0)</f>
        <v>0</v>
      </c>
      <c r="P134" s="35">
        <f>_xlfn.IFNA(VLOOKUP(K134,State_Vac_Alo_Admin!B:F,5,FALSE),0)</f>
        <v>0</v>
      </c>
      <c r="Q134" s="30">
        <f>VLOOKUP(D134,'2020_VoteCount'!A:K,11,FALSE)</f>
        <v>5668731</v>
      </c>
      <c r="R134" s="30">
        <f>VLOOKUP(D134,'2020_VoteCount'!A:L,12,FALSE)</f>
        <v>5297045</v>
      </c>
      <c r="S134" s="11">
        <f>_xlfn.IFNA(VLOOKUP(K134,'labor statisitcs'!N:P,2,FALSE),S133)</f>
        <v>48.4</v>
      </c>
      <c r="T134" s="11">
        <f>_xlfn.IFNA(VLOOKUP(K134,'labor statisitcs'!N:P,3,FALSE),T133)</f>
        <v>14.2</v>
      </c>
      <c r="U134" s="30">
        <f>_xlfn.IFNA(VLOOKUP(K134,'labor statisitcs'!N:S,5,FALSE),U133)</f>
        <v>8533164</v>
      </c>
      <c r="V134" s="30">
        <f>_xlfn.IFNA(VLOOKUP(K134,'labor statisitcs'!N:S,6,FALSE),V133)</f>
        <v>1416421</v>
      </c>
      <c r="W134" s="30">
        <f>_xlfn.IFNA(VLOOKUP(K134,'Housing Summary'!F:J,5,FALSE),W133)</f>
        <v>133657</v>
      </c>
      <c r="X134" s="30">
        <f>_xlfn.IFNA(VLOOKUP(K134,'Housing Summary'!F:G,2,FALSE),X133)</f>
        <v>335000</v>
      </c>
      <c r="Y134">
        <f t="shared" si="17"/>
        <v>6.7137053569807099</v>
      </c>
      <c r="Z134">
        <f t="shared" si="18"/>
        <v>13.904123520374251</v>
      </c>
    </row>
    <row r="135" spans="1:26" hidden="1">
      <c r="A135" s="9">
        <v>44012</v>
      </c>
      <c r="B135" s="9">
        <f t="shared" si="13"/>
        <v>44012</v>
      </c>
      <c r="C135" s="10">
        <v>43983</v>
      </c>
      <c r="D135" s="11" t="s">
        <v>15</v>
      </c>
      <c r="E135" s="11">
        <v>12</v>
      </c>
      <c r="F135" s="11">
        <f t="shared" si="15"/>
        <v>3</v>
      </c>
      <c r="G135" s="30">
        <v>96271</v>
      </c>
      <c r="H135" s="30">
        <v>152426</v>
      </c>
      <c r="I135" s="30">
        <v>1054</v>
      </c>
      <c r="J135" s="30">
        <v>3504</v>
      </c>
      <c r="K135" s="11" t="str">
        <f t="shared" si="16"/>
        <v>Florida-44012</v>
      </c>
      <c r="L135" s="30">
        <f>_xlfn.IFNA(VLOOKUP(K135,'labor statisitcs'!N:Q,4,FALSE),L134)</f>
        <v>17635636</v>
      </c>
      <c r="M135" s="30">
        <f>VLOOKUP(D135,'State Area'!A:B,2,FALSE)</f>
        <v>65758</v>
      </c>
      <c r="N135" s="39">
        <f t="shared" si="14"/>
        <v>268.18996928130417</v>
      </c>
      <c r="O135" s="11">
        <f>_xlfn.IFNA(VLOOKUP(K135,State_Vac_Alo_Admin!B:E,3,FALSE),0)</f>
        <v>0</v>
      </c>
      <c r="P135" s="35">
        <f>_xlfn.IFNA(VLOOKUP(K135,State_Vac_Alo_Admin!B:F,5,FALSE),0)</f>
        <v>0</v>
      </c>
      <c r="Q135" s="30">
        <f>VLOOKUP(D135,'2020_VoteCount'!A:K,11,FALSE)</f>
        <v>5668731</v>
      </c>
      <c r="R135" s="30">
        <f>VLOOKUP(D135,'2020_VoteCount'!A:L,12,FALSE)</f>
        <v>5297045</v>
      </c>
      <c r="S135" s="11">
        <f>_xlfn.IFNA(VLOOKUP(K135,'labor statisitcs'!N:P,2,FALSE),S134)</f>
        <v>49.6</v>
      </c>
      <c r="T135" s="11">
        <f>_xlfn.IFNA(VLOOKUP(K135,'labor statisitcs'!N:P,3,FALSE),T134)</f>
        <v>11.6</v>
      </c>
      <c r="U135" s="30">
        <f>_xlfn.IFNA(VLOOKUP(K135,'labor statisitcs'!N:S,5,FALSE),U134)</f>
        <v>8749388</v>
      </c>
      <c r="V135" s="30">
        <f>_xlfn.IFNA(VLOOKUP(K135,'labor statisitcs'!N:S,6,FALSE),V134)</f>
        <v>1149098</v>
      </c>
      <c r="W135" s="30">
        <f>_xlfn.IFNA(VLOOKUP(K135,'Housing Summary'!F:J,5,FALSE),W134)</f>
        <v>122610</v>
      </c>
      <c r="X135" s="30">
        <f>_xlfn.IFNA(VLOOKUP(K135,'Housing Summary'!F:G,2,FALSE),X134)</f>
        <v>339900</v>
      </c>
      <c r="Y135">
        <f t="shared" si="17"/>
        <v>5.9765352380827093</v>
      </c>
      <c r="Z135">
        <f t="shared" si="18"/>
        <v>19.868860981254095</v>
      </c>
    </row>
    <row r="136" spans="1:26" hidden="1">
      <c r="A136" s="9">
        <v>44043</v>
      </c>
      <c r="B136" s="9">
        <f t="shared" si="13"/>
        <v>44043</v>
      </c>
      <c r="C136" s="10">
        <v>44013</v>
      </c>
      <c r="D136" s="11" t="s">
        <v>15</v>
      </c>
      <c r="E136" s="11">
        <v>12</v>
      </c>
      <c r="F136" s="11">
        <f t="shared" si="15"/>
        <v>4</v>
      </c>
      <c r="G136" s="30">
        <v>317952</v>
      </c>
      <c r="H136" s="30">
        <v>470378</v>
      </c>
      <c r="I136" s="30">
        <v>3338</v>
      </c>
      <c r="J136" s="30">
        <v>6842</v>
      </c>
      <c r="K136" s="11" t="str">
        <f t="shared" si="16"/>
        <v>Florida-44043</v>
      </c>
      <c r="L136" s="30">
        <f>_xlfn.IFNA(VLOOKUP(K136,'labor statisitcs'!N:Q,4,FALSE),L135)</f>
        <v>17650810</v>
      </c>
      <c r="M136" s="30">
        <f>VLOOKUP(D136,'State Area'!A:B,2,FALSE)</f>
        <v>65758</v>
      </c>
      <c r="N136" s="39">
        <f t="shared" si="14"/>
        <v>268.42072447458867</v>
      </c>
      <c r="O136" s="11">
        <f>_xlfn.IFNA(VLOOKUP(K136,State_Vac_Alo_Admin!B:E,3,FALSE),0)</f>
        <v>0</v>
      </c>
      <c r="P136" s="35">
        <f>_xlfn.IFNA(VLOOKUP(K136,State_Vac_Alo_Admin!B:F,5,FALSE),0)</f>
        <v>0</v>
      </c>
      <c r="Q136" s="30">
        <f>VLOOKUP(D136,'2020_VoteCount'!A:K,11,FALSE)</f>
        <v>5668731</v>
      </c>
      <c r="R136" s="30">
        <f>VLOOKUP(D136,'2020_VoteCount'!A:L,12,FALSE)</f>
        <v>5297045</v>
      </c>
      <c r="S136" s="11">
        <f>_xlfn.IFNA(VLOOKUP(K136,'labor statisitcs'!N:P,2,FALSE),S135)</f>
        <v>50.7</v>
      </c>
      <c r="T136" s="11">
        <f>_xlfn.IFNA(VLOOKUP(K136,'labor statisitcs'!N:P,3,FALSE),T135)</f>
        <v>11.5</v>
      </c>
      <c r="U136" s="30">
        <f>_xlfn.IFNA(VLOOKUP(K136,'labor statisitcs'!N:S,5,FALSE),U135)</f>
        <v>8940935</v>
      </c>
      <c r="V136" s="30">
        <f>_xlfn.IFNA(VLOOKUP(K136,'labor statisitcs'!N:S,6,FALSE),V135)</f>
        <v>1167208</v>
      </c>
      <c r="W136" s="30">
        <f>_xlfn.IFNA(VLOOKUP(K136,'Housing Summary'!F:J,5,FALSE),W135)</f>
        <v>113761</v>
      </c>
      <c r="X136" s="30">
        <f>_xlfn.IFNA(VLOOKUP(K136,'Housing Summary'!F:G,2,FALSE),X135)</f>
        <v>344532</v>
      </c>
      <c r="Y136">
        <f t="shared" si="17"/>
        <v>18.911313418477679</v>
      </c>
      <c r="Z136">
        <f t="shared" si="18"/>
        <v>38.763093591738851</v>
      </c>
    </row>
    <row r="137" spans="1:26" hidden="1">
      <c r="A137" s="9">
        <v>44074</v>
      </c>
      <c r="B137" s="9">
        <f t="shared" si="13"/>
        <v>44074</v>
      </c>
      <c r="C137" s="10">
        <v>44044</v>
      </c>
      <c r="D137" s="11" t="s">
        <v>15</v>
      </c>
      <c r="E137" s="11">
        <v>12</v>
      </c>
      <c r="F137" s="11">
        <f t="shared" si="15"/>
        <v>5</v>
      </c>
      <c r="G137" s="30">
        <v>153085</v>
      </c>
      <c r="H137" s="30">
        <v>623463</v>
      </c>
      <c r="I137" s="30">
        <v>4344</v>
      </c>
      <c r="J137" s="30">
        <v>11186</v>
      </c>
      <c r="K137" s="11" t="str">
        <f t="shared" si="16"/>
        <v>Florida-44074</v>
      </c>
      <c r="L137" s="30">
        <f>_xlfn.IFNA(VLOOKUP(K137,'labor statisitcs'!N:Q,4,FALSE),L136)</f>
        <v>17669527</v>
      </c>
      <c r="M137" s="30">
        <f>VLOOKUP(D137,'State Area'!A:B,2,FALSE)</f>
        <v>65758</v>
      </c>
      <c r="N137" s="39">
        <f t="shared" si="14"/>
        <v>268.70535904376652</v>
      </c>
      <c r="O137" s="11">
        <f>_xlfn.IFNA(VLOOKUP(K137,State_Vac_Alo_Admin!B:E,3,FALSE),0)</f>
        <v>0</v>
      </c>
      <c r="P137" s="35">
        <f>_xlfn.IFNA(VLOOKUP(K137,State_Vac_Alo_Admin!B:F,5,FALSE),0)</f>
        <v>0</v>
      </c>
      <c r="Q137" s="30">
        <f>VLOOKUP(D137,'2020_VoteCount'!A:K,11,FALSE)</f>
        <v>5668731</v>
      </c>
      <c r="R137" s="30">
        <f>VLOOKUP(D137,'2020_VoteCount'!A:L,12,FALSE)</f>
        <v>5297045</v>
      </c>
      <c r="S137" s="11">
        <f>_xlfn.IFNA(VLOOKUP(K137,'labor statisitcs'!N:P,2,FALSE),S136)</f>
        <v>52.1</v>
      </c>
      <c r="T137" s="11">
        <f>_xlfn.IFNA(VLOOKUP(K137,'labor statisitcs'!N:P,3,FALSE),T136)</f>
        <v>7.9</v>
      </c>
      <c r="U137" s="30">
        <f>_xlfn.IFNA(VLOOKUP(K137,'labor statisitcs'!N:S,5,FALSE),U136)</f>
        <v>9206578</v>
      </c>
      <c r="V137" s="30">
        <f>_xlfn.IFNA(VLOOKUP(K137,'labor statisitcs'!N:S,6,FALSE),V136)</f>
        <v>784438</v>
      </c>
      <c r="W137" s="30">
        <f>_xlfn.IFNA(VLOOKUP(K137,'Housing Summary'!F:J,5,FALSE),W136)</f>
        <v>107391</v>
      </c>
      <c r="X137" s="30">
        <f>_xlfn.IFNA(VLOOKUP(K137,'Housing Summary'!F:G,2,FALSE),X136)</f>
        <v>345000</v>
      </c>
      <c r="Y137">
        <f t="shared" si="17"/>
        <v>24.584698843381599</v>
      </c>
      <c r="Z137">
        <f t="shared" si="18"/>
        <v>63.306731413919572</v>
      </c>
    </row>
    <row r="138" spans="1:26" hidden="1">
      <c r="A138" s="9">
        <v>44104</v>
      </c>
      <c r="B138" s="9">
        <f t="shared" si="13"/>
        <v>44104</v>
      </c>
      <c r="C138" s="10">
        <v>44075</v>
      </c>
      <c r="D138" s="11" t="s">
        <v>15</v>
      </c>
      <c r="E138" s="11">
        <v>12</v>
      </c>
      <c r="F138" s="11">
        <f t="shared" si="15"/>
        <v>6</v>
      </c>
      <c r="G138" s="30">
        <v>83045</v>
      </c>
      <c r="H138" s="30">
        <v>706508</v>
      </c>
      <c r="I138" s="30">
        <v>3130</v>
      </c>
      <c r="J138" s="30">
        <v>14316</v>
      </c>
      <c r="K138" s="11" t="str">
        <f t="shared" si="16"/>
        <v>Florida-44104</v>
      </c>
      <c r="L138" s="30">
        <f>_xlfn.IFNA(VLOOKUP(K138,'labor statisitcs'!N:Q,4,FALSE),L137)</f>
        <v>17689159</v>
      </c>
      <c r="M138" s="30">
        <f>VLOOKUP(D138,'State Area'!A:B,2,FALSE)</f>
        <v>65758</v>
      </c>
      <c r="N138" s="39">
        <f t="shared" si="14"/>
        <v>269.00390826971625</v>
      </c>
      <c r="O138" s="11">
        <f>_xlfn.IFNA(VLOOKUP(K138,State_Vac_Alo_Admin!B:E,3,FALSE),0)</f>
        <v>0</v>
      </c>
      <c r="P138" s="35">
        <f>_xlfn.IFNA(VLOOKUP(K138,State_Vac_Alo_Admin!B:F,5,FALSE),0)</f>
        <v>0</v>
      </c>
      <c r="Q138" s="30">
        <f>VLOOKUP(D138,'2020_VoteCount'!A:K,11,FALSE)</f>
        <v>5668731</v>
      </c>
      <c r="R138" s="30">
        <f>VLOOKUP(D138,'2020_VoteCount'!A:L,12,FALSE)</f>
        <v>5297045</v>
      </c>
      <c r="S138" s="11">
        <f>_xlfn.IFNA(VLOOKUP(K138,'labor statisitcs'!N:P,2,FALSE),S137)</f>
        <v>52.8</v>
      </c>
      <c r="T138" s="11">
        <f>_xlfn.IFNA(VLOOKUP(K138,'labor statisitcs'!N:P,3,FALSE),T137)</f>
        <v>7.2</v>
      </c>
      <c r="U138" s="30">
        <f>_xlfn.IFNA(VLOOKUP(K138,'labor statisitcs'!N:S,5,FALSE),U137)</f>
        <v>9333690</v>
      </c>
      <c r="V138" s="30">
        <f>_xlfn.IFNA(VLOOKUP(K138,'labor statisitcs'!N:S,6,FALSE),V137)</f>
        <v>719205</v>
      </c>
      <c r="W138" s="30">
        <f>_xlfn.IFNA(VLOOKUP(K138,'Housing Summary'!F:J,5,FALSE),W137)</f>
        <v>101800</v>
      </c>
      <c r="X138" s="30">
        <f>_xlfn.IFNA(VLOOKUP(K138,'Housing Summary'!F:G,2,FALSE),X137)</f>
        <v>349000</v>
      </c>
      <c r="Y138">
        <f t="shared" si="17"/>
        <v>17.694453422008362</v>
      </c>
      <c r="Z138">
        <f t="shared" si="18"/>
        <v>80.930924980661885</v>
      </c>
    </row>
    <row r="139" spans="1:26" hidden="1">
      <c r="A139" s="9">
        <v>44135</v>
      </c>
      <c r="B139" s="9">
        <f t="shared" si="13"/>
        <v>44135</v>
      </c>
      <c r="C139" s="10">
        <v>44105</v>
      </c>
      <c r="D139" s="11" t="s">
        <v>15</v>
      </c>
      <c r="E139" s="11">
        <v>12</v>
      </c>
      <c r="F139" s="11">
        <f t="shared" si="15"/>
        <v>7</v>
      </c>
      <c r="G139" s="30">
        <v>96031</v>
      </c>
      <c r="H139" s="30">
        <v>802539</v>
      </c>
      <c r="I139" s="30">
        <v>2444</v>
      </c>
      <c r="J139" s="30">
        <v>16760</v>
      </c>
      <c r="K139" s="11" t="str">
        <f t="shared" si="16"/>
        <v>Florida-44135</v>
      </c>
      <c r="L139" s="30">
        <f>_xlfn.IFNA(VLOOKUP(K139,'labor statisitcs'!N:Q,4,FALSE),L138)</f>
        <v>17707888</v>
      </c>
      <c r="M139" s="30">
        <f>VLOOKUP(D139,'State Area'!A:B,2,FALSE)</f>
        <v>65758</v>
      </c>
      <c r="N139" s="39">
        <f t="shared" si="14"/>
        <v>269.28872532619607</v>
      </c>
      <c r="O139" s="11">
        <f>_xlfn.IFNA(VLOOKUP(K139,State_Vac_Alo_Admin!B:E,3,FALSE),0)</f>
        <v>0</v>
      </c>
      <c r="P139" s="35">
        <f>_xlfn.IFNA(VLOOKUP(K139,State_Vac_Alo_Admin!B:F,5,FALSE),0)</f>
        <v>0</v>
      </c>
      <c r="Q139" s="30">
        <f>VLOOKUP(D139,'2020_VoteCount'!A:K,11,FALSE)</f>
        <v>5668731</v>
      </c>
      <c r="R139" s="30">
        <f>VLOOKUP(D139,'2020_VoteCount'!A:L,12,FALSE)</f>
        <v>5297045</v>
      </c>
      <c r="S139" s="11">
        <f>_xlfn.IFNA(VLOOKUP(K139,'labor statisitcs'!N:P,2,FALSE),S138)</f>
        <v>53.2</v>
      </c>
      <c r="T139" s="11">
        <f>_xlfn.IFNA(VLOOKUP(K139,'labor statisitcs'!N:P,3,FALSE),T138)</f>
        <v>5.8</v>
      </c>
      <c r="U139" s="30">
        <f>_xlfn.IFNA(VLOOKUP(K139,'labor statisitcs'!N:S,5,FALSE),U138)</f>
        <v>9427112</v>
      </c>
      <c r="V139" s="30">
        <f>_xlfn.IFNA(VLOOKUP(K139,'labor statisitcs'!N:S,6,FALSE),V138)</f>
        <v>583412</v>
      </c>
      <c r="W139" s="30">
        <f>_xlfn.IFNA(VLOOKUP(K139,'Housing Summary'!F:J,5,FALSE),W138)</f>
        <v>99670</v>
      </c>
      <c r="X139" s="30">
        <f>_xlfn.IFNA(VLOOKUP(K139,'Housing Summary'!F:G,2,FALSE),X138)</f>
        <v>346112</v>
      </c>
      <c r="Y139">
        <f t="shared" si="17"/>
        <v>13.801758854585032</v>
      </c>
      <c r="Z139">
        <f t="shared" si="18"/>
        <v>94.647086089543819</v>
      </c>
    </row>
    <row r="140" spans="1:26" hidden="1">
      <c r="A140" s="9">
        <v>44165</v>
      </c>
      <c r="B140" s="9">
        <f t="shared" si="13"/>
        <v>44165</v>
      </c>
      <c r="C140" s="10">
        <v>44136</v>
      </c>
      <c r="D140" s="11" t="s">
        <v>15</v>
      </c>
      <c r="E140" s="11">
        <v>12</v>
      </c>
      <c r="F140" s="11">
        <f t="shared" si="15"/>
        <v>8</v>
      </c>
      <c r="G140" s="30">
        <v>196772</v>
      </c>
      <c r="H140" s="30">
        <v>999311</v>
      </c>
      <c r="I140" s="30">
        <v>1836</v>
      </c>
      <c r="J140" s="30">
        <v>18596</v>
      </c>
      <c r="K140" s="11" t="str">
        <f t="shared" si="16"/>
        <v>Florida-44165</v>
      </c>
      <c r="L140" s="30">
        <f>_xlfn.IFNA(VLOOKUP(K140,'labor statisitcs'!N:Q,4,FALSE),L139)</f>
        <v>17725160</v>
      </c>
      <c r="M140" s="30">
        <f>VLOOKUP(D140,'State Area'!A:B,2,FALSE)</f>
        <v>65758</v>
      </c>
      <c r="N140" s="39">
        <f t="shared" si="14"/>
        <v>269.55138538276714</v>
      </c>
      <c r="O140" s="11">
        <f>_xlfn.IFNA(VLOOKUP(K140,State_Vac_Alo_Admin!B:E,3,FALSE),0)</f>
        <v>0</v>
      </c>
      <c r="P140" s="35">
        <f>_xlfn.IFNA(VLOOKUP(K140,State_Vac_Alo_Admin!B:F,5,FALSE),0)</f>
        <v>0</v>
      </c>
      <c r="Q140" s="30">
        <f>VLOOKUP(D140,'2020_VoteCount'!A:K,11,FALSE)</f>
        <v>5668731</v>
      </c>
      <c r="R140" s="30">
        <f>VLOOKUP(D140,'2020_VoteCount'!A:L,12,FALSE)</f>
        <v>5297045</v>
      </c>
      <c r="S140" s="11">
        <f>_xlfn.IFNA(VLOOKUP(K140,'labor statisitcs'!N:P,2,FALSE),S139)</f>
        <v>53.5</v>
      </c>
      <c r="T140" s="11">
        <f>_xlfn.IFNA(VLOOKUP(K140,'labor statisitcs'!N:P,3,FALSE),T139)</f>
        <v>5.4</v>
      </c>
      <c r="U140" s="30">
        <f>_xlfn.IFNA(VLOOKUP(K140,'labor statisitcs'!N:S,5,FALSE),U139)</f>
        <v>9485302</v>
      </c>
      <c r="V140" s="30">
        <f>_xlfn.IFNA(VLOOKUP(K140,'labor statisitcs'!N:S,6,FALSE),V139)</f>
        <v>539748</v>
      </c>
      <c r="W140" s="30">
        <f>_xlfn.IFNA(VLOOKUP(K140,'Housing Summary'!F:J,5,FALSE),W139)</f>
        <v>97409</v>
      </c>
      <c r="X140" s="30">
        <f>_xlfn.IFNA(VLOOKUP(K140,'Housing Summary'!F:G,2,FALSE),X139)</f>
        <v>345000</v>
      </c>
      <c r="Y140">
        <f t="shared" si="17"/>
        <v>10.358157556828825</v>
      </c>
      <c r="Z140">
        <f t="shared" si="18"/>
        <v>104.9130162999939</v>
      </c>
    </row>
    <row r="141" spans="1:26" hidden="1">
      <c r="A141" s="9">
        <v>44196</v>
      </c>
      <c r="B141" s="9">
        <f t="shared" si="13"/>
        <v>44196</v>
      </c>
      <c r="C141" s="10">
        <v>44166</v>
      </c>
      <c r="D141" s="11" t="s">
        <v>15</v>
      </c>
      <c r="E141" s="11">
        <v>12</v>
      </c>
      <c r="F141" s="11">
        <f t="shared" si="15"/>
        <v>9</v>
      </c>
      <c r="G141" s="30">
        <v>323996</v>
      </c>
      <c r="H141" s="30">
        <v>1323307</v>
      </c>
      <c r="I141" s="30">
        <v>3076</v>
      </c>
      <c r="J141" s="30">
        <v>21672</v>
      </c>
      <c r="K141" s="11" t="str">
        <f t="shared" si="16"/>
        <v>Florida-44196</v>
      </c>
      <c r="L141" s="30">
        <f>_xlfn.IFNA(VLOOKUP(K141,'labor statisitcs'!N:Q,4,FALSE),L140)</f>
        <v>17741498</v>
      </c>
      <c r="M141" s="30">
        <f>VLOOKUP(D141,'State Area'!A:B,2,FALSE)</f>
        <v>65758</v>
      </c>
      <c r="N141" s="39">
        <f t="shared" si="14"/>
        <v>269.79984184433835</v>
      </c>
      <c r="O141" s="11">
        <f>_xlfn.IFNA(VLOOKUP(K141,State_Vac_Alo_Admin!B:E,3,FALSE),0)</f>
        <v>1929900</v>
      </c>
      <c r="P141" s="35">
        <f>_xlfn.IFNA(VLOOKUP(K141,State_Vac_Alo_Admin!B:F,5,FALSE),0)</f>
        <v>0</v>
      </c>
      <c r="Q141" s="30">
        <f>VLOOKUP(D141,'2020_VoteCount'!A:K,11,FALSE)</f>
        <v>5668731</v>
      </c>
      <c r="R141" s="30">
        <f>VLOOKUP(D141,'2020_VoteCount'!A:L,12,FALSE)</f>
        <v>5297045</v>
      </c>
      <c r="S141" s="11">
        <f>_xlfn.IFNA(VLOOKUP(K141,'labor statisitcs'!N:P,2,FALSE),S140)</f>
        <v>53.7</v>
      </c>
      <c r="T141" s="11">
        <f>_xlfn.IFNA(VLOOKUP(K141,'labor statisitcs'!N:P,3,FALSE),T140)</f>
        <v>5.0999999999999996</v>
      </c>
      <c r="U141" s="30">
        <f>_xlfn.IFNA(VLOOKUP(K141,'labor statisitcs'!N:S,5,FALSE),U140)</f>
        <v>9528878</v>
      </c>
      <c r="V141" s="30">
        <f>_xlfn.IFNA(VLOOKUP(K141,'labor statisitcs'!N:S,6,FALSE),V140)</f>
        <v>515114</v>
      </c>
      <c r="W141" s="30">
        <f>_xlfn.IFNA(VLOOKUP(K141,'Housing Summary'!F:J,5,FALSE),W140)</f>
        <v>92648</v>
      </c>
      <c r="X141" s="30">
        <f>_xlfn.IFNA(VLOOKUP(K141,'Housing Summary'!F:G,2,FALSE),X140)</f>
        <v>344950</v>
      </c>
      <c r="Y141">
        <f t="shared" si="17"/>
        <v>17.337882066102875</v>
      </c>
      <c r="Z141">
        <f t="shared" si="18"/>
        <v>122.15428482983793</v>
      </c>
    </row>
    <row r="142" spans="1:26" hidden="1">
      <c r="A142" s="9">
        <v>44227</v>
      </c>
      <c r="B142" s="9">
        <f t="shared" si="13"/>
        <v>44227</v>
      </c>
      <c r="C142" s="10">
        <v>44197</v>
      </c>
      <c r="D142" s="11" t="s">
        <v>15</v>
      </c>
      <c r="E142" s="11">
        <v>12</v>
      </c>
      <c r="F142" s="11">
        <f t="shared" si="15"/>
        <v>10</v>
      </c>
      <c r="G142" s="30">
        <v>398062</v>
      </c>
      <c r="H142" s="30">
        <v>1721369</v>
      </c>
      <c r="I142" s="30">
        <v>4806</v>
      </c>
      <c r="J142" s="30">
        <v>26478</v>
      </c>
      <c r="K142" s="11" t="str">
        <f t="shared" si="16"/>
        <v>Florida-44227</v>
      </c>
      <c r="L142" s="30">
        <f>_xlfn.IFNA(VLOOKUP(K142,'labor statisitcs'!N:Q,4,FALSE),L141)</f>
        <v>17757100</v>
      </c>
      <c r="M142" s="30">
        <f>VLOOKUP(D142,'State Area'!A:B,2,FALSE)</f>
        <v>65758</v>
      </c>
      <c r="N142" s="39">
        <f t="shared" si="14"/>
        <v>270.03710575139149</v>
      </c>
      <c r="O142" s="11">
        <f>_xlfn.IFNA(VLOOKUP(K142,State_Vac_Alo_Admin!B:E,3,FALSE),0)</f>
        <v>2080750</v>
      </c>
      <c r="P142" s="35">
        <f>_xlfn.IFNA(VLOOKUP(K142,State_Vac_Alo_Admin!B:F,5,FALSE),0)</f>
        <v>1665682.0999999999</v>
      </c>
      <c r="Q142" s="30">
        <f>VLOOKUP(D142,'2020_VoteCount'!A:K,11,FALSE)</f>
        <v>5668731</v>
      </c>
      <c r="R142" s="30">
        <f>VLOOKUP(D142,'2020_VoteCount'!A:L,12,FALSE)</f>
        <v>5297045</v>
      </c>
      <c r="S142" s="11">
        <f>_xlfn.IFNA(VLOOKUP(K142,'labor statisitcs'!N:P,2,FALSE),S141)</f>
        <v>54</v>
      </c>
      <c r="T142" s="11">
        <f>_xlfn.IFNA(VLOOKUP(K142,'labor statisitcs'!N:P,3,FALSE),T141)</f>
        <v>4.8</v>
      </c>
      <c r="U142" s="30">
        <f>_xlfn.IFNA(VLOOKUP(K142,'labor statisitcs'!N:S,5,FALSE),U141)</f>
        <v>9587059</v>
      </c>
      <c r="V142" s="30">
        <f>_xlfn.IFNA(VLOOKUP(K142,'labor statisitcs'!N:S,6,FALSE),V141)</f>
        <v>481626</v>
      </c>
      <c r="W142" s="30">
        <f>_xlfn.IFNA(VLOOKUP(K142,'Housing Summary'!F:J,5,FALSE),W141)</f>
        <v>83139</v>
      </c>
      <c r="X142" s="30">
        <f>_xlfn.IFNA(VLOOKUP(K142,'Housing Summary'!F:G,2,FALSE),X141)</f>
        <v>349500</v>
      </c>
      <c r="Y142">
        <f t="shared" si="17"/>
        <v>27.065230245929797</v>
      </c>
      <c r="Z142">
        <f t="shared" si="18"/>
        <v>149.11218611147089</v>
      </c>
    </row>
    <row r="143" spans="1:26" hidden="1">
      <c r="A143" s="9">
        <v>44255</v>
      </c>
      <c r="B143" s="9">
        <f t="shared" ref="B143:B206" si="19">EOMONTH(A143,0)</f>
        <v>44255</v>
      </c>
      <c r="C143" s="10">
        <v>44228</v>
      </c>
      <c r="D143" s="11" t="s">
        <v>15</v>
      </c>
      <c r="E143" s="11">
        <v>12</v>
      </c>
      <c r="F143" s="11">
        <f t="shared" si="15"/>
        <v>11</v>
      </c>
      <c r="G143" s="30">
        <v>187844</v>
      </c>
      <c r="H143" s="30">
        <v>1909213</v>
      </c>
      <c r="I143" s="30">
        <v>4373</v>
      </c>
      <c r="J143" s="30">
        <v>30851</v>
      </c>
      <c r="K143" s="11" t="str">
        <f t="shared" si="16"/>
        <v>Florida-44255</v>
      </c>
      <c r="L143" s="30">
        <f>_xlfn.IFNA(VLOOKUP(K143,'labor statisitcs'!N:Q,4,FALSE),L142)</f>
        <v>17769891</v>
      </c>
      <c r="M143" s="30">
        <f>VLOOKUP(D143,'State Area'!A:B,2,FALSE)</f>
        <v>65758</v>
      </c>
      <c r="N143" s="39">
        <f t="shared" ref="N143:N206" si="20">L143/M143</f>
        <v>270.23162200796861</v>
      </c>
      <c r="O143" s="11">
        <f>_xlfn.IFNA(VLOOKUP(K143,State_Vac_Alo_Admin!B:E,3,FALSE),0)</f>
        <v>2781710</v>
      </c>
      <c r="P143" s="35">
        <f>_xlfn.IFNA(VLOOKUP(K143,State_Vac_Alo_Admin!B:F,5,FALSE),0)</f>
        <v>2622074.9</v>
      </c>
      <c r="Q143" s="30">
        <f>VLOOKUP(D143,'2020_VoteCount'!A:K,11,FALSE)</f>
        <v>5668731</v>
      </c>
      <c r="R143" s="30">
        <f>VLOOKUP(D143,'2020_VoteCount'!A:L,12,FALSE)</f>
        <v>5297045</v>
      </c>
      <c r="S143" s="11">
        <f>_xlfn.IFNA(VLOOKUP(K143,'labor statisitcs'!N:P,2,FALSE),S142)</f>
        <v>54.3</v>
      </c>
      <c r="T143" s="11">
        <f>_xlfn.IFNA(VLOOKUP(K143,'labor statisitcs'!N:P,3,FALSE),T142)</f>
        <v>4.7</v>
      </c>
      <c r="U143" s="30">
        <f>_xlfn.IFNA(VLOOKUP(K143,'labor statisitcs'!N:S,5,FALSE),U142)</f>
        <v>9650056</v>
      </c>
      <c r="V143" s="30">
        <f>_xlfn.IFNA(VLOOKUP(K143,'labor statisitcs'!N:S,6,FALSE),V142)</f>
        <v>474337</v>
      </c>
      <c r="W143" s="30">
        <f>_xlfn.IFNA(VLOOKUP(K143,'Housing Summary'!F:J,5,FALSE),W142)</f>
        <v>70335</v>
      </c>
      <c r="X143" s="30">
        <f>_xlfn.IFNA(VLOOKUP(K143,'Housing Summary'!F:G,2,FALSE),X142)</f>
        <v>350000</v>
      </c>
      <c r="Y143">
        <f t="shared" si="17"/>
        <v>24.609042340214693</v>
      </c>
      <c r="Z143">
        <f t="shared" si="18"/>
        <v>173.6138955495</v>
      </c>
    </row>
    <row r="144" spans="1:26" hidden="1">
      <c r="A144" s="9">
        <v>44286</v>
      </c>
      <c r="B144" s="9">
        <f t="shared" si="19"/>
        <v>44286</v>
      </c>
      <c r="C144" s="10">
        <v>44256</v>
      </c>
      <c r="D144" s="11" t="s">
        <v>15</v>
      </c>
      <c r="E144" s="11">
        <v>12</v>
      </c>
      <c r="F144" s="11">
        <f t="shared" si="15"/>
        <v>12</v>
      </c>
      <c r="G144" s="30">
        <v>148514</v>
      </c>
      <c r="H144" s="30">
        <v>2057727</v>
      </c>
      <c r="I144" s="30">
        <v>2573</v>
      </c>
      <c r="J144" s="30">
        <v>33424</v>
      </c>
      <c r="K144" s="11" t="str">
        <f t="shared" si="16"/>
        <v>Florida-44286</v>
      </c>
      <c r="L144" s="30">
        <f>_xlfn.IFNA(VLOOKUP(K144,'labor statisitcs'!N:Q,4,FALSE),L143)</f>
        <v>17783671</v>
      </c>
      <c r="M144" s="30">
        <f>VLOOKUP(D144,'State Area'!A:B,2,FALSE)</f>
        <v>65758</v>
      </c>
      <c r="N144" s="39">
        <f t="shared" si="20"/>
        <v>270.44117825967942</v>
      </c>
      <c r="O144" s="11">
        <f>_xlfn.IFNA(VLOOKUP(K144,State_Vac_Alo_Admin!B:E,3,FALSE),0)</f>
        <v>5271640</v>
      </c>
      <c r="P144" s="35">
        <f>_xlfn.IFNA(VLOOKUP(K144,State_Vac_Alo_Admin!B:F,5,FALSE),0)</f>
        <v>3841070.1</v>
      </c>
      <c r="Q144" s="30">
        <f>VLOOKUP(D144,'2020_VoteCount'!A:K,11,FALSE)</f>
        <v>5668731</v>
      </c>
      <c r="R144" s="30">
        <f>VLOOKUP(D144,'2020_VoteCount'!A:L,12,FALSE)</f>
        <v>5297045</v>
      </c>
      <c r="S144" s="11">
        <f>_xlfn.IFNA(VLOOKUP(K144,'labor statisitcs'!N:P,2,FALSE),S143)</f>
        <v>54.5</v>
      </c>
      <c r="T144" s="11">
        <f>_xlfn.IFNA(VLOOKUP(K144,'labor statisitcs'!N:P,3,FALSE),T143)</f>
        <v>4.7</v>
      </c>
      <c r="U144" s="30">
        <f>_xlfn.IFNA(VLOOKUP(K144,'labor statisitcs'!N:S,5,FALSE),U143)</f>
        <v>9695343</v>
      </c>
      <c r="V144" s="30">
        <f>_xlfn.IFNA(VLOOKUP(K144,'labor statisitcs'!N:S,6,FALSE),V143)</f>
        <v>474626</v>
      </c>
      <c r="W144" s="30">
        <f>_xlfn.IFNA(VLOOKUP(K144,'Housing Summary'!F:J,5,FALSE),W143)</f>
        <v>58160</v>
      </c>
      <c r="X144" s="30">
        <f>_xlfn.IFNA(VLOOKUP(K144,'Housing Summary'!F:G,2,FALSE),X143)</f>
        <v>365000</v>
      </c>
      <c r="Y144">
        <f t="shared" si="17"/>
        <v>14.46832883941679</v>
      </c>
      <c r="Z144">
        <f t="shared" si="18"/>
        <v>187.94769651327897</v>
      </c>
    </row>
    <row r="145" spans="1:26">
      <c r="A145" s="9">
        <v>44313</v>
      </c>
      <c r="B145" s="9">
        <f t="shared" si="19"/>
        <v>44316</v>
      </c>
      <c r="C145" s="10">
        <v>44287</v>
      </c>
      <c r="D145" s="11" t="s">
        <v>15</v>
      </c>
      <c r="E145" s="11">
        <v>12</v>
      </c>
      <c r="F145" s="11">
        <f t="shared" si="15"/>
        <v>13</v>
      </c>
      <c r="G145" s="30">
        <v>159633</v>
      </c>
      <c r="H145" s="30">
        <v>2217360</v>
      </c>
      <c r="I145" s="30">
        <v>1533</v>
      </c>
      <c r="J145" s="30">
        <v>34957</v>
      </c>
      <c r="K145" s="11" t="str">
        <f t="shared" si="16"/>
        <v>Florida-44316</v>
      </c>
      <c r="L145" s="30">
        <f>_xlfn.IFNA(VLOOKUP(K145,'labor statisitcs'!N:Q,4,FALSE),L144)</f>
        <v>17783671</v>
      </c>
      <c r="M145" s="30">
        <f>VLOOKUP(D145,'State Area'!A:B,2,FALSE)</f>
        <v>65758</v>
      </c>
      <c r="N145" s="39">
        <f t="shared" si="20"/>
        <v>270.44117825967942</v>
      </c>
      <c r="O145" s="11">
        <f>_xlfn.IFNA(VLOOKUP(K145,State_Vac_Alo_Admin!B:E,3,FALSE),0)</f>
        <v>4577360</v>
      </c>
      <c r="P145" s="35">
        <f>_xlfn.IFNA(VLOOKUP(K145,State_Vac_Alo_Admin!B:F,5,FALSE),0)</f>
        <v>4757104.05</v>
      </c>
      <c r="Q145" s="30">
        <f>VLOOKUP(D145,'2020_VoteCount'!A:K,11,FALSE)</f>
        <v>5668731</v>
      </c>
      <c r="R145" s="30">
        <f>VLOOKUP(D145,'2020_VoteCount'!A:L,12,FALSE)</f>
        <v>5297045</v>
      </c>
      <c r="S145" s="11">
        <f>_xlfn.IFNA(VLOOKUP(K145,'labor statisitcs'!N:P,2,FALSE),S144)</f>
        <v>54.5</v>
      </c>
      <c r="T145" s="11">
        <f>_xlfn.IFNA(VLOOKUP(K145,'labor statisitcs'!N:P,3,FALSE),T144)</f>
        <v>4.7</v>
      </c>
      <c r="U145" s="30">
        <f>_xlfn.IFNA(VLOOKUP(K145,'labor statisitcs'!N:S,5,FALSE),U144)</f>
        <v>9695343</v>
      </c>
      <c r="V145" s="30">
        <f>_xlfn.IFNA(VLOOKUP(K145,'labor statisitcs'!N:S,6,FALSE),V144)</f>
        <v>474626</v>
      </c>
      <c r="W145" s="30">
        <f>_xlfn.IFNA(VLOOKUP(K145,'Housing Summary'!F:J,5,FALSE),W144)</f>
        <v>58160</v>
      </c>
      <c r="X145" s="30">
        <f>_xlfn.IFNA(VLOOKUP(K145,'Housing Summary'!F:G,2,FALSE),X144)</f>
        <v>365000</v>
      </c>
      <c r="Y145">
        <f t="shared" si="17"/>
        <v>8.6202674352218942</v>
      </c>
      <c r="Z145">
        <f t="shared" si="18"/>
        <v>196.56796394850085</v>
      </c>
    </row>
    <row r="146" spans="1:26" hidden="1">
      <c r="A146" s="9">
        <v>43921</v>
      </c>
      <c r="B146" s="9">
        <f t="shared" si="19"/>
        <v>43921</v>
      </c>
      <c r="C146" s="10">
        <v>43891</v>
      </c>
      <c r="D146" s="11" t="s">
        <v>18</v>
      </c>
      <c r="E146" s="11">
        <v>13</v>
      </c>
      <c r="F146" s="11">
        <f t="shared" si="15"/>
        <v>0</v>
      </c>
      <c r="G146" s="30">
        <v>4116</v>
      </c>
      <c r="H146" s="30">
        <v>4116</v>
      </c>
      <c r="I146" s="30">
        <v>126</v>
      </c>
      <c r="J146" s="30">
        <v>126</v>
      </c>
      <c r="K146" s="11" t="str">
        <f t="shared" si="16"/>
        <v>Georgia-43921</v>
      </c>
      <c r="L146" s="30">
        <f>_xlfn.IFNA(VLOOKUP(K146,'labor statisitcs'!N:Q,4,FALSE),L145)</f>
        <v>8273938</v>
      </c>
      <c r="M146" s="30">
        <f>VLOOKUP(D146,'State Area'!A:B,2,FALSE)</f>
        <v>59425</v>
      </c>
      <c r="N146" s="39">
        <f t="shared" si="20"/>
        <v>139.23328565418595</v>
      </c>
      <c r="O146" s="11">
        <f>_xlfn.IFNA(VLOOKUP(K146,State_Vac_Alo_Admin!B:E,3,FALSE),0)</f>
        <v>0</v>
      </c>
      <c r="P146" s="35">
        <f>_xlfn.IFNA(VLOOKUP(K146,State_Vac_Alo_Admin!B:F,5,FALSE),0)</f>
        <v>0</v>
      </c>
      <c r="Q146" s="30">
        <f>VLOOKUP(D146,'2020_VoteCount'!A:K,11,FALSE)</f>
        <v>2461854</v>
      </c>
      <c r="R146" s="30">
        <f>VLOOKUP(D146,'2020_VoteCount'!A:L,12,FALSE)</f>
        <v>2473633</v>
      </c>
      <c r="S146" s="11">
        <f>_xlfn.IFNA(VLOOKUP(K146,'labor statisitcs'!N:P,2,FALSE),S145)</f>
        <v>60.7</v>
      </c>
      <c r="T146" s="11">
        <f>_xlfn.IFNA(VLOOKUP(K146,'labor statisitcs'!N:P,3,FALSE),T145)</f>
        <v>3.6</v>
      </c>
      <c r="U146" s="30">
        <f>_xlfn.IFNA(VLOOKUP(K146,'labor statisitcs'!N:S,5,FALSE),U145)</f>
        <v>5018477</v>
      </c>
      <c r="V146" s="30">
        <f>_xlfn.IFNA(VLOOKUP(K146,'labor statisitcs'!N:S,6,FALSE),V145)</f>
        <v>186995</v>
      </c>
      <c r="W146" s="30">
        <f>_xlfn.IFNA(VLOOKUP(K146,'Housing Summary'!F:J,5,FALSE),W145)</f>
        <v>55979</v>
      </c>
      <c r="X146" s="30">
        <f>_xlfn.IFNA(VLOOKUP(K146,'Housing Summary'!F:G,2,FALSE),X145)</f>
        <v>299900</v>
      </c>
      <c r="Y146">
        <f t="shared" si="17"/>
        <v>1.5228540508763784</v>
      </c>
      <c r="Z146">
        <f t="shared" si="18"/>
        <v>1.5228540508763784</v>
      </c>
    </row>
    <row r="147" spans="1:26" hidden="1">
      <c r="A147" s="9">
        <v>43951</v>
      </c>
      <c r="B147" s="9">
        <f t="shared" si="19"/>
        <v>43951</v>
      </c>
      <c r="C147" s="10">
        <v>43922</v>
      </c>
      <c r="D147" s="11" t="s">
        <v>18</v>
      </c>
      <c r="E147" s="11">
        <v>13</v>
      </c>
      <c r="F147" s="11">
        <f t="shared" si="15"/>
        <v>1</v>
      </c>
      <c r="G147" s="30">
        <v>21315</v>
      </c>
      <c r="H147" s="30">
        <v>25431</v>
      </c>
      <c r="I147" s="30">
        <v>995</v>
      </c>
      <c r="J147" s="30">
        <v>1121</v>
      </c>
      <c r="K147" s="11" t="str">
        <f t="shared" si="16"/>
        <v>Georgia-43951</v>
      </c>
      <c r="L147" s="30">
        <f>_xlfn.IFNA(VLOOKUP(K147,'labor statisitcs'!N:Q,4,FALSE),L146)</f>
        <v>8281411</v>
      </c>
      <c r="M147" s="30">
        <f>VLOOKUP(D147,'State Area'!A:B,2,FALSE)</f>
        <v>59425</v>
      </c>
      <c r="N147" s="39">
        <f t="shared" si="20"/>
        <v>139.35904080774085</v>
      </c>
      <c r="O147" s="11">
        <f>_xlfn.IFNA(VLOOKUP(K147,State_Vac_Alo_Admin!B:E,3,FALSE),0)</f>
        <v>0</v>
      </c>
      <c r="P147" s="35">
        <f>_xlfn.IFNA(VLOOKUP(K147,State_Vac_Alo_Admin!B:F,5,FALSE),0)</f>
        <v>0</v>
      </c>
      <c r="Q147" s="30">
        <f>VLOOKUP(D147,'2020_VoteCount'!A:K,11,FALSE)</f>
        <v>2461854</v>
      </c>
      <c r="R147" s="30">
        <f>VLOOKUP(D147,'2020_VoteCount'!A:L,12,FALSE)</f>
        <v>2473633</v>
      </c>
      <c r="S147" s="11">
        <f>_xlfn.IFNA(VLOOKUP(K147,'labor statisitcs'!N:P,2,FALSE),S146)</f>
        <v>52.7</v>
      </c>
      <c r="T147" s="11">
        <f>_xlfn.IFNA(VLOOKUP(K147,'labor statisitcs'!N:P,3,FALSE),T146)</f>
        <v>12.5</v>
      </c>
      <c r="U147" s="30">
        <f>_xlfn.IFNA(VLOOKUP(K147,'labor statisitcs'!N:S,5,FALSE),U146)</f>
        <v>4365055</v>
      </c>
      <c r="V147" s="30">
        <f>_xlfn.IFNA(VLOOKUP(K147,'labor statisitcs'!N:S,6,FALSE),V146)</f>
        <v>620840</v>
      </c>
      <c r="W147" s="30">
        <f>_xlfn.IFNA(VLOOKUP(K147,'Housing Summary'!F:J,5,FALSE),W146)</f>
        <v>59536</v>
      </c>
      <c r="X147" s="30">
        <f>_xlfn.IFNA(VLOOKUP(K147,'Housing Summary'!F:G,2,FALSE),X146)</f>
        <v>299900</v>
      </c>
      <c r="Y147">
        <f t="shared" si="17"/>
        <v>12.014860752593973</v>
      </c>
      <c r="Z147">
        <f t="shared" si="18"/>
        <v>13.536340606691301</v>
      </c>
    </row>
    <row r="148" spans="1:26" hidden="1">
      <c r="A148" s="9">
        <v>43982</v>
      </c>
      <c r="B148" s="9">
        <f t="shared" si="19"/>
        <v>43982</v>
      </c>
      <c r="C148" s="10">
        <v>43952</v>
      </c>
      <c r="D148" s="11" t="s">
        <v>18</v>
      </c>
      <c r="E148" s="11">
        <v>13</v>
      </c>
      <c r="F148" s="11">
        <f t="shared" si="15"/>
        <v>2</v>
      </c>
      <c r="G148" s="30">
        <v>19620</v>
      </c>
      <c r="H148" s="30">
        <v>45051</v>
      </c>
      <c r="I148" s="30">
        <v>898</v>
      </c>
      <c r="J148" s="30">
        <v>2019</v>
      </c>
      <c r="K148" s="11" t="str">
        <f t="shared" si="16"/>
        <v>Georgia-43982</v>
      </c>
      <c r="L148" s="30">
        <f>_xlfn.IFNA(VLOOKUP(K148,'labor statisitcs'!N:Q,4,FALSE),L147)</f>
        <v>8286668</v>
      </c>
      <c r="M148" s="30">
        <f>VLOOKUP(D148,'State Area'!A:B,2,FALSE)</f>
        <v>59425</v>
      </c>
      <c r="N148" s="39">
        <f t="shared" si="20"/>
        <v>139.44750525872948</v>
      </c>
      <c r="O148" s="11">
        <f>_xlfn.IFNA(VLOOKUP(K148,State_Vac_Alo_Admin!B:E,3,FALSE),0)</f>
        <v>0</v>
      </c>
      <c r="P148" s="35">
        <f>_xlfn.IFNA(VLOOKUP(K148,State_Vac_Alo_Admin!B:F,5,FALSE),0)</f>
        <v>0</v>
      </c>
      <c r="Q148" s="30">
        <f>VLOOKUP(D148,'2020_VoteCount'!A:K,11,FALSE)</f>
        <v>2461854</v>
      </c>
      <c r="R148" s="30">
        <f>VLOOKUP(D148,'2020_VoteCount'!A:L,12,FALSE)</f>
        <v>2473633</v>
      </c>
      <c r="S148" s="11">
        <f>_xlfn.IFNA(VLOOKUP(K148,'labor statisitcs'!N:P,2,FALSE),S147)</f>
        <v>55</v>
      </c>
      <c r="T148" s="11">
        <f>_xlfn.IFNA(VLOOKUP(K148,'labor statisitcs'!N:P,3,FALSE),T147)</f>
        <v>9.4</v>
      </c>
      <c r="U148" s="30">
        <f>_xlfn.IFNA(VLOOKUP(K148,'labor statisitcs'!N:S,5,FALSE),U147)</f>
        <v>4558036</v>
      </c>
      <c r="V148" s="30">
        <f>_xlfn.IFNA(VLOOKUP(K148,'labor statisitcs'!N:S,6,FALSE),V147)</f>
        <v>472629</v>
      </c>
      <c r="W148" s="30">
        <f>_xlfn.IFNA(VLOOKUP(K148,'Housing Summary'!F:J,5,FALSE),W147)</f>
        <v>57258</v>
      </c>
      <c r="X148" s="30">
        <f>_xlfn.IFNA(VLOOKUP(K148,'Housing Summary'!F:G,2,FALSE),X147)</f>
        <v>309990</v>
      </c>
      <c r="Y148">
        <f t="shared" si="17"/>
        <v>10.836683694821609</v>
      </c>
      <c r="Z148">
        <f t="shared" si="18"/>
        <v>24.364436948602261</v>
      </c>
    </row>
    <row r="149" spans="1:26" hidden="1">
      <c r="A149" s="9">
        <v>44012</v>
      </c>
      <c r="B149" s="9">
        <f t="shared" si="19"/>
        <v>44012</v>
      </c>
      <c r="C149" s="10">
        <v>43983</v>
      </c>
      <c r="D149" s="11" t="s">
        <v>18</v>
      </c>
      <c r="E149" s="11">
        <v>13</v>
      </c>
      <c r="F149" s="11">
        <f t="shared" si="15"/>
        <v>3</v>
      </c>
      <c r="G149" s="30">
        <v>32229</v>
      </c>
      <c r="H149" s="30">
        <v>77280</v>
      </c>
      <c r="I149" s="30">
        <v>739</v>
      </c>
      <c r="J149" s="30">
        <v>2758</v>
      </c>
      <c r="K149" s="11" t="str">
        <f t="shared" si="16"/>
        <v>Georgia-44012</v>
      </c>
      <c r="L149" s="30">
        <f>_xlfn.IFNA(VLOOKUP(K149,'labor statisitcs'!N:Q,4,FALSE),L148)</f>
        <v>8292650</v>
      </c>
      <c r="M149" s="30">
        <f>VLOOKUP(D149,'State Area'!A:B,2,FALSE)</f>
        <v>59425</v>
      </c>
      <c r="N149" s="39">
        <f t="shared" si="20"/>
        <v>139.54816996213714</v>
      </c>
      <c r="O149" s="11">
        <f>_xlfn.IFNA(VLOOKUP(K149,State_Vac_Alo_Admin!B:E,3,FALSE),0)</f>
        <v>0</v>
      </c>
      <c r="P149" s="35">
        <f>_xlfn.IFNA(VLOOKUP(K149,State_Vac_Alo_Admin!B:F,5,FALSE),0)</f>
        <v>0</v>
      </c>
      <c r="Q149" s="30">
        <f>VLOOKUP(D149,'2020_VoteCount'!A:K,11,FALSE)</f>
        <v>2461854</v>
      </c>
      <c r="R149" s="30">
        <f>VLOOKUP(D149,'2020_VoteCount'!A:L,12,FALSE)</f>
        <v>2473633</v>
      </c>
      <c r="S149" s="11">
        <f>_xlfn.IFNA(VLOOKUP(K149,'labor statisitcs'!N:P,2,FALSE),S148)</f>
        <v>55.1</v>
      </c>
      <c r="T149" s="11">
        <f>_xlfn.IFNA(VLOOKUP(K149,'labor statisitcs'!N:P,3,FALSE),T148)</f>
        <v>8.4</v>
      </c>
      <c r="U149" s="30">
        <f>_xlfn.IFNA(VLOOKUP(K149,'labor statisitcs'!N:S,5,FALSE),U148)</f>
        <v>4569851</v>
      </c>
      <c r="V149" s="30">
        <f>_xlfn.IFNA(VLOOKUP(K149,'labor statisitcs'!N:S,6,FALSE),V148)</f>
        <v>420648</v>
      </c>
      <c r="W149" s="30">
        <f>_xlfn.IFNA(VLOOKUP(K149,'Housing Summary'!F:J,5,FALSE),W148)</f>
        <v>51261</v>
      </c>
      <c r="X149" s="30">
        <f>_xlfn.IFNA(VLOOKUP(K149,'Housing Summary'!F:G,2,FALSE),X148)</f>
        <v>321792</v>
      </c>
      <c r="Y149">
        <f t="shared" si="17"/>
        <v>8.9115059721560659</v>
      </c>
      <c r="Z149">
        <f t="shared" si="18"/>
        <v>33.258367349399769</v>
      </c>
    </row>
    <row r="150" spans="1:26" hidden="1">
      <c r="A150" s="9">
        <v>44043</v>
      </c>
      <c r="B150" s="9">
        <f t="shared" si="19"/>
        <v>44043</v>
      </c>
      <c r="C150" s="10">
        <v>44013</v>
      </c>
      <c r="D150" s="11" t="s">
        <v>18</v>
      </c>
      <c r="E150" s="11">
        <v>13</v>
      </c>
      <c r="F150" s="11">
        <f t="shared" si="15"/>
        <v>4</v>
      </c>
      <c r="G150" s="30">
        <v>94062</v>
      </c>
      <c r="H150" s="30">
        <v>171342</v>
      </c>
      <c r="I150" s="30">
        <v>916</v>
      </c>
      <c r="J150" s="30">
        <v>3674</v>
      </c>
      <c r="K150" s="11" t="str">
        <f t="shared" si="16"/>
        <v>Georgia-44043</v>
      </c>
      <c r="L150" s="30">
        <f>_xlfn.IFNA(VLOOKUP(K150,'labor statisitcs'!N:Q,4,FALSE),L149)</f>
        <v>8298770</v>
      </c>
      <c r="M150" s="30">
        <f>VLOOKUP(D150,'State Area'!A:B,2,FALSE)</f>
        <v>59425</v>
      </c>
      <c r="N150" s="39">
        <f t="shared" si="20"/>
        <v>139.65115692048801</v>
      </c>
      <c r="O150" s="11">
        <f>_xlfn.IFNA(VLOOKUP(K150,State_Vac_Alo_Admin!B:E,3,FALSE),0)</f>
        <v>0</v>
      </c>
      <c r="P150" s="35">
        <f>_xlfn.IFNA(VLOOKUP(K150,State_Vac_Alo_Admin!B:F,5,FALSE),0)</f>
        <v>0</v>
      </c>
      <c r="Q150" s="30">
        <f>VLOOKUP(D150,'2020_VoteCount'!A:K,11,FALSE)</f>
        <v>2461854</v>
      </c>
      <c r="R150" s="30">
        <f>VLOOKUP(D150,'2020_VoteCount'!A:L,12,FALSE)</f>
        <v>2473633</v>
      </c>
      <c r="S150" s="11">
        <f>_xlfn.IFNA(VLOOKUP(K150,'labor statisitcs'!N:P,2,FALSE),S149)</f>
        <v>55.3</v>
      </c>
      <c r="T150" s="11">
        <f>_xlfn.IFNA(VLOOKUP(K150,'labor statisitcs'!N:P,3,FALSE),T149)</f>
        <v>7.6</v>
      </c>
      <c r="U150" s="30">
        <f>_xlfn.IFNA(VLOOKUP(K150,'labor statisitcs'!N:S,5,FALSE),U149)</f>
        <v>4587883</v>
      </c>
      <c r="V150" s="30">
        <f>_xlfn.IFNA(VLOOKUP(K150,'labor statisitcs'!N:S,6,FALSE),V149)</f>
        <v>378397</v>
      </c>
      <c r="W150" s="30">
        <f>_xlfn.IFNA(VLOOKUP(K150,'Housing Summary'!F:J,5,FALSE),W149)</f>
        <v>46320</v>
      </c>
      <c r="X150" s="30">
        <f>_xlfn.IFNA(VLOOKUP(K150,'Housing Summary'!F:G,2,FALSE),X149)</f>
        <v>326725</v>
      </c>
      <c r="Y150">
        <f t="shared" si="17"/>
        <v>11.03778029756217</v>
      </c>
      <c r="Z150">
        <f t="shared" si="18"/>
        <v>44.271620975156559</v>
      </c>
    </row>
    <row r="151" spans="1:26" hidden="1">
      <c r="A151" s="9">
        <v>44074</v>
      </c>
      <c r="B151" s="9">
        <f t="shared" si="19"/>
        <v>44074</v>
      </c>
      <c r="C151" s="10">
        <v>44044</v>
      </c>
      <c r="D151" s="11" t="s">
        <v>18</v>
      </c>
      <c r="E151" s="11">
        <v>13</v>
      </c>
      <c r="F151" s="11">
        <f t="shared" si="15"/>
        <v>5</v>
      </c>
      <c r="G151" s="30">
        <v>82896</v>
      </c>
      <c r="H151" s="30">
        <v>254238</v>
      </c>
      <c r="I151" s="30">
        <v>1832</v>
      </c>
      <c r="J151" s="30">
        <v>5506</v>
      </c>
      <c r="K151" s="11" t="str">
        <f t="shared" si="16"/>
        <v>Georgia-44074</v>
      </c>
      <c r="L151" s="30">
        <f>_xlfn.IFNA(VLOOKUP(K151,'labor statisitcs'!N:Q,4,FALSE),L150)</f>
        <v>8306713</v>
      </c>
      <c r="M151" s="30">
        <f>VLOOKUP(D151,'State Area'!A:B,2,FALSE)</f>
        <v>59425</v>
      </c>
      <c r="N151" s="39">
        <f t="shared" si="20"/>
        <v>139.78482120319731</v>
      </c>
      <c r="O151" s="11">
        <f>_xlfn.IFNA(VLOOKUP(K151,State_Vac_Alo_Admin!B:E,3,FALSE),0)</f>
        <v>0</v>
      </c>
      <c r="P151" s="35">
        <f>_xlfn.IFNA(VLOOKUP(K151,State_Vac_Alo_Admin!B:F,5,FALSE),0)</f>
        <v>0</v>
      </c>
      <c r="Q151" s="30">
        <f>VLOOKUP(D151,'2020_VoteCount'!A:K,11,FALSE)</f>
        <v>2461854</v>
      </c>
      <c r="R151" s="30">
        <f>VLOOKUP(D151,'2020_VoteCount'!A:L,12,FALSE)</f>
        <v>2473633</v>
      </c>
      <c r="S151" s="11">
        <f>_xlfn.IFNA(VLOOKUP(K151,'labor statisitcs'!N:P,2,FALSE),S150)</f>
        <v>55.5</v>
      </c>
      <c r="T151" s="11">
        <f>_xlfn.IFNA(VLOOKUP(K151,'labor statisitcs'!N:P,3,FALSE),T150)</f>
        <v>7</v>
      </c>
      <c r="U151" s="30">
        <f>_xlfn.IFNA(VLOOKUP(K151,'labor statisitcs'!N:S,5,FALSE),U150)</f>
        <v>4606347</v>
      </c>
      <c r="V151" s="30">
        <f>_xlfn.IFNA(VLOOKUP(K151,'labor statisitcs'!N:S,6,FALSE),V150)</f>
        <v>345147</v>
      </c>
      <c r="W151" s="30">
        <f>_xlfn.IFNA(VLOOKUP(K151,'Housing Summary'!F:J,5,FALSE),W150)</f>
        <v>42785</v>
      </c>
      <c r="X151" s="30">
        <f>_xlfn.IFNA(VLOOKUP(K151,'Housing Summary'!F:G,2,FALSE),X150)</f>
        <v>329900</v>
      </c>
      <c r="Y151">
        <f t="shared" si="17"/>
        <v>22.054451622440791</v>
      </c>
      <c r="Z151">
        <f t="shared" si="18"/>
        <v>66.283739428580233</v>
      </c>
    </row>
    <row r="152" spans="1:26" hidden="1">
      <c r="A152" s="9">
        <v>44104</v>
      </c>
      <c r="B152" s="9">
        <f t="shared" si="19"/>
        <v>44104</v>
      </c>
      <c r="C152" s="10">
        <v>44075</v>
      </c>
      <c r="D152" s="11" t="s">
        <v>18</v>
      </c>
      <c r="E152" s="11">
        <v>13</v>
      </c>
      <c r="F152" s="11">
        <f t="shared" si="15"/>
        <v>6</v>
      </c>
      <c r="G152" s="30">
        <v>47247</v>
      </c>
      <c r="H152" s="30">
        <v>301485</v>
      </c>
      <c r="I152" s="30">
        <v>1355</v>
      </c>
      <c r="J152" s="30">
        <v>6861</v>
      </c>
      <c r="K152" s="11" t="str">
        <f t="shared" si="16"/>
        <v>Georgia-44104</v>
      </c>
      <c r="L152" s="30">
        <f>_xlfn.IFNA(VLOOKUP(K152,'labor statisitcs'!N:Q,4,FALSE),L151)</f>
        <v>8315078</v>
      </c>
      <c r="M152" s="30">
        <f>VLOOKUP(D152,'State Area'!A:B,2,FALSE)</f>
        <v>59425</v>
      </c>
      <c r="N152" s="39">
        <f t="shared" si="20"/>
        <v>139.92558687421118</v>
      </c>
      <c r="O152" s="11">
        <f>_xlfn.IFNA(VLOOKUP(K152,State_Vac_Alo_Admin!B:E,3,FALSE),0)</f>
        <v>0</v>
      </c>
      <c r="P152" s="35">
        <f>_xlfn.IFNA(VLOOKUP(K152,State_Vac_Alo_Admin!B:F,5,FALSE),0)</f>
        <v>0</v>
      </c>
      <c r="Q152" s="30">
        <f>VLOOKUP(D152,'2020_VoteCount'!A:K,11,FALSE)</f>
        <v>2461854</v>
      </c>
      <c r="R152" s="30">
        <f>VLOOKUP(D152,'2020_VoteCount'!A:L,12,FALSE)</f>
        <v>2473633</v>
      </c>
      <c r="S152" s="11">
        <f>_xlfn.IFNA(VLOOKUP(K152,'labor statisitcs'!N:P,2,FALSE),S151)</f>
        <v>55.6</v>
      </c>
      <c r="T152" s="11">
        <f>_xlfn.IFNA(VLOOKUP(K152,'labor statisitcs'!N:P,3,FALSE),T151)</f>
        <v>6.5</v>
      </c>
      <c r="U152" s="30">
        <f>_xlfn.IFNA(VLOOKUP(K152,'labor statisitcs'!N:S,5,FALSE),U151)</f>
        <v>4620784</v>
      </c>
      <c r="V152" s="30">
        <f>_xlfn.IFNA(VLOOKUP(K152,'labor statisitcs'!N:S,6,FALSE),V151)</f>
        <v>320076</v>
      </c>
      <c r="W152" s="30">
        <f>_xlfn.IFNA(VLOOKUP(K152,'Housing Summary'!F:J,5,FALSE),W151)</f>
        <v>39797</v>
      </c>
      <c r="X152" s="30">
        <f>_xlfn.IFNA(VLOOKUP(K152,'Housing Summary'!F:G,2,FALSE),X151)</f>
        <v>329900</v>
      </c>
      <c r="Y152">
        <f t="shared" si="17"/>
        <v>16.295698007883992</v>
      </c>
      <c r="Z152">
        <f t="shared" si="18"/>
        <v>82.512755743241371</v>
      </c>
    </row>
    <row r="153" spans="1:26" hidden="1">
      <c r="A153" s="9">
        <v>44135</v>
      </c>
      <c r="B153" s="9">
        <f t="shared" si="19"/>
        <v>44135</v>
      </c>
      <c r="C153" s="10">
        <v>44105</v>
      </c>
      <c r="D153" s="11" t="s">
        <v>18</v>
      </c>
      <c r="E153" s="11">
        <v>13</v>
      </c>
      <c r="F153" s="11">
        <f t="shared" si="15"/>
        <v>7</v>
      </c>
      <c r="G153" s="30">
        <v>71146</v>
      </c>
      <c r="H153" s="30">
        <v>372631</v>
      </c>
      <c r="I153" s="30">
        <v>929</v>
      </c>
      <c r="J153" s="30">
        <v>7790</v>
      </c>
      <c r="K153" s="11" t="str">
        <f t="shared" si="16"/>
        <v>Georgia-44135</v>
      </c>
      <c r="L153" s="30">
        <f>_xlfn.IFNA(VLOOKUP(K153,'labor statisitcs'!N:Q,4,FALSE),L152)</f>
        <v>8323051</v>
      </c>
      <c r="M153" s="30">
        <f>VLOOKUP(D153,'State Area'!A:B,2,FALSE)</f>
        <v>59425</v>
      </c>
      <c r="N153" s="39">
        <f t="shared" si="20"/>
        <v>140.05975599495162</v>
      </c>
      <c r="O153" s="11">
        <f>_xlfn.IFNA(VLOOKUP(K153,State_Vac_Alo_Admin!B:E,3,FALSE),0)</f>
        <v>0</v>
      </c>
      <c r="P153" s="35">
        <f>_xlfn.IFNA(VLOOKUP(K153,State_Vac_Alo_Admin!B:F,5,FALSE),0)</f>
        <v>0</v>
      </c>
      <c r="Q153" s="30">
        <f>VLOOKUP(D153,'2020_VoteCount'!A:K,11,FALSE)</f>
        <v>2461854</v>
      </c>
      <c r="R153" s="30">
        <f>VLOOKUP(D153,'2020_VoteCount'!A:L,12,FALSE)</f>
        <v>2473633</v>
      </c>
      <c r="S153" s="11">
        <f>_xlfn.IFNA(VLOOKUP(K153,'labor statisitcs'!N:P,2,FALSE),S152)</f>
        <v>58.1</v>
      </c>
      <c r="T153" s="11">
        <f>_xlfn.IFNA(VLOOKUP(K153,'labor statisitcs'!N:P,3,FALSE),T152)</f>
        <v>5.9</v>
      </c>
      <c r="U153" s="30">
        <f>_xlfn.IFNA(VLOOKUP(K153,'labor statisitcs'!N:S,5,FALSE),U152)</f>
        <v>4831831</v>
      </c>
      <c r="V153" s="30">
        <f>_xlfn.IFNA(VLOOKUP(K153,'labor statisitcs'!N:S,6,FALSE),V152)</f>
        <v>301359</v>
      </c>
      <c r="W153" s="30">
        <f>_xlfn.IFNA(VLOOKUP(K153,'Housing Summary'!F:J,5,FALSE),W152)</f>
        <v>38662</v>
      </c>
      <c r="X153" s="30">
        <f>_xlfn.IFNA(VLOOKUP(K153,'Housing Summary'!F:G,2,FALSE),X152)</f>
        <v>327680</v>
      </c>
      <c r="Y153">
        <f t="shared" si="17"/>
        <v>11.161772287590212</v>
      </c>
      <c r="Z153">
        <f t="shared" si="18"/>
        <v>93.595485597769382</v>
      </c>
    </row>
    <row r="154" spans="1:26" hidden="1">
      <c r="A154" s="9">
        <v>44165</v>
      </c>
      <c r="B154" s="9">
        <f t="shared" si="19"/>
        <v>44165</v>
      </c>
      <c r="C154" s="10">
        <v>44136</v>
      </c>
      <c r="D154" s="11" t="s">
        <v>18</v>
      </c>
      <c r="E154" s="11">
        <v>13</v>
      </c>
      <c r="F154" s="11">
        <f t="shared" si="15"/>
        <v>8</v>
      </c>
      <c r="G154" s="30">
        <v>81697</v>
      </c>
      <c r="H154" s="30">
        <v>454328</v>
      </c>
      <c r="I154" s="30">
        <v>1408</v>
      </c>
      <c r="J154" s="30">
        <v>9198</v>
      </c>
      <c r="K154" s="11" t="str">
        <f t="shared" si="16"/>
        <v>Georgia-44165</v>
      </c>
      <c r="L154" s="30">
        <f>_xlfn.IFNA(VLOOKUP(K154,'labor statisitcs'!N:Q,4,FALSE),L153)</f>
        <v>8330547</v>
      </c>
      <c r="M154" s="30">
        <f>VLOOKUP(D154,'State Area'!A:B,2,FALSE)</f>
        <v>59425</v>
      </c>
      <c r="N154" s="39">
        <f t="shared" si="20"/>
        <v>140.18589819099705</v>
      </c>
      <c r="O154" s="11">
        <f>_xlfn.IFNA(VLOOKUP(K154,State_Vac_Alo_Admin!B:E,3,FALSE),0)</f>
        <v>0</v>
      </c>
      <c r="P154" s="35">
        <f>_xlfn.IFNA(VLOOKUP(K154,State_Vac_Alo_Admin!B:F,5,FALSE),0)</f>
        <v>0</v>
      </c>
      <c r="Q154" s="30">
        <f>VLOOKUP(D154,'2020_VoteCount'!A:K,11,FALSE)</f>
        <v>2461854</v>
      </c>
      <c r="R154" s="30">
        <f>VLOOKUP(D154,'2020_VoteCount'!A:L,12,FALSE)</f>
        <v>2473633</v>
      </c>
      <c r="S154" s="11">
        <f>_xlfn.IFNA(VLOOKUP(K154,'labor statisitcs'!N:P,2,FALSE),S153)</f>
        <v>58</v>
      </c>
      <c r="T154" s="11">
        <f>_xlfn.IFNA(VLOOKUP(K154,'labor statisitcs'!N:P,3,FALSE),T153)</f>
        <v>5.6</v>
      </c>
      <c r="U154" s="30">
        <f>_xlfn.IFNA(VLOOKUP(K154,'labor statisitcs'!N:S,5,FALSE),U153)</f>
        <v>4831240</v>
      </c>
      <c r="V154" s="30">
        <f>_xlfn.IFNA(VLOOKUP(K154,'labor statisitcs'!N:S,6,FALSE),V153)</f>
        <v>285131</v>
      </c>
      <c r="W154" s="30">
        <f>_xlfn.IFNA(VLOOKUP(K154,'Housing Summary'!F:J,5,FALSE),W153)</f>
        <v>36012</v>
      </c>
      <c r="X154" s="30">
        <f>_xlfn.IFNA(VLOOKUP(K154,'Housing Summary'!F:G,2,FALSE),X153)</f>
        <v>325000</v>
      </c>
      <c r="Y154">
        <f t="shared" si="17"/>
        <v>16.901651236107305</v>
      </c>
      <c r="Z154">
        <f t="shared" si="18"/>
        <v>110.41291766314984</v>
      </c>
    </row>
    <row r="155" spans="1:26" hidden="1">
      <c r="A155" s="9">
        <v>44196</v>
      </c>
      <c r="B155" s="9">
        <f t="shared" si="19"/>
        <v>44196</v>
      </c>
      <c r="C155" s="10">
        <v>44166</v>
      </c>
      <c r="D155" s="11" t="s">
        <v>18</v>
      </c>
      <c r="E155" s="11">
        <v>13</v>
      </c>
      <c r="F155" s="11">
        <f t="shared" si="15"/>
        <v>9</v>
      </c>
      <c r="G155" s="30">
        <v>189737</v>
      </c>
      <c r="H155" s="30">
        <v>644065</v>
      </c>
      <c r="I155" s="30">
        <v>1390</v>
      </c>
      <c r="J155" s="30">
        <v>10588</v>
      </c>
      <c r="K155" s="11" t="str">
        <f t="shared" si="16"/>
        <v>Georgia-44196</v>
      </c>
      <c r="L155" s="30">
        <f>_xlfn.IFNA(VLOOKUP(K155,'labor statisitcs'!N:Q,4,FALSE),L154)</f>
        <v>8337625</v>
      </c>
      <c r="M155" s="30">
        <f>VLOOKUP(D155,'State Area'!A:B,2,FALSE)</f>
        <v>59425</v>
      </c>
      <c r="N155" s="39">
        <f t="shared" si="20"/>
        <v>140.30500631047539</v>
      </c>
      <c r="O155" s="11">
        <f>_xlfn.IFNA(VLOOKUP(K155,State_Vac_Alo_Admin!B:E,3,FALSE),0)</f>
        <v>913800</v>
      </c>
      <c r="P155" s="35">
        <f>_xlfn.IFNA(VLOOKUP(K155,State_Vac_Alo_Admin!B:F,5,FALSE),0)</f>
        <v>0</v>
      </c>
      <c r="Q155" s="30">
        <f>VLOOKUP(D155,'2020_VoteCount'!A:K,11,FALSE)</f>
        <v>2461854</v>
      </c>
      <c r="R155" s="30">
        <f>VLOOKUP(D155,'2020_VoteCount'!A:L,12,FALSE)</f>
        <v>2473633</v>
      </c>
      <c r="S155" s="11">
        <f>_xlfn.IFNA(VLOOKUP(K155,'labor statisitcs'!N:P,2,FALSE),S154)</f>
        <v>57.9</v>
      </c>
      <c r="T155" s="11">
        <f>_xlfn.IFNA(VLOOKUP(K155,'labor statisitcs'!N:P,3,FALSE),T154)</f>
        <v>5.3</v>
      </c>
      <c r="U155" s="30">
        <f>_xlfn.IFNA(VLOOKUP(K155,'labor statisitcs'!N:S,5,FALSE),U154)</f>
        <v>4829189</v>
      </c>
      <c r="V155" s="30">
        <f>_xlfn.IFNA(VLOOKUP(K155,'labor statisitcs'!N:S,6,FALSE),V154)</f>
        <v>271108</v>
      </c>
      <c r="W155" s="30">
        <f>_xlfn.IFNA(VLOOKUP(K155,'Housing Summary'!F:J,5,FALSE),W154)</f>
        <v>32606</v>
      </c>
      <c r="X155" s="30">
        <f>_xlfn.IFNA(VLOOKUP(K155,'Housing Summary'!F:G,2,FALSE),X154)</f>
        <v>320227.5</v>
      </c>
      <c r="Y155">
        <f t="shared" si="17"/>
        <v>16.671414221675839</v>
      </c>
      <c r="Z155">
        <f t="shared" si="18"/>
        <v>126.99059984108185</v>
      </c>
    </row>
    <row r="156" spans="1:26" hidden="1">
      <c r="A156" s="9">
        <v>44227</v>
      </c>
      <c r="B156" s="9">
        <f t="shared" si="19"/>
        <v>44227</v>
      </c>
      <c r="C156" s="10">
        <v>44197</v>
      </c>
      <c r="D156" s="11" t="s">
        <v>18</v>
      </c>
      <c r="E156" s="11">
        <v>13</v>
      </c>
      <c r="F156" s="11">
        <f t="shared" si="15"/>
        <v>10</v>
      </c>
      <c r="G156" s="30">
        <v>241184</v>
      </c>
      <c r="H156" s="30">
        <v>885249</v>
      </c>
      <c r="I156" s="30">
        <v>3190</v>
      </c>
      <c r="J156" s="30">
        <v>13778</v>
      </c>
      <c r="K156" s="11" t="str">
        <f t="shared" si="16"/>
        <v>Georgia-44227</v>
      </c>
      <c r="L156" s="30">
        <f>_xlfn.IFNA(VLOOKUP(K156,'labor statisitcs'!N:Q,4,FALSE),L155)</f>
        <v>8344325</v>
      </c>
      <c r="M156" s="30">
        <f>VLOOKUP(D156,'State Area'!A:B,2,FALSE)</f>
        <v>59425</v>
      </c>
      <c r="N156" s="39">
        <f t="shared" si="20"/>
        <v>140.41775347076145</v>
      </c>
      <c r="O156" s="11">
        <f>_xlfn.IFNA(VLOOKUP(K156,State_Vac_Alo_Admin!B:E,3,FALSE),0)</f>
        <v>988900</v>
      </c>
      <c r="P156" s="35">
        <f>_xlfn.IFNA(VLOOKUP(K156,State_Vac_Alo_Admin!B:F,5,FALSE),0)</f>
        <v>770258.1</v>
      </c>
      <c r="Q156" s="30">
        <f>VLOOKUP(D156,'2020_VoteCount'!A:K,11,FALSE)</f>
        <v>2461854</v>
      </c>
      <c r="R156" s="30">
        <f>VLOOKUP(D156,'2020_VoteCount'!A:L,12,FALSE)</f>
        <v>2473633</v>
      </c>
      <c r="S156" s="11">
        <f>_xlfn.IFNA(VLOOKUP(K156,'labor statisitcs'!N:P,2,FALSE),S155)</f>
        <v>58.2</v>
      </c>
      <c r="T156" s="11">
        <f>_xlfn.IFNA(VLOOKUP(K156,'labor statisitcs'!N:P,3,FALSE),T155)</f>
        <v>5.0999999999999996</v>
      </c>
      <c r="U156" s="30">
        <f>_xlfn.IFNA(VLOOKUP(K156,'labor statisitcs'!N:S,5,FALSE),U155)</f>
        <v>4853777</v>
      </c>
      <c r="V156" s="30">
        <f>_xlfn.IFNA(VLOOKUP(K156,'labor statisitcs'!N:S,6,FALSE),V155)</f>
        <v>258460</v>
      </c>
      <c r="W156" s="30">
        <f>_xlfn.IFNA(VLOOKUP(K156,'Housing Summary'!F:J,5,FALSE),W155)</f>
        <v>28395</v>
      </c>
      <c r="X156" s="30">
        <f>_xlfn.IFNA(VLOOKUP(K156,'Housing Summary'!F:G,2,FALSE),X155)</f>
        <v>329900</v>
      </c>
      <c r="Y156">
        <f t="shared" si="17"/>
        <v>38.229575190323963</v>
      </c>
      <c r="Z156">
        <f t="shared" si="18"/>
        <v>165.11820908222057</v>
      </c>
    </row>
    <row r="157" spans="1:26" hidden="1">
      <c r="A157" s="9">
        <v>44255</v>
      </c>
      <c r="B157" s="9">
        <f t="shared" si="19"/>
        <v>44255</v>
      </c>
      <c r="C157" s="10">
        <v>44228</v>
      </c>
      <c r="D157" s="11" t="s">
        <v>18</v>
      </c>
      <c r="E157" s="11">
        <v>13</v>
      </c>
      <c r="F157" s="11">
        <f t="shared" si="15"/>
        <v>11</v>
      </c>
      <c r="G157" s="30">
        <v>96595</v>
      </c>
      <c r="H157" s="30">
        <v>981844</v>
      </c>
      <c r="I157" s="30">
        <v>2979</v>
      </c>
      <c r="J157" s="30">
        <v>16757</v>
      </c>
      <c r="K157" s="11" t="str">
        <f t="shared" si="16"/>
        <v>Georgia-44255</v>
      </c>
      <c r="L157" s="30">
        <f>_xlfn.IFNA(VLOOKUP(K157,'labor statisitcs'!N:Q,4,FALSE),L156)</f>
        <v>8350072</v>
      </c>
      <c r="M157" s="30">
        <f>VLOOKUP(D157,'State Area'!A:B,2,FALSE)</f>
        <v>59425</v>
      </c>
      <c r="N157" s="39">
        <f t="shared" si="20"/>
        <v>140.51446360959193</v>
      </c>
      <c r="O157" s="11">
        <f>_xlfn.IFNA(VLOOKUP(K157,State_Vac_Alo_Admin!B:E,3,FALSE),0)</f>
        <v>1321200</v>
      </c>
      <c r="P157" s="35">
        <f>_xlfn.IFNA(VLOOKUP(K157,State_Vac_Alo_Admin!B:F,5,FALSE),0)</f>
        <v>991325.25</v>
      </c>
      <c r="Q157" s="30">
        <f>VLOOKUP(D157,'2020_VoteCount'!A:K,11,FALSE)</f>
        <v>2461854</v>
      </c>
      <c r="R157" s="30">
        <f>VLOOKUP(D157,'2020_VoteCount'!A:L,12,FALSE)</f>
        <v>2473633</v>
      </c>
      <c r="S157" s="11">
        <f>_xlfn.IFNA(VLOOKUP(K157,'labor statisitcs'!N:P,2,FALSE),S156)</f>
        <v>58.7</v>
      </c>
      <c r="T157" s="11">
        <f>_xlfn.IFNA(VLOOKUP(K157,'labor statisitcs'!N:P,3,FALSE),T156)</f>
        <v>4.8</v>
      </c>
      <c r="U157" s="30">
        <f>_xlfn.IFNA(VLOOKUP(K157,'labor statisitcs'!N:S,5,FALSE),U156)</f>
        <v>4899254</v>
      </c>
      <c r="V157" s="30">
        <f>_xlfn.IFNA(VLOOKUP(K157,'labor statisitcs'!N:S,6,FALSE),V156)</f>
        <v>246082</v>
      </c>
      <c r="W157" s="30">
        <f>_xlfn.IFNA(VLOOKUP(K157,'Housing Summary'!F:J,5,FALSE),W156)</f>
        <v>23857</v>
      </c>
      <c r="X157" s="30">
        <f>_xlfn.IFNA(VLOOKUP(K157,'Housing Summary'!F:G,2,FALSE),X156)</f>
        <v>342450</v>
      </c>
      <c r="Y157">
        <f t="shared" si="17"/>
        <v>35.676339078273813</v>
      </c>
      <c r="Z157">
        <f t="shared" si="18"/>
        <v>200.68090430837003</v>
      </c>
    </row>
    <row r="158" spans="1:26" hidden="1">
      <c r="A158" s="9">
        <v>44286</v>
      </c>
      <c r="B158" s="9">
        <f t="shared" si="19"/>
        <v>44286</v>
      </c>
      <c r="C158" s="10">
        <v>44256</v>
      </c>
      <c r="D158" s="11" t="s">
        <v>18</v>
      </c>
      <c r="E158" s="11">
        <v>13</v>
      </c>
      <c r="F158" s="11">
        <f t="shared" si="15"/>
        <v>12</v>
      </c>
      <c r="G158" s="30">
        <v>53342</v>
      </c>
      <c r="H158" s="30">
        <v>1035186</v>
      </c>
      <c r="I158" s="30">
        <v>1716</v>
      </c>
      <c r="J158" s="30">
        <v>18473</v>
      </c>
      <c r="K158" s="11" t="str">
        <f t="shared" si="16"/>
        <v>Georgia-44286</v>
      </c>
      <c r="L158" s="30">
        <f>_xlfn.IFNA(VLOOKUP(K158,'labor statisitcs'!N:Q,4,FALSE),L157)</f>
        <v>8356449</v>
      </c>
      <c r="M158" s="30">
        <f>VLOOKUP(D158,'State Area'!A:B,2,FALSE)</f>
        <v>59425</v>
      </c>
      <c r="N158" s="39">
        <f t="shared" si="20"/>
        <v>140.62177534707615</v>
      </c>
      <c r="O158" s="11">
        <f>_xlfn.IFNA(VLOOKUP(K158,State_Vac_Alo_Admin!B:E,3,FALSE),0)</f>
        <v>2507600</v>
      </c>
      <c r="P158" s="35">
        <f>_xlfn.IFNA(VLOOKUP(K158,State_Vac_Alo_Admin!B:F,5,FALSE),0)</f>
        <v>1515896.8</v>
      </c>
      <c r="Q158" s="30">
        <f>VLOOKUP(D158,'2020_VoteCount'!A:K,11,FALSE)</f>
        <v>2461854</v>
      </c>
      <c r="R158" s="30">
        <f>VLOOKUP(D158,'2020_VoteCount'!A:L,12,FALSE)</f>
        <v>2473633</v>
      </c>
      <c r="S158" s="11">
        <f>_xlfn.IFNA(VLOOKUP(K158,'labor statisitcs'!N:P,2,FALSE),S157)</f>
        <v>59</v>
      </c>
      <c r="T158" s="11">
        <f>_xlfn.IFNA(VLOOKUP(K158,'labor statisitcs'!N:P,3,FALSE),T157)</f>
        <v>4.5</v>
      </c>
      <c r="U158" s="30">
        <f>_xlfn.IFNA(VLOOKUP(K158,'labor statisitcs'!N:S,5,FALSE),U157)</f>
        <v>4929108</v>
      </c>
      <c r="V158" s="30">
        <f>_xlfn.IFNA(VLOOKUP(K158,'labor statisitcs'!N:S,6,FALSE),V157)</f>
        <v>231990</v>
      </c>
      <c r="W158" s="30">
        <f>_xlfn.IFNA(VLOOKUP(K158,'Housing Summary'!F:J,5,FALSE),W157)</f>
        <v>22136</v>
      </c>
      <c r="X158" s="30">
        <f>_xlfn.IFNA(VLOOKUP(K158,'Housing Summary'!F:G,2,FALSE),X157)</f>
        <v>352500</v>
      </c>
      <c r="Y158">
        <f t="shared" si="17"/>
        <v>20.535038268049025</v>
      </c>
      <c r="Z158">
        <f t="shared" si="18"/>
        <v>221.06279832498228</v>
      </c>
    </row>
    <row r="159" spans="1:26">
      <c r="A159" s="9">
        <v>44313</v>
      </c>
      <c r="B159" s="9">
        <f t="shared" si="19"/>
        <v>44316</v>
      </c>
      <c r="C159" s="10">
        <v>44287</v>
      </c>
      <c r="D159" s="11" t="s">
        <v>18</v>
      </c>
      <c r="E159" s="11">
        <v>13</v>
      </c>
      <c r="F159" s="11">
        <f t="shared" si="15"/>
        <v>13</v>
      </c>
      <c r="G159" s="30">
        <v>36407</v>
      </c>
      <c r="H159" s="30">
        <v>1071593</v>
      </c>
      <c r="I159" s="30">
        <v>934</v>
      </c>
      <c r="J159" s="30">
        <v>19407</v>
      </c>
      <c r="K159" s="11" t="str">
        <f t="shared" si="16"/>
        <v>Georgia-44316</v>
      </c>
      <c r="L159" s="30">
        <f>_xlfn.IFNA(VLOOKUP(K159,'labor statisitcs'!N:Q,4,FALSE),L158)</f>
        <v>8356449</v>
      </c>
      <c r="M159" s="30">
        <f>VLOOKUP(D159,'State Area'!A:B,2,FALSE)</f>
        <v>59425</v>
      </c>
      <c r="N159" s="39">
        <f t="shared" si="20"/>
        <v>140.62177534707615</v>
      </c>
      <c r="O159" s="11">
        <f>_xlfn.IFNA(VLOOKUP(K159,State_Vac_Alo_Admin!B:E,3,FALSE),0)</f>
        <v>2173780</v>
      </c>
      <c r="P159" s="35">
        <f>_xlfn.IFNA(VLOOKUP(K159,State_Vac_Alo_Admin!B:F,5,FALSE),0)</f>
        <v>2082697.2</v>
      </c>
      <c r="Q159" s="30">
        <f>VLOOKUP(D159,'2020_VoteCount'!A:K,11,FALSE)</f>
        <v>2461854</v>
      </c>
      <c r="R159" s="30">
        <f>VLOOKUP(D159,'2020_VoteCount'!A:L,12,FALSE)</f>
        <v>2473633</v>
      </c>
      <c r="S159" s="11">
        <f>_xlfn.IFNA(VLOOKUP(K159,'labor statisitcs'!N:P,2,FALSE),S158)</f>
        <v>59</v>
      </c>
      <c r="T159" s="11">
        <f>_xlfn.IFNA(VLOOKUP(K159,'labor statisitcs'!N:P,3,FALSE),T158)</f>
        <v>4.5</v>
      </c>
      <c r="U159" s="30">
        <f>_xlfn.IFNA(VLOOKUP(K159,'labor statisitcs'!N:S,5,FALSE),U158)</f>
        <v>4929108</v>
      </c>
      <c r="V159" s="30">
        <f>_xlfn.IFNA(VLOOKUP(K159,'labor statisitcs'!N:S,6,FALSE),V158)</f>
        <v>231990</v>
      </c>
      <c r="W159" s="30">
        <f>_xlfn.IFNA(VLOOKUP(K159,'Housing Summary'!F:J,5,FALSE),W158)</f>
        <v>22136</v>
      </c>
      <c r="X159" s="30">
        <f>_xlfn.IFNA(VLOOKUP(K159,'Housing Summary'!F:G,2,FALSE),X158)</f>
        <v>352500</v>
      </c>
      <c r="Y159">
        <f t="shared" si="17"/>
        <v>11.176996353355355</v>
      </c>
      <c r="Z159">
        <f t="shared" si="18"/>
        <v>232.23979467833763</v>
      </c>
    </row>
    <row r="160" spans="1:26" hidden="1">
      <c r="A160" s="9">
        <v>43921</v>
      </c>
      <c r="B160" s="9">
        <f t="shared" si="19"/>
        <v>43921</v>
      </c>
      <c r="C160" s="10">
        <v>43891</v>
      </c>
      <c r="D160" s="11" t="s">
        <v>26</v>
      </c>
      <c r="E160" s="11">
        <v>15</v>
      </c>
      <c r="F160" s="11">
        <f t="shared" si="15"/>
        <v>0</v>
      </c>
      <c r="G160" s="30">
        <v>224</v>
      </c>
      <c r="H160" s="30">
        <v>224</v>
      </c>
      <c r="I160" s="30">
        <v>1</v>
      </c>
      <c r="J160" s="30">
        <v>1</v>
      </c>
      <c r="K160" s="11" t="str">
        <f t="shared" si="16"/>
        <v>Hawaii-43921</v>
      </c>
      <c r="L160" s="30">
        <f>_xlfn.IFNA(VLOOKUP(K160,'labor statisitcs'!N:Q,4,FALSE),#REF!)</f>
        <v>1088470</v>
      </c>
      <c r="M160" s="30">
        <f>VLOOKUP(D160,'State Area'!A:B,2,FALSE)</f>
        <v>10932</v>
      </c>
      <c r="N160" s="39">
        <f t="shared" si="20"/>
        <v>99.567325283571165</v>
      </c>
      <c r="O160" s="11">
        <f>_xlfn.IFNA(VLOOKUP(K160,State_Vac_Alo_Admin!B:E,3,FALSE),0)</f>
        <v>0</v>
      </c>
      <c r="P160" s="35">
        <f>_xlfn.IFNA(VLOOKUP(K160,State_Vac_Alo_Admin!B:F,5,FALSE),0)</f>
        <v>0</v>
      </c>
      <c r="Q160" s="30">
        <f>VLOOKUP(D160,'2020_VoteCount'!A:K,11,FALSE)</f>
        <v>196864</v>
      </c>
      <c r="R160" s="30">
        <f>VLOOKUP(D160,'2020_VoteCount'!A:L,12,FALSE)</f>
        <v>366130</v>
      </c>
      <c r="S160" s="11">
        <f>_xlfn.IFNA(VLOOKUP(K160,'labor statisitcs'!N:P,2,FALSE),#REF!)</f>
        <v>60.4</v>
      </c>
      <c r="T160" s="11">
        <f>_xlfn.IFNA(VLOOKUP(K160,'labor statisitcs'!N:P,3,FALSE),#REF!)</f>
        <v>2.1</v>
      </c>
      <c r="U160" s="30">
        <f>_xlfn.IFNA(VLOOKUP(K160,'labor statisitcs'!N:S,5,FALSE),#REF!)</f>
        <v>657086</v>
      </c>
      <c r="V160" s="30">
        <f>_xlfn.IFNA(VLOOKUP(K160,'labor statisitcs'!N:S,6,FALSE),#REF!)</f>
        <v>13993</v>
      </c>
      <c r="W160" s="30">
        <f>_xlfn.IFNA(VLOOKUP(K160,'Housing Summary'!F:J,5,FALSE),#REF!)</f>
        <v>5638</v>
      </c>
      <c r="X160" s="30">
        <f>_xlfn.IFNA(VLOOKUP(K160,'Housing Summary'!F:G,2,FALSE),#REF!)</f>
        <v>659000</v>
      </c>
      <c r="Y160">
        <f t="shared" si="17"/>
        <v>9.187207731954028E-2</v>
      </c>
      <c r="Z160">
        <f t="shared" si="18"/>
        <v>9.187207731954028E-2</v>
      </c>
    </row>
    <row r="161" spans="1:26" hidden="1">
      <c r="A161" s="9">
        <v>43951</v>
      </c>
      <c r="B161" s="9">
        <f t="shared" si="19"/>
        <v>43951</v>
      </c>
      <c r="C161" s="10">
        <v>43922</v>
      </c>
      <c r="D161" s="11" t="s">
        <v>26</v>
      </c>
      <c r="E161" s="11">
        <v>15</v>
      </c>
      <c r="F161" s="11">
        <f t="shared" si="15"/>
        <v>1</v>
      </c>
      <c r="G161" s="30">
        <v>385</v>
      </c>
      <c r="H161" s="30">
        <v>609</v>
      </c>
      <c r="I161" s="30">
        <v>15</v>
      </c>
      <c r="J161" s="30">
        <v>16</v>
      </c>
      <c r="K161" s="11" t="str">
        <f t="shared" si="16"/>
        <v>Hawaii-43951</v>
      </c>
      <c r="L161" s="30">
        <f>_xlfn.IFNA(VLOOKUP(K161,'labor statisitcs'!N:Q,4,FALSE),L160)</f>
        <v>1088090</v>
      </c>
      <c r="M161" s="30">
        <f>VLOOKUP(D161,'State Area'!A:B,2,FALSE)</f>
        <v>10932</v>
      </c>
      <c r="N161" s="39">
        <f t="shared" si="20"/>
        <v>99.532564946944746</v>
      </c>
      <c r="O161" s="11">
        <f>_xlfn.IFNA(VLOOKUP(K161,State_Vac_Alo_Admin!B:E,3,FALSE),0)</f>
        <v>0</v>
      </c>
      <c r="P161" s="35">
        <f>_xlfn.IFNA(VLOOKUP(K161,State_Vac_Alo_Admin!B:F,5,FALSE),0)</f>
        <v>0</v>
      </c>
      <c r="Q161" s="30">
        <f>VLOOKUP(D161,'2020_VoteCount'!A:K,11,FALSE)</f>
        <v>196864</v>
      </c>
      <c r="R161" s="30">
        <f>VLOOKUP(D161,'2020_VoteCount'!A:L,12,FALSE)</f>
        <v>366130</v>
      </c>
      <c r="S161" s="11">
        <f>_xlfn.IFNA(VLOOKUP(K161,'labor statisitcs'!N:P,2,FALSE),S160)</f>
        <v>45.8</v>
      </c>
      <c r="T161" s="11">
        <f>_xlfn.IFNA(VLOOKUP(K161,'labor statisitcs'!N:P,3,FALSE),T160)</f>
        <v>21.9</v>
      </c>
      <c r="U161" s="30">
        <f>_xlfn.IFNA(VLOOKUP(K161,'labor statisitcs'!N:S,5,FALSE),U160)</f>
        <v>497928</v>
      </c>
      <c r="V161" s="30">
        <f>_xlfn.IFNA(VLOOKUP(K161,'labor statisitcs'!N:S,6,FALSE),V160)</f>
        <v>139635</v>
      </c>
      <c r="W161" s="30">
        <f>_xlfn.IFNA(VLOOKUP(K161,'Housing Summary'!F:J,5,FALSE),W160)</f>
        <v>5586</v>
      </c>
      <c r="X161" s="30">
        <f>_xlfn.IFNA(VLOOKUP(K161,'Housing Summary'!F:G,2,FALSE),X160)</f>
        <v>627750</v>
      </c>
      <c r="Y161">
        <f t="shared" si="17"/>
        <v>1.3785624350926855</v>
      </c>
      <c r="Z161">
        <f t="shared" si="18"/>
        <v>1.4704665974321975</v>
      </c>
    </row>
    <row r="162" spans="1:26" hidden="1">
      <c r="A162" s="9">
        <v>43982</v>
      </c>
      <c r="B162" s="9">
        <f t="shared" si="19"/>
        <v>43982</v>
      </c>
      <c r="C162" s="10">
        <v>43952</v>
      </c>
      <c r="D162" s="11" t="s">
        <v>26</v>
      </c>
      <c r="E162" s="11">
        <v>15</v>
      </c>
      <c r="F162" s="11">
        <f t="shared" si="15"/>
        <v>2</v>
      </c>
      <c r="G162" s="30">
        <v>33</v>
      </c>
      <c r="H162" s="30">
        <v>642</v>
      </c>
      <c r="I162" s="30">
        <v>1</v>
      </c>
      <c r="J162" s="30">
        <v>17</v>
      </c>
      <c r="K162" s="11" t="str">
        <f t="shared" si="16"/>
        <v>Hawaii-43982</v>
      </c>
      <c r="L162" s="30">
        <f>_xlfn.IFNA(VLOOKUP(K162,'labor statisitcs'!N:Q,4,FALSE),L161)</f>
        <v>1087260</v>
      </c>
      <c r="M162" s="30">
        <f>VLOOKUP(D162,'State Area'!A:B,2,FALSE)</f>
        <v>10932</v>
      </c>
      <c r="N162" s="39">
        <f t="shared" si="20"/>
        <v>99.456641053787052</v>
      </c>
      <c r="O162" s="11">
        <f>_xlfn.IFNA(VLOOKUP(K162,State_Vac_Alo_Admin!B:E,3,FALSE),0)</f>
        <v>0</v>
      </c>
      <c r="P162" s="35">
        <f>_xlfn.IFNA(VLOOKUP(K162,State_Vac_Alo_Admin!B:F,5,FALSE),0)</f>
        <v>0</v>
      </c>
      <c r="Q162" s="30">
        <f>VLOOKUP(D162,'2020_VoteCount'!A:K,11,FALSE)</f>
        <v>196864</v>
      </c>
      <c r="R162" s="30">
        <f>VLOOKUP(D162,'2020_VoteCount'!A:L,12,FALSE)</f>
        <v>366130</v>
      </c>
      <c r="S162" s="11">
        <f>_xlfn.IFNA(VLOOKUP(K162,'labor statisitcs'!N:P,2,FALSE),S161)</f>
        <v>45.9</v>
      </c>
      <c r="T162" s="11">
        <f>_xlfn.IFNA(VLOOKUP(K162,'labor statisitcs'!N:P,3,FALSE),T161)</f>
        <v>21.9</v>
      </c>
      <c r="U162" s="30">
        <f>_xlfn.IFNA(VLOOKUP(K162,'labor statisitcs'!N:S,5,FALSE),U161)</f>
        <v>498685</v>
      </c>
      <c r="V162" s="30">
        <f>_xlfn.IFNA(VLOOKUP(K162,'labor statisitcs'!N:S,6,FALSE),V161)</f>
        <v>140209</v>
      </c>
      <c r="W162" s="30">
        <f>_xlfn.IFNA(VLOOKUP(K162,'Housing Summary'!F:J,5,FALSE),W161)</f>
        <v>6693</v>
      </c>
      <c r="X162" s="30">
        <f>_xlfn.IFNA(VLOOKUP(K162,'Housing Summary'!F:G,2,FALSE),X161)</f>
        <v>629000</v>
      </c>
      <c r="Y162">
        <f t="shared" si="17"/>
        <v>9.1974320769641127E-2</v>
      </c>
      <c r="Z162">
        <f t="shared" si="18"/>
        <v>1.5635634530838989</v>
      </c>
    </row>
    <row r="163" spans="1:26" hidden="1">
      <c r="A163" s="9">
        <v>44012</v>
      </c>
      <c r="B163" s="9">
        <f t="shared" si="19"/>
        <v>44012</v>
      </c>
      <c r="C163" s="10">
        <v>43983</v>
      </c>
      <c r="D163" s="11" t="s">
        <v>26</v>
      </c>
      <c r="E163" s="11">
        <v>15</v>
      </c>
      <c r="F163" s="11">
        <f t="shared" si="15"/>
        <v>3</v>
      </c>
      <c r="G163" s="30">
        <v>259</v>
      </c>
      <c r="H163" s="30">
        <v>901</v>
      </c>
      <c r="I163" s="30">
        <v>1</v>
      </c>
      <c r="J163" s="30">
        <v>18</v>
      </c>
      <c r="K163" s="11" t="str">
        <f t="shared" si="16"/>
        <v>Hawaii-44012</v>
      </c>
      <c r="L163" s="30">
        <f>_xlfn.IFNA(VLOOKUP(K163,'labor statisitcs'!N:Q,4,FALSE),L162)</f>
        <v>1086459</v>
      </c>
      <c r="M163" s="30">
        <f>VLOOKUP(D163,'State Area'!A:B,2,FALSE)</f>
        <v>10932</v>
      </c>
      <c r="N163" s="39">
        <f t="shared" si="20"/>
        <v>99.383369923161368</v>
      </c>
      <c r="O163" s="11">
        <f>_xlfn.IFNA(VLOOKUP(K163,State_Vac_Alo_Admin!B:E,3,FALSE),0)</f>
        <v>0</v>
      </c>
      <c r="P163" s="35">
        <f>_xlfn.IFNA(VLOOKUP(K163,State_Vac_Alo_Admin!B:F,5,FALSE),0)</f>
        <v>0</v>
      </c>
      <c r="Q163" s="30">
        <f>VLOOKUP(D163,'2020_VoteCount'!A:K,11,FALSE)</f>
        <v>196864</v>
      </c>
      <c r="R163" s="30">
        <f>VLOOKUP(D163,'2020_VoteCount'!A:L,12,FALSE)</f>
        <v>366130</v>
      </c>
      <c r="S163" s="11">
        <f>_xlfn.IFNA(VLOOKUP(K163,'labor statisitcs'!N:P,2,FALSE),S162)</f>
        <v>50.6</v>
      </c>
      <c r="T163" s="11">
        <f>_xlfn.IFNA(VLOOKUP(K163,'labor statisitcs'!N:P,3,FALSE),T162)</f>
        <v>14.1</v>
      </c>
      <c r="U163" s="30">
        <f>_xlfn.IFNA(VLOOKUP(K163,'labor statisitcs'!N:S,5,FALSE),U162)</f>
        <v>549249</v>
      </c>
      <c r="V163" s="30">
        <f>_xlfn.IFNA(VLOOKUP(K163,'labor statisitcs'!N:S,6,FALSE),V162)</f>
        <v>90108</v>
      </c>
      <c r="W163" s="30">
        <f>_xlfn.IFNA(VLOOKUP(K163,'Housing Summary'!F:J,5,FALSE),W162)</f>
        <v>6851</v>
      </c>
      <c r="X163" s="30">
        <f>_xlfn.IFNA(VLOOKUP(K163,'Housing Summary'!F:G,2,FALSE),X162)</f>
        <v>631500</v>
      </c>
      <c r="Y163">
        <f t="shared" si="17"/>
        <v>9.2042129523525515E-2</v>
      </c>
      <c r="Z163">
        <f t="shared" si="18"/>
        <v>1.6567583314234591</v>
      </c>
    </row>
    <row r="164" spans="1:26" hidden="1">
      <c r="A164" s="9">
        <v>44043</v>
      </c>
      <c r="B164" s="9">
        <f t="shared" si="19"/>
        <v>44043</v>
      </c>
      <c r="C164" s="10">
        <v>44013</v>
      </c>
      <c r="D164" s="11" t="s">
        <v>26</v>
      </c>
      <c r="E164" s="11">
        <v>15</v>
      </c>
      <c r="F164" s="11">
        <f t="shared" si="15"/>
        <v>4</v>
      </c>
      <c r="G164" s="30">
        <v>1187</v>
      </c>
      <c r="H164" s="30">
        <v>2088</v>
      </c>
      <c r="I164" s="30">
        <v>7</v>
      </c>
      <c r="J164" s="30">
        <v>25</v>
      </c>
      <c r="K164" s="11" t="str">
        <f t="shared" si="16"/>
        <v>Hawaii-44043</v>
      </c>
      <c r="L164" s="30">
        <f>_xlfn.IFNA(VLOOKUP(K164,'labor statisitcs'!N:Q,4,FALSE),L163)</f>
        <v>1085710</v>
      </c>
      <c r="M164" s="30">
        <f>VLOOKUP(D164,'State Area'!A:B,2,FALSE)</f>
        <v>10932</v>
      </c>
      <c r="N164" s="39">
        <f t="shared" si="20"/>
        <v>99.314855470179296</v>
      </c>
      <c r="O164" s="11">
        <f>_xlfn.IFNA(VLOOKUP(K164,State_Vac_Alo_Admin!B:E,3,FALSE),0)</f>
        <v>0</v>
      </c>
      <c r="P164" s="35">
        <f>_xlfn.IFNA(VLOOKUP(K164,State_Vac_Alo_Admin!B:F,5,FALSE),0)</f>
        <v>0</v>
      </c>
      <c r="Q164" s="30">
        <f>VLOOKUP(D164,'2020_VoteCount'!A:K,11,FALSE)</f>
        <v>196864</v>
      </c>
      <c r="R164" s="30">
        <f>VLOOKUP(D164,'2020_VoteCount'!A:L,12,FALSE)</f>
        <v>366130</v>
      </c>
      <c r="S164" s="11">
        <f>_xlfn.IFNA(VLOOKUP(K164,'labor statisitcs'!N:P,2,FALSE),S163)</f>
        <v>50.8</v>
      </c>
      <c r="T164" s="11">
        <f>_xlfn.IFNA(VLOOKUP(K164,'labor statisitcs'!N:P,3,FALSE),T163)</f>
        <v>14.1</v>
      </c>
      <c r="U164" s="30">
        <f>_xlfn.IFNA(VLOOKUP(K164,'labor statisitcs'!N:S,5,FALSE),U163)</f>
        <v>551240</v>
      </c>
      <c r="V164" s="30">
        <f>_xlfn.IFNA(VLOOKUP(K164,'labor statisitcs'!N:S,6,FALSE),V163)</f>
        <v>90605</v>
      </c>
      <c r="W164" s="30">
        <f>_xlfn.IFNA(VLOOKUP(K164,'Housing Summary'!F:J,5,FALSE),W163)</f>
        <v>6836</v>
      </c>
      <c r="X164" s="30">
        <f>_xlfn.IFNA(VLOOKUP(K164,'Housing Summary'!F:G,2,FALSE),X163)</f>
        <v>632500</v>
      </c>
      <c r="Y164">
        <f t="shared" si="17"/>
        <v>0.64473938712915968</v>
      </c>
      <c r="Z164">
        <f t="shared" si="18"/>
        <v>2.3026406683184275</v>
      </c>
    </row>
    <row r="165" spans="1:26" hidden="1">
      <c r="A165" s="9">
        <v>44074</v>
      </c>
      <c r="B165" s="9">
        <f t="shared" si="19"/>
        <v>44074</v>
      </c>
      <c r="C165" s="10">
        <v>44044</v>
      </c>
      <c r="D165" s="11" t="s">
        <v>26</v>
      </c>
      <c r="E165" s="11">
        <v>15</v>
      </c>
      <c r="F165" s="11">
        <f t="shared" si="15"/>
        <v>5</v>
      </c>
      <c r="G165" s="30">
        <v>6359</v>
      </c>
      <c r="H165" s="30">
        <v>8447</v>
      </c>
      <c r="I165" s="30">
        <v>44</v>
      </c>
      <c r="J165" s="30">
        <v>69</v>
      </c>
      <c r="K165" s="11" t="str">
        <f t="shared" si="16"/>
        <v>Hawaii-44074</v>
      </c>
      <c r="L165" s="30">
        <f>_xlfn.IFNA(VLOOKUP(K165,'labor statisitcs'!N:Q,4,FALSE),L164)</f>
        <v>1085305</v>
      </c>
      <c r="M165" s="30">
        <f>VLOOKUP(D165,'State Area'!A:B,2,FALSE)</f>
        <v>10932</v>
      </c>
      <c r="N165" s="39">
        <f t="shared" si="20"/>
        <v>99.277808269301133</v>
      </c>
      <c r="O165" s="11">
        <f>_xlfn.IFNA(VLOOKUP(K165,State_Vac_Alo_Admin!B:E,3,FALSE),0)</f>
        <v>0</v>
      </c>
      <c r="P165" s="35">
        <f>_xlfn.IFNA(VLOOKUP(K165,State_Vac_Alo_Admin!B:F,5,FALSE),0)</f>
        <v>0</v>
      </c>
      <c r="Q165" s="30">
        <f>VLOOKUP(D165,'2020_VoteCount'!A:K,11,FALSE)</f>
        <v>196864</v>
      </c>
      <c r="R165" s="30">
        <f>VLOOKUP(D165,'2020_VoteCount'!A:L,12,FALSE)</f>
        <v>366130</v>
      </c>
      <c r="S165" s="11">
        <f>_xlfn.IFNA(VLOOKUP(K165,'labor statisitcs'!N:P,2,FALSE),S164)</f>
        <v>50.9</v>
      </c>
      <c r="T165" s="11">
        <f>_xlfn.IFNA(VLOOKUP(K165,'labor statisitcs'!N:P,3,FALSE),T164)</f>
        <v>14.1</v>
      </c>
      <c r="U165" s="30">
        <f>_xlfn.IFNA(VLOOKUP(K165,'labor statisitcs'!N:S,5,FALSE),U164)</f>
        <v>552752</v>
      </c>
      <c r="V165" s="30">
        <f>_xlfn.IFNA(VLOOKUP(K165,'labor statisitcs'!N:S,6,FALSE),V164)</f>
        <v>90683</v>
      </c>
      <c r="W165" s="30">
        <f>_xlfn.IFNA(VLOOKUP(K165,'Housing Summary'!F:J,5,FALSE),W164)</f>
        <v>6804</v>
      </c>
      <c r="X165" s="30">
        <f>_xlfn.IFNA(VLOOKUP(K165,'Housing Summary'!F:G,2,FALSE),X164)</f>
        <v>635000</v>
      </c>
      <c r="Y165">
        <f t="shared" si="17"/>
        <v>4.054159890537683</v>
      </c>
      <c r="Z165">
        <f t="shared" si="18"/>
        <v>6.3576598283431842</v>
      </c>
    </row>
    <row r="166" spans="1:26" hidden="1">
      <c r="A166" s="9">
        <v>44104</v>
      </c>
      <c r="B166" s="9">
        <f t="shared" si="19"/>
        <v>44104</v>
      </c>
      <c r="C166" s="10">
        <v>44075</v>
      </c>
      <c r="D166" s="11" t="s">
        <v>26</v>
      </c>
      <c r="E166" s="11">
        <v>15</v>
      </c>
      <c r="F166" s="11">
        <f t="shared" si="15"/>
        <v>6</v>
      </c>
      <c r="G166" s="30">
        <v>4108</v>
      </c>
      <c r="H166" s="30">
        <v>12555</v>
      </c>
      <c r="I166" s="30">
        <v>66</v>
      </c>
      <c r="J166" s="30">
        <v>135</v>
      </c>
      <c r="K166" s="11" t="str">
        <f t="shared" si="16"/>
        <v>Hawaii-44104</v>
      </c>
      <c r="L166" s="30">
        <f>_xlfn.IFNA(VLOOKUP(K166,'labor statisitcs'!N:Q,4,FALSE),L165)</f>
        <v>1084946</v>
      </c>
      <c r="M166" s="30">
        <f>VLOOKUP(D166,'State Area'!A:B,2,FALSE)</f>
        <v>10932</v>
      </c>
      <c r="N166" s="39">
        <f t="shared" si="20"/>
        <v>99.244968898646178</v>
      </c>
      <c r="O166" s="11">
        <f>_xlfn.IFNA(VLOOKUP(K166,State_Vac_Alo_Admin!B:E,3,FALSE),0)</f>
        <v>0</v>
      </c>
      <c r="P166" s="35">
        <f>_xlfn.IFNA(VLOOKUP(K166,State_Vac_Alo_Admin!B:F,5,FALSE),0)</f>
        <v>0</v>
      </c>
      <c r="Q166" s="30">
        <f>VLOOKUP(D166,'2020_VoteCount'!A:K,11,FALSE)</f>
        <v>196864</v>
      </c>
      <c r="R166" s="30">
        <f>VLOOKUP(D166,'2020_VoteCount'!A:L,12,FALSE)</f>
        <v>366130</v>
      </c>
      <c r="S166" s="11">
        <f>_xlfn.IFNA(VLOOKUP(K166,'labor statisitcs'!N:P,2,FALSE),S165)</f>
        <v>47.9</v>
      </c>
      <c r="T166" s="11">
        <f>_xlfn.IFNA(VLOOKUP(K166,'labor statisitcs'!N:P,3,FALSE),T165)</f>
        <v>14.8</v>
      </c>
      <c r="U166" s="30">
        <f>_xlfn.IFNA(VLOOKUP(K166,'labor statisitcs'!N:S,5,FALSE),U165)</f>
        <v>519692</v>
      </c>
      <c r="V166" s="30">
        <f>_xlfn.IFNA(VLOOKUP(K166,'labor statisitcs'!N:S,6,FALSE),V165)</f>
        <v>90426</v>
      </c>
      <c r="W166" s="30">
        <f>_xlfn.IFNA(VLOOKUP(K166,'Housing Summary'!F:J,5,FALSE),W165)</f>
        <v>6676</v>
      </c>
      <c r="X166" s="30">
        <f>_xlfn.IFNA(VLOOKUP(K166,'Housing Summary'!F:G,2,FALSE),X165)</f>
        <v>632500</v>
      </c>
      <c r="Y166">
        <f t="shared" si="17"/>
        <v>6.0832520696882604</v>
      </c>
      <c r="Z166">
        <f t="shared" si="18"/>
        <v>12.443015597089625</v>
      </c>
    </row>
    <row r="167" spans="1:26" hidden="1">
      <c r="A167" s="9">
        <v>44135</v>
      </c>
      <c r="B167" s="9">
        <f t="shared" si="19"/>
        <v>44135</v>
      </c>
      <c r="C167" s="10">
        <v>44105</v>
      </c>
      <c r="D167" s="11" t="s">
        <v>26</v>
      </c>
      <c r="E167" s="11">
        <v>15</v>
      </c>
      <c r="F167" s="11">
        <f t="shared" si="15"/>
        <v>7</v>
      </c>
      <c r="G167" s="30">
        <v>2652</v>
      </c>
      <c r="H167" s="30">
        <v>15207</v>
      </c>
      <c r="I167" s="30">
        <v>83</v>
      </c>
      <c r="J167" s="30">
        <v>218</v>
      </c>
      <c r="K167" s="11" t="str">
        <f t="shared" si="16"/>
        <v>Hawaii-44135</v>
      </c>
      <c r="L167" s="30">
        <f>_xlfn.IFNA(VLOOKUP(K167,'labor statisitcs'!N:Q,4,FALSE),L166)</f>
        <v>1084522</v>
      </c>
      <c r="M167" s="30">
        <f>VLOOKUP(D167,'State Area'!A:B,2,FALSE)</f>
        <v>10932</v>
      </c>
      <c r="N167" s="39">
        <f t="shared" si="20"/>
        <v>99.206183680936704</v>
      </c>
      <c r="O167" s="11">
        <f>_xlfn.IFNA(VLOOKUP(K167,State_Vac_Alo_Admin!B:E,3,FALSE),0)</f>
        <v>0</v>
      </c>
      <c r="P167" s="35">
        <f>_xlfn.IFNA(VLOOKUP(K167,State_Vac_Alo_Admin!B:F,5,FALSE),0)</f>
        <v>0</v>
      </c>
      <c r="Q167" s="30">
        <f>VLOOKUP(D167,'2020_VoteCount'!A:K,11,FALSE)</f>
        <v>196864</v>
      </c>
      <c r="R167" s="30">
        <f>VLOOKUP(D167,'2020_VoteCount'!A:L,12,FALSE)</f>
        <v>366130</v>
      </c>
      <c r="S167" s="11">
        <f>_xlfn.IFNA(VLOOKUP(K167,'labor statisitcs'!N:P,2,FALSE),S166)</f>
        <v>51</v>
      </c>
      <c r="T167" s="11">
        <f>_xlfn.IFNA(VLOOKUP(K167,'labor statisitcs'!N:P,3,FALSE),T166)</f>
        <v>14</v>
      </c>
      <c r="U167" s="30">
        <f>_xlfn.IFNA(VLOOKUP(K167,'labor statisitcs'!N:S,5,FALSE),U166)</f>
        <v>553195</v>
      </c>
      <c r="V167" s="30">
        <f>_xlfn.IFNA(VLOOKUP(K167,'labor statisitcs'!N:S,6,FALSE),V166)</f>
        <v>89920</v>
      </c>
      <c r="W167" s="30">
        <f>_xlfn.IFNA(VLOOKUP(K167,'Housing Summary'!F:J,5,FALSE),W166)</f>
        <v>6564</v>
      </c>
      <c r="X167" s="30">
        <f>_xlfn.IFNA(VLOOKUP(K167,'Housing Summary'!F:G,2,FALSE),X166)</f>
        <v>639000</v>
      </c>
      <c r="Y167">
        <f t="shared" si="17"/>
        <v>7.6531411995330663</v>
      </c>
      <c r="Z167">
        <f t="shared" si="18"/>
        <v>20.101021463833835</v>
      </c>
    </row>
    <row r="168" spans="1:26" hidden="1">
      <c r="A168" s="9">
        <v>44165</v>
      </c>
      <c r="B168" s="9">
        <f t="shared" si="19"/>
        <v>44165</v>
      </c>
      <c r="C168" s="10">
        <v>44136</v>
      </c>
      <c r="D168" s="11" t="s">
        <v>26</v>
      </c>
      <c r="E168" s="11">
        <v>15</v>
      </c>
      <c r="F168" s="11">
        <f t="shared" si="15"/>
        <v>8</v>
      </c>
      <c r="G168" s="30">
        <v>2799</v>
      </c>
      <c r="H168" s="30">
        <v>18006</v>
      </c>
      <c r="I168" s="30">
        <v>24</v>
      </c>
      <c r="J168" s="30">
        <v>242</v>
      </c>
      <c r="K168" s="11" t="str">
        <f t="shared" si="16"/>
        <v>Hawaii-44165</v>
      </c>
      <c r="L168" s="30">
        <f>_xlfn.IFNA(VLOOKUP(K168,'labor statisitcs'!N:Q,4,FALSE),L167)</f>
        <v>1084113</v>
      </c>
      <c r="M168" s="30">
        <f>VLOOKUP(D168,'State Area'!A:B,2,FALSE)</f>
        <v>10932</v>
      </c>
      <c r="N168" s="39">
        <f t="shared" si="20"/>
        <v>99.168770581778261</v>
      </c>
      <c r="O168" s="11">
        <f>_xlfn.IFNA(VLOOKUP(K168,State_Vac_Alo_Admin!B:E,3,FALSE),0)</f>
        <v>0</v>
      </c>
      <c r="P168" s="35">
        <f>_xlfn.IFNA(VLOOKUP(K168,State_Vac_Alo_Admin!B:F,5,FALSE),0)</f>
        <v>0</v>
      </c>
      <c r="Q168" s="30">
        <f>VLOOKUP(D168,'2020_VoteCount'!A:K,11,FALSE)</f>
        <v>196864</v>
      </c>
      <c r="R168" s="30">
        <f>VLOOKUP(D168,'2020_VoteCount'!A:L,12,FALSE)</f>
        <v>366130</v>
      </c>
      <c r="S168" s="11">
        <f>_xlfn.IFNA(VLOOKUP(K168,'labor statisitcs'!N:P,2,FALSE),S167)</f>
        <v>54.3</v>
      </c>
      <c r="T168" s="11">
        <f>_xlfn.IFNA(VLOOKUP(K168,'labor statisitcs'!N:P,3,FALSE),T167)</f>
        <v>10.3</v>
      </c>
      <c r="U168" s="30">
        <f>_xlfn.IFNA(VLOOKUP(K168,'labor statisitcs'!N:S,5,FALSE),U167)</f>
        <v>588368</v>
      </c>
      <c r="V168" s="30">
        <f>_xlfn.IFNA(VLOOKUP(K168,'labor statisitcs'!N:S,6,FALSE),V167)</f>
        <v>67544</v>
      </c>
      <c r="W168" s="30">
        <f>_xlfn.IFNA(VLOOKUP(K168,'Housing Summary'!F:J,5,FALSE),W167)</f>
        <v>6540</v>
      </c>
      <c r="X168" s="30">
        <f>_xlfn.IFNA(VLOOKUP(K168,'Housing Summary'!F:G,2,FALSE),X167)</f>
        <v>641000</v>
      </c>
      <c r="Y168">
        <f t="shared" si="17"/>
        <v>2.2137913667671176</v>
      </c>
      <c r="Z168">
        <f t="shared" si="18"/>
        <v>22.322396281568434</v>
      </c>
    </row>
    <row r="169" spans="1:26" hidden="1">
      <c r="A169" s="9">
        <v>44196</v>
      </c>
      <c r="B169" s="9">
        <f t="shared" si="19"/>
        <v>44196</v>
      </c>
      <c r="C169" s="10">
        <v>44166</v>
      </c>
      <c r="D169" s="11" t="s">
        <v>26</v>
      </c>
      <c r="E169" s="11">
        <v>15</v>
      </c>
      <c r="F169" s="11">
        <f t="shared" si="15"/>
        <v>9</v>
      </c>
      <c r="G169" s="30">
        <v>3453</v>
      </c>
      <c r="H169" s="30">
        <v>21459</v>
      </c>
      <c r="I169" s="30">
        <v>44</v>
      </c>
      <c r="J169" s="30">
        <v>286</v>
      </c>
      <c r="K169" s="11" t="str">
        <f t="shared" si="16"/>
        <v>Hawaii-44196</v>
      </c>
      <c r="L169" s="30">
        <f>_xlfn.IFNA(VLOOKUP(K169,'labor statisitcs'!N:Q,4,FALSE),L168)</f>
        <v>1083643</v>
      </c>
      <c r="M169" s="30">
        <f>VLOOKUP(D169,'State Area'!A:B,2,FALSE)</f>
        <v>10932</v>
      </c>
      <c r="N169" s="39">
        <f t="shared" si="20"/>
        <v>99.125777533845593</v>
      </c>
      <c r="O169" s="11">
        <f>_xlfn.IFNA(VLOOKUP(K169,State_Vac_Alo_Admin!B:E,3,FALSE),0)</f>
        <v>133700</v>
      </c>
      <c r="P169" s="35">
        <f>_xlfn.IFNA(VLOOKUP(K169,State_Vac_Alo_Admin!B:F,5,FALSE),0)</f>
        <v>0</v>
      </c>
      <c r="Q169" s="30">
        <f>VLOOKUP(D169,'2020_VoteCount'!A:K,11,FALSE)</f>
        <v>196864</v>
      </c>
      <c r="R169" s="30">
        <f>VLOOKUP(D169,'2020_VoteCount'!A:L,12,FALSE)</f>
        <v>366130</v>
      </c>
      <c r="S169" s="11">
        <f>_xlfn.IFNA(VLOOKUP(K169,'labor statisitcs'!N:P,2,FALSE),S168)</f>
        <v>54.3</v>
      </c>
      <c r="T169" s="11">
        <f>_xlfn.IFNA(VLOOKUP(K169,'labor statisitcs'!N:P,3,FALSE),T168)</f>
        <v>10.3</v>
      </c>
      <c r="U169" s="30">
        <f>_xlfn.IFNA(VLOOKUP(K169,'labor statisitcs'!N:S,5,FALSE),U168)</f>
        <v>588168</v>
      </c>
      <c r="V169" s="30">
        <f>_xlfn.IFNA(VLOOKUP(K169,'labor statisitcs'!N:S,6,FALSE),V168)</f>
        <v>67419</v>
      </c>
      <c r="W169" s="30">
        <f>_xlfn.IFNA(VLOOKUP(K169,'Housing Summary'!F:J,5,FALSE),W168)</f>
        <v>7267</v>
      </c>
      <c r="X169" s="30">
        <f>_xlfn.IFNA(VLOOKUP(K169,'Housing Summary'!F:G,2,FALSE),X168)</f>
        <v>642500</v>
      </c>
      <c r="Y169">
        <f t="shared" si="17"/>
        <v>4.0603778181559793</v>
      </c>
      <c r="Z169">
        <f t="shared" si="18"/>
        <v>26.392455818013868</v>
      </c>
    </row>
    <row r="170" spans="1:26" hidden="1">
      <c r="A170" s="9">
        <v>44227</v>
      </c>
      <c r="B170" s="9">
        <f t="shared" si="19"/>
        <v>44227</v>
      </c>
      <c r="C170" s="10">
        <v>44197</v>
      </c>
      <c r="D170" s="11" t="s">
        <v>26</v>
      </c>
      <c r="E170" s="11">
        <v>15</v>
      </c>
      <c r="F170" s="11">
        <f t="shared" si="15"/>
        <v>10</v>
      </c>
      <c r="G170" s="30">
        <v>4327</v>
      </c>
      <c r="H170" s="30">
        <v>25786</v>
      </c>
      <c r="I170" s="30">
        <v>121</v>
      </c>
      <c r="J170" s="30">
        <v>407</v>
      </c>
      <c r="K170" s="11" t="str">
        <f t="shared" si="16"/>
        <v>Hawaii-44227</v>
      </c>
      <c r="L170" s="30">
        <f>_xlfn.IFNA(VLOOKUP(K170,'labor statisitcs'!N:Q,4,FALSE),L169)</f>
        <v>1083148</v>
      </c>
      <c r="M170" s="30">
        <f>VLOOKUP(D170,'State Area'!A:B,2,FALSE)</f>
        <v>10932</v>
      </c>
      <c r="N170" s="39">
        <f t="shared" si="20"/>
        <v>99.080497621661181</v>
      </c>
      <c r="O170" s="11">
        <f>_xlfn.IFNA(VLOOKUP(K170,State_Vac_Alo_Admin!B:E,3,FALSE),0)</f>
        <v>145100</v>
      </c>
      <c r="P170" s="35">
        <f>_xlfn.IFNA(VLOOKUP(K170,State_Vac_Alo_Admin!B:F,5,FALSE),0)</f>
        <v>92876.95</v>
      </c>
      <c r="Q170" s="30">
        <f>VLOOKUP(D170,'2020_VoteCount'!A:K,11,FALSE)</f>
        <v>196864</v>
      </c>
      <c r="R170" s="30">
        <f>VLOOKUP(D170,'2020_VoteCount'!A:L,12,FALSE)</f>
        <v>366130</v>
      </c>
      <c r="S170" s="11">
        <f>_xlfn.IFNA(VLOOKUP(K170,'labor statisitcs'!N:P,2,FALSE),S169)</f>
        <v>54.3</v>
      </c>
      <c r="T170" s="11">
        <f>_xlfn.IFNA(VLOOKUP(K170,'labor statisitcs'!N:P,3,FALSE),T169)</f>
        <v>10.3</v>
      </c>
      <c r="U170" s="30">
        <f>_xlfn.IFNA(VLOOKUP(K170,'labor statisitcs'!N:S,5,FALSE),U169)</f>
        <v>588116</v>
      </c>
      <c r="V170" s="30">
        <f>_xlfn.IFNA(VLOOKUP(K170,'labor statisitcs'!N:S,6,FALSE),V169)</f>
        <v>67650</v>
      </c>
      <c r="W170" s="30">
        <f>_xlfn.IFNA(VLOOKUP(K170,'Housing Summary'!F:J,5,FALSE),W169)</f>
        <v>7620</v>
      </c>
      <c r="X170" s="30">
        <f>_xlfn.IFNA(VLOOKUP(K170,'Housing Summary'!F:G,2,FALSE),X169)</f>
        <v>638000</v>
      </c>
      <c r="Y170">
        <f t="shared" si="17"/>
        <v>11.171141893813218</v>
      </c>
      <c r="Z170">
        <f t="shared" si="18"/>
        <v>37.575659097371741</v>
      </c>
    </row>
    <row r="171" spans="1:26" hidden="1">
      <c r="A171" s="9">
        <v>44255</v>
      </c>
      <c r="B171" s="9">
        <f t="shared" si="19"/>
        <v>44255</v>
      </c>
      <c r="C171" s="10">
        <v>44228</v>
      </c>
      <c r="D171" s="11" t="s">
        <v>26</v>
      </c>
      <c r="E171" s="11">
        <v>15</v>
      </c>
      <c r="F171" s="11">
        <f t="shared" si="15"/>
        <v>11</v>
      </c>
      <c r="G171" s="30">
        <v>1687</v>
      </c>
      <c r="H171" s="30">
        <v>27473</v>
      </c>
      <c r="I171" s="30">
        <v>29</v>
      </c>
      <c r="J171" s="30">
        <v>436</v>
      </c>
      <c r="K171" s="11" t="str">
        <f t="shared" si="16"/>
        <v>Hawaii-44255</v>
      </c>
      <c r="L171" s="30">
        <f>_xlfn.IFNA(VLOOKUP(K171,'labor statisitcs'!N:Q,4,FALSE),L170)</f>
        <v>1082480</v>
      </c>
      <c r="M171" s="30">
        <f>VLOOKUP(D171,'State Area'!A:B,2,FALSE)</f>
        <v>10932</v>
      </c>
      <c r="N171" s="39">
        <f t="shared" si="20"/>
        <v>99.019392608854744</v>
      </c>
      <c r="O171" s="11">
        <f>_xlfn.IFNA(VLOOKUP(K171,State_Vac_Alo_Admin!B:E,3,FALSE),0)</f>
        <v>195920</v>
      </c>
      <c r="P171" s="35">
        <f>_xlfn.IFNA(VLOOKUP(K171,State_Vac_Alo_Admin!B:F,5,FALSE),0)</f>
        <v>207001.35</v>
      </c>
      <c r="Q171" s="30">
        <f>VLOOKUP(D171,'2020_VoteCount'!A:K,11,FALSE)</f>
        <v>196864</v>
      </c>
      <c r="R171" s="30">
        <f>VLOOKUP(D171,'2020_VoteCount'!A:L,12,FALSE)</f>
        <v>366130</v>
      </c>
      <c r="S171" s="11">
        <f>_xlfn.IFNA(VLOOKUP(K171,'labor statisitcs'!N:P,2,FALSE),S170)</f>
        <v>55</v>
      </c>
      <c r="T171" s="11">
        <f>_xlfn.IFNA(VLOOKUP(K171,'labor statisitcs'!N:P,3,FALSE),T170)</f>
        <v>9.1999999999999993</v>
      </c>
      <c r="U171" s="30">
        <f>_xlfn.IFNA(VLOOKUP(K171,'labor statisitcs'!N:S,5,FALSE),U170)</f>
        <v>595260</v>
      </c>
      <c r="V171" s="30">
        <f>_xlfn.IFNA(VLOOKUP(K171,'labor statisitcs'!N:S,6,FALSE),V170)</f>
        <v>60578</v>
      </c>
      <c r="W171" s="30">
        <f>_xlfn.IFNA(VLOOKUP(K171,'Housing Summary'!F:J,5,FALSE),W170)</f>
        <v>5303</v>
      </c>
      <c r="X171" s="30">
        <f>_xlfn.IFNA(VLOOKUP(K171,'Housing Summary'!F:G,2,FALSE),X170)</f>
        <v>639500</v>
      </c>
      <c r="Y171">
        <f t="shared" si="17"/>
        <v>2.6790333308698546</v>
      </c>
      <c r="Z171">
        <f t="shared" si="18"/>
        <v>40.277880422732984</v>
      </c>
    </row>
    <row r="172" spans="1:26" hidden="1">
      <c r="A172" s="9">
        <v>44286</v>
      </c>
      <c r="B172" s="9">
        <f t="shared" si="19"/>
        <v>44286</v>
      </c>
      <c r="C172" s="10">
        <v>44256</v>
      </c>
      <c r="D172" s="11" t="s">
        <v>26</v>
      </c>
      <c r="E172" s="11">
        <v>15</v>
      </c>
      <c r="F172" s="11">
        <f t="shared" si="15"/>
        <v>12</v>
      </c>
      <c r="G172" s="30">
        <v>2306</v>
      </c>
      <c r="H172" s="30">
        <v>29779</v>
      </c>
      <c r="I172" s="30">
        <v>24</v>
      </c>
      <c r="J172" s="30">
        <v>460</v>
      </c>
      <c r="K172" s="11" t="str">
        <f t="shared" si="16"/>
        <v>Hawaii-44286</v>
      </c>
      <c r="L172" s="30">
        <f>_xlfn.IFNA(VLOOKUP(K172,'labor statisitcs'!N:Q,4,FALSE),L171)</f>
        <v>1081814</v>
      </c>
      <c r="M172" s="30">
        <f>VLOOKUP(D172,'State Area'!A:B,2,FALSE)</f>
        <v>10932</v>
      </c>
      <c r="N172" s="39">
        <f t="shared" si="20"/>
        <v>98.958470545188433</v>
      </c>
      <c r="O172" s="11">
        <f>_xlfn.IFNA(VLOOKUP(K172,State_Vac_Alo_Admin!B:E,3,FALSE),0)</f>
        <v>364600</v>
      </c>
      <c r="P172" s="35">
        <f>_xlfn.IFNA(VLOOKUP(K172,State_Vac_Alo_Admin!B:F,5,FALSE),0)</f>
        <v>256504.5</v>
      </c>
      <c r="Q172" s="30">
        <f>VLOOKUP(D172,'2020_VoteCount'!A:K,11,FALSE)</f>
        <v>196864</v>
      </c>
      <c r="R172" s="30">
        <f>VLOOKUP(D172,'2020_VoteCount'!A:L,12,FALSE)</f>
        <v>366130</v>
      </c>
      <c r="S172" s="11">
        <f>_xlfn.IFNA(VLOOKUP(K172,'labor statisitcs'!N:P,2,FALSE),S171)</f>
        <v>54.6</v>
      </c>
      <c r="T172" s="11">
        <f>_xlfn.IFNA(VLOOKUP(K172,'labor statisitcs'!N:P,3,FALSE),T171)</f>
        <v>9</v>
      </c>
      <c r="U172" s="30">
        <f>_xlfn.IFNA(VLOOKUP(K172,'labor statisitcs'!N:S,5,FALSE),U171)</f>
        <v>590787</v>
      </c>
      <c r="V172" s="30">
        <f>_xlfn.IFNA(VLOOKUP(K172,'labor statisitcs'!N:S,6,FALSE),V171)</f>
        <v>58750</v>
      </c>
      <c r="W172" s="30">
        <f>_xlfn.IFNA(VLOOKUP(K172,'Housing Summary'!F:J,5,FALSE),W171)</f>
        <v>5053</v>
      </c>
      <c r="X172" s="30">
        <f>_xlfn.IFNA(VLOOKUP(K172,'Housing Summary'!F:G,2,FALSE),X171)</f>
        <v>644500</v>
      </c>
      <c r="Y172">
        <f t="shared" si="17"/>
        <v>2.2184959706566931</v>
      </c>
      <c r="Z172">
        <f t="shared" si="18"/>
        <v>42.521172770919954</v>
      </c>
    </row>
    <row r="173" spans="1:26">
      <c r="A173" s="9">
        <v>44313</v>
      </c>
      <c r="B173" s="9">
        <f t="shared" si="19"/>
        <v>44316</v>
      </c>
      <c r="C173" s="10">
        <v>44287</v>
      </c>
      <c r="D173" s="11" t="s">
        <v>26</v>
      </c>
      <c r="E173" s="11">
        <v>15</v>
      </c>
      <c r="F173" s="11">
        <f t="shared" si="15"/>
        <v>13</v>
      </c>
      <c r="G173" s="30">
        <v>2618</v>
      </c>
      <c r="H173" s="30">
        <v>32397</v>
      </c>
      <c r="I173" s="30">
        <v>16</v>
      </c>
      <c r="J173" s="30">
        <v>476</v>
      </c>
      <c r="K173" s="11" t="str">
        <f t="shared" si="16"/>
        <v>Hawaii-44316</v>
      </c>
      <c r="L173" s="30">
        <f>_xlfn.IFNA(VLOOKUP(K173,'labor statisitcs'!N:Q,4,FALSE),L172)</f>
        <v>1081814</v>
      </c>
      <c r="M173" s="30">
        <f>VLOOKUP(D173,'State Area'!A:B,2,FALSE)</f>
        <v>10932</v>
      </c>
      <c r="N173" s="39">
        <f t="shared" si="20"/>
        <v>98.958470545188433</v>
      </c>
      <c r="O173" s="11">
        <f>_xlfn.IFNA(VLOOKUP(K173,State_Vac_Alo_Admin!B:E,3,FALSE),0)</f>
        <v>315180</v>
      </c>
      <c r="P173" s="35">
        <f>_xlfn.IFNA(VLOOKUP(K173,State_Vac_Alo_Admin!B:F,5,FALSE),0)</f>
        <v>424676.14999999997</v>
      </c>
      <c r="Q173" s="30">
        <f>VLOOKUP(D173,'2020_VoteCount'!A:K,11,FALSE)</f>
        <v>196864</v>
      </c>
      <c r="R173" s="30">
        <f>VLOOKUP(D173,'2020_VoteCount'!A:L,12,FALSE)</f>
        <v>366130</v>
      </c>
      <c r="S173" s="11">
        <f>_xlfn.IFNA(VLOOKUP(K173,'labor statisitcs'!N:P,2,FALSE),S172)</f>
        <v>54.6</v>
      </c>
      <c r="T173" s="11">
        <f>_xlfn.IFNA(VLOOKUP(K173,'labor statisitcs'!N:P,3,FALSE),T172)</f>
        <v>9</v>
      </c>
      <c r="U173" s="30">
        <f>_xlfn.IFNA(VLOOKUP(K173,'labor statisitcs'!N:S,5,FALSE),U172)</f>
        <v>590787</v>
      </c>
      <c r="V173" s="30">
        <f>_xlfn.IFNA(VLOOKUP(K173,'labor statisitcs'!N:S,6,FALSE),V172)</f>
        <v>58750</v>
      </c>
      <c r="W173" s="30">
        <f>_xlfn.IFNA(VLOOKUP(K173,'Housing Summary'!F:J,5,FALSE),W172)</f>
        <v>5053</v>
      </c>
      <c r="X173" s="30">
        <f>_xlfn.IFNA(VLOOKUP(K173,'Housing Summary'!F:G,2,FALSE),X172)</f>
        <v>644500</v>
      </c>
      <c r="Y173">
        <f t="shared" si="17"/>
        <v>1.478997313771129</v>
      </c>
      <c r="Z173">
        <f t="shared" si="18"/>
        <v>44.000170084691078</v>
      </c>
    </row>
    <row r="174" spans="1:26" hidden="1">
      <c r="A174" s="9">
        <v>43921</v>
      </c>
      <c r="B174" s="9">
        <f t="shared" si="19"/>
        <v>43921</v>
      </c>
      <c r="C174" s="10">
        <v>43891</v>
      </c>
      <c r="D174" s="11" t="s">
        <v>53</v>
      </c>
      <c r="E174" s="11">
        <v>16</v>
      </c>
      <c r="F174" s="11">
        <f t="shared" si="15"/>
        <v>0</v>
      </c>
      <c r="G174" s="30">
        <v>526</v>
      </c>
      <c r="H174" s="30">
        <v>526</v>
      </c>
      <c r="I174" s="30">
        <v>9</v>
      </c>
      <c r="J174" s="30">
        <v>9</v>
      </c>
      <c r="K174" s="11" t="str">
        <f t="shared" si="16"/>
        <v>Idaho-43921</v>
      </c>
      <c r="L174" s="30">
        <f>_xlfn.IFNA(VLOOKUP(K174,'labor statisitcs'!N:Q,4,FALSE),L173)</f>
        <v>1395898</v>
      </c>
      <c r="M174" s="30">
        <f>VLOOKUP(D174,'State Area'!A:B,2,FALSE)</f>
        <v>83569</v>
      </c>
      <c r="N174" s="39">
        <f t="shared" si="20"/>
        <v>16.703538393423397</v>
      </c>
      <c r="O174" s="11">
        <f>_xlfn.IFNA(VLOOKUP(K174,State_Vac_Alo_Admin!B:E,3,FALSE),0)</f>
        <v>0</v>
      </c>
      <c r="P174" s="35">
        <f>_xlfn.IFNA(VLOOKUP(K174,State_Vac_Alo_Admin!B:F,5,FALSE),0)</f>
        <v>0</v>
      </c>
      <c r="Q174" s="30">
        <f>VLOOKUP(D174,'2020_VoteCount'!A:K,11,FALSE)</f>
        <v>554118</v>
      </c>
      <c r="R174" s="30">
        <f>VLOOKUP(D174,'2020_VoteCount'!A:L,12,FALSE)</f>
        <v>287021</v>
      </c>
      <c r="S174" s="11">
        <f>_xlfn.IFNA(VLOOKUP(K174,'labor statisitcs'!N:P,2,FALSE),S173)</f>
        <v>62</v>
      </c>
      <c r="T174" s="11">
        <f>_xlfn.IFNA(VLOOKUP(K174,'labor statisitcs'!N:P,3,FALSE),T173)</f>
        <v>2.7</v>
      </c>
      <c r="U174" s="30">
        <f>_xlfn.IFNA(VLOOKUP(K174,'labor statisitcs'!N:S,5,FALSE),U173)</f>
        <v>865860</v>
      </c>
      <c r="V174" s="30">
        <f>_xlfn.IFNA(VLOOKUP(K174,'labor statisitcs'!N:S,6,FALSE),V173)</f>
        <v>24330</v>
      </c>
      <c r="W174" s="30">
        <f>_xlfn.IFNA(VLOOKUP(K174,'Housing Summary'!F:J,5,FALSE),W173)</f>
        <v>5394</v>
      </c>
      <c r="X174" s="30">
        <f>_xlfn.IFNA(VLOOKUP(K174,'Housing Summary'!F:G,2,FALSE),X173)</f>
        <v>382400</v>
      </c>
      <c r="Y174">
        <f t="shared" si="17"/>
        <v>0.64474624936779046</v>
      </c>
      <c r="Z174">
        <f t="shared" si="18"/>
        <v>0.64474624936779046</v>
      </c>
    </row>
    <row r="175" spans="1:26" hidden="1">
      <c r="A175" s="9">
        <v>43951</v>
      </c>
      <c r="B175" s="9">
        <f t="shared" si="19"/>
        <v>43951</v>
      </c>
      <c r="C175" s="10">
        <v>43922</v>
      </c>
      <c r="D175" s="11" t="s">
        <v>53</v>
      </c>
      <c r="E175" s="11">
        <v>16</v>
      </c>
      <c r="F175" s="11">
        <f t="shared" si="15"/>
        <v>1</v>
      </c>
      <c r="G175" s="30">
        <v>1490</v>
      </c>
      <c r="H175" s="30">
        <v>2016</v>
      </c>
      <c r="I175" s="30">
        <v>54</v>
      </c>
      <c r="J175" s="30">
        <v>63</v>
      </c>
      <c r="K175" s="11" t="str">
        <f t="shared" si="16"/>
        <v>Idaho-43951</v>
      </c>
      <c r="L175" s="30">
        <f>_xlfn.IFNA(VLOOKUP(K175,'labor statisitcs'!N:Q,4,FALSE),L174)</f>
        <v>1398886</v>
      </c>
      <c r="M175" s="30">
        <f>VLOOKUP(D175,'State Area'!A:B,2,FALSE)</f>
        <v>83569</v>
      </c>
      <c r="N175" s="39">
        <f t="shared" si="20"/>
        <v>16.739293278608095</v>
      </c>
      <c r="O175" s="11">
        <f>_xlfn.IFNA(VLOOKUP(K175,State_Vac_Alo_Admin!B:E,3,FALSE),0)</f>
        <v>0</v>
      </c>
      <c r="P175" s="35">
        <f>_xlfn.IFNA(VLOOKUP(K175,State_Vac_Alo_Admin!B:F,5,FALSE),0)</f>
        <v>0</v>
      </c>
      <c r="Q175" s="30">
        <f>VLOOKUP(D175,'2020_VoteCount'!A:K,11,FALSE)</f>
        <v>554118</v>
      </c>
      <c r="R175" s="30">
        <f>VLOOKUP(D175,'2020_VoteCount'!A:L,12,FALSE)</f>
        <v>287021</v>
      </c>
      <c r="S175" s="11">
        <f>_xlfn.IFNA(VLOOKUP(K175,'labor statisitcs'!N:P,2,FALSE),S174)</f>
        <v>55.4</v>
      </c>
      <c r="T175" s="11">
        <f>_xlfn.IFNA(VLOOKUP(K175,'labor statisitcs'!N:P,3,FALSE),T174)</f>
        <v>11.6</v>
      </c>
      <c r="U175" s="30">
        <f>_xlfn.IFNA(VLOOKUP(K175,'labor statisitcs'!N:S,5,FALSE),U174)</f>
        <v>775219</v>
      </c>
      <c r="V175" s="30">
        <f>_xlfn.IFNA(VLOOKUP(K175,'labor statisitcs'!N:S,6,FALSE),V174)</f>
        <v>101309</v>
      </c>
      <c r="W175" s="30">
        <f>_xlfn.IFNA(VLOOKUP(K175,'Housing Summary'!F:J,5,FALSE),W174)</f>
        <v>6272</v>
      </c>
      <c r="X175" s="30">
        <f>_xlfn.IFNA(VLOOKUP(K175,'Housing Summary'!F:G,2,FALSE),X174)</f>
        <v>384950</v>
      </c>
      <c r="Y175">
        <f t="shared" si="17"/>
        <v>3.8602144849544562</v>
      </c>
      <c r="Z175">
        <f t="shared" si="18"/>
        <v>4.5035835657801995</v>
      </c>
    </row>
    <row r="176" spans="1:26" hidden="1">
      <c r="A176" s="9">
        <v>43982</v>
      </c>
      <c r="B176" s="9">
        <f t="shared" si="19"/>
        <v>43982</v>
      </c>
      <c r="C176" s="10">
        <v>43952</v>
      </c>
      <c r="D176" s="11" t="s">
        <v>53</v>
      </c>
      <c r="E176" s="11">
        <v>16</v>
      </c>
      <c r="F176" s="11">
        <f t="shared" si="15"/>
        <v>2</v>
      </c>
      <c r="G176" s="30">
        <v>839</v>
      </c>
      <c r="H176" s="30">
        <v>2855</v>
      </c>
      <c r="I176" s="30">
        <v>19</v>
      </c>
      <c r="J176" s="30">
        <v>82</v>
      </c>
      <c r="K176" s="11" t="str">
        <f t="shared" si="16"/>
        <v>Idaho-43982</v>
      </c>
      <c r="L176" s="30">
        <f>_xlfn.IFNA(VLOOKUP(K176,'labor statisitcs'!N:Q,4,FALSE),L175)</f>
        <v>1401631</v>
      </c>
      <c r="M176" s="30">
        <f>VLOOKUP(D176,'State Area'!A:B,2,FALSE)</f>
        <v>83569</v>
      </c>
      <c r="N176" s="39">
        <f t="shared" si="20"/>
        <v>16.772140386985605</v>
      </c>
      <c r="O176" s="11">
        <f>_xlfn.IFNA(VLOOKUP(K176,State_Vac_Alo_Admin!B:E,3,FALSE),0)</f>
        <v>0</v>
      </c>
      <c r="P176" s="35">
        <f>_xlfn.IFNA(VLOOKUP(K176,State_Vac_Alo_Admin!B:F,5,FALSE),0)</f>
        <v>0</v>
      </c>
      <c r="Q176" s="30">
        <f>VLOOKUP(D176,'2020_VoteCount'!A:K,11,FALSE)</f>
        <v>554118</v>
      </c>
      <c r="R176" s="30">
        <f>VLOOKUP(D176,'2020_VoteCount'!A:L,12,FALSE)</f>
        <v>287021</v>
      </c>
      <c r="S176" s="11">
        <f>_xlfn.IFNA(VLOOKUP(K176,'labor statisitcs'!N:P,2,FALSE),S175)</f>
        <v>57.7</v>
      </c>
      <c r="T176" s="11">
        <f>_xlfn.IFNA(VLOOKUP(K176,'labor statisitcs'!N:P,3,FALSE),T175)</f>
        <v>8.3000000000000007</v>
      </c>
      <c r="U176" s="30">
        <f>_xlfn.IFNA(VLOOKUP(K176,'labor statisitcs'!N:S,5,FALSE),U175)</f>
        <v>808995</v>
      </c>
      <c r="V176" s="30">
        <f>_xlfn.IFNA(VLOOKUP(K176,'labor statisitcs'!N:S,6,FALSE),V175)</f>
        <v>73250</v>
      </c>
      <c r="W176" s="30">
        <f>_xlfn.IFNA(VLOOKUP(K176,'Housing Summary'!F:J,5,FALSE),W175)</f>
        <v>6435</v>
      </c>
      <c r="X176" s="30">
        <f>_xlfn.IFNA(VLOOKUP(K176,'Housing Summary'!F:G,2,FALSE),X175)</f>
        <v>389900</v>
      </c>
      <c r="Y176">
        <f t="shared" si="17"/>
        <v>1.3555636255191275</v>
      </c>
      <c r="Z176">
        <f t="shared" si="18"/>
        <v>5.850327225924655</v>
      </c>
    </row>
    <row r="177" spans="1:26" hidden="1">
      <c r="A177" s="9">
        <v>44012</v>
      </c>
      <c r="B177" s="9">
        <f t="shared" si="19"/>
        <v>44012</v>
      </c>
      <c r="C177" s="10">
        <v>43983</v>
      </c>
      <c r="D177" s="11" t="s">
        <v>53</v>
      </c>
      <c r="E177" s="11">
        <v>16</v>
      </c>
      <c r="F177" s="11">
        <f t="shared" si="15"/>
        <v>3</v>
      </c>
      <c r="G177" s="30">
        <v>3269</v>
      </c>
      <c r="H177" s="30">
        <v>6124</v>
      </c>
      <c r="I177" s="30">
        <v>10</v>
      </c>
      <c r="J177" s="30">
        <v>92</v>
      </c>
      <c r="K177" s="11" t="str">
        <f t="shared" si="16"/>
        <v>Idaho-44012</v>
      </c>
      <c r="L177" s="30">
        <f>_xlfn.IFNA(VLOOKUP(K177,'labor statisitcs'!N:Q,4,FALSE),L176)</f>
        <v>1404514</v>
      </c>
      <c r="M177" s="30">
        <f>VLOOKUP(D177,'State Area'!A:B,2,FALSE)</f>
        <v>83569</v>
      </c>
      <c r="N177" s="39">
        <f t="shared" si="20"/>
        <v>16.806638825401762</v>
      </c>
      <c r="O177" s="11">
        <f>_xlfn.IFNA(VLOOKUP(K177,State_Vac_Alo_Admin!B:E,3,FALSE),0)</f>
        <v>0</v>
      </c>
      <c r="P177" s="35">
        <f>_xlfn.IFNA(VLOOKUP(K177,State_Vac_Alo_Admin!B:F,5,FALSE),0)</f>
        <v>0</v>
      </c>
      <c r="Q177" s="30">
        <f>VLOOKUP(D177,'2020_VoteCount'!A:K,11,FALSE)</f>
        <v>554118</v>
      </c>
      <c r="R177" s="30">
        <f>VLOOKUP(D177,'2020_VoteCount'!A:L,12,FALSE)</f>
        <v>287021</v>
      </c>
      <c r="S177" s="11">
        <f>_xlfn.IFNA(VLOOKUP(K177,'labor statisitcs'!N:P,2,FALSE),S176)</f>
        <v>58.6</v>
      </c>
      <c r="T177" s="11">
        <f>_xlfn.IFNA(VLOOKUP(K177,'labor statisitcs'!N:P,3,FALSE),T176)</f>
        <v>7</v>
      </c>
      <c r="U177" s="30">
        <f>_xlfn.IFNA(VLOOKUP(K177,'labor statisitcs'!N:S,5,FALSE),U176)</f>
        <v>822839</v>
      </c>
      <c r="V177" s="30">
        <f>_xlfn.IFNA(VLOOKUP(K177,'labor statisitcs'!N:S,6,FALSE),V176)</f>
        <v>61969</v>
      </c>
      <c r="W177" s="30">
        <f>_xlfn.IFNA(VLOOKUP(K177,'Housing Summary'!F:J,5,FALSE),W176)</f>
        <v>6011</v>
      </c>
      <c r="X177" s="30">
        <f>_xlfn.IFNA(VLOOKUP(K177,'Housing Summary'!F:G,2,FALSE),X176)</f>
        <v>399450</v>
      </c>
      <c r="Y177">
        <f t="shared" si="17"/>
        <v>0.7119900549229129</v>
      </c>
      <c r="Z177">
        <f t="shared" si="18"/>
        <v>6.5503085052907979</v>
      </c>
    </row>
    <row r="178" spans="1:26" hidden="1">
      <c r="A178" s="9">
        <v>44043</v>
      </c>
      <c r="B178" s="9">
        <f t="shared" si="19"/>
        <v>44043</v>
      </c>
      <c r="C178" s="10">
        <v>44013</v>
      </c>
      <c r="D178" s="11" t="s">
        <v>53</v>
      </c>
      <c r="E178" s="11">
        <v>16</v>
      </c>
      <c r="F178" s="11">
        <f t="shared" si="15"/>
        <v>4</v>
      </c>
      <c r="G178" s="30">
        <v>14729</v>
      </c>
      <c r="H178" s="30">
        <v>20853</v>
      </c>
      <c r="I178" s="30">
        <v>101</v>
      </c>
      <c r="J178" s="30">
        <v>193</v>
      </c>
      <c r="K178" s="11" t="str">
        <f t="shared" si="16"/>
        <v>Idaho-44043</v>
      </c>
      <c r="L178" s="30">
        <f>_xlfn.IFNA(VLOOKUP(K178,'labor statisitcs'!N:Q,4,FALSE),L177)</f>
        <v>1407405</v>
      </c>
      <c r="M178" s="30">
        <f>VLOOKUP(D178,'State Area'!A:B,2,FALSE)</f>
        <v>83569</v>
      </c>
      <c r="N178" s="39">
        <f t="shared" si="20"/>
        <v>16.841232993095527</v>
      </c>
      <c r="O178" s="11">
        <f>_xlfn.IFNA(VLOOKUP(K178,State_Vac_Alo_Admin!B:E,3,FALSE),0)</f>
        <v>0</v>
      </c>
      <c r="P178" s="35">
        <f>_xlfn.IFNA(VLOOKUP(K178,State_Vac_Alo_Admin!B:F,5,FALSE),0)</f>
        <v>0</v>
      </c>
      <c r="Q178" s="30">
        <f>VLOOKUP(D178,'2020_VoteCount'!A:K,11,FALSE)</f>
        <v>554118</v>
      </c>
      <c r="R178" s="30">
        <f>VLOOKUP(D178,'2020_VoteCount'!A:L,12,FALSE)</f>
        <v>287021</v>
      </c>
      <c r="S178" s="11">
        <f>_xlfn.IFNA(VLOOKUP(K178,'labor statisitcs'!N:P,2,FALSE),S177)</f>
        <v>59.3</v>
      </c>
      <c r="T178" s="11">
        <f>_xlfn.IFNA(VLOOKUP(K178,'labor statisitcs'!N:P,3,FALSE),T177)</f>
        <v>5.9</v>
      </c>
      <c r="U178" s="30">
        <f>_xlfn.IFNA(VLOOKUP(K178,'labor statisitcs'!N:S,5,FALSE),U177)</f>
        <v>835264</v>
      </c>
      <c r="V178" s="30">
        <f>_xlfn.IFNA(VLOOKUP(K178,'labor statisitcs'!N:S,6,FALSE),V177)</f>
        <v>51926</v>
      </c>
      <c r="W178" s="30">
        <f>_xlfn.IFNA(VLOOKUP(K178,'Housing Summary'!F:J,5,FALSE),W177)</f>
        <v>5302</v>
      </c>
      <c r="X178" s="30">
        <f>_xlfn.IFNA(VLOOKUP(K178,'Housing Summary'!F:G,2,FALSE),X177)</f>
        <v>409000</v>
      </c>
      <c r="Y178">
        <f t="shared" si="17"/>
        <v>7.1763280647716892</v>
      </c>
      <c r="Z178">
        <f t="shared" si="18"/>
        <v>13.713181351494418</v>
      </c>
    </row>
    <row r="179" spans="1:26" hidden="1">
      <c r="A179" s="9">
        <v>44074</v>
      </c>
      <c r="B179" s="9">
        <f t="shared" si="19"/>
        <v>44074</v>
      </c>
      <c r="C179" s="10">
        <v>44044</v>
      </c>
      <c r="D179" s="11" t="s">
        <v>53</v>
      </c>
      <c r="E179" s="11">
        <v>16</v>
      </c>
      <c r="F179" s="11">
        <f t="shared" si="15"/>
        <v>5</v>
      </c>
      <c r="G179" s="30">
        <v>11403</v>
      </c>
      <c r="H179" s="30">
        <v>32256</v>
      </c>
      <c r="I179" s="30">
        <v>171</v>
      </c>
      <c r="J179" s="30">
        <v>364</v>
      </c>
      <c r="K179" s="11" t="str">
        <f t="shared" si="16"/>
        <v>Idaho-44074</v>
      </c>
      <c r="L179" s="30">
        <f>_xlfn.IFNA(VLOOKUP(K179,'labor statisitcs'!N:Q,4,FALSE),L178)</f>
        <v>1410666</v>
      </c>
      <c r="M179" s="30">
        <f>VLOOKUP(D179,'State Area'!A:B,2,FALSE)</f>
        <v>83569</v>
      </c>
      <c r="N179" s="39">
        <f t="shared" si="20"/>
        <v>16.880254639878423</v>
      </c>
      <c r="O179" s="11">
        <f>_xlfn.IFNA(VLOOKUP(K179,State_Vac_Alo_Admin!B:E,3,FALSE),0)</f>
        <v>0</v>
      </c>
      <c r="P179" s="35">
        <f>_xlfn.IFNA(VLOOKUP(K179,State_Vac_Alo_Admin!B:F,5,FALSE),0)</f>
        <v>0</v>
      </c>
      <c r="Q179" s="30">
        <f>VLOOKUP(D179,'2020_VoteCount'!A:K,11,FALSE)</f>
        <v>554118</v>
      </c>
      <c r="R179" s="30">
        <f>VLOOKUP(D179,'2020_VoteCount'!A:L,12,FALSE)</f>
        <v>287021</v>
      </c>
      <c r="S179" s="11">
        <f>_xlfn.IFNA(VLOOKUP(K179,'labor statisitcs'!N:P,2,FALSE),S178)</f>
        <v>59.9</v>
      </c>
      <c r="T179" s="11">
        <f>_xlfn.IFNA(VLOOKUP(K179,'labor statisitcs'!N:P,3,FALSE),T178)</f>
        <v>4.9000000000000004</v>
      </c>
      <c r="U179" s="30">
        <f>_xlfn.IFNA(VLOOKUP(K179,'labor statisitcs'!N:S,5,FALSE),U178)</f>
        <v>845684</v>
      </c>
      <c r="V179" s="30">
        <f>_xlfn.IFNA(VLOOKUP(K179,'labor statisitcs'!N:S,6,FALSE),V178)</f>
        <v>43439</v>
      </c>
      <c r="W179" s="30">
        <f>_xlfn.IFNA(VLOOKUP(K179,'Housing Summary'!F:J,5,FALSE),W178)</f>
        <v>4367</v>
      </c>
      <c r="X179" s="30">
        <f>_xlfn.IFNA(VLOOKUP(K179,'Housing Summary'!F:G,2,FALSE),X178)</f>
        <v>409900</v>
      </c>
      <c r="Y179">
        <f t="shared" si="17"/>
        <v>12.121933895053825</v>
      </c>
      <c r="Z179">
        <f t="shared" si="18"/>
        <v>25.803414840933293</v>
      </c>
    </row>
    <row r="180" spans="1:26" hidden="1">
      <c r="A180" s="9">
        <v>44104</v>
      </c>
      <c r="B180" s="9">
        <f t="shared" si="19"/>
        <v>44104</v>
      </c>
      <c r="C180" s="10">
        <v>44075</v>
      </c>
      <c r="D180" s="11" t="s">
        <v>53</v>
      </c>
      <c r="E180" s="11">
        <v>16</v>
      </c>
      <c r="F180" s="11">
        <f t="shared" si="15"/>
        <v>6</v>
      </c>
      <c r="G180" s="30">
        <v>10293</v>
      </c>
      <c r="H180" s="30">
        <v>42549</v>
      </c>
      <c r="I180" s="30">
        <v>105</v>
      </c>
      <c r="J180" s="30">
        <v>469</v>
      </c>
      <c r="K180" s="11" t="str">
        <f t="shared" si="16"/>
        <v>Idaho-44104</v>
      </c>
      <c r="L180" s="30">
        <f>_xlfn.IFNA(VLOOKUP(K180,'labor statisitcs'!N:Q,4,FALSE),L179)</f>
        <v>1414009</v>
      </c>
      <c r="M180" s="30">
        <f>VLOOKUP(D180,'State Area'!A:B,2,FALSE)</f>
        <v>83569</v>
      </c>
      <c r="N180" s="39">
        <f t="shared" si="20"/>
        <v>16.920257511756752</v>
      </c>
      <c r="O180" s="11">
        <f>_xlfn.IFNA(VLOOKUP(K180,State_Vac_Alo_Admin!B:E,3,FALSE),0)</f>
        <v>0</v>
      </c>
      <c r="P180" s="35">
        <f>_xlfn.IFNA(VLOOKUP(K180,State_Vac_Alo_Admin!B:F,5,FALSE),0)</f>
        <v>0</v>
      </c>
      <c r="Q180" s="30">
        <f>VLOOKUP(D180,'2020_VoteCount'!A:K,11,FALSE)</f>
        <v>554118</v>
      </c>
      <c r="R180" s="30">
        <f>VLOOKUP(D180,'2020_VoteCount'!A:L,12,FALSE)</f>
        <v>287021</v>
      </c>
      <c r="S180" s="11">
        <f>_xlfn.IFNA(VLOOKUP(K180,'labor statisitcs'!N:P,2,FALSE),S179)</f>
        <v>60.4</v>
      </c>
      <c r="T180" s="11">
        <f>_xlfn.IFNA(VLOOKUP(K180,'labor statisitcs'!N:P,3,FALSE),T179)</f>
        <v>6</v>
      </c>
      <c r="U180" s="30">
        <f>_xlfn.IFNA(VLOOKUP(K180,'labor statisitcs'!N:S,5,FALSE),U179)</f>
        <v>853750</v>
      </c>
      <c r="V180" s="30">
        <f>_xlfn.IFNA(VLOOKUP(K180,'labor statisitcs'!N:S,6,FALSE),V179)</f>
        <v>54849</v>
      </c>
      <c r="W180" s="30">
        <f>_xlfn.IFNA(VLOOKUP(K180,'Housing Summary'!F:J,5,FALSE),W179)</f>
        <v>3749</v>
      </c>
      <c r="X180" s="30">
        <f>_xlfn.IFNA(VLOOKUP(K180,'Housing Summary'!F:G,2,FALSE),X179)</f>
        <v>414995</v>
      </c>
      <c r="Y180">
        <f t="shared" si="17"/>
        <v>7.4256953102844463</v>
      </c>
      <c r="Z180">
        <f t="shared" si="18"/>
        <v>33.168105719270528</v>
      </c>
    </row>
    <row r="181" spans="1:26" hidden="1">
      <c r="A181" s="9">
        <v>44135</v>
      </c>
      <c r="B181" s="9">
        <f t="shared" si="19"/>
        <v>44135</v>
      </c>
      <c r="C181" s="10">
        <v>44105</v>
      </c>
      <c r="D181" s="11" t="s">
        <v>53</v>
      </c>
      <c r="E181" s="11">
        <v>16</v>
      </c>
      <c r="F181" s="11">
        <f t="shared" si="15"/>
        <v>7</v>
      </c>
      <c r="G181" s="30">
        <v>22248</v>
      </c>
      <c r="H181" s="30">
        <v>64797</v>
      </c>
      <c r="I181" s="30">
        <v>161</v>
      </c>
      <c r="J181" s="30">
        <v>630</v>
      </c>
      <c r="K181" s="11" t="str">
        <f t="shared" si="16"/>
        <v>Idaho-44135</v>
      </c>
      <c r="L181" s="30">
        <f>_xlfn.IFNA(VLOOKUP(K181,'labor statisitcs'!N:Q,4,FALSE),L180)</f>
        <v>1417281</v>
      </c>
      <c r="M181" s="30">
        <f>VLOOKUP(D181,'State Area'!A:B,2,FALSE)</f>
        <v>83569</v>
      </c>
      <c r="N181" s="39">
        <f t="shared" si="20"/>
        <v>16.959410786296353</v>
      </c>
      <c r="O181" s="11">
        <f>_xlfn.IFNA(VLOOKUP(K181,State_Vac_Alo_Admin!B:E,3,FALSE),0)</f>
        <v>0</v>
      </c>
      <c r="P181" s="35">
        <f>_xlfn.IFNA(VLOOKUP(K181,State_Vac_Alo_Admin!B:F,5,FALSE),0)</f>
        <v>0</v>
      </c>
      <c r="Q181" s="30">
        <f>VLOOKUP(D181,'2020_VoteCount'!A:K,11,FALSE)</f>
        <v>554118</v>
      </c>
      <c r="R181" s="30">
        <f>VLOOKUP(D181,'2020_VoteCount'!A:L,12,FALSE)</f>
        <v>287021</v>
      </c>
      <c r="S181" s="11">
        <f>_xlfn.IFNA(VLOOKUP(K181,'labor statisitcs'!N:P,2,FALSE),S180)</f>
        <v>60.6</v>
      </c>
      <c r="T181" s="11">
        <f>_xlfn.IFNA(VLOOKUP(K181,'labor statisitcs'!N:P,3,FALSE),T180)</f>
        <v>4.8</v>
      </c>
      <c r="U181" s="30">
        <f>_xlfn.IFNA(VLOOKUP(K181,'labor statisitcs'!N:S,5,FALSE),U180)</f>
        <v>859499</v>
      </c>
      <c r="V181" s="30">
        <f>_xlfn.IFNA(VLOOKUP(K181,'labor statisitcs'!N:S,6,FALSE),V180)</f>
        <v>43795</v>
      </c>
      <c r="W181" s="30">
        <f>_xlfn.IFNA(VLOOKUP(K181,'Housing Summary'!F:J,5,FALSE),W180)</f>
        <v>3278</v>
      </c>
      <c r="X181" s="30">
        <f>_xlfn.IFNA(VLOOKUP(K181,'Housing Summary'!F:G,2,FALSE),X180)</f>
        <v>419000</v>
      </c>
      <c r="Y181">
        <f t="shared" si="17"/>
        <v>11.359779747276651</v>
      </c>
      <c r="Z181">
        <f t="shared" si="18"/>
        <v>44.451312054560809</v>
      </c>
    </row>
    <row r="182" spans="1:26" hidden="1">
      <c r="A182" s="9">
        <v>44165</v>
      </c>
      <c r="B182" s="9">
        <f t="shared" si="19"/>
        <v>44165</v>
      </c>
      <c r="C182" s="10">
        <v>44136</v>
      </c>
      <c r="D182" s="11" t="s">
        <v>53</v>
      </c>
      <c r="E182" s="11">
        <v>16</v>
      </c>
      <c r="F182" s="11">
        <f t="shared" si="15"/>
        <v>8</v>
      </c>
      <c r="G182" s="30">
        <v>37361</v>
      </c>
      <c r="H182" s="30">
        <v>102158</v>
      </c>
      <c r="I182" s="30">
        <v>307</v>
      </c>
      <c r="J182" s="30">
        <v>937</v>
      </c>
      <c r="K182" s="11" t="str">
        <f t="shared" si="16"/>
        <v>Idaho-44165</v>
      </c>
      <c r="L182" s="30">
        <f>_xlfn.IFNA(VLOOKUP(K182,'labor statisitcs'!N:Q,4,FALSE),L181)</f>
        <v>1420432</v>
      </c>
      <c r="M182" s="30">
        <f>VLOOKUP(D182,'State Area'!A:B,2,FALSE)</f>
        <v>83569</v>
      </c>
      <c r="N182" s="39">
        <f t="shared" si="20"/>
        <v>16.997116155512213</v>
      </c>
      <c r="O182" s="11">
        <f>_xlfn.IFNA(VLOOKUP(K182,State_Vac_Alo_Admin!B:E,3,FALSE),0)</f>
        <v>0</v>
      </c>
      <c r="P182" s="35">
        <f>_xlfn.IFNA(VLOOKUP(K182,State_Vac_Alo_Admin!B:F,5,FALSE),0)</f>
        <v>0</v>
      </c>
      <c r="Q182" s="30">
        <f>VLOOKUP(D182,'2020_VoteCount'!A:K,11,FALSE)</f>
        <v>554118</v>
      </c>
      <c r="R182" s="30">
        <f>VLOOKUP(D182,'2020_VoteCount'!A:L,12,FALSE)</f>
        <v>287021</v>
      </c>
      <c r="S182" s="11">
        <f>_xlfn.IFNA(VLOOKUP(K182,'labor statisitcs'!N:P,2,FALSE),S181)</f>
        <v>60.8</v>
      </c>
      <c r="T182" s="11">
        <f>_xlfn.IFNA(VLOOKUP(K182,'labor statisitcs'!N:P,3,FALSE),T181)</f>
        <v>4.3</v>
      </c>
      <c r="U182" s="30">
        <f>_xlfn.IFNA(VLOOKUP(K182,'labor statisitcs'!N:S,5,FALSE),U181)</f>
        <v>862991</v>
      </c>
      <c r="V182" s="30">
        <f>_xlfn.IFNA(VLOOKUP(K182,'labor statisitcs'!N:S,6,FALSE),V181)</f>
        <v>38624</v>
      </c>
      <c r="W182" s="30">
        <f>_xlfn.IFNA(VLOOKUP(K182,'Housing Summary'!F:J,5,FALSE),W181)</f>
        <v>2610</v>
      </c>
      <c r="X182" s="30">
        <f>_xlfn.IFNA(VLOOKUP(K182,'Housing Summary'!F:G,2,FALSE),X181)</f>
        <v>433969.5</v>
      </c>
      <c r="Y182">
        <f t="shared" si="17"/>
        <v>21.613143043806389</v>
      </c>
      <c r="Z182">
        <f t="shared" si="18"/>
        <v>65.965847009923749</v>
      </c>
    </row>
    <row r="183" spans="1:26" hidden="1">
      <c r="A183" s="9">
        <v>44196</v>
      </c>
      <c r="B183" s="9">
        <f t="shared" si="19"/>
        <v>44196</v>
      </c>
      <c r="C183" s="10">
        <v>44166</v>
      </c>
      <c r="D183" s="11" t="s">
        <v>53</v>
      </c>
      <c r="E183" s="11">
        <v>16</v>
      </c>
      <c r="F183" s="11">
        <f t="shared" si="15"/>
        <v>9</v>
      </c>
      <c r="G183" s="30">
        <v>39230</v>
      </c>
      <c r="H183" s="30">
        <v>141388</v>
      </c>
      <c r="I183" s="30">
        <v>501</v>
      </c>
      <c r="J183" s="30">
        <v>1438</v>
      </c>
      <c r="K183" s="11" t="str">
        <f t="shared" si="16"/>
        <v>Idaho-44196</v>
      </c>
      <c r="L183" s="30">
        <f>_xlfn.IFNA(VLOOKUP(K183,'labor statisitcs'!N:Q,4,FALSE),L182)</f>
        <v>1423536</v>
      </c>
      <c r="M183" s="30">
        <f>VLOOKUP(D183,'State Area'!A:B,2,FALSE)</f>
        <v>83569</v>
      </c>
      <c r="N183" s="39">
        <f t="shared" si="20"/>
        <v>17.034259115222152</v>
      </c>
      <c r="O183" s="11">
        <f>_xlfn.IFNA(VLOOKUP(K183,State_Vac_Alo_Admin!B:E,3,FALSE),0)</f>
        <v>147550</v>
      </c>
      <c r="P183" s="35">
        <f>_xlfn.IFNA(VLOOKUP(K183,State_Vac_Alo_Admin!B:F,5,FALSE),0)</f>
        <v>0</v>
      </c>
      <c r="Q183" s="30">
        <f>VLOOKUP(D183,'2020_VoteCount'!A:K,11,FALSE)</f>
        <v>554118</v>
      </c>
      <c r="R183" s="30">
        <f>VLOOKUP(D183,'2020_VoteCount'!A:L,12,FALSE)</f>
        <v>287021</v>
      </c>
      <c r="S183" s="11">
        <f>_xlfn.IFNA(VLOOKUP(K183,'labor statisitcs'!N:P,2,FALSE),S182)</f>
        <v>60.8</v>
      </c>
      <c r="T183" s="11">
        <f>_xlfn.IFNA(VLOOKUP(K183,'labor statisitcs'!N:P,3,FALSE),T182)</f>
        <v>3.8</v>
      </c>
      <c r="U183" s="30">
        <f>_xlfn.IFNA(VLOOKUP(K183,'labor statisitcs'!N:S,5,FALSE),U182)</f>
        <v>865649</v>
      </c>
      <c r="V183" s="30">
        <f>_xlfn.IFNA(VLOOKUP(K183,'labor statisitcs'!N:S,6,FALSE),V182)</f>
        <v>34596</v>
      </c>
      <c r="W183" s="30">
        <f>_xlfn.IFNA(VLOOKUP(K183,'Housing Summary'!F:J,5,FALSE),W182)</f>
        <v>2246</v>
      </c>
      <c r="X183" s="30">
        <f>_xlfn.IFNA(VLOOKUP(K183,'Housing Summary'!F:G,2,FALSE),X182)</f>
        <v>429900</v>
      </c>
      <c r="Y183">
        <f t="shared" si="17"/>
        <v>35.194051994470108</v>
      </c>
      <c r="Z183">
        <f t="shared" si="18"/>
        <v>101.0160614132695</v>
      </c>
    </row>
    <row r="184" spans="1:26" hidden="1">
      <c r="A184" s="9">
        <v>44227</v>
      </c>
      <c r="B184" s="9">
        <f t="shared" si="19"/>
        <v>44227</v>
      </c>
      <c r="C184" s="10">
        <v>44197</v>
      </c>
      <c r="D184" s="11" t="s">
        <v>53</v>
      </c>
      <c r="E184" s="11">
        <v>16</v>
      </c>
      <c r="F184" s="11">
        <f t="shared" si="15"/>
        <v>10</v>
      </c>
      <c r="G184" s="30">
        <v>21374</v>
      </c>
      <c r="H184" s="30">
        <v>162762</v>
      </c>
      <c r="I184" s="30">
        <v>289</v>
      </c>
      <c r="J184" s="30">
        <v>1727</v>
      </c>
      <c r="K184" s="11" t="str">
        <f t="shared" si="16"/>
        <v>Idaho-44227</v>
      </c>
      <c r="L184" s="30">
        <f>_xlfn.IFNA(VLOOKUP(K184,'labor statisitcs'!N:Q,4,FALSE),L183)</f>
        <v>1426574</v>
      </c>
      <c r="M184" s="30">
        <f>VLOOKUP(D184,'State Area'!A:B,2,FALSE)</f>
        <v>83569</v>
      </c>
      <c r="N184" s="39">
        <f t="shared" si="20"/>
        <v>17.070612308391869</v>
      </c>
      <c r="O184" s="11">
        <f>_xlfn.IFNA(VLOOKUP(K184,State_Vac_Alo_Admin!B:E,3,FALSE),0)</f>
        <v>161500</v>
      </c>
      <c r="P184" s="35">
        <f>_xlfn.IFNA(VLOOKUP(K184,State_Vac_Alo_Admin!B:F,5,FALSE),0)</f>
        <v>102748</v>
      </c>
      <c r="Q184" s="30">
        <f>VLOOKUP(D184,'2020_VoteCount'!A:K,11,FALSE)</f>
        <v>554118</v>
      </c>
      <c r="R184" s="30">
        <f>VLOOKUP(D184,'2020_VoteCount'!A:L,12,FALSE)</f>
        <v>287021</v>
      </c>
      <c r="S184" s="11">
        <f>_xlfn.IFNA(VLOOKUP(K184,'labor statisitcs'!N:P,2,FALSE),S183)</f>
        <v>60.9</v>
      </c>
      <c r="T184" s="11">
        <f>_xlfn.IFNA(VLOOKUP(K184,'labor statisitcs'!N:P,3,FALSE),T183)</f>
        <v>3.5</v>
      </c>
      <c r="U184" s="30">
        <f>_xlfn.IFNA(VLOOKUP(K184,'labor statisitcs'!N:S,5,FALSE),U183)</f>
        <v>869144</v>
      </c>
      <c r="V184" s="30">
        <f>_xlfn.IFNA(VLOOKUP(K184,'labor statisitcs'!N:S,6,FALSE),V183)</f>
        <v>31143</v>
      </c>
      <c r="W184" s="30">
        <f>_xlfn.IFNA(VLOOKUP(K184,'Housing Summary'!F:J,5,FALSE),W183)</f>
        <v>1824</v>
      </c>
      <c r="X184" s="30">
        <f>_xlfn.IFNA(VLOOKUP(K184,'Housing Summary'!F:G,2,FALSE),X183)</f>
        <v>465000</v>
      </c>
      <c r="Y184">
        <f t="shared" si="17"/>
        <v>20.258325190281052</v>
      </c>
      <c r="Z184">
        <f t="shared" si="18"/>
        <v>121.05926506441307</v>
      </c>
    </row>
    <row r="185" spans="1:26" hidden="1">
      <c r="A185" s="9">
        <v>44255</v>
      </c>
      <c r="B185" s="9">
        <f t="shared" si="19"/>
        <v>44255</v>
      </c>
      <c r="C185" s="10">
        <v>44228</v>
      </c>
      <c r="D185" s="11" t="s">
        <v>53</v>
      </c>
      <c r="E185" s="11">
        <v>16</v>
      </c>
      <c r="F185" s="11">
        <f t="shared" si="15"/>
        <v>11</v>
      </c>
      <c r="G185" s="30">
        <v>8447</v>
      </c>
      <c r="H185" s="30">
        <v>171209</v>
      </c>
      <c r="I185" s="30">
        <v>135</v>
      </c>
      <c r="J185" s="30">
        <v>1862</v>
      </c>
      <c r="K185" s="11" t="str">
        <f t="shared" si="16"/>
        <v>Idaho-44255</v>
      </c>
      <c r="L185" s="30">
        <f>_xlfn.IFNA(VLOOKUP(K185,'labor statisitcs'!N:Q,4,FALSE),L184)</f>
        <v>1429397</v>
      </c>
      <c r="M185" s="30">
        <f>VLOOKUP(D185,'State Area'!A:B,2,FALSE)</f>
        <v>83569</v>
      </c>
      <c r="N185" s="39">
        <f t="shared" si="20"/>
        <v>17.104392777226003</v>
      </c>
      <c r="O185" s="11">
        <f>_xlfn.IFNA(VLOOKUP(K185,State_Vac_Alo_Admin!B:E,3,FALSE),0)</f>
        <v>216510</v>
      </c>
      <c r="P185" s="35">
        <f>_xlfn.IFNA(VLOOKUP(K185,State_Vac_Alo_Admin!B:F,5,FALSE),0)</f>
        <v>230766.5</v>
      </c>
      <c r="Q185" s="30">
        <f>VLOOKUP(D185,'2020_VoteCount'!A:K,11,FALSE)</f>
        <v>554118</v>
      </c>
      <c r="R185" s="30">
        <f>VLOOKUP(D185,'2020_VoteCount'!A:L,12,FALSE)</f>
        <v>287021</v>
      </c>
      <c r="S185" s="11">
        <f>_xlfn.IFNA(VLOOKUP(K185,'labor statisitcs'!N:P,2,FALSE),S184)</f>
        <v>60.9</v>
      </c>
      <c r="T185" s="11">
        <f>_xlfn.IFNA(VLOOKUP(K185,'labor statisitcs'!N:P,3,FALSE),T184)</f>
        <v>3.3</v>
      </c>
      <c r="U185" s="30">
        <f>_xlfn.IFNA(VLOOKUP(K185,'labor statisitcs'!N:S,5,FALSE),U184)</f>
        <v>870059</v>
      </c>
      <c r="V185" s="30">
        <f>_xlfn.IFNA(VLOOKUP(K185,'labor statisitcs'!N:S,6,FALSE),V184)</f>
        <v>29856</v>
      </c>
      <c r="W185" s="30">
        <f>_xlfn.IFNA(VLOOKUP(K185,'Housing Summary'!F:J,5,FALSE),W184)</f>
        <v>1694</v>
      </c>
      <c r="X185" s="30">
        <f>_xlfn.IFNA(VLOOKUP(K185,'Housing Summary'!F:G,2,FALSE),X184)</f>
        <v>496912.5</v>
      </c>
      <c r="Y185">
        <f t="shared" si="17"/>
        <v>9.444541999178675</v>
      </c>
      <c r="Z185">
        <f t="shared" si="18"/>
        <v>130.2647200183014</v>
      </c>
    </row>
    <row r="186" spans="1:26" hidden="1">
      <c r="A186" s="9">
        <v>44286</v>
      </c>
      <c r="B186" s="9">
        <f t="shared" si="19"/>
        <v>44286</v>
      </c>
      <c r="C186" s="10">
        <v>44256</v>
      </c>
      <c r="D186" s="11" t="s">
        <v>53</v>
      </c>
      <c r="E186" s="11">
        <v>16</v>
      </c>
      <c r="F186" s="11">
        <f t="shared" si="15"/>
        <v>12</v>
      </c>
      <c r="G186" s="30">
        <v>9434</v>
      </c>
      <c r="H186" s="30">
        <v>180643</v>
      </c>
      <c r="I186" s="30">
        <v>103</v>
      </c>
      <c r="J186" s="30">
        <v>1965</v>
      </c>
      <c r="K186" s="11" t="str">
        <f t="shared" si="16"/>
        <v>Idaho-44286</v>
      </c>
      <c r="L186" s="30">
        <f>_xlfn.IFNA(VLOOKUP(K186,'labor statisitcs'!N:Q,4,FALSE),L185)</f>
        <v>1432388</v>
      </c>
      <c r="M186" s="30">
        <f>VLOOKUP(D186,'State Area'!A:B,2,FALSE)</f>
        <v>83569</v>
      </c>
      <c r="N186" s="39">
        <f t="shared" si="20"/>
        <v>17.140183560889803</v>
      </c>
      <c r="O186" s="11">
        <f>_xlfn.IFNA(VLOOKUP(K186,State_Vac_Alo_Admin!B:E,3,FALSE),0)</f>
        <v>404560</v>
      </c>
      <c r="P186" s="35">
        <f>_xlfn.IFNA(VLOOKUP(K186,State_Vac_Alo_Admin!B:F,5,FALSE),0)</f>
        <v>305994.89999999997</v>
      </c>
      <c r="Q186" s="30">
        <f>VLOOKUP(D186,'2020_VoteCount'!A:K,11,FALSE)</f>
        <v>554118</v>
      </c>
      <c r="R186" s="30">
        <f>VLOOKUP(D186,'2020_VoteCount'!A:L,12,FALSE)</f>
        <v>287021</v>
      </c>
      <c r="S186" s="11">
        <f>_xlfn.IFNA(VLOOKUP(K186,'labor statisitcs'!N:P,2,FALSE),S185)</f>
        <v>60.8</v>
      </c>
      <c r="T186" s="11">
        <f>_xlfn.IFNA(VLOOKUP(K186,'labor statisitcs'!N:P,3,FALSE),T185)</f>
        <v>3.2</v>
      </c>
      <c r="U186" s="30">
        <f>_xlfn.IFNA(VLOOKUP(K186,'labor statisitcs'!N:S,5,FALSE),U185)</f>
        <v>870560</v>
      </c>
      <c r="V186" s="30">
        <f>_xlfn.IFNA(VLOOKUP(K186,'labor statisitcs'!N:S,6,FALSE),V185)</f>
        <v>28815</v>
      </c>
      <c r="W186" s="30">
        <f>_xlfn.IFNA(VLOOKUP(K186,'Housing Summary'!F:J,5,FALSE),W185)</f>
        <v>1810</v>
      </c>
      <c r="X186" s="30">
        <f>_xlfn.IFNA(VLOOKUP(K186,'Housing Summary'!F:G,2,FALSE),X185)</f>
        <v>535000</v>
      </c>
      <c r="Y186">
        <f t="shared" si="17"/>
        <v>7.1907890878728384</v>
      </c>
      <c r="Z186">
        <f t="shared" si="18"/>
        <v>137.18350055990416</v>
      </c>
    </row>
    <row r="187" spans="1:26">
      <c r="A187" s="9">
        <v>44313</v>
      </c>
      <c r="B187" s="9">
        <f t="shared" si="19"/>
        <v>44316</v>
      </c>
      <c r="C187" s="10">
        <v>44287</v>
      </c>
      <c r="D187" s="11" t="s">
        <v>53</v>
      </c>
      <c r="E187" s="11">
        <v>16</v>
      </c>
      <c r="F187" s="11">
        <f t="shared" si="15"/>
        <v>13</v>
      </c>
      <c r="G187" s="30">
        <v>6459</v>
      </c>
      <c r="H187" s="30">
        <v>187102</v>
      </c>
      <c r="I187" s="30">
        <v>78</v>
      </c>
      <c r="J187" s="30">
        <v>2043</v>
      </c>
      <c r="K187" s="11" t="str">
        <f t="shared" si="16"/>
        <v>Idaho-44316</v>
      </c>
      <c r="L187" s="30">
        <f>_xlfn.IFNA(VLOOKUP(K187,'labor statisitcs'!N:Q,4,FALSE),L186)</f>
        <v>1432388</v>
      </c>
      <c r="M187" s="30">
        <f>VLOOKUP(D187,'State Area'!A:B,2,FALSE)</f>
        <v>83569</v>
      </c>
      <c r="N187" s="39">
        <f t="shared" si="20"/>
        <v>17.140183560889803</v>
      </c>
      <c r="O187" s="11">
        <f>_xlfn.IFNA(VLOOKUP(K187,State_Vac_Alo_Admin!B:E,3,FALSE),0)</f>
        <v>353840</v>
      </c>
      <c r="P187" s="35">
        <f>_xlfn.IFNA(VLOOKUP(K187,State_Vac_Alo_Admin!B:F,5,FALSE),0)</f>
        <v>275567.45</v>
      </c>
      <c r="Q187" s="30">
        <f>VLOOKUP(D187,'2020_VoteCount'!A:K,11,FALSE)</f>
        <v>554118</v>
      </c>
      <c r="R187" s="30">
        <f>VLOOKUP(D187,'2020_VoteCount'!A:L,12,FALSE)</f>
        <v>287021</v>
      </c>
      <c r="S187" s="11">
        <f>_xlfn.IFNA(VLOOKUP(K187,'labor statisitcs'!N:P,2,FALSE),S186)</f>
        <v>60.8</v>
      </c>
      <c r="T187" s="11">
        <f>_xlfn.IFNA(VLOOKUP(K187,'labor statisitcs'!N:P,3,FALSE),T186)</f>
        <v>3.2</v>
      </c>
      <c r="U187" s="30">
        <f>_xlfn.IFNA(VLOOKUP(K187,'labor statisitcs'!N:S,5,FALSE),U186)</f>
        <v>870560</v>
      </c>
      <c r="V187" s="30">
        <f>_xlfn.IFNA(VLOOKUP(K187,'labor statisitcs'!N:S,6,FALSE),V186)</f>
        <v>28815</v>
      </c>
      <c r="W187" s="30">
        <f>_xlfn.IFNA(VLOOKUP(K187,'Housing Summary'!F:J,5,FALSE),W186)</f>
        <v>1810</v>
      </c>
      <c r="X187" s="30">
        <f>_xlfn.IFNA(VLOOKUP(K187,'Housing Summary'!F:G,2,FALSE),X186)</f>
        <v>535000</v>
      </c>
      <c r="Y187">
        <f t="shared" si="17"/>
        <v>5.4454519306221494</v>
      </c>
      <c r="Z187">
        <f t="shared" si="18"/>
        <v>142.6289524905263</v>
      </c>
    </row>
    <row r="188" spans="1:26" hidden="1">
      <c r="A188" s="9">
        <v>43861</v>
      </c>
      <c r="B188" s="9">
        <f t="shared" si="19"/>
        <v>43861</v>
      </c>
      <c r="C188" s="10">
        <v>43831</v>
      </c>
      <c r="D188" s="11" t="s">
        <v>6</v>
      </c>
      <c r="E188" s="11">
        <v>17</v>
      </c>
      <c r="F188" s="11"/>
      <c r="G188" s="30">
        <v>2</v>
      </c>
      <c r="H188" s="30">
        <v>2</v>
      </c>
      <c r="I188" s="30">
        <v>0</v>
      </c>
      <c r="J188" s="30">
        <v>0</v>
      </c>
      <c r="K188" s="11" t="str">
        <f t="shared" si="16"/>
        <v>Illinois-43861</v>
      </c>
      <c r="L188" s="30">
        <f>_xlfn.IFNA(VLOOKUP(K188,'labor statisitcs'!N:Q,4,FALSE),L187)</f>
        <v>9983613</v>
      </c>
      <c r="M188" s="30">
        <f>VLOOKUP(D188,'State Area'!A:B,2,FALSE)</f>
        <v>57914</v>
      </c>
      <c r="N188" s="39">
        <f t="shared" si="20"/>
        <v>172.38686673343233</v>
      </c>
      <c r="O188" s="11">
        <f>_xlfn.IFNA(VLOOKUP(K188,State_Vac_Alo_Admin!B:E,3,FALSE),0)</f>
        <v>0</v>
      </c>
      <c r="P188" s="35">
        <f>_xlfn.IFNA(VLOOKUP(K188,State_Vac_Alo_Admin!B:F,5,FALSE),0)</f>
        <v>0</v>
      </c>
      <c r="Q188" s="30">
        <f>VLOOKUP(D188,'2020_VoteCount'!A:K,11,FALSE)</f>
        <v>2446891</v>
      </c>
      <c r="R188" s="30">
        <f>VLOOKUP(D188,'2020_VoteCount'!A:L,12,FALSE)</f>
        <v>3471915</v>
      </c>
      <c r="S188" s="11">
        <f>_xlfn.IFNA(VLOOKUP(K188,'labor statisitcs'!N:P,2,FALSE),S187)</f>
        <v>61.6</v>
      </c>
      <c r="T188" s="11">
        <f>_xlfn.IFNA(VLOOKUP(K188,'labor statisitcs'!N:P,3,FALSE),T187)</f>
        <v>3.5</v>
      </c>
      <c r="U188" s="30">
        <f>_xlfn.IFNA(VLOOKUP(K188,'labor statisitcs'!N:S,5,FALSE),U187)</f>
        <v>6149010</v>
      </c>
      <c r="V188" s="30">
        <f>_xlfn.IFNA(VLOOKUP(K188,'labor statisitcs'!N:S,6,FALSE),V187)</f>
        <v>221025</v>
      </c>
      <c r="W188" s="30">
        <f>_xlfn.IFNA(VLOOKUP(K188,'Housing Summary'!F:J,5,FALSE),W187)</f>
        <v>47446</v>
      </c>
      <c r="X188" s="30">
        <f>_xlfn.IFNA(VLOOKUP(K188,'Housing Summary'!F:G,2,FALSE),X187)</f>
        <v>215400</v>
      </c>
      <c r="Y188">
        <f t="shared" si="17"/>
        <v>0</v>
      </c>
      <c r="Z188">
        <f t="shared" si="18"/>
        <v>0</v>
      </c>
    </row>
    <row r="189" spans="1:26" hidden="1">
      <c r="A189" s="9">
        <v>43890</v>
      </c>
      <c r="B189" s="9">
        <f t="shared" si="19"/>
        <v>43890</v>
      </c>
      <c r="C189" s="10">
        <v>43862</v>
      </c>
      <c r="D189" s="11" t="s">
        <v>6</v>
      </c>
      <c r="E189" s="11">
        <v>17</v>
      </c>
      <c r="F189" s="11"/>
      <c r="G189" s="30">
        <v>1</v>
      </c>
      <c r="H189" s="30">
        <v>3</v>
      </c>
      <c r="I189" s="30">
        <v>0</v>
      </c>
      <c r="J189" s="30">
        <v>0</v>
      </c>
      <c r="K189" s="11" t="str">
        <f t="shared" si="16"/>
        <v>Illinois-43890</v>
      </c>
      <c r="L189" s="30">
        <f>_xlfn.IFNA(VLOOKUP(K189,'labor statisitcs'!N:Q,4,FALSE),L188)</f>
        <v>9978724</v>
      </c>
      <c r="M189" s="30">
        <f>VLOOKUP(D189,'State Area'!A:B,2,FALSE)</f>
        <v>57914</v>
      </c>
      <c r="N189" s="39">
        <f t="shared" si="20"/>
        <v>172.30244845805851</v>
      </c>
      <c r="O189" s="11">
        <f>_xlfn.IFNA(VLOOKUP(K189,State_Vac_Alo_Admin!B:E,3,FALSE),0)</f>
        <v>0</v>
      </c>
      <c r="P189" s="35">
        <f>_xlfn.IFNA(VLOOKUP(K189,State_Vac_Alo_Admin!B:F,5,FALSE),0)</f>
        <v>0</v>
      </c>
      <c r="Q189" s="30">
        <f>VLOOKUP(D189,'2020_VoteCount'!A:K,11,FALSE)</f>
        <v>2446891</v>
      </c>
      <c r="R189" s="30">
        <f>VLOOKUP(D189,'2020_VoteCount'!A:L,12,FALSE)</f>
        <v>3471915</v>
      </c>
      <c r="S189" s="11">
        <f>_xlfn.IFNA(VLOOKUP(K189,'labor statisitcs'!N:P,2,FALSE),S188)</f>
        <v>61.4</v>
      </c>
      <c r="T189" s="11">
        <f>_xlfn.IFNA(VLOOKUP(K189,'labor statisitcs'!N:P,3,FALSE),T188)</f>
        <v>3.6</v>
      </c>
      <c r="U189" s="30">
        <f>_xlfn.IFNA(VLOOKUP(K189,'labor statisitcs'!N:S,5,FALSE),U188)</f>
        <v>6128641</v>
      </c>
      <c r="V189" s="30">
        <f>_xlfn.IFNA(VLOOKUP(K189,'labor statisitcs'!N:S,6,FALSE),V188)</f>
        <v>226420</v>
      </c>
      <c r="W189" s="30">
        <f>_xlfn.IFNA(VLOOKUP(K189,'Housing Summary'!F:J,5,FALSE),W188)</f>
        <v>47352</v>
      </c>
      <c r="X189" s="30">
        <f>_xlfn.IFNA(VLOOKUP(K189,'Housing Summary'!F:G,2,FALSE),X188)</f>
        <v>229000</v>
      </c>
      <c r="Y189">
        <f t="shared" si="17"/>
        <v>0</v>
      </c>
      <c r="Z189">
        <f t="shared" si="18"/>
        <v>0</v>
      </c>
    </row>
    <row r="190" spans="1:26" hidden="1">
      <c r="A190" s="9">
        <v>43921</v>
      </c>
      <c r="B190" s="9">
        <f t="shared" si="19"/>
        <v>43921</v>
      </c>
      <c r="C190" s="10">
        <v>43891</v>
      </c>
      <c r="D190" s="11" t="s">
        <v>6</v>
      </c>
      <c r="E190" s="11">
        <v>17</v>
      </c>
      <c r="F190" s="11">
        <f t="shared" ref="F190:F253" si="21">IF(D189=D190,F189+1,0)</f>
        <v>1</v>
      </c>
      <c r="G190" s="30">
        <v>5989</v>
      </c>
      <c r="H190" s="30">
        <v>5992</v>
      </c>
      <c r="I190" s="30">
        <v>107</v>
      </c>
      <c r="J190" s="30">
        <v>107</v>
      </c>
      <c r="K190" s="11" t="str">
        <f t="shared" si="16"/>
        <v>Illinois-43921</v>
      </c>
      <c r="L190" s="30">
        <f>_xlfn.IFNA(VLOOKUP(K190,'labor statisitcs'!N:Q,4,FALSE),L189)</f>
        <v>9974673</v>
      </c>
      <c r="M190" s="30">
        <f>VLOOKUP(D190,'State Area'!A:B,2,FALSE)</f>
        <v>57914</v>
      </c>
      <c r="N190" s="39">
        <f t="shared" si="20"/>
        <v>172.23249991366509</v>
      </c>
      <c r="O190" s="11">
        <f>_xlfn.IFNA(VLOOKUP(K190,State_Vac_Alo_Admin!B:E,3,FALSE),0)</f>
        <v>0</v>
      </c>
      <c r="P190" s="35">
        <f>_xlfn.IFNA(VLOOKUP(K190,State_Vac_Alo_Admin!B:F,5,FALSE),0)</f>
        <v>0</v>
      </c>
      <c r="Q190" s="30">
        <f>VLOOKUP(D190,'2020_VoteCount'!A:K,11,FALSE)</f>
        <v>2446891</v>
      </c>
      <c r="R190" s="30">
        <f>VLOOKUP(D190,'2020_VoteCount'!A:L,12,FALSE)</f>
        <v>3471915</v>
      </c>
      <c r="S190" s="11">
        <f>_xlfn.IFNA(VLOOKUP(K190,'labor statisitcs'!N:P,2,FALSE),S189)</f>
        <v>61.3</v>
      </c>
      <c r="T190" s="11">
        <f>_xlfn.IFNA(VLOOKUP(K190,'labor statisitcs'!N:P,3,FALSE),T189)</f>
        <v>3.7</v>
      </c>
      <c r="U190" s="30">
        <f>_xlfn.IFNA(VLOOKUP(K190,'labor statisitcs'!N:S,5,FALSE),U189)</f>
        <v>6109809</v>
      </c>
      <c r="V190" s="30">
        <f>_xlfn.IFNA(VLOOKUP(K190,'labor statisitcs'!N:S,6,FALSE),V189)</f>
        <v>235624</v>
      </c>
      <c r="W190" s="30">
        <f>_xlfn.IFNA(VLOOKUP(K190,'Housing Summary'!F:J,5,FALSE),W189)</f>
        <v>47683</v>
      </c>
      <c r="X190" s="30">
        <f>_xlfn.IFNA(VLOOKUP(K190,'Housing Summary'!F:G,2,FALSE),X189)</f>
        <v>239450</v>
      </c>
      <c r="Y190">
        <f t="shared" si="17"/>
        <v>1.0727168700166914</v>
      </c>
      <c r="Z190">
        <f t="shared" si="18"/>
        <v>1.0727168700166914</v>
      </c>
    </row>
    <row r="191" spans="1:26" hidden="1">
      <c r="A191" s="9">
        <v>43951</v>
      </c>
      <c r="B191" s="9">
        <f t="shared" si="19"/>
        <v>43951</v>
      </c>
      <c r="C191" s="10">
        <v>43922</v>
      </c>
      <c r="D191" s="11" t="s">
        <v>6</v>
      </c>
      <c r="E191" s="11">
        <v>17</v>
      </c>
      <c r="F191" s="11">
        <f t="shared" si="21"/>
        <v>2</v>
      </c>
      <c r="G191" s="30">
        <v>46926</v>
      </c>
      <c r="H191" s="30">
        <v>52918</v>
      </c>
      <c r="I191" s="30">
        <v>2254</v>
      </c>
      <c r="J191" s="30">
        <v>2361</v>
      </c>
      <c r="K191" s="11" t="str">
        <f t="shared" si="16"/>
        <v>Illinois-43951</v>
      </c>
      <c r="L191" s="30">
        <f>_xlfn.IFNA(VLOOKUP(K191,'labor statisitcs'!N:Q,4,FALSE),L190)</f>
        <v>9971141</v>
      </c>
      <c r="M191" s="30">
        <f>VLOOKUP(D191,'State Area'!A:B,2,FALSE)</f>
        <v>57914</v>
      </c>
      <c r="N191" s="39">
        <f t="shared" si="20"/>
        <v>172.17151293296956</v>
      </c>
      <c r="O191" s="11">
        <f>_xlfn.IFNA(VLOOKUP(K191,State_Vac_Alo_Admin!B:E,3,FALSE),0)</f>
        <v>0</v>
      </c>
      <c r="P191" s="35">
        <f>_xlfn.IFNA(VLOOKUP(K191,State_Vac_Alo_Admin!B:F,5,FALSE),0)</f>
        <v>0</v>
      </c>
      <c r="Q191" s="30">
        <f>VLOOKUP(D191,'2020_VoteCount'!A:K,11,FALSE)</f>
        <v>2446891</v>
      </c>
      <c r="R191" s="30">
        <f>VLOOKUP(D191,'2020_VoteCount'!A:L,12,FALSE)</f>
        <v>3471915</v>
      </c>
      <c r="S191" s="11">
        <f>_xlfn.IFNA(VLOOKUP(K191,'labor statisitcs'!N:P,2,FALSE),S190)</f>
        <v>50.4</v>
      </c>
      <c r="T191" s="11">
        <f>_xlfn.IFNA(VLOOKUP(K191,'labor statisitcs'!N:P,3,FALSE),T190)</f>
        <v>16.5</v>
      </c>
      <c r="U191" s="30">
        <f>_xlfn.IFNA(VLOOKUP(K191,'labor statisitcs'!N:S,5,FALSE),U190)</f>
        <v>5029765</v>
      </c>
      <c r="V191" s="30">
        <f>_xlfn.IFNA(VLOOKUP(K191,'labor statisitcs'!N:S,6,FALSE),V190)</f>
        <v>996478</v>
      </c>
      <c r="W191" s="30">
        <f>_xlfn.IFNA(VLOOKUP(K191,'Housing Summary'!F:J,5,FALSE),W190)</f>
        <v>46091</v>
      </c>
      <c r="X191" s="30">
        <f>_xlfn.IFNA(VLOOKUP(K191,'Housing Summary'!F:G,2,FALSE),X190)</f>
        <v>234950</v>
      </c>
      <c r="Y191">
        <f t="shared" si="17"/>
        <v>22.605236451876468</v>
      </c>
      <c r="Z191">
        <f t="shared" si="18"/>
        <v>23.678333302076464</v>
      </c>
    </row>
    <row r="192" spans="1:26" hidden="1">
      <c r="A192" s="9">
        <v>43982</v>
      </c>
      <c r="B192" s="9">
        <f t="shared" si="19"/>
        <v>43982</v>
      </c>
      <c r="C192" s="10">
        <v>43952</v>
      </c>
      <c r="D192" s="11" t="s">
        <v>6</v>
      </c>
      <c r="E192" s="11">
        <v>17</v>
      </c>
      <c r="F192" s="11">
        <f t="shared" si="21"/>
        <v>3</v>
      </c>
      <c r="G192" s="30">
        <v>67670</v>
      </c>
      <c r="H192" s="30">
        <v>120588</v>
      </c>
      <c r="I192" s="30">
        <v>3065</v>
      </c>
      <c r="J192" s="30">
        <v>5426</v>
      </c>
      <c r="K192" s="11" t="str">
        <f t="shared" si="16"/>
        <v>Illinois-43982</v>
      </c>
      <c r="L192" s="30">
        <f>_xlfn.IFNA(VLOOKUP(K192,'labor statisitcs'!N:Q,4,FALSE),L191)</f>
        <v>9965041</v>
      </c>
      <c r="M192" s="30">
        <f>VLOOKUP(D192,'State Area'!A:B,2,FALSE)</f>
        <v>57914</v>
      </c>
      <c r="N192" s="39">
        <f t="shared" si="20"/>
        <v>172.06618434230066</v>
      </c>
      <c r="O192" s="11">
        <f>_xlfn.IFNA(VLOOKUP(K192,State_Vac_Alo_Admin!B:E,3,FALSE),0)</f>
        <v>0</v>
      </c>
      <c r="P192" s="35">
        <f>_xlfn.IFNA(VLOOKUP(K192,State_Vac_Alo_Admin!B:F,5,FALSE),0)</f>
        <v>0</v>
      </c>
      <c r="Q192" s="30">
        <f>VLOOKUP(D192,'2020_VoteCount'!A:K,11,FALSE)</f>
        <v>2446891</v>
      </c>
      <c r="R192" s="30">
        <f>VLOOKUP(D192,'2020_VoteCount'!A:L,12,FALSE)</f>
        <v>3471915</v>
      </c>
      <c r="S192" s="11">
        <f>_xlfn.IFNA(VLOOKUP(K192,'labor statisitcs'!N:P,2,FALSE),S191)</f>
        <v>52.3</v>
      </c>
      <c r="T192" s="11">
        <f>_xlfn.IFNA(VLOOKUP(K192,'labor statisitcs'!N:P,3,FALSE),T191)</f>
        <v>15.4</v>
      </c>
      <c r="U192" s="30">
        <f>_xlfn.IFNA(VLOOKUP(K192,'labor statisitcs'!N:S,5,FALSE),U191)</f>
        <v>5211779</v>
      </c>
      <c r="V192" s="30">
        <f>_xlfn.IFNA(VLOOKUP(K192,'labor statisitcs'!N:S,6,FALSE),V191)</f>
        <v>946880</v>
      </c>
      <c r="W192" s="30">
        <f>_xlfn.IFNA(VLOOKUP(K192,'Housing Summary'!F:J,5,FALSE),W191)</f>
        <v>45232</v>
      </c>
      <c r="X192" s="30">
        <f>_xlfn.IFNA(VLOOKUP(K192,'Housing Summary'!F:G,2,FALSE),X191)</f>
        <v>244900</v>
      </c>
      <c r="Y192">
        <f t="shared" si="17"/>
        <v>30.757525232460157</v>
      </c>
      <c r="Z192">
        <f t="shared" si="18"/>
        <v>54.450352989014291</v>
      </c>
    </row>
    <row r="193" spans="1:26" hidden="1">
      <c r="A193" s="9">
        <v>44012</v>
      </c>
      <c r="B193" s="9">
        <f t="shared" si="19"/>
        <v>44012</v>
      </c>
      <c r="C193" s="10">
        <v>43983</v>
      </c>
      <c r="D193" s="11" t="s">
        <v>6</v>
      </c>
      <c r="E193" s="11">
        <v>17</v>
      </c>
      <c r="F193" s="11">
        <f t="shared" si="21"/>
        <v>4</v>
      </c>
      <c r="G193" s="30">
        <v>24073</v>
      </c>
      <c r="H193" s="30">
        <v>144661</v>
      </c>
      <c r="I193" s="30">
        <v>1710</v>
      </c>
      <c r="J193" s="30">
        <v>7136</v>
      </c>
      <c r="K193" s="11" t="str">
        <f t="shared" si="16"/>
        <v>Illinois-44012</v>
      </c>
      <c r="L193" s="30">
        <f>_xlfn.IFNA(VLOOKUP(K193,'labor statisitcs'!N:Q,4,FALSE),L192)</f>
        <v>9959743</v>
      </c>
      <c r="M193" s="30">
        <f>VLOOKUP(D193,'State Area'!A:B,2,FALSE)</f>
        <v>57914</v>
      </c>
      <c r="N193" s="39">
        <f t="shared" si="20"/>
        <v>171.97470387125739</v>
      </c>
      <c r="O193" s="11">
        <f>_xlfn.IFNA(VLOOKUP(K193,State_Vac_Alo_Admin!B:E,3,FALSE),0)</f>
        <v>0</v>
      </c>
      <c r="P193" s="35">
        <f>_xlfn.IFNA(VLOOKUP(K193,State_Vac_Alo_Admin!B:F,5,FALSE),0)</f>
        <v>0</v>
      </c>
      <c r="Q193" s="30">
        <f>VLOOKUP(D193,'2020_VoteCount'!A:K,11,FALSE)</f>
        <v>2446891</v>
      </c>
      <c r="R193" s="30">
        <f>VLOOKUP(D193,'2020_VoteCount'!A:L,12,FALSE)</f>
        <v>3471915</v>
      </c>
      <c r="S193" s="11">
        <f>_xlfn.IFNA(VLOOKUP(K193,'labor statisitcs'!N:P,2,FALSE),S192)</f>
        <v>54.7</v>
      </c>
      <c r="T193" s="11">
        <f>_xlfn.IFNA(VLOOKUP(K193,'labor statisitcs'!N:P,3,FALSE),T192)</f>
        <v>14.2</v>
      </c>
      <c r="U193" s="30">
        <f>_xlfn.IFNA(VLOOKUP(K193,'labor statisitcs'!N:S,5,FALSE),U192)</f>
        <v>5452932</v>
      </c>
      <c r="V193" s="30">
        <f>_xlfn.IFNA(VLOOKUP(K193,'labor statisitcs'!N:S,6,FALSE),V192)</f>
        <v>903332</v>
      </c>
      <c r="W193" s="30">
        <f>_xlfn.IFNA(VLOOKUP(K193,'Housing Summary'!F:J,5,FALSE),W192)</f>
        <v>44320</v>
      </c>
      <c r="X193" s="30">
        <f>_xlfn.IFNA(VLOOKUP(K193,'Housing Summary'!F:G,2,FALSE),X192)</f>
        <v>249995</v>
      </c>
      <c r="Y193">
        <f t="shared" si="17"/>
        <v>17.169117717194109</v>
      </c>
      <c r="Z193">
        <f t="shared" si="18"/>
        <v>71.648435105203021</v>
      </c>
    </row>
    <row r="194" spans="1:26" hidden="1">
      <c r="A194" s="9">
        <v>44043</v>
      </c>
      <c r="B194" s="9">
        <f t="shared" si="19"/>
        <v>44043</v>
      </c>
      <c r="C194" s="10">
        <v>44013</v>
      </c>
      <c r="D194" s="11" t="s">
        <v>6</v>
      </c>
      <c r="E194" s="11">
        <v>17</v>
      </c>
      <c r="F194" s="11">
        <f t="shared" si="21"/>
        <v>5</v>
      </c>
      <c r="G194" s="30">
        <v>36040</v>
      </c>
      <c r="H194" s="30">
        <v>180701</v>
      </c>
      <c r="I194" s="30">
        <v>567</v>
      </c>
      <c r="J194" s="30">
        <v>7703</v>
      </c>
      <c r="K194" s="11" t="str">
        <f t="shared" ref="K194:K257" si="22">_xlfn.CONCAT(D194,"-",B194)</f>
        <v>Illinois-44043</v>
      </c>
      <c r="L194" s="30">
        <f>_xlfn.IFNA(VLOOKUP(K194,'labor statisitcs'!N:Q,4,FALSE),L193)</f>
        <v>9954618</v>
      </c>
      <c r="M194" s="30">
        <f>VLOOKUP(D194,'State Area'!A:B,2,FALSE)</f>
        <v>57914</v>
      </c>
      <c r="N194" s="39">
        <f t="shared" si="20"/>
        <v>171.88621058811341</v>
      </c>
      <c r="O194" s="11">
        <f>_xlfn.IFNA(VLOOKUP(K194,State_Vac_Alo_Admin!B:E,3,FALSE),0)</f>
        <v>0</v>
      </c>
      <c r="P194" s="35">
        <f>_xlfn.IFNA(VLOOKUP(K194,State_Vac_Alo_Admin!B:F,5,FALSE),0)</f>
        <v>0</v>
      </c>
      <c r="Q194" s="30">
        <f>VLOOKUP(D194,'2020_VoteCount'!A:K,11,FALSE)</f>
        <v>2446891</v>
      </c>
      <c r="R194" s="30">
        <f>VLOOKUP(D194,'2020_VoteCount'!A:L,12,FALSE)</f>
        <v>3471915</v>
      </c>
      <c r="S194" s="11">
        <f>_xlfn.IFNA(VLOOKUP(K194,'labor statisitcs'!N:P,2,FALSE),S193)</f>
        <v>54.3</v>
      </c>
      <c r="T194" s="11">
        <f>_xlfn.IFNA(VLOOKUP(K194,'labor statisitcs'!N:P,3,FALSE),T193)</f>
        <v>12</v>
      </c>
      <c r="U194" s="30">
        <f>_xlfn.IFNA(VLOOKUP(K194,'labor statisitcs'!N:S,5,FALSE),U193)</f>
        <v>5409563</v>
      </c>
      <c r="V194" s="30">
        <f>_xlfn.IFNA(VLOOKUP(K194,'labor statisitcs'!N:S,6,FALSE),V193)</f>
        <v>737271</v>
      </c>
      <c r="W194" s="30">
        <f>_xlfn.IFNA(VLOOKUP(K194,'Housing Summary'!F:J,5,FALSE),W193)</f>
        <v>43016</v>
      </c>
      <c r="X194" s="30">
        <f>_xlfn.IFNA(VLOOKUP(K194,'Housing Summary'!F:G,2,FALSE),X193)</f>
        <v>259700</v>
      </c>
      <c r="Y194">
        <f t="shared" ref="Y194:Y257" si="23">(I194/L194)*100000</f>
        <v>5.6958489014847178</v>
      </c>
      <c r="Z194">
        <f t="shared" ref="Z194:Z257" si="24">(J194/L194)*100000</f>
        <v>77.381171231281797</v>
      </c>
    </row>
    <row r="195" spans="1:26" hidden="1">
      <c r="A195" s="9">
        <v>44074</v>
      </c>
      <c r="B195" s="9">
        <f t="shared" si="19"/>
        <v>44074</v>
      </c>
      <c r="C195" s="10">
        <v>44044</v>
      </c>
      <c r="D195" s="11" t="s">
        <v>6</v>
      </c>
      <c r="E195" s="11">
        <v>17</v>
      </c>
      <c r="F195" s="11">
        <f t="shared" si="21"/>
        <v>6</v>
      </c>
      <c r="G195" s="30">
        <v>56981</v>
      </c>
      <c r="H195" s="30">
        <v>237682</v>
      </c>
      <c r="I195" s="30">
        <v>555</v>
      </c>
      <c r="J195" s="30">
        <v>8258</v>
      </c>
      <c r="K195" s="11" t="str">
        <f t="shared" si="22"/>
        <v>Illinois-44074</v>
      </c>
      <c r="L195" s="30">
        <f>_xlfn.IFNA(VLOOKUP(K195,'labor statisitcs'!N:Q,4,FALSE),L194)</f>
        <v>9951889</v>
      </c>
      <c r="M195" s="30">
        <f>VLOOKUP(D195,'State Area'!A:B,2,FALSE)</f>
        <v>57914</v>
      </c>
      <c r="N195" s="39">
        <f t="shared" si="20"/>
        <v>171.83908899402562</v>
      </c>
      <c r="O195" s="11">
        <f>_xlfn.IFNA(VLOOKUP(K195,State_Vac_Alo_Admin!B:E,3,FALSE),0)</f>
        <v>0</v>
      </c>
      <c r="P195" s="35">
        <f>_xlfn.IFNA(VLOOKUP(K195,State_Vac_Alo_Admin!B:F,5,FALSE),0)</f>
        <v>0</v>
      </c>
      <c r="Q195" s="30">
        <f>VLOOKUP(D195,'2020_VoteCount'!A:K,11,FALSE)</f>
        <v>2446891</v>
      </c>
      <c r="R195" s="30">
        <f>VLOOKUP(D195,'2020_VoteCount'!A:L,12,FALSE)</f>
        <v>3471915</v>
      </c>
      <c r="S195" s="11">
        <f>_xlfn.IFNA(VLOOKUP(K195,'labor statisitcs'!N:P,2,FALSE),S194)</f>
        <v>55.8</v>
      </c>
      <c r="T195" s="11">
        <f>_xlfn.IFNA(VLOOKUP(K195,'labor statisitcs'!N:P,3,FALSE),T194)</f>
        <v>11.1</v>
      </c>
      <c r="U195" s="30">
        <f>_xlfn.IFNA(VLOOKUP(K195,'labor statisitcs'!N:S,5,FALSE),U194)</f>
        <v>5556088</v>
      </c>
      <c r="V195" s="30">
        <f>_xlfn.IFNA(VLOOKUP(K195,'labor statisitcs'!N:S,6,FALSE),V194)</f>
        <v>695651</v>
      </c>
      <c r="W195" s="30">
        <f>_xlfn.IFNA(VLOOKUP(K195,'Housing Summary'!F:J,5,FALSE),W194)</f>
        <v>42174</v>
      </c>
      <c r="X195" s="30">
        <f>_xlfn.IFNA(VLOOKUP(K195,'Housing Summary'!F:G,2,FALSE),X194)</f>
        <v>260000</v>
      </c>
      <c r="Y195">
        <f t="shared" si="23"/>
        <v>5.5768306901333009</v>
      </c>
      <c r="Z195">
        <f t="shared" si="24"/>
        <v>82.979221331749187</v>
      </c>
    </row>
    <row r="196" spans="1:26" hidden="1">
      <c r="A196" s="9">
        <v>44104</v>
      </c>
      <c r="B196" s="9">
        <f t="shared" si="19"/>
        <v>44104</v>
      </c>
      <c r="C196" s="10">
        <v>44075</v>
      </c>
      <c r="D196" s="11" t="s">
        <v>6</v>
      </c>
      <c r="E196" s="11">
        <v>17</v>
      </c>
      <c r="F196" s="11">
        <f t="shared" si="21"/>
        <v>7</v>
      </c>
      <c r="G196" s="30">
        <v>59253</v>
      </c>
      <c r="H196" s="30">
        <v>296935</v>
      </c>
      <c r="I196" s="30">
        <v>677</v>
      </c>
      <c r="J196" s="30">
        <v>8935</v>
      </c>
      <c r="K196" s="11" t="str">
        <f t="shared" si="22"/>
        <v>Illinois-44104</v>
      </c>
      <c r="L196" s="30">
        <f>_xlfn.IFNA(VLOOKUP(K196,'labor statisitcs'!N:Q,4,FALSE),L195)</f>
        <v>9949614</v>
      </c>
      <c r="M196" s="30">
        <f>VLOOKUP(D196,'State Area'!A:B,2,FALSE)</f>
        <v>57914</v>
      </c>
      <c r="N196" s="39">
        <f t="shared" si="20"/>
        <v>171.79980660980073</v>
      </c>
      <c r="O196" s="11">
        <f>_xlfn.IFNA(VLOOKUP(K196,State_Vac_Alo_Admin!B:E,3,FALSE),0)</f>
        <v>0</v>
      </c>
      <c r="P196" s="35">
        <f>_xlfn.IFNA(VLOOKUP(K196,State_Vac_Alo_Admin!B:F,5,FALSE),0)</f>
        <v>0</v>
      </c>
      <c r="Q196" s="30">
        <f>VLOOKUP(D196,'2020_VoteCount'!A:K,11,FALSE)</f>
        <v>2446891</v>
      </c>
      <c r="R196" s="30">
        <f>VLOOKUP(D196,'2020_VoteCount'!A:L,12,FALSE)</f>
        <v>3471915</v>
      </c>
      <c r="S196" s="11">
        <f>_xlfn.IFNA(VLOOKUP(K196,'labor statisitcs'!N:P,2,FALSE),S195)</f>
        <v>57.3</v>
      </c>
      <c r="T196" s="11">
        <f>_xlfn.IFNA(VLOOKUP(K196,'labor statisitcs'!N:P,3,FALSE),T195)</f>
        <v>10.4</v>
      </c>
      <c r="U196" s="30">
        <f>_xlfn.IFNA(VLOOKUP(K196,'labor statisitcs'!N:S,5,FALSE),U195)</f>
        <v>5703261</v>
      </c>
      <c r="V196" s="30">
        <f>_xlfn.IFNA(VLOOKUP(K196,'labor statisitcs'!N:S,6,FALSE),V195)</f>
        <v>660663</v>
      </c>
      <c r="W196" s="30">
        <f>_xlfn.IFNA(VLOOKUP(K196,'Housing Summary'!F:J,5,FALSE),W195)</f>
        <v>41878</v>
      </c>
      <c r="X196" s="30">
        <f>_xlfn.IFNA(VLOOKUP(K196,'Housing Summary'!F:G,2,FALSE),X195)</f>
        <v>262450</v>
      </c>
      <c r="Y196">
        <f t="shared" si="23"/>
        <v>6.8042840656934018</v>
      </c>
      <c r="Z196">
        <f t="shared" si="24"/>
        <v>89.80247876952815</v>
      </c>
    </row>
    <row r="197" spans="1:26" hidden="1">
      <c r="A197" s="9">
        <v>44135</v>
      </c>
      <c r="B197" s="9">
        <f t="shared" si="19"/>
        <v>44135</v>
      </c>
      <c r="C197" s="10">
        <v>44105</v>
      </c>
      <c r="D197" s="11" t="s">
        <v>6</v>
      </c>
      <c r="E197" s="11">
        <v>17</v>
      </c>
      <c r="F197" s="11">
        <f t="shared" si="21"/>
        <v>8</v>
      </c>
      <c r="G197" s="30">
        <v>119622</v>
      </c>
      <c r="H197" s="30">
        <v>416557</v>
      </c>
      <c r="I197" s="30">
        <v>1095</v>
      </c>
      <c r="J197" s="30">
        <v>10030</v>
      </c>
      <c r="K197" s="11" t="str">
        <f t="shared" si="22"/>
        <v>Illinois-44135</v>
      </c>
      <c r="L197" s="30">
        <f>_xlfn.IFNA(VLOOKUP(K197,'labor statisitcs'!N:Q,4,FALSE),L196)</f>
        <v>9946882</v>
      </c>
      <c r="M197" s="30">
        <f>VLOOKUP(D197,'State Area'!A:B,2,FALSE)</f>
        <v>57914</v>
      </c>
      <c r="N197" s="39">
        <f t="shared" si="20"/>
        <v>171.75263321476672</v>
      </c>
      <c r="O197" s="11">
        <f>_xlfn.IFNA(VLOOKUP(K197,State_Vac_Alo_Admin!B:E,3,FALSE),0)</f>
        <v>0</v>
      </c>
      <c r="P197" s="35">
        <f>_xlfn.IFNA(VLOOKUP(K197,State_Vac_Alo_Admin!B:F,5,FALSE),0)</f>
        <v>0</v>
      </c>
      <c r="Q197" s="30">
        <f>VLOOKUP(D197,'2020_VoteCount'!A:K,11,FALSE)</f>
        <v>2446891</v>
      </c>
      <c r="R197" s="30">
        <f>VLOOKUP(D197,'2020_VoteCount'!A:L,12,FALSE)</f>
        <v>3471915</v>
      </c>
      <c r="S197" s="11">
        <f>_xlfn.IFNA(VLOOKUP(K197,'labor statisitcs'!N:P,2,FALSE),S196)</f>
        <v>58.5</v>
      </c>
      <c r="T197" s="11">
        <f>_xlfn.IFNA(VLOOKUP(K197,'labor statisitcs'!N:P,3,FALSE),T196)</f>
        <v>8.1</v>
      </c>
      <c r="U197" s="30">
        <f>_xlfn.IFNA(VLOOKUP(K197,'labor statisitcs'!N:S,5,FALSE),U196)</f>
        <v>5813987</v>
      </c>
      <c r="V197" s="30">
        <f>_xlfn.IFNA(VLOOKUP(K197,'labor statisitcs'!N:S,6,FALSE),V196)</f>
        <v>512477</v>
      </c>
      <c r="W197" s="30">
        <f>_xlfn.IFNA(VLOOKUP(K197,'Housing Summary'!F:J,5,FALSE),W196)</f>
        <v>41561</v>
      </c>
      <c r="X197" s="30">
        <f>_xlfn.IFNA(VLOOKUP(K197,'Housing Summary'!F:G,2,FALSE),X196)</f>
        <v>259900</v>
      </c>
      <c r="Y197">
        <f t="shared" si="23"/>
        <v>11.008474816530446</v>
      </c>
      <c r="Z197">
        <f t="shared" si="24"/>
        <v>100.8356186390871</v>
      </c>
    </row>
    <row r="198" spans="1:26" hidden="1">
      <c r="A198" s="9">
        <v>44165</v>
      </c>
      <c r="B198" s="9">
        <f t="shared" si="19"/>
        <v>44165</v>
      </c>
      <c r="C198" s="10">
        <v>44136</v>
      </c>
      <c r="D198" s="11" t="s">
        <v>6</v>
      </c>
      <c r="E198" s="11">
        <v>17</v>
      </c>
      <c r="F198" s="11">
        <f t="shared" si="21"/>
        <v>9</v>
      </c>
      <c r="G198" s="30">
        <v>311268</v>
      </c>
      <c r="H198" s="30">
        <v>727825</v>
      </c>
      <c r="I198" s="30">
        <v>2985</v>
      </c>
      <c r="J198" s="30">
        <v>13015</v>
      </c>
      <c r="K198" s="11" t="str">
        <f t="shared" si="22"/>
        <v>Illinois-44165</v>
      </c>
      <c r="L198" s="30">
        <f>_xlfn.IFNA(VLOOKUP(K198,'labor statisitcs'!N:Q,4,FALSE),L197)</f>
        <v>9943419</v>
      </c>
      <c r="M198" s="30">
        <f>VLOOKUP(D198,'State Area'!A:B,2,FALSE)</f>
        <v>57914</v>
      </c>
      <c r="N198" s="39">
        <f t="shared" si="20"/>
        <v>171.69283765583452</v>
      </c>
      <c r="O198" s="11">
        <f>_xlfn.IFNA(VLOOKUP(K198,State_Vac_Alo_Admin!B:E,3,FALSE),0)</f>
        <v>0</v>
      </c>
      <c r="P198" s="35">
        <f>_xlfn.IFNA(VLOOKUP(K198,State_Vac_Alo_Admin!B:F,5,FALSE),0)</f>
        <v>0</v>
      </c>
      <c r="Q198" s="30">
        <f>VLOOKUP(D198,'2020_VoteCount'!A:K,11,FALSE)</f>
        <v>2446891</v>
      </c>
      <c r="R198" s="30">
        <f>VLOOKUP(D198,'2020_VoteCount'!A:L,12,FALSE)</f>
        <v>3471915</v>
      </c>
      <c r="S198" s="11">
        <f>_xlfn.IFNA(VLOOKUP(K198,'labor statisitcs'!N:P,2,FALSE),S197)</f>
        <v>56.9</v>
      </c>
      <c r="T198" s="11">
        <f>_xlfn.IFNA(VLOOKUP(K198,'labor statisitcs'!N:P,3,FALSE),T197)</f>
        <v>8.1</v>
      </c>
      <c r="U198" s="30">
        <f>_xlfn.IFNA(VLOOKUP(K198,'labor statisitcs'!N:S,5,FALSE),U197)</f>
        <v>5662138</v>
      </c>
      <c r="V198" s="30">
        <f>_xlfn.IFNA(VLOOKUP(K198,'labor statisitcs'!N:S,6,FALSE),V197)</f>
        <v>499218</v>
      </c>
      <c r="W198" s="30">
        <f>_xlfn.IFNA(VLOOKUP(K198,'Housing Summary'!F:J,5,FALSE),W197)</f>
        <v>38882</v>
      </c>
      <c r="X198" s="30">
        <f>_xlfn.IFNA(VLOOKUP(K198,'Housing Summary'!F:G,2,FALSE),X197)</f>
        <v>249450</v>
      </c>
      <c r="Y198">
        <f t="shared" si="23"/>
        <v>30.019855343519165</v>
      </c>
      <c r="Z198">
        <f t="shared" si="24"/>
        <v>130.89059205892863</v>
      </c>
    </row>
    <row r="199" spans="1:26" hidden="1">
      <c r="A199" s="9">
        <v>44196</v>
      </c>
      <c r="B199" s="9">
        <f t="shared" si="19"/>
        <v>44196</v>
      </c>
      <c r="C199" s="10">
        <v>44166</v>
      </c>
      <c r="D199" s="11" t="s">
        <v>6</v>
      </c>
      <c r="E199" s="11">
        <v>17</v>
      </c>
      <c r="F199" s="11">
        <f t="shared" si="21"/>
        <v>10</v>
      </c>
      <c r="G199" s="30">
        <v>238015</v>
      </c>
      <c r="H199" s="30">
        <v>965840</v>
      </c>
      <c r="I199" s="30">
        <v>4964</v>
      </c>
      <c r="J199" s="30">
        <v>17979</v>
      </c>
      <c r="K199" s="11" t="str">
        <f t="shared" si="22"/>
        <v>Illinois-44196</v>
      </c>
      <c r="L199" s="30">
        <f>_xlfn.IFNA(VLOOKUP(K199,'labor statisitcs'!N:Q,4,FALSE),L198)</f>
        <v>9939435</v>
      </c>
      <c r="M199" s="30">
        <f>VLOOKUP(D199,'State Area'!A:B,2,FALSE)</f>
        <v>57914</v>
      </c>
      <c r="N199" s="39">
        <f t="shared" si="20"/>
        <v>171.62404599924025</v>
      </c>
      <c r="O199" s="11">
        <f>_xlfn.IFNA(VLOOKUP(K199,State_Vac_Alo_Admin!B:E,3,FALSE),0)</f>
        <v>918300</v>
      </c>
      <c r="P199" s="35">
        <f>_xlfn.IFNA(VLOOKUP(K199,State_Vac_Alo_Admin!B:F,5,FALSE),0)</f>
        <v>0</v>
      </c>
      <c r="Q199" s="30">
        <f>VLOOKUP(D199,'2020_VoteCount'!A:K,11,FALSE)</f>
        <v>2446891</v>
      </c>
      <c r="R199" s="30">
        <f>VLOOKUP(D199,'2020_VoteCount'!A:L,12,FALSE)</f>
        <v>3471915</v>
      </c>
      <c r="S199" s="11">
        <f>_xlfn.IFNA(VLOOKUP(K199,'labor statisitcs'!N:P,2,FALSE),S198)</f>
        <v>56.9</v>
      </c>
      <c r="T199" s="11">
        <f>_xlfn.IFNA(VLOOKUP(K199,'labor statisitcs'!N:P,3,FALSE),T198)</f>
        <v>8</v>
      </c>
      <c r="U199" s="30">
        <f>_xlfn.IFNA(VLOOKUP(K199,'labor statisitcs'!N:S,5,FALSE),U198)</f>
        <v>5659671</v>
      </c>
      <c r="V199" s="30">
        <f>_xlfn.IFNA(VLOOKUP(K199,'labor statisitcs'!N:S,6,FALSE),V198)</f>
        <v>490873</v>
      </c>
      <c r="W199" s="30">
        <f>_xlfn.IFNA(VLOOKUP(K199,'Housing Summary'!F:J,5,FALSE),W198)</f>
        <v>34477</v>
      </c>
      <c r="X199" s="30">
        <f>_xlfn.IFNA(VLOOKUP(K199,'Housing Summary'!F:G,2,FALSE),X198)</f>
        <v>235400</v>
      </c>
      <c r="Y199">
        <f t="shared" si="23"/>
        <v>49.942476609585952</v>
      </c>
      <c r="Z199">
        <f t="shared" si="24"/>
        <v>180.88553323201972</v>
      </c>
    </row>
    <row r="200" spans="1:26" hidden="1">
      <c r="A200" s="9">
        <v>44227</v>
      </c>
      <c r="B200" s="9">
        <f t="shared" si="19"/>
        <v>44227</v>
      </c>
      <c r="C200" s="10">
        <v>44197</v>
      </c>
      <c r="D200" s="11" t="s">
        <v>6</v>
      </c>
      <c r="E200" s="11">
        <v>17</v>
      </c>
      <c r="F200" s="11">
        <f t="shared" si="21"/>
        <v>11</v>
      </c>
      <c r="G200" s="30">
        <v>162665</v>
      </c>
      <c r="H200" s="30">
        <v>1128505</v>
      </c>
      <c r="I200" s="30">
        <v>3263</v>
      </c>
      <c r="J200" s="30">
        <v>21242</v>
      </c>
      <c r="K200" s="11" t="str">
        <f t="shared" si="22"/>
        <v>Illinois-44227</v>
      </c>
      <c r="L200" s="30">
        <f>_xlfn.IFNA(VLOOKUP(K200,'labor statisitcs'!N:Q,4,FALSE),L199)</f>
        <v>9935021</v>
      </c>
      <c r="M200" s="30">
        <f>VLOOKUP(D200,'State Area'!A:B,2,FALSE)</f>
        <v>57914</v>
      </c>
      <c r="N200" s="39">
        <f t="shared" si="20"/>
        <v>171.54782954035295</v>
      </c>
      <c r="O200" s="11">
        <f>_xlfn.IFNA(VLOOKUP(K200,State_Vac_Alo_Admin!B:E,3,FALSE),0)</f>
        <v>989300</v>
      </c>
      <c r="P200" s="35">
        <f>_xlfn.IFNA(VLOOKUP(K200,State_Vac_Alo_Admin!B:F,5,FALSE),0)</f>
        <v>766235.9</v>
      </c>
      <c r="Q200" s="30">
        <f>VLOOKUP(D200,'2020_VoteCount'!A:K,11,FALSE)</f>
        <v>2446891</v>
      </c>
      <c r="R200" s="30">
        <f>VLOOKUP(D200,'2020_VoteCount'!A:L,12,FALSE)</f>
        <v>3471915</v>
      </c>
      <c r="S200" s="11">
        <f>_xlfn.IFNA(VLOOKUP(K200,'labor statisitcs'!N:P,2,FALSE),S199)</f>
        <v>57.1</v>
      </c>
      <c r="T200" s="11">
        <f>_xlfn.IFNA(VLOOKUP(K200,'labor statisitcs'!N:P,3,FALSE),T199)</f>
        <v>7.7</v>
      </c>
      <c r="U200" s="30">
        <f>_xlfn.IFNA(VLOOKUP(K200,'labor statisitcs'!N:S,5,FALSE),U199)</f>
        <v>5673481</v>
      </c>
      <c r="V200" s="30">
        <f>_xlfn.IFNA(VLOOKUP(K200,'labor statisitcs'!N:S,6,FALSE),V199)</f>
        <v>472929</v>
      </c>
      <c r="W200" s="30">
        <f>_xlfn.IFNA(VLOOKUP(K200,'Housing Summary'!F:J,5,FALSE),W199)</f>
        <v>30479</v>
      </c>
      <c r="X200" s="30">
        <f>_xlfn.IFNA(VLOOKUP(K200,'Housing Summary'!F:G,2,FALSE),X199)</f>
        <v>224900</v>
      </c>
      <c r="Y200">
        <f t="shared" si="23"/>
        <v>32.843413214727981</v>
      </c>
      <c r="Z200">
        <f t="shared" si="24"/>
        <v>213.80931152536064</v>
      </c>
    </row>
    <row r="201" spans="1:26" hidden="1">
      <c r="A201" s="9">
        <v>44255</v>
      </c>
      <c r="B201" s="9">
        <f t="shared" si="19"/>
        <v>44255</v>
      </c>
      <c r="C201" s="10">
        <v>44228</v>
      </c>
      <c r="D201" s="11" t="s">
        <v>6</v>
      </c>
      <c r="E201" s="11">
        <v>17</v>
      </c>
      <c r="F201" s="11">
        <f t="shared" si="21"/>
        <v>12</v>
      </c>
      <c r="G201" s="30">
        <v>61417</v>
      </c>
      <c r="H201" s="30">
        <v>1189922</v>
      </c>
      <c r="I201" s="30">
        <v>1493</v>
      </c>
      <c r="J201" s="30">
        <v>22735</v>
      </c>
      <c r="K201" s="11" t="str">
        <f t="shared" si="22"/>
        <v>Illinois-44255</v>
      </c>
      <c r="L201" s="30">
        <f>_xlfn.IFNA(VLOOKUP(K201,'labor statisitcs'!N:Q,4,FALSE),L200)</f>
        <v>9929473</v>
      </c>
      <c r="M201" s="30">
        <f>VLOOKUP(D201,'State Area'!A:B,2,FALSE)</f>
        <v>57914</v>
      </c>
      <c r="N201" s="39">
        <f t="shared" si="20"/>
        <v>171.45203232379046</v>
      </c>
      <c r="O201" s="11">
        <f>_xlfn.IFNA(VLOOKUP(K201,State_Vac_Alo_Admin!B:E,3,FALSE),0)</f>
        <v>1321800</v>
      </c>
      <c r="P201" s="35">
        <f>_xlfn.IFNA(VLOOKUP(K201,State_Vac_Alo_Admin!B:F,5,FALSE),0)</f>
        <v>1132841.75</v>
      </c>
      <c r="Q201" s="30">
        <f>VLOOKUP(D201,'2020_VoteCount'!A:K,11,FALSE)</f>
        <v>2446891</v>
      </c>
      <c r="R201" s="30">
        <f>VLOOKUP(D201,'2020_VoteCount'!A:L,12,FALSE)</f>
        <v>3471915</v>
      </c>
      <c r="S201" s="11">
        <f>_xlfn.IFNA(VLOOKUP(K201,'labor statisitcs'!N:P,2,FALSE),S200)</f>
        <v>57.2</v>
      </c>
      <c r="T201" s="11">
        <f>_xlfn.IFNA(VLOOKUP(K201,'labor statisitcs'!N:P,3,FALSE),T200)</f>
        <v>7.4</v>
      </c>
      <c r="U201" s="30">
        <f>_xlfn.IFNA(VLOOKUP(K201,'labor statisitcs'!N:S,5,FALSE),U200)</f>
        <v>5684129</v>
      </c>
      <c r="V201" s="30">
        <f>_xlfn.IFNA(VLOOKUP(K201,'labor statisitcs'!N:S,6,FALSE),V200)</f>
        <v>454527</v>
      </c>
      <c r="W201" s="30">
        <f>_xlfn.IFNA(VLOOKUP(K201,'Housing Summary'!F:J,5,FALSE),W200)</f>
        <v>27327</v>
      </c>
      <c r="X201" s="30">
        <f>_xlfn.IFNA(VLOOKUP(K201,'Housing Summary'!F:G,2,FALSE),X200)</f>
        <v>225000</v>
      </c>
      <c r="Y201">
        <f t="shared" si="23"/>
        <v>15.036044712544161</v>
      </c>
      <c r="Z201">
        <f t="shared" si="24"/>
        <v>228.96482018733522</v>
      </c>
    </row>
    <row r="202" spans="1:26" hidden="1">
      <c r="A202" s="9">
        <v>44286</v>
      </c>
      <c r="B202" s="9">
        <f t="shared" si="19"/>
        <v>44286</v>
      </c>
      <c r="C202" s="10">
        <v>44256</v>
      </c>
      <c r="D202" s="11" t="s">
        <v>6</v>
      </c>
      <c r="E202" s="11">
        <v>17</v>
      </c>
      <c r="F202" s="11">
        <f t="shared" si="21"/>
        <v>13</v>
      </c>
      <c r="G202" s="30">
        <v>58211</v>
      </c>
      <c r="H202" s="30">
        <v>1248133</v>
      </c>
      <c r="I202" s="30">
        <v>844</v>
      </c>
      <c r="J202" s="30">
        <v>23579</v>
      </c>
      <c r="K202" s="11" t="str">
        <f t="shared" si="22"/>
        <v>Illinois-44286</v>
      </c>
      <c r="L202" s="30">
        <f>_xlfn.IFNA(VLOOKUP(K202,'labor statisitcs'!N:Q,4,FALSE),L201)</f>
        <v>9924647</v>
      </c>
      <c r="M202" s="30">
        <f>VLOOKUP(D202,'State Area'!A:B,2,FALSE)</f>
        <v>57914</v>
      </c>
      <c r="N202" s="39">
        <f t="shared" si="20"/>
        <v>171.36870186828747</v>
      </c>
      <c r="O202" s="11">
        <f>_xlfn.IFNA(VLOOKUP(K202,State_Vac_Alo_Admin!B:E,3,FALSE),0)</f>
        <v>2508700</v>
      </c>
      <c r="P202" s="35">
        <f>_xlfn.IFNA(VLOOKUP(K202,State_Vac_Alo_Admin!B:F,5,FALSE),0)</f>
        <v>2259872.0499999998</v>
      </c>
      <c r="Q202" s="30">
        <f>VLOOKUP(D202,'2020_VoteCount'!A:K,11,FALSE)</f>
        <v>2446891</v>
      </c>
      <c r="R202" s="30">
        <f>VLOOKUP(D202,'2020_VoteCount'!A:L,12,FALSE)</f>
        <v>3471915</v>
      </c>
      <c r="S202" s="11">
        <f>_xlfn.IFNA(VLOOKUP(K202,'labor statisitcs'!N:P,2,FALSE),S201)</f>
        <v>57.4</v>
      </c>
      <c r="T202" s="11">
        <f>_xlfn.IFNA(VLOOKUP(K202,'labor statisitcs'!N:P,3,FALSE),T201)</f>
        <v>7.1</v>
      </c>
      <c r="U202" s="30">
        <f>_xlfn.IFNA(VLOOKUP(K202,'labor statisitcs'!N:S,5,FALSE),U201)</f>
        <v>5693253</v>
      </c>
      <c r="V202" s="30">
        <f>_xlfn.IFNA(VLOOKUP(K202,'labor statisitcs'!N:S,6,FALSE),V201)</f>
        <v>436373</v>
      </c>
      <c r="W202" s="30">
        <f>_xlfn.IFNA(VLOOKUP(K202,'Housing Summary'!F:J,5,FALSE),W201)</f>
        <v>25963</v>
      </c>
      <c r="X202" s="30">
        <f>_xlfn.IFNA(VLOOKUP(K202,'Housing Summary'!F:G,2,FALSE),X201)</f>
        <v>232450</v>
      </c>
      <c r="Y202">
        <f t="shared" si="23"/>
        <v>8.5040808000526358</v>
      </c>
      <c r="Z202">
        <f t="shared" si="24"/>
        <v>237.5802383701909</v>
      </c>
    </row>
    <row r="203" spans="1:26">
      <c r="A203" s="9">
        <v>44313</v>
      </c>
      <c r="B203" s="9">
        <f t="shared" si="19"/>
        <v>44316</v>
      </c>
      <c r="C203" s="10">
        <v>44287</v>
      </c>
      <c r="D203" s="11" t="s">
        <v>6</v>
      </c>
      <c r="E203" s="11">
        <v>17</v>
      </c>
      <c r="F203" s="11">
        <f t="shared" si="21"/>
        <v>14</v>
      </c>
      <c r="G203" s="30">
        <v>81310</v>
      </c>
      <c r="H203" s="30">
        <v>1329443</v>
      </c>
      <c r="I203" s="30">
        <v>595</v>
      </c>
      <c r="J203" s="30">
        <v>24174</v>
      </c>
      <c r="K203" s="11" t="str">
        <f t="shared" si="22"/>
        <v>Illinois-44316</v>
      </c>
      <c r="L203" s="30">
        <f>_xlfn.IFNA(VLOOKUP(K203,'labor statisitcs'!N:Q,4,FALSE),L202)</f>
        <v>9924647</v>
      </c>
      <c r="M203" s="30">
        <f>VLOOKUP(D203,'State Area'!A:B,2,FALSE)</f>
        <v>57914</v>
      </c>
      <c r="N203" s="39">
        <f t="shared" si="20"/>
        <v>171.36870186828747</v>
      </c>
      <c r="O203" s="11">
        <f>_xlfn.IFNA(VLOOKUP(K203,State_Vac_Alo_Admin!B:E,3,FALSE),0)</f>
        <v>2175080</v>
      </c>
      <c r="P203" s="35">
        <f>_xlfn.IFNA(VLOOKUP(K203,State_Vac_Alo_Admin!B:F,5,FALSE),0)</f>
        <v>2560657.2999999998</v>
      </c>
      <c r="Q203" s="30">
        <f>VLOOKUP(D203,'2020_VoteCount'!A:K,11,FALSE)</f>
        <v>2446891</v>
      </c>
      <c r="R203" s="30">
        <f>VLOOKUP(D203,'2020_VoteCount'!A:L,12,FALSE)</f>
        <v>3471915</v>
      </c>
      <c r="S203" s="11">
        <f>_xlfn.IFNA(VLOOKUP(K203,'labor statisitcs'!N:P,2,FALSE),S202)</f>
        <v>57.4</v>
      </c>
      <c r="T203" s="11">
        <f>_xlfn.IFNA(VLOOKUP(K203,'labor statisitcs'!N:P,3,FALSE),T202)</f>
        <v>7.1</v>
      </c>
      <c r="U203" s="30">
        <f>_xlfn.IFNA(VLOOKUP(K203,'labor statisitcs'!N:S,5,FALSE),U202)</f>
        <v>5693253</v>
      </c>
      <c r="V203" s="30">
        <f>_xlfn.IFNA(VLOOKUP(K203,'labor statisitcs'!N:S,6,FALSE),V202)</f>
        <v>436373</v>
      </c>
      <c r="W203" s="30">
        <f>_xlfn.IFNA(VLOOKUP(K203,'Housing Summary'!F:J,5,FALSE),W202)</f>
        <v>25963</v>
      </c>
      <c r="X203" s="30">
        <f>_xlfn.IFNA(VLOOKUP(K203,'Housing Summary'!F:G,2,FALSE),X202)</f>
        <v>232450</v>
      </c>
      <c r="Y203">
        <f t="shared" si="23"/>
        <v>5.9951754455347377</v>
      </c>
      <c r="Z203">
        <f t="shared" si="24"/>
        <v>243.57541381572565</v>
      </c>
    </row>
    <row r="204" spans="1:26" hidden="1">
      <c r="A204" s="9">
        <v>43921</v>
      </c>
      <c r="B204" s="9">
        <f t="shared" si="19"/>
        <v>43921</v>
      </c>
      <c r="C204" s="10">
        <v>43891</v>
      </c>
      <c r="D204" s="11" t="s">
        <v>27</v>
      </c>
      <c r="E204" s="11">
        <v>18</v>
      </c>
      <c r="F204" s="11">
        <f t="shared" si="21"/>
        <v>0</v>
      </c>
      <c r="G204" s="30">
        <v>2177</v>
      </c>
      <c r="H204" s="30">
        <v>2177</v>
      </c>
      <c r="I204" s="30">
        <v>61</v>
      </c>
      <c r="J204" s="30">
        <v>61</v>
      </c>
      <c r="K204" s="11" t="str">
        <f t="shared" si="22"/>
        <v>Indiana-43921</v>
      </c>
      <c r="L204" s="30">
        <f>_xlfn.IFNA(VLOOKUP(K204,'labor statisitcs'!N:Q,4,FALSE),L203)</f>
        <v>5265950</v>
      </c>
      <c r="M204" s="30">
        <f>VLOOKUP(D204,'State Area'!A:B,2,FALSE)</f>
        <v>36420</v>
      </c>
      <c r="N204" s="39">
        <f t="shared" si="20"/>
        <v>144.58951125755078</v>
      </c>
      <c r="O204" s="11">
        <f>_xlfn.IFNA(VLOOKUP(K204,State_Vac_Alo_Admin!B:E,3,FALSE),0)</f>
        <v>0</v>
      </c>
      <c r="P204" s="35">
        <f>_xlfn.IFNA(VLOOKUP(K204,State_Vac_Alo_Admin!B:F,5,FALSE),0)</f>
        <v>0</v>
      </c>
      <c r="Q204" s="30">
        <f>VLOOKUP(D204,'2020_VoteCount'!A:K,11,FALSE)</f>
        <v>1729852</v>
      </c>
      <c r="R204" s="30">
        <f>VLOOKUP(D204,'2020_VoteCount'!A:L,12,FALSE)</f>
        <v>1242495</v>
      </c>
      <c r="S204" s="11">
        <f>_xlfn.IFNA(VLOOKUP(K204,'labor statisitcs'!N:P,2,FALSE),S203)</f>
        <v>61.4</v>
      </c>
      <c r="T204" s="11">
        <f>_xlfn.IFNA(VLOOKUP(K204,'labor statisitcs'!N:P,3,FALSE),T203)</f>
        <v>3.3</v>
      </c>
      <c r="U204" s="30">
        <f>_xlfn.IFNA(VLOOKUP(K204,'labor statisitcs'!N:S,5,FALSE),U203)</f>
        <v>3235038</v>
      </c>
      <c r="V204" s="30">
        <f>_xlfn.IFNA(VLOOKUP(K204,'labor statisitcs'!N:S,6,FALSE),V203)</f>
        <v>111373</v>
      </c>
      <c r="W204" s="30">
        <f>_xlfn.IFNA(VLOOKUP(K204,'Housing Summary'!F:J,5,FALSE),W203)</f>
        <v>13619</v>
      </c>
      <c r="X204" s="30">
        <f>_xlfn.IFNA(VLOOKUP(K204,'Housing Summary'!F:G,2,FALSE),X203)</f>
        <v>209500</v>
      </c>
      <c r="Y204">
        <f t="shared" si="23"/>
        <v>1.1583854765047144</v>
      </c>
      <c r="Z204">
        <f t="shared" si="24"/>
        <v>1.1583854765047144</v>
      </c>
    </row>
    <row r="205" spans="1:26" hidden="1">
      <c r="A205" s="9">
        <v>43951</v>
      </c>
      <c r="B205" s="9">
        <f t="shared" si="19"/>
        <v>43951</v>
      </c>
      <c r="C205" s="10">
        <v>43922</v>
      </c>
      <c r="D205" s="11" t="s">
        <v>27</v>
      </c>
      <c r="E205" s="11">
        <v>18</v>
      </c>
      <c r="F205" s="11">
        <f t="shared" si="21"/>
        <v>1</v>
      </c>
      <c r="G205" s="30">
        <v>15922</v>
      </c>
      <c r="H205" s="30">
        <v>18099</v>
      </c>
      <c r="I205" s="30">
        <v>1053</v>
      </c>
      <c r="J205" s="30">
        <v>1114</v>
      </c>
      <c r="K205" s="11" t="str">
        <f t="shared" si="22"/>
        <v>Indiana-43951</v>
      </c>
      <c r="L205" s="30">
        <f>_xlfn.IFNA(VLOOKUP(K205,'labor statisitcs'!N:Q,4,FALSE),L204)</f>
        <v>5268170</v>
      </c>
      <c r="M205" s="30">
        <f>VLOOKUP(D205,'State Area'!A:B,2,FALSE)</f>
        <v>36420</v>
      </c>
      <c r="N205" s="39">
        <f t="shared" si="20"/>
        <v>144.65046677649644</v>
      </c>
      <c r="O205" s="11">
        <f>_xlfn.IFNA(VLOOKUP(K205,State_Vac_Alo_Admin!B:E,3,FALSE),0)</f>
        <v>0</v>
      </c>
      <c r="P205" s="35">
        <f>_xlfn.IFNA(VLOOKUP(K205,State_Vac_Alo_Admin!B:F,5,FALSE),0)</f>
        <v>0</v>
      </c>
      <c r="Q205" s="30">
        <f>VLOOKUP(D205,'2020_VoteCount'!A:K,11,FALSE)</f>
        <v>1729852</v>
      </c>
      <c r="R205" s="30">
        <f>VLOOKUP(D205,'2020_VoteCount'!A:L,12,FALSE)</f>
        <v>1242495</v>
      </c>
      <c r="S205" s="11">
        <f>_xlfn.IFNA(VLOOKUP(K205,'labor statisitcs'!N:P,2,FALSE),S204)</f>
        <v>50.9</v>
      </c>
      <c r="T205" s="11">
        <f>_xlfn.IFNA(VLOOKUP(K205,'labor statisitcs'!N:P,3,FALSE),T204)</f>
        <v>16.899999999999999</v>
      </c>
      <c r="U205" s="30">
        <f>_xlfn.IFNA(VLOOKUP(K205,'labor statisitcs'!N:S,5,FALSE),U204)</f>
        <v>2680097</v>
      </c>
      <c r="V205" s="30">
        <f>_xlfn.IFNA(VLOOKUP(K205,'labor statisitcs'!N:S,6,FALSE),V204)</f>
        <v>544935</v>
      </c>
      <c r="W205" s="30">
        <f>_xlfn.IFNA(VLOOKUP(K205,'Housing Summary'!F:J,5,FALSE),W204)</f>
        <v>13776</v>
      </c>
      <c r="X205" s="30">
        <f>_xlfn.IFNA(VLOOKUP(K205,'Housing Summary'!F:G,2,FALSE),X204)</f>
        <v>214950</v>
      </c>
      <c r="Y205">
        <f t="shared" si="23"/>
        <v>19.987965460491971</v>
      </c>
      <c r="Z205">
        <f t="shared" si="24"/>
        <v>21.145862794860456</v>
      </c>
    </row>
    <row r="206" spans="1:26" hidden="1">
      <c r="A206" s="9">
        <v>43982</v>
      </c>
      <c r="B206" s="9">
        <f t="shared" si="19"/>
        <v>43982</v>
      </c>
      <c r="C206" s="10">
        <v>43952</v>
      </c>
      <c r="D206" s="11" t="s">
        <v>27</v>
      </c>
      <c r="E206" s="11">
        <v>18</v>
      </c>
      <c r="F206" s="11">
        <f t="shared" si="21"/>
        <v>2</v>
      </c>
      <c r="G206" s="30">
        <v>17330</v>
      </c>
      <c r="H206" s="30">
        <v>35429</v>
      </c>
      <c r="I206" s="30">
        <v>1020</v>
      </c>
      <c r="J206" s="30">
        <v>2134</v>
      </c>
      <c r="K206" s="11" t="str">
        <f t="shared" si="22"/>
        <v>Indiana-43982</v>
      </c>
      <c r="L206" s="30">
        <f>_xlfn.IFNA(VLOOKUP(K206,'labor statisitcs'!N:Q,4,FALSE),L205)</f>
        <v>5269325</v>
      </c>
      <c r="M206" s="30">
        <f>VLOOKUP(D206,'State Area'!A:B,2,FALSE)</f>
        <v>36420</v>
      </c>
      <c r="N206" s="39">
        <f t="shared" si="20"/>
        <v>144.68218012081275</v>
      </c>
      <c r="O206" s="11">
        <f>_xlfn.IFNA(VLOOKUP(K206,State_Vac_Alo_Admin!B:E,3,FALSE),0)</f>
        <v>0</v>
      </c>
      <c r="P206" s="35">
        <f>_xlfn.IFNA(VLOOKUP(K206,State_Vac_Alo_Admin!B:F,5,FALSE),0)</f>
        <v>0</v>
      </c>
      <c r="Q206" s="30">
        <f>VLOOKUP(D206,'2020_VoteCount'!A:K,11,FALSE)</f>
        <v>1729852</v>
      </c>
      <c r="R206" s="30">
        <f>VLOOKUP(D206,'2020_VoteCount'!A:L,12,FALSE)</f>
        <v>1242495</v>
      </c>
      <c r="S206" s="11">
        <f>_xlfn.IFNA(VLOOKUP(K206,'labor statisitcs'!N:P,2,FALSE),S205)</f>
        <v>54.5</v>
      </c>
      <c r="T206" s="11">
        <f>_xlfn.IFNA(VLOOKUP(K206,'labor statisitcs'!N:P,3,FALSE),T205)</f>
        <v>12</v>
      </c>
      <c r="U206" s="30">
        <f>_xlfn.IFNA(VLOOKUP(K206,'labor statisitcs'!N:S,5,FALSE),U205)</f>
        <v>2874299</v>
      </c>
      <c r="V206" s="30">
        <f>_xlfn.IFNA(VLOOKUP(K206,'labor statisitcs'!N:S,6,FALSE),V205)</f>
        <v>390448</v>
      </c>
      <c r="W206" s="30">
        <f>_xlfn.IFNA(VLOOKUP(K206,'Housing Summary'!F:J,5,FALSE),W205)</f>
        <v>12642</v>
      </c>
      <c r="X206" s="30">
        <f>_xlfn.IFNA(VLOOKUP(K206,'Housing Summary'!F:G,2,FALSE),X205)</f>
        <v>229900</v>
      </c>
      <c r="Y206">
        <f t="shared" si="23"/>
        <v>19.357318062560196</v>
      </c>
      <c r="Z206">
        <f t="shared" si="24"/>
        <v>40.498545828924954</v>
      </c>
    </row>
    <row r="207" spans="1:26" hidden="1">
      <c r="A207" s="9">
        <v>44012</v>
      </c>
      <c r="B207" s="9">
        <f t="shared" ref="B207:B270" si="25">EOMONTH(A207,0)</f>
        <v>44012</v>
      </c>
      <c r="C207" s="10">
        <v>43983</v>
      </c>
      <c r="D207" s="11" t="s">
        <v>27</v>
      </c>
      <c r="E207" s="11">
        <v>18</v>
      </c>
      <c r="F207" s="11">
        <f t="shared" si="21"/>
        <v>3</v>
      </c>
      <c r="G207" s="30">
        <v>11311</v>
      </c>
      <c r="H207" s="30">
        <v>46740</v>
      </c>
      <c r="I207" s="30">
        <v>506</v>
      </c>
      <c r="J207" s="30">
        <v>2640</v>
      </c>
      <c r="K207" s="11" t="str">
        <f t="shared" si="22"/>
        <v>Indiana-44012</v>
      </c>
      <c r="L207" s="30">
        <f>_xlfn.IFNA(VLOOKUP(K207,'labor statisitcs'!N:Q,4,FALSE),L206)</f>
        <v>5270927</v>
      </c>
      <c r="M207" s="30">
        <f>VLOOKUP(D207,'State Area'!A:B,2,FALSE)</f>
        <v>36420</v>
      </c>
      <c r="N207" s="39">
        <f t="shared" ref="N207:N270" si="26">L207/M207</f>
        <v>144.72616694124108</v>
      </c>
      <c r="O207" s="11">
        <f>_xlfn.IFNA(VLOOKUP(K207,State_Vac_Alo_Admin!B:E,3,FALSE),0)</f>
        <v>0</v>
      </c>
      <c r="P207" s="35">
        <f>_xlfn.IFNA(VLOOKUP(K207,State_Vac_Alo_Admin!B:F,5,FALSE),0)</f>
        <v>0</v>
      </c>
      <c r="Q207" s="30">
        <f>VLOOKUP(D207,'2020_VoteCount'!A:K,11,FALSE)</f>
        <v>1729852</v>
      </c>
      <c r="R207" s="30">
        <f>VLOOKUP(D207,'2020_VoteCount'!A:L,12,FALSE)</f>
        <v>1242495</v>
      </c>
      <c r="S207" s="11">
        <f>_xlfn.IFNA(VLOOKUP(K207,'labor statisitcs'!N:P,2,FALSE),S206)</f>
        <v>56</v>
      </c>
      <c r="T207" s="11">
        <f>_xlfn.IFNA(VLOOKUP(K207,'labor statisitcs'!N:P,3,FALSE),T206)</f>
        <v>10.1</v>
      </c>
      <c r="U207" s="30">
        <f>_xlfn.IFNA(VLOOKUP(K207,'labor statisitcs'!N:S,5,FALSE),U206)</f>
        <v>2950944</v>
      </c>
      <c r="V207" s="30">
        <f>_xlfn.IFNA(VLOOKUP(K207,'labor statisitcs'!N:S,6,FALSE),V206)</f>
        <v>333296</v>
      </c>
      <c r="W207" s="30">
        <f>_xlfn.IFNA(VLOOKUP(K207,'Housing Summary'!F:J,5,FALSE),W206)</f>
        <v>11341</v>
      </c>
      <c r="X207" s="30">
        <f>_xlfn.IFNA(VLOOKUP(K207,'Housing Summary'!F:G,2,FALSE),X206)</f>
        <v>234950</v>
      </c>
      <c r="Y207">
        <f t="shared" si="23"/>
        <v>9.5998294038221346</v>
      </c>
      <c r="Z207">
        <f t="shared" si="24"/>
        <v>50.08606645472419</v>
      </c>
    </row>
    <row r="208" spans="1:26" hidden="1">
      <c r="A208" s="9">
        <v>44043</v>
      </c>
      <c r="B208" s="9">
        <f t="shared" si="25"/>
        <v>44043</v>
      </c>
      <c r="C208" s="10">
        <v>44013</v>
      </c>
      <c r="D208" s="11" t="s">
        <v>27</v>
      </c>
      <c r="E208" s="11">
        <v>18</v>
      </c>
      <c r="F208" s="11">
        <f t="shared" si="21"/>
        <v>4</v>
      </c>
      <c r="G208" s="30">
        <v>21060</v>
      </c>
      <c r="H208" s="30">
        <v>67800</v>
      </c>
      <c r="I208" s="30">
        <v>325</v>
      </c>
      <c r="J208" s="30">
        <v>2965</v>
      </c>
      <c r="K208" s="11" t="str">
        <f t="shared" si="22"/>
        <v>Indiana-44043</v>
      </c>
      <c r="L208" s="30">
        <f>_xlfn.IFNA(VLOOKUP(K208,'labor statisitcs'!N:Q,4,FALSE),L207)</f>
        <v>5272639</v>
      </c>
      <c r="M208" s="30">
        <f>VLOOKUP(D208,'State Area'!A:B,2,FALSE)</f>
        <v>36420</v>
      </c>
      <c r="N208" s="39">
        <f t="shared" si="26"/>
        <v>144.77317408017572</v>
      </c>
      <c r="O208" s="11">
        <f>_xlfn.IFNA(VLOOKUP(K208,State_Vac_Alo_Admin!B:E,3,FALSE),0)</f>
        <v>0</v>
      </c>
      <c r="P208" s="35">
        <f>_xlfn.IFNA(VLOOKUP(K208,State_Vac_Alo_Admin!B:F,5,FALSE),0)</f>
        <v>0</v>
      </c>
      <c r="Q208" s="30">
        <f>VLOOKUP(D208,'2020_VoteCount'!A:K,11,FALSE)</f>
        <v>1729852</v>
      </c>
      <c r="R208" s="30">
        <f>VLOOKUP(D208,'2020_VoteCount'!A:L,12,FALSE)</f>
        <v>1242495</v>
      </c>
      <c r="S208" s="11">
        <f>_xlfn.IFNA(VLOOKUP(K208,'labor statisitcs'!N:P,2,FALSE),S207)</f>
        <v>57.3</v>
      </c>
      <c r="T208" s="11">
        <f>_xlfn.IFNA(VLOOKUP(K208,'labor statisitcs'!N:P,3,FALSE),T207)</f>
        <v>8.6</v>
      </c>
      <c r="U208" s="30">
        <f>_xlfn.IFNA(VLOOKUP(K208,'labor statisitcs'!N:S,5,FALSE),U207)</f>
        <v>3019818</v>
      </c>
      <c r="V208" s="30">
        <f>_xlfn.IFNA(VLOOKUP(K208,'labor statisitcs'!N:S,6,FALSE),V207)</f>
        <v>284548</v>
      </c>
      <c r="W208" s="30">
        <f>_xlfn.IFNA(VLOOKUP(K208,'Housing Summary'!F:J,5,FALSE),W207)</f>
        <v>10753</v>
      </c>
      <c r="X208" s="30">
        <f>_xlfn.IFNA(VLOOKUP(K208,'Housing Summary'!F:G,2,FALSE),X207)</f>
        <v>237763</v>
      </c>
      <c r="Y208">
        <f t="shared" si="23"/>
        <v>6.1638962955741903</v>
      </c>
      <c r="Z208">
        <f t="shared" si="24"/>
        <v>56.233700050392223</v>
      </c>
    </row>
    <row r="209" spans="1:26" hidden="1">
      <c r="A209" s="9">
        <v>44074</v>
      </c>
      <c r="B209" s="9">
        <f t="shared" si="25"/>
        <v>44074</v>
      </c>
      <c r="C209" s="10">
        <v>44044</v>
      </c>
      <c r="D209" s="11" t="s">
        <v>27</v>
      </c>
      <c r="E209" s="11">
        <v>18</v>
      </c>
      <c r="F209" s="11">
        <f t="shared" si="21"/>
        <v>5</v>
      </c>
      <c r="G209" s="30">
        <v>28477</v>
      </c>
      <c r="H209" s="30">
        <v>96277</v>
      </c>
      <c r="I209" s="30">
        <v>331</v>
      </c>
      <c r="J209" s="30">
        <v>3296</v>
      </c>
      <c r="K209" s="11" t="str">
        <f t="shared" si="22"/>
        <v>Indiana-44074</v>
      </c>
      <c r="L209" s="30">
        <f>_xlfn.IFNA(VLOOKUP(K209,'labor statisitcs'!N:Q,4,FALSE),L208)</f>
        <v>5275194</v>
      </c>
      <c r="M209" s="30">
        <f>VLOOKUP(D209,'State Area'!A:B,2,FALSE)</f>
        <v>36420</v>
      </c>
      <c r="N209" s="39">
        <f t="shared" si="26"/>
        <v>144.84332784184514</v>
      </c>
      <c r="O209" s="11">
        <f>_xlfn.IFNA(VLOOKUP(K209,State_Vac_Alo_Admin!B:E,3,FALSE),0)</f>
        <v>0</v>
      </c>
      <c r="P209" s="35">
        <f>_xlfn.IFNA(VLOOKUP(K209,State_Vac_Alo_Admin!B:F,5,FALSE),0)</f>
        <v>0</v>
      </c>
      <c r="Q209" s="30">
        <f>VLOOKUP(D209,'2020_VoteCount'!A:K,11,FALSE)</f>
        <v>1729852</v>
      </c>
      <c r="R209" s="30">
        <f>VLOOKUP(D209,'2020_VoteCount'!A:L,12,FALSE)</f>
        <v>1242495</v>
      </c>
      <c r="S209" s="11">
        <f>_xlfn.IFNA(VLOOKUP(K209,'labor statisitcs'!N:P,2,FALSE),S208)</f>
        <v>58.3</v>
      </c>
      <c r="T209" s="11">
        <f>_xlfn.IFNA(VLOOKUP(K209,'labor statisitcs'!N:P,3,FALSE),T208)</f>
        <v>7.3</v>
      </c>
      <c r="U209" s="30">
        <f>_xlfn.IFNA(VLOOKUP(K209,'labor statisitcs'!N:S,5,FALSE),U208)</f>
        <v>3077335</v>
      </c>
      <c r="V209" s="30">
        <f>_xlfn.IFNA(VLOOKUP(K209,'labor statisitcs'!N:S,6,FALSE),V208)</f>
        <v>243522</v>
      </c>
      <c r="W209" s="30">
        <f>_xlfn.IFNA(VLOOKUP(K209,'Housing Summary'!F:J,5,FALSE),W208)</f>
        <v>10203</v>
      </c>
      <c r="X209" s="30">
        <f>_xlfn.IFNA(VLOOKUP(K209,'Housing Summary'!F:G,2,FALSE),X208)</f>
        <v>234900</v>
      </c>
      <c r="Y209">
        <f t="shared" si="23"/>
        <v>6.2746507521808672</v>
      </c>
      <c r="Z209">
        <f t="shared" si="24"/>
        <v>62.481114438634869</v>
      </c>
    </row>
    <row r="210" spans="1:26" hidden="1">
      <c r="A210" s="9">
        <v>44104</v>
      </c>
      <c r="B210" s="9">
        <f t="shared" si="25"/>
        <v>44104</v>
      </c>
      <c r="C210" s="10">
        <v>44075</v>
      </c>
      <c r="D210" s="11" t="s">
        <v>27</v>
      </c>
      <c r="E210" s="11">
        <v>18</v>
      </c>
      <c r="F210" s="11">
        <f t="shared" si="21"/>
        <v>6</v>
      </c>
      <c r="G210" s="30">
        <v>26018</v>
      </c>
      <c r="H210" s="30">
        <v>122295</v>
      </c>
      <c r="I210" s="30">
        <v>336</v>
      </c>
      <c r="J210" s="30">
        <v>3632</v>
      </c>
      <c r="K210" s="11" t="str">
        <f t="shared" si="22"/>
        <v>Indiana-44104</v>
      </c>
      <c r="L210" s="30">
        <f>_xlfn.IFNA(VLOOKUP(K210,'labor statisitcs'!N:Q,4,FALSE),L209)</f>
        <v>5277977</v>
      </c>
      <c r="M210" s="30">
        <f>VLOOKUP(D210,'State Area'!A:B,2,FALSE)</f>
        <v>36420</v>
      </c>
      <c r="N210" s="39">
        <f t="shared" si="26"/>
        <v>144.9197419000549</v>
      </c>
      <c r="O210" s="11">
        <f>_xlfn.IFNA(VLOOKUP(K210,State_Vac_Alo_Admin!B:E,3,FALSE),0)</f>
        <v>0</v>
      </c>
      <c r="P210" s="35">
        <f>_xlfn.IFNA(VLOOKUP(K210,State_Vac_Alo_Admin!B:F,5,FALSE),0)</f>
        <v>0</v>
      </c>
      <c r="Q210" s="30">
        <f>VLOOKUP(D210,'2020_VoteCount'!A:K,11,FALSE)</f>
        <v>1729852</v>
      </c>
      <c r="R210" s="30">
        <f>VLOOKUP(D210,'2020_VoteCount'!A:L,12,FALSE)</f>
        <v>1242495</v>
      </c>
      <c r="S210" s="11">
        <f>_xlfn.IFNA(VLOOKUP(K210,'labor statisitcs'!N:P,2,FALSE),S209)</f>
        <v>59.1</v>
      </c>
      <c r="T210" s="11">
        <f>_xlfn.IFNA(VLOOKUP(K210,'labor statisitcs'!N:P,3,FALSE),T209)</f>
        <v>6.3</v>
      </c>
      <c r="U210" s="30">
        <f>_xlfn.IFNA(VLOOKUP(K210,'labor statisitcs'!N:S,5,FALSE),U209)</f>
        <v>3121310</v>
      </c>
      <c r="V210" s="30">
        <f>_xlfn.IFNA(VLOOKUP(K210,'labor statisitcs'!N:S,6,FALSE),V209)</f>
        <v>210506</v>
      </c>
      <c r="W210" s="30">
        <f>_xlfn.IFNA(VLOOKUP(K210,'Housing Summary'!F:J,5,FALSE),W209)</f>
        <v>10244</v>
      </c>
      <c r="X210" s="30">
        <f>_xlfn.IFNA(VLOOKUP(K210,'Housing Summary'!F:G,2,FALSE),X209)</f>
        <v>227450</v>
      </c>
      <c r="Y210">
        <f t="shared" si="23"/>
        <v>6.366075486876885</v>
      </c>
      <c r="Z210">
        <f t="shared" si="24"/>
        <v>68.814244548621559</v>
      </c>
    </row>
    <row r="211" spans="1:26" hidden="1">
      <c r="A211" s="9">
        <v>44135</v>
      </c>
      <c r="B211" s="9">
        <f t="shared" si="25"/>
        <v>44135</v>
      </c>
      <c r="C211" s="10">
        <v>44105</v>
      </c>
      <c r="D211" s="11" t="s">
        <v>27</v>
      </c>
      <c r="E211" s="11">
        <v>18</v>
      </c>
      <c r="F211" s="11">
        <f t="shared" si="21"/>
        <v>7</v>
      </c>
      <c r="G211" s="30">
        <v>59542</v>
      </c>
      <c r="H211" s="30">
        <v>181837</v>
      </c>
      <c r="I211" s="30">
        <v>700</v>
      </c>
      <c r="J211" s="30">
        <v>4332</v>
      </c>
      <c r="K211" s="11" t="str">
        <f t="shared" si="22"/>
        <v>Indiana-44135</v>
      </c>
      <c r="L211" s="30">
        <f>_xlfn.IFNA(VLOOKUP(K211,'labor statisitcs'!N:Q,4,FALSE),L210)</f>
        <v>5280606</v>
      </c>
      <c r="M211" s="30">
        <f>VLOOKUP(D211,'State Area'!A:B,2,FALSE)</f>
        <v>36420</v>
      </c>
      <c r="N211" s="39">
        <f t="shared" si="26"/>
        <v>144.99192751235586</v>
      </c>
      <c r="O211" s="11">
        <f>_xlfn.IFNA(VLOOKUP(K211,State_Vac_Alo_Admin!B:E,3,FALSE),0)</f>
        <v>0</v>
      </c>
      <c r="P211" s="35">
        <f>_xlfn.IFNA(VLOOKUP(K211,State_Vac_Alo_Admin!B:F,5,FALSE),0)</f>
        <v>0</v>
      </c>
      <c r="Q211" s="30">
        <f>VLOOKUP(D211,'2020_VoteCount'!A:K,11,FALSE)</f>
        <v>1729852</v>
      </c>
      <c r="R211" s="30">
        <f>VLOOKUP(D211,'2020_VoteCount'!A:L,12,FALSE)</f>
        <v>1242495</v>
      </c>
      <c r="S211" s="11">
        <f>_xlfn.IFNA(VLOOKUP(K211,'labor statisitcs'!N:P,2,FALSE),S210)</f>
        <v>59.7</v>
      </c>
      <c r="T211" s="11">
        <f>_xlfn.IFNA(VLOOKUP(K211,'labor statisitcs'!N:P,3,FALSE),T210)</f>
        <v>5.6</v>
      </c>
      <c r="U211" s="30">
        <f>_xlfn.IFNA(VLOOKUP(K211,'labor statisitcs'!N:S,5,FALSE),U210)</f>
        <v>3152745</v>
      </c>
      <c r="V211" s="30">
        <f>_xlfn.IFNA(VLOOKUP(K211,'labor statisitcs'!N:S,6,FALSE),V210)</f>
        <v>185261</v>
      </c>
      <c r="W211" s="30">
        <f>_xlfn.IFNA(VLOOKUP(K211,'Housing Summary'!F:J,5,FALSE),W210)</f>
        <v>10490</v>
      </c>
      <c r="X211" s="30">
        <f>_xlfn.IFNA(VLOOKUP(K211,'Housing Summary'!F:G,2,FALSE),X210)</f>
        <v>219900</v>
      </c>
      <c r="Y211">
        <f t="shared" si="23"/>
        <v>13.256054324068108</v>
      </c>
      <c r="Z211">
        <f t="shared" si="24"/>
        <v>82.036039045518649</v>
      </c>
    </row>
    <row r="212" spans="1:26" hidden="1">
      <c r="A212" s="9">
        <v>44165</v>
      </c>
      <c r="B212" s="9">
        <f t="shared" si="25"/>
        <v>44165</v>
      </c>
      <c r="C212" s="10">
        <v>44136</v>
      </c>
      <c r="D212" s="11" t="s">
        <v>27</v>
      </c>
      <c r="E212" s="11">
        <v>18</v>
      </c>
      <c r="F212" s="11">
        <f t="shared" si="21"/>
        <v>8</v>
      </c>
      <c r="G212" s="30">
        <v>159857</v>
      </c>
      <c r="H212" s="30">
        <v>341694</v>
      </c>
      <c r="I212" s="30">
        <v>1391</v>
      </c>
      <c r="J212" s="30">
        <v>5723</v>
      </c>
      <c r="K212" s="11" t="str">
        <f t="shared" si="22"/>
        <v>Indiana-44165</v>
      </c>
      <c r="L212" s="30">
        <f>_xlfn.IFNA(VLOOKUP(K212,'labor statisitcs'!N:Q,4,FALSE),L211)</f>
        <v>5282747</v>
      </c>
      <c r="M212" s="30">
        <f>VLOOKUP(D212,'State Area'!A:B,2,FALSE)</f>
        <v>36420</v>
      </c>
      <c r="N212" s="39">
        <f t="shared" si="26"/>
        <v>145.05071389346512</v>
      </c>
      <c r="O212" s="11">
        <f>_xlfn.IFNA(VLOOKUP(K212,State_Vac_Alo_Admin!B:E,3,FALSE),0)</f>
        <v>0</v>
      </c>
      <c r="P212" s="35">
        <f>_xlfn.IFNA(VLOOKUP(K212,State_Vac_Alo_Admin!B:F,5,FALSE),0)</f>
        <v>0</v>
      </c>
      <c r="Q212" s="30">
        <f>VLOOKUP(D212,'2020_VoteCount'!A:K,11,FALSE)</f>
        <v>1729852</v>
      </c>
      <c r="R212" s="30">
        <f>VLOOKUP(D212,'2020_VoteCount'!A:L,12,FALSE)</f>
        <v>1242495</v>
      </c>
      <c r="S212" s="11">
        <f>_xlfn.IFNA(VLOOKUP(K212,'labor statisitcs'!N:P,2,FALSE),S211)</f>
        <v>60.1</v>
      </c>
      <c r="T212" s="11">
        <f>_xlfn.IFNA(VLOOKUP(K212,'labor statisitcs'!N:P,3,FALSE),T211)</f>
        <v>5</v>
      </c>
      <c r="U212" s="30">
        <f>_xlfn.IFNA(VLOOKUP(K212,'labor statisitcs'!N:S,5,FALSE),U211)</f>
        <v>3173510</v>
      </c>
      <c r="V212" s="30">
        <f>_xlfn.IFNA(VLOOKUP(K212,'labor statisitcs'!N:S,6,FALSE),V211)</f>
        <v>167473</v>
      </c>
      <c r="W212" s="30">
        <f>_xlfn.IFNA(VLOOKUP(K212,'Housing Summary'!F:J,5,FALSE),W211)</f>
        <v>10212</v>
      </c>
      <c r="X212" s="30">
        <f>_xlfn.IFNA(VLOOKUP(K212,'Housing Summary'!F:G,2,FALSE),X211)</f>
        <v>209950</v>
      </c>
      <c r="Y212">
        <f t="shared" si="23"/>
        <v>26.330997869101054</v>
      </c>
      <c r="Z212">
        <f t="shared" si="24"/>
        <v>108.33378921988881</v>
      </c>
    </row>
    <row r="213" spans="1:26" hidden="1">
      <c r="A213" s="9">
        <v>44196</v>
      </c>
      <c r="B213" s="9">
        <f t="shared" si="25"/>
        <v>44196</v>
      </c>
      <c r="C213" s="10">
        <v>44166</v>
      </c>
      <c r="D213" s="11" t="s">
        <v>27</v>
      </c>
      <c r="E213" s="11">
        <v>18</v>
      </c>
      <c r="F213" s="11">
        <f t="shared" si="21"/>
        <v>9</v>
      </c>
      <c r="G213" s="30">
        <v>172761</v>
      </c>
      <c r="H213" s="30">
        <v>514455</v>
      </c>
      <c r="I213" s="30">
        <v>2540</v>
      </c>
      <c r="J213" s="30">
        <v>8263</v>
      </c>
      <c r="K213" s="11" t="str">
        <f t="shared" si="22"/>
        <v>Indiana-44196</v>
      </c>
      <c r="L213" s="30">
        <f>_xlfn.IFNA(VLOOKUP(K213,'labor statisitcs'!N:Q,4,FALSE),L212)</f>
        <v>5284652</v>
      </c>
      <c r="M213" s="30">
        <f>VLOOKUP(D213,'State Area'!A:B,2,FALSE)</f>
        <v>36420</v>
      </c>
      <c r="N213" s="39">
        <f t="shared" si="26"/>
        <v>145.10302031850631</v>
      </c>
      <c r="O213" s="11">
        <f>_xlfn.IFNA(VLOOKUP(K213,State_Vac_Alo_Admin!B:E,3,FALSE),0)</f>
        <v>597500</v>
      </c>
      <c r="P213" s="35">
        <f>_xlfn.IFNA(VLOOKUP(K213,State_Vac_Alo_Admin!B:F,5,FALSE),0)</f>
        <v>0</v>
      </c>
      <c r="Q213" s="30">
        <f>VLOOKUP(D213,'2020_VoteCount'!A:K,11,FALSE)</f>
        <v>1729852</v>
      </c>
      <c r="R213" s="30">
        <f>VLOOKUP(D213,'2020_VoteCount'!A:L,12,FALSE)</f>
        <v>1242495</v>
      </c>
      <c r="S213" s="11">
        <f>_xlfn.IFNA(VLOOKUP(K213,'labor statisitcs'!N:P,2,FALSE),S212)</f>
        <v>60.4</v>
      </c>
      <c r="T213" s="11">
        <f>_xlfn.IFNA(VLOOKUP(K213,'labor statisitcs'!N:P,3,FALSE),T212)</f>
        <v>4.5999999999999996</v>
      </c>
      <c r="U213" s="30">
        <f>_xlfn.IFNA(VLOOKUP(K213,'labor statisitcs'!N:S,5,FALSE),U212)</f>
        <v>3190041</v>
      </c>
      <c r="V213" s="30">
        <f>_xlfn.IFNA(VLOOKUP(K213,'labor statisitcs'!N:S,6,FALSE),V212)</f>
        <v>153888</v>
      </c>
      <c r="W213" s="30">
        <f>_xlfn.IFNA(VLOOKUP(K213,'Housing Summary'!F:J,5,FALSE),W212)</f>
        <v>9155</v>
      </c>
      <c r="X213" s="30">
        <f>_xlfn.IFNA(VLOOKUP(K213,'Housing Summary'!F:G,2,FALSE),X212)</f>
        <v>200500</v>
      </c>
      <c r="Y213">
        <f t="shared" si="23"/>
        <v>48.063713561460617</v>
      </c>
      <c r="Z213">
        <f t="shared" si="24"/>
        <v>156.35845084974375</v>
      </c>
    </row>
    <row r="214" spans="1:26" hidden="1">
      <c r="A214" s="9">
        <v>44227</v>
      </c>
      <c r="B214" s="9">
        <f t="shared" si="25"/>
        <v>44227</v>
      </c>
      <c r="C214" s="10">
        <v>44197</v>
      </c>
      <c r="D214" s="11" t="s">
        <v>27</v>
      </c>
      <c r="E214" s="11">
        <v>18</v>
      </c>
      <c r="F214" s="11">
        <f t="shared" si="21"/>
        <v>10</v>
      </c>
      <c r="G214" s="30">
        <v>115338</v>
      </c>
      <c r="H214" s="30">
        <v>629793</v>
      </c>
      <c r="I214" s="30">
        <v>1711</v>
      </c>
      <c r="J214" s="30">
        <v>9974</v>
      </c>
      <c r="K214" s="11" t="str">
        <f t="shared" si="22"/>
        <v>Indiana-44227</v>
      </c>
      <c r="L214" s="30">
        <f>_xlfn.IFNA(VLOOKUP(K214,'labor statisitcs'!N:Q,4,FALSE),L213)</f>
        <v>5286270</v>
      </c>
      <c r="M214" s="30">
        <f>VLOOKUP(D214,'State Area'!A:B,2,FALSE)</f>
        <v>36420</v>
      </c>
      <c r="N214" s="39">
        <f t="shared" si="26"/>
        <v>145.14744645799013</v>
      </c>
      <c r="O214" s="11">
        <f>_xlfn.IFNA(VLOOKUP(K214,State_Vac_Alo_Admin!B:E,3,FALSE),0)</f>
        <v>642550</v>
      </c>
      <c r="P214" s="35">
        <f>_xlfn.IFNA(VLOOKUP(K214,State_Vac_Alo_Admin!B:F,5,FALSE),0)</f>
        <v>516107.25</v>
      </c>
      <c r="Q214" s="30">
        <f>VLOOKUP(D214,'2020_VoteCount'!A:K,11,FALSE)</f>
        <v>1729852</v>
      </c>
      <c r="R214" s="30">
        <f>VLOOKUP(D214,'2020_VoteCount'!A:L,12,FALSE)</f>
        <v>1242495</v>
      </c>
      <c r="S214" s="11">
        <f>_xlfn.IFNA(VLOOKUP(K214,'labor statisitcs'!N:P,2,FALSE),S213)</f>
        <v>60.7</v>
      </c>
      <c r="T214" s="11">
        <f>_xlfn.IFNA(VLOOKUP(K214,'labor statisitcs'!N:P,3,FALSE),T213)</f>
        <v>4.2</v>
      </c>
      <c r="U214" s="30">
        <f>_xlfn.IFNA(VLOOKUP(K214,'labor statisitcs'!N:S,5,FALSE),U213)</f>
        <v>3206431</v>
      </c>
      <c r="V214" s="30">
        <f>_xlfn.IFNA(VLOOKUP(K214,'labor statisitcs'!N:S,6,FALSE),V213)</f>
        <v>141379</v>
      </c>
      <c r="W214" s="30">
        <f>_xlfn.IFNA(VLOOKUP(K214,'Housing Summary'!F:J,5,FALSE),W213)</f>
        <v>7948</v>
      </c>
      <c r="X214" s="30">
        <f>_xlfn.IFNA(VLOOKUP(K214,'Housing Summary'!F:G,2,FALSE),X213)</f>
        <v>199900</v>
      </c>
      <c r="Y214">
        <f t="shared" si="23"/>
        <v>32.366867375294866</v>
      </c>
      <c r="Z214">
        <f t="shared" si="24"/>
        <v>188.67746066697313</v>
      </c>
    </row>
    <row r="215" spans="1:26" hidden="1">
      <c r="A215" s="9">
        <v>44255</v>
      </c>
      <c r="B215" s="9">
        <f t="shared" si="25"/>
        <v>44255</v>
      </c>
      <c r="C215" s="10">
        <v>44228</v>
      </c>
      <c r="D215" s="11" t="s">
        <v>27</v>
      </c>
      <c r="E215" s="11">
        <v>18</v>
      </c>
      <c r="F215" s="11">
        <f t="shared" si="21"/>
        <v>11</v>
      </c>
      <c r="G215" s="30">
        <v>35087</v>
      </c>
      <c r="H215" s="30">
        <v>664880</v>
      </c>
      <c r="I215" s="30">
        <v>2599</v>
      </c>
      <c r="J215" s="30">
        <v>12573</v>
      </c>
      <c r="K215" s="11" t="str">
        <f t="shared" si="22"/>
        <v>Indiana-44255</v>
      </c>
      <c r="L215" s="30">
        <f>_xlfn.IFNA(VLOOKUP(K215,'labor statisitcs'!N:Q,4,FALSE),L214)</f>
        <v>5287355</v>
      </c>
      <c r="M215" s="30">
        <f>VLOOKUP(D215,'State Area'!A:B,2,FALSE)</f>
        <v>36420</v>
      </c>
      <c r="N215" s="39">
        <f t="shared" si="26"/>
        <v>145.17723778143878</v>
      </c>
      <c r="O215" s="11">
        <f>_xlfn.IFNA(VLOOKUP(K215,State_Vac_Alo_Admin!B:E,3,FALSE),0)</f>
        <v>858000</v>
      </c>
      <c r="P215" s="35">
        <f>_xlfn.IFNA(VLOOKUP(K215,State_Vac_Alo_Admin!B:F,5,FALSE),0)</f>
        <v>835685.15</v>
      </c>
      <c r="Q215" s="30">
        <f>VLOOKUP(D215,'2020_VoteCount'!A:K,11,FALSE)</f>
        <v>1729852</v>
      </c>
      <c r="R215" s="30">
        <f>VLOOKUP(D215,'2020_VoteCount'!A:L,12,FALSE)</f>
        <v>1242495</v>
      </c>
      <c r="S215" s="11">
        <f>_xlfn.IFNA(VLOOKUP(K215,'labor statisitcs'!N:P,2,FALSE),S214)</f>
        <v>60.7</v>
      </c>
      <c r="T215" s="11">
        <f>_xlfn.IFNA(VLOOKUP(K215,'labor statisitcs'!N:P,3,FALSE),T214)</f>
        <v>4</v>
      </c>
      <c r="U215" s="30">
        <f>_xlfn.IFNA(VLOOKUP(K215,'labor statisitcs'!N:S,5,FALSE),U214)</f>
        <v>3208912</v>
      </c>
      <c r="V215" s="30">
        <f>_xlfn.IFNA(VLOOKUP(K215,'labor statisitcs'!N:S,6,FALSE),V214)</f>
        <v>133929</v>
      </c>
      <c r="W215" s="30">
        <f>_xlfn.IFNA(VLOOKUP(K215,'Housing Summary'!F:J,5,FALSE),W214)</f>
        <v>6149</v>
      </c>
      <c r="X215" s="30">
        <f>_xlfn.IFNA(VLOOKUP(K215,'Housing Summary'!F:G,2,FALSE),X214)</f>
        <v>209500</v>
      </c>
      <c r="Y215">
        <f t="shared" si="23"/>
        <v>49.155012288753078</v>
      </c>
      <c r="Z215">
        <f t="shared" si="24"/>
        <v>237.79375510061266</v>
      </c>
    </row>
    <row r="216" spans="1:26" hidden="1">
      <c r="A216" s="9">
        <v>44286</v>
      </c>
      <c r="B216" s="9">
        <f t="shared" si="25"/>
        <v>44286</v>
      </c>
      <c r="C216" s="10">
        <v>44256</v>
      </c>
      <c r="D216" s="11" t="s">
        <v>27</v>
      </c>
      <c r="E216" s="11">
        <v>18</v>
      </c>
      <c r="F216" s="11">
        <f t="shared" si="21"/>
        <v>12</v>
      </c>
      <c r="G216" s="30">
        <v>24905</v>
      </c>
      <c r="H216" s="30">
        <v>689785</v>
      </c>
      <c r="I216" s="30">
        <v>466</v>
      </c>
      <c r="J216" s="30">
        <v>13039</v>
      </c>
      <c r="K216" s="11" t="str">
        <f t="shared" si="22"/>
        <v>Indiana-44286</v>
      </c>
      <c r="L216" s="30">
        <f>_xlfn.IFNA(VLOOKUP(K216,'labor statisitcs'!N:Q,4,FALSE),L215)</f>
        <v>5288901</v>
      </c>
      <c r="M216" s="30">
        <f>VLOOKUP(D216,'State Area'!A:B,2,FALSE)</f>
        <v>36420</v>
      </c>
      <c r="N216" s="39">
        <f t="shared" si="26"/>
        <v>145.21968698517298</v>
      </c>
      <c r="O216" s="11">
        <f>_xlfn.IFNA(VLOOKUP(K216,State_Vac_Alo_Admin!B:E,3,FALSE),0)</f>
        <v>1630080</v>
      </c>
      <c r="P216" s="35">
        <f>_xlfn.IFNA(VLOOKUP(K216,State_Vac_Alo_Admin!B:F,5,FALSE),0)</f>
        <v>1017298.7</v>
      </c>
      <c r="Q216" s="30">
        <f>VLOOKUP(D216,'2020_VoteCount'!A:K,11,FALSE)</f>
        <v>1729852</v>
      </c>
      <c r="R216" s="30">
        <f>VLOOKUP(D216,'2020_VoteCount'!A:L,12,FALSE)</f>
        <v>1242495</v>
      </c>
      <c r="S216" s="11">
        <f>_xlfn.IFNA(VLOOKUP(K216,'labor statisitcs'!N:P,2,FALSE),S215)</f>
        <v>60.6</v>
      </c>
      <c r="T216" s="11">
        <f>_xlfn.IFNA(VLOOKUP(K216,'labor statisitcs'!N:P,3,FALSE),T215)</f>
        <v>3.9</v>
      </c>
      <c r="U216" s="30">
        <f>_xlfn.IFNA(VLOOKUP(K216,'labor statisitcs'!N:S,5,FALSE),U215)</f>
        <v>3206661</v>
      </c>
      <c r="V216" s="30">
        <f>_xlfn.IFNA(VLOOKUP(K216,'labor statisitcs'!N:S,6,FALSE),V215)</f>
        <v>130285</v>
      </c>
      <c r="W216" s="30">
        <f>_xlfn.IFNA(VLOOKUP(K216,'Housing Summary'!F:J,5,FALSE),W215)</f>
        <v>5557</v>
      </c>
      <c r="X216" s="30">
        <f>_xlfn.IFNA(VLOOKUP(K216,'Housing Summary'!F:G,2,FALSE),X215)</f>
        <v>219900</v>
      </c>
      <c r="Y216">
        <f t="shared" si="23"/>
        <v>8.8109041935177093</v>
      </c>
      <c r="Z216">
        <f t="shared" si="24"/>
        <v>246.53514974093861</v>
      </c>
    </row>
    <row r="217" spans="1:26">
      <c r="A217" s="9">
        <v>44313</v>
      </c>
      <c r="B217" s="9">
        <f t="shared" si="25"/>
        <v>44316</v>
      </c>
      <c r="C217" s="10">
        <v>44287</v>
      </c>
      <c r="D217" s="11" t="s">
        <v>27</v>
      </c>
      <c r="E217" s="11">
        <v>18</v>
      </c>
      <c r="F217" s="11">
        <f t="shared" si="21"/>
        <v>13</v>
      </c>
      <c r="G217" s="30">
        <v>29828</v>
      </c>
      <c r="H217" s="30">
        <v>719613</v>
      </c>
      <c r="I217" s="30">
        <v>254</v>
      </c>
      <c r="J217" s="30">
        <v>13293</v>
      </c>
      <c r="K217" s="11" t="str">
        <f t="shared" si="22"/>
        <v>Indiana-44316</v>
      </c>
      <c r="L217" s="30">
        <f>_xlfn.IFNA(VLOOKUP(K217,'labor statisitcs'!N:Q,4,FALSE),L216)</f>
        <v>5288901</v>
      </c>
      <c r="M217" s="30">
        <f>VLOOKUP(D217,'State Area'!A:B,2,FALSE)</f>
        <v>36420</v>
      </c>
      <c r="N217" s="39">
        <f t="shared" si="26"/>
        <v>145.21968698517298</v>
      </c>
      <c r="O217" s="11">
        <f>_xlfn.IFNA(VLOOKUP(K217,State_Vac_Alo_Admin!B:E,3,FALSE),0)</f>
        <v>1413100</v>
      </c>
      <c r="P217" s="35">
        <f>_xlfn.IFNA(VLOOKUP(K217,State_Vac_Alo_Admin!B:F,5,FALSE),0)</f>
        <v>1154065.3999999999</v>
      </c>
      <c r="Q217" s="30">
        <f>VLOOKUP(D217,'2020_VoteCount'!A:K,11,FALSE)</f>
        <v>1729852</v>
      </c>
      <c r="R217" s="30">
        <f>VLOOKUP(D217,'2020_VoteCount'!A:L,12,FALSE)</f>
        <v>1242495</v>
      </c>
      <c r="S217" s="11">
        <f>_xlfn.IFNA(VLOOKUP(K217,'labor statisitcs'!N:P,2,FALSE),S216)</f>
        <v>60.6</v>
      </c>
      <c r="T217" s="11">
        <f>_xlfn.IFNA(VLOOKUP(K217,'labor statisitcs'!N:P,3,FALSE),T216)</f>
        <v>3.9</v>
      </c>
      <c r="U217" s="30">
        <f>_xlfn.IFNA(VLOOKUP(K217,'labor statisitcs'!N:S,5,FALSE),U216)</f>
        <v>3206661</v>
      </c>
      <c r="V217" s="30">
        <f>_xlfn.IFNA(VLOOKUP(K217,'labor statisitcs'!N:S,6,FALSE),V216)</f>
        <v>130285</v>
      </c>
      <c r="W217" s="30">
        <f>_xlfn.IFNA(VLOOKUP(K217,'Housing Summary'!F:J,5,FALSE),W216)</f>
        <v>5557</v>
      </c>
      <c r="X217" s="30">
        <f>_xlfn.IFNA(VLOOKUP(K217,'Housing Summary'!F:G,2,FALSE),X216)</f>
        <v>219900</v>
      </c>
      <c r="Y217">
        <f t="shared" si="23"/>
        <v>4.8025100110590078</v>
      </c>
      <c r="Z217">
        <f t="shared" si="24"/>
        <v>251.33765975199762</v>
      </c>
    </row>
    <row r="218" spans="1:26" hidden="1">
      <c r="A218" s="9">
        <v>43921</v>
      </c>
      <c r="B218" s="9">
        <f t="shared" si="25"/>
        <v>43921</v>
      </c>
      <c r="C218" s="10">
        <v>43891</v>
      </c>
      <c r="D218" s="11" t="s">
        <v>39</v>
      </c>
      <c r="E218" s="11">
        <v>19</v>
      </c>
      <c r="F218" s="11">
        <f t="shared" si="21"/>
        <v>0</v>
      </c>
      <c r="G218" s="30">
        <v>498</v>
      </c>
      <c r="H218" s="30">
        <v>498</v>
      </c>
      <c r="I218" s="30">
        <v>7</v>
      </c>
      <c r="J218" s="30">
        <v>7</v>
      </c>
      <c r="K218" s="11" t="str">
        <f t="shared" si="22"/>
        <v>Iowa-43921</v>
      </c>
      <c r="L218" s="30">
        <f>_xlfn.IFNA(VLOOKUP(K218,'labor statisitcs'!N:Q,4,FALSE),L217)</f>
        <v>2477947</v>
      </c>
      <c r="M218" s="30">
        <f>VLOOKUP(D218,'State Area'!A:B,2,FALSE)</f>
        <v>56273</v>
      </c>
      <c r="N218" s="39">
        <f t="shared" si="26"/>
        <v>44.034385939971209</v>
      </c>
      <c r="O218" s="11">
        <f>_xlfn.IFNA(VLOOKUP(K218,State_Vac_Alo_Admin!B:E,3,FALSE),0)</f>
        <v>0</v>
      </c>
      <c r="P218" s="35">
        <f>_xlfn.IFNA(VLOOKUP(K218,State_Vac_Alo_Admin!B:F,5,FALSE),0)</f>
        <v>0</v>
      </c>
      <c r="Q218" s="30">
        <f>VLOOKUP(D218,'2020_VoteCount'!A:K,11,FALSE)</f>
        <v>897672</v>
      </c>
      <c r="R218" s="30">
        <f>VLOOKUP(D218,'2020_VoteCount'!A:L,12,FALSE)</f>
        <v>759061</v>
      </c>
      <c r="S218" s="11">
        <f>_xlfn.IFNA(VLOOKUP(K218,'labor statisitcs'!N:P,2,FALSE),S217)</f>
        <v>67.5</v>
      </c>
      <c r="T218" s="11">
        <f>_xlfn.IFNA(VLOOKUP(K218,'labor statisitcs'!N:P,3,FALSE),T217)</f>
        <v>2.9</v>
      </c>
      <c r="U218" s="30">
        <f>_xlfn.IFNA(VLOOKUP(K218,'labor statisitcs'!N:S,5,FALSE),U217)</f>
        <v>1671622</v>
      </c>
      <c r="V218" s="30">
        <f>_xlfn.IFNA(VLOOKUP(K218,'labor statisitcs'!N:S,6,FALSE),V217)</f>
        <v>50101</v>
      </c>
      <c r="W218" s="30">
        <f>_xlfn.IFNA(VLOOKUP(K218,'Housing Summary'!F:J,5,FALSE),W217)</f>
        <v>13169</v>
      </c>
      <c r="X218" s="30">
        <f>_xlfn.IFNA(VLOOKUP(K218,'Housing Summary'!F:G,2,FALSE),X217)</f>
        <v>211450</v>
      </c>
      <c r="Y218">
        <f t="shared" si="23"/>
        <v>0.28249191770445453</v>
      </c>
      <c r="Z218">
        <f t="shared" si="24"/>
        <v>0.28249191770445453</v>
      </c>
    </row>
    <row r="219" spans="1:26" hidden="1">
      <c r="A219" s="9">
        <v>43951</v>
      </c>
      <c r="B219" s="9">
        <f t="shared" si="25"/>
        <v>43951</v>
      </c>
      <c r="C219" s="10">
        <v>43922</v>
      </c>
      <c r="D219" s="11" t="s">
        <v>39</v>
      </c>
      <c r="E219" s="11">
        <v>19</v>
      </c>
      <c r="F219" s="11">
        <f t="shared" si="21"/>
        <v>1</v>
      </c>
      <c r="G219" s="30">
        <v>6647</v>
      </c>
      <c r="H219" s="30">
        <v>7145</v>
      </c>
      <c r="I219" s="30">
        <v>155</v>
      </c>
      <c r="J219" s="30">
        <v>162</v>
      </c>
      <c r="K219" s="11" t="str">
        <f t="shared" si="22"/>
        <v>Iowa-43951</v>
      </c>
      <c r="L219" s="30">
        <f>_xlfn.IFNA(VLOOKUP(K219,'labor statisitcs'!N:Q,4,FALSE),L218)</f>
        <v>2478425</v>
      </c>
      <c r="M219" s="30">
        <f>VLOOKUP(D219,'State Area'!A:B,2,FALSE)</f>
        <v>56273</v>
      </c>
      <c r="N219" s="39">
        <f t="shared" si="26"/>
        <v>44.042880244522237</v>
      </c>
      <c r="O219" s="11">
        <f>_xlfn.IFNA(VLOOKUP(K219,State_Vac_Alo_Admin!B:E,3,FALSE),0)</f>
        <v>0</v>
      </c>
      <c r="P219" s="35">
        <f>_xlfn.IFNA(VLOOKUP(K219,State_Vac_Alo_Admin!B:F,5,FALSE),0)</f>
        <v>0</v>
      </c>
      <c r="Q219" s="30">
        <f>VLOOKUP(D219,'2020_VoteCount'!A:K,11,FALSE)</f>
        <v>897672</v>
      </c>
      <c r="R219" s="30">
        <f>VLOOKUP(D219,'2020_VoteCount'!A:L,12,FALSE)</f>
        <v>759061</v>
      </c>
      <c r="S219" s="11">
        <f>_xlfn.IFNA(VLOOKUP(K219,'labor statisitcs'!N:P,2,FALSE),S218)</f>
        <v>61.4</v>
      </c>
      <c r="T219" s="11">
        <f>_xlfn.IFNA(VLOOKUP(K219,'labor statisitcs'!N:P,3,FALSE),T218)</f>
        <v>11.1</v>
      </c>
      <c r="U219" s="30">
        <f>_xlfn.IFNA(VLOOKUP(K219,'labor statisitcs'!N:S,5,FALSE),U218)</f>
        <v>1522362</v>
      </c>
      <c r="V219" s="30">
        <f>_xlfn.IFNA(VLOOKUP(K219,'labor statisitcs'!N:S,6,FALSE),V218)</f>
        <v>190195</v>
      </c>
      <c r="W219" s="30">
        <f>_xlfn.IFNA(VLOOKUP(K219,'Housing Summary'!F:J,5,FALSE),W218)</f>
        <v>13279</v>
      </c>
      <c r="X219" s="30">
        <f>_xlfn.IFNA(VLOOKUP(K219,'Housing Summary'!F:G,2,FALSE),X218)</f>
        <v>215000</v>
      </c>
      <c r="Y219">
        <f t="shared" si="23"/>
        <v>6.2539717764305962</v>
      </c>
      <c r="Z219">
        <f t="shared" si="24"/>
        <v>6.5364092114952035</v>
      </c>
    </row>
    <row r="220" spans="1:26" hidden="1">
      <c r="A220" s="9">
        <v>43982</v>
      </c>
      <c r="B220" s="9">
        <f t="shared" si="25"/>
        <v>43982</v>
      </c>
      <c r="C220" s="10">
        <v>43952</v>
      </c>
      <c r="D220" s="11" t="s">
        <v>39</v>
      </c>
      <c r="E220" s="11">
        <v>19</v>
      </c>
      <c r="F220" s="11">
        <f t="shared" si="21"/>
        <v>2</v>
      </c>
      <c r="G220" s="30">
        <v>12476</v>
      </c>
      <c r="H220" s="30">
        <v>19621</v>
      </c>
      <c r="I220" s="30">
        <v>375</v>
      </c>
      <c r="J220" s="30">
        <v>537</v>
      </c>
      <c r="K220" s="11" t="str">
        <f t="shared" si="22"/>
        <v>Iowa-43982</v>
      </c>
      <c r="L220" s="30">
        <f>_xlfn.IFNA(VLOOKUP(K220,'labor statisitcs'!N:Q,4,FALSE),L219)</f>
        <v>2478455</v>
      </c>
      <c r="M220" s="30">
        <f>VLOOKUP(D220,'State Area'!A:B,2,FALSE)</f>
        <v>56273</v>
      </c>
      <c r="N220" s="39">
        <f t="shared" si="26"/>
        <v>44.043413359870634</v>
      </c>
      <c r="O220" s="11">
        <f>_xlfn.IFNA(VLOOKUP(K220,State_Vac_Alo_Admin!B:E,3,FALSE),0)</f>
        <v>0</v>
      </c>
      <c r="P220" s="35">
        <f>_xlfn.IFNA(VLOOKUP(K220,State_Vac_Alo_Admin!B:F,5,FALSE),0)</f>
        <v>0</v>
      </c>
      <c r="Q220" s="30">
        <f>VLOOKUP(D220,'2020_VoteCount'!A:K,11,FALSE)</f>
        <v>897672</v>
      </c>
      <c r="R220" s="30">
        <f>VLOOKUP(D220,'2020_VoteCount'!A:L,12,FALSE)</f>
        <v>759061</v>
      </c>
      <c r="S220" s="11">
        <f>_xlfn.IFNA(VLOOKUP(K220,'labor statisitcs'!N:P,2,FALSE),S219)</f>
        <v>61.5</v>
      </c>
      <c r="T220" s="11">
        <f>_xlfn.IFNA(VLOOKUP(K220,'labor statisitcs'!N:P,3,FALSE),T219)</f>
        <v>8.3000000000000007</v>
      </c>
      <c r="U220" s="30">
        <f>_xlfn.IFNA(VLOOKUP(K220,'labor statisitcs'!N:S,5,FALSE),U219)</f>
        <v>1523062</v>
      </c>
      <c r="V220" s="30">
        <f>_xlfn.IFNA(VLOOKUP(K220,'labor statisitcs'!N:S,6,FALSE),V219)</f>
        <v>137780</v>
      </c>
      <c r="W220" s="30">
        <f>_xlfn.IFNA(VLOOKUP(K220,'Housing Summary'!F:J,5,FALSE),W219)</f>
        <v>12776</v>
      </c>
      <c r="X220" s="30">
        <f>_xlfn.IFNA(VLOOKUP(K220,'Housing Summary'!F:G,2,FALSE),X219)</f>
        <v>222500</v>
      </c>
      <c r="Y220">
        <f t="shared" si="23"/>
        <v>15.130393733192655</v>
      </c>
      <c r="Z220">
        <f t="shared" si="24"/>
        <v>21.666723825931879</v>
      </c>
    </row>
    <row r="221" spans="1:26" hidden="1">
      <c r="A221" s="9">
        <v>44012</v>
      </c>
      <c r="B221" s="9">
        <f t="shared" si="25"/>
        <v>44012</v>
      </c>
      <c r="C221" s="10">
        <v>43983</v>
      </c>
      <c r="D221" s="11" t="s">
        <v>39</v>
      </c>
      <c r="E221" s="11">
        <v>19</v>
      </c>
      <c r="F221" s="11">
        <f t="shared" si="21"/>
        <v>3</v>
      </c>
      <c r="G221" s="30">
        <v>9531</v>
      </c>
      <c r="H221" s="30">
        <v>29152</v>
      </c>
      <c r="I221" s="30">
        <v>180</v>
      </c>
      <c r="J221" s="30">
        <v>717</v>
      </c>
      <c r="K221" s="11" t="str">
        <f t="shared" si="22"/>
        <v>Iowa-44012</v>
      </c>
      <c r="L221" s="30">
        <f>_xlfn.IFNA(VLOOKUP(K221,'labor statisitcs'!N:Q,4,FALSE),L220)</f>
        <v>2478689</v>
      </c>
      <c r="M221" s="30">
        <f>VLOOKUP(D221,'State Area'!A:B,2,FALSE)</f>
        <v>56273</v>
      </c>
      <c r="N221" s="39">
        <f t="shared" si="26"/>
        <v>44.04757165958808</v>
      </c>
      <c r="O221" s="11">
        <f>_xlfn.IFNA(VLOOKUP(K221,State_Vac_Alo_Admin!B:E,3,FALSE),0)</f>
        <v>0</v>
      </c>
      <c r="P221" s="35">
        <f>_xlfn.IFNA(VLOOKUP(K221,State_Vac_Alo_Admin!B:F,5,FALSE),0)</f>
        <v>0</v>
      </c>
      <c r="Q221" s="30">
        <f>VLOOKUP(D221,'2020_VoteCount'!A:K,11,FALSE)</f>
        <v>897672</v>
      </c>
      <c r="R221" s="30">
        <f>VLOOKUP(D221,'2020_VoteCount'!A:L,12,FALSE)</f>
        <v>759061</v>
      </c>
      <c r="S221" s="11">
        <f>_xlfn.IFNA(VLOOKUP(K221,'labor statisitcs'!N:P,2,FALSE),S220)</f>
        <v>61.7</v>
      </c>
      <c r="T221" s="11">
        <f>_xlfn.IFNA(VLOOKUP(K221,'labor statisitcs'!N:P,3,FALSE),T220)</f>
        <v>7.1</v>
      </c>
      <c r="U221" s="30">
        <f>_xlfn.IFNA(VLOOKUP(K221,'labor statisitcs'!N:S,5,FALSE),U220)</f>
        <v>1528543</v>
      </c>
      <c r="V221" s="30">
        <f>_xlfn.IFNA(VLOOKUP(K221,'labor statisitcs'!N:S,6,FALSE),V220)</f>
        <v>116997</v>
      </c>
      <c r="W221" s="30">
        <f>_xlfn.IFNA(VLOOKUP(K221,'Housing Summary'!F:J,5,FALSE),W220)</f>
        <v>12163</v>
      </c>
      <c r="X221" s="30">
        <f>_xlfn.IFNA(VLOOKUP(K221,'Housing Summary'!F:G,2,FALSE),X220)</f>
        <v>224950</v>
      </c>
      <c r="Y221">
        <f t="shared" si="23"/>
        <v>7.2619033690793797</v>
      </c>
      <c r="Z221">
        <f t="shared" si="24"/>
        <v>28.92658175349953</v>
      </c>
    </row>
    <row r="222" spans="1:26" hidden="1">
      <c r="A222" s="9">
        <v>44043</v>
      </c>
      <c r="B222" s="9">
        <f t="shared" si="25"/>
        <v>44043</v>
      </c>
      <c r="C222" s="10">
        <v>44013</v>
      </c>
      <c r="D222" s="11" t="s">
        <v>39</v>
      </c>
      <c r="E222" s="11">
        <v>19</v>
      </c>
      <c r="F222" s="11">
        <f t="shared" si="21"/>
        <v>4</v>
      </c>
      <c r="G222" s="30">
        <v>15601</v>
      </c>
      <c r="H222" s="30">
        <v>44753</v>
      </c>
      <c r="I222" s="30">
        <v>155</v>
      </c>
      <c r="J222" s="30">
        <v>872</v>
      </c>
      <c r="K222" s="11" t="str">
        <f t="shared" si="22"/>
        <v>Iowa-44043</v>
      </c>
      <c r="L222" s="30">
        <f>_xlfn.IFNA(VLOOKUP(K222,'labor statisitcs'!N:Q,4,FALSE),L221)</f>
        <v>2478961</v>
      </c>
      <c r="M222" s="30">
        <f>VLOOKUP(D222,'State Area'!A:B,2,FALSE)</f>
        <v>56273</v>
      </c>
      <c r="N222" s="39">
        <f t="shared" si="26"/>
        <v>44.052405238746822</v>
      </c>
      <c r="O222" s="11">
        <f>_xlfn.IFNA(VLOOKUP(K222,State_Vac_Alo_Admin!B:E,3,FALSE),0)</f>
        <v>0</v>
      </c>
      <c r="P222" s="35">
        <f>_xlfn.IFNA(VLOOKUP(K222,State_Vac_Alo_Admin!B:F,5,FALSE),0)</f>
        <v>0</v>
      </c>
      <c r="Q222" s="30">
        <f>VLOOKUP(D222,'2020_VoteCount'!A:K,11,FALSE)</f>
        <v>897672</v>
      </c>
      <c r="R222" s="30">
        <f>VLOOKUP(D222,'2020_VoteCount'!A:L,12,FALSE)</f>
        <v>759061</v>
      </c>
      <c r="S222" s="11">
        <f>_xlfn.IFNA(VLOOKUP(K222,'labor statisitcs'!N:P,2,FALSE),S221)</f>
        <v>62</v>
      </c>
      <c r="T222" s="11">
        <f>_xlfn.IFNA(VLOOKUP(K222,'labor statisitcs'!N:P,3,FALSE),T221)</f>
        <v>6.1</v>
      </c>
      <c r="U222" s="30">
        <f>_xlfn.IFNA(VLOOKUP(K222,'labor statisitcs'!N:S,5,FALSE),U221)</f>
        <v>1538161</v>
      </c>
      <c r="V222" s="30">
        <f>_xlfn.IFNA(VLOOKUP(K222,'labor statisitcs'!N:S,6,FALSE),V221)</f>
        <v>99646</v>
      </c>
      <c r="W222" s="30">
        <f>_xlfn.IFNA(VLOOKUP(K222,'Housing Summary'!F:J,5,FALSE),W221)</f>
        <v>11460</v>
      </c>
      <c r="X222" s="30">
        <f>_xlfn.IFNA(VLOOKUP(K222,'Housing Summary'!F:G,2,FALSE),X221)</f>
        <v>223700</v>
      </c>
      <c r="Y222">
        <f t="shared" si="23"/>
        <v>6.2526195450432658</v>
      </c>
      <c r="Z222">
        <f t="shared" si="24"/>
        <v>35.176027375985342</v>
      </c>
    </row>
    <row r="223" spans="1:26" hidden="1">
      <c r="A223" s="9">
        <v>44074</v>
      </c>
      <c r="B223" s="9">
        <f t="shared" si="25"/>
        <v>44074</v>
      </c>
      <c r="C223" s="10">
        <v>44044</v>
      </c>
      <c r="D223" s="11" t="s">
        <v>39</v>
      </c>
      <c r="E223" s="11">
        <v>19</v>
      </c>
      <c r="F223" s="11">
        <f t="shared" si="21"/>
        <v>5</v>
      </c>
      <c r="G223" s="30">
        <v>20499</v>
      </c>
      <c r="H223" s="30">
        <v>65252</v>
      </c>
      <c r="I223" s="30">
        <v>248</v>
      </c>
      <c r="J223" s="30">
        <v>1120</v>
      </c>
      <c r="K223" s="11" t="str">
        <f t="shared" si="22"/>
        <v>Iowa-44074</v>
      </c>
      <c r="L223" s="30">
        <f>_xlfn.IFNA(VLOOKUP(K223,'labor statisitcs'!N:Q,4,FALSE),L222)</f>
        <v>2479628</v>
      </c>
      <c r="M223" s="30">
        <f>VLOOKUP(D223,'State Area'!A:B,2,FALSE)</f>
        <v>56273</v>
      </c>
      <c r="N223" s="39">
        <f t="shared" si="26"/>
        <v>44.064258169992712</v>
      </c>
      <c r="O223" s="11">
        <f>_xlfn.IFNA(VLOOKUP(K223,State_Vac_Alo_Admin!B:E,3,FALSE),0)</f>
        <v>0</v>
      </c>
      <c r="P223" s="35">
        <f>_xlfn.IFNA(VLOOKUP(K223,State_Vac_Alo_Admin!B:F,5,FALSE),0)</f>
        <v>0</v>
      </c>
      <c r="Q223" s="30">
        <f>VLOOKUP(D223,'2020_VoteCount'!A:K,11,FALSE)</f>
        <v>897672</v>
      </c>
      <c r="R223" s="30">
        <f>VLOOKUP(D223,'2020_VoteCount'!A:L,12,FALSE)</f>
        <v>759061</v>
      </c>
      <c r="S223" s="11">
        <f>_xlfn.IFNA(VLOOKUP(K223,'labor statisitcs'!N:P,2,FALSE),S222)</f>
        <v>62.4</v>
      </c>
      <c r="T223" s="11">
        <f>_xlfn.IFNA(VLOOKUP(K223,'labor statisitcs'!N:P,3,FALSE),T222)</f>
        <v>5.3</v>
      </c>
      <c r="U223" s="30">
        <f>_xlfn.IFNA(VLOOKUP(K223,'labor statisitcs'!N:S,5,FALSE),U222)</f>
        <v>1548511</v>
      </c>
      <c r="V223" s="30">
        <f>_xlfn.IFNA(VLOOKUP(K223,'labor statisitcs'!N:S,6,FALSE),V222)</f>
        <v>85971</v>
      </c>
      <c r="W223" s="30">
        <f>_xlfn.IFNA(VLOOKUP(K223,'Housing Summary'!F:J,5,FALSE),W222)</f>
        <v>10988</v>
      </c>
      <c r="X223" s="30">
        <f>_xlfn.IFNA(VLOOKUP(K223,'Housing Summary'!F:G,2,FALSE),X222)</f>
        <v>222000</v>
      </c>
      <c r="Y223">
        <f t="shared" si="23"/>
        <v>10.001500225033755</v>
      </c>
      <c r="Z223">
        <f t="shared" si="24"/>
        <v>45.168065532410509</v>
      </c>
    </row>
    <row r="224" spans="1:26" hidden="1">
      <c r="A224" s="9">
        <v>44104</v>
      </c>
      <c r="B224" s="9">
        <f t="shared" si="25"/>
        <v>44104</v>
      </c>
      <c r="C224" s="10">
        <v>44075</v>
      </c>
      <c r="D224" s="11" t="s">
        <v>39</v>
      </c>
      <c r="E224" s="11">
        <v>19</v>
      </c>
      <c r="F224" s="11">
        <f t="shared" si="21"/>
        <v>6</v>
      </c>
      <c r="G224" s="30">
        <v>23996</v>
      </c>
      <c r="H224" s="30">
        <v>89248</v>
      </c>
      <c r="I224" s="30">
        <v>238</v>
      </c>
      <c r="J224" s="30">
        <v>1358</v>
      </c>
      <c r="K224" s="11" t="str">
        <f t="shared" si="22"/>
        <v>Iowa-44104</v>
      </c>
      <c r="L224" s="30">
        <f>_xlfn.IFNA(VLOOKUP(K224,'labor statisitcs'!N:Q,4,FALSE),L223)</f>
        <v>2480410</v>
      </c>
      <c r="M224" s="30">
        <f>VLOOKUP(D224,'State Area'!A:B,2,FALSE)</f>
        <v>56273</v>
      </c>
      <c r="N224" s="39">
        <f t="shared" si="26"/>
        <v>44.078154710074102</v>
      </c>
      <c r="O224" s="11">
        <f>_xlfn.IFNA(VLOOKUP(K224,State_Vac_Alo_Admin!B:E,3,FALSE),0)</f>
        <v>0</v>
      </c>
      <c r="P224" s="35">
        <f>_xlfn.IFNA(VLOOKUP(K224,State_Vac_Alo_Admin!B:F,5,FALSE),0)</f>
        <v>0</v>
      </c>
      <c r="Q224" s="30">
        <f>VLOOKUP(D224,'2020_VoteCount'!A:K,11,FALSE)</f>
        <v>897672</v>
      </c>
      <c r="R224" s="30">
        <f>VLOOKUP(D224,'2020_VoteCount'!A:L,12,FALSE)</f>
        <v>759061</v>
      </c>
      <c r="S224" s="11">
        <f>_xlfn.IFNA(VLOOKUP(K224,'labor statisitcs'!N:P,2,FALSE),S223)</f>
        <v>62.8</v>
      </c>
      <c r="T224" s="11">
        <f>_xlfn.IFNA(VLOOKUP(K224,'labor statisitcs'!N:P,3,FALSE),T223)</f>
        <v>4.7</v>
      </c>
      <c r="U224" s="30">
        <f>_xlfn.IFNA(VLOOKUP(K224,'labor statisitcs'!N:S,5,FALSE),U223)</f>
        <v>1556751</v>
      </c>
      <c r="V224" s="30">
        <f>_xlfn.IFNA(VLOOKUP(K224,'labor statisitcs'!N:S,6,FALSE),V223)</f>
        <v>76059</v>
      </c>
      <c r="W224" s="30">
        <f>_xlfn.IFNA(VLOOKUP(K224,'Housing Summary'!F:J,5,FALSE),W223)</f>
        <v>10477</v>
      </c>
      <c r="X224" s="30">
        <f>_xlfn.IFNA(VLOOKUP(K224,'Housing Summary'!F:G,2,FALSE),X223)</f>
        <v>217400</v>
      </c>
      <c r="Y224">
        <f t="shared" si="23"/>
        <v>9.5951878923242528</v>
      </c>
      <c r="Z224">
        <f t="shared" si="24"/>
        <v>54.749013267967797</v>
      </c>
    </row>
    <row r="225" spans="1:26" hidden="1">
      <c r="A225" s="9">
        <v>44135</v>
      </c>
      <c r="B225" s="9">
        <f t="shared" si="25"/>
        <v>44135</v>
      </c>
      <c r="C225" s="10">
        <v>44105</v>
      </c>
      <c r="D225" s="11" t="s">
        <v>39</v>
      </c>
      <c r="E225" s="11">
        <v>19</v>
      </c>
      <c r="F225" s="11">
        <f t="shared" si="21"/>
        <v>7</v>
      </c>
      <c r="G225" s="30">
        <v>39550</v>
      </c>
      <c r="H225" s="30">
        <v>128798</v>
      </c>
      <c r="I225" s="30">
        <v>358</v>
      </c>
      <c r="J225" s="30">
        <v>1716</v>
      </c>
      <c r="K225" s="11" t="str">
        <f t="shared" si="22"/>
        <v>Iowa-44135</v>
      </c>
      <c r="L225" s="30">
        <f>_xlfn.IFNA(VLOOKUP(K225,'labor statisitcs'!N:Q,4,FALSE),L224)</f>
        <v>2481099</v>
      </c>
      <c r="M225" s="30">
        <f>VLOOKUP(D225,'State Area'!A:B,2,FALSE)</f>
        <v>56273</v>
      </c>
      <c r="N225" s="39">
        <f t="shared" si="26"/>
        <v>44.090398592575482</v>
      </c>
      <c r="O225" s="11">
        <f>_xlfn.IFNA(VLOOKUP(K225,State_Vac_Alo_Admin!B:E,3,FALSE),0)</f>
        <v>0</v>
      </c>
      <c r="P225" s="35">
        <f>_xlfn.IFNA(VLOOKUP(K225,State_Vac_Alo_Admin!B:F,5,FALSE),0)</f>
        <v>0</v>
      </c>
      <c r="Q225" s="30">
        <f>VLOOKUP(D225,'2020_VoteCount'!A:K,11,FALSE)</f>
        <v>897672</v>
      </c>
      <c r="R225" s="30">
        <f>VLOOKUP(D225,'2020_VoteCount'!A:L,12,FALSE)</f>
        <v>759061</v>
      </c>
      <c r="S225" s="11">
        <f>_xlfn.IFNA(VLOOKUP(K225,'labor statisitcs'!N:P,2,FALSE),S224)</f>
        <v>62.9</v>
      </c>
      <c r="T225" s="11">
        <f>_xlfn.IFNA(VLOOKUP(K225,'labor statisitcs'!N:P,3,FALSE),T224)</f>
        <v>4.2</v>
      </c>
      <c r="U225" s="30">
        <f>_xlfn.IFNA(VLOOKUP(K225,'labor statisitcs'!N:S,5,FALSE),U224)</f>
        <v>1561396</v>
      </c>
      <c r="V225" s="30">
        <f>_xlfn.IFNA(VLOOKUP(K225,'labor statisitcs'!N:S,6,FALSE),V224)</f>
        <v>69180</v>
      </c>
      <c r="W225" s="30">
        <f>_xlfn.IFNA(VLOOKUP(K225,'Housing Summary'!F:J,5,FALSE),W224)</f>
        <v>10228</v>
      </c>
      <c r="X225" s="30">
        <f>_xlfn.IFNA(VLOOKUP(K225,'Housing Summary'!F:G,2,FALSE),X224)</f>
        <v>215000</v>
      </c>
      <c r="Y225">
        <f t="shared" si="23"/>
        <v>14.429089689689933</v>
      </c>
      <c r="Z225">
        <f t="shared" si="24"/>
        <v>69.162899182983026</v>
      </c>
    </row>
    <row r="226" spans="1:26" hidden="1">
      <c r="A226" s="9">
        <v>44165</v>
      </c>
      <c r="B226" s="9">
        <f t="shared" si="25"/>
        <v>44165</v>
      </c>
      <c r="C226" s="10">
        <v>44136</v>
      </c>
      <c r="D226" s="11" t="s">
        <v>39</v>
      </c>
      <c r="E226" s="11">
        <v>19</v>
      </c>
      <c r="F226" s="11">
        <f t="shared" si="21"/>
        <v>8</v>
      </c>
      <c r="G226" s="30">
        <v>101836</v>
      </c>
      <c r="H226" s="30">
        <v>230634</v>
      </c>
      <c r="I226" s="30">
        <v>710</v>
      </c>
      <c r="J226" s="30">
        <v>2426</v>
      </c>
      <c r="K226" s="11" t="str">
        <f t="shared" si="22"/>
        <v>Iowa-44165</v>
      </c>
      <c r="L226" s="30">
        <f>_xlfn.IFNA(VLOOKUP(K226,'labor statisitcs'!N:Q,4,FALSE),L225)</f>
        <v>2481531</v>
      </c>
      <c r="M226" s="30">
        <f>VLOOKUP(D226,'State Area'!A:B,2,FALSE)</f>
        <v>56273</v>
      </c>
      <c r="N226" s="39">
        <f t="shared" si="26"/>
        <v>44.098075453592308</v>
      </c>
      <c r="O226" s="11">
        <f>_xlfn.IFNA(VLOOKUP(K226,State_Vac_Alo_Admin!B:E,3,FALSE),0)</f>
        <v>0</v>
      </c>
      <c r="P226" s="35">
        <f>_xlfn.IFNA(VLOOKUP(K226,State_Vac_Alo_Admin!B:F,5,FALSE),0)</f>
        <v>0</v>
      </c>
      <c r="Q226" s="30">
        <f>VLOOKUP(D226,'2020_VoteCount'!A:K,11,FALSE)</f>
        <v>897672</v>
      </c>
      <c r="R226" s="30">
        <f>VLOOKUP(D226,'2020_VoteCount'!A:L,12,FALSE)</f>
        <v>759061</v>
      </c>
      <c r="S226" s="11">
        <f>_xlfn.IFNA(VLOOKUP(K226,'labor statisitcs'!N:P,2,FALSE),S225)</f>
        <v>62.9</v>
      </c>
      <c r="T226" s="11">
        <f>_xlfn.IFNA(VLOOKUP(K226,'labor statisitcs'!N:P,3,FALSE),T225)</f>
        <v>3.9</v>
      </c>
      <c r="U226" s="30">
        <f>_xlfn.IFNA(VLOOKUP(K226,'labor statisitcs'!N:S,5,FALSE),U225)</f>
        <v>1560883</v>
      </c>
      <c r="V226" s="30">
        <f>_xlfn.IFNA(VLOOKUP(K226,'labor statisitcs'!N:S,6,FALSE),V225)</f>
        <v>64160</v>
      </c>
      <c r="W226" s="30">
        <f>_xlfn.IFNA(VLOOKUP(K226,'Housing Summary'!F:J,5,FALSE),W225)</f>
        <v>9663</v>
      </c>
      <c r="X226" s="30">
        <f>_xlfn.IFNA(VLOOKUP(K226,'Housing Summary'!F:G,2,FALSE),X225)</f>
        <v>214900</v>
      </c>
      <c r="Y226">
        <f t="shared" si="23"/>
        <v>28.611369352226507</v>
      </c>
      <c r="Z226">
        <f t="shared" si="24"/>
        <v>97.76222823732607</v>
      </c>
    </row>
    <row r="227" spans="1:26" hidden="1">
      <c r="A227" s="9">
        <v>44196</v>
      </c>
      <c r="B227" s="9">
        <f t="shared" si="25"/>
        <v>44196</v>
      </c>
      <c r="C227" s="10">
        <v>44166</v>
      </c>
      <c r="D227" s="11" t="s">
        <v>39</v>
      </c>
      <c r="E227" s="11">
        <v>19</v>
      </c>
      <c r="F227" s="11">
        <f t="shared" si="21"/>
        <v>9</v>
      </c>
      <c r="G227" s="30">
        <v>51078</v>
      </c>
      <c r="H227" s="30">
        <v>281712</v>
      </c>
      <c r="I227" s="30">
        <v>1465</v>
      </c>
      <c r="J227" s="30">
        <v>3891</v>
      </c>
      <c r="K227" s="11" t="str">
        <f t="shared" si="22"/>
        <v>Iowa-44196</v>
      </c>
      <c r="L227" s="30">
        <f>_xlfn.IFNA(VLOOKUP(K227,'labor statisitcs'!N:Q,4,FALSE),L226)</f>
        <v>2481817</v>
      </c>
      <c r="M227" s="30">
        <f>VLOOKUP(D227,'State Area'!A:B,2,FALSE)</f>
        <v>56273</v>
      </c>
      <c r="N227" s="39">
        <f t="shared" si="26"/>
        <v>44.103157819913633</v>
      </c>
      <c r="O227" s="11">
        <f>_xlfn.IFNA(VLOOKUP(K227,State_Vac_Alo_Admin!B:E,3,FALSE),0)</f>
        <v>285200</v>
      </c>
      <c r="P227" s="35">
        <f>_xlfn.IFNA(VLOOKUP(K227,State_Vac_Alo_Admin!B:F,5,FALSE),0)</f>
        <v>0</v>
      </c>
      <c r="Q227" s="30">
        <f>VLOOKUP(D227,'2020_VoteCount'!A:K,11,FALSE)</f>
        <v>897672</v>
      </c>
      <c r="R227" s="30">
        <f>VLOOKUP(D227,'2020_VoteCount'!A:L,12,FALSE)</f>
        <v>759061</v>
      </c>
      <c r="S227" s="11">
        <f>_xlfn.IFNA(VLOOKUP(K227,'labor statisitcs'!N:P,2,FALSE),S226)</f>
        <v>62.8</v>
      </c>
      <c r="T227" s="11">
        <f>_xlfn.IFNA(VLOOKUP(K227,'labor statisitcs'!N:P,3,FALSE),T226)</f>
        <v>3.7</v>
      </c>
      <c r="U227" s="30">
        <f>_xlfn.IFNA(VLOOKUP(K227,'labor statisitcs'!N:S,5,FALSE),U226)</f>
        <v>1559562</v>
      </c>
      <c r="V227" s="30">
        <f>_xlfn.IFNA(VLOOKUP(K227,'labor statisitcs'!N:S,6,FALSE),V226)</f>
        <v>59879</v>
      </c>
      <c r="W227" s="30">
        <f>_xlfn.IFNA(VLOOKUP(K227,'Housing Summary'!F:J,5,FALSE),W226)</f>
        <v>8704</v>
      </c>
      <c r="X227" s="30">
        <f>_xlfn.IFNA(VLOOKUP(K227,'Housing Summary'!F:G,2,FALSE),X226)</f>
        <v>214900</v>
      </c>
      <c r="Y227">
        <f t="shared" si="23"/>
        <v>59.029332138509808</v>
      </c>
      <c r="Z227">
        <f t="shared" si="24"/>
        <v>156.78029443750285</v>
      </c>
    </row>
    <row r="228" spans="1:26" hidden="1">
      <c r="A228" s="9">
        <v>44227</v>
      </c>
      <c r="B228" s="9">
        <f t="shared" si="25"/>
        <v>44227</v>
      </c>
      <c r="C228" s="10">
        <v>44197</v>
      </c>
      <c r="D228" s="11" t="s">
        <v>39</v>
      </c>
      <c r="E228" s="11">
        <v>19</v>
      </c>
      <c r="F228" s="11">
        <f t="shared" si="21"/>
        <v>10</v>
      </c>
      <c r="G228" s="30">
        <v>37696</v>
      </c>
      <c r="H228" s="30">
        <v>319408</v>
      </c>
      <c r="I228" s="30">
        <v>1010</v>
      </c>
      <c r="J228" s="30">
        <v>4901</v>
      </c>
      <c r="K228" s="11" t="str">
        <f t="shared" si="22"/>
        <v>Iowa-44227</v>
      </c>
      <c r="L228" s="30">
        <f>_xlfn.IFNA(VLOOKUP(K228,'labor statisitcs'!N:Q,4,FALSE),L227)</f>
        <v>2482022</v>
      </c>
      <c r="M228" s="30">
        <f>VLOOKUP(D228,'State Area'!A:B,2,FALSE)</f>
        <v>56273</v>
      </c>
      <c r="N228" s="39">
        <f t="shared" si="26"/>
        <v>44.106800774794308</v>
      </c>
      <c r="O228" s="11">
        <f>_xlfn.IFNA(VLOOKUP(K228,State_Vac_Alo_Admin!B:E,3,FALSE),0)</f>
        <v>306250</v>
      </c>
      <c r="P228" s="35">
        <f>_xlfn.IFNA(VLOOKUP(K228,State_Vac_Alo_Admin!B:F,5,FALSE),0)</f>
        <v>214371.69999999998</v>
      </c>
      <c r="Q228" s="30">
        <f>VLOOKUP(D228,'2020_VoteCount'!A:K,11,FALSE)</f>
        <v>897672</v>
      </c>
      <c r="R228" s="30">
        <f>VLOOKUP(D228,'2020_VoteCount'!A:L,12,FALSE)</f>
        <v>759061</v>
      </c>
      <c r="S228" s="11">
        <f>_xlfn.IFNA(VLOOKUP(K228,'labor statisitcs'!N:P,2,FALSE),S227)</f>
        <v>63.1</v>
      </c>
      <c r="T228" s="11">
        <f>_xlfn.IFNA(VLOOKUP(K228,'labor statisitcs'!N:P,3,FALSE),T227)</f>
        <v>3.6</v>
      </c>
      <c r="U228" s="30">
        <f>_xlfn.IFNA(VLOOKUP(K228,'labor statisitcs'!N:S,5,FALSE),U227)</f>
        <v>1567143</v>
      </c>
      <c r="V228" s="30">
        <f>_xlfn.IFNA(VLOOKUP(K228,'labor statisitcs'!N:S,6,FALSE),V227)</f>
        <v>58010</v>
      </c>
      <c r="W228" s="30">
        <f>_xlfn.IFNA(VLOOKUP(K228,'Housing Summary'!F:J,5,FALSE),W227)</f>
        <v>7796</v>
      </c>
      <c r="X228" s="30">
        <f>_xlfn.IFNA(VLOOKUP(K228,'Housing Summary'!F:G,2,FALSE),X227)</f>
        <v>219900</v>
      </c>
      <c r="Y228">
        <f t="shared" si="23"/>
        <v>40.692628832459988</v>
      </c>
      <c r="Z228">
        <f t="shared" si="24"/>
        <v>197.45997416622416</v>
      </c>
    </row>
    <row r="229" spans="1:26" hidden="1">
      <c r="A229" s="9">
        <v>44255</v>
      </c>
      <c r="B229" s="9">
        <f t="shared" si="25"/>
        <v>44255</v>
      </c>
      <c r="C229" s="10">
        <v>44228</v>
      </c>
      <c r="D229" s="11" t="s">
        <v>39</v>
      </c>
      <c r="E229" s="11">
        <v>19</v>
      </c>
      <c r="F229" s="11">
        <f t="shared" si="21"/>
        <v>11</v>
      </c>
      <c r="G229" s="30">
        <v>17047</v>
      </c>
      <c r="H229" s="30">
        <v>336455</v>
      </c>
      <c r="I229" s="30">
        <v>569</v>
      </c>
      <c r="J229" s="30">
        <v>5470</v>
      </c>
      <c r="K229" s="11" t="str">
        <f t="shared" si="22"/>
        <v>Iowa-44255</v>
      </c>
      <c r="L229" s="30">
        <f>_xlfn.IFNA(VLOOKUP(K229,'labor statisitcs'!N:Q,4,FALSE),L228)</f>
        <v>2481881</v>
      </c>
      <c r="M229" s="30">
        <f>VLOOKUP(D229,'State Area'!A:B,2,FALSE)</f>
        <v>56273</v>
      </c>
      <c r="N229" s="39">
        <f t="shared" si="26"/>
        <v>44.104295132656873</v>
      </c>
      <c r="O229" s="11">
        <f>_xlfn.IFNA(VLOOKUP(K229,State_Vac_Alo_Admin!B:E,3,FALSE),0)</f>
        <v>409780</v>
      </c>
      <c r="P229" s="35">
        <f>_xlfn.IFNA(VLOOKUP(K229,State_Vac_Alo_Admin!B:F,5,FALSE),0)</f>
        <v>391724.2</v>
      </c>
      <c r="Q229" s="30">
        <f>VLOOKUP(D229,'2020_VoteCount'!A:K,11,FALSE)</f>
        <v>897672</v>
      </c>
      <c r="R229" s="30">
        <f>VLOOKUP(D229,'2020_VoteCount'!A:L,12,FALSE)</f>
        <v>759061</v>
      </c>
      <c r="S229" s="11">
        <f>_xlfn.IFNA(VLOOKUP(K229,'labor statisitcs'!N:P,2,FALSE),S228)</f>
        <v>63.3</v>
      </c>
      <c r="T229" s="11">
        <f>_xlfn.IFNA(VLOOKUP(K229,'labor statisitcs'!N:P,3,FALSE),T228)</f>
        <v>3.7</v>
      </c>
      <c r="U229" s="30">
        <f>_xlfn.IFNA(VLOOKUP(K229,'labor statisitcs'!N:S,5,FALSE),U228)</f>
        <v>1570232</v>
      </c>
      <c r="V229" s="30">
        <f>_xlfn.IFNA(VLOOKUP(K229,'labor statisitcs'!N:S,6,FALSE),V228)</f>
        <v>60695</v>
      </c>
      <c r="W229" s="30">
        <f>_xlfn.IFNA(VLOOKUP(K229,'Housing Summary'!F:J,5,FALSE),W228)</f>
        <v>7201</v>
      </c>
      <c r="X229" s="30">
        <f>_xlfn.IFNA(VLOOKUP(K229,'Housing Summary'!F:G,2,FALSE),X228)</f>
        <v>231945</v>
      </c>
      <c r="Y229">
        <f t="shared" si="23"/>
        <v>22.92615963456749</v>
      </c>
      <c r="Z229">
        <f t="shared" si="24"/>
        <v>220.39735184724813</v>
      </c>
    </row>
    <row r="230" spans="1:26" hidden="1">
      <c r="A230" s="9">
        <v>44286</v>
      </c>
      <c r="B230" s="9">
        <f t="shared" si="25"/>
        <v>44286</v>
      </c>
      <c r="C230" s="10">
        <v>44256</v>
      </c>
      <c r="D230" s="11" t="s">
        <v>39</v>
      </c>
      <c r="E230" s="11">
        <v>19</v>
      </c>
      <c r="F230" s="11">
        <f t="shared" si="21"/>
        <v>12</v>
      </c>
      <c r="G230" s="30">
        <v>14947</v>
      </c>
      <c r="H230" s="30">
        <v>351402</v>
      </c>
      <c r="I230" s="30">
        <v>273</v>
      </c>
      <c r="J230" s="30">
        <v>5743</v>
      </c>
      <c r="K230" s="11" t="str">
        <f t="shared" si="22"/>
        <v>Iowa-44286</v>
      </c>
      <c r="L230" s="30">
        <f>_xlfn.IFNA(VLOOKUP(K230,'labor statisitcs'!N:Q,4,FALSE),L229)</f>
        <v>2482030</v>
      </c>
      <c r="M230" s="30">
        <f>VLOOKUP(D230,'State Area'!A:B,2,FALSE)</f>
        <v>56273</v>
      </c>
      <c r="N230" s="39">
        <f t="shared" si="26"/>
        <v>44.106942938887208</v>
      </c>
      <c r="O230" s="11">
        <f>_xlfn.IFNA(VLOOKUP(K230,State_Vac_Alo_Admin!B:E,3,FALSE),0)</f>
        <v>773760</v>
      </c>
      <c r="P230" s="35">
        <f>_xlfn.IFNA(VLOOKUP(K230,State_Vac_Alo_Admin!B:F,5,FALSE),0)</f>
        <v>702618.5</v>
      </c>
      <c r="Q230" s="30">
        <f>VLOOKUP(D230,'2020_VoteCount'!A:K,11,FALSE)</f>
        <v>897672</v>
      </c>
      <c r="R230" s="30">
        <f>VLOOKUP(D230,'2020_VoteCount'!A:L,12,FALSE)</f>
        <v>759061</v>
      </c>
      <c r="S230" s="11">
        <f>_xlfn.IFNA(VLOOKUP(K230,'labor statisitcs'!N:P,2,FALSE),S229)</f>
        <v>63.4</v>
      </c>
      <c r="T230" s="11">
        <f>_xlfn.IFNA(VLOOKUP(K230,'labor statisitcs'!N:P,3,FALSE),T229)</f>
        <v>3.7</v>
      </c>
      <c r="U230" s="30">
        <f>_xlfn.IFNA(VLOOKUP(K230,'labor statisitcs'!N:S,5,FALSE),U229)</f>
        <v>1573432</v>
      </c>
      <c r="V230" s="30">
        <f>_xlfn.IFNA(VLOOKUP(K230,'labor statisitcs'!N:S,6,FALSE),V229)</f>
        <v>60875</v>
      </c>
      <c r="W230" s="30">
        <f>_xlfn.IFNA(VLOOKUP(K230,'Housing Summary'!F:J,5,FALSE),W229)</f>
        <v>7279</v>
      </c>
      <c r="X230" s="30">
        <f>_xlfn.IFNA(VLOOKUP(K230,'Housing Summary'!F:G,2,FALSE),X229)</f>
        <v>227400</v>
      </c>
      <c r="Y230">
        <f t="shared" si="23"/>
        <v>10.999061252281399</v>
      </c>
      <c r="Z230">
        <f t="shared" si="24"/>
        <v>231.38318231447647</v>
      </c>
    </row>
    <row r="231" spans="1:26">
      <c r="A231" s="9">
        <v>44313</v>
      </c>
      <c r="B231" s="9">
        <f t="shared" si="25"/>
        <v>44316</v>
      </c>
      <c r="C231" s="10">
        <v>44287</v>
      </c>
      <c r="D231" s="11" t="s">
        <v>39</v>
      </c>
      <c r="E231" s="11">
        <v>19</v>
      </c>
      <c r="F231" s="11">
        <f t="shared" si="21"/>
        <v>13</v>
      </c>
      <c r="G231" s="30">
        <v>12128</v>
      </c>
      <c r="H231" s="30">
        <v>363530</v>
      </c>
      <c r="I231" s="30">
        <v>187</v>
      </c>
      <c r="J231" s="30">
        <v>5930</v>
      </c>
      <c r="K231" s="11" t="str">
        <f t="shared" si="22"/>
        <v>Iowa-44316</v>
      </c>
      <c r="L231" s="30">
        <f>_xlfn.IFNA(VLOOKUP(K231,'labor statisitcs'!N:Q,4,FALSE),L230)</f>
        <v>2482030</v>
      </c>
      <c r="M231" s="30">
        <f>VLOOKUP(D231,'State Area'!A:B,2,FALSE)</f>
        <v>56273</v>
      </c>
      <c r="N231" s="39">
        <f t="shared" si="26"/>
        <v>44.106942938887208</v>
      </c>
      <c r="O231" s="11">
        <f>_xlfn.IFNA(VLOOKUP(K231,State_Vac_Alo_Admin!B:E,3,FALSE),0)</f>
        <v>673620</v>
      </c>
      <c r="P231" s="35">
        <f>_xlfn.IFNA(VLOOKUP(K231,State_Vac_Alo_Admin!B:F,5,FALSE),0)</f>
        <v>712931.54999999993</v>
      </c>
      <c r="Q231" s="30">
        <f>VLOOKUP(D231,'2020_VoteCount'!A:K,11,FALSE)</f>
        <v>897672</v>
      </c>
      <c r="R231" s="30">
        <f>VLOOKUP(D231,'2020_VoteCount'!A:L,12,FALSE)</f>
        <v>759061</v>
      </c>
      <c r="S231" s="11">
        <f>_xlfn.IFNA(VLOOKUP(K231,'labor statisitcs'!N:P,2,FALSE),S230)</f>
        <v>63.4</v>
      </c>
      <c r="T231" s="11">
        <f>_xlfn.IFNA(VLOOKUP(K231,'labor statisitcs'!N:P,3,FALSE),T230)</f>
        <v>3.7</v>
      </c>
      <c r="U231" s="30">
        <f>_xlfn.IFNA(VLOOKUP(K231,'labor statisitcs'!N:S,5,FALSE),U230)</f>
        <v>1573432</v>
      </c>
      <c r="V231" s="30">
        <f>_xlfn.IFNA(VLOOKUP(K231,'labor statisitcs'!N:S,6,FALSE),V230)</f>
        <v>60875</v>
      </c>
      <c r="W231" s="30">
        <f>_xlfn.IFNA(VLOOKUP(K231,'Housing Summary'!F:J,5,FALSE),W230)</f>
        <v>7279</v>
      </c>
      <c r="X231" s="30">
        <f>_xlfn.IFNA(VLOOKUP(K231,'Housing Summary'!F:G,2,FALSE),X230)</f>
        <v>227400</v>
      </c>
      <c r="Y231">
        <f t="shared" si="23"/>
        <v>7.5341555098044743</v>
      </c>
      <c r="Z231">
        <f t="shared" si="24"/>
        <v>238.91733782428091</v>
      </c>
    </row>
    <row r="232" spans="1:26" hidden="1">
      <c r="A232" s="9">
        <v>43921</v>
      </c>
      <c r="B232" s="9">
        <f t="shared" si="25"/>
        <v>43921</v>
      </c>
      <c r="C232" s="10">
        <v>43891</v>
      </c>
      <c r="D232" s="11" t="s">
        <v>34</v>
      </c>
      <c r="E232" s="11">
        <v>20</v>
      </c>
      <c r="F232" s="11">
        <f t="shared" si="21"/>
        <v>0</v>
      </c>
      <c r="G232" s="30">
        <v>435</v>
      </c>
      <c r="H232" s="30">
        <v>435</v>
      </c>
      <c r="I232" s="30">
        <v>10</v>
      </c>
      <c r="J232" s="30">
        <v>10</v>
      </c>
      <c r="K232" s="11" t="str">
        <f t="shared" si="22"/>
        <v>Kansas-43921</v>
      </c>
      <c r="L232" s="30">
        <f>_xlfn.IFNA(VLOOKUP(K232,'labor statisitcs'!N:Q,4,FALSE),L231)</f>
        <v>2233058</v>
      </c>
      <c r="M232" s="30">
        <f>VLOOKUP(D232,'State Area'!A:B,2,FALSE)</f>
        <v>82278</v>
      </c>
      <c r="N232" s="39">
        <f t="shared" si="26"/>
        <v>27.140402051581226</v>
      </c>
      <c r="O232" s="11">
        <f>_xlfn.IFNA(VLOOKUP(K232,State_Vac_Alo_Admin!B:E,3,FALSE),0)</f>
        <v>0</v>
      </c>
      <c r="P232" s="35">
        <f>_xlfn.IFNA(VLOOKUP(K232,State_Vac_Alo_Admin!B:F,5,FALSE),0)</f>
        <v>0</v>
      </c>
      <c r="Q232" s="30">
        <f>VLOOKUP(D232,'2020_VoteCount'!A:K,11,FALSE)</f>
        <v>758100</v>
      </c>
      <c r="R232" s="30">
        <f>VLOOKUP(D232,'2020_VoteCount'!A:L,12,FALSE)</f>
        <v>558669</v>
      </c>
      <c r="S232" s="11">
        <f>_xlfn.IFNA(VLOOKUP(K232,'labor statisitcs'!N:P,2,FALSE),S231)</f>
        <v>64.900000000000006</v>
      </c>
      <c r="T232" s="11">
        <f>_xlfn.IFNA(VLOOKUP(K232,'labor statisitcs'!N:P,3,FALSE),T231)</f>
        <v>3.2</v>
      </c>
      <c r="U232" s="30">
        <f>_xlfn.IFNA(VLOOKUP(K232,'labor statisitcs'!N:S,5,FALSE),U231)</f>
        <v>1448406</v>
      </c>
      <c r="V232" s="30">
        <f>_xlfn.IFNA(VLOOKUP(K232,'labor statisitcs'!N:S,6,FALSE),V231)</f>
        <v>47476</v>
      </c>
      <c r="W232" s="30">
        <f>_xlfn.IFNA(VLOOKUP(K232,'Housing Summary'!F:J,5,FALSE),W231)</f>
        <v>7615</v>
      </c>
      <c r="X232" s="30">
        <f>_xlfn.IFNA(VLOOKUP(K232,'Housing Summary'!F:G,2,FALSE),X231)</f>
        <v>189500</v>
      </c>
      <c r="Y232">
        <f t="shared" si="23"/>
        <v>0.44781640244006199</v>
      </c>
      <c r="Z232">
        <f t="shared" si="24"/>
        <v>0.44781640244006199</v>
      </c>
    </row>
    <row r="233" spans="1:26" hidden="1">
      <c r="A233" s="9">
        <v>43951</v>
      </c>
      <c r="B233" s="9">
        <f t="shared" si="25"/>
        <v>43951</v>
      </c>
      <c r="C233" s="10">
        <v>43922</v>
      </c>
      <c r="D233" s="11" t="s">
        <v>34</v>
      </c>
      <c r="E233" s="11">
        <v>20</v>
      </c>
      <c r="F233" s="11">
        <f t="shared" si="21"/>
        <v>1</v>
      </c>
      <c r="G233" s="30">
        <v>3870</v>
      </c>
      <c r="H233" s="30">
        <v>4305</v>
      </c>
      <c r="I233" s="30">
        <v>123</v>
      </c>
      <c r="J233" s="30">
        <v>133</v>
      </c>
      <c r="K233" s="11" t="str">
        <f t="shared" si="22"/>
        <v>Kansas-43951</v>
      </c>
      <c r="L233" s="30">
        <f>_xlfn.IFNA(VLOOKUP(K233,'labor statisitcs'!N:Q,4,FALSE),L232)</f>
        <v>2233522</v>
      </c>
      <c r="M233" s="30">
        <f>VLOOKUP(D233,'State Area'!A:B,2,FALSE)</f>
        <v>82278</v>
      </c>
      <c r="N233" s="39">
        <f t="shared" si="26"/>
        <v>27.14604146916551</v>
      </c>
      <c r="O233" s="11">
        <f>_xlfn.IFNA(VLOOKUP(K233,State_Vac_Alo_Admin!B:E,3,FALSE),0)</f>
        <v>0</v>
      </c>
      <c r="P233" s="35">
        <f>_xlfn.IFNA(VLOOKUP(K233,State_Vac_Alo_Admin!B:F,5,FALSE),0)</f>
        <v>0</v>
      </c>
      <c r="Q233" s="30">
        <f>VLOOKUP(D233,'2020_VoteCount'!A:K,11,FALSE)</f>
        <v>758100</v>
      </c>
      <c r="R233" s="30">
        <f>VLOOKUP(D233,'2020_VoteCount'!A:L,12,FALSE)</f>
        <v>558669</v>
      </c>
      <c r="S233" s="11">
        <f>_xlfn.IFNA(VLOOKUP(K233,'labor statisitcs'!N:P,2,FALSE),S232)</f>
        <v>58.2</v>
      </c>
      <c r="T233" s="11">
        <f>_xlfn.IFNA(VLOOKUP(K233,'labor statisitcs'!N:P,3,FALSE),T232)</f>
        <v>12.6</v>
      </c>
      <c r="U233" s="30">
        <f>_xlfn.IFNA(VLOOKUP(K233,'labor statisitcs'!N:S,5,FALSE),U232)</f>
        <v>1298910</v>
      </c>
      <c r="V233" s="30">
        <f>_xlfn.IFNA(VLOOKUP(K233,'labor statisitcs'!N:S,6,FALSE),V232)</f>
        <v>187075</v>
      </c>
      <c r="W233" s="30">
        <f>_xlfn.IFNA(VLOOKUP(K233,'Housing Summary'!F:J,5,FALSE),W232)</f>
        <v>7513</v>
      </c>
      <c r="X233" s="30">
        <f>_xlfn.IFNA(VLOOKUP(K233,'Housing Summary'!F:G,2,FALSE),X232)</f>
        <v>196125</v>
      </c>
      <c r="Y233">
        <f t="shared" si="23"/>
        <v>5.5069974685720577</v>
      </c>
      <c r="Z233">
        <f t="shared" si="24"/>
        <v>5.9547208400006806</v>
      </c>
    </row>
    <row r="234" spans="1:26" hidden="1">
      <c r="A234" s="9">
        <v>43982</v>
      </c>
      <c r="B234" s="9">
        <f t="shared" si="25"/>
        <v>43982</v>
      </c>
      <c r="C234" s="10">
        <v>43952</v>
      </c>
      <c r="D234" s="11" t="s">
        <v>34</v>
      </c>
      <c r="E234" s="11">
        <v>20</v>
      </c>
      <c r="F234" s="11">
        <f t="shared" si="21"/>
        <v>2</v>
      </c>
      <c r="G234" s="30">
        <v>5573</v>
      </c>
      <c r="H234" s="30">
        <v>9878</v>
      </c>
      <c r="I234" s="30">
        <v>78</v>
      </c>
      <c r="J234" s="30">
        <v>211</v>
      </c>
      <c r="K234" s="11" t="str">
        <f t="shared" si="22"/>
        <v>Kansas-43982</v>
      </c>
      <c r="L234" s="30">
        <f>_xlfn.IFNA(VLOOKUP(K234,'labor statisitcs'!N:Q,4,FALSE),L233)</f>
        <v>2233534</v>
      </c>
      <c r="M234" s="30">
        <f>VLOOKUP(D234,'State Area'!A:B,2,FALSE)</f>
        <v>82278</v>
      </c>
      <c r="N234" s="39">
        <f t="shared" si="26"/>
        <v>27.146187316172004</v>
      </c>
      <c r="O234" s="11">
        <f>_xlfn.IFNA(VLOOKUP(K234,State_Vac_Alo_Admin!B:E,3,FALSE),0)</f>
        <v>0</v>
      </c>
      <c r="P234" s="35">
        <f>_xlfn.IFNA(VLOOKUP(K234,State_Vac_Alo_Admin!B:F,5,FALSE),0)</f>
        <v>0</v>
      </c>
      <c r="Q234" s="30">
        <f>VLOOKUP(D234,'2020_VoteCount'!A:K,11,FALSE)</f>
        <v>758100</v>
      </c>
      <c r="R234" s="30">
        <f>VLOOKUP(D234,'2020_VoteCount'!A:L,12,FALSE)</f>
        <v>558669</v>
      </c>
      <c r="S234" s="11">
        <f>_xlfn.IFNA(VLOOKUP(K234,'labor statisitcs'!N:P,2,FALSE),S233)</f>
        <v>60.7</v>
      </c>
      <c r="T234" s="11">
        <f>_xlfn.IFNA(VLOOKUP(K234,'labor statisitcs'!N:P,3,FALSE),T233)</f>
        <v>9</v>
      </c>
      <c r="U234" s="30">
        <f>_xlfn.IFNA(VLOOKUP(K234,'labor statisitcs'!N:S,5,FALSE),U233)</f>
        <v>1354666</v>
      </c>
      <c r="V234" s="30">
        <f>_xlfn.IFNA(VLOOKUP(K234,'labor statisitcs'!N:S,6,FALSE),V233)</f>
        <v>134272</v>
      </c>
      <c r="W234" s="30">
        <f>_xlfn.IFNA(VLOOKUP(K234,'Housing Summary'!F:J,5,FALSE),W233)</f>
        <v>7005</v>
      </c>
      <c r="X234" s="30">
        <f>_xlfn.IFNA(VLOOKUP(K234,'Housing Summary'!F:G,2,FALSE),X233)</f>
        <v>210000</v>
      </c>
      <c r="Y234">
        <f t="shared" si="23"/>
        <v>3.49222353454212</v>
      </c>
      <c r="Z234">
        <f t="shared" si="24"/>
        <v>9.4469123819024023</v>
      </c>
    </row>
    <row r="235" spans="1:26" hidden="1">
      <c r="A235" s="9">
        <v>44012</v>
      </c>
      <c r="B235" s="9">
        <f t="shared" si="25"/>
        <v>44012</v>
      </c>
      <c r="C235" s="10">
        <v>43983</v>
      </c>
      <c r="D235" s="11" t="s">
        <v>34</v>
      </c>
      <c r="E235" s="11">
        <v>20</v>
      </c>
      <c r="F235" s="11">
        <f t="shared" si="21"/>
        <v>3</v>
      </c>
      <c r="G235" s="30">
        <v>4751</v>
      </c>
      <c r="H235" s="30">
        <v>14629</v>
      </c>
      <c r="I235" s="30">
        <v>65</v>
      </c>
      <c r="J235" s="30">
        <v>276</v>
      </c>
      <c r="K235" s="11" t="str">
        <f t="shared" si="22"/>
        <v>Kansas-44012</v>
      </c>
      <c r="L235" s="30">
        <f>_xlfn.IFNA(VLOOKUP(K235,'labor statisitcs'!N:Q,4,FALSE),L234)</f>
        <v>2233723</v>
      </c>
      <c r="M235" s="30">
        <f>VLOOKUP(D235,'State Area'!A:B,2,FALSE)</f>
        <v>82278</v>
      </c>
      <c r="N235" s="39">
        <f t="shared" si="26"/>
        <v>27.148484406524222</v>
      </c>
      <c r="O235" s="11">
        <f>_xlfn.IFNA(VLOOKUP(K235,State_Vac_Alo_Admin!B:E,3,FALSE),0)</f>
        <v>0</v>
      </c>
      <c r="P235" s="35">
        <f>_xlfn.IFNA(VLOOKUP(K235,State_Vac_Alo_Admin!B:F,5,FALSE),0)</f>
        <v>0</v>
      </c>
      <c r="Q235" s="30">
        <f>VLOOKUP(D235,'2020_VoteCount'!A:K,11,FALSE)</f>
        <v>758100</v>
      </c>
      <c r="R235" s="30">
        <f>VLOOKUP(D235,'2020_VoteCount'!A:L,12,FALSE)</f>
        <v>558669</v>
      </c>
      <c r="S235" s="11">
        <f>_xlfn.IFNA(VLOOKUP(K235,'labor statisitcs'!N:P,2,FALSE),S234)</f>
        <v>61.7</v>
      </c>
      <c r="T235" s="11">
        <f>_xlfn.IFNA(VLOOKUP(K235,'labor statisitcs'!N:P,3,FALSE),T234)</f>
        <v>7</v>
      </c>
      <c r="U235" s="30">
        <f>_xlfn.IFNA(VLOOKUP(K235,'labor statisitcs'!N:S,5,FALSE),U234)</f>
        <v>1377977</v>
      </c>
      <c r="V235" s="30">
        <f>_xlfn.IFNA(VLOOKUP(K235,'labor statisitcs'!N:S,6,FALSE),V234)</f>
        <v>103255</v>
      </c>
      <c r="W235" s="30">
        <f>_xlfn.IFNA(VLOOKUP(K235,'Housing Summary'!F:J,5,FALSE),W234)</f>
        <v>6358</v>
      </c>
      <c r="X235" s="30">
        <f>_xlfn.IFNA(VLOOKUP(K235,'Housing Summary'!F:G,2,FALSE),X234)</f>
        <v>219900</v>
      </c>
      <c r="Y235">
        <f t="shared" si="23"/>
        <v>2.9099400418046466</v>
      </c>
      <c r="Z235">
        <f t="shared" si="24"/>
        <v>12.356053100585882</v>
      </c>
    </row>
    <row r="236" spans="1:26" hidden="1">
      <c r="A236" s="9">
        <v>44043</v>
      </c>
      <c r="B236" s="9">
        <f t="shared" si="25"/>
        <v>44043</v>
      </c>
      <c r="C236" s="10">
        <v>44013</v>
      </c>
      <c r="D236" s="11" t="s">
        <v>34</v>
      </c>
      <c r="E236" s="11">
        <v>20</v>
      </c>
      <c r="F236" s="11">
        <f t="shared" si="21"/>
        <v>4</v>
      </c>
      <c r="G236" s="30">
        <v>13492</v>
      </c>
      <c r="H236" s="30">
        <v>28121</v>
      </c>
      <c r="I236" s="30">
        <v>82</v>
      </c>
      <c r="J236" s="30">
        <v>358</v>
      </c>
      <c r="K236" s="11" t="str">
        <f t="shared" si="22"/>
        <v>Kansas-44043</v>
      </c>
      <c r="L236" s="30">
        <f>_xlfn.IFNA(VLOOKUP(K236,'labor statisitcs'!N:Q,4,FALSE),L235)</f>
        <v>2233951</v>
      </c>
      <c r="M236" s="30">
        <f>VLOOKUP(D236,'State Area'!A:B,2,FALSE)</f>
        <v>82278</v>
      </c>
      <c r="N236" s="39">
        <f t="shared" si="26"/>
        <v>27.151255499647537</v>
      </c>
      <c r="O236" s="11">
        <f>_xlfn.IFNA(VLOOKUP(K236,State_Vac_Alo_Admin!B:E,3,FALSE),0)</f>
        <v>0</v>
      </c>
      <c r="P236" s="35">
        <f>_xlfn.IFNA(VLOOKUP(K236,State_Vac_Alo_Admin!B:F,5,FALSE),0)</f>
        <v>0</v>
      </c>
      <c r="Q236" s="30">
        <f>VLOOKUP(D236,'2020_VoteCount'!A:K,11,FALSE)</f>
        <v>758100</v>
      </c>
      <c r="R236" s="30">
        <f>VLOOKUP(D236,'2020_VoteCount'!A:L,12,FALSE)</f>
        <v>558669</v>
      </c>
      <c r="S236" s="11">
        <f>_xlfn.IFNA(VLOOKUP(K236,'labor statisitcs'!N:P,2,FALSE),S235)</f>
        <v>62.6</v>
      </c>
      <c r="T236" s="11">
        <f>_xlfn.IFNA(VLOOKUP(K236,'labor statisitcs'!N:P,3,FALSE),T235)</f>
        <v>6.6</v>
      </c>
      <c r="U236" s="30">
        <f>_xlfn.IFNA(VLOOKUP(K236,'labor statisitcs'!N:S,5,FALSE),U235)</f>
        <v>1398770</v>
      </c>
      <c r="V236" s="30">
        <f>_xlfn.IFNA(VLOOKUP(K236,'labor statisitcs'!N:S,6,FALSE),V235)</f>
        <v>98659</v>
      </c>
      <c r="W236" s="30">
        <f>_xlfn.IFNA(VLOOKUP(K236,'Housing Summary'!F:J,5,FALSE),W235)</f>
        <v>6005</v>
      </c>
      <c r="X236" s="30">
        <f>_xlfn.IFNA(VLOOKUP(K236,'Housing Summary'!F:G,2,FALSE),X235)</f>
        <v>219950</v>
      </c>
      <c r="Y236">
        <f t="shared" si="23"/>
        <v>3.6706266162507593</v>
      </c>
      <c r="Z236">
        <f t="shared" si="24"/>
        <v>16.025418641680144</v>
      </c>
    </row>
    <row r="237" spans="1:26" hidden="1">
      <c r="A237" s="9">
        <v>44074</v>
      </c>
      <c r="B237" s="9">
        <f t="shared" si="25"/>
        <v>44074</v>
      </c>
      <c r="C237" s="10">
        <v>44044</v>
      </c>
      <c r="D237" s="11" t="s">
        <v>34</v>
      </c>
      <c r="E237" s="11">
        <v>20</v>
      </c>
      <c r="F237" s="11">
        <f t="shared" si="21"/>
        <v>5</v>
      </c>
      <c r="G237" s="30">
        <v>15286</v>
      </c>
      <c r="H237" s="30">
        <v>43407</v>
      </c>
      <c r="I237" s="30">
        <v>93</v>
      </c>
      <c r="J237" s="30">
        <v>451</v>
      </c>
      <c r="K237" s="11" t="str">
        <f t="shared" si="22"/>
        <v>Kansas-44074</v>
      </c>
      <c r="L237" s="30">
        <f>_xlfn.IFNA(VLOOKUP(K237,'labor statisitcs'!N:Q,4,FALSE),L236)</f>
        <v>2234666</v>
      </c>
      <c r="M237" s="30">
        <f>VLOOKUP(D237,'State Area'!A:B,2,FALSE)</f>
        <v>82278</v>
      </c>
      <c r="N237" s="39">
        <f t="shared" si="26"/>
        <v>27.15994555045091</v>
      </c>
      <c r="O237" s="11">
        <f>_xlfn.IFNA(VLOOKUP(K237,State_Vac_Alo_Admin!B:E,3,FALSE),0)</f>
        <v>0</v>
      </c>
      <c r="P237" s="35">
        <f>_xlfn.IFNA(VLOOKUP(K237,State_Vac_Alo_Admin!B:F,5,FALSE),0)</f>
        <v>0</v>
      </c>
      <c r="Q237" s="30">
        <f>VLOOKUP(D237,'2020_VoteCount'!A:K,11,FALSE)</f>
        <v>758100</v>
      </c>
      <c r="R237" s="30">
        <f>VLOOKUP(D237,'2020_VoteCount'!A:L,12,FALSE)</f>
        <v>558669</v>
      </c>
      <c r="S237" s="11">
        <f>_xlfn.IFNA(VLOOKUP(K237,'labor statisitcs'!N:P,2,FALSE),S236)</f>
        <v>63.4</v>
      </c>
      <c r="T237" s="11">
        <f>_xlfn.IFNA(VLOOKUP(K237,'labor statisitcs'!N:P,3,FALSE),T236)</f>
        <v>6.2</v>
      </c>
      <c r="U237" s="30">
        <f>_xlfn.IFNA(VLOOKUP(K237,'labor statisitcs'!N:S,5,FALSE),U236)</f>
        <v>1415790</v>
      </c>
      <c r="V237" s="30">
        <f>_xlfn.IFNA(VLOOKUP(K237,'labor statisitcs'!N:S,6,FALSE),V236)</f>
        <v>93916</v>
      </c>
      <c r="W237" s="30">
        <f>_xlfn.IFNA(VLOOKUP(K237,'Housing Summary'!F:J,5,FALSE),W236)</f>
        <v>5635</v>
      </c>
      <c r="X237" s="30">
        <f>_xlfn.IFNA(VLOOKUP(K237,'Housing Summary'!F:G,2,FALSE),X236)</f>
        <v>215000</v>
      </c>
      <c r="Y237">
        <f t="shared" si="23"/>
        <v>4.1616957522958691</v>
      </c>
      <c r="Z237">
        <f t="shared" si="24"/>
        <v>20.181986927800395</v>
      </c>
    </row>
    <row r="238" spans="1:26" hidden="1">
      <c r="A238" s="9">
        <v>44104</v>
      </c>
      <c r="B238" s="9">
        <f t="shared" si="25"/>
        <v>44104</v>
      </c>
      <c r="C238" s="10">
        <v>44075</v>
      </c>
      <c r="D238" s="11" t="s">
        <v>34</v>
      </c>
      <c r="E238" s="11">
        <v>20</v>
      </c>
      <c r="F238" s="11">
        <f t="shared" si="21"/>
        <v>6</v>
      </c>
      <c r="G238" s="30">
        <v>17550</v>
      </c>
      <c r="H238" s="30">
        <v>60957</v>
      </c>
      <c r="I238" s="30">
        <v>227</v>
      </c>
      <c r="J238" s="30">
        <v>678</v>
      </c>
      <c r="K238" s="11" t="str">
        <f t="shared" si="22"/>
        <v>Kansas-44104</v>
      </c>
      <c r="L238" s="30">
        <f>_xlfn.IFNA(VLOOKUP(K238,'labor statisitcs'!N:Q,4,FALSE),L237)</f>
        <v>2235531</v>
      </c>
      <c r="M238" s="30">
        <f>VLOOKUP(D238,'State Area'!A:B,2,FALSE)</f>
        <v>82278</v>
      </c>
      <c r="N238" s="39">
        <f t="shared" si="26"/>
        <v>27.17045868883541</v>
      </c>
      <c r="O238" s="11">
        <f>_xlfn.IFNA(VLOOKUP(K238,State_Vac_Alo_Admin!B:E,3,FALSE),0)</f>
        <v>0</v>
      </c>
      <c r="P238" s="35">
        <f>_xlfn.IFNA(VLOOKUP(K238,State_Vac_Alo_Admin!B:F,5,FALSE),0)</f>
        <v>0</v>
      </c>
      <c r="Q238" s="30">
        <f>VLOOKUP(D238,'2020_VoteCount'!A:K,11,FALSE)</f>
        <v>758100</v>
      </c>
      <c r="R238" s="30">
        <f>VLOOKUP(D238,'2020_VoteCount'!A:L,12,FALSE)</f>
        <v>558669</v>
      </c>
      <c r="S238" s="11">
        <f>_xlfn.IFNA(VLOOKUP(K238,'labor statisitcs'!N:P,2,FALSE),S237)</f>
        <v>61.8</v>
      </c>
      <c r="T238" s="11">
        <f>_xlfn.IFNA(VLOOKUP(K238,'labor statisitcs'!N:P,3,FALSE),T237)</f>
        <v>6.1</v>
      </c>
      <c r="U238" s="30">
        <f>_xlfn.IFNA(VLOOKUP(K238,'labor statisitcs'!N:S,5,FALSE),U237)</f>
        <v>1382202</v>
      </c>
      <c r="V238" s="30">
        <f>_xlfn.IFNA(VLOOKUP(K238,'labor statisitcs'!N:S,6,FALSE),V237)</f>
        <v>90154</v>
      </c>
      <c r="W238" s="30">
        <f>_xlfn.IFNA(VLOOKUP(K238,'Housing Summary'!F:J,5,FALSE),W237)</f>
        <v>5402</v>
      </c>
      <c r="X238" s="30">
        <f>_xlfn.IFNA(VLOOKUP(K238,'Housing Summary'!F:G,2,FALSE),X237)</f>
        <v>215000</v>
      </c>
      <c r="Y238">
        <f t="shared" si="23"/>
        <v>10.15418708127957</v>
      </c>
      <c r="Z238">
        <f t="shared" si="24"/>
        <v>30.328364938799776</v>
      </c>
    </row>
    <row r="239" spans="1:26" hidden="1">
      <c r="A239" s="9">
        <v>44135</v>
      </c>
      <c r="B239" s="9">
        <f t="shared" si="25"/>
        <v>44135</v>
      </c>
      <c r="C239" s="10">
        <v>44105</v>
      </c>
      <c r="D239" s="11" t="s">
        <v>34</v>
      </c>
      <c r="E239" s="11">
        <v>20</v>
      </c>
      <c r="F239" s="11">
        <f t="shared" si="21"/>
        <v>7</v>
      </c>
      <c r="G239" s="30">
        <v>25814</v>
      </c>
      <c r="H239" s="30">
        <v>86771</v>
      </c>
      <c r="I239" s="30">
        <v>351</v>
      </c>
      <c r="J239" s="30">
        <v>1029</v>
      </c>
      <c r="K239" s="11" t="str">
        <f t="shared" si="22"/>
        <v>Kansas-44135</v>
      </c>
      <c r="L239" s="30">
        <f>_xlfn.IFNA(VLOOKUP(K239,'labor statisitcs'!N:Q,4,FALSE),L238)</f>
        <v>2236251</v>
      </c>
      <c r="M239" s="30">
        <f>VLOOKUP(D239,'State Area'!A:B,2,FALSE)</f>
        <v>82278</v>
      </c>
      <c r="N239" s="39">
        <f t="shared" si="26"/>
        <v>27.179209509224822</v>
      </c>
      <c r="O239" s="11">
        <f>_xlfn.IFNA(VLOOKUP(K239,State_Vac_Alo_Admin!B:E,3,FALSE),0)</f>
        <v>0</v>
      </c>
      <c r="P239" s="35">
        <f>_xlfn.IFNA(VLOOKUP(K239,State_Vac_Alo_Admin!B:F,5,FALSE),0)</f>
        <v>0</v>
      </c>
      <c r="Q239" s="30">
        <f>VLOOKUP(D239,'2020_VoteCount'!A:K,11,FALSE)</f>
        <v>758100</v>
      </c>
      <c r="R239" s="30">
        <f>VLOOKUP(D239,'2020_VoteCount'!A:L,12,FALSE)</f>
        <v>558669</v>
      </c>
      <c r="S239" s="11">
        <f>_xlfn.IFNA(VLOOKUP(K239,'labor statisitcs'!N:P,2,FALSE),S238)</f>
        <v>64.3</v>
      </c>
      <c r="T239" s="11">
        <f>_xlfn.IFNA(VLOOKUP(K239,'labor statisitcs'!N:P,3,FALSE),T238)</f>
        <v>4.7</v>
      </c>
      <c r="U239" s="30">
        <f>_xlfn.IFNA(VLOOKUP(K239,'labor statisitcs'!N:S,5,FALSE),U238)</f>
        <v>1437158</v>
      </c>
      <c r="V239" s="30">
        <f>_xlfn.IFNA(VLOOKUP(K239,'labor statisitcs'!N:S,6,FALSE),V238)</f>
        <v>70939</v>
      </c>
      <c r="W239" s="30">
        <f>_xlfn.IFNA(VLOOKUP(K239,'Housing Summary'!F:J,5,FALSE),W238)</f>
        <v>5385</v>
      </c>
      <c r="X239" s="30">
        <f>_xlfn.IFNA(VLOOKUP(K239,'Housing Summary'!F:G,2,FALSE),X238)</f>
        <v>210000</v>
      </c>
      <c r="Y239">
        <f t="shared" si="23"/>
        <v>15.695912489250983</v>
      </c>
      <c r="Z239">
        <f t="shared" si="24"/>
        <v>46.014512682163137</v>
      </c>
    </row>
    <row r="240" spans="1:26" hidden="1">
      <c r="A240" s="9">
        <v>44165</v>
      </c>
      <c r="B240" s="9">
        <f t="shared" si="25"/>
        <v>44165</v>
      </c>
      <c r="C240" s="10">
        <v>44136</v>
      </c>
      <c r="D240" s="11" t="s">
        <v>34</v>
      </c>
      <c r="E240" s="11">
        <v>20</v>
      </c>
      <c r="F240" s="11">
        <f t="shared" si="21"/>
        <v>8</v>
      </c>
      <c r="G240" s="30">
        <v>73657</v>
      </c>
      <c r="H240" s="30">
        <v>160428</v>
      </c>
      <c r="I240" s="30">
        <v>531</v>
      </c>
      <c r="J240" s="30">
        <v>1560</v>
      </c>
      <c r="K240" s="11" t="str">
        <f t="shared" si="22"/>
        <v>Kansas-44165</v>
      </c>
      <c r="L240" s="30">
        <f>_xlfn.IFNA(VLOOKUP(K240,'labor statisitcs'!N:Q,4,FALSE),L239)</f>
        <v>2236775</v>
      </c>
      <c r="M240" s="30">
        <f>VLOOKUP(D240,'State Area'!A:B,2,FALSE)</f>
        <v>82278</v>
      </c>
      <c r="N240" s="39">
        <f t="shared" si="26"/>
        <v>27.185578161841562</v>
      </c>
      <c r="O240" s="11">
        <f>_xlfn.IFNA(VLOOKUP(K240,State_Vac_Alo_Admin!B:E,3,FALSE),0)</f>
        <v>0</v>
      </c>
      <c r="P240" s="35">
        <f>_xlfn.IFNA(VLOOKUP(K240,State_Vac_Alo_Admin!B:F,5,FALSE),0)</f>
        <v>0</v>
      </c>
      <c r="Q240" s="30">
        <f>VLOOKUP(D240,'2020_VoteCount'!A:K,11,FALSE)</f>
        <v>758100</v>
      </c>
      <c r="R240" s="30">
        <f>VLOOKUP(D240,'2020_VoteCount'!A:L,12,FALSE)</f>
        <v>558669</v>
      </c>
      <c r="S240" s="11">
        <f>_xlfn.IFNA(VLOOKUP(K240,'labor statisitcs'!N:P,2,FALSE),S239)</f>
        <v>64.5</v>
      </c>
      <c r="T240" s="11">
        <f>_xlfn.IFNA(VLOOKUP(K240,'labor statisitcs'!N:P,3,FALSE),T239)</f>
        <v>4.7</v>
      </c>
      <c r="U240" s="30">
        <f>_xlfn.IFNA(VLOOKUP(K240,'labor statisitcs'!N:S,5,FALSE),U239)</f>
        <v>1442525</v>
      </c>
      <c r="V240" s="30">
        <f>_xlfn.IFNA(VLOOKUP(K240,'labor statisitcs'!N:S,6,FALSE),V239)</f>
        <v>70978</v>
      </c>
      <c r="W240" s="30">
        <f>_xlfn.IFNA(VLOOKUP(K240,'Housing Summary'!F:J,5,FALSE),W239)</f>
        <v>5157</v>
      </c>
      <c r="X240" s="30">
        <f>_xlfn.IFNA(VLOOKUP(K240,'Housing Summary'!F:G,2,FALSE),X239)</f>
        <v>199500</v>
      </c>
      <c r="Y240">
        <f t="shared" si="23"/>
        <v>23.739535715483228</v>
      </c>
      <c r="Z240">
        <f t="shared" si="24"/>
        <v>69.743268768651305</v>
      </c>
    </row>
    <row r="241" spans="1:26" hidden="1">
      <c r="A241" s="9">
        <v>44196</v>
      </c>
      <c r="B241" s="9">
        <f t="shared" si="25"/>
        <v>44196</v>
      </c>
      <c r="C241" s="10">
        <v>44166</v>
      </c>
      <c r="D241" s="11" t="s">
        <v>34</v>
      </c>
      <c r="E241" s="11">
        <v>20</v>
      </c>
      <c r="F241" s="11">
        <f t="shared" si="21"/>
        <v>9</v>
      </c>
      <c r="G241" s="30">
        <v>65027</v>
      </c>
      <c r="H241" s="30">
        <v>225455</v>
      </c>
      <c r="I241" s="30">
        <v>1181</v>
      </c>
      <c r="J241" s="30">
        <v>2741</v>
      </c>
      <c r="K241" s="11" t="str">
        <f t="shared" si="22"/>
        <v>Kansas-44196</v>
      </c>
      <c r="L241" s="30">
        <f>_xlfn.IFNA(VLOOKUP(K241,'labor statisitcs'!N:Q,4,FALSE),L240)</f>
        <v>2237175</v>
      </c>
      <c r="M241" s="30">
        <f>VLOOKUP(D241,'State Area'!A:B,2,FALSE)</f>
        <v>82278</v>
      </c>
      <c r="N241" s="39">
        <f t="shared" si="26"/>
        <v>27.190439728724566</v>
      </c>
      <c r="O241" s="11">
        <f>_xlfn.IFNA(VLOOKUP(K241,State_Vac_Alo_Admin!B:E,3,FALSE),0)</f>
        <v>260900</v>
      </c>
      <c r="P241" s="35">
        <f>_xlfn.IFNA(VLOOKUP(K241,State_Vac_Alo_Admin!B:F,5,FALSE),0)</f>
        <v>0</v>
      </c>
      <c r="Q241" s="30">
        <f>VLOOKUP(D241,'2020_VoteCount'!A:K,11,FALSE)</f>
        <v>758100</v>
      </c>
      <c r="R241" s="30">
        <f>VLOOKUP(D241,'2020_VoteCount'!A:L,12,FALSE)</f>
        <v>558669</v>
      </c>
      <c r="S241" s="11">
        <f>_xlfn.IFNA(VLOOKUP(K241,'labor statisitcs'!N:P,2,FALSE),S240)</f>
        <v>64.7</v>
      </c>
      <c r="T241" s="11">
        <f>_xlfn.IFNA(VLOOKUP(K241,'labor statisitcs'!N:P,3,FALSE),T240)</f>
        <v>4.7</v>
      </c>
      <c r="U241" s="30">
        <f>_xlfn.IFNA(VLOOKUP(K241,'labor statisitcs'!N:S,5,FALSE),U240)</f>
        <v>1446860</v>
      </c>
      <c r="V241" s="30">
        <f>_xlfn.IFNA(VLOOKUP(K241,'labor statisitcs'!N:S,6,FALSE),V240)</f>
        <v>71556</v>
      </c>
      <c r="W241" s="30">
        <f>_xlfn.IFNA(VLOOKUP(K241,'Housing Summary'!F:J,5,FALSE),W240)</f>
        <v>4739</v>
      </c>
      <c r="X241" s="30">
        <f>_xlfn.IFNA(VLOOKUP(K241,'Housing Summary'!F:G,2,FALSE),X240)</f>
        <v>189975</v>
      </c>
      <c r="Y241">
        <f t="shared" si="23"/>
        <v>52.789790695855267</v>
      </c>
      <c r="Z241">
        <f t="shared" si="24"/>
        <v>122.52058958284445</v>
      </c>
    </row>
    <row r="242" spans="1:26" hidden="1">
      <c r="A242" s="9">
        <v>44227</v>
      </c>
      <c r="B242" s="9">
        <f t="shared" si="25"/>
        <v>44227</v>
      </c>
      <c r="C242" s="10">
        <v>44197</v>
      </c>
      <c r="D242" s="11" t="s">
        <v>34</v>
      </c>
      <c r="E242" s="11">
        <v>20</v>
      </c>
      <c r="F242" s="11">
        <f t="shared" si="21"/>
        <v>10</v>
      </c>
      <c r="G242" s="30">
        <v>52178</v>
      </c>
      <c r="H242" s="30">
        <v>277633</v>
      </c>
      <c r="I242" s="30">
        <v>1038</v>
      </c>
      <c r="J242" s="30">
        <v>3779</v>
      </c>
      <c r="K242" s="11" t="str">
        <f t="shared" si="22"/>
        <v>Kansas-44227</v>
      </c>
      <c r="L242" s="30">
        <f>_xlfn.IFNA(VLOOKUP(K242,'labor statisitcs'!N:Q,4,FALSE),L241)</f>
        <v>2237486</v>
      </c>
      <c r="M242" s="30">
        <f>VLOOKUP(D242,'State Area'!A:B,2,FALSE)</f>
        <v>82278</v>
      </c>
      <c r="N242" s="39">
        <f t="shared" si="26"/>
        <v>27.194219596976104</v>
      </c>
      <c r="O242" s="11">
        <f>_xlfn.IFNA(VLOOKUP(K242,State_Vac_Alo_Admin!B:E,3,FALSE),0)</f>
        <v>283300</v>
      </c>
      <c r="P242" s="35">
        <f>_xlfn.IFNA(VLOOKUP(K242,State_Vac_Alo_Admin!B:F,5,FALSE),0)</f>
        <v>188248.65</v>
      </c>
      <c r="Q242" s="30">
        <f>VLOOKUP(D242,'2020_VoteCount'!A:K,11,FALSE)</f>
        <v>758100</v>
      </c>
      <c r="R242" s="30">
        <f>VLOOKUP(D242,'2020_VoteCount'!A:L,12,FALSE)</f>
        <v>558669</v>
      </c>
      <c r="S242" s="11">
        <f>_xlfn.IFNA(VLOOKUP(K242,'labor statisitcs'!N:P,2,FALSE),S241)</f>
        <v>64.8</v>
      </c>
      <c r="T242" s="11">
        <f>_xlfn.IFNA(VLOOKUP(K242,'labor statisitcs'!N:P,3,FALSE),T241)</f>
        <v>3.4</v>
      </c>
      <c r="U242" s="30">
        <f>_xlfn.IFNA(VLOOKUP(K242,'labor statisitcs'!N:S,5,FALSE),U241)</f>
        <v>1450464</v>
      </c>
      <c r="V242" s="30">
        <f>_xlfn.IFNA(VLOOKUP(K242,'labor statisitcs'!N:S,6,FALSE),V241)</f>
        <v>51784</v>
      </c>
      <c r="W242" s="30">
        <f>_xlfn.IFNA(VLOOKUP(K242,'Housing Summary'!F:J,5,FALSE),W241)</f>
        <v>4077</v>
      </c>
      <c r="X242" s="30">
        <f>_xlfn.IFNA(VLOOKUP(K242,'Housing Summary'!F:G,2,FALSE),X241)</f>
        <v>184000</v>
      </c>
      <c r="Y242">
        <f t="shared" si="23"/>
        <v>46.391351722424183</v>
      </c>
      <c r="Z242">
        <f t="shared" si="24"/>
        <v>168.89491152123409</v>
      </c>
    </row>
    <row r="243" spans="1:26" hidden="1">
      <c r="A243" s="9">
        <v>44255</v>
      </c>
      <c r="B243" s="9">
        <f t="shared" si="25"/>
        <v>44255</v>
      </c>
      <c r="C243" s="10">
        <v>44228</v>
      </c>
      <c r="D243" s="11" t="s">
        <v>34</v>
      </c>
      <c r="E243" s="11">
        <v>20</v>
      </c>
      <c r="F243" s="11">
        <f t="shared" si="21"/>
        <v>11</v>
      </c>
      <c r="G243" s="30">
        <v>19165</v>
      </c>
      <c r="H243" s="30">
        <v>296798</v>
      </c>
      <c r="I243" s="30">
        <v>956</v>
      </c>
      <c r="J243" s="30">
        <v>4735</v>
      </c>
      <c r="K243" s="11" t="str">
        <f t="shared" si="22"/>
        <v>Kansas-44255</v>
      </c>
      <c r="L243" s="30">
        <f>_xlfn.IFNA(VLOOKUP(K243,'labor statisitcs'!N:Q,4,FALSE),L242)</f>
        <v>2237550</v>
      </c>
      <c r="M243" s="30">
        <f>VLOOKUP(D243,'State Area'!A:B,2,FALSE)</f>
        <v>82278</v>
      </c>
      <c r="N243" s="39">
        <f t="shared" si="26"/>
        <v>27.194997447677387</v>
      </c>
      <c r="O243" s="11">
        <f>_xlfn.IFNA(VLOOKUP(K243,State_Vac_Alo_Admin!B:E,3,FALSE),0)</f>
        <v>374960</v>
      </c>
      <c r="P243" s="35">
        <f>_xlfn.IFNA(VLOOKUP(K243,State_Vac_Alo_Admin!B:F,5,FALSE),0)</f>
        <v>330051.59999999998</v>
      </c>
      <c r="Q243" s="30">
        <f>VLOOKUP(D243,'2020_VoteCount'!A:K,11,FALSE)</f>
        <v>758100</v>
      </c>
      <c r="R243" s="30">
        <f>VLOOKUP(D243,'2020_VoteCount'!A:L,12,FALSE)</f>
        <v>558669</v>
      </c>
      <c r="S243" s="11">
        <f>_xlfn.IFNA(VLOOKUP(K243,'labor statisitcs'!N:P,2,FALSE),S242)</f>
        <v>64.900000000000006</v>
      </c>
      <c r="T243" s="11">
        <f>_xlfn.IFNA(VLOOKUP(K243,'labor statisitcs'!N:P,3,FALSE),T242)</f>
        <v>3.8</v>
      </c>
      <c r="U243" s="30">
        <f>_xlfn.IFNA(VLOOKUP(K243,'labor statisitcs'!N:S,5,FALSE),U242)</f>
        <v>1451324</v>
      </c>
      <c r="V243" s="30">
        <f>_xlfn.IFNA(VLOOKUP(K243,'labor statisitcs'!N:S,6,FALSE),V242)</f>
        <v>57137</v>
      </c>
      <c r="W243" s="30">
        <f>_xlfn.IFNA(VLOOKUP(K243,'Housing Summary'!F:J,5,FALSE),W242)</f>
        <v>3413</v>
      </c>
      <c r="X243" s="30">
        <f>_xlfn.IFNA(VLOOKUP(K243,'Housing Summary'!F:G,2,FALSE),X242)</f>
        <v>190300</v>
      </c>
      <c r="Y243">
        <f t="shared" si="23"/>
        <v>42.725302227883176</v>
      </c>
      <c r="Z243">
        <f t="shared" si="24"/>
        <v>211.61538289647157</v>
      </c>
    </row>
    <row r="244" spans="1:26" hidden="1">
      <c r="A244" s="9">
        <v>44286</v>
      </c>
      <c r="B244" s="9">
        <f t="shared" si="25"/>
        <v>44286</v>
      </c>
      <c r="C244" s="10">
        <v>44256</v>
      </c>
      <c r="D244" s="11" t="s">
        <v>34</v>
      </c>
      <c r="E244" s="11">
        <v>20</v>
      </c>
      <c r="F244" s="11">
        <f t="shared" si="21"/>
        <v>12</v>
      </c>
      <c r="G244" s="30">
        <v>7859</v>
      </c>
      <c r="H244" s="30">
        <v>304657</v>
      </c>
      <c r="I244" s="30">
        <v>178</v>
      </c>
      <c r="J244" s="30">
        <v>4913</v>
      </c>
      <c r="K244" s="11" t="str">
        <f t="shared" si="22"/>
        <v>Kansas-44286</v>
      </c>
      <c r="L244" s="30">
        <f>_xlfn.IFNA(VLOOKUP(K244,'labor statisitcs'!N:Q,4,FALSE),L243)</f>
        <v>2237761</v>
      </c>
      <c r="M244" s="30">
        <f>VLOOKUP(D244,'State Area'!A:B,2,FALSE)</f>
        <v>82278</v>
      </c>
      <c r="N244" s="39">
        <f t="shared" si="26"/>
        <v>27.197561924208173</v>
      </c>
      <c r="O244" s="11">
        <f>_xlfn.IFNA(VLOOKUP(K244,State_Vac_Alo_Admin!B:E,3,FALSE),0)</f>
        <v>710600</v>
      </c>
      <c r="P244" s="35">
        <f>_xlfn.IFNA(VLOOKUP(K244,State_Vac_Alo_Admin!B:F,5,FALSE),0)</f>
        <v>579042.94999999995</v>
      </c>
      <c r="Q244" s="30">
        <f>VLOOKUP(D244,'2020_VoteCount'!A:K,11,FALSE)</f>
        <v>758100</v>
      </c>
      <c r="R244" s="30">
        <f>VLOOKUP(D244,'2020_VoteCount'!A:L,12,FALSE)</f>
        <v>558669</v>
      </c>
      <c r="S244" s="11">
        <f>_xlfn.IFNA(VLOOKUP(K244,'labor statisitcs'!N:P,2,FALSE),S243)</f>
        <v>65</v>
      </c>
      <c r="T244" s="11">
        <f>_xlfn.IFNA(VLOOKUP(K244,'labor statisitcs'!N:P,3,FALSE),T243)</f>
        <v>3.7</v>
      </c>
      <c r="U244" s="30">
        <f>_xlfn.IFNA(VLOOKUP(K244,'labor statisitcs'!N:S,5,FALSE),U243)</f>
        <v>1454132</v>
      </c>
      <c r="V244" s="30">
        <f>_xlfn.IFNA(VLOOKUP(K244,'labor statisitcs'!N:S,6,FALSE),V243)</f>
        <v>56468</v>
      </c>
      <c r="W244" s="30">
        <f>_xlfn.IFNA(VLOOKUP(K244,'Housing Summary'!F:J,5,FALSE),W243)</f>
        <v>3218</v>
      </c>
      <c r="X244" s="30">
        <f>_xlfn.IFNA(VLOOKUP(K244,'Housing Summary'!F:G,2,FALSE),X243)</f>
        <v>191000</v>
      </c>
      <c r="Y244">
        <f t="shared" si="23"/>
        <v>7.9543793997661059</v>
      </c>
      <c r="Z244">
        <f t="shared" si="24"/>
        <v>219.54980893848807</v>
      </c>
    </row>
    <row r="245" spans="1:26">
      <c r="A245" s="9">
        <v>44313</v>
      </c>
      <c r="B245" s="9">
        <f t="shared" si="25"/>
        <v>44316</v>
      </c>
      <c r="C245" s="10">
        <v>44287</v>
      </c>
      <c r="D245" s="11" t="s">
        <v>34</v>
      </c>
      <c r="E245" s="11">
        <v>20</v>
      </c>
      <c r="F245" s="11">
        <f t="shared" si="21"/>
        <v>13</v>
      </c>
      <c r="G245" s="30">
        <v>5357</v>
      </c>
      <c r="H245" s="30">
        <v>310014</v>
      </c>
      <c r="I245" s="30">
        <v>97</v>
      </c>
      <c r="J245" s="30">
        <v>5010</v>
      </c>
      <c r="K245" s="11" t="str">
        <f t="shared" si="22"/>
        <v>Kansas-44316</v>
      </c>
      <c r="L245" s="30">
        <f>_xlfn.IFNA(VLOOKUP(K245,'labor statisitcs'!N:Q,4,FALSE),L244)</f>
        <v>2237761</v>
      </c>
      <c r="M245" s="30">
        <f>VLOOKUP(D245,'State Area'!A:B,2,FALSE)</f>
        <v>82278</v>
      </c>
      <c r="N245" s="39">
        <f t="shared" si="26"/>
        <v>27.197561924208173</v>
      </c>
      <c r="O245" s="11">
        <f>_xlfn.IFNA(VLOOKUP(K245,State_Vac_Alo_Admin!B:E,3,FALSE),0)</f>
        <v>613260</v>
      </c>
      <c r="P245" s="35">
        <f>_xlfn.IFNA(VLOOKUP(K245,State_Vac_Alo_Admin!B:F,5,FALSE),0)</f>
        <v>615676.25</v>
      </c>
      <c r="Q245" s="30">
        <f>VLOOKUP(D245,'2020_VoteCount'!A:K,11,FALSE)</f>
        <v>758100</v>
      </c>
      <c r="R245" s="30">
        <f>VLOOKUP(D245,'2020_VoteCount'!A:L,12,FALSE)</f>
        <v>558669</v>
      </c>
      <c r="S245" s="11">
        <f>_xlfn.IFNA(VLOOKUP(K245,'labor statisitcs'!N:P,2,FALSE),S244)</f>
        <v>65</v>
      </c>
      <c r="T245" s="11">
        <f>_xlfn.IFNA(VLOOKUP(K245,'labor statisitcs'!N:P,3,FALSE),T244)</f>
        <v>3.7</v>
      </c>
      <c r="U245" s="30">
        <f>_xlfn.IFNA(VLOOKUP(K245,'labor statisitcs'!N:S,5,FALSE),U244)</f>
        <v>1454132</v>
      </c>
      <c r="V245" s="30">
        <f>_xlfn.IFNA(VLOOKUP(K245,'labor statisitcs'!N:S,6,FALSE),V244)</f>
        <v>56468</v>
      </c>
      <c r="W245" s="30">
        <f>_xlfn.IFNA(VLOOKUP(K245,'Housing Summary'!F:J,5,FALSE),W244)</f>
        <v>3218</v>
      </c>
      <c r="X245" s="30">
        <f>_xlfn.IFNA(VLOOKUP(K245,'Housing Summary'!F:G,2,FALSE),X244)</f>
        <v>191000</v>
      </c>
      <c r="Y245">
        <f t="shared" si="23"/>
        <v>4.3346898976253492</v>
      </c>
      <c r="Z245">
        <f t="shared" si="24"/>
        <v>223.88449883611341</v>
      </c>
    </row>
    <row r="246" spans="1:26" hidden="1">
      <c r="A246" s="9">
        <v>43921</v>
      </c>
      <c r="B246" s="9">
        <f t="shared" si="25"/>
        <v>43921</v>
      </c>
      <c r="C246" s="10">
        <v>43891</v>
      </c>
      <c r="D246" s="11" t="s">
        <v>28</v>
      </c>
      <c r="E246" s="11">
        <v>21</v>
      </c>
      <c r="F246" s="11">
        <f t="shared" si="21"/>
        <v>0</v>
      </c>
      <c r="G246" s="30">
        <v>590</v>
      </c>
      <c r="H246" s="30">
        <v>590</v>
      </c>
      <c r="I246" s="30">
        <v>18</v>
      </c>
      <c r="J246" s="30">
        <v>18</v>
      </c>
      <c r="K246" s="11" t="str">
        <f t="shared" si="22"/>
        <v>Kentucky-43921</v>
      </c>
      <c r="L246" s="30">
        <f>_xlfn.IFNA(VLOOKUP(K246,'labor statisitcs'!N:Q,4,FALSE),L245)</f>
        <v>3505113</v>
      </c>
      <c r="M246" s="30">
        <f>VLOOKUP(D246,'State Area'!A:B,2,FALSE)</f>
        <v>40408</v>
      </c>
      <c r="N246" s="39">
        <f t="shared" si="26"/>
        <v>86.743045931498713</v>
      </c>
      <c r="O246" s="11">
        <f>_xlfn.IFNA(VLOOKUP(K246,State_Vac_Alo_Admin!B:E,3,FALSE),0)</f>
        <v>0</v>
      </c>
      <c r="P246" s="35">
        <f>_xlfn.IFNA(VLOOKUP(K246,State_Vac_Alo_Admin!B:F,5,FALSE),0)</f>
        <v>0</v>
      </c>
      <c r="Q246" s="30">
        <f>VLOOKUP(D246,'2020_VoteCount'!A:K,11,FALSE)</f>
        <v>1326646</v>
      </c>
      <c r="R246" s="30">
        <f>VLOOKUP(D246,'2020_VoteCount'!A:L,12,FALSE)</f>
        <v>772474</v>
      </c>
      <c r="S246" s="11">
        <f>_xlfn.IFNA(VLOOKUP(K246,'labor statisitcs'!N:P,2,FALSE),S245)</f>
        <v>56.7</v>
      </c>
      <c r="T246" s="11">
        <f>_xlfn.IFNA(VLOOKUP(K246,'labor statisitcs'!N:P,3,FALSE),T245)</f>
        <v>4.2</v>
      </c>
      <c r="U246" s="30">
        <f>_xlfn.IFNA(VLOOKUP(K246,'labor statisitcs'!N:S,5,FALSE),U245)</f>
        <v>1988308</v>
      </c>
      <c r="V246" s="30">
        <f>_xlfn.IFNA(VLOOKUP(K246,'labor statisitcs'!N:S,6,FALSE),V245)</f>
        <v>86804</v>
      </c>
      <c r="W246" s="30">
        <f>_xlfn.IFNA(VLOOKUP(K246,'Housing Summary'!F:J,5,FALSE),W245)</f>
        <v>11182</v>
      </c>
      <c r="X246" s="30">
        <f>_xlfn.IFNA(VLOOKUP(K246,'Housing Summary'!F:G,2,FALSE),X245)</f>
        <v>219450</v>
      </c>
      <c r="Y246">
        <f t="shared" si="23"/>
        <v>0.51353551226451188</v>
      </c>
      <c r="Z246">
        <f t="shared" si="24"/>
        <v>0.51353551226451188</v>
      </c>
    </row>
    <row r="247" spans="1:26" hidden="1">
      <c r="A247" s="9">
        <v>43951</v>
      </c>
      <c r="B247" s="9">
        <f t="shared" si="25"/>
        <v>43951</v>
      </c>
      <c r="C247" s="10">
        <v>43922</v>
      </c>
      <c r="D247" s="11" t="s">
        <v>28</v>
      </c>
      <c r="E247" s="11">
        <v>21</v>
      </c>
      <c r="F247" s="11">
        <f t="shared" si="21"/>
        <v>1</v>
      </c>
      <c r="G247" s="30">
        <v>4118</v>
      </c>
      <c r="H247" s="30">
        <v>4708</v>
      </c>
      <c r="I247" s="30">
        <v>222</v>
      </c>
      <c r="J247" s="30">
        <v>240</v>
      </c>
      <c r="K247" s="11" t="str">
        <f t="shared" si="22"/>
        <v>Kentucky-43951</v>
      </c>
      <c r="L247" s="30">
        <f>_xlfn.IFNA(VLOOKUP(K247,'labor statisitcs'!N:Q,4,FALSE),L246)</f>
        <v>3505783</v>
      </c>
      <c r="M247" s="30">
        <f>VLOOKUP(D247,'State Area'!A:B,2,FALSE)</f>
        <v>40408</v>
      </c>
      <c r="N247" s="39">
        <f t="shared" si="26"/>
        <v>86.759626806572953</v>
      </c>
      <c r="O247" s="11">
        <f>_xlfn.IFNA(VLOOKUP(K247,State_Vac_Alo_Admin!B:E,3,FALSE),0)</f>
        <v>0</v>
      </c>
      <c r="P247" s="35">
        <f>_xlfn.IFNA(VLOOKUP(K247,State_Vac_Alo_Admin!B:F,5,FALSE),0)</f>
        <v>0</v>
      </c>
      <c r="Q247" s="30">
        <f>VLOOKUP(D247,'2020_VoteCount'!A:K,11,FALSE)</f>
        <v>1326646</v>
      </c>
      <c r="R247" s="30">
        <f>VLOOKUP(D247,'2020_VoteCount'!A:L,12,FALSE)</f>
        <v>772474</v>
      </c>
      <c r="S247" s="11">
        <f>_xlfn.IFNA(VLOOKUP(K247,'labor statisitcs'!N:P,2,FALSE),S246)</f>
        <v>49.5</v>
      </c>
      <c r="T247" s="11">
        <f>_xlfn.IFNA(VLOOKUP(K247,'labor statisitcs'!N:P,3,FALSE),T246)</f>
        <v>16.899999999999999</v>
      </c>
      <c r="U247" s="30">
        <f>_xlfn.IFNA(VLOOKUP(K247,'labor statisitcs'!N:S,5,FALSE),U246)</f>
        <v>1734915</v>
      </c>
      <c r="V247" s="30">
        <f>_xlfn.IFNA(VLOOKUP(K247,'labor statisitcs'!N:S,6,FALSE),V246)</f>
        <v>352568</v>
      </c>
      <c r="W247" s="30">
        <f>_xlfn.IFNA(VLOOKUP(K247,'Housing Summary'!F:J,5,FALSE),W246)</f>
        <v>11013</v>
      </c>
      <c r="X247" s="30">
        <f>_xlfn.IFNA(VLOOKUP(K247,'Housing Summary'!F:G,2,FALSE),X246)</f>
        <v>224950</v>
      </c>
      <c r="Y247">
        <f t="shared" si="23"/>
        <v>6.3323942183529329</v>
      </c>
      <c r="Z247">
        <f t="shared" si="24"/>
        <v>6.8458315874085756</v>
      </c>
    </row>
    <row r="248" spans="1:26" hidden="1">
      <c r="A248" s="9">
        <v>43982</v>
      </c>
      <c r="B248" s="9">
        <f t="shared" si="25"/>
        <v>43982</v>
      </c>
      <c r="C248" s="10">
        <v>43952</v>
      </c>
      <c r="D248" s="11" t="s">
        <v>28</v>
      </c>
      <c r="E248" s="11">
        <v>21</v>
      </c>
      <c r="F248" s="11">
        <f t="shared" si="21"/>
        <v>2</v>
      </c>
      <c r="G248" s="30">
        <v>5229</v>
      </c>
      <c r="H248" s="30">
        <v>9937</v>
      </c>
      <c r="I248" s="30">
        <v>201</v>
      </c>
      <c r="J248" s="30">
        <v>441</v>
      </c>
      <c r="K248" s="11" t="str">
        <f t="shared" si="22"/>
        <v>Kentucky-43982</v>
      </c>
      <c r="L248" s="30">
        <f>_xlfn.IFNA(VLOOKUP(K248,'labor statisitcs'!N:Q,4,FALSE),L247)</f>
        <v>3505869</v>
      </c>
      <c r="M248" s="30">
        <f>VLOOKUP(D248,'State Area'!A:B,2,FALSE)</f>
        <v>40408</v>
      </c>
      <c r="N248" s="39">
        <f t="shared" si="26"/>
        <v>86.761755098000393</v>
      </c>
      <c r="O248" s="11">
        <f>_xlfn.IFNA(VLOOKUP(K248,State_Vac_Alo_Admin!B:E,3,FALSE),0)</f>
        <v>0</v>
      </c>
      <c r="P248" s="35">
        <f>_xlfn.IFNA(VLOOKUP(K248,State_Vac_Alo_Admin!B:F,5,FALSE),0)</f>
        <v>0</v>
      </c>
      <c r="Q248" s="30">
        <f>VLOOKUP(D248,'2020_VoteCount'!A:K,11,FALSE)</f>
        <v>1326646</v>
      </c>
      <c r="R248" s="30">
        <f>VLOOKUP(D248,'2020_VoteCount'!A:L,12,FALSE)</f>
        <v>772474</v>
      </c>
      <c r="S248" s="11">
        <f>_xlfn.IFNA(VLOOKUP(K248,'labor statisitcs'!N:P,2,FALSE),S247)</f>
        <v>52.7</v>
      </c>
      <c r="T248" s="11">
        <f>_xlfn.IFNA(VLOOKUP(K248,'labor statisitcs'!N:P,3,FALSE),T247)</f>
        <v>10.9</v>
      </c>
      <c r="U248" s="30">
        <f>_xlfn.IFNA(VLOOKUP(K248,'labor statisitcs'!N:S,5,FALSE),U247)</f>
        <v>1846754</v>
      </c>
      <c r="V248" s="30">
        <f>_xlfn.IFNA(VLOOKUP(K248,'labor statisitcs'!N:S,6,FALSE),V247)</f>
        <v>226560</v>
      </c>
      <c r="W248" s="30">
        <f>_xlfn.IFNA(VLOOKUP(K248,'Housing Summary'!F:J,5,FALSE),W247)</f>
        <v>10023</v>
      </c>
      <c r="X248" s="30">
        <f>_xlfn.IFNA(VLOOKUP(K248,'Housing Summary'!F:G,2,FALSE),X247)</f>
        <v>234000</v>
      </c>
      <c r="Y248">
        <f t="shared" si="23"/>
        <v>5.7332433128562421</v>
      </c>
      <c r="Z248">
        <f t="shared" si="24"/>
        <v>12.578906969998023</v>
      </c>
    </row>
    <row r="249" spans="1:26" hidden="1">
      <c r="A249" s="9">
        <v>44012</v>
      </c>
      <c r="B249" s="9">
        <f t="shared" si="25"/>
        <v>44012</v>
      </c>
      <c r="C249" s="10">
        <v>43983</v>
      </c>
      <c r="D249" s="11" t="s">
        <v>28</v>
      </c>
      <c r="E249" s="11">
        <v>21</v>
      </c>
      <c r="F249" s="11">
        <f t="shared" si="21"/>
        <v>3</v>
      </c>
      <c r="G249" s="30">
        <v>5979</v>
      </c>
      <c r="H249" s="30">
        <v>15916</v>
      </c>
      <c r="I249" s="30">
        <v>147</v>
      </c>
      <c r="J249" s="30">
        <v>588</v>
      </c>
      <c r="K249" s="11" t="str">
        <f t="shared" si="22"/>
        <v>Kentucky-44012</v>
      </c>
      <c r="L249" s="30">
        <f>_xlfn.IFNA(VLOOKUP(K249,'labor statisitcs'!N:Q,4,FALSE),L248)</f>
        <v>3506224</v>
      </c>
      <c r="M249" s="30">
        <f>VLOOKUP(D249,'State Area'!A:B,2,FALSE)</f>
        <v>40408</v>
      </c>
      <c r="N249" s="39">
        <f t="shared" si="26"/>
        <v>86.770540487032264</v>
      </c>
      <c r="O249" s="11">
        <f>_xlfn.IFNA(VLOOKUP(K249,State_Vac_Alo_Admin!B:E,3,FALSE),0)</f>
        <v>0</v>
      </c>
      <c r="P249" s="35">
        <f>_xlfn.IFNA(VLOOKUP(K249,State_Vac_Alo_Admin!B:F,5,FALSE),0)</f>
        <v>0</v>
      </c>
      <c r="Q249" s="30">
        <f>VLOOKUP(D249,'2020_VoteCount'!A:K,11,FALSE)</f>
        <v>1326646</v>
      </c>
      <c r="R249" s="30">
        <f>VLOOKUP(D249,'2020_VoteCount'!A:L,12,FALSE)</f>
        <v>772474</v>
      </c>
      <c r="S249" s="11">
        <f>_xlfn.IFNA(VLOOKUP(K249,'labor statisitcs'!N:P,2,FALSE),S248)</f>
        <v>52.8</v>
      </c>
      <c r="T249" s="11">
        <f>_xlfn.IFNA(VLOOKUP(K249,'labor statisitcs'!N:P,3,FALSE),T248)</f>
        <v>5.7</v>
      </c>
      <c r="U249" s="30">
        <f>_xlfn.IFNA(VLOOKUP(K249,'labor statisitcs'!N:S,5,FALSE),U248)</f>
        <v>1851652</v>
      </c>
      <c r="V249" s="30">
        <f>_xlfn.IFNA(VLOOKUP(K249,'labor statisitcs'!N:S,6,FALSE),V248)</f>
        <v>111038</v>
      </c>
      <c r="W249" s="30">
        <f>_xlfn.IFNA(VLOOKUP(K249,'Housing Summary'!F:J,5,FALSE),W248)</f>
        <v>8942</v>
      </c>
      <c r="X249" s="30">
        <f>_xlfn.IFNA(VLOOKUP(K249,'Housing Summary'!F:G,2,FALSE),X248)</f>
        <v>239000</v>
      </c>
      <c r="Y249">
        <f t="shared" si="23"/>
        <v>4.1925444580836819</v>
      </c>
      <c r="Z249">
        <f t="shared" si="24"/>
        <v>16.770177832334728</v>
      </c>
    </row>
    <row r="250" spans="1:26" hidden="1">
      <c r="A250" s="9">
        <v>44043</v>
      </c>
      <c r="B250" s="9">
        <f t="shared" si="25"/>
        <v>44043</v>
      </c>
      <c r="C250" s="10">
        <v>44013</v>
      </c>
      <c r="D250" s="11" t="s">
        <v>28</v>
      </c>
      <c r="E250" s="11">
        <v>21</v>
      </c>
      <c r="F250" s="11">
        <f t="shared" si="21"/>
        <v>4</v>
      </c>
      <c r="G250" s="30">
        <v>15065</v>
      </c>
      <c r="H250" s="30">
        <v>30981</v>
      </c>
      <c r="I250" s="30">
        <v>165</v>
      </c>
      <c r="J250" s="30">
        <v>753</v>
      </c>
      <c r="K250" s="11" t="str">
        <f t="shared" si="22"/>
        <v>Kentucky-44043</v>
      </c>
      <c r="L250" s="30">
        <f>_xlfn.IFNA(VLOOKUP(K250,'labor statisitcs'!N:Q,4,FALSE),L249)</f>
        <v>3506659</v>
      </c>
      <c r="M250" s="30">
        <f>VLOOKUP(D250,'State Area'!A:B,2,FALSE)</f>
        <v>40408</v>
      </c>
      <c r="N250" s="39">
        <f t="shared" si="26"/>
        <v>86.781305682043154</v>
      </c>
      <c r="O250" s="11">
        <f>_xlfn.IFNA(VLOOKUP(K250,State_Vac_Alo_Admin!B:E,3,FALSE),0)</f>
        <v>0</v>
      </c>
      <c r="P250" s="35">
        <f>_xlfn.IFNA(VLOOKUP(K250,State_Vac_Alo_Admin!B:F,5,FALSE),0)</f>
        <v>0</v>
      </c>
      <c r="Q250" s="30">
        <f>VLOOKUP(D250,'2020_VoteCount'!A:K,11,FALSE)</f>
        <v>1326646</v>
      </c>
      <c r="R250" s="30">
        <f>VLOOKUP(D250,'2020_VoteCount'!A:L,12,FALSE)</f>
        <v>772474</v>
      </c>
      <c r="S250" s="11">
        <f>_xlfn.IFNA(VLOOKUP(K250,'labor statisitcs'!N:P,2,FALSE),S249)</f>
        <v>53</v>
      </c>
      <c r="T250" s="11">
        <f>_xlfn.IFNA(VLOOKUP(K250,'labor statisitcs'!N:P,3,FALSE),T249)</f>
        <v>5.6</v>
      </c>
      <c r="U250" s="30">
        <f>_xlfn.IFNA(VLOOKUP(K250,'labor statisitcs'!N:S,5,FALSE),U249)</f>
        <v>1858922</v>
      </c>
      <c r="V250" s="30">
        <f>_xlfn.IFNA(VLOOKUP(K250,'labor statisitcs'!N:S,6,FALSE),V249)</f>
        <v>109512</v>
      </c>
      <c r="W250" s="30">
        <f>_xlfn.IFNA(VLOOKUP(K250,'Housing Summary'!F:J,5,FALSE),W249)</f>
        <v>8323</v>
      </c>
      <c r="X250" s="30">
        <f>_xlfn.IFNA(VLOOKUP(K250,'Housing Summary'!F:G,2,FALSE),X249)</f>
        <v>239450</v>
      </c>
      <c r="Y250">
        <f t="shared" si="23"/>
        <v>4.7053334812424019</v>
      </c>
      <c r="Z250">
        <f t="shared" si="24"/>
        <v>21.473430978033509</v>
      </c>
    </row>
    <row r="251" spans="1:26" hidden="1">
      <c r="A251" s="9">
        <v>44074</v>
      </c>
      <c r="B251" s="9">
        <f t="shared" si="25"/>
        <v>44074</v>
      </c>
      <c r="C251" s="10">
        <v>44044</v>
      </c>
      <c r="D251" s="11" t="s">
        <v>28</v>
      </c>
      <c r="E251" s="11">
        <v>21</v>
      </c>
      <c r="F251" s="11">
        <f t="shared" si="21"/>
        <v>5</v>
      </c>
      <c r="G251" s="30">
        <v>19903</v>
      </c>
      <c r="H251" s="30">
        <v>50884</v>
      </c>
      <c r="I251" s="30">
        <v>212</v>
      </c>
      <c r="J251" s="30">
        <v>965</v>
      </c>
      <c r="K251" s="11" t="str">
        <f t="shared" si="22"/>
        <v>Kentucky-44074</v>
      </c>
      <c r="L251" s="30">
        <f>_xlfn.IFNA(VLOOKUP(K251,'labor statisitcs'!N:Q,4,FALSE),L250)</f>
        <v>3507887</v>
      </c>
      <c r="M251" s="30">
        <f>VLOOKUP(D251,'State Area'!A:B,2,FALSE)</f>
        <v>40408</v>
      </c>
      <c r="N251" s="39">
        <f t="shared" si="26"/>
        <v>86.81169570382103</v>
      </c>
      <c r="O251" s="11">
        <f>_xlfn.IFNA(VLOOKUP(K251,State_Vac_Alo_Admin!B:E,3,FALSE),0)</f>
        <v>0</v>
      </c>
      <c r="P251" s="35">
        <f>_xlfn.IFNA(VLOOKUP(K251,State_Vac_Alo_Admin!B:F,5,FALSE),0)</f>
        <v>0</v>
      </c>
      <c r="Q251" s="30">
        <f>VLOOKUP(D251,'2020_VoteCount'!A:K,11,FALSE)</f>
        <v>1326646</v>
      </c>
      <c r="R251" s="30">
        <f>VLOOKUP(D251,'2020_VoteCount'!A:L,12,FALSE)</f>
        <v>772474</v>
      </c>
      <c r="S251" s="11">
        <f>_xlfn.IFNA(VLOOKUP(K251,'labor statisitcs'!N:P,2,FALSE),S250)</f>
        <v>53.2</v>
      </c>
      <c r="T251" s="11">
        <f>_xlfn.IFNA(VLOOKUP(K251,'labor statisitcs'!N:P,3,FALSE),T250)</f>
        <v>5.5</v>
      </c>
      <c r="U251" s="30">
        <f>_xlfn.IFNA(VLOOKUP(K251,'labor statisitcs'!N:S,5,FALSE),U250)</f>
        <v>1865892</v>
      </c>
      <c r="V251" s="30">
        <f>_xlfn.IFNA(VLOOKUP(K251,'labor statisitcs'!N:S,6,FALSE),V250)</f>
        <v>108661</v>
      </c>
      <c r="W251" s="30">
        <f>_xlfn.IFNA(VLOOKUP(K251,'Housing Summary'!F:J,5,FALSE),W250)</f>
        <v>7855</v>
      </c>
      <c r="X251" s="30">
        <f>_xlfn.IFNA(VLOOKUP(K251,'Housing Summary'!F:G,2,FALSE),X250)</f>
        <v>240000</v>
      </c>
      <c r="Y251">
        <f t="shared" si="23"/>
        <v>6.0435242070226325</v>
      </c>
      <c r="Z251">
        <f t="shared" si="24"/>
        <v>27.509438017815281</v>
      </c>
    </row>
    <row r="252" spans="1:26" hidden="1">
      <c r="A252" s="9">
        <v>44104</v>
      </c>
      <c r="B252" s="9">
        <f t="shared" si="25"/>
        <v>44104</v>
      </c>
      <c r="C252" s="10">
        <v>44075</v>
      </c>
      <c r="D252" s="11" t="s">
        <v>28</v>
      </c>
      <c r="E252" s="11">
        <v>21</v>
      </c>
      <c r="F252" s="11">
        <f t="shared" si="21"/>
        <v>6</v>
      </c>
      <c r="G252" s="30">
        <v>21946</v>
      </c>
      <c r="H252" s="30">
        <v>72830</v>
      </c>
      <c r="I252" s="30">
        <v>243</v>
      </c>
      <c r="J252" s="30">
        <v>1208</v>
      </c>
      <c r="K252" s="11" t="str">
        <f t="shared" si="22"/>
        <v>Kentucky-44104</v>
      </c>
      <c r="L252" s="30">
        <f>_xlfn.IFNA(VLOOKUP(K252,'labor statisitcs'!N:Q,4,FALSE),L251)</f>
        <v>3509267</v>
      </c>
      <c r="M252" s="30">
        <f>VLOOKUP(D252,'State Area'!A:B,2,FALSE)</f>
        <v>40408</v>
      </c>
      <c r="N252" s="39">
        <f t="shared" si="26"/>
        <v>86.845847356959013</v>
      </c>
      <c r="O252" s="11">
        <f>_xlfn.IFNA(VLOOKUP(K252,State_Vac_Alo_Admin!B:E,3,FALSE),0)</f>
        <v>0</v>
      </c>
      <c r="P252" s="35">
        <f>_xlfn.IFNA(VLOOKUP(K252,State_Vac_Alo_Admin!B:F,5,FALSE),0)</f>
        <v>0</v>
      </c>
      <c r="Q252" s="30">
        <f>VLOOKUP(D252,'2020_VoteCount'!A:K,11,FALSE)</f>
        <v>1326646</v>
      </c>
      <c r="R252" s="30">
        <f>VLOOKUP(D252,'2020_VoteCount'!A:L,12,FALSE)</f>
        <v>772474</v>
      </c>
      <c r="S252" s="11">
        <f>_xlfn.IFNA(VLOOKUP(K252,'labor statisitcs'!N:P,2,FALSE),S251)</f>
        <v>53.3</v>
      </c>
      <c r="T252" s="11">
        <f>_xlfn.IFNA(VLOOKUP(K252,'labor statisitcs'!N:P,3,FALSE),T251)</f>
        <v>5.5</v>
      </c>
      <c r="U252" s="30">
        <f>_xlfn.IFNA(VLOOKUP(K252,'labor statisitcs'!N:S,5,FALSE),U251)</f>
        <v>1870874</v>
      </c>
      <c r="V252" s="30">
        <f>_xlfn.IFNA(VLOOKUP(K252,'labor statisitcs'!N:S,6,FALSE),V251)</f>
        <v>108971</v>
      </c>
      <c r="W252" s="30">
        <f>_xlfn.IFNA(VLOOKUP(K252,'Housing Summary'!F:J,5,FALSE),W251)</f>
        <v>7680</v>
      </c>
      <c r="X252" s="30">
        <f>_xlfn.IFNA(VLOOKUP(K252,'Housing Summary'!F:G,2,FALSE),X251)</f>
        <v>239900</v>
      </c>
      <c r="Y252">
        <f t="shared" si="23"/>
        <v>6.9245229844295118</v>
      </c>
      <c r="Z252">
        <f t="shared" si="24"/>
        <v>34.423143066629017</v>
      </c>
    </row>
    <row r="253" spans="1:26" hidden="1">
      <c r="A253" s="9">
        <v>44135</v>
      </c>
      <c r="B253" s="9">
        <f t="shared" si="25"/>
        <v>44135</v>
      </c>
      <c r="C253" s="10">
        <v>44105</v>
      </c>
      <c r="D253" s="11" t="s">
        <v>28</v>
      </c>
      <c r="E253" s="11">
        <v>21</v>
      </c>
      <c r="F253" s="11">
        <f t="shared" si="21"/>
        <v>7</v>
      </c>
      <c r="G253" s="30">
        <v>36414</v>
      </c>
      <c r="H253" s="30">
        <v>109244</v>
      </c>
      <c r="I253" s="30">
        <v>343</v>
      </c>
      <c r="J253" s="30">
        <v>1551</v>
      </c>
      <c r="K253" s="11" t="str">
        <f t="shared" si="22"/>
        <v>Kentucky-44135</v>
      </c>
      <c r="L253" s="30">
        <f>_xlfn.IFNA(VLOOKUP(K253,'labor statisitcs'!N:Q,4,FALSE),L252)</f>
        <v>3510534</v>
      </c>
      <c r="M253" s="30">
        <f>VLOOKUP(D253,'State Area'!A:B,2,FALSE)</f>
        <v>40408</v>
      </c>
      <c r="N253" s="39">
        <f t="shared" si="26"/>
        <v>86.87720253415165</v>
      </c>
      <c r="O253" s="11">
        <f>_xlfn.IFNA(VLOOKUP(K253,State_Vac_Alo_Admin!B:E,3,FALSE),0)</f>
        <v>0</v>
      </c>
      <c r="P253" s="35">
        <f>_xlfn.IFNA(VLOOKUP(K253,State_Vac_Alo_Admin!B:F,5,FALSE),0)</f>
        <v>0</v>
      </c>
      <c r="Q253" s="30">
        <f>VLOOKUP(D253,'2020_VoteCount'!A:K,11,FALSE)</f>
        <v>1326646</v>
      </c>
      <c r="R253" s="30">
        <f>VLOOKUP(D253,'2020_VoteCount'!A:L,12,FALSE)</f>
        <v>772474</v>
      </c>
      <c r="S253" s="11">
        <f>_xlfn.IFNA(VLOOKUP(K253,'labor statisitcs'!N:P,2,FALSE),S252)</f>
        <v>53.4</v>
      </c>
      <c r="T253" s="11">
        <f>_xlfn.IFNA(VLOOKUP(K253,'labor statisitcs'!N:P,3,FALSE),T252)</f>
        <v>5.5</v>
      </c>
      <c r="U253" s="30">
        <f>_xlfn.IFNA(VLOOKUP(K253,'labor statisitcs'!N:S,5,FALSE),U252)</f>
        <v>1873315</v>
      </c>
      <c r="V253" s="30">
        <f>_xlfn.IFNA(VLOOKUP(K253,'labor statisitcs'!N:S,6,FALSE),V252)</f>
        <v>109978</v>
      </c>
      <c r="W253" s="30">
        <f>_xlfn.IFNA(VLOOKUP(K253,'Housing Summary'!F:J,5,FALSE),W252)</f>
        <v>7641</v>
      </c>
      <c r="X253" s="30">
        <f>_xlfn.IFNA(VLOOKUP(K253,'Housing Summary'!F:G,2,FALSE),X252)</f>
        <v>229900</v>
      </c>
      <c r="Y253">
        <f t="shared" si="23"/>
        <v>9.7705933057477861</v>
      </c>
      <c r="Z253">
        <f t="shared" si="24"/>
        <v>44.181312586632124</v>
      </c>
    </row>
    <row r="254" spans="1:26" hidden="1">
      <c r="A254" s="9">
        <v>44165</v>
      </c>
      <c r="B254" s="9">
        <f t="shared" si="25"/>
        <v>44165</v>
      </c>
      <c r="C254" s="10">
        <v>44136</v>
      </c>
      <c r="D254" s="11" t="s">
        <v>28</v>
      </c>
      <c r="E254" s="11">
        <v>21</v>
      </c>
      <c r="F254" s="11">
        <f t="shared" ref="F254:F301" si="27">IF(D253=D254,F253+1,0)</f>
        <v>8</v>
      </c>
      <c r="G254" s="30">
        <v>74011</v>
      </c>
      <c r="H254" s="30">
        <v>183255</v>
      </c>
      <c r="I254" s="30">
        <v>514</v>
      </c>
      <c r="J254" s="30">
        <v>2065</v>
      </c>
      <c r="K254" s="11" t="str">
        <f t="shared" si="22"/>
        <v>Kentucky-44165</v>
      </c>
      <c r="L254" s="30">
        <f>_xlfn.IFNA(VLOOKUP(K254,'labor statisitcs'!N:Q,4,FALSE),L253)</f>
        <v>3511462</v>
      </c>
      <c r="M254" s="30">
        <f>VLOOKUP(D254,'State Area'!A:B,2,FALSE)</f>
        <v>40408</v>
      </c>
      <c r="N254" s="39">
        <f t="shared" si="26"/>
        <v>86.900168283508222</v>
      </c>
      <c r="O254" s="11">
        <f>_xlfn.IFNA(VLOOKUP(K254,State_Vac_Alo_Admin!B:E,3,FALSE),0)</f>
        <v>0</v>
      </c>
      <c r="P254" s="35">
        <f>_xlfn.IFNA(VLOOKUP(K254,State_Vac_Alo_Admin!B:F,5,FALSE),0)</f>
        <v>0</v>
      </c>
      <c r="Q254" s="30">
        <f>VLOOKUP(D254,'2020_VoteCount'!A:K,11,FALSE)</f>
        <v>1326646</v>
      </c>
      <c r="R254" s="30">
        <f>VLOOKUP(D254,'2020_VoteCount'!A:L,12,FALSE)</f>
        <v>772474</v>
      </c>
      <c r="S254" s="11">
        <f>_xlfn.IFNA(VLOOKUP(K254,'labor statisitcs'!N:P,2,FALSE),S253)</f>
        <v>53.3</v>
      </c>
      <c r="T254" s="11">
        <f>_xlfn.IFNA(VLOOKUP(K254,'labor statisitcs'!N:P,3,FALSE),T253)</f>
        <v>5.6</v>
      </c>
      <c r="U254" s="30">
        <f>_xlfn.IFNA(VLOOKUP(K254,'labor statisitcs'!N:S,5,FALSE),U253)</f>
        <v>1872685</v>
      </c>
      <c r="V254" s="30">
        <f>_xlfn.IFNA(VLOOKUP(K254,'labor statisitcs'!N:S,6,FALSE),V253)</f>
        <v>110689</v>
      </c>
      <c r="W254" s="30">
        <f>_xlfn.IFNA(VLOOKUP(K254,'Housing Summary'!F:J,5,FALSE),W253)</f>
        <v>7447</v>
      </c>
      <c r="X254" s="30">
        <f>_xlfn.IFNA(VLOOKUP(K254,'Housing Summary'!F:G,2,FALSE),X253)</f>
        <v>225000</v>
      </c>
      <c r="Y254">
        <f t="shared" si="23"/>
        <v>14.637777655005237</v>
      </c>
      <c r="Z254">
        <f t="shared" si="24"/>
        <v>58.807414119816755</v>
      </c>
    </row>
    <row r="255" spans="1:26" hidden="1">
      <c r="A255" s="9">
        <v>44196</v>
      </c>
      <c r="B255" s="9">
        <f t="shared" si="25"/>
        <v>44196</v>
      </c>
      <c r="C255" s="10">
        <v>44166</v>
      </c>
      <c r="D255" s="11" t="s">
        <v>28</v>
      </c>
      <c r="E255" s="11">
        <v>21</v>
      </c>
      <c r="F255" s="11">
        <f t="shared" si="27"/>
        <v>9</v>
      </c>
      <c r="G255" s="30">
        <v>85573</v>
      </c>
      <c r="H255" s="30">
        <v>268828</v>
      </c>
      <c r="I255" s="30">
        <v>891</v>
      </c>
      <c r="J255" s="30">
        <v>2956</v>
      </c>
      <c r="K255" s="11" t="str">
        <f t="shared" si="22"/>
        <v>Kentucky-44196</v>
      </c>
      <c r="L255" s="30">
        <f>_xlfn.IFNA(VLOOKUP(K255,'labor statisitcs'!N:Q,4,FALSE),L254)</f>
        <v>3512248</v>
      </c>
      <c r="M255" s="30">
        <f>VLOOKUP(D255,'State Area'!A:B,2,FALSE)</f>
        <v>40408</v>
      </c>
      <c r="N255" s="39">
        <f t="shared" si="26"/>
        <v>86.919619877252032</v>
      </c>
      <c r="O255" s="11">
        <f>_xlfn.IFNA(VLOOKUP(K255,State_Vac_Alo_Admin!B:E,3,FALSE),0)</f>
        <v>405300</v>
      </c>
      <c r="P255" s="35">
        <f>_xlfn.IFNA(VLOOKUP(K255,State_Vac_Alo_Admin!B:F,5,FALSE),0)</f>
        <v>0</v>
      </c>
      <c r="Q255" s="30">
        <f>VLOOKUP(D255,'2020_VoteCount'!A:K,11,FALSE)</f>
        <v>1326646</v>
      </c>
      <c r="R255" s="30">
        <f>VLOOKUP(D255,'2020_VoteCount'!A:L,12,FALSE)</f>
        <v>772474</v>
      </c>
      <c r="S255" s="11">
        <f>_xlfn.IFNA(VLOOKUP(K255,'labor statisitcs'!N:P,2,FALSE),S254)</f>
        <v>53.3</v>
      </c>
      <c r="T255" s="11">
        <f>_xlfn.IFNA(VLOOKUP(K255,'labor statisitcs'!N:P,3,FALSE),T254)</f>
        <v>5.6</v>
      </c>
      <c r="U255" s="30">
        <f>_xlfn.IFNA(VLOOKUP(K255,'labor statisitcs'!N:S,5,FALSE),U254)</f>
        <v>1871847</v>
      </c>
      <c r="V255" s="30">
        <f>_xlfn.IFNA(VLOOKUP(K255,'labor statisitcs'!N:S,6,FALSE),V254)</f>
        <v>110912</v>
      </c>
      <c r="W255" s="30">
        <f>_xlfn.IFNA(VLOOKUP(K255,'Housing Summary'!F:J,5,FALSE),W254)</f>
        <v>7115</v>
      </c>
      <c r="X255" s="30">
        <f>_xlfn.IFNA(VLOOKUP(K255,'Housing Summary'!F:G,2,FALSE),X254)</f>
        <v>222000</v>
      </c>
      <c r="Y255">
        <f t="shared" si="23"/>
        <v>25.368368065125242</v>
      </c>
      <c r="Z255">
        <f t="shared" si="24"/>
        <v>84.162621773861076</v>
      </c>
    </row>
    <row r="256" spans="1:26" hidden="1">
      <c r="A256" s="9">
        <v>44227</v>
      </c>
      <c r="B256" s="9">
        <f t="shared" si="25"/>
        <v>44227</v>
      </c>
      <c r="C256" s="10">
        <v>44197</v>
      </c>
      <c r="D256" s="11" t="s">
        <v>28</v>
      </c>
      <c r="E256" s="11">
        <v>21</v>
      </c>
      <c r="F256" s="11">
        <f t="shared" si="27"/>
        <v>10</v>
      </c>
      <c r="G256" s="30">
        <v>98029</v>
      </c>
      <c r="H256" s="30">
        <v>366857</v>
      </c>
      <c r="I256" s="30">
        <v>1021</v>
      </c>
      <c r="J256" s="30">
        <v>3977</v>
      </c>
      <c r="K256" s="11" t="str">
        <f t="shared" si="22"/>
        <v>Kentucky-44227</v>
      </c>
      <c r="L256" s="30">
        <f>_xlfn.IFNA(VLOOKUP(K256,'labor statisitcs'!N:Q,4,FALSE),L255)</f>
        <v>3512884</v>
      </c>
      <c r="M256" s="30">
        <f>VLOOKUP(D256,'State Area'!A:B,2,FALSE)</f>
        <v>40408</v>
      </c>
      <c r="N256" s="39">
        <f t="shared" si="26"/>
        <v>86.93535933478519</v>
      </c>
      <c r="O256" s="11">
        <f>_xlfn.IFNA(VLOOKUP(K256,State_Vac_Alo_Admin!B:E,3,FALSE),0)</f>
        <v>439700</v>
      </c>
      <c r="P256" s="35">
        <f>_xlfn.IFNA(VLOOKUP(K256,State_Vac_Alo_Admin!B:F,5,FALSE),0)</f>
        <v>343999.25</v>
      </c>
      <c r="Q256" s="30">
        <f>VLOOKUP(D256,'2020_VoteCount'!A:K,11,FALSE)</f>
        <v>1326646</v>
      </c>
      <c r="R256" s="30">
        <f>VLOOKUP(D256,'2020_VoteCount'!A:L,12,FALSE)</f>
        <v>772474</v>
      </c>
      <c r="S256" s="11">
        <f>_xlfn.IFNA(VLOOKUP(K256,'labor statisitcs'!N:P,2,FALSE),S255)</f>
        <v>53.6</v>
      </c>
      <c r="T256" s="11">
        <f>_xlfn.IFNA(VLOOKUP(K256,'labor statisitcs'!N:P,3,FALSE),T255)</f>
        <v>5.3</v>
      </c>
      <c r="U256" s="30">
        <f>_xlfn.IFNA(VLOOKUP(K256,'labor statisitcs'!N:S,5,FALSE),U255)</f>
        <v>1882979</v>
      </c>
      <c r="V256" s="30">
        <f>_xlfn.IFNA(VLOOKUP(K256,'labor statisitcs'!N:S,6,FALSE),V255)</f>
        <v>106401</v>
      </c>
      <c r="W256" s="30">
        <f>_xlfn.IFNA(VLOOKUP(K256,'Housing Summary'!F:J,5,FALSE),W255)</f>
        <v>6267</v>
      </c>
      <c r="X256" s="30">
        <f>_xlfn.IFNA(VLOOKUP(K256,'Housing Summary'!F:G,2,FALSE),X255)</f>
        <v>224900</v>
      </c>
      <c r="Y256">
        <f t="shared" si="23"/>
        <v>29.064438222269793</v>
      </c>
      <c r="Z256">
        <f t="shared" si="24"/>
        <v>113.21182253669635</v>
      </c>
    </row>
    <row r="257" spans="1:26" hidden="1">
      <c r="A257" s="9">
        <v>44255</v>
      </c>
      <c r="B257" s="9">
        <f t="shared" si="25"/>
        <v>44255</v>
      </c>
      <c r="C257" s="10">
        <v>44228</v>
      </c>
      <c r="D257" s="11" t="s">
        <v>28</v>
      </c>
      <c r="E257" s="11">
        <v>21</v>
      </c>
      <c r="F257" s="11">
        <f t="shared" si="27"/>
        <v>11</v>
      </c>
      <c r="G257" s="30">
        <v>41535</v>
      </c>
      <c r="H257" s="30">
        <v>408392</v>
      </c>
      <c r="I257" s="30">
        <v>809</v>
      </c>
      <c r="J257" s="30">
        <v>4786</v>
      </c>
      <c r="K257" s="11" t="str">
        <f t="shared" si="22"/>
        <v>Kentucky-44255</v>
      </c>
      <c r="L257" s="30">
        <f>_xlfn.IFNA(VLOOKUP(K257,'labor statisitcs'!N:Q,4,FALSE),L256)</f>
        <v>3513075</v>
      </c>
      <c r="M257" s="30">
        <f>VLOOKUP(D257,'State Area'!A:B,2,FALSE)</f>
        <v>40408</v>
      </c>
      <c r="N257" s="39">
        <f t="shared" si="26"/>
        <v>86.940086121560086</v>
      </c>
      <c r="O257" s="11">
        <f>_xlfn.IFNA(VLOOKUP(K257,State_Vac_Alo_Admin!B:E,3,FALSE),0)</f>
        <v>585970</v>
      </c>
      <c r="P257" s="35">
        <f>_xlfn.IFNA(VLOOKUP(K257,State_Vac_Alo_Admin!B:F,5,FALSE),0)</f>
        <v>523039</v>
      </c>
      <c r="Q257" s="30">
        <f>VLOOKUP(D257,'2020_VoteCount'!A:K,11,FALSE)</f>
        <v>1326646</v>
      </c>
      <c r="R257" s="30">
        <f>VLOOKUP(D257,'2020_VoteCount'!A:L,12,FALSE)</f>
        <v>772474</v>
      </c>
      <c r="S257" s="11">
        <f>_xlfn.IFNA(VLOOKUP(K257,'labor statisitcs'!N:P,2,FALSE),S256)</f>
        <v>53.8</v>
      </c>
      <c r="T257" s="11">
        <f>_xlfn.IFNA(VLOOKUP(K257,'labor statisitcs'!N:P,3,FALSE),T256)</f>
        <v>5.2</v>
      </c>
      <c r="U257" s="30">
        <f>_xlfn.IFNA(VLOOKUP(K257,'labor statisitcs'!N:S,5,FALSE),U256)</f>
        <v>1889712</v>
      </c>
      <c r="V257" s="30">
        <f>_xlfn.IFNA(VLOOKUP(K257,'labor statisitcs'!N:S,6,FALSE),V256)</f>
        <v>103384</v>
      </c>
      <c r="W257" s="30">
        <f>_xlfn.IFNA(VLOOKUP(K257,'Housing Summary'!F:J,5,FALSE),W256)</f>
        <v>5214</v>
      </c>
      <c r="X257" s="30">
        <f>_xlfn.IFNA(VLOOKUP(K257,'Housing Summary'!F:G,2,FALSE),X256)</f>
        <v>229947.5</v>
      </c>
      <c r="Y257">
        <f t="shared" si="23"/>
        <v>23.028258719213223</v>
      </c>
      <c r="Z257">
        <f t="shared" si="24"/>
        <v>136.23392611885598</v>
      </c>
    </row>
    <row r="258" spans="1:26" hidden="1">
      <c r="A258" s="9">
        <v>44286</v>
      </c>
      <c r="B258" s="9">
        <f t="shared" si="25"/>
        <v>44286</v>
      </c>
      <c r="C258" s="10">
        <v>44256</v>
      </c>
      <c r="D258" s="11" t="s">
        <v>28</v>
      </c>
      <c r="E258" s="11">
        <v>21</v>
      </c>
      <c r="F258" s="11">
        <f t="shared" si="27"/>
        <v>12</v>
      </c>
      <c r="G258" s="30">
        <v>21724</v>
      </c>
      <c r="H258" s="30">
        <v>430116</v>
      </c>
      <c r="I258" s="30">
        <v>1365</v>
      </c>
      <c r="J258" s="30">
        <v>6151</v>
      </c>
      <c r="K258" s="11" t="str">
        <f t="shared" ref="K258:K321" si="28">_xlfn.CONCAT(D258,"-",B258)</f>
        <v>Kentucky-44286</v>
      </c>
      <c r="L258" s="30">
        <f>_xlfn.IFNA(VLOOKUP(K258,'labor statisitcs'!N:Q,4,FALSE),L257)</f>
        <v>3513671</v>
      </c>
      <c r="M258" s="30">
        <f>VLOOKUP(D258,'State Area'!A:B,2,FALSE)</f>
        <v>40408</v>
      </c>
      <c r="N258" s="39">
        <f t="shared" si="26"/>
        <v>86.954835676103741</v>
      </c>
      <c r="O258" s="11">
        <f>_xlfn.IFNA(VLOOKUP(K258,State_Vac_Alo_Admin!B:E,3,FALSE),0)</f>
        <v>1105440</v>
      </c>
      <c r="P258" s="35">
        <f>_xlfn.IFNA(VLOOKUP(K258,State_Vac_Alo_Admin!B:F,5,FALSE),0)</f>
        <v>918290.7</v>
      </c>
      <c r="Q258" s="30">
        <f>VLOOKUP(D258,'2020_VoteCount'!A:K,11,FALSE)</f>
        <v>1326646</v>
      </c>
      <c r="R258" s="30">
        <f>VLOOKUP(D258,'2020_VoteCount'!A:L,12,FALSE)</f>
        <v>772474</v>
      </c>
      <c r="S258" s="11">
        <f>_xlfn.IFNA(VLOOKUP(K258,'labor statisitcs'!N:P,2,FALSE),S257)</f>
        <v>53.8</v>
      </c>
      <c r="T258" s="11">
        <f>_xlfn.IFNA(VLOOKUP(K258,'labor statisitcs'!N:P,3,FALSE),T257)</f>
        <v>5</v>
      </c>
      <c r="U258" s="30">
        <f>_xlfn.IFNA(VLOOKUP(K258,'labor statisitcs'!N:S,5,FALSE),U257)</f>
        <v>1890995</v>
      </c>
      <c r="V258" s="30">
        <f>_xlfn.IFNA(VLOOKUP(K258,'labor statisitcs'!N:S,6,FALSE),V257)</f>
        <v>99553</v>
      </c>
      <c r="W258" s="30">
        <f>_xlfn.IFNA(VLOOKUP(K258,'Housing Summary'!F:J,5,FALSE),W257)</f>
        <v>4850</v>
      </c>
      <c r="X258" s="30">
        <f>_xlfn.IFNA(VLOOKUP(K258,'Housing Summary'!F:G,2,FALSE),X257)</f>
        <v>245000</v>
      </c>
      <c r="Y258">
        <f t="shared" ref="Y258:Y321" si="29">(I258/L258)*100000</f>
        <v>38.848258701511895</v>
      </c>
      <c r="Z258">
        <f t="shared" ref="Z258:Z321" si="30">(J258/L258)*100000</f>
        <v>175.05907639047595</v>
      </c>
    </row>
    <row r="259" spans="1:26">
      <c r="A259" s="9">
        <v>44313</v>
      </c>
      <c r="B259" s="9">
        <f t="shared" si="25"/>
        <v>44316</v>
      </c>
      <c r="C259" s="10">
        <v>44287</v>
      </c>
      <c r="D259" s="11" t="s">
        <v>28</v>
      </c>
      <c r="E259" s="11">
        <v>21</v>
      </c>
      <c r="F259" s="11">
        <f t="shared" si="27"/>
        <v>13</v>
      </c>
      <c r="G259" s="30">
        <v>15150</v>
      </c>
      <c r="H259" s="30">
        <v>445266</v>
      </c>
      <c r="I259" s="30">
        <v>444</v>
      </c>
      <c r="J259" s="30">
        <v>6595</v>
      </c>
      <c r="K259" s="11" t="str">
        <f t="shared" si="28"/>
        <v>Kentucky-44316</v>
      </c>
      <c r="L259" s="30">
        <f>_xlfn.IFNA(VLOOKUP(K259,'labor statisitcs'!N:Q,4,FALSE),L258)</f>
        <v>3513671</v>
      </c>
      <c r="M259" s="30">
        <f>VLOOKUP(D259,'State Area'!A:B,2,FALSE)</f>
        <v>40408</v>
      </c>
      <c r="N259" s="39">
        <f t="shared" si="26"/>
        <v>86.954835676103741</v>
      </c>
      <c r="O259" s="11">
        <f>_xlfn.IFNA(VLOOKUP(K259,State_Vac_Alo_Admin!B:E,3,FALSE),0)</f>
        <v>962360</v>
      </c>
      <c r="P259" s="35">
        <f>_xlfn.IFNA(VLOOKUP(K259,State_Vac_Alo_Admin!B:F,5,FALSE),0)</f>
        <v>885796.04999999993</v>
      </c>
      <c r="Q259" s="30">
        <f>VLOOKUP(D259,'2020_VoteCount'!A:K,11,FALSE)</f>
        <v>1326646</v>
      </c>
      <c r="R259" s="30">
        <f>VLOOKUP(D259,'2020_VoteCount'!A:L,12,FALSE)</f>
        <v>772474</v>
      </c>
      <c r="S259" s="11">
        <f>_xlfn.IFNA(VLOOKUP(K259,'labor statisitcs'!N:P,2,FALSE),S258)</f>
        <v>53.8</v>
      </c>
      <c r="T259" s="11">
        <f>_xlfn.IFNA(VLOOKUP(K259,'labor statisitcs'!N:P,3,FALSE),T258)</f>
        <v>5</v>
      </c>
      <c r="U259" s="30">
        <f>_xlfn.IFNA(VLOOKUP(K259,'labor statisitcs'!N:S,5,FALSE),U258)</f>
        <v>1890995</v>
      </c>
      <c r="V259" s="30">
        <f>_xlfn.IFNA(VLOOKUP(K259,'labor statisitcs'!N:S,6,FALSE),V258)</f>
        <v>99553</v>
      </c>
      <c r="W259" s="30">
        <f>_xlfn.IFNA(VLOOKUP(K259,'Housing Summary'!F:J,5,FALSE),W258)</f>
        <v>4850</v>
      </c>
      <c r="X259" s="30">
        <f>_xlfn.IFNA(VLOOKUP(K259,'Housing Summary'!F:G,2,FALSE),X258)</f>
        <v>245000</v>
      </c>
      <c r="Y259">
        <f t="shared" si="29"/>
        <v>12.636356676535739</v>
      </c>
      <c r="Z259">
        <f t="shared" si="30"/>
        <v>187.69543306701169</v>
      </c>
    </row>
    <row r="260" spans="1:26" hidden="1">
      <c r="A260" s="9">
        <v>43921</v>
      </c>
      <c r="B260" s="9">
        <f t="shared" si="25"/>
        <v>43921</v>
      </c>
      <c r="C260" s="10">
        <v>43891</v>
      </c>
      <c r="D260" s="11" t="s">
        <v>40</v>
      </c>
      <c r="E260" s="11">
        <v>22</v>
      </c>
      <c r="F260" s="11">
        <f t="shared" si="27"/>
        <v>0</v>
      </c>
      <c r="G260" s="30">
        <v>5237</v>
      </c>
      <c r="H260" s="30">
        <v>5237</v>
      </c>
      <c r="I260" s="30">
        <v>240</v>
      </c>
      <c r="J260" s="30">
        <v>240</v>
      </c>
      <c r="K260" s="11" t="str">
        <f t="shared" si="28"/>
        <v>Louisiana-43921</v>
      </c>
      <c r="L260" s="30">
        <f>_xlfn.IFNA(VLOOKUP(K260,'labor statisitcs'!N:Q,4,FALSE),L259)</f>
        <v>3583040</v>
      </c>
      <c r="M260" s="30">
        <f>VLOOKUP(D260,'State Area'!A:B,2,FALSE)</f>
        <v>52378</v>
      </c>
      <c r="N260" s="39">
        <f t="shared" si="26"/>
        <v>68.407346595899043</v>
      </c>
      <c r="O260" s="11">
        <f>_xlfn.IFNA(VLOOKUP(K260,State_Vac_Alo_Admin!B:E,3,FALSE),0)</f>
        <v>0</v>
      </c>
      <c r="P260" s="35">
        <f>_xlfn.IFNA(VLOOKUP(K260,State_Vac_Alo_Admin!B:F,5,FALSE),0)</f>
        <v>0</v>
      </c>
      <c r="Q260" s="30">
        <f>VLOOKUP(D260,'2020_VoteCount'!A:K,11,FALSE)</f>
        <v>1255776</v>
      </c>
      <c r="R260" s="30">
        <f>VLOOKUP(D260,'2020_VoteCount'!A:L,12,FALSE)</f>
        <v>856034</v>
      </c>
      <c r="S260" s="11">
        <f>_xlfn.IFNA(VLOOKUP(K260,'labor statisitcs'!N:P,2,FALSE),S259)</f>
        <v>56.8</v>
      </c>
      <c r="T260" s="11">
        <f>_xlfn.IFNA(VLOOKUP(K260,'labor statisitcs'!N:P,3,FALSE),T259)</f>
        <v>5.3</v>
      </c>
      <c r="U260" s="30">
        <f>_xlfn.IFNA(VLOOKUP(K260,'labor statisitcs'!N:S,5,FALSE),U259)</f>
        <v>2036022</v>
      </c>
      <c r="V260" s="30">
        <f>_xlfn.IFNA(VLOOKUP(K260,'labor statisitcs'!N:S,6,FALSE),V259)</f>
        <v>114765</v>
      </c>
      <c r="W260" s="30">
        <f>_xlfn.IFNA(VLOOKUP(K260,'Housing Summary'!F:J,5,FALSE),W259)</f>
        <v>16688</v>
      </c>
      <c r="X260" s="30">
        <f>_xlfn.IFNA(VLOOKUP(K260,'Housing Summary'!F:G,2,FALSE),X259)</f>
        <v>230327.5</v>
      </c>
      <c r="Y260">
        <f t="shared" si="29"/>
        <v>6.6982227382334552</v>
      </c>
      <c r="Z260">
        <f t="shared" si="30"/>
        <v>6.6982227382334552</v>
      </c>
    </row>
    <row r="261" spans="1:26" hidden="1">
      <c r="A261" s="9">
        <v>43951</v>
      </c>
      <c r="B261" s="9">
        <f t="shared" si="25"/>
        <v>43951</v>
      </c>
      <c r="C261" s="10">
        <v>43922</v>
      </c>
      <c r="D261" s="11" t="s">
        <v>40</v>
      </c>
      <c r="E261" s="11">
        <v>22</v>
      </c>
      <c r="F261" s="11">
        <f t="shared" si="27"/>
        <v>1</v>
      </c>
      <c r="G261" s="30">
        <v>22807</v>
      </c>
      <c r="H261" s="30">
        <v>28044</v>
      </c>
      <c r="I261" s="30">
        <v>1665</v>
      </c>
      <c r="J261" s="30">
        <v>1905</v>
      </c>
      <c r="K261" s="11" t="str">
        <f t="shared" si="28"/>
        <v>Louisiana-43951</v>
      </c>
      <c r="L261" s="30">
        <f>_xlfn.IFNA(VLOOKUP(K261,'labor statisitcs'!N:Q,4,FALSE),L260)</f>
        <v>3582557</v>
      </c>
      <c r="M261" s="30">
        <f>VLOOKUP(D261,'State Area'!A:B,2,FALSE)</f>
        <v>52378</v>
      </c>
      <c r="N261" s="39">
        <f t="shared" si="26"/>
        <v>68.398125167054872</v>
      </c>
      <c r="O261" s="11">
        <f>_xlfn.IFNA(VLOOKUP(K261,State_Vac_Alo_Admin!B:E,3,FALSE),0)</f>
        <v>0</v>
      </c>
      <c r="P261" s="35">
        <f>_xlfn.IFNA(VLOOKUP(K261,State_Vac_Alo_Admin!B:F,5,FALSE),0)</f>
        <v>0</v>
      </c>
      <c r="Q261" s="30">
        <f>VLOOKUP(D261,'2020_VoteCount'!A:K,11,FALSE)</f>
        <v>1255776</v>
      </c>
      <c r="R261" s="30">
        <f>VLOOKUP(D261,'2020_VoteCount'!A:L,12,FALSE)</f>
        <v>856034</v>
      </c>
      <c r="S261" s="11">
        <f>_xlfn.IFNA(VLOOKUP(K261,'labor statisitcs'!N:P,2,FALSE),S260)</f>
        <v>49.5</v>
      </c>
      <c r="T261" s="11">
        <f>_xlfn.IFNA(VLOOKUP(K261,'labor statisitcs'!N:P,3,FALSE),T260)</f>
        <v>13.1</v>
      </c>
      <c r="U261" s="30">
        <f>_xlfn.IFNA(VLOOKUP(K261,'labor statisitcs'!N:S,5,FALSE),U260)</f>
        <v>1773471</v>
      </c>
      <c r="V261" s="30">
        <f>_xlfn.IFNA(VLOOKUP(K261,'labor statisitcs'!N:S,6,FALSE),V260)</f>
        <v>268196</v>
      </c>
      <c r="W261" s="30">
        <f>_xlfn.IFNA(VLOOKUP(K261,'Housing Summary'!F:J,5,FALSE),W260)</f>
        <v>16508</v>
      </c>
      <c r="X261" s="30">
        <f>_xlfn.IFNA(VLOOKUP(K261,'Housing Summary'!F:G,2,FALSE),X260)</f>
        <v>234450</v>
      </c>
      <c r="Y261">
        <f t="shared" si="29"/>
        <v>46.475185181980358</v>
      </c>
      <c r="Z261">
        <f t="shared" si="30"/>
        <v>53.174310973977519</v>
      </c>
    </row>
    <row r="262" spans="1:26" hidden="1">
      <c r="A262" s="9">
        <v>43982</v>
      </c>
      <c r="B262" s="9">
        <f t="shared" si="25"/>
        <v>43982</v>
      </c>
      <c r="C262" s="10">
        <v>43952</v>
      </c>
      <c r="D262" s="11" t="s">
        <v>40</v>
      </c>
      <c r="E262" s="11">
        <v>22</v>
      </c>
      <c r="F262" s="11">
        <f t="shared" si="27"/>
        <v>2</v>
      </c>
      <c r="G262" s="30">
        <v>11977</v>
      </c>
      <c r="H262" s="30">
        <v>40021</v>
      </c>
      <c r="I262" s="30">
        <v>886</v>
      </c>
      <c r="J262" s="30">
        <v>2791</v>
      </c>
      <c r="K262" s="11" t="str">
        <f t="shared" si="28"/>
        <v>Louisiana-43982</v>
      </c>
      <c r="L262" s="30">
        <f>_xlfn.IFNA(VLOOKUP(K262,'labor statisitcs'!N:Q,4,FALSE),L261)</f>
        <v>3581304</v>
      </c>
      <c r="M262" s="30">
        <f>VLOOKUP(D262,'State Area'!A:B,2,FALSE)</f>
        <v>52378</v>
      </c>
      <c r="N262" s="39">
        <f t="shared" si="26"/>
        <v>68.374202909618546</v>
      </c>
      <c r="O262" s="11">
        <f>_xlfn.IFNA(VLOOKUP(K262,State_Vac_Alo_Admin!B:E,3,FALSE),0)</f>
        <v>0</v>
      </c>
      <c r="P262" s="35">
        <f>_xlfn.IFNA(VLOOKUP(K262,State_Vac_Alo_Admin!B:F,5,FALSE),0)</f>
        <v>0</v>
      </c>
      <c r="Q262" s="30">
        <f>VLOOKUP(D262,'2020_VoteCount'!A:K,11,FALSE)</f>
        <v>1255776</v>
      </c>
      <c r="R262" s="30">
        <f>VLOOKUP(D262,'2020_VoteCount'!A:L,12,FALSE)</f>
        <v>856034</v>
      </c>
      <c r="S262" s="11">
        <f>_xlfn.IFNA(VLOOKUP(K262,'labor statisitcs'!N:P,2,FALSE),S261)</f>
        <v>49.5</v>
      </c>
      <c r="T262" s="11">
        <f>_xlfn.IFNA(VLOOKUP(K262,'labor statisitcs'!N:P,3,FALSE),T261)</f>
        <v>13.1</v>
      </c>
      <c r="U262" s="30">
        <f>_xlfn.IFNA(VLOOKUP(K262,'labor statisitcs'!N:S,5,FALSE),U261)</f>
        <v>1771746</v>
      </c>
      <c r="V262" s="30">
        <f>_xlfn.IFNA(VLOOKUP(K262,'labor statisitcs'!N:S,6,FALSE),V261)</f>
        <v>267938</v>
      </c>
      <c r="W262" s="30">
        <f>_xlfn.IFNA(VLOOKUP(K262,'Housing Summary'!F:J,5,FALSE),W261)</f>
        <v>15605</v>
      </c>
      <c r="X262" s="30">
        <f>_xlfn.IFNA(VLOOKUP(K262,'Housing Summary'!F:G,2,FALSE),X261)</f>
        <v>239900</v>
      </c>
      <c r="Y262">
        <f t="shared" si="29"/>
        <v>24.739592059205247</v>
      </c>
      <c r="Z262">
        <f t="shared" si="30"/>
        <v>77.932507265509997</v>
      </c>
    </row>
    <row r="263" spans="1:26" hidden="1">
      <c r="A263" s="9">
        <v>44012</v>
      </c>
      <c r="B263" s="9">
        <f t="shared" si="25"/>
        <v>44012</v>
      </c>
      <c r="C263" s="10">
        <v>43983</v>
      </c>
      <c r="D263" s="11" t="s">
        <v>40</v>
      </c>
      <c r="E263" s="11">
        <v>22</v>
      </c>
      <c r="F263" s="11">
        <f t="shared" si="27"/>
        <v>3</v>
      </c>
      <c r="G263" s="30">
        <v>18182</v>
      </c>
      <c r="H263" s="30">
        <v>58203</v>
      </c>
      <c r="I263" s="30">
        <v>430</v>
      </c>
      <c r="J263" s="30">
        <v>3221</v>
      </c>
      <c r="K263" s="11" t="str">
        <f t="shared" si="28"/>
        <v>Louisiana-44012</v>
      </c>
      <c r="L263" s="30">
        <f>_xlfn.IFNA(VLOOKUP(K263,'labor statisitcs'!N:Q,4,FALSE),L262)</f>
        <v>3580287</v>
      </c>
      <c r="M263" s="30">
        <f>VLOOKUP(D263,'State Area'!A:B,2,FALSE)</f>
        <v>52378</v>
      </c>
      <c r="N263" s="39">
        <f t="shared" si="26"/>
        <v>68.354786360685779</v>
      </c>
      <c r="O263" s="11">
        <f>_xlfn.IFNA(VLOOKUP(K263,State_Vac_Alo_Admin!B:E,3,FALSE),0)</f>
        <v>0</v>
      </c>
      <c r="P263" s="35">
        <f>_xlfn.IFNA(VLOOKUP(K263,State_Vac_Alo_Admin!B:F,5,FALSE),0)</f>
        <v>0</v>
      </c>
      <c r="Q263" s="30">
        <f>VLOOKUP(D263,'2020_VoteCount'!A:K,11,FALSE)</f>
        <v>1255776</v>
      </c>
      <c r="R263" s="30">
        <f>VLOOKUP(D263,'2020_VoteCount'!A:L,12,FALSE)</f>
        <v>856034</v>
      </c>
      <c r="S263" s="11">
        <f>_xlfn.IFNA(VLOOKUP(K263,'labor statisitcs'!N:P,2,FALSE),S262)</f>
        <v>49.5</v>
      </c>
      <c r="T263" s="11">
        <f>_xlfn.IFNA(VLOOKUP(K263,'labor statisitcs'!N:P,3,FALSE),T262)</f>
        <v>9.4</v>
      </c>
      <c r="U263" s="30">
        <f>_xlfn.IFNA(VLOOKUP(K263,'labor statisitcs'!N:S,5,FALSE),U262)</f>
        <v>1772157</v>
      </c>
      <c r="V263" s="30">
        <f>_xlfn.IFNA(VLOOKUP(K263,'labor statisitcs'!N:S,6,FALSE),V262)</f>
        <v>182860</v>
      </c>
      <c r="W263" s="30">
        <f>_xlfn.IFNA(VLOOKUP(K263,'Housing Summary'!F:J,5,FALSE),W262)</f>
        <v>14303</v>
      </c>
      <c r="X263" s="30">
        <f>_xlfn.IFNA(VLOOKUP(K263,'Housing Summary'!F:G,2,FALSE),X262)</f>
        <v>245565</v>
      </c>
      <c r="Y263">
        <f t="shared" si="29"/>
        <v>12.010210354644753</v>
      </c>
      <c r="Z263">
        <f t="shared" si="30"/>
        <v>89.964854772815698</v>
      </c>
    </row>
    <row r="264" spans="1:26" hidden="1">
      <c r="A264" s="9">
        <v>44043</v>
      </c>
      <c r="B264" s="9">
        <f t="shared" si="25"/>
        <v>44043</v>
      </c>
      <c r="C264" s="10">
        <v>44013</v>
      </c>
      <c r="D264" s="11" t="s">
        <v>40</v>
      </c>
      <c r="E264" s="11">
        <v>22</v>
      </c>
      <c r="F264" s="11">
        <f t="shared" si="27"/>
        <v>4</v>
      </c>
      <c r="G264" s="30">
        <v>58191</v>
      </c>
      <c r="H264" s="30">
        <v>116394</v>
      </c>
      <c r="I264" s="30">
        <v>728</v>
      </c>
      <c r="J264" s="30">
        <v>3949</v>
      </c>
      <c r="K264" s="11" t="str">
        <f t="shared" si="28"/>
        <v>Louisiana-44043</v>
      </c>
      <c r="L264" s="30">
        <f>_xlfn.IFNA(VLOOKUP(K264,'labor statisitcs'!N:Q,4,FALSE),L263)</f>
        <v>3579383</v>
      </c>
      <c r="M264" s="30">
        <f>VLOOKUP(D264,'State Area'!A:B,2,FALSE)</f>
        <v>52378</v>
      </c>
      <c r="N264" s="39">
        <f t="shared" si="26"/>
        <v>68.337527206078889</v>
      </c>
      <c r="O264" s="11">
        <f>_xlfn.IFNA(VLOOKUP(K264,State_Vac_Alo_Admin!B:E,3,FALSE),0)</f>
        <v>0</v>
      </c>
      <c r="P264" s="35">
        <f>_xlfn.IFNA(VLOOKUP(K264,State_Vac_Alo_Admin!B:F,5,FALSE),0)</f>
        <v>0</v>
      </c>
      <c r="Q264" s="30">
        <f>VLOOKUP(D264,'2020_VoteCount'!A:K,11,FALSE)</f>
        <v>1255776</v>
      </c>
      <c r="R264" s="30">
        <f>VLOOKUP(D264,'2020_VoteCount'!A:L,12,FALSE)</f>
        <v>856034</v>
      </c>
      <c r="S264" s="11">
        <f>_xlfn.IFNA(VLOOKUP(K264,'labor statisitcs'!N:P,2,FALSE),S263)</f>
        <v>49.6</v>
      </c>
      <c r="T264" s="11">
        <f>_xlfn.IFNA(VLOOKUP(K264,'labor statisitcs'!N:P,3,FALSE),T263)</f>
        <v>9.1</v>
      </c>
      <c r="U264" s="30">
        <f>_xlfn.IFNA(VLOOKUP(K264,'labor statisitcs'!N:S,5,FALSE),U263)</f>
        <v>1775157</v>
      </c>
      <c r="V264" s="30">
        <f>_xlfn.IFNA(VLOOKUP(K264,'labor statisitcs'!N:S,6,FALSE),V263)</f>
        <v>177699</v>
      </c>
      <c r="W264" s="30">
        <f>_xlfn.IFNA(VLOOKUP(K264,'Housing Summary'!F:J,5,FALSE),W263)</f>
        <v>13558</v>
      </c>
      <c r="X264" s="30">
        <f>_xlfn.IFNA(VLOOKUP(K264,'Housing Summary'!F:G,2,FALSE),X263)</f>
        <v>249700</v>
      </c>
      <c r="Y264">
        <f t="shared" si="29"/>
        <v>20.338700831959027</v>
      </c>
      <c r="Z264">
        <f t="shared" si="30"/>
        <v>110.3262769030305</v>
      </c>
    </row>
    <row r="265" spans="1:26" hidden="1">
      <c r="A265" s="9">
        <v>44074</v>
      </c>
      <c r="B265" s="9">
        <f t="shared" si="25"/>
        <v>44074</v>
      </c>
      <c r="C265" s="10">
        <v>44044</v>
      </c>
      <c r="D265" s="11" t="s">
        <v>40</v>
      </c>
      <c r="E265" s="11">
        <v>22</v>
      </c>
      <c r="F265" s="11">
        <f t="shared" si="27"/>
        <v>5</v>
      </c>
      <c r="G265" s="30">
        <v>32500</v>
      </c>
      <c r="H265" s="30">
        <v>148894</v>
      </c>
      <c r="I265" s="30">
        <v>1001</v>
      </c>
      <c r="J265" s="30">
        <v>4950</v>
      </c>
      <c r="K265" s="11" t="str">
        <f t="shared" si="28"/>
        <v>Louisiana-44074</v>
      </c>
      <c r="L265" s="30">
        <f>_xlfn.IFNA(VLOOKUP(K265,'labor statisitcs'!N:Q,4,FALSE),L264)</f>
        <v>3579331</v>
      </c>
      <c r="M265" s="30">
        <f>VLOOKUP(D265,'State Area'!A:B,2,FALSE)</f>
        <v>52378</v>
      </c>
      <c r="N265" s="39">
        <f t="shared" si="26"/>
        <v>68.336534422849283</v>
      </c>
      <c r="O265" s="11">
        <f>_xlfn.IFNA(VLOOKUP(K265,State_Vac_Alo_Admin!B:E,3,FALSE),0)</f>
        <v>0</v>
      </c>
      <c r="P265" s="35">
        <f>_xlfn.IFNA(VLOOKUP(K265,State_Vac_Alo_Admin!B:F,5,FALSE),0)</f>
        <v>0</v>
      </c>
      <c r="Q265" s="30">
        <f>VLOOKUP(D265,'2020_VoteCount'!A:K,11,FALSE)</f>
        <v>1255776</v>
      </c>
      <c r="R265" s="30">
        <f>VLOOKUP(D265,'2020_VoteCount'!A:L,12,FALSE)</f>
        <v>856034</v>
      </c>
      <c r="S265" s="11">
        <f>_xlfn.IFNA(VLOOKUP(K265,'labor statisitcs'!N:P,2,FALSE),S264)</f>
        <v>53.8</v>
      </c>
      <c r="T265" s="11">
        <f>_xlfn.IFNA(VLOOKUP(K265,'labor statisitcs'!N:P,3,FALSE),T264)</f>
        <v>8.1999999999999993</v>
      </c>
      <c r="U265" s="30">
        <f>_xlfn.IFNA(VLOOKUP(K265,'labor statisitcs'!N:S,5,FALSE),U264)</f>
        <v>1924464</v>
      </c>
      <c r="V265" s="30">
        <f>_xlfn.IFNA(VLOOKUP(K265,'labor statisitcs'!N:S,6,FALSE),V264)</f>
        <v>171696</v>
      </c>
      <c r="W265" s="30">
        <f>_xlfn.IFNA(VLOOKUP(K265,'Housing Summary'!F:J,5,FALSE),W264)</f>
        <v>12804</v>
      </c>
      <c r="X265" s="30">
        <f>_xlfn.IFNA(VLOOKUP(K265,'Housing Summary'!F:G,2,FALSE),X264)</f>
        <v>249900</v>
      </c>
      <c r="Y265">
        <f t="shared" si="29"/>
        <v>27.966119925762662</v>
      </c>
      <c r="Z265">
        <f t="shared" si="30"/>
        <v>138.29399963289228</v>
      </c>
    </row>
    <row r="266" spans="1:26" hidden="1">
      <c r="A266" s="9">
        <v>44104</v>
      </c>
      <c r="B266" s="9">
        <f t="shared" si="25"/>
        <v>44104</v>
      </c>
      <c r="C266" s="10">
        <v>44075</v>
      </c>
      <c r="D266" s="11" t="s">
        <v>40</v>
      </c>
      <c r="E266" s="11">
        <v>22</v>
      </c>
      <c r="F266" s="11">
        <f t="shared" si="27"/>
        <v>6</v>
      </c>
      <c r="G266" s="30">
        <v>18564</v>
      </c>
      <c r="H266" s="30">
        <v>167458</v>
      </c>
      <c r="I266" s="30">
        <v>561</v>
      </c>
      <c r="J266" s="30">
        <v>5511</v>
      </c>
      <c r="K266" s="11" t="str">
        <f t="shared" si="28"/>
        <v>Louisiana-44104</v>
      </c>
      <c r="L266" s="30">
        <f>_xlfn.IFNA(VLOOKUP(K266,'labor statisitcs'!N:Q,4,FALSE),L265)</f>
        <v>3579467</v>
      </c>
      <c r="M266" s="30">
        <f>VLOOKUP(D266,'State Area'!A:B,2,FALSE)</f>
        <v>52378</v>
      </c>
      <c r="N266" s="39">
        <f t="shared" si="26"/>
        <v>68.339130932834394</v>
      </c>
      <c r="O266" s="11">
        <f>_xlfn.IFNA(VLOOKUP(K266,State_Vac_Alo_Admin!B:E,3,FALSE),0)</f>
        <v>0</v>
      </c>
      <c r="P266" s="35">
        <f>_xlfn.IFNA(VLOOKUP(K266,State_Vac_Alo_Admin!B:F,5,FALSE),0)</f>
        <v>0</v>
      </c>
      <c r="Q266" s="30">
        <f>VLOOKUP(D266,'2020_VoteCount'!A:K,11,FALSE)</f>
        <v>1255776</v>
      </c>
      <c r="R266" s="30">
        <f>VLOOKUP(D266,'2020_VoteCount'!A:L,12,FALSE)</f>
        <v>856034</v>
      </c>
      <c r="S266" s="11">
        <f>_xlfn.IFNA(VLOOKUP(K266,'labor statisitcs'!N:P,2,FALSE),S265)</f>
        <v>53.9</v>
      </c>
      <c r="T266" s="11">
        <f>_xlfn.IFNA(VLOOKUP(K266,'labor statisitcs'!N:P,3,FALSE),T265)</f>
        <v>8</v>
      </c>
      <c r="U266" s="30">
        <f>_xlfn.IFNA(VLOOKUP(K266,'labor statisitcs'!N:S,5,FALSE),U265)</f>
        <v>1927988</v>
      </c>
      <c r="V266" s="30">
        <f>_xlfn.IFNA(VLOOKUP(K266,'labor statisitcs'!N:S,6,FALSE),V265)</f>
        <v>167013</v>
      </c>
      <c r="W266" s="30">
        <f>_xlfn.IFNA(VLOOKUP(K266,'Housing Summary'!F:J,5,FALSE),W265)</f>
        <v>11956</v>
      </c>
      <c r="X266" s="30">
        <f>_xlfn.IFNA(VLOOKUP(K266,'Housing Summary'!F:G,2,FALSE),X265)</f>
        <v>253545</v>
      </c>
      <c r="Y266">
        <f t="shared" si="29"/>
        <v>15.672724458697344</v>
      </c>
      <c r="Z266">
        <f t="shared" si="30"/>
        <v>153.96146968249741</v>
      </c>
    </row>
    <row r="267" spans="1:26" hidden="1">
      <c r="A267" s="9">
        <v>44135</v>
      </c>
      <c r="B267" s="9">
        <f t="shared" si="25"/>
        <v>44135</v>
      </c>
      <c r="C267" s="10">
        <v>44105</v>
      </c>
      <c r="D267" s="11" t="s">
        <v>40</v>
      </c>
      <c r="E267" s="11">
        <v>22</v>
      </c>
      <c r="F267" s="11">
        <f t="shared" si="27"/>
        <v>7</v>
      </c>
      <c r="G267" s="30">
        <v>19191</v>
      </c>
      <c r="H267" s="30">
        <v>186649</v>
      </c>
      <c r="I267" s="30">
        <v>408</v>
      </c>
      <c r="J267" s="30">
        <v>5919</v>
      </c>
      <c r="K267" s="11" t="str">
        <f t="shared" si="28"/>
        <v>Louisiana-44135</v>
      </c>
      <c r="L267" s="30">
        <f>_xlfn.IFNA(VLOOKUP(K267,'labor statisitcs'!N:Q,4,FALSE),L266)</f>
        <v>3579445</v>
      </c>
      <c r="M267" s="30">
        <f>VLOOKUP(D267,'State Area'!A:B,2,FALSE)</f>
        <v>52378</v>
      </c>
      <c r="N267" s="39">
        <f t="shared" si="26"/>
        <v>68.338710909160341</v>
      </c>
      <c r="O267" s="11">
        <f>_xlfn.IFNA(VLOOKUP(K267,State_Vac_Alo_Admin!B:E,3,FALSE),0)</f>
        <v>0</v>
      </c>
      <c r="P267" s="35">
        <f>_xlfn.IFNA(VLOOKUP(K267,State_Vac_Alo_Admin!B:F,5,FALSE),0)</f>
        <v>0</v>
      </c>
      <c r="Q267" s="30">
        <f>VLOOKUP(D267,'2020_VoteCount'!A:K,11,FALSE)</f>
        <v>1255776</v>
      </c>
      <c r="R267" s="30">
        <f>VLOOKUP(D267,'2020_VoteCount'!A:L,12,FALSE)</f>
        <v>856034</v>
      </c>
      <c r="S267" s="11">
        <f>_xlfn.IFNA(VLOOKUP(K267,'labor statisitcs'!N:P,2,FALSE),S266)</f>
        <v>53.9</v>
      </c>
      <c r="T267" s="11">
        <f>_xlfn.IFNA(VLOOKUP(K267,'labor statisitcs'!N:P,3,FALSE),T266)</f>
        <v>7.9</v>
      </c>
      <c r="U267" s="30">
        <f>_xlfn.IFNA(VLOOKUP(K267,'labor statisitcs'!N:S,5,FALSE),U266)</f>
        <v>1929972</v>
      </c>
      <c r="V267" s="30">
        <f>_xlfn.IFNA(VLOOKUP(K267,'labor statisitcs'!N:S,6,FALSE),V266)</f>
        <v>164481</v>
      </c>
      <c r="W267" s="30">
        <f>_xlfn.IFNA(VLOOKUP(K267,'Housing Summary'!F:J,5,FALSE),W266)</f>
        <v>11176</v>
      </c>
      <c r="X267" s="30">
        <f>_xlfn.IFNA(VLOOKUP(K267,'Housing Summary'!F:G,2,FALSE),X266)</f>
        <v>250900</v>
      </c>
      <c r="Y267">
        <f t="shared" si="29"/>
        <v>11.398415117427422</v>
      </c>
      <c r="Z267">
        <f t="shared" si="30"/>
        <v>165.36083107856106</v>
      </c>
    </row>
    <row r="268" spans="1:26" hidden="1">
      <c r="A268" s="9">
        <v>44165</v>
      </c>
      <c r="B268" s="9">
        <f t="shared" si="25"/>
        <v>44165</v>
      </c>
      <c r="C268" s="10">
        <v>44136</v>
      </c>
      <c r="D268" s="11" t="s">
        <v>40</v>
      </c>
      <c r="E268" s="11">
        <v>22</v>
      </c>
      <c r="F268" s="11">
        <f t="shared" si="27"/>
        <v>8</v>
      </c>
      <c r="G268" s="30">
        <v>45765</v>
      </c>
      <c r="H268" s="30">
        <v>232414</v>
      </c>
      <c r="I268" s="30">
        <v>501</v>
      </c>
      <c r="J268" s="30">
        <v>6420</v>
      </c>
      <c r="K268" s="11" t="str">
        <f t="shared" si="28"/>
        <v>Louisiana-44165</v>
      </c>
      <c r="L268" s="30">
        <f>_xlfn.IFNA(VLOOKUP(K268,'labor statisitcs'!N:Q,4,FALSE),L267)</f>
        <v>3579170</v>
      </c>
      <c r="M268" s="30">
        <f>VLOOKUP(D268,'State Area'!A:B,2,FALSE)</f>
        <v>52378</v>
      </c>
      <c r="N268" s="39">
        <f t="shared" si="26"/>
        <v>68.333460613234564</v>
      </c>
      <c r="O268" s="11">
        <f>_xlfn.IFNA(VLOOKUP(K268,State_Vac_Alo_Admin!B:E,3,FALSE),0)</f>
        <v>0</v>
      </c>
      <c r="P268" s="35">
        <f>_xlfn.IFNA(VLOOKUP(K268,State_Vac_Alo_Admin!B:F,5,FALSE),0)</f>
        <v>0</v>
      </c>
      <c r="Q268" s="30">
        <f>VLOOKUP(D268,'2020_VoteCount'!A:K,11,FALSE)</f>
        <v>1255776</v>
      </c>
      <c r="R268" s="30">
        <f>VLOOKUP(D268,'2020_VoteCount'!A:L,12,FALSE)</f>
        <v>856034</v>
      </c>
      <c r="S268" s="11">
        <f>_xlfn.IFNA(VLOOKUP(K268,'labor statisitcs'!N:P,2,FALSE),S267)</f>
        <v>53.9</v>
      </c>
      <c r="T268" s="11">
        <f>_xlfn.IFNA(VLOOKUP(K268,'labor statisitcs'!N:P,3,FALSE),T267)</f>
        <v>7.9</v>
      </c>
      <c r="U268" s="30">
        <f>_xlfn.IFNA(VLOOKUP(K268,'labor statisitcs'!N:S,5,FALSE),U267)</f>
        <v>1929950</v>
      </c>
      <c r="V268" s="30">
        <f>_xlfn.IFNA(VLOOKUP(K268,'labor statisitcs'!N:S,6,FALSE),V267)</f>
        <v>164692</v>
      </c>
      <c r="W268" s="30">
        <f>_xlfn.IFNA(VLOOKUP(K268,'Housing Summary'!F:J,5,FALSE),W267)</f>
        <v>10718</v>
      </c>
      <c r="X268" s="30">
        <f>_xlfn.IFNA(VLOOKUP(K268,'Housing Summary'!F:G,2,FALSE),X267)</f>
        <v>250450</v>
      </c>
      <c r="Y268">
        <f t="shared" si="29"/>
        <v>13.997658675055948</v>
      </c>
      <c r="Z268">
        <f t="shared" si="30"/>
        <v>179.37119499772294</v>
      </c>
    </row>
    <row r="269" spans="1:26" hidden="1">
      <c r="A269" s="9">
        <v>44196</v>
      </c>
      <c r="B269" s="9">
        <f t="shared" si="25"/>
        <v>44196</v>
      </c>
      <c r="C269" s="10">
        <v>44166</v>
      </c>
      <c r="D269" s="11" t="s">
        <v>40</v>
      </c>
      <c r="E269" s="11">
        <v>22</v>
      </c>
      <c r="F269" s="11">
        <f t="shared" si="27"/>
        <v>9</v>
      </c>
      <c r="G269" s="30">
        <v>82861</v>
      </c>
      <c r="H269" s="30">
        <v>315275</v>
      </c>
      <c r="I269" s="30">
        <v>1068</v>
      </c>
      <c r="J269" s="30">
        <v>7488</v>
      </c>
      <c r="K269" s="11" t="str">
        <f t="shared" si="28"/>
        <v>Louisiana-44196</v>
      </c>
      <c r="L269" s="30">
        <f>_xlfn.IFNA(VLOOKUP(K269,'labor statisitcs'!N:Q,4,FALSE),L268)</f>
        <v>3578682</v>
      </c>
      <c r="M269" s="30">
        <f>VLOOKUP(D269,'State Area'!A:B,2,FALSE)</f>
        <v>52378</v>
      </c>
      <c r="N269" s="39">
        <f t="shared" si="26"/>
        <v>68.324143724464463</v>
      </c>
      <c r="O269" s="11">
        <f>_xlfn.IFNA(VLOOKUP(K269,State_Vac_Alo_Admin!B:E,3,FALSE),0)</f>
        <v>420700</v>
      </c>
      <c r="P269" s="35">
        <f>_xlfn.IFNA(VLOOKUP(K269,State_Vac_Alo_Admin!B:F,5,FALSE),0)</f>
        <v>0</v>
      </c>
      <c r="Q269" s="30">
        <f>VLOOKUP(D269,'2020_VoteCount'!A:K,11,FALSE)</f>
        <v>1255776</v>
      </c>
      <c r="R269" s="30">
        <f>VLOOKUP(D269,'2020_VoteCount'!A:L,12,FALSE)</f>
        <v>856034</v>
      </c>
      <c r="S269" s="11">
        <f>_xlfn.IFNA(VLOOKUP(K269,'labor statisitcs'!N:P,2,FALSE),S268)</f>
        <v>53.9</v>
      </c>
      <c r="T269" s="11">
        <f>_xlfn.IFNA(VLOOKUP(K269,'labor statisitcs'!N:P,3,FALSE),T268)</f>
        <v>7.9</v>
      </c>
      <c r="U269" s="30">
        <f>_xlfn.IFNA(VLOOKUP(K269,'labor statisitcs'!N:S,5,FALSE),U268)</f>
        <v>1929532</v>
      </c>
      <c r="V269" s="30">
        <f>_xlfn.IFNA(VLOOKUP(K269,'labor statisitcs'!N:S,6,FALSE),V268)</f>
        <v>165493</v>
      </c>
      <c r="W269" s="30">
        <f>_xlfn.IFNA(VLOOKUP(K269,'Housing Summary'!F:J,5,FALSE),W268)</f>
        <v>10239</v>
      </c>
      <c r="X269" s="30">
        <f>_xlfn.IFNA(VLOOKUP(K269,'Housing Summary'!F:G,2,FALSE),X268)</f>
        <v>249999.5</v>
      </c>
      <c r="Y269">
        <f t="shared" si="29"/>
        <v>29.84338927012794</v>
      </c>
      <c r="Z269">
        <f t="shared" si="30"/>
        <v>209.23904387145882</v>
      </c>
    </row>
    <row r="270" spans="1:26" hidden="1">
      <c r="A270" s="9">
        <v>44227</v>
      </c>
      <c r="B270" s="9">
        <f t="shared" si="25"/>
        <v>44227</v>
      </c>
      <c r="C270" s="10">
        <v>44197</v>
      </c>
      <c r="D270" s="11" t="s">
        <v>40</v>
      </c>
      <c r="E270" s="11">
        <v>22</v>
      </c>
      <c r="F270" s="11">
        <f t="shared" si="27"/>
        <v>10</v>
      </c>
      <c r="G270" s="30">
        <v>85351</v>
      </c>
      <c r="H270" s="30">
        <v>400626</v>
      </c>
      <c r="I270" s="30">
        <v>1371</v>
      </c>
      <c r="J270" s="30">
        <v>8859</v>
      </c>
      <c r="K270" s="11" t="str">
        <f t="shared" si="28"/>
        <v>Louisiana-44227</v>
      </c>
      <c r="L270" s="30">
        <f>_xlfn.IFNA(VLOOKUP(K270,'labor statisitcs'!N:Q,4,FALSE),L269)</f>
        <v>3578075</v>
      </c>
      <c r="M270" s="30">
        <f>VLOOKUP(D270,'State Area'!A:B,2,FALSE)</f>
        <v>52378</v>
      </c>
      <c r="N270" s="39">
        <f t="shared" si="26"/>
        <v>68.312554889457402</v>
      </c>
      <c r="O270" s="11">
        <f>_xlfn.IFNA(VLOOKUP(K270,State_Vac_Alo_Admin!B:E,3,FALSE),0)</f>
        <v>455500</v>
      </c>
      <c r="P270" s="35">
        <f>_xlfn.IFNA(VLOOKUP(K270,State_Vac_Alo_Admin!B:F,5,FALSE),0)</f>
        <v>377157.75</v>
      </c>
      <c r="Q270" s="30">
        <f>VLOOKUP(D270,'2020_VoteCount'!A:K,11,FALSE)</f>
        <v>1255776</v>
      </c>
      <c r="R270" s="30">
        <f>VLOOKUP(D270,'2020_VoteCount'!A:L,12,FALSE)</f>
        <v>856034</v>
      </c>
      <c r="S270" s="11">
        <f>_xlfn.IFNA(VLOOKUP(K270,'labor statisitcs'!N:P,2,FALSE),S269)</f>
        <v>53.8</v>
      </c>
      <c r="T270" s="11">
        <f>_xlfn.IFNA(VLOOKUP(K270,'labor statisitcs'!N:P,3,FALSE),T269)</f>
        <v>7.6</v>
      </c>
      <c r="U270" s="30">
        <f>_xlfn.IFNA(VLOOKUP(K270,'labor statisitcs'!N:S,5,FALSE),U269)</f>
        <v>1925840</v>
      </c>
      <c r="V270" s="30">
        <f>_xlfn.IFNA(VLOOKUP(K270,'labor statisitcs'!N:S,6,FALSE),V269)</f>
        <v>158490</v>
      </c>
      <c r="W270" s="30">
        <f>_xlfn.IFNA(VLOOKUP(K270,'Housing Summary'!F:J,5,FALSE),W269)</f>
        <v>9602</v>
      </c>
      <c r="X270" s="30">
        <f>_xlfn.IFNA(VLOOKUP(K270,'Housing Summary'!F:G,2,FALSE),X269)</f>
        <v>250000</v>
      </c>
      <c r="Y270">
        <f t="shared" si="29"/>
        <v>38.316692635006255</v>
      </c>
      <c r="Z270">
        <f t="shared" si="30"/>
        <v>247.59123271591568</v>
      </c>
    </row>
    <row r="271" spans="1:26" hidden="1">
      <c r="A271" s="9">
        <v>44255</v>
      </c>
      <c r="B271" s="9">
        <f t="shared" ref="B271:B334" si="31">EOMONTH(A271,0)</f>
        <v>44255</v>
      </c>
      <c r="C271" s="10">
        <v>44228</v>
      </c>
      <c r="D271" s="11" t="s">
        <v>40</v>
      </c>
      <c r="E271" s="11">
        <v>22</v>
      </c>
      <c r="F271" s="11">
        <f t="shared" si="27"/>
        <v>11</v>
      </c>
      <c r="G271" s="30">
        <v>29474</v>
      </c>
      <c r="H271" s="30">
        <v>430100</v>
      </c>
      <c r="I271" s="30">
        <v>749</v>
      </c>
      <c r="J271" s="30">
        <v>9608</v>
      </c>
      <c r="K271" s="11" t="str">
        <f t="shared" si="28"/>
        <v>Louisiana-44255</v>
      </c>
      <c r="L271" s="30">
        <f>_xlfn.IFNA(VLOOKUP(K271,'labor statisitcs'!N:Q,4,FALSE),L270)</f>
        <v>3576989</v>
      </c>
      <c r="M271" s="30">
        <f>VLOOKUP(D271,'State Area'!A:B,2,FALSE)</f>
        <v>52378</v>
      </c>
      <c r="N271" s="39">
        <f t="shared" ref="N271:N334" si="32">L271/M271</f>
        <v>68.291820993546906</v>
      </c>
      <c r="O271" s="11">
        <f>_xlfn.IFNA(VLOOKUP(K271,State_Vac_Alo_Admin!B:E,3,FALSE),0)</f>
        <v>606160</v>
      </c>
      <c r="P271" s="35">
        <f>_xlfn.IFNA(VLOOKUP(K271,State_Vac_Alo_Admin!B:F,5,FALSE),0)</f>
        <v>521271</v>
      </c>
      <c r="Q271" s="30">
        <f>VLOOKUP(D271,'2020_VoteCount'!A:K,11,FALSE)</f>
        <v>1255776</v>
      </c>
      <c r="R271" s="30">
        <f>VLOOKUP(D271,'2020_VoteCount'!A:L,12,FALSE)</f>
        <v>856034</v>
      </c>
      <c r="S271" s="11">
        <f>_xlfn.IFNA(VLOOKUP(K271,'labor statisitcs'!N:P,2,FALSE),S270)</f>
        <v>53.6</v>
      </c>
      <c r="T271" s="11">
        <f>_xlfn.IFNA(VLOOKUP(K271,'labor statisitcs'!N:P,3,FALSE),T270)</f>
        <v>7.6</v>
      </c>
      <c r="U271" s="30">
        <f>_xlfn.IFNA(VLOOKUP(K271,'labor statisitcs'!N:S,5,FALSE),U270)</f>
        <v>1918466</v>
      </c>
      <c r="V271" s="30">
        <f>_xlfn.IFNA(VLOOKUP(K271,'labor statisitcs'!N:S,6,FALSE),V270)</f>
        <v>157179</v>
      </c>
      <c r="W271" s="30">
        <f>_xlfn.IFNA(VLOOKUP(K271,'Housing Summary'!F:J,5,FALSE),W270)</f>
        <v>8604</v>
      </c>
      <c r="X271" s="30">
        <f>_xlfn.IFNA(VLOOKUP(K271,'Housing Summary'!F:G,2,FALSE),X270)</f>
        <v>257400</v>
      </c>
      <c r="Y271">
        <f t="shared" si="29"/>
        <v>20.939399030860869</v>
      </c>
      <c r="Z271">
        <f t="shared" si="30"/>
        <v>268.60580225435416</v>
      </c>
    </row>
    <row r="272" spans="1:26" hidden="1">
      <c r="A272" s="9">
        <v>44286</v>
      </c>
      <c r="B272" s="9">
        <f t="shared" si="31"/>
        <v>44286</v>
      </c>
      <c r="C272" s="10">
        <v>44256</v>
      </c>
      <c r="D272" s="11" t="s">
        <v>40</v>
      </c>
      <c r="E272" s="11">
        <v>22</v>
      </c>
      <c r="F272" s="11">
        <f t="shared" si="27"/>
        <v>12</v>
      </c>
      <c r="G272" s="30">
        <v>14833</v>
      </c>
      <c r="H272" s="30">
        <v>444933</v>
      </c>
      <c r="I272" s="30">
        <v>533</v>
      </c>
      <c r="J272" s="30">
        <v>10141</v>
      </c>
      <c r="K272" s="11" t="str">
        <f t="shared" si="28"/>
        <v>Louisiana-44286</v>
      </c>
      <c r="L272" s="30">
        <f>_xlfn.IFNA(VLOOKUP(K272,'labor statisitcs'!N:Q,4,FALSE),L271)</f>
        <v>3576188</v>
      </c>
      <c r="M272" s="30">
        <f>VLOOKUP(D272,'State Area'!A:B,2,FALSE)</f>
        <v>52378</v>
      </c>
      <c r="N272" s="39">
        <f t="shared" si="32"/>
        <v>68.276528313414033</v>
      </c>
      <c r="O272" s="11">
        <f>_xlfn.IFNA(VLOOKUP(K272,State_Vac_Alo_Admin!B:E,3,FALSE),0)</f>
        <v>1147340</v>
      </c>
      <c r="P272" s="35">
        <f>_xlfn.IFNA(VLOOKUP(K272,State_Vac_Alo_Admin!B:F,5,FALSE),0)</f>
        <v>770652.5</v>
      </c>
      <c r="Q272" s="30">
        <f>VLOOKUP(D272,'2020_VoteCount'!A:K,11,FALSE)</f>
        <v>1255776</v>
      </c>
      <c r="R272" s="30">
        <f>VLOOKUP(D272,'2020_VoteCount'!A:L,12,FALSE)</f>
        <v>856034</v>
      </c>
      <c r="S272" s="11">
        <f>_xlfn.IFNA(VLOOKUP(K272,'labor statisitcs'!N:P,2,FALSE),S271)</f>
        <v>53.7</v>
      </c>
      <c r="T272" s="11">
        <f>_xlfn.IFNA(VLOOKUP(K272,'labor statisitcs'!N:P,3,FALSE),T271)</f>
        <v>7.3</v>
      </c>
      <c r="U272" s="30">
        <f>_xlfn.IFNA(VLOOKUP(K272,'labor statisitcs'!N:S,5,FALSE),U271)</f>
        <v>1922038</v>
      </c>
      <c r="V272" s="30">
        <f>_xlfn.IFNA(VLOOKUP(K272,'labor statisitcs'!N:S,6,FALSE),V271)</f>
        <v>152115</v>
      </c>
      <c r="W272" s="30">
        <f>_xlfn.IFNA(VLOOKUP(K272,'Housing Summary'!F:J,5,FALSE),W271)</f>
        <v>7732</v>
      </c>
      <c r="X272" s="30">
        <f>_xlfn.IFNA(VLOOKUP(K272,'Housing Summary'!F:G,2,FALSE),X271)</f>
        <v>261355</v>
      </c>
      <c r="Y272">
        <f t="shared" si="29"/>
        <v>14.904138149336667</v>
      </c>
      <c r="Z272">
        <f t="shared" si="30"/>
        <v>283.57010313775453</v>
      </c>
    </row>
    <row r="273" spans="1:26">
      <c r="A273" s="9">
        <v>44313</v>
      </c>
      <c r="B273" s="9">
        <f t="shared" si="31"/>
        <v>44316</v>
      </c>
      <c r="C273" s="10">
        <v>44287</v>
      </c>
      <c r="D273" s="11" t="s">
        <v>40</v>
      </c>
      <c r="E273" s="11">
        <v>22</v>
      </c>
      <c r="F273" s="11">
        <f t="shared" si="27"/>
        <v>13</v>
      </c>
      <c r="G273" s="30">
        <v>11951</v>
      </c>
      <c r="H273" s="30">
        <v>456884</v>
      </c>
      <c r="I273" s="30">
        <v>211</v>
      </c>
      <c r="J273" s="30">
        <v>10352</v>
      </c>
      <c r="K273" s="11" t="str">
        <f t="shared" si="28"/>
        <v>Louisiana-44316</v>
      </c>
      <c r="L273" s="30">
        <f>_xlfn.IFNA(VLOOKUP(K273,'labor statisitcs'!N:Q,4,FALSE),L272)</f>
        <v>3576188</v>
      </c>
      <c r="M273" s="30">
        <f>VLOOKUP(D273,'State Area'!A:B,2,FALSE)</f>
        <v>52378</v>
      </c>
      <c r="N273" s="39">
        <f t="shared" si="32"/>
        <v>68.276528313414033</v>
      </c>
      <c r="O273" s="11">
        <f>_xlfn.IFNA(VLOOKUP(K273,State_Vac_Alo_Admin!B:E,3,FALSE),0)</f>
        <v>995340</v>
      </c>
      <c r="P273" s="35">
        <f>_xlfn.IFNA(VLOOKUP(K273,State_Vac_Alo_Admin!B:F,5,FALSE),0)</f>
        <v>633476.1</v>
      </c>
      <c r="Q273" s="30">
        <f>VLOOKUP(D273,'2020_VoteCount'!A:K,11,FALSE)</f>
        <v>1255776</v>
      </c>
      <c r="R273" s="30">
        <f>VLOOKUP(D273,'2020_VoteCount'!A:L,12,FALSE)</f>
        <v>856034</v>
      </c>
      <c r="S273" s="11">
        <f>_xlfn.IFNA(VLOOKUP(K273,'labor statisitcs'!N:P,2,FALSE),S272)</f>
        <v>53.7</v>
      </c>
      <c r="T273" s="11">
        <f>_xlfn.IFNA(VLOOKUP(K273,'labor statisitcs'!N:P,3,FALSE),T272)</f>
        <v>7.3</v>
      </c>
      <c r="U273" s="30">
        <f>_xlfn.IFNA(VLOOKUP(K273,'labor statisitcs'!N:S,5,FALSE),U272)</f>
        <v>1922038</v>
      </c>
      <c r="V273" s="30">
        <f>_xlfn.IFNA(VLOOKUP(K273,'labor statisitcs'!N:S,6,FALSE),V272)</f>
        <v>152115</v>
      </c>
      <c r="W273" s="30">
        <f>_xlfn.IFNA(VLOOKUP(K273,'Housing Summary'!F:J,5,FALSE),W272)</f>
        <v>7732</v>
      </c>
      <c r="X273" s="30">
        <f>_xlfn.IFNA(VLOOKUP(K273,'Housing Summary'!F:G,2,FALSE),X272)</f>
        <v>261355</v>
      </c>
      <c r="Y273">
        <f t="shared" si="29"/>
        <v>5.9001372411070117</v>
      </c>
      <c r="Z273">
        <f t="shared" si="30"/>
        <v>289.47024037886155</v>
      </c>
    </row>
    <row r="274" spans="1:26" hidden="1">
      <c r="A274" s="9">
        <v>43921</v>
      </c>
      <c r="B274" s="9">
        <f t="shared" si="31"/>
        <v>43921</v>
      </c>
      <c r="C274" s="10">
        <v>43891</v>
      </c>
      <c r="D274" s="11" t="s">
        <v>51</v>
      </c>
      <c r="E274" s="11">
        <v>23</v>
      </c>
      <c r="F274" s="11">
        <f t="shared" si="27"/>
        <v>0</v>
      </c>
      <c r="G274" s="30">
        <v>303</v>
      </c>
      <c r="H274" s="30">
        <v>303</v>
      </c>
      <c r="I274" s="30">
        <v>5</v>
      </c>
      <c r="J274" s="30">
        <v>5</v>
      </c>
      <c r="K274" s="11" t="str">
        <f t="shared" si="28"/>
        <v>Maine-43921</v>
      </c>
      <c r="L274" s="30">
        <f>_xlfn.IFNA(VLOOKUP(K274,'labor statisitcs'!N:Q,4,FALSE),L273)</f>
        <v>1116239</v>
      </c>
      <c r="M274" s="30">
        <f>VLOOKUP(D274,'State Area'!A:B,2,FALSE)</f>
        <v>35380</v>
      </c>
      <c r="N274" s="39">
        <f t="shared" si="32"/>
        <v>31.55</v>
      </c>
      <c r="O274" s="11">
        <f>_xlfn.IFNA(VLOOKUP(K274,State_Vac_Alo_Admin!B:E,3,FALSE),0)</f>
        <v>0</v>
      </c>
      <c r="P274" s="35">
        <f>_xlfn.IFNA(VLOOKUP(K274,State_Vac_Alo_Admin!B:F,5,FALSE),0)</f>
        <v>0</v>
      </c>
      <c r="Q274" s="30">
        <f>VLOOKUP(D274,'2020_VoteCount'!A:K,11,FALSE)</f>
        <v>359899</v>
      </c>
      <c r="R274" s="30">
        <f>VLOOKUP(D274,'2020_VoteCount'!A:L,12,FALSE)</f>
        <v>430473</v>
      </c>
      <c r="S274" s="11">
        <f>_xlfn.IFNA(VLOOKUP(K274,'labor statisitcs'!N:P,2,FALSE),S273)</f>
        <v>60.6</v>
      </c>
      <c r="T274" s="11">
        <f>_xlfn.IFNA(VLOOKUP(K274,'labor statisitcs'!N:P,3,FALSE),T273)</f>
        <v>3.1</v>
      </c>
      <c r="U274" s="30">
        <f>_xlfn.IFNA(VLOOKUP(K274,'labor statisitcs'!N:S,5,FALSE),U273)</f>
        <v>676175</v>
      </c>
      <c r="V274" s="30">
        <f>_xlfn.IFNA(VLOOKUP(K274,'labor statisitcs'!N:S,6,FALSE),V273)</f>
        <v>21553</v>
      </c>
      <c r="W274" s="30">
        <f>_xlfn.IFNA(VLOOKUP(K274,'Housing Summary'!F:J,5,FALSE),W273)</f>
        <v>5713</v>
      </c>
      <c r="X274" s="30">
        <f>_xlfn.IFNA(VLOOKUP(K274,'Housing Summary'!F:G,2,FALSE),X273)</f>
        <v>266950</v>
      </c>
      <c r="Y274">
        <f t="shared" si="29"/>
        <v>0.44793274558584678</v>
      </c>
      <c r="Z274">
        <f t="shared" si="30"/>
        <v>0.44793274558584678</v>
      </c>
    </row>
    <row r="275" spans="1:26" hidden="1">
      <c r="A275" s="9">
        <v>43951</v>
      </c>
      <c r="B275" s="9">
        <f t="shared" si="31"/>
        <v>43951</v>
      </c>
      <c r="C275" s="10">
        <v>43922</v>
      </c>
      <c r="D275" s="11" t="s">
        <v>51</v>
      </c>
      <c r="E275" s="11">
        <v>23</v>
      </c>
      <c r="F275" s="11">
        <f t="shared" si="27"/>
        <v>1</v>
      </c>
      <c r="G275" s="30">
        <v>792</v>
      </c>
      <c r="H275" s="30">
        <v>1095</v>
      </c>
      <c r="I275" s="30">
        <v>48</v>
      </c>
      <c r="J275" s="30">
        <v>53</v>
      </c>
      <c r="K275" s="11" t="str">
        <f t="shared" si="28"/>
        <v>Maine-43951</v>
      </c>
      <c r="L275" s="30">
        <f>_xlfn.IFNA(VLOOKUP(K275,'labor statisitcs'!N:Q,4,FALSE),L274)</f>
        <v>1116663</v>
      </c>
      <c r="M275" s="30">
        <f>VLOOKUP(D275,'State Area'!A:B,2,FALSE)</f>
        <v>35380</v>
      </c>
      <c r="N275" s="39">
        <f t="shared" si="32"/>
        <v>31.561984171848501</v>
      </c>
      <c r="O275" s="11">
        <f>_xlfn.IFNA(VLOOKUP(K275,State_Vac_Alo_Admin!B:E,3,FALSE),0)</f>
        <v>0</v>
      </c>
      <c r="P275" s="35">
        <f>_xlfn.IFNA(VLOOKUP(K275,State_Vac_Alo_Admin!B:F,5,FALSE),0)</f>
        <v>0</v>
      </c>
      <c r="Q275" s="30">
        <f>VLOOKUP(D275,'2020_VoteCount'!A:K,11,FALSE)</f>
        <v>359899</v>
      </c>
      <c r="R275" s="30">
        <f>VLOOKUP(D275,'2020_VoteCount'!A:L,12,FALSE)</f>
        <v>430473</v>
      </c>
      <c r="S275" s="11">
        <f>_xlfn.IFNA(VLOOKUP(K275,'labor statisitcs'!N:P,2,FALSE),S274)</f>
        <v>53.3</v>
      </c>
      <c r="T275" s="11">
        <f>_xlfn.IFNA(VLOOKUP(K275,'labor statisitcs'!N:P,3,FALSE),T274)</f>
        <v>9.1</v>
      </c>
      <c r="U275" s="30">
        <f>_xlfn.IFNA(VLOOKUP(K275,'labor statisitcs'!N:S,5,FALSE),U274)</f>
        <v>594673</v>
      </c>
      <c r="V275" s="30">
        <f>_xlfn.IFNA(VLOOKUP(K275,'labor statisitcs'!N:S,6,FALSE),V274)</f>
        <v>59662</v>
      </c>
      <c r="W275" s="30">
        <f>_xlfn.IFNA(VLOOKUP(K275,'Housing Summary'!F:J,5,FALSE),W274)</f>
        <v>5736</v>
      </c>
      <c r="X275" s="30">
        <f>_xlfn.IFNA(VLOOKUP(K275,'Housing Summary'!F:G,2,FALSE),X274)</f>
        <v>269900</v>
      </c>
      <c r="Y275">
        <f t="shared" si="29"/>
        <v>4.2985215772350305</v>
      </c>
      <c r="Z275">
        <f t="shared" si="30"/>
        <v>4.7462842415303452</v>
      </c>
    </row>
    <row r="276" spans="1:26" hidden="1">
      <c r="A276" s="9">
        <v>43982</v>
      </c>
      <c r="B276" s="9">
        <f t="shared" si="31"/>
        <v>43982</v>
      </c>
      <c r="C276" s="10">
        <v>43952</v>
      </c>
      <c r="D276" s="11" t="s">
        <v>51</v>
      </c>
      <c r="E276" s="11">
        <v>23</v>
      </c>
      <c r="F276" s="11">
        <f t="shared" si="27"/>
        <v>2</v>
      </c>
      <c r="G276" s="30">
        <v>1230</v>
      </c>
      <c r="H276" s="30">
        <v>2325</v>
      </c>
      <c r="I276" s="30">
        <v>36</v>
      </c>
      <c r="J276" s="30">
        <v>89</v>
      </c>
      <c r="K276" s="11" t="str">
        <f t="shared" si="28"/>
        <v>Maine-43982</v>
      </c>
      <c r="L276" s="30">
        <f>_xlfn.IFNA(VLOOKUP(K276,'labor statisitcs'!N:Q,4,FALSE),L275)</f>
        <v>1116950</v>
      </c>
      <c r="M276" s="30">
        <f>VLOOKUP(D276,'State Area'!A:B,2,FALSE)</f>
        <v>35380</v>
      </c>
      <c r="N276" s="39">
        <f t="shared" si="32"/>
        <v>31.570096099491238</v>
      </c>
      <c r="O276" s="11">
        <f>_xlfn.IFNA(VLOOKUP(K276,State_Vac_Alo_Admin!B:E,3,FALSE),0)</f>
        <v>0</v>
      </c>
      <c r="P276" s="35">
        <f>_xlfn.IFNA(VLOOKUP(K276,State_Vac_Alo_Admin!B:F,5,FALSE),0)</f>
        <v>0</v>
      </c>
      <c r="Q276" s="30">
        <f>VLOOKUP(D276,'2020_VoteCount'!A:K,11,FALSE)</f>
        <v>359899</v>
      </c>
      <c r="R276" s="30">
        <f>VLOOKUP(D276,'2020_VoteCount'!A:L,12,FALSE)</f>
        <v>430473</v>
      </c>
      <c r="S276" s="11">
        <f>_xlfn.IFNA(VLOOKUP(K276,'labor statisitcs'!N:P,2,FALSE),S275)</f>
        <v>55.9</v>
      </c>
      <c r="T276" s="11">
        <f>_xlfn.IFNA(VLOOKUP(K276,'labor statisitcs'!N:P,3,FALSE),T275)</f>
        <v>8.3000000000000007</v>
      </c>
      <c r="U276" s="30">
        <f>_xlfn.IFNA(VLOOKUP(K276,'labor statisitcs'!N:S,5,FALSE),U275)</f>
        <v>624764</v>
      </c>
      <c r="V276" s="30">
        <f>_xlfn.IFNA(VLOOKUP(K276,'labor statisitcs'!N:S,6,FALSE),V275)</f>
        <v>56255</v>
      </c>
      <c r="W276" s="30">
        <f>_xlfn.IFNA(VLOOKUP(K276,'Housing Summary'!F:J,5,FALSE),W275)</f>
        <v>5578</v>
      </c>
      <c r="X276" s="30">
        <f>_xlfn.IFNA(VLOOKUP(K276,'Housing Summary'!F:G,2,FALSE),X275)</f>
        <v>275000</v>
      </c>
      <c r="Y276">
        <f t="shared" si="29"/>
        <v>3.2230628049599357</v>
      </c>
      <c r="Z276">
        <f t="shared" si="30"/>
        <v>7.9681274900398407</v>
      </c>
    </row>
    <row r="277" spans="1:26" hidden="1">
      <c r="A277" s="9">
        <v>44012</v>
      </c>
      <c r="B277" s="9">
        <f t="shared" si="31"/>
        <v>44012</v>
      </c>
      <c r="C277" s="10">
        <v>43983</v>
      </c>
      <c r="D277" s="11" t="s">
        <v>51</v>
      </c>
      <c r="E277" s="11">
        <v>23</v>
      </c>
      <c r="F277" s="11">
        <f t="shared" si="27"/>
        <v>3</v>
      </c>
      <c r="G277" s="30">
        <v>928</v>
      </c>
      <c r="H277" s="30">
        <v>3253</v>
      </c>
      <c r="I277" s="30">
        <v>16</v>
      </c>
      <c r="J277" s="30">
        <v>105</v>
      </c>
      <c r="K277" s="11" t="str">
        <f t="shared" si="28"/>
        <v>Maine-44012</v>
      </c>
      <c r="L277" s="30">
        <f>_xlfn.IFNA(VLOOKUP(K277,'labor statisitcs'!N:Q,4,FALSE),L276)</f>
        <v>1117286</v>
      </c>
      <c r="M277" s="30">
        <f>VLOOKUP(D277,'State Area'!A:B,2,FALSE)</f>
        <v>35380</v>
      </c>
      <c r="N277" s="39">
        <f t="shared" si="32"/>
        <v>31.579592990390051</v>
      </c>
      <c r="O277" s="11">
        <f>_xlfn.IFNA(VLOOKUP(K277,State_Vac_Alo_Admin!B:E,3,FALSE),0)</f>
        <v>0</v>
      </c>
      <c r="P277" s="35">
        <f>_xlfn.IFNA(VLOOKUP(K277,State_Vac_Alo_Admin!B:F,5,FALSE),0)</f>
        <v>0</v>
      </c>
      <c r="Q277" s="30">
        <f>VLOOKUP(D277,'2020_VoteCount'!A:K,11,FALSE)</f>
        <v>359899</v>
      </c>
      <c r="R277" s="30">
        <f>VLOOKUP(D277,'2020_VoteCount'!A:L,12,FALSE)</f>
        <v>430473</v>
      </c>
      <c r="S277" s="11">
        <f>_xlfn.IFNA(VLOOKUP(K277,'labor statisitcs'!N:P,2,FALSE),S276)</f>
        <v>56.1</v>
      </c>
      <c r="T277" s="11">
        <f>_xlfn.IFNA(VLOOKUP(K277,'labor statisitcs'!N:P,3,FALSE),T276)</f>
        <v>5.3</v>
      </c>
      <c r="U277" s="30">
        <f>_xlfn.IFNA(VLOOKUP(K277,'labor statisitcs'!N:S,5,FALSE),U276)</f>
        <v>626891</v>
      </c>
      <c r="V277" s="30">
        <f>_xlfn.IFNA(VLOOKUP(K277,'labor statisitcs'!N:S,6,FALSE),V276)</f>
        <v>35086</v>
      </c>
      <c r="W277" s="30">
        <f>_xlfn.IFNA(VLOOKUP(K277,'Housing Summary'!F:J,5,FALSE),W276)</f>
        <v>5601</v>
      </c>
      <c r="X277" s="30">
        <f>_xlfn.IFNA(VLOOKUP(K277,'Housing Summary'!F:G,2,FALSE),X276)</f>
        <v>289500</v>
      </c>
      <c r="Y277">
        <f t="shared" si="29"/>
        <v>1.43204157216684</v>
      </c>
      <c r="Z277">
        <f t="shared" si="30"/>
        <v>9.3977728173448885</v>
      </c>
    </row>
    <row r="278" spans="1:26" hidden="1">
      <c r="A278" s="9">
        <v>44043</v>
      </c>
      <c r="B278" s="9">
        <f t="shared" si="31"/>
        <v>44043</v>
      </c>
      <c r="C278" s="10">
        <v>44013</v>
      </c>
      <c r="D278" s="11" t="s">
        <v>51</v>
      </c>
      <c r="E278" s="11">
        <v>23</v>
      </c>
      <c r="F278" s="11">
        <f t="shared" si="27"/>
        <v>4</v>
      </c>
      <c r="G278" s="30">
        <v>659</v>
      </c>
      <c r="H278" s="30">
        <v>3912</v>
      </c>
      <c r="I278" s="30">
        <v>18</v>
      </c>
      <c r="J278" s="30">
        <v>123</v>
      </c>
      <c r="K278" s="11" t="str">
        <f t="shared" si="28"/>
        <v>Maine-44043</v>
      </c>
      <c r="L278" s="30">
        <f>_xlfn.IFNA(VLOOKUP(K278,'labor statisitcs'!N:Q,4,FALSE),L277)</f>
        <v>1117659</v>
      </c>
      <c r="M278" s="30">
        <f>VLOOKUP(D278,'State Area'!A:B,2,FALSE)</f>
        <v>35380</v>
      </c>
      <c r="N278" s="39">
        <f t="shared" si="32"/>
        <v>31.590135669869984</v>
      </c>
      <c r="O278" s="11">
        <f>_xlfn.IFNA(VLOOKUP(K278,State_Vac_Alo_Admin!B:E,3,FALSE),0)</f>
        <v>0</v>
      </c>
      <c r="P278" s="35">
        <f>_xlfn.IFNA(VLOOKUP(K278,State_Vac_Alo_Admin!B:F,5,FALSE),0)</f>
        <v>0</v>
      </c>
      <c r="Q278" s="30">
        <f>VLOOKUP(D278,'2020_VoteCount'!A:K,11,FALSE)</f>
        <v>359899</v>
      </c>
      <c r="R278" s="30">
        <f>VLOOKUP(D278,'2020_VoteCount'!A:L,12,FALSE)</f>
        <v>430473</v>
      </c>
      <c r="S278" s="11">
        <f>_xlfn.IFNA(VLOOKUP(K278,'labor statisitcs'!N:P,2,FALSE),S277)</f>
        <v>56.3</v>
      </c>
      <c r="T278" s="11">
        <f>_xlfn.IFNA(VLOOKUP(K278,'labor statisitcs'!N:P,3,FALSE),T277)</f>
        <v>8.8000000000000007</v>
      </c>
      <c r="U278" s="30">
        <f>_xlfn.IFNA(VLOOKUP(K278,'labor statisitcs'!N:S,5,FALSE),U277)</f>
        <v>629790</v>
      </c>
      <c r="V278" s="30">
        <f>_xlfn.IFNA(VLOOKUP(K278,'labor statisitcs'!N:S,6,FALSE),V277)</f>
        <v>60585</v>
      </c>
      <c r="W278" s="30">
        <f>_xlfn.IFNA(VLOOKUP(K278,'Housing Summary'!F:J,5,FALSE),W277)</f>
        <v>5500</v>
      </c>
      <c r="X278" s="30">
        <f>_xlfn.IFNA(VLOOKUP(K278,'Housing Summary'!F:G,2,FALSE),X277)</f>
        <v>299000</v>
      </c>
      <c r="Y278">
        <f t="shared" si="29"/>
        <v>1.6105091087711012</v>
      </c>
      <c r="Z278">
        <f t="shared" si="30"/>
        <v>11.005145576602525</v>
      </c>
    </row>
    <row r="279" spans="1:26" hidden="1">
      <c r="A279" s="9">
        <v>44074</v>
      </c>
      <c r="B279" s="9">
        <f t="shared" si="31"/>
        <v>44074</v>
      </c>
      <c r="C279" s="10">
        <v>44044</v>
      </c>
      <c r="D279" s="11" t="s">
        <v>51</v>
      </c>
      <c r="E279" s="11">
        <v>23</v>
      </c>
      <c r="F279" s="11">
        <f t="shared" si="27"/>
        <v>5</v>
      </c>
      <c r="G279" s="30">
        <v>614</v>
      </c>
      <c r="H279" s="30">
        <v>4526</v>
      </c>
      <c r="I279" s="30">
        <v>9</v>
      </c>
      <c r="J279" s="30">
        <v>132</v>
      </c>
      <c r="K279" s="11" t="str">
        <f t="shared" si="28"/>
        <v>Maine-44074</v>
      </c>
      <c r="L279" s="30">
        <f>_xlfn.IFNA(VLOOKUP(K279,'labor statisitcs'!N:Q,4,FALSE),L278)</f>
        <v>1118255</v>
      </c>
      <c r="M279" s="30">
        <f>VLOOKUP(D279,'State Area'!A:B,2,FALSE)</f>
        <v>35380</v>
      </c>
      <c r="N279" s="39">
        <f t="shared" si="32"/>
        <v>31.606981345392878</v>
      </c>
      <c r="O279" s="11">
        <f>_xlfn.IFNA(VLOOKUP(K279,State_Vac_Alo_Admin!B:E,3,FALSE),0)</f>
        <v>0</v>
      </c>
      <c r="P279" s="35">
        <f>_xlfn.IFNA(VLOOKUP(K279,State_Vac_Alo_Admin!B:F,5,FALSE),0)</f>
        <v>0</v>
      </c>
      <c r="Q279" s="30">
        <f>VLOOKUP(D279,'2020_VoteCount'!A:K,11,FALSE)</f>
        <v>359899</v>
      </c>
      <c r="R279" s="30">
        <f>VLOOKUP(D279,'2020_VoteCount'!A:L,12,FALSE)</f>
        <v>430473</v>
      </c>
      <c r="S279" s="11">
        <f>_xlfn.IFNA(VLOOKUP(K279,'labor statisitcs'!N:P,2,FALSE),S278)</f>
        <v>56.6</v>
      </c>
      <c r="T279" s="11">
        <f>_xlfn.IFNA(VLOOKUP(K279,'labor statisitcs'!N:P,3,FALSE),T278)</f>
        <v>5.2</v>
      </c>
      <c r="U279" s="30">
        <f>_xlfn.IFNA(VLOOKUP(K279,'labor statisitcs'!N:S,5,FALSE),U278)</f>
        <v>632379</v>
      </c>
      <c r="V279" s="30">
        <f>_xlfn.IFNA(VLOOKUP(K279,'labor statisitcs'!N:S,6,FALSE),V278)</f>
        <v>34518</v>
      </c>
      <c r="W279" s="30">
        <f>_xlfn.IFNA(VLOOKUP(K279,'Housing Summary'!F:J,5,FALSE),W278)</f>
        <v>5009</v>
      </c>
      <c r="X279" s="30">
        <f>_xlfn.IFNA(VLOOKUP(K279,'Housing Summary'!F:G,2,FALSE),X278)</f>
        <v>299000</v>
      </c>
      <c r="Y279">
        <f t="shared" si="29"/>
        <v>0.80482537524983122</v>
      </c>
      <c r="Z279">
        <f t="shared" si="30"/>
        <v>11.804105503664191</v>
      </c>
    </row>
    <row r="280" spans="1:26" hidden="1">
      <c r="A280" s="9">
        <v>44104</v>
      </c>
      <c r="B280" s="9">
        <f t="shared" si="31"/>
        <v>44104</v>
      </c>
      <c r="C280" s="10">
        <v>44075</v>
      </c>
      <c r="D280" s="11" t="s">
        <v>51</v>
      </c>
      <c r="E280" s="11">
        <v>23</v>
      </c>
      <c r="F280" s="11">
        <f t="shared" si="27"/>
        <v>6</v>
      </c>
      <c r="G280" s="30">
        <v>865</v>
      </c>
      <c r="H280" s="30">
        <v>5391</v>
      </c>
      <c r="I280" s="30">
        <v>9</v>
      </c>
      <c r="J280" s="30">
        <v>141</v>
      </c>
      <c r="K280" s="11" t="str">
        <f t="shared" si="28"/>
        <v>Maine-44104</v>
      </c>
      <c r="L280" s="30">
        <f>_xlfn.IFNA(VLOOKUP(K280,'labor statisitcs'!N:Q,4,FALSE),L279)</f>
        <v>1118905</v>
      </c>
      <c r="M280" s="30">
        <f>VLOOKUP(D280,'State Area'!A:B,2,FALSE)</f>
        <v>35380</v>
      </c>
      <c r="N280" s="39">
        <f t="shared" si="32"/>
        <v>31.62535330695308</v>
      </c>
      <c r="O280" s="11">
        <f>_xlfn.IFNA(VLOOKUP(K280,State_Vac_Alo_Admin!B:E,3,FALSE),0)</f>
        <v>0</v>
      </c>
      <c r="P280" s="35">
        <f>_xlfn.IFNA(VLOOKUP(K280,State_Vac_Alo_Admin!B:F,5,FALSE),0)</f>
        <v>0</v>
      </c>
      <c r="Q280" s="30">
        <f>VLOOKUP(D280,'2020_VoteCount'!A:K,11,FALSE)</f>
        <v>359899</v>
      </c>
      <c r="R280" s="30">
        <f>VLOOKUP(D280,'2020_VoteCount'!A:L,12,FALSE)</f>
        <v>430473</v>
      </c>
      <c r="S280" s="11">
        <f>_xlfn.IFNA(VLOOKUP(K280,'labor statisitcs'!N:P,2,FALSE),S279)</f>
        <v>56.7</v>
      </c>
      <c r="T280" s="11">
        <f>_xlfn.IFNA(VLOOKUP(K280,'labor statisitcs'!N:P,3,FALSE),T279)</f>
        <v>4.9000000000000004</v>
      </c>
      <c r="U280" s="30">
        <f>_xlfn.IFNA(VLOOKUP(K280,'labor statisitcs'!N:S,5,FALSE),U279)</f>
        <v>634000</v>
      </c>
      <c r="V280" s="30">
        <f>_xlfn.IFNA(VLOOKUP(K280,'labor statisitcs'!N:S,6,FALSE),V279)</f>
        <v>32384</v>
      </c>
      <c r="W280" s="30">
        <f>_xlfn.IFNA(VLOOKUP(K280,'Housing Summary'!F:J,5,FALSE),W279)</f>
        <v>4770</v>
      </c>
      <c r="X280" s="30">
        <f>_xlfn.IFNA(VLOOKUP(K280,'Housing Summary'!F:G,2,FALSE),X279)</f>
        <v>298250</v>
      </c>
      <c r="Y280">
        <f t="shared" si="29"/>
        <v>0.80435783198752353</v>
      </c>
      <c r="Z280">
        <f t="shared" si="30"/>
        <v>12.601606034471201</v>
      </c>
    </row>
    <row r="281" spans="1:26" hidden="1">
      <c r="A281" s="9">
        <v>44135</v>
      </c>
      <c r="B281" s="9">
        <f t="shared" si="31"/>
        <v>44135</v>
      </c>
      <c r="C281" s="10">
        <v>44105</v>
      </c>
      <c r="D281" s="11" t="s">
        <v>51</v>
      </c>
      <c r="E281" s="11">
        <v>23</v>
      </c>
      <c r="F281" s="11">
        <f t="shared" si="27"/>
        <v>7</v>
      </c>
      <c r="G281" s="30">
        <v>1277</v>
      </c>
      <c r="H281" s="30">
        <v>6668</v>
      </c>
      <c r="I281" s="30">
        <v>6</v>
      </c>
      <c r="J281" s="30">
        <v>147</v>
      </c>
      <c r="K281" s="11" t="str">
        <f t="shared" si="28"/>
        <v>Maine-44135</v>
      </c>
      <c r="L281" s="30">
        <f>_xlfn.IFNA(VLOOKUP(K281,'labor statisitcs'!N:Q,4,FALSE),L280)</f>
        <v>1119531</v>
      </c>
      <c r="M281" s="30">
        <f>VLOOKUP(D281,'State Area'!A:B,2,FALSE)</f>
        <v>35380</v>
      </c>
      <c r="N281" s="39">
        <f t="shared" si="32"/>
        <v>31.643046919163368</v>
      </c>
      <c r="O281" s="11">
        <f>_xlfn.IFNA(VLOOKUP(K281,State_Vac_Alo_Admin!B:E,3,FALSE),0)</f>
        <v>0</v>
      </c>
      <c r="P281" s="35">
        <f>_xlfn.IFNA(VLOOKUP(K281,State_Vac_Alo_Admin!B:F,5,FALSE),0)</f>
        <v>0</v>
      </c>
      <c r="Q281" s="30">
        <f>VLOOKUP(D281,'2020_VoteCount'!A:K,11,FALSE)</f>
        <v>359899</v>
      </c>
      <c r="R281" s="30">
        <f>VLOOKUP(D281,'2020_VoteCount'!A:L,12,FALSE)</f>
        <v>430473</v>
      </c>
      <c r="S281" s="11">
        <f>_xlfn.IFNA(VLOOKUP(K281,'labor statisitcs'!N:P,2,FALSE),S280)</f>
        <v>56.7</v>
      </c>
      <c r="T281" s="11">
        <f>_xlfn.IFNA(VLOOKUP(K281,'labor statisitcs'!N:P,3,FALSE),T280)</f>
        <v>4.8</v>
      </c>
      <c r="U281" s="30">
        <f>_xlfn.IFNA(VLOOKUP(K281,'labor statisitcs'!N:S,5,FALSE),U280)</f>
        <v>634487</v>
      </c>
      <c r="V281" s="30">
        <f>_xlfn.IFNA(VLOOKUP(K281,'labor statisitcs'!N:S,6,FALSE),V280)</f>
        <v>31892</v>
      </c>
      <c r="W281" s="30">
        <f>_xlfn.IFNA(VLOOKUP(K281,'Housing Summary'!F:J,5,FALSE),W280)</f>
        <v>4614</v>
      </c>
      <c r="X281" s="30">
        <f>_xlfn.IFNA(VLOOKUP(K281,'Housing Summary'!F:G,2,FALSE),X280)</f>
        <v>295000</v>
      </c>
      <c r="Y281">
        <f t="shared" si="29"/>
        <v>0.53593871004911875</v>
      </c>
      <c r="Z281">
        <f t="shared" si="30"/>
        <v>13.130498396203411</v>
      </c>
    </row>
    <row r="282" spans="1:26" hidden="1">
      <c r="A282" s="9">
        <v>44165</v>
      </c>
      <c r="B282" s="9">
        <f t="shared" si="31"/>
        <v>44165</v>
      </c>
      <c r="C282" s="10">
        <v>44136</v>
      </c>
      <c r="D282" s="11" t="s">
        <v>51</v>
      </c>
      <c r="E282" s="11">
        <v>23</v>
      </c>
      <c r="F282" s="11">
        <f t="shared" si="27"/>
        <v>8</v>
      </c>
      <c r="G282" s="30">
        <v>5089</v>
      </c>
      <c r="H282" s="30">
        <v>11757</v>
      </c>
      <c r="I282" s="30">
        <v>47</v>
      </c>
      <c r="J282" s="30">
        <v>194</v>
      </c>
      <c r="K282" s="11" t="str">
        <f t="shared" si="28"/>
        <v>Maine-44165</v>
      </c>
      <c r="L282" s="30">
        <f>_xlfn.IFNA(VLOOKUP(K282,'labor statisitcs'!N:Q,4,FALSE),L281)</f>
        <v>1120025</v>
      </c>
      <c r="M282" s="30">
        <f>VLOOKUP(D282,'State Area'!A:B,2,FALSE)</f>
        <v>35380</v>
      </c>
      <c r="N282" s="39">
        <f t="shared" si="32"/>
        <v>31.657009609949124</v>
      </c>
      <c r="O282" s="11">
        <f>_xlfn.IFNA(VLOOKUP(K282,State_Vac_Alo_Admin!B:E,3,FALSE),0)</f>
        <v>0</v>
      </c>
      <c r="P282" s="35">
        <f>_xlfn.IFNA(VLOOKUP(K282,State_Vac_Alo_Admin!B:F,5,FALSE),0)</f>
        <v>0</v>
      </c>
      <c r="Q282" s="30">
        <f>VLOOKUP(D282,'2020_VoteCount'!A:K,11,FALSE)</f>
        <v>359899</v>
      </c>
      <c r="R282" s="30">
        <f>VLOOKUP(D282,'2020_VoteCount'!A:L,12,FALSE)</f>
        <v>430473</v>
      </c>
      <c r="S282" s="11">
        <f>_xlfn.IFNA(VLOOKUP(K282,'labor statisitcs'!N:P,2,FALSE),S281)</f>
        <v>56.6</v>
      </c>
      <c r="T282" s="11">
        <f>_xlfn.IFNA(VLOOKUP(K282,'labor statisitcs'!N:P,3,FALSE),T281)</f>
        <v>4.9000000000000004</v>
      </c>
      <c r="U282" s="30">
        <f>_xlfn.IFNA(VLOOKUP(K282,'labor statisitcs'!N:S,5,FALSE),U281)</f>
        <v>633957</v>
      </c>
      <c r="V282" s="30">
        <f>_xlfn.IFNA(VLOOKUP(K282,'labor statisitcs'!N:S,6,FALSE),V281)</f>
        <v>32749</v>
      </c>
      <c r="W282" s="30">
        <f>_xlfn.IFNA(VLOOKUP(K282,'Housing Summary'!F:J,5,FALSE),W281)</f>
        <v>4157</v>
      </c>
      <c r="X282" s="30">
        <f>_xlfn.IFNA(VLOOKUP(K282,'Housing Summary'!F:G,2,FALSE),X281)</f>
        <v>295000</v>
      </c>
      <c r="Y282">
        <f t="shared" si="29"/>
        <v>4.1963349032387676</v>
      </c>
      <c r="Z282">
        <f t="shared" si="30"/>
        <v>17.321041941028103</v>
      </c>
    </row>
    <row r="283" spans="1:26" hidden="1">
      <c r="A283" s="9">
        <v>44196</v>
      </c>
      <c r="B283" s="9">
        <f t="shared" si="31"/>
        <v>44196</v>
      </c>
      <c r="C283" s="10">
        <v>44166</v>
      </c>
      <c r="D283" s="11" t="s">
        <v>51</v>
      </c>
      <c r="E283" s="11">
        <v>23</v>
      </c>
      <c r="F283" s="11">
        <f t="shared" si="27"/>
        <v>9</v>
      </c>
      <c r="G283" s="30">
        <v>12444</v>
      </c>
      <c r="H283" s="30">
        <v>24201</v>
      </c>
      <c r="I283" s="30">
        <v>153</v>
      </c>
      <c r="J283" s="30">
        <v>347</v>
      </c>
      <c r="K283" s="11" t="str">
        <f t="shared" si="28"/>
        <v>Maine-44196</v>
      </c>
      <c r="L283" s="30">
        <f>_xlfn.IFNA(VLOOKUP(K283,'labor statisitcs'!N:Q,4,FALSE),L282)</f>
        <v>1120437</v>
      </c>
      <c r="M283" s="30">
        <f>VLOOKUP(D283,'State Area'!A:B,2,FALSE)</f>
        <v>35380</v>
      </c>
      <c r="N283" s="39">
        <f t="shared" si="32"/>
        <v>31.668654607122669</v>
      </c>
      <c r="O283" s="11">
        <f>_xlfn.IFNA(VLOOKUP(K283,State_Vac_Alo_Admin!B:E,3,FALSE),0)</f>
        <v>129550</v>
      </c>
      <c r="P283" s="35">
        <f>_xlfn.IFNA(VLOOKUP(K283,State_Vac_Alo_Admin!B:F,5,FALSE),0)</f>
        <v>0</v>
      </c>
      <c r="Q283" s="30">
        <f>VLOOKUP(D283,'2020_VoteCount'!A:K,11,FALSE)</f>
        <v>359899</v>
      </c>
      <c r="R283" s="30">
        <f>VLOOKUP(D283,'2020_VoteCount'!A:L,12,FALSE)</f>
        <v>430473</v>
      </c>
      <c r="S283" s="11">
        <f>_xlfn.IFNA(VLOOKUP(K283,'labor statisitcs'!N:P,2,FALSE),S282)</f>
        <v>56.5</v>
      </c>
      <c r="T283" s="11">
        <f>_xlfn.IFNA(VLOOKUP(K283,'labor statisitcs'!N:P,3,FALSE),T282)</f>
        <v>5</v>
      </c>
      <c r="U283" s="30">
        <f>_xlfn.IFNA(VLOOKUP(K283,'labor statisitcs'!N:S,5,FALSE),U282)</f>
        <v>633553</v>
      </c>
      <c r="V283" s="30">
        <f>_xlfn.IFNA(VLOOKUP(K283,'labor statisitcs'!N:S,6,FALSE),V282)</f>
        <v>33360</v>
      </c>
      <c r="W283" s="30">
        <f>_xlfn.IFNA(VLOOKUP(K283,'Housing Summary'!F:J,5,FALSE),W282)</f>
        <v>3650</v>
      </c>
      <c r="X283" s="30">
        <f>_xlfn.IFNA(VLOOKUP(K283,'Housing Summary'!F:G,2,FALSE),X282)</f>
        <v>295000</v>
      </c>
      <c r="Y283">
        <f t="shared" si="29"/>
        <v>13.655386246616276</v>
      </c>
      <c r="Z283">
        <f t="shared" si="30"/>
        <v>30.970059003763712</v>
      </c>
    </row>
    <row r="284" spans="1:26" hidden="1">
      <c r="A284" s="9">
        <v>44227</v>
      </c>
      <c r="B284" s="9">
        <f t="shared" si="31"/>
        <v>44227</v>
      </c>
      <c r="C284" s="10">
        <v>44197</v>
      </c>
      <c r="D284" s="11" t="s">
        <v>51</v>
      </c>
      <c r="E284" s="11">
        <v>23</v>
      </c>
      <c r="F284" s="11">
        <f t="shared" si="27"/>
        <v>10</v>
      </c>
      <c r="G284" s="30">
        <v>15123</v>
      </c>
      <c r="H284" s="30">
        <v>39324</v>
      </c>
      <c r="I284" s="30">
        <v>243</v>
      </c>
      <c r="J284" s="30">
        <v>590</v>
      </c>
      <c r="K284" s="11" t="str">
        <f t="shared" si="28"/>
        <v>Maine-44227</v>
      </c>
      <c r="L284" s="30">
        <f>_xlfn.IFNA(VLOOKUP(K284,'labor statisitcs'!N:Q,4,FALSE),L283)</f>
        <v>1120850</v>
      </c>
      <c r="M284" s="30">
        <f>VLOOKUP(D284,'State Area'!A:B,2,FALSE)</f>
        <v>35380</v>
      </c>
      <c r="N284" s="39">
        <f t="shared" si="32"/>
        <v>31.680327868852459</v>
      </c>
      <c r="O284" s="11">
        <f>_xlfn.IFNA(VLOOKUP(K284,State_Vac_Alo_Admin!B:E,3,FALSE),0)</f>
        <v>138800</v>
      </c>
      <c r="P284" s="35">
        <f>_xlfn.IFNA(VLOOKUP(K284,State_Vac_Alo_Admin!B:F,5,FALSE),0)</f>
        <v>102300.05</v>
      </c>
      <c r="Q284" s="30">
        <f>VLOOKUP(D284,'2020_VoteCount'!A:K,11,FALSE)</f>
        <v>359899</v>
      </c>
      <c r="R284" s="30">
        <f>VLOOKUP(D284,'2020_VoteCount'!A:L,12,FALSE)</f>
        <v>430473</v>
      </c>
      <c r="S284" s="11">
        <f>_xlfn.IFNA(VLOOKUP(K284,'labor statisitcs'!N:P,2,FALSE),S283)</f>
        <v>56.8</v>
      </c>
      <c r="T284" s="11">
        <f>_xlfn.IFNA(VLOOKUP(K284,'labor statisitcs'!N:P,3,FALSE),T283)</f>
        <v>5.2</v>
      </c>
      <c r="U284" s="30">
        <f>_xlfn.IFNA(VLOOKUP(K284,'labor statisitcs'!N:S,5,FALSE),U283)</f>
        <v>636270</v>
      </c>
      <c r="V284" s="30">
        <f>_xlfn.IFNA(VLOOKUP(K284,'labor statisitcs'!N:S,6,FALSE),V283)</f>
        <v>35047</v>
      </c>
      <c r="W284" s="30">
        <f>_xlfn.IFNA(VLOOKUP(K284,'Housing Summary'!F:J,5,FALSE),W283)</f>
        <v>3011</v>
      </c>
      <c r="X284" s="30">
        <f>_xlfn.IFNA(VLOOKUP(K284,'Housing Summary'!F:G,2,FALSE),X283)</f>
        <v>289900</v>
      </c>
      <c r="Y284">
        <f t="shared" si="29"/>
        <v>21.679975018958825</v>
      </c>
      <c r="Z284">
        <f t="shared" si="30"/>
        <v>52.638622474015257</v>
      </c>
    </row>
    <row r="285" spans="1:26" hidden="1">
      <c r="A285" s="9">
        <v>44255</v>
      </c>
      <c r="B285" s="9">
        <f t="shared" si="31"/>
        <v>44255</v>
      </c>
      <c r="C285" s="10">
        <v>44228</v>
      </c>
      <c r="D285" s="11" t="s">
        <v>51</v>
      </c>
      <c r="E285" s="11">
        <v>23</v>
      </c>
      <c r="F285" s="11">
        <f t="shared" si="27"/>
        <v>11</v>
      </c>
      <c r="G285" s="30">
        <v>5310</v>
      </c>
      <c r="H285" s="30">
        <v>44634</v>
      </c>
      <c r="I285" s="30">
        <v>113</v>
      </c>
      <c r="J285" s="30">
        <v>703</v>
      </c>
      <c r="K285" s="11" t="str">
        <f t="shared" si="28"/>
        <v>Maine-44255</v>
      </c>
      <c r="L285" s="30">
        <f>_xlfn.IFNA(VLOOKUP(K285,'labor statisitcs'!N:Q,4,FALSE),L284)</f>
        <v>1121094</v>
      </c>
      <c r="M285" s="30">
        <f>VLOOKUP(D285,'State Area'!A:B,2,FALSE)</f>
        <v>35380</v>
      </c>
      <c r="N285" s="39">
        <f t="shared" si="32"/>
        <v>31.687224420576598</v>
      </c>
      <c r="O285" s="11">
        <f>_xlfn.IFNA(VLOOKUP(K285,State_Vac_Alo_Admin!B:E,3,FALSE),0)</f>
        <v>184130</v>
      </c>
      <c r="P285" s="35">
        <f>_xlfn.IFNA(VLOOKUP(K285,State_Vac_Alo_Admin!B:F,5,FALSE),0)</f>
        <v>146749.1</v>
      </c>
      <c r="Q285" s="30">
        <f>VLOOKUP(D285,'2020_VoteCount'!A:K,11,FALSE)</f>
        <v>359899</v>
      </c>
      <c r="R285" s="30">
        <f>VLOOKUP(D285,'2020_VoteCount'!A:L,12,FALSE)</f>
        <v>430473</v>
      </c>
      <c r="S285" s="11">
        <f>_xlfn.IFNA(VLOOKUP(K285,'labor statisitcs'!N:P,2,FALSE),S284)</f>
        <v>57.1</v>
      </c>
      <c r="T285" s="11">
        <f>_xlfn.IFNA(VLOOKUP(K285,'labor statisitcs'!N:P,3,FALSE),T284)</f>
        <v>4.8</v>
      </c>
      <c r="U285" s="30">
        <f>_xlfn.IFNA(VLOOKUP(K285,'labor statisitcs'!N:S,5,FALSE),U284)</f>
        <v>639651</v>
      </c>
      <c r="V285" s="30">
        <f>_xlfn.IFNA(VLOOKUP(K285,'labor statisitcs'!N:S,6,FALSE),V284)</f>
        <v>32398</v>
      </c>
      <c r="W285" s="30">
        <f>_xlfn.IFNA(VLOOKUP(K285,'Housing Summary'!F:J,5,FALSE),W284)</f>
        <v>2503</v>
      </c>
      <c r="X285" s="30">
        <f>_xlfn.IFNA(VLOOKUP(K285,'Housing Summary'!F:G,2,FALSE),X284)</f>
        <v>298000</v>
      </c>
      <c r="Y285">
        <f t="shared" si="29"/>
        <v>10.079440261030744</v>
      </c>
      <c r="Z285">
        <f t="shared" si="30"/>
        <v>62.706606225704533</v>
      </c>
    </row>
    <row r="286" spans="1:26" hidden="1">
      <c r="A286" s="9">
        <v>44286</v>
      </c>
      <c r="B286" s="9">
        <f t="shared" si="31"/>
        <v>44286</v>
      </c>
      <c r="C286" s="10">
        <v>44256</v>
      </c>
      <c r="D286" s="11" t="s">
        <v>51</v>
      </c>
      <c r="E286" s="11">
        <v>23</v>
      </c>
      <c r="F286" s="11">
        <f t="shared" si="27"/>
        <v>12</v>
      </c>
      <c r="G286" s="30">
        <v>5870</v>
      </c>
      <c r="H286" s="30">
        <v>50504</v>
      </c>
      <c r="I286" s="30">
        <v>40</v>
      </c>
      <c r="J286" s="30">
        <v>743</v>
      </c>
      <c r="K286" s="11" t="str">
        <f t="shared" si="28"/>
        <v>Maine-44286</v>
      </c>
      <c r="L286" s="30">
        <f>_xlfn.IFNA(VLOOKUP(K286,'labor statisitcs'!N:Q,4,FALSE),L285)</f>
        <v>1121440</v>
      </c>
      <c r="M286" s="30">
        <f>VLOOKUP(D286,'State Area'!A:B,2,FALSE)</f>
        <v>35380</v>
      </c>
      <c r="N286" s="39">
        <f t="shared" si="32"/>
        <v>31.697003957037875</v>
      </c>
      <c r="O286" s="11">
        <f>_xlfn.IFNA(VLOOKUP(K286,State_Vac_Alo_Admin!B:E,3,FALSE),0)</f>
        <v>351680</v>
      </c>
      <c r="P286" s="35">
        <f>_xlfn.IFNA(VLOOKUP(K286,State_Vac_Alo_Admin!B:F,5,FALSE),0)</f>
        <v>275964.39999999997</v>
      </c>
      <c r="Q286" s="30">
        <f>VLOOKUP(D286,'2020_VoteCount'!A:K,11,FALSE)</f>
        <v>359899</v>
      </c>
      <c r="R286" s="30">
        <f>VLOOKUP(D286,'2020_VoteCount'!A:L,12,FALSE)</f>
        <v>430473</v>
      </c>
      <c r="S286" s="11">
        <f>_xlfn.IFNA(VLOOKUP(K286,'labor statisitcs'!N:P,2,FALSE),S285)</f>
        <v>57.1</v>
      </c>
      <c r="T286" s="11">
        <f>_xlfn.IFNA(VLOOKUP(K286,'labor statisitcs'!N:P,3,FALSE),T285)</f>
        <v>4.8</v>
      </c>
      <c r="U286" s="30">
        <f>_xlfn.IFNA(VLOOKUP(K286,'labor statisitcs'!N:S,5,FALSE),U285)</f>
        <v>640448</v>
      </c>
      <c r="V286" s="30">
        <f>_xlfn.IFNA(VLOOKUP(K286,'labor statisitcs'!N:S,6,FALSE),V285)</f>
        <v>32616</v>
      </c>
      <c r="W286" s="30">
        <f>_xlfn.IFNA(VLOOKUP(K286,'Housing Summary'!F:J,5,FALSE),W285)</f>
        <v>2262</v>
      </c>
      <c r="X286" s="30">
        <f>_xlfn.IFNA(VLOOKUP(K286,'Housing Summary'!F:G,2,FALSE),X285)</f>
        <v>315000</v>
      </c>
      <c r="Y286">
        <f t="shared" si="29"/>
        <v>3.5668426309031247</v>
      </c>
      <c r="Z286">
        <f t="shared" si="30"/>
        <v>66.254101869025533</v>
      </c>
    </row>
    <row r="287" spans="1:26">
      <c r="A287" s="9">
        <v>44313</v>
      </c>
      <c r="B287" s="9">
        <f t="shared" si="31"/>
        <v>44316</v>
      </c>
      <c r="C287" s="10">
        <v>44287</v>
      </c>
      <c r="D287" s="11" t="s">
        <v>51</v>
      </c>
      <c r="E287" s="11">
        <v>23</v>
      </c>
      <c r="F287" s="11">
        <f t="shared" si="27"/>
        <v>13</v>
      </c>
      <c r="G287" s="30">
        <v>9926</v>
      </c>
      <c r="H287" s="30">
        <v>60430</v>
      </c>
      <c r="I287" s="30">
        <v>34</v>
      </c>
      <c r="J287" s="30">
        <v>777</v>
      </c>
      <c r="K287" s="11" t="str">
        <f t="shared" si="28"/>
        <v>Maine-44316</v>
      </c>
      <c r="L287" s="30">
        <f>_xlfn.IFNA(VLOOKUP(K287,'labor statisitcs'!N:Q,4,FALSE),L286)</f>
        <v>1121440</v>
      </c>
      <c r="M287" s="30">
        <f>VLOOKUP(D287,'State Area'!A:B,2,FALSE)</f>
        <v>35380</v>
      </c>
      <c r="N287" s="39">
        <f t="shared" si="32"/>
        <v>31.697003957037875</v>
      </c>
      <c r="O287" s="11">
        <f>_xlfn.IFNA(VLOOKUP(K287,State_Vac_Alo_Admin!B:E,3,FALSE),0)</f>
        <v>305700</v>
      </c>
      <c r="P287" s="35">
        <f>_xlfn.IFNA(VLOOKUP(K287,State_Vac_Alo_Admin!B:F,5,FALSE),0)</f>
        <v>412811.85</v>
      </c>
      <c r="Q287" s="30">
        <f>VLOOKUP(D287,'2020_VoteCount'!A:K,11,FALSE)</f>
        <v>359899</v>
      </c>
      <c r="R287" s="30">
        <f>VLOOKUP(D287,'2020_VoteCount'!A:L,12,FALSE)</f>
        <v>430473</v>
      </c>
      <c r="S287" s="11">
        <f>_xlfn.IFNA(VLOOKUP(K287,'labor statisitcs'!N:P,2,FALSE),S286)</f>
        <v>57.1</v>
      </c>
      <c r="T287" s="11">
        <f>_xlfn.IFNA(VLOOKUP(K287,'labor statisitcs'!N:P,3,FALSE),T286)</f>
        <v>4.8</v>
      </c>
      <c r="U287" s="30">
        <f>_xlfn.IFNA(VLOOKUP(K287,'labor statisitcs'!N:S,5,FALSE),U286)</f>
        <v>640448</v>
      </c>
      <c r="V287" s="30">
        <f>_xlfn.IFNA(VLOOKUP(K287,'labor statisitcs'!N:S,6,FALSE),V286)</f>
        <v>32616</v>
      </c>
      <c r="W287" s="30">
        <f>_xlfn.IFNA(VLOOKUP(K287,'Housing Summary'!F:J,5,FALSE),W286)</f>
        <v>2262</v>
      </c>
      <c r="X287" s="30">
        <f>_xlfn.IFNA(VLOOKUP(K287,'Housing Summary'!F:G,2,FALSE),X286)</f>
        <v>315000</v>
      </c>
      <c r="Y287">
        <f t="shared" si="29"/>
        <v>3.0318162362676562</v>
      </c>
      <c r="Z287">
        <f t="shared" si="30"/>
        <v>69.285918105293192</v>
      </c>
    </row>
    <row r="288" spans="1:26" hidden="1">
      <c r="A288" s="9">
        <v>43921</v>
      </c>
      <c r="B288" s="9">
        <f t="shared" si="31"/>
        <v>43921</v>
      </c>
      <c r="C288" s="10">
        <v>43891</v>
      </c>
      <c r="D288" s="11" t="s">
        <v>23</v>
      </c>
      <c r="E288" s="11">
        <v>24</v>
      </c>
      <c r="F288" s="11">
        <f t="shared" si="27"/>
        <v>0</v>
      </c>
      <c r="G288" s="30">
        <v>1662</v>
      </c>
      <c r="H288" s="30">
        <v>1662</v>
      </c>
      <c r="I288" s="30">
        <v>18</v>
      </c>
      <c r="J288" s="30">
        <v>18</v>
      </c>
      <c r="K288" s="11" t="str">
        <f t="shared" si="28"/>
        <v>Maryland-43921</v>
      </c>
      <c r="L288" s="30">
        <f>_xlfn.IFNA(VLOOKUP(K288,'labor statisitcs'!N:Q,4,FALSE),L287)</f>
        <v>4773662</v>
      </c>
      <c r="M288" s="30">
        <f>VLOOKUP(D288,'State Area'!A:B,2,FALSE)</f>
        <v>12406</v>
      </c>
      <c r="N288" s="39">
        <f t="shared" si="32"/>
        <v>384.78655489279379</v>
      </c>
      <c r="O288" s="11">
        <f>_xlfn.IFNA(VLOOKUP(K288,State_Vac_Alo_Admin!B:E,3,FALSE),0)</f>
        <v>0</v>
      </c>
      <c r="P288" s="35">
        <f>_xlfn.IFNA(VLOOKUP(K288,State_Vac_Alo_Admin!B:F,5,FALSE),0)</f>
        <v>0</v>
      </c>
      <c r="Q288" s="30">
        <f>VLOOKUP(D288,'2020_VoteCount'!A:K,11,FALSE)</f>
        <v>976414</v>
      </c>
      <c r="R288" s="30">
        <f>VLOOKUP(D288,'2020_VoteCount'!A:L,12,FALSE)</f>
        <v>1985023</v>
      </c>
      <c r="S288" s="11">
        <f>_xlfn.IFNA(VLOOKUP(K288,'labor statisitcs'!N:P,2,FALSE),S287)</f>
        <v>66.7</v>
      </c>
      <c r="T288" s="11">
        <f>_xlfn.IFNA(VLOOKUP(K288,'labor statisitcs'!N:P,3,FALSE),T287)</f>
        <v>3.5</v>
      </c>
      <c r="U288" s="30">
        <f>_xlfn.IFNA(VLOOKUP(K288,'labor statisitcs'!N:S,5,FALSE),U287)</f>
        <v>3181957</v>
      </c>
      <c r="V288" s="30">
        <f>_xlfn.IFNA(VLOOKUP(K288,'labor statisitcs'!N:S,6,FALSE),V287)</f>
        <v>116706</v>
      </c>
      <c r="W288" s="30">
        <f>_xlfn.IFNA(VLOOKUP(K288,'Housing Summary'!F:J,5,FALSE),W287)</f>
        <v>14197</v>
      </c>
      <c r="X288" s="30">
        <f>_xlfn.IFNA(VLOOKUP(K288,'Housing Summary'!F:G,2,FALSE),X287)</f>
        <v>347000</v>
      </c>
      <c r="Y288">
        <f t="shared" si="29"/>
        <v>0.37706900907521312</v>
      </c>
      <c r="Z288">
        <f t="shared" si="30"/>
        <v>0.37706900907521312</v>
      </c>
    </row>
    <row r="289" spans="1:26" hidden="1">
      <c r="A289" s="9">
        <v>43951</v>
      </c>
      <c r="B289" s="9">
        <f t="shared" si="31"/>
        <v>43951</v>
      </c>
      <c r="C289" s="10">
        <v>43922</v>
      </c>
      <c r="D289" s="11" t="s">
        <v>23</v>
      </c>
      <c r="E289" s="11">
        <v>24</v>
      </c>
      <c r="F289" s="11">
        <f t="shared" si="27"/>
        <v>1</v>
      </c>
      <c r="G289" s="30">
        <v>20163</v>
      </c>
      <c r="H289" s="30">
        <v>21825</v>
      </c>
      <c r="I289" s="30">
        <v>1121</v>
      </c>
      <c r="J289" s="30">
        <v>1139</v>
      </c>
      <c r="K289" s="11" t="str">
        <f t="shared" si="28"/>
        <v>Maryland-43951</v>
      </c>
      <c r="L289" s="30">
        <f>_xlfn.IFNA(VLOOKUP(K289,'labor statisitcs'!N:Q,4,FALSE),L288)</f>
        <v>4774055</v>
      </c>
      <c r="M289" s="30">
        <f>VLOOKUP(D289,'State Area'!A:B,2,FALSE)</f>
        <v>12406</v>
      </c>
      <c r="N289" s="39">
        <f t="shared" si="32"/>
        <v>384.81823311300985</v>
      </c>
      <c r="O289" s="11">
        <f>_xlfn.IFNA(VLOOKUP(K289,State_Vac_Alo_Admin!B:E,3,FALSE),0)</f>
        <v>0</v>
      </c>
      <c r="P289" s="35">
        <f>_xlfn.IFNA(VLOOKUP(K289,State_Vac_Alo_Admin!B:F,5,FALSE),0)</f>
        <v>0</v>
      </c>
      <c r="Q289" s="30">
        <f>VLOOKUP(D289,'2020_VoteCount'!A:K,11,FALSE)</f>
        <v>976414</v>
      </c>
      <c r="R289" s="30">
        <f>VLOOKUP(D289,'2020_VoteCount'!A:L,12,FALSE)</f>
        <v>1985023</v>
      </c>
      <c r="S289" s="11">
        <f>_xlfn.IFNA(VLOOKUP(K289,'labor statisitcs'!N:P,2,FALSE),S288)</f>
        <v>59.7</v>
      </c>
      <c r="T289" s="11">
        <f>_xlfn.IFNA(VLOOKUP(K289,'labor statisitcs'!N:P,3,FALSE),T288)</f>
        <v>9</v>
      </c>
      <c r="U289" s="30">
        <f>_xlfn.IFNA(VLOOKUP(K289,'labor statisitcs'!N:S,5,FALSE),U288)</f>
        <v>2848836</v>
      </c>
      <c r="V289" s="30">
        <f>_xlfn.IFNA(VLOOKUP(K289,'labor statisitcs'!N:S,6,FALSE),V288)</f>
        <v>282222</v>
      </c>
      <c r="W289" s="30">
        <f>_xlfn.IFNA(VLOOKUP(K289,'Housing Summary'!F:J,5,FALSE),W288)</f>
        <v>14091</v>
      </c>
      <c r="X289" s="30">
        <f>_xlfn.IFNA(VLOOKUP(K289,'Housing Summary'!F:G,2,FALSE),X288)</f>
        <v>347500</v>
      </c>
      <c r="Y289">
        <f t="shared" si="29"/>
        <v>23.481086832891535</v>
      </c>
      <c r="Z289">
        <f t="shared" si="30"/>
        <v>23.858124801662317</v>
      </c>
    </row>
    <row r="290" spans="1:26" hidden="1">
      <c r="A290" s="9">
        <v>43982</v>
      </c>
      <c r="B290" s="9">
        <f t="shared" si="31"/>
        <v>43982</v>
      </c>
      <c r="C290" s="10">
        <v>43952</v>
      </c>
      <c r="D290" s="11" t="s">
        <v>23</v>
      </c>
      <c r="E290" s="11">
        <v>24</v>
      </c>
      <c r="F290" s="11">
        <f t="shared" si="27"/>
        <v>2</v>
      </c>
      <c r="G290" s="30">
        <v>31631</v>
      </c>
      <c r="H290" s="30">
        <v>53456</v>
      </c>
      <c r="I290" s="30">
        <v>1393</v>
      </c>
      <c r="J290" s="30">
        <v>2532</v>
      </c>
      <c r="K290" s="11" t="str">
        <f t="shared" si="28"/>
        <v>Maryland-43982</v>
      </c>
      <c r="L290" s="30">
        <f>_xlfn.IFNA(VLOOKUP(K290,'labor statisitcs'!N:Q,4,FALSE),L289)</f>
        <v>4773107</v>
      </c>
      <c r="M290" s="30">
        <f>VLOOKUP(D290,'State Area'!A:B,2,FALSE)</f>
        <v>12406</v>
      </c>
      <c r="N290" s="39">
        <f t="shared" si="32"/>
        <v>384.74181847493151</v>
      </c>
      <c r="O290" s="11">
        <f>_xlfn.IFNA(VLOOKUP(K290,State_Vac_Alo_Admin!B:E,3,FALSE),0)</f>
        <v>0</v>
      </c>
      <c r="P290" s="35">
        <f>_xlfn.IFNA(VLOOKUP(K290,State_Vac_Alo_Admin!B:F,5,FALSE),0)</f>
        <v>0</v>
      </c>
      <c r="Q290" s="30">
        <f>VLOOKUP(D290,'2020_VoteCount'!A:K,11,FALSE)</f>
        <v>976414</v>
      </c>
      <c r="R290" s="30">
        <f>VLOOKUP(D290,'2020_VoteCount'!A:L,12,FALSE)</f>
        <v>1985023</v>
      </c>
      <c r="S290" s="11">
        <f>_xlfn.IFNA(VLOOKUP(K290,'labor statisitcs'!N:P,2,FALSE),S289)</f>
        <v>59.8</v>
      </c>
      <c r="T290" s="11">
        <f>_xlfn.IFNA(VLOOKUP(K290,'labor statisitcs'!N:P,3,FALSE),T289)</f>
        <v>9</v>
      </c>
      <c r="U290" s="30">
        <f>_xlfn.IFNA(VLOOKUP(K290,'labor statisitcs'!N:S,5,FALSE),U289)</f>
        <v>2854474</v>
      </c>
      <c r="V290" s="30">
        <f>_xlfn.IFNA(VLOOKUP(K290,'labor statisitcs'!N:S,6,FALSE),V289)</f>
        <v>280828</v>
      </c>
      <c r="W290" s="30">
        <f>_xlfn.IFNA(VLOOKUP(K290,'Housing Summary'!F:J,5,FALSE),W289)</f>
        <v>13879</v>
      </c>
      <c r="X290" s="30">
        <f>_xlfn.IFNA(VLOOKUP(K290,'Housing Summary'!F:G,2,FALSE),X289)</f>
        <v>356990</v>
      </c>
      <c r="Y290">
        <f t="shared" si="29"/>
        <v>29.184344704612741</v>
      </c>
      <c r="Z290">
        <f t="shared" si="30"/>
        <v>53.047208034515052</v>
      </c>
    </row>
    <row r="291" spans="1:26" hidden="1">
      <c r="A291" s="9">
        <v>44012</v>
      </c>
      <c r="B291" s="9">
        <f t="shared" si="31"/>
        <v>44012</v>
      </c>
      <c r="C291" s="10">
        <v>43983</v>
      </c>
      <c r="D291" s="11" t="s">
        <v>23</v>
      </c>
      <c r="E291" s="11">
        <v>24</v>
      </c>
      <c r="F291" s="11">
        <f t="shared" si="27"/>
        <v>3</v>
      </c>
      <c r="G291" s="30">
        <v>14696</v>
      </c>
      <c r="H291" s="30">
        <v>68152</v>
      </c>
      <c r="I291" s="30">
        <v>658</v>
      </c>
      <c r="J291" s="30">
        <v>3190</v>
      </c>
      <c r="K291" s="11" t="str">
        <f t="shared" si="28"/>
        <v>Maryland-44012</v>
      </c>
      <c r="L291" s="30">
        <f>_xlfn.IFNA(VLOOKUP(K291,'labor statisitcs'!N:Q,4,FALSE),L290)</f>
        <v>4772600</v>
      </c>
      <c r="M291" s="30">
        <f>VLOOKUP(D291,'State Area'!A:B,2,FALSE)</f>
        <v>12406</v>
      </c>
      <c r="N291" s="39">
        <f t="shared" si="32"/>
        <v>384.70095115266804</v>
      </c>
      <c r="O291" s="11">
        <f>_xlfn.IFNA(VLOOKUP(K291,State_Vac_Alo_Admin!B:E,3,FALSE),0)</f>
        <v>0</v>
      </c>
      <c r="P291" s="35">
        <f>_xlfn.IFNA(VLOOKUP(K291,State_Vac_Alo_Admin!B:F,5,FALSE),0)</f>
        <v>0</v>
      </c>
      <c r="Q291" s="30">
        <f>VLOOKUP(D291,'2020_VoteCount'!A:K,11,FALSE)</f>
        <v>976414</v>
      </c>
      <c r="R291" s="30">
        <f>VLOOKUP(D291,'2020_VoteCount'!A:L,12,FALSE)</f>
        <v>1985023</v>
      </c>
      <c r="S291" s="11">
        <f>_xlfn.IFNA(VLOOKUP(K291,'labor statisitcs'!N:P,2,FALSE),S290)</f>
        <v>62</v>
      </c>
      <c r="T291" s="11">
        <f>_xlfn.IFNA(VLOOKUP(K291,'labor statisitcs'!N:P,3,FALSE),T290)</f>
        <v>8.6</v>
      </c>
      <c r="U291" s="30">
        <f>_xlfn.IFNA(VLOOKUP(K291,'labor statisitcs'!N:S,5,FALSE),U290)</f>
        <v>2957538</v>
      </c>
      <c r="V291" s="30">
        <f>_xlfn.IFNA(VLOOKUP(K291,'labor statisitcs'!N:S,6,FALSE),V290)</f>
        <v>277603</v>
      </c>
      <c r="W291" s="30">
        <f>_xlfn.IFNA(VLOOKUP(K291,'Housing Summary'!F:J,5,FALSE),W290)</f>
        <v>12686</v>
      </c>
      <c r="X291" s="30">
        <f>_xlfn.IFNA(VLOOKUP(K291,'Housing Summary'!F:G,2,FALSE),X290)</f>
        <v>363495</v>
      </c>
      <c r="Y291">
        <f t="shared" si="29"/>
        <v>13.787034320915224</v>
      </c>
      <c r="Z291">
        <f t="shared" si="30"/>
        <v>66.839877634832163</v>
      </c>
    </row>
    <row r="292" spans="1:26" hidden="1">
      <c r="A292" s="9">
        <v>44043</v>
      </c>
      <c r="B292" s="9">
        <f t="shared" si="31"/>
        <v>44043</v>
      </c>
      <c r="C292" s="10">
        <v>44013</v>
      </c>
      <c r="D292" s="11" t="s">
        <v>23</v>
      </c>
      <c r="E292" s="11">
        <v>24</v>
      </c>
      <c r="F292" s="11">
        <f t="shared" si="27"/>
        <v>4</v>
      </c>
      <c r="G292" s="30">
        <v>20755</v>
      </c>
      <c r="H292" s="30">
        <v>88907</v>
      </c>
      <c r="I292" s="30">
        <v>303</v>
      </c>
      <c r="J292" s="30">
        <v>3493</v>
      </c>
      <c r="K292" s="11" t="str">
        <f t="shared" si="28"/>
        <v>Maryland-44043</v>
      </c>
      <c r="L292" s="30">
        <f>_xlfn.IFNA(VLOOKUP(K292,'labor statisitcs'!N:Q,4,FALSE),L291)</f>
        <v>4772159</v>
      </c>
      <c r="M292" s="30">
        <f>VLOOKUP(D292,'State Area'!A:B,2,FALSE)</f>
        <v>12406</v>
      </c>
      <c r="N292" s="39">
        <f t="shared" si="32"/>
        <v>384.66540383685316</v>
      </c>
      <c r="O292" s="11">
        <f>_xlfn.IFNA(VLOOKUP(K292,State_Vac_Alo_Admin!B:E,3,FALSE),0)</f>
        <v>0</v>
      </c>
      <c r="P292" s="35">
        <f>_xlfn.IFNA(VLOOKUP(K292,State_Vac_Alo_Admin!B:F,5,FALSE),0)</f>
        <v>0</v>
      </c>
      <c r="Q292" s="30">
        <f>VLOOKUP(D292,'2020_VoteCount'!A:K,11,FALSE)</f>
        <v>976414</v>
      </c>
      <c r="R292" s="30">
        <f>VLOOKUP(D292,'2020_VoteCount'!A:L,12,FALSE)</f>
        <v>1985023</v>
      </c>
      <c r="S292" s="11">
        <f>_xlfn.IFNA(VLOOKUP(K292,'labor statisitcs'!N:P,2,FALSE),S291)</f>
        <v>60.3</v>
      </c>
      <c r="T292" s="11">
        <f>_xlfn.IFNA(VLOOKUP(K292,'labor statisitcs'!N:P,3,FALSE),T291)</f>
        <v>8.6999999999999993</v>
      </c>
      <c r="U292" s="30">
        <f>_xlfn.IFNA(VLOOKUP(K292,'labor statisitcs'!N:S,5,FALSE),U291)</f>
        <v>2877939</v>
      </c>
      <c r="V292" s="30">
        <f>_xlfn.IFNA(VLOOKUP(K292,'labor statisitcs'!N:S,6,FALSE),V291)</f>
        <v>273891</v>
      </c>
      <c r="W292" s="30">
        <f>_xlfn.IFNA(VLOOKUP(K292,'Housing Summary'!F:J,5,FALSE),W291)</f>
        <v>11185</v>
      </c>
      <c r="X292" s="30">
        <f>_xlfn.IFNA(VLOOKUP(K292,'Housing Summary'!F:G,2,FALSE),X291)</f>
        <v>367000</v>
      </c>
      <c r="Y292">
        <f t="shared" si="29"/>
        <v>6.349327421823121</v>
      </c>
      <c r="Z292">
        <f t="shared" si="30"/>
        <v>73.195381796792603</v>
      </c>
    </row>
    <row r="293" spans="1:26" hidden="1">
      <c r="A293" s="9">
        <v>44074</v>
      </c>
      <c r="B293" s="9">
        <f t="shared" si="31"/>
        <v>44074</v>
      </c>
      <c r="C293" s="10">
        <v>44044</v>
      </c>
      <c r="D293" s="11" t="s">
        <v>23</v>
      </c>
      <c r="E293" s="11">
        <v>24</v>
      </c>
      <c r="F293" s="11">
        <f t="shared" si="27"/>
        <v>5</v>
      </c>
      <c r="G293" s="30">
        <v>19835</v>
      </c>
      <c r="H293" s="30">
        <v>108742</v>
      </c>
      <c r="I293" s="30">
        <v>262</v>
      </c>
      <c r="J293" s="30">
        <v>3755</v>
      </c>
      <c r="K293" s="11" t="str">
        <f t="shared" si="28"/>
        <v>Maryland-44074</v>
      </c>
      <c r="L293" s="30">
        <f>_xlfn.IFNA(VLOOKUP(K293,'labor statisitcs'!N:Q,4,FALSE),L292)</f>
        <v>4772659</v>
      </c>
      <c r="M293" s="30">
        <f>VLOOKUP(D293,'State Area'!A:B,2,FALSE)</f>
        <v>12406</v>
      </c>
      <c r="N293" s="39">
        <f t="shared" si="32"/>
        <v>384.70570691600841</v>
      </c>
      <c r="O293" s="11">
        <f>_xlfn.IFNA(VLOOKUP(K293,State_Vac_Alo_Admin!B:E,3,FALSE),0)</f>
        <v>0</v>
      </c>
      <c r="P293" s="35">
        <f>_xlfn.IFNA(VLOOKUP(K293,State_Vac_Alo_Admin!B:F,5,FALSE),0)</f>
        <v>0</v>
      </c>
      <c r="Q293" s="30">
        <f>VLOOKUP(D293,'2020_VoteCount'!A:K,11,FALSE)</f>
        <v>976414</v>
      </c>
      <c r="R293" s="30">
        <f>VLOOKUP(D293,'2020_VoteCount'!A:L,12,FALSE)</f>
        <v>1985023</v>
      </c>
      <c r="S293" s="11">
        <f>_xlfn.IFNA(VLOOKUP(K293,'labor statisitcs'!N:P,2,FALSE),S292)</f>
        <v>60.6</v>
      </c>
      <c r="T293" s="11">
        <f>_xlfn.IFNA(VLOOKUP(K293,'labor statisitcs'!N:P,3,FALSE),T292)</f>
        <v>8.6</v>
      </c>
      <c r="U293" s="30">
        <f>_xlfn.IFNA(VLOOKUP(K293,'labor statisitcs'!N:S,5,FALSE),U292)</f>
        <v>2890448</v>
      </c>
      <c r="V293" s="30">
        <f>_xlfn.IFNA(VLOOKUP(K293,'labor statisitcs'!N:S,6,FALSE),V292)</f>
        <v>271319</v>
      </c>
      <c r="W293" s="30">
        <f>_xlfn.IFNA(VLOOKUP(K293,'Housing Summary'!F:J,5,FALSE),W292)</f>
        <v>10221</v>
      </c>
      <c r="X293" s="30">
        <f>_xlfn.IFNA(VLOOKUP(K293,'Housing Summary'!F:G,2,FALSE),X292)</f>
        <v>360000</v>
      </c>
      <c r="Y293">
        <f t="shared" si="29"/>
        <v>5.4896023369781917</v>
      </c>
      <c r="Z293">
        <f t="shared" si="30"/>
        <v>78.67731593646225</v>
      </c>
    </row>
    <row r="294" spans="1:26" hidden="1">
      <c r="A294" s="9">
        <v>44104</v>
      </c>
      <c r="B294" s="9">
        <f t="shared" si="31"/>
        <v>44104</v>
      </c>
      <c r="C294" s="10">
        <v>44075</v>
      </c>
      <c r="D294" s="11" t="s">
        <v>23</v>
      </c>
      <c r="E294" s="11">
        <v>24</v>
      </c>
      <c r="F294" s="11">
        <f t="shared" si="27"/>
        <v>6</v>
      </c>
      <c r="G294" s="30">
        <v>16475</v>
      </c>
      <c r="H294" s="30">
        <v>125217</v>
      </c>
      <c r="I294" s="30">
        <v>194</v>
      </c>
      <c r="J294" s="30">
        <v>3949</v>
      </c>
      <c r="K294" s="11" t="str">
        <f t="shared" si="28"/>
        <v>Maryland-44104</v>
      </c>
      <c r="L294" s="30">
        <f>_xlfn.IFNA(VLOOKUP(K294,'labor statisitcs'!N:Q,4,FALSE),L293)</f>
        <v>4773360</v>
      </c>
      <c r="M294" s="30">
        <f>VLOOKUP(D294,'State Area'!A:B,2,FALSE)</f>
        <v>12406</v>
      </c>
      <c r="N294" s="39">
        <f t="shared" si="32"/>
        <v>384.76221183298406</v>
      </c>
      <c r="O294" s="11">
        <f>_xlfn.IFNA(VLOOKUP(K294,State_Vac_Alo_Admin!B:E,3,FALSE),0)</f>
        <v>0</v>
      </c>
      <c r="P294" s="35">
        <f>_xlfn.IFNA(VLOOKUP(K294,State_Vac_Alo_Admin!B:F,5,FALSE),0)</f>
        <v>0</v>
      </c>
      <c r="Q294" s="30">
        <f>VLOOKUP(D294,'2020_VoteCount'!A:K,11,FALSE)</f>
        <v>976414</v>
      </c>
      <c r="R294" s="30">
        <f>VLOOKUP(D294,'2020_VoteCount'!A:L,12,FALSE)</f>
        <v>1985023</v>
      </c>
      <c r="S294" s="11">
        <f>_xlfn.IFNA(VLOOKUP(K294,'labor statisitcs'!N:P,2,FALSE),S293)</f>
        <v>58.7</v>
      </c>
      <c r="T294" s="11">
        <f>_xlfn.IFNA(VLOOKUP(K294,'labor statisitcs'!N:P,3,FALSE),T293)</f>
        <v>7</v>
      </c>
      <c r="U294" s="30">
        <f>_xlfn.IFNA(VLOOKUP(K294,'labor statisitcs'!N:S,5,FALSE),U293)</f>
        <v>2800001</v>
      </c>
      <c r="V294" s="30">
        <f>_xlfn.IFNA(VLOOKUP(K294,'labor statisitcs'!N:S,6,FALSE),V293)</f>
        <v>209143</v>
      </c>
      <c r="W294" s="30">
        <f>_xlfn.IFNA(VLOOKUP(K294,'Housing Summary'!F:J,5,FALSE),W293)</f>
        <v>9990</v>
      </c>
      <c r="X294" s="30">
        <f>_xlfn.IFNA(VLOOKUP(K294,'Housing Summary'!F:G,2,FALSE),X293)</f>
        <v>359450</v>
      </c>
      <c r="Y294">
        <f t="shared" si="29"/>
        <v>4.0642231048988551</v>
      </c>
      <c r="Z294">
        <f t="shared" si="30"/>
        <v>82.729984748688551</v>
      </c>
    </row>
    <row r="295" spans="1:26" hidden="1">
      <c r="A295" s="9">
        <v>44135</v>
      </c>
      <c r="B295" s="9">
        <f t="shared" si="31"/>
        <v>44135</v>
      </c>
      <c r="C295" s="10">
        <v>44105</v>
      </c>
      <c r="D295" s="11" t="s">
        <v>23</v>
      </c>
      <c r="E295" s="11">
        <v>24</v>
      </c>
      <c r="F295" s="11">
        <f t="shared" si="27"/>
        <v>7</v>
      </c>
      <c r="G295" s="30">
        <v>20376</v>
      </c>
      <c r="H295" s="30">
        <v>145593</v>
      </c>
      <c r="I295" s="30">
        <v>198</v>
      </c>
      <c r="J295" s="30">
        <v>4147</v>
      </c>
      <c r="K295" s="11" t="str">
        <f t="shared" si="28"/>
        <v>Maryland-44135</v>
      </c>
      <c r="L295" s="30">
        <f>_xlfn.IFNA(VLOOKUP(K295,'labor statisitcs'!N:Q,4,FALSE),L294)</f>
        <v>4773863</v>
      </c>
      <c r="M295" s="30">
        <f>VLOOKUP(D295,'State Area'!A:B,2,FALSE)</f>
        <v>12406</v>
      </c>
      <c r="N295" s="39">
        <f t="shared" si="32"/>
        <v>384.80275673061419</v>
      </c>
      <c r="O295" s="11">
        <f>_xlfn.IFNA(VLOOKUP(K295,State_Vac_Alo_Admin!B:E,3,FALSE),0)</f>
        <v>0</v>
      </c>
      <c r="P295" s="35">
        <f>_xlfn.IFNA(VLOOKUP(K295,State_Vac_Alo_Admin!B:F,5,FALSE),0)</f>
        <v>0</v>
      </c>
      <c r="Q295" s="30">
        <f>VLOOKUP(D295,'2020_VoteCount'!A:K,11,FALSE)</f>
        <v>976414</v>
      </c>
      <c r="R295" s="30">
        <f>VLOOKUP(D295,'2020_VoteCount'!A:L,12,FALSE)</f>
        <v>1985023</v>
      </c>
      <c r="S295" s="11">
        <f>_xlfn.IFNA(VLOOKUP(K295,'labor statisitcs'!N:P,2,FALSE),S294)</f>
        <v>60.8</v>
      </c>
      <c r="T295" s="11">
        <f>_xlfn.IFNA(VLOOKUP(K295,'labor statisitcs'!N:P,3,FALSE),T294)</f>
        <v>6.8</v>
      </c>
      <c r="U295" s="30">
        <f>_xlfn.IFNA(VLOOKUP(K295,'labor statisitcs'!N:S,5,FALSE),U294)</f>
        <v>2903239</v>
      </c>
      <c r="V295" s="30">
        <f>_xlfn.IFNA(VLOOKUP(K295,'labor statisitcs'!N:S,6,FALSE),V294)</f>
        <v>210389</v>
      </c>
      <c r="W295" s="30">
        <f>_xlfn.IFNA(VLOOKUP(K295,'Housing Summary'!F:J,5,FALSE),W294)</f>
        <v>9861</v>
      </c>
      <c r="X295" s="30">
        <f>_xlfn.IFNA(VLOOKUP(K295,'Housing Summary'!F:G,2,FALSE),X294)</f>
        <v>359000</v>
      </c>
      <c r="Y295">
        <f t="shared" si="29"/>
        <v>4.1475844614728157</v>
      </c>
      <c r="Z295">
        <f t="shared" si="30"/>
        <v>86.868852331958408</v>
      </c>
    </row>
    <row r="296" spans="1:26" hidden="1">
      <c r="A296" s="9">
        <v>44165</v>
      </c>
      <c r="B296" s="9">
        <f t="shared" si="31"/>
        <v>44165</v>
      </c>
      <c r="C296" s="10">
        <v>44136</v>
      </c>
      <c r="D296" s="11" t="s">
        <v>23</v>
      </c>
      <c r="E296" s="11">
        <v>24</v>
      </c>
      <c r="F296" s="11">
        <f t="shared" si="27"/>
        <v>8</v>
      </c>
      <c r="G296" s="30">
        <v>53117</v>
      </c>
      <c r="H296" s="30">
        <v>198710</v>
      </c>
      <c r="I296" s="30">
        <v>494</v>
      </c>
      <c r="J296" s="30">
        <v>4641</v>
      </c>
      <c r="K296" s="11" t="str">
        <f t="shared" si="28"/>
        <v>Maryland-44165</v>
      </c>
      <c r="L296" s="30">
        <f>_xlfn.IFNA(VLOOKUP(K296,'labor statisitcs'!N:Q,4,FALSE),L295)</f>
        <v>4774038</v>
      </c>
      <c r="M296" s="30">
        <f>VLOOKUP(D296,'State Area'!A:B,2,FALSE)</f>
        <v>12406</v>
      </c>
      <c r="N296" s="39">
        <f t="shared" si="32"/>
        <v>384.81686280831855</v>
      </c>
      <c r="O296" s="11">
        <f>_xlfn.IFNA(VLOOKUP(K296,State_Vac_Alo_Admin!B:E,3,FALSE),0)</f>
        <v>0</v>
      </c>
      <c r="P296" s="35">
        <f>_xlfn.IFNA(VLOOKUP(K296,State_Vac_Alo_Admin!B:F,5,FALSE),0)</f>
        <v>0</v>
      </c>
      <c r="Q296" s="30">
        <f>VLOOKUP(D296,'2020_VoteCount'!A:K,11,FALSE)</f>
        <v>976414</v>
      </c>
      <c r="R296" s="30">
        <f>VLOOKUP(D296,'2020_VoteCount'!A:L,12,FALSE)</f>
        <v>1985023</v>
      </c>
      <c r="S296" s="11">
        <f>_xlfn.IFNA(VLOOKUP(K296,'labor statisitcs'!N:P,2,FALSE),S295)</f>
        <v>60.8</v>
      </c>
      <c r="T296" s="11">
        <f>_xlfn.IFNA(VLOOKUP(K296,'labor statisitcs'!N:P,3,FALSE),T295)</f>
        <v>6.8</v>
      </c>
      <c r="U296" s="30">
        <f>_xlfn.IFNA(VLOOKUP(K296,'labor statisitcs'!N:S,5,FALSE),U295)</f>
        <v>2901959</v>
      </c>
      <c r="V296" s="30">
        <f>_xlfn.IFNA(VLOOKUP(K296,'labor statisitcs'!N:S,6,FALSE),V295)</f>
        <v>211459</v>
      </c>
      <c r="W296" s="30">
        <f>_xlfn.IFNA(VLOOKUP(K296,'Housing Summary'!F:J,5,FALSE),W295)</f>
        <v>9229</v>
      </c>
      <c r="X296" s="30">
        <f>_xlfn.IFNA(VLOOKUP(K296,'Housing Summary'!F:G,2,FALSE),X295)</f>
        <v>349450</v>
      </c>
      <c r="Y296">
        <f t="shared" si="29"/>
        <v>10.347634434413802</v>
      </c>
      <c r="Z296">
        <f t="shared" si="30"/>
        <v>97.213302449624408</v>
      </c>
    </row>
    <row r="297" spans="1:26" hidden="1">
      <c r="A297" s="9">
        <v>44196</v>
      </c>
      <c r="B297" s="9">
        <f t="shared" si="31"/>
        <v>44196</v>
      </c>
      <c r="C297" s="10">
        <v>44166</v>
      </c>
      <c r="D297" s="11" t="s">
        <v>23</v>
      </c>
      <c r="E297" s="11">
        <v>24</v>
      </c>
      <c r="F297" s="11">
        <f t="shared" si="27"/>
        <v>9</v>
      </c>
      <c r="G297" s="30">
        <v>78124</v>
      </c>
      <c r="H297" s="30">
        <v>276834</v>
      </c>
      <c r="I297" s="30">
        <v>1254</v>
      </c>
      <c r="J297" s="30">
        <v>5895</v>
      </c>
      <c r="K297" s="11" t="str">
        <f t="shared" si="28"/>
        <v>Maryland-44196</v>
      </c>
      <c r="L297" s="30">
        <f>_xlfn.IFNA(VLOOKUP(K297,'labor statisitcs'!N:Q,4,FALSE),L296)</f>
        <v>4773973</v>
      </c>
      <c r="M297" s="30">
        <f>VLOOKUP(D297,'State Area'!A:B,2,FALSE)</f>
        <v>12406</v>
      </c>
      <c r="N297" s="39">
        <f t="shared" si="32"/>
        <v>384.81162340802837</v>
      </c>
      <c r="O297" s="11">
        <f>_xlfn.IFNA(VLOOKUP(K297,State_Vac_Alo_Admin!B:E,3,FALSE),0)</f>
        <v>547750</v>
      </c>
      <c r="P297" s="35">
        <f>_xlfn.IFNA(VLOOKUP(K297,State_Vac_Alo_Admin!B:F,5,FALSE),0)</f>
        <v>0</v>
      </c>
      <c r="Q297" s="30">
        <f>VLOOKUP(D297,'2020_VoteCount'!A:K,11,FALSE)</f>
        <v>976414</v>
      </c>
      <c r="R297" s="30">
        <f>VLOOKUP(D297,'2020_VoteCount'!A:L,12,FALSE)</f>
        <v>1985023</v>
      </c>
      <c r="S297" s="11">
        <f>_xlfn.IFNA(VLOOKUP(K297,'labor statisitcs'!N:P,2,FALSE),S296)</f>
        <v>60.8</v>
      </c>
      <c r="T297" s="11">
        <f>_xlfn.IFNA(VLOOKUP(K297,'labor statisitcs'!N:P,3,FALSE),T296)</f>
        <v>6.8</v>
      </c>
      <c r="U297" s="30">
        <f>_xlfn.IFNA(VLOOKUP(K297,'labor statisitcs'!N:S,5,FALSE),U296)</f>
        <v>2900385</v>
      </c>
      <c r="V297" s="30">
        <f>_xlfn.IFNA(VLOOKUP(K297,'labor statisitcs'!N:S,6,FALSE),V296)</f>
        <v>211907</v>
      </c>
      <c r="W297" s="30">
        <f>_xlfn.IFNA(VLOOKUP(K297,'Housing Summary'!F:J,5,FALSE),W296)</f>
        <v>8011</v>
      </c>
      <c r="X297" s="30">
        <f>_xlfn.IFNA(VLOOKUP(K297,'Housing Summary'!F:G,2,FALSE),X296)</f>
        <v>342000</v>
      </c>
      <c r="Y297">
        <f t="shared" si="29"/>
        <v>26.267429664977161</v>
      </c>
      <c r="Z297">
        <f t="shared" si="30"/>
        <v>123.48205572172276</v>
      </c>
    </row>
    <row r="298" spans="1:26" hidden="1">
      <c r="A298" s="9">
        <v>44227</v>
      </c>
      <c r="B298" s="9">
        <f t="shared" si="31"/>
        <v>44227</v>
      </c>
      <c r="C298" s="10">
        <v>44197</v>
      </c>
      <c r="D298" s="11" t="s">
        <v>23</v>
      </c>
      <c r="E298" s="11">
        <v>24</v>
      </c>
      <c r="F298" s="11">
        <f t="shared" si="27"/>
        <v>10</v>
      </c>
      <c r="G298" s="30">
        <v>77815</v>
      </c>
      <c r="H298" s="30">
        <v>354649</v>
      </c>
      <c r="I298" s="30">
        <v>1232</v>
      </c>
      <c r="J298" s="30">
        <v>7127</v>
      </c>
      <c r="K298" s="11" t="str">
        <f t="shared" si="28"/>
        <v>Maryland-44227</v>
      </c>
      <c r="L298" s="30">
        <f>_xlfn.IFNA(VLOOKUP(K298,'labor statisitcs'!N:Q,4,FALSE),L297)</f>
        <v>4773686</v>
      </c>
      <c r="M298" s="30">
        <f>VLOOKUP(D298,'State Area'!A:B,2,FALSE)</f>
        <v>12406</v>
      </c>
      <c r="N298" s="39">
        <f t="shared" si="32"/>
        <v>384.78848944059325</v>
      </c>
      <c r="O298" s="11">
        <f>_xlfn.IFNA(VLOOKUP(K298,State_Vac_Alo_Admin!B:E,3,FALSE),0)</f>
        <v>591400</v>
      </c>
      <c r="P298" s="35">
        <f>_xlfn.IFNA(VLOOKUP(K298,State_Vac_Alo_Admin!B:F,5,FALSE),0)</f>
        <v>429635.89999999997</v>
      </c>
      <c r="Q298" s="30">
        <f>VLOOKUP(D298,'2020_VoteCount'!A:K,11,FALSE)</f>
        <v>976414</v>
      </c>
      <c r="R298" s="30">
        <f>VLOOKUP(D298,'2020_VoteCount'!A:L,12,FALSE)</f>
        <v>1985023</v>
      </c>
      <c r="S298" s="11">
        <f>_xlfn.IFNA(VLOOKUP(K298,'labor statisitcs'!N:P,2,FALSE),S297)</f>
        <v>60.9</v>
      </c>
      <c r="T298" s="11">
        <f>_xlfn.IFNA(VLOOKUP(K298,'labor statisitcs'!N:P,3,FALSE),T297)</f>
        <v>6.4</v>
      </c>
      <c r="U298" s="30">
        <f>_xlfn.IFNA(VLOOKUP(K298,'labor statisitcs'!N:S,5,FALSE),U297)</f>
        <v>2907520</v>
      </c>
      <c r="V298" s="30">
        <f>_xlfn.IFNA(VLOOKUP(K298,'labor statisitcs'!N:S,6,FALSE),V297)</f>
        <v>198767</v>
      </c>
      <c r="W298" s="30">
        <f>_xlfn.IFNA(VLOOKUP(K298,'Housing Summary'!F:J,5,FALSE),W297)</f>
        <v>6885</v>
      </c>
      <c r="X298" s="30">
        <f>_xlfn.IFNA(VLOOKUP(K298,'Housing Summary'!F:G,2,FALSE),X297)</f>
        <v>349000</v>
      </c>
      <c r="Y298">
        <f t="shared" si="29"/>
        <v>25.808149090660759</v>
      </c>
      <c r="Z298">
        <f t="shared" si="30"/>
        <v>149.29762870871693</v>
      </c>
    </row>
    <row r="299" spans="1:26" hidden="1">
      <c r="A299" s="9">
        <v>44255</v>
      </c>
      <c r="B299" s="9">
        <f t="shared" si="31"/>
        <v>44255</v>
      </c>
      <c r="C299" s="10">
        <v>44228</v>
      </c>
      <c r="D299" s="11" t="s">
        <v>23</v>
      </c>
      <c r="E299" s="11">
        <v>24</v>
      </c>
      <c r="F299" s="11">
        <f t="shared" si="27"/>
        <v>11</v>
      </c>
      <c r="G299" s="30">
        <v>27632</v>
      </c>
      <c r="H299" s="30">
        <v>382281</v>
      </c>
      <c r="I299" s="30">
        <v>742</v>
      </c>
      <c r="J299" s="30">
        <v>7869</v>
      </c>
      <c r="K299" s="11" t="str">
        <f t="shared" si="28"/>
        <v>Maryland-44255</v>
      </c>
      <c r="L299" s="30">
        <f>_xlfn.IFNA(VLOOKUP(K299,'labor statisitcs'!N:Q,4,FALSE),L298)</f>
        <v>4772844</v>
      </c>
      <c r="M299" s="30">
        <f>VLOOKUP(D299,'State Area'!A:B,2,FALSE)</f>
        <v>12406</v>
      </c>
      <c r="N299" s="39">
        <f t="shared" si="32"/>
        <v>384.7206190552958</v>
      </c>
      <c r="O299" s="11">
        <f>_xlfn.IFNA(VLOOKUP(K299,State_Vac_Alo_Admin!B:E,3,FALSE),0)</f>
        <v>792490</v>
      </c>
      <c r="P299" s="35">
        <f>_xlfn.IFNA(VLOOKUP(K299,State_Vac_Alo_Admin!B:F,5,FALSE),0)</f>
        <v>697444.54999999993</v>
      </c>
      <c r="Q299" s="30">
        <f>VLOOKUP(D299,'2020_VoteCount'!A:K,11,FALSE)</f>
        <v>976414</v>
      </c>
      <c r="R299" s="30">
        <f>VLOOKUP(D299,'2020_VoteCount'!A:L,12,FALSE)</f>
        <v>1985023</v>
      </c>
      <c r="S299" s="11">
        <f>_xlfn.IFNA(VLOOKUP(K299,'labor statisitcs'!N:P,2,FALSE),S298)</f>
        <v>61</v>
      </c>
      <c r="T299" s="11">
        <f>_xlfn.IFNA(VLOOKUP(K299,'labor statisitcs'!N:P,3,FALSE),T298)</f>
        <v>6.2</v>
      </c>
      <c r="U299" s="30">
        <f>_xlfn.IFNA(VLOOKUP(K299,'labor statisitcs'!N:S,5,FALSE),U298)</f>
        <v>2909565</v>
      </c>
      <c r="V299" s="30">
        <f>_xlfn.IFNA(VLOOKUP(K299,'labor statisitcs'!N:S,6,FALSE),V298)</f>
        <v>193520</v>
      </c>
      <c r="W299" s="30">
        <f>_xlfn.IFNA(VLOOKUP(K299,'Housing Summary'!F:J,5,FALSE),W298)</f>
        <v>5830</v>
      </c>
      <c r="X299" s="30">
        <f>_xlfn.IFNA(VLOOKUP(K299,'Housing Summary'!F:G,2,FALSE),X298)</f>
        <v>349950</v>
      </c>
      <c r="Y299">
        <f t="shared" si="29"/>
        <v>15.546286448918089</v>
      </c>
      <c r="Z299">
        <f t="shared" si="30"/>
        <v>164.87025345894398</v>
      </c>
    </row>
    <row r="300" spans="1:26" hidden="1">
      <c r="A300" s="9">
        <v>44286</v>
      </c>
      <c r="B300" s="9">
        <f t="shared" si="31"/>
        <v>44286</v>
      </c>
      <c r="C300" s="10">
        <v>44256</v>
      </c>
      <c r="D300" s="11" t="s">
        <v>23</v>
      </c>
      <c r="E300" s="11">
        <v>24</v>
      </c>
      <c r="F300" s="11">
        <f t="shared" si="27"/>
        <v>12</v>
      </c>
      <c r="G300" s="30">
        <v>29248</v>
      </c>
      <c r="H300" s="30">
        <v>411529</v>
      </c>
      <c r="I300" s="30">
        <v>417</v>
      </c>
      <c r="J300" s="30">
        <v>8286</v>
      </c>
      <c r="K300" s="11" t="str">
        <f t="shared" si="28"/>
        <v>Maryland-44286</v>
      </c>
      <c r="L300" s="30">
        <f>_xlfn.IFNA(VLOOKUP(K300,'labor statisitcs'!N:Q,4,FALSE),L299)</f>
        <v>4772254</v>
      </c>
      <c r="M300" s="30">
        <f>VLOOKUP(D300,'State Area'!A:B,2,FALSE)</f>
        <v>12406</v>
      </c>
      <c r="N300" s="39">
        <f t="shared" si="32"/>
        <v>384.67306142189261</v>
      </c>
      <c r="O300" s="11">
        <f>_xlfn.IFNA(VLOOKUP(K300,State_Vac_Alo_Admin!B:E,3,FALSE),0)</f>
        <v>1502620</v>
      </c>
      <c r="P300" s="35">
        <f>_xlfn.IFNA(VLOOKUP(K300,State_Vac_Alo_Admin!B:F,5,FALSE),0)</f>
        <v>1090965.6499999999</v>
      </c>
      <c r="Q300" s="30">
        <f>VLOOKUP(D300,'2020_VoteCount'!A:K,11,FALSE)</f>
        <v>976414</v>
      </c>
      <c r="R300" s="30">
        <f>VLOOKUP(D300,'2020_VoteCount'!A:L,12,FALSE)</f>
        <v>1985023</v>
      </c>
      <c r="S300" s="11">
        <f>_xlfn.IFNA(VLOOKUP(K300,'labor statisitcs'!N:P,2,FALSE),S299)</f>
        <v>61.1</v>
      </c>
      <c r="T300" s="11">
        <f>_xlfn.IFNA(VLOOKUP(K300,'labor statisitcs'!N:P,3,FALSE),T299)</f>
        <v>6.2</v>
      </c>
      <c r="U300" s="30">
        <f>_xlfn.IFNA(VLOOKUP(K300,'labor statisitcs'!N:S,5,FALSE),U299)</f>
        <v>2916820</v>
      </c>
      <c r="V300" s="30">
        <f>_xlfn.IFNA(VLOOKUP(K300,'labor statisitcs'!N:S,6,FALSE),V299)</f>
        <v>191509</v>
      </c>
      <c r="W300" s="30">
        <f>_xlfn.IFNA(VLOOKUP(K300,'Housing Summary'!F:J,5,FALSE),W299)</f>
        <v>6074</v>
      </c>
      <c r="X300" s="30">
        <f>_xlfn.IFNA(VLOOKUP(K300,'Housing Summary'!F:G,2,FALSE),X299)</f>
        <v>359950</v>
      </c>
      <c r="Y300">
        <f t="shared" si="29"/>
        <v>8.7380093347923236</v>
      </c>
      <c r="Z300">
        <f t="shared" si="30"/>
        <v>173.6286459186791</v>
      </c>
    </row>
    <row r="301" spans="1:26">
      <c r="A301" s="9">
        <v>44313</v>
      </c>
      <c r="B301" s="9">
        <f t="shared" si="31"/>
        <v>44316</v>
      </c>
      <c r="C301" s="10">
        <v>44287</v>
      </c>
      <c r="D301" s="11" t="s">
        <v>23</v>
      </c>
      <c r="E301" s="11">
        <v>24</v>
      </c>
      <c r="F301" s="11">
        <f t="shared" si="27"/>
        <v>13</v>
      </c>
      <c r="G301" s="30">
        <v>33149</v>
      </c>
      <c r="H301" s="30">
        <v>444678</v>
      </c>
      <c r="I301" s="30">
        <v>402</v>
      </c>
      <c r="J301" s="30">
        <v>8688</v>
      </c>
      <c r="K301" s="11" t="str">
        <f t="shared" si="28"/>
        <v>Maryland-44316</v>
      </c>
      <c r="L301" s="30">
        <f>_xlfn.IFNA(VLOOKUP(K301,'labor statisitcs'!N:Q,4,FALSE),L300)</f>
        <v>4772254</v>
      </c>
      <c r="M301" s="30">
        <f>VLOOKUP(D301,'State Area'!A:B,2,FALSE)</f>
        <v>12406</v>
      </c>
      <c r="N301" s="39">
        <f t="shared" si="32"/>
        <v>384.67306142189261</v>
      </c>
      <c r="O301" s="11">
        <f>_xlfn.IFNA(VLOOKUP(K301,State_Vac_Alo_Admin!B:E,3,FALSE),0)</f>
        <v>1302000</v>
      </c>
      <c r="P301" s="35">
        <f>_xlfn.IFNA(VLOOKUP(K301,State_Vac_Alo_Admin!B:F,5,FALSE),0)</f>
        <v>1696301.65</v>
      </c>
      <c r="Q301" s="30">
        <f>VLOOKUP(D301,'2020_VoteCount'!A:K,11,FALSE)</f>
        <v>976414</v>
      </c>
      <c r="R301" s="30">
        <f>VLOOKUP(D301,'2020_VoteCount'!A:L,12,FALSE)</f>
        <v>1985023</v>
      </c>
      <c r="S301" s="11">
        <f>_xlfn.IFNA(VLOOKUP(K301,'labor statisitcs'!N:P,2,FALSE),S300)</f>
        <v>61.1</v>
      </c>
      <c r="T301" s="11">
        <f>_xlfn.IFNA(VLOOKUP(K301,'labor statisitcs'!N:P,3,FALSE),T300)</f>
        <v>6.2</v>
      </c>
      <c r="U301" s="30">
        <f>_xlfn.IFNA(VLOOKUP(K301,'labor statisitcs'!N:S,5,FALSE),U300)</f>
        <v>2916820</v>
      </c>
      <c r="V301" s="30">
        <f>_xlfn.IFNA(VLOOKUP(K301,'labor statisitcs'!N:S,6,FALSE),V300)</f>
        <v>191509</v>
      </c>
      <c r="W301" s="30">
        <f>_xlfn.IFNA(VLOOKUP(K301,'Housing Summary'!F:J,5,FALSE),W300)</f>
        <v>6074</v>
      </c>
      <c r="X301" s="30">
        <f>_xlfn.IFNA(VLOOKUP(K301,'Housing Summary'!F:G,2,FALSE),X300)</f>
        <v>359950</v>
      </c>
      <c r="Y301">
        <f t="shared" si="29"/>
        <v>8.4236924522458363</v>
      </c>
      <c r="Z301">
        <f t="shared" si="30"/>
        <v>182.05233837092493</v>
      </c>
    </row>
    <row r="302" spans="1:26" hidden="1">
      <c r="A302" s="9">
        <v>43890</v>
      </c>
      <c r="B302" s="9">
        <f t="shared" si="31"/>
        <v>43890</v>
      </c>
      <c r="C302" s="10">
        <v>43862</v>
      </c>
      <c r="D302" s="11" t="s">
        <v>9</v>
      </c>
      <c r="E302" s="11">
        <v>25</v>
      </c>
      <c r="F302" s="11"/>
      <c r="G302" s="30">
        <v>1</v>
      </c>
      <c r="H302" s="30">
        <v>1</v>
      </c>
      <c r="I302" s="30">
        <v>0</v>
      </c>
      <c r="J302" s="30">
        <v>0</v>
      </c>
      <c r="K302" s="11" t="str">
        <f t="shared" si="28"/>
        <v>Massachusetts-43890</v>
      </c>
      <c r="L302" s="30">
        <f>_xlfn.IFNA(VLOOKUP(K302,'labor statisitcs'!N:Q,4,FALSE),L301)</f>
        <v>5647178</v>
      </c>
      <c r="M302" s="30">
        <f>VLOOKUP(D302,'State Area'!A:B,2,FALSE)</f>
        <v>10554</v>
      </c>
      <c r="N302" s="39">
        <f t="shared" si="32"/>
        <v>535.07466363464084</v>
      </c>
      <c r="O302" s="11">
        <f>_xlfn.IFNA(VLOOKUP(K302,State_Vac_Alo_Admin!B:E,3,FALSE),0)</f>
        <v>0</v>
      </c>
      <c r="P302" s="35">
        <f>_xlfn.IFNA(VLOOKUP(K302,State_Vac_Alo_Admin!B:F,5,FALSE),0)</f>
        <v>0</v>
      </c>
      <c r="Q302" s="30">
        <f>VLOOKUP(D302,'2020_VoteCount'!A:K,11,FALSE)</f>
        <v>1167202</v>
      </c>
      <c r="R302" s="30">
        <f>VLOOKUP(D302,'2020_VoteCount'!A:L,12,FALSE)</f>
        <v>2382202</v>
      </c>
      <c r="S302" s="11">
        <f>_xlfn.IFNA(VLOOKUP(K302,'labor statisitcs'!N:P,2,FALSE),S301)</f>
        <v>64.5</v>
      </c>
      <c r="T302" s="11">
        <f>_xlfn.IFNA(VLOOKUP(K302,'labor statisitcs'!N:P,3,FALSE),T301)</f>
        <v>2.8</v>
      </c>
      <c r="U302" s="30">
        <f>_xlfn.IFNA(VLOOKUP(K302,'labor statisitcs'!N:S,5,FALSE),U301)</f>
        <v>3642616</v>
      </c>
      <c r="V302" s="30">
        <f>_xlfn.IFNA(VLOOKUP(K302,'labor statisitcs'!N:S,6,FALSE),V301)</f>
        <v>104606</v>
      </c>
      <c r="W302" s="30">
        <f>_xlfn.IFNA(VLOOKUP(K302,'Housing Summary'!F:J,5,FALSE),W301)</f>
        <v>11671</v>
      </c>
      <c r="X302" s="30">
        <f>_xlfn.IFNA(VLOOKUP(K302,'Housing Summary'!F:G,2,FALSE),X301)</f>
        <v>539500</v>
      </c>
      <c r="Y302">
        <f t="shared" si="29"/>
        <v>0</v>
      </c>
      <c r="Z302">
        <f t="shared" si="30"/>
        <v>0</v>
      </c>
    </row>
    <row r="303" spans="1:26" hidden="1">
      <c r="A303" s="9">
        <v>43921</v>
      </c>
      <c r="B303" s="9">
        <f t="shared" si="31"/>
        <v>43921</v>
      </c>
      <c r="C303" s="10">
        <v>43891</v>
      </c>
      <c r="D303" s="11" t="s">
        <v>9</v>
      </c>
      <c r="E303" s="11">
        <v>25</v>
      </c>
      <c r="F303" s="11">
        <f t="shared" ref="F303:F366" si="33">IF(D302=D303,F302+1,0)</f>
        <v>1</v>
      </c>
      <c r="G303" s="30">
        <v>6619</v>
      </c>
      <c r="H303" s="30">
        <v>6620</v>
      </c>
      <c r="I303" s="30">
        <v>89</v>
      </c>
      <c r="J303" s="30">
        <v>89</v>
      </c>
      <c r="K303" s="11" t="str">
        <f t="shared" si="28"/>
        <v>Massachusetts-43921</v>
      </c>
      <c r="L303" s="30">
        <f>_xlfn.IFNA(VLOOKUP(K303,'labor statisitcs'!N:Q,4,FALSE),L302)</f>
        <v>5647723</v>
      </c>
      <c r="M303" s="30">
        <f>VLOOKUP(D303,'State Area'!A:B,2,FALSE)</f>
        <v>10554</v>
      </c>
      <c r="N303" s="39">
        <f t="shared" si="32"/>
        <v>535.12630282357395</v>
      </c>
      <c r="O303" s="11">
        <f>_xlfn.IFNA(VLOOKUP(K303,State_Vac_Alo_Admin!B:E,3,FALSE),0)</f>
        <v>0</v>
      </c>
      <c r="P303" s="35">
        <f>_xlfn.IFNA(VLOOKUP(K303,State_Vac_Alo_Admin!B:F,5,FALSE),0)</f>
        <v>0</v>
      </c>
      <c r="Q303" s="30">
        <f>VLOOKUP(D303,'2020_VoteCount'!A:K,11,FALSE)</f>
        <v>1167202</v>
      </c>
      <c r="R303" s="30">
        <f>VLOOKUP(D303,'2020_VoteCount'!A:L,12,FALSE)</f>
        <v>2382202</v>
      </c>
      <c r="S303" s="11">
        <f>_xlfn.IFNA(VLOOKUP(K303,'labor statisitcs'!N:P,2,FALSE),S302)</f>
        <v>64.2</v>
      </c>
      <c r="T303" s="11">
        <f>_xlfn.IFNA(VLOOKUP(K303,'labor statisitcs'!N:P,3,FALSE),T302)</f>
        <v>2.7</v>
      </c>
      <c r="U303" s="30">
        <f>_xlfn.IFNA(VLOOKUP(K303,'labor statisitcs'!N:S,5,FALSE),U302)</f>
        <v>3627179</v>
      </c>
      <c r="V303" s="30">
        <f>_xlfn.IFNA(VLOOKUP(K303,'labor statisitcs'!N:S,6,FALSE),V302)</f>
        <v>101708</v>
      </c>
      <c r="W303" s="30">
        <f>_xlfn.IFNA(VLOOKUP(K303,'Housing Summary'!F:J,5,FALSE),W302)</f>
        <v>12778</v>
      </c>
      <c r="X303" s="30">
        <f>_xlfn.IFNA(VLOOKUP(K303,'Housing Summary'!F:G,2,FALSE),X302)</f>
        <v>559450</v>
      </c>
      <c r="Y303">
        <f t="shared" si="29"/>
        <v>1.5758563229818461</v>
      </c>
      <c r="Z303">
        <f t="shared" si="30"/>
        <v>1.5758563229818461</v>
      </c>
    </row>
    <row r="304" spans="1:26" hidden="1">
      <c r="A304" s="9">
        <v>43951</v>
      </c>
      <c r="B304" s="9">
        <f t="shared" si="31"/>
        <v>43951</v>
      </c>
      <c r="C304" s="10">
        <v>43922</v>
      </c>
      <c r="D304" s="11" t="s">
        <v>9</v>
      </c>
      <c r="E304" s="11">
        <v>25</v>
      </c>
      <c r="F304" s="11">
        <f t="shared" si="33"/>
        <v>2</v>
      </c>
      <c r="G304" s="30">
        <v>55585</v>
      </c>
      <c r="H304" s="30">
        <v>62205</v>
      </c>
      <c r="I304" s="30">
        <v>3473</v>
      </c>
      <c r="J304" s="30">
        <v>3562</v>
      </c>
      <c r="K304" s="11" t="str">
        <f t="shared" si="28"/>
        <v>Massachusetts-43951</v>
      </c>
      <c r="L304" s="30">
        <f>_xlfn.IFNA(VLOOKUP(K304,'labor statisitcs'!N:Q,4,FALSE),L303)</f>
        <v>5648468</v>
      </c>
      <c r="M304" s="30">
        <f>VLOOKUP(D304,'State Area'!A:B,2,FALSE)</f>
        <v>10554</v>
      </c>
      <c r="N304" s="39">
        <f t="shared" si="32"/>
        <v>535.19689217358348</v>
      </c>
      <c r="O304" s="11">
        <f>_xlfn.IFNA(VLOOKUP(K304,State_Vac_Alo_Admin!B:E,3,FALSE),0)</f>
        <v>0</v>
      </c>
      <c r="P304" s="35">
        <f>_xlfn.IFNA(VLOOKUP(K304,State_Vac_Alo_Admin!B:F,5,FALSE),0)</f>
        <v>0</v>
      </c>
      <c r="Q304" s="30">
        <f>VLOOKUP(D304,'2020_VoteCount'!A:K,11,FALSE)</f>
        <v>1167202</v>
      </c>
      <c r="R304" s="30">
        <f>VLOOKUP(D304,'2020_VoteCount'!A:L,12,FALSE)</f>
        <v>2382202</v>
      </c>
      <c r="S304" s="11">
        <f>_xlfn.IFNA(VLOOKUP(K304,'labor statisitcs'!N:P,2,FALSE),S303)</f>
        <v>50.5</v>
      </c>
      <c r="T304" s="11">
        <f>_xlfn.IFNA(VLOOKUP(K304,'labor statisitcs'!N:P,3,FALSE),T303)</f>
        <v>16.399999999999999</v>
      </c>
      <c r="U304" s="30">
        <f>_xlfn.IFNA(VLOOKUP(K304,'labor statisitcs'!N:S,5,FALSE),U303)</f>
        <v>2851481</v>
      </c>
      <c r="V304" s="30">
        <f>_xlfn.IFNA(VLOOKUP(K304,'labor statisitcs'!N:S,6,FALSE),V303)</f>
        <v>558382</v>
      </c>
      <c r="W304" s="30">
        <f>_xlfn.IFNA(VLOOKUP(K304,'Housing Summary'!F:J,5,FALSE),W303)</f>
        <v>12694</v>
      </c>
      <c r="X304" s="30">
        <f>_xlfn.IFNA(VLOOKUP(K304,'Housing Summary'!F:G,2,FALSE),X303)</f>
        <v>550000</v>
      </c>
      <c r="Y304">
        <f t="shared" si="29"/>
        <v>61.485698423006028</v>
      </c>
      <c r="Z304">
        <f t="shared" si="30"/>
        <v>63.061346899725727</v>
      </c>
    </row>
    <row r="305" spans="1:26" hidden="1">
      <c r="A305" s="9">
        <v>43982</v>
      </c>
      <c r="B305" s="9">
        <f t="shared" si="31"/>
        <v>43982</v>
      </c>
      <c r="C305" s="10">
        <v>43952</v>
      </c>
      <c r="D305" s="11" t="s">
        <v>9</v>
      </c>
      <c r="E305" s="11">
        <v>25</v>
      </c>
      <c r="F305" s="11">
        <f t="shared" si="33"/>
        <v>3</v>
      </c>
      <c r="G305" s="30">
        <v>34760</v>
      </c>
      <c r="H305" s="30">
        <v>96965</v>
      </c>
      <c r="I305" s="30">
        <v>3284</v>
      </c>
      <c r="J305" s="30">
        <v>6846</v>
      </c>
      <c r="K305" s="11" t="str">
        <f t="shared" si="28"/>
        <v>Massachusetts-43982</v>
      </c>
      <c r="L305" s="30">
        <f>_xlfn.IFNA(VLOOKUP(K305,'labor statisitcs'!N:Q,4,FALSE),L304)</f>
        <v>5647805</v>
      </c>
      <c r="M305" s="30">
        <f>VLOOKUP(D305,'State Area'!A:B,2,FALSE)</f>
        <v>10554</v>
      </c>
      <c r="N305" s="39">
        <f t="shared" si="32"/>
        <v>535.13407238961531</v>
      </c>
      <c r="O305" s="11">
        <f>_xlfn.IFNA(VLOOKUP(K305,State_Vac_Alo_Admin!B:E,3,FALSE),0)</f>
        <v>0</v>
      </c>
      <c r="P305" s="35">
        <f>_xlfn.IFNA(VLOOKUP(K305,State_Vac_Alo_Admin!B:F,5,FALSE),0)</f>
        <v>0</v>
      </c>
      <c r="Q305" s="30">
        <f>VLOOKUP(D305,'2020_VoteCount'!A:K,11,FALSE)</f>
        <v>1167202</v>
      </c>
      <c r="R305" s="30">
        <f>VLOOKUP(D305,'2020_VoteCount'!A:L,12,FALSE)</f>
        <v>2382202</v>
      </c>
      <c r="S305" s="11">
        <f>_xlfn.IFNA(VLOOKUP(K305,'labor statisitcs'!N:P,2,FALSE),S304)</f>
        <v>54.1</v>
      </c>
      <c r="T305" s="11">
        <f>_xlfn.IFNA(VLOOKUP(K305,'labor statisitcs'!N:P,3,FALSE),T304)</f>
        <v>15.3</v>
      </c>
      <c r="U305" s="30">
        <f>_xlfn.IFNA(VLOOKUP(K305,'labor statisitcs'!N:S,5,FALSE),U304)</f>
        <v>3056433</v>
      </c>
      <c r="V305" s="30">
        <f>_xlfn.IFNA(VLOOKUP(K305,'labor statisitcs'!N:S,6,FALSE),V304)</f>
        <v>552627</v>
      </c>
      <c r="W305" s="30">
        <f>_xlfn.IFNA(VLOOKUP(K305,'Housing Summary'!F:J,5,FALSE),W304)</f>
        <v>13374</v>
      </c>
      <c r="X305" s="30">
        <f>_xlfn.IFNA(VLOOKUP(K305,'Housing Summary'!F:G,2,FALSE),X304)</f>
        <v>575000</v>
      </c>
      <c r="Y305">
        <f t="shared" si="29"/>
        <v>58.146483456847399</v>
      </c>
      <c r="Z305">
        <f t="shared" si="30"/>
        <v>121.21523317465811</v>
      </c>
    </row>
    <row r="306" spans="1:26" hidden="1">
      <c r="A306" s="9">
        <v>44012</v>
      </c>
      <c r="B306" s="9">
        <f t="shared" si="31"/>
        <v>44012</v>
      </c>
      <c r="C306" s="10">
        <v>43983</v>
      </c>
      <c r="D306" s="11" t="s">
        <v>9</v>
      </c>
      <c r="E306" s="11">
        <v>25</v>
      </c>
      <c r="F306" s="11">
        <f t="shared" si="33"/>
        <v>4</v>
      </c>
      <c r="G306" s="30">
        <v>11917</v>
      </c>
      <c r="H306" s="30">
        <v>108882</v>
      </c>
      <c r="I306" s="30">
        <v>1208</v>
      </c>
      <c r="J306" s="30">
        <v>8054</v>
      </c>
      <c r="K306" s="11" t="str">
        <f t="shared" si="28"/>
        <v>Massachusetts-44012</v>
      </c>
      <c r="L306" s="30">
        <f>_xlfn.IFNA(VLOOKUP(K306,'labor statisitcs'!N:Q,4,FALSE),L305)</f>
        <v>5647618</v>
      </c>
      <c r="M306" s="30">
        <f>VLOOKUP(D306,'State Area'!A:B,2,FALSE)</f>
        <v>10554</v>
      </c>
      <c r="N306" s="39">
        <f t="shared" si="32"/>
        <v>535.11635398900887</v>
      </c>
      <c r="O306" s="11">
        <f>_xlfn.IFNA(VLOOKUP(K306,State_Vac_Alo_Admin!B:E,3,FALSE),0)</f>
        <v>0</v>
      </c>
      <c r="P306" s="35">
        <f>_xlfn.IFNA(VLOOKUP(K306,State_Vac_Alo_Admin!B:F,5,FALSE),0)</f>
        <v>0</v>
      </c>
      <c r="Q306" s="30">
        <f>VLOOKUP(D306,'2020_VoteCount'!A:K,11,FALSE)</f>
        <v>1167202</v>
      </c>
      <c r="R306" s="30">
        <f>VLOOKUP(D306,'2020_VoteCount'!A:L,12,FALSE)</f>
        <v>2382202</v>
      </c>
      <c r="S306" s="11">
        <f>_xlfn.IFNA(VLOOKUP(K306,'labor statisitcs'!N:P,2,FALSE),S305)</f>
        <v>55.6</v>
      </c>
      <c r="T306" s="11">
        <f>_xlfn.IFNA(VLOOKUP(K306,'labor statisitcs'!N:P,3,FALSE),T305)</f>
        <v>14.8</v>
      </c>
      <c r="U306" s="30">
        <f>_xlfn.IFNA(VLOOKUP(K306,'labor statisitcs'!N:S,5,FALSE),U305)</f>
        <v>3138699</v>
      </c>
      <c r="V306" s="30">
        <f>_xlfn.IFNA(VLOOKUP(K306,'labor statisitcs'!N:S,6,FALSE),V305)</f>
        <v>544980</v>
      </c>
      <c r="W306" s="30">
        <f>_xlfn.IFNA(VLOOKUP(K306,'Housing Summary'!F:J,5,FALSE),W305)</f>
        <v>13468</v>
      </c>
      <c r="X306" s="30">
        <f>_xlfn.IFNA(VLOOKUP(K306,'Housing Summary'!F:G,2,FALSE),X305)</f>
        <v>599950</v>
      </c>
      <c r="Y306">
        <f t="shared" si="29"/>
        <v>21.389548655734149</v>
      </c>
      <c r="Z306">
        <f t="shared" si="30"/>
        <v>142.60879542490301</v>
      </c>
    </row>
    <row r="307" spans="1:26" hidden="1">
      <c r="A307" s="9">
        <v>44043</v>
      </c>
      <c r="B307" s="9">
        <f t="shared" si="31"/>
        <v>44043</v>
      </c>
      <c r="C307" s="10">
        <v>44013</v>
      </c>
      <c r="D307" s="11" t="s">
        <v>9</v>
      </c>
      <c r="E307" s="11">
        <v>25</v>
      </c>
      <c r="F307" s="11">
        <f t="shared" si="33"/>
        <v>5</v>
      </c>
      <c r="G307" s="30">
        <v>8730</v>
      </c>
      <c r="H307" s="30">
        <v>117612</v>
      </c>
      <c r="I307" s="30">
        <v>555</v>
      </c>
      <c r="J307" s="30">
        <v>8609</v>
      </c>
      <c r="K307" s="11" t="str">
        <f t="shared" si="28"/>
        <v>Massachusetts-44043</v>
      </c>
      <c r="L307" s="30">
        <f>_xlfn.IFNA(VLOOKUP(K307,'labor statisitcs'!N:Q,4,FALSE),L306)</f>
        <v>5647519</v>
      </c>
      <c r="M307" s="30">
        <f>VLOOKUP(D307,'State Area'!A:B,2,FALSE)</f>
        <v>10554</v>
      </c>
      <c r="N307" s="39">
        <f t="shared" si="32"/>
        <v>535.10697365927615</v>
      </c>
      <c r="O307" s="11">
        <f>_xlfn.IFNA(VLOOKUP(K307,State_Vac_Alo_Admin!B:E,3,FALSE),0)</f>
        <v>0</v>
      </c>
      <c r="P307" s="35">
        <f>_xlfn.IFNA(VLOOKUP(K307,State_Vac_Alo_Admin!B:F,5,FALSE),0)</f>
        <v>0</v>
      </c>
      <c r="Q307" s="30">
        <f>VLOOKUP(D307,'2020_VoteCount'!A:K,11,FALSE)</f>
        <v>1167202</v>
      </c>
      <c r="R307" s="30">
        <f>VLOOKUP(D307,'2020_VoteCount'!A:L,12,FALSE)</f>
        <v>2382202</v>
      </c>
      <c r="S307" s="11">
        <f>_xlfn.IFNA(VLOOKUP(K307,'labor statisitcs'!N:P,2,FALSE),S306)</f>
        <v>56.9</v>
      </c>
      <c r="T307" s="11">
        <f>_xlfn.IFNA(VLOOKUP(K307,'labor statisitcs'!N:P,3,FALSE),T306)</f>
        <v>9.8000000000000007</v>
      </c>
      <c r="U307" s="30">
        <f>_xlfn.IFNA(VLOOKUP(K307,'labor statisitcs'!N:S,5,FALSE),U306)</f>
        <v>3213230</v>
      </c>
      <c r="V307" s="30">
        <f>_xlfn.IFNA(VLOOKUP(K307,'labor statisitcs'!N:S,6,FALSE),V306)</f>
        <v>349876</v>
      </c>
      <c r="W307" s="30">
        <f>_xlfn.IFNA(VLOOKUP(K307,'Housing Summary'!F:J,5,FALSE),W306)</f>
        <v>12470</v>
      </c>
      <c r="X307" s="30">
        <f>_xlfn.IFNA(VLOOKUP(K307,'Housing Summary'!F:G,2,FALSE),X306)</f>
        <v>619900</v>
      </c>
      <c r="Y307">
        <f t="shared" si="29"/>
        <v>9.8273241754476608</v>
      </c>
      <c r="Z307">
        <f t="shared" si="30"/>
        <v>152.43861950707912</v>
      </c>
    </row>
    <row r="308" spans="1:26" hidden="1">
      <c r="A308" s="9">
        <v>44074</v>
      </c>
      <c r="B308" s="9">
        <f t="shared" si="31"/>
        <v>44074</v>
      </c>
      <c r="C308" s="10">
        <v>44044</v>
      </c>
      <c r="D308" s="11" t="s">
        <v>9</v>
      </c>
      <c r="E308" s="11">
        <v>25</v>
      </c>
      <c r="F308" s="11">
        <f t="shared" si="33"/>
        <v>6</v>
      </c>
      <c r="G308" s="30">
        <v>10921</v>
      </c>
      <c r="H308" s="30">
        <v>128533</v>
      </c>
      <c r="I308" s="30">
        <v>451</v>
      </c>
      <c r="J308" s="30">
        <v>9060</v>
      </c>
      <c r="K308" s="11" t="str">
        <f t="shared" si="28"/>
        <v>Massachusetts-44074</v>
      </c>
      <c r="L308" s="30">
        <f>_xlfn.IFNA(VLOOKUP(K308,'labor statisitcs'!N:Q,4,FALSE),L307)</f>
        <v>5647588</v>
      </c>
      <c r="M308" s="30">
        <f>VLOOKUP(D308,'State Area'!A:B,2,FALSE)</f>
        <v>10554</v>
      </c>
      <c r="N308" s="39">
        <f t="shared" si="32"/>
        <v>535.11351146484742</v>
      </c>
      <c r="O308" s="11">
        <f>_xlfn.IFNA(VLOOKUP(K308,State_Vac_Alo_Admin!B:E,3,FALSE),0)</f>
        <v>0</v>
      </c>
      <c r="P308" s="35">
        <f>_xlfn.IFNA(VLOOKUP(K308,State_Vac_Alo_Admin!B:F,5,FALSE),0)</f>
        <v>0</v>
      </c>
      <c r="Q308" s="30">
        <f>VLOOKUP(D308,'2020_VoteCount'!A:K,11,FALSE)</f>
        <v>1167202</v>
      </c>
      <c r="R308" s="30">
        <f>VLOOKUP(D308,'2020_VoteCount'!A:L,12,FALSE)</f>
        <v>2382202</v>
      </c>
      <c r="S308" s="11">
        <f>_xlfn.IFNA(VLOOKUP(K308,'labor statisitcs'!N:P,2,FALSE),S307)</f>
        <v>58</v>
      </c>
      <c r="T308" s="11">
        <f>_xlfn.IFNA(VLOOKUP(K308,'labor statisitcs'!N:P,3,FALSE),T307)</f>
        <v>9.3000000000000007</v>
      </c>
      <c r="U308" s="30">
        <f>_xlfn.IFNA(VLOOKUP(K308,'labor statisitcs'!N:S,5,FALSE),U307)</f>
        <v>3277606</v>
      </c>
      <c r="V308" s="30">
        <f>_xlfn.IFNA(VLOOKUP(K308,'labor statisitcs'!N:S,6,FALSE),V307)</f>
        <v>336838</v>
      </c>
      <c r="W308" s="30">
        <f>_xlfn.IFNA(VLOOKUP(K308,'Housing Summary'!F:J,5,FALSE),W307)</f>
        <v>12071</v>
      </c>
      <c r="X308" s="30">
        <f>_xlfn.IFNA(VLOOKUP(K308,'Housing Summary'!F:G,2,FALSE),X307)</f>
        <v>645000</v>
      </c>
      <c r="Y308">
        <f t="shared" si="29"/>
        <v>7.98571000575821</v>
      </c>
      <c r="Z308">
        <f t="shared" si="30"/>
        <v>160.42246707798091</v>
      </c>
    </row>
    <row r="309" spans="1:26" hidden="1">
      <c r="A309" s="9">
        <v>44104</v>
      </c>
      <c r="B309" s="9">
        <f t="shared" si="31"/>
        <v>44104</v>
      </c>
      <c r="C309" s="10">
        <v>44075</v>
      </c>
      <c r="D309" s="11" t="s">
        <v>9</v>
      </c>
      <c r="E309" s="11">
        <v>25</v>
      </c>
      <c r="F309" s="11">
        <f t="shared" si="33"/>
        <v>7</v>
      </c>
      <c r="G309" s="30">
        <v>3583</v>
      </c>
      <c r="H309" s="30">
        <v>132116</v>
      </c>
      <c r="I309" s="30">
        <v>396</v>
      </c>
      <c r="J309" s="30">
        <v>9456</v>
      </c>
      <c r="K309" s="11" t="str">
        <f t="shared" si="28"/>
        <v>Massachusetts-44104</v>
      </c>
      <c r="L309" s="30">
        <f>_xlfn.IFNA(VLOOKUP(K309,'labor statisitcs'!N:Q,4,FALSE),L308)</f>
        <v>5647956</v>
      </c>
      <c r="M309" s="30">
        <f>VLOOKUP(D309,'State Area'!A:B,2,FALSE)</f>
        <v>10554</v>
      </c>
      <c r="N309" s="39">
        <f t="shared" si="32"/>
        <v>535.14837976122794</v>
      </c>
      <c r="O309" s="11">
        <f>_xlfn.IFNA(VLOOKUP(K309,State_Vac_Alo_Admin!B:E,3,FALSE),0)</f>
        <v>0</v>
      </c>
      <c r="P309" s="35">
        <f>_xlfn.IFNA(VLOOKUP(K309,State_Vac_Alo_Admin!B:F,5,FALSE),0)</f>
        <v>0</v>
      </c>
      <c r="Q309" s="30">
        <f>VLOOKUP(D309,'2020_VoteCount'!A:K,11,FALSE)</f>
        <v>1167202</v>
      </c>
      <c r="R309" s="30">
        <f>VLOOKUP(D309,'2020_VoteCount'!A:L,12,FALSE)</f>
        <v>2382202</v>
      </c>
      <c r="S309" s="11">
        <f>_xlfn.IFNA(VLOOKUP(K309,'labor statisitcs'!N:P,2,FALSE),S308)</f>
        <v>59</v>
      </c>
      <c r="T309" s="11">
        <f>_xlfn.IFNA(VLOOKUP(K309,'labor statisitcs'!N:P,3,FALSE),T308)</f>
        <v>8.9</v>
      </c>
      <c r="U309" s="30">
        <f>_xlfn.IFNA(VLOOKUP(K309,'labor statisitcs'!N:S,5,FALSE),U308)</f>
        <v>3330763</v>
      </c>
      <c r="V309" s="30">
        <f>_xlfn.IFNA(VLOOKUP(K309,'labor statisitcs'!N:S,6,FALSE),V308)</f>
        <v>324459</v>
      </c>
      <c r="W309" s="30">
        <f>_xlfn.IFNA(VLOOKUP(K309,'Housing Summary'!F:J,5,FALSE),W308)</f>
        <v>12478</v>
      </c>
      <c r="X309" s="30">
        <f>_xlfn.IFNA(VLOOKUP(K309,'Housing Summary'!F:G,2,FALSE),X308)</f>
        <v>642500</v>
      </c>
      <c r="Y309">
        <f t="shared" si="29"/>
        <v>7.0113860660387584</v>
      </c>
      <c r="Z309">
        <f t="shared" si="30"/>
        <v>167.42340060722853</v>
      </c>
    </row>
    <row r="310" spans="1:26" hidden="1">
      <c r="A310" s="9">
        <v>44135</v>
      </c>
      <c r="B310" s="9">
        <f t="shared" si="31"/>
        <v>44135</v>
      </c>
      <c r="C310" s="10">
        <v>44105</v>
      </c>
      <c r="D310" s="11" t="s">
        <v>9</v>
      </c>
      <c r="E310" s="11">
        <v>25</v>
      </c>
      <c r="F310" s="11">
        <f t="shared" si="33"/>
        <v>8</v>
      </c>
      <c r="G310" s="30">
        <v>26460</v>
      </c>
      <c r="H310" s="30">
        <v>158576</v>
      </c>
      <c r="I310" s="30">
        <v>535</v>
      </c>
      <c r="J310" s="30">
        <v>9991</v>
      </c>
      <c r="K310" s="11" t="str">
        <f t="shared" si="28"/>
        <v>Massachusetts-44135</v>
      </c>
      <c r="L310" s="30">
        <f>_xlfn.IFNA(VLOOKUP(K310,'labor statisitcs'!N:Q,4,FALSE),L309)</f>
        <v>5648070</v>
      </c>
      <c r="M310" s="30">
        <f>VLOOKUP(D310,'State Area'!A:B,2,FALSE)</f>
        <v>10554</v>
      </c>
      <c r="N310" s="39">
        <f t="shared" si="32"/>
        <v>535.1591813530415</v>
      </c>
      <c r="O310" s="11">
        <f>_xlfn.IFNA(VLOOKUP(K310,State_Vac_Alo_Admin!B:E,3,FALSE),0)</f>
        <v>0</v>
      </c>
      <c r="P310" s="35">
        <f>_xlfn.IFNA(VLOOKUP(K310,State_Vac_Alo_Admin!B:F,5,FALSE),0)</f>
        <v>0</v>
      </c>
      <c r="Q310" s="30">
        <f>VLOOKUP(D310,'2020_VoteCount'!A:K,11,FALSE)</f>
        <v>1167202</v>
      </c>
      <c r="R310" s="30">
        <f>VLOOKUP(D310,'2020_VoteCount'!A:L,12,FALSE)</f>
        <v>2382202</v>
      </c>
      <c r="S310" s="11">
        <f>_xlfn.IFNA(VLOOKUP(K310,'labor statisitcs'!N:P,2,FALSE),S309)</f>
        <v>59.7</v>
      </c>
      <c r="T310" s="11">
        <f>_xlfn.IFNA(VLOOKUP(K310,'labor statisitcs'!N:P,3,FALSE),T309)</f>
        <v>8.5</v>
      </c>
      <c r="U310" s="30">
        <f>_xlfn.IFNA(VLOOKUP(K310,'labor statisitcs'!N:S,5,FALSE),U309)</f>
        <v>3373320</v>
      </c>
      <c r="V310" s="30">
        <f>_xlfn.IFNA(VLOOKUP(K310,'labor statisitcs'!N:S,6,FALSE),V309)</f>
        <v>315007</v>
      </c>
      <c r="W310" s="30">
        <f>_xlfn.IFNA(VLOOKUP(K310,'Housing Summary'!F:J,5,FALSE),W309)</f>
        <v>12823</v>
      </c>
      <c r="X310" s="30">
        <f>_xlfn.IFNA(VLOOKUP(K310,'Housing Summary'!F:G,2,FALSE),X309)</f>
        <v>639000</v>
      </c>
      <c r="Y310">
        <f t="shared" si="29"/>
        <v>9.4722622063820037</v>
      </c>
      <c r="Z310">
        <f t="shared" si="30"/>
        <v>176.8922835588086</v>
      </c>
    </row>
    <row r="311" spans="1:26" hidden="1">
      <c r="A311" s="9">
        <v>44165</v>
      </c>
      <c r="B311" s="9">
        <f t="shared" si="31"/>
        <v>44165</v>
      </c>
      <c r="C311" s="10">
        <v>44136</v>
      </c>
      <c r="D311" s="11" t="s">
        <v>9</v>
      </c>
      <c r="E311" s="11">
        <v>25</v>
      </c>
      <c r="F311" s="11">
        <f t="shared" si="33"/>
        <v>9</v>
      </c>
      <c r="G311" s="30">
        <v>67556</v>
      </c>
      <c r="H311" s="30">
        <v>226132</v>
      </c>
      <c r="I311" s="30">
        <v>757</v>
      </c>
      <c r="J311" s="30">
        <v>10748</v>
      </c>
      <c r="K311" s="11" t="str">
        <f t="shared" si="28"/>
        <v>Massachusetts-44165</v>
      </c>
      <c r="L311" s="30">
        <f>_xlfn.IFNA(VLOOKUP(K311,'labor statisitcs'!N:Q,4,FALSE),L310)</f>
        <v>5647713</v>
      </c>
      <c r="M311" s="30">
        <f>VLOOKUP(D311,'State Area'!A:B,2,FALSE)</f>
        <v>10554</v>
      </c>
      <c r="N311" s="39">
        <f t="shared" si="32"/>
        <v>535.12535531552021</v>
      </c>
      <c r="O311" s="11">
        <f>_xlfn.IFNA(VLOOKUP(K311,State_Vac_Alo_Admin!B:E,3,FALSE),0)</f>
        <v>0</v>
      </c>
      <c r="P311" s="35">
        <f>_xlfn.IFNA(VLOOKUP(K311,State_Vac_Alo_Admin!B:F,5,FALSE),0)</f>
        <v>0</v>
      </c>
      <c r="Q311" s="30">
        <f>VLOOKUP(D311,'2020_VoteCount'!A:K,11,FALSE)</f>
        <v>1167202</v>
      </c>
      <c r="R311" s="30">
        <f>VLOOKUP(D311,'2020_VoteCount'!A:L,12,FALSE)</f>
        <v>2382202</v>
      </c>
      <c r="S311" s="11">
        <f>_xlfn.IFNA(VLOOKUP(K311,'labor statisitcs'!N:P,2,FALSE),S310)</f>
        <v>60.3</v>
      </c>
      <c r="T311" s="11">
        <f>_xlfn.IFNA(VLOOKUP(K311,'labor statisitcs'!N:P,3,FALSE),T310)</f>
        <v>8.4</v>
      </c>
      <c r="U311" s="30">
        <f>_xlfn.IFNA(VLOOKUP(K311,'labor statisitcs'!N:S,5,FALSE),U310)</f>
        <v>3408246</v>
      </c>
      <c r="V311" s="30">
        <f>_xlfn.IFNA(VLOOKUP(K311,'labor statisitcs'!N:S,6,FALSE),V310)</f>
        <v>313308</v>
      </c>
      <c r="W311" s="30">
        <f>_xlfn.IFNA(VLOOKUP(K311,'Housing Summary'!F:J,5,FALSE),W310)</f>
        <v>11437</v>
      </c>
      <c r="X311" s="30">
        <f>_xlfn.IFNA(VLOOKUP(K311,'Housing Summary'!F:G,2,FALSE),X310)</f>
        <v>624950</v>
      </c>
      <c r="Y311">
        <f t="shared" si="29"/>
        <v>13.403655603604504</v>
      </c>
      <c r="Z311">
        <f t="shared" si="30"/>
        <v>190.30712077614425</v>
      </c>
    </row>
    <row r="312" spans="1:26" hidden="1">
      <c r="A312" s="9">
        <v>44196</v>
      </c>
      <c r="B312" s="9">
        <f t="shared" si="31"/>
        <v>44196</v>
      </c>
      <c r="C312" s="10">
        <v>44166</v>
      </c>
      <c r="D312" s="11" t="s">
        <v>9</v>
      </c>
      <c r="E312" s="11">
        <v>25</v>
      </c>
      <c r="F312" s="11">
        <f t="shared" si="33"/>
        <v>10</v>
      </c>
      <c r="G312" s="30">
        <v>149046</v>
      </c>
      <c r="H312" s="30">
        <v>375178</v>
      </c>
      <c r="I312" s="30">
        <v>1675</v>
      </c>
      <c r="J312" s="30">
        <v>12423</v>
      </c>
      <c r="K312" s="11" t="str">
        <f t="shared" si="28"/>
        <v>Massachusetts-44196</v>
      </c>
      <c r="L312" s="30">
        <f>_xlfn.IFNA(VLOOKUP(K312,'labor statisitcs'!N:Q,4,FALSE),L311)</f>
        <v>5647094</v>
      </c>
      <c r="M312" s="30">
        <f>VLOOKUP(D312,'State Area'!A:B,2,FALSE)</f>
        <v>10554</v>
      </c>
      <c r="N312" s="39">
        <f t="shared" si="32"/>
        <v>535.06670456698885</v>
      </c>
      <c r="O312" s="11">
        <f>_xlfn.IFNA(VLOOKUP(K312,State_Vac_Alo_Admin!B:E,3,FALSE),0)</f>
        <v>641950</v>
      </c>
      <c r="P312" s="35">
        <f>_xlfn.IFNA(VLOOKUP(K312,State_Vac_Alo_Admin!B:F,5,FALSE),0)</f>
        <v>0</v>
      </c>
      <c r="Q312" s="30">
        <f>VLOOKUP(D312,'2020_VoteCount'!A:K,11,FALSE)</f>
        <v>1167202</v>
      </c>
      <c r="R312" s="30">
        <f>VLOOKUP(D312,'2020_VoteCount'!A:L,12,FALSE)</f>
        <v>2382202</v>
      </c>
      <c r="S312" s="11">
        <f>_xlfn.IFNA(VLOOKUP(K312,'labor statisitcs'!N:P,2,FALSE),S311)</f>
        <v>60.9</v>
      </c>
      <c r="T312" s="11">
        <f>_xlfn.IFNA(VLOOKUP(K312,'labor statisitcs'!N:P,3,FALSE),T311)</f>
        <v>8.4</v>
      </c>
      <c r="U312" s="30">
        <f>_xlfn.IFNA(VLOOKUP(K312,'labor statisitcs'!N:S,5,FALSE),U311)</f>
        <v>3438583</v>
      </c>
      <c r="V312" s="30">
        <f>_xlfn.IFNA(VLOOKUP(K312,'labor statisitcs'!N:S,6,FALSE),V311)</f>
        <v>314487</v>
      </c>
      <c r="W312" s="30">
        <f>_xlfn.IFNA(VLOOKUP(K312,'Housing Summary'!F:J,5,FALSE),W311)</f>
        <v>8999</v>
      </c>
      <c r="X312" s="30">
        <f>_xlfn.IFNA(VLOOKUP(K312,'Housing Summary'!F:G,2,FALSE),X311)</f>
        <v>609450</v>
      </c>
      <c r="Y312">
        <f t="shared" si="29"/>
        <v>29.66127356831673</v>
      </c>
      <c r="Z312">
        <f t="shared" si="30"/>
        <v>219.98925465026792</v>
      </c>
    </row>
    <row r="313" spans="1:26" hidden="1">
      <c r="A313" s="9">
        <v>44227</v>
      </c>
      <c r="B313" s="9">
        <f t="shared" si="31"/>
        <v>44227</v>
      </c>
      <c r="C313" s="10">
        <v>44197</v>
      </c>
      <c r="D313" s="11" t="s">
        <v>9</v>
      </c>
      <c r="E313" s="11">
        <v>25</v>
      </c>
      <c r="F313" s="11">
        <f t="shared" si="33"/>
        <v>11</v>
      </c>
      <c r="G313" s="30">
        <v>148847</v>
      </c>
      <c r="H313" s="30">
        <v>524025</v>
      </c>
      <c r="I313" s="30">
        <v>2154</v>
      </c>
      <c r="J313" s="30">
        <v>14577</v>
      </c>
      <c r="K313" s="11" t="str">
        <f t="shared" si="28"/>
        <v>Massachusetts-44227</v>
      </c>
      <c r="L313" s="30">
        <f>_xlfn.IFNA(VLOOKUP(K313,'labor statisitcs'!N:Q,4,FALSE),L312)</f>
        <v>5646187</v>
      </c>
      <c r="M313" s="30">
        <f>VLOOKUP(D313,'State Area'!A:B,2,FALSE)</f>
        <v>10554</v>
      </c>
      <c r="N313" s="39">
        <f t="shared" si="32"/>
        <v>534.98076558650746</v>
      </c>
      <c r="O313" s="11">
        <f>_xlfn.IFNA(VLOOKUP(K313,State_Vac_Alo_Admin!B:E,3,FALSE),0)</f>
        <v>692500</v>
      </c>
      <c r="P313" s="35">
        <f>_xlfn.IFNA(VLOOKUP(K313,State_Vac_Alo_Admin!B:F,5,FALSE),0)</f>
        <v>475303.85</v>
      </c>
      <c r="Q313" s="30">
        <f>VLOOKUP(D313,'2020_VoteCount'!A:K,11,FALSE)</f>
        <v>1167202</v>
      </c>
      <c r="R313" s="30">
        <f>VLOOKUP(D313,'2020_VoteCount'!A:L,12,FALSE)</f>
        <v>2382202</v>
      </c>
      <c r="S313" s="11">
        <f>_xlfn.IFNA(VLOOKUP(K313,'labor statisitcs'!N:P,2,FALSE),S312)</f>
        <v>61.3</v>
      </c>
      <c r="T313" s="11">
        <f>_xlfn.IFNA(VLOOKUP(K313,'labor statisitcs'!N:P,3,FALSE),T312)</f>
        <v>7.8</v>
      </c>
      <c r="U313" s="30">
        <f>_xlfn.IFNA(VLOOKUP(K313,'labor statisitcs'!N:S,5,FALSE),U312)</f>
        <v>3461950</v>
      </c>
      <c r="V313" s="30">
        <f>_xlfn.IFNA(VLOOKUP(K313,'labor statisitcs'!N:S,6,FALSE),V312)</f>
        <v>294770</v>
      </c>
      <c r="W313" s="30">
        <f>_xlfn.IFNA(VLOOKUP(K313,'Housing Summary'!F:J,5,FALSE),W312)</f>
        <v>7115</v>
      </c>
      <c r="X313" s="30">
        <f>_xlfn.IFNA(VLOOKUP(K313,'Housing Summary'!F:G,2,FALSE),X312)</f>
        <v>639900</v>
      </c>
      <c r="Y313">
        <f t="shared" si="29"/>
        <v>38.149639748028179</v>
      </c>
      <c r="Z313">
        <f t="shared" si="30"/>
        <v>258.17423333658627</v>
      </c>
    </row>
    <row r="314" spans="1:26" hidden="1">
      <c r="A314" s="9">
        <v>44255</v>
      </c>
      <c r="B314" s="9">
        <f t="shared" si="31"/>
        <v>44255</v>
      </c>
      <c r="C314" s="10">
        <v>44228</v>
      </c>
      <c r="D314" s="11" t="s">
        <v>9</v>
      </c>
      <c r="E314" s="11">
        <v>25</v>
      </c>
      <c r="F314" s="11">
        <f t="shared" si="33"/>
        <v>12</v>
      </c>
      <c r="G314" s="30">
        <v>57123</v>
      </c>
      <c r="H314" s="30">
        <v>581148</v>
      </c>
      <c r="I314" s="30">
        <v>1541</v>
      </c>
      <c r="J314" s="30">
        <v>16118</v>
      </c>
      <c r="K314" s="11" t="str">
        <f t="shared" si="28"/>
        <v>Massachusetts-44255</v>
      </c>
      <c r="L314" s="30">
        <f>_xlfn.IFNA(VLOOKUP(K314,'labor statisitcs'!N:Q,4,FALSE),L313)</f>
        <v>5644665</v>
      </c>
      <c r="M314" s="30">
        <f>VLOOKUP(D314,'State Area'!A:B,2,FALSE)</f>
        <v>10554</v>
      </c>
      <c r="N314" s="39">
        <f t="shared" si="32"/>
        <v>534.83655486071632</v>
      </c>
      <c r="O314" s="11">
        <f>_xlfn.IFNA(VLOOKUP(K314,State_Vac_Alo_Admin!B:E,3,FALSE),0)</f>
        <v>924050</v>
      </c>
      <c r="P314" s="35">
        <f>_xlfn.IFNA(VLOOKUP(K314,State_Vac_Alo_Admin!B:F,5,FALSE),0)</f>
        <v>898224.75</v>
      </c>
      <c r="Q314" s="30">
        <f>VLOOKUP(D314,'2020_VoteCount'!A:K,11,FALSE)</f>
        <v>1167202</v>
      </c>
      <c r="R314" s="30">
        <f>VLOOKUP(D314,'2020_VoteCount'!A:L,12,FALSE)</f>
        <v>2382202</v>
      </c>
      <c r="S314" s="11">
        <f>_xlfn.IFNA(VLOOKUP(K314,'labor statisitcs'!N:P,2,FALSE),S313)</f>
        <v>61.6</v>
      </c>
      <c r="T314" s="11">
        <f>_xlfn.IFNA(VLOOKUP(K314,'labor statisitcs'!N:P,3,FALSE),T313)</f>
        <v>7</v>
      </c>
      <c r="U314" s="30">
        <f>_xlfn.IFNA(VLOOKUP(K314,'labor statisitcs'!N:S,5,FALSE),U313)</f>
        <v>3477886</v>
      </c>
      <c r="V314" s="30">
        <f>_xlfn.IFNA(VLOOKUP(K314,'labor statisitcs'!N:S,6,FALSE),V313)</f>
        <v>262926</v>
      </c>
      <c r="W314" s="30">
        <f>_xlfn.IFNA(VLOOKUP(K314,'Housing Summary'!F:J,5,FALSE),W313)</f>
        <v>6269</v>
      </c>
      <c r="X314" s="30">
        <f>_xlfn.IFNA(VLOOKUP(K314,'Housing Summary'!F:G,2,FALSE),X313)</f>
        <v>649700</v>
      </c>
      <c r="Y314">
        <f t="shared" si="29"/>
        <v>27.300114355767793</v>
      </c>
      <c r="Z314">
        <f t="shared" si="30"/>
        <v>285.54396053618768</v>
      </c>
    </row>
    <row r="315" spans="1:26" hidden="1">
      <c r="A315" s="9">
        <v>44286</v>
      </c>
      <c r="B315" s="9">
        <f t="shared" si="31"/>
        <v>44286</v>
      </c>
      <c r="C315" s="10">
        <v>44256</v>
      </c>
      <c r="D315" s="11" t="s">
        <v>9</v>
      </c>
      <c r="E315" s="11">
        <v>25</v>
      </c>
      <c r="F315" s="11">
        <f t="shared" si="33"/>
        <v>13</v>
      </c>
      <c r="G315" s="30">
        <v>54432</v>
      </c>
      <c r="H315" s="30">
        <v>635580</v>
      </c>
      <c r="I315" s="30">
        <v>1067</v>
      </c>
      <c r="J315" s="30">
        <v>17185</v>
      </c>
      <c r="K315" s="11" t="str">
        <f t="shared" si="28"/>
        <v>Massachusetts-44286</v>
      </c>
      <c r="L315" s="30">
        <f>_xlfn.IFNA(VLOOKUP(K315,'labor statisitcs'!N:Q,4,FALSE),L314)</f>
        <v>5643634</v>
      </c>
      <c r="M315" s="30">
        <f>VLOOKUP(D315,'State Area'!A:B,2,FALSE)</f>
        <v>10554</v>
      </c>
      <c r="N315" s="39">
        <f t="shared" si="32"/>
        <v>534.73886678036763</v>
      </c>
      <c r="O315" s="11">
        <f>_xlfn.IFNA(VLOOKUP(K315,State_Vac_Alo_Admin!B:E,3,FALSE),0)</f>
        <v>1752600</v>
      </c>
      <c r="P315" s="35">
        <f>_xlfn.IFNA(VLOOKUP(K315,State_Vac_Alo_Admin!B:F,5,FALSE),0)</f>
        <v>1304878.3499999999</v>
      </c>
      <c r="Q315" s="30">
        <f>VLOOKUP(D315,'2020_VoteCount'!A:K,11,FALSE)</f>
        <v>1167202</v>
      </c>
      <c r="R315" s="30">
        <f>VLOOKUP(D315,'2020_VoteCount'!A:L,12,FALSE)</f>
        <v>2382202</v>
      </c>
      <c r="S315" s="11">
        <f>_xlfn.IFNA(VLOOKUP(K315,'labor statisitcs'!N:P,2,FALSE),S314)</f>
        <v>61.9</v>
      </c>
      <c r="T315" s="11">
        <f>_xlfn.IFNA(VLOOKUP(K315,'labor statisitcs'!N:P,3,FALSE),T314)</f>
        <v>6.8</v>
      </c>
      <c r="U315" s="30">
        <f>_xlfn.IFNA(VLOOKUP(K315,'labor statisitcs'!N:S,5,FALSE),U314)</f>
        <v>3492284</v>
      </c>
      <c r="V315" s="30">
        <f>_xlfn.IFNA(VLOOKUP(K315,'labor statisitcs'!N:S,6,FALSE),V314)</f>
        <v>253040</v>
      </c>
      <c r="W315" s="30">
        <f>_xlfn.IFNA(VLOOKUP(K315,'Housing Summary'!F:J,5,FALSE),W314)</f>
        <v>6613</v>
      </c>
      <c r="X315" s="30">
        <f>_xlfn.IFNA(VLOOKUP(K315,'Housing Summary'!F:G,2,FALSE),X314)</f>
        <v>654500</v>
      </c>
      <c r="Y315">
        <f t="shared" si="29"/>
        <v>18.90625791821369</v>
      </c>
      <c r="Z315">
        <f t="shared" si="30"/>
        <v>304.50238268463193</v>
      </c>
    </row>
    <row r="316" spans="1:26">
      <c r="A316" s="9">
        <v>44313</v>
      </c>
      <c r="B316" s="9">
        <f t="shared" si="31"/>
        <v>44316</v>
      </c>
      <c r="C316" s="10">
        <v>44287</v>
      </c>
      <c r="D316" s="11" t="s">
        <v>9</v>
      </c>
      <c r="E316" s="11">
        <v>25</v>
      </c>
      <c r="F316" s="11">
        <f t="shared" si="33"/>
        <v>14</v>
      </c>
      <c r="G316" s="30">
        <v>49050</v>
      </c>
      <c r="H316" s="30">
        <v>684630</v>
      </c>
      <c r="I316" s="30">
        <v>381</v>
      </c>
      <c r="J316" s="30">
        <v>17566</v>
      </c>
      <c r="K316" s="11" t="str">
        <f t="shared" si="28"/>
        <v>Massachusetts-44316</v>
      </c>
      <c r="L316" s="30">
        <f>_xlfn.IFNA(VLOOKUP(K316,'labor statisitcs'!N:Q,4,FALSE),L315)</f>
        <v>5643634</v>
      </c>
      <c r="M316" s="30">
        <f>VLOOKUP(D316,'State Area'!A:B,2,FALSE)</f>
        <v>10554</v>
      </c>
      <c r="N316" s="39">
        <f t="shared" si="32"/>
        <v>534.73886678036763</v>
      </c>
      <c r="O316" s="11">
        <f>_xlfn.IFNA(VLOOKUP(K316,State_Vac_Alo_Admin!B:E,3,FALSE),0)</f>
        <v>1522600</v>
      </c>
      <c r="P316" s="35">
        <f>_xlfn.IFNA(VLOOKUP(K316,State_Vac_Alo_Admin!B:F,5,FALSE),0)</f>
        <v>2009216.4</v>
      </c>
      <c r="Q316" s="30">
        <f>VLOOKUP(D316,'2020_VoteCount'!A:K,11,FALSE)</f>
        <v>1167202</v>
      </c>
      <c r="R316" s="30">
        <f>VLOOKUP(D316,'2020_VoteCount'!A:L,12,FALSE)</f>
        <v>2382202</v>
      </c>
      <c r="S316" s="11">
        <f>_xlfn.IFNA(VLOOKUP(K316,'labor statisitcs'!N:P,2,FALSE),S315)</f>
        <v>61.9</v>
      </c>
      <c r="T316" s="11">
        <f>_xlfn.IFNA(VLOOKUP(K316,'labor statisitcs'!N:P,3,FALSE),T315)</f>
        <v>6.8</v>
      </c>
      <c r="U316" s="30">
        <f>_xlfn.IFNA(VLOOKUP(K316,'labor statisitcs'!N:S,5,FALSE),U315)</f>
        <v>3492284</v>
      </c>
      <c r="V316" s="30">
        <f>_xlfn.IFNA(VLOOKUP(K316,'labor statisitcs'!N:S,6,FALSE),V315)</f>
        <v>253040</v>
      </c>
      <c r="W316" s="30">
        <f>_xlfn.IFNA(VLOOKUP(K316,'Housing Summary'!F:J,5,FALSE),W315)</f>
        <v>6613</v>
      </c>
      <c r="X316" s="30">
        <f>_xlfn.IFNA(VLOOKUP(K316,'Housing Summary'!F:G,2,FALSE),X315)</f>
        <v>654500</v>
      </c>
      <c r="Y316">
        <f t="shared" si="29"/>
        <v>6.750969322248749</v>
      </c>
      <c r="Z316">
        <f t="shared" si="30"/>
        <v>311.25335200688068</v>
      </c>
    </row>
    <row r="317" spans="1:26" hidden="1">
      <c r="A317" s="9">
        <v>43921</v>
      </c>
      <c r="B317" s="9">
        <f t="shared" si="31"/>
        <v>43921</v>
      </c>
      <c r="C317" s="10">
        <v>43891</v>
      </c>
      <c r="D317" s="11" t="s">
        <v>42</v>
      </c>
      <c r="E317" s="11">
        <v>26</v>
      </c>
      <c r="F317" s="11">
        <f t="shared" si="33"/>
        <v>0</v>
      </c>
      <c r="G317" s="30">
        <v>7629</v>
      </c>
      <c r="H317" s="30">
        <v>7629</v>
      </c>
      <c r="I317" s="30">
        <v>264</v>
      </c>
      <c r="J317" s="30">
        <v>264</v>
      </c>
      <c r="K317" s="11" t="str">
        <f t="shared" si="28"/>
        <v>Michigan-43921</v>
      </c>
      <c r="L317" s="30">
        <f>_xlfn.IFNA(VLOOKUP(K317,'labor statisitcs'!N:Q,4,FALSE),L316)</f>
        <v>7996478</v>
      </c>
      <c r="M317" s="30">
        <f>VLOOKUP(D317,'State Area'!A:B,2,FALSE)</f>
        <v>96714</v>
      </c>
      <c r="N317" s="39">
        <f t="shared" si="32"/>
        <v>82.681700684492426</v>
      </c>
      <c r="O317" s="11">
        <f>_xlfn.IFNA(VLOOKUP(K317,State_Vac_Alo_Admin!B:E,3,FALSE),0)</f>
        <v>0</v>
      </c>
      <c r="P317" s="35">
        <f>_xlfn.IFNA(VLOOKUP(K317,State_Vac_Alo_Admin!B:F,5,FALSE),0)</f>
        <v>0</v>
      </c>
      <c r="Q317" s="30">
        <f>VLOOKUP(D317,'2020_VoteCount'!A:K,11,FALSE)</f>
        <v>2649852</v>
      </c>
      <c r="R317" s="30">
        <f>VLOOKUP(D317,'2020_VoteCount'!A:L,12,FALSE)</f>
        <v>2804040</v>
      </c>
      <c r="S317" s="11">
        <f>_xlfn.IFNA(VLOOKUP(K317,'labor statisitcs'!N:P,2,FALSE),S316)</f>
        <v>59.2</v>
      </c>
      <c r="T317" s="11">
        <f>_xlfn.IFNA(VLOOKUP(K317,'labor statisitcs'!N:P,3,FALSE),T316)</f>
        <v>3.7</v>
      </c>
      <c r="U317" s="30">
        <f>_xlfn.IFNA(VLOOKUP(K317,'labor statisitcs'!N:S,5,FALSE),U316)</f>
        <v>4734860</v>
      </c>
      <c r="V317" s="30">
        <f>_xlfn.IFNA(VLOOKUP(K317,'labor statisitcs'!N:S,6,FALSE),V316)</f>
        <v>182929</v>
      </c>
      <c r="W317" s="30">
        <f>_xlfn.IFNA(VLOOKUP(K317,'Housing Summary'!F:J,5,FALSE),W316)</f>
        <v>27748</v>
      </c>
      <c r="X317" s="30">
        <f>_xlfn.IFNA(VLOOKUP(K317,'Housing Summary'!F:G,2,FALSE),X316)</f>
        <v>224066</v>
      </c>
      <c r="Y317">
        <f t="shared" si="29"/>
        <v>3.301453464887917</v>
      </c>
      <c r="Z317">
        <f t="shared" si="30"/>
        <v>3.301453464887917</v>
      </c>
    </row>
    <row r="318" spans="1:26" hidden="1">
      <c r="A318" s="9">
        <v>43951</v>
      </c>
      <c r="B318" s="9">
        <f t="shared" si="31"/>
        <v>43951</v>
      </c>
      <c r="C318" s="10">
        <v>43922</v>
      </c>
      <c r="D318" s="11" t="s">
        <v>42</v>
      </c>
      <c r="E318" s="11">
        <v>26</v>
      </c>
      <c r="F318" s="11">
        <f t="shared" si="33"/>
        <v>1</v>
      </c>
      <c r="G318" s="30">
        <v>33719</v>
      </c>
      <c r="H318" s="30">
        <v>41348</v>
      </c>
      <c r="I318" s="30">
        <v>3524</v>
      </c>
      <c r="J318" s="30">
        <v>3788</v>
      </c>
      <c r="K318" s="11" t="str">
        <f t="shared" si="28"/>
        <v>Michigan-43951</v>
      </c>
      <c r="L318" s="30">
        <f>_xlfn.IFNA(VLOOKUP(K318,'labor statisitcs'!N:Q,4,FALSE),L317)</f>
        <v>7996378</v>
      </c>
      <c r="M318" s="30">
        <f>VLOOKUP(D318,'State Area'!A:B,2,FALSE)</f>
        <v>96714</v>
      </c>
      <c r="N318" s="39">
        <f t="shared" si="32"/>
        <v>82.680666708025726</v>
      </c>
      <c r="O318" s="11">
        <f>_xlfn.IFNA(VLOOKUP(K318,State_Vac_Alo_Admin!B:E,3,FALSE),0)</f>
        <v>0</v>
      </c>
      <c r="P318" s="35">
        <f>_xlfn.IFNA(VLOOKUP(K318,State_Vac_Alo_Admin!B:F,5,FALSE),0)</f>
        <v>0</v>
      </c>
      <c r="Q318" s="30">
        <f>VLOOKUP(D318,'2020_VoteCount'!A:K,11,FALSE)</f>
        <v>2649852</v>
      </c>
      <c r="R318" s="30">
        <f>VLOOKUP(D318,'2020_VoteCount'!A:L,12,FALSE)</f>
        <v>2804040</v>
      </c>
      <c r="S318" s="11">
        <f>_xlfn.IFNA(VLOOKUP(K318,'labor statisitcs'!N:P,2,FALSE),S317)</f>
        <v>43.8</v>
      </c>
      <c r="T318" s="11">
        <f>_xlfn.IFNA(VLOOKUP(K318,'labor statisitcs'!N:P,3,FALSE),T317)</f>
        <v>23.6</v>
      </c>
      <c r="U318" s="30">
        <f>_xlfn.IFNA(VLOOKUP(K318,'labor statisitcs'!N:S,5,FALSE),U317)</f>
        <v>3502065</v>
      </c>
      <c r="V318" s="30">
        <f>_xlfn.IFNA(VLOOKUP(K318,'labor statisitcs'!N:S,6,FALSE),V317)</f>
        <v>1084356</v>
      </c>
      <c r="W318" s="30">
        <f>_xlfn.IFNA(VLOOKUP(K318,'Housing Summary'!F:J,5,FALSE),W317)</f>
        <v>27034</v>
      </c>
      <c r="X318" s="30">
        <f>_xlfn.IFNA(VLOOKUP(K318,'Housing Summary'!F:G,2,FALSE),X317)</f>
        <v>229000</v>
      </c>
      <c r="Y318">
        <f t="shared" si="29"/>
        <v>44.069952671071832</v>
      </c>
      <c r="Z318">
        <f t="shared" si="30"/>
        <v>47.37144742282068</v>
      </c>
    </row>
    <row r="319" spans="1:26" hidden="1">
      <c r="A319" s="9">
        <v>43982</v>
      </c>
      <c r="B319" s="9">
        <f t="shared" si="31"/>
        <v>43982</v>
      </c>
      <c r="C319" s="10">
        <v>43952</v>
      </c>
      <c r="D319" s="11" t="s">
        <v>42</v>
      </c>
      <c r="E319" s="11">
        <v>26</v>
      </c>
      <c r="F319" s="11">
        <f t="shared" si="33"/>
        <v>2</v>
      </c>
      <c r="G319" s="30">
        <v>16007</v>
      </c>
      <c r="H319" s="30">
        <v>57355</v>
      </c>
      <c r="I319" s="30">
        <v>1703</v>
      </c>
      <c r="J319" s="30">
        <v>5491</v>
      </c>
      <c r="K319" s="11" t="str">
        <f t="shared" si="28"/>
        <v>Michigan-43982</v>
      </c>
      <c r="L319" s="30">
        <f>_xlfn.IFNA(VLOOKUP(K319,'labor statisitcs'!N:Q,4,FALSE),L318)</f>
        <v>7994582</v>
      </c>
      <c r="M319" s="30">
        <f>VLOOKUP(D319,'State Area'!A:B,2,FALSE)</f>
        <v>96714</v>
      </c>
      <c r="N319" s="39">
        <f t="shared" si="32"/>
        <v>82.662096490683865</v>
      </c>
      <c r="O319" s="11">
        <f>_xlfn.IFNA(VLOOKUP(K319,State_Vac_Alo_Admin!B:E,3,FALSE),0)</f>
        <v>0</v>
      </c>
      <c r="P319" s="35">
        <f>_xlfn.IFNA(VLOOKUP(K319,State_Vac_Alo_Admin!B:F,5,FALSE),0)</f>
        <v>0</v>
      </c>
      <c r="Q319" s="30">
        <f>VLOOKUP(D319,'2020_VoteCount'!A:K,11,FALSE)</f>
        <v>2649852</v>
      </c>
      <c r="R319" s="30">
        <f>VLOOKUP(D319,'2020_VoteCount'!A:L,12,FALSE)</f>
        <v>2804040</v>
      </c>
      <c r="S319" s="11">
        <f>_xlfn.IFNA(VLOOKUP(K319,'labor statisitcs'!N:P,2,FALSE),S318)</f>
        <v>46.5</v>
      </c>
      <c r="T319" s="11">
        <f>_xlfn.IFNA(VLOOKUP(K319,'labor statisitcs'!N:P,3,FALSE),T318)</f>
        <v>20.8</v>
      </c>
      <c r="U319" s="30">
        <f>_xlfn.IFNA(VLOOKUP(K319,'labor statisitcs'!N:S,5,FALSE),U318)</f>
        <v>3718354</v>
      </c>
      <c r="V319" s="30">
        <f>_xlfn.IFNA(VLOOKUP(K319,'labor statisitcs'!N:S,6,FALSE),V318)</f>
        <v>976829</v>
      </c>
      <c r="W319" s="30">
        <f>_xlfn.IFNA(VLOOKUP(K319,'Housing Summary'!F:J,5,FALSE),W318)</f>
        <v>28461</v>
      </c>
      <c r="X319" s="30">
        <f>_xlfn.IFNA(VLOOKUP(K319,'Housing Summary'!F:G,2,FALSE),X318)</f>
        <v>239900</v>
      </c>
      <c r="Y319">
        <f t="shared" si="29"/>
        <v>21.30192672987781</v>
      </c>
      <c r="Z319">
        <f t="shared" si="30"/>
        <v>68.684016250005328</v>
      </c>
    </row>
    <row r="320" spans="1:26" hidden="1">
      <c r="A320" s="9">
        <v>44012</v>
      </c>
      <c r="B320" s="9">
        <f t="shared" si="31"/>
        <v>44012</v>
      </c>
      <c r="C320" s="10">
        <v>43983</v>
      </c>
      <c r="D320" s="11" t="s">
        <v>42</v>
      </c>
      <c r="E320" s="11">
        <v>26</v>
      </c>
      <c r="F320" s="11">
        <f t="shared" si="33"/>
        <v>3</v>
      </c>
      <c r="G320" s="30">
        <v>13495</v>
      </c>
      <c r="H320" s="30">
        <v>70850</v>
      </c>
      <c r="I320" s="30">
        <v>706</v>
      </c>
      <c r="J320" s="30">
        <v>6197</v>
      </c>
      <c r="K320" s="11" t="str">
        <f t="shared" si="28"/>
        <v>Michigan-44012</v>
      </c>
      <c r="L320" s="30">
        <f>_xlfn.IFNA(VLOOKUP(K320,'labor statisitcs'!N:Q,4,FALSE),L319)</f>
        <v>7993462</v>
      </c>
      <c r="M320" s="30">
        <f>VLOOKUP(D320,'State Area'!A:B,2,FALSE)</f>
        <v>96714</v>
      </c>
      <c r="N320" s="39">
        <f t="shared" si="32"/>
        <v>82.650515954256875</v>
      </c>
      <c r="O320" s="11">
        <f>_xlfn.IFNA(VLOOKUP(K320,State_Vac_Alo_Admin!B:E,3,FALSE),0)</f>
        <v>0</v>
      </c>
      <c r="P320" s="35">
        <f>_xlfn.IFNA(VLOOKUP(K320,State_Vac_Alo_Admin!B:F,5,FALSE),0)</f>
        <v>0</v>
      </c>
      <c r="Q320" s="30">
        <f>VLOOKUP(D320,'2020_VoteCount'!A:K,11,FALSE)</f>
        <v>2649852</v>
      </c>
      <c r="R320" s="30">
        <f>VLOOKUP(D320,'2020_VoteCount'!A:L,12,FALSE)</f>
        <v>2804040</v>
      </c>
      <c r="S320" s="11">
        <f>_xlfn.IFNA(VLOOKUP(K320,'labor statisitcs'!N:P,2,FALSE),S319)</f>
        <v>52.8</v>
      </c>
      <c r="T320" s="11">
        <f>_xlfn.IFNA(VLOOKUP(K320,'labor statisitcs'!N:P,3,FALSE),T319)</f>
        <v>14.1</v>
      </c>
      <c r="U320" s="30">
        <f>_xlfn.IFNA(VLOOKUP(K320,'labor statisitcs'!N:S,5,FALSE),U319)</f>
        <v>4221930</v>
      </c>
      <c r="V320" s="30">
        <f>_xlfn.IFNA(VLOOKUP(K320,'labor statisitcs'!N:S,6,FALSE),V319)</f>
        <v>695082</v>
      </c>
      <c r="W320" s="30">
        <f>_xlfn.IFNA(VLOOKUP(K320,'Housing Summary'!F:J,5,FALSE),W319)</f>
        <v>27196</v>
      </c>
      <c r="X320" s="30">
        <f>_xlfn.IFNA(VLOOKUP(K320,'Housing Summary'!F:G,2,FALSE),X319)</f>
        <v>249950</v>
      </c>
      <c r="Y320">
        <f t="shared" si="29"/>
        <v>8.8322181302669609</v>
      </c>
      <c r="Z320">
        <f t="shared" si="30"/>
        <v>77.525858007456605</v>
      </c>
    </row>
    <row r="321" spans="1:26" hidden="1">
      <c r="A321" s="9">
        <v>44043</v>
      </c>
      <c r="B321" s="9">
        <f t="shared" si="31"/>
        <v>44043</v>
      </c>
      <c r="C321" s="10">
        <v>44013</v>
      </c>
      <c r="D321" s="11" t="s">
        <v>42</v>
      </c>
      <c r="E321" s="11">
        <v>26</v>
      </c>
      <c r="F321" s="11">
        <f t="shared" si="33"/>
        <v>4</v>
      </c>
      <c r="G321" s="30">
        <v>19902</v>
      </c>
      <c r="H321" s="30">
        <v>90752</v>
      </c>
      <c r="I321" s="30">
        <v>256</v>
      </c>
      <c r="J321" s="30">
        <v>6453</v>
      </c>
      <c r="K321" s="11" t="str">
        <f t="shared" si="28"/>
        <v>Michigan-44043</v>
      </c>
      <c r="L321" s="30">
        <f>_xlfn.IFNA(VLOOKUP(K321,'labor statisitcs'!N:Q,4,FALSE),L320)</f>
        <v>7992512</v>
      </c>
      <c r="M321" s="30">
        <f>VLOOKUP(D321,'State Area'!A:B,2,FALSE)</f>
        <v>96714</v>
      </c>
      <c r="N321" s="39">
        <f t="shared" si="32"/>
        <v>82.640693177823266</v>
      </c>
      <c r="O321" s="11">
        <f>_xlfn.IFNA(VLOOKUP(K321,State_Vac_Alo_Admin!B:E,3,FALSE),0)</f>
        <v>0</v>
      </c>
      <c r="P321" s="35">
        <f>_xlfn.IFNA(VLOOKUP(K321,State_Vac_Alo_Admin!B:F,5,FALSE),0)</f>
        <v>0</v>
      </c>
      <c r="Q321" s="30">
        <f>VLOOKUP(D321,'2020_VoteCount'!A:K,11,FALSE)</f>
        <v>2649852</v>
      </c>
      <c r="R321" s="30">
        <f>VLOOKUP(D321,'2020_VoteCount'!A:L,12,FALSE)</f>
        <v>2804040</v>
      </c>
      <c r="S321" s="11">
        <f>_xlfn.IFNA(VLOOKUP(K321,'labor statisitcs'!N:P,2,FALSE),S320)</f>
        <v>55</v>
      </c>
      <c r="T321" s="11">
        <f>_xlfn.IFNA(VLOOKUP(K321,'labor statisitcs'!N:P,3,FALSE),T320)</f>
        <v>9</v>
      </c>
      <c r="U321" s="30">
        <f>_xlfn.IFNA(VLOOKUP(K321,'labor statisitcs'!N:S,5,FALSE),U320)</f>
        <v>4399525</v>
      </c>
      <c r="V321" s="30">
        <f>_xlfn.IFNA(VLOOKUP(K321,'labor statisitcs'!N:S,6,FALSE),V320)</f>
        <v>435896</v>
      </c>
      <c r="W321" s="30">
        <f>_xlfn.IFNA(VLOOKUP(K321,'Housing Summary'!F:J,5,FALSE),W320)</f>
        <v>25881</v>
      </c>
      <c r="X321" s="30">
        <f>_xlfn.IFNA(VLOOKUP(K321,'Housing Summary'!F:G,2,FALSE),X320)</f>
        <v>255000</v>
      </c>
      <c r="Y321">
        <f t="shared" si="29"/>
        <v>3.2029980061337411</v>
      </c>
      <c r="Z321">
        <f t="shared" si="30"/>
        <v>80.738070834300899</v>
      </c>
    </row>
    <row r="322" spans="1:26" hidden="1">
      <c r="A322" s="9">
        <v>44074</v>
      </c>
      <c r="B322" s="9">
        <f t="shared" si="31"/>
        <v>44074</v>
      </c>
      <c r="C322" s="10">
        <v>44044</v>
      </c>
      <c r="D322" s="11" t="s">
        <v>42</v>
      </c>
      <c r="E322" s="11">
        <v>26</v>
      </c>
      <c r="F322" s="11">
        <f t="shared" si="33"/>
        <v>5</v>
      </c>
      <c r="G322" s="30">
        <v>22411</v>
      </c>
      <c r="H322" s="30">
        <v>113163</v>
      </c>
      <c r="I322" s="30">
        <v>303</v>
      </c>
      <c r="J322" s="30">
        <v>6756</v>
      </c>
      <c r="K322" s="11" t="str">
        <f t="shared" ref="K322:K385" si="34">_xlfn.CONCAT(D322,"-",B322)</f>
        <v>Michigan-44074</v>
      </c>
      <c r="L322" s="30">
        <f>_xlfn.IFNA(VLOOKUP(K322,'labor statisitcs'!N:Q,4,FALSE),L321)</f>
        <v>7993400</v>
      </c>
      <c r="M322" s="30">
        <f>VLOOKUP(D322,'State Area'!A:B,2,FALSE)</f>
        <v>96714</v>
      </c>
      <c r="N322" s="39">
        <f t="shared" si="32"/>
        <v>82.649874888847535</v>
      </c>
      <c r="O322" s="11">
        <f>_xlfn.IFNA(VLOOKUP(K322,State_Vac_Alo_Admin!B:E,3,FALSE),0)</f>
        <v>0</v>
      </c>
      <c r="P322" s="35">
        <f>_xlfn.IFNA(VLOOKUP(K322,State_Vac_Alo_Admin!B:F,5,FALSE),0)</f>
        <v>0</v>
      </c>
      <c r="Q322" s="30">
        <f>VLOOKUP(D322,'2020_VoteCount'!A:K,11,FALSE)</f>
        <v>2649852</v>
      </c>
      <c r="R322" s="30">
        <f>VLOOKUP(D322,'2020_VoteCount'!A:L,12,FALSE)</f>
        <v>2804040</v>
      </c>
      <c r="S322" s="11">
        <f>_xlfn.IFNA(VLOOKUP(K322,'labor statisitcs'!N:P,2,FALSE),S321)</f>
        <v>55.4</v>
      </c>
      <c r="T322" s="11">
        <f>_xlfn.IFNA(VLOOKUP(K322,'labor statisitcs'!N:P,3,FALSE),T321)</f>
        <v>8.5</v>
      </c>
      <c r="U322" s="30">
        <f>_xlfn.IFNA(VLOOKUP(K322,'labor statisitcs'!N:S,5,FALSE),U321)</f>
        <v>4428898</v>
      </c>
      <c r="V322" s="30">
        <f>_xlfn.IFNA(VLOOKUP(K322,'labor statisitcs'!N:S,6,FALSE),V321)</f>
        <v>412633</v>
      </c>
      <c r="W322" s="30">
        <f>_xlfn.IFNA(VLOOKUP(K322,'Housing Summary'!F:J,5,FALSE),W321)</f>
        <v>24402</v>
      </c>
      <c r="X322" s="30">
        <f>_xlfn.IFNA(VLOOKUP(K322,'Housing Summary'!F:G,2,FALSE),X321)</f>
        <v>254900</v>
      </c>
      <c r="Y322">
        <f t="shared" ref="Y322:Y385" si="35">(I322/L322)*100000</f>
        <v>3.790627267495684</v>
      </c>
      <c r="Z322">
        <f t="shared" ref="Z322:Z385" si="36">(J322/L322)*100000</f>
        <v>84.519728776240399</v>
      </c>
    </row>
    <row r="323" spans="1:26" hidden="1">
      <c r="A323" s="9">
        <v>44104</v>
      </c>
      <c r="B323" s="9">
        <f t="shared" si="31"/>
        <v>44104</v>
      </c>
      <c r="C323" s="10">
        <v>44075</v>
      </c>
      <c r="D323" s="11" t="s">
        <v>42</v>
      </c>
      <c r="E323" s="11">
        <v>26</v>
      </c>
      <c r="F323" s="11">
        <f t="shared" si="33"/>
        <v>6</v>
      </c>
      <c r="G323" s="30">
        <v>24911</v>
      </c>
      <c r="H323" s="30">
        <v>138074</v>
      </c>
      <c r="I323" s="30">
        <v>328</v>
      </c>
      <c r="J323" s="30">
        <v>7084</v>
      </c>
      <c r="K323" s="11" t="str">
        <f t="shared" si="34"/>
        <v>Michigan-44104</v>
      </c>
      <c r="L323" s="30">
        <f>_xlfn.IFNA(VLOOKUP(K323,'labor statisitcs'!N:Q,4,FALSE),L322)</f>
        <v>7994613</v>
      </c>
      <c r="M323" s="30">
        <f>VLOOKUP(D323,'State Area'!A:B,2,FALSE)</f>
        <v>96714</v>
      </c>
      <c r="N323" s="39">
        <f t="shared" si="32"/>
        <v>82.662417023388542</v>
      </c>
      <c r="O323" s="11">
        <f>_xlfn.IFNA(VLOOKUP(K323,State_Vac_Alo_Admin!B:E,3,FALSE),0)</f>
        <v>0</v>
      </c>
      <c r="P323" s="35">
        <f>_xlfn.IFNA(VLOOKUP(K323,State_Vac_Alo_Admin!B:F,5,FALSE),0)</f>
        <v>0</v>
      </c>
      <c r="Q323" s="30">
        <f>VLOOKUP(D323,'2020_VoteCount'!A:K,11,FALSE)</f>
        <v>2649852</v>
      </c>
      <c r="R323" s="30">
        <f>VLOOKUP(D323,'2020_VoteCount'!A:L,12,FALSE)</f>
        <v>2804040</v>
      </c>
      <c r="S323" s="11">
        <f>_xlfn.IFNA(VLOOKUP(K323,'labor statisitcs'!N:P,2,FALSE),S322)</f>
        <v>55.7</v>
      </c>
      <c r="T323" s="11">
        <f>_xlfn.IFNA(VLOOKUP(K323,'labor statisitcs'!N:P,3,FALSE),T322)</f>
        <v>8.1999999999999993</v>
      </c>
      <c r="U323" s="30">
        <f>_xlfn.IFNA(VLOOKUP(K323,'labor statisitcs'!N:S,5,FALSE),U322)</f>
        <v>4450747</v>
      </c>
      <c r="V323" s="30">
        <f>_xlfn.IFNA(VLOOKUP(K323,'labor statisitcs'!N:S,6,FALSE),V322)</f>
        <v>398010</v>
      </c>
      <c r="W323" s="30">
        <f>_xlfn.IFNA(VLOOKUP(K323,'Housing Summary'!F:J,5,FALSE),W322)</f>
        <v>22908</v>
      </c>
      <c r="X323" s="30">
        <f>_xlfn.IFNA(VLOOKUP(K323,'Housing Summary'!F:G,2,FALSE),X322)</f>
        <v>249900</v>
      </c>
      <c r="Y323">
        <f t="shared" si="35"/>
        <v>4.1027626978316523</v>
      </c>
      <c r="Z323">
        <f t="shared" si="36"/>
        <v>88.609667534876294</v>
      </c>
    </row>
    <row r="324" spans="1:26" hidden="1">
      <c r="A324" s="9">
        <v>44135</v>
      </c>
      <c r="B324" s="9">
        <f t="shared" si="31"/>
        <v>44135</v>
      </c>
      <c r="C324" s="10">
        <v>44105</v>
      </c>
      <c r="D324" s="11" t="s">
        <v>42</v>
      </c>
      <c r="E324" s="11">
        <v>26</v>
      </c>
      <c r="F324" s="11">
        <f t="shared" si="33"/>
        <v>7</v>
      </c>
      <c r="G324" s="30">
        <v>59090</v>
      </c>
      <c r="H324" s="30">
        <v>197164</v>
      </c>
      <c r="I324" s="30">
        <v>615</v>
      </c>
      <c r="J324" s="30">
        <v>7699</v>
      </c>
      <c r="K324" s="11" t="str">
        <f t="shared" si="34"/>
        <v>Michigan-44135</v>
      </c>
      <c r="L324" s="30">
        <f>_xlfn.IFNA(VLOOKUP(K324,'labor statisitcs'!N:Q,4,FALSE),L323)</f>
        <v>7995545</v>
      </c>
      <c r="M324" s="30">
        <f>VLOOKUP(D324,'State Area'!A:B,2,FALSE)</f>
        <v>96714</v>
      </c>
      <c r="N324" s="39">
        <f t="shared" si="32"/>
        <v>82.672053684058156</v>
      </c>
      <c r="O324" s="11">
        <f>_xlfn.IFNA(VLOOKUP(K324,State_Vac_Alo_Admin!B:E,3,FALSE),0)</f>
        <v>0</v>
      </c>
      <c r="P324" s="35">
        <f>_xlfn.IFNA(VLOOKUP(K324,State_Vac_Alo_Admin!B:F,5,FALSE),0)</f>
        <v>0</v>
      </c>
      <c r="Q324" s="30">
        <f>VLOOKUP(D324,'2020_VoteCount'!A:K,11,FALSE)</f>
        <v>2649852</v>
      </c>
      <c r="R324" s="30">
        <f>VLOOKUP(D324,'2020_VoteCount'!A:L,12,FALSE)</f>
        <v>2804040</v>
      </c>
      <c r="S324" s="11">
        <f>_xlfn.IFNA(VLOOKUP(K324,'labor statisitcs'!N:P,2,FALSE),S323)</f>
        <v>55.8</v>
      </c>
      <c r="T324" s="11">
        <f>_xlfn.IFNA(VLOOKUP(K324,'labor statisitcs'!N:P,3,FALSE),T323)</f>
        <v>8.1</v>
      </c>
      <c r="U324" s="30">
        <f>_xlfn.IFNA(VLOOKUP(K324,'labor statisitcs'!N:S,5,FALSE),U323)</f>
        <v>4461770</v>
      </c>
      <c r="V324" s="30">
        <f>_xlfn.IFNA(VLOOKUP(K324,'labor statisitcs'!N:S,6,FALSE),V323)</f>
        <v>392843</v>
      </c>
      <c r="W324" s="30">
        <f>_xlfn.IFNA(VLOOKUP(K324,'Housing Summary'!F:J,5,FALSE),W323)</f>
        <v>21463</v>
      </c>
      <c r="X324" s="30">
        <f>_xlfn.IFNA(VLOOKUP(K324,'Housing Summary'!F:G,2,FALSE),X323)</f>
        <v>249000</v>
      </c>
      <c r="Y324">
        <f t="shared" si="35"/>
        <v>7.6917833618596365</v>
      </c>
      <c r="Z324">
        <f t="shared" si="36"/>
        <v>96.291122118629815</v>
      </c>
    </row>
    <row r="325" spans="1:26" hidden="1">
      <c r="A325" s="9">
        <v>44165</v>
      </c>
      <c r="B325" s="9">
        <f t="shared" si="31"/>
        <v>44165</v>
      </c>
      <c r="C325" s="10">
        <v>44136</v>
      </c>
      <c r="D325" s="11" t="s">
        <v>42</v>
      </c>
      <c r="E325" s="11">
        <v>26</v>
      </c>
      <c r="F325" s="11">
        <f t="shared" si="33"/>
        <v>8</v>
      </c>
      <c r="G325" s="30">
        <v>191200</v>
      </c>
      <c r="H325" s="30">
        <v>388364</v>
      </c>
      <c r="I325" s="30">
        <v>1866</v>
      </c>
      <c r="J325" s="30">
        <v>9565</v>
      </c>
      <c r="K325" s="11" t="str">
        <f t="shared" si="34"/>
        <v>Michigan-44165</v>
      </c>
      <c r="L325" s="30">
        <f>_xlfn.IFNA(VLOOKUP(K325,'labor statisitcs'!N:Q,4,FALSE),L324)</f>
        <v>7995779</v>
      </c>
      <c r="M325" s="30">
        <f>VLOOKUP(D325,'State Area'!A:B,2,FALSE)</f>
        <v>96714</v>
      </c>
      <c r="N325" s="39">
        <f t="shared" si="32"/>
        <v>82.67447318899022</v>
      </c>
      <c r="O325" s="11">
        <f>_xlfn.IFNA(VLOOKUP(K325,State_Vac_Alo_Admin!B:E,3,FALSE),0)</f>
        <v>0</v>
      </c>
      <c r="P325" s="35">
        <f>_xlfn.IFNA(VLOOKUP(K325,State_Vac_Alo_Admin!B:F,5,FALSE),0)</f>
        <v>0</v>
      </c>
      <c r="Q325" s="30">
        <f>VLOOKUP(D325,'2020_VoteCount'!A:K,11,FALSE)</f>
        <v>2649852</v>
      </c>
      <c r="R325" s="30">
        <f>VLOOKUP(D325,'2020_VoteCount'!A:L,12,FALSE)</f>
        <v>2804040</v>
      </c>
      <c r="S325" s="11">
        <f>_xlfn.IFNA(VLOOKUP(K325,'labor statisitcs'!N:P,2,FALSE),S324)</f>
        <v>55.8</v>
      </c>
      <c r="T325" s="11">
        <f>_xlfn.IFNA(VLOOKUP(K325,'labor statisitcs'!N:P,3,FALSE),T324)</f>
        <v>8.1999999999999993</v>
      </c>
      <c r="U325" s="30">
        <f>_xlfn.IFNA(VLOOKUP(K325,'labor statisitcs'!N:S,5,FALSE),U324)</f>
        <v>4458979</v>
      </c>
      <c r="V325" s="30">
        <f>_xlfn.IFNA(VLOOKUP(K325,'labor statisitcs'!N:S,6,FALSE),V324)</f>
        <v>396682</v>
      </c>
      <c r="W325" s="30">
        <f>_xlfn.IFNA(VLOOKUP(K325,'Housing Summary'!F:J,5,FALSE),W324)</f>
        <v>19552</v>
      </c>
      <c r="X325" s="30">
        <f>_xlfn.IFNA(VLOOKUP(K325,'Housing Summary'!F:G,2,FALSE),X324)</f>
        <v>239900</v>
      </c>
      <c r="Y325">
        <f t="shared" si="35"/>
        <v>23.337313349956272</v>
      </c>
      <c r="Z325">
        <f t="shared" si="36"/>
        <v>119.62561746641572</v>
      </c>
    </row>
    <row r="326" spans="1:26" hidden="1">
      <c r="A326" s="9">
        <v>44196</v>
      </c>
      <c r="B326" s="9">
        <f t="shared" si="31"/>
        <v>44196</v>
      </c>
      <c r="C326" s="10">
        <v>44166</v>
      </c>
      <c r="D326" s="11" t="s">
        <v>42</v>
      </c>
      <c r="E326" s="11">
        <v>26</v>
      </c>
      <c r="F326" s="11">
        <f t="shared" si="33"/>
        <v>9</v>
      </c>
      <c r="G326" s="30">
        <v>138835</v>
      </c>
      <c r="H326" s="30">
        <v>527199</v>
      </c>
      <c r="I326" s="30">
        <v>3445</v>
      </c>
      <c r="J326" s="30">
        <v>13010</v>
      </c>
      <c r="K326" s="11" t="str">
        <f t="shared" si="34"/>
        <v>Michigan-44196</v>
      </c>
      <c r="L326" s="30">
        <f>_xlfn.IFNA(VLOOKUP(K326,'labor statisitcs'!N:Q,4,FALSE),L325)</f>
        <v>7995651</v>
      </c>
      <c r="M326" s="30">
        <f>VLOOKUP(D326,'State Area'!A:B,2,FALSE)</f>
        <v>96714</v>
      </c>
      <c r="N326" s="39">
        <f t="shared" si="32"/>
        <v>82.673149699112855</v>
      </c>
      <c r="O326" s="11">
        <f>_xlfn.IFNA(VLOOKUP(K326,State_Vac_Alo_Admin!B:E,3,FALSE),0)</f>
        <v>911800</v>
      </c>
      <c r="P326" s="35">
        <f>_xlfn.IFNA(VLOOKUP(K326,State_Vac_Alo_Admin!B:F,5,FALSE),0)</f>
        <v>0</v>
      </c>
      <c r="Q326" s="30">
        <f>VLOOKUP(D326,'2020_VoteCount'!A:K,11,FALSE)</f>
        <v>2649852</v>
      </c>
      <c r="R326" s="30">
        <f>VLOOKUP(D326,'2020_VoteCount'!A:L,12,FALSE)</f>
        <v>2804040</v>
      </c>
      <c r="S326" s="11">
        <f>_xlfn.IFNA(VLOOKUP(K326,'labor statisitcs'!N:P,2,FALSE),S325)</f>
        <v>55.7</v>
      </c>
      <c r="T326" s="11">
        <f>_xlfn.IFNA(VLOOKUP(K326,'labor statisitcs'!N:P,3,FALSE),T325)</f>
        <v>8.1999999999999993</v>
      </c>
      <c r="U326" s="30">
        <f>_xlfn.IFNA(VLOOKUP(K326,'labor statisitcs'!N:S,5,FALSE),U325)</f>
        <v>4454983</v>
      </c>
      <c r="V326" s="30">
        <f>_xlfn.IFNA(VLOOKUP(K326,'labor statisitcs'!N:S,6,FALSE),V325)</f>
        <v>400370</v>
      </c>
      <c r="W326" s="30">
        <f>_xlfn.IFNA(VLOOKUP(K326,'Housing Summary'!F:J,5,FALSE),W325)</f>
        <v>17214</v>
      </c>
      <c r="X326" s="30">
        <f>_xlfn.IFNA(VLOOKUP(K326,'Housing Summary'!F:G,2,FALSE),X325)</f>
        <v>233950</v>
      </c>
      <c r="Y326">
        <f t="shared" si="35"/>
        <v>43.085922584665084</v>
      </c>
      <c r="Z326">
        <f t="shared" si="36"/>
        <v>162.71345510202983</v>
      </c>
    </row>
    <row r="327" spans="1:26" hidden="1">
      <c r="A327" s="9">
        <v>44227</v>
      </c>
      <c r="B327" s="9">
        <f t="shared" si="31"/>
        <v>44227</v>
      </c>
      <c r="C327" s="10">
        <v>44197</v>
      </c>
      <c r="D327" s="11" t="s">
        <v>42</v>
      </c>
      <c r="E327" s="11">
        <v>26</v>
      </c>
      <c r="F327" s="11">
        <f t="shared" si="33"/>
        <v>10</v>
      </c>
      <c r="G327" s="30">
        <v>81401</v>
      </c>
      <c r="H327" s="30">
        <v>608600</v>
      </c>
      <c r="I327" s="30">
        <v>2506</v>
      </c>
      <c r="J327" s="30">
        <v>15516</v>
      </c>
      <c r="K327" s="11" t="str">
        <f t="shared" si="34"/>
        <v>Michigan-44227</v>
      </c>
      <c r="L327" s="30">
        <f>_xlfn.IFNA(VLOOKUP(K327,'labor statisitcs'!N:Q,4,FALSE),L326)</f>
        <v>7995094</v>
      </c>
      <c r="M327" s="30">
        <f>VLOOKUP(D327,'State Area'!A:B,2,FALSE)</f>
        <v>96714</v>
      </c>
      <c r="N327" s="39">
        <f t="shared" si="32"/>
        <v>82.667390450193352</v>
      </c>
      <c r="O327" s="11">
        <f>_xlfn.IFNA(VLOOKUP(K327,State_Vac_Alo_Admin!B:E,3,FALSE),0)</f>
        <v>983000</v>
      </c>
      <c r="P327" s="35">
        <f>_xlfn.IFNA(VLOOKUP(K327,State_Vac_Alo_Admin!B:F,5,FALSE),0)</f>
        <v>830475.5</v>
      </c>
      <c r="Q327" s="30">
        <f>VLOOKUP(D327,'2020_VoteCount'!A:K,11,FALSE)</f>
        <v>2649852</v>
      </c>
      <c r="R327" s="30">
        <f>VLOOKUP(D327,'2020_VoteCount'!A:L,12,FALSE)</f>
        <v>2804040</v>
      </c>
      <c r="S327" s="11">
        <f>_xlfn.IFNA(VLOOKUP(K327,'labor statisitcs'!N:P,2,FALSE),S326)</f>
        <v>55.9</v>
      </c>
      <c r="T327" s="11">
        <f>_xlfn.IFNA(VLOOKUP(K327,'labor statisitcs'!N:P,3,FALSE),T326)</f>
        <v>5.7</v>
      </c>
      <c r="U327" s="30">
        <f>_xlfn.IFNA(VLOOKUP(K327,'labor statisitcs'!N:S,5,FALSE),U326)</f>
        <v>4465785</v>
      </c>
      <c r="V327" s="30">
        <f>_xlfn.IFNA(VLOOKUP(K327,'labor statisitcs'!N:S,6,FALSE),V326)</f>
        <v>270762</v>
      </c>
      <c r="W327" s="30">
        <f>_xlfn.IFNA(VLOOKUP(K327,'Housing Summary'!F:J,5,FALSE),W326)</f>
        <v>14385</v>
      </c>
      <c r="X327" s="30">
        <f>_xlfn.IFNA(VLOOKUP(K327,'Housing Summary'!F:G,2,FALSE),X326)</f>
        <v>239900</v>
      </c>
      <c r="Y327">
        <f t="shared" si="35"/>
        <v>31.344221844045862</v>
      </c>
      <c r="Z327">
        <f t="shared" si="36"/>
        <v>194.06901282211317</v>
      </c>
    </row>
    <row r="328" spans="1:26" hidden="1">
      <c r="A328" s="9">
        <v>44255</v>
      </c>
      <c r="B328" s="9">
        <f t="shared" si="31"/>
        <v>44255</v>
      </c>
      <c r="C328" s="10">
        <v>44228</v>
      </c>
      <c r="D328" s="11" t="s">
        <v>42</v>
      </c>
      <c r="E328" s="11">
        <v>26</v>
      </c>
      <c r="F328" s="11">
        <f t="shared" si="33"/>
        <v>11</v>
      </c>
      <c r="G328" s="30">
        <v>36811</v>
      </c>
      <c r="H328" s="30">
        <v>645411</v>
      </c>
      <c r="I328" s="30">
        <v>982</v>
      </c>
      <c r="J328" s="30">
        <v>16498</v>
      </c>
      <c r="K328" s="11" t="str">
        <f t="shared" si="34"/>
        <v>Michigan-44255</v>
      </c>
      <c r="L328" s="30">
        <f>_xlfn.IFNA(VLOOKUP(K328,'labor statisitcs'!N:Q,4,FALSE),L327)</f>
        <v>7993560</v>
      </c>
      <c r="M328" s="30">
        <f>VLOOKUP(D328,'State Area'!A:B,2,FALSE)</f>
        <v>96714</v>
      </c>
      <c r="N328" s="39">
        <f t="shared" si="32"/>
        <v>82.651529251194248</v>
      </c>
      <c r="O328" s="11">
        <f>_xlfn.IFNA(VLOOKUP(K328,State_Vac_Alo_Admin!B:E,3,FALSE),0)</f>
        <v>1314100</v>
      </c>
      <c r="P328" s="35">
        <f>_xlfn.IFNA(VLOOKUP(K328,State_Vac_Alo_Admin!B:F,5,FALSE),0)</f>
        <v>1140177.25</v>
      </c>
      <c r="Q328" s="30">
        <f>VLOOKUP(D328,'2020_VoteCount'!A:K,11,FALSE)</f>
        <v>2649852</v>
      </c>
      <c r="R328" s="30">
        <f>VLOOKUP(D328,'2020_VoteCount'!A:L,12,FALSE)</f>
        <v>2804040</v>
      </c>
      <c r="S328" s="11">
        <f>_xlfn.IFNA(VLOOKUP(K328,'labor statisitcs'!N:P,2,FALSE),S327)</f>
        <v>55.7</v>
      </c>
      <c r="T328" s="11">
        <f>_xlfn.IFNA(VLOOKUP(K328,'labor statisitcs'!N:P,3,FALSE),T327)</f>
        <v>5.2</v>
      </c>
      <c r="U328" s="30">
        <f>_xlfn.IFNA(VLOOKUP(K328,'labor statisitcs'!N:S,5,FALSE),U327)</f>
        <v>4451838</v>
      </c>
      <c r="V328" s="30">
        <f>_xlfn.IFNA(VLOOKUP(K328,'labor statisitcs'!N:S,6,FALSE),V327)</f>
        <v>243259</v>
      </c>
      <c r="W328" s="30">
        <f>_xlfn.IFNA(VLOOKUP(K328,'Housing Summary'!F:J,5,FALSE),W327)</f>
        <v>11916</v>
      </c>
      <c r="X328" s="30">
        <f>_xlfn.IFNA(VLOOKUP(K328,'Housing Summary'!F:G,2,FALSE),X327)</f>
        <v>249950</v>
      </c>
      <c r="Y328">
        <f t="shared" si="35"/>
        <v>12.284889335915413</v>
      </c>
      <c r="Z328">
        <f t="shared" si="36"/>
        <v>206.39114487162163</v>
      </c>
    </row>
    <row r="329" spans="1:26" hidden="1">
      <c r="A329" s="9">
        <v>44286</v>
      </c>
      <c r="B329" s="9">
        <f t="shared" si="31"/>
        <v>44286</v>
      </c>
      <c r="C329" s="10">
        <v>44256</v>
      </c>
      <c r="D329" s="11" t="s">
        <v>42</v>
      </c>
      <c r="E329" s="11">
        <v>26</v>
      </c>
      <c r="F329" s="11">
        <f t="shared" si="33"/>
        <v>12</v>
      </c>
      <c r="G329" s="30">
        <v>100533</v>
      </c>
      <c r="H329" s="30">
        <v>745944</v>
      </c>
      <c r="I329" s="30">
        <v>614</v>
      </c>
      <c r="J329" s="30">
        <v>17112</v>
      </c>
      <c r="K329" s="11" t="str">
        <f t="shared" si="34"/>
        <v>Michigan-44286</v>
      </c>
      <c r="L329" s="30">
        <f>_xlfn.IFNA(VLOOKUP(K329,'labor statisitcs'!N:Q,4,FALSE),L328)</f>
        <v>7992752</v>
      </c>
      <c r="M329" s="30">
        <f>VLOOKUP(D329,'State Area'!A:B,2,FALSE)</f>
        <v>96714</v>
      </c>
      <c r="N329" s="39">
        <f t="shared" si="32"/>
        <v>82.643174721343343</v>
      </c>
      <c r="O329" s="11">
        <f>_xlfn.IFNA(VLOOKUP(K329,State_Vac_Alo_Admin!B:E,3,FALSE),0)</f>
        <v>2491100</v>
      </c>
      <c r="P329" s="35">
        <f>_xlfn.IFNA(VLOOKUP(K329,State_Vac_Alo_Admin!B:F,5,FALSE),0)</f>
        <v>1786171.3</v>
      </c>
      <c r="Q329" s="30">
        <f>VLOOKUP(D329,'2020_VoteCount'!A:K,11,FALSE)</f>
        <v>2649852</v>
      </c>
      <c r="R329" s="30">
        <f>VLOOKUP(D329,'2020_VoteCount'!A:L,12,FALSE)</f>
        <v>2804040</v>
      </c>
      <c r="S329" s="11">
        <f>_xlfn.IFNA(VLOOKUP(K329,'labor statisitcs'!N:P,2,FALSE),S328)</f>
        <v>55.9</v>
      </c>
      <c r="T329" s="11">
        <f>_xlfn.IFNA(VLOOKUP(K329,'labor statisitcs'!N:P,3,FALSE),T328)</f>
        <v>5.0999999999999996</v>
      </c>
      <c r="U329" s="30">
        <f>_xlfn.IFNA(VLOOKUP(K329,'labor statisitcs'!N:S,5,FALSE),U328)</f>
        <v>4464345</v>
      </c>
      <c r="V329" s="30">
        <f>_xlfn.IFNA(VLOOKUP(K329,'labor statisitcs'!N:S,6,FALSE),V328)</f>
        <v>239101</v>
      </c>
      <c r="W329" s="30">
        <f>_xlfn.IFNA(VLOOKUP(K329,'Housing Summary'!F:J,5,FALSE),W328)</f>
        <v>11269</v>
      </c>
      <c r="X329" s="30">
        <f>_xlfn.IFNA(VLOOKUP(K329,'Housing Summary'!F:G,2,FALSE),X328)</f>
        <v>267000</v>
      </c>
      <c r="Y329">
        <f t="shared" si="35"/>
        <v>7.6819598556291995</v>
      </c>
      <c r="Z329">
        <f t="shared" si="36"/>
        <v>214.09396913603723</v>
      </c>
    </row>
    <row r="330" spans="1:26">
      <c r="A330" s="9">
        <v>44313</v>
      </c>
      <c r="B330" s="9">
        <f t="shared" si="31"/>
        <v>44316</v>
      </c>
      <c r="C330" s="10">
        <v>44287</v>
      </c>
      <c r="D330" s="11" t="s">
        <v>42</v>
      </c>
      <c r="E330" s="11">
        <v>26</v>
      </c>
      <c r="F330" s="11">
        <f t="shared" si="33"/>
        <v>13</v>
      </c>
      <c r="G330" s="30">
        <v>176929</v>
      </c>
      <c r="H330" s="30">
        <v>922873</v>
      </c>
      <c r="I330" s="30">
        <v>1440</v>
      </c>
      <c r="J330" s="30">
        <v>18552</v>
      </c>
      <c r="K330" s="11" t="str">
        <f t="shared" si="34"/>
        <v>Michigan-44316</v>
      </c>
      <c r="L330" s="30">
        <f>_xlfn.IFNA(VLOOKUP(K330,'labor statisitcs'!N:Q,4,FALSE),L329)</f>
        <v>7992752</v>
      </c>
      <c r="M330" s="30">
        <f>VLOOKUP(D330,'State Area'!A:B,2,FALSE)</f>
        <v>96714</v>
      </c>
      <c r="N330" s="39">
        <f t="shared" si="32"/>
        <v>82.643174721343343</v>
      </c>
      <c r="O330" s="11">
        <f>_xlfn.IFNA(VLOOKUP(K330,State_Vac_Alo_Admin!B:E,3,FALSE),0)</f>
        <v>2162360</v>
      </c>
      <c r="P330" s="35">
        <f>_xlfn.IFNA(VLOOKUP(K330,State_Vac_Alo_Admin!B:F,5,FALSE),0)</f>
        <v>2293679.1</v>
      </c>
      <c r="Q330" s="30">
        <f>VLOOKUP(D330,'2020_VoteCount'!A:K,11,FALSE)</f>
        <v>2649852</v>
      </c>
      <c r="R330" s="30">
        <f>VLOOKUP(D330,'2020_VoteCount'!A:L,12,FALSE)</f>
        <v>2804040</v>
      </c>
      <c r="S330" s="11">
        <f>_xlfn.IFNA(VLOOKUP(K330,'labor statisitcs'!N:P,2,FALSE),S329)</f>
        <v>55.9</v>
      </c>
      <c r="T330" s="11">
        <f>_xlfn.IFNA(VLOOKUP(K330,'labor statisitcs'!N:P,3,FALSE),T329)</f>
        <v>5.0999999999999996</v>
      </c>
      <c r="U330" s="30">
        <f>_xlfn.IFNA(VLOOKUP(K330,'labor statisitcs'!N:S,5,FALSE),U329)</f>
        <v>4464345</v>
      </c>
      <c r="V330" s="30">
        <f>_xlfn.IFNA(VLOOKUP(K330,'labor statisitcs'!N:S,6,FALSE),V329)</f>
        <v>239101</v>
      </c>
      <c r="W330" s="30">
        <f>_xlfn.IFNA(VLOOKUP(K330,'Housing Summary'!F:J,5,FALSE),W329)</f>
        <v>11269</v>
      </c>
      <c r="X330" s="30">
        <f>_xlfn.IFNA(VLOOKUP(K330,'Housing Summary'!F:G,2,FALSE),X329)</f>
        <v>267000</v>
      </c>
      <c r="Y330">
        <f t="shared" si="35"/>
        <v>18.016322788446335</v>
      </c>
      <c r="Z330">
        <f t="shared" si="36"/>
        <v>232.11029192448359</v>
      </c>
    </row>
    <row r="331" spans="1:26" hidden="1">
      <c r="A331" s="9">
        <v>43921</v>
      </c>
      <c r="B331" s="9">
        <f t="shared" si="31"/>
        <v>43921</v>
      </c>
      <c r="C331" s="10">
        <v>43891</v>
      </c>
      <c r="D331" s="11" t="s">
        <v>29</v>
      </c>
      <c r="E331" s="11">
        <v>27</v>
      </c>
      <c r="F331" s="11">
        <f t="shared" si="33"/>
        <v>0</v>
      </c>
      <c r="G331" s="30">
        <v>629</v>
      </c>
      <c r="H331" s="30">
        <v>629</v>
      </c>
      <c r="I331" s="30">
        <v>12</v>
      </c>
      <c r="J331" s="30">
        <v>12</v>
      </c>
      <c r="K331" s="11" t="str">
        <f t="shared" si="34"/>
        <v>Minnesota-43921</v>
      </c>
      <c r="L331" s="30">
        <f>_xlfn.IFNA(VLOOKUP(K331,'labor statisitcs'!N:Q,4,FALSE),L330)</f>
        <v>4443088</v>
      </c>
      <c r="M331" s="30">
        <f>VLOOKUP(D331,'State Area'!A:B,2,FALSE)</f>
        <v>86936</v>
      </c>
      <c r="N331" s="39">
        <f t="shared" si="32"/>
        <v>51.107573387319405</v>
      </c>
      <c r="O331" s="11">
        <f>_xlfn.IFNA(VLOOKUP(K331,State_Vac_Alo_Admin!B:E,3,FALSE),0)</f>
        <v>0</v>
      </c>
      <c r="P331" s="35">
        <f>_xlfn.IFNA(VLOOKUP(K331,State_Vac_Alo_Admin!B:F,5,FALSE),0)</f>
        <v>0</v>
      </c>
      <c r="Q331" s="30">
        <f>VLOOKUP(D331,'2020_VoteCount'!A:K,11,FALSE)</f>
        <v>1484065</v>
      </c>
      <c r="R331" s="30">
        <f>VLOOKUP(D331,'2020_VoteCount'!A:L,12,FALSE)</f>
        <v>1717077</v>
      </c>
      <c r="S331" s="11">
        <f>_xlfn.IFNA(VLOOKUP(K331,'labor statisitcs'!N:P,2,FALSE),S330)</f>
        <v>67.7</v>
      </c>
      <c r="T331" s="11">
        <f>_xlfn.IFNA(VLOOKUP(K331,'labor statisitcs'!N:P,3,FALSE),T330)</f>
        <v>3.5</v>
      </c>
      <c r="U331" s="30">
        <f>_xlfn.IFNA(VLOOKUP(K331,'labor statisitcs'!N:S,5,FALSE),U330)</f>
        <v>3008879</v>
      </c>
      <c r="V331" s="30">
        <f>_xlfn.IFNA(VLOOKUP(K331,'labor statisitcs'!N:S,6,FALSE),V330)</f>
        <v>109501</v>
      </c>
      <c r="W331" s="30">
        <f>_xlfn.IFNA(VLOOKUP(K331,'Housing Summary'!F:J,5,FALSE),W330)</f>
        <v>15514</v>
      </c>
      <c r="X331" s="30">
        <f>_xlfn.IFNA(VLOOKUP(K331,'Housing Summary'!F:G,2,FALSE),X330)</f>
        <v>302500</v>
      </c>
      <c r="Y331">
        <f t="shared" si="35"/>
        <v>0.27008242915737884</v>
      </c>
      <c r="Z331">
        <f t="shared" si="36"/>
        <v>0.27008242915737884</v>
      </c>
    </row>
    <row r="332" spans="1:26" hidden="1">
      <c r="A332" s="9">
        <v>43951</v>
      </c>
      <c r="B332" s="9">
        <f t="shared" si="31"/>
        <v>43951</v>
      </c>
      <c r="C332" s="10">
        <v>43922</v>
      </c>
      <c r="D332" s="11" t="s">
        <v>29</v>
      </c>
      <c r="E332" s="11">
        <v>27</v>
      </c>
      <c r="F332" s="11">
        <f t="shared" si="33"/>
        <v>1</v>
      </c>
      <c r="G332" s="30">
        <v>4507</v>
      </c>
      <c r="H332" s="30">
        <v>5136</v>
      </c>
      <c r="I332" s="30">
        <v>331</v>
      </c>
      <c r="J332" s="30">
        <v>343</v>
      </c>
      <c r="K332" s="11" t="str">
        <f t="shared" si="34"/>
        <v>Minnesota-43951</v>
      </c>
      <c r="L332" s="30">
        <f>_xlfn.IFNA(VLOOKUP(K332,'labor statisitcs'!N:Q,4,FALSE),L331)</f>
        <v>4444837</v>
      </c>
      <c r="M332" s="30">
        <f>VLOOKUP(D332,'State Area'!A:B,2,FALSE)</f>
        <v>86936</v>
      </c>
      <c r="N332" s="39">
        <f t="shared" si="32"/>
        <v>51.127691635225915</v>
      </c>
      <c r="O332" s="11">
        <f>_xlfn.IFNA(VLOOKUP(K332,State_Vac_Alo_Admin!B:E,3,FALSE),0)</f>
        <v>0</v>
      </c>
      <c r="P332" s="35">
        <f>_xlfn.IFNA(VLOOKUP(K332,State_Vac_Alo_Admin!B:F,5,FALSE),0)</f>
        <v>0</v>
      </c>
      <c r="Q332" s="30">
        <f>VLOOKUP(D332,'2020_VoteCount'!A:K,11,FALSE)</f>
        <v>1484065</v>
      </c>
      <c r="R332" s="30">
        <f>VLOOKUP(D332,'2020_VoteCount'!A:L,12,FALSE)</f>
        <v>1717077</v>
      </c>
      <c r="S332" s="11">
        <f>_xlfn.IFNA(VLOOKUP(K332,'labor statisitcs'!N:P,2,FALSE),S331)</f>
        <v>61.7</v>
      </c>
      <c r="T332" s="11">
        <f>_xlfn.IFNA(VLOOKUP(K332,'labor statisitcs'!N:P,3,FALSE),T331)</f>
        <v>9</v>
      </c>
      <c r="U332" s="30">
        <f>_xlfn.IFNA(VLOOKUP(K332,'labor statisitcs'!N:S,5,FALSE),U331)</f>
        <v>2740570</v>
      </c>
      <c r="V332" s="30">
        <f>_xlfn.IFNA(VLOOKUP(K332,'labor statisitcs'!N:S,6,FALSE),V331)</f>
        <v>272406</v>
      </c>
      <c r="W332" s="30">
        <f>_xlfn.IFNA(VLOOKUP(K332,'Housing Summary'!F:J,5,FALSE),W331)</f>
        <v>16143</v>
      </c>
      <c r="X332" s="30">
        <f>_xlfn.IFNA(VLOOKUP(K332,'Housing Summary'!F:G,2,FALSE),X331)</f>
        <v>302964</v>
      </c>
      <c r="Y332">
        <f t="shared" si="35"/>
        <v>7.4468422576575923</v>
      </c>
      <c r="Z332">
        <f t="shared" si="36"/>
        <v>7.7168184120137582</v>
      </c>
    </row>
    <row r="333" spans="1:26" hidden="1">
      <c r="A333" s="9">
        <v>43982</v>
      </c>
      <c r="B333" s="9">
        <f t="shared" si="31"/>
        <v>43982</v>
      </c>
      <c r="C333" s="10">
        <v>43952</v>
      </c>
      <c r="D333" s="11" t="s">
        <v>29</v>
      </c>
      <c r="E333" s="11">
        <v>27</v>
      </c>
      <c r="F333" s="11">
        <f t="shared" si="33"/>
        <v>2</v>
      </c>
      <c r="G333" s="30">
        <v>19724</v>
      </c>
      <c r="H333" s="30">
        <v>24860</v>
      </c>
      <c r="I333" s="30">
        <v>707</v>
      </c>
      <c r="J333" s="30">
        <v>1050</v>
      </c>
      <c r="K333" s="11" t="str">
        <f t="shared" si="34"/>
        <v>Minnesota-43982</v>
      </c>
      <c r="L333" s="30">
        <f>_xlfn.IFNA(VLOOKUP(K333,'labor statisitcs'!N:Q,4,FALSE),L332)</f>
        <v>4445755</v>
      </c>
      <c r="M333" s="30">
        <f>VLOOKUP(D333,'State Area'!A:B,2,FALSE)</f>
        <v>86936</v>
      </c>
      <c r="N333" s="39">
        <f t="shared" si="32"/>
        <v>51.138251127266038</v>
      </c>
      <c r="O333" s="11">
        <f>_xlfn.IFNA(VLOOKUP(K333,State_Vac_Alo_Admin!B:E,3,FALSE),0)</f>
        <v>0</v>
      </c>
      <c r="P333" s="35">
        <f>_xlfn.IFNA(VLOOKUP(K333,State_Vac_Alo_Admin!B:F,5,FALSE),0)</f>
        <v>0</v>
      </c>
      <c r="Q333" s="30">
        <f>VLOOKUP(D333,'2020_VoteCount'!A:K,11,FALSE)</f>
        <v>1484065</v>
      </c>
      <c r="R333" s="30">
        <f>VLOOKUP(D333,'2020_VoteCount'!A:L,12,FALSE)</f>
        <v>1717077</v>
      </c>
      <c r="S333" s="11">
        <f>_xlfn.IFNA(VLOOKUP(K333,'labor statisitcs'!N:P,2,FALSE),S332)</f>
        <v>61.6</v>
      </c>
      <c r="T333" s="11">
        <f>_xlfn.IFNA(VLOOKUP(K333,'labor statisitcs'!N:P,3,FALSE),T332)</f>
        <v>11.3</v>
      </c>
      <c r="U333" s="30">
        <f>_xlfn.IFNA(VLOOKUP(K333,'labor statisitcs'!N:S,5,FALSE),U332)</f>
        <v>2739692</v>
      </c>
      <c r="V333" s="30">
        <f>_xlfn.IFNA(VLOOKUP(K333,'labor statisitcs'!N:S,6,FALSE),V332)</f>
        <v>348262</v>
      </c>
      <c r="W333" s="30">
        <f>_xlfn.IFNA(VLOOKUP(K333,'Housing Summary'!F:J,5,FALSE),W332)</f>
        <v>17193</v>
      </c>
      <c r="X333" s="30">
        <f>_xlfn.IFNA(VLOOKUP(K333,'Housing Summary'!F:G,2,FALSE),X332)</f>
        <v>310000</v>
      </c>
      <c r="Y333">
        <f t="shared" si="35"/>
        <v>15.902810658707013</v>
      </c>
      <c r="Z333">
        <f t="shared" si="36"/>
        <v>23.618035631743087</v>
      </c>
    </row>
    <row r="334" spans="1:26" hidden="1">
      <c r="A334" s="9">
        <v>44012</v>
      </c>
      <c r="B334" s="9">
        <f t="shared" si="31"/>
        <v>44012</v>
      </c>
      <c r="C334" s="10">
        <v>43983</v>
      </c>
      <c r="D334" s="11" t="s">
        <v>29</v>
      </c>
      <c r="E334" s="11">
        <v>27</v>
      </c>
      <c r="F334" s="11">
        <f t="shared" si="33"/>
        <v>3</v>
      </c>
      <c r="G334" s="30">
        <v>11478</v>
      </c>
      <c r="H334" s="30">
        <v>36338</v>
      </c>
      <c r="I334" s="30">
        <v>426</v>
      </c>
      <c r="J334" s="30">
        <v>1476</v>
      </c>
      <c r="K334" s="11" t="str">
        <f t="shared" si="34"/>
        <v>Minnesota-44012</v>
      </c>
      <c r="L334" s="30">
        <f>_xlfn.IFNA(VLOOKUP(K334,'labor statisitcs'!N:Q,4,FALSE),L333)</f>
        <v>4446981</v>
      </c>
      <c r="M334" s="30">
        <f>VLOOKUP(D334,'State Area'!A:B,2,FALSE)</f>
        <v>86936</v>
      </c>
      <c r="N334" s="39">
        <f t="shared" si="32"/>
        <v>51.152353455415479</v>
      </c>
      <c r="O334" s="11">
        <f>_xlfn.IFNA(VLOOKUP(K334,State_Vac_Alo_Admin!B:E,3,FALSE),0)</f>
        <v>0</v>
      </c>
      <c r="P334" s="35">
        <f>_xlfn.IFNA(VLOOKUP(K334,State_Vac_Alo_Admin!B:F,5,FALSE),0)</f>
        <v>0</v>
      </c>
      <c r="Q334" s="30">
        <f>VLOOKUP(D334,'2020_VoteCount'!A:K,11,FALSE)</f>
        <v>1484065</v>
      </c>
      <c r="R334" s="30">
        <f>VLOOKUP(D334,'2020_VoteCount'!A:L,12,FALSE)</f>
        <v>1717077</v>
      </c>
      <c r="S334" s="11">
        <f>_xlfn.IFNA(VLOOKUP(K334,'labor statisitcs'!N:P,2,FALSE),S333)</f>
        <v>65.099999999999994</v>
      </c>
      <c r="T334" s="11">
        <f>_xlfn.IFNA(VLOOKUP(K334,'labor statisitcs'!N:P,3,FALSE),T333)</f>
        <v>8.9</v>
      </c>
      <c r="U334" s="30">
        <f>_xlfn.IFNA(VLOOKUP(K334,'labor statisitcs'!N:S,5,FALSE),U333)</f>
        <v>2894566</v>
      </c>
      <c r="V334" s="30">
        <f>_xlfn.IFNA(VLOOKUP(K334,'labor statisitcs'!N:S,6,FALSE),V333)</f>
        <v>283928</v>
      </c>
      <c r="W334" s="30">
        <f>_xlfn.IFNA(VLOOKUP(K334,'Housing Summary'!F:J,5,FALSE),W333)</f>
        <v>17219</v>
      </c>
      <c r="X334" s="30">
        <f>_xlfn.IFNA(VLOOKUP(K334,'Housing Summary'!F:G,2,FALSE),X333)</f>
        <v>309900</v>
      </c>
      <c r="Y334">
        <f t="shared" si="35"/>
        <v>9.5795327211877002</v>
      </c>
      <c r="Z334">
        <f t="shared" si="36"/>
        <v>33.191057033974289</v>
      </c>
    </row>
    <row r="335" spans="1:26" hidden="1">
      <c r="A335" s="9">
        <v>44043</v>
      </c>
      <c r="B335" s="9">
        <f t="shared" ref="B335:B398" si="37">EOMONTH(A335,0)</f>
        <v>44043</v>
      </c>
      <c r="C335" s="10">
        <v>44013</v>
      </c>
      <c r="D335" s="11" t="s">
        <v>29</v>
      </c>
      <c r="E335" s="11">
        <v>27</v>
      </c>
      <c r="F335" s="11">
        <f t="shared" si="33"/>
        <v>4</v>
      </c>
      <c r="G335" s="30">
        <v>18165</v>
      </c>
      <c r="H335" s="30">
        <v>54503</v>
      </c>
      <c r="I335" s="30">
        <v>164</v>
      </c>
      <c r="J335" s="30">
        <v>1640</v>
      </c>
      <c r="K335" s="11" t="str">
        <f t="shared" si="34"/>
        <v>Minnesota-44043</v>
      </c>
      <c r="L335" s="30">
        <f>_xlfn.IFNA(VLOOKUP(K335,'labor statisitcs'!N:Q,4,FALSE),L334)</f>
        <v>4448291</v>
      </c>
      <c r="M335" s="30">
        <f>VLOOKUP(D335,'State Area'!A:B,2,FALSE)</f>
        <v>86936</v>
      </c>
      <c r="N335" s="39">
        <f t="shared" ref="N335:N398" si="38">L335/M335</f>
        <v>51.167422011594738</v>
      </c>
      <c r="O335" s="11">
        <f>_xlfn.IFNA(VLOOKUP(K335,State_Vac_Alo_Admin!B:E,3,FALSE),0)</f>
        <v>0</v>
      </c>
      <c r="P335" s="35">
        <f>_xlfn.IFNA(VLOOKUP(K335,State_Vac_Alo_Admin!B:F,5,FALSE),0)</f>
        <v>0</v>
      </c>
      <c r="Q335" s="30">
        <f>VLOOKUP(D335,'2020_VoteCount'!A:K,11,FALSE)</f>
        <v>1484065</v>
      </c>
      <c r="R335" s="30">
        <f>VLOOKUP(D335,'2020_VoteCount'!A:L,12,FALSE)</f>
        <v>1717077</v>
      </c>
      <c r="S335" s="11">
        <f>_xlfn.IFNA(VLOOKUP(K335,'labor statisitcs'!N:P,2,FALSE),S334)</f>
        <v>65.2</v>
      </c>
      <c r="T335" s="11">
        <f>_xlfn.IFNA(VLOOKUP(K335,'labor statisitcs'!N:P,3,FALSE),T334)</f>
        <v>7.6</v>
      </c>
      <c r="U335" s="30">
        <f>_xlfn.IFNA(VLOOKUP(K335,'labor statisitcs'!N:S,5,FALSE),U334)</f>
        <v>2898989</v>
      </c>
      <c r="V335" s="30">
        <f>_xlfn.IFNA(VLOOKUP(K335,'labor statisitcs'!N:S,6,FALSE),V334)</f>
        <v>237784</v>
      </c>
      <c r="W335" s="30">
        <f>_xlfn.IFNA(VLOOKUP(K335,'Housing Summary'!F:J,5,FALSE),W334)</f>
        <v>16173</v>
      </c>
      <c r="X335" s="30">
        <f>_xlfn.IFNA(VLOOKUP(K335,'Housing Summary'!F:G,2,FALSE),X334)</f>
        <v>309900</v>
      </c>
      <c r="Y335">
        <f t="shared" si="35"/>
        <v>3.6868091588432503</v>
      </c>
      <c r="Z335">
        <f t="shared" si="36"/>
        <v>36.868091588432499</v>
      </c>
    </row>
    <row r="336" spans="1:26" hidden="1">
      <c r="A336" s="9">
        <v>44074</v>
      </c>
      <c r="B336" s="9">
        <f t="shared" si="37"/>
        <v>44074</v>
      </c>
      <c r="C336" s="10">
        <v>44044</v>
      </c>
      <c r="D336" s="11" t="s">
        <v>29</v>
      </c>
      <c r="E336" s="11">
        <v>27</v>
      </c>
      <c r="F336" s="11">
        <f t="shared" si="33"/>
        <v>5</v>
      </c>
      <c r="G336" s="30">
        <v>21410</v>
      </c>
      <c r="H336" s="30">
        <v>75913</v>
      </c>
      <c r="I336" s="30">
        <v>226</v>
      </c>
      <c r="J336" s="30">
        <v>1866</v>
      </c>
      <c r="K336" s="11" t="str">
        <f t="shared" si="34"/>
        <v>Minnesota-44074</v>
      </c>
      <c r="L336" s="30">
        <f>_xlfn.IFNA(VLOOKUP(K336,'labor statisitcs'!N:Q,4,FALSE),L335)</f>
        <v>4450313</v>
      </c>
      <c r="M336" s="30">
        <f>VLOOKUP(D336,'State Area'!A:B,2,FALSE)</f>
        <v>86936</v>
      </c>
      <c r="N336" s="39">
        <f t="shared" si="38"/>
        <v>51.190680500598141</v>
      </c>
      <c r="O336" s="11">
        <f>_xlfn.IFNA(VLOOKUP(K336,State_Vac_Alo_Admin!B:E,3,FALSE),0)</f>
        <v>0</v>
      </c>
      <c r="P336" s="35">
        <f>_xlfn.IFNA(VLOOKUP(K336,State_Vac_Alo_Admin!B:F,5,FALSE),0)</f>
        <v>0</v>
      </c>
      <c r="Q336" s="30">
        <f>VLOOKUP(D336,'2020_VoteCount'!A:K,11,FALSE)</f>
        <v>1484065</v>
      </c>
      <c r="R336" s="30">
        <f>VLOOKUP(D336,'2020_VoteCount'!A:L,12,FALSE)</f>
        <v>1717077</v>
      </c>
      <c r="S336" s="11">
        <f>_xlfn.IFNA(VLOOKUP(K336,'labor statisitcs'!N:P,2,FALSE),S335)</f>
        <v>65.2</v>
      </c>
      <c r="T336" s="11">
        <f>_xlfn.IFNA(VLOOKUP(K336,'labor statisitcs'!N:P,3,FALSE),T335)</f>
        <v>6.6</v>
      </c>
      <c r="U336" s="30">
        <f>_xlfn.IFNA(VLOOKUP(K336,'labor statisitcs'!N:S,5,FALSE),U335)</f>
        <v>2903291</v>
      </c>
      <c r="V336" s="30">
        <f>_xlfn.IFNA(VLOOKUP(K336,'labor statisitcs'!N:S,6,FALSE),V335)</f>
        <v>204317</v>
      </c>
      <c r="W336" s="30">
        <f>_xlfn.IFNA(VLOOKUP(K336,'Housing Summary'!F:J,5,FALSE),W335)</f>
        <v>15692</v>
      </c>
      <c r="X336" s="30">
        <f>_xlfn.IFNA(VLOOKUP(K336,'Housing Summary'!F:G,2,FALSE),X335)</f>
        <v>309000</v>
      </c>
      <c r="Y336">
        <f t="shared" si="35"/>
        <v>5.0782944929940879</v>
      </c>
      <c r="Z336">
        <f t="shared" si="36"/>
        <v>41.929635061623756</v>
      </c>
    </row>
    <row r="337" spans="1:26" hidden="1">
      <c r="A337" s="9">
        <v>44104</v>
      </c>
      <c r="B337" s="9">
        <f t="shared" si="37"/>
        <v>44104</v>
      </c>
      <c r="C337" s="10">
        <v>44075</v>
      </c>
      <c r="D337" s="11" t="s">
        <v>29</v>
      </c>
      <c r="E337" s="11">
        <v>27</v>
      </c>
      <c r="F337" s="11">
        <f t="shared" si="33"/>
        <v>6</v>
      </c>
      <c r="G337" s="30">
        <v>23274</v>
      </c>
      <c r="H337" s="30">
        <v>99187</v>
      </c>
      <c r="I337" s="30">
        <v>223</v>
      </c>
      <c r="J337" s="30">
        <v>2089</v>
      </c>
      <c r="K337" s="11" t="str">
        <f t="shared" si="34"/>
        <v>Minnesota-44104</v>
      </c>
      <c r="L337" s="30">
        <f>_xlfn.IFNA(VLOOKUP(K337,'labor statisitcs'!N:Q,4,FALSE),L336)</f>
        <v>4452562</v>
      </c>
      <c r="M337" s="30">
        <f>VLOOKUP(D337,'State Area'!A:B,2,FALSE)</f>
        <v>86936</v>
      </c>
      <c r="N337" s="39">
        <f t="shared" si="38"/>
        <v>51.216550105824972</v>
      </c>
      <c r="O337" s="11">
        <f>_xlfn.IFNA(VLOOKUP(K337,State_Vac_Alo_Admin!B:E,3,FALSE),0)</f>
        <v>0</v>
      </c>
      <c r="P337" s="35">
        <f>_xlfn.IFNA(VLOOKUP(K337,State_Vac_Alo_Admin!B:F,5,FALSE),0)</f>
        <v>0</v>
      </c>
      <c r="Q337" s="30">
        <f>VLOOKUP(D337,'2020_VoteCount'!A:K,11,FALSE)</f>
        <v>1484065</v>
      </c>
      <c r="R337" s="30">
        <f>VLOOKUP(D337,'2020_VoteCount'!A:L,12,FALSE)</f>
        <v>1717077</v>
      </c>
      <c r="S337" s="11">
        <f>_xlfn.IFNA(VLOOKUP(K337,'labor statisitcs'!N:P,2,FALSE),S336)</f>
        <v>65.3</v>
      </c>
      <c r="T337" s="11">
        <f>_xlfn.IFNA(VLOOKUP(K337,'labor statisitcs'!N:P,3,FALSE),T336)</f>
        <v>5.8</v>
      </c>
      <c r="U337" s="30">
        <f>_xlfn.IFNA(VLOOKUP(K337,'labor statisitcs'!N:S,5,FALSE),U336)</f>
        <v>2905954</v>
      </c>
      <c r="V337" s="30">
        <f>_xlfn.IFNA(VLOOKUP(K337,'labor statisitcs'!N:S,6,FALSE),V336)</f>
        <v>180491</v>
      </c>
      <c r="W337" s="30">
        <f>_xlfn.IFNA(VLOOKUP(K337,'Housing Summary'!F:J,5,FALSE),W336)</f>
        <v>15030</v>
      </c>
      <c r="X337" s="30">
        <f>_xlfn.IFNA(VLOOKUP(K337,'Housing Summary'!F:G,2,FALSE),X336)</f>
        <v>300000</v>
      </c>
      <c r="Y337">
        <f t="shared" si="35"/>
        <v>5.008352494586263</v>
      </c>
      <c r="Z337">
        <f t="shared" si="36"/>
        <v>46.916808794577143</v>
      </c>
    </row>
    <row r="338" spans="1:26" hidden="1">
      <c r="A338" s="9">
        <v>44135</v>
      </c>
      <c r="B338" s="9">
        <f t="shared" si="37"/>
        <v>44135</v>
      </c>
      <c r="C338" s="10">
        <v>44105</v>
      </c>
      <c r="D338" s="11" t="s">
        <v>29</v>
      </c>
      <c r="E338" s="11">
        <v>27</v>
      </c>
      <c r="F338" s="11">
        <f t="shared" si="33"/>
        <v>7</v>
      </c>
      <c r="G338" s="30">
        <v>49339</v>
      </c>
      <c r="H338" s="30">
        <v>148526</v>
      </c>
      <c r="I338" s="30">
        <v>422</v>
      </c>
      <c r="J338" s="30">
        <v>2511</v>
      </c>
      <c r="K338" s="11" t="str">
        <f t="shared" si="34"/>
        <v>Minnesota-44135</v>
      </c>
      <c r="L338" s="30">
        <f>_xlfn.IFNA(VLOOKUP(K338,'labor statisitcs'!N:Q,4,FALSE),L337)</f>
        <v>4454624</v>
      </c>
      <c r="M338" s="30">
        <f>VLOOKUP(D338,'State Area'!A:B,2,FALSE)</f>
        <v>86936</v>
      </c>
      <c r="N338" s="39">
        <f t="shared" si="38"/>
        <v>51.240268703414003</v>
      </c>
      <c r="O338" s="11">
        <f>_xlfn.IFNA(VLOOKUP(K338,State_Vac_Alo_Admin!B:E,3,FALSE),0)</f>
        <v>0</v>
      </c>
      <c r="P338" s="35">
        <f>_xlfn.IFNA(VLOOKUP(K338,State_Vac_Alo_Admin!B:F,5,FALSE),0)</f>
        <v>0</v>
      </c>
      <c r="Q338" s="30">
        <f>VLOOKUP(D338,'2020_VoteCount'!A:K,11,FALSE)</f>
        <v>1484065</v>
      </c>
      <c r="R338" s="30">
        <f>VLOOKUP(D338,'2020_VoteCount'!A:L,12,FALSE)</f>
        <v>1717077</v>
      </c>
      <c r="S338" s="11">
        <f>_xlfn.IFNA(VLOOKUP(K338,'labor statisitcs'!N:P,2,FALSE),S337)</f>
        <v>65.2</v>
      </c>
      <c r="T338" s="11">
        <f>_xlfn.IFNA(VLOOKUP(K338,'labor statisitcs'!N:P,3,FALSE),T337)</f>
        <v>5.3</v>
      </c>
      <c r="U338" s="30">
        <f>_xlfn.IFNA(VLOOKUP(K338,'labor statisitcs'!N:S,5,FALSE),U337)</f>
        <v>2906452</v>
      </c>
      <c r="V338" s="30">
        <f>_xlfn.IFNA(VLOOKUP(K338,'labor statisitcs'!N:S,6,FALSE),V337)</f>
        <v>163759</v>
      </c>
      <c r="W338" s="30">
        <f>_xlfn.IFNA(VLOOKUP(K338,'Housing Summary'!F:J,5,FALSE),W337)</f>
        <v>14669</v>
      </c>
      <c r="X338" s="30">
        <f>_xlfn.IFNA(VLOOKUP(K338,'Housing Summary'!F:G,2,FALSE),X337)</f>
        <v>299900</v>
      </c>
      <c r="Y338">
        <f t="shared" si="35"/>
        <v>9.4733023483014502</v>
      </c>
      <c r="Z338">
        <f t="shared" si="36"/>
        <v>56.368393830770003</v>
      </c>
    </row>
    <row r="339" spans="1:26" hidden="1">
      <c r="A339" s="9">
        <v>44165</v>
      </c>
      <c r="B339" s="9">
        <f t="shared" si="37"/>
        <v>44165</v>
      </c>
      <c r="C339" s="10">
        <v>44136</v>
      </c>
      <c r="D339" s="11" t="s">
        <v>29</v>
      </c>
      <c r="E339" s="11">
        <v>27</v>
      </c>
      <c r="F339" s="11">
        <f t="shared" si="33"/>
        <v>8</v>
      </c>
      <c r="G339" s="30">
        <v>170296</v>
      </c>
      <c r="H339" s="30">
        <v>318822</v>
      </c>
      <c r="I339" s="30">
        <v>1141</v>
      </c>
      <c r="J339" s="30">
        <v>3652</v>
      </c>
      <c r="K339" s="11" t="str">
        <f t="shared" si="34"/>
        <v>Minnesota-44165</v>
      </c>
      <c r="L339" s="30">
        <f>_xlfn.IFNA(VLOOKUP(K339,'labor statisitcs'!N:Q,4,FALSE),L338)</f>
        <v>4456287</v>
      </c>
      <c r="M339" s="30">
        <f>VLOOKUP(D339,'State Area'!A:B,2,FALSE)</f>
        <v>86936</v>
      </c>
      <c r="N339" s="39">
        <f t="shared" si="38"/>
        <v>51.259397717861418</v>
      </c>
      <c r="O339" s="11">
        <f>_xlfn.IFNA(VLOOKUP(K339,State_Vac_Alo_Admin!B:E,3,FALSE),0)</f>
        <v>0</v>
      </c>
      <c r="P339" s="35">
        <f>_xlfn.IFNA(VLOOKUP(K339,State_Vac_Alo_Admin!B:F,5,FALSE),0)</f>
        <v>0</v>
      </c>
      <c r="Q339" s="30">
        <f>VLOOKUP(D339,'2020_VoteCount'!A:K,11,FALSE)</f>
        <v>1484065</v>
      </c>
      <c r="R339" s="30">
        <f>VLOOKUP(D339,'2020_VoteCount'!A:L,12,FALSE)</f>
        <v>1717077</v>
      </c>
      <c r="S339" s="11">
        <f>_xlfn.IFNA(VLOOKUP(K339,'labor statisitcs'!N:P,2,FALSE),S338)</f>
        <v>65.2</v>
      </c>
      <c r="T339" s="11">
        <f>_xlfn.IFNA(VLOOKUP(K339,'labor statisitcs'!N:P,3,FALSE),T338)</f>
        <v>5</v>
      </c>
      <c r="U339" s="30">
        <f>_xlfn.IFNA(VLOOKUP(K339,'labor statisitcs'!N:S,5,FALSE),U338)</f>
        <v>2905452</v>
      </c>
      <c r="V339" s="30">
        <f>_xlfn.IFNA(VLOOKUP(K339,'labor statisitcs'!N:S,6,FALSE),V338)</f>
        <v>151951</v>
      </c>
      <c r="W339" s="30">
        <f>_xlfn.IFNA(VLOOKUP(K339,'Housing Summary'!F:J,5,FALSE),W338)</f>
        <v>12539</v>
      </c>
      <c r="X339" s="30">
        <f>_xlfn.IFNA(VLOOKUP(K339,'Housing Summary'!F:G,2,FALSE),X338)</f>
        <v>295450</v>
      </c>
      <c r="Y339">
        <f t="shared" si="35"/>
        <v>25.604275487642514</v>
      </c>
      <c r="Z339">
        <f t="shared" si="36"/>
        <v>81.951633725565699</v>
      </c>
    </row>
    <row r="340" spans="1:26" hidden="1">
      <c r="A340" s="9">
        <v>44196</v>
      </c>
      <c r="B340" s="9">
        <f t="shared" si="37"/>
        <v>44196</v>
      </c>
      <c r="C340" s="10">
        <v>44166</v>
      </c>
      <c r="D340" s="11" t="s">
        <v>29</v>
      </c>
      <c r="E340" s="11">
        <v>27</v>
      </c>
      <c r="F340" s="11">
        <f t="shared" si="33"/>
        <v>9</v>
      </c>
      <c r="G340" s="30">
        <v>96539</v>
      </c>
      <c r="H340" s="30">
        <v>415361</v>
      </c>
      <c r="I340" s="30">
        <v>1730</v>
      </c>
      <c r="J340" s="30">
        <v>5382</v>
      </c>
      <c r="K340" s="11" t="str">
        <f t="shared" si="34"/>
        <v>Minnesota-44196</v>
      </c>
      <c r="L340" s="30">
        <f>_xlfn.IFNA(VLOOKUP(K340,'labor statisitcs'!N:Q,4,FALSE),L339)</f>
        <v>4457728</v>
      </c>
      <c r="M340" s="30">
        <f>VLOOKUP(D340,'State Area'!A:B,2,FALSE)</f>
        <v>86936</v>
      </c>
      <c r="N340" s="39">
        <f t="shared" si="38"/>
        <v>51.275973129658603</v>
      </c>
      <c r="O340" s="11">
        <f>_xlfn.IFNA(VLOOKUP(K340,State_Vac_Alo_Admin!B:E,3,FALSE),0)</f>
        <v>501300</v>
      </c>
      <c r="P340" s="35">
        <f>_xlfn.IFNA(VLOOKUP(K340,State_Vac_Alo_Admin!B:F,5,FALSE),0)</f>
        <v>0</v>
      </c>
      <c r="Q340" s="30">
        <f>VLOOKUP(D340,'2020_VoteCount'!A:K,11,FALSE)</f>
        <v>1484065</v>
      </c>
      <c r="R340" s="30">
        <f>VLOOKUP(D340,'2020_VoteCount'!A:L,12,FALSE)</f>
        <v>1717077</v>
      </c>
      <c r="S340" s="11">
        <f>_xlfn.IFNA(VLOOKUP(K340,'labor statisitcs'!N:P,2,FALSE),S339)</f>
        <v>65.2</v>
      </c>
      <c r="T340" s="11">
        <f>_xlfn.IFNA(VLOOKUP(K340,'labor statisitcs'!N:P,3,FALSE),T339)</f>
        <v>4.7</v>
      </c>
      <c r="U340" s="30">
        <f>_xlfn.IFNA(VLOOKUP(K340,'labor statisitcs'!N:S,5,FALSE),U339)</f>
        <v>2904806</v>
      </c>
      <c r="V340" s="30">
        <f>_xlfn.IFNA(VLOOKUP(K340,'labor statisitcs'!N:S,6,FALSE),V339)</f>
        <v>143923</v>
      </c>
      <c r="W340" s="30">
        <f>_xlfn.IFNA(VLOOKUP(K340,'Housing Summary'!F:J,5,FALSE),W339)</f>
        <v>10349</v>
      </c>
      <c r="X340" s="30">
        <f>_xlfn.IFNA(VLOOKUP(K340,'Housing Summary'!F:G,2,FALSE),X339)</f>
        <v>294950</v>
      </c>
      <c r="Y340">
        <f t="shared" si="35"/>
        <v>38.809007637971632</v>
      </c>
      <c r="Z340">
        <f t="shared" si="36"/>
        <v>120.73414977315799</v>
      </c>
    </row>
    <row r="341" spans="1:26" hidden="1">
      <c r="A341" s="9">
        <v>44227</v>
      </c>
      <c r="B341" s="9">
        <f t="shared" si="37"/>
        <v>44227</v>
      </c>
      <c r="C341" s="10">
        <v>44197</v>
      </c>
      <c r="D341" s="11" t="s">
        <v>29</v>
      </c>
      <c r="E341" s="11">
        <v>27</v>
      </c>
      <c r="F341" s="11">
        <f t="shared" si="33"/>
        <v>10</v>
      </c>
      <c r="G341" s="30">
        <v>46514</v>
      </c>
      <c r="H341" s="30">
        <v>461875</v>
      </c>
      <c r="I341" s="30">
        <v>886</v>
      </c>
      <c r="J341" s="30">
        <v>6268</v>
      </c>
      <c r="K341" s="11" t="str">
        <f t="shared" si="34"/>
        <v>Minnesota-44227</v>
      </c>
      <c r="L341" s="30">
        <f>_xlfn.IFNA(VLOOKUP(K341,'labor statisitcs'!N:Q,4,FALSE),L340)</f>
        <v>4458943</v>
      </c>
      <c r="M341" s="30">
        <f>VLOOKUP(D341,'State Area'!A:B,2,FALSE)</f>
        <v>86936</v>
      </c>
      <c r="N341" s="39">
        <f t="shared" si="38"/>
        <v>51.289948927946995</v>
      </c>
      <c r="O341" s="11">
        <f>_xlfn.IFNA(VLOOKUP(K341,State_Vac_Alo_Admin!B:E,3,FALSE),0)</f>
        <v>538300</v>
      </c>
      <c r="P341" s="35">
        <f>_xlfn.IFNA(VLOOKUP(K341,State_Vac_Alo_Admin!B:F,5,FALSE),0)</f>
        <v>437532.39999999997</v>
      </c>
      <c r="Q341" s="30">
        <f>VLOOKUP(D341,'2020_VoteCount'!A:K,11,FALSE)</f>
        <v>1484065</v>
      </c>
      <c r="R341" s="30">
        <f>VLOOKUP(D341,'2020_VoteCount'!A:L,12,FALSE)</f>
        <v>1717077</v>
      </c>
      <c r="S341" s="11">
        <f>_xlfn.IFNA(VLOOKUP(K341,'labor statisitcs'!N:P,2,FALSE),S340)</f>
        <v>64.8</v>
      </c>
      <c r="T341" s="11">
        <f>_xlfn.IFNA(VLOOKUP(K341,'labor statisitcs'!N:P,3,FALSE),T340)</f>
        <v>4.5</v>
      </c>
      <c r="U341" s="30">
        <f>_xlfn.IFNA(VLOOKUP(K341,'labor statisitcs'!N:S,5,FALSE),U340)</f>
        <v>2889849</v>
      </c>
      <c r="V341" s="30">
        <f>_xlfn.IFNA(VLOOKUP(K341,'labor statisitcs'!N:S,6,FALSE),V340)</f>
        <v>135958</v>
      </c>
      <c r="W341" s="30">
        <f>_xlfn.IFNA(VLOOKUP(K341,'Housing Summary'!F:J,5,FALSE),W340)</f>
        <v>8490</v>
      </c>
      <c r="X341" s="30">
        <f>_xlfn.IFNA(VLOOKUP(K341,'Housing Summary'!F:G,2,FALSE),X340)</f>
        <v>299900</v>
      </c>
      <c r="Y341">
        <f t="shared" si="35"/>
        <v>19.870179995572943</v>
      </c>
      <c r="Z341">
        <f t="shared" si="36"/>
        <v>140.5714313908027</v>
      </c>
    </row>
    <row r="342" spans="1:26" hidden="1">
      <c r="A342" s="9">
        <v>44255</v>
      </c>
      <c r="B342" s="9">
        <f t="shared" si="37"/>
        <v>44255</v>
      </c>
      <c r="C342" s="10">
        <v>44228</v>
      </c>
      <c r="D342" s="11" t="s">
        <v>29</v>
      </c>
      <c r="E342" s="11">
        <v>27</v>
      </c>
      <c r="F342" s="11">
        <f t="shared" si="33"/>
        <v>11</v>
      </c>
      <c r="G342" s="30">
        <v>22787</v>
      </c>
      <c r="H342" s="30">
        <v>484662</v>
      </c>
      <c r="I342" s="30">
        <v>283</v>
      </c>
      <c r="J342" s="30">
        <v>6551</v>
      </c>
      <c r="K342" s="11" t="str">
        <f t="shared" si="34"/>
        <v>Minnesota-44255</v>
      </c>
      <c r="L342" s="30">
        <f>_xlfn.IFNA(VLOOKUP(K342,'labor statisitcs'!N:Q,4,FALSE),L341)</f>
        <v>4459692</v>
      </c>
      <c r="M342" s="30">
        <f>VLOOKUP(D342,'State Area'!A:B,2,FALSE)</f>
        <v>86936</v>
      </c>
      <c r="N342" s="39">
        <f t="shared" si="38"/>
        <v>51.298564461212848</v>
      </c>
      <c r="O342" s="11">
        <f>_xlfn.IFNA(VLOOKUP(K342,State_Vac_Alo_Admin!B:E,3,FALSE),0)</f>
        <v>720330</v>
      </c>
      <c r="P342" s="35">
        <f>_xlfn.IFNA(VLOOKUP(K342,State_Vac_Alo_Admin!B:F,5,FALSE),0)</f>
        <v>726954.85</v>
      </c>
      <c r="Q342" s="30">
        <f>VLOOKUP(D342,'2020_VoteCount'!A:K,11,FALSE)</f>
        <v>1484065</v>
      </c>
      <c r="R342" s="30">
        <f>VLOOKUP(D342,'2020_VoteCount'!A:L,12,FALSE)</f>
        <v>1717077</v>
      </c>
      <c r="S342" s="11">
        <f>_xlfn.IFNA(VLOOKUP(K342,'labor statisitcs'!N:P,2,FALSE),S341)</f>
        <v>65</v>
      </c>
      <c r="T342" s="11">
        <f>_xlfn.IFNA(VLOOKUP(K342,'labor statisitcs'!N:P,3,FALSE),T341)</f>
        <v>4.4000000000000004</v>
      </c>
      <c r="U342" s="30">
        <f>_xlfn.IFNA(VLOOKUP(K342,'labor statisitcs'!N:S,5,FALSE),U341)</f>
        <v>2897623</v>
      </c>
      <c r="V342" s="30">
        <f>_xlfn.IFNA(VLOOKUP(K342,'labor statisitcs'!N:S,6,FALSE),V341)</f>
        <v>133550</v>
      </c>
      <c r="W342" s="30">
        <f>_xlfn.IFNA(VLOOKUP(K342,'Housing Summary'!F:J,5,FALSE),W341)</f>
        <v>7668</v>
      </c>
      <c r="X342" s="30">
        <f>_xlfn.IFNA(VLOOKUP(K342,'Housing Summary'!F:G,2,FALSE),X341)</f>
        <v>316950</v>
      </c>
      <c r="Y342">
        <f t="shared" si="35"/>
        <v>6.3457297051007107</v>
      </c>
      <c r="Z342">
        <f t="shared" si="36"/>
        <v>146.89355229015817</v>
      </c>
    </row>
    <row r="343" spans="1:26" hidden="1">
      <c r="A343" s="9">
        <v>44286</v>
      </c>
      <c r="B343" s="9">
        <f t="shared" si="37"/>
        <v>44286</v>
      </c>
      <c r="C343" s="10">
        <v>44256</v>
      </c>
      <c r="D343" s="11" t="s">
        <v>29</v>
      </c>
      <c r="E343" s="11">
        <v>27</v>
      </c>
      <c r="F343" s="11">
        <f t="shared" si="33"/>
        <v>12</v>
      </c>
      <c r="G343" s="30">
        <v>34945</v>
      </c>
      <c r="H343" s="30">
        <v>519607</v>
      </c>
      <c r="I343" s="30">
        <v>375</v>
      </c>
      <c r="J343" s="30">
        <v>6926</v>
      </c>
      <c r="K343" s="11" t="str">
        <f t="shared" si="34"/>
        <v>Minnesota-44286</v>
      </c>
      <c r="L343" s="30">
        <f>_xlfn.IFNA(VLOOKUP(K343,'labor statisitcs'!N:Q,4,FALSE),L342)</f>
        <v>4460873</v>
      </c>
      <c r="M343" s="30">
        <f>VLOOKUP(D343,'State Area'!A:B,2,FALSE)</f>
        <v>86936</v>
      </c>
      <c r="N343" s="39">
        <f t="shared" si="38"/>
        <v>51.312149167203458</v>
      </c>
      <c r="O343" s="11">
        <f>_xlfn.IFNA(VLOOKUP(K343,State_Vac_Alo_Admin!B:E,3,FALSE),0)</f>
        <v>1367040</v>
      </c>
      <c r="P343" s="35">
        <f>_xlfn.IFNA(VLOOKUP(K343,State_Vac_Alo_Admin!B:F,5,FALSE),0)</f>
        <v>1137251.55</v>
      </c>
      <c r="Q343" s="30">
        <f>VLOOKUP(D343,'2020_VoteCount'!A:K,11,FALSE)</f>
        <v>1484065</v>
      </c>
      <c r="R343" s="30">
        <f>VLOOKUP(D343,'2020_VoteCount'!A:L,12,FALSE)</f>
        <v>1717077</v>
      </c>
      <c r="S343" s="11">
        <f>_xlfn.IFNA(VLOOKUP(K343,'labor statisitcs'!N:P,2,FALSE),S342)</f>
        <v>64.900000000000006</v>
      </c>
      <c r="T343" s="11">
        <f>_xlfn.IFNA(VLOOKUP(K343,'labor statisitcs'!N:P,3,FALSE),T342)</f>
        <v>4.2</v>
      </c>
      <c r="U343" s="30">
        <f>_xlfn.IFNA(VLOOKUP(K343,'labor statisitcs'!N:S,5,FALSE),U342)</f>
        <v>2896744</v>
      </c>
      <c r="V343" s="30">
        <f>_xlfn.IFNA(VLOOKUP(K343,'labor statisitcs'!N:S,6,FALSE),V342)</f>
        <v>127007</v>
      </c>
      <c r="W343" s="30">
        <f>_xlfn.IFNA(VLOOKUP(K343,'Housing Summary'!F:J,5,FALSE),W342)</f>
        <v>7767</v>
      </c>
      <c r="X343" s="30">
        <f>_xlfn.IFNA(VLOOKUP(K343,'Housing Summary'!F:G,2,FALSE),X342)</f>
        <v>325000</v>
      </c>
      <c r="Y343">
        <f t="shared" si="35"/>
        <v>8.4064262757536472</v>
      </c>
      <c r="Z343">
        <f t="shared" si="36"/>
        <v>155.26108902898602</v>
      </c>
    </row>
    <row r="344" spans="1:26">
      <c r="A344" s="9">
        <v>44313</v>
      </c>
      <c r="B344" s="9">
        <f t="shared" si="37"/>
        <v>44316</v>
      </c>
      <c r="C344" s="10">
        <v>44287</v>
      </c>
      <c r="D344" s="11" t="s">
        <v>29</v>
      </c>
      <c r="E344" s="11">
        <v>27</v>
      </c>
      <c r="F344" s="11">
        <f t="shared" si="33"/>
        <v>13</v>
      </c>
      <c r="G344" s="30">
        <v>50989</v>
      </c>
      <c r="H344" s="30">
        <v>570596</v>
      </c>
      <c r="I344" s="30">
        <v>243</v>
      </c>
      <c r="J344" s="30">
        <v>7169</v>
      </c>
      <c r="K344" s="11" t="str">
        <f t="shared" si="34"/>
        <v>Minnesota-44316</v>
      </c>
      <c r="L344" s="30">
        <f>_xlfn.IFNA(VLOOKUP(K344,'labor statisitcs'!N:Q,4,FALSE),L343)</f>
        <v>4460873</v>
      </c>
      <c r="M344" s="30">
        <f>VLOOKUP(D344,'State Area'!A:B,2,FALSE)</f>
        <v>86936</v>
      </c>
      <c r="N344" s="39">
        <f t="shared" si="38"/>
        <v>51.312149167203458</v>
      </c>
      <c r="O344" s="11">
        <f>_xlfn.IFNA(VLOOKUP(K344,State_Vac_Alo_Admin!B:E,3,FALSE),0)</f>
        <v>1187060</v>
      </c>
      <c r="P344" s="35">
        <f>_xlfn.IFNA(VLOOKUP(K344,State_Vac_Alo_Admin!B:F,5,FALSE),0)</f>
        <v>1361870</v>
      </c>
      <c r="Q344" s="30">
        <f>VLOOKUP(D344,'2020_VoteCount'!A:K,11,FALSE)</f>
        <v>1484065</v>
      </c>
      <c r="R344" s="30">
        <f>VLOOKUP(D344,'2020_VoteCount'!A:L,12,FALSE)</f>
        <v>1717077</v>
      </c>
      <c r="S344" s="11">
        <f>_xlfn.IFNA(VLOOKUP(K344,'labor statisitcs'!N:P,2,FALSE),S343)</f>
        <v>64.900000000000006</v>
      </c>
      <c r="T344" s="11">
        <f>_xlfn.IFNA(VLOOKUP(K344,'labor statisitcs'!N:P,3,FALSE),T343)</f>
        <v>4.2</v>
      </c>
      <c r="U344" s="30">
        <f>_xlfn.IFNA(VLOOKUP(K344,'labor statisitcs'!N:S,5,FALSE),U343)</f>
        <v>2896744</v>
      </c>
      <c r="V344" s="30">
        <f>_xlfn.IFNA(VLOOKUP(K344,'labor statisitcs'!N:S,6,FALSE),V343)</f>
        <v>127007</v>
      </c>
      <c r="W344" s="30">
        <f>_xlfn.IFNA(VLOOKUP(K344,'Housing Summary'!F:J,5,FALSE),W343)</f>
        <v>7767</v>
      </c>
      <c r="X344" s="30">
        <f>_xlfn.IFNA(VLOOKUP(K344,'Housing Summary'!F:G,2,FALSE),X343)</f>
        <v>325000</v>
      </c>
      <c r="Y344">
        <f t="shared" si="35"/>
        <v>5.4473642266883635</v>
      </c>
      <c r="Z344">
        <f t="shared" si="36"/>
        <v>160.70845325567439</v>
      </c>
    </row>
    <row r="345" spans="1:26" hidden="1">
      <c r="A345" s="9">
        <v>43921</v>
      </c>
      <c r="B345" s="9">
        <f t="shared" si="37"/>
        <v>43921</v>
      </c>
      <c r="C345" s="10">
        <v>43891</v>
      </c>
      <c r="D345" s="11" t="s">
        <v>46</v>
      </c>
      <c r="E345" s="11">
        <v>28</v>
      </c>
      <c r="F345" s="11">
        <f t="shared" si="33"/>
        <v>0</v>
      </c>
      <c r="G345" s="30">
        <v>937</v>
      </c>
      <c r="H345" s="30">
        <v>937</v>
      </c>
      <c r="I345" s="30">
        <v>20</v>
      </c>
      <c r="J345" s="30">
        <v>20</v>
      </c>
      <c r="K345" s="11" t="str">
        <f t="shared" si="34"/>
        <v>Mississippi-43921</v>
      </c>
      <c r="L345" s="30">
        <f>_xlfn.IFNA(VLOOKUP(K345,'labor statisitcs'!N:Q,4,FALSE),L344)</f>
        <v>2287475</v>
      </c>
      <c r="M345" s="30">
        <f>VLOOKUP(D345,'State Area'!A:B,2,FALSE)</f>
        <v>48432</v>
      </c>
      <c r="N345" s="39">
        <f t="shared" si="38"/>
        <v>47.230653287082923</v>
      </c>
      <c r="O345" s="11">
        <f>_xlfn.IFNA(VLOOKUP(K345,State_Vac_Alo_Admin!B:E,3,FALSE),0)</f>
        <v>0</v>
      </c>
      <c r="P345" s="35">
        <f>_xlfn.IFNA(VLOOKUP(K345,State_Vac_Alo_Admin!B:F,5,FALSE),0)</f>
        <v>0</v>
      </c>
      <c r="Q345" s="30">
        <f>VLOOKUP(D345,'2020_VoteCount'!A:K,11,FALSE)</f>
        <v>756764</v>
      </c>
      <c r="R345" s="30">
        <f>VLOOKUP(D345,'2020_VoteCount'!A:L,12,FALSE)</f>
        <v>539398</v>
      </c>
      <c r="S345" s="11">
        <f>_xlfn.IFNA(VLOOKUP(K345,'labor statisitcs'!N:P,2,FALSE),S344)</f>
        <v>52.7</v>
      </c>
      <c r="T345" s="11">
        <f>_xlfn.IFNA(VLOOKUP(K345,'labor statisitcs'!N:P,3,FALSE),T344)</f>
        <v>6</v>
      </c>
      <c r="U345" s="30">
        <f>_xlfn.IFNA(VLOOKUP(K345,'labor statisitcs'!N:S,5,FALSE),U344)</f>
        <v>1206406</v>
      </c>
      <c r="V345" s="30">
        <f>_xlfn.IFNA(VLOOKUP(K345,'labor statisitcs'!N:S,6,FALSE),V344)</f>
        <v>76782</v>
      </c>
      <c r="W345" s="30">
        <f>_xlfn.IFNA(VLOOKUP(K345,'Housing Summary'!F:J,5,FALSE),W344)</f>
        <v>9293</v>
      </c>
      <c r="X345" s="30">
        <f>_xlfn.IFNA(VLOOKUP(K345,'Housing Summary'!F:G,2,FALSE),X344)</f>
        <v>205000</v>
      </c>
      <c r="Y345">
        <f t="shared" si="35"/>
        <v>0.87432649537153406</v>
      </c>
      <c r="Z345">
        <f t="shared" si="36"/>
        <v>0.87432649537153406</v>
      </c>
    </row>
    <row r="346" spans="1:26" hidden="1">
      <c r="A346" s="9">
        <v>43951</v>
      </c>
      <c r="B346" s="9">
        <f t="shared" si="37"/>
        <v>43951</v>
      </c>
      <c r="C346" s="10">
        <v>43922</v>
      </c>
      <c r="D346" s="11" t="s">
        <v>46</v>
      </c>
      <c r="E346" s="11">
        <v>28</v>
      </c>
      <c r="F346" s="11">
        <f t="shared" si="33"/>
        <v>1</v>
      </c>
      <c r="G346" s="30">
        <v>5878</v>
      </c>
      <c r="H346" s="30">
        <v>6815</v>
      </c>
      <c r="I346" s="30">
        <v>241</v>
      </c>
      <c r="J346" s="30">
        <v>261</v>
      </c>
      <c r="K346" s="11" t="str">
        <f t="shared" si="34"/>
        <v>Mississippi-43951</v>
      </c>
      <c r="L346" s="30">
        <f>_xlfn.IFNA(VLOOKUP(K346,'labor statisitcs'!N:Q,4,FALSE),L345)</f>
        <v>2287269</v>
      </c>
      <c r="M346" s="30">
        <f>VLOOKUP(D346,'State Area'!A:B,2,FALSE)</f>
        <v>48432</v>
      </c>
      <c r="N346" s="39">
        <f t="shared" si="38"/>
        <v>47.22639990089197</v>
      </c>
      <c r="O346" s="11">
        <f>_xlfn.IFNA(VLOOKUP(K346,State_Vac_Alo_Admin!B:E,3,FALSE),0)</f>
        <v>0</v>
      </c>
      <c r="P346" s="35">
        <f>_xlfn.IFNA(VLOOKUP(K346,State_Vac_Alo_Admin!B:F,5,FALSE),0)</f>
        <v>0</v>
      </c>
      <c r="Q346" s="30">
        <f>VLOOKUP(D346,'2020_VoteCount'!A:K,11,FALSE)</f>
        <v>756764</v>
      </c>
      <c r="R346" s="30">
        <f>VLOOKUP(D346,'2020_VoteCount'!A:L,12,FALSE)</f>
        <v>539398</v>
      </c>
      <c r="S346" s="11">
        <f>_xlfn.IFNA(VLOOKUP(K346,'labor statisitcs'!N:P,2,FALSE),S345)</f>
        <v>44.9</v>
      </c>
      <c r="T346" s="11">
        <f>_xlfn.IFNA(VLOOKUP(K346,'labor statisitcs'!N:P,3,FALSE),T345)</f>
        <v>15.7</v>
      </c>
      <c r="U346" s="30">
        <f>_xlfn.IFNA(VLOOKUP(K346,'labor statisitcs'!N:S,5,FALSE),U345)</f>
        <v>1027052</v>
      </c>
      <c r="V346" s="30">
        <f>_xlfn.IFNA(VLOOKUP(K346,'labor statisitcs'!N:S,6,FALSE),V345)</f>
        <v>191000</v>
      </c>
      <c r="W346" s="30">
        <f>_xlfn.IFNA(VLOOKUP(K346,'Housing Summary'!F:J,5,FALSE),W345)</f>
        <v>9125</v>
      </c>
      <c r="X346" s="30">
        <f>_xlfn.IFNA(VLOOKUP(K346,'Housing Summary'!F:G,2,FALSE),X345)</f>
        <v>205000</v>
      </c>
      <c r="Y346">
        <f t="shared" si="35"/>
        <v>10.536583147850122</v>
      </c>
      <c r="Z346">
        <f t="shared" si="36"/>
        <v>11.410988388335609</v>
      </c>
    </row>
    <row r="347" spans="1:26" hidden="1">
      <c r="A347" s="9">
        <v>43982</v>
      </c>
      <c r="B347" s="9">
        <f t="shared" si="37"/>
        <v>43982</v>
      </c>
      <c r="C347" s="10">
        <v>43952</v>
      </c>
      <c r="D347" s="11" t="s">
        <v>46</v>
      </c>
      <c r="E347" s="11">
        <v>28</v>
      </c>
      <c r="F347" s="11">
        <f t="shared" si="33"/>
        <v>2</v>
      </c>
      <c r="G347" s="30">
        <v>8686</v>
      </c>
      <c r="H347" s="30">
        <v>15501</v>
      </c>
      <c r="I347" s="30">
        <v>473</v>
      </c>
      <c r="J347" s="30">
        <v>734</v>
      </c>
      <c r="K347" s="11" t="str">
        <f t="shared" si="34"/>
        <v>Mississippi-43982</v>
      </c>
      <c r="L347" s="30">
        <f>_xlfn.IFNA(VLOOKUP(K347,'labor statisitcs'!N:Q,4,FALSE),L346)</f>
        <v>2286517</v>
      </c>
      <c r="M347" s="30">
        <f>VLOOKUP(D347,'State Area'!A:B,2,FALSE)</f>
        <v>48432</v>
      </c>
      <c r="N347" s="39">
        <f t="shared" si="38"/>
        <v>47.210872976544437</v>
      </c>
      <c r="O347" s="11">
        <f>_xlfn.IFNA(VLOOKUP(K347,State_Vac_Alo_Admin!B:E,3,FALSE),0)</f>
        <v>0</v>
      </c>
      <c r="P347" s="35">
        <f>_xlfn.IFNA(VLOOKUP(K347,State_Vac_Alo_Admin!B:F,5,FALSE),0)</f>
        <v>0</v>
      </c>
      <c r="Q347" s="30">
        <f>VLOOKUP(D347,'2020_VoteCount'!A:K,11,FALSE)</f>
        <v>756764</v>
      </c>
      <c r="R347" s="30">
        <f>VLOOKUP(D347,'2020_VoteCount'!A:L,12,FALSE)</f>
        <v>539398</v>
      </c>
      <c r="S347" s="11">
        <f>_xlfn.IFNA(VLOOKUP(K347,'labor statisitcs'!N:P,2,FALSE),S346)</f>
        <v>47.8</v>
      </c>
      <c r="T347" s="11">
        <f>_xlfn.IFNA(VLOOKUP(K347,'labor statisitcs'!N:P,3,FALSE),T346)</f>
        <v>11</v>
      </c>
      <c r="U347" s="30">
        <f>_xlfn.IFNA(VLOOKUP(K347,'labor statisitcs'!N:S,5,FALSE),U346)</f>
        <v>1091934</v>
      </c>
      <c r="V347" s="30">
        <f>_xlfn.IFNA(VLOOKUP(K347,'labor statisitcs'!N:S,6,FALSE),V346)</f>
        <v>135173</v>
      </c>
      <c r="W347" s="30">
        <f>_xlfn.IFNA(VLOOKUP(K347,'Housing Summary'!F:J,5,FALSE),W346)</f>
        <v>8518</v>
      </c>
      <c r="X347" s="30">
        <f>_xlfn.IFNA(VLOOKUP(K347,'Housing Summary'!F:G,2,FALSE),X346)</f>
        <v>212200</v>
      </c>
      <c r="Y347">
        <f t="shared" si="35"/>
        <v>20.686485164991119</v>
      </c>
      <c r="Z347">
        <f t="shared" si="36"/>
        <v>32.101226450535904</v>
      </c>
    </row>
    <row r="348" spans="1:26" hidden="1">
      <c r="A348" s="9">
        <v>44012</v>
      </c>
      <c r="B348" s="9">
        <f t="shared" si="37"/>
        <v>44012</v>
      </c>
      <c r="C348" s="10">
        <v>43983</v>
      </c>
      <c r="D348" s="11" t="s">
        <v>46</v>
      </c>
      <c r="E348" s="11">
        <v>28</v>
      </c>
      <c r="F348" s="11">
        <f t="shared" si="33"/>
        <v>3</v>
      </c>
      <c r="G348" s="30">
        <v>11747</v>
      </c>
      <c r="H348" s="30">
        <v>27248</v>
      </c>
      <c r="I348" s="30">
        <v>339</v>
      </c>
      <c r="J348" s="30">
        <v>1073</v>
      </c>
      <c r="K348" s="11" t="str">
        <f t="shared" si="34"/>
        <v>Mississippi-44012</v>
      </c>
      <c r="L348" s="30">
        <f>_xlfn.IFNA(VLOOKUP(K348,'labor statisitcs'!N:Q,4,FALSE),L347)</f>
        <v>2285922</v>
      </c>
      <c r="M348" s="30">
        <f>VLOOKUP(D348,'State Area'!A:B,2,FALSE)</f>
        <v>48432</v>
      </c>
      <c r="N348" s="39">
        <f t="shared" si="38"/>
        <v>47.198587710604556</v>
      </c>
      <c r="O348" s="11">
        <f>_xlfn.IFNA(VLOOKUP(K348,State_Vac_Alo_Admin!B:E,3,FALSE),0)</f>
        <v>0</v>
      </c>
      <c r="P348" s="35">
        <f>_xlfn.IFNA(VLOOKUP(K348,State_Vac_Alo_Admin!B:F,5,FALSE),0)</f>
        <v>0</v>
      </c>
      <c r="Q348" s="30">
        <f>VLOOKUP(D348,'2020_VoteCount'!A:K,11,FALSE)</f>
        <v>756764</v>
      </c>
      <c r="R348" s="30">
        <f>VLOOKUP(D348,'2020_VoteCount'!A:L,12,FALSE)</f>
        <v>539398</v>
      </c>
      <c r="S348" s="11">
        <f>_xlfn.IFNA(VLOOKUP(K348,'labor statisitcs'!N:P,2,FALSE),S347)</f>
        <v>48.9</v>
      </c>
      <c r="T348" s="11">
        <f>_xlfn.IFNA(VLOOKUP(K348,'labor statisitcs'!N:P,3,FALSE),T347)</f>
        <v>9.6</v>
      </c>
      <c r="U348" s="30">
        <f>_xlfn.IFNA(VLOOKUP(K348,'labor statisitcs'!N:S,5,FALSE),U347)</f>
        <v>1117094</v>
      </c>
      <c r="V348" s="30">
        <f>_xlfn.IFNA(VLOOKUP(K348,'labor statisitcs'!N:S,6,FALSE),V347)</f>
        <v>118703</v>
      </c>
      <c r="W348" s="30">
        <f>_xlfn.IFNA(VLOOKUP(K348,'Housing Summary'!F:J,5,FALSE),W347)</f>
        <v>7822</v>
      </c>
      <c r="X348" s="30">
        <f>_xlfn.IFNA(VLOOKUP(K348,'Housing Summary'!F:G,2,FALSE),X347)</f>
        <v>216950</v>
      </c>
      <c r="Y348">
        <f t="shared" si="35"/>
        <v>14.829902332625522</v>
      </c>
      <c r="Z348">
        <f t="shared" si="36"/>
        <v>46.939484374357477</v>
      </c>
    </row>
    <row r="349" spans="1:26" hidden="1">
      <c r="A349" s="9">
        <v>44043</v>
      </c>
      <c r="B349" s="9">
        <f t="shared" si="37"/>
        <v>44043</v>
      </c>
      <c r="C349" s="10">
        <v>44013</v>
      </c>
      <c r="D349" s="11" t="s">
        <v>46</v>
      </c>
      <c r="E349" s="11">
        <v>28</v>
      </c>
      <c r="F349" s="11">
        <f t="shared" si="33"/>
        <v>4</v>
      </c>
      <c r="G349" s="30">
        <v>31499</v>
      </c>
      <c r="H349" s="30">
        <v>58747</v>
      </c>
      <c r="I349" s="30">
        <v>590</v>
      </c>
      <c r="J349" s="30">
        <v>1663</v>
      </c>
      <c r="K349" s="11" t="str">
        <f t="shared" si="34"/>
        <v>Mississippi-44043</v>
      </c>
      <c r="L349" s="30">
        <f>_xlfn.IFNA(VLOOKUP(K349,'labor statisitcs'!N:Q,4,FALSE),L348)</f>
        <v>2285425</v>
      </c>
      <c r="M349" s="30">
        <f>VLOOKUP(D349,'State Area'!A:B,2,FALSE)</f>
        <v>48432</v>
      </c>
      <c r="N349" s="39">
        <f t="shared" si="38"/>
        <v>47.188325900231256</v>
      </c>
      <c r="O349" s="11">
        <f>_xlfn.IFNA(VLOOKUP(K349,State_Vac_Alo_Admin!B:E,3,FALSE),0)</f>
        <v>0</v>
      </c>
      <c r="P349" s="35">
        <f>_xlfn.IFNA(VLOOKUP(K349,State_Vac_Alo_Admin!B:F,5,FALSE),0)</f>
        <v>0</v>
      </c>
      <c r="Q349" s="30">
        <f>VLOOKUP(D349,'2020_VoteCount'!A:K,11,FALSE)</f>
        <v>756764</v>
      </c>
      <c r="R349" s="30">
        <f>VLOOKUP(D349,'2020_VoteCount'!A:L,12,FALSE)</f>
        <v>539398</v>
      </c>
      <c r="S349" s="11">
        <f>_xlfn.IFNA(VLOOKUP(K349,'labor statisitcs'!N:P,2,FALSE),S348)</f>
        <v>49.8</v>
      </c>
      <c r="T349" s="11">
        <f>_xlfn.IFNA(VLOOKUP(K349,'labor statisitcs'!N:P,3,FALSE),T348)</f>
        <v>8.5</v>
      </c>
      <c r="U349" s="30">
        <f>_xlfn.IFNA(VLOOKUP(K349,'labor statisitcs'!N:S,5,FALSE),U348)</f>
        <v>1138838</v>
      </c>
      <c r="V349" s="30">
        <f>_xlfn.IFNA(VLOOKUP(K349,'labor statisitcs'!N:S,6,FALSE),V348)</f>
        <v>106291</v>
      </c>
      <c r="W349" s="30">
        <f>_xlfn.IFNA(VLOOKUP(K349,'Housing Summary'!F:J,5,FALSE),W348)</f>
        <v>7285</v>
      </c>
      <c r="X349" s="30">
        <f>_xlfn.IFNA(VLOOKUP(K349,'Housing Summary'!F:G,2,FALSE),X348)</f>
        <v>220000</v>
      </c>
      <c r="Y349">
        <f t="shared" si="35"/>
        <v>25.815767308049924</v>
      </c>
      <c r="Z349">
        <f t="shared" si="36"/>
        <v>72.76545937845259</v>
      </c>
    </row>
    <row r="350" spans="1:26" hidden="1">
      <c r="A350" s="9">
        <v>44074</v>
      </c>
      <c r="B350" s="9">
        <f t="shared" si="37"/>
        <v>44074</v>
      </c>
      <c r="C350" s="10">
        <v>44044</v>
      </c>
      <c r="D350" s="11" t="s">
        <v>46</v>
      </c>
      <c r="E350" s="11">
        <v>28</v>
      </c>
      <c r="F350" s="11">
        <f t="shared" si="33"/>
        <v>5</v>
      </c>
      <c r="G350" s="30">
        <v>24203</v>
      </c>
      <c r="H350" s="30">
        <v>82950</v>
      </c>
      <c r="I350" s="30">
        <v>810</v>
      </c>
      <c r="J350" s="30">
        <v>2473</v>
      </c>
      <c r="K350" s="11" t="str">
        <f t="shared" si="34"/>
        <v>Mississippi-44074</v>
      </c>
      <c r="L350" s="30">
        <f>_xlfn.IFNA(VLOOKUP(K350,'labor statisitcs'!N:Q,4,FALSE),L349)</f>
        <v>2285698</v>
      </c>
      <c r="M350" s="30">
        <f>VLOOKUP(D350,'State Area'!A:B,2,FALSE)</f>
        <v>48432</v>
      </c>
      <c r="N350" s="39">
        <f t="shared" si="38"/>
        <v>47.193962669309549</v>
      </c>
      <c r="O350" s="11">
        <f>_xlfn.IFNA(VLOOKUP(K350,State_Vac_Alo_Admin!B:E,3,FALSE),0)</f>
        <v>0</v>
      </c>
      <c r="P350" s="35">
        <f>_xlfn.IFNA(VLOOKUP(K350,State_Vac_Alo_Admin!B:F,5,FALSE),0)</f>
        <v>0</v>
      </c>
      <c r="Q350" s="30">
        <f>VLOOKUP(D350,'2020_VoteCount'!A:K,11,FALSE)</f>
        <v>756764</v>
      </c>
      <c r="R350" s="30">
        <f>VLOOKUP(D350,'2020_VoteCount'!A:L,12,FALSE)</f>
        <v>539398</v>
      </c>
      <c r="S350" s="11">
        <f>_xlfn.IFNA(VLOOKUP(K350,'labor statisitcs'!N:P,2,FALSE),S349)</f>
        <v>50.6</v>
      </c>
      <c r="T350" s="11">
        <f>_xlfn.IFNA(VLOOKUP(K350,'labor statisitcs'!N:P,3,FALSE),T349)</f>
        <v>7.8</v>
      </c>
      <c r="U350" s="30">
        <f>_xlfn.IFNA(VLOOKUP(K350,'labor statisitcs'!N:S,5,FALSE),U349)</f>
        <v>1156630</v>
      </c>
      <c r="V350" s="30">
        <f>_xlfn.IFNA(VLOOKUP(K350,'labor statisitcs'!N:S,6,FALSE),V349)</f>
        <v>97292</v>
      </c>
      <c r="W350" s="30">
        <f>_xlfn.IFNA(VLOOKUP(K350,'Housing Summary'!F:J,5,FALSE),W349)</f>
        <v>6836</v>
      </c>
      <c r="X350" s="30">
        <f>_xlfn.IFNA(VLOOKUP(K350,'Housing Summary'!F:G,2,FALSE),X349)</f>
        <v>227500</v>
      </c>
      <c r="Y350">
        <f t="shared" si="35"/>
        <v>35.437752493986515</v>
      </c>
      <c r="Z350">
        <f t="shared" si="36"/>
        <v>108.19452088596131</v>
      </c>
    </row>
    <row r="351" spans="1:26" hidden="1">
      <c r="A351" s="9">
        <v>44104</v>
      </c>
      <c r="B351" s="9">
        <f t="shared" si="37"/>
        <v>44104</v>
      </c>
      <c r="C351" s="10">
        <v>44075</v>
      </c>
      <c r="D351" s="11" t="s">
        <v>46</v>
      </c>
      <c r="E351" s="11">
        <v>28</v>
      </c>
      <c r="F351" s="11">
        <f t="shared" si="33"/>
        <v>6</v>
      </c>
      <c r="G351" s="30">
        <v>15240</v>
      </c>
      <c r="H351" s="30">
        <v>98190</v>
      </c>
      <c r="I351" s="30">
        <v>496</v>
      </c>
      <c r="J351" s="30">
        <v>2969</v>
      </c>
      <c r="K351" s="11" t="str">
        <f t="shared" si="34"/>
        <v>Mississippi-44104</v>
      </c>
      <c r="L351" s="30">
        <f>_xlfn.IFNA(VLOOKUP(K351,'labor statisitcs'!N:Q,4,FALSE),L350)</f>
        <v>2286039</v>
      </c>
      <c r="M351" s="30">
        <f>VLOOKUP(D351,'State Area'!A:B,2,FALSE)</f>
        <v>48432</v>
      </c>
      <c r="N351" s="39">
        <f t="shared" si="38"/>
        <v>47.201003468780968</v>
      </c>
      <c r="O351" s="11">
        <f>_xlfn.IFNA(VLOOKUP(K351,State_Vac_Alo_Admin!B:E,3,FALSE),0)</f>
        <v>0</v>
      </c>
      <c r="P351" s="35">
        <f>_xlfn.IFNA(VLOOKUP(K351,State_Vac_Alo_Admin!B:F,5,FALSE),0)</f>
        <v>0</v>
      </c>
      <c r="Q351" s="30">
        <f>VLOOKUP(D351,'2020_VoteCount'!A:K,11,FALSE)</f>
        <v>756764</v>
      </c>
      <c r="R351" s="30">
        <f>VLOOKUP(D351,'2020_VoteCount'!A:L,12,FALSE)</f>
        <v>539398</v>
      </c>
      <c r="S351" s="11">
        <f>_xlfn.IFNA(VLOOKUP(K351,'labor statisitcs'!N:P,2,FALSE),S350)</f>
        <v>51.2</v>
      </c>
      <c r="T351" s="11">
        <f>_xlfn.IFNA(VLOOKUP(K351,'labor statisitcs'!N:P,3,FALSE),T350)</f>
        <v>7.2</v>
      </c>
      <c r="U351" s="30">
        <f>_xlfn.IFNA(VLOOKUP(K351,'labor statisitcs'!N:S,5,FALSE),U350)</f>
        <v>1170336</v>
      </c>
      <c r="V351" s="30">
        <f>_xlfn.IFNA(VLOOKUP(K351,'labor statisitcs'!N:S,6,FALSE),V350)</f>
        <v>91440</v>
      </c>
      <c r="W351" s="30">
        <f>_xlfn.IFNA(VLOOKUP(K351,'Housing Summary'!F:J,5,FALSE),W350)</f>
        <v>6538</v>
      </c>
      <c r="X351" s="30">
        <f>_xlfn.IFNA(VLOOKUP(K351,'Housing Summary'!F:G,2,FALSE),X350)</f>
        <v>228750</v>
      </c>
      <c r="Y351">
        <f t="shared" si="35"/>
        <v>21.696917681631852</v>
      </c>
      <c r="Z351">
        <f t="shared" si="36"/>
        <v>129.87529959025196</v>
      </c>
    </row>
    <row r="352" spans="1:26" hidden="1">
      <c r="A352" s="9">
        <v>44135</v>
      </c>
      <c r="B352" s="9">
        <f t="shared" si="37"/>
        <v>44135</v>
      </c>
      <c r="C352" s="10">
        <v>44105</v>
      </c>
      <c r="D352" s="11" t="s">
        <v>46</v>
      </c>
      <c r="E352" s="11">
        <v>28</v>
      </c>
      <c r="F352" s="11">
        <f t="shared" si="33"/>
        <v>7</v>
      </c>
      <c r="G352" s="30">
        <v>21970</v>
      </c>
      <c r="H352" s="30">
        <v>120160</v>
      </c>
      <c r="I352" s="30">
        <v>365</v>
      </c>
      <c r="J352" s="30">
        <v>3334</v>
      </c>
      <c r="K352" s="11" t="str">
        <f t="shared" si="34"/>
        <v>Mississippi-44135</v>
      </c>
      <c r="L352" s="30">
        <f>_xlfn.IFNA(VLOOKUP(K352,'labor statisitcs'!N:Q,4,FALSE),L351)</f>
        <v>2286309</v>
      </c>
      <c r="M352" s="30">
        <f>VLOOKUP(D352,'State Area'!A:B,2,FALSE)</f>
        <v>48432</v>
      </c>
      <c r="N352" s="39">
        <f t="shared" si="38"/>
        <v>47.20657829534192</v>
      </c>
      <c r="O352" s="11">
        <f>_xlfn.IFNA(VLOOKUP(K352,State_Vac_Alo_Admin!B:E,3,FALSE),0)</f>
        <v>0</v>
      </c>
      <c r="P352" s="35">
        <f>_xlfn.IFNA(VLOOKUP(K352,State_Vac_Alo_Admin!B:F,5,FALSE),0)</f>
        <v>0</v>
      </c>
      <c r="Q352" s="30">
        <f>VLOOKUP(D352,'2020_VoteCount'!A:K,11,FALSE)</f>
        <v>756764</v>
      </c>
      <c r="R352" s="30">
        <f>VLOOKUP(D352,'2020_VoteCount'!A:L,12,FALSE)</f>
        <v>539398</v>
      </c>
      <c r="S352" s="11">
        <f>_xlfn.IFNA(VLOOKUP(K352,'labor statisitcs'!N:P,2,FALSE),S351)</f>
        <v>51.6</v>
      </c>
      <c r="T352" s="11">
        <f>_xlfn.IFNA(VLOOKUP(K352,'labor statisitcs'!N:P,3,FALSE),T351)</f>
        <v>6.9</v>
      </c>
      <c r="U352" s="30">
        <f>_xlfn.IFNA(VLOOKUP(K352,'labor statisitcs'!N:S,5,FALSE),U351)</f>
        <v>1180316</v>
      </c>
      <c r="V352" s="30">
        <f>_xlfn.IFNA(VLOOKUP(K352,'labor statisitcs'!N:S,6,FALSE),V351)</f>
        <v>87918</v>
      </c>
      <c r="W352" s="30">
        <f>_xlfn.IFNA(VLOOKUP(K352,'Housing Summary'!F:J,5,FALSE),W351)</f>
        <v>6296</v>
      </c>
      <c r="X352" s="30">
        <f>_xlfn.IFNA(VLOOKUP(K352,'Housing Summary'!F:G,2,FALSE),X351)</f>
        <v>229000</v>
      </c>
      <c r="Y352">
        <f t="shared" si="35"/>
        <v>15.964596211623189</v>
      </c>
      <c r="Z352">
        <f t="shared" si="36"/>
        <v>145.82455827274441</v>
      </c>
    </row>
    <row r="353" spans="1:26" hidden="1">
      <c r="A353" s="9">
        <v>44165</v>
      </c>
      <c r="B353" s="9">
        <f t="shared" si="37"/>
        <v>44165</v>
      </c>
      <c r="C353" s="10">
        <v>44136</v>
      </c>
      <c r="D353" s="11" t="s">
        <v>46</v>
      </c>
      <c r="E353" s="11">
        <v>28</v>
      </c>
      <c r="F353" s="11">
        <f t="shared" si="33"/>
        <v>8</v>
      </c>
      <c r="G353" s="30">
        <v>33110</v>
      </c>
      <c r="H353" s="30">
        <v>153270</v>
      </c>
      <c r="I353" s="30">
        <v>473</v>
      </c>
      <c r="J353" s="30">
        <v>3807</v>
      </c>
      <c r="K353" s="11" t="str">
        <f t="shared" si="34"/>
        <v>Mississippi-44165</v>
      </c>
      <c r="L353" s="30">
        <f>_xlfn.IFNA(VLOOKUP(K353,'labor statisitcs'!N:Q,4,FALSE),L352)</f>
        <v>2286424</v>
      </c>
      <c r="M353" s="30">
        <f>VLOOKUP(D353,'State Area'!A:B,2,FALSE)</f>
        <v>48432</v>
      </c>
      <c r="N353" s="39">
        <f t="shared" si="38"/>
        <v>47.208952758506776</v>
      </c>
      <c r="O353" s="11">
        <f>_xlfn.IFNA(VLOOKUP(K353,State_Vac_Alo_Admin!B:E,3,FALSE),0)</f>
        <v>0</v>
      </c>
      <c r="P353" s="35">
        <f>_xlfn.IFNA(VLOOKUP(K353,State_Vac_Alo_Admin!B:F,5,FALSE),0)</f>
        <v>0</v>
      </c>
      <c r="Q353" s="30">
        <f>VLOOKUP(D353,'2020_VoteCount'!A:K,11,FALSE)</f>
        <v>756764</v>
      </c>
      <c r="R353" s="30">
        <f>VLOOKUP(D353,'2020_VoteCount'!A:L,12,FALSE)</f>
        <v>539398</v>
      </c>
      <c r="S353" s="11">
        <f>_xlfn.IFNA(VLOOKUP(K353,'labor statisitcs'!N:P,2,FALSE),S352)</f>
        <v>51.9</v>
      </c>
      <c r="T353" s="11">
        <f>_xlfn.IFNA(VLOOKUP(K353,'labor statisitcs'!N:P,3,FALSE),T352)</f>
        <v>6.7</v>
      </c>
      <c r="U353" s="30">
        <f>_xlfn.IFNA(VLOOKUP(K353,'labor statisitcs'!N:S,5,FALSE),U352)</f>
        <v>1187251</v>
      </c>
      <c r="V353" s="30">
        <f>_xlfn.IFNA(VLOOKUP(K353,'labor statisitcs'!N:S,6,FALSE),V352)</f>
        <v>85575</v>
      </c>
      <c r="W353" s="30">
        <f>_xlfn.IFNA(VLOOKUP(K353,'Housing Summary'!F:J,5,FALSE),W352)</f>
        <v>6044</v>
      </c>
      <c r="X353" s="30">
        <f>_xlfn.IFNA(VLOOKUP(K353,'Housing Summary'!F:G,2,FALSE),X352)</f>
        <v>225500</v>
      </c>
      <c r="Y353">
        <f t="shared" si="35"/>
        <v>20.687326585095327</v>
      </c>
      <c r="Z353">
        <f t="shared" si="36"/>
        <v>166.50455033712032</v>
      </c>
    </row>
    <row r="354" spans="1:26" hidden="1">
      <c r="A354" s="9">
        <v>44196</v>
      </c>
      <c r="B354" s="9">
        <f t="shared" si="37"/>
        <v>44196</v>
      </c>
      <c r="C354" s="10">
        <v>44166</v>
      </c>
      <c r="D354" s="11" t="s">
        <v>46</v>
      </c>
      <c r="E354" s="11">
        <v>28</v>
      </c>
      <c r="F354" s="11">
        <f t="shared" si="33"/>
        <v>9</v>
      </c>
      <c r="G354" s="30">
        <v>62541</v>
      </c>
      <c r="H354" s="30">
        <v>215811</v>
      </c>
      <c r="I354" s="30">
        <v>980</v>
      </c>
      <c r="J354" s="30">
        <v>4787</v>
      </c>
      <c r="K354" s="11" t="str">
        <f t="shared" si="34"/>
        <v>Mississippi-44196</v>
      </c>
      <c r="L354" s="30">
        <f>_xlfn.IFNA(VLOOKUP(K354,'labor statisitcs'!N:Q,4,FALSE),L353)</f>
        <v>2286392</v>
      </c>
      <c r="M354" s="30">
        <f>VLOOKUP(D354,'State Area'!A:B,2,FALSE)</f>
        <v>48432</v>
      </c>
      <c r="N354" s="39">
        <f t="shared" si="38"/>
        <v>47.208292038321773</v>
      </c>
      <c r="O354" s="11">
        <f>_xlfn.IFNA(VLOOKUP(K354,State_Vac_Alo_Admin!B:E,3,FALSE),0)</f>
        <v>267450</v>
      </c>
      <c r="P354" s="35">
        <f>_xlfn.IFNA(VLOOKUP(K354,State_Vac_Alo_Admin!B:F,5,FALSE),0)</f>
        <v>0</v>
      </c>
      <c r="Q354" s="30">
        <f>VLOOKUP(D354,'2020_VoteCount'!A:K,11,FALSE)</f>
        <v>756764</v>
      </c>
      <c r="R354" s="30">
        <f>VLOOKUP(D354,'2020_VoteCount'!A:L,12,FALSE)</f>
        <v>539398</v>
      </c>
      <c r="S354" s="11">
        <f>_xlfn.IFNA(VLOOKUP(K354,'labor statisitcs'!N:P,2,FALSE),S353)</f>
        <v>52.2</v>
      </c>
      <c r="T354" s="11">
        <f>_xlfn.IFNA(VLOOKUP(K354,'labor statisitcs'!N:P,3,FALSE),T353)</f>
        <v>6.6</v>
      </c>
      <c r="U354" s="30">
        <f>_xlfn.IFNA(VLOOKUP(K354,'labor statisitcs'!N:S,5,FALSE),U353)</f>
        <v>1192792</v>
      </c>
      <c r="V354" s="30">
        <f>_xlfn.IFNA(VLOOKUP(K354,'labor statisitcs'!N:S,6,FALSE),V353)</f>
        <v>83848</v>
      </c>
      <c r="W354" s="30">
        <f>_xlfn.IFNA(VLOOKUP(K354,'Housing Summary'!F:J,5,FALSE),W353)</f>
        <v>5752</v>
      </c>
      <c r="X354" s="30">
        <f>_xlfn.IFNA(VLOOKUP(K354,'Housing Summary'!F:G,2,FALSE),X353)</f>
        <v>222050</v>
      </c>
      <c r="Y354">
        <f t="shared" si="35"/>
        <v>42.862291330620472</v>
      </c>
      <c r="Z354">
        <f t="shared" si="36"/>
        <v>209.36917204048999</v>
      </c>
    </row>
    <row r="355" spans="1:26" hidden="1">
      <c r="A355" s="9">
        <v>44227</v>
      </c>
      <c r="B355" s="9">
        <f t="shared" si="37"/>
        <v>44227</v>
      </c>
      <c r="C355" s="10">
        <v>44197</v>
      </c>
      <c r="D355" s="11" t="s">
        <v>46</v>
      </c>
      <c r="E355" s="11">
        <v>28</v>
      </c>
      <c r="F355" s="11">
        <f t="shared" si="33"/>
        <v>10</v>
      </c>
      <c r="G355" s="30">
        <v>59190</v>
      </c>
      <c r="H355" s="30">
        <v>275001</v>
      </c>
      <c r="I355" s="30">
        <v>1258</v>
      </c>
      <c r="J355" s="30">
        <v>6045</v>
      </c>
      <c r="K355" s="11" t="str">
        <f t="shared" si="34"/>
        <v>Mississippi-44227</v>
      </c>
      <c r="L355" s="30">
        <f>_xlfn.IFNA(VLOOKUP(K355,'labor statisitcs'!N:Q,4,FALSE),L354)</f>
        <v>2286271</v>
      </c>
      <c r="M355" s="30">
        <f>VLOOKUP(D355,'State Area'!A:B,2,FALSE)</f>
        <v>48432</v>
      </c>
      <c r="N355" s="39">
        <f t="shared" si="38"/>
        <v>47.205793690122235</v>
      </c>
      <c r="O355" s="11">
        <f>_xlfn.IFNA(VLOOKUP(K355,State_Vac_Alo_Admin!B:E,3,FALSE),0)</f>
        <v>288500</v>
      </c>
      <c r="P355" s="35">
        <f>_xlfn.IFNA(VLOOKUP(K355,State_Vac_Alo_Admin!B:F,5,FALSE),0)</f>
        <v>200940.85</v>
      </c>
      <c r="Q355" s="30">
        <f>VLOOKUP(D355,'2020_VoteCount'!A:K,11,FALSE)</f>
        <v>756764</v>
      </c>
      <c r="R355" s="30">
        <f>VLOOKUP(D355,'2020_VoteCount'!A:L,12,FALSE)</f>
        <v>539398</v>
      </c>
      <c r="S355" s="11">
        <f>_xlfn.IFNA(VLOOKUP(K355,'labor statisitcs'!N:P,2,FALSE),S354)</f>
        <v>52.4</v>
      </c>
      <c r="T355" s="11">
        <f>_xlfn.IFNA(VLOOKUP(K355,'labor statisitcs'!N:P,3,FALSE),T354)</f>
        <v>6.4</v>
      </c>
      <c r="U355" s="30">
        <f>_xlfn.IFNA(VLOOKUP(K355,'labor statisitcs'!N:S,5,FALSE),U354)</f>
        <v>1197779</v>
      </c>
      <c r="V355" s="30">
        <f>_xlfn.IFNA(VLOOKUP(K355,'labor statisitcs'!N:S,6,FALSE),V354)</f>
        <v>82191</v>
      </c>
      <c r="W355" s="30">
        <f>_xlfn.IFNA(VLOOKUP(K355,'Housing Summary'!F:J,5,FALSE),W354)</f>
        <v>5252</v>
      </c>
      <c r="X355" s="30">
        <f>_xlfn.IFNA(VLOOKUP(K355,'Housing Summary'!F:G,2,FALSE),X354)</f>
        <v>220000</v>
      </c>
      <c r="Y355">
        <f t="shared" si="35"/>
        <v>55.024098193083852</v>
      </c>
      <c r="Z355">
        <f t="shared" si="36"/>
        <v>264.40435101525588</v>
      </c>
    </row>
    <row r="356" spans="1:26" hidden="1">
      <c r="A356" s="9">
        <v>44255</v>
      </c>
      <c r="B356" s="9">
        <f t="shared" si="37"/>
        <v>44255</v>
      </c>
      <c r="C356" s="10">
        <v>44228</v>
      </c>
      <c r="D356" s="11" t="s">
        <v>46</v>
      </c>
      <c r="E356" s="11">
        <v>28</v>
      </c>
      <c r="F356" s="11">
        <f t="shared" si="33"/>
        <v>11</v>
      </c>
      <c r="G356" s="30">
        <v>19794</v>
      </c>
      <c r="H356" s="30">
        <v>294795</v>
      </c>
      <c r="I356" s="30">
        <v>636</v>
      </c>
      <c r="J356" s="30">
        <v>6681</v>
      </c>
      <c r="K356" s="11" t="str">
        <f t="shared" si="34"/>
        <v>Mississippi-44255</v>
      </c>
      <c r="L356" s="30">
        <f>_xlfn.IFNA(VLOOKUP(K356,'labor statisitcs'!N:Q,4,FALSE),L355)</f>
        <v>2285852</v>
      </c>
      <c r="M356" s="30">
        <f>VLOOKUP(D356,'State Area'!A:B,2,FALSE)</f>
        <v>48432</v>
      </c>
      <c r="N356" s="39">
        <f t="shared" si="38"/>
        <v>47.197142385199868</v>
      </c>
      <c r="O356" s="11">
        <f>_xlfn.IFNA(VLOOKUP(K356,State_Vac_Alo_Admin!B:E,3,FALSE),0)</f>
        <v>386250</v>
      </c>
      <c r="P356" s="35">
        <f>_xlfn.IFNA(VLOOKUP(K356,State_Vac_Alo_Admin!B:F,5,FALSE),0)</f>
        <v>325422.5</v>
      </c>
      <c r="Q356" s="30">
        <f>VLOOKUP(D356,'2020_VoteCount'!A:K,11,FALSE)</f>
        <v>756764</v>
      </c>
      <c r="R356" s="30">
        <f>VLOOKUP(D356,'2020_VoteCount'!A:L,12,FALSE)</f>
        <v>539398</v>
      </c>
      <c r="S356" s="11">
        <f>_xlfn.IFNA(VLOOKUP(K356,'labor statisitcs'!N:P,2,FALSE),S355)</f>
        <v>52.5</v>
      </c>
      <c r="T356" s="11">
        <f>_xlfn.IFNA(VLOOKUP(K356,'labor statisitcs'!N:P,3,FALSE),T355)</f>
        <v>6.3</v>
      </c>
      <c r="U356" s="30">
        <f>_xlfn.IFNA(VLOOKUP(K356,'labor statisitcs'!N:S,5,FALSE),U355)</f>
        <v>1200432</v>
      </c>
      <c r="V356" s="30">
        <f>_xlfn.IFNA(VLOOKUP(K356,'labor statisitcs'!N:S,6,FALSE),V355)</f>
        <v>80991</v>
      </c>
      <c r="W356" s="30">
        <f>_xlfn.IFNA(VLOOKUP(K356,'Housing Summary'!F:J,5,FALSE),W355)</f>
        <v>4734</v>
      </c>
      <c r="X356" s="30">
        <f>_xlfn.IFNA(VLOOKUP(K356,'Housing Summary'!F:G,2,FALSE),X355)</f>
        <v>222250</v>
      </c>
      <c r="Y356">
        <f t="shared" si="35"/>
        <v>27.823323644750406</v>
      </c>
      <c r="Z356">
        <f t="shared" si="36"/>
        <v>292.27614036254317</v>
      </c>
    </row>
    <row r="357" spans="1:26" hidden="1">
      <c r="A357" s="9">
        <v>44286</v>
      </c>
      <c r="B357" s="9">
        <f t="shared" si="37"/>
        <v>44286</v>
      </c>
      <c r="C357" s="10">
        <v>44256</v>
      </c>
      <c r="D357" s="11" t="s">
        <v>46</v>
      </c>
      <c r="E357" s="11">
        <v>28</v>
      </c>
      <c r="F357" s="11">
        <f t="shared" si="33"/>
        <v>12</v>
      </c>
      <c r="G357" s="30">
        <v>10351</v>
      </c>
      <c r="H357" s="30">
        <v>305146</v>
      </c>
      <c r="I357" s="30">
        <v>351</v>
      </c>
      <c r="J357" s="30">
        <v>7032</v>
      </c>
      <c r="K357" s="11" t="str">
        <f t="shared" si="34"/>
        <v>Mississippi-44286</v>
      </c>
      <c r="L357" s="30">
        <f>_xlfn.IFNA(VLOOKUP(K357,'labor statisitcs'!N:Q,4,FALSE),L356)</f>
        <v>2285593</v>
      </c>
      <c r="M357" s="30">
        <f>VLOOKUP(D357,'State Area'!A:B,2,FALSE)</f>
        <v>48432</v>
      </c>
      <c r="N357" s="39">
        <f t="shared" si="38"/>
        <v>47.191794681202509</v>
      </c>
      <c r="O357" s="11">
        <f>_xlfn.IFNA(VLOOKUP(K357,State_Vac_Alo_Admin!B:E,3,FALSE),0)</f>
        <v>732900</v>
      </c>
      <c r="P357" s="35">
        <f>_xlfn.IFNA(VLOOKUP(K357,State_Vac_Alo_Admin!B:F,5,FALSE),0)</f>
        <v>458365.89999999997</v>
      </c>
      <c r="Q357" s="30">
        <f>VLOOKUP(D357,'2020_VoteCount'!A:K,11,FALSE)</f>
        <v>756764</v>
      </c>
      <c r="R357" s="30">
        <f>VLOOKUP(D357,'2020_VoteCount'!A:L,12,FALSE)</f>
        <v>539398</v>
      </c>
      <c r="S357" s="11">
        <f>_xlfn.IFNA(VLOOKUP(K357,'labor statisitcs'!N:P,2,FALSE),S356)</f>
        <v>52.5</v>
      </c>
      <c r="T357" s="11">
        <f>_xlfn.IFNA(VLOOKUP(K357,'labor statisitcs'!N:P,3,FALSE),T356)</f>
        <v>6.3</v>
      </c>
      <c r="U357" s="30">
        <f>_xlfn.IFNA(VLOOKUP(K357,'labor statisitcs'!N:S,5,FALSE),U356)</f>
        <v>1200858</v>
      </c>
      <c r="V357" s="30">
        <f>_xlfn.IFNA(VLOOKUP(K357,'labor statisitcs'!N:S,6,FALSE),V356)</f>
        <v>80270</v>
      </c>
      <c r="W357" s="30">
        <f>_xlfn.IFNA(VLOOKUP(K357,'Housing Summary'!F:J,5,FALSE),W356)</f>
        <v>4298</v>
      </c>
      <c r="X357" s="30">
        <f>_xlfn.IFNA(VLOOKUP(K357,'Housing Summary'!F:G,2,FALSE),X356)</f>
        <v>224950</v>
      </c>
      <c r="Y357">
        <f t="shared" si="35"/>
        <v>15.35706488425542</v>
      </c>
      <c r="Z357">
        <f t="shared" si="36"/>
        <v>307.66632554439917</v>
      </c>
    </row>
    <row r="358" spans="1:26">
      <c r="A358" s="9">
        <v>44313</v>
      </c>
      <c r="B358" s="9">
        <f t="shared" si="37"/>
        <v>44316</v>
      </c>
      <c r="C358" s="10">
        <v>44287</v>
      </c>
      <c r="D358" s="11" t="s">
        <v>46</v>
      </c>
      <c r="E358" s="11">
        <v>28</v>
      </c>
      <c r="F358" s="11">
        <f t="shared" si="33"/>
        <v>13</v>
      </c>
      <c r="G358" s="30">
        <v>6013</v>
      </c>
      <c r="H358" s="30">
        <v>311159</v>
      </c>
      <c r="I358" s="30">
        <v>156</v>
      </c>
      <c r="J358" s="30">
        <v>7188</v>
      </c>
      <c r="K358" s="11" t="str">
        <f t="shared" si="34"/>
        <v>Mississippi-44316</v>
      </c>
      <c r="L358" s="30">
        <f>_xlfn.IFNA(VLOOKUP(K358,'labor statisitcs'!N:Q,4,FALSE),L357)</f>
        <v>2285593</v>
      </c>
      <c r="M358" s="30">
        <f>VLOOKUP(D358,'State Area'!A:B,2,FALSE)</f>
        <v>48432</v>
      </c>
      <c r="N358" s="39">
        <f t="shared" si="38"/>
        <v>47.191794681202509</v>
      </c>
      <c r="O358" s="11">
        <f>_xlfn.IFNA(VLOOKUP(K358,State_Vac_Alo_Admin!B:E,3,FALSE),0)</f>
        <v>637200</v>
      </c>
      <c r="P358" s="35">
        <f>_xlfn.IFNA(VLOOKUP(K358,State_Vac_Alo_Admin!B:F,5,FALSE),0)</f>
        <v>367795.85</v>
      </c>
      <c r="Q358" s="30">
        <f>VLOOKUP(D358,'2020_VoteCount'!A:K,11,FALSE)</f>
        <v>756764</v>
      </c>
      <c r="R358" s="30">
        <f>VLOOKUP(D358,'2020_VoteCount'!A:L,12,FALSE)</f>
        <v>539398</v>
      </c>
      <c r="S358" s="11">
        <f>_xlfn.IFNA(VLOOKUP(K358,'labor statisitcs'!N:P,2,FALSE),S357)</f>
        <v>52.5</v>
      </c>
      <c r="T358" s="11">
        <f>_xlfn.IFNA(VLOOKUP(K358,'labor statisitcs'!N:P,3,FALSE),T357)</f>
        <v>6.3</v>
      </c>
      <c r="U358" s="30">
        <f>_xlfn.IFNA(VLOOKUP(K358,'labor statisitcs'!N:S,5,FALSE),U357)</f>
        <v>1200858</v>
      </c>
      <c r="V358" s="30">
        <f>_xlfn.IFNA(VLOOKUP(K358,'labor statisitcs'!N:S,6,FALSE),V357)</f>
        <v>80270</v>
      </c>
      <c r="W358" s="30">
        <f>_xlfn.IFNA(VLOOKUP(K358,'Housing Summary'!F:J,5,FALSE),W357)</f>
        <v>4298</v>
      </c>
      <c r="X358" s="30">
        <f>_xlfn.IFNA(VLOOKUP(K358,'Housing Summary'!F:G,2,FALSE),X357)</f>
        <v>224950</v>
      </c>
      <c r="Y358">
        <f t="shared" si="35"/>
        <v>6.8253621707801866</v>
      </c>
      <c r="Z358">
        <f t="shared" si="36"/>
        <v>314.49168771517935</v>
      </c>
    </row>
    <row r="359" spans="1:26" hidden="1">
      <c r="A359" s="9">
        <v>43921</v>
      </c>
      <c r="B359" s="9">
        <f t="shared" si="37"/>
        <v>43921</v>
      </c>
      <c r="C359" s="10">
        <v>43891</v>
      </c>
      <c r="D359" s="11" t="s">
        <v>35</v>
      </c>
      <c r="E359" s="11">
        <v>29</v>
      </c>
      <c r="F359" s="11">
        <f t="shared" si="33"/>
        <v>0</v>
      </c>
      <c r="G359" s="30">
        <v>1350</v>
      </c>
      <c r="H359" s="30">
        <v>1350</v>
      </c>
      <c r="I359" s="30">
        <v>15</v>
      </c>
      <c r="J359" s="30">
        <v>15</v>
      </c>
      <c r="K359" s="11" t="str">
        <f t="shared" si="34"/>
        <v>Missouri-43921</v>
      </c>
      <c r="L359" s="30">
        <f>_xlfn.IFNA(VLOOKUP(K359,'labor statisitcs'!N:Q,4,FALSE),L358)</f>
        <v>4830226</v>
      </c>
      <c r="M359" s="30">
        <f>VLOOKUP(D359,'State Area'!A:B,2,FALSE)</f>
        <v>69707</v>
      </c>
      <c r="N359" s="39">
        <f t="shared" si="38"/>
        <v>69.293270403259356</v>
      </c>
      <c r="O359" s="11">
        <f>_xlfn.IFNA(VLOOKUP(K359,State_Vac_Alo_Admin!B:E,3,FALSE),0)</f>
        <v>0</v>
      </c>
      <c r="P359" s="35">
        <f>_xlfn.IFNA(VLOOKUP(K359,State_Vac_Alo_Admin!B:F,5,FALSE),0)</f>
        <v>0</v>
      </c>
      <c r="Q359" s="30">
        <f>VLOOKUP(D359,'2020_VoteCount'!A:K,11,FALSE)</f>
        <v>1718736</v>
      </c>
      <c r="R359" s="30">
        <f>VLOOKUP(D359,'2020_VoteCount'!A:L,12,FALSE)</f>
        <v>1253014</v>
      </c>
      <c r="S359" s="11">
        <f>_xlfn.IFNA(VLOOKUP(K359,'labor statisitcs'!N:P,2,FALSE),S358)</f>
        <v>61.7</v>
      </c>
      <c r="T359" s="11">
        <f>_xlfn.IFNA(VLOOKUP(K359,'labor statisitcs'!N:P,3,FALSE),T358)</f>
        <v>3.7</v>
      </c>
      <c r="U359" s="30">
        <f>_xlfn.IFNA(VLOOKUP(K359,'labor statisitcs'!N:S,5,FALSE),U358)</f>
        <v>2982405</v>
      </c>
      <c r="V359" s="30">
        <f>_xlfn.IFNA(VLOOKUP(K359,'labor statisitcs'!N:S,6,FALSE),V358)</f>
        <v>114188</v>
      </c>
      <c r="W359" s="30">
        <f>_xlfn.IFNA(VLOOKUP(K359,'Housing Summary'!F:J,5,FALSE),W358)</f>
        <v>17919</v>
      </c>
      <c r="X359" s="30">
        <f>_xlfn.IFNA(VLOOKUP(K359,'Housing Summary'!F:G,2,FALSE),X358)</f>
        <v>209450</v>
      </c>
      <c r="Y359">
        <f t="shared" si="35"/>
        <v>0.31054447555870057</v>
      </c>
      <c r="Z359">
        <f t="shared" si="36"/>
        <v>0.31054447555870057</v>
      </c>
    </row>
    <row r="360" spans="1:26" hidden="1">
      <c r="A360" s="9">
        <v>43951</v>
      </c>
      <c r="B360" s="9">
        <f t="shared" si="37"/>
        <v>43951</v>
      </c>
      <c r="C360" s="10">
        <v>43922</v>
      </c>
      <c r="D360" s="11" t="s">
        <v>35</v>
      </c>
      <c r="E360" s="11">
        <v>29</v>
      </c>
      <c r="F360" s="11">
        <f t="shared" si="33"/>
        <v>1</v>
      </c>
      <c r="G360" s="30">
        <v>6213</v>
      </c>
      <c r="H360" s="30">
        <v>7563</v>
      </c>
      <c r="I360" s="30">
        <v>326</v>
      </c>
      <c r="J360" s="30">
        <v>341</v>
      </c>
      <c r="K360" s="11" t="str">
        <f t="shared" si="34"/>
        <v>Missouri-43951</v>
      </c>
      <c r="L360" s="30">
        <f>_xlfn.IFNA(VLOOKUP(K360,'labor statisitcs'!N:Q,4,FALSE),L359)</f>
        <v>4831693</v>
      </c>
      <c r="M360" s="30">
        <f>VLOOKUP(D360,'State Area'!A:B,2,FALSE)</f>
        <v>69707</v>
      </c>
      <c r="N360" s="39">
        <f t="shared" si="38"/>
        <v>69.31431563544551</v>
      </c>
      <c r="O360" s="11">
        <f>_xlfn.IFNA(VLOOKUP(K360,State_Vac_Alo_Admin!B:E,3,FALSE),0)</f>
        <v>0</v>
      </c>
      <c r="P360" s="35">
        <f>_xlfn.IFNA(VLOOKUP(K360,State_Vac_Alo_Admin!B:F,5,FALSE),0)</f>
        <v>0</v>
      </c>
      <c r="Q360" s="30">
        <f>VLOOKUP(D360,'2020_VoteCount'!A:K,11,FALSE)</f>
        <v>1718736</v>
      </c>
      <c r="R360" s="30">
        <f>VLOOKUP(D360,'2020_VoteCount'!A:L,12,FALSE)</f>
        <v>1253014</v>
      </c>
      <c r="S360" s="11">
        <f>_xlfn.IFNA(VLOOKUP(K360,'labor statisitcs'!N:P,2,FALSE),S359)</f>
        <v>54</v>
      </c>
      <c r="T360" s="11">
        <f>_xlfn.IFNA(VLOOKUP(K360,'labor statisitcs'!N:P,3,FALSE),T359)</f>
        <v>12.5</v>
      </c>
      <c r="U360" s="30">
        <f>_xlfn.IFNA(VLOOKUP(K360,'labor statisitcs'!N:S,5,FALSE),U359)</f>
        <v>2606915</v>
      </c>
      <c r="V360" s="30">
        <f>_xlfn.IFNA(VLOOKUP(K360,'labor statisitcs'!N:S,6,FALSE),V359)</f>
        <v>373519</v>
      </c>
      <c r="W360" s="30">
        <f>_xlfn.IFNA(VLOOKUP(K360,'Housing Summary'!F:J,5,FALSE),W359)</f>
        <v>18026</v>
      </c>
      <c r="X360" s="30">
        <f>_xlfn.IFNA(VLOOKUP(K360,'Housing Summary'!F:G,2,FALSE),X359)</f>
        <v>213445</v>
      </c>
      <c r="Y360">
        <f t="shared" si="35"/>
        <v>6.7471174182631231</v>
      </c>
      <c r="Z360">
        <f t="shared" si="36"/>
        <v>7.0575676062200143</v>
      </c>
    </row>
    <row r="361" spans="1:26" hidden="1">
      <c r="A361" s="9">
        <v>43982</v>
      </c>
      <c r="B361" s="9">
        <f t="shared" si="37"/>
        <v>43982</v>
      </c>
      <c r="C361" s="10">
        <v>43952</v>
      </c>
      <c r="D361" s="11" t="s">
        <v>35</v>
      </c>
      <c r="E361" s="11">
        <v>29</v>
      </c>
      <c r="F361" s="11">
        <f t="shared" si="33"/>
        <v>2</v>
      </c>
      <c r="G361" s="30">
        <v>5734</v>
      </c>
      <c r="H361" s="30">
        <v>13297</v>
      </c>
      <c r="I361" s="30">
        <v>443</v>
      </c>
      <c r="J361" s="30">
        <v>784</v>
      </c>
      <c r="K361" s="11" t="str">
        <f t="shared" si="34"/>
        <v>Missouri-43982</v>
      </c>
      <c r="L361" s="30">
        <f>_xlfn.IFNA(VLOOKUP(K361,'labor statisitcs'!N:Q,4,FALSE),L360)</f>
        <v>4832218</v>
      </c>
      <c r="M361" s="30">
        <f>VLOOKUP(D361,'State Area'!A:B,2,FALSE)</f>
        <v>69707</v>
      </c>
      <c r="N361" s="39">
        <f t="shared" si="38"/>
        <v>69.321847160256496</v>
      </c>
      <c r="O361" s="11">
        <f>_xlfn.IFNA(VLOOKUP(K361,State_Vac_Alo_Admin!B:E,3,FALSE),0)</f>
        <v>0</v>
      </c>
      <c r="P361" s="35">
        <f>_xlfn.IFNA(VLOOKUP(K361,State_Vac_Alo_Admin!B:F,5,FALSE),0)</f>
        <v>0</v>
      </c>
      <c r="Q361" s="30">
        <f>VLOOKUP(D361,'2020_VoteCount'!A:K,11,FALSE)</f>
        <v>1718736</v>
      </c>
      <c r="R361" s="30">
        <f>VLOOKUP(D361,'2020_VoteCount'!A:L,12,FALSE)</f>
        <v>1253014</v>
      </c>
      <c r="S361" s="11">
        <f>_xlfn.IFNA(VLOOKUP(K361,'labor statisitcs'!N:P,2,FALSE),S360)</f>
        <v>54.1</v>
      </c>
      <c r="T361" s="11">
        <f>_xlfn.IFNA(VLOOKUP(K361,'labor statisitcs'!N:P,3,FALSE),T360)</f>
        <v>9.6</v>
      </c>
      <c r="U361" s="30">
        <f>_xlfn.IFNA(VLOOKUP(K361,'labor statisitcs'!N:S,5,FALSE),U360)</f>
        <v>2613065</v>
      </c>
      <c r="V361" s="30">
        <f>_xlfn.IFNA(VLOOKUP(K361,'labor statisitcs'!N:S,6,FALSE),V360)</f>
        <v>278905</v>
      </c>
      <c r="W361" s="30">
        <f>_xlfn.IFNA(VLOOKUP(K361,'Housing Summary'!F:J,5,FALSE),W360)</f>
        <v>16927</v>
      </c>
      <c r="X361" s="30">
        <f>_xlfn.IFNA(VLOOKUP(K361,'Housing Summary'!F:G,2,FALSE),X360)</f>
        <v>225000</v>
      </c>
      <c r="Y361">
        <f t="shared" si="35"/>
        <v>9.1676327516680747</v>
      </c>
      <c r="Z361">
        <f t="shared" si="36"/>
        <v>16.224433583087517</v>
      </c>
    </row>
    <row r="362" spans="1:26" hidden="1">
      <c r="A362" s="9">
        <v>44012</v>
      </c>
      <c r="B362" s="9">
        <f t="shared" si="37"/>
        <v>44012</v>
      </c>
      <c r="C362" s="10">
        <v>43983</v>
      </c>
      <c r="D362" s="11" t="s">
        <v>35</v>
      </c>
      <c r="E362" s="11">
        <v>29</v>
      </c>
      <c r="F362" s="11">
        <f t="shared" si="33"/>
        <v>3</v>
      </c>
      <c r="G362" s="30">
        <v>8978</v>
      </c>
      <c r="H362" s="30">
        <v>22275</v>
      </c>
      <c r="I362" s="30">
        <v>253</v>
      </c>
      <c r="J362" s="30">
        <v>1037</v>
      </c>
      <c r="K362" s="11" t="str">
        <f t="shared" si="34"/>
        <v>Missouri-44012</v>
      </c>
      <c r="L362" s="30">
        <f>_xlfn.IFNA(VLOOKUP(K362,'labor statisitcs'!N:Q,4,FALSE),L361)</f>
        <v>4833125</v>
      </c>
      <c r="M362" s="30">
        <f>VLOOKUP(D362,'State Area'!A:B,2,FALSE)</f>
        <v>69707</v>
      </c>
      <c r="N362" s="39">
        <f t="shared" si="38"/>
        <v>69.334858765977586</v>
      </c>
      <c r="O362" s="11">
        <f>_xlfn.IFNA(VLOOKUP(K362,State_Vac_Alo_Admin!B:E,3,FALSE),0)</f>
        <v>0</v>
      </c>
      <c r="P362" s="35">
        <f>_xlfn.IFNA(VLOOKUP(K362,State_Vac_Alo_Admin!B:F,5,FALSE),0)</f>
        <v>0</v>
      </c>
      <c r="Q362" s="30">
        <f>VLOOKUP(D362,'2020_VoteCount'!A:K,11,FALSE)</f>
        <v>1718736</v>
      </c>
      <c r="R362" s="30">
        <f>VLOOKUP(D362,'2020_VoteCount'!A:L,12,FALSE)</f>
        <v>1253014</v>
      </c>
      <c r="S362" s="11">
        <f>_xlfn.IFNA(VLOOKUP(K362,'labor statisitcs'!N:P,2,FALSE),S361)</f>
        <v>57</v>
      </c>
      <c r="T362" s="11">
        <f>_xlfn.IFNA(VLOOKUP(K362,'labor statisitcs'!N:P,3,FALSE),T361)</f>
        <v>8.1</v>
      </c>
      <c r="U362" s="30">
        <f>_xlfn.IFNA(VLOOKUP(K362,'labor statisitcs'!N:S,5,FALSE),U361)</f>
        <v>2752806</v>
      </c>
      <c r="V362" s="30">
        <f>_xlfn.IFNA(VLOOKUP(K362,'labor statisitcs'!N:S,6,FALSE),V361)</f>
        <v>241998</v>
      </c>
      <c r="W362" s="30">
        <f>_xlfn.IFNA(VLOOKUP(K362,'Housing Summary'!F:J,5,FALSE),W361)</f>
        <v>15665</v>
      </c>
      <c r="X362" s="30">
        <f>_xlfn.IFNA(VLOOKUP(K362,'Housing Summary'!F:G,2,FALSE),X361)</f>
        <v>229900</v>
      </c>
      <c r="Y362">
        <f t="shared" si="35"/>
        <v>5.234708392603129</v>
      </c>
      <c r="Z362">
        <f t="shared" si="36"/>
        <v>21.45609724557093</v>
      </c>
    </row>
    <row r="363" spans="1:26" hidden="1">
      <c r="A363" s="9">
        <v>44043</v>
      </c>
      <c r="B363" s="9">
        <f t="shared" si="37"/>
        <v>44043</v>
      </c>
      <c r="C363" s="10">
        <v>44013</v>
      </c>
      <c r="D363" s="11" t="s">
        <v>35</v>
      </c>
      <c r="E363" s="11">
        <v>29</v>
      </c>
      <c r="F363" s="11">
        <f t="shared" si="33"/>
        <v>4</v>
      </c>
      <c r="G363" s="30">
        <v>28799</v>
      </c>
      <c r="H363" s="30">
        <v>51074</v>
      </c>
      <c r="I363" s="30">
        <v>268</v>
      </c>
      <c r="J363" s="30">
        <v>1305</v>
      </c>
      <c r="K363" s="11" t="str">
        <f t="shared" si="34"/>
        <v>Missouri-44043</v>
      </c>
      <c r="L363" s="30">
        <f>_xlfn.IFNA(VLOOKUP(K363,'labor statisitcs'!N:Q,4,FALSE),L362)</f>
        <v>4834175</v>
      </c>
      <c r="M363" s="30">
        <f>VLOOKUP(D363,'State Area'!A:B,2,FALSE)</f>
        <v>69707</v>
      </c>
      <c r="N363" s="39">
        <f t="shared" si="38"/>
        <v>69.349921815599586</v>
      </c>
      <c r="O363" s="11">
        <f>_xlfn.IFNA(VLOOKUP(K363,State_Vac_Alo_Admin!B:E,3,FALSE),0)</f>
        <v>0</v>
      </c>
      <c r="P363" s="35">
        <f>_xlfn.IFNA(VLOOKUP(K363,State_Vac_Alo_Admin!B:F,5,FALSE),0)</f>
        <v>0</v>
      </c>
      <c r="Q363" s="30">
        <f>VLOOKUP(D363,'2020_VoteCount'!A:K,11,FALSE)</f>
        <v>1718736</v>
      </c>
      <c r="R363" s="30">
        <f>VLOOKUP(D363,'2020_VoteCount'!A:L,12,FALSE)</f>
        <v>1253014</v>
      </c>
      <c r="S363" s="11">
        <f>_xlfn.IFNA(VLOOKUP(K363,'labor statisitcs'!N:P,2,FALSE),S362)</f>
        <v>59.8</v>
      </c>
      <c r="T363" s="11">
        <f>_xlfn.IFNA(VLOOKUP(K363,'labor statisitcs'!N:P,3,FALSE),T362)</f>
        <v>6.8</v>
      </c>
      <c r="U363" s="30">
        <f>_xlfn.IFNA(VLOOKUP(K363,'labor statisitcs'!N:S,5,FALSE),U362)</f>
        <v>2891126</v>
      </c>
      <c r="V363" s="30">
        <f>_xlfn.IFNA(VLOOKUP(K363,'labor statisitcs'!N:S,6,FALSE),V362)</f>
        <v>210528</v>
      </c>
      <c r="W363" s="30">
        <f>_xlfn.IFNA(VLOOKUP(K363,'Housing Summary'!F:J,5,FALSE),W362)</f>
        <v>14862</v>
      </c>
      <c r="X363" s="30">
        <f>_xlfn.IFNA(VLOOKUP(K363,'Housing Summary'!F:G,2,FALSE),X362)</f>
        <v>229900</v>
      </c>
      <c r="Y363">
        <f t="shared" si="35"/>
        <v>5.5438621895152735</v>
      </c>
      <c r="Z363">
        <f t="shared" si="36"/>
        <v>26.995299094468031</v>
      </c>
    </row>
    <row r="364" spans="1:26" hidden="1">
      <c r="A364" s="9">
        <v>44074</v>
      </c>
      <c r="B364" s="9">
        <f t="shared" si="37"/>
        <v>44074</v>
      </c>
      <c r="C364" s="10">
        <v>44044</v>
      </c>
      <c r="D364" s="11" t="s">
        <v>35</v>
      </c>
      <c r="E364" s="11">
        <v>29</v>
      </c>
      <c r="F364" s="11">
        <f t="shared" si="33"/>
        <v>5</v>
      </c>
      <c r="G364" s="30">
        <v>35254</v>
      </c>
      <c r="H364" s="30">
        <v>86328</v>
      </c>
      <c r="I364" s="30">
        <v>318</v>
      </c>
      <c r="J364" s="30">
        <v>1623</v>
      </c>
      <c r="K364" s="11" t="str">
        <f t="shared" si="34"/>
        <v>Missouri-44074</v>
      </c>
      <c r="L364" s="30">
        <f>_xlfn.IFNA(VLOOKUP(K364,'labor statisitcs'!N:Q,4,FALSE),L363)</f>
        <v>4836296</v>
      </c>
      <c r="M364" s="30">
        <f>VLOOKUP(D364,'State Area'!A:B,2,FALSE)</f>
        <v>69707</v>
      </c>
      <c r="N364" s="39">
        <f t="shared" si="38"/>
        <v>69.380349175836002</v>
      </c>
      <c r="O364" s="11">
        <f>_xlfn.IFNA(VLOOKUP(K364,State_Vac_Alo_Admin!B:E,3,FALSE),0)</f>
        <v>0</v>
      </c>
      <c r="P364" s="35">
        <f>_xlfn.IFNA(VLOOKUP(K364,State_Vac_Alo_Admin!B:F,5,FALSE),0)</f>
        <v>0</v>
      </c>
      <c r="Q364" s="30">
        <f>VLOOKUP(D364,'2020_VoteCount'!A:K,11,FALSE)</f>
        <v>1718736</v>
      </c>
      <c r="R364" s="30">
        <f>VLOOKUP(D364,'2020_VoteCount'!A:L,12,FALSE)</f>
        <v>1253014</v>
      </c>
      <c r="S364" s="11">
        <f>_xlfn.IFNA(VLOOKUP(K364,'labor statisitcs'!N:P,2,FALSE),S363)</f>
        <v>60.1</v>
      </c>
      <c r="T364" s="11">
        <f>_xlfn.IFNA(VLOOKUP(K364,'labor statisitcs'!N:P,3,FALSE),T363)</f>
        <v>6</v>
      </c>
      <c r="U364" s="30">
        <f>_xlfn.IFNA(VLOOKUP(K364,'labor statisitcs'!N:S,5,FALSE),U363)</f>
        <v>2904372</v>
      </c>
      <c r="V364" s="30">
        <f>_xlfn.IFNA(VLOOKUP(K364,'labor statisitcs'!N:S,6,FALSE),V363)</f>
        <v>185023</v>
      </c>
      <c r="W364" s="30">
        <f>_xlfn.IFNA(VLOOKUP(K364,'Housing Summary'!F:J,5,FALSE),W363)</f>
        <v>13837</v>
      </c>
      <c r="X364" s="30">
        <f>_xlfn.IFNA(VLOOKUP(K364,'Housing Summary'!F:G,2,FALSE),X363)</f>
        <v>230000</v>
      </c>
      <c r="Y364">
        <f t="shared" si="35"/>
        <v>6.5752799249673721</v>
      </c>
      <c r="Z364">
        <f t="shared" si="36"/>
        <v>33.558739994408946</v>
      </c>
    </row>
    <row r="365" spans="1:26" hidden="1">
      <c r="A365" s="9">
        <v>44104</v>
      </c>
      <c r="B365" s="9">
        <f t="shared" si="37"/>
        <v>44104</v>
      </c>
      <c r="C365" s="10">
        <v>44075</v>
      </c>
      <c r="D365" s="11" t="s">
        <v>35</v>
      </c>
      <c r="E365" s="11">
        <v>29</v>
      </c>
      <c r="F365" s="11">
        <f t="shared" si="33"/>
        <v>6</v>
      </c>
      <c r="G365" s="30">
        <v>43737</v>
      </c>
      <c r="H365" s="30">
        <v>130065</v>
      </c>
      <c r="I365" s="30">
        <v>534</v>
      </c>
      <c r="J365" s="30">
        <v>2157</v>
      </c>
      <c r="K365" s="11" t="str">
        <f t="shared" si="34"/>
        <v>Missouri-44104</v>
      </c>
      <c r="L365" s="30">
        <f>_xlfn.IFNA(VLOOKUP(K365,'labor statisitcs'!N:Q,4,FALSE),L364)</f>
        <v>4838656</v>
      </c>
      <c r="M365" s="30">
        <f>VLOOKUP(D365,'State Area'!A:B,2,FALSE)</f>
        <v>69707</v>
      </c>
      <c r="N365" s="39">
        <f t="shared" si="38"/>
        <v>69.414205173081612</v>
      </c>
      <c r="O365" s="11">
        <f>_xlfn.IFNA(VLOOKUP(K365,State_Vac_Alo_Admin!B:E,3,FALSE),0)</f>
        <v>0</v>
      </c>
      <c r="P365" s="35">
        <f>_xlfn.IFNA(VLOOKUP(K365,State_Vac_Alo_Admin!B:F,5,FALSE),0)</f>
        <v>0</v>
      </c>
      <c r="Q365" s="30">
        <f>VLOOKUP(D365,'2020_VoteCount'!A:K,11,FALSE)</f>
        <v>1718736</v>
      </c>
      <c r="R365" s="30">
        <f>VLOOKUP(D365,'2020_VoteCount'!A:L,12,FALSE)</f>
        <v>1253014</v>
      </c>
      <c r="S365" s="11">
        <f>_xlfn.IFNA(VLOOKUP(K365,'labor statisitcs'!N:P,2,FALSE),S364)</f>
        <v>60.2</v>
      </c>
      <c r="T365" s="11">
        <f>_xlfn.IFNA(VLOOKUP(K365,'labor statisitcs'!N:P,3,FALSE),T364)</f>
        <v>5.4</v>
      </c>
      <c r="U365" s="30">
        <f>_xlfn.IFNA(VLOOKUP(K365,'labor statisitcs'!N:S,5,FALSE),U364)</f>
        <v>2914028</v>
      </c>
      <c r="V365" s="30">
        <f>_xlfn.IFNA(VLOOKUP(K365,'labor statisitcs'!N:S,6,FALSE),V364)</f>
        <v>165932</v>
      </c>
      <c r="W365" s="30">
        <f>_xlfn.IFNA(VLOOKUP(K365,'Housing Summary'!F:J,5,FALSE),W364)</f>
        <v>13560</v>
      </c>
      <c r="X365" s="30">
        <f>_xlfn.IFNA(VLOOKUP(K365,'Housing Summary'!F:G,2,FALSE),X364)</f>
        <v>229900</v>
      </c>
      <c r="Y365">
        <f t="shared" si="35"/>
        <v>11.036122427384795</v>
      </c>
      <c r="Z365">
        <f t="shared" si="36"/>
        <v>44.578494524099256</v>
      </c>
    </row>
    <row r="366" spans="1:26" hidden="1">
      <c r="A366" s="9">
        <v>44135</v>
      </c>
      <c r="B366" s="9">
        <f t="shared" si="37"/>
        <v>44135</v>
      </c>
      <c r="C366" s="10">
        <v>44105</v>
      </c>
      <c r="D366" s="11" t="s">
        <v>35</v>
      </c>
      <c r="E366" s="11">
        <v>29</v>
      </c>
      <c r="F366" s="11">
        <f t="shared" si="33"/>
        <v>7</v>
      </c>
      <c r="G366" s="30">
        <v>59860</v>
      </c>
      <c r="H366" s="30">
        <v>189925</v>
      </c>
      <c r="I366" s="30">
        <v>933</v>
      </c>
      <c r="J366" s="30">
        <v>3090</v>
      </c>
      <c r="K366" s="11" t="str">
        <f t="shared" si="34"/>
        <v>Missouri-44135</v>
      </c>
      <c r="L366" s="30">
        <f>_xlfn.IFNA(VLOOKUP(K366,'labor statisitcs'!N:Q,4,FALSE),L365)</f>
        <v>4840816</v>
      </c>
      <c r="M366" s="30">
        <f>VLOOKUP(D366,'State Area'!A:B,2,FALSE)</f>
        <v>69707</v>
      </c>
      <c r="N366" s="39">
        <f t="shared" si="38"/>
        <v>69.445192018018275</v>
      </c>
      <c r="O366" s="11">
        <f>_xlfn.IFNA(VLOOKUP(K366,State_Vac_Alo_Admin!B:E,3,FALSE),0)</f>
        <v>0</v>
      </c>
      <c r="P366" s="35">
        <f>_xlfn.IFNA(VLOOKUP(K366,State_Vac_Alo_Admin!B:F,5,FALSE),0)</f>
        <v>0</v>
      </c>
      <c r="Q366" s="30">
        <f>VLOOKUP(D366,'2020_VoteCount'!A:K,11,FALSE)</f>
        <v>1718736</v>
      </c>
      <c r="R366" s="30">
        <f>VLOOKUP(D366,'2020_VoteCount'!A:L,12,FALSE)</f>
        <v>1253014</v>
      </c>
      <c r="S366" s="11">
        <f>_xlfn.IFNA(VLOOKUP(K366,'labor statisitcs'!N:P,2,FALSE),S365)</f>
        <v>60.3</v>
      </c>
      <c r="T366" s="11">
        <f>_xlfn.IFNA(VLOOKUP(K366,'labor statisitcs'!N:P,3,FALSE),T365)</f>
        <v>5</v>
      </c>
      <c r="U366" s="30">
        <f>_xlfn.IFNA(VLOOKUP(K366,'labor statisitcs'!N:S,5,FALSE),U365)</f>
        <v>2919089</v>
      </c>
      <c r="V366" s="30">
        <f>_xlfn.IFNA(VLOOKUP(K366,'labor statisitcs'!N:S,6,FALSE),V365)</f>
        <v>152428</v>
      </c>
      <c r="W366" s="30">
        <f>_xlfn.IFNA(VLOOKUP(K366,'Housing Summary'!F:J,5,FALSE),W365)</f>
        <v>13590</v>
      </c>
      <c r="X366" s="30">
        <f>_xlfn.IFNA(VLOOKUP(K366,'Housing Summary'!F:G,2,FALSE),X365)</f>
        <v>225000</v>
      </c>
      <c r="Y366">
        <f t="shared" si="35"/>
        <v>19.27361006904621</v>
      </c>
      <c r="Z366">
        <f t="shared" si="36"/>
        <v>63.832213411953688</v>
      </c>
    </row>
    <row r="367" spans="1:26" hidden="1">
      <c r="A367" s="9">
        <v>44165</v>
      </c>
      <c r="B367" s="9">
        <f t="shared" si="37"/>
        <v>44165</v>
      </c>
      <c r="C367" s="10">
        <v>44136</v>
      </c>
      <c r="D367" s="11" t="s">
        <v>35</v>
      </c>
      <c r="E367" s="11">
        <v>29</v>
      </c>
      <c r="F367" s="11">
        <f t="shared" ref="F367:F386" si="39">IF(D366=D367,F366+1,0)</f>
        <v>8</v>
      </c>
      <c r="G367" s="30">
        <v>125056</v>
      </c>
      <c r="H367" s="30">
        <v>314981</v>
      </c>
      <c r="I367" s="30">
        <v>891</v>
      </c>
      <c r="J367" s="30">
        <v>3981</v>
      </c>
      <c r="K367" s="11" t="str">
        <f t="shared" si="34"/>
        <v>Missouri-44165</v>
      </c>
      <c r="L367" s="30">
        <f>_xlfn.IFNA(VLOOKUP(K367,'labor statisitcs'!N:Q,4,FALSE),L366)</f>
        <v>4842526</v>
      </c>
      <c r="M367" s="30">
        <f>VLOOKUP(D367,'State Area'!A:B,2,FALSE)</f>
        <v>69707</v>
      </c>
      <c r="N367" s="39">
        <f t="shared" si="38"/>
        <v>69.469723270259806</v>
      </c>
      <c r="O367" s="11">
        <f>_xlfn.IFNA(VLOOKUP(K367,State_Vac_Alo_Admin!B:E,3,FALSE),0)</f>
        <v>0</v>
      </c>
      <c r="P367" s="35">
        <f>_xlfn.IFNA(VLOOKUP(K367,State_Vac_Alo_Admin!B:F,5,FALSE),0)</f>
        <v>0</v>
      </c>
      <c r="Q367" s="30">
        <f>VLOOKUP(D367,'2020_VoteCount'!A:K,11,FALSE)</f>
        <v>1718736</v>
      </c>
      <c r="R367" s="30">
        <f>VLOOKUP(D367,'2020_VoteCount'!A:L,12,FALSE)</f>
        <v>1253014</v>
      </c>
      <c r="S367" s="11">
        <f>_xlfn.IFNA(VLOOKUP(K367,'labor statisitcs'!N:P,2,FALSE),S366)</f>
        <v>60.3</v>
      </c>
      <c r="T367" s="11">
        <f>_xlfn.IFNA(VLOOKUP(K367,'labor statisitcs'!N:P,3,FALSE),T366)</f>
        <v>4.7</v>
      </c>
      <c r="U367" s="30">
        <f>_xlfn.IFNA(VLOOKUP(K367,'labor statisitcs'!N:S,5,FALSE),U366)</f>
        <v>2918134</v>
      </c>
      <c r="V367" s="30">
        <f>_xlfn.IFNA(VLOOKUP(K367,'labor statisitcs'!N:S,6,FALSE),V366)</f>
        <v>142939</v>
      </c>
      <c r="W367" s="30">
        <f>_xlfn.IFNA(VLOOKUP(K367,'Housing Summary'!F:J,5,FALSE),W366)</f>
        <v>13037</v>
      </c>
      <c r="X367" s="30">
        <f>_xlfn.IFNA(VLOOKUP(K367,'Housing Summary'!F:G,2,FALSE),X366)</f>
        <v>219950</v>
      </c>
      <c r="Y367">
        <f t="shared" si="35"/>
        <v>18.399488200992625</v>
      </c>
      <c r="Z367">
        <f t="shared" si="36"/>
        <v>82.20916108658993</v>
      </c>
    </row>
    <row r="368" spans="1:26" hidden="1">
      <c r="A368" s="9">
        <v>44196</v>
      </c>
      <c r="B368" s="9">
        <f t="shared" si="37"/>
        <v>44196</v>
      </c>
      <c r="C368" s="10">
        <v>44166</v>
      </c>
      <c r="D368" s="11" t="s">
        <v>35</v>
      </c>
      <c r="E368" s="11">
        <v>29</v>
      </c>
      <c r="F368" s="11">
        <f t="shared" si="39"/>
        <v>9</v>
      </c>
      <c r="G368" s="30">
        <v>103656</v>
      </c>
      <c r="H368" s="30">
        <v>418637</v>
      </c>
      <c r="I368" s="30">
        <v>1906</v>
      </c>
      <c r="J368" s="30">
        <v>5887</v>
      </c>
      <c r="K368" s="11" t="str">
        <f t="shared" si="34"/>
        <v>Missouri-44196</v>
      </c>
      <c r="L368" s="30">
        <f>_xlfn.IFNA(VLOOKUP(K368,'labor statisitcs'!N:Q,4,FALSE),L367)</f>
        <v>4844027</v>
      </c>
      <c r="M368" s="30">
        <f>VLOOKUP(D368,'State Area'!A:B,2,FALSE)</f>
        <v>69707</v>
      </c>
      <c r="N368" s="39">
        <f t="shared" si="38"/>
        <v>69.491256258338467</v>
      </c>
      <c r="O368" s="11">
        <f>_xlfn.IFNA(VLOOKUP(K368,State_Vac_Alo_Admin!B:E,3,FALSE),0)</f>
        <v>554450</v>
      </c>
      <c r="P368" s="35">
        <f>_xlfn.IFNA(VLOOKUP(K368,State_Vac_Alo_Admin!B:F,5,FALSE),0)</f>
        <v>0</v>
      </c>
      <c r="Q368" s="30">
        <f>VLOOKUP(D368,'2020_VoteCount'!A:K,11,FALSE)</f>
        <v>1718736</v>
      </c>
      <c r="R368" s="30">
        <f>VLOOKUP(D368,'2020_VoteCount'!A:L,12,FALSE)</f>
        <v>1253014</v>
      </c>
      <c r="S368" s="11">
        <f>_xlfn.IFNA(VLOOKUP(K368,'labor statisitcs'!N:P,2,FALSE),S367)</f>
        <v>60.2</v>
      </c>
      <c r="T368" s="11">
        <f>_xlfn.IFNA(VLOOKUP(K368,'labor statisitcs'!N:P,3,FALSE),T367)</f>
        <v>4.4000000000000004</v>
      </c>
      <c r="U368" s="30">
        <f>_xlfn.IFNA(VLOOKUP(K368,'labor statisitcs'!N:S,5,FALSE),U367)</f>
        <v>2916551</v>
      </c>
      <c r="V368" s="30">
        <f>_xlfn.IFNA(VLOOKUP(K368,'labor statisitcs'!N:S,6,FALSE),V367)</f>
        <v>135112</v>
      </c>
      <c r="W368" s="30">
        <f>_xlfn.IFNA(VLOOKUP(K368,'Housing Summary'!F:J,5,FALSE),W367)</f>
        <v>11856</v>
      </c>
      <c r="X368" s="30">
        <f>_xlfn.IFNA(VLOOKUP(K368,'Housing Summary'!F:G,2,FALSE),X367)</f>
        <v>215000</v>
      </c>
      <c r="Y368">
        <f t="shared" si="35"/>
        <v>39.347427254224634</v>
      </c>
      <c r="Z368">
        <f t="shared" si="36"/>
        <v>121.53111450452279</v>
      </c>
    </row>
    <row r="369" spans="1:26" hidden="1">
      <c r="A369" s="9">
        <v>44227</v>
      </c>
      <c r="B369" s="9">
        <f t="shared" si="37"/>
        <v>44227</v>
      </c>
      <c r="C369" s="10">
        <v>44197</v>
      </c>
      <c r="D369" s="11" t="s">
        <v>35</v>
      </c>
      <c r="E369" s="11">
        <v>29</v>
      </c>
      <c r="F369" s="11">
        <f t="shared" si="39"/>
        <v>10</v>
      </c>
      <c r="G369" s="30">
        <v>80893</v>
      </c>
      <c r="H369" s="30">
        <v>499530</v>
      </c>
      <c r="I369" s="30">
        <v>1289</v>
      </c>
      <c r="J369" s="30">
        <v>7176</v>
      </c>
      <c r="K369" s="11" t="str">
        <f t="shared" si="34"/>
        <v>Missouri-44227</v>
      </c>
      <c r="L369" s="30">
        <f>_xlfn.IFNA(VLOOKUP(K369,'labor statisitcs'!N:Q,4,FALSE),L368)</f>
        <v>4845259</v>
      </c>
      <c r="M369" s="30">
        <f>VLOOKUP(D369,'State Area'!A:B,2,FALSE)</f>
        <v>69707</v>
      </c>
      <c r="N369" s="39">
        <f t="shared" si="38"/>
        <v>69.508930236561611</v>
      </c>
      <c r="O369" s="11">
        <f>_xlfn.IFNA(VLOOKUP(K369,State_Vac_Alo_Admin!B:E,3,FALSE),0)</f>
        <v>598300</v>
      </c>
      <c r="P369" s="35">
        <f>_xlfn.IFNA(VLOOKUP(K369,State_Vac_Alo_Admin!B:F,5,FALSE),0)</f>
        <v>377726.39999999997</v>
      </c>
      <c r="Q369" s="30">
        <f>VLOOKUP(D369,'2020_VoteCount'!A:K,11,FALSE)</f>
        <v>1718736</v>
      </c>
      <c r="R369" s="30">
        <f>VLOOKUP(D369,'2020_VoteCount'!A:L,12,FALSE)</f>
        <v>1253014</v>
      </c>
      <c r="S369" s="11">
        <f>_xlfn.IFNA(VLOOKUP(K369,'labor statisitcs'!N:P,2,FALSE),S368)</f>
        <v>60.1</v>
      </c>
      <c r="T369" s="11">
        <f>_xlfn.IFNA(VLOOKUP(K369,'labor statisitcs'!N:P,3,FALSE),T368)</f>
        <v>4.3</v>
      </c>
      <c r="U369" s="30">
        <f>_xlfn.IFNA(VLOOKUP(K369,'labor statisitcs'!N:S,5,FALSE),U368)</f>
        <v>2912406</v>
      </c>
      <c r="V369" s="30">
        <f>_xlfn.IFNA(VLOOKUP(K369,'labor statisitcs'!N:S,6,FALSE),V368)</f>
        <v>130549</v>
      </c>
      <c r="W369" s="30">
        <f>_xlfn.IFNA(VLOOKUP(K369,'Housing Summary'!F:J,5,FALSE),W368)</f>
        <v>10107</v>
      </c>
      <c r="X369" s="30">
        <f>_xlfn.IFNA(VLOOKUP(K369,'Housing Summary'!F:G,2,FALSE),X368)</f>
        <v>227000</v>
      </c>
      <c r="Y369">
        <f t="shared" si="35"/>
        <v>26.603325023492033</v>
      </c>
      <c r="Z369">
        <f t="shared" si="36"/>
        <v>148.10353791200842</v>
      </c>
    </row>
    <row r="370" spans="1:26" hidden="1">
      <c r="A370" s="9">
        <v>44255</v>
      </c>
      <c r="B370" s="9">
        <f t="shared" si="37"/>
        <v>44255</v>
      </c>
      <c r="C370" s="10">
        <v>44228</v>
      </c>
      <c r="D370" s="11" t="s">
        <v>35</v>
      </c>
      <c r="E370" s="11">
        <v>29</v>
      </c>
      <c r="F370" s="11">
        <f t="shared" si="39"/>
        <v>11</v>
      </c>
      <c r="G370" s="30">
        <v>25070</v>
      </c>
      <c r="H370" s="30">
        <v>524600</v>
      </c>
      <c r="I370" s="30">
        <v>1206</v>
      </c>
      <c r="J370" s="30">
        <v>8382</v>
      </c>
      <c r="K370" s="11" t="str">
        <f t="shared" si="34"/>
        <v>Missouri-44255</v>
      </c>
      <c r="L370" s="30">
        <f>_xlfn.IFNA(VLOOKUP(K370,'labor statisitcs'!N:Q,4,FALSE),L369)</f>
        <v>4845885</v>
      </c>
      <c r="M370" s="30">
        <f>VLOOKUP(D370,'State Area'!A:B,2,FALSE)</f>
        <v>69707</v>
      </c>
      <c r="N370" s="39">
        <f t="shared" si="38"/>
        <v>69.517910683288619</v>
      </c>
      <c r="O370" s="11">
        <f>_xlfn.IFNA(VLOOKUP(K370,State_Vac_Alo_Admin!B:E,3,FALSE),0)</f>
        <v>798830</v>
      </c>
      <c r="P370" s="35">
        <f>_xlfn.IFNA(VLOOKUP(K370,State_Vac_Alo_Admin!B:F,5,FALSE),0)</f>
        <v>709767</v>
      </c>
      <c r="Q370" s="30">
        <f>VLOOKUP(D370,'2020_VoteCount'!A:K,11,FALSE)</f>
        <v>1718736</v>
      </c>
      <c r="R370" s="30">
        <f>VLOOKUP(D370,'2020_VoteCount'!A:L,12,FALSE)</f>
        <v>1253014</v>
      </c>
      <c r="S370" s="11">
        <f>_xlfn.IFNA(VLOOKUP(K370,'labor statisitcs'!N:P,2,FALSE),S369)</f>
        <v>60.3</v>
      </c>
      <c r="T370" s="11">
        <f>_xlfn.IFNA(VLOOKUP(K370,'labor statisitcs'!N:P,3,FALSE),T369)</f>
        <v>4.3</v>
      </c>
      <c r="U370" s="30">
        <f>_xlfn.IFNA(VLOOKUP(K370,'labor statisitcs'!N:S,5,FALSE),U369)</f>
        <v>2921557</v>
      </c>
      <c r="V370" s="30">
        <f>_xlfn.IFNA(VLOOKUP(K370,'labor statisitcs'!N:S,6,FALSE),V369)</f>
        <v>132538</v>
      </c>
      <c r="W370" s="30">
        <f>_xlfn.IFNA(VLOOKUP(K370,'Housing Summary'!F:J,5,FALSE),W369)</f>
        <v>8363</v>
      </c>
      <c r="X370" s="30">
        <f>_xlfn.IFNA(VLOOKUP(K370,'Housing Summary'!F:G,2,FALSE),X369)</f>
        <v>237500</v>
      </c>
      <c r="Y370">
        <f t="shared" si="35"/>
        <v>24.88709492693285</v>
      </c>
      <c r="Z370">
        <f t="shared" si="36"/>
        <v>172.9715005618169</v>
      </c>
    </row>
    <row r="371" spans="1:26" hidden="1">
      <c r="A371" s="9">
        <v>44286</v>
      </c>
      <c r="B371" s="9">
        <f t="shared" si="37"/>
        <v>44286</v>
      </c>
      <c r="C371" s="10">
        <v>44256</v>
      </c>
      <c r="D371" s="11" t="s">
        <v>35</v>
      </c>
      <c r="E371" s="11">
        <v>29</v>
      </c>
      <c r="F371" s="11">
        <f t="shared" si="39"/>
        <v>12</v>
      </c>
      <c r="G371" s="30">
        <v>64300</v>
      </c>
      <c r="H371" s="30">
        <v>588900</v>
      </c>
      <c r="I371" s="30">
        <v>595</v>
      </c>
      <c r="J371" s="30">
        <v>8977</v>
      </c>
      <c r="K371" s="11" t="str">
        <f t="shared" si="34"/>
        <v>Missouri-44286</v>
      </c>
      <c r="L371" s="30">
        <f>_xlfn.IFNA(VLOOKUP(K371,'labor statisitcs'!N:Q,4,FALSE),L370)</f>
        <v>4847023</v>
      </c>
      <c r="M371" s="30">
        <f>VLOOKUP(D371,'State Area'!A:B,2,FALSE)</f>
        <v>69707</v>
      </c>
      <c r="N371" s="39">
        <f t="shared" si="38"/>
        <v>69.53423615992655</v>
      </c>
      <c r="O371" s="11">
        <f>_xlfn.IFNA(VLOOKUP(K371,State_Vac_Alo_Admin!B:E,3,FALSE),0)</f>
        <v>1515440</v>
      </c>
      <c r="P371" s="35">
        <f>_xlfn.IFNA(VLOOKUP(K371,State_Vac_Alo_Admin!B:F,5,FALSE),0)</f>
        <v>1058609.55</v>
      </c>
      <c r="Q371" s="30">
        <f>VLOOKUP(D371,'2020_VoteCount'!A:K,11,FALSE)</f>
        <v>1718736</v>
      </c>
      <c r="R371" s="30">
        <f>VLOOKUP(D371,'2020_VoteCount'!A:L,12,FALSE)</f>
        <v>1253014</v>
      </c>
      <c r="S371" s="11">
        <f>_xlfn.IFNA(VLOOKUP(K371,'labor statisitcs'!N:P,2,FALSE),S370)</f>
        <v>60.6</v>
      </c>
      <c r="T371" s="11">
        <f>_xlfn.IFNA(VLOOKUP(K371,'labor statisitcs'!N:P,3,FALSE),T370)</f>
        <v>4.2</v>
      </c>
      <c r="U371" s="30">
        <f>_xlfn.IFNA(VLOOKUP(K371,'labor statisitcs'!N:S,5,FALSE),U370)</f>
        <v>2935792</v>
      </c>
      <c r="V371" s="30">
        <f>_xlfn.IFNA(VLOOKUP(K371,'labor statisitcs'!N:S,6,FALSE),V370)</f>
        <v>128920</v>
      </c>
      <c r="W371" s="30">
        <f>_xlfn.IFNA(VLOOKUP(K371,'Housing Summary'!F:J,5,FALSE),W370)</f>
        <v>7976</v>
      </c>
      <c r="X371" s="30">
        <f>_xlfn.IFNA(VLOOKUP(K371,'Housing Summary'!F:G,2,FALSE),X370)</f>
        <v>249495</v>
      </c>
      <c r="Y371">
        <f t="shared" si="35"/>
        <v>12.275576162935478</v>
      </c>
      <c r="Z371">
        <f t="shared" si="36"/>
        <v>185.20646590701139</v>
      </c>
    </row>
    <row r="372" spans="1:26">
      <c r="A372" s="9">
        <v>44313</v>
      </c>
      <c r="B372" s="9">
        <f t="shared" si="37"/>
        <v>44316</v>
      </c>
      <c r="C372" s="10">
        <v>44287</v>
      </c>
      <c r="D372" s="11" t="s">
        <v>35</v>
      </c>
      <c r="E372" s="11">
        <v>29</v>
      </c>
      <c r="F372" s="11">
        <f t="shared" si="39"/>
        <v>13</v>
      </c>
      <c r="G372" s="30">
        <v>9600</v>
      </c>
      <c r="H372" s="30">
        <v>598500</v>
      </c>
      <c r="I372" s="30">
        <v>240</v>
      </c>
      <c r="J372" s="30">
        <v>9217</v>
      </c>
      <c r="K372" s="11" t="str">
        <f t="shared" si="34"/>
        <v>Missouri-44316</v>
      </c>
      <c r="L372" s="30">
        <f>_xlfn.IFNA(VLOOKUP(K372,'labor statisitcs'!N:Q,4,FALSE),L371)</f>
        <v>4847023</v>
      </c>
      <c r="M372" s="30">
        <f>VLOOKUP(D372,'State Area'!A:B,2,FALSE)</f>
        <v>69707</v>
      </c>
      <c r="N372" s="39">
        <f t="shared" si="38"/>
        <v>69.53423615992655</v>
      </c>
      <c r="O372" s="11">
        <f>_xlfn.IFNA(VLOOKUP(K372,State_Vac_Alo_Admin!B:E,3,FALSE),0)</f>
        <v>1312380</v>
      </c>
      <c r="P372" s="35">
        <f>_xlfn.IFNA(VLOOKUP(K372,State_Vac_Alo_Admin!B:F,5,FALSE),0)</f>
        <v>1241501.5</v>
      </c>
      <c r="Q372" s="30">
        <f>VLOOKUP(D372,'2020_VoteCount'!A:K,11,FALSE)</f>
        <v>1718736</v>
      </c>
      <c r="R372" s="30">
        <f>VLOOKUP(D372,'2020_VoteCount'!A:L,12,FALSE)</f>
        <v>1253014</v>
      </c>
      <c r="S372" s="11">
        <f>_xlfn.IFNA(VLOOKUP(K372,'labor statisitcs'!N:P,2,FALSE),S371)</f>
        <v>60.6</v>
      </c>
      <c r="T372" s="11">
        <f>_xlfn.IFNA(VLOOKUP(K372,'labor statisitcs'!N:P,3,FALSE),T371)</f>
        <v>4.2</v>
      </c>
      <c r="U372" s="30">
        <f>_xlfn.IFNA(VLOOKUP(K372,'labor statisitcs'!N:S,5,FALSE),U371)</f>
        <v>2935792</v>
      </c>
      <c r="V372" s="30">
        <f>_xlfn.IFNA(VLOOKUP(K372,'labor statisitcs'!N:S,6,FALSE),V371)</f>
        <v>128920</v>
      </c>
      <c r="W372" s="30">
        <f>_xlfn.IFNA(VLOOKUP(K372,'Housing Summary'!F:J,5,FALSE),W371)</f>
        <v>7976</v>
      </c>
      <c r="X372" s="30">
        <f>_xlfn.IFNA(VLOOKUP(K372,'Housing Summary'!F:G,2,FALSE),X371)</f>
        <v>249495</v>
      </c>
      <c r="Y372">
        <f t="shared" si="35"/>
        <v>4.9514929060580073</v>
      </c>
      <c r="Z372">
        <f t="shared" si="36"/>
        <v>190.1579588130694</v>
      </c>
    </row>
    <row r="373" spans="1:26" hidden="1">
      <c r="A373" s="9">
        <v>43921</v>
      </c>
      <c r="B373" s="9">
        <f t="shared" si="37"/>
        <v>43921</v>
      </c>
      <c r="C373" s="10">
        <v>43891</v>
      </c>
      <c r="D373" s="11" t="s">
        <v>54</v>
      </c>
      <c r="E373" s="11">
        <v>30</v>
      </c>
      <c r="F373" s="11">
        <f t="shared" si="39"/>
        <v>0</v>
      </c>
      <c r="G373" s="30">
        <v>198</v>
      </c>
      <c r="H373" s="30">
        <v>198</v>
      </c>
      <c r="I373" s="30">
        <v>5</v>
      </c>
      <c r="J373" s="30">
        <v>5</v>
      </c>
      <c r="K373" s="11" t="str">
        <f t="shared" si="34"/>
        <v>Montana-43921</v>
      </c>
      <c r="L373" s="30">
        <f>_xlfn.IFNA(VLOOKUP(K373,'labor statisitcs'!N:Q,4,FALSE),L372)</f>
        <v>858828</v>
      </c>
      <c r="M373" s="30">
        <f>VLOOKUP(D373,'State Area'!A:B,2,FALSE)</f>
        <v>147040</v>
      </c>
      <c r="N373" s="39">
        <f t="shared" si="38"/>
        <v>5.8407780195865069</v>
      </c>
      <c r="O373" s="11">
        <f>_xlfn.IFNA(VLOOKUP(K373,State_Vac_Alo_Admin!B:E,3,FALSE),0)</f>
        <v>0</v>
      </c>
      <c r="P373" s="35">
        <f>_xlfn.IFNA(VLOOKUP(K373,State_Vac_Alo_Admin!B:F,5,FALSE),0)</f>
        <v>0</v>
      </c>
      <c r="Q373" s="30">
        <f>VLOOKUP(D373,'2020_VoteCount'!A:K,11,FALSE)</f>
        <v>343602</v>
      </c>
      <c r="R373" s="30">
        <f>VLOOKUP(D373,'2020_VoteCount'!A:L,12,FALSE)</f>
        <v>244786</v>
      </c>
      <c r="S373" s="11">
        <f>_xlfn.IFNA(VLOOKUP(K373,'labor statisitcs'!N:P,2,FALSE),S372)</f>
        <v>60.7</v>
      </c>
      <c r="T373" s="11">
        <f>_xlfn.IFNA(VLOOKUP(K373,'labor statisitcs'!N:P,3,FALSE),T372)</f>
        <v>3.8</v>
      </c>
      <c r="U373" s="30">
        <f>_xlfn.IFNA(VLOOKUP(K373,'labor statisitcs'!N:S,5,FALSE),U372)</f>
        <v>521657</v>
      </c>
      <c r="V373" s="30">
        <f>_xlfn.IFNA(VLOOKUP(K373,'labor statisitcs'!N:S,6,FALSE),V372)</f>
        <v>20489</v>
      </c>
      <c r="W373" s="30">
        <f>_xlfn.IFNA(VLOOKUP(K373,'Housing Summary'!F:J,5,FALSE),W372)</f>
        <v>4788</v>
      </c>
      <c r="X373" s="30">
        <f>_xlfn.IFNA(VLOOKUP(K373,'Housing Summary'!F:G,2,FALSE),X372)</f>
        <v>352450</v>
      </c>
      <c r="Y373">
        <f t="shared" si="35"/>
        <v>0.58218875025034122</v>
      </c>
      <c r="Z373">
        <f t="shared" si="36"/>
        <v>0.58218875025034122</v>
      </c>
    </row>
    <row r="374" spans="1:26" hidden="1">
      <c r="A374" s="9">
        <v>43951</v>
      </c>
      <c r="B374" s="9">
        <f t="shared" si="37"/>
        <v>43951</v>
      </c>
      <c r="C374" s="10">
        <v>43922</v>
      </c>
      <c r="D374" s="11" t="s">
        <v>54</v>
      </c>
      <c r="E374" s="11">
        <v>30</v>
      </c>
      <c r="F374" s="11">
        <f t="shared" si="39"/>
        <v>1</v>
      </c>
      <c r="G374" s="30">
        <v>254</v>
      </c>
      <c r="H374" s="30">
        <v>452</v>
      </c>
      <c r="I374" s="30">
        <v>11</v>
      </c>
      <c r="J374" s="30">
        <v>16</v>
      </c>
      <c r="K374" s="11" t="str">
        <f t="shared" si="34"/>
        <v>Montana-43951</v>
      </c>
      <c r="L374" s="30">
        <f>_xlfn.IFNA(VLOOKUP(K374,'labor statisitcs'!N:Q,4,FALSE),L373)</f>
        <v>859622</v>
      </c>
      <c r="M374" s="30">
        <f>VLOOKUP(D374,'State Area'!A:B,2,FALSE)</f>
        <v>147040</v>
      </c>
      <c r="N374" s="39">
        <f t="shared" si="38"/>
        <v>5.8461779107725791</v>
      </c>
      <c r="O374" s="11">
        <f>_xlfn.IFNA(VLOOKUP(K374,State_Vac_Alo_Admin!B:E,3,FALSE),0)</f>
        <v>0</v>
      </c>
      <c r="P374" s="35">
        <f>_xlfn.IFNA(VLOOKUP(K374,State_Vac_Alo_Admin!B:F,5,FALSE),0)</f>
        <v>0</v>
      </c>
      <c r="Q374" s="30">
        <f>VLOOKUP(D374,'2020_VoteCount'!A:K,11,FALSE)</f>
        <v>343602</v>
      </c>
      <c r="R374" s="30">
        <f>VLOOKUP(D374,'2020_VoteCount'!A:L,12,FALSE)</f>
        <v>244786</v>
      </c>
      <c r="S374" s="11">
        <f>_xlfn.IFNA(VLOOKUP(K374,'labor statisitcs'!N:P,2,FALSE),S373)</f>
        <v>55.7</v>
      </c>
      <c r="T374" s="11">
        <f>_xlfn.IFNA(VLOOKUP(K374,'labor statisitcs'!N:P,3,FALSE),T373)</f>
        <v>11.9</v>
      </c>
      <c r="U374" s="30">
        <f>_xlfn.IFNA(VLOOKUP(K374,'labor statisitcs'!N:S,5,FALSE),U373)</f>
        <v>479153</v>
      </c>
      <c r="V374" s="30">
        <f>_xlfn.IFNA(VLOOKUP(K374,'labor statisitcs'!N:S,6,FALSE),V373)</f>
        <v>64455</v>
      </c>
      <c r="W374" s="30">
        <f>_xlfn.IFNA(VLOOKUP(K374,'Housing Summary'!F:J,5,FALSE),W373)</f>
        <v>5054</v>
      </c>
      <c r="X374" s="30">
        <f>_xlfn.IFNA(VLOOKUP(K374,'Housing Summary'!F:G,2,FALSE),X373)</f>
        <v>364208.5</v>
      </c>
      <c r="Y374">
        <f t="shared" si="35"/>
        <v>1.2796322104366804</v>
      </c>
      <c r="Z374">
        <f t="shared" si="36"/>
        <v>1.8612832151806258</v>
      </c>
    </row>
    <row r="375" spans="1:26" hidden="1">
      <c r="A375" s="9">
        <v>43982</v>
      </c>
      <c r="B375" s="9">
        <f t="shared" si="37"/>
        <v>43982</v>
      </c>
      <c r="C375" s="10">
        <v>43952</v>
      </c>
      <c r="D375" s="11" t="s">
        <v>54</v>
      </c>
      <c r="E375" s="11">
        <v>30</v>
      </c>
      <c r="F375" s="11">
        <f t="shared" si="39"/>
        <v>2</v>
      </c>
      <c r="G375" s="30">
        <v>63</v>
      </c>
      <c r="H375" s="30">
        <v>515</v>
      </c>
      <c r="I375" s="30">
        <v>1</v>
      </c>
      <c r="J375" s="30">
        <v>17</v>
      </c>
      <c r="K375" s="11" t="str">
        <f t="shared" si="34"/>
        <v>Montana-43982</v>
      </c>
      <c r="L375" s="30">
        <f>_xlfn.IFNA(VLOOKUP(K375,'labor statisitcs'!N:Q,4,FALSE),L374)</f>
        <v>860294</v>
      </c>
      <c r="M375" s="30">
        <f>VLOOKUP(D375,'State Area'!A:B,2,FALSE)</f>
        <v>147040</v>
      </c>
      <c r="N375" s="39">
        <f t="shared" si="38"/>
        <v>5.8507480957562565</v>
      </c>
      <c r="O375" s="11">
        <f>_xlfn.IFNA(VLOOKUP(K375,State_Vac_Alo_Admin!B:E,3,FALSE),0)</f>
        <v>0</v>
      </c>
      <c r="P375" s="35">
        <f>_xlfn.IFNA(VLOOKUP(K375,State_Vac_Alo_Admin!B:F,5,FALSE),0)</f>
        <v>0</v>
      </c>
      <c r="Q375" s="30">
        <f>VLOOKUP(D375,'2020_VoteCount'!A:K,11,FALSE)</f>
        <v>343602</v>
      </c>
      <c r="R375" s="30">
        <f>VLOOKUP(D375,'2020_VoteCount'!A:L,12,FALSE)</f>
        <v>244786</v>
      </c>
      <c r="S375" s="11">
        <f>_xlfn.IFNA(VLOOKUP(K375,'labor statisitcs'!N:P,2,FALSE),S374)</f>
        <v>55.8</v>
      </c>
      <c r="T375" s="11">
        <f>_xlfn.IFNA(VLOOKUP(K375,'labor statisitcs'!N:P,3,FALSE),T374)</f>
        <v>9.1</v>
      </c>
      <c r="U375" s="30">
        <f>_xlfn.IFNA(VLOOKUP(K375,'labor statisitcs'!N:S,5,FALSE),U374)</f>
        <v>480130</v>
      </c>
      <c r="V375" s="30">
        <f>_xlfn.IFNA(VLOOKUP(K375,'labor statisitcs'!N:S,6,FALSE),V374)</f>
        <v>48093</v>
      </c>
      <c r="W375" s="30">
        <f>_xlfn.IFNA(VLOOKUP(K375,'Housing Summary'!F:J,5,FALSE),W374)</f>
        <v>5020</v>
      </c>
      <c r="X375" s="30">
        <f>_xlfn.IFNA(VLOOKUP(K375,'Housing Summary'!F:G,2,FALSE),X374)</f>
        <v>379988</v>
      </c>
      <c r="Y375">
        <f t="shared" si="35"/>
        <v>0.11623933213529329</v>
      </c>
      <c r="Z375">
        <f t="shared" si="36"/>
        <v>1.9760686462999857</v>
      </c>
    </row>
    <row r="376" spans="1:26" hidden="1">
      <c r="A376" s="9">
        <v>44012</v>
      </c>
      <c r="B376" s="9">
        <f t="shared" si="37"/>
        <v>44012</v>
      </c>
      <c r="C376" s="10">
        <v>43983</v>
      </c>
      <c r="D376" s="11" t="s">
        <v>54</v>
      </c>
      <c r="E376" s="11">
        <v>30</v>
      </c>
      <c r="F376" s="11">
        <f t="shared" si="39"/>
        <v>3</v>
      </c>
      <c r="G376" s="30">
        <v>452</v>
      </c>
      <c r="H376" s="30">
        <v>967</v>
      </c>
      <c r="I376" s="30">
        <v>5</v>
      </c>
      <c r="J376" s="30">
        <v>22</v>
      </c>
      <c r="K376" s="11" t="str">
        <f t="shared" si="34"/>
        <v>Montana-44012</v>
      </c>
      <c r="L376" s="30">
        <f>_xlfn.IFNA(VLOOKUP(K376,'labor statisitcs'!N:Q,4,FALSE),L375)</f>
        <v>861056</v>
      </c>
      <c r="M376" s="30">
        <f>VLOOKUP(D376,'State Area'!A:B,2,FALSE)</f>
        <v>147040</v>
      </c>
      <c r="N376" s="39">
        <f t="shared" si="38"/>
        <v>5.8559303590859626</v>
      </c>
      <c r="O376" s="11">
        <f>_xlfn.IFNA(VLOOKUP(K376,State_Vac_Alo_Admin!B:E,3,FALSE),0)</f>
        <v>0</v>
      </c>
      <c r="P376" s="35">
        <f>_xlfn.IFNA(VLOOKUP(K376,State_Vac_Alo_Admin!B:F,5,FALSE),0)</f>
        <v>0</v>
      </c>
      <c r="Q376" s="30">
        <f>VLOOKUP(D376,'2020_VoteCount'!A:K,11,FALSE)</f>
        <v>343602</v>
      </c>
      <c r="R376" s="30">
        <f>VLOOKUP(D376,'2020_VoteCount'!A:L,12,FALSE)</f>
        <v>244786</v>
      </c>
      <c r="S376" s="11">
        <f>_xlfn.IFNA(VLOOKUP(K376,'labor statisitcs'!N:P,2,FALSE),S375)</f>
        <v>59</v>
      </c>
      <c r="T376" s="11">
        <f>_xlfn.IFNA(VLOOKUP(K376,'labor statisitcs'!N:P,3,FALSE),T375)</f>
        <v>7.6</v>
      </c>
      <c r="U376" s="30">
        <f>_xlfn.IFNA(VLOOKUP(K376,'labor statisitcs'!N:S,5,FALSE),U375)</f>
        <v>507756</v>
      </c>
      <c r="V376" s="30">
        <f>_xlfn.IFNA(VLOOKUP(K376,'labor statisitcs'!N:S,6,FALSE),V375)</f>
        <v>41539</v>
      </c>
      <c r="W376" s="30">
        <f>_xlfn.IFNA(VLOOKUP(K376,'Housing Summary'!F:J,5,FALSE),W375)</f>
        <v>4943</v>
      </c>
      <c r="X376" s="30">
        <f>_xlfn.IFNA(VLOOKUP(K376,'Housing Summary'!F:G,2,FALSE),X375)</f>
        <v>395000</v>
      </c>
      <c r="Y376">
        <f t="shared" si="35"/>
        <v>0.58068232495911998</v>
      </c>
      <c r="Z376">
        <f t="shared" si="36"/>
        <v>2.5550022298201278</v>
      </c>
    </row>
    <row r="377" spans="1:26" hidden="1">
      <c r="A377" s="9">
        <v>44043</v>
      </c>
      <c r="B377" s="9">
        <f t="shared" si="37"/>
        <v>44043</v>
      </c>
      <c r="C377" s="10">
        <v>44013</v>
      </c>
      <c r="D377" s="11" t="s">
        <v>54</v>
      </c>
      <c r="E377" s="11">
        <v>30</v>
      </c>
      <c r="F377" s="11">
        <f t="shared" si="39"/>
        <v>4</v>
      </c>
      <c r="G377" s="30">
        <v>3010</v>
      </c>
      <c r="H377" s="30">
        <v>3977</v>
      </c>
      <c r="I377" s="30">
        <v>38</v>
      </c>
      <c r="J377" s="30">
        <v>60</v>
      </c>
      <c r="K377" s="11" t="str">
        <f t="shared" si="34"/>
        <v>Montana-44043</v>
      </c>
      <c r="L377" s="30">
        <f>_xlfn.IFNA(VLOOKUP(K377,'labor statisitcs'!N:Q,4,FALSE),L376)</f>
        <v>861803</v>
      </c>
      <c r="M377" s="30">
        <f>VLOOKUP(D377,'State Area'!A:B,2,FALSE)</f>
        <v>147040</v>
      </c>
      <c r="N377" s="39">
        <f t="shared" si="38"/>
        <v>5.8610106093579981</v>
      </c>
      <c r="O377" s="11">
        <f>_xlfn.IFNA(VLOOKUP(K377,State_Vac_Alo_Admin!B:E,3,FALSE),0)</f>
        <v>0</v>
      </c>
      <c r="P377" s="35">
        <f>_xlfn.IFNA(VLOOKUP(K377,State_Vac_Alo_Admin!B:F,5,FALSE),0)</f>
        <v>0</v>
      </c>
      <c r="Q377" s="30">
        <f>VLOOKUP(D377,'2020_VoteCount'!A:K,11,FALSE)</f>
        <v>343602</v>
      </c>
      <c r="R377" s="30">
        <f>VLOOKUP(D377,'2020_VoteCount'!A:L,12,FALSE)</f>
        <v>244786</v>
      </c>
      <c r="S377" s="11">
        <f>_xlfn.IFNA(VLOOKUP(K377,'labor statisitcs'!N:P,2,FALSE),S376)</f>
        <v>59.2</v>
      </c>
      <c r="T377" s="11">
        <f>_xlfn.IFNA(VLOOKUP(K377,'labor statisitcs'!N:P,3,FALSE),T376)</f>
        <v>6.6</v>
      </c>
      <c r="U377" s="30">
        <f>_xlfn.IFNA(VLOOKUP(K377,'labor statisitcs'!N:S,5,FALSE),U376)</f>
        <v>509831</v>
      </c>
      <c r="V377" s="30">
        <f>_xlfn.IFNA(VLOOKUP(K377,'labor statisitcs'!N:S,6,FALSE),V376)</f>
        <v>35916</v>
      </c>
      <c r="W377" s="30">
        <f>_xlfn.IFNA(VLOOKUP(K377,'Housing Summary'!F:J,5,FALSE),W376)</f>
        <v>4530</v>
      </c>
      <c r="X377" s="30">
        <f>_xlfn.IFNA(VLOOKUP(K377,'Housing Summary'!F:G,2,FALSE),X376)</f>
        <v>399000</v>
      </c>
      <c r="Y377">
        <f t="shared" si="35"/>
        <v>4.4093603758631614</v>
      </c>
      <c r="Z377">
        <f t="shared" si="36"/>
        <v>6.9621479618892019</v>
      </c>
    </row>
    <row r="378" spans="1:26" hidden="1">
      <c r="A378" s="9">
        <v>44074</v>
      </c>
      <c r="B378" s="9">
        <f t="shared" si="37"/>
        <v>44074</v>
      </c>
      <c r="C378" s="10">
        <v>44044</v>
      </c>
      <c r="D378" s="11" t="s">
        <v>54</v>
      </c>
      <c r="E378" s="11">
        <v>30</v>
      </c>
      <c r="F378" s="11">
        <f t="shared" si="39"/>
        <v>5</v>
      </c>
      <c r="G378" s="30">
        <v>3463</v>
      </c>
      <c r="H378" s="30">
        <v>7440</v>
      </c>
      <c r="I378" s="30">
        <v>44</v>
      </c>
      <c r="J378" s="30">
        <v>104</v>
      </c>
      <c r="K378" s="11" t="str">
        <f t="shared" si="34"/>
        <v>Montana-44074</v>
      </c>
      <c r="L378" s="30">
        <f>_xlfn.IFNA(VLOOKUP(K378,'labor statisitcs'!N:Q,4,FALSE),L377)</f>
        <v>862714</v>
      </c>
      <c r="M378" s="30">
        <f>VLOOKUP(D378,'State Area'!A:B,2,FALSE)</f>
        <v>147040</v>
      </c>
      <c r="N378" s="39">
        <f t="shared" si="38"/>
        <v>5.8672062023939064</v>
      </c>
      <c r="O378" s="11">
        <f>_xlfn.IFNA(VLOOKUP(K378,State_Vac_Alo_Admin!B:E,3,FALSE),0)</f>
        <v>0</v>
      </c>
      <c r="P378" s="35">
        <f>_xlfn.IFNA(VLOOKUP(K378,State_Vac_Alo_Admin!B:F,5,FALSE),0)</f>
        <v>0</v>
      </c>
      <c r="Q378" s="30">
        <f>VLOOKUP(D378,'2020_VoteCount'!A:K,11,FALSE)</f>
        <v>343602</v>
      </c>
      <c r="R378" s="30">
        <f>VLOOKUP(D378,'2020_VoteCount'!A:L,12,FALSE)</f>
        <v>244786</v>
      </c>
      <c r="S378" s="11">
        <f>_xlfn.IFNA(VLOOKUP(K378,'labor statisitcs'!N:P,2,FALSE),S377)</f>
        <v>59.3</v>
      </c>
      <c r="T378" s="11">
        <f>_xlfn.IFNA(VLOOKUP(K378,'labor statisitcs'!N:P,3,FALSE),T377)</f>
        <v>5.8</v>
      </c>
      <c r="U378" s="30">
        <f>_xlfn.IFNA(VLOOKUP(K378,'labor statisitcs'!N:S,5,FALSE),U377)</f>
        <v>511307</v>
      </c>
      <c r="V378" s="30">
        <f>_xlfn.IFNA(VLOOKUP(K378,'labor statisitcs'!N:S,6,FALSE),V377)</f>
        <v>31335</v>
      </c>
      <c r="W378" s="30">
        <f>_xlfn.IFNA(VLOOKUP(K378,'Housing Summary'!F:J,5,FALSE),W377)</f>
        <v>4232</v>
      </c>
      <c r="X378" s="30">
        <f>_xlfn.IFNA(VLOOKUP(K378,'Housing Summary'!F:G,2,FALSE),X377)</f>
        <v>399500</v>
      </c>
      <c r="Y378">
        <f t="shared" si="35"/>
        <v>5.100183838444722</v>
      </c>
      <c r="Z378">
        <f t="shared" si="36"/>
        <v>12.054979981778434</v>
      </c>
    </row>
    <row r="379" spans="1:26" hidden="1">
      <c r="A379" s="9">
        <v>44104</v>
      </c>
      <c r="B379" s="9">
        <f t="shared" si="37"/>
        <v>44104</v>
      </c>
      <c r="C379" s="10">
        <v>44075</v>
      </c>
      <c r="D379" s="11" t="s">
        <v>54</v>
      </c>
      <c r="E379" s="11">
        <v>30</v>
      </c>
      <c r="F379" s="11">
        <f t="shared" si="39"/>
        <v>6</v>
      </c>
      <c r="G379" s="30">
        <v>5739</v>
      </c>
      <c r="H379" s="30">
        <v>13179</v>
      </c>
      <c r="I379" s="30">
        <v>76</v>
      </c>
      <c r="J379" s="30">
        <v>180</v>
      </c>
      <c r="K379" s="11" t="str">
        <f t="shared" si="34"/>
        <v>Montana-44104</v>
      </c>
      <c r="L379" s="30">
        <f>_xlfn.IFNA(VLOOKUP(K379,'labor statisitcs'!N:Q,4,FALSE),L378)</f>
        <v>863704</v>
      </c>
      <c r="M379" s="30">
        <f>VLOOKUP(D379,'State Area'!A:B,2,FALSE)</f>
        <v>147040</v>
      </c>
      <c r="N379" s="39">
        <f t="shared" si="38"/>
        <v>5.8739390642002176</v>
      </c>
      <c r="O379" s="11">
        <f>_xlfn.IFNA(VLOOKUP(K379,State_Vac_Alo_Admin!B:E,3,FALSE),0)</f>
        <v>0</v>
      </c>
      <c r="P379" s="35">
        <f>_xlfn.IFNA(VLOOKUP(K379,State_Vac_Alo_Admin!B:F,5,FALSE),0)</f>
        <v>0</v>
      </c>
      <c r="Q379" s="30">
        <f>VLOOKUP(D379,'2020_VoteCount'!A:K,11,FALSE)</f>
        <v>343602</v>
      </c>
      <c r="R379" s="30">
        <f>VLOOKUP(D379,'2020_VoteCount'!A:L,12,FALSE)</f>
        <v>244786</v>
      </c>
      <c r="S379" s="11">
        <f>_xlfn.IFNA(VLOOKUP(K379,'labor statisitcs'!N:P,2,FALSE),S378)</f>
        <v>59.3</v>
      </c>
      <c r="T379" s="11">
        <f>_xlfn.IFNA(VLOOKUP(K379,'labor statisitcs'!N:P,3,FALSE),T378)</f>
        <v>5.2</v>
      </c>
      <c r="U379" s="30">
        <f>_xlfn.IFNA(VLOOKUP(K379,'labor statisitcs'!N:S,5,FALSE),U378)</f>
        <v>511783</v>
      </c>
      <c r="V379" s="30">
        <f>_xlfn.IFNA(VLOOKUP(K379,'labor statisitcs'!N:S,6,FALSE),V378)</f>
        <v>27902</v>
      </c>
      <c r="W379" s="30">
        <f>_xlfn.IFNA(VLOOKUP(K379,'Housing Summary'!F:J,5,FALSE),W378)</f>
        <v>3840</v>
      </c>
      <c r="X379" s="30">
        <f>_xlfn.IFNA(VLOOKUP(K379,'Housing Summary'!F:G,2,FALSE),X378)</f>
        <v>399949.5</v>
      </c>
      <c r="Y379">
        <f t="shared" si="35"/>
        <v>8.7993108750219982</v>
      </c>
      <c r="Z379">
        <f t="shared" si="36"/>
        <v>20.840473125052103</v>
      </c>
    </row>
    <row r="380" spans="1:26" hidden="1">
      <c r="A380" s="9">
        <v>44135</v>
      </c>
      <c r="B380" s="9">
        <f t="shared" si="37"/>
        <v>44135</v>
      </c>
      <c r="C380" s="10">
        <v>44105</v>
      </c>
      <c r="D380" s="11" t="s">
        <v>54</v>
      </c>
      <c r="E380" s="11">
        <v>30</v>
      </c>
      <c r="F380" s="11">
        <f t="shared" si="39"/>
        <v>7</v>
      </c>
      <c r="G380" s="30">
        <v>19622</v>
      </c>
      <c r="H380" s="30">
        <v>32801</v>
      </c>
      <c r="I380" s="30">
        <v>197</v>
      </c>
      <c r="J380" s="30">
        <v>377</v>
      </c>
      <c r="K380" s="11" t="str">
        <f t="shared" si="34"/>
        <v>Montana-44135</v>
      </c>
      <c r="L380" s="30">
        <f>_xlfn.IFNA(VLOOKUP(K380,'labor statisitcs'!N:Q,4,FALSE),L379)</f>
        <v>864626</v>
      </c>
      <c r="M380" s="30">
        <f>VLOOKUP(D380,'State Area'!A:B,2,FALSE)</f>
        <v>147040</v>
      </c>
      <c r="N380" s="39">
        <f t="shared" si="38"/>
        <v>5.8802094668117517</v>
      </c>
      <c r="O380" s="11">
        <f>_xlfn.IFNA(VLOOKUP(K380,State_Vac_Alo_Admin!B:E,3,FALSE),0)</f>
        <v>0</v>
      </c>
      <c r="P380" s="35">
        <f>_xlfn.IFNA(VLOOKUP(K380,State_Vac_Alo_Admin!B:F,5,FALSE),0)</f>
        <v>0</v>
      </c>
      <c r="Q380" s="30">
        <f>VLOOKUP(D380,'2020_VoteCount'!A:K,11,FALSE)</f>
        <v>343602</v>
      </c>
      <c r="R380" s="30">
        <f>VLOOKUP(D380,'2020_VoteCount'!A:L,12,FALSE)</f>
        <v>244786</v>
      </c>
      <c r="S380" s="11">
        <f>_xlfn.IFNA(VLOOKUP(K380,'labor statisitcs'!N:P,2,FALSE),S379)</f>
        <v>59.1</v>
      </c>
      <c r="T380" s="11">
        <f>_xlfn.IFNA(VLOOKUP(K380,'labor statisitcs'!N:P,3,FALSE),T379)</f>
        <v>4.7</v>
      </c>
      <c r="U380" s="30">
        <f>_xlfn.IFNA(VLOOKUP(K380,'labor statisitcs'!N:S,5,FALSE),U379)</f>
        <v>511419</v>
      </c>
      <c r="V380" s="30">
        <f>_xlfn.IFNA(VLOOKUP(K380,'labor statisitcs'!N:S,6,FALSE),V379)</f>
        <v>25453</v>
      </c>
      <c r="W380" s="30">
        <f>_xlfn.IFNA(VLOOKUP(K380,'Housing Summary'!F:J,5,FALSE),W379)</f>
        <v>3441</v>
      </c>
      <c r="X380" s="30">
        <f>_xlfn.IFNA(VLOOKUP(K380,'Housing Summary'!F:G,2,FALSE),X379)</f>
        <v>399000</v>
      </c>
      <c r="Y380">
        <f t="shared" si="35"/>
        <v>22.784417771383232</v>
      </c>
      <c r="Z380">
        <f t="shared" si="36"/>
        <v>43.602667511733394</v>
      </c>
    </row>
    <row r="381" spans="1:26" hidden="1">
      <c r="A381" s="9">
        <v>44165</v>
      </c>
      <c r="B381" s="9">
        <f t="shared" si="37"/>
        <v>44165</v>
      </c>
      <c r="C381" s="10">
        <v>44136</v>
      </c>
      <c r="D381" s="11" t="s">
        <v>54</v>
      </c>
      <c r="E381" s="11">
        <v>30</v>
      </c>
      <c r="F381" s="11">
        <f t="shared" si="39"/>
        <v>8</v>
      </c>
      <c r="G381" s="30">
        <v>29455</v>
      </c>
      <c r="H381" s="30">
        <v>62256</v>
      </c>
      <c r="I381" s="30">
        <v>307</v>
      </c>
      <c r="J381" s="30">
        <v>684</v>
      </c>
      <c r="K381" s="11" t="str">
        <f t="shared" si="34"/>
        <v>Montana-44165</v>
      </c>
      <c r="L381" s="30">
        <f>_xlfn.IFNA(VLOOKUP(K381,'labor statisitcs'!N:Q,4,FALSE),L380)</f>
        <v>865491</v>
      </c>
      <c r="M381" s="30">
        <f>VLOOKUP(D381,'State Area'!A:B,2,FALSE)</f>
        <v>147040</v>
      </c>
      <c r="N381" s="39">
        <f t="shared" si="38"/>
        <v>5.8860922198041346</v>
      </c>
      <c r="O381" s="11">
        <f>_xlfn.IFNA(VLOOKUP(K381,State_Vac_Alo_Admin!B:E,3,FALSE),0)</f>
        <v>0</v>
      </c>
      <c r="P381" s="35">
        <f>_xlfn.IFNA(VLOOKUP(K381,State_Vac_Alo_Admin!B:F,5,FALSE),0)</f>
        <v>0</v>
      </c>
      <c r="Q381" s="30">
        <f>VLOOKUP(D381,'2020_VoteCount'!A:K,11,FALSE)</f>
        <v>343602</v>
      </c>
      <c r="R381" s="30">
        <f>VLOOKUP(D381,'2020_VoteCount'!A:L,12,FALSE)</f>
        <v>244786</v>
      </c>
      <c r="S381" s="11">
        <f>_xlfn.IFNA(VLOOKUP(K381,'labor statisitcs'!N:P,2,FALSE),S380)</f>
        <v>59</v>
      </c>
      <c r="T381" s="11">
        <f>_xlfn.IFNA(VLOOKUP(K381,'labor statisitcs'!N:P,3,FALSE),T380)</f>
        <v>4.5</v>
      </c>
      <c r="U381" s="30">
        <f>_xlfn.IFNA(VLOOKUP(K381,'labor statisitcs'!N:S,5,FALSE),U380)</f>
        <v>510758</v>
      </c>
      <c r="V381" s="30">
        <f>_xlfn.IFNA(VLOOKUP(K381,'labor statisitcs'!N:S,6,FALSE),V380)</f>
        <v>23791</v>
      </c>
      <c r="W381" s="30">
        <f>_xlfn.IFNA(VLOOKUP(K381,'Housing Summary'!F:J,5,FALSE),W380)</f>
        <v>3014</v>
      </c>
      <c r="X381" s="30">
        <f>_xlfn.IFNA(VLOOKUP(K381,'Housing Summary'!F:G,2,FALSE),X380)</f>
        <v>397500</v>
      </c>
      <c r="Y381">
        <f t="shared" si="35"/>
        <v>35.471194963321395</v>
      </c>
      <c r="Z381">
        <f t="shared" si="36"/>
        <v>79.030284543686761</v>
      </c>
    </row>
    <row r="382" spans="1:26" hidden="1">
      <c r="A382" s="9">
        <v>44196</v>
      </c>
      <c r="B382" s="9">
        <f t="shared" si="37"/>
        <v>44196</v>
      </c>
      <c r="C382" s="10">
        <v>44166</v>
      </c>
      <c r="D382" s="11" t="s">
        <v>54</v>
      </c>
      <c r="E382" s="11">
        <v>30</v>
      </c>
      <c r="F382" s="11">
        <f t="shared" si="39"/>
        <v>9</v>
      </c>
      <c r="G382" s="30">
        <v>19445</v>
      </c>
      <c r="H382" s="30">
        <v>81701</v>
      </c>
      <c r="I382" s="30">
        <v>278</v>
      </c>
      <c r="J382" s="30">
        <v>962</v>
      </c>
      <c r="K382" s="11" t="str">
        <f t="shared" si="34"/>
        <v>Montana-44196</v>
      </c>
      <c r="L382" s="30">
        <f>_xlfn.IFNA(VLOOKUP(K382,'labor statisitcs'!N:Q,4,FALSE),L381)</f>
        <v>866314</v>
      </c>
      <c r="M382" s="30">
        <f>VLOOKUP(D382,'State Area'!A:B,2,FALSE)</f>
        <v>147040</v>
      </c>
      <c r="N382" s="39">
        <f t="shared" si="38"/>
        <v>5.8916893362350384</v>
      </c>
      <c r="O382" s="11">
        <f>_xlfn.IFNA(VLOOKUP(K382,State_Vac_Alo_Admin!B:E,3,FALSE),0)</f>
        <v>100100</v>
      </c>
      <c r="P382" s="35">
        <f>_xlfn.IFNA(VLOOKUP(K382,State_Vac_Alo_Admin!B:F,5,FALSE),0)</f>
        <v>0</v>
      </c>
      <c r="Q382" s="30">
        <f>VLOOKUP(D382,'2020_VoteCount'!A:K,11,FALSE)</f>
        <v>343602</v>
      </c>
      <c r="R382" s="30">
        <f>VLOOKUP(D382,'2020_VoteCount'!A:L,12,FALSE)</f>
        <v>244786</v>
      </c>
      <c r="S382" s="11">
        <f>_xlfn.IFNA(VLOOKUP(K382,'labor statisitcs'!N:P,2,FALSE),S381)</f>
        <v>58.9</v>
      </c>
      <c r="T382" s="11">
        <f>_xlfn.IFNA(VLOOKUP(K382,'labor statisitcs'!N:P,3,FALSE),T381)</f>
        <v>4.2</v>
      </c>
      <c r="U382" s="30">
        <f>_xlfn.IFNA(VLOOKUP(K382,'labor statisitcs'!N:S,5,FALSE),U381)</f>
        <v>510472</v>
      </c>
      <c r="V382" s="30">
        <f>_xlfn.IFNA(VLOOKUP(K382,'labor statisitcs'!N:S,6,FALSE),V381)</f>
        <v>22462</v>
      </c>
      <c r="W382" s="30">
        <f>_xlfn.IFNA(VLOOKUP(K382,'Housing Summary'!F:J,5,FALSE),W381)</f>
        <v>2706</v>
      </c>
      <c r="X382" s="30">
        <f>_xlfn.IFNA(VLOOKUP(K382,'Housing Summary'!F:G,2,FALSE),X381)</f>
        <v>396500</v>
      </c>
      <c r="Y382">
        <f t="shared" si="35"/>
        <v>32.089981230823923</v>
      </c>
      <c r="Z382">
        <f t="shared" si="36"/>
        <v>111.04518684911014</v>
      </c>
    </row>
    <row r="383" spans="1:26" hidden="1">
      <c r="A383" s="9">
        <v>44227</v>
      </c>
      <c r="B383" s="9">
        <f t="shared" si="37"/>
        <v>44227</v>
      </c>
      <c r="C383" s="10">
        <v>44197</v>
      </c>
      <c r="D383" s="11" t="s">
        <v>54</v>
      </c>
      <c r="E383" s="11">
        <v>30</v>
      </c>
      <c r="F383" s="11">
        <f t="shared" si="39"/>
        <v>10</v>
      </c>
      <c r="G383" s="30">
        <v>12260</v>
      </c>
      <c r="H383" s="30">
        <v>93961</v>
      </c>
      <c r="I383" s="30">
        <v>272</v>
      </c>
      <c r="J383" s="30">
        <v>1234</v>
      </c>
      <c r="K383" s="11" t="str">
        <f t="shared" si="34"/>
        <v>Montana-44227</v>
      </c>
      <c r="L383" s="30">
        <f>_xlfn.IFNA(VLOOKUP(K383,'labor statisitcs'!N:Q,4,FALSE),L382)</f>
        <v>867082</v>
      </c>
      <c r="M383" s="30">
        <f>VLOOKUP(D383,'State Area'!A:B,2,FALSE)</f>
        <v>147040</v>
      </c>
      <c r="N383" s="39">
        <f t="shared" si="38"/>
        <v>5.8969124047878125</v>
      </c>
      <c r="O383" s="11">
        <f>_xlfn.IFNA(VLOOKUP(K383,State_Vac_Alo_Admin!B:E,3,FALSE),0)</f>
        <v>106800</v>
      </c>
      <c r="P383" s="35">
        <f>_xlfn.IFNA(VLOOKUP(K383,State_Vac_Alo_Admin!B:F,5,FALSE),0)</f>
        <v>88846.25</v>
      </c>
      <c r="Q383" s="30">
        <f>VLOOKUP(D383,'2020_VoteCount'!A:K,11,FALSE)</f>
        <v>343602</v>
      </c>
      <c r="R383" s="30">
        <f>VLOOKUP(D383,'2020_VoteCount'!A:L,12,FALSE)</f>
        <v>244786</v>
      </c>
      <c r="S383" s="11">
        <f>_xlfn.IFNA(VLOOKUP(K383,'labor statisitcs'!N:P,2,FALSE),S382)</f>
        <v>59</v>
      </c>
      <c r="T383" s="11">
        <f>_xlfn.IFNA(VLOOKUP(K383,'labor statisitcs'!N:P,3,FALSE),T382)</f>
        <v>4</v>
      </c>
      <c r="U383" s="30">
        <f>_xlfn.IFNA(VLOOKUP(K383,'labor statisitcs'!N:S,5,FALSE),U382)</f>
        <v>511691</v>
      </c>
      <c r="V383" s="30">
        <f>_xlfn.IFNA(VLOOKUP(K383,'labor statisitcs'!N:S,6,FALSE),V382)</f>
        <v>21219</v>
      </c>
      <c r="W383" s="30">
        <f>_xlfn.IFNA(VLOOKUP(K383,'Housing Summary'!F:J,5,FALSE),W382)</f>
        <v>2356</v>
      </c>
      <c r="X383" s="30">
        <f>_xlfn.IFNA(VLOOKUP(K383,'Housing Summary'!F:G,2,FALSE),X382)</f>
        <v>399900</v>
      </c>
      <c r="Y383">
        <f t="shared" si="35"/>
        <v>31.369582115647653</v>
      </c>
      <c r="Z383">
        <f t="shared" si="36"/>
        <v>142.31641298054856</v>
      </c>
    </row>
    <row r="384" spans="1:26" hidden="1">
      <c r="A384" s="9">
        <v>44255</v>
      </c>
      <c r="B384" s="9">
        <f t="shared" si="37"/>
        <v>44255</v>
      </c>
      <c r="C384" s="10">
        <v>44228</v>
      </c>
      <c r="D384" s="11" t="s">
        <v>54</v>
      </c>
      <c r="E384" s="11">
        <v>30</v>
      </c>
      <c r="F384" s="11">
        <f t="shared" si="39"/>
        <v>11</v>
      </c>
      <c r="G384" s="30">
        <v>6038</v>
      </c>
      <c r="H384" s="30">
        <v>99999</v>
      </c>
      <c r="I384" s="30">
        <v>124</v>
      </c>
      <c r="J384" s="30">
        <v>1358</v>
      </c>
      <c r="K384" s="11" t="str">
        <f t="shared" si="34"/>
        <v>Montana-44255</v>
      </c>
      <c r="L384" s="30">
        <f>_xlfn.IFNA(VLOOKUP(K384,'labor statisitcs'!N:Q,4,FALSE),L383)</f>
        <v>867716</v>
      </c>
      <c r="M384" s="30">
        <f>VLOOKUP(D384,'State Area'!A:B,2,FALSE)</f>
        <v>147040</v>
      </c>
      <c r="N384" s="39">
        <f t="shared" si="38"/>
        <v>5.9012241566920567</v>
      </c>
      <c r="O384" s="11">
        <f>_xlfn.IFNA(VLOOKUP(K384,State_Vac_Alo_Admin!B:E,3,FALSE),0)</f>
        <v>140410</v>
      </c>
      <c r="P384" s="35">
        <f>_xlfn.IFNA(VLOOKUP(K384,State_Vac_Alo_Admin!B:F,5,FALSE),0)</f>
        <v>150362.44999999998</v>
      </c>
      <c r="Q384" s="30">
        <f>VLOOKUP(D384,'2020_VoteCount'!A:K,11,FALSE)</f>
        <v>343602</v>
      </c>
      <c r="R384" s="30">
        <f>VLOOKUP(D384,'2020_VoteCount'!A:L,12,FALSE)</f>
        <v>244786</v>
      </c>
      <c r="S384" s="11">
        <f>_xlfn.IFNA(VLOOKUP(K384,'labor statisitcs'!N:P,2,FALSE),S383)</f>
        <v>58.8</v>
      </c>
      <c r="T384" s="11">
        <f>_xlfn.IFNA(VLOOKUP(K384,'labor statisitcs'!N:P,3,FALSE),T383)</f>
        <v>3.9</v>
      </c>
      <c r="U384" s="30">
        <f>_xlfn.IFNA(VLOOKUP(K384,'labor statisitcs'!N:S,5,FALSE),U383)</f>
        <v>510513</v>
      </c>
      <c r="V384" s="30">
        <f>_xlfn.IFNA(VLOOKUP(K384,'labor statisitcs'!N:S,6,FALSE),V383)</f>
        <v>20749</v>
      </c>
      <c r="W384" s="30">
        <f>_xlfn.IFNA(VLOOKUP(K384,'Housing Summary'!F:J,5,FALSE),W383)</f>
        <v>2029</v>
      </c>
      <c r="X384" s="30">
        <f>_xlfn.IFNA(VLOOKUP(K384,'Housing Summary'!F:G,2,FALSE),X383)</f>
        <v>419450</v>
      </c>
      <c r="Y384">
        <f t="shared" si="35"/>
        <v>14.290389943253322</v>
      </c>
      <c r="Z384">
        <f t="shared" si="36"/>
        <v>156.50281889466137</v>
      </c>
    </row>
    <row r="385" spans="1:26" hidden="1">
      <c r="A385" s="9">
        <v>44286</v>
      </c>
      <c r="B385" s="9">
        <f t="shared" si="37"/>
        <v>44286</v>
      </c>
      <c r="C385" s="10">
        <v>44256</v>
      </c>
      <c r="D385" s="11" t="s">
        <v>54</v>
      </c>
      <c r="E385" s="11">
        <v>30</v>
      </c>
      <c r="F385" s="11">
        <f t="shared" si="39"/>
        <v>12</v>
      </c>
      <c r="G385" s="30">
        <v>4678</v>
      </c>
      <c r="H385" s="30">
        <v>104677</v>
      </c>
      <c r="I385" s="30">
        <v>79</v>
      </c>
      <c r="J385" s="30">
        <v>1437</v>
      </c>
      <c r="K385" s="11" t="str">
        <f t="shared" si="34"/>
        <v>Montana-44286</v>
      </c>
      <c r="L385" s="30">
        <f>_xlfn.IFNA(VLOOKUP(K385,'labor statisitcs'!N:Q,4,FALSE),L384)</f>
        <v>868461</v>
      </c>
      <c r="M385" s="30">
        <f>VLOOKUP(D385,'State Area'!A:B,2,FALSE)</f>
        <v>147040</v>
      </c>
      <c r="N385" s="39">
        <f t="shared" si="38"/>
        <v>5.9062908052230689</v>
      </c>
      <c r="O385" s="11">
        <f>_xlfn.IFNA(VLOOKUP(K385,State_Vac_Alo_Admin!B:E,3,FALSE),0)</f>
        <v>268620</v>
      </c>
      <c r="P385" s="35">
        <f>_xlfn.IFNA(VLOOKUP(K385,State_Vac_Alo_Admin!B:F,5,FALSE),0)</f>
        <v>205253.75</v>
      </c>
      <c r="Q385" s="30">
        <f>VLOOKUP(D385,'2020_VoteCount'!A:K,11,FALSE)</f>
        <v>343602</v>
      </c>
      <c r="R385" s="30">
        <f>VLOOKUP(D385,'2020_VoteCount'!A:L,12,FALSE)</f>
        <v>244786</v>
      </c>
      <c r="S385" s="11">
        <f>_xlfn.IFNA(VLOOKUP(K385,'labor statisitcs'!N:P,2,FALSE),S384)</f>
        <v>58.9</v>
      </c>
      <c r="T385" s="11">
        <f>_xlfn.IFNA(VLOOKUP(K385,'labor statisitcs'!N:P,3,FALSE),T384)</f>
        <v>3.8</v>
      </c>
      <c r="U385" s="30">
        <f>_xlfn.IFNA(VLOOKUP(K385,'labor statisitcs'!N:S,5,FALSE),U384)</f>
        <v>511723</v>
      </c>
      <c r="V385" s="30">
        <f>_xlfn.IFNA(VLOOKUP(K385,'labor statisitcs'!N:S,6,FALSE),V384)</f>
        <v>19978</v>
      </c>
      <c r="W385" s="30">
        <f>_xlfn.IFNA(VLOOKUP(K385,'Housing Summary'!F:J,5,FALSE),W384)</f>
        <v>1935</v>
      </c>
      <c r="X385" s="30">
        <f>_xlfn.IFNA(VLOOKUP(K385,'Housing Summary'!F:G,2,FALSE),X384)</f>
        <v>426500</v>
      </c>
      <c r="Y385">
        <f t="shared" si="35"/>
        <v>9.0965512556119403</v>
      </c>
      <c r="Z385">
        <f t="shared" si="36"/>
        <v>165.4651158773969</v>
      </c>
    </row>
    <row r="386" spans="1:26">
      <c r="A386" s="9">
        <v>44313</v>
      </c>
      <c r="B386" s="9">
        <f t="shared" si="37"/>
        <v>44316</v>
      </c>
      <c r="C386" s="10">
        <v>44287</v>
      </c>
      <c r="D386" s="11" t="s">
        <v>54</v>
      </c>
      <c r="E386" s="11">
        <v>30</v>
      </c>
      <c r="F386" s="11">
        <f t="shared" si="39"/>
        <v>13</v>
      </c>
      <c r="G386" s="30">
        <v>3725</v>
      </c>
      <c r="H386" s="30">
        <v>108402</v>
      </c>
      <c r="I386" s="30">
        <v>129</v>
      </c>
      <c r="J386" s="30">
        <v>1566</v>
      </c>
      <c r="K386" s="11" t="str">
        <f t="shared" ref="K386:K449" si="40">_xlfn.CONCAT(D386,"-",B386)</f>
        <v>Montana-44316</v>
      </c>
      <c r="L386" s="30">
        <f>_xlfn.IFNA(VLOOKUP(K386,'labor statisitcs'!N:Q,4,FALSE),L385)</f>
        <v>868461</v>
      </c>
      <c r="M386" s="30">
        <f>VLOOKUP(D386,'State Area'!A:B,2,FALSE)</f>
        <v>147040</v>
      </c>
      <c r="N386" s="39">
        <f t="shared" si="38"/>
        <v>5.9062908052230689</v>
      </c>
      <c r="O386" s="11">
        <f>_xlfn.IFNA(VLOOKUP(K386,State_Vac_Alo_Admin!B:E,3,FALSE),0)</f>
        <v>233860</v>
      </c>
      <c r="P386" s="35">
        <f>_xlfn.IFNA(VLOOKUP(K386,State_Vac_Alo_Admin!B:F,5,FALSE),0)</f>
        <v>199931.9</v>
      </c>
      <c r="Q386" s="30">
        <f>VLOOKUP(D386,'2020_VoteCount'!A:K,11,FALSE)</f>
        <v>343602</v>
      </c>
      <c r="R386" s="30">
        <f>VLOOKUP(D386,'2020_VoteCount'!A:L,12,FALSE)</f>
        <v>244786</v>
      </c>
      <c r="S386" s="11">
        <f>_xlfn.IFNA(VLOOKUP(K386,'labor statisitcs'!N:P,2,FALSE),S385)</f>
        <v>58.9</v>
      </c>
      <c r="T386" s="11">
        <f>_xlfn.IFNA(VLOOKUP(K386,'labor statisitcs'!N:P,3,FALSE),T385)</f>
        <v>3.8</v>
      </c>
      <c r="U386" s="30">
        <f>_xlfn.IFNA(VLOOKUP(K386,'labor statisitcs'!N:S,5,FALSE),U385)</f>
        <v>511723</v>
      </c>
      <c r="V386" s="30">
        <f>_xlfn.IFNA(VLOOKUP(K386,'labor statisitcs'!N:S,6,FALSE),V385)</f>
        <v>19978</v>
      </c>
      <c r="W386" s="30">
        <f>_xlfn.IFNA(VLOOKUP(K386,'Housing Summary'!F:J,5,FALSE),W385)</f>
        <v>1935</v>
      </c>
      <c r="X386" s="30">
        <f>_xlfn.IFNA(VLOOKUP(K386,'Housing Summary'!F:G,2,FALSE),X385)</f>
        <v>426500</v>
      </c>
      <c r="Y386">
        <f t="shared" ref="Y386:Y449" si="41">(I386/L386)*100000</f>
        <v>14.853862176885318</v>
      </c>
      <c r="Z386">
        <f t="shared" ref="Z386:Z449" si="42">(J386/L386)*100000</f>
        <v>180.31897805428224</v>
      </c>
    </row>
    <row r="387" spans="1:26" hidden="1">
      <c r="A387" s="9">
        <v>43890</v>
      </c>
      <c r="B387" s="9">
        <f t="shared" si="37"/>
        <v>43890</v>
      </c>
      <c r="C387" s="10">
        <v>43862</v>
      </c>
      <c r="D387" s="11" t="s">
        <v>12</v>
      </c>
      <c r="E387" s="11">
        <v>31</v>
      </c>
      <c r="F387" s="11"/>
      <c r="G387" s="30">
        <v>13</v>
      </c>
      <c r="H387" s="30">
        <v>13</v>
      </c>
      <c r="I387" s="30">
        <v>0</v>
      </c>
      <c r="J387" s="30">
        <v>0</v>
      </c>
      <c r="K387" s="11" t="str">
        <f t="shared" si="40"/>
        <v>Nebraska-43890</v>
      </c>
      <c r="L387" s="30">
        <f>_xlfn.IFNA(VLOOKUP(K387,'labor statisitcs'!N:Q,4,FALSE),L386)</f>
        <v>1484359</v>
      </c>
      <c r="M387" s="30">
        <f>VLOOKUP(D387,'State Area'!A:B,2,FALSE)</f>
        <v>77348</v>
      </c>
      <c r="N387" s="39">
        <f t="shared" si="38"/>
        <v>19.190657806278118</v>
      </c>
      <c r="O387" s="11">
        <f>_xlfn.IFNA(VLOOKUP(K387,State_Vac_Alo_Admin!B:E,3,FALSE),0)</f>
        <v>0</v>
      </c>
      <c r="P387" s="35">
        <f>_xlfn.IFNA(VLOOKUP(K387,State_Vac_Alo_Admin!B:F,5,FALSE),0)</f>
        <v>0</v>
      </c>
      <c r="Q387" s="30">
        <f>VLOOKUP(D387,'2020_VoteCount'!A:K,11,FALSE)</f>
        <v>556846</v>
      </c>
      <c r="R387" s="30">
        <f>VLOOKUP(D387,'2020_VoteCount'!A:L,12,FALSE)</f>
        <v>374583</v>
      </c>
      <c r="S387" s="11">
        <f>_xlfn.IFNA(VLOOKUP(K387,'labor statisitcs'!N:P,2,FALSE),S386)</f>
        <v>68.2</v>
      </c>
      <c r="T387" s="11">
        <f>_xlfn.IFNA(VLOOKUP(K387,'labor statisitcs'!N:P,3,FALSE),T386)</f>
        <v>3</v>
      </c>
      <c r="U387" s="30">
        <f>_xlfn.IFNA(VLOOKUP(K387,'labor statisitcs'!N:S,5,FALSE),U386)</f>
        <v>1012002</v>
      </c>
      <c r="V387" s="30">
        <f>_xlfn.IFNA(VLOOKUP(K387,'labor statisitcs'!N:S,6,FALSE),V386)</f>
        <v>31338</v>
      </c>
      <c r="W387" s="30">
        <f>_xlfn.IFNA(VLOOKUP(K387,'Housing Summary'!F:J,5,FALSE),W386)</f>
        <v>4714</v>
      </c>
      <c r="X387" s="30">
        <f>_xlfn.IFNA(VLOOKUP(K387,'Housing Summary'!F:G,2,FALSE),X386)</f>
        <v>239000</v>
      </c>
      <c r="Y387">
        <f t="shared" si="41"/>
        <v>0</v>
      </c>
      <c r="Z387">
        <f t="shared" si="42"/>
        <v>0</v>
      </c>
    </row>
    <row r="388" spans="1:26" hidden="1">
      <c r="A388" s="9">
        <v>43921</v>
      </c>
      <c r="B388" s="9">
        <f t="shared" si="37"/>
        <v>43921</v>
      </c>
      <c r="C388" s="10">
        <v>43891</v>
      </c>
      <c r="D388" s="11" t="s">
        <v>12</v>
      </c>
      <c r="E388" s="11">
        <v>31</v>
      </c>
      <c r="F388" s="11">
        <f t="shared" ref="F388:F451" si="43">IF(D387=D388,F387+1,0)</f>
        <v>1</v>
      </c>
      <c r="G388" s="30">
        <v>186</v>
      </c>
      <c r="H388" s="30">
        <v>199</v>
      </c>
      <c r="I388" s="30">
        <v>4</v>
      </c>
      <c r="J388" s="30">
        <v>4</v>
      </c>
      <c r="K388" s="11" t="str">
        <f t="shared" si="40"/>
        <v>Nebraska-43921</v>
      </c>
      <c r="L388" s="30">
        <f>_xlfn.IFNA(VLOOKUP(K388,'labor statisitcs'!N:Q,4,FALSE),L387)</f>
        <v>1484852</v>
      </c>
      <c r="M388" s="30">
        <f>VLOOKUP(D388,'State Area'!A:B,2,FALSE)</f>
        <v>77348</v>
      </c>
      <c r="N388" s="39">
        <f t="shared" si="38"/>
        <v>19.197031597455656</v>
      </c>
      <c r="O388" s="11">
        <f>_xlfn.IFNA(VLOOKUP(K388,State_Vac_Alo_Admin!B:E,3,FALSE),0)</f>
        <v>0</v>
      </c>
      <c r="P388" s="35">
        <f>_xlfn.IFNA(VLOOKUP(K388,State_Vac_Alo_Admin!B:F,5,FALSE),0)</f>
        <v>0</v>
      </c>
      <c r="Q388" s="30">
        <f>VLOOKUP(D388,'2020_VoteCount'!A:K,11,FALSE)</f>
        <v>556846</v>
      </c>
      <c r="R388" s="30">
        <f>VLOOKUP(D388,'2020_VoteCount'!A:L,12,FALSE)</f>
        <v>374583</v>
      </c>
      <c r="S388" s="11">
        <f>_xlfn.IFNA(VLOOKUP(K388,'labor statisitcs'!N:P,2,FALSE),S387)</f>
        <v>68.099999999999994</v>
      </c>
      <c r="T388" s="11">
        <f>_xlfn.IFNA(VLOOKUP(K388,'labor statisitcs'!N:P,3,FALSE),T387)</f>
        <v>3.1</v>
      </c>
      <c r="U388" s="30">
        <f>_xlfn.IFNA(VLOOKUP(K388,'labor statisitcs'!N:S,5,FALSE),U387)</f>
        <v>1011133</v>
      </c>
      <c r="V388" s="30">
        <f>_xlfn.IFNA(VLOOKUP(K388,'labor statisitcs'!N:S,6,FALSE),V387)</f>
        <v>32103</v>
      </c>
      <c r="W388" s="30">
        <f>_xlfn.IFNA(VLOOKUP(K388,'Housing Summary'!F:J,5,FALSE),W387)</f>
        <v>4885</v>
      </c>
      <c r="X388" s="30">
        <f>_xlfn.IFNA(VLOOKUP(K388,'Housing Summary'!F:G,2,FALSE),X387)</f>
        <v>239950</v>
      </c>
      <c r="Y388">
        <f t="shared" si="41"/>
        <v>0.26938711736927318</v>
      </c>
      <c r="Z388">
        <f t="shared" si="42"/>
        <v>0.26938711736927318</v>
      </c>
    </row>
    <row r="389" spans="1:26" hidden="1">
      <c r="A389" s="9">
        <v>43951</v>
      </c>
      <c r="B389" s="9">
        <f t="shared" si="37"/>
        <v>43951</v>
      </c>
      <c r="C389" s="10">
        <v>43922</v>
      </c>
      <c r="D389" s="11" t="s">
        <v>12</v>
      </c>
      <c r="E389" s="11">
        <v>31</v>
      </c>
      <c r="F389" s="11">
        <f t="shared" si="43"/>
        <v>2</v>
      </c>
      <c r="G389" s="30">
        <v>4133</v>
      </c>
      <c r="H389" s="30">
        <v>4332</v>
      </c>
      <c r="I389" s="30">
        <v>66</v>
      </c>
      <c r="J389" s="30">
        <v>70</v>
      </c>
      <c r="K389" s="11" t="str">
        <f t="shared" si="40"/>
        <v>Nebraska-43951</v>
      </c>
      <c r="L389" s="30">
        <f>_xlfn.IFNA(VLOOKUP(K389,'labor statisitcs'!N:Q,4,FALSE),L388)</f>
        <v>1485441</v>
      </c>
      <c r="M389" s="30">
        <f>VLOOKUP(D389,'State Area'!A:B,2,FALSE)</f>
        <v>77348</v>
      </c>
      <c r="N389" s="39">
        <f t="shared" si="38"/>
        <v>19.204646532554172</v>
      </c>
      <c r="O389" s="11">
        <f>_xlfn.IFNA(VLOOKUP(K389,State_Vac_Alo_Admin!B:E,3,FALSE),0)</f>
        <v>0</v>
      </c>
      <c r="P389" s="35">
        <f>_xlfn.IFNA(VLOOKUP(K389,State_Vac_Alo_Admin!B:F,5,FALSE),0)</f>
        <v>0</v>
      </c>
      <c r="Q389" s="30">
        <f>VLOOKUP(D389,'2020_VoteCount'!A:K,11,FALSE)</f>
        <v>556846</v>
      </c>
      <c r="R389" s="30">
        <f>VLOOKUP(D389,'2020_VoteCount'!A:L,12,FALSE)</f>
        <v>374583</v>
      </c>
      <c r="S389" s="11">
        <f>_xlfn.IFNA(VLOOKUP(K389,'labor statisitcs'!N:P,2,FALSE),S388)</f>
        <v>65.599999999999994</v>
      </c>
      <c r="T389" s="11">
        <f>_xlfn.IFNA(VLOOKUP(K389,'labor statisitcs'!N:P,3,FALSE),T388)</f>
        <v>7.4</v>
      </c>
      <c r="U389" s="30">
        <f>_xlfn.IFNA(VLOOKUP(K389,'labor statisitcs'!N:S,5,FALSE),U388)</f>
        <v>973730</v>
      </c>
      <c r="V389" s="30">
        <f>_xlfn.IFNA(VLOOKUP(K389,'labor statisitcs'!N:S,6,FALSE),V388)</f>
        <v>77832</v>
      </c>
      <c r="W389" s="30">
        <f>_xlfn.IFNA(VLOOKUP(K389,'Housing Summary'!F:J,5,FALSE),W388)</f>
        <v>4984</v>
      </c>
      <c r="X389" s="30">
        <f>_xlfn.IFNA(VLOOKUP(K389,'Housing Summary'!F:G,2,FALSE),X388)</f>
        <v>247150</v>
      </c>
      <c r="Y389">
        <f t="shared" si="41"/>
        <v>4.443124970968217</v>
      </c>
      <c r="Z389">
        <f t="shared" si="42"/>
        <v>4.7124052722390184</v>
      </c>
    </row>
    <row r="390" spans="1:26" hidden="1">
      <c r="A390" s="9">
        <v>43982</v>
      </c>
      <c r="B390" s="9">
        <f t="shared" si="37"/>
        <v>43982</v>
      </c>
      <c r="C390" s="10">
        <v>43952</v>
      </c>
      <c r="D390" s="11" t="s">
        <v>12</v>
      </c>
      <c r="E390" s="11">
        <v>31</v>
      </c>
      <c r="F390" s="11">
        <f t="shared" si="43"/>
        <v>3</v>
      </c>
      <c r="G390" s="30">
        <v>9769</v>
      </c>
      <c r="H390" s="30">
        <v>14101</v>
      </c>
      <c r="I390" s="30">
        <v>108</v>
      </c>
      <c r="J390" s="30">
        <v>178</v>
      </c>
      <c r="K390" s="11" t="str">
        <f t="shared" si="40"/>
        <v>Nebraska-43982</v>
      </c>
      <c r="L390" s="30">
        <f>_xlfn.IFNA(VLOOKUP(K390,'labor statisitcs'!N:Q,4,FALSE),L389)</f>
        <v>1485719</v>
      </c>
      <c r="M390" s="30">
        <f>VLOOKUP(D390,'State Area'!A:B,2,FALSE)</f>
        <v>77348</v>
      </c>
      <c r="N390" s="39">
        <f t="shared" si="38"/>
        <v>19.208240678492011</v>
      </c>
      <c r="O390" s="11">
        <f>_xlfn.IFNA(VLOOKUP(K390,State_Vac_Alo_Admin!B:E,3,FALSE),0)</f>
        <v>0</v>
      </c>
      <c r="P390" s="35">
        <f>_xlfn.IFNA(VLOOKUP(K390,State_Vac_Alo_Admin!B:F,5,FALSE),0)</f>
        <v>0</v>
      </c>
      <c r="Q390" s="30">
        <f>VLOOKUP(D390,'2020_VoteCount'!A:K,11,FALSE)</f>
        <v>556846</v>
      </c>
      <c r="R390" s="30">
        <f>VLOOKUP(D390,'2020_VoteCount'!A:L,12,FALSE)</f>
        <v>374583</v>
      </c>
      <c r="S390" s="11">
        <f>_xlfn.IFNA(VLOOKUP(K390,'labor statisitcs'!N:P,2,FALSE),S389)</f>
        <v>65.7</v>
      </c>
      <c r="T390" s="11">
        <f>_xlfn.IFNA(VLOOKUP(K390,'labor statisitcs'!N:P,3,FALSE),T389)</f>
        <v>5.4</v>
      </c>
      <c r="U390" s="30">
        <f>_xlfn.IFNA(VLOOKUP(K390,'labor statisitcs'!N:S,5,FALSE),U389)</f>
        <v>975917</v>
      </c>
      <c r="V390" s="30">
        <f>_xlfn.IFNA(VLOOKUP(K390,'labor statisitcs'!N:S,6,FALSE),V389)</f>
        <v>55744</v>
      </c>
      <c r="W390" s="30">
        <f>_xlfn.IFNA(VLOOKUP(K390,'Housing Summary'!F:J,5,FALSE),W389)</f>
        <v>4718</v>
      </c>
      <c r="X390" s="30">
        <f>_xlfn.IFNA(VLOOKUP(K390,'Housing Summary'!F:G,2,FALSE),X389)</f>
        <v>255000</v>
      </c>
      <c r="Y390">
        <f t="shared" si="41"/>
        <v>7.2692077034755558</v>
      </c>
      <c r="Z390">
        <f t="shared" si="42"/>
        <v>11.98073121498749</v>
      </c>
    </row>
    <row r="391" spans="1:26" hidden="1">
      <c r="A391" s="9">
        <v>44012</v>
      </c>
      <c r="B391" s="9">
        <f t="shared" si="37"/>
        <v>44012</v>
      </c>
      <c r="C391" s="10">
        <v>43983</v>
      </c>
      <c r="D391" s="11" t="s">
        <v>12</v>
      </c>
      <c r="E391" s="11">
        <v>31</v>
      </c>
      <c r="F391" s="11">
        <f t="shared" si="43"/>
        <v>4</v>
      </c>
      <c r="G391" s="30">
        <v>5093</v>
      </c>
      <c r="H391" s="30">
        <v>19194</v>
      </c>
      <c r="I391" s="30">
        <v>101</v>
      </c>
      <c r="J391" s="30">
        <v>279</v>
      </c>
      <c r="K391" s="11" t="str">
        <f t="shared" si="40"/>
        <v>Nebraska-44012</v>
      </c>
      <c r="L391" s="30">
        <f>_xlfn.IFNA(VLOOKUP(K391,'labor statisitcs'!N:Q,4,FALSE),L390)</f>
        <v>1486137</v>
      </c>
      <c r="M391" s="30">
        <f>VLOOKUP(D391,'State Area'!A:B,2,FALSE)</f>
        <v>77348</v>
      </c>
      <c r="N391" s="39">
        <f t="shared" si="38"/>
        <v>19.21364482598128</v>
      </c>
      <c r="O391" s="11">
        <f>_xlfn.IFNA(VLOOKUP(K391,State_Vac_Alo_Admin!B:E,3,FALSE),0)</f>
        <v>0</v>
      </c>
      <c r="P391" s="35">
        <f>_xlfn.IFNA(VLOOKUP(K391,State_Vac_Alo_Admin!B:F,5,FALSE),0)</f>
        <v>0</v>
      </c>
      <c r="Q391" s="30">
        <f>VLOOKUP(D391,'2020_VoteCount'!A:K,11,FALSE)</f>
        <v>556846</v>
      </c>
      <c r="R391" s="30">
        <f>VLOOKUP(D391,'2020_VoteCount'!A:L,12,FALSE)</f>
        <v>374583</v>
      </c>
      <c r="S391" s="11">
        <f>_xlfn.IFNA(VLOOKUP(K391,'labor statisitcs'!N:P,2,FALSE),S390)</f>
        <v>65.900000000000006</v>
      </c>
      <c r="T391" s="11">
        <f>_xlfn.IFNA(VLOOKUP(K391,'labor statisitcs'!N:P,3,FALSE),T390)</f>
        <v>6.6</v>
      </c>
      <c r="U391" s="30">
        <f>_xlfn.IFNA(VLOOKUP(K391,'labor statisitcs'!N:S,5,FALSE),U390)</f>
        <v>979531</v>
      </c>
      <c r="V391" s="30">
        <f>_xlfn.IFNA(VLOOKUP(K391,'labor statisitcs'!N:S,6,FALSE),V390)</f>
        <v>68870</v>
      </c>
      <c r="W391" s="30">
        <f>_xlfn.IFNA(VLOOKUP(K391,'Housing Summary'!F:J,5,FALSE),W390)</f>
        <v>4332</v>
      </c>
      <c r="X391" s="30">
        <f>_xlfn.IFNA(VLOOKUP(K391,'Housing Summary'!F:G,2,FALSE),X390)</f>
        <v>255100</v>
      </c>
      <c r="Y391">
        <f t="shared" si="41"/>
        <v>6.7961432896159639</v>
      </c>
      <c r="Z391">
        <f t="shared" si="42"/>
        <v>18.773504730721324</v>
      </c>
    </row>
    <row r="392" spans="1:26" hidden="1">
      <c r="A392" s="9">
        <v>44043</v>
      </c>
      <c r="B392" s="9">
        <f t="shared" si="37"/>
        <v>44043</v>
      </c>
      <c r="C392" s="10">
        <v>44013</v>
      </c>
      <c r="D392" s="11" t="s">
        <v>12</v>
      </c>
      <c r="E392" s="11">
        <v>31</v>
      </c>
      <c r="F392" s="11">
        <f t="shared" si="43"/>
        <v>5</v>
      </c>
      <c r="G392" s="30">
        <v>7017</v>
      </c>
      <c r="H392" s="30">
        <v>26211</v>
      </c>
      <c r="I392" s="30">
        <v>59</v>
      </c>
      <c r="J392" s="30">
        <v>338</v>
      </c>
      <c r="K392" s="11" t="str">
        <f t="shared" si="40"/>
        <v>Nebraska-44043</v>
      </c>
      <c r="L392" s="30">
        <f>_xlfn.IFNA(VLOOKUP(K392,'labor statisitcs'!N:Q,4,FALSE),L391)</f>
        <v>1486531</v>
      </c>
      <c r="M392" s="30">
        <f>VLOOKUP(D392,'State Area'!A:B,2,FALSE)</f>
        <v>77348</v>
      </c>
      <c r="N392" s="39">
        <f t="shared" si="38"/>
        <v>19.218738687490305</v>
      </c>
      <c r="O392" s="11">
        <f>_xlfn.IFNA(VLOOKUP(K392,State_Vac_Alo_Admin!B:E,3,FALSE),0)</f>
        <v>0</v>
      </c>
      <c r="P392" s="35">
        <f>_xlfn.IFNA(VLOOKUP(K392,State_Vac_Alo_Admin!B:F,5,FALSE),0)</f>
        <v>0</v>
      </c>
      <c r="Q392" s="30">
        <f>VLOOKUP(D392,'2020_VoteCount'!A:K,11,FALSE)</f>
        <v>556846</v>
      </c>
      <c r="R392" s="30">
        <f>VLOOKUP(D392,'2020_VoteCount'!A:L,12,FALSE)</f>
        <v>374583</v>
      </c>
      <c r="S392" s="11">
        <f>_xlfn.IFNA(VLOOKUP(K392,'labor statisitcs'!N:P,2,FALSE),S391)</f>
        <v>66.2</v>
      </c>
      <c r="T392" s="11">
        <f>_xlfn.IFNA(VLOOKUP(K392,'labor statisitcs'!N:P,3,FALSE),T391)</f>
        <v>4.4000000000000004</v>
      </c>
      <c r="U392" s="30">
        <f>_xlfn.IFNA(VLOOKUP(K392,'labor statisitcs'!N:S,5,FALSE),U391)</f>
        <v>983881</v>
      </c>
      <c r="V392" s="30">
        <f>_xlfn.IFNA(VLOOKUP(K392,'labor statisitcs'!N:S,6,FALSE),V391)</f>
        <v>44925</v>
      </c>
      <c r="W392" s="30">
        <f>_xlfn.IFNA(VLOOKUP(K392,'Housing Summary'!F:J,5,FALSE),W391)</f>
        <v>4142</v>
      </c>
      <c r="X392" s="30">
        <f>_xlfn.IFNA(VLOOKUP(K392,'Housing Summary'!F:G,2,FALSE),X391)</f>
        <v>258950</v>
      </c>
      <c r="Y392">
        <f t="shared" si="41"/>
        <v>3.9689720564186017</v>
      </c>
      <c r="Z392">
        <f t="shared" si="42"/>
        <v>22.737500933381142</v>
      </c>
    </row>
    <row r="393" spans="1:26" hidden="1">
      <c r="A393" s="9">
        <v>44074</v>
      </c>
      <c r="B393" s="9">
        <f t="shared" si="37"/>
        <v>44074</v>
      </c>
      <c r="C393" s="10">
        <v>44044</v>
      </c>
      <c r="D393" s="11" t="s">
        <v>12</v>
      </c>
      <c r="E393" s="11">
        <v>31</v>
      </c>
      <c r="F393" s="11">
        <f t="shared" si="43"/>
        <v>6</v>
      </c>
      <c r="G393" s="30">
        <v>8076</v>
      </c>
      <c r="H393" s="30">
        <v>34287</v>
      </c>
      <c r="I393" s="30">
        <v>64</v>
      </c>
      <c r="J393" s="30">
        <v>402</v>
      </c>
      <c r="K393" s="11" t="str">
        <f t="shared" si="40"/>
        <v>Nebraska-44074</v>
      </c>
      <c r="L393" s="30">
        <f>_xlfn.IFNA(VLOOKUP(K393,'labor statisitcs'!N:Q,4,FALSE),L392)</f>
        <v>1487267</v>
      </c>
      <c r="M393" s="30">
        <f>VLOOKUP(D393,'State Area'!A:B,2,FALSE)</f>
        <v>77348</v>
      </c>
      <c r="N393" s="39">
        <f t="shared" si="38"/>
        <v>19.22825412421782</v>
      </c>
      <c r="O393" s="11">
        <f>_xlfn.IFNA(VLOOKUP(K393,State_Vac_Alo_Admin!B:E,3,FALSE),0)</f>
        <v>0</v>
      </c>
      <c r="P393" s="35">
        <f>_xlfn.IFNA(VLOOKUP(K393,State_Vac_Alo_Admin!B:F,5,FALSE),0)</f>
        <v>0</v>
      </c>
      <c r="Q393" s="30">
        <f>VLOOKUP(D393,'2020_VoteCount'!A:K,11,FALSE)</f>
        <v>556846</v>
      </c>
      <c r="R393" s="30">
        <f>VLOOKUP(D393,'2020_VoteCount'!A:L,12,FALSE)</f>
        <v>374583</v>
      </c>
      <c r="S393" s="11">
        <f>_xlfn.IFNA(VLOOKUP(K393,'labor statisitcs'!N:P,2,FALSE),S392)</f>
        <v>66.400000000000006</v>
      </c>
      <c r="T393" s="11">
        <f>_xlfn.IFNA(VLOOKUP(K393,'labor statisitcs'!N:P,3,FALSE),T392)</f>
        <v>4</v>
      </c>
      <c r="U393" s="30">
        <f>_xlfn.IFNA(VLOOKUP(K393,'labor statisitcs'!N:S,5,FALSE),U392)</f>
        <v>987515</v>
      </c>
      <c r="V393" s="30">
        <f>_xlfn.IFNA(VLOOKUP(K393,'labor statisitcs'!N:S,6,FALSE),V392)</f>
        <v>41294</v>
      </c>
      <c r="W393" s="30">
        <f>_xlfn.IFNA(VLOOKUP(K393,'Housing Summary'!F:J,5,FALSE),W392)</f>
        <v>3943</v>
      </c>
      <c r="X393" s="30">
        <f>_xlfn.IFNA(VLOOKUP(K393,'Housing Summary'!F:G,2,FALSE),X392)</f>
        <v>250000</v>
      </c>
      <c r="Y393">
        <f t="shared" si="41"/>
        <v>4.3031950550909821</v>
      </c>
      <c r="Z393">
        <f t="shared" si="42"/>
        <v>27.02944393979023</v>
      </c>
    </row>
    <row r="394" spans="1:26" hidden="1">
      <c r="A394" s="9">
        <v>44104</v>
      </c>
      <c r="B394" s="9">
        <f t="shared" si="37"/>
        <v>44104</v>
      </c>
      <c r="C394" s="10">
        <v>44075</v>
      </c>
      <c r="D394" s="11" t="s">
        <v>12</v>
      </c>
      <c r="E394" s="11">
        <v>31</v>
      </c>
      <c r="F394" s="11">
        <f t="shared" si="43"/>
        <v>7</v>
      </c>
      <c r="G394" s="30">
        <v>11277</v>
      </c>
      <c r="H394" s="30">
        <v>45564</v>
      </c>
      <c r="I394" s="30">
        <v>91</v>
      </c>
      <c r="J394" s="30">
        <v>493</v>
      </c>
      <c r="K394" s="11" t="str">
        <f t="shared" si="40"/>
        <v>Nebraska-44104</v>
      </c>
      <c r="L394" s="30">
        <f>_xlfn.IFNA(VLOOKUP(K394,'labor statisitcs'!N:Q,4,FALSE),L393)</f>
        <v>1488070</v>
      </c>
      <c r="M394" s="30">
        <f>VLOOKUP(D394,'State Area'!A:B,2,FALSE)</f>
        <v>77348</v>
      </c>
      <c r="N394" s="39">
        <f t="shared" si="38"/>
        <v>19.238635775973524</v>
      </c>
      <c r="O394" s="11">
        <f>_xlfn.IFNA(VLOOKUP(K394,State_Vac_Alo_Admin!B:E,3,FALSE),0)</f>
        <v>0</v>
      </c>
      <c r="P394" s="35">
        <f>_xlfn.IFNA(VLOOKUP(K394,State_Vac_Alo_Admin!B:F,5,FALSE),0)</f>
        <v>0</v>
      </c>
      <c r="Q394" s="30">
        <f>VLOOKUP(D394,'2020_VoteCount'!A:K,11,FALSE)</f>
        <v>556846</v>
      </c>
      <c r="R394" s="30">
        <f>VLOOKUP(D394,'2020_VoteCount'!A:L,12,FALSE)</f>
        <v>374583</v>
      </c>
      <c r="S394" s="11">
        <f>_xlfn.IFNA(VLOOKUP(K394,'labor statisitcs'!N:P,2,FALSE),S393)</f>
        <v>66.5</v>
      </c>
      <c r="T394" s="11">
        <f>_xlfn.IFNA(VLOOKUP(K394,'labor statisitcs'!N:P,3,FALSE),T393)</f>
        <v>3.8</v>
      </c>
      <c r="U394" s="30">
        <f>_xlfn.IFNA(VLOOKUP(K394,'labor statisitcs'!N:S,5,FALSE),U393)</f>
        <v>989626</v>
      </c>
      <c r="V394" s="30">
        <f>_xlfn.IFNA(VLOOKUP(K394,'labor statisitcs'!N:S,6,FALSE),V393)</f>
        <v>38568</v>
      </c>
      <c r="W394" s="30">
        <f>_xlfn.IFNA(VLOOKUP(K394,'Housing Summary'!F:J,5,FALSE),W393)</f>
        <v>3847</v>
      </c>
      <c r="X394" s="30">
        <f>_xlfn.IFNA(VLOOKUP(K394,'Housing Summary'!F:G,2,FALSE),X393)</f>
        <v>249250</v>
      </c>
      <c r="Y394">
        <f t="shared" si="41"/>
        <v>6.1153037155510157</v>
      </c>
      <c r="Z394">
        <f t="shared" si="42"/>
        <v>33.130161887545611</v>
      </c>
    </row>
    <row r="395" spans="1:26" hidden="1">
      <c r="A395" s="9">
        <v>44135</v>
      </c>
      <c r="B395" s="9">
        <f t="shared" si="37"/>
        <v>44135</v>
      </c>
      <c r="C395" s="10">
        <v>44105</v>
      </c>
      <c r="D395" s="11" t="s">
        <v>12</v>
      </c>
      <c r="E395" s="11">
        <v>31</v>
      </c>
      <c r="F395" s="11">
        <f t="shared" si="43"/>
        <v>8</v>
      </c>
      <c r="G395" s="30">
        <v>25197</v>
      </c>
      <c r="H395" s="30">
        <v>70761</v>
      </c>
      <c r="I395" s="30">
        <v>161</v>
      </c>
      <c r="J395" s="30">
        <v>654</v>
      </c>
      <c r="K395" s="11" t="str">
        <f t="shared" si="40"/>
        <v>Nebraska-44135</v>
      </c>
      <c r="L395" s="30">
        <f>_xlfn.IFNA(VLOOKUP(K395,'labor statisitcs'!N:Q,4,FALSE),L394)</f>
        <v>1488824</v>
      </c>
      <c r="M395" s="30">
        <f>VLOOKUP(D395,'State Area'!A:B,2,FALSE)</f>
        <v>77348</v>
      </c>
      <c r="N395" s="39">
        <f t="shared" si="38"/>
        <v>19.248383927186222</v>
      </c>
      <c r="O395" s="11">
        <f>_xlfn.IFNA(VLOOKUP(K395,State_Vac_Alo_Admin!B:E,3,FALSE),0)</f>
        <v>0</v>
      </c>
      <c r="P395" s="35">
        <f>_xlfn.IFNA(VLOOKUP(K395,State_Vac_Alo_Admin!B:F,5,FALSE),0)</f>
        <v>0</v>
      </c>
      <c r="Q395" s="30">
        <f>VLOOKUP(D395,'2020_VoteCount'!A:K,11,FALSE)</f>
        <v>556846</v>
      </c>
      <c r="R395" s="30">
        <f>VLOOKUP(D395,'2020_VoteCount'!A:L,12,FALSE)</f>
        <v>374583</v>
      </c>
      <c r="S395" s="11">
        <f>_xlfn.IFNA(VLOOKUP(K395,'labor statisitcs'!N:P,2,FALSE),S394)</f>
        <v>66.5</v>
      </c>
      <c r="T395" s="11">
        <f>_xlfn.IFNA(VLOOKUP(K395,'labor statisitcs'!N:P,3,FALSE),T394)</f>
        <v>3.6</v>
      </c>
      <c r="U395" s="30">
        <f>_xlfn.IFNA(VLOOKUP(K395,'labor statisitcs'!N:S,5,FALSE),U394)</f>
        <v>990239</v>
      </c>
      <c r="V395" s="30">
        <f>_xlfn.IFNA(VLOOKUP(K395,'labor statisitcs'!N:S,6,FALSE),V394)</f>
        <v>36579</v>
      </c>
      <c r="W395" s="30">
        <f>_xlfn.IFNA(VLOOKUP(K395,'Housing Summary'!F:J,5,FALSE),W394)</f>
        <v>3777</v>
      </c>
      <c r="X395" s="30">
        <f>_xlfn.IFNA(VLOOKUP(K395,'Housing Summary'!F:G,2,FALSE),X394)</f>
        <v>245000</v>
      </c>
      <c r="Y395">
        <f t="shared" si="41"/>
        <v>10.813904128359026</v>
      </c>
      <c r="Z395">
        <f t="shared" si="42"/>
        <v>43.927287577309343</v>
      </c>
    </row>
    <row r="396" spans="1:26" hidden="1">
      <c r="A396" s="9">
        <v>44165</v>
      </c>
      <c r="B396" s="9">
        <f t="shared" si="37"/>
        <v>44165</v>
      </c>
      <c r="C396" s="10">
        <v>44136</v>
      </c>
      <c r="D396" s="11" t="s">
        <v>12</v>
      </c>
      <c r="E396" s="11">
        <v>31</v>
      </c>
      <c r="F396" s="11">
        <f t="shared" si="43"/>
        <v>9</v>
      </c>
      <c r="G396" s="30">
        <v>58282</v>
      </c>
      <c r="H396" s="30">
        <v>129043</v>
      </c>
      <c r="I396" s="30">
        <v>393</v>
      </c>
      <c r="J396" s="30">
        <v>1047</v>
      </c>
      <c r="K396" s="11" t="str">
        <f t="shared" si="40"/>
        <v>Nebraska-44165</v>
      </c>
      <c r="L396" s="30">
        <f>_xlfn.IFNA(VLOOKUP(K396,'labor statisitcs'!N:Q,4,FALSE),L395)</f>
        <v>1489408</v>
      </c>
      <c r="M396" s="30">
        <f>VLOOKUP(D396,'State Area'!A:B,2,FALSE)</f>
        <v>77348</v>
      </c>
      <c r="N396" s="39">
        <f t="shared" si="38"/>
        <v>19.25593421937219</v>
      </c>
      <c r="O396" s="11">
        <f>_xlfn.IFNA(VLOOKUP(K396,State_Vac_Alo_Admin!B:E,3,FALSE),0)</f>
        <v>0</v>
      </c>
      <c r="P396" s="35">
        <f>_xlfn.IFNA(VLOOKUP(K396,State_Vac_Alo_Admin!B:F,5,FALSE),0)</f>
        <v>0</v>
      </c>
      <c r="Q396" s="30">
        <f>VLOOKUP(D396,'2020_VoteCount'!A:K,11,FALSE)</f>
        <v>556846</v>
      </c>
      <c r="R396" s="30">
        <f>VLOOKUP(D396,'2020_VoteCount'!A:L,12,FALSE)</f>
        <v>374583</v>
      </c>
      <c r="S396" s="11">
        <f>_xlfn.IFNA(VLOOKUP(K396,'labor statisitcs'!N:P,2,FALSE),S395)</f>
        <v>66.400000000000006</v>
      </c>
      <c r="T396" s="11">
        <f>_xlfn.IFNA(VLOOKUP(K396,'labor statisitcs'!N:P,3,FALSE),T395)</f>
        <v>3.4</v>
      </c>
      <c r="U396" s="30">
        <f>_xlfn.IFNA(VLOOKUP(K396,'labor statisitcs'!N:S,5,FALSE),U395)</f>
        <v>989563</v>
      </c>
      <c r="V396" s="30">
        <f>_xlfn.IFNA(VLOOKUP(K396,'labor statisitcs'!N:S,6,FALSE),V395)</f>
        <v>35298</v>
      </c>
      <c r="W396" s="30">
        <f>_xlfn.IFNA(VLOOKUP(K396,'Housing Summary'!F:J,5,FALSE),W395)</f>
        <v>3635</v>
      </c>
      <c r="X396" s="30">
        <f>_xlfn.IFNA(VLOOKUP(K396,'Housing Summary'!F:G,2,FALSE),X395)</f>
        <v>241950</v>
      </c>
      <c r="Y396">
        <f t="shared" si="41"/>
        <v>26.386322619456859</v>
      </c>
      <c r="Z396">
        <f t="shared" si="42"/>
        <v>70.296386215194218</v>
      </c>
    </row>
    <row r="397" spans="1:26" hidden="1">
      <c r="A397" s="9">
        <v>44196</v>
      </c>
      <c r="B397" s="9">
        <f t="shared" si="37"/>
        <v>44196</v>
      </c>
      <c r="C397" s="10">
        <v>44166</v>
      </c>
      <c r="D397" s="11" t="s">
        <v>12</v>
      </c>
      <c r="E397" s="11">
        <v>31</v>
      </c>
      <c r="F397" s="11">
        <f t="shared" si="43"/>
        <v>10</v>
      </c>
      <c r="G397" s="30">
        <v>38752</v>
      </c>
      <c r="H397" s="30">
        <v>167795</v>
      </c>
      <c r="I397" s="30">
        <v>643</v>
      </c>
      <c r="J397" s="30">
        <v>1690</v>
      </c>
      <c r="K397" s="11" t="str">
        <f t="shared" si="40"/>
        <v>Nebraska-44196</v>
      </c>
      <c r="L397" s="30">
        <f>_xlfn.IFNA(VLOOKUP(K397,'labor statisitcs'!N:Q,4,FALSE),L396)</f>
        <v>1489954</v>
      </c>
      <c r="M397" s="30">
        <f>VLOOKUP(D397,'State Area'!A:B,2,FALSE)</f>
        <v>77348</v>
      </c>
      <c r="N397" s="39">
        <f t="shared" si="38"/>
        <v>19.262993225422765</v>
      </c>
      <c r="O397" s="11">
        <f>_xlfn.IFNA(VLOOKUP(K397,State_Vac_Alo_Admin!B:E,3,FALSE),0)</f>
        <v>173000</v>
      </c>
      <c r="P397" s="35">
        <f>_xlfn.IFNA(VLOOKUP(K397,State_Vac_Alo_Admin!B:F,5,FALSE),0)</f>
        <v>0</v>
      </c>
      <c r="Q397" s="30">
        <f>VLOOKUP(D397,'2020_VoteCount'!A:K,11,FALSE)</f>
        <v>556846</v>
      </c>
      <c r="R397" s="30">
        <f>VLOOKUP(D397,'2020_VoteCount'!A:L,12,FALSE)</f>
        <v>374583</v>
      </c>
      <c r="S397" s="11">
        <f>_xlfn.IFNA(VLOOKUP(K397,'labor statisitcs'!N:P,2,FALSE),S396)</f>
        <v>66.400000000000006</v>
      </c>
      <c r="T397" s="11">
        <f>_xlfn.IFNA(VLOOKUP(K397,'labor statisitcs'!N:P,3,FALSE),T396)</f>
        <v>3.4</v>
      </c>
      <c r="U397" s="30">
        <f>_xlfn.IFNA(VLOOKUP(K397,'labor statisitcs'!N:S,5,FALSE),U396)</f>
        <v>989072</v>
      </c>
      <c r="V397" s="30">
        <f>_xlfn.IFNA(VLOOKUP(K397,'labor statisitcs'!N:S,6,FALSE),V396)</f>
        <v>34528</v>
      </c>
      <c r="W397" s="30">
        <f>_xlfn.IFNA(VLOOKUP(K397,'Housing Summary'!F:J,5,FALSE),W396)</f>
        <v>3379</v>
      </c>
      <c r="X397" s="30">
        <f>_xlfn.IFNA(VLOOKUP(K397,'Housing Summary'!F:G,2,FALSE),X396)</f>
        <v>245950</v>
      </c>
      <c r="Y397">
        <f t="shared" si="41"/>
        <v>43.155694739569142</v>
      </c>
      <c r="Z397">
        <f t="shared" si="42"/>
        <v>113.42632054412418</v>
      </c>
    </row>
    <row r="398" spans="1:26" hidden="1">
      <c r="A398" s="9">
        <v>44227</v>
      </c>
      <c r="B398" s="9">
        <f t="shared" si="37"/>
        <v>44227</v>
      </c>
      <c r="C398" s="10">
        <v>44197</v>
      </c>
      <c r="D398" s="11" t="s">
        <v>12</v>
      </c>
      <c r="E398" s="11">
        <v>31</v>
      </c>
      <c r="F398" s="11">
        <f t="shared" si="43"/>
        <v>11</v>
      </c>
      <c r="G398" s="30">
        <v>23968</v>
      </c>
      <c r="H398" s="30">
        <v>191763</v>
      </c>
      <c r="I398" s="30">
        <v>335</v>
      </c>
      <c r="J398" s="30">
        <v>2025</v>
      </c>
      <c r="K398" s="11" t="str">
        <f t="shared" si="40"/>
        <v>Nebraska-44227</v>
      </c>
      <c r="L398" s="30">
        <f>_xlfn.IFNA(VLOOKUP(K398,'labor statisitcs'!N:Q,4,FALSE),L397)</f>
        <v>1490395</v>
      </c>
      <c r="M398" s="30">
        <f>VLOOKUP(D398,'State Area'!A:B,2,FALSE)</f>
        <v>77348</v>
      </c>
      <c r="N398" s="39">
        <f t="shared" si="38"/>
        <v>19.268694730309768</v>
      </c>
      <c r="O398" s="11">
        <f>_xlfn.IFNA(VLOOKUP(K398,State_Vac_Alo_Admin!B:E,3,FALSE),0)</f>
        <v>185600</v>
      </c>
      <c r="P398" s="35">
        <f>_xlfn.IFNA(VLOOKUP(K398,State_Vac_Alo_Admin!B:F,5,FALSE),0)</f>
        <v>151054.35</v>
      </c>
      <c r="Q398" s="30">
        <f>VLOOKUP(D398,'2020_VoteCount'!A:K,11,FALSE)</f>
        <v>556846</v>
      </c>
      <c r="R398" s="30">
        <f>VLOOKUP(D398,'2020_VoteCount'!A:L,12,FALSE)</f>
        <v>374583</v>
      </c>
      <c r="S398" s="11">
        <f>_xlfn.IFNA(VLOOKUP(K398,'labor statisitcs'!N:P,2,FALSE),S397)</f>
        <v>66.599999999999994</v>
      </c>
      <c r="T398" s="11">
        <f>_xlfn.IFNA(VLOOKUP(K398,'labor statisitcs'!N:P,3,FALSE),T397)</f>
        <v>3.2</v>
      </c>
      <c r="U398" s="30">
        <f>_xlfn.IFNA(VLOOKUP(K398,'labor statisitcs'!N:S,5,FALSE),U397)</f>
        <v>992112</v>
      </c>
      <c r="V398" s="30">
        <f>_xlfn.IFNA(VLOOKUP(K398,'labor statisitcs'!N:S,6,FALSE),V397)</f>
        <v>32710</v>
      </c>
      <c r="W398" s="30">
        <f>_xlfn.IFNA(VLOOKUP(K398,'Housing Summary'!F:J,5,FALSE),W397)</f>
        <v>3038</v>
      </c>
      <c r="X398" s="30">
        <f>_xlfn.IFNA(VLOOKUP(K398,'Housing Summary'!F:G,2,FALSE),X397)</f>
        <v>254900</v>
      </c>
      <c r="Y398">
        <f t="shared" si="41"/>
        <v>22.477262739072525</v>
      </c>
      <c r="Z398">
        <f t="shared" si="42"/>
        <v>135.87002103469214</v>
      </c>
    </row>
    <row r="399" spans="1:26" hidden="1">
      <c r="A399" s="9">
        <v>44255</v>
      </c>
      <c r="B399" s="9">
        <f t="shared" ref="B399:B462" si="44">EOMONTH(A399,0)</f>
        <v>44255</v>
      </c>
      <c r="C399" s="10">
        <v>44228</v>
      </c>
      <c r="D399" s="11" t="s">
        <v>12</v>
      </c>
      <c r="E399" s="11">
        <v>31</v>
      </c>
      <c r="F399" s="11">
        <f t="shared" si="43"/>
        <v>12</v>
      </c>
      <c r="G399" s="30">
        <v>9535</v>
      </c>
      <c r="H399" s="30">
        <v>201298</v>
      </c>
      <c r="I399" s="30">
        <v>174</v>
      </c>
      <c r="J399" s="30">
        <v>2199</v>
      </c>
      <c r="K399" s="11" t="str">
        <f t="shared" si="40"/>
        <v>Nebraska-44255</v>
      </c>
      <c r="L399" s="30">
        <f>_xlfn.IFNA(VLOOKUP(K399,'labor statisitcs'!N:Q,4,FALSE),L398)</f>
        <v>1490687</v>
      </c>
      <c r="M399" s="30">
        <f>VLOOKUP(D399,'State Area'!A:B,2,FALSE)</f>
        <v>77348</v>
      </c>
      <c r="N399" s="39">
        <f t="shared" ref="N399:N462" si="45">L399/M399</f>
        <v>19.272469876402752</v>
      </c>
      <c r="O399" s="11">
        <f>_xlfn.IFNA(VLOOKUP(K399,State_Vac_Alo_Admin!B:E,3,FALSE),0)</f>
        <v>246240</v>
      </c>
      <c r="P399" s="35">
        <f>_xlfn.IFNA(VLOOKUP(K399,State_Vac_Alo_Admin!B:F,5,FALSE),0)</f>
        <v>252218.8</v>
      </c>
      <c r="Q399" s="30">
        <f>VLOOKUP(D399,'2020_VoteCount'!A:K,11,FALSE)</f>
        <v>556846</v>
      </c>
      <c r="R399" s="30">
        <f>VLOOKUP(D399,'2020_VoteCount'!A:L,12,FALSE)</f>
        <v>374583</v>
      </c>
      <c r="S399" s="11">
        <f>_xlfn.IFNA(VLOOKUP(K399,'labor statisitcs'!N:P,2,FALSE),S398)</f>
        <v>66.3</v>
      </c>
      <c r="T399" s="11">
        <f>_xlfn.IFNA(VLOOKUP(K399,'labor statisitcs'!N:P,3,FALSE),T398)</f>
        <v>3.1</v>
      </c>
      <c r="U399" s="30">
        <f>_xlfn.IFNA(VLOOKUP(K399,'labor statisitcs'!N:S,5,FALSE),U398)</f>
        <v>988967</v>
      </c>
      <c r="V399" s="30">
        <f>_xlfn.IFNA(VLOOKUP(K399,'labor statisitcs'!N:S,6,FALSE),V398)</f>
        <v>31948</v>
      </c>
      <c r="W399" s="30">
        <f>_xlfn.IFNA(VLOOKUP(K399,'Housing Summary'!F:J,5,FALSE),W398)</f>
        <v>2665</v>
      </c>
      <c r="X399" s="30">
        <f>_xlfn.IFNA(VLOOKUP(K399,'Housing Summary'!F:G,2,FALSE),X398)</f>
        <v>266725</v>
      </c>
      <c r="Y399">
        <f t="shared" si="41"/>
        <v>11.672470478376749</v>
      </c>
      <c r="Z399">
        <f t="shared" si="42"/>
        <v>147.51587690776134</v>
      </c>
    </row>
    <row r="400" spans="1:26" hidden="1">
      <c r="A400" s="9">
        <v>44286</v>
      </c>
      <c r="B400" s="9">
        <f t="shared" si="44"/>
        <v>44286</v>
      </c>
      <c r="C400" s="10">
        <v>44256</v>
      </c>
      <c r="D400" s="11" t="s">
        <v>12</v>
      </c>
      <c r="E400" s="11">
        <v>31</v>
      </c>
      <c r="F400" s="11">
        <f t="shared" si="43"/>
        <v>13</v>
      </c>
      <c r="G400" s="30">
        <v>8614</v>
      </c>
      <c r="H400" s="30">
        <v>209912</v>
      </c>
      <c r="I400" s="30">
        <v>85</v>
      </c>
      <c r="J400" s="30">
        <v>2284</v>
      </c>
      <c r="K400" s="11" t="str">
        <f t="shared" si="40"/>
        <v>Nebraska-44286</v>
      </c>
      <c r="L400" s="30">
        <f>_xlfn.IFNA(VLOOKUP(K400,'labor statisitcs'!N:Q,4,FALSE),L399)</f>
        <v>1491090</v>
      </c>
      <c r="M400" s="30">
        <f>VLOOKUP(D400,'State Area'!A:B,2,FALSE)</f>
        <v>77348</v>
      </c>
      <c r="N400" s="39">
        <f t="shared" si="45"/>
        <v>19.277680095154366</v>
      </c>
      <c r="O400" s="11">
        <f>_xlfn.IFNA(VLOOKUP(K400,State_Vac_Alo_Admin!B:E,3,FALSE),0)</f>
        <v>472200</v>
      </c>
      <c r="P400" s="35">
        <f>_xlfn.IFNA(VLOOKUP(K400,State_Vac_Alo_Admin!B:F,5,FALSE),0)</f>
        <v>396438.3</v>
      </c>
      <c r="Q400" s="30">
        <f>VLOOKUP(D400,'2020_VoteCount'!A:K,11,FALSE)</f>
        <v>556846</v>
      </c>
      <c r="R400" s="30">
        <f>VLOOKUP(D400,'2020_VoteCount'!A:L,12,FALSE)</f>
        <v>374583</v>
      </c>
      <c r="S400" s="11">
        <f>_xlfn.IFNA(VLOOKUP(K400,'labor statisitcs'!N:P,2,FALSE),S399)</f>
        <v>66.400000000000006</v>
      </c>
      <c r="T400" s="11">
        <f>_xlfn.IFNA(VLOOKUP(K400,'labor statisitcs'!N:P,3,FALSE),T399)</f>
        <v>2.9</v>
      </c>
      <c r="U400" s="30">
        <f>_xlfn.IFNA(VLOOKUP(K400,'labor statisitcs'!N:S,5,FALSE),U399)</f>
        <v>990074</v>
      </c>
      <c r="V400" s="30">
        <f>_xlfn.IFNA(VLOOKUP(K400,'labor statisitcs'!N:S,6,FALSE),V399)</f>
        <v>30061</v>
      </c>
      <c r="W400" s="30">
        <f>_xlfn.IFNA(VLOOKUP(K400,'Housing Summary'!F:J,5,FALSE),W399)</f>
        <v>2519</v>
      </c>
      <c r="X400" s="30">
        <f>_xlfn.IFNA(VLOOKUP(K400,'Housing Summary'!F:G,2,FALSE),X399)</f>
        <v>274783.5</v>
      </c>
      <c r="Y400">
        <f t="shared" si="41"/>
        <v>5.7005278018094145</v>
      </c>
      <c r="Z400">
        <f t="shared" si="42"/>
        <v>153.1765352862671</v>
      </c>
    </row>
    <row r="401" spans="1:26">
      <c r="A401" s="9">
        <v>44313</v>
      </c>
      <c r="B401" s="9">
        <f t="shared" si="44"/>
        <v>44316</v>
      </c>
      <c r="C401" s="10">
        <v>44287</v>
      </c>
      <c r="D401" s="11" t="s">
        <v>12</v>
      </c>
      <c r="E401" s="11">
        <v>31</v>
      </c>
      <c r="F401" s="11">
        <f t="shared" si="43"/>
        <v>14</v>
      </c>
      <c r="G401" s="30">
        <v>9178</v>
      </c>
      <c r="H401" s="30">
        <v>219090</v>
      </c>
      <c r="I401" s="30">
        <v>80</v>
      </c>
      <c r="J401" s="30">
        <v>2364</v>
      </c>
      <c r="K401" s="11" t="str">
        <f t="shared" si="40"/>
        <v>Nebraska-44316</v>
      </c>
      <c r="L401" s="30">
        <f>_xlfn.IFNA(VLOOKUP(K401,'labor statisitcs'!N:Q,4,FALSE),L400)</f>
        <v>1491090</v>
      </c>
      <c r="M401" s="30">
        <f>VLOOKUP(D401,'State Area'!A:B,2,FALSE)</f>
        <v>77348</v>
      </c>
      <c r="N401" s="39">
        <f t="shared" si="45"/>
        <v>19.277680095154366</v>
      </c>
      <c r="O401" s="11">
        <f>_xlfn.IFNA(VLOOKUP(K401,State_Vac_Alo_Admin!B:E,3,FALSE),0)</f>
        <v>408120</v>
      </c>
      <c r="P401" s="35">
        <f>_xlfn.IFNA(VLOOKUP(K401,State_Vac_Alo_Admin!B:F,5,FALSE),0)</f>
        <v>401256.95</v>
      </c>
      <c r="Q401" s="30">
        <f>VLOOKUP(D401,'2020_VoteCount'!A:K,11,FALSE)</f>
        <v>556846</v>
      </c>
      <c r="R401" s="30">
        <f>VLOOKUP(D401,'2020_VoteCount'!A:L,12,FALSE)</f>
        <v>374583</v>
      </c>
      <c r="S401" s="11">
        <f>_xlfn.IFNA(VLOOKUP(K401,'labor statisitcs'!N:P,2,FALSE),S400)</f>
        <v>66.400000000000006</v>
      </c>
      <c r="T401" s="11">
        <f>_xlfn.IFNA(VLOOKUP(K401,'labor statisitcs'!N:P,3,FALSE),T400)</f>
        <v>2.9</v>
      </c>
      <c r="U401" s="30">
        <f>_xlfn.IFNA(VLOOKUP(K401,'labor statisitcs'!N:S,5,FALSE),U400)</f>
        <v>990074</v>
      </c>
      <c r="V401" s="30">
        <f>_xlfn.IFNA(VLOOKUP(K401,'labor statisitcs'!N:S,6,FALSE),V400)</f>
        <v>30061</v>
      </c>
      <c r="W401" s="30">
        <f>_xlfn.IFNA(VLOOKUP(K401,'Housing Summary'!F:J,5,FALSE),W400)</f>
        <v>2519</v>
      </c>
      <c r="X401" s="30">
        <f>_xlfn.IFNA(VLOOKUP(K401,'Housing Summary'!F:G,2,FALSE),X400)</f>
        <v>274783.5</v>
      </c>
      <c r="Y401">
        <f t="shared" si="41"/>
        <v>5.365202636997096</v>
      </c>
      <c r="Z401">
        <f t="shared" si="42"/>
        <v>158.54173792326418</v>
      </c>
    </row>
    <row r="402" spans="1:26" hidden="1">
      <c r="A402" s="9">
        <v>43921</v>
      </c>
      <c r="B402" s="9">
        <f t="shared" si="44"/>
        <v>43921</v>
      </c>
      <c r="C402" s="10">
        <v>43891</v>
      </c>
      <c r="D402" s="11" t="s">
        <v>24</v>
      </c>
      <c r="E402" s="11">
        <v>32</v>
      </c>
      <c r="F402" s="11">
        <f t="shared" si="43"/>
        <v>0</v>
      </c>
      <c r="G402" s="30">
        <v>1113</v>
      </c>
      <c r="H402" s="30">
        <v>1113</v>
      </c>
      <c r="I402" s="30">
        <v>26</v>
      </c>
      <c r="J402" s="30">
        <v>26</v>
      </c>
      <c r="K402" s="11" t="str">
        <f t="shared" si="40"/>
        <v>Nevada-43921</v>
      </c>
      <c r="L402" s="30">
        <f>_xlfn.IFNA(VLOOKUP(K402,'labor statisitcs'!N:Q,4,FALSE),L401)</f>
        <v>2467941</v>
      </c>
      <c r="M402" s="30">
        <f>VLOOKUP(D402,'State Area'!A:B,2,FALSE)</f>
        <v>110572</v>
      </c>
      <c r="N402" s="39">
        <f t="shared" si="45"/>
        <v>22.319764497341097</v>
      </c>
      <c r="O402" s="11">
        <f>_xlfn.IFNA(VLOOKUP(K402,State_Vac_Alo_Admin!B:E,3,FALSE),0)</f>
        <v>0</v>
      </c>
      <c r="P402" s="35">
        <f>_xlfn.IFNA(VLOOKUP(K402,State_Vac_Alo_Admin!B:F,5,FALSE),0)</f>
        <v>0</v>
      </c>
      <c r="Q402" s="30">
        <f>VLOOKUP(D402,'2020_VoteCount'!A:K,11,FALSE)</f>
        <v>669890</v>
      </c>
      <c r="R402" s="30">
        <f>VLOOKUP(D402,'2020_VoteCount'!A:L,12,FALSE)</f>
        <v>703486</v>
      </c>
      <c r="S402" s="11">
        <f>_xlfn.IFNA(VLOOKUP(K402,'labor statisitcs'!N:P,2,FALSE),S401)</f>
        <v>60.2</v>
      </c>
      <c r="T402" s="11">
        <f>_xlfn.IFNA(VLOOKUP(K402,'labor statisitcs'!N:P,3,FALSE),T401)</f>
        <v>6.4</v>
      </c>
      <c r="U402" s="30">
        <f>_xlfn.IFNA(VLOOKUP(K402,'labor statisitcs'!N:S,5,FALSE),U401)</f>
        <v>1485811</v>
      </c>
      <c r="V402" s="30">
        <f>_xlfn.IFNA(VLOOKUP(K402,'labor statisitcs'!N:S,6,FALSE),V401)</f>
        <v>102089</v>
      </c>
      <c r="W402" s="30">
        <f>_xlfn.IFNA(VLOOKUP(K402,'Housing Summary'!F:J,5,FALSE),W401)</f>
        <v>9368</v>
      </c>
      <c r="X402" s="30">
        <f>_xlfn.IFNA(VLOOKUP(K402,'Housing Summary'!F:G,2,FALSE),X401)</f>
        <v>349450</v>
      </c>
      <c r="Y402">
        <f t="shared" si="41"/>
        <v>1.0535097881189217</v>
      </c>
      <c r="Z402">
        <f t="shared" si="42"/>
        <v>1.0535097881189217</v>
      </c>
    </row>
    <row r="403" spans="1:26" hidden="1">
      <c r="A403" s="9">
        <v>43951</v>
      </c>
      <c r="B403" s="9">
        <f t="shared" si="44"/>
        <v>43951</v>
      </c>
      <c r="C403" s="10">
        <v>43922</v>
      </c>
      <c r="D403" s="11" t="s">
        <v>24</v>
      </c>
      <c r="E403" s="11">
        <v>32</v>
      </c>
      <c r="F403" s="11">
        <f t="shared" si="43"/>
        <v>1</v>
      </c>
      <c r="G403" s="30">
        <v>3940</v>
      </c>
      <c r="H403" s="30">
        <v>5053</v>
      </c>
      <c r="I403" s="30">
        <v>217</v>
      </c>
      <c r="J403" s="30">
        <v>243</v>
      </c>
      <c r="K403" s="11" t="str">
        <f t="shared" si="40"/>
        <v>Nevada-43951</v>
      </c>
      <c r="L403" s="30">
        <f>_xlfn.IFNA(VLOOKUP(K403,'labor statisitcs'!N:Q,4,FALSE),L402)</f>
        <v>2471833</v>
      </c>
      <c r="M403" s="30">
        <f>VLOOKUP(D403,'State Area'!A:B,2,FALSE)</f>
        <v>110572</v>
      </c>
      <c r="N403" s="39">
        <f t="shared" si="45"/>
        <v>22.354963281843506</v>
      </c>
      <c r="O403" s="11">
        <f>_xlfn.IFNA(VLOOKUP(K403,State_Vac_Alo_Admin!B:E,3,FALSE),0)</f>
        <v>0</v>
      </c>
      <c r="P403" s="35">
        <f>_xlfn.IFNA(VLOOKUP(K403,State_Vac_Alo_Admin!B:F,5,FALSE),0)</f>
        <v>0</v>
      </c>
      <c r="Q403" s="30">
        <f>VLOOKUP(D403,'2020_VoteCount'!A:K,11,FALSE)</f>
        <v>669890</v>
      </c>
      <c r="R403" s="30">
        <f>VLOOKUP(D403,'2020_VoteCount'!A:L,12,FALSE)</f>
        <v>703486</v>
      </c>
      <c r="S403" s="11">
        <f>_xlfn.IFNA(VLOOKUP(K403,'labor statisitcs'!N:P,2,FALSE),S402)</f>
        <v>42.7</v>
      </c>
      <c r="T403" s="11">
        <f>_xlfn.IFNA(VLOOKUP(K403,'labor statisitcs'!N:P,3,FALSE),T402)</f>
        <v>29.5</v>
      </c>
      <c r="U403" s="30">
        <f>_xlfn.IFNA(VLOOKUP(K403,'labor statisitcs'!N:S,5,FALSE),U402)</f>
        <v>1055435</v>
      </c>
      <c r="V403" s="30">
        <f>_xlfn.IFNA(VLOOKUP(K403,'labor statisitcs'!N:S,6,FALSE),V402)</f>
        <v>442217</v>
      </c>
      <c r="W403" s="30">
        <f>_xlfn.IFNA(VLOOKUP(K403,'Housing Summary'!F:J,5,FALSE),W402)</f>
        <v>11074</v>
      </c>
      <c r="X403" s="30">
        <f>_xlfn.IFNA(VLOOKUP(K403,'Housing Summary'!F:G,2,FALSE),X402)</f>
        <v>345000</v>
      </c>
      <c r="Y403">
        <f t="shared" si="41"/>
        <v>8.7789102257312699</v>
      </c>
      <c r="Z403">
        <f t="shared" si="42"/>
        <v>9.8307612205193475</v>
      </c>
    </row>
    <row r="404" spans="1:26" hidden="1">
      <c r="A404" s="9">
        <v>43982</v>
      </c>
      <c r="B404" s="9">
        <f t="shared" si="44"/>
        <v>43982</v>
      </c>
      <c r="C404" s="10">
        <v>43952</v>
      </c>
      <c r="D404" s="11" t="s">
        <v>24</v>
      </c>
      <c r="E404" s="11">
        <v>32</v>
      </c>
      <c r="F404" s="11">
        <f t="shared" si="43"/>
        <v>2</v>
      </c>
      <c r="G404" s="30">
        <v>3575</v>
      </c>
      <c r="H404" s="30">
        <v>8628</v>
      </c>
      <c r="I404" s="30">
        <v>176</v>
      </c>
      <c r="J404" s="30">
        <v>419</v>
      </c>
      <c r="K404" s="11" t="str">
        <f t="shared" si="40"/>
        <v>Nevada-43982</v>
      </c>
      <c r="L404" s="30">
        <f>_xlfn.IFNA(VLOOKUP(K404,'labor statisitcs'!N:Q,4,FALSE),L403)</f>
        <v>2474993</v>
      </c>
      <c r="M404" s="30">
        <f>VLOOKUP(D404,'State Area'!A:B,2,FALSE)</f>
        <v>110572</v>
      </c>
      <c r="N404" s="39">
        <f t="shared" si="45"/>
        <v>22.38354194551966</v>
      </c>
      <c r="O404" s="11">
        <f>_xlfn.IFNA(VLOOKUP(K404,State_Vac_Alo_Admin!B:E,3,FALSE),0)</f>
        <v>0</v>
      </c>
      <c r="P404" s="35">
        <f>_xlfn.IFNA(VLOOKUP(K404,State_Vac_Alo_Admin!B:F,5,FALSE),0)</f>
        <v>0</v>
      </c>
      <c r="Q404" s="30">
        <f>VLOOKUP(D404,'2020_VoteCount'!A:K,11,FALSE)</f>
        <v>669890</v>
      </c>
      <c r="R404" s="30">
        <f>VLOOKUP(D404,'2020_VoteCount'!A:L,12,FALSE)</f>
        <v>703486</v>
      </c>
      <c r="S404" s="11">
        <f>_xlfn.IFNA(VLOOKUP(K404,'labor statisitcs'!N:P,2,FALSE),S403)</f>
        <v>43.8</v>
      </c>
      <c r="T404" s="11">
        <f>_xlfn.IFNA(VLOOKUP(K404,'labor statisitcs'!N:P,3,FALSE),T403)</f>
        <v>24.5</v>
      </c>
      <c r="U404" s="30">
        <f>_xlfn.IFNA(VLOOKUP(K404,'labor statisitcs'!N:S,5,FALSE),U403)</f>
        <v>1083335</v>
      </c>
      <c r="V404" s="30">
        <f>_xlfn.IFNA(VLOOKUP(K404,'labor statisitcs'!N:S,6,FALSE),V403)</f>
        <v>351694</v>
      </c>
      <c r="W404" s="30">
        <f>_xlfn.IFNA(VLOOKUP(K404,'Housing Summary'!F:J,5,FALSE),W403)</f>
        <v>11358</v>
      </c>
      <c r="X404" s="30">
        <f>_xlfn.IFNA(VLOOKUP(K404,'Housing Summary'!F:G,2,FALSE),X403)</f>
        <v>346000</v>
      </c>
      <c r="Y404">
        <f t="shared" si="41"/>
        <v>7.1111312234014408</v>
      </c>
      <c r="Z404">
        <f t="shared" si="42"/>
        <v>16.929340810256836</v>
      </c>
    </row>
    <row r="405" spans="1:26" hidden="1">
      <c r="A405" s="9">
        <v>44012</v>
      </c>
      <c r="B405" s="9">
        <f t="shared" si="44"/>
        <v>44012</v>
      </c>
      <c r="C405" s="10">
        <v>43983</v>
      </c>
      <c r="D405" s="11" t="s">
        <v>24</v>
      </c>
      <c r="E405" s="11">
        <v>32</v>
      </c>
      <c r="F405" s="11">
        <f t="shared" si="43"/>
        <v>3</v>
      </c>
      <c r="G405" s="30">
        <v>9954</v>
      </c>
      <c r="H405" s="30">
        <v>18582</v>
      </c>
      <c r="I405" s="30">
        <v>88</v>
      </c>
      <c r="J405" s="30">
        <v>507</v>
      </c>
      <c r="K405" s="11" t="str">
        <f t="shared" si="40"/>
        <v>Nevada-44012</v>
      </c>
      <c r="L405" s="30">
        <f>_xlfn.IFNA(VLOOKUP(K405,'labor statisitcs'!N:Q,4,FALSE),L404)</f>
        <v>2478346</v>
      </c>
      <c r="M405" s="30">
        <f>VLOOKUP(D405,'State Area'!A:B,2,FALSE)</f>
        <v>110572</v>
      </c>
      <c r="N405" s="39">
        <f t="shared" si="45"/>
        <v>22.41386607821148</v>
      </c>
      <c r="O405" s="11">
        <f>_xlfn.IFNA(VLOOKUP(K405,State_Vac_Alo_Admin!B:E,3,FALSE),0)</f>
        <v>0</v>
      </c>
      <c r="P405" s="35">
        <f>_xlfn.IFNA(VLOOKUP(K405,State_Vac_Alo_Admin!B:F,5,FALSE),0)</f>
        <v>0</v>
      </c>
      <c r="Q405" s="30">
        <f>VLOOKUP(D405,'2020_VoteCount'!A:K,11,FALSE)</f>
        <v>669890</v>
      </c>
      <c r="R405" s="30">
        <f>VLOOKUP(D405,'2020_VoteCount'!A:L,12,FALSE)</f>
        <v>703486</v>
      </c>
      <c r="S405" s="11">
        <f>_xlfn.IFNA(VLOOKUP(K405,'labor statisitcs'!N:P,2,FALSE),S404)</f>
        <v>51.3</v>
      </c>
      <c r="T405" s="11">
        <f>_xlfn.IFNA(VLOOKUP(K405,'labor statisitcs'!N:P,3,FALSE),T404)</f>
        <v>15.4</v>
      </c>
      <c r="U405" s="30">
        <f>_xlfn.IFNA(VLOOKUP(K405,'labor statisitcs'!N:S,5,FALSE),U404)</f>
        <v>1272287</v>
      </c>
      <c r="V405" s="30">
        <f>_xlfn.IFNA(VLOOKUP(K405,'labor statisitcs'!N:S,6,FALSE),V404)</f>
        <v>232061</v>
      </c>
      <c r="W405" s="30">
        <f>_xlfn.IFNA(VLOOKUP(K405,'Housing Summary'!F:J,5,FALSE),W404)</f>
        <v>11031</v>
      </c>
      <c r="X405" s="30">
        <f>_xlfn.IFNA(VLOOKUP(K405,'Housing Summary'!F:G,2,FALSE),X404)</f>
        <v>349950</v>
      </c>
      <c r="Y405">
        <f t="shared" si="41"/>
        <v>3.5507552214259026</v>
      </c>
      <c r="Z405">
        <f t="shared" si="42"/>
        <v>20.457192014351509</v>
      </c>
    </row>
    <row r="406" spans="1:26" hidden="1">
      <c r="A406" s="9">
        <v>44043</v>
      </c>
      <c r="B406" s="9">
        <f t="shared" si="44"/>
        <v>44043</v>
      </c>
      <c r="C406" s="10">
        <v>44013</v>
      </c>
      <c r="D406" s="11" t="s">
        <v>24</v>
      </c>
      <c r="E406" s="11">
        <v>32</v>
      </c>
      <c r="F406" s="11">
        <f t="shared" si="43"/>
        <v>4</v>
      </c>
      <c r="G406" s="30">
        <v>29560</v>
      </c>
      <c r="H406" s="30">
        <v>48142</v>
      </c>
      <c r="I406" s="30">
        <v>324</v>
      </c>
      <c r="J406" s="30">
        <v>831</v>
      </c>
      <c r="K406" s="11" t="str">
        <f t="shared" si="40"/>
        <v>Nevada-44043</v>
      </c>
      <c r="L406" s="30">
        <f>_xlfn.IFNA(VLOOKUP(K406,'labor statisitcs'!N:Q,4,FALSE),L405)</f>
        <v>2481749</v>
      </c>
      <c r="M406" s="30">
        <f>VLOOKUP(D406,'State Area'!A:B,2,FALSE)</f>
        <v>110572</v>
      </c>
      <c r="N406" s="39">
        <f t="shared" si="45"/>
        <v>22.444642404948812</v>
      </c>
      <c r="O406" s="11">
        <f>_xlfn.IFNA(VLOOKUP(K406,State_Vac_Alo_Admin!B:E,3,FALSE),0)</f>
        <v>0</v>
      </c>
      <c r="P406" s="35">
        <f>_xlfn.IFNA(VLOOKUP(K406,State_Vac_Alo_Admin!B:F,5,FALSE),0)</f>
        <v>0</v>
      </c>
      <c r="Q406" s="30">
        <f>VLOOKUP(D406,'2020_VoteCount'!A:K,11,FALSE)</f>
        <v>669890</v>
      </c>
      <c r="R406" s="30">
        <f>VLOOKUP(D406,'2020_VoteCount'!A:L,12,FALSE)</f>
        <v>703486</v>
      </c>
      <c r="S406" s="11">
        <f>_xlfn.IFNA(VLOOKUP(K406,'labor statisitcs'!N:P,2,FALSE),S405)</f>
        <v>50.8</v>
      </c>
      <c r="T406" s="11">
        <f>_xlfn.IFNA(VLOOKUP(K406,'labor statisitcs'!N:P,3,FALSE),T405)</f>
        <v>16.600000000000001</v>
      </c>
      <c r="U406" s="30">
        <f>_xlfn.IFNA(VLOOKUP(K406,'labor statisitcs'!N:S,5,FALSE),U405)</f>
        <v>1261549</v>
      </c>
      <c r="V406" s="30">
        <f>_xlfn.IFNA(VLOOKUP(K406,'labor statisitcs'!N:S,6,FALSE),V405)</f>
        <v>251039</v>
      </c>
      <c r="W406" s="30">
        <f>_xlfn.IFNA(VLOOKUP(K406,'Housing Summary'!F:J,5,FALSE),W405)</f>
        <v>10253</v>
      </c>
      <c r="X406" s="30">
        <f>_xlfn.IFNA(VLOOKUP(K406,'Housing Summary'!F:G,2,FALSE),X405)</f>
        <v>354999</v>
      </c>
      <c r="Y406">
        <f t="shared" si="41"/>
        <v>13.055308977660511</v>
      </c>
      <c r="Z406">
        <f t="shared" si="42"/>
        <v>33.484449877888537</v>
      </c>
    </row>
    <row r="407" spans="1:26" hidden="1">
      <c r="A407" s="9">
        <v>44074</v>
      </c>
      <c r="B407" s="9">
        <f t="shared" si="44"/>
        <v>44074</v>
      </c>
      <c r="C407" s="10">
        <v>44044</v>
      </c>
      <c r="D407" s="11" t="s">
        <v>24</v>
      </c>
      <c r="E407" s="11">
        <v>32</v>
      </c>
      <c r="F407" s="11">
        <f t="shared" si="43"/>
        <v>5</v>
      </c>
      <c r="G407" s="30">
        <v>21176</v>
      </c>
      <c r="H407" s="30">
        <v>69318</v>
      </c>
      <c r="I407" s="30">
        <v>474</v>
      </c>
      <c r="J407" s="30">
        <v>1305</v>
      </c>
      <c r="K407" s="11" t="str">
        <f t="shared" si="40"/>
        <v>Nevada-44074</v>
      </c>
      <c r="L407" s="30">
        <f>_xlfn.IFNA(VLOOKUP(K407,'labor statisitcs'!N:Q,4,FALSE),L406)</f>
        <v>2485827</v>
      </c>
      <c r="M407" s="30">
        <f>VLOOKUP(D407,'State Area'!A:B,2,FALSE)</f>
        <v>110572</v>
      </c>
      <c r="N407" s="39">
        <f t="shared" si="45"/>
        <v>22.48152335130051</v>
      </c>
      <c r="O407" s="11">
        <f>_xlfn.IFNA(VLOOKUP(K407,State_Vac_Alo_Admin!B:E,3,FALSE),0)</f>
        <v>0</v>
      </c>
      <c r="P407" s="35">
        <f>_xlfn.IFNA(VLOOKUP(K407,State_Vac_Alo_Admin!B:F,5,FALSE),0)</f>
        <v>0</v>
      </c>
      <c r="Q407" s="30">
        <f>VLOOKUP(D407,'2020_VoteCount'!A:K,11,FALSE)</f>
        <v>669890</v>
      </c>
      <c r="R407" s="30">
        <f>VLOOKUP(D407,'2020_VoteCount'!A:L,12,FALSE)</f>
        <v>703486</v>
      </c>
      <c r="S407" s="11">
        <f>_xlfn.IFNA(VLOOKUP(K407,'labor statisitcs'!N:P,2,FALSE),S406)</f>
        <v>52.4</v>
      </c>
      <c r="T407" s="11">
        <f>_xlfn.IFNA(VLOOKUP(K407,'labor statisitcs'!N:P,3,FALSE),T406)</f>
        <v>14.5</v>
      </c>
      <c r="U407" s="30">
        <f>_xlfn.IFNA(VLOOKUP(K407,'labor statisitcs'!N:S,5,FALSE),U406)</f>
        <v>1302740</v>
      </c>
      <c r="V407" s="30">
        <f>_xlfn.IFNA(VLOOKUP(K407,'labor statisitcs'!N:S,6,FALSE),V406)</f>
        <v>220836</v>
      </c>
      <c r="W407" s="30">
        <f>_xlfn.IFNA(VLOOKUP(K407,'Housing Summary'!F:J,5,FALSE),W406)</f>
        <v>10108</v>
      </c>
      <c r="X407" s="30">
        <f>_xlfn.IFNA(VLOOKUP(K407,'Housing Summary'!F:G,2,FALSE),X406)</f>
        <v>355000</v>
      </c>
      <c r="Y407">
        <f t="shared" si="41"/>
        <v>19.068100877494693</v>
      </c>
      <c r="Z407">
        <f t="shared" si="42"/>
        <v>52.497619504494885</v>
      </c>
    </row>
    <row r="408" spans="1:26" hidden="1">
      <c r="A408" s="9">
        <v>44104</v>
      </c>
      <c r="B408" s="9">
        <f t="shared" si="44"/>
        <v>44104</v>
      </c>
      <c r="C408" s="10">
        <v>44075</v>
      </c>
      <c r="D408" s="11" t="s">
        <v>24</v>
      </c>
      <c r="E408" s="11">
        <v>32</v>
      </c>
      <c r="F408" s="11">
        <f t="shared" si="43"/>
        <v>6</v>
      </c>
      <c r="G408" s="30">
        <v>10766</v>
      </c>
      <c r="H408" s="30">
        <v>80084</v>
      </c>
      <c r="I408" s="30">
        <v>295</v>
      </c>
      <c r="J408" s="30">
        <v>1600</v>
      </c>
      <c r="K408" s="11" t="str">
        <f t="shared" si="40"/>
        <v>Nevada-44104</v>
      </c>
      <c r="L408" s="30">
        <f>_xlfn.IFNA(VLOOKUP(K408,'labor statisitcs'!N:Q,4,FALSE),L407)</f>
        <v>2489990</v>
      </c>
      <c r="M408" s="30">
        <f>VLOOKUP(D408,'State Area'!A:B,2,FALSE)</f>
        <v>110572</v>
      </c>
      <c r="N408" s="39">
        <f t="shared" si="45"/>
        <v>22.519173027529572</v>
      </c>
      <c r="O408" s="11">
        <f>_xlfn.IFNA(VLOOKUP(K408,State_Vac_Alo_Admin!B:E,3,FALSE),0)</f>
        <v>0</v>
      </c>
      <c r="P408" s="35">
        <f>_xlfn.IFNA(VLOOKUP(K408,State_Vac_Alo_Admin!B:F,5,FALSE),0)</f>
        <v>0</v>
      </c>
      <c r="Q408" s="30">
        <f>VLOOKUP(D408,'2020_VoteCount'!A:K,11,FALSE)</f>
        <v>669890</v>
      </c>
      <c r="R408" s="30">
        <f>VLOOKUP(D408,'2020_VoteCount'!A:L,12,FALSE)</f>
        <v>703486</v>
      </c>
      <c r="S408" s="11">
        <f>_xlfn.IFNA(VLOOKUP(K408,'labor statisitcs'!N:P,2,FALSE),S407)</f>
        <v>53.6</v>
      </c>
      <c r="T408" s="11">
        <f>_xlfn.IFNA(VLOOKUP(K408,'labor statisitcs'!N:P,3,FALSE),T407)</f>
        <v>13</v>
      </c>
      <c r="U408" s="30">
        <f>_xlfn.IFNA(VLOOKUP(K408,'labor statisitcs'!N:S,5,FALSE),U407)</f>
        <v>1335440</v>
      </c>
      <c r="V408" s="30">
        <f>_xlfn.IFNA(VLOOKUP(K408,'labor statisitcs'!N:S,6,FALSE),V407)</f>
        <v>199734</v>
      </c>
      <c r="W408" s="30">
        <f>_xlfn.IFNA(VLOOKUP(K408,'Housing Summary'!F:J,5,FALSE),W407)</f>
        <v>10177</v>
      </c>
      <c r="X408" s="30">
        <f>_xlfn.IFNA(VLOOKUP(K408,'Housing Summary'!F:G,2,FALSE),X407)</f>
        <v>355000</v>
      </c>
      <c r="Y408">
        <f t="shared" si="41"/>
        <v>11.84743713830176</v>
      </c>
      <c r="Z408">
        <f t="shared" si="42"/>
        <v>64.257286173840058</v>
      </c>
    </row>
    <row r="409" spans="1:26" hidden="1">
      <c r="A409" s="9">
        <v>44135</v>
      </c>
      <c r="B409" s="9">
        <f t="shared" si="44"/>
        <v>44135</v>
      </c>
      <c r="C409" s="10">
        <v>44105</v>
      </c>
      <c r="D409" s="11" t="s">
        <v>24</v>
      </c>
      <c r="E409" s="11">
        <v>32</v>
      </c>
      <c r="F409" s="11">
        <f t="shared" si="43"/>
        <v>7</v>
      </c>
      <c r="G409" s="30">
        <v>20760</v>
      </c>
      <c r="H409" s="30">
        <v>100844</v>
      </c>
      <c r="I409" s="30">
        <v>179</v>
      </c>
      <c r="J409" s="30">
        <v>1779</v>
      </c>
      <c r="K409" s="11" t="str">
        <f t="shared" si="40"/>
        <v>Nevada-44135</v>
      </c>
      <c r="L409" s="30">
        <f>_xlfn.IFNA(VLOOKUP(K409,'labor statisitcs'!N:Q,4,FALSE),L408)</f>
        <v>2494084</v>
      </c>
      <c r="M409" s="30">
        <f>VLOOKUP(D409,'State Area'!A:B,2,FALSE)</f>
        <v>110572</v>
      </c>
      <c r="N409" s="39">
        <f t="shared" si="45"/>
        <v>22.556198675975835</v>
      </c>
      <c r="O409" s="11">
        <f>_xlfn.IFNA(VLOOKUP(K409,State_Vac_Alo_Admin!B:E,3,FALSE),0)</f>
        <v>0</v>
      </c>
      <c r="P409" s="35">
        <f>_xlfn.IFNA(VLOOKUP(K409,State_Vac_Alo_Admin!B:F,5,FALSE),0)</f>
        <v>0</v>
      </c>
      <c r="Q409" s="30">
        <f>VLOOKUP(D409,'2020_VoteCount'!A:K,11,FALSE)</f>
        <v>669890</v>
      </c>
      <c r="R409" s="30">
        <f>VLOOKUP(D409,'2020_VoteCount'!A:L,12,FALSE)</f>
        <v>703486</v>
      </c>
      <c r="S409" s="11">
        <f>_xlfn.IFNA(VLOOKUP(K409,'labor statisitcs'!N:P,2,FALSE),S408)</f>
        <v>54.5</v>
      </c>
      <c r="T409" s="11">
        <f>_xlfn.IFNA(VLOOKUP(K409,'labor statisitcs'!N:P,3,FALSE),T408)</f>
        <v>12</v>
      </c>
      <c r="U409" s="30">
        <f>_xlfn.IFNA(VLOOKUP(K409,'labor statisitcs'!N:S,5,FALSE),U408)</f>
        <v>1360394</v>
      </c>
      <c r="V409" s="30">
        <f>_xlfn.IFNA(VLOOKUP(K409,'labor statisitcs'!N:S,6,FALSE),V408)</f>
        <v>185350</v>
      </c>
      <c r="W409" s="30">
        <f>_xlfn.IFNA(VLOOKUP(K409,'Housing Summary'!F:J,5,FALSE),W408)</f>
        <v>9927</v>
      </c>
      <c r="X409" s="30">
        <f>_xlfn.IFNA(VLOOKUP(K409,'Housing Summary'!F:G,2,FALSE),X408)</f>
        <v>355000</v>
      </c>
      <c r="Y409">
        <f t="shared" si="41"/>
        <v>7.1769836140242269</v>
      </c>
      <c r="Z409">
        <f t="shared" si="42"/>
        <v>71.328792454464235</v>
      </c>
    </row>
    <row r="410" spans="1:26" hidden="1">
      <c r="A410" s="9">
        <v>44165</v>
      </c>
      <c r="B410" s="9">
        <f t="shared" si="44"/>
        <v>44165</v>
      </c>
      <c r="C410" s="10">
        <v>44136</v>
      </c>
      <c r="D410" s="11" t="s">
        <v>24</v>
      </c>
      <c r="E410" s="11">
        <v>32</v>
      </c>
      <c r="F410" s="11">
        <f t="shared" si="43"/>
        <v>8</v>
      </c>
      <c r="G410" s="30">
        <v>51882</v>
      </c>
      <c r="H410" s="30">
        <v>152726</v>
      </c>
      <c r="I410" s="30">
        <v>370</v>
      </c>
      <c r="J410" s="30">
        <v>2149</v>
      </c>
      <c r="K410" s="11" t="str">
        <f t="shared" si="40"/>
        <v>Nevada-44165</v>
      </c>
      <c r="L410" s="30">
        <f>_xlfn.IFNA(VLOOKUP(K410,'labor statisitcs'!N:Q,4,FALSE),L409)</f>
        <v>2498025</v>
      </c>
      <c r="M410" s="30">
        <f>VLOOKUP(D410,'State Area'!A:B,2,FALSE)</f>
        <v>110572</v>
      </c>
      <c r="N410" s="39">
        <f t="shared" si="45"/>
        <v>22.591840610642841</v>
      </c>
      <c r="O410" s="11">
        <f>_xlfn.IFNA(VLOOKUP(K410,State_Vac_Alo_Admin!B:E,3,FALSE),0)</f>
        <v>0</v>
      </c>
      <c r="P410" s="35">
        <f>_xlfn.IFNA(VLOOKUP(K410,State_Vac_Alo_Admin!B:F,5,FALSE),0)</f>
        <v>0</v>
      </c>
      <c r="Q410" s="30">
        <f>VLOOKUP(D410,'2020_VoteCount'!A:K,11,FALSE)</f>
        <v>669890</v>
      </c>
      <c r="R410" s="30">
        <f>VLOOKUP(D410,'2020_VoteCount'!A:L,12,FALSE)</f>
        <v>703486</v>
      </c>
      <c r="S410" s="11">
        <f>_xlfn.IFNA(VLOOKUP(K410,'labor statisitcs'!N:P,2,FALSE),S409)</f>
        <v>55.2</v>
      </c>
      <c r="T410" s="11">
        <f>_xlfn.IFNA(VLOOKUP(K410,'labor statisitcs'!N:P,3,FALSE),T409)</f>
        <v>8.6999999999999993</v>
      </c>
      <c r="U410" s="30">
        <f>_xlfn.IFNA(VLOOKUP(K410,'labor statisitcs'!N:S,5,FALSE),U409)</f>
        <v>1378050</v>
      </c>
      <c r="V410" s="30">
        <f>_xlfn.IFNA(VLOOKUP(K410,'labor statisitcs'!N:S,6,FALSE),V409)</f>
        <v>131052</v>
      </c>
      <c r="W410" s="30">
        <f>_xlfn.IFNA(VLOOKUP(K410,'Housing Summary'!F:J,5,FALSE),W409)</f>
        <v>9290</v>
      </c>
      <c r="X410" s="30">
        <f>_xlfn.IFNA(VLOOKUP(K410,'Housing Summary'!F:G,2,FALSE),X409)</f>
        <v>350000</v>
      </c>
      <c r="Y410">
        <f t="shared" si="41"/>
        <v>14.811701243982744</v>
      </c>
      <c r="Z410">
        <f t="shared" si="42"/>
        <v>86.027962090051133</v>
      </c>
    </row>
    <row r="411" spans="1:26" hidden="1">
      <c r="A411" s="9">
        <v>44196</v>
      </c>
      <c r="B411" s="9">
        <f t="shared" si="44"/>
        <v>44196</v>
      </c>
      <c r="C411" s="10">
        <v>44166</v>
      </c>
      <c r="D411" s="11" t="s">
        <v>24</v>
      </c>
      <c r="E411" s="11">
        <v>32</v>
      </c>
      <c r="F411" s="11">
        <f t="shared" si="43"/>
        <v>9</v>
      </c>
      <c r="G411" s="30">
        <v>72439</v>
      </c>
      <c r="H411" s="30">
        <v>225165</v>
      </c>
      <c r="I411" s="30">
        <v>987</v>
      </c>
      <c r="J411" s="30">
        <v>3136</v>
      </c>
      <c r="K411" s="11" t="str">
        <f t="shared" si="40"/>
        <v>Nevada-44196</v>
      </c>
      <c r="L411" s="30">
        <f>_xlfn.IFNA(VLOOKUP(K411,'labor statisitcs'!N:Q,4,FALSE),L410)</f>
        <v>2501811</v>
      </c>
      <c r="M411" s="30">
        <f>VLOOKUP(D411,'State Area'!A:B,2,FALSE)</f>
        <v>110572</v>
      </c>
      <c r="N411" s="39">
        <f t="shared" si="45"/>
        <v>22.626080743768767</v>
      </c>
      <c r="O411" s="11">
        <f>_xlfn.IFNA(VLOOKUP(K411,State_Vac_Alo_Admin!B:E,3,FALSE),0)</f>
        <v>266050</v>
      </c>
      <c r="P411" s="35">
        <f>_xlfn.IFNA(VLOOKUP(K411,State_Vac_Alo_Admin!B:F,5,FALSE),0)</f>
        <v>0</v>
      </c>
      <c r="Q411" s="30">
        <f>VLOOKUP(D411,'2020_VoteCount'!A:K,11,FALSE)</f>
        <v>669890</v>
      </c>
      <c r="R411" s="30">
        <f>VLOOKUP(D411,'2020_VoteCount'!A:L,12,FALSE)</f>
        <v>703486</v>
      </c>
      <c r="S411" s="11">
        <f>_xlfn.IFNA(VLOOKUP(K411,'labor statisitcs'!N:P,2,FALSE),S410)</f>
        <v>55.6</v>
      </c>
      <c r="T411" s="11">
        <f>_xlfn.IFNA(VLOOKUP(K411,'labor statisitcs'!N:P,3,FALSE),T410)</f>
        <v>8.1999999999999993</v>
      </c>
      <c r="U411" s="30">
        <f>_xlfn.IFNA(VLOOKUP(K411,'labor statisitcs'!N:S,5,FALSE),U410)</f>
        <v>1391773</v>
      </c>
      <c r="V411" s="30">
        <f>_xlfn.IFNA(VLOOKUP(K411,'labor statisitcs'!N:S,6,FALSE),V410)</f>
        <v>124624</v>
      </c>
      <c r="W411" s="30">
        <f>_xlfn.IFNA(VLOOKUP(K411,'Housing Summary'!F:J,5,FALSE),W410)</f>
        <v>8290</v>
      </c>
      <c r="X411" s="30">
        <f>_xlfn.IFNA(VLOOKUP(K411,'Housing Summary'!F:G,2,FALSE),X410)</f>
        <v>349999</v>
      </c>
      <c r="Y411">
        <f t="shared" si="41"/>
        <v>39.451421390344834</v>
      </c>
      <c r="Z411">
        <f t="shared" si="42"/>
        <v>125.349197041663</v>
      </c>
    </row>
    <row r="412" spans="1:26" hidden="1">
      <c r="A412" s="9">
        <v>44227</v>
      </c>
      <c r="B412" s="9">
        <f t="shared" si="44"/>
        <v>44227</v>
      </c>
      <c r="C412" s="10">
        <v>44197</v>
      </c>
      <c r="D412" s="11" t="s">
        <v>24</v>
      </c>
      <c r="E412" s="11">
        <v>32</v>
      </c>
      <c r="F412" s="11">
        <f t="shared" si="43"/>
        <v>10</v>
      </c>
      <c r="G412" s="30">
        <v>53282</v>
      </c>
      <c r="H412" s="30">
        <v>278447</v>
      </c>
      <c r="I412" s="30">
        <v>1135</v>
      </c>
      <c r="J412" s="30">
        <v>4271</v>
      </c>
      <c r="K412" s="11" t="str">
        <f t="shared" si="40"/>
        <v>Nevada-44227</v>
      </c>
      <c r="L412" s="30">
        <f>_xlfn.IFNA(VLOOKUP(K412,'labor statisitcs'!N:Q,4,FALSE),L411)</f>
        <v>2505533</v>
      </c>
      <c r="M412" s="30">
        <f>VLOOKUP(D412,'State Area'!A:B,2,FALSE)</f>
        <v>110572</v>
      </c>
      <c r="N412" s="39">
        <f t="shared" si="45"/>
        <v>22.65974206851644</v>
      </c>
      <c r="O412" s="11">
        <f>_xlfn.IFNA(VLOOKUP(K412,State_Vac_Alo_Admin!B:E,3,FALSE),0)</f>
        <v>286900</v>
      </c>
      <c r="P412" s="35">
        <f>_xlfn.IFNA(VLOOKUP(K412,State_Vac_Alo_Admin!B:F,5,FALSE),0)</f>
        <v>204916.3</v>
      </c>
      <c r="Q412" s="30">
        <f>VLOOKUP(D412,'2020_VoteCount'!A:K,11,FALSE)</f>
        <v>669890</v>
      </c>
      <c r="R412" s="30">
        <f>VLOOKUP(D412,'2020_VoteCount'!A:L,12,FALSE)</f>
        <v>703486</v>
      </c>
      <c r="S412" s="11">
        <f>_xlfn.IFNA(VLOOKUP(K412,'labor statisitcs'!N:P,2,FALSE),S411)</f>
        <v>56.1</v>
      </c>
      <c r="T412" s="11">
        <f>_xlfn.IFNA(VLOOKUP(K412,'labor statisitcs'!N:P,3,FALSE),T411)</f>
        <v>8.5</v>
      </c>
      <c r="U412" s="30">
        <f>_xlfn.IFNA(VLOOKUP(K412,'labor statisitcs'!N:S,5,FALSE),U411)</f>
        <v>1405483</v>
      </c>
      <c r="V412" s="30">
        <f>_xlfn.IFNA(VLOOKUP(K412,'labor statisitcs'!N:S,6,FALSE),V411)</f>
        <v>130563</v>
      </c>
      <c r="W412" s="30">
        <f>_xlfn.IFNA(VLOOKUP(K412,'Housing Summary'!F:J,5,FALSE),W411)</f>
        <v>7085</v>
      </c>
      <c r="X412" s="30">
        <f>_xlfn.IFNA(VLOOKUP(K412,'Housing Summary'!F:G,2,FALSE),X411)</f>
        <v>350000</v>
      </c>
      <c r="Y412">
        <f t="shared" si="41"/>
        <v>45.299742609656313</v>
      </c>
      <c r="Z412">
        <f t="shared" si="42"/>
        <v>170.46273188179919</v>
      </c>
    </row>
    <row r="413" spans="1:26" hidden="1">
      <c r="A413" s="9">
        <v>44255</v>
      </c>
      <c r="B413" s="9">
        <f t="shared" si="44"/>
        <v>44255</v>
      </c>
      <c r="C413" s="10">
        <v>44228</v>
      </c>
      <c r="D413" s="11" t="s">
        <v>24</v>
      </c>
      <c r="E413" s="11">
        <v>32</v>
      </c>
      <c r="F413" s="11">
        <f t="shared" si="43"/>
        <v>11</v>
      </c>
      <c r="G413" s="30">
        <v>15368</v>
      </c>
      <c r="H413" s="30">
        <v>293815</v>
      </c>
      <c r="I413" s="30">
        <v>686</v>
      </c>
      <c r="J413" s="30">
        <v>4957</v>
      </c>
      <c r="K413" s="11" t="str">
        <f t="shared" si="40"/>
        <v>Nevada-44255</v>
      </c>
      <c r="L413" s="30">
        <f>_xlfn.IFNA(VLOOKUP(K413,'labor statisitcs'!N:Q,4,FALSE),L412)</f>
        <v>2508958</v>
      </c>
      <c r="M413" s="30">
        <f>VLOOKUP(D413,'State Area'!A:B,2,FALSE)</f>
        <v>110572</v>
      </c>
      <c r="N413" s="39">
        <f t="shared" si="45"/>
        <v>22.690717360633794</v>
      </c>
      <c r="O413" s="11">
        <f>_xlfn.IFNA(VLOOKUP(K413,State_Vac_Alo_Admin!B:E,3,FALSE),0)</f>
        <v>384650</v>
      </c>
      <c r="P413" s="35">
        <f>_xlfn.IFNA(VLOOKUP(K413,State_Vac_Alo_Admin!B:F,5,FALSE),0)</f>
        <v>377921.89999999997</v>
      </c>
      <c r="Q413" s="30">
        <f>VLOOKUP(D413,'2020_VoteCount'!A:K,11,FALSE)</f>
        <v>669890</v>
      </c>
      <c r="R413" s="30">
        <f>VLOOKUP(D413,'2020_VoteCount'!A:L,12,FALSE)</f>
        <v>703486</v>
      </c>
      <c r="S413" s="11">
        <f>_xlfn.IFNA(VLOOKUP(K413,'labor statisitcs'!N:P,2,FALSE),S412)</f>
        <v>56.5</v>
      </c>
      <c r="T413" s="11">
        <f>_xlfn.IFNA(VLOOKUP(K413,'labor statisitcs'!N:P,3,FALSE),T412)</f>
        <v>8.4</v>
      </c>
      <c r="U413" s="30">
        <f>_xlfn.IFNA(VLOOKUP(K413,'labor statisitcs'!N:S,5,FALSE),U412)</f>
        <v>1416662</v>
      </c>
      <c r="V413" s="30">
        <f>_xlfn.IFNA(VLOOKUP(K413,'labor statisitcs'!N:S,6,FALSE),V412)</f>
        <v>130594</v>
      </c>
      <c r="W413" s="30">
        <f>_xlfn.IFNA(VLOOKUP(K413,'Housing Summary'!F:J,5,FALSE),W412)</f>
        <v>6057</v>
      </c>
      <c r="X413" s="30">
        <f>_xlfn.IFNA(VLOOKUP(K413,'Housing Summary'!F:G,2,FALSE),X412)</f>
        <v>350000</v>
      </c>
      <c r="Y413">
        <f t="shared" si="41"/>
        <v>27.342028045108766</v>
      </c>
      <c r="Z413">
        <f t="shared" si="42"/>
        <v>197.57205979534132</v>
      </c>
    </row>
    <row r="414" spans="1:26" hidden="1">
      <c r="A414" s="9">
        <v>44286</v>
      </c>
      <c r="B414" s="9">
        <f t="shared" si="44"/>
        <v>44286</v>
      </c>
      <c r="C414" s="10">
        <v>44256</v>
      </c>
      <c r="D414" s="11" t="s">
        <v>24</v>
      </c>
      <c r="E414" s="11">
        <v>32</v>
      </c>
      <c r="F414" s="11">
        <f t="shared" si="43"/>
        <v>12</v>
      </c>
      <c r="G414" s="30">
        <v>9984</v>
      </c>
      <c r="H414" s="30">
        <v>303799</v>
      </c>
      <c r="I414" s="30">
        <v>292</v>
      </c>
      <c r="J414" s="30">
        <v>5249</v>
      </c>
      <c r="K414" s="11" t="str">
        <f t="shared" si="40"/>
        <v>Nevada-44286</v>
      </c>
      <c r="L414" s="30">
        <f>_xlfn.IFNA(VLOOKUP(K414,'labor statisitcs'!N:Q,4,FALSE),L413)</f>
        <v>2512490</v>
      </c>
      <c r="M414" s="30">
        <f>VLOOKUP(D414,'State Area'!A:B,2,FALSE)</f>
        <v>110572</v>
      </c>
      <c r="N414" s="39">
        <f t="shared" si="45"/>
        <v>22.722660348008539</v>
      </c>
      <c r="O414" s="11">
        <f>_xlfn.IFNA(VLOOKUP(K414,State_Vac_Alo_Admin!B:E,3,FALSE),0)</f>
        <v>727960</v>
      </c>
      <c r="P414" s="35">
        <f>_xlfn.IFNA(VLOOKUP(K414,State_Vac_Alo_Admin!B:F,5,FALSE),0)</f>
        <v>563408.9</v>
      </c>
      <c r="Q414" s="30">
        <f>VLOOKUP(D414,'2020_VoteCount'!A:K,11,FALSE)</f>
        <v>669890</v>
      </c>
      <c r="R414" s="30">
        <f>VLOOKUP(D414,'2020_VoteCount'!A:L,12,FALSE)</f>
        <v>703486</v>
      </c>
      <c r="S414" s="11">
        <f>_xlfn.IFNA(VLOOKUP(K414,'labor statisitcs'!N:P,2,FALSE),S413)</f>
        <v>56.8</v>
      </c>
      <c r="T414" s="11">
        <f>_xlfn.IFNA(VLOOKUP(K414,'labor statisitcs'!N:P,3,FALSE),T413)</f>
        <v>8.1</v>
      </c>
      <c r="U414" s="30">
        <f>_xlfn.IFNA(VLOOKUP(K414,'labor statisitcs'!N:S,5,FALSE),U413)</f>
        <v>1426545</v>
      </c>
      <c r="V414" s="30">
        <f>_xlfn.IFNA(VLOOKUP(K414,'labor statisitcs'!N:S,6,FALSE),V413)</f>
        <v>126356</v>
      </c>
      <c r="W414" s="30">
        <f>_xlfn.IFNA(VLOOKUP(K414,'Housing Summary'!F:J,5,FALSE),W413)</f>
        <v>5228</v>
      </c>
      <c r="X414" s="30">
        <f>_xlfn.IFNA(VLOOKUP(K414,'Housing Summary'!F:G,2,FALSE),X413)</f>
        <v>382444</v>
      </c>
      <c r="Y414">
        <f t="shared" si="41"/>
        <v>11.621936803728573</v>
      </c>
      <c r="Z414">
        <f t="shared" si="42"/>
        <v>208.9162543930523</v>
      </c>
    </row>
    <row r="415" spans="1:26">
      <c r="A415" s="9">
        <v>44313</v>
      </c>
      <c r="B415" s="9">
        <f t="shared" si="44"/>
        <v>44316</v>
      </c>
      <c r="C415" s="10">
        <v>44287</v>
      </c>
      <c r="D415" s="11" t="s">
        <v>24</v>
      </c>
      <c r="E415" s="11">
        <v>32</v>
      </c>
      <c r="F415" s="11">
        <f t="shared" si="43"/>
        <v>13</v>
      </c>
      <c r="G415" s="30">
        <v>10286</v>
      </c>
      <c r="H415" s="30">
        <v>314085</v>
      </c>
      <c r="I415" s="30">
        <v>195</v>
      </c>
      <c r="J415" s="30">
        <v>5444</v>
      </c>
      <c r="K415" s="11" t="str">
        <f t="shared" si="40"/>
        <v>Nevada-44316</v>
      </c>
      <c r="L415" s="30">
        <f>_xlfn.IFNA(VLOOKUP(K415,'labor statisitcs'!N:Q,4,FALSE),L414)</f>
        <v>2512490</v>
      </c>
      <c r="M415" s="30">
        <f>VLOOKUP(D415,'State Area'!A:B,2,FALSE)</f>
        <v>110572</v>
      </c>
      <c r="N415" s="39">
        <f t="shared" si="45"/>
        <v>22.722660348008539</v>
      </c>
      <c r="O415" s="11">
        <f>_xlfn.IFNA(VLOOKUP(K415,State_Vac_Alo_Admin!B:E,3,FALSE),0)</f>
        <v>630220</v>
      </c>
      <c r="P415" s="35">
        <f>_xlfn.IFNA(VLOOKUP(K415,State_Vac_Alo_Admin!B:F,5,FALSE),0)</f>
        <v>597192.15</v>
      </c>
      <c r="Q415" s="30">
        <f>VLOOKUP(D415,'2020_VoteCount'!A:K,11,FALSE)</f>
        <v>669890</v>
      </c>
      <c r="R415" s="30">
        <f>VLOOKUP(D415,'2020_VoteCount'!A:L,12,FALSE)</f>
        <v>703486</v>
      </c>
      <c r="S415" s="11">
        <f>_xlfn.IFNA(VLOOKUP(K415,'labor statisitcs'!N:P,2,FALSE),S414)</f>
        <v>56.8</v>
      </c>
      <c r="T415" s="11">
        <f>_xlfn.IFNA(VLOOKUP(K415,'labor statisitcs'!N:P,3,FALSE),T414)</f>
        <v>8.1</v>
      </c>
      <c r="U415" s="30">
        <f>_xlfn.IFNA(VLOOKUP(K415,'labor statisitcs'!N:S,5,FALSE),U414)</f>
        <v>1426545</v>
      </c>
      <c r="V415" s="30">
        <f>_xlfn.IFNA(VLOOKUP(K415,'labor statisitcs'!N:S,6,FALSE),V414)</f>
        <v>126356</v>
      </c>
      <c r="W415" s="30">
        <f>_xlfn.IFNA(VLOOKUP(K415,'Housing Summary'!F:J,5,FALSE),W414)</f>
        <v>5228</v>
      </c>
      <c r="X415" s="30">
        <f>_xlfn.IFNA(VLOOKUP(K415,'Housing Summary'!F:G,2,FALSE),X414)</f>
        <v>382444</v>
      </c>
      <c r="Y415">
        <f t="shared" si="41"/>
        <v>7.76122492029819</v>
      </c>
      <c r="Z415">
        <f t="shared" si="42"/>
        <v>216.67747931335049</v>
      </c>
    </row>
    <row r="416" spans="1:26" hidden="1">
      <c r="A416" s="9">
        <v>43921</v>
      </c>
      <c r="B416" s="9">
        <f t="shared" si="44"/>
        <v>43921</v>
      </c>
      <c r="C416" s="10">
        <v>43891</v>
      </c>
      <c r="D416" s="11" t="s">
        <v>19</v>
      </c>
      <c r="E416" s="11">
        <v>33</v>
      </c>
      <c r="F416" s="11">
        <f t="shared" si="43"/>
        <v>0</v>
      </c>
      <c r="G416" s="30">
        <v>367</v>
      </c>
      <c r="H416" s="30">
        <v>367</v>
      </c>
      <c r="I416" s="30">
        <v>3</v>
      </c>
      <c r="J416" s="30">
        <v>3</v>
      </c>
      <c r="K416" s="11" t="str">
        <f t="shared" si="40"/>
        <v>New Hampshire-43921</v>
      </c>
      <c r="L416" s="30">
        <f>_xlfn.IFNA(VLOOKUP(K416,'labor statisitcs'!N:Q,4,FALSE),L415)</f>
        <v>1128113</v>
      </c>
      <c r="M416" s="30">
        <f>VLOOKUP(D416,'State Area'!A:B,2,FALSE)</f>
        <v>9349</v>
      </c>
      <c r="N416" s="39">
        <f t="shared" si="45"/>
        <v>120.66670232110386</v>
      </c>
      <c r="O416" s="11">
        <f>_xlfn.IFNA(VLOOKUP(K416,State_Vac_Alo_Admin!B:E,3,FALSE),0)</f>
        <v>0</v>
      </c>
      <c r="P416" s="35">
        <f>_xlfn.IFNA(VLOOKUP(K416,State_Vac_Alo_Admin!B:F,5,FALSE),0)</f>
        <v>0</v>
      </c>
      <c r="Q416" s="30">
        <f>VLOOKUP(D416,'2020_VoteCount'!A:K,11,FALSE)</f>
        <v>365654</v>
      </c>
      <c r="R416" s="30">
        <f>VLOOKUP(D416,'2020_VoteCount'!A:L,12,FALSE)</f>
        <v>424921</v>
      </c>
      <c r="S416" s="11">
        <f>_xlfn.IFNA(VLOOKUP(K416,'labor statisitcs'!N:P,2,FALSE),S415)</f>
        <v>66.3</v>
      </c>
      <c r="T416" s="11">
        <f>_xlfn.IFNA(VLOOKUP(K416,'labor statisitcs'!N:P,3,FALSE),T415)</f>
        <v>2.7</v>
      </c>
      <c r="U416" s="30">
        <f>_xlfn.IFNA(VLOOKUP(K416,'labor statisitcs'!N:S,5,FALSE),U415)</f>
        <v>748302</v>
      </c>
      <c r="V416" s="30">
        <f>_xlfn.IFNA(VLOOKUP(K416,'labor statisitcs'!N:S,6,FALSE),V415)</f>
        <v>20598</v>
      </c>
      <c r="W416" s="30">
        <f>_xlfn.IFNA(VLOOKUP(K416,'Housing Summary'!F:J,5,FALSE),W415)</f>
        <v>3529</v>
      </c>
      <c r="X416" s="30">
        <f>_xlfn.IFNA(VLOOKUP(K416,'Housing Summary'!F:G,2,FALSE),X415)</f>
        <v>369000</v>
      </c>
      <c r="Y416">
        <f t="shared" si="41"/>
        <v>0.26593080657700074</v>
      </c>
      <c r="Z416">
        <f t="shared" si="42"/>
        <v>0.26593080657700074</v>
      </c>
    </row>
    <row r="417" spans="1:26" hidden="1">
      <c r="A417" s="9">
        <v>43951</v>
      </c>
      <c r="B417" s="9">
        <f t="shared" si="44"/>
        <v>43951</v>
      </c>
      <c r="C417" s="10">
        <v>43922</v>
      </c>
      <c r="D417" s="11" t="s">
        <v>19</v>
      </c>
      <c r="E417" s="11">
        <v>33</v>
      </c>
      <c r="F417" s="11">
        <f t="shared" si="43"/>
        <v>1</v>
      </c>
      <c r="G417" s="30">
        <v>1779</v>
      </c>
      <c r="H417" s="30">
        <v>2146</v>
      </c>
      <c r="I417" s="30">
        <v>69</v>
      </c>
      <c r="J417" s="30">
        <v>72</v>
      </c>
      <c r="K417" s="11" t="str">
        <f t="shared" si="40"/>
        <v>New Hampshire-43951</v>
      </c>
      <c r="L417" s="30">
        <f>_xlfn.IFNA(VLOOKUP(K417,'labor statisitcs'!N:Q,4,FALSE),L416)</f>
        <v>1128732</v>
      </c>
      <c r="M417" s="30">
        <f>VLOOKUP(D417,'State Area'!A:B,2,FALSE)</f>
        <v>9349</v>
      </c>
      <c r="N417" s="39">
        <f t="shared" si="45"/>
        <v>120.73291261097444</v>
      </c>
      <c r="O417" s="11">
        <f>_xlfn.IFNA(VLOOKUP(K417,State_Vac_Alo_Admin!B:E,3,FALSE),0)</f>
        <v>0</v>
      </c>
      <c r="P417" s="35">
        <f>_xlfn.IFNA(VLOOKUP(K417,State_Vac_Alo_Admin!B:F,5,FALSE),0)</f>
        <v>0</v>
      </c>
      <c r="Q417" s="30">
        <f>VLOOKUP(D417,'2020_VoteCount'!A:K,11,FALSE)</f>
        <v>365654</v>
      </c>
      <c r="R417" s="30">
        <f>VLOOKUP(D417,'2020_VoteCount'!A:L,12,FALSE)</f>
        <v>424921</v>
      </c>
      <c r="S417" s="11">
        <f>_xlfn.IFNA(VLOOKUP(K417,'labor statisitcs'!N:P,2,FALSE),S416)</f>
        <v>54.7</v>
      </c>
      <c r="T417" s="11">
        <f>_xlfn.IFNA(VLOOKUP(K417,'labor statisitcs'!N:P,3,FALSE),T416)</f>
        <v>16</v>
      </c>
      <c r="U417" s="30">
        <f>_xlfn.IFNA(VLOOKUP(K417,'labor statisitcs'!N:S,5,FALSE),U416)</f>
        <v>617342</v>
      </c>
      <c r="V417" s="30">
        <f>_xlfn.IFNA(VLOOKUP(K417,'labor statisitcs'!N:S,6,FALSE),V416)</f>
        <v>117688</v>
      </c>
      <c r="W417" s="30">
        <f>_xlfn.IFNA(VLOOKUP(K417,'Housing Summary'!F:J,5,FALSE),W416)</f>
        <v>3631</v>
      </c>
      <c r="X417" s="30">
        <f>_xlfn.IFNA(VLOOKUP(K417,'Housing Summary'!F:G,2,FALSE),X416)</f>
        <v>372900</v>
      </c>
      <c r="Y417">
        <f t="shared" si="41"/>
        <v>6.1130542945535336</v>
      </c>
      <c r="Z417">
        <f t="shared" si="42"/>
        <v>6.3788392638819493</v>
      </c>
    </row>
    <row r="418" spans="1:26" hidden="1">
      <c r="A418" s="9">
        <v>43982</v>
      </c>
      <c r="B418" s="9">
        <f t="shared" si="44"/>
        <v>43982</v>
      </c>
      <c r="C418" s="10">
        <v>43952</v>
      </c>
      <c r="D418" s="11" t="s">
        <v>19</v>
      </c>
      <c r="E418" s="11">
        <v>33</v>
      </c>
      <c r="F418" s="11">
        <f t="shared" si="43"/>
        <v>2</v>
      </c>
      <c r="G418" s="30">
        <v>2505</v>
      </c>
      <c r="H418" s="30">
        <v>4651</v>
      </c>
      <c r="I418" s="30">
        <v>173</v>
      </c>
      <c r="J418" s="30">
        <v>245</v>
      </c>
      <c r="K418" s="11" t="str">
        <f t="shared" si="40"/>
        <v>New Hampshire-43982</v>
      </c>
      <c r="L418" s="30">
        <f>_xlfn.IFNA(VLOOKUP(K418,'labor statisitcs'!N:Q,4,FALSE),L417)</f>
        <v>1129138</v>
      </c>
      <c r="M418" s="30">
        <f>VLOOKUP(D418,'State Area'!A:B,2,FALSE)</f>
        <v>9349</v>
      </c>
      <c r="N418" s="39">
        <f t="shared" si="45"/>
        <v>120.77633971547759</v>
      </c>
      <c r="O418" s="11">
        <f>_xlfn.IFNA(VLOOKUP(K418,State_Vac_Alo_Admin!B:E,3,FALSE),0)</f>
        <v>0</v>
      </c>
      <c r="P418" s="35">
        <f>_xlfn.IFNA(VLOOKUP(K418,State_Vac_Alo_Admin!B:F,5,FALSE),0)</f>
        <v>0</v>
      </c>
      <c r="Q418" s="30">
        <f>VLOOKUP(D418,'2020_VoteCount'!A:K,11,FALSE)</f>
        <v>365654</v>
      </c>
      <c r="R418" s="30">
        <f>VLOOKUP(D418,'2020_VoteCount'!A:L,12,FALSE)</f>
        <v>424921</v>
      </c>
      <c r="S418" s="11">
        <f>_xlfn.IFNA(VLOOKUP(K418,'labor statisitcs'!N:P,2,FALSE),S417)</f>
        <v>58.8</v>
      </c>
      <c r="T418" s="11">
        <f>_xlfn.IFNA(VLOOKUP(K418,'labor statisitcs'!N:P,3,FALSE),T417)</f>
        <v>13.4</v>
      </c>
      <c r="U418" s="30">
        <f>_xlfn.IFNA(VLOOKUP(K418,'labor statisitcs'!N:S,5,FALSE),U417)</f>
        <v>664208</v>
      </c>
      <c r="V418" s="30">
        <f>_xlfn.IFNA(VLOOKUP(K418,'labor statisitcs'!N:S,6,FALSE),V417)</f>
        <v>102630</v>
      </c>
      <c r="W418" s="30">
        <f>_xlfn.IFNA(VLOOKUP(K418,'Housing Summary'!F:J,5,FALSE),W417)</f>
        <v>3622</v>
      </c>
      <c r="X418" s="30">
        <f>_xlfn.IFNA(VLOOKUP(K418,'Housing Summary'!F:G,2,FALSE),X417)</f>
        <v>384900</v>
      </c>
      <c r="Y418">
        <f t="shared" si="41"/>
        <v>15.321422182231048</v>
      </c>
      <c r="Z418">
        <f t="shared" si="42"/>
        <v>21.697967830327205</v>
      </c>
    </row>
    <row r="419" spans="1:26" hidden="1">
      <c r="A419" s="9">
        <v>44012</v>
      </c>
      <c r="B419" s="9">
        <f t="shared" si="44"/>
        <v>44012</v>
      </c>
      <c r="C419" s="10">
        <v>43983</v>
      </c>
      <c r="D419" s="11" t="s">
        <v>19</v>
      </c>
      <c r="E419" s="11">
        <v>33</v>
      </c>
      <c r="F419" s="11">
        <f t="shared" si="43"/>
        <v>3</v>
      </c>
      <c r="G419" s="30">
        <v>1131</v>
      </c>
      <c r="H419" s="30">
        <v>5782</v>
      </c>
      <c r="I419" s="30">
        <v>126</v>
      </c>
      <c r="J419" s="30">
        <v>371</v>
      </c>
      <c r="K419" s="11" t="str">
        <f t="shared" si="40"/>
        <v>New Hampshire-44012</v>
      </c>
      <c r="L419" s="30">
        <f>_xlfn.IFNA(VLOOKUP(K419,'labor statisitcs'!N:Q,4,FALSE),L418)</f>
        <v>1129644</v>
      </c>
      <c r="M419" s="30">
        <f>VLOOKUP(D419,'State Area'!A:B,2,FALSE)</f>
        <v>9349</v>
      </c>
      <c r="N419" s="39">
        <f t="shared" si="45"/>
        <v>120.83046315113916</v>
      </c>
      <c r="O419" s="11">
        <f>_xlfn.IFNA(VLOOKUP(K419,State_Vac_Alo_Admin!B:E,3,FALSE),0)</f>
        <v>0</v>
      </c>
      <c r="P419" s="35">
        <f>_xlfn.IFNA(VLOOKUP(K419,State_Vac_Alo_Admin!B:F,5,FALSE),0)</f>
        <v>0</v>
      </c>
      <c r="Q419" s="30">
        <f>VLOOKUP(D419,'2020_VoteCount'!A:K,11,FALSE)</f>
        <v>365654</v>
      </c>
      <c r="R419" s="30">
        <f>VLOOKUP(D419,'2020_VoteCount'!A:L,12,FALSE)</f>
        <v>424921</v>
      </c>
      <c r="S419" s="11">
        <f>_xlfn.IFNA(VLOOKUP(K419,'labor statisitcs'!N:P,2,FALSE),S418)</f>
        <v>60.4</v>
      </c>
      <c r="T419" s="11">
        <f>_xlfn.IFNA(VLOOKUP(K419,'labor statisitcs'!N:P,3,FALSE),T418)</f>
        <v>10.3</v>
      </c>
      <c r="U419" s="30">
        <f>_xlfn.IFNA(VLOOKUP(K419,'labor statisitcs'!N:S,5,FALSE),U418)</f>
        <v>682282</v>
      </c>
      <c r="V419" s="30">
        <f>_xlfn.IFNA(VLOOKUP(K419,'labor statisitcs'!N:S,6,FALSE),V418)</f>
        <v>78679</v>
      </c>
      <c r="W419" s="30">
        <f>_xlfn.IFNA(VLOOKUP(K419,'Housing Summary'!F:J,5,FALSE),W418)</f>
        <v>3510</v>
      </c>
      <c r="X419" s="30">
        <f>_xlfn.IFNA(VLOOKUP(K419,'Housing Summary'!F:G,2,FALSE),X418)</f>
        <v>395000</v>
      </c>
      <c r="Y419">
        <f t="shared" si="41"/>
        <v>11.153956467701329</v>
      </c>
      <c r="Z419">
        <f t="shared" si="42"/>
        <v>32.842205154898359</v>
      </c>
    </row>
    <row r="420" spans="1:26" hidden="1">
      <c r="A420" s="9">
        <v>44043</v>
      </c>
      <c r="B420" s="9">
        <f t="shared" si="44"/>
        <v>44043</v>
      </c>
      <c r="C420" s="10">
        <v>44013</v>
      </c>
      <c r="D420" s="11" t="s">
        <v>19</v>
      </c>
      <c r="E420" s="11">
        <v>33</v>
      </c>
      <c r="F420" s="11">
        <f t="shared" si="43"/>
        <v>4</v>
      </c>
      <c r="G420" s="30">
        <v>801</v>
      </c>
      <c r="H420" s="30">
        <v>6583</v>
      </c>
      <c r="I420" s="30">
        <v>44</v>
      </c>
      <c r="J420" s="30">
        <v>415</v>
      </c>
      <c r="K420" s="11" t="str">
        <f t="shared" si="40"/>
        <v>New Hampshire-44043</v>
      </c>
      <c r="L420" s="30">
        <f>_xlfn.IFNA(VLOOKUP(K420,'labor statisitcs'!N:Q,4,FALSE),L419)</f>
        <v>1130182</v>
      </c>
      <c r="M420" s="30">
        <f>VLOOKUP(D420,'State Area'!A:B,2,FALSE)</f>
        <v>9349</v>
      </c>
      <c r="N420" s="39">
        <f t="shared" si="45"/>
        <v>120.88800941277142</v>
      </c>
      <c r="O420" s="11">
        <f>_xlfn.IFNA(VLOOKUP(K420,State_Vac_Alo_Admin!B:E,3,FALSE),0)</f>
        <v>0</v>
      </c>
      <c r="P420" s="35">
        <f>_xlfn.IFNA(VLOOKUP(K420,State_Vac_Alo_Admin!B:F,5,FALSE),0)</f>
        <v>0</v>
      </c>
      <c r="Q420" s="30">
        <f>VLOOKUP(D420,'2020_VoteCount'!A:K,11,FALSE)</f>
        <v>365654</v>
      </c>
      <c r="R420" s="30">
        <f>VLOOKUP(D420,'2020_VoteCount'!A:L,12,FALSE)</f>
        <v>424921</v>
      </c>
      <c r="S420" s="11">
        <f>_xlfn.IFNA(VLOOKUP(K420,'labor statisitcs'!N:P,2,FALSE),S419)</f>
        <v>61.7</v>
      </c>
      <c r="T420" s="11">
        <f>_xlfn.IFNA(VLOOKUP(K420,'labor statisitcs'!N:P,3,FALSE),T419)</f>
        <v>8.1</v>
      </c>
      <c r="U420" s="30">
        <f>_xlfn.IFNA(VLOOKUP(K420,'labor statisitcs'!N:S,5,FALSE),U419)</f>
        <v>697617</v>
      </c>
      <c r="V420" s="30">
        <f>_xlfn.IFNA(VLOOKUP(K420,'labor statisitcs'!N:S,6,FALSE),V419)</f>
        <v>61876</v>
      </c>
      <c r="W420" s="30">
        <f>_xlfn.IFNA(VLOOKUP(K420,'Housing Summary'!F:J,5,FALSE),W419)</f>
        <v>3164</v>
      </c>
      <c r="X420" s="30">
        <f>_xlfn.IFNA(VLOOKUP(K420,'Housing Summary'!F:G,2,FALSE),X419)</f>
        <v>392450</v>
      </c>
      <c r="Y420">
        <f t="shared" si="41"/>
        <v>3.8931782668632131</v>
      </c>
      <c r="Z420">
        <f t="shared" si="42"/>
        <v>36.719749562459853</v>
      </c>
    </row>
    <row r="421" spans="1:26" hidden="1">
      <c r="A421" s="9">
        <v>44074</v>
      </c>
      <c r="B421" s="9">
        <f t="shared" si="44"/>
        <v>44074</v>
      </c>
      <c r="C421" s="10">
        <v>44044</v>
      </c>
      <c r="D421" s="11" t="s">
        <v>19</v>
      </c>
      <c r="E421" s="11">
        <v>33</v>
      </c>
      <c r="F421" s="11">
        <f t="shared" si="43"/>
        <v>5</v>
      </c>
      <c r="G421" s="30">
        <v>692</v>
      </c>
      <c r="H421" s="30">
        <v>7275</v>
      </c>
      <c r="I421" s="30">
        <v>17</v>
      </c>
      <c r="J421" s="30">
        <v>432</v>
      </c>
      <c r="K421" s="11" t="str">
        <f t="shared" si="40"/>
        <v>New Hampshire-44074</v>
      </c>
      <c r="L421" s="30">
        <f>_xlfn.IFNA(VLOOKUP(K421,'labor statisitcs'!N:Q,4,FALSE),L420)</f>
        <v>1130846</v>
      </c>
      <c r="M421" s="30">
        <f>VLOOKUP(D421,'State Area'!A:B,2,FALSE)</f>
        <v>9349</v>
      </c>
      <c r="N421" s="39">
        <f t="shared" si="45"/>
        <v>120.95903305166328</v>
      </c>
      <c r="O421" s="11">
        <f>_xlfn.IFNA(VLOOKUP(K421,State_Vac_Alo_Admin!B:E,3,FALSE),0)</f>
        <v>0</v>
      </c>
      <c r="P421" s="35">
        <f>_xlfn.IFNA(VLOOKUP(K421,State_Vac_Alo_Admin!B:F,5,FALSE),0)</f>
        <v>0</v>
      </c>
      <c r="Q421" s="30">
        <f>VLOOKUP(D421,'2020_VoteCount'!A:K,11,FALSE)</f>
        <v>365654</v>
      </c>
      <c r="R421" s="30">
        <f>VLOOKUP(D421,'2020_VoteCount'!A:L,12,FALSE)</f>
        <v>424921</v>
      </c>
      <c r="S421" s="11">
        <f>_xlfn.IFNA(VLOOKUP(K421,'labor statisitcs'!N:P,2,FALSE),S420)</f>
        <v>62.8</v>
      </c>
      <c r="T421" s="11">
        <f>_xlfn.IFNA(VLOOKUP(K421,'labor statisitcs'!N:P,3,FALSE),T420)</f>
        <v>6.6</v>
      </c>
      <c r="U421" s="30">
        <f>_xlfn.IFNA(VLOOKUP(K421,'labor statisitcs'!N:S,5,FALSE),U420)</f>
        <v>709788</v>
      </c>
      <c r="V421" s="30">
        <f>_xlfn.IFNA(VLOOKUP(K421,'labor statisitcs'!N:S,6,FALSE),V420)</f>
        <v>50074</v>
      </c>
      <c r="W421" s="30">
        <f>_xlfn.IFNA(VLOOKUP(K421,'Housing Summary'!F:J,5,FALSE),W420)</f>
        <v>2960</v>
      </c>
      <c r="X421" s="30">
        <f>_xlfn.IFNA(VLOOKUP(K421,'Housing Summary'!F:G,2,FALSE),X420)</f>
        <v>384900</v>
      </c>
      <c r="Y421">
        <f t="shared" si="41"/>
        <v>1.5032992998162438</v>
      </c>
      <c r="Z421">
        <f t="shared" si="42"/>
        <v>38.201488089448077</v>
      </c>
    </row>
    <row r="422" spans="1:26" hidden="1">
      <c r="A422" s="9">
        <v>44104</v>
      </c>
      <c r="B422" s="9">
        <f t="shared" si="44"/>
        <v>44104</v>
      </c>
      <c r="C422" s="10">
        <v>44075</v>
      </c>
      <c r="D422" s="11" t="s">
        <v>19</v>
      </c>
      <c r="E422" s="11">
        <v>33</v>
      </c>
      <c r="F422" s="11">
        <f t="shared" si="43"/>
        <v>6</v>
      </c>
      <c r="G422" s="30">
        <v>991</v>
      </c>
      <c r="H422" s="30">
        <v>8266</v>
      </c>
      <c r="I422" s="30">
        <v>7</v>
      </c>
      <c r="J422" s="30">
        <v>439</v>
      </c>
      <c r="K422" s="11" t="str">
        <f t="shared" si="40"/>
        <v>New Hampshire-44104</v>
      </c>
      <c r="L422" s="30">
        <f>_xlfn.IFNA(VLOOKUP(K422,'labor statisitcs'!N:Q,4,FALSE),L421)</f>
        <v>1131541</v>
      </c>
      <c r="M422" s="30">
        <f>VLOOKUP(D422,'State Area'!A:B,2,FALSE)</f>
        <v>9349</v>
      </c>
      <c r="N422" s="39">
        <f t="shared" si="45"/>
        <v>121.03337255321425</v>
      </c>
      <c r="O422" s="11">
        <f>_xlfn.IFNA(VLOOKUP(K422,State_Vac_Alo_Admin!B:E,3,FALSE),0)</f>
        <v>0</v>
      </c>
      <c r="P422" s="35">
        <f>_xlfn.IFNA(VLOOKUP(K422,State_Vac_Alo_Admin!B:F,5,FALSE),0)</f>
        <v>0</v>
      </c>
      <c r="Q422" s="30">
        <f>VLOOKUP(D422,'2020_VoteCount'!A:K,11,FALSE)</f>
        <v>365654</v>
      </c>
      <c r="R422" s="30">
        <f>VLOOKUP(D422,'2020_VoteCount'!A:L,12,FALSE)</f>
        <v>424921</v>
      </c>
      <c r="S422" s="11">
        <f>_xlfn.IFNA(VLOOKUP(K422,'labor statisitcs'!N:P,2,FALSE),S421)</f>
        <v>63.5</v>
      </c>
      <c r="T422" s="11">
        <f>_xlfn.IFNA(VLOOKUP(K422,'labor statisitcs'!N:P,3,FALSE),T421)</f>
        <v>5.5</v>
      </c>
      <c r="U422" s="30">
        <f>_xlfn.IFNA(VLOOKUP(K422,'labor statisitcs'!N:S,5,FALSE),U421)</f>
        <v>718808</v>
      </c>
      <c r="V422" s="30">
        <f>_xlfn.IFNA(VLOOKUP(K422,'labor statisitcs'!N:S,6,FALSE),V421)</f>
        <v>41842</v>
      </c>
      <c r="W422" s="30">
        <f>_xlfn.IFNA(VLOOKUP(K422,'Housing Summary'!F:J,5,FALSE),W421)</f>
        <v>2803</v>
      </c>
      <c r="X422" s="30">
        <f>_xlfn.IFNA(VLOOKUP(K422,'Housing Summary'!F:G,2,FALSE),X421)</f>
        <v>372900</v>
      </c>
      <c r="Y422">
        <f t="shared" si="41"/>
        <v>0.61862539669353556</v>
      </c>
      <c r="Z422">
        <f t="shared" si="42"/>
        <v>38.796649878351737</v>
      </c>
    </row>
    <row r="423" spans="1:26" hidden="1">
      <c r="A423" s="9">
        <v>44135</v>
      </c>
      <c r="B423" s="9">
        <f t="shared" si="44"/>
        <v>44135</v>
      </c>
      <c r="C423" s="10">
        <v>44105</v>
      </c>
      <c r="D423" s="11" t="s">
        <v>19</v>
      </c>
      <c r="E423" s="11">
        <v>33</v>
      </c>
      <c r="F423" s="11">
        <f t="shared" si="43"/>
        <v>7</v>
      </c>
      <c r="G423" s="30">
        <v>2818</v>
      </c>
      <c r="H423" s="30">
        <v>11084</v>
      </c>
      <c r="I423" s="30">
        <v>44</v>
      </c>
      <c r="J423" s="30">
        <v>483</v>
      </c>
      <c r="K423" s="11" t="str">
        <f t="shared" si="40"/>
        <v>New Hampshire-44135</v>
      </c>
      <c r="L423" s="30">
        <f>_xlfn.IFNA(VLOOKUP(K423,'labor statisitcs'!N:Q,4,FALSE),L422)</f>
        <v>1132223</v>
      </c>
      <c r="M423" s="30">
        <f>VLOOKUP(D423,'State Area'!A:B,2,FALSE)</f>
        <v>9349</v>
      </c>
      <c r="N423" s="39">
        <f t="shared" si="45"/>
        <v>121.10632153171463</v>
      </c>
      <c r="O423" s="11">
        <f>_xlfn.IFNA(VLOOKUP(K423,State_Vac_Alo_Admin!B:E,3,FALSE),0)</f>
        <v>0</v>
      </c>
      <c r="P423" s="35">
        <f>_xlfn.IFNA(VLOOKUP(K423,State_Vac_Alo_Admin!B:F,5,FALSE),0)</f>
        <v>0</v>
      </c>
      <c r="Q423" s="30">
        <f>VLOOKUP(D423,'2020_VoteCount'!A:K,11,FALSE)</f>
        <v>365654</v>
      </c>
      <c r="R423" s="30">
        <f>VLOOKUP(D423,'2020_VoteCount'!A:L,12,FALSE)</f>
        <v>424921</v>
      </c>
      <c r="S423" s="11">
        <f>_xlfn.IFNA(VLOOKUP(K423,'labor statisitcs'!N:P,2,FALSE),S422)</f>
        <v>64.099999999999994</v>
      </c>
      <c r="T423" s="11">
        <f>_xlfn.IFNA(VLOOKUP(K423,'labor statisitcs'!N:P,3,FALSE),T422)</f>
        <v>4.7</v>
      </c>
      <c r="U423" s="30">
        <f>_xlfn.IFNA(VLOOKUP(K423,'labor statisitcs'!N:S,5,FALSE),U422)</f>
        <v>725252</v>
      </c>
      <c r="V423" s="30">
        <f>_xlfn.IFNA(VLOOKUP(K423,'labor statisitcs'!N:S,6,FALSE),V422)</f>
        <v>36127</v>
      </c>
      <c r="W423" s="30">
        <f>_xlfn.IFNA(VLOOKUP(K423,'Housing Summary'!F:J,5,FALSE),W422)</f>
        <v>2690</v>
      </c>
      <c r="X423" s="30">
        <f>_xlfn.IFNA(VLOOKUP(K423,'Housing Summary'!F:G,2,FALSE),X422)</f>
        <v>374900</v>
      </c>
      <c r="Y423">
        <f t="shared" si="41"/>
        <v>3.8861602352186804</v>
      </c>
      <c r="Z423">
        <f t="shared" si="42"/>
        <v>42.659440763877782</v>
      </c>
    </row>
    <row r="424" spans="1:26" hidden="1">
      <c r="A424" s="9">
        <v>44165</v>
      </c>
      <c r="B424" s="9">
        <f t="shared" si="44"/>
        <v>44165</v>
      </c>
      <c r="C424" s="10">
        <v>44136</v>
      </c>
      <c r="D424" s="11" t="s">
        <v>19</v>
      </c>
      <c r="E424" s="11">
        <v>33</v>
      </c>
      <c r="F424" s="11">
        <f t="shared" si="43"/>
        <v>8</v>
      </c>
      <c r="G424" s="30">
        <v>9910</v>
      </c>
      <c r="H424" s="30">
        <v>20994</v>
      </c>
      <c r="I424" s="30">
        <v>43</v>
      </c>
      <c r="J424" s="30">
        <v>526</v>
      </c>
      <c r="K424" s="11" t="str">
        <f t="shared" si="40"/>
        <v>New Hampshire-44165</v>
      </c>
      <c r="L424" s="30">
        <f>_xlfn.IFNA(VLOOKUP(K424,'labor statisitcs'!N:Q,4,FALSE),L423)</f>
        <v>1132806</v>
      </c>
      <c r="M424" s="30">
        <f>VLOOKUP(D424,'State Area'!A:B,2,FALSE)</f>
        <v>9349</v>
      </c>
      <c r="N424" s="39">
        <f t="shared" si="45"/>
        <v>121.16868114236817</v>
      </c>
      <c r="O424" s="11">
        <f>_xlfn.IFNA(VLOOKUP(K424,State_Vac_Alo_Admin!B:E,3,FALSE),0)</f>
        <v>0</v>
      </c>
      <c r="P424" s="35">
        <f>_xlfn.IFNA(VLOOKUP(K424,State_Vac_Alo_Admin!B:F,5,FALSE),0)</f>
        <v>0</v>
      </c>
      <c r="Q424" s="30">
        <f>VLOOKUP(D424,'2020_VoteCount'!A:K,11,FALSE)</f>
        <v>365654</v>
      </c>
      <c r="R424" s="30">
        <f>VLOOKUP(D424,'2020_VoteCount'!A:L,12,FALSE)</f>
        <v>424921</v>
      </c>
      <c r="S424" s="11">
        <f>_xlfn.IFNA(VLOOKUP(K424,'labor statisitcs'!N:P,2,FALSE),S423)</f>
        <v>64.400000000000006</v>
      </c>
      <c r="T424" s="11">
        <f>_xlfn.IFNA(VLOOKUP(K424,'labor statisitcs'!N:P,3,FALSE),T423)</f>
        <v>4.2</v>
      </c>
      <c r="U424" s="30">
        <f>_xlfn.IFNA(VLOOKUP(K424,'labor statisitcs'!N:S,5,FALSE),U423)</f>
        <v>730088</v>
      </c>
      <c r="V424" s="30">
        <f>_xlfn.IFNA(VLOOKUP(K424,'labor statisitcs'!N:S,6,FALSE),V423)</f>
        <v>32075</v>
      </c>
      <c r="W424" s="30">
        <f>_xlfn.IFNA(VLOOKUP(K424,'Housing Summary'!F:J,5,FALSE),W423)</f>
        <v>2251</v>
      </c>
      <c r="X424" s="30">
        <f>_xlfn.IFNA(VLOOKUP(K424,'Housing Summary'!F:G,2,FALSE),X423)</f>
        <v>375400</v>
      </c>
      <c r="Y424">
        <f t="shared" si="41"/>
        <v>3.7958838494852603</v>
      </c>
      <c r="Z424">
        <f t="shared" si="42"/>
        <v>46.433369879749932</v>
      </c>
    </row>
    <row r="425" spans="1:26" hidden="1">
      <c r="A425" s="9">
        <v>44196</v>
      </c>
      <c r="B425" s="9">
        <f t="shared" si="44"/>
        <v>44196</v>
      </c>
      <c r="C425" s="10">
        <v>44166</v>
      </c>
      <c r="D425" s="11" t="s">
        <v>19</v>
      </c>
      <c r="E425" s="11">
        <v>33</v>
      </c>
      <c r="F425" s="11">
        <f t="shared" si="43"/>
        <v>9</v>
      </c>
      <c r="G425" s="30">
        <v>23034</v>
      </c>
      <c r="H425" s="30">
        <v>44028</v>
      </c>
      <c r="I425" s="30">
        <v>233</v>
      </c>
      <c r="J425" s="30">
        <v>759</v>
      </c>
      <c r="K425" s="11" t="str">
        <f t="shared" si="40"/>
        <v>New Hampshire-44196</v>
      </c>
      <c r="L425" s="30">
        <f>_xlfn.IFNA(VLOOKUP(K425,'labor statisitcs'!N:Q,4,FALSE),L424)</f>
        <v>1133299</v>
      </c>
      <c r="M425" s="30">
        <f>VLOOKUP(D425,'State Area'!A:B,2,FALSE)</f>
        <v>9349</v>
      </c>
      <c r="N425" s="39">
        <f t="shared" si="45"/>
        <v>121.22141405497914</v>
      </c>
      <c r="O425" s="11">
        <f>_xlfn.IFNA(VLOOKUP(K425,State_Vac_Alo_Admin!B:E,3,FALSE),0)</f>
        <v>129550</v>
      </c>
      <c r="P425" s="35">
        <f>_xlfn.IFNA(VLOOKUP(K425,State_Vac_Alo_Admin!B:F,5,FALSE),0)</f>
        <v>0</v>
      </c>
      <c r="Q425" s="30">
        <f>VLOOKUP(D425,'2020_VoteCount'!A:K,11,FALSE)</f>
        <v>365654</v>
      </c>
      <c r="R425" s="30">
        <f>VLOOKUP(D425,'2020_VoteCount'!A:L,12,FALSE)</f>
        <v>424921</v>
      </c>
      <c r="S425" s="11">
        <f>_xlfn.IFNA(VLOOKUP(K425,'labor statisitcs'!N:P,2,FALSE),S424)</f>
        <v>64.8</v>
      </c>
      <c r="T425" s="11">
        <f>_xlfn.IFNA(VLOOKUP(K425,'labor statisitcs'!N:P,3,FALSE),T424)</f>
        <v>3.8</v>
      </c>
      <c r="U425" s="30">
        <f>_xlfn.IFNA(VLOOKUP(K425,'labor statisitcs'!N:S,5,FALSE),U424)</f>
        <v>734174</v>
      </c>
      <c r="V425" s="30">
        <f>_xlfn.IFNA(VLOOKUP(K425,'labor statisitcs'!N:S,6,FALSE),V424)</f>
        <v>29220</v>
      </c>
      <c r="W425" s="30">
        <f>_xlfn.IFNA(VLOOKUP(K425,'Housing Summary'!F:J,5,FALSE),W424)</f>
        <v>1872</v>
      </c>
      <c r="X425" s="30">
        <f>_xlfn.IFNA(VLOOKUP(K425,'Housing Summary'!F:G,2,FALSE),X424)</f>
        <v>379000</v>
      </c>
      <c r="Y425">
        <f t="shared" si="41"/>
        <v>20.559446359698544</v>
      </c>
      <c r="Z425">
        <f t="shared" si="42"/>
        <v>66.972617111636026</v>
      </c>
    </row>
    <row r="426" spans="1:26" hidden="1">
      <c r="A426" s="9">
        <v>44227</v>
      </c>
      <c r="B426" s="9">
        <f t="shared" si="44"/>
        <v>44227</v>
      </c>
      <c r="C426" s="10">
        <v>44197</v>
      </c>
      <c r="D426" s="11" t="s">
        <v>19</v>
      </c>
      <c r="E426" s="11">
        <v>33</v>
      </c>
      <c r="F426" s="11">
        <f t="shared" si="43"/>
        <v>10</v>
      </c>
      <c r="G426" s="30">
        <v>21667</v>
      </c>
      <c r="H426" s="30">
        <v>65695</v>
      </c>
      <c r="I426" s="30">
        <v>298</v>
      </c>
      <c r="J426" s="30">
        <v>1057</v>
      </c>
      <c r="K426" s="11" t="str">
        <f t="shared" si="40"/>
        <v>New Hampshire-44227</v>
      </c>
      <c r="L426" s="30">
        <f>_xlfn.IFNA(VLOOKUP(K426,'labor statisitcs'!N:Q,4,FALSE),L425)</f>
        <v>1133752</v>
      </c>
      <c r="M426" s="30">
        <f>VLOOKUP(D426,'State Area'!A:B,2,FALSE)</f>
        <v>9349</v>
      </c>
      <c r="N426" s="39">
        <f t="shared" si="45"/>
        <v>121.26986843512675</v>
      </c>
      <c r="O426" s="11">
        <f>_xlfn.IFNA(VLOOKUP(K426,State_Vac_Alo_Admin!B:E,3,FALSE),0)</f>
        <v>139000</v>
      </c>
      <c r="P426" s="35">
        <f>_xlfn.IFNA(VLOOKUP(K426,State_Vac_Alo_Admin!B:F,5,FALSE),0)</f>
        <v>109066.05</v>
      </c>
      <c r="Q426" s="30">
        <f>VLOOKUP(D426,'2020_VoteCount'!A:K,11,FALSE)</f>
        <v>365654</v>
      </c>
      <c r="R426" s="30">
        <f>VLOOKUP(D426,'2020_VoteCount'!A:L,12,FALSE)</f>
        <v>424921</v>
      </c>
      <c r="S426" s="11">
        <f>_xlfn.IFNA(VLOOKUP(K426,'labor statisitcs'!N:P,2,FALSE),S425)</f>
        <v>64.900000000000006</v>
      </c>
      <c r="T426" s="11">
        <f>_xlfn.IFNA(VLOOKUP(K426,'labor statisitcs'!N:P,3,FALSE),T425)</f>
        <v>3.6</v>
      </c>
      <c r="U426" s="30">
        <f>_xlfn.IFNA(VLOOKUP(K426,'labor statisitcs'!N:S,5,FALSE),U425)</f>
        <v>735797</v>
      </c>
      <c r="V426" s="30">
        <f>_xlfn.IFNA(VLOOKUP(K426,'labor statisitcs'!N:S,6,FALSE),V425)</f>
        <v>27135</v>
      </c>
      <c r="W426" s="30">
        <f>_xlfn.IFNA(VLOOKUP(K426,'Housing Summary'!F:J,5,FALSE),W425)</f>
        <v>1452</v>
      </c>
      <c r="X426" s="30">
        <f>_xlfn.IFNA(VLOOKUP(K426,'Housing Summary'!F:G,2,FALSE),X425)</f>
        <v>399000</v>
      </c>
      <c r="Y426">
        <f t="shared" si="41"/>
        <v>26.284407877560525</v>
      </c>
      <c r="Z426">
        <f t="shared" si="42"/>
        <v>93.230265525441197</v>
      </c>
    </row>
    <row r="427" spans="1:26" hidden="1">
      <c r="A427" s="9">
        <v>44255</v>
      </c>
      <c r="B427" s="9">
        <f t="shared" si="44"/>
        <v>44255</v>
      </c>
      <c r="C427" s="10">
        <v>44228</v>
      </c>
      <c r="D427" s="11" t="s">
        <v>19</v>
      </c>
      <c r="E427" s="11">
        <v>33</v>
      </c>
      <c r="F427" s="11">
        <f t="shared" si="43"/>
        <v>11</v>
      </c>
      <c r="G427" s="30">
        <v>9729</v>
      </c>
      <c r="H427" s="30">
        <v>75424</v>
      </c>
      <c r="I427" s="30">
        <v>113</v>
      </c>
      <c r="J427" s="30">
        <v>1170</v>
      </c>
      <c r="K427" s="11" t="str">
        <f t="shared" si="40"/>
        <v>New Hampshire-44255</v>
      </c>
      <c r="L427" s="30">
        <f>_xlfn.IFNA(VLOOKUP(K427,'labor statisitcs'!N:Q,4,FALSE),L426)</f>
        <v>1134093</v>
      </c>
      <c r="M427" s="30">
        <f>VLOOKUP(D427,'State Area'!A:B,2,FALSE)</f>
        <v>9349</v>
      </c>
      <c r="N427" s="39">
        <f t="shared" si="45"/>
        <v>121.30634292437693</v>
      </c>
      <c r="O427" s="11">
        <f>_xlfn.IFNA(VLOOKUP(K427,State_Vac_Alo_Admin!B:E,3,FALSE),0)</f>
        <v>184130</v>
      </c>
      <c r="P427" s="35">
        <f>_xlfn.IFNA(VLOOKUP(K427,State_Vac_Alo_Admin!B:F,5,FALSE),0)</f>
        <v>138795.65</v>
      </c>
      <c r="Q427" s="30">
        <f>VLOOKUP(D427,'2020_VoteCount'!A:K,11,FALSE)</f>
        <v>365654</v>
      </c>
      <c r="R427" s="30">
        <f>VLOOKUP(D427,'2020_VoteCount'!A:L,12,FALSE)</f>
        <v>424921</v>
      </c>
      <c r="S427" s="11">
        <f>_xlfn.IFNA(VLOOKUP(K427,'labor statisitcs'!N:P,2,FALSE),S426)</f>
        <v>64.900000000000006</v>
      </c>
      <c r="T427" s="11">
        <f>_xlfn.IFNA(VLOOKUP(K427,'labor statisitcs'!N:P,3,FALSE),T426)</f>
        <v>3.3</v>
      </c>
      <c r="U427" s="30">
        <f>_xlfn.IFNA(VLOOKUP(K427,'labor statisitcs'!N:S,5,FALSE),U426)</f>
        <v>736509</v>
      </c>
      <c r="V427" s="30">
        <f>_xlfn.IFNA(VLOOKUP(K427,'labor statisitcs'!N:S,6,FALSE),V426)</f>
        <v>24757</v>
      </c>
      <c r="W427" s="30">
        <f>_xlfn.IFNA(VLOOKUP(K427,'Housing Summary'!F:J,5,FALSE),W426)</f>
        <v>1255</v>
      </c>
      <c r="X427" s="30">
        <f>_xlfn.IFNA(VLOOKUP(K427,'Housing Summary'!F:G,2,FALSE),X426)</f>
        <v>417500</v>
      </c>
      <c r="Y427">
        <f t="shared" si="41"/>
        <v>9.963909485377302</v>
      </c>
      <c r="Z427">
        <f t="shared" si="42"/>
        <v>103.1661424592163</v>
      </c>
    </row>
    <row r="428" spans="1:26" hidden="1">
      <c r="A428" s="9">
        <v>44286</v>
      </c>
      <c r="B428" s="9">
        <f t="shared" si="44"/>
        <v>44286</v>
      </c>
      <c r="C428" s="10">
        <v>44256</v>
      </c>
      <c r="D428" s="11" t="s">
        <v>19</v>
      </c>
      <c r="E428" s="11">
        <v>33</v>
      </c>
      <c r="F428" s="11">
        <f t="shared" si="43"/>
        <v>12</v>
      </c>
      <c r="G428" s="30">
        <v>8752</v>
      </c>
      <c r="H428" s="30">
        <v>84176</v>
      </c>
      <c r="I428" s="30">
        <v>68</v>
      </c>
      <c r="J428" s="30">
        <v>1238</v>
      </c>
      <c r="K428" s="11" t="str">
        <f t="shared" si="40"/>
        <v>New Hampshire-44286</v>
      </c>
      <c r="L428" s="30">
        <f>_xlfn.IFNA(VLOOKUP(K428,'labor statisitcs'!N:Q,4,FALSE),L427)</f>
        <v>1134526</v>
      </c>
      <c r="M428" s="30">
        <f>VLOOKUP(D428,'State Area'!A:B,2,FALSE)</f>
        <v>9349</v>
      </c>
      <c r="N428" s="39">
        <f t="shared" si="45"/>
        <v>121.35265803829286</v>
      </c>
      <c r="O428" s="11">
        <f>_xlfn.IFNA(VLOOKUP(K428,State_Vac_Alo_Admin!B:E,3,FALSE),0)</f>
        <v>351780</v>
      </c>
      <c r="P428" s="35">
        <f>_xlfn.IFNA(VLOOKUP(K428,State_Vac_Alo_Admin!B:F,5,FALSE),0)</f>
        <v>246824.69999999998</v>
      </c>
      <c r="Q428" s="30">
        <f>VLOOKUP(D428,'2020_VoteCount'!A:K,11,FALSE)</f>
        <v>365654</v>
      </c>
      <c r="R428" s="30">
        <f>VLOOKUP(D428,'2020_VoteCount'!A:L,12,FALSE)</f>
        <v>424921</v>
      </c>
      <c r="S428" s="11">
        <f>_xlfn.IFNA(VLOOKUP(K428,'labor statisitcs'!N:P,2,FALSE),S427)</f>
        <v>64.900000000000006</v>
      </c>
      <c r="T428" s="11">
        <f>_xlfn.IFNA(VLOOKUP(K428,'labor statisitcs'!N:P,3,FALSE),T427)</f>
        <v>3</v>
      </c>
      <c r="U428" s="30">
        <f>_xlfn.IFNA(VLOOKUP(K428,'labor statisitcs'!N:S,5,FALSE),U427)</f>
        <v>736464</v>
      </c>
      <c r="V428" s="30">
        <f>_xlfn.IFNA(VLOOKUP(K428,'labor statisitcs'!N:S,6,FALSE),V427)</f>
        <v>22936</v>
      </c>
      <c r="W428" s="30">
        <f>_xlfn.IFNA(VLOOKUP(K428,'Housing Summary'!F:J,5,FALSE),W427)</f>
        <v>1329</v>
      </c>
      <c r="X428" s="30">
        <f>_xlfn.IFNA(VLOOKUP(K428,'Housing Summary'!F:G,2,FALSE),X427)</f>
        <v>422450</v>
      </c>
      <c r="Y428">
        <f t="shared" si="41"/>
        <v>5.99369252004802</v>
      </c>
      <c r="Z428">
        <f t="shared" si="42"/>
        <v>109.12046087969777</v>
      </c>
    </row>
    <row r="429" spans="1:26">
      <c r="A429" s="9">
        <v>44313</v>
      </c>
      <c r="B429" s="9">
        <f t="shared" si="44"/>
        <v>44316</v>
      </c>
      <c r="C429" s="10">
        <v>44287</v>
      </c>
      <c r="D429" s="11" t="s">
        <v>19</v>
      </c>
      <c r="E429" s="11">
        <v>33</v>
      </c>
      <c r="F429" s="11">
        <f t="shared" si="43"/>
        <v>13</v>
      </c>
      <c r="G429" s="30">
        <v>10027</v>
      </c>
      <c r="H429" s="30">
        <v>94203</v>
      </c>
      <c r="I429" s="30">
        <v>56</v>
      </c>
      <c r="J429" s="30">
        <v>1294</v>
      </c>
      <c r="K429" s="11" t="str">
        <f t="shared" si="40"/>
        <v>New Hampshire-44316</v>
      </c>
      <c r="L429" s="30">
        <f>_xlfn.IFNA(VLOOKUP(K429,'labor statisitcs'!N:Q,4,FALSE),L428)</f>
        <v>1134526</v>
      </c>
      <c r="M429" s="30">
        <f>VLOOKUP(D429,'State Area'!A:B,2,FALSE)</f>
        <v>9349</v>
      </c>
      <c r="N429" s="39">
        <f t="shared" si="45"/>
        <v>121.35265803829286</v>
      </c>
      <c r="O429" s="11">
        <f>_xlfn.IFNA(VLOOKUP(K429,State_Vac_Alo_Admin!B:E,3,FALSE),0)</f>
        <v>306100</v>
      </c>
      <c r="P429" s="35">
        <f>_xlfn.IFNA(VLOOKUP(K429,State_Vac_Alo_Admin!B:F,5,FALSE),0)</f>
        <v>448005.25</v>
      </c>
      <c r="Q429" s="30">
        <f>VLOOKUP(D429,'2020_VoteCount'!A:K,11,FALSE)</f>
        <v>365654</v>
      </c>
      <c r="R429" s="30">
        <f>VLOOKUP(D429,'2020_VoteCount'!A:L,12,FALSE)</f>
        <v>424921</v>
      </c>
      <c r="S429" s="11">
        <f>_xlfn.IFNA(VLOOKUP(K429,'labor statisitcs'!N:P,2,FALSE),S428)</f>
        <v>64.900000000000006</v>
      </c>
      <c r="T429" s="11">
        <f>_xlfn.IFNA(VLOOKUP(K429,'labor statisitcs'!N:P,3,FALSE),T428)</f>
        <v>3</v>
      </c>
      <c r="U429" s="30">
        <f>_xlfn.IFNA(VLOOKUP(K429,'labor statisitcs'!N:S,5,FALSE),U428)</f>
        <v>736464</v>
      </c>
      <c r="V429" s="30">
        <f>_xlfn.IFNA(VLOOKUP(K429,'labor statisitcs'!N:S,6,FALSE),V428)</f>
        <v>22936</v>
      </c>
      <c r="W429" s="30">
        <f>_xlfn.IFNA(VLOOKUP(K429,'Housing Summary'!F:J,5,FALSE),W428)</f>
        <v>1329</v>
      </c>
      <c r="X429" s="30">
        <f>_xlfn.IFNA(VLOOKUP(K429,'Housing Summary'!F:G,2,FALSE),X428)</f>
        <v>422450</v>
      </c>
      <c r="Y429">
        <f t="shared" si="41"/>
        <v>4.9359820753336638</v>
      </c>
      <c r="Z429">
        <f t="shared" si="42"/>
        <v>114.05644295503143</v>
      </c>
    </row>
    <row r="430" spans="1:26" hidden="1">
      <c r="A430" s="9">
        <v>43921</v>
      </c>
      <c r="B430" s="9">
        <f t="shared" si="44"/>
        <v>43921</v>
      </c>
      <c r="C430" s="10">
        <v>43891</v>
      </c>
      <c r="D430" s="11" t="s">
        <v>21</v>
      </c>
      <c r="E430" s="11">
        <v>34</v>
      </c>
      <c r="F430" s="11">
        <f t="shared" si="43"/>
        <v>0</v>
      </c>
      <c r="G430" s="30">
        <v>18696</v>
      </c>
      <c r="H430" s="30">
        <v>18696</v>
      </c>
      <c r="I430" s="30">
        <v>267</v>
      </c>
      <c r="J430" s="30">
        <v>267</v>
      </c>
      <c r="K430" s="11" t="str">
        <f t="shared" si="40"/>
        <v>New Jersey-43921</v>
      </c>
      <c r="L430" s="30">
        <f>_xlfn.IFNA(VLOOKUP(K430,'labor statisitcs'!N:Q,4,FALSE),L429)</f>
        <v>7079785</v>
      </c>
      <c r="M430" s="30">
        <f>VLOOKUP(D430,'State Area'!A:B,2,FALSE)</f>
        <v>8723</v>
      </c>
      <c r="N430" s="39">
        <f t="shared" si="45"/>
        <v>811.62272154075436</v>
      </c>
      <c r="O430" s="11">
        <f>_xlfn.IFNA(VLOOKUP(K430,State_Vac_Alo_Admin!B:E,3,FALSE),0)</f>
        <v>0</v>
      </c>
      <c r="P430" s="35">
        <f>_xlfn.IFNA(VLOOKUP(K430,State_Vac_Alo_Admin!B:F,5,FALSE),0)</f>
        <v>0</v>
      </c>
      <c r="Q430" s="30">
        <f>VLOOKUP(D430,'2020_VoteCount'!A:K,11,FALSE)</f>
        <v>1883274</v>
      </c>
      <c r="R430" s="30">
        <f>VLOOKUP(D430,'2020_VoteCount'!A:L,12,FALSE)</f>
        <v>2608335</v>
      </c>
      <c r="S430" s="11">
        <f>_xlfn.IFNA(VLOOKUP(K430,'labor statisitcs'!N:P,2,FALSE),S429)</f>
        <v>62.2</v>
      </c>
      <c r="T430" s="11">
        <f>_xlfn.IFNA(VLOOKUP(K430,'labor statisitcs'!N:P,3,FALSE),T429)</f>
        <v>3.8</v>
      </c>
      <c r="U430" s="30">
        <f>_xlfn.IFNA(VLOOKUP(K430,'labor statisitcs'!N:S,5,FALSE),U429)</f>
        <v>4404152</v>
      </c>
      <c r="V430" s="30">
        <f>_xlfn.IFNA(VLOOKUP(K430,'labor statisitcs'!N:S,6,FALSE),V429)</f>
        <v>172081</v>
      </c>
      <c r="W430" s="30">
        <f>_xlfn.IFNA(VLOOKUP(K430,'Housing Summary'!F:J,5,FALSE),W429)</f>
        <v>36227</v>
      </c>
      <c r="X430" s="30">
        <f>_xlfn.IFNA(VLOOKUP(K430,'Housing Summary'!F:G,2,FALSE),X429)</f>
        <v>399900</v>
      </c>
      <c r="Y430">
        <f t="shared" si="41"/>
        <v>3.7713009646479376</v>
      </c>
      <c r="Z430">
        <f t="shared" si="42"/>
        <v>3.7713009646479376</v>
      </c>
    </row>
    <row r="431" spans="1:26" hidden="1">
      <c r="A431" s="9">
        <v>43951</v>
      </c>
      <c r="B431" s="9">
        <f t="shared" si="44"/>
        <v>43951</v>
      </c>
      <c r="C431" s="10">
        <v>43922</v>
      </c>
      <c r="D431" s="11" t="s">
        <v>21</v>
      </c>
      <c r="E431" s="11">
        <v>34</v>
      </c>
      <c r="F431" s="11">
        <f t="shared" si="43"/>
        <v>1</v>
      </c>
      <c r="G431" s="30">
        <v>99956</v>
      </c>
      <c r="H431" s="30">
        <v>118652</v>
      </c>
      <c r="I431" s="30">
        <v>6961</v>
      </c>
      <c r="J431" s="30">
        <v>7228</v>
      </c>
      <c r="K431" s="11" t="str">
        <f t="shared" si="40"/>
        <v>New Jersey-43951</v>
      </c>
      <c r="L431" s="30">
        <f>_xlfn.IFNA(VLOOKUP(K431,'labor statisitcs'!N:Q,4,FALSE),L430)</f>
        <v>7079846</v>
      </c>
      <c r="M431" s="30">
        <f>VLOOKUP(D431,'State Area'!A:B,2,FALSE)</f>
        <v>8723</v>
      </c>
      <c r="N431" s="39">
        <f t="shared" si="45"/>
        <v>811.62971454774731</v>
      </c>
      <c r="O431" s="11">
        <f>_xlfn.IFNA(VLOOKUP(K431,State_Vac_Alo_Admin!B:E,3,FALSE),0)</f>
        <v>0</v>
      </c>
      <c r="P431" s="35">
        <f>_xlfn.IFNA(VLOOKUP(K431,State_Vac_Alo_Admin!B:F,5,FALSE),0)</f>
        <v>0</v>
      </c>
      <c r="Q431" s="30">
        <f>VLOOKUP(D431,'2020_VoteCount'!A:K,11,FALSE)</f>
        <v>1883274</v>
      </c>
      <c r="R431" s="30">
        <f>VLOOKUP(D431,'2020_VoteCount'!A:L,12,FALSE)</f>
        <v>2608335</v>
      </c>
      <c r="S431" s="11">
        <f>_xlfn.IFNA(VLOOKUP(K431,'labor statisitcs'!N:P,2,FALSE),S430)</f>
        <v>52.8</v>
      </c>
      <c r="T431" s="11">
        <f>_xlfn.IFNA(VLOOKUP(K431,'labor statisitcs'!N:P,3,FALSE),T430)</f>
        <v>16.600000000000001</v>
      </c>
      <c r="U431" s="30">
        <f>_xlfn.IFNA(VLOOKUP(K431,'labor statisitcs'!N:S,5,FALSE),U430)</f>
        <v>3735350</v>
      </c>
      <c r="V431" s="30">
        <f>_xlfn.IFNA(VLOOKUP(K431,'labor statisitcs'!N:S,6,FALSE),V430)</f>
        <v>742322</v>
      </c>
      <c r="W431" s="30">
        <f>_xlfn.IFNA(VLOOKUP(K431,'Housing Summary'!F:J,5,FALSE),W430)</f>
        <v>33749</v>
      </c>
      <c r="X431" s="30">
        <f>_xlfn.IFNA(VLOOKUP(K431,'Housing Summary'!F:G,2,FALSE),X430)</f>
        <v>399000</v>
      </c>
      <c r="Y431">
        <f t="shared" si="41"/>
        <v>98.321347667731757</v>
      </c>
      <c r="Z431">
        <f t="shared" si="42"/>
        <v>102.09261613882562</v>
      </c>
    </row>
    <row r="432" spans="1:26" hidden="1">
      <c r="A432" s="9">
        <v>43982</v>
      </c>
      <c r="B432" s="9">
        <f t="shared" si="44"/>
        <v>43982</v>
      </c>
      <c r="C432" s="10">
        <v>43952</v>
      </c>
      <c r="D432" s="11" t="s">
        <v>21</v>
      </c>
      <c r="E432" s="11">
        <v>34</v>
      </c>
      <c r="F432" s="11">
        <f t="shared" si="43"/>
        <v>2</v>
      </c>
      <c r="G432" s="30">
        <v>41793</v>
      </c>
      <c r="H432" s="30">
        <v>160445</v>
      </c>
      <c r="I432" s="30">
        <v>4470</v>
      </c>
      <c r="J432" s="30">
        <v>11698</v>
      </c>
      <c r="K432" s="11" t="str">
        <f t="shared" si="40"/>
        <v>New Jersey-43982</v>
      </c>
      <c r="L432" s="30">
        <f>_xlfn.IFNA(VLOOKUP(K432,'labor statisitcs'!N:Q,4,FALSE),L431)</f>
        <v>7077838</v>
      </c>
      <c r="M432" s="30">
        <f>VLOOKUP(D432,'State Area'!A:B,2,FALSE)</f>
        <v>8723</v>
      </c>
      <c r="N432" s="39">
        <f t="shared" si="45"/>
        <v>811.39951851427259</v>
      </c>
      <c r="O432" s="11">
        <f>_xlfn.IFNA(VLOOKUP(K432,State_Vac_Alo_Admin!B:E,3,FALSE),0)</f>
        <v>0</v>
      </c>
      <c r="P432" s="35">
        <f>_xlfn.IFNA(VLOOKUP(K432,State_Vac_Alo_Admin!B:F,5,FALSE),0)</f>
        <v>0</v>
      </c>
      <c r="Q432" s="30">
        <f>VLOOKUP(D432,'2020_VoteCount'!A:K,11,FALSE)</f>
        <v>1883274</v>
      </c>
      <c r="R432" s="30">
        <f>VLOOKUP(D432,'2020_VoteCount'!A:L,12,FALSE)</f>
        <v>2608335</v>
      </c>
      <c r="S432" s="11">
        <f>_xlfn.IFNA(VLOOKUP(K432,'labor statisitcs'!N:P,2,FALSE),S431)</f>
        <v>52.9</v>
      </c>
      <c r="T432" s="11">
        <f>_xlfn.IFNA(VLOOKUP(K432,'labor statisitcs'!N:P,3,FALSE),T431)</f>
        <v>16.5</v>
      </c>
      <c r="U432" s="30">
        <f>_xlfn.IFNA(VLOOKUP(K432,'labor statisitcs'!N:S,5,FALSE),U431)</f>
        <v>3741555</v>
      </c>
      <c r="V432" s="30">
        <f>_xlfn.IFNA(VLOOKUP(K432,'labor statisitcs'!N:S,6,FALSE),V431)</f>
        <v>738165</v>
      </c>
      <c r="W432" s="30">
        <f>_xlfn.IFNA(VLOOKUP(K432,'Housing Summary'!F:J,5,FALSE),W431)</f>
        <v>33200</v>
      </c>
      <c r="X432" s="30">
        <f>_xlfn.IFNA(VLOOKUP(K432,'Housing Summary'!F:G,2,FALSE),X431)</f>
        <v>409900</v>
      </c>
      <c r="Y432">
        <f t="shared" si="41"/>
        <v>63.154878650797038</v>
      </c>
      <c r="Z432">
        <f t="shared" si="42"/>
        <v>165.27645871521784</v>
      </c>
    </row>
    <row r="433" spans="1:26" hidden="1">
      <c r="A433" s="9">
        <v>44012</v>
      </c>
      <c r="B433" s="9">
        <f t="shared" si="44"/>
        <v>44012</v>
      </c>
      <c r="C433" s="10">
        <v>43983</v>
      </c>
      <c r="D433" s="11" t="s">
        <v>21</v>
      </c>
      <c r="E433" s="11">
        <v>34</v>
      </c>
      <c r="F433" s="11">
        <f t="shared" si="43"/>
        <v>3</v>
      </c>
      <c r="G433" s="30">
        <v>13076</v>
      </c>
      <c r="H433" s="30">
        <v>173521</v>
      </c>
      <c r="I433" s="30">
        <v>3337</v>
      </c>
      <c r="J433" s="30">
        <v>15035</v>
      </c>
      <c r="K433" s="11" t="str">
        <f t="shared" si="40"/>
        <v>New Jersey-44012</v>
      </c>
      <c r="L433" s="30">
        <f>_xlfn.IFNA(VLOOKUP(K433,'labor statisitcs'!N:Q,4,FALSE),L432)</f>
        <v>7076430</v>
      </c>
      <c r="M433" s="30">
        <f>VLOOKUP(D433,'State Area'!A:B,2,FALSE)</f>
        <v>8723</v>
      </c>
      <c r="N433" s="39">
        <f t="shared" si="45"/>
        <v>811.238106156139</v>
      </c>
      <c r="O433" s="11">
        <f>_xlfn.IFNA(VLOOKUP(K433,State_Vac_Alo_Admin!B:E,3,FALSE),0)</f>
        <v>0</v>
      </c>
      <c r="P433" s="35">
        <f>_xlfn.IFNA(VLOOKUP(K433,State_Vac_Alo_Admin!B:F,5,FALSE),0)</f>
        <v>0</v>
      </c>
      <c r="Q433" s="30">
        <f>VLOOKUP(D433,'2020_VoteCount'!A:K,11,FALSE)</f>
        <v>1883274</v>
      </c>
      <c r="R433" s="30">
        <f>VLOOKUP(D433,'2020_VoteCount'!A:L,12,FALSE)</f>
        <v>2608335</v>
      </c>
      <c r="S433" s="11">
        <f>_xlfn.IFNA(VLOOKUP(K433,'labor statisitcs'!N:P,2,FALSE),S432)</f>
        <v>53.1</v>
      </c>
      <c r="T433" s="11">
        <f>_xlfn.IFNA(VLOOKUP(K433,'labor statisitcs'!N:P,3,FALSE),T432)</f>
        <v>16.3</v>
      </c>
      <c r="U433" s="30">
        <f>_xlfn.IFNA(VLOOKUP(K433,'labor statisitcs'!N:S,5,FALSE),U432)</f>
        <v>3754733</v>
      </c>
      <c r="V433" s="30">
        <f>_xlfn.IFNA(VLOOKUP(K433,'labor statisitcs'!N:S,6,FALSE),V432)</f>
        <v>729752</v>
      </c>
      <c r="W433" s="30">
        <f>_xlfn.IFNA(VLOOKUP(K433,'Housing Summary'!F:J,5,FALSE),W432)</f>
        <v>32860</v>
      </c>
      <c r="X433" s="30">
        <f>_xlfn.IFNA(VLOOKUP(K433,'Housing Summary'!F:G,2,FALSE),X432)</f>
        <v>429500</v>
      </c>
      <c r="Y433">
        <f t="shared" si="41"/>
        <v>47.156546450682058</v>
      </c>
      <c r="Z433">
        <f t="shared" si="42"/>
        <v>212.46589028648626</v>
      </c>
    </row>
    <row r="434" spans="1:26" hidden="1">
      <c r="A434" s="9">
        <v>44043</v>
      </c>
      <c r="B434" s="9">
        <f t="shared" si="44"/>
        <v>44043</v>
      </c>
      <c r="C434" s="10">
        <v>44013</v>
      </c>
      <c r="D434" s="11" t="s">
        <v>21</v>
      </c>
      <c r="E434" s="11">
        <v>34</v>
      </c>
      <c r="F434" s="11">
        <f t="shared" si="43"/>
        <v>4</v>
      </c>
      <c r="G434" s="30">
        <v>10014</v>
      </c>
      <c r="H434" s="30">
        <v>183535</v>
      </c>
      <c r="I434" s="30">
        <v>784</v>
      </c>
      <c r="J434" s="30">
        <v>15819</v>
      </c>
      <c r="K434" s="11" t="str">
        <f t="shared" si="40"/>
        <v>New Jersey-44043</v>
      </c>
      <c r="L434" s="30">
        <f>_xlfn.IFNA(VLOOKUP(K434,'labor statisitcs'!N:Q,4,FALSE),L433)</f>
        <v>7075110</v>
      </c>
      <c r="M434" s="30">
        <f>VLOOKUP(D434,'State Area'!A:B,2,FALSE)</f>
        <v>8723</v>
      </c>
      <c r="N434" s="39">
        <f t="shared" si="45"/>
        <v>811.08678207038861</v>
      </c>
      <c r="O434" s="11">
        <f>_xlfn.IFNA(VLOOKUP(K434,State_Vac_Alo_Admin!B:E,3,FALSE),0)</f>
        <v>0</v>
      </c>
      <c r="P434" s="35">
        <f>_xlfn.IFNA(VLOOKUP(K434,State_Vac_Alo_Admin!B:F,5,FALSE),0)</f>
        <v>0</v>
      </c>
      <c r="Q434" s="30">
        <f>VLOOKUP(D434,'2020_VoteCount'!A:K,11,FALSE)</f>
        <v>1883274</v>
      </c>
      <c r="R434" s="30">
        <f>VLOOKUP(D434,'2020_VoteCount'!A:L,12,FALSE)</f>
        <v>2608335</v>
      </c>
      <c r="S434" s="11">
        <f>_xlfn.IFNA(VLOOKUP(K434,'labor statisitcs'!N:P,2,FALSE),S433)</f>
        <v>56.6</v>
      </c>
      <c r="T434" s="11">
        <f>_xlfn.IFNA(VLOOKUP(K434,'labor statisitcs'!N:P,3,FALSE),T433)</f>
        <v>13.1</v>
      </c>
      <c r="U434" s="30">
        <f>_xlfn.IFNA(VLOOKUP(K434,'labor statisitcs'!N:S,5,FALSE),U433)</f>
        <v>4001090</v>
      </c>
      <c r="V434" s="30">
        <f>_xlfn.IFNA(VLOOKUP(K434,'labor statisitcs'!N:S,6,FALSE),V433)</f>
        <v>603541</v>
      </c>
      <c r="W434" s="30">
        <f>_xlfn.IFNA(VLOOKUP(K434,'Housing Summary'!F:J,5,FALSE),W433)</f>
        <v>31222</v>
      </c>
      <c r="X434" s="30">
        <f>_xlfn.IFNA(VLOOKUP(K434,'Housing Summary'!F:G,2,FALSE),X433)</f>
        <v>443995</v>
      </c>
      <c r="Y434">
        <f t="shared" si="41"/>
        <v>11.081099799155066</v>
      </c>
      <c r="Z434">
        <f t="shared" si="42"/>
        <v>223.58662974851273</v>
      </c>
    </row>
    <row r="435" spans="1:26" hidden="1">
      <c r="A435" s="9">
        <v>44074</v>
      </c>
      <c r="B435" s="9">
        <f t="shared" si="44"/>
        <v>44074</v>
      </c>
      <c r="C435" s="10">
        <v>44044</v>
      </c>
      <c r="D435" s="11" t="s">
        <v>21</v>
      </c>
      <c r="E435" s="11">
        <v>34</v>
      </c>
      <c r="F435" s="11">
        <f t="shared" si="43"/>
        <v>5</v>
      </c>
      <c r="G435" s="30">
        <v>10205</v>
      </c>
      <c r="H435" s="30">
        <v>193740</v>
      </c>
      <c r="I435" s="30">
        <v>126</v>
      </c>
      <c r="J435" s="30">
        <v>15945</v>
      </c>
      <c r="K435" s="11" t="str">
        <f t="shared" si="40"/>
        <v>New Jersey-44074</v>
      </c>
      <c r="L435" s="30">
        <f>_xlfn.IFNA(VLOOKUP(K435,'labor statisitcs'!N:Q,4,FALSE),L434)</f>
        <v>7075217</v>
      </c>
      <c r="M435" s="30">
        <f>VLOOKUP(D435,'State Area'!A:B,2,FALSE)</f>
        <v>8723</v>
      </c>
      <c r="N435" s="39">
        <f t="shared" si="45"/>
        <v>811.09904849249108</v>
      </c>
      <c r="O435" s="11">
        <f>_xlfn.IFNA(VLOOKUP(K435,State_Vac_Alo_Admin!B:E,3,FALSE),0)</f>
        <v>0</v>
      </c>
      <c r="P435" s="35">
        <f>_xlfn.IFNA(VLOOKUP(K435,State_Vac_Alo_Admin!B:F,5,FALSE),0)</f>
        <v>0</v>
      </c>
      <c r="Q435" s="30">
        <f>VLOOKUP(D435,'2020_VoteCount'!A:K,11,FALSE)</f>
        <v>1883274</v>
      </c>
      <c r="R435" s="30">
        <f>VLOOKUP(D435,'2020_VoteCount'!A:L,12,FALSE)</f>
        <v>2608335</v>
      </c>
      <c r="S435" s="11">
        <f>_xlfn.IFNA(VLOOKUP(K435,'labor statisitcs'!N:P,2,FALSE),S434)</f>
        <v>56.8</v>
      </c>
      <c r="T435" s="11">
        <f>_xlfn.IFNA(VLOOKUP(K435,'labor statisitcs'!N:P,3,FALSE),T434)</f>
        <v>11</v>
      </c>
      <c r="U435" s="30">
        <f>_xlfn.IFNA(VLOOKUP(K435,'labor statisitcs'!N:S,5,FALSE),U434)</f>
        <v>4020511</v>
      </c>
      <c r="V435" s="30">
        <f>_xlfn.IFNA(VLOOKUP(K435,'labor statisitcs'!N:S,6,FALSE),V434)</f>
        <v>498957</v>
      </c>
      <c r="W435" s="30">
        <f>_xlfn.IFNA(VLOOKUP(K435,'Housing Summary'!F:J,5,FALSE),W434)</f>
        <v>29992</v>
      </c>
      <c r="X435" s="30">
        <f>_xlfn.IFNA(VLOOKUP(K435,'Housing Summary'!F:G,2,FALSE),X434)</f>
        <v>449000</v>
      </c>
      <c r="Y435">
        <f t="shared" si="41"/>
        <v>1.7808641063588579</v>
      </c>
      <c r="Z435">
        <f t="shared" si="42"/>
        <v>225.36411250707928</v>
      </c>
    </row>
    <row r="436" spans="1:26" hidden="1">
      <c r="A436" s="9">
        <v>44104</v>
      </c>
      <c r="B436" s="9">
        <f t="shared" si="44"/>
        <v>44104</v>
      </c>
      <c r="C436" s="10">
        <v>44075</v>
      </c>
      <c r="D436" s="11" t="s">
        <v>21</v>
      </c>
      <c r="E436" s="11">
        <v>34</v>
      </c>
      <c r="F436" s="11">
        <f t="shared" si="43"/>
        <v>6</v>
      </c>
      <c r="G436" s="30">
        <v>13322</v>
      </c>
      <c r="H436" s="30">
        <v>207062</v>
      </c>
      <c r="I436" s="30">
        <v>177</v>
      </c>
      <c r="J436" s="30">
        <v>16122</v>
      </c>
      <c r="K436" s="11" t="str">
        <f t="shared" si="40"/>
        <v>New Jersey-44104</v>
      </c>
      <c r="L436" s="30">
        <f>_xlfn.IFNA(VLOOKUP(K436,'labor statisitcs'!N:Q,4,FALSE),L435)</f>
        <v>7075632</v>
      </c>
      <c r="M436" s="30">
        <f>VLOOKUP(D436,'State Area'!A:B,2,FALSE)</f>
        <v>8723</v>
      </c>
      <c r="N436" s="39">
        <f t="shared" si="45"/>
        <v>811.14662386793532</v>
      </c>
      <c r="O436" s="11">
        <f>_xlfn.IFNA(VLOOKUP(K436,State_Vac_Alo_Admin!B:E,3,FALSE),0)</f>
        <v>0</v>
      </c>
      <c r="P436" s="35">
        <f>_xlfn.IFNA(VLOOKUP(K436,State_Vac_Alo_Admin!B:F,5,FALSE),0)</f>
        <v>0</v>
      </c>
      <c r="Q436" s="30">
        <f>VLOOKUP(D436,'2020_VoteCount'!A:K,11,FALSE)</f>
        <v>1883274</v>
      </c>
      <c r="R436" s="30">
        <f>VLOOKUP(D436,'2020_VoteCount'!A:L,12,FALSE)</f>
        <v>2608335</v>
      </c>
      <c r="S436" s="11">
        <f>_xlfn.IFNA(VLOOKUP(K436,'labor statisitcs'!N:P,2,FALSE),S435)</f>
        <v>57</v>
      </c>
      <c r="T436" s="11">
        <f>_xlfn.IFNA(VLOOKUP(K436,'labor statisitcs'!N:P,3,FALSE),T435)</f>
        <v>7.8</v>
      </c>
      <c r="U436" s="30">
        <f>_xlfn.IFNA(VLOOKUP(K436,'labor statisitcs'!N:S,5,FALSE),U435)</f>
        <v>4035352</v>
      </c>
      <c r="V436" s="30">
        <f>_xlfn.IFNA(VLOOKUP(K436,'labor statisitcs'!N:S,6,FALSE),V435)</f>
        <v>341289</v>
      </c>
      <c r="W436" s="30">
        <f>_xlfn.IFNA(VLOOKUP(K436,'Housing Summary'!F:J,5,FALSE),W435)</f>
        <v>29710</v>
      </c>
      <c r="X436" s="30">
        <f>_xlfn.IFNA(VLOOKUP(K436,'Housing Summary'!F:G,2,FALSE),X435)</f>
        <v>449462</v>
      </c>
      <c r="Y436">
        <f t="shared" si="41"/>
        <v>2.5015433250344277</v>
      </c>
      <c r="Z436">
        <f t="shared" si="42"/>
        <v>227.85243777516976</v>
      </c>
    </row>
    <row r="437" spans="1:26" hidden="1">
      <c r="A437" s="9">
        <v>44135</v>
      </c>
      <c r="B437" s="9">
        <f t="shared" si="44"/>
        <v>44135</v>
      </c>
      <c r="C437" s="10">
        <v>44105</v>
      </c>
      <c r="D437" s="11" t="s">
        <v>21</v>
      </c>
      <c r="E437" s="11">
        <v>34</v>
      </c>
      <c r="F437" s="11">
        <f t="shared" si="43"/>
        <v>7</v>
      </c>
      <c r="G437" s="30">
        <v>32617</v>
      </c>
      <c r="H437" s="30">
        <v>239679</v>
      </c>
      <c r="I437" s="30">
        <v>228</v>
      </c>
      <c r="J437" s="30">
        <v>16350</v>
      </c>
      <c r="K437" s="11" t="str">
        <f t="shared" si="40"/>
        <v>New Jersey-44135</v>
      </c>
      <c r="L437" s="30">
        <f>_xlfn.IFNA(VLOOKUP(K437,'labor statisitcs'!N:Q,4,FALSE),L436)</f>
        <v>7075699</v>
      </c>
      <c r="M437" s="30">
        <f>VLOOKUP(D437,'State Area'!A:B,2,FALSE)</f>
        <v>8723</v>
      </c>
      <c r="N437" s="39">
        <f t="shared" si="45"/>
        <v>811.15430471168179</v>
      </c>
      <c r="O437" s="11">
        <f>_xlfn.IFNA(VLOOKUP(K437,State_Vac_Alo_Admin!B:E,3,FALSE),0)</f>
        <v>0</v>
      </c>
      <c r="P437" s="35">
        <f>_xlfn.IFNA(VLOOKUP(K437,State_Vac_Alo_Admin!B:F,5,FALSE),0)</f>
        <v>0</v>
      </c>
      <c r="Q437" s="30">
        <f>VLOOKUP(D437,'2020_VoteCount'!A:K,11,FALSE)</f>
        <v>1883274</v>
      </c>
      <c r="R437" s="30">
        <f>VLOOKUP(D437,'2020_VoteCount'!A:L,12,FALSE)</f>
        <v>2608335</v>
      </c>
      <c r="S437" s="11">
        <f>_xlfn.IFNA(VLOOKUP(K437,'labor statisitcs'!N:P,2,FALSE),S436)</f>
        <v>57.1</v>
      </c>
      <c r="T437" s="11">
        <f>_xlfn.IFNA(VLOOKUP(K437,'labor statisitcs'!N:P,3,FALSE),T436)</f>
        <v>7.7</v>
      </c>
      <c r="U437" s="30">
        <f>_xlfn.IFNA(VLOOKUP(K437,'labor statisitcs'!N:S,5,FALSE),U436)</f>
        <v>4043309</v>
      </c>
      <c r="V437" s="30">
        <f>_xlfn.IFNA(VLOOKUP(K437,'labor statisitcs'!N:S,6,FALSE),V436)</f>
        <v>335441</v>
      </c>
      <c r="W437" s="30">
        <f>_xlfn.IFNA(VLOOKUP(K437,'Housing Summary'!F:J,5,FALSE),W436)</f>
        <v>29858</v>
      </c>
      <c r="X437" s="30">
        <f>_xlfn.IFNA(VLOOKUP(K437,'Housing Summary'!F:G,2,FALSE),X436)</f>
        <v>449000</v>
      </c>
      <c r="Y437">
        <f t="shared" si="41"/>
        <v>3.2222964826513962</v>
      </c>
      <c r="Z437">
        <f t="shared" si="42"/>
        <v>231.07257671644876</v>
      </c>
    </row>
    <row r="438" spans="1:26" hidden="1">
      <c r="A438" s="9">
        <v>44165</v>
      </c>
      <c r="B438" s="9">
        <f t="shared" si="44"/>
        <v>44165</v>
      </c>
      <c r="C438" s="10">
        <v>44136</v>
      </c>
      <c r="D438" s="11" t="s">
        <v>21</v>
      </c>
      <c r="E438" s="11">
        <v>34</v>
      </c>
      <c r="F438" s="11">
        <f t="shared" si="43"/>
        <v>8</v>
      </c>
      <c r="G438" s="30">
        <v>99454</v>
      </c>
      <c r="H438" s="30">
        <v>339133</v>
      </c>
      <c r="I438" s="30">
        <v>643</v>
      </c>
      <c r="J438" s="30">
        <v>16993</v>
      </c>
      <c r="K438" s="11" t="str">
        <f t="shared" si="40"/>
        <v>New Jersey-44165</v>
      </c>
      <c r="L438" s="30">
        <f>_xlfn.IFNA(VLOOKUP(K438,'labor statisitcs'!N:Q,4,FALSE),L437)</f>
        <v>7075314</v>
      </c>
      <c r="M438" s="30">
        <f>VLOOKUP(D438,'State Area'!A:B,2,FALSE)</f>
        <v>8723</v>
      </c>
      <c r="N438" s="39">
        <f t="shared" si="45"/>
        <v>811.11016852000455</v>
      </c>
      <c r="O438" s="11">
        <f>_xlfn.IFNA(VLOOKUP(K438,State_Vac_Alo_Admin!B:E,3,FALSE),0)</f>
        <v>0</v>
      </c>
      <c r="P438" s="35">
        <f>_xlfn.IFNA(VLOOKUP(K438,State_Vac_Alo_Admin!B:F,5,FALSE),0)</f>
        <v>0</v>
      </c>
      <c r="Q438" s="30">
        <f>VLOOKUP(D438,'2020_VoteCount'!A:K,11,FALSE)</f>
        <v>1883274</v>
      </c>
      <c r="R438" s="30">
        <f>VLOOKUP(D438,'2020_VoteCount'!A:L,12,FALSE)</f>
        <v>2608335</v>
      </c>
      <c r="S438" s="11">
        <f>_xlfn.IFNA(VLOOKUP(K438,'labor statisitcs'!N:P,2,FALSE),S437)</f>
        <v>57.1</v>
      </c>
      <c r="T438" s="11">
        <f>_xlfn.IFNA(VLOOKUP(K438,'labor statisitcs'!N:P,3,FALSE),T437)</f>
        <v>10.199999999999999</v>
      </c>
      <c r="U438" s="30">
        <f>_xlfn.IFNA(VLOOKUP(K438,'labor statisitcs'!N:S,5,FALSE),U437)</f>
        <v>4041997</v>
      </c>
      <c r="V438" s="30">
        <f>_xlfn.IFNA(VLOOKUP(K438,'labor statisitcs'!N:S,6,FALSE),V437)</f>
        <v>458438</v>
      </c>
      <c r="W438" s="30">
        <f>_xlfn.IFNA(VLOOKUP(K438,'Housing Summary'!F:J,5,FALSE),W437)</f>
        <v>27549</v>
      </c>
      <c r="X438" s="30">
        <f>_xlfn.IFNA(VLOOKUP(K438,'Housing Summary'!F:G,2,FALSE),X437)</f>
        <v>442450</v>
      </c>
      <c r="Y438">
        <f t="shared" si="41"/>
        <v>9.0879358852483438</v>
      </c>
      <c r="Z438">
        <f t="shared" si="42"/>
        <v>240.17308631108102</v>
      </c>
    </row>
    <row r="439" spans="1:26" hidden="1">
      <c r="A439" s="9">
        <v>44196</v>
      </c>
      <c r="B439" s="9">
        <f t="shared" si="44"/>
        <v>44196</v>
      </c>
      <c r="C439" s="10">
        <v>44166</v>
      </c>
      <c r="D439" s="11" t="s">
        <v>21</v>
      </c>
      <c r="E439" s="11">
        <v>34</v>
      </c>
      <c r="F439" s="11">
        <f t="shared" si="43"/>
        <v>9</v>
      </c>
      <c r="G439" s="30">
        <v>140248</v>
      </c>
      <c r="H439" s="30">
        <v>479381</v>
      </c>
      <c r="I439" s="30">
        <v>2049</v>
      </c>
      <c r="J439" s="30">
        <v>19042</v>
      </c>
      <c r="K439" s="11" t="str">
        <f t="shared" si="40"/>
        <v>New Jersey-44196</v>
      </c>
      <c r="L439" s="30">
        <f>_xlfn.IFNA(VLOOKUP(K439,'labor statisitcs'!N:Q,4,FALSE),L438)</f>
        <v>7074559</v>
      </c>
      <c r="M439" s="30">
        <f>VLOOKUP(D439,'State Area'!A:B,2,FALSE)</f>
        <v>8723</v>
      </c>
      <c r="N439" s="39">
        <f t="shared" si="45"/>
        <v>811.02361572853374</v>
      </c>
      <c r="O439" s="11">
        <f>_xlfn.IFNA(VLOOKUP(K439,State_Vac_Alo_Admin!B:E,3,FALSE),0)</f>
        <v>811650</v>
      </c>
      <c r="P439" s="35">
        <f>_xlfn.IFNA(VLOOKUP(K439,State_Vac_Alo_Admin!B:F,5,FALSE),0)</f>
        <v>0</v>
      </c>
      <c r="Q439" s="30">
        <f>VLOOKUP(D439,'2020_VoteCount'!A:K,11,FALSE)</f>
        <v>1883274</v>
      </c>
      <c r="R439" s="30">
        <f>VLOOKUP(D439,'2020_VoteCount'!A:L,12,FALSE)</f>
        <v>2608335</v>
      </c>
      <c r="S439" s="11">
        <f>_xlfn.IFNA(VLOOKUP(K439,'labor statisitcs'!N:P,2,FALSE),S438)</f>
        <v>57.1</v>
      </c>
      <c r="T439" s="11">
        <f>_xlfn.IFNA(VLOOKUP(K439,'labor statisitcs'!N:P,3,FALSE),T438)</f>
        <v>7.7</v>
      </c>
      <c r="U439" s="30">
        <f>_xlfn.IFNA(VLOOKUP(K439,'labor statisitcs'!N:S,5,FALSE),U438)</f>
        <v>4039568</v>
      </c>
      <c r="V439" s="30">
        <f>_xlfn.IFNA(VLOOKUP(K439,'labor statisitcs'!N:S,6,FALSE),V438)</f>
        <v>337731</v>
      </c>
      <c r="W439" s="30">
        <f>_xlfn.IFNA(VLOOKUP(K439,'Housing Summary'!F:J,5,FALSE),W438)</f>
        <v>23788</v>
      </c>
      <c r="X439" s="30">
        <f>_xlfn.IFNA(VLOOKUP(K439,'Housing Summary'!F:G,2,FALSE),X438)</f>
        <v>437100</v>
      </c>
      <c r="Y439">
        <f t="shared" si="41"/>
        <v>28.962936064283298</v>
      </c>
      <c r="Z439">
        <f t="shared" si="42"/>
        <v>269.16165375113837</v>
      </c>
    </row>
    <row r="440" spans="1:26" hidden="1">
      <c r="A440" s="9">
        <v>44227</v>
      </c>
      <c r="B440" s="9">
        <f t="shared" si="44"/>
        <v>44227</v>
      </c>
      <c r="C440" s="10">
        <v>44197</v>
      </c>
      <c r="D440" s="11" t="s">
        <v>21</v>
      </c>
      <c r="E440" s="11">
        <v>34</v>
      </c>
      <c r="F440" s="11">
        <f t="shared" si="43"/>
        <v>10</v>
      </c>
      <c r="G440" s="30">
        <v>217450</v>
      </c>
      <c r="H440" s="30">
        <v>696831</v>
      </c>
      <c r="I440" s="30">
        <v>2442</v>
      </c>
      <c r="J440" s="30">
        <v>21484</v>
      </c>
      <c r="K440" s="11" t="str">
        <f t="shared" si="40"/>
        <v>New Jersey-44227</v>
      </c>
      <c r="L440" s="30">
        <f>_xlfn.IFNA(VLOOKUP(K440,'labor statisitcs'!N:Q,4,FALSE),L439)</f>
        <v>7073517</v>
      </c>
      <c r="M440" s="30">
        <f>VLOOKUP(D440,'State Area'!A:B,2,FALSE)</f>
        <v>8723</v>
      </c>
      <c r="N440" s="39">
        <f t="shared" si="45"/>
        <v>810.90416141235812</v>
      </c>
      <c r="O440" s="11">
        <f>_xlfn.IFNA(VLOOKUP(K440,State_Vac_Alo_Admin!B:E,3,FALSE),0)</f>
        <v>874400</v>
      </c>
      <c r="P440" s="35">
        <f>_xlfn.IFNA(VLOOKUP(K440,State_Vac_Alo_Admin!B:F,5,FALSE),0)</f>
        <v>676124</v>
      </c>
      <c r="Q440" s="30">
        <f>VLOOKUP(D440,'2020_VoteCount'!A:K,11,FALSE)</f>
        <v>1883274</v>
      </c>
      <c r="R440" s="30">
        <f>VLOOKUP(D440,'2020_VoteCount'!A:L,12,FALSE)</f>
        <v>2608335</v>
      </c>
      <c r="S440" s="11">
        <f>_xlfn.IFNA(VLOOKUP(K440,'labor statisitcs'!N:P,2,FALSE),S439)</f>
        <v>57.4</v>
      </c>
      <c r="T440" s="11">
        <f>_xlfn.IFNA(VLOOKUP(K440,'labor statisitcs'!N:P,3,FALSE),T439)</f>
        <v>7.8</v>
      </c>
      <c r="U440" s="30">
        <f>_xlfn.IFNA(VLOOKUP(K440,'labor statisitcs'!N:S,5,FALSE),U439)</f>
        <v>4059857</v>
      </c>
      <c r="V440" s="30">
        <f>_xlfn.IFNA(VLOOKUP(K440,'labor statisitcs'!N:S,6,FALSE),V439)</f>
        <v>343736</v>
      </c>
      <c r="W440" s="30">
        <f>_xlfn.IFNA(VLOOKUP(K440,'Housing Summary'!F:J,5,FALSE),W439)</f>
        <v>20250</v>
      </c>
      <c r="X440" s="30">
        <f>_xlfn.IFNA(VLOOKUP(K440,'Housing Summary'!F:G,2,FALSE),X439)</f>
        <v>439800</v>
      </c>
      <c r="Y440">
        <f t="shared" si="41"/>
        <v>34.523137500058311</v>
      </c>
      <c r="Z440">
        <f t="shared" si="42"/>
        <v>303.72444146242952</v>
      </c>
    </row>
    <row r="441" spans="1:26" hidden="1">
      <c r="A441" s="9">
        <v>44255</v>
      </c>
      <c r="B441" s="9">
        <f t="shared" si="44"/>
        <v>44255</v>
      </c>
      <c r="C441" s="10">
        <v>44228</v>
      </c>
      <c r="D441" s="11" t="s">
        <v>21</v>
      </c>
      <c r="E441" s="11">
        <v>34</v>
      </c>
      <c r="F441" s="11">
        <f t="shared" si="43"/>
        <v>11</v>
      </c>
      <c r="G441" s="30">
        <v>92523</v>
      </c>
      <c r="H441" s="30">
        <v>789354</v>
      </c>
      <c r="I441" s="30">
        <v>1768</v>
      </c>
      <c r="J441" s="30">
        <v>23252</v>
      </c>
      <c r="K441" s="11" t="str">
        <f t="shared" si="40"/>
        <v>New Jersey-44255</v>
      </c>
      <c r="L441" s="30">
        <f>_xlfn.IFNA(VLOOKUP(K441,'labor statisitcs'!N:Q,4,FALSE),L440)</f>
        <v>7071661</v>
      </c>
      <c r="M441" s="30">
        <f>VLOOKUP(D441,'State Area'!A:B,2,FALSE)</f>
        <v>8723</v>
      </c>
      <c r="N441" s="39">
        <f t="shared" si="45"/>
        <v>810.69139057663642</v>
      </c>
      <c r="O441" s="11">
        <f>_xlfn.IFNA(VLOOKUP(K441,State_Vac_Alo_Admin!B:E,3,FALSE),0)</f>
        <v>1170690</v>
      </c>
      <c r="P441" s="35">
        <f>_xlfn.IFNA(VLOOKUP(K441,State_Vac_Alo_Admin!B:F,5,FALSE),0)</f>
        <v>1079692.0999999999</v>
      </c>
      <c r="Q441" s="30">
        <f>VLOOKUP(D441,'2020_VoteCount'!A:K,11,FALSE)</f>
        <v>1883274</v>
      </c>
      <c r="R441" s="30">
        <f>VLOOKUP(D441,'2020_VoteCount'!A:L,12,FALSE)</f>
        <v>2608335</v>
      </c>
      <c r="S441" s="11">
        <f>_xlfn.IFNA(VLOOKUP(K441,'labor statisitcs'!N:P,2,FALSE),S440)</f>
        <v>57.4</v>
      </c>
      <c r="T441" s="11">
        <f>_xlfn.IFNA(VLOOKUP(K441,'labor statisitcs'!N:P,3,FALSE),T440)</f>
        <v>7.8</v>
      </c>
      <c r="U441" s="30">
        <f>_xlfn.IFNA(VLOOKUP(K441,'labor statisitcs'!N:S,5,FALSE),U440)</f>
        <v>4058931</v>
      </c>
      <c r="V441" s="30">
        <f>_xlfn.IFNA(VLOOKUP(K441,'labor statisitcs'!N:S,6,FALSE),V440)</f>
        <v>341786</v>
      </c>
      <c r="W441" s="30">
        <f>_xlfn.IFNA(VLOOKUP(K441,'Housing Summary'!F:J,5,FALSE),W440)</f>
        <v>18148</v>
      </c>
      <c r="X441" s="30">
        <f>_xlfn.IFNA(VLOOKUP(K441,'Housing Summary'!F:G,2,FALSE),X440)</f>
        <v>442660</v>
      </c>
      <c r="Y441">
        <f t="shared" si="41"/>
        <v>25.00119844545716</v>
      </c>
      <c r="Z441">
        <f t="shared" si="42"/>
        <v>328.80535421593311</v>
      </c>
    </row>
    <row r="442" spans="1:26" hidden="1">
      <c r="A442" s="9">
        <v>44286</v>
      </c>
      <c r="B442" s="9">
        <f t="shared" si="44"/>
        <v>44286</v>
      </c>
      <c r="C442" s="10">
        <v>44256</v>
      </c>
      <c r="D442" s="11" t="s">
        <v>21</v>
      </c>
      <c r="E442" s="11">
        <v>34</v>
      </c>
      <c r="F442" s="11">
        <f t="shared" si="43"/>
        <v>12</v>
      </c>
      <c r="G442" s="30">
        <v>119458</v>
      </c>
      <c r="H442" s="30">
        <v>908812</v>
      </c>
      <c r="I442" s="30">
        <v>1276</v>
      </c>
      <c r="J442" s="30">
        <v>24528</v>
      </c>
      <c r="K442" s="11" t="str">
        <f t="shared" si="40"/>
        <v>New Jersey-44286</v>
      </c>
      <c r="L442" s="30">
        <f>_xlfn.IFNA(VLOOKUP(K442,'labor statisitcs'!N:Q,4,FALSE),L441)</f>
        <v>7070188</v>
      </c>
      <c r="M442" s="30">
        <f>VLOOKUP(D442,'State Area'!A:B,2,FALSE)</f>
        <v>8723</v>
      </c>
      <c r="N442" s="39">
        <f t="shared" si="45"/>
        <v>810.52252665367416</v>
      </c>
      <c r="O442" s="11">
        <f>_xlfn.IFNA(VLOOKUP(K442,State_Vac_Alo_Admin!B:E,3,FALSE),0)</f>
        <v>2222460</v>
      </c>
      <c r="P442" s="35">
        <f>_xlfn.IFNA(VLOOKUP(K442,State_Vac_Alo_Admin!B:F,5,FALSE),0)</f>
        <v>1883063.65</v>
      </c>
      <c r="Q442" s="30">
        <f>VLOOKUP(D442,'2020_VoteCount'!A:K,11,FALSE)</f>
        <v>1883274</v>
      </c>
      <c r="R442" s="30">
        <f>VLOOKUP(D442,'2020_VoteCount'!A:L,12,FALSE)</f>
        <v>2608335</v>
      </c>
      <c r="S442" s="11">
        <f>_xlfn.IFNA(VLOOKUP(K442,'labor statisitcs'!N:P,2,FALSE),S441)</f>
        <v>57.8</v>
      </c>
      <c r="T442" s="11">
        <f>_xlfn.IFNA(VLOOKUP(K442,'labor statisitcs'!N:P,3,FALSE),T441)</f>
        <v>7.7</v>
      </c>
      <c r="U442" s="30">
        <f>_xlfn.IFNA(VLOOKUP(K442,'labor statisitcs'!N:S,5,FALSE),U441)</f>
        <v>4083572</v>
      </c>
      <c r="V442" s="30">
        <f>_xlfn.IFNA(VLOOKUP(K442,'labor statisitcs'!N:S,6,FALSE),V441)</f>
        <v>338601</v>
      </c>
      <c r="W442" s="30">
        <f>_xlfn.IFNA(VLOOKUP(K442,'Housing Summary'!F:J,5,FALSE),W441)</f>
        <v>18412</v>
      </c>
      <c r="X442" s="30">
        <f>_xlfn.IFNA(VLOOKUP(K442,'Housing Summary'!F:G,2,FALSE),X441)</f>
        <v>449400</v>
      </c>
      <c r="Y442">
        <f t="shared" si="41"/>
        <v>18.047610615163276</v>
      </c>
      <c r="Z442">
        <f t="shared" si="42"/>
        <v>346.92146800056804</v>
      </c>
    </row>
    <row r="443" spans="1:26">
      <c r="A443" s="9">
        <v>44313</v>
      </c>
      <c r="B443" s="9">
        <f t="shared" si="44"/>
        <v>44316</v>
      </c>
      <c r="C443" s="10">
        <v>44287</v>
      </c>
      <c r="D443" s="11" t="s">
        <v>21</v>
      </c>
      <c r="E443" s="11">
        <v>34</v>
      </c>
      <c r="F443" s="11">
        <f t="shared" si="43"/>
        <v>13</v>
      </c>
      <c r="G443" s="30">
        <v>82198</v>
      </c>
      <c r="H443" s="30">
        <v>991010</v>
      </c>
      <c r="I443" s="30">
        <v>932</v>
      </c>
      <c r="J443" s="30">
        <v>25460</v>
      </c>
      <c r="K443" s="11" t="str">
        <f t="shared" si="40"/>
        <v>New Jersey-44316</v>
      </c>
      <c r="L443" s="30">
        <f>_xlfn.IFNA(VLOOKUP(K443,'labor statisitcs'!N:Q,4,FALSE),L442)</f>
        <v>7070188</v>
      </c>
      <c r="M443" s="30">
        <f>VLOOKUP(D443,'State Area'!A:B,2,FALSE)</f>
        <v>8723</v>
      </c>
      <c r="N443" s="39">
        <f t="shared" si="45"/>
        <v>810.52252665367416</v>
      </c>
      <c r="O443" s="11">
        <f>_xlfn.IFNA(VLOOKUP(K443,State_Vac_Alo_Admin!B:E,3,FALSE),0)</f>
        <v>1924300</v>
      </c>
      <c r="P443" s="35">
        <f>_xlfn.IFNA(VLOOKUP(K443,State_Vac_Alo_Admin!B:F,5,FALSE),0)</f>
        <v>2313016.6</v>
      </c>
      <c r="Q443" s="30">
        <f>VLOOKUP(D443,'2020_VoteCount'!A:K,11,FALSE)</f>
        <v>1883274</v>
      </c>
      <c r="R443" s="30">
        <f>VLOOKUP(D443,'2020_VoteCount'!A:L,12,FALSE)</f>
        <v>2608335</v>
      </c>
      <c r="S443" s="11">
        <f>_xlfn.IFNA(VLOOKUP(K443,'labor statisitcs'!N:P,2,FALSE),S442)</f>
        <v>57.8</v>
      </c>
      <c r="T443" s="11">
        <f>_xlfn.IFNA(VLOOKUP(K443,'labor statisitcs'!N:P,3,FALSE),T442)</f>
        <v>7.7</v>
      </c>
      <c r="U443" s="30">
        <f>_xlfn.IFNA(VLOOKUP(K443,'labor statisitcs'!N:S,5,FALSE),U442)</f>
        <v>4083572</v>
      </c>
      <c r="V443" s="30">
        <f>_xlfn.IFNA(VLOOKUP(K443,'labor statisitcs'!N:S,6,FALSE),V442)</f>
        <v>338601</v>
      </c>
      <c r="W443" s="30">
        <f>_xlfn.IFNA(VLOOKUP(K443,'Housing Summary'!F:J,5,FALSE),W442)</f>
        <v>18412</v>
      </c>
      <c r="X443" s="30">
        <f>_xlfn.IFNA(VLOOKUP(K443,'Housing Summary'!F:G,2,FALSE),X442)</f>
        <v>449400</v>
      </c>
      <c r="Y443">
        <f t="shared" si="41"/>
        <v>13.182110574711734</v>
      </c>
      <c r="Z443">
        <f t="shared" si="42"/>
        <v>360.10357857527976</v>
      </c>
    </row>
    <row r="444" spans="1:26" hidden="1">
      <c r="A444" s="9">
        <v>43921</v>
      </c>
      <c r="B444" s="9">
        <f t="shared" si="44"/>
        <v>43921</v>
      </c>
      <c r="C444" s="10">
        <v>43891</v>
      </c>
      <c r="D444" s="11" t="s">
        <v>47</v>
      </c>
      <c r="E444" s="11">
        <v>35</v>
      </c>
      <c r="F444" s="11">
        <f t="shared" si="43"/>
        <v>0</v>
      </c>
      <c r="G444" s="30">
        <v>315</v>
      </c>
      <c r="H444" s="30">
        <v>315</v>
      </c>
      <c r="I444" s="30">
        <v>5</v>
      </c>
      <c r="J444" s="30">
        <v>5</v>
      </c>
      <c r="K444" s="11" t="str">
        <f t="shared" si="40"/>
        <v>New Mexico-43921</v>
      </c>
      <c r="L444" s="30">
        <f>_xlfn.IFNA(VLOOKUP(K444,'labor statisitcs'!N:Q,4,FALSE),L443)</f>
        <v>1650449</v>
      </c>
      <c r="M444" s="30">
        <f>VLOOKUP(D444,'State Area'!A:B,2,FALSE)</f>
        <v>121590</v>
      </c>
      <c r="N444" s="39">
        <f t="shared" si="45"/>
        <v>13.573887655234806</v>
      </c>
      <c r="O444" s="11">
        <f>_xlfn.IFNA(VLOOKUP(K444,State_Vac_Alo_Admin!B:E,3,FALSE),0)</f>
        <v>0</v>
      </c>
      <c r="P444" s="35">
        <f>_xlfn.IFNA(VLOOKUP(K444,State_Vac_Alo_Admin!B:F,5,FALSE),0)</f>
        <v>0</v>
      </c>
      <c r="Q444" s="30">
        <f>VLOOKUP(D444,'2020_VoteCount'!A:K,11,FALSE)</f>
        <v>401894</v>
      </c>
      <c r="R444" s="30">
        <f>VLOOKUP(D444,'2020_VoteCount'!A:L,12,FALSE)</f>
        <v>501614</v>
      </c>
      <c r="S444" s="11">
        <f>_xlfn.IFNA(VLOOKUP(K444,'labor statisitcs'!N:P,2,FALSE),S443)</f>
        <v>55.2</v>
      </c>
      <c r="T444" s="11">
        <f>_xlfn.IFNA(VLOOKUP(K444,'labor statisitcs'!N:P,3,FALSE),T443)</f>
        <v>5.4</v>
      </c>
      <c r="U444" s="30">
        <f>_xlfn.IFNA(VLOOKUP(K444,'labor statisitcs'!N:S,5,FALSE),U443)</f>
        <v>911218</v>
      </c>
      <c r="V444" s="30">
        <f>_xlfn.IFNA(VLOOKUP(K444,'labor statisitcs'!N:S,6,FALSE),V443)</f>
        <v>52130</v>
      </c>
      <c r="W444" s="30">
        <f>_xlfn.IFNA(VLOOKUP(K444,'Housing Summary'!F:J,5,FALSE),W443)</f>
        <v>6260</v>
      </c>
      <c r="X444" s="30">
        <f>_xlfn.IFNA(VLOOKUP(K444,'Housing Summary'!F:G,2,FALSE),X443)</f>
        <v>262000</v>
      </c>
      <c r="Y444">
        <f t="shared" si="41"/>
        <v>0.30294786449020844</v>
      </c>
      <c r="Z444">
        <f t="shared" si="42"/>
        <v>0.30294786449020844</v>
      </c>
    </row>
    <row r="445" spans="1:26" hidden="1">
      <c r="A445" s="9">
        <v>43951</v>
      </c>
      <c r="B445" s="9">
        <f t="shared" si="44"/>
        <v>43951</v>
      </c>
      <c r="C445" s="10">
        <v>43922</v>
      </c>
      <c r="D445" s="11" t="s">
        <v>47</v>
      </c>
      <c r="E445" s="11">
        <v>35</v>
      </c>
      <c r="F445" s="11">
        <f t="shared" si="43"/>
        <v>1</v>
      </c>
      <c r="G445" s="30">
        <v>3096</v>
      </c>
      <c r="H445" s="30">
        <v>3411</v>
      </c>
      <c r="I445" s="30">
        <v>118</v>
      </c>
      <c r="J445" s="30">
        <v>123</v>
      </c>
      <c r="K445" s="11" t="str">
        <f t="shared" si="40"/>
        <v>New Mexico-43951</v>
      </c>
      <c r="L445" s="30">
        <f>_xlfn.IFNA(VLOOKUP(K445,'labor statisitcs'!N:Q,4,FALSE),L444)</f>
        <v>1651363</v>
      </c>
      <c r="M445" s="30">
        <f>VLOOKUP(D445,'State Area'!A:B,2,FALSE)</f>
        <v>121590</v>
      </c>
      <c r="N445" s="39">
        <f t="shared" si="45"/>
        <v>13.58140472078296</v>
      </c>
      <c r="O445" s="11">
        <f>_xlfn.IFNA(VLOOKUP(K445,State_Vac_Alo_Admin!B:E,3,FALSE),0)</f>
        <v>0</v>
      </c>
      <c r="P445" s="35">
        <f>_xlfn.IFNA(VLOOKUP(K445,State_Vac_Alo_Admin!B:F,5,FALSE),0)</f>
        <v>0</v>
      </c>
      <c r="Q445" s="30">
        <f>VLOOKUP(D445,'2020_VoteCount'!A:K,11,FALSE)</f>
        <v>401894</v>
      </c>
      <c r="R445" s="30">
        <f>VLOOKUP(D445,'2020_VoteCount'!A:L,12,FALSE)</f>
        <v>501614</v>
      </c>
      <c r="S445" s="11">
        <f>_xlfn.IFNA(VLOOKUP(K445,'labor statisitcs'!N:P,2,FALSE),S444)</f>
        <v>49.5</v>
      </c>
      <c r="T445" s="11">
        <f>_xlfn.IFNA(VLOOKUP(K445,'labor statisitcs'!N:P,3,FALSE),T444)</f>
        <v>10</v>
      </c>
      <c r="U445" s="30">
        <f>_xlfn.IFNA(VLOOKUP(K445,'labor statisitcs'!N:S,5,FALSE),U444)</f>
        <v>817889</v>
      </c>
      <c r="V445" s="30">
        <f>_xlfn.IFNA(VLOOKUP(K445,'labor statisitcs'!N:S,6,FALSE),V444)</f>
        <v>90683</v>
      </c>
      <c r="W445" s="30">
        <f>_xlfn.IFNA(VLOOKUP(K445,'Housing Summary'!F:J,5,FALSE),W444)</f>
        <v>6361</v>
      </c>
      <c r="X445" s="30">
        <f>_xlfn.IFNA(VLOOKUP(K445,'Housing Summary'!F:G,2,FALSE),X444)</f>
        <v>263400</v>
      </c>
      <c r="Y445">
        <f t="shared" si="41"/>
        <v>7.1456124425701679</v>
      </c>
      <c r="Z445">
        <f t="shared" si="42"/>
        <v>7.4483926308146664</v>
      </c>
    </row>
    <row r="446" spans="1:26" hidden="1">
      <c r="A446" s="9">
        <v>43982</v>
      </c>
      <c r="B446" s="9">
        <f t="shared" si="44"/>
        <v>43982</v>
      </c>
      <c r="C446" s="10">
        <v>43952</v>
      </c>
      <c r="D446" s="11" t="s">
        <v>47</v>
      </c>
      <c r="E446" s="11">
        <v>35</v>
      </c>
      <c r="F446" s="11">
        <f t="shared" si="43"/>
        <v>2</v>
      </c>
      <c r="G446" s="30">
        <v>4278</v>
      </c>
      <c r="H446" s="30">
        <v>7689</v>
      </c>
      <c r="I446" s="30">
        <v>233</v>
      </c>
      <c r="J446" s="30">
        <v>356</v>
      </c>
      <c r="K446" s="11" t="str">
        <f t="shared" si="40"/>
        <v>New Mexico-43982</v>
      </c>
      <c r="L446" s="30">
        <f>_xlfn.IFNA(VLOOKUP(K446,'labor statisitcs'!N:Q,4,FALSE),L445)</f>
        <v>1651832</v>
      </c>
      <c r="M446" s="30">
        <f>VLOOKUP(D446,'State Area'!A:B,2,FALSE)</f>
        <v>121590</v>
      </c>
      <c r="N446" s="39">
        <f t="shared" si="45"/>
        <v>13.585261945883708</v>
      </c>
      <c r="O446" s="11">
        <f>_xlfn.IFNA(VLOOKUP(K446,State_Vac_Alo_Admin!B:E,3,FALSE),0)</f>
        <v>0</v>
      </c>
      <c r="P446" s="35">
        <f>_xlfn.IFNA(VLOOKUP(K446,State_Vac_Alo_Admin!B:F,5,FALSE),0)</f>
        <v>0</v>
      </c>
      <c r="Q446" s="30">
        <f>VLOOKUP(D446,'2020_VoteCount'!A:K,11,FALSE)</f>
        <v>401894</v>
      </c>
      <c r="R446" s="30">
        <f>VLOOKUP(D446,'2020_VoteCount'!A:L,12,FALSE)</f>
        <v>501614</v>
      </c>
      <c r="S446" s="11">
        <f>_xlfn.IFNA(VLOOKUP(K446,'labor statisitcs'!N:P,2,FALSE),S445)</f>
        <v>49.6</v>
      </c>
      <c r="T446" s="11">
        <f>_xlfn.IFNA(VLOOKUP(K446,'labor statisitcs'!N:P,3,FALSE),T445)</f>
        <v>10</v>
      </c>
      <c r="U446" s="30">
        <f>_xlfn.IFNA(VLOOKUP(K446,'labor statisitcs'!N:S,5,FALSE),U445)</f>
        <v>818702</v>
      </c>
      <c r="V446" s="30">
        <f>_xlfn.IFNA(VLOOKUP(K446,'labor statisitcs'!N:S,6,FALSE),V445)</f>
        <v>90681</v>
      </c>
      <c r="W446" s="30">
        <f>_xlfn.IFNA(VLOOKUP(K446,'Housing Summary'!F:J,5,FALSE),W445)</f>
        <v>6147</v>
      </c>
      <c r="X446" s="30">
        <f>_xlfn.IFNA(VLOOKUP(K446,'Housing Summary'!F:G,2,FALSE),X445)</f>
        <v>272300</v>
      </c>
      <c r="Y446">
        <f t="shared" si="41"/>
        <v>14.10555068554187</v>
      </c>
      <c r="Z446">
        <f t="shared" si="42"/>
        <v>21.551828515248523</v>
      </c>
    </row>
    <row r="447" spans="1:26" hidden="1">
      <c r="A447" s="9">
        <v>44012</v>
      </c>
      <c r="B447" s="9">
        <f t="shared" si="44"/>
        <v>44012</v>
      </c>
      <c r="C447" s="10">
        <v>43983</v>
      </c>
      <c r="D447" s="11" t="s">
        <v>47</v>
      </c>
      <c r="E447" s="11">
        <v>35</v>
      </c>
      <c r="F447" s="11">
        <f t="shared" si="43"/>
        <v>3</v>
      </c>
      <c r="G447" s="30">
        <v>4458</v>
      </c>
      <c r="H447" s="30">
        <v>12147</v>
      </c>
      <c r="I447" s="30">
        <v>141</v>
      </c>
      <c r="J447" s="30">
        <v>497</v>
      </c>
      <c r="K447" s="11" t="str">
        <f t="shared" si="40"/>
        <v>New Mexico-44012</v>
      </c>
      <c r="L447" s="30">
        <f>_xlfn.IFNA(VLOOKUP(K447,'labor statisitcs'!N:Q,4,FALSE),L446)</f>
        <v>1652391</v>
      </c>
      <c r="M447" s="30">
        <f>VLOOKUP(D447,'State Area'!A:B,2,FALSE)</f>
        <v>121590</v>
      </c>
      <c r="N447" s="39">
        <f t="shared" si="45"/>
        <v>13.589859363434494</v>
      </c>
      <c r="O447" s="11">
        <f>_xlfn.IFNA(VLOOKUP(K447,State_Vac_Alo_Admin!B:E,3,FALSE),0)</f>
        <v>0</v>
      </c>
      <c r="P447" s="35">
        <f>_xlfn.IFNA(VLOOKUP(K447,State_Vac_Alo_Admin!B:F,5,FALSE),0)</f>
        <v>0</v>
      </c>
      <c r="Q447" s="30">
        <f>VLOOKUP(D447,'2020_VoteCount'!A:K,11,FALSE)</f>
        <v>401894</v>
      </c>
      <c r="R447" s="30">
        <f>VLOOKUP(D447,'2020_VoteCount'!A:L,12,FALSE)</f>
        <v>501614</v>
      </c>
      <c r="S447" s="11">
        <f>_xlfn.IFNA(VLOOKUP(K447,'labor statisitcs'!N:P,2,FALSE),S446)</f>
        <v>49.7</v>
      </c>
      <c r="T447" s="11">
        <f>_xlfn.IFNA(VLOOKUP(K447,'labor statisitcs'!N:P,3,FALSE),T446)</f>
        <v>9.8000000000000007</v>
      </c>
      <c r="U447" s="30">
        <f>_xlfn.IFNA(VLOOKUP(K447,'labor statisitcs'!N:S,5,FALSE),U446)</f>
        <v>821293</v>
      </c>
      <c r="V447" s="30">
        <f>_xlfn.IFNA(VLOOKUP(K447,'labor statisitcs'!N:S,6,FALSE),V446)</f>
        <v>89553</v>
      </c>
      <c r="W447" s="30">
        <f>_xlfn.IFNA(VLOOKUP(K447,'Housing Summary'!F:J,5,FALSE),W446)</f>
        <v>5728</v>
      </c>
      <c r="X447" s="30">
        <f>_xlfn.IFNA(VLOOKUP(K447,'Housing Summary'!F:G,2,FALSE),X446)</f>
        <v>279900</v>
      </c>
      <c r="Y447">
        <f t="shared" si="41"/>
        <v>8.5330893232897065</v>
      </c>
      <c r="Z447">
        <f t="shared" si="42"/>
        <v>30.077626905496338</v>
      </c>
    </row>
    <row r="448" spans="1:26" hidden="1">
      <c r="A448" s="9">
        <v>44043</v>
      </c>
      <c r="B448" s="9">
        <f t="shared" si="44"/>
        <v>44043</v>
      </c>
      <c r="C448" s="10">
        <v>44013</v>
      </c>
      <c r="D448" s="11" t="s">
        <v>47</v>
      </c>
      <c r="E448" s="11">
        <v>35</v>
      </c>
      <c r="F448" s="11">
        <f t="shared" si="43"/>
        <v>4</v>
      </c>
      <c r="G448" s="30">
        <v>8453</v>
      </c>
      <c r="H448" s="30">
        <v>20600</v>
      </c>
      <c r="I448" s="30">
        <v>145</v>
      </c>
      <c r="J448" s="30">
        <v>642</v>
      </c>
      <c r="K448" s="11" t="str">
        <f t="shared" si="40"/>
        <v>New Mexico-44043</v>
      </c>
      <c r="L448" s="30">
        <f>_xlfn.IFNA(VLOOKUP(K448,'labor statisitcs'!N:Q,4,FALSE),L447)</f>
        <v>1653018</v>
      </c>
      <c r="M448" s="30">
        <f>VLOOKUP(D448,'State Area'!A:B,2,FALSE)</f>
        <v>121590</v>
      </c>
      <c r="N448" s="39">
        <f t="shared" si="45"/>
        <v>13.595016037503084</v>
      </c>
      <c r="O448" s="11">
        <f>_xlfn.IFNA(VLOOKUP(K448,State_Vac_Alo_Admin!B:E,3,FALSE),0)</f>
        <v>0</v>
      </c>
      <c r="P448" s="35">
        <f>_xlfn.IFNA(VLOOKUP(K448,State_Vac_Alo_Admin!B:F,5,FALSE),0)</f>
        <v>0</v>
      </c>
      <c r="Q448" s="30">
        <f>VLOOKUP(D448,'2020_VoteCount'!A:K,11,FALSE)</f>
        <v>401894</v>
      </c>
      <c r="R448" s="30">
        <f>VLOOKUP(D448,'2020_VoteCount'!A:L,12,FALSE)</f>
        <v>501614</v>
      </c>
      <c r="S448" s="11">
        <f>_xlfn.IFNA(VLOOKUP(K448,'labor statisitcs'!N:P,2,FALSE),S447)</f>
        <v>49.9</v>
      </c>
      <c r="T448" s="11">
        <f>_xlfn.IFNA(VLOOKUP(K448,'labor statisitcs'!N:P,3,FALSE),T447)</f>
        <v>12.5</v>
      </c>
      <c r="U448" s="30">
        <f>_xlfn.IFNA(VLOOKUP(K448,'labor statisitcs'!N:S,5,FALSE),U447)</f>
        <v>825171</v>
      </c>
      <c r="V448" s="30">
        <f>_xlfn.IFNA(VLOOKUP(K448,'labor statisitcs'!N:S,6,FALSE),V447)</f>
        <v>118028</v>
      </c>
      <c r="W448" s="30">
        <f>_xlfn.IFNA(VLOOKUP(K448,'Housing Summary'!F:J,5,FALSE),W447)</f>
        <v>5517</v>
      </c>
      <c r="X448" s="30">
        <f>_xlfn.IFNA(VLOOKUP(K448,'Housing Summary'!F:G,2,FALSE),X447)</f>
        <v>282000</v>
      </c>
      <c r="Y448">
        <f t="shared" si="41"/>
        <v>8.771834305494556</v>
      </c>
      <c r="Z448">
        <f t="shared" si="42"/>
        <v>38.838052580189689</v>
      </c>
    </row>
    <row r="449" spans="1:26" hidden="1">
      <c r="A449" s="9">
        <v>44074</v>
      </c>
      <c r="B449" s="9">
        <f t="shared" si="44"/>
        <v>44074</v>
      </c>
      <c r="C449" s="10">
        <v>44044</v>
      </c>
      <c r="D449" s="11" t="s">
        <v>47</v>
      </c>
      <c r="E449" s="11">
        <v>35</v>
      </c>
      <c r="F449" s="11">
        <f t="shared" si="43"/>
        <v>5</v>
      </c>
      <c r="G449" s="30">
        <v>4752</v>
      </c>
      <c r="H449" s="30">
        <v>25352</v>
      </c>
      <c r="I449" s="30">
        <v>137</v>
      </c>
      <c r="J449" s="30">
        <v>779</v>
      </c>
      <c r="K449" s="11" t="str">
        <f t="shared" si="40"/>
        <v>New Mexico-44074</v>
      </c>
      <c r="L449" s="30">
        <f>_xlfn.IFNA(VLOOKUP(K449,'labor statisitcs'!N:Q,4,FALSE),L448)</f>
        <v>1654130</v>
      </c>
      <c r="M449" s="30">
        <f>VLOOKUP(D449,'State Area'!A:B,2,FALSE)</f>
        <v>121590</v>
      </c>
      <c r="N449" s="39">
        <f t="shared" si="45"/>
        <v>13.604161526441318</v>
      </c>
      <c r="O449" s="11">
        <f>_xlfn.IFNA(VLOOKUP(K449,State_Vac_Alo_Admin!B:E,3,FALSE),0)</f>
        <v>0</v>
      </c>
      <c r="P449" s="35">
        <f>_xlfn.IFNA(VLOOKUP(K449,State_Vac_Alo_Admin!B:F,5,FALSE),0)</f>
        <v>0</v>
      </c>
      <c r="Q449" s="30">
        <f>VLOOKUP(D449,'2020_VoteCount'!A:K,11,FALSE)</f>
        <v>401894</v>
      </c>
      <c r="R449" s="30">
        <f>VLOOKUP(D449,'2020_VoteCount'!A:L,12,FALSE)</f>
        <v>501614</v>
      </c>
      <c r="S449" s="11">
        <f>_xlfn.IFNA(VLOOKUP(K449,'labor statisitcs'!N:P,2,FALSE),S448)</f>
        <v>50.1</v>
      </c>
      <c r="T449" s="11">
        <f>_xlfn.IFNA(VLOOKUP(K449,'labor statisitcs'!N:P,3,FALSE),T448)</f>
        <v>9.3000000000000007</v>
      </c>
      <c r="U449" s="30">
        <f>_xlfn.IFNA(VLOOKUP(K449,'labor statisitcs'!N:S,5,FALSE),U448)</f>
        <v>828885</v>
      </c>
      <c r="V449" s="30">
        <f>_xlfn.IFNA(VLOOKUP(K449,'labor statisitcs'!N:S,6,FALSE),V448)</f>
        <v>85002</v>
      </c>
      <c r="W449" s="30">
        <f>_xlfn.IFNA(VLOOKUP(K449,'Housing Summary'!F:J,5,FALSE),W448)</f>
        <v>5291</v>
      </c>
      <c r="X449" s="30">
        <f>_xlfn.IFNA(VLOOKUP(K449,'Housing Summary'!F:G,2,FALSE),X448)</f>
        <v>285000</v>
      </c>
      <c r="Y449">
        <f t="shared" si="41"/>
        <v>8.2822994565118826</v>
      </c>
      <c r="Z449">
        <f t="shared" si="42"/>
        <v>47.094242895056617</v>
      </c>
    </row>
    <row r="450" spans="1:26" hidden="1">
      <c r="A450" s="9">
        <v>44104</v>
      </c>
      <c r="B450" s="9">
        <f t="shared" si="44"/>
        <v>44104</v>
      </c>
      <c r="C450" s="10">
        <v>44075</v>
      </c>
      <c r="D450" s="11" t="s">
        <v>47</v>
      </c>
      <c r="E450" s="11">
        <v>35</v>
      </c>
      <c r="F450" s="11">
        <f t="shared" si="43"/>
        <v>6</v>
      </c>
      <c r="G450" s="30">
        <v>4083</v>
      </c>
      <c r="H450" s="30">
        <v>29435</v>
      </c>
      <c r="I450" s="30">
        <v>98</v>
      </c>
      <c r="J450" s="30">
        <v>877</v>
      </c>
      <c r="K450" s="11" t="str">
        <f t="shared" ref="K450:K513" si="46">_xlfn.CONCAT(D450,"-",B450)</f>
        <v>New Mexico-44104</v>
      </c>
      <c r="L450" s="30">
        <f>_xlfn.IFNA(VLOOKUP(K450,'labor statisitcs'!N:Q,4,FALSE),L449)</f>
        <v>1655347</v>
      </c>
      <c r="M450" s="30">
        <f>VLOOKUP(D450,'State Area'!A:B,2,FALSE)</f>
        <v>121590</v>
      </c>
      <c r="N450" s="39">
        <f t="shared" si="45"/>
        <v>13.614170573237931</v>
      </c>
      <c r="O450" s="11">
        <f>_xlfn.IFNA(VLOOKUP(K450,State_Vac_Alo_Admin!B:E,3,FALSE),0)</f>
        <v>0</v>
      </c>
      <c r="P450" s="35">
        <f>_xlfn.IFNA(VLOOKUP(K450,State_Vac_Alo_Admin!B:F,5,FALSE),0)</f>
        <v>0</v>
      </c>
      <c r="Q450" s="30">
        <f>VLOOKUP(D450,'2020_VoteCount'!A:K,11,FALSE)</f>
        <v>401894</v>
      </c>
      <c r="R450" s="30">
        <f>VLOOKUP(D450,'2020_VoteCount'!A:L,12,FALSE)</f>
        <v>501614</v>
      </c>
      <c r="S450" s="11">
        <f>_xlfn.IFNA(VLOOKUP(K450,'labor statisitcs'!N:P,2,FALSE),S449)</f>
        <v>53</v>
      </c>
      <c r="T450" s="11">
        <f>_xlfn.IFNA(VLOOKUP(K450,'labor statisitcs'!N:P,3,FALSE),T449)</f>
        <v>8.6</v>
      </c>
      <c r="U450" s="30">
        <f>_xlfn.IFNA(VLOOKUP(K450,'labor statisitcs'!N:S,5,FALSE),U449)</f>
        <v>877596</v>
      </c>
      <c r="V450" s="30">
        <f>_xlfn.IFNA(VLOOKUP(K450,'labor statisitcs'!N:S,6,FALSE),V449)</f>
        <v>83091</v>
      </c>
      <c r="W450" s="30">
        <f>_xlfn.IFNA(VLOOKUP(K450,'Housing Summary'!F:J,5,FALSE),W449)</f>
        <v>5098</v>
      </c>
      <c r="X450" s="30">
        <f>_xlfn.IFNA(VLOOKUP(K450,'Housing Summary'!F:G,2,FALSE),X449)</f>
        <v>285450</v>
      </c>
      <c r="Y450">
        <f t="shared" ref="Y450:Y513" si="47">(I450/L450)*100000</f>
        <v>5.9202088746347439</v>
      </c>
      <c r="Z450">
        <f t="shared" ref="Z450:Z513" si="48">(J450/L450)*100000</f>
        <v>52.97982839851705</v>
      </c>
    </row>
    <row r="451" spans="1:26" hidden="1">
      <c r="A451" s="9">
        <v>44135</v>
      </c>
      <c r="B451" s="9">
        <f t="shared" si="44"/>
        <v>44135</v>
      </c>
      <c r="C451" s="10">
        <v>44105</v>
      </c>
      <c r="D451" s="11" t="s">
        <v>47</v>
      </c>
      <c r="E451" s="11">
        <v>35</v>
      </c>
      <c r="F451" s="11">
        <f t="shared" si="43"/>
        <v>7</v>
      </c>
      <c r="G451" s="30">
        <v>17055</v>
      </c>
      <c r="H451" s="30">
        <v>46490</v>
      </c>
      <c r="I451" s="30">
        <v>141</v>
      </c>
      <c r="J451" s="30">
        <v>1018</v>
      </c>
      <c r="K451" s="11" t="str">
        <f t="shared" si="46"/>
        <v>New Mexico-44135</v>
      </c>
      <c r="L451" s="30">
        <f>_xlfn.IFNA(VLOOKUP(K451,'labor statisitcs'!N:Q,4,FALSE),L450)</f>
        <v>1656467</v>
      </c>
      <c r="M451" s="30">
        <f>VLOOKUP(D451,'State Area'!A:B,2,FALSE)</f>
        <v>121590</v>
      </c>
      <c r="N451" s="39">
        <f t="shared" si="45"/>
        <v>13.623381857060613</v>
      </c>
      <c r="O451" s="11">
        <f>_xlfn.IFNA(VLOOKUP(K451,State_Vac_Alo_Admin!B:E,3,FALSE),0)</f>
        <v>0</v>
      </c>
      <c r="P451" s="35">
        <f>_xlfn.IFNA(VLOOKUP(K451,State_Vac_Alo_Admin!B:F,5,FALSE),0)</f>
        <v>0</v>
      </c>
      <c r="Q451" s="30">
        <f>VLOOKUP(D451,'2020_VoteCount'!A:K,11,FALSE)</f>
        <v>401894</v>
      </c>
      <c r="R451" s="30">
        <f>VLOOKUP(D451,'2020_VoteCount'!A:L,12,FALSE)</f>
        <v>501614</v>
      </c>
      <c r="S451" s="11">
        <f>_xlfn.IFNA(VLOOKUP(K451,'labor statisitcs'!N:P,2,FALSE),S450)</f>
        <v>53</v>
      </c>
      <c r="T451" s="11">
        <f>_xlfn.IFNA(VLOOKUP(K451,'labor statisitcs'!N:P,3,FALSE),T450)</f>
        <v>8.5</v>
      </c>
      <c r="U451" s="30">
        <f>_xlfn.IFNA(VLOOKUP(K451,'labor statisitcs'!N:S,5,FALSE),U450)</f>
        <v>878694</v>
      </c>
      <c r="V451" s="30">
        <f>_xlfn.IFNA(VLOOKUP(K451,'labor statisitcs'!N:S,6,FALSE),V450)</f>
        <v>82015</v>
      </c>
      <c r="W451" s="30">
        <f>_xlfn.IFNA(VLOOKUP(K451,'Housing Summary'!F:J,5,FALSE),W450)</f>
        <v>4998</v>
      </c>
      <c r="X451" s="30">
        <f>_xlfn.IFNA(VLOOKUP(K451,'Housing Summary'!F:G,2,FALSE),X450)</f>
        <v>284800</v>
      </c>
      <c r="Y451">
        <f t="shared" si="47"/>
        <v>8.5120923024726718</v>
      </c>
      <c r="Z451">
        <f t="shared" si="48"/>
        <v>61.456099034873617</v>
      </c>
    </row>
    <row r="452" spans="1:26" hidden="1">
      <c r="A452" s="9">
        <v>44165</v>
      </c>
      <c r="B452" s="9">
        <f t="shared" si="44"/>
        <v>44165</v>
      </c>
      <c r="C452" s="10">
        <v>44136</v>
      </c>
      <c r="D452" s="11" t="s">
        <v>47</v>
      </c>
      <c r="E452" s="11">
        <v>35</v>
      </c>
      <c r="F452" s="11">
        <f t="shared" ref="F452:F515" si="49">IF(D451=D452,F451+1,0)</f>
        <v>8</v>
      </c>
      <c r="G452" s="30">
        <v>50605</v>
      </c>
      <c r="H452" s="30">
        <v>97095</v>
      </c>
      <c r="I452" s="30">
        <v>550</v>
      </c>
      <c r="J452" s="30">
        <v>1568</v>
      </c>
      <c r="K452" s="11" t="str">
        <f t="shared" si="46"/>
        <v>New Mexico-44165</v>
      </c>
      <c r="L452" s="30">
        <f>_xlfn.IFNA(VLOOKUP(K452,'labor statisitcs'!N:Q,4,FALSE),L451)</f>
        <v>1657514</v>
      </c>
      <c r="M452" s="30">
        <f>VLOOKUP(D452,'State Area'!A:B,2,FALSE)</f>
        <v>121590</v>
      </c>
      <c r="N452" s="39">
        <f t="shared" si="45"/>
        <v>13.63199276256271</v>
      </c>
      <c r="O452" s="11">
        <f>_xlfn.IFNA(VLOOKUP(K452,State_Vac_Alo_Admin!B:E,3,FALSE),0)</f>
        <v>0</v>
      </c>
      <c r="P452" s="35">
        <f>_xlfn.IFNA(VLOOKUP(K452,State_Vac_Alo_Admin!B:F,5,FALSE),0)</f>
        <v>0</v>
      </c>
      <c r="Q452" s="30">
        <f>VLOOKUP(D452,'2020_VoteCount'!A:K,11,FALSE)</f>
        <v>401894</v>
      </c>
      <c r="R452" s="30">
        <f>VLOOKUP(D452,'2020_VoteCount'!A:L,12,FALSE)</f>
        <v>501614</v>
      </c>
      <c r="S452" s="11">
        <f>_xlfn.IFNA(VLOOKUP(K452,'labor statisitcs'!N:P,2,FALSE),S451)</f>
        <v>53</v>
      </c>
      <c r="T452" s="11">
        <f>_xlfn.IFNA(VLOOKUP(K452,'labor statisitcs'!N:P,3,FALSE),T451)</f>
        <v>8.5</v>
      </c>
      <c r="U452" s="30">
        <f>_xlfn.IFNA(VLOOKUP(K452,'labor statisitcs'!N:S,5,FALSE),U451)</f>
        <v>878206</v>
      </c>
      <c r="V452" s="30">
        <f>_xlfn.IFNA(VLOOKUP(K452,'labor statisitcs'!N:S,6,FALSE),V451)</f>
        <v>82102</v>
      </c>
      <c r="W452" s="30">
        <f>_xlfn.IFNA(VLOOKUP(K452,'Housing Summary'!F:J,5,FALSE),W451)</f>
        <v>4897</v>
      </c>
      <c r="X452" s="30">
        <f>_xlfn.IFNA(VLOOKUP(K452,'Housing Summary'!F:G,2,FALSE),X451)</f>
        <v>280000</v>
      </c>
      <c r="Y452">
        <f t="shared" si="47"/>
        <v>33.182223498564717</v>
      </c>
      <c r="Z452">
        <f t="shared" si="48"/>
        <v>94.599502628635406</v>
      </c>
    </row>
    <row r="453" spans="1:26" hidden="1">
      <c r="A453" s="9">
        <v>44196</v>
      </c>
      <c r="B453" s="9">
        <f t="shared" si="44"/>
        <v>44196</v>
      </c>
      <c r="C453" s="10">
        <v>44166</v>
      </c>
      <c r="D453" s="11" t="s">
        <v>47</v>
      </c>
      <c r="E453" s="11">
        <v>35</v>
      </c>
      <c r="F453" s="11">
        <f t="shared" si="49"/>
        <v>9</v>
      </c>
      <c r="G453" s="30">
        <v>45802</v>
      </c>
      <c r="H453" s="30">
        <v>142897</v>
      </c>
      <c r="I453" s="30">
        <v>911</v>
      </c>
      <c r="J453" s="30">
        <v>2479</v>
      </c>
      <c r="K453" s="11" t="str">
        <f t="shared" si="46"/>
        <v>New Mexico-44196</v>
      </c>
      <c r="L453" s="30">
        <f>_xlfn.IFNA(VLOOKUP(K453,'labor statisitcs'!N:Q,4,FALSE),L452)</f>
        <v>1658429</v>
      </c>
      <c r="M453" s="30">
        <f>VLOOKUP(D453,'State Area'!A:B,2,FALSE)</f>
        <v>121590</v>
      </c>
      <c r="N453" s="39">
        <f t="shared" si="45"/>
        <v>13.63951805247142</v>
      </c>
      <c r="O453" s="11">
        <f>_xlfn.IFNA(VLOOKUP(K453,State_Vac_Alo_Admin!B:E,3,FALSE),0)</f>
        <v>190800</v>
      </c>
      <c r="P453" s="35">
        <f>_xlfn.IFNA(VLOOKUP(K453,State_Vac_Alo_Admin!B:F,5,FALSE),0)</f>
        <v>0</v>
      </c>
      <c r="Q453" s="30">
        <f>VLOOKUP(D453,'2020_VoteCount'!A:K,11,FALSE)</f>
        <v>401894</v>
      </c>
      <c r="R453" s="30">
        <f>VLOOKUP(D453,'2020_VoteCount'!A:L,12,FALSE)</f>
        <v>501614</v>
      </c>
      <c r="S453" s="11">
        <f>_xlfn.IFNA(VLOOKUP(K453,'labor statisitcs'!N:P,2,FALSE),S452)</f>
        <v>52.9</v>
      </c>
      <c r="T453" s="11">
        <f>_xlfn.IFNA(VLOOKUP(K453,'labor statisitcs'!N:P,3,FALSE),T452)</f>
        <v>8.6</v>
      </c>
      <c r="U453" s="30">
        <f>_xlfn.IFNA(VLOOKUP(K453,'labor statisitcs'!N:S,5,FALSE),U452)</f>
        <v>877690</v>
      </c>
      <c r="V453" s="30">
        <f>_xlfn.IFNA(VLOOKUP(K453,'labor statisitcs'!N:S,6,FALSE),V452)</f>
        <v>82423</v>
      </c>
      <c r="W453" s="30">
        <f>_xlfn.IFNA(VLOOKUP(K453,'Housing Summary'!F:J,5,FALSE),W452)</f>
        <v>4547</v>
      </c>
      <c r="X453" s="30">
        <f>_xlfn.IFNA(VLOOKUP(K453,'Housing Summary'!F:G,2,FALSE),X452)</f>
        <v>279900</v>
      </c>
      <c r="Y453">
        <f t="shared" si="47"/>
        <v>54.931504453913917</v>
      </c>
      <c r="Z453">
        <f t="shared" si="48"/>
        <v>149.47881398600725</v>
      </c>
    </row>
    <row r="454" spans="1:26" hidden="1">
      <c r="A454" s="9">
        <v>44227</v>
      </c>
      <c r="B454" s="9">
        <f t="shared" si="44"/>
        <v>44227</v>
      </c>
      <c r="C454" s="10">
        <v>44197</v>
      </c>
      <c r="D454" s="11" t="s">
        <v>47</v>
      </c>
      <c r="E454" s="11">
        <v>35</v>
      </c>
      <c r="F454" s="11">
        <f t="shared" si="49"/>
        <v>10</v>
      </c>
      <c r="G454" s="30">
        <v>31167</v>
      </c>
      <c r="H454" s="30">
        <v>174064</v>
      </c>
      <c r="I454" s="30">
        <v>806</v>
      </c>
      <c r="J454" s="30">
        <v>3285</v>
      </c>
      <c r="K454" s="11" t="str">
        <f t="shared" si="46"/>
        <v>New Mexico-44227</v>
      </c>
      <c r="L454" s="30">
        <f>_xlfn.IFNA(VLOOKUP(K454,'labor statisitcs'!N:Q,4,FALSE),L453)</f>
        <v>1659311</v>
      </c>
      <c r="M454" s="30">
        <f>VLOOKUP(D454,'State Area'!A:B,2,FALSE)</f>
        <v>121590</v>
      </c>
      <c r="N454" s="39">
        <f t="shared" si="45"/>
        <v>13.646771938481782</v>
      </c>
      <c r="O454" s="11">
        <f>_xlfn.IFNA(VLOOKUP(K454,State_Vac_Alo_Admin!B:E,3,FALSE),0)</f>
        <v>208100</v>
      </c>
      <c r="P454" s="35">
        <f>_xlfn.IFNA(VLOOKUP(K454,State_Vac_Alo_Admin!B:F,5,FALSE),0)</f>
        <v>182024.94999999998</v>
      </c>
      <c r="Q454" s="30">
        <f>VLOOKUP(D454,'2020_VoteCount'!A:K,11,FALSE)</f>
        <v>401894</v>
      </c>
      <c r="R454" s="30">
        <f>VLOOKUP(D454,'2020_VoteCount'!A:L,12,FALSE)</f>
        <v>501614</v>
      </c>
      <c r="S454" s="11">
        <f>_xlfn.IFNA(VLOOKUP(K454,'labor statisitcs'!N:P,2,FALSE),S453)</f>
        <v>52.8</v>
      </c>
      <c r="T454" s="11">
        <f>_xlfn.IFNA(VLOOKUP(K454,'labor statisitcs'!N:P,3,FALSE),T453)</f>
        <v>8.6999999999999993</v>
      </c>
      <c r="U454" s="30">
        <f>_xlfn.IFNA(VLOOKUP(K454,'labor statisitcs'!N:S,5,FALSE),U453)</f>
        <v>875603</v>
      </c>
      <c r="V454" s="30">
        <f>_xlfn.IFNA(VLOOKUP(K454,'labor statisitcs'!N:S,6,FALSE),V453)</f>
        <v>83276</v>
      </c>
      <c r="W454" s="30">
        <f>_xlfn.IFNA(VLOOKUP(K454,'Housing Summary'!F:J,5,FALSE),W453)</f>
        <v>4059</v>
      </c>
      <c r="X454" s="30">
        <f>_xlfn.IFNA(VLOOKUP(K454,'Housing Summary'!F:G,2,FALSE),X453)</f>
        <v>280990</v>
      </c>
      <c r="Y454">
        <f t="shared" si="47"/>
        <v>48.574378160573872</v>
      </c>
      <c r="Z454">
        <f t="shared" si="48"/>
        <v>197.97373729216525</v>
      </c>
    </row>
    <row r="455" spans="1:26" hidden="1">
      <c r="A455" s="9">
        <v>44255</v>
      </c>
      <c r="B455" s="9">
        <f t="shared" si="44"/>
        <v>44255</v>
      </c>
      <c r="C455" s="10">
        <v>44228</v>
      </c>
      <c r="D455" s="11" t="s">
        <v>47</v>
      </c>
      <c r="E455" s="11">
        <v>35</v>
      </c>
      <c r="F455" s="11">
        <f t="shared" si="49"/>
        <v>11</v>
      </c>
      <c r="G455" s="30">
        <v>11068</v>
      </c>
      <c r="H455" s="30">
        <v>185132</v>
      </c>
      <c r="I455" s="30">
        <v>431</v>
      </c>
      <c r="J455" s="30">
        <v>3716</v>
      </c>
      <c r="K455" s="11" t="str">
        <f t="shared" si="46"/>
        <v>New Mexico-44255</v>
      </c>
      <c r="L455" s="30">
        <f>_xlfn.IFNA(VLOOKUP(K455,'labor statisitcs'!N:Q,4,FALSE),L454)</f>
        <v>1659946</v>
      </c>
      <c r="M455" s="30">
        <f>VLOOKUP(D455,'State Area'!A:B,2,FALSE)</f>
        <v>121590</v>
      </c>
      <c r="N455" s="39">
        <f t="shared" si="45"/>
        <v>13.651994407434822</v>
      </c>
      <c r="O455" s="11">
        <f>_xlfn.IFNA(VLOOKUP(K455,State_Vac_Alo_Admin!B:E,3,FALSE),0)</f>
        <v>278620</v>
      </c>
      <c r="P455" s="35">
        <f>_xlfn.IFNA(VLOOKUP(K455,State_Vac_Alo_Admin!B:F,5,FALSE),0)</f>
        <v>349682.35</v>
      </c>
      <c r="Q455" s="30">
        <f>VLOOKUP(D455,'2020_VoteCount'!A:K,11,FALSE)</f>
        <v>401894</v>
      </c>
      <c r="R455" s="30">
        <f>VLOOKUP(D455,'2020_VoteCount'!A:L,12,FALSE)</f>
        <v>501614</v>
      </c>
      <c r="S455" s="11">
        <f>_xlfn.IFNA(VLOOKUP(K455,'labor statisitcs'!N:P,2,FALSE),S454)</f>
        <v>53</v>
      </c>
      <c r="T455" s="11">
        <f>_xlfn.IFNA(VLOOKUP(K455,'labor statisitcs'!N:P,3,FALSE),T454)</f>
        <v>8.3000000000000007</v>
      </c>
      <c r="U455" s="30">
        <f>_xlfn.IFNA(VLOOKUP(K455,'labor statisitcs'!N:S,5,FALSE),U454)</f>
        <v>879428</v>
      </c>
      <c r="V455" s="30">
        <f>_xlfn.IFNA(VLOOKUP(K455,'labor statisitcs'!N:S,6,FALSE),V454)</f>
        <v>79688</v>
      </c>
      <c r="W455" s="30">
        <f>_xlfn.IFNA(VLOOKUP(K455,'Housing Summary'!F:J,5,FALSE),W454)</f>
        <v>3857</v>
      </c>
      <c r="X455" s="30">
        <f>_xlfn.IFNA(VLOOKUP(K455,'Housing Summary'!F:G,2,FALSE),X454)</f>
        <v>279250</v>
      </c>
      <c r="Y455">
        <f t="shared" si="47"/>
        <v>25.964700056507866</v>
      </c>
      <c r="Z455">
        <f t="shared" si="48"/>
        <v>223.86270396747847</v>
      </c>
    </row>
    <row r="456" spans="1:26" hidden="1">
      <c r="A456" s="9">
        <v>44286</v>
      </c>
      <c r="B456" s="9">
        <f t="shared" si="44"/>
        <v>44286</v>
      </c>
      <c r="C456" s="10">
        <v>44256</v>
      </c>
      <c r="D456" s="11" t="s">
        <v>47</v>
      </c>
      <c r="E456" s="11">
        <v>35</v>
      </c>
      <c r="F456" s="11">
        <f t="shared" si="49"/>
        <v>12</v>
      </c>
      <c r="G456" s="30">
        <v>6520</v>
      </c>
      <c r="H456" s="30">
        <v>191652</v>
      </c>
      <c r="I456" s="30">
        <v>223</v>
      </c>
      <c r="J456" s="30">
        <v>3939</v>
      </c>
      <c r="K456" s="11" t="str">
        <f t="shared" si="46"/>
        <v>New Mexico-44286</v>
      </c>
      <c r="L456" s="30">
        <f>_xlfn.IFNA(VLOOKUP(K456,'labor statisitcs'!N:Q,4,FALSE),L455)</f>
        <v>1660619</v>
      </c>
      <c r="M456" s="30">
        <f>VLOOKUP(D456,'State Area'!A:B,2,FALSE)</f>
        <v>121590</v>
      </c>
      <c r="N456" s="39">
        <f t="shared" si="45"/>
        <v>13.657529402088988</v>
      </c>
      <c r="O456" s="11">
        <f>_xlfn.IFNA(VLOOKUP(K456,State_Vac_Alo_Admin!B:E,3,FALSE),0)</f>
        <v>524580</v>
      </c>
      <c r="P456" s="35">
        <f>_xlfn.IFNA(VLOOKUP(K456,State_Vac_Alo_Admin!B:F,5,FALSE),0)</f>
        <v>427094.39999999997</v>
      </c>
      <c r="Q456" s="30">
        <f>VLOOKUP(D456,'2020_VoteCount'!A:K,11,FALSE)</f>
        <v>401894</v>
      </c>
      <c r="R456" s="30">
        <f>VLOOKUP(D456,'2020_VoteCount'!A:L,12,FALSE)</f>
        <v>501614</v>
      </c>
      <c r="S456" s="11">
        <f>_xlfn.IFNA(VLOOKUP(K456,'labor statisitcs'!N:P,2,FALSE),S455)</f>
        <v>52.9</v>
      </c>
      <c r="T456" s="11">
        <f>_xlfn.IFNA(VLOOKUP(K456,'labor statisitcs'!N:P,3,FALSE),T455)</f>
        <v>8.3000000000000007</v>
      </c>
      <c r="U456" s="30">
        <f>_xlfn.IFNA(VLOOKUP(K456,'labor statisitcs'!N:S,5,FALSE),U455)</f>
        <v>877639</v>
      </c>
      <c r="V456" s="30">
        <f>_xlfn.IFNA(VLOOKUP(K456,'labor statisitcs'!N:S,6,FALSE),V455)</f>
        <v>79052</v>
      </c>
      <c r="W456" s="30">
        <f>_xlfn.IFNA(VLOOKUP(K456,'Housing Summary'!F:J,5,FALSE),W455)</f>
        <v>3730</v>
      </c>
      <c r="X456" s="30">
        <f>_xlfn.IFNA(VLOOKUP(K456,'Housing Summary'!F:G,2,FALSE),X455)</f>
        <v>280000</v>
      </c>
      <c r="Y456">
        <f t="shared" si="47"/>
        <v>13.428727480535873</v>
      </c>
      <c r="Z456">
        <f t="shared" si="48"/>
        <v>237.20070648354618</v>
      </c>
    </row>
    <row r="457" spans="1:26">
      <c r="A457" s="9">
        <v>44313</v>
      </c>
      <c r="B457" s="9">
        <f t="shared" si="44"/>
        <v>44316</v>
      </c>
      <c r="C457" s="10">
        <v>44287</v>
      </c>
      <c r="D457" s="11" t="s">
        <v>47</v>
      </c>
      <c r="E457" s="11">
        <v>35</v>
      </c>
      <c r="F457" s="11">
        <f t="shared" si="49"/>
        <v>13</v>
      </c>
      <c r="G457" s="30">
        <v>5347</v>
      </c>
      <c r="H457" s="30">
        <v>196999</v>
      </c>
      <c r="I457" s="30">
        <v>102</v>
      </c>
      <c r="J457" s="30">
        <v>4041</v>
      </c>
      <c r="K457" s="11" t="str">
        <f t="shared" si="46"/>
        <v>New Mexico-44316</v>
      </c>
      <c r="L457" s="30">
        <f>_xlfn.IFNA(VLOOKUP(K457,'labor statisitcs'!N:Q,4,FALSE),L456)</f>
        <v>1660619</v>
      </c>
      <c r="M457" s="30">
        <f>VLOOKUP(D457,'State Area'!A:B,2,FALSE)</f>
        <v>121590</v>
      </c>
      <c r="N457" s="39">
        <f t="shared" si="45"/>
        <v>13.657529402088988</v>
      </c>
      <c r="O457" s="11">
        <f>_xlfn.IFNA(VLOOKUP(K457,State_Vac_Alo_Admin!B:E,3,FALSE),0)</f>
        <v>455860</v>
      </c>
      <c r="P457" s="35">
        <f>_xlfn.IFNA(VLOOKUP(K457,State_Vac_Alo_Admin!B:F,5,FALSE),0)</f>
        <v>447242.8</v>
      </c>
      <c r="Q457" s="30">
        <f>VLOOKUP(D457,'2020_VoteCount'!A:K,11,FALSE)</f>
        <v>401894</v>
      </c>
      <c r="R457" s="30">
        <f>VLOOKUP(D457,'2020_VoteCount'!A:L,12,FALSE)</f>
        <v>501614</v>
      </c>
      <c r="S457" s="11">
        <f>_xlfn.IFNA(VLOOKUP(K457,'labor statisitcs'!N:P,2,FALSE),S456)</f>
        <v>52.9</v>
      </c>
      <c r="T457" s="11">
        <f>_xlfn.IFNA(VLOOKUP(K457,'labor statisitcs'!N:P,3,FALSE),T456)</f>
        <v>8.3000000000000007</v>
      </c>
      <c r="U457" s="30">
        <f>_xlfn.IFNA(VLOOKUP(K457,'labor statisitcs'!N:S,5,FALSE),U456)</f>
        <v>877639</v>
      </c>
      <c r="V457" s="30">
        <f>_xlfn.IFNA(VLOOKUP(K457,'labor statisitcs'!N:S,6,FALSE),V456)</f>
        <v>79052</v>
      </c>
      <c r="W457" s="30">
        <f>_xlfn.IFNA(VLOOKUP(K457,'Housing Summary'!F:J,5,FALSE),W456)</f>
        <v>3730</v>
      </c>
      <c r="X457" s="30">
        <f>_xlfn.IFNA(VLOOKUP(K457,'Housing Summary'!F:G,2,FALSE),X456)</f>
        <v>280000</v>
      </c>
      <c r="Y457">
        <f t="shared" si="47"/>
        <v>6.1422879058953326</v>
      </c>
      <c r="Z457">
        <f t="shared" si="48"/>
        <v>243.34299438944154</v>
      </c>
    </row>
    <row r="458" spans="1:26" hidden="1">
      <c r="A458" s="9">
        <v>43921</v>
      </c>
      <c r="B458" s="9">
        <f t="shared" si="44"/>
        <v>43921</v>
      </c>
      <c r="C458" s="10">
        <v>43891</v>
      </c>
      <c r="D458" s="11" t="s">
        <v>16</v>
      </c>
      <c r="E458" s="11">
        <v>36</v>
      </c>
      <c r="F458" s="11">
        <f t="shared" si="49"/>
        <v>0</v>
      </c>
      <c r="G458" s="30">
        <v>76211</v>
      </c>
      <c r="H458" s="30">
        <v>76211</v>
      </c>
      <c r="I458" s="30">
        <v>1929</v>
      </c>
      <c r="J458" s="30">
        <v>1929</v>
      </c>
      <c r="K458" s="11" t="str">
        <f t="shared" si="46"/>
        <v>New York-43921</v>
      </c>
      <c r="L458" s="30">
        <f>_xlfn.IFNA(VLOOKUP(K458,'labor statisitcs'!N:Q,4,FALSE),L457)</f>
        <v>15612413</v>
      </c>
      <c r="M458" s="30">
        <f>VLOOKUP(D458,'State Area'!A:B,2,FALSE)</f>
        <v>54555</v>
      </c>
      <c r="N458" s="39">
        <f t="shared" si="45"/>
        <v>286.17749060581065</v>
      </c>
      <c r="O458" s="11">
        <f>_xlfn.IFNA(VLOOKUP(K458,State_Vac_Alo_Admin!B:E,3,FALSE),0)</f>
        <v>0</v>
      </c>
      <c r="P458" s="35">
        <f>_xlfn.IFNA(VLOOKUP(K458,State_Vac_Alo_Admin!B:F,5,FALSE),0)</f>
        <v>0</v>
      </c>
      <c r="Q458" s="30">
        <f>VLOOKUP(D458,'2020_VoteCount'!A:K,11,FALSE)</f>
        <v>3250230</v>
      </c>
      <c r="R458" s="30">
        <f>VLOOKUP(D458,'2020_VoteCount'!A:L,12,FALSE)</f>
        <v>5244006</v>
      </c>
      <c r="S458" s="11">
        <f>_xlfn.IFNA(VLOOKUP(K458,'labor statisitcs'!N:P,2,FALSE),S457)</f>
        <v>58.4</v>
      </c>
      <c r="T458" s="11">
        <f>_xlfn.IFNA(VLOOKUP(K458,'labor statisitcs'!N:P,3,FALSE),T457)</f>
        <v>3.9</v>
      </c>
      <c r="U458" s="30">
        <f>_xlfn.IFNA(VLOOKUP(K458,'labor statisitcs'!N:S,5,FALSE),U457)</f>
        <v>9115724</v>
      </c>
      <c r="V458" s="30">
        <f>_xlfn.IFNA(VLOOKUP(K458,'labor statisitcs'!N:S,6,FALSE),V457)</f>
        <v>374316</v>
      </c>
      <c r="W458" s="30">
        <f>_xlfn.IFNA(VLOOKUP(K458,'Housing Summary'!F:J,5,FALSE),W457)</f>
        <v>58032</v>
      </c>
      <c r="X458" s="30">
        <f>_xlfn.IFNA(VLOOKUP(K458,'Housing Summary'!F:G,2,FALSE),X457)</f>
        <v>495308</v>
      </c>
      <c r="Y458">
        <f t="shared" si="47"/>
        <v>12.355553238311078</v>
      </c>
      <c r="Z458">
        <f t="shared" si="48"/>
        <v>12.355553238311078</v>
      </c>
    </row>
    <row r="459" spans="1:26" hidden="1">
      <c r="A459" s="9">
        <v>43951</v>
      </c>
      <c r="B459" s="9">
        <f t="shared" si="44"/>
        <v>43951</v>
      </c>
      <c r="C459" s="10">
        <v>43922</v>
      </c>
      <c r="D459" s="11" t="s">
        <v>16</v>
      </c>
      <c r="E459" s="11">
        <v>36</v>
      </c>
      <c r="F459" s="11">
        <f t="shared" si="49"/>
        <v>1</v>
      </c>
      <c r="G459" s="30">
        <v>233485</v>
      </c>
      <c r="H459" s="30">
        <v>309696</v>
      </c>
      <c r="I459" s="30">
        <v>21687</v>
      </c>
      <c r="J459" s="30">
        <v>23616</v>
      </c>
      <c r="K459" s="11" t="str">
        <f t="shared" si="46"/>
        <v>New York-43951</v>
      </c>
      <c r="L459" s="30">
        <f>_xlfn.IFNA(VLOOKUP(K459,'labor statisitcs'!N:Q,4,FALSE),L458)</f>
        <v>15605175</v>
      </c>
      <c r="M459" s="30">
        <f>VLOOKUP(D459,'State Area'!A:B,2,FALSE)</f>
        <v>54555</v>
      </c>
      <c r="N459" s="39">
        <f t="shared" si="45"/>
        <v>286.04481715699751</v>
      </c>
      <c r="O459" s="11">
        <f>_xlfn.IFNA(VLOOKUP(K459,State_Vac_Alo_Admin!B:E,3,FALSE),0)</f>
        <v>0</v>
      </c>
      <c r="P459" s="35">
        <f>_xlfn.IFNA(VLOOKUP(K459,State_Vac_Alo_Admin!B:F,5,FALSE),0)</f>
        <v>0</v>
      </c>
      <c r="Q459" s="30">
        <f>VLOOKUP(D459,'2020_VoteCount'!A:K,11,FALSE)</f>
        <v>3250230</v>
      </c>
      <c r="R459" s="30">
        <f>VLOOKUP(D459,'2020_VoteCount'!A:L,12,FALSE)</f>
        <v>5244006</v>
      </c>
      <c r="S459" s="11">
        <f>_xlfn.IFNA(VLOOKUP(K459,'labor statisitcs'!N:P,2,FALSE),S458)</f>
        <v>47.6</v>
      </c>
      <c r="T459" s="11">
        <f>_xlfn.IFNA(VLOOKUP(K459,'labor statisitcs'!N:P,3,FALSE),T458)</f>
        <v>16.2</v>
      </c>
      <c r="U459" s="30">
        <f>_xlfn.IFNA(VLOOKUP(K459,'labor statisitcs'!N:S,5,FALSE),U458)</f>
        <v>7434677</v>
      </c>
      <c r="V459" s="30">
        <f>_xlfn.IFNA(VLOOKUP(K459,'labor statisitcs'!N:S,6,FALSE),V458)</f>
        <v>1435688</v>
      </c>
      <c r="W459" s="30">
        <f>_xlfn.IFNA(VLOOKUP(K459,'Housing Summary'!F:J,5,FALSE),W458)</f>
        <v>63838</v>
      </c>
      <c r="X459" s="30">
        <f>_xlfn.IFNA(VLOOKUP(K459,'Housing Summary'!F:G,2,FALSE),X458)</f>
        <v>499499.5</v>
      </c>
      <c r="Y459">
        <f t="shared" si="47"/>
        <v>138.97312910620994</v>
      </c>
      <c r="Z459">
        <f t="shared" si="48"/>
        <v>151.33441310334553</v>
      </c>
    </row>
    <row r="460" spans="1:26" hidden="1">
      <c r="A460" s="9">
        <v>43982</v>
      </c>
      <c r="B460" s="9">
        <f t="shared" si="44"/>
        <v>43982</v>
      </c>
      <c r="C460" s="10">
        <v>43952</v>
      </c>
      <c r="D460" s="11" t="s">
        <v>16</v>
      </c>
      <c r="E460" s="11">
        <v>36</v>
      </c>
      <c r="F460" s="11">
        <f t="shared" si="49"/>
        <v>2</v>
      </c>
      <c r="G460" s="30">
        <v>65879</v>
      </c>
      <c r="H460" s="30">
        <v>375575</v>
      </c>
      <c r="I460" s="30">
        <v>6083</v>
      </c>
      <c r="J460" s="30">
        <v>29699</v>
      </c>
      <c r="K460" s="11" t="str">
        <f t="shared" si="46"/>
        <v>New York-43982</v>
      </c>
      <c r="L460" s="30">
        <f>_xlfn.IFNA(VLOOKUP(K460,'labor statisitcs'!N:Q,4,FALSE),L459)</f>
        <v>15593074</v>
      </c>
      <c r="M460" s="30">
        <f>VLOOKUP(D460,'State Area'!A:B,2,FALSE)</f>
        <v>54555</v>
      </c>
      <c r="N460" s="39">
        <f t="shared" si="45"/>
        <v>285.82300430757948</v>
      </c>
      <c r="O460" s="11">
        <f>_xlfn.IFNA(VLOOKUP(K460,State_Vac_Alo_Admin!B:E,3,FALSE),0)</f>
        <v>0</v>
      </c>
      <c r="P460" s="35">
        <f>_xlfn.IFNA(VLOOKUP(K460,State_Vac_Alo_Admin!B:F,5,FALSE),0)</f>
        <v>0</v>
      </c>
      <c r="Q460" s="30">
        <f>VLOOKUP(D460,'2020_VoteCount'!A:K,11,FALSE)</f>
        <v>3250230</v>
      </c>
      <c r="R460" s="30">
        <f>VLOOKUP(D460,'2020_VoteCount'!A:L,12,FALSE)</f>
        <v>5244006</v>
      </c>
      <c r="S460" s="11">
        <f>_xlfn.IFNA(VLOOKUP(K460,'labor statisitcs'!N:P,2,FALSE),S459)</f>
        <v>48.4</v>
      </c>
      <c r="T460" s="11">
        <f>_xlfn.IFNA(VLOOKUP(K460,'labor statisitcs'!N:P,3,FALSE),T459)</f>
        <v>15.7</v>
      </c>
      <c r="U460" s="30">
        <f>_xlfn.IFNA(VLOOKUP(K460,'labor statisitcs'!N:S,5,FALSE),U459)</f>
        <v>7542872</v>
      </c>
      <c r="V460" s="30">
        <f>_xlfn.IFNA(VLOOKUP(K460,'labor statisitcs'!N:S,6,FALSE),V459)</f>
        <v>1407597</v>
      </c>
      <c r="W460" s="30">
        <f>_xlfn.IFNA(VLOOKUP(K460,'Housing Summary'!F:J,5,FALSE),W459)</f>
        <v>60272</v>
      </c>
      <c r="X460" s="30">
        <f>_xlfn.IFNA(VLOOKUP(K460,'Housing Summary'!F:G,2,FALSE),X459)</f>
        <v>499000</v>
      </c>
      <c r="Y460">
        <f t="shared" si="47"/>
        <v>39.010909587166715</v>
      </c>
      <c r="Z460">
        <f t="shared" si="48"/>
        <v>190.46276571252082</v>
      </c>
    </row>
    <row r="461" spans="1:26" hidden="1">
      <c r="A461" s="9">
        <v>44012</v>
      </c>
      <c r="B461" s="9">
        <f t="shared" si="44"/>
        <v>44012</v>
      </c>
      <c r="C461" s="10">
        <v>43983</v>
      </c>
      <c r="D461" s="11" t="s">
        <v>16</v>
      </c>
      <c r="E461" s="11">
        <v>36</v>
      </c>
      <c r="F461" s="11">
        <f t="shared" si="49"/>
        <v>3</v>
      </c>
      <c r="G461" s="30">
        <v>22567</v>
      </c>
      <c r="H461" s="30">
        <v>398142</v>
      </c>
      <c r="I461" s="30">
        <v>2077</v>
      </c>
      <c r="J461" s="30">
        <v>31776</v>
      </c>
      <c r="K461" s="11" t="str">
        <f t="shared" si="46"/>
        <v>New York-44012</v>
      </c>
      <c r="L461" s="30">
        <f>_xlfn.IFNA(VLOOKUP(K461,'labor statisitcs'!N:Q,4,FALSE),L460)</f>
        <v>15582329</v>
      </c>
      <c r="M461" s="30">
        <f>VLOOKUP(D461,'State Area'!A:B,2,FALSE)</f>
        <v>54555</v>
      </c>
      <c r="N461" s="39">
        <f t="shared" si="45"/>
        <v>285.62604710842271</v>
      </c>
      <c r="O461" s="11">
        <f>_xlfn.IFNA(VLOOKUP(K461,State_Vac_Alo_Admin!B:E,3,FALSE),0)</f>
        <v>0</v>
      </c>
      <c r="P461" s="35">
        <f>_xlfn.IFNA(VLOOKUP(K461,State_Vac_Alo_Admin!B:F,5,FALSE),0)</f>
        <v>0</v>
      </c>
      <c r="Q461" s="30">
        <f>VLOOKUP(D461,'2020_VoteCount'!A:K,11,FALSE)</f>
        <v>3250230</v>
      </c>
      <c r="R461" s="30">
        <f>VLOOKUP(D461,'2020_VoteCount'!A:L,12,FALSE)</f>
        <v>5244006</v>
      </c>
      <c r="S461" s="11">
        <f>_xlfn.IFNA(VLOOKUP(K461,'labor statisitcs'!N:P,2,FALSE),S460)</f>
        <v>50.6</v>
      </c>
      <c r="T461" s="11">
        <f>_xlfn.IFNA(VLOOKUP(K461,'labor statisitcs'!N:P,3,FALSE),T460)</f>
        <v>15</v>
      </c>
      <c r="U461" s="30">
        <f>_xlfn.IFNA(VLOOKUP(K461,'labor statisitcs'!N:S,5,FALSE),U460)</f>
        <v>7883108</v>
      </c>
      <c r="V461" s="30">
        <f>_xlfn.IFNA(VLOOKUP(K461,'labor statisitcs'!N:S,6,FALSE),V460)</f>
        <v>1396046</v>
      </c>
      <c r="W461" s="30">
        <f>_xlfn.IFNA(VLOOKUP(K461,'Housing Summary'!F:J,5,FALSE),W460)</f>
        <v>62506</v>
      </c>
      <c r="X461" s="30">
        <f>_xlfn.IFNA(VLOOKUP(K461,'Housing Summary'!F:G,2,FALSE),X460)</f>
        <v>499949.5</v>
      </c>
      <c r="Y461">
        <f t="shared" si="47"/>
        <v>13.329201302321366</v>
      </c>
      <c r="Z461">
        <f t="shared" si="48"/>
        <v>203.92330312111878</v>
      </c>
    </row>
    <row r="462" spans="1:26" hidden="1">
      <c r="A462" s="9">
        <v>44043</v>
      </c>
      <c r="B462" s="9">
        <f t="shared" si="44"/>
        <v>44043</v>
      </c>
      <c r="C462" s="10">
        <v>44013</v>
      </c>
      <c r="D462" s="11" t="s">
        <v>16</v>
      </c>
      <c r="E462" s="11">
        <v>36</v>
      </c>
      <c r="F462" s="11">
        <f t="shared" si="49"/>
        <v>4</v>
      </c>
      <c r="G462" s="30">
        <v>21581</v>
      </c>
      <c r="H462" s="30">
        <v>419723</v>
      </c>
      <c r="I462" s="30">
        <v>596</v>
      </c>
      <c r="J462" s="30">
        <v>32372</v>
      </c>
      <c r="K462" s="11" t="str">
        <f t="shared" si="46"/>
        <v>New York-44043</v>
      </c>
      <c r="L462" s="30">
        <f>_xlfn.IFNA(VLOOKUP(K462,'labor statisitcs'!N:Q,4,FALSE),L461)</f>
        <v>15571877</v>
      </c>
      <c r="M462" s="30">
        <f>VLOOKUP(D462,'State Area'!A:B,2,FALSE)</f>
        <v>54555</v>
      </c>
      <c r="N462" s="39">
        <f t="shared" si="45"/>
        <v>285.43446063605535</v>
      </c>
      <c r="O462" s="11">
        <f>_xlfn.IFNA(VLOOKUP(K462,State_Vac_Alo_Admin!B:E,3,FALSE),0)</f>
        <v>0</v>
      </c>
      <c r="P462" s="35">
        <f>_xlfn.IFNA(VLOOKUP(K462,State_Vac_Alo_Admin!B:F,5,FALSE),0)</f>
        <v>0</v>
      </c>
      <c r="Q462" s="30">
        <f>VLOOKUP(D462,'2020_VoteCount'!A:K,11,FALSE)</f>
        <v>3250230</v>
      </c>
      <c r="R462" s="30">
        <f>VLOOKUP(D462,'2020_VoteCount'!A:L,12,FALSE)</f>
        <v>5244006</v>
      </c>
      <c r="S462" s="11">
        <f>_xlfn.IFNA(VLOOKUP(K462,'labor statisitcs'!N:P,2,FALSE),S461)</f>
        <v>51.4</v>
      </c>
      <c r="T462" s="11">
        <f>_xlfn.IFNA(VLOOKUP(K462,'labor statisitcs'!N:P,3,FALSE),T461)</f>
        <v>14.7</v>
      </c>
      <c r="U462" s="30">
        <f>_xlfn.IFNA(VLOOKUP(K462,'labor statisitcs'!N:S,5,FALSE),U461)</f>
        <v>7998562</v>
      </c>
      <c r="V462" s="30">
        <f>_xlfn.IFNA(VLOOKUP(K462,'labor statisitcs'!N:S,6,FALSE),V461)</f>
        <v>1378613</v>
      </c>
      <c r="W462" s="30">
        <f>_xlfn.IFNA(VLOOKUP(K462,'Housing Summary'!F:J,5,FALSE),W461)</f>
        <v>66158</v>
      </c>
      <c r="X462" s="30">
        <f>_xlfn.IFNA(VLOOKUP(K462,'Housing Summary'!F:G,2,FALSE),X461)</f>
        <v>527000</v>
      </c>
      <c r="Y462">
        <f t="shared" si="47"/>
        <v>3.8274127133164484</v>
      </c>
      <c r="Z462">
        <f t="shared" si="48"/>
        <v>207.88759120046993</v>
      </c>
    </row>
    <row r="463" spans="1:26" hidden="1">
      <c r="A463" s="9">
        <v>44074</v>
      </c>
      <c r="B463" s="9">
        <f t="shared" ref="B463:B526" si="50">EOMONTH(A463,0)</f>
        <v>44074</v>
      </c>
      <c r="C463" s="10">
        <v>44044</v>
      </c>
      <c r="D463" s="11" t="s">
        <v>16</v>
      </c>
      <c r="E463" s="11">
        <v>36</v>
      </c>
      <c r="F463" s="11">
        <f t="shared" si="49"/>
        <v>5</v>
      </c>
      <c r="G463" s="30">
        <v>19757</v>
      </c>
      <c r="H463" s="30">
        <v>439480</v>
      </c>
      <c r="I463" s="30">
        <v>169</v>
      </c>
      <c r="J463" s="30">
        <v>32541</v>
      </c>
      <c r="K463" s="11" t="str">
        <f t="shared" si="46"/>
        <v>New York-44074</v>
      </c>
      <c r="L463" s="30">
        <f>_xlfn.IFNA(VLOOKUP(K463,'labor statisitcs'!N:Q,4,FALSE),L462)</f>
        <v>15564895</v>
      </c>
      <c r="M463" s="30">
        <f>VLOOKUP(D463,'State Area'!A:B,2,FALSE)</f>
        <v>54555</v>
      </c>
      <c r="N463" s="39">
        <f t="shared" ref="N463:N526" si="51">L463/M463</f>
        <v>285.30647969938593</v>
      </c>
      <c r="O463" s="11">
        <f>_xlfn.IFNA(VLOOKUP(K463,State_Vac_Alo_Admin!B:E,3,FALSE),0)</f>
        <v>0</v>
      </c>
      <c r="P463" s="35">
        <f>_xlfn.IFNA(VLOOKUP(K463,State_Vac_Alo_Admin!B:F,5,FALSE),0)</f>
        <v>0</v>
      </c>
      <c r="Q463" s="30">
        <f>VLOOKUP(D463,'2020_VoteCount'!A:K,11,FALSE)</f>
        <v>3250230</v>
      </c>
      <c r="R463" s="30">
        <f>VLOOKUP(D463,'2020_VoteCount'!A:L,12,FALSE)</f>
        <v>5244006</v>
      </c>
      <c r="S463" s="11">
        <f>_xlfn.IFNA(VLOOKUP(K463,'labor statisitcs'!N:P,2,FALSE),S462)</f>
        <v>53.3</v>
      </c>
      <c r="T463" s="11">
        <f>_xlfn.IFNA(VLOOKUP(K463,'labor statisitcs'!N:P,3,FALSE),T462)</f>
        <v>11.7</v>
      </c>
      <c r="U463" s="30">
        <f>_xlfn.IFNA(VLOOKUP(K463,'labor statisitcs'!N:S,5,FALSE),U462)</f>
        <v>8300511</v>
      </c>
      <c r="V463" s="30">
        <f>_xlfn.IFNA(VLOOKUP(K463,'labor statisitcs'!N:S,6,FALSE),V462)</f>
        <v>1098608</v>
      </c>
      <c r="W463" s="30">
        <f>_xlfn.IFNA(VLOOKUP(K463,'Housing Summary'!F:J,5,FALSE),W462)</f>
        <v>68474</v>
      </c>
      <c r="X463" s="30">
        <f>_xlfn.IFNA(VLOOKUP(K463,'Housing Summary'!F:G,2,FALSE),X462)</f>
        <v>550000</v>
      </c>
      <c r="Y463">
        <f t="shared" si="47"/>
        <v>1.0857766788661278</v>
      </c>
      <c r="Z463">
        <f t="shared" si="48"/>
        <v>209.06662075137672</v>
      </c>
    </row>
    <row r="464" spans="1:26" hidden="1">
      <c r="A464" s="9">
        <v>44104</v>
      </c>
      <c r="B464" s="9">
        <f t="shared" si="50"/>
        <v>44104</v>
      </c>
      <c r="C464" s="10">
        <v>44075</v>
      </c>
      <c r="D464" s="11" t="s">
        <v>16</v>
      </c>
      <c r="E464" s="11">
        <v>36</v>
      </c>
      <c r="F464" s="11">
        <f t="shared" si="49"/>
        <v>6</v>
      </c>
      <c r="G464" s="30">
        <v>23889</v>
      </c>
      <c r="H464" s="30">
        <v>463369</v>
      </c>
      <c r="I464" s="30">
        <v>216</v>
      </c>
      <c r="J464" s="30">
        <v>32757</v>
      </c>
      <c r="K464" s="11" t="str">
        <f t="shared" si="46"/>
        <v>New York-44104</v>
      </c>
      <c r="L464" s="30">
        <f>_xlfn.IFNA(VLOOKUP(K464,'labor statisitcs'!N:Q,4,FALSE),L463)</f>
        <v>15558652</v>
      </c>
      <c r="M464" s="30">
        <f>VLOOKUP(D464,'State Area'!A:B,2,FALSE)</f>
        <v>54555</v>
      </c>
      <c r="N464" s="39">
        <f t="shared" si="51"/>
        <v>285.19204472550638</v>
      </c>
      <c r="O464" s="11">
        <f>_xlfn.IFNA(VLOOKUP(K464,State_Vac_Alo_Admin!B:E,3,FALSE),0)</f>
        <v>0</v>
      </c>
      <c r="P464" s="35">
        <f>_xlfn.IFNA(VLOOKUP(K464,State_Vac_Alo_Admin!B:F,5,FALSE),0)</f>
        <v>0</v>
      </c>
      <c r="Q464" s="30">
        <f>VLOOKUP(D464,'2020_VoteCount'!A:K,11,FALSE)</f>
        <v>3250230</v>
      </c>
      <c r="R464" s="30">
        <f>VLOOKUP(D464,'2020_VoteCount'!A:L,12,FALSE)</f>
        <v>5244006</v>
      </c>
      <c r="S464" s="11">
        <f>_xlfn.IFNA(VLOOKUP(K464,'labor statisitcs'!N:P,2,FALSE),S463)</f>
        <v>53.8</v>
      </c>
      <c r="T464" s="11">
        <f>_xlfn.IFNA(VLOOKUP(K464,'labor statisitcs'!N:P,3,FALSE),T463)</f>
        <v>10</v>
      </c>
      <c r="U464" s="30">
        <f>_xlfn.IFNA(VLOOKUP(K464,'labor statisitcs'!N:S,5,FALSE),U463)</f>
        <v>8372958</v>
      </c>
      <c r="V464" s="30">
        <f>_xlfn.IFNA(VLOOKUP(K464,'labor statisitcs'!N:S,6,FALSE),V463)</f>
        <v>927834</v>
      </c>
      <c r="W464" s="30">
        <f>_xlfn.IFNA(VLOOKUP(K464,'Housing Summary'!F:J,5,FALSE),W463)</f>
        <v>69064</v>
      </c>
      <c r="X464" s="30">
        <f>_xlfn.IFNA(VLOOKUP(K464,'Housing Summary'!F:G,2,FALSE),X463)</f>
        <v>566500</v>
      </c>
      <c r="Y464">
        <f t="shared" si="47"/>
        <v>1.3882950785196557</v>
      </c>
      <c r="Z464">
        <f t="shared" si="48"/>
        <v>210.5388050327239</v>
      </c>
    </row>
    <row r="465" spans="1:26" hidden="1">
      <c r="A465" s="9">
        <v>44135</v>
      </c>
      <c r="B465" s="9">
        <f t="shared" si="50"/>
        <v>44135</v>
      </c>
      <c r="C465" s="10">
        <v>44105</v>
      </c>
      <c r="D465" s="11" t="s">
        <v>16</v>
      </c>
      <c r="E465" s="11">
        <v>36</v>
      </c>
      <c r="F465" s="11">
        <f t="shared" si="49"/>
        <v>7</v>
      </c>
      <c r="G465" s="30">
        <v>48854</v>
      </c>
      <c r="H465" s="30">
        <v>512223</v>
      </c>
      <c r="I465" s="30">
        <v>395</v>
      </c>
      <c r="J465" s="30">
        <v>33152</v>
      </c>
      <c r="K465" s="11" t="str">
        <f t="shared" si="46"/>
        <v>New York-44135</v>
      </c>
      <c r="L465" s="30">
        <f>_xlfn.IFNA(VLOOKUP(K465,'labor statisitcs'!N:Q,4,FALSE),L464)</f>
        <v>15551640</v>
      </c>
      <c r="M465" s="30">
        <f>VLOOKUP(D465,'State Area'!A:B,2,FALSE)</f>
        <v>54555</v>
      </c>
      <c r="N465" s="39">
        <f t="shared" si="51"/>
        <v>285.06351388507011</v>
      </c>
      <c r="O465" s="11">
        <f>_xlfn.IFNA(VLOOKUP(K465,State_Vac_Alo_Admin!B:E,3,FALSE),0)</f>
        <v>0</v>
      </c>
      <c r="P465" s="35">
        <f>_xlfn.IFNA(VLOOKUP(K465,State_Vac_Alo_Admin!B:F,5,FALSE),0)</f>
        <v>0</v>
      </c>
      <c r="Q465" s="30">
        <f>VLOOKUP(D465,'2020_VoteCount'!A:K,11,FALSE)</f>
        <v>3250230</v>
      </c>
      <c r="R465" s="30">
        <f>VLOOKUP(D465,'2020_VoteCount'!A:L,12,FALSE)</f>
        <v>5244006</v>
      </c>
      <c r="S465" s="11">
        <f>_xlfn.IFNA(VLOOKUP(K465,'labor statisitcs'!N:P,2,FALSE),S464)</f>
        <v>54.2</v>
      </c>
      <c r="T465" s="11">
        <f>_xlfn.IFNA(VLOOKUP(K465,'labor statisitcs'!N:P,3,FALSE),T464)</f>
        <v>8.6999999999999993</v>
      </c>
      <c r="U465" s="30">
        <f>_xlfn.IFNA(VLOOKUP(K465,'labor statisitcs'!N:S,5,FALSE),U464)</f>
        <v>8424046</v>
      </c>
      <c r="V465" s="30">
        <f>_xlfn.IFNA(VLOOKUP(K465,'labor statisitcs'!N:S,6,FALSE),V464)</f>
        <v>802509</v>
      </c>
      <c r="W465" s="30">
        <f>_xlfn.IFNA(VLOOKUP(K465,'Housing Summary'!F:J,5,FALSE),W464)</f>
        <v>70659</v>
      </c>
      <c r="X465" s="30">
        <f>_xlfn.IFNA(VLOOKUP(K465,'Housing Summary'!F:G,2,FALSE),X464)</f>
        <v>589000</v>
      </c>
      <c r="Y465">
        <f t="shared" si="47"/>
        <v>2.5399250497053689</v>
      </c>
      <c r="Z465">
        <f t="shared" si="48"/>
        <v>213.17365885527187</v>
      </c>
    </row>
    <row r="466" spans="1:26" hidden="1">
      <c r="A466" s="9">
        <v>44165</v>
      </c>
      <c r="B466" s="9">
        <f t="shared" si="50"/>
        <v>44165</v>
      </c>
      <c r="C466" s="10">
        <v>44136</v>
      </c>
      <c r="D466" s="11" t="s">
        <v>16</v>
      </c>
      <c r="E466" s="11">
        <v>36</v>
      </c>
      <c r="F466" s="11">
        <f t="shared" si="49"/>
        <v>8</v>
      </c>
      <c r="G466" s="30">
        <v>140525</v>
      </c>
      <c r="H466" s="30">
        <v>652748</v>
      </c>
      <c r="I466" s="30">
        <v>998</v>
      </c>
      <c r="J466" s="30">
        <v>34150</v>
      </c>
      <c r="K466" s="11" t="str">
        <f t="shared" si="46"/>
        <v>New York-44165</v>
      </c>
      <c r="L466" s="30">
        <f>_xlfn.IFNA(VLOOKUP(K466,'labor statisitcs'!N:Q,4,FALSE),L465)</f>
        <v>15543645</v>
      </c>
      <c r="M466" s="30">
        <f>VLOOKUP(D466,'State Area'!A:B,2,FALSE)</f>
        <v>54555</v>
      </c>
      <c r="N466" s="39">
        <f t="shared" si="51"/>
        <v>284.91696453120704</v>
      </c>
      <c r="O466" s="11">
        <f>_xlfn.IFNA(VLOOKUP(K466,State_Vac_Alo_Admin!B:E,3,FALSE),0)</f>
        <v>0</v>
      </c>
      <c r="P466" s="35">
        <f>_xlfn.IFNA(VLOOKUP(K466,State_Vac_Alo_Admin!B:F,5,FALSE),0)</f>
        <v>0</v>
      </c>
      <c r="Q466" s="30">
        <f>VLOOKUP(D466,'2020_VoteCount'!A:K,11,FALSE)</f>
        <v>3250230</v>
      </c>
      <c r="R466" s="30">
        <f>VLOOKUP(D466,'2020_VoteCount'!A:L,12,FALSE)</f>
        <v>5244006</v>
      </c>
      <c r="S466" s="11">
        <f>_xlfn.IFNA(VLOOKUP(K466,'labor statisitcs'!N:P,2,FALSE),S465)</f>
        <v>54.4</v>
      </c>
      <c r="T466" s="11">
        <f>_xlfn.IFNA(VLOOKUP(K466,'labor statisitcs'!N:P,3,FALSE),T465)</f>
        <v>8.6999999999999993</v>
      </c>
      <c r="U466" s="30">
        <f>_xlfn.IFNA(VLOOKUP(K466,'labor statisitcs'!N:S,5,FALSE),U465)</f>
        <v>8457527</v>
      </c>
      <c r="V466" s="30">
        <f>_xlfn.IFNA(VLOOKUP(K466,'labor statisitcs'!N:S,6,FALSE),V465)</f>
        <v>803682</v>
      </c>
      <c r="W466" s="30">
        <f>_xlfn.IFNA(VLOOKUP(K466,'Housing Summary'!F:J,5,FALSE),W465)</f>
        <v>67496</v>
      </c>
      <c r="X466" s="30">
        <f>_xlfn.IFNA(VLOOKUP(K466,'Housing Summary'!F:G,2,FALSE),X465)</f>
        <v>570000</v>
      </c>
      <c r="Y466">
        <f t="shared" si="47"/>
        <v>6.4206304248456521</v>
      </c>
      <c r="Z466">
        <f t="shared" si="48"/>
        <v>219.70393688224354</v>
      </c>
    </row>
    <row r="467" spans="1:26" hidden="1">
      <c r="A467" s="9">
        <v>44196</v>
      </c>
      <c r="B467" s="9">
        <f t="shared" si="50"/>
        <v>44196</v>
      </c>
      <c r="C467" s="10">
        <v>44166</v>
      </c>
      <c r="D467" s="11" t="s">
        <v>16</v>
      </c>
      <c r="E467" s="11">
        <v>36</v>
      </c>
      <c r="F467" s="11">
        <f t="shared" si="49"/>
        <v>9</v>
      </c>
      <c r="G467" s="30">
        <v>326292</v>
      </c>
      <c r="H467" s="30">
        <v>979040</v>
      </c>
      <c r="I467" s="30">
        <v>3407</v>
      </c>
      <c r="J467" s="30">
        <v>37557</v>
      </c>
      <c r="K467" s="11" t="str">
        <f t="shared" si="46"/>
        <v>New York-44196</v>
      </c>
      <c r="L467" s="30">
        <f>_xlfn.IFNA(VLOOKUP(K467,'labor statisitcs'!N:Q,4,FALSE),L466)</f>
        <v>15534828</v>
      </c>
      <c r="M467" s="30">
        <f>VLOOKUP(D467,'State Area'!A:B,2,FALSE)</f>
        <v>54555</v>
      </c>
      <c r="N467" s="39">
        <f t="shared" si="51"/>
        <v>284.75534781413251</v>
      </c>
      <c r="O467" s="11">
        <f>_xlfn.IFNA(VLOOKUP(K467,State_Vac_Alo_Admin!B:E,3,FALSE),0)</f>
        <v>1818850</v>
      </c>
      <c r="P467" s="35">
        <f>_xlfn.IFNA(VLOOKUP(K467,State_Vac_Alo_Admin!B:F,5,FALSE),0)</f>
        <v>0</v>
      </c>
      <c r="Q467" s="30">
        <f>VLOOKUP(D467,'2020_VoteCount'!A:K,11,FALSE)</f>
        <v>3250230</v>
      </c>
      <c r="R467" s="30">
        <f>VLOOKUP(D467,'2020_VoteCount'!A:L,12,FALSE)</f>
        <v>5244006</v>
      </c>
      <c r="S467" s="11">
        <f>_xlfn.IFNA(VLOOKUP(K467,'labor statisitcs'!N:P,2,FALSE),S466)</f>
        <v>54.6</v>
      </c>
      <c r="T467" s="11">
        <f>_xlfn.IFNA(VLOOKUP(K467,'labor statisitcs'!N:P,3,FALSE),T466)</f>
        <v>8.6999999999999993</v>
      </c>
      <c r="U467" s="30">
        <f>_xlfn.IFNA(VLOOKUP(K467,'labor statisitcs'!N:S,5,FALSE),U466)</f>
        <v>8484485</v>
      </c>
      <c r="V467" s="30">
        <f>_xlfn.IFNA(VLOOKUP(K467,'labor statisitcs'!N:S,6,FALSE),V466)</f>
        <v>805934</v>
      </c>
      <c r="W467" s="30">
        <f>_xlfn.IFNA(VLOOKUP(K467,'Housing Summary'!F:J,5,FALSE),W466)</f>
        <v>61781</v>
      </c>
      <c r="X467" s="30">
        <f>_xlfn.IFNA(VLOOKUP(K467,'Housing Summary'!F:G,2,FALSE),X466)</f>
        <v>570196</v>
      </c>
      <c r="Y467">
        <f t="shared" si="47"/>
        <v>21.931366089151421</v>
      </c>
      <c r="Z467">
        <f t="shared" si="48"/>
        <v>241.75999888766069</v>
      </c>
    </row>
    <row r="468" spans="1:26" hidden="1">
      <c r="A468" s="9">
        <v>44227</v>
      </c>
      <c r="B468" s="9">
        <f t="shared" si="50"/>
        <v>44227</v>
      </c>
      <c r="C468" s="10">
        <v>44197</v>
      </c>
      <c r="D468" s="11" t="s">
        <v>16</v>
      </c>
      <c r="E468" s="11">
        <v>36</v>
      </c>
      <c r="F468" s="11">
        <f t="shared" si="49"/>
        <v>10</v>
      </c>
      <c r="G468" s="30">
        <v>441124</v>
      </c>
      <c r="H468" s="30">
        <v>1420164</v>
      </c>
      <c r="I468" s="30">
        <v>5621</v>
      </c>
      <c r="J468" s="30">
        <v>43178</v>
      </c>
      <c r="K468" s="11" t="str">
        <f t="shared" si="46"/>
        <v>New York-44227</v>
      </c>
      <c r="L468" s="30">
        <f>_xlfn.IFNA(VLOOKUP(K468,'labor statisitcs'!N:Q,4,FALSE),L467)</f>
        <v>15525350</v>
      </c>
      <c r="M468" s="30">
        <f>VLOOKUP(D468,'State Area'!A:B,2,FALSE)</f>
        <v>54555</v>
      </c>
      <c r="N468" s="39">
        <f t="shared" si="51"/>
        <v>284.58161488406193</v>
      </c>
      <c r="O468" s="11">
        <f>_xlfn.IFNA(VLOOKUP(K468,State_Vac_Alo_Admin!B:E,3,FALSE),0)</f>
        <v>1958700</v>
      </c>
      <c r="P468" s="35">
        <f>_xlfn.IFNA(VLOOKUP(K468,State_Vac_Alo_Admin!B:F,5,FALSE),0)</f>
        <v>1594142.7</v>
      </c>
      <c r="Q468" s="30">
        <f>VLOOKUP(D468,'2020_VoteCount'!A:K,11,FALSE)</f>
        <v>3250230</v>
      </c>
      <c r="R468" s="30">
        <f>VLOOKUP(D468,'2020_VoteCount'!A:L,12,FALSE)</f>
        <v>5244006</v>
      </c>
      <c r="S468" s="11">
        <f>_xlfn.IFNA(VLOOKUP(K468,'labor statisitcs'!N:P,2,FALSE),S467)</f>
        <v>54.5</v>
      </c>
      <c r="T468" s="11">
        <f>_xlfn.IFNA(VLOOKUP(K468,'labor statisitcs'!N:P,3,FALSE),T467)</f>
        <v>8.8000000000000007</v>
      </c>
      <c r="U468" s="30">
        <f>_xlfn.IFNA(VLOOKUP(K468,'labor statisitcs'!N:S,5,FALSE),U467)</f>
        <v>8467554</v>
      </c>
      <c r="V468" s="30">
        <f>_xlfn.IFNA(VLOOKUP(K468,'labor statisitcs'!N:S,6,FALSE),V467)</f>
        <v>815457</v>
      </c>
      <c r="W468" s="30">
        <f>_xlfn.IFNA(VLOOKUP(K468,'Housing Summary'!F:J,5,FALSE),W467)</f>
        <v>55114</v>
      </c>
      <c r="X468" s="30">
        <f>_xlfn.IFNA(VLOOKUP(K468,'Housing Summary'!F:G,2,FALSE),X467)</f>
        <v>575000</v>
      </c>
      <c r="Y468">
        <f t="shared" si="47"/>
        <v>36.205302940030336</v>
      </c>
      <c r="Z468">
        <f t="shared" si="48"/>
        <v>278.11289278502579</v>
      </c>
    </row>
    <row r="469" spans="1:26" hidden="1">
      <c r="A469" s="9">
        <v>44255</v>
      </c>
      <c r="B469" s="9">
        <f t="shared" si="50"/>
        <v>44255</v>
      </c>
      <c r="C469" s="10">
        <v>44228</v>
      </c>
      <c r="D469" s="11" t="s">
        <v>16</v>
      </c>
      <c r="E469" s="11">
        <v>36</v>
      </c>
      <c r="F469" s="11">
        <f t="shared" si="49"/>
        <v>11</v>
      </c>
      <c r="G469" s="30">
        <v>223960</v>
      </c>
      <c r="H469" s="30">
        <v>1644124</v>
      </c>
      <c r="I469" s="30">
        <v>3965</v>
      </c>
      <c r="J469" s="30">
        <v>47143</v>
      </c>
      <c r="K469" s="11" t="str">
        <f t="shared" si="46"/>
        <v>New York-44255</v>
      </c>
      <c r="L469" s="30">
        <f>_xlfn.IFNA(VLOOKUP(K469,'labor statisitcs'!N:Q,4,FALSE),L468)</f>
        <v>15514030</v>
      </c>
      <c r="M469" s="30">
        <f>VLOOKUP(D469,'State Area'!A:B,2,FALSE)</f>
        <v>54555</v>
      </c>
      <c r="N469" s="39">
        <f t="shared" si="51"/>
        <v>284.37411786270735</v>
      </c>
      <c r="O469" s="11">
        <f>_xlfn.IFNA(VLOOKUP(K469,State_Vac_Alo_Admin!B:E,3,FALSE),0)</f>
        <v>2619310</v>
      </c>
      <c r="P469" s="35">
        <f>_xlfn.IFNA(VLOOKUP(K469,State_Vac_Alo_Admin!B:F,5,FALSE),0)</f>
        <v>1997319.8</v>
      </c>
      <c r="Q469" s="30">
        <f>VLOOKUP(D469,'2020_VoteCount'!A:K,11,FALSE)</f>
        <v>3250230</v>
      </c>
      <c r="R469" s="30">
        <f>VLOOKUP(D469,'2020_VoteCount'!A:L,12,FALSE)</f>
        <v>5244006</v>
      </c>
      <c r="S469" s="11">
        <f>_xlfn.IFNA(VLOOKUP(K469,'labor statisitcs'!N:P,2,FALSE),S468)</f>
        <v>54.6</v>
      </c>
      <c r="T469" s="11">
        <f>_xlfn.IFNA(VLOOKUP(K469,'labor statisitcs'!N:P,3,FALSE),T468)</f>
        <v>8.9</v>
      </c>
      <c r="U469" s="30">
        <f>_xlfn.IFNA(VLOOKUP(K469,'labor statisitcs'!N:S,5,FALSE),U468)</f>
        <v>8463254</v>
      </c>
      <c r="V469" s="30">
        <f>_xlfn.IFNA(VLOOKUP(K469,'labor statisitcs'!N:S,6,FALSE),V468)</f>
        <v>825965</v>
      </c>
      <c r="W469" s="30">
        <f>_xlfn.IFNA(VLOOKUP(K469,'Housing Summary'!F:J,5,FALSE),W468)</f>
        <v>51893</v>
      </c>
      <c r="X469" s="30">
        <f>_xlfn.IFNA(VLOOKUP(K469,'Housing Summary'!F:G,2,FALSE),X468)</f>
        <v>578500</v>
      </c>
      <c r="Y469">
        <f t="shared" si="47"/>
        <v>25.557511491211507</v>
      </c>
      <c r="Z469">
        <f t="shared" si="48"/>
        <v>303.8733327188358</v>
      </c>
    </row>
    <row r="470" spans="1:26" hidden="1">
      <c r="A470" s="9">
        <v>44286</v>
      </c>
      <c r="B470" s="9">
        <f t="shared" si="50"/>
        <v>44286</v>
      </c>
      <c r="C470" s="10">
        <v>44256</v>
      </c>
      <c r="D470" s="11" t="s">
        <v>16</v>
      </c>
      <c r="E470" s="11">
        <v>36</v>
      </c>
      <c r="F470" s="11">
        <f t="shared" si="49"/>
        <v>12</v>
      </c>
      <c r="G470" s="30">
        <v>227471</v>
      </c>
      <c r="H470" s="30">
        <v>1871595</v>
      </c>
      <c r="I470" s="30">
        <v>2647</v>
      </c>
      <c r="J470" s="30">
        <v>49790</v>
      </c>
      <c r="K470" s="11" t="str">
        <f t="shared" si="46"/>
        <v>New York-44286</v>
      </c>
      <c r="L470" s="30">
        <f>_xlfn.IFNA(VLOOKUP(K470,'labor statisitcs'!N:Q,4,FALSE),L469)</f>
        <v>15503637</v>
      </c>
      <c r="M470" s="30">
        <f>VLOOKUP(D470,'State Area'!A:B,2,FALSE)</f>
        <v>54555</v>
      </c>
      <c r="N470" s="39">
        <f t="shared" si="51"/>
        <v>284.18361286774814</v>
      </c>
      <c r="O470" s="11">
        <f>_xlfn.IFNA(VLOOKUP(K470,State_Vac_Alo_Admin!B:E,3,FALSE),0)</f>
        <v>4967880</v>
      </c>
      <c r="P470" s="35">
        <f>_xlfn.IFNA(VLOOKUP(K470,State_Vac_Alo_Admin!B:F,5,FALSE),0)</f>
        <v>4281216.25</v>
      </c>
      <c r="Q470" s="30">
        <f>VLOOKUP(D470,'2020_VoteCount'!A:K,11,FALSE)</f>
        <v>3250230</v>
      </c>
      <c r="R470" s="30">
        <f>VLOOKUP(D470,'2020_VoteCount'!A:L,12,FALSE)</f>
        <v>5244006</v>
      </c>
      <c r="S470" s="11">
        <f>_xlfn.IFNA(VLOOKUP(K470,'labor statisitcs'!N:P,2,FALSE),S469)</f>
        <v>56.2</v>
      </c>
      <c r="T470" s="11">
        <f>_xlfn.IFNA(VLOOKUP(K470,'labor statisitcs'!N:P,3,FALSE),T469)</f>
        <v>8.5</v>
      </c>
      <c r="U470" s="30">
        <f>_xlfn.IFNA(VLOOKUP(K470,'labor statisitcs'!N:S,5,FALSE),U469)</f>
        <v>8719076</v>
      </c>
      <c r="V470" s="30">
        <f>_xlfn.IFNA(VLOOKUP(K470,'labor statisitcs'!N:S,6,FALSE),V469)</f>
        <v>804942</v>
      </c>
      <c r="W470" s="30">
        <f>_xlfn.IFNA(VLOOKUP(K470,'Housing Summary'!F:J,5,FALSE),W469)</f>
        <v>50733</v>
      </c>
      <c r="X470" s="30">
        <f>_xlfn.IFNA(VLOOKUP(K470,'Housing Summary'!F:G,2,FALSE),X469)</f>
        <v>587000</v>
      </c>
      <c r="Y470">
        <f t="shared" si="47"/>
        <v>17.073413161053757</v>
      </c>
      <c r="Z470">
        <f t="shared" si="48"/>
        <v>321.15045005246185</v>
      </c>
    </row>
    <row r="471" spans="1:26">
      <c r="A471" s="9">
        <v>44313</v>
      </c>
      <c r="B471" s="9">
        <f t="shared" si="50"/>
        <v>44316</v>
      </c>
      <c r="C471" s="10">
        <v>44287</v>
      </c>
      <c r="D471" s="11" t="s">
        <v>16</v>
      </c>
      <c r="E471" s="11">
        <v>36</v>
      </c>
      <c r="F471" s="11">
        <f t="shared" si="49"/>
        <v>13</v>
      </c>
      <c r="G471" s="30">
        <v>164073</v>
      </c>
      <c r="H471" s="30">
        <v>2035668</v>
      </c>
      <c r="I471" s="30">
        <v>1797</v>
      </c>
      <c r="J471" s="30">
        <v>51587</v>
      </c>
      <c r="K471" s="11" t="str">
        <f t="shared" si="46"/>
        <v>New York-44316</v>
      </c>
      <c r="L471" s="30">
        <f>_xlfn.IFNA(VLOOKUP(K471,'labor statisitcs'!N:Q,4,FALSE),L470)</f>
        <v>15503637</v>
      </c>
      <c r="M471" s="30">
        <f>VLOOKUP(D471,'State Area'!A:B,2,FALSE)</f>
        <v>54555</v>
      </c>
      <c r="N471" s="39">
        <f t="shared" si="51"/>
        <v>284.18361286774814</v>
      </c>
      <c r="O471" s="11">
        <f>_xlfn.IFNA(VLOOKUP(K471,State_Vac_Alo_Admin!B:E,3,FALSE),0)</f>
        <v>4312000</v>
      </c>
      <c r="P471" s="35">
        <f>_xlfn.IFNA(VLOOKUP(K471,State_Vac_Alo_Admin!B:F,5,FALSE),0)</f>
        <v>5418438.8999999994</v>
      </c>
      <c r="Q471" s="30">
        <f>VLOOKUP(D471,'2020_VoteCount'!A:K,11,FALSE)</f>
        <v>3250230</v>
      </c>
      <c r="R471" s="30">
        <f>VLOOKUP(D471,'2020_VoteCount'!A:L,12,FALSE)</f>
        <v>5244006</v>
      </c>
      <c r="S471" s="11">
        <f>_xlfn.IFNA(VLOOKUP(K471,'labor statisitcs'!N:P,2,FALSE),S470)</f>
        <v>56.2</v>
      </c>
      <c r="T471" s="11">
        <f>_xlfn.IFNA(VLOOKUP(K471,'labor statisitcs'!N:P,3,FALSE),T470)</f>
        <v>8.5</v>
      </c>
      <c r="U471" s="30">
        <f>_xlfn.IFNA(VLOOKUP(K471,'labor statisitcs'!N:S,5,FALSE),U470)</f>
        <v>8719076</v>
      </c>
      <c r="V471" s="30">
        <f>_xlfn.IFNA(VLOOKUP(K471,'labor statisitcs'!N:S,6,FALSE),V470)</f>
        <v>804942</v>
      </c>
      <c r="W471" s="30">
        <f>_xlfn.IFNA(VLOOKUP(K471,'Housing Summary'!F:J,5,FALSE),W470)</f>
        <v>50733</v>
      </c>
      <c r="X471" s="30">
        <f>_xlfn.IFNA(VLOOKUP(K471,'Housing Summary'!F:G,2,FALSE),X470)</f>
        <v>587000</v>
      </c>
      <c r="Y471">
        <f t="shared" si="47"/>
        <v>11.590828655237479</v>
      </c>
      <c r="Z471">
        <f t="shared" si="48"/>
        <v>332.74127870769934</v>
      </c>
    </row>
    <row r="472" spans="1:26" hidden="1">
      <c r="A472" s="9">
        <v>43921</v>
      </c>
      <c r="B472" s="9">
        <f t="shared" si="50"/>
        <v>43921</v>
      </c>
      <c r="C472" s="10">
        <v>43891</v>
      </c>
      <c r="D472" s="11" t="s">
        <v>20</v>
      </c>
      <c r="E472" s="11">
        <v>37</v>
      </c>
      <c r="F472" s="11">
        <f t="shared" si="49"/>
        <v>0</v>
      </c>
      <c r="G472" s="30">
        <v>1527</v>
      </c>
      <c r="H472" s="30">
        <v>1527</v>
      </c>
      <c r="I472" s="30">
        <v>10</v>
      </c>
      <c r="J472" s="30">
        <v>10</v>
      </c>
      <c r="K472" s="11" t="str">
        <f t="shared" si="46"/>
        <v>North Carolina-43921</v>
      </c>
      <c r="L472" s="30">
        <f>_xlfn.IFNA(VLOOKUP(K472,'labor statisitcs'!N:Q,4,FALSE),L471)</f>
        <v>8331625</v>
      </c>
      <c r="M472" s="30">
        <f>VLOOKUP(D472,'State Area'!A:B,2,FALSE)</f>
        <v>53819</v>
      </c>
      <c r="N472" s="39">
        <f t="shared" si="51"/>
        <v>154.80824615841988</v>
      </c>
      <c r="O472" s="11">
        <f>_xlfn.IFNA(VLOOKUP(K472,State_Vac_Alo_Admin!B:E,3,FALSE),0)</f>
        <v>0</v>
      </c>
      <c r="P472" s="35">
        <f>_xlfn.IFNA(VLOOKUP(K472,State_Vac_Alo_Admin!B:F,5,FALSE),0)</f>
        <v>0</v>
      </c>
      <c r="Q472" s="30">
        <f>VLOOKUP(D472,'2020_VoteCount'!A:K,11,FALSE)</f>
        <v>2758773</v>
      </c>
      <c r="R472" s="30">
        <f>VLOOKUP(D472,'2020_VoteCount'!A:L,12,FALSE)</f>
        <v>2684292</v>
      </c>
      <c r="S472" s="11">
        <f>_xlfn.IFNA(VLOOKUP(K472,'labor statisitcs'!N:P,2,FALSE),S471)</f>
        <v>56.6</v>
      </c>
      <c r="T472" s="11">
        <f>_xlfn.IFNA(VLOOKUP(K472,'labor statisitcs'!N:P,3,FALSE),T471)</f>
        <v>3.9</v>
      </c>
      <c r="U472" s="30">
        <f>_xlfn.IFNA(VLOOKUP(K472,'labor statisitcs'!N:S,5,FALSE),U471)</f>
        <v>4713081</v>
      </c>
      <c r="V472" s="30">
        <f>_xlfn.IFNA(VLOOKUP(K472,'labor statisitcs'!N:S,6,FALSE),V471)</f>
        <v>188762</v>
      </c>
      <c r="W472" s="30">
        <f>_xlfn.IFNA(VLOOKUP(K472,'Housing Summary'!F:J,5,FALSE),W471)</f>
        <v>34879</v>
      </c>
      <c r="X472" s="30">
        <f>_xlfn.IFNA(VLOOKUP(K472,'Housing Summary'!F:G,2,FALSE),X471)</f>
        <v>319950</v>
      </c>
      <c r="Y472">
        <f t="shared" si="47"/>
        <v>0.12002460504403402</v>
      </c>
      <c r="Z472">
        <f t="shared" si="48"/>
        <v>0.12002460504403402</v>
      </c>
    </row>
    <row r="473" spans="1:26" hidden="1">
      <c r="A473" s="9">
        <v>43951</v>
      </c>
      <c r="B473" s="9">
        <f t="shared" si="50"/>
        <v>43951</v>
      </c>
      <c r="C473" s="10">
        <v>43922</v>
      </c>
      <c r="D473" s="11" t="s">
        <v>20</v>
      </c>
      <c r="E473" s="11">
        <v>37</v>
      </c>
      <c r="F473" s="11">
        <f t="shared" si="49"/>
        <v>1</v>
      </c>
      <c r="G473" s="30">
        <v>8980</v>
      </c>
      <c r="H473" s="30">
        <v>10507</v>
      </c>
      <c r="I473" s="30">
        <v>375</v>
      </c>
      <c r="J473" s="30">
        <v>385</v>
      </c>
      <c r="K473" s="11" t="str">
        <f t="shared" si="46"/>
        <v>North Carolina-43951</v>
      </c>
      <c r="L473" s="30">
        <f>_xlfn.IFNA(VLOOKUP(K473,'labor statisitcs'!N:Q,4,FALSE),L472)</f>
        <v>8340016</v>
      </c>
      <c r="M473" s="30">
        <f>VLOOKUP(D473,'State Area'!A:B,2,FALSE)</f>
        <v>53819</v>
      </c>
      <c r="N473" s="39">
        <f t="shared" si="51"/>
        <v>154.96415763949534</v>
      </c>
      <c r="O473" s="11">
        <f>_xlfn.IFNA(VLOOKUP(K473,State_Vac_Alo_Admin!B:E,3,FALSE),0)</f>
        <v>0</v>
      </c>
      <c r="P473" s="35">
        <f>_xlfn.IFNA(VLOOKUP(K473,State_Vac_Alo_Admin!B:F,5,FALSE),0)</f>
        <v>0</v>
      </c>
      <c r="Q473" s="30">
        <f>VLOOKUP(D473,'2020_VoteCount'!A:K,11,FALSE)</f>
        <v>2758773</v>
      </c>
      <c r="R473" s="30">
        <f>VLOOKUP(D473,'2020_VoteCount'!A:L,12,FALSE)</f>
        <v>2684292</v>
      </c>
      <c r="S473" s="11">
        <f>_xlfn.IFNA(VLOOKUP(K473,'labor statisitcs'!N:P,2,FALSE),S472)</f>
        <v>48.6</v>
      </c>
      <c r="T473" s="11">
        <f>_xlfn.IFNA(VLOOKUP(K473,'labor statisitcs'!N:P,3,FALSE),T472)</f>
        <v>13.5</v>
      </c>
      <c r="U473" s="30">
        <f>_xlfn.IFNA(VLOOKUP(K473,'labor statisitcs'!N:S,5,FALSE),U472)</f>
        <v>4054932</v>
      </c>
      <c r="V473" s="30">
        <f>_xlfn.IFNA(VLOOKUP(K473,'labor statisitcs'!N:S,6,FALSE),V472)</f>
        <v>634823</v>
      </c>
      <c r="W473" s="30">
        <f>_xlfn.IFNA(VLOOKUP(K473,'Housing Summary'!F:J,5,FALSE),W472)</f>
        <v>36084</v>
      </c>
      <c r="X473" s="30">
        <f>_xlfn.IFNA(VLOOKUP(K473,'Housing Summary'!F:G,2,FALSE),X472)</f>
        <v>318000</v>
      </c>
      <c r="Y473">
        <f t="shared" si="47"/>
        <v>4.4963942515218198</v>
      </c>
      <c r="Z473">
        <f t="shared" si="48"/>
        <v>4.616298098229068</v>
      </c>
    </row>
    <row r="474" spans="1:26" hidden="1">
      <c r="A474" s="9">
        <v>43982</v>
      </c>
      <c r="B474" s="9">
        <f t="shared" si="50"/>
        <v>43982</v>
      </c>
      <c r="C474" s="10">
        <v>43952</v>
      </c>
      <c r="D474" s="11" t="s">
        <v>20</v>
      </c>
      <c r="E474" s="11">
        <v>37</v>
      </c>
      <c r="F474" s="11">
        <f t="shared" si="49"/>
        <v>2</v>
      </c>
      <c r="G474" s="30">
        <v>18179</v>
      </c>
      <c r="H474" s="30">
        <v>28686</v>
      </c>
      <c r="I474" s="30">
        <v>526</v>
      </c>
      <c r="J474" s="30">
        <v>911</v>
      </c>
      <c r="K474" s="11" t="str">
        <f t="shared" si="46"/>
        <v>North Carolina-43982</v>
      </c>
      <c r="L474" s="30">
        <f>_xlfn.IFNA(VLOOKUP(K474,'labor statisitcs'!N:Q,4,FALSE),L473)</f>
        <v>8346437</v>
      </c>
      <c r="M474" s="30">
        <f>VLOOKUP(D474,'State Area'!A:B,2,FALSE)</f>
        <v>53819</v>
      </c>
      <c r="N474" s="39">
        <f t="shared" si="51"/>
        <v>155.08346494732345</v>
      </c>
      <c r="O474" s="11">
        <f>_xlfn.IFNA(VLOOKUP(K474,State_Vac_Alo_Admin!B:E,3,FALSE),0)</f>
        <v>0</v>
      </c>
      <c r="P474" s="35">
        <f>_xlfn.IFNA(VLOOKUP(K474,State_Vac_Alo_Admin!B:F,5,FALSE),0)</f>
        <v>0</v>
      </c>
      <c r="Q474" s="30">
        <f>VLOOKUP(D474,'2020_VoteCount'!A:K,11,FALSE)</f>
        <v>2758773</v>
      </c>
      <c r="R474" s="30">
        <f>VLOOKUP(D474,'2020_VoteCount'!A:L,12,FALSE)</f>
        <v>2684292</v>
      </c>
      <c r="S474" s="11">
        <f>_xlfn.IFNA(VLOOKUP(K474,'labor statisitcs'!N:P,2,FALSE),S473)</f>
        <v>49.7</v>
      </c>
      <c r="T474" s="11">
        <f>_xlfn.IFNA(VLOOKUP(K474,'labor statisitcs'!N:P,3,FALSE),T473)</f>
        <v>13.5</v>
      </c>
      <c r="U474" s="30">
        <f>_xlfn.IFNA(VLOOKUP(K474,'labor statisitcs'!N:S,5,FALSE),U473)</f>
        <v>4151695</v>
      </c>
      <c r="V474" s="30">
        <f>_xlfn.IFNA(VLOOKUP(K474,'labor statisitcs'!N:S,6,FALSE),V473)</f>
        <v>647514</v>
      </c>
      <c r="W474" s="30">
        <f>_xlfn.IFNA(VLOOKUP(K474,'Housing Summary'!F:J,5,FALSE),W473)</f>
        <v>34314</v>
      </c>
      <c r="X474" s="30">
        <f>_xlfn.IFNA(VLOOKUP(K474,'Housing Summary'!F:G,2,FALSE),X473)</f>
        <v>326656</v>
      </c>
      <c r="Y474">
        <f t="shared" si="47"/>
        <v>6.3020903410640976</v>
      </c>
      <c r="Z474">
        <f t="shared" si="48"/>
        <v>10.914837073592</v>
      </c>
    </row>
    <row r="475" spans="1:26" hidden="1">
      <c r="A475" s="9">
        <v>44012</v>
      </c>
      <c r="B475" s="9">
        <f t="shared" si="50"/>
        <v>44012</v>
      </c>
      <c r="C475" s="10">
        <v>43983</v>
      </c>
      <c r="D475" s="11" t="s">
        <v>20</v>
      </c>
      <c r="E475" s="11">
        <v>37</v>
      </c>
      <c r="F475" s="11">
        <f t="shared" si="49"/>
        <v>3</v>
      </c>
      <c r="G475" s="30">
        <v>36378</v>
      </c>
      <c r="H475" s="30">
        <v>65064</v>
      </c>
      <c r="I475" s="30">
        <v>451</v>
      </c>
      <c r="J475" s="30">
        <v>1362</v>
      </c>
      <c r="K475" s="11" t="str">
        <f t="shared" si="46"/>
        <v>North Carolina-44012</v>
      </c>
      <c r="L475" s="30">
        <f>_xlfn.IFNA(VLOOKUP(K475,'labor statisitcs'!N:Q,4,FALSE),L474)</f>
        <v>8353573</v>
      </c>
      <c r="M475" s="30">
        <f>VLOOKUP(D475,'State Area'!A:B,2,FALSE)</f>
        <v>53819</v>
      </c>
      <c r="N475" s="39">
        <f t="shared" si="51"/>
        <v>155.21605752615247</v>
      </c>
      <c r="O475" s="11">
        <f>_xlfn.IFNA(VLOOKUP(K475,State_Vac_Alo_Admin!B:E,3,FALSE),0)</f>
        <v>0</v>
      </c>
      <c r="P475" s="35">
        <f>_xlfn.IFNA(VLOOKUP(K475,State_Vac_Alo_Admin!B:F,5,FALSE),0)</f>
        <v>0</v>
      </c>
      <c r="Q475" s="30">
        <f>VLOOKUP(D475,'2020_VoteCount'!A:K,11,FALSE)</f>
        <v>2758773</v>
      </c>
      <c r="R475" s="30">
        <f>VLOOKUP(D475,'2020_VoteCount'!A:L,12,FALSE)</f>
        <v>2684292</v>
      </c>
      <c r="S475" s="11">
        <f>_xlfn.IFNA(VLOOKUP(K475,'labor statisitcs'!N:P,2,FALSE),S474)</f>
        <v>52.7</v>
      </c>
      <c r="T475" s="11">
        <f>_xlfn.IFNA(VLOOKUP(K475,'labor statisitcs'!N:P,3,FALSE),T474)</f>
        <v>8.8000000000000007</v>
      </c>
      <c r="U475" s="30">
        <f>_xlfn.IFNA(VLOOKUP(K475,'labor statisitcs'!N:S,5,FALSE),U474)</f>
        <v>4404783</v>
      </c>
      <c r="V475" s="30">
        <f>_xlfn.IFNA(VLOOKUP(K475,'labor statisitcs'!N:S,6,FALSE),V474)</f>
        <v>423965</v>
      </c>
      <c r="W475" s="30">
        <f>_xlfn.IFNA(VLOOKUP(K475,'Housing Summary'!F:J,5,FALSE),W474)</f>
        <v>30338</v>
      </c>
      <c r="X475" s="30">
        <f>_xlfn.IFNA(VLOOKUP(K475,'Housing Summary'!F:G,2,FALSE),X474)</f>
        <v>338379</v>
      </c>
      <c r="Y475">
        <f t="shared" si="47"/>
        <v>5.3988873982426444</v>
      </c>
      <c r="Z475">
        <f t="shared" si="48"/>
        <v>16.304400524182885</v>
      </c>
    </row>
    <row r="476" spans="1:26" hidden="1">
      <c r="A476" s="9">
        <v>44043</v>
      </c>
      <c r="B476" s="9">
        <f t="shared" si="50"/>
        <v>44043</v>
      </c>
      <c r="C476" s="10">
        <v>44013</v>
      </c>
      <c r="D476" s="11" t="s">
        <v>20</v>
      </c>
      <c r="E476" s="11">
        <v>37</v>
      </c>
      <c r="F476" s="11">
        <f t="shared" si="49"/>
        <v>4</v>
      </c>
      <c r="G476" s="30">
        <v>57306</v>
      </c>
      <c r="H476" s="30">
        <v>122370</v>
      </c>
      <c r="I476" s="30">
        <v>585</v>
      </c>
      <c r="J476" s="30">
        <v>1947</v>
      </c>
      <c r="K476" s="11" t="str">
        <f t="shared" si="46"/>
        <v>North Carolina-44043</v>
      </c>
      <c r="L476" s="30">
        <f>_xlfn.IFNA(VLOOKUP(K476,'labor statisitcs'!N:Q,4,FALSE),L475)</f>
        <v>8360872</v>
      </c>
      <c r="M476" s="30">
        <f>VLOOKUP(D476,'State Area'!A:B,2,FALSE)</f>
        <v>53819</v>
      </c>
      <c r="N476" s="39">
        <f t="shared" si="51"/>
        <v>155.35167877515374</v>
      </c>
      <c r="O476" s="11">
        <f>_xlfn.IFNA(VLOOKUP(K476,State_Vac_Alo_Admin!B:E,3,FALSE),0)</f>
        <v>0</v>
      </c>
      <c r="P476" s="35">
        <f>_xlfn.IFNA(VLOOKUP(K476,State_Vac_Alo_Admin!B:F,5,FALSE),0)</f>
        <v>0</v>
      </c>
      <c r="Q476" s="30">
        <f>VLOOKUP(D476,'2020_VoteCount'!A:K,11,FALSE)</f>
        <v>2758773</v>
      </c>
      <c r="R476" s="30">
        <f>VLOOKUP(D476,'2020_VoteCount'!A:L,12,FALSE)</f>
        <v>2684292</v>
      </c>
      <c r="S476" s="11">
        <f>_xlfn.IFNA(VLOOKUP(K476,'labor statisitcs'!N:P,2,FALSE),S475)</f>
        <v>53.8</v>
      </c>
      <c r="T476" s="11">
        <f>_xlfn.IFNA(VLOOKUP(K476,'labor statisitcs'!N:P,3,FALSE),T475)</f>
        <v>8.8000000000000007</v>
      </c>
      <c r="U476" s="30">
        <f>_xlfn.IFNA(VLOOKUP(K476,'labor statisitcs'!N:S,5,FALSE),U475)</f>
        <v>4499275</v>
      </c>
      <c r="V476" s="30">
        <f>_xlfn.IFNA(VLOOKUP(K476,'labor statisitcs'!N:S,6,FALSE),V475)</f>
        <v>433293</v>
      </c>
      <c r="W476" s="30">
        <f>_xlfn.IFNA(VLOOKUP(K476,'Housing Summary'!F:J,5,FALSE),W475)</f>
        <v>27877</v>
      </c>
      <c r="X476" s="30">
        <f>_xlfn.IFNA(VLOOKUP(K476,'Housing Summary'!F:G,2,FALSE),X475)</f>
        <v>340000</v>
      </c>
      <c r="Y476">
        <f t="shared" si="47"/>
        <v>6.9968778376226783</v>
      </c>
      <c r="Z476">
        <f t="shared" si="48"/>
        <v>23.287044700600607</v>
      </c>
    </row>
    <row r="477" spans="1:26" hidden="1">
      <c r="A477" s="9">
        <v>44074</v>
      </c>
      <c r="B477" s="9">
        <f t="shared" si="50"/>
        <v>44074</v>
      </c>
      <c r="C477" s="10">
        <v>44044</v>
      </c>
      <c r="D477" s="11" t="s">
        <v>20</v>
      </c>
      <c r="E477" s="11">
        <v>37</v>
      </c>
      <c r="F477" s="11">
        <f t="shared" si="49"/>
        <v>5</v>
      </c>
      <c r="G477" s="30">
        <v>45619</v>
      </c>
      <c r="H477" s="30">
        <v>167989</v>
      </c>
      <c r="I477" s="30">
        <v>786</v>
      </c>
      <c r="J477" s="30">
        <v>2733</v>
      </c>
      <c r="K477" s="11" t="str">
        <f t="shared" si="46"/>
        <v>North Carolina-44074</v>
      </c>
      <c r="L477" s="30">
        <f>_xlfn.IFNA(VLOOKUP(K477,'labor statisitcs'!N:Q,4,FALSE),L476)</f>
        <v>8370202</v>
      </c>
      <c r="M477" s="30">
        <f>VLOOKUP(D477,'State Area'!A:B,2,FALSE)</f>
        <v>53819</v>
      </c>
      <c r="N477" s="39">
        <f t="shared" si="51"/>
        <v>155.52503762611718</v>
      </c>
      <c r="O477" s="11">
        <f>_xlfn.IFNA(VLOOKUP(K477,State_Vac_Alo_Admin!B:E,3,FALSE),0)</f>
        <v>0</v>
      </c>
      <c r="P477" s="35">
        <f>_xlfn.IFNA(VLOOKUP(K477,State_Vac_Alo_Admin!B:F,5,FALSE),0)</f>
        <v>0</v>
      </c>
      <c r="Q477" s="30">
        <f>VLOOKUP(D477,'2020_VoteCount'!A:K,11,FALSE)</f>
        <v>2758773</v>
      </c>
      <c r="R477" s="30">
        <f>VLOOKUP(D477,'2020_VoteCount'!A:L,12,FALSE)</f>
        <v>2684292</v>
      </c>
      <c r="S477" s="11">
        <f>_xlfn.IFNA(VLOOKUP(K477,'labor statisitcs'!N:P,2,FALSE),S476)</f>
        <v>54.7</v>
      </c>
      <c r="T477" s="11">
        <f>_xlfn.IFNA(VLOOKUP(K477,'labor statisitcs'!N:P,3,FALSE),T476)</f>
        <v>6.8</v>
      </c>
      <c r="U477" s="30">
        <f>_xlfn.IFNA(VLOOKUP(K477,'labor statisitcs'!N:S,5,FALSE),U476)</f>
        <v>4579743</v>
      </c>
      <c r="V477" s="30">
        <f>_xlfn.IFNA(VLOOKUP(K477,'labor statisitcs'!N:S,6,FALSE),V476)</f>
        <v>331558</v>
      </c>
      <c r="W477" s="30">
        <f>_xlfn.IFNA(VLOOKUP(K477,'Housing Summary'!F:J,5,FALSE),W476)</f>
        <v>25366</v>
      </c>
      <c r="X477" s="30">
        <f>_xlfn.IFNA(VLOOKUP(K477,'Housing Summary'!F:G,2,FALSE),X476)</f>
        <v>344064</v>
      </c>
      <c r="Y477">
        <f t="shared" si="47"/>
        <v>9.3904543761309451</v>
      </c>
      <c r="Z477">
        <f t="shared" si="48"/>
        <v>32.651541742959132</v>
      </c>
    </row>
    <row r="478" spans="1:26" hidden="1">
      <c r="A478" s="9">
        <v>44104</v>
      </c>
      <c r="B478" s="9">
        <f t="shared" si="50"/>
        <v>44104</v>
      </c>
      <c r="C478" s="10">
        <v>44075</v>
      </c>
      <c r="D478" s="11" t="s">
        <v>20</v>
      </c>
      <c r="E478" s="11">
        <v>37</v>
      </c>
      <c r="F478" s="11">
        <f t="shared" si="49"/>
        <v>6</v>
      </c>
      <c r="G478" s="30">
        <v>43015</v>
      </c>
      <c r="H478" s="30">
        <v>211004</v>
      </c>
      <c r="I478" s="30">
        <v>832</v>
      </c>
      <c r="J478" s="30">
        <v>3565</v>
      </c>
      <c r="K478" s="11" t="str">
        <f t="shared" si="46"/>
        <v>North Carolina-44104</v>
      </c>
      <c r="L478" s="30">
        <f>_xlfn.IFNA(VLOOKUP(K478,'labor statisitcs'!N:Q,4,FALSE),L477)</f>
        <v>8379941</v>
      </c>
      <c r="M478" s="30">
        <f>VLOOKUP(D478,'State Area'!A:B,2,FALSE)</f>
        <v>53819</v>
      </c>
      <c r="N478" s="39">
        <f t="shared" si="51"/>
        <v>155.7059960237091</v>
      </c>
      <c r="O478" s="11">
        <f>_xlfn.IFNA(VLOOKUP(K478,State_Vac_Alo_Admin!B:E,3,FALSE),0)</f>
        <v>0</v>
      </c>
      <c r="P478" s="35">
        <f>_xlfn.IFNA(VLOOKUP(K478,State_Vac_Alo_Admin!B:F,5,FALSE),0)</f>
        <v>0</v>
      </c>
      <c r="Q478" s="30">
        <f>VLOOKUP(D478,'2020_VoteCount'!A:K,11,FALSE)</f>
        <v>2758773</v>
      </c>
      <c r="R478" s="30">
        <f>VLOOKUP(D478,'2020_VoteCount'!A:L,12,FALSE)</f>
        <v>2684292</v>
      </c>
      <c r="S478" s="11">
        <f>_xlfn.IFNA(VLOOKUP(K478,'labor statisitcs'!N:P,2,FALSE),S477)</f>
        <v>55.4</v>
      </c>
      <c r="T478" s="11">
        <f>_xlfn.IFNA(VLOOKUP(K478,'labor statisitcs'!N:P,3,FALSE),T477)</f>
        <v>7.3</v>
      </c>
      <c r="U478" s="30">
        <f>_xlfn.IFNA(VLOOKUP(K478,'labor statisitcs'!N:S,5,FALSE),U477)</f>
        <v>4642694</v>
      </c>
      <c r="V478" s="30">
        <f>_xlfn.IFNA(VLOOKUP(K478,'labor statisitcs'!N:S,6,FALSE),V477)</f>
        <v>364282</v>
      </c>
      <c r="W478" s="30">
        <f>_xlfn.IFNA(VLOOKUP(K478,'Housing Summary'!F:J,5,FALSE),W477)</f>
        <v>23741</v>
      </c>
      <c r="X478" s="30">
        <f>_xlfn.IFNA(VLOOKUP(K478,'Housing Summary'!F:G,2,FALSE),X477)</f>
        <v>345300</v>
      </c>
      <c r="Y478">
        <f t="shared" si="47"/>
        <v>9.9284708567757232</v>
      </c>
      <c r="Z478">
        <f t="shared" si="48"/>
        <v>42.542065630295014</v>
      </c>
    </row>
    <row r="479" spans="1:26" hidden="1">
      <c r="A479" s="9">
        <v>44135</v>
      </c>
      <c r="B479" s="9">
        <f t="shared" si="50"/>
        <v>44135</v>
      </c>
      <c r="C479" s="10">
        <v>44105</v>
      </c>
      <c r="D479" s="11" t="s">
        <v>20</v>
      </c>
      <c r="E479" s="11">
        <v>37</v>
      </c>
      <c r="F479" s="11">
        <f t="shared" si="49"/>
        <v>7</v>
      </c>
      <c r="G479" s="30">
        <v>63801</v>
      </c>
      <c r="H479" s="30">
        <v>274805</v>
      </c>
      <c r="I479" s="30">
        <v>835</v>
      </c>
      <c r="J479" s="30">
        <v>4400</v>
      </c>
      <c r="K479" s="11" t="str">
        <f t="shared" si="46"/>
        <v>North Carolina-44135</v>
      </c>
      <c r="L479" s="30">
        <f>_xlfn.IFNA(VLOOKUP(K479,'labor statisitcs'!N:Q,4,FALSE),L478)</f>
        <v>8389288</v>
      </c>
      <c r="M479" s="30">
        <f>VLOOKUP(D479,'State Area'!A:B,2,FALSE)</f>
        <v>53819</v>
      </c>
      <c r="N479" s="39">
        <f t="shared" si="51"/>
        <v>155.87967074824877</v>
      </c>
      <c r="O479" s="11">
        <f>_xlfn.IFNA(VLOOKUP(K479,State_Vac_Alo_Admin!B:E,3,FALSE),0)</f>
        <v>0</v>
      </c>
      <c r="P479" s="35">
        <f>_xlfn.IFNA(VLOOKUP(K479,State_Vac_Alo_Admin!B:F,5,FALSE),0)</f>
        <v>0</v>
      </c>
      <c r="Q479" s="30">
        <f>VLOOKUP(D479,'2020_VoteCount'!A:K,11,FALSE)</f>
        <v>2758773</v>
      </c>
      <c r="R479" s="30">
        <f>VLOOKUP(D479,'2020_VoteCount'!A:L,12,FALSE)</f>
        <v>2684292</v>
      </c>
      <c r="S479" s="11">
        <f>_xlfn.IFNA(VLOOKUP(K479,'labor statisitcs'!N:P,2,FALSE),S478)</f>
        <v>55.9</v>
      </c>
      <c r="T479" s="11">
        <f>_xlfn.IFNA(VLOOKUP(K479,'labor statisitcs'!N:P,3,FALSE),T478)</f>
        <v>6.8</v>
      </c>
      <c r="U479" s="30">
        <f>_xlfn.IFNA(VLOOKUP(K479,'labor statisitcs'!N:S,5,FALSE),U478)</f>
        <v>4687352</v>
      </c>
      <c r="V479" s="30">
        <f>_xlfn.IFNA(VLOOKUP(K479,'labor statisitcs'!N:S,6,FALSE),V478)</f>
        <v>340996</v>
      </c>
      <c r="W479" s="30">
        <f>_xlfn.IFNA(VLOOKUP(K479,'Housing Summary'!F:J,5,FALSE),W478)</f>
        <v>22835</v>
      </c>
      <c r="X479" s="30">
        <f>_xlfn.IFNA(VLOOKUP(K479,'Housing Summary'!F:G,2,FALSE),X478)</f>
        <v>345000</v>
      </c>
      <c r="Y479">
        <f t="shared" si="47"/>
        <v>9.9531688505627649</v>
      </c>
      <c r="Z479">
        <f t="shared" si="48"/>
        <v>52.447835859252891</v>
      </c>
    </row>
    <row r="480" spans="1:26" hidden="1">
      <c r="A480" s="9">
        <v>44165</v>
      </c>
      <c r="B480" s="9">
        <f t="shared" si="50"/>
        <v>44165</v>
      </c>
      <c r="C480" s="10">
        <v>44136</v>
      </c>
      <c r="D480" s="11" t="s">
        <v>20</v>
      </c>
      <c r="E480" s="11">
        <v>37</v>
      </c>
      <c r="F480" s="11">
        <f t="shared" si="49"/>
        <v>8</v>
      </c>
      <c r="G480" s="30">
        <v>90163</v>
      </c>
      <c r="H480" s="30">
        <v>364968</v>
      </c>
      <c r="I480" s="30">
        <v>896</v>
      </c>
      <c r="J480" s="30">
        <v>5296</v>
      </c>
      <c r="K480" s="11" t="str">
        <f t="shared" si="46"/>
        <v>North Carolina-44165</v>
      </c>
      <c r="L480" s="30">
        <f>_xlfn.IFNA(VLOOKUP(K480,'labor statisitcs'!N:Q,4,FALSE),L479)</f>
        <v>8397996</v>
      </c>
      <c r="M480" s="30">
        <f>VLOOKUP(D480,'State Area'!A:B,2,FALSE)</f>
        <v>53819</v>
      </c>
      <c r="N480" s="39">
        <f t="shared" si="51"/>
        <v>156.04147234248128</v>
      </c>
      <c r="O480" s="11">
        <f>_xlfn.IFNA(VLOOKUP(K480,State_Vac_Alo_Admin!B:E,3,FALSE),0)</f>
        <v>0</v>
      </c>
      <c r="P480" s="35">
        <f>_xlfn.IFNA(VLOOKUP(K480,State_Vac_Alo_Admin!B:F,5,FALSE),0)</f>
        <v>0</v>
      </c>
      <c r="Q480" s="30">
        <f>VLOOKUP(D480,'2020_VoteCount'!A:K,11,FALSE)</f>
        <v>2758773</v>
      </c>
      <c r="R480" s="30">
        <f>VLOOKUP(D480,'2020_VoteCount'!A:L,12,FALSE)</f>
        <v>2684292</v>
      </c>
      <c r="S480" s="11">
        <f>_xlfn.IFNA(VLOOKUP(K480,'labor statisitcs'!N:P,2,FALSE),S479)</f>
        <v>56.1</v>
      </c>
      <c r="T480" s="11">
        <f>_xlfn.IFNA(VLOOKUP(K480,'labor statisitcs'!N:P,3,FALSE),T479)</f>
        <v>6.4</v>
      </c>
      <c r="U480" s="30">
        <f>_xlfn.IFNA(VLOOKUP(K480,'labor statisitcs'!N:S,5,FALSE),U479)</f>
        <v>4712638</v>
      </c>
      <c r="V480" s="30">
        <f>_xlfn.IFNA(VLOOKUP(K480,'labor statisitcs'!N:S,6,FALSE),V479)</f>
        <v>323110</v>
      </c>
      <c r="W480" s="30">
        <f>_xlfn.IFNA(VLOOKUP(K480,'Housing Summary'!F:J,5,FALSE),W479)</f>
        <v>21495</v>
      </c>
      <c r="X480" s="30">
        <f>_xlfn.IFNA(VLOOKUP(K480,'Housing Summary'!F:G,2,FALSE),X479)</f>
        <v>341484</v>
      </c>
      <c r="Y480">
        <f t="shared" si="47"/>
        <v>10.669212035823785</v>
      </c>
      <c r="Z480">
        <f t="shared" si="48"/>
        <v>63.062663997458444</v>
      </c>
    </row>
    <row r="481" spans="1:26" hidden="1">
      <c r="A481" s="9">
        <v>44196</v>
      </c>
      <c r="B481" s="9">
        <f t="shared" si="50"/>
        <v>44196</v>
      </c>
      <c r="C481" s="10">
        <v>44166</v>
      </c>
      <c r="D481" s="11" t="s">
        <v>20</v>
      </c>
      <c r="E481" s="11">
        <v>37</v>
      </c>
      <c r="F481" s="11">
        <f t="shared" si="49"/>
        <v>9</v>
      </c>
      <c r="G481" s="30">
        <v>176102</v>
      </c>
      <c r="H481" s="30">
        <v>541070</v>
      </c>
      <c r="I481" s="30">
        <v>1515</v>
      </c>
      <c r="J481" s="30">
        <v>6811</v>
      </c>
      <c r="K481" s="11" t="str">
        <f t="shared" si="46"/>
        <v>North Carolina-44196</v>
      </c>
      <c r="L481" s="30">
        <f>_xlfn.IFNA(VLOOKUP(K481,'labor statisitcs'!N:Q,4,FALSE),L480)</f>
        <v>8406266</v>
      </c>
      <c r="M481" s="30">
        <f>VLOOKUP(D481,'State Area'!A:B,2,FALSE)</f>
        <v>53819</v>
      </c>
      <c r="N481" s="39">
        <f t="shared" si="51"/>
        <v>156.1951355469258</v>
      </c>
      <c r="O481" s="11">
        <f>_xlfn.IFNA(VLOOKUP(K481,State_Vac_Alo_Admin!B:E,3,FALSE),0)</f>
        <v>923850</v>
      </c>
      <c r="P481" s="35">
        <f>_xlfn.IFNA(VLOOKUP(K481,State_Vac_Alo_Admin!B:F,5,FALSE),0)</f>
        <v>0</v>
      </c>
      <c r="Q481" s="30">
        <f>VLOOKUP(D481,'2020_VoteCount'!A:K,11,FALSE)</f>
        <v>2758773</v>
      </c>
      <c r="R481" s="30">
        <f>VLOOKUP(D481,'2020_VoteCount'!A:L,12,FALSE)</f>
        <v>2684292</v>
      </c>
      <c r="S481" s="11">
        <f>_xlfn.IFNA(VLOOKUP(K481,'labor statisitcs'!N:P,2,FALSE),S480)</f>
        <v>56.3</v>
      </c>
      <c r="T481" s="11">
        <f>_xlfn.IFNA(VLOOKUP(K481,'labor statisitcs'!N:P,3,FALSE),T480)</f>
        <v>6.1</v>
      </c>
      <c r="U481" s="30">
        <f>_xlfn.IFNA(VLOOKUP(K481,'labor statisitcs'!N:S,5,FALSE),U480)</f>
        <v>4731164</v>
      </c>
      <c r="V481" s="30">
        <f>_xlfn.IFNA(VLOOKUP(K481,'labor statisitcs'!N:S,6,FALSE),V480)</f>
        <v>308883</v>
      </c>
      <c r="W481" s="30">
        <f>_xlfn.IFNA(VLOOKUP(K481,'Housing Summary'!F:J,5,FALSE),W480)</f>
        <v>19505</v>
      </c>
      <c r="X481" s="30">
        <f>_xlfn.IFNA(VLOOKUP(K481,'Housing Summary'!F:G,2,FALSE),X480)</f>
        <v>339700</v>
      </c>
      <c r="Y481">
        <f t="shared" si="47"/>
        <v>18.02227053010219</v>
      </c>
      <c r="Z481">
        <f t="shared" si="48"/>
        <v>81.022894112558419</v>
      </c>
    </row>
    <row r="482" spans="1:26" hidden="1">
      <c r="A482" s="9">
        <v>44227</v>
      </c>
      <c r="B482" s="9">
        <f t="shared" si="50"/>
        <v>44227</v>
      </c>
      <c r="C482" s="10">
        <v>44197</v>
      </c>
      <c r="D482" s="11" t="s">
        <v>20</v>
      </c>
      <c r="E482" s="11">
        <v>37</v>
      </c>
      <c r="F482" s="11">
        <f t="shared" si="49"/>
        <v>10</v>
      </c>
      <c r="G482" s="30">
        <v>218885</v>
      </c>
      <c r="H482" s="30">
        <v>759955</v>
      </c>
      <c r="I482" s="30">
        <v>2570</v>
      </c>
      <c r="J482" s="30">
        <v>9381</v>
      </c>
      <c r="K482" s="11" t="str">
        <f t="shared" si="46"/>
        <v>North Carolina-44227</v>
      </c>
      <c r="L482" s="30">
        <f>_xlfn.IFNA(VLOOKUP(K482,'labor statisitcs'!N:Q,4,FALSE),L481)</f>
        <v>8414124</v>
      </c>
      <c r="M482" s="30">
        <f>VLOOKUP(D482,'State Area'!A:B,2,FALSE)</f>
        <v>53819</v>
      </c>
      <c r="N482" s="39">
        <f t="shared" si="51"/>
        <v>156.34114346234603</v>
      </c>
      <c r="O482" s="11">
        <f>_xlfn.IFNA(VLOOKUP(K482,State_Vac_Alo_Admin!B:E,3,FALSE),0)</f>
        <v>997000</v>
      </c>
      <c r="P482" s="35">
        <f>_xlfn.IFNA(VLOOKUP(K482,State_Vac_Alo_Admin!B:F,5,FALSE),0)</f>
        <v>808908.45</v>
      </c>
      <c r="Q482" s="30">
        <f>VLOOKUP(D482,'2020_VoteCount'!A:K,11,FALSE)</f>
        <v>2758773</v>
      </c>
      <c r="R482" s="30">
        <f>VLOOKUP(D482,'2020_VoteCount'!A:L,12,FALSE)</f>
        <v>2684292</v>
      </c>
      <c r="S482" s="11">
        <f>_xlfn.IFNA(VLOOKUP(K482,'labor statisitcs'!N:P,2,FALSE),S481)</f>
        <v>56.4</v>
      </c>
      <c r="T482" s="11">
        <f>_xlfn.IFNA(VLOOKUP(K482,'labor statisitcs'!N:P,3,FALSE),T481)</f>
        <v>5.9</v>
      </c>
      <c r="U482" s="30">
        <f>_xlfn.IFNA(VLOOKUP(K482,'labor statisitcs'!N:S,5,FALSE),U481)</f>
        <v>4741787</v>
      </c>
      <c r="V482" s="30">
        <f>_xlfn.IFNA(VLOOKUP(K482,'labor statisitcs'!N:S,6,FALSE),V481)</f>
        <v>297719</v>
      </c>
      <c r="W482" s="30">
        <f>_xlfn.IFNA(VLOOKUP(K482,'Housing Summary'!F:J,5,FALSE),W481)</f>
        <v>16818</v>
      </c>
      <c r="X482" s="30">
        <f>_xlfn.IFNA(VLOOKUP(K482,'Housing Summary'!F:G,2,FALSE),X481)</f>
        <v>350000</v>
      </c>
      <c r="Y482">
        <f t="shared" si="47"/>
        <v>30.543880741477068</v>
      </c>
      <c r="Z482">
        <f t="shared" si="48"/>
        <v>111.49110709564063</v>
      </c>
    </row>
    <row r="483" spans="1:26" hidden="1">
      <c r="A483" s="9">
        <v>44255</v>
      </c>
      <c r="B483" s="9">
        <f t="shared" si="50"/>
        <v>44255</v>
      </c>
      <c r="C483" s="10">
        <v>44228</v>
      </c>
      <c r="D483" s="11" t="s">
        <v>20</v>
      </c>
      <c r="E483" s="11">
        <v>37</v>
      </c>
      <c r="F483" s="11">
        <f t="shared" si="49"/>
        <v>11</v>
      </c>
      <c r="G483" s="30">
        <v>102680</v>
      </c>
      <c r="H483" s="30">
        <v>862635</v>
      </c>
      <c r="I483" s="30">
        <v>1860</v>
      </c>
      <c r="J483" s="30">
        <v>11241</v>
      </c>
      <c r="K483" s="11" t="str">
        <f t="shared" si="46"/>
        <v>North Carolina-44255</v>
      </c>
      <c r="L483" s="30">
        <f>_xlfn.IFNA(VLOOKUP(K483,'labor statisitcs'!N:Q,4,FALSE),L482)</f>
        <v>8421014</v>
      </c>
      <c r="M483" s="30">
        <f>VLOOKUP(D483,'State Area'!A:B,2,FALSE)</f>
        <v>53819</v>
      </c>
      <c r="N483" s="39">
        <f t="shared" si="51"/>
        <v>156.46916516471879</v>
      </c>
      <c r="O483" s="11">
        <f>_xlfn.IFNA(VLOOKUP(K483,State_Vac_Alo_Admin!B:E,3,FALSE),0)</f>
        <v>1331890</v>
      </c>
      <c r="P483" s="35">
        <f>_xlfn.IFNA(VLOOKUP(K483,State_Vac_Alo_Admin!B:F,5,FALSE),0)</f>
        <v>1288683.3</v>
      </c>
      <c r="Q483" s="30">
        <f>VLOOKUP(D483,'2020_VoteCount'!A:K,11,FALSE)</f>
        <v>2758773</v>
      </c>
      <c r="R483" s="30">
        <f>VLOOKUP(D483,'2020_VoteCount'!A:L,12,FALSE)</f>
        <v>2684292</v>
      </c>
      <c r="S483" s="11">
        <f>_xlfn.IFNA(VLOOKUP(K483,'labor statisitcs'!N:P,2,FALSE),S482)</f>
        <v>56.4</v>
      </c>
      <c r="T483" s="11">
        <f>_xlfn.IFNA(VLOOKUP(K483,'labor statisitcs'!N:P,3,FALSE),T482)</f>
        <v>5.7</v>
      </c>
      <c r="U483" s="30">
        <f>_xlfn.IFNA(VLOOKUP(K483,'labor statisitcs'!N:S,5,FALSE),U482)</f>
        <v>4746215</v>
      </c>
      <c r="V483" s="30">
        <f>_xlfn.IFNA(VLOOKUP(K483,'labor statisitcs'!N:S,6,FALSE),V482)</f>
        <v>286655</v>
      </c>
      <c r="W483" s="30">
        <f>_xlfn.IFNA(VLOOKUP(K483,'Housing Summary'!F:J,5,FALSE),W482)</f>
        <v>14213</v>
      </c>
      <c r="X483" s="30">
        <f>_xlfn.IFNA(VLOOKUP(K483,'Housing Summary'!F:G,2,FALSE),X482)</f>
        <v>358371</v>
      </c>
      <c r="Y483">
        <f t="shared" si="47"/>
        <v>22.087601326871088</v>
      </c>
      <c r="Z483">
        <f t="shared" si="48"/>
        <v>133.48748737384832</v>
      </c>
    </row>
    <row r="484" spans="1:26" hidden="1">
      <c r="A484" s="9">
        <v>44286</v>
      </c>
      <c r="B484" s="9">
        <f t="shared" si="50"/>
        <v>44286</v>
      </c>
      <c r="C484" s="10">
        <v>44256</v>
      </c>
      <c r="D484" s="11" t="s">
        <v>20</v>
      </c>
      <c r="E484" s="11">
        <v>37</v>
      </c>
      <c r="F484" s="11">
        <f t="shared" si="49"/>
        <v>12</v>
      </c>
      <c r="G484" s="30">
        <v>57182</v>
      </c>
      <c r="H484" s="30">
        <v>919817</v>
      </c>
      <c r="I484" s="30">
        <v>896</v>
      </c>
      <c r="J484" s="30">
        <v>12137</v>
      </c>
      <c r="K484" s="11" t="str">
        <f t="shared" si="46"/>
        <v>North Carolina-44286</v>
      </c>
      <c r="L484" s="30">
        <f>_xlfn.IFNA(VLOOKUP(K484,'labor statisitcs'!N:Q,4,FALSE),L483)</f>
        <v>8428566</v>
      </c>
      <c r="M484" s="30">
        <f>VLOOKUP(D484,'State Area'!A:B,2,FALSE)</f>
        <v>53819</v>
      </c>
      <c r="N484" s="39">
        <f t="shared" si="51"/>
        <v>156.60948735576656</v>
      </c>
      <c r="O484" s="11">
        <f>_xlfn.IFNA(VLOOKUP(K484,State_Vac_Alo_Admin!B:E,3,FALSE),0)</f>
        <v>2529400</v>
      </c>
      <c r="P484" s="35">
        <f>_xlfn.IFNA(VLOOKUP(K484,State_Vac_Alo_Admin!B:F,5,FALSE),0)</f>
        <v>1890196</v>
      </c>
      <c r="Q484" s="30">
        <f>VLOOKUP(D484,'2020_VoteCount'!A:K,11,FALSE)</f>
        <v>2758773</v>
      </c>
      <c r="R484" s="30">
        <f>VLOOKUP(D484,'2020_VoteCount'!A:L,12,FALSE)</f>
        <v>2684292</v>
      </c>
      <c r="S484" s="11">
        <f>_xlfn.IFNA(VLOOKUP(K484,'labor statisitcs'!N:P,2,FALSE),S483)</f>
        <v>56.4</v>
      </c>
      <c r="T484" s="11">
        <f>_xlfn.IFNA(VLOOKUP(K484,'labor statisitcs'!N:P,3,FALSE),T483)</f>
        <v>5.2</v>
      </c>
      <c r="U484" s="30">
        <f>_xlfn.IFNA(VLOOKUP(K484,'labor statisitcs'!N:S,5,FALSE),U483)</f>
        <v>4757553</v>
      </c>
      <c r="V484" s="30">
        <f>_xlfn.IFNA(VLOOKUP(K484,'labor statisitcs'!N:S,6,FALSE),V483)</f>
        <v>259036</v>
      </c>
      <c r="W484" s="30">
        <f>_xlfn.IFNA(VLOOKUP(K484,'Housing Summary'!F:J,5,FALSE),W483)</f>
        <v>12521</v>
      </c>
      <c r="X484" s="30">
        <f>_xlfn.IFNA(VLOOKUP(K484,'Housing Summary'!F:G,2,FALSE),X483)</f>
        <v>371810</v>
      </c>
      <c r="Y484">
        <f t="shared" si="47"/>
        <v>10.630515321348851</v>
      </c>
      <c r="Z484">
        <f t="shared" si="48"/>
        <v>143.99839782947657</v>
      </c>
    </row>
    <row r="485" spans="1:26">
      <c r="A485" s="9">
        <v>44313</v>
      </c>
      <c r="B485" s="9">
        <f t="shared" si="50"/>
        <v>44316</v>
      </c>
      <c r="C485" s="10">
        <v>44287</v>
      </c>
      <c r="D485" s="11" t="s">
        <v>20</v>
      </c>
      <c r="E485" s="11">
        <v>37</v>
      </c>
      <c r="F485" s="11">
        <f t="shared" si="49"/>
        <v>13</v>
      </c>
      <c r="G485" s="30">
        <v>50896</v>
      </c>
      <c r="H485" s="30">
        <v>970713</v>
      </c>
      <c r="I485" s="30">
        <v>474</v>
      </c>
      <c r="J485" s="30">
        <v>12611</v>
      </c>
      <c r="K485" s="11" t="str">
        <f t="shared" si="46"/>
        <v>North Carolina-44316</v>
      </c>
      <c r="L485" s="30">
        <f>_xlfn.IFNA(VLOOKUP(K485,'labor statisitcs'!N:Q,4,FALSE),L484)</f>
        <v>8428566</v>
      </c>
      <c r="M485" s="30">
        <f>VLOOKUP(D485,'State Area'!A:B,2,FALSE)</f>
        <v>53819</v>
      </c>
      <c r="N485" s="39">
        <f t="shared" si="51"/>
        <v>156.60948735576656</v>
      </c>
      <c r="O485" s="11">
        <f>_xlfn.IFNA(VLOOKUP(K485,State_Vac_Alo_Admin!B:E,3,FALSE),0)</f>
        <v>2192140</v>
      </c>
      <c r="P485" s="35">
        <f>_xlfn.IFNA(VLOOKUP(K485,State_Vac_Alo_Admin!B:F,5,FALSE),0)</f>
        <v>1946249.25</v>
      </c>
      <c r="Q485" s="30">
        <f>VLOOKUP(D485,'2020_VoteCount'!A:K,11,FALSE)</f>
        <v>2758773</v>
      </c>
      <c r="R485" s="30">
        <f>VLOOKUP(D485,'2020_VoteCount'!A:L,12,FALSE)</f>
        <v>2684292</v>
      </c>
      <c r="S485" s="11">
        <f>_xlfn.IFNA(VLOOKUP(K485,'labor statisitcs'!N:P,2,FALSE),S484)</f>
        <v>56.4</v>
      </c>
      <c r="T485" s="11">
        <f>_xlfn.IFNA(VLOOKUP(K485,'labor statisitcs'!N:P,3,FALSE),T484)</f>
        <v>5.2</v>
      </c>
      <c r="U485" s="30">
        <f>_xlfn.IFNA(VLOOKUP(K485,'labor statisitcs'!N:S,5,FALSE),U484)</f>
        <v>4757553</v>
      </c>
      <c r="V485" s="30">
        <f>_xlfn.IFNA(VLOOKUP(K485,'labor statisitcs'!N:S,6,FALSE),V484)</f>
        <v>259036</v>
      </c>
      <c r="W485" s="30">
        <f>_xlfn.IFNA(VLOOKUP(K485,'Housing Summary'!F:J,5,FALSE),W484)</f>
        <v>12521</v>
      </c>
      <c r="X485" s="30">
        <f>_xlfn.IFNA(VLOOKUP(K485,'Housing Summary'!F:G,2,FALSE),X484)</f>
        <v>371810</v>
      </c>
      <c r="Y485">
        <f t="shared" si="47"/>
        <v>5.6237324356242802</v>
      </c>
      <c r="Z485">
        <f t="shared" si="48"/>
        <v>149.62213026510085</v>
      </c>
    </row>
    <row r="486" spans="1:26" hidden="1">
      <c r="A486" s="9">
        <v>43921</v>
      </c>
      <c r="B486" s="9">
        <f t="shared" si="50"/>
        <v>43921</v>
      </c>
      <c r="C486" s="10">
        <v>43891</v>
      </c>
      <c r="D486" s="11" t="s">
        <v>48</v>
      </c>
      <c r="E486" s="11">
        <v>38</v>
      </c>
      <c r="F486" s="11">
        <f t="shared" si="49"/>
        <v>0</v>
      </c>
      <c r="G486" s="30">
        <v>126</v>
      </c>
      <c r="H486" s="30">
        <v>126</v>
      </c>
      <c r="I486" s="30">
        <v>3</v>
      </c>
      <c r="J486" s="30">
        <v>3</v>
      </c>
      <c r="K486" s="11" t="str">
        <f t="shared" si="46"/>
        <v>North Dakota-43921</v>
      </c>
      <c r="L486" s="30">
        <f>_xlfn.IFNA(VLOOKUP(K486,'labor statisitcs'!N:Q,4,FALSE),L485)</f>
        <v>584972</v>
      </c>
      <c r="M486" s="30">
        <f>VLOOKUP(D486,'State Area'!A:B,2,FALSE)</f>
        <v>70698</v>
      </c>
      <c r="N486" s="39">
        <f t="shared" si="51"/>
        <v>8.2742368949616676</v>
      </c>
      <c r="O486" s="11">
        <f>_xlfn.IFNA(VLOOKUP(K486,State_Vac_Alo_Admin!B:E,3,FALSE),0)</f>
        <v>0</v>
      </c>
      <c r="P486" s="35">
        <f>_xlfn.IFNA(VLOOKUP(K486,State_Vac_Alo_Admin!B:F,5,FALSE),0)</f>
        <v>0</v>
      </c>
      <c r="Q486" s="30">
        <f>VLOOKUP(D486,'2020_VoteCount'!A:K,11,FALSE)</f>
        <v>235595</v>
      </c>
      <c r="R486" s="30">
        <f>VLOOKUP(D486,'2020_VoteCount'!A:L,12,FALSE)</f>
        <v>114902</v>
      </c>
      <c r="S486" s="11">
        <f>_xlfn.IFNA(VLOOKUP(K486,'labor statisitcs'!N:P,2,FALSE),S485)</f>
        <v>67.900000000000006</v>
      </c>
      <c r="T486" s="11">
        <f>_xlfn.IFNA(VLOOKUP(K486,'labor statisitcs'!N:P,3,FALSE),T485)</f>
        <v>2.2999999999999998</v>
      </c>
      <c r="U486" s="30">
        <f>_xlfn.IFNA(VLOOKUP(K486,'labor statisitcs'!N:S,5,FALSE),U485)</f>
        <v>397057</v>
      </c>
      <c r="V486" s="30">
        <f>_xlfn.IFNA(VLOOKUP(K486,'labor statisitcs'!N:S,6,FALSE),V485)</f>
        <v>9468</v>
      </c>
      <c r="W486" s="30">
        <f>_xlfn.IFNA(VLOOKUP(K486,'Housing Summary'!F:J,5,FALSE),W485)</f>
        <v>2838</v>
      </c>
      <c r="X486" s="30">
        <f>_xlfn.IFNA(VLOOKUP(K486,'Housing Summary'!F:G,2,FALSE),X485)</f>
        <v>228700</v>
      </c>
      <c r="Y486">
        <f t="shared" si="47"/>
        <v>0.51284505925069923</v>
      </c>
      <c r="Z486">
        <f t="shared" si="48"/>
        <v>0.51284505925069923</v>
      </c>
    </row>
    <row r="487" spans="1:26" hidden="1">
      <c r="A487" s="9">
        <v>43951</v>
      </c>
      <c r="B487" s="9">
        <f t="shared" si="50"/>
        <v>43951</v>
      </c>
      <c r="C487" s="10">
        <v>43922</v>
      </c>
      <c r="D487" s="11" t="s">
        <v>48</v>
      </c>
      <c r="E487" s="11">
        <v>38</v>
      </c>
      <c r="F487" s="11">
        <f t="shared" si="49"/>
        <v>1</v>
      </c>
      <c r="G487" s="30">
        <v>941</v>
      </c>
      <c r="H487" s="30">
        <v>1067</v>
      </c>
      <c r="I487" s="30">
        <v>16</v>
      </c>
      <c r="J487" s="30">
        <v>19</v>
      </c>
      <c r="K487" s="11" t="str">
        <f t="shared" si="46"/>
        <v>North Dakota-43951</v>
      </c>
      <c r="L487" s="30">
        <f>_xlfn.IFNA(VLOOKUP(K487,'labor statisitcs'!N:Q,4,FALSE),L486)</f>
        <v>585064</v>
      </c>
      <c r="M487" s="30">
        <f>VLOOKUP(D487,'State Area'!A:B,2,FALSE)</f>
        <v>70698</v>
      </c>
      <c r="N487" s="39">
        <f t="shared" si="51"/>
        <v>8.2755382047582682</v>
      </c>
      <c r="O487" s="11">
        <f>_xlfn.IFNA(VLOOKUP(K487,State_Vac_Alo_Admin!B:E,3,FALSE),0)</f>
        <v>0</v>
      </c>
      <c r="P487" s="35">
        <f>_xlfn.IFNA(VLOOKUP(K487,State_Vac_Alo_Admin!B:F,5,FALSE),0)</f>
        <v>0</v>
      </c>
      <c r="Q487" s="30">
        <f>VLOOKUP(D487,'2020_VoteCount'!A:K,11,FALSE)</f>
        <v>235595</v>
      </c>
      <c r="R487" s="30">
        <f>VLOOKUP(D487,'2020_VoteCount'!A:L,12,FALSE)</f>
        <v>114902</v>
      </c>
      <c r="S487" s="11">
        <f>_xlfn.IFNA(VLOOKUP(K487,'labor statisitcs'!N:P,2,FALSE),S486)</f>
        <v>64.099999999999994</v>
      </c>
      <c r="T487" s="11">
        <f>_xlfn.IFNA(VLOOKUP(K487,'labor statisitcs'!N:P,3,FALSE),T486)</f>
        <v>8.6999999999999993</v>
      </c>
      <c r="U487" s="30">
        <f>_xlfn.IFNA(VLOOKUP(K487,'labor statisitcs'!N:S,5,FALSE),U486)</f>
        <v>374910</v>
      </c>
      <c r="V487" s="30">
        <f>_xlfn.IFNA(VLOOKUP(K487,'labor statisitcs'!N:S,6,FALSE),V486)</f>
        <v>35580</v>
      </c>
      <c r="W487" s="30">
        <f>_xlfn.IFNA(VLOOKUP(K487,'Housing Summary'!F:J,5,FALSE),W486)</f>
        <v>2928</v>
      </c>
      <c r="X487" s="30">
        <f>_xlfn.IFNA(VLOOKUP(K487,'Housing Summary'!F:G,2,FALSE),X486)</f>
        <v>234900</v>
      </c>
      <c r="Y487">
        <f t="shared" si="47"/>
        <v>2.7347435494236527</v>
      </c>
      <c r="Z487">
        <f t="shared" si="48"/>
        <v>3.2475079649405876</v>
      </c>
    </row>
    <row r="488" spans="1:26" hidden="1">
      <c r="A488" s="9">
        <v>43982</v>
      </c>
      <c r="B488" s="9">
        <f t="shared" si="50"/>
        <v>43982</v>
      </c>
      <c r="C488" s="10">
        <v>43952</v>
      </c>
      <c r="D488" s="11" t="s">
        <v>48</v>
      </c>
      <c r="E488" s="11">
        <v>38</v>
      </c>
      <c r="F488" s="11">
        <f t="shared" si="49"/>
        <v>2</v>
      </c>
      <c r="G488" s="30">
        <v>1513</v>
      </c>
      <c r="H488" s="30">
        <v>2580</v>
      </c>
      <c r="I488" s="30">
        <v>45</v>
      </c>
      <c r="J488" s="30">
        <v>64</v>
      </c>
      <c r="K488" s="11" t="str">
        <f t="shared" si="46"/>
        <v>North Dakota-43982</v>
      </c>
      <c r="L488" s="30">
        <f>_xlfn.IFNA(VLOOKUP(K488,'labor statisitcs'!N:Q,4,FALSE),L487)</f>
        <v>585062</v>
      </c>
      <c r="M488" s="30">
        <f>VLOOKUP(D488,'State Area'!A:B,2,FALSE)</f>
        <v>70698</v>
      </c>
      <c r="N488" s="39">
        <f t="shared" si="51"/>
        <v>8.2755099154148635</v>
      </c>
      <c r="O488" s="11">
        <f>_xlfn.IFNA(VLOOKUP(K488,State_Vac_Alo_Admin!B:E,3,FALSE),0)</f>
        <v>0</v>
      </c>
      <c r="P488" s="35">
        <f>_xlfn.IFNA(VLOOKUP(K488,State_Vac_Alo_Admin!B:F,5,FALSE),0)</f>
        <v>0</v>
      </c>
      <c r="Q488" s="30">
        <f>VLOOKUP(D488,'2020_VoteCount'!A:K,11,FALSE)</f>
        <v>235595</v>
      </c>
      <c r="R488" s="30">
        <f>VLOOKUP(D488,'2020_VoteCount'!A:L,12,FALSE)</f>
        <v>114902</v>
      </c>
      <c r="S488" s="11">
        <f>_xlfn.IFNA(VLOOKUP(K488,'labor statisitcs'!N:P,2,FALSE),S487)</f>
        <v>64.400000000000006</v>
      </c>
      <c r="T488" s="11">
        <f>_xlfn.IFNA(VLOOKUP(K488,'labor statisitcs'!N:P,3,FALSE),T487)</f>
        <v>8.6999999999999993</v>
      </c>
      <c r="U488" s="30">
        <f>_xlfn.IFNA(VLOOKUP(K488,'labor statisitcs'!N:S,5,FALSE),U487)</f>
        <v>376538</v>
      </c>
      <c r="V488" s="30">
        <f>_xlfn.IFNA(VLOOKUP(K488,'labor statisitcs'!N:S,6,FALSE),V487)</f>
        <v>35724</v>
      </c>
      <c r="W488" s="30">
        <f>_xlfn.IFNA(VLOOKUP(K488,'Housing Summary'!F:J,5,FALSE),W487)</f>
        <v>3001</v>
      </c>
      <c r="X488" s="30">
        <f>_xlfn.IFNA(VLOOKUP(K488,'Housing Summary'!F:G,2,FALSE),X487)</f>
        <v>239000</v>
      </c>
      <c r="Y488">
        <f t="shared" si="47"/>
        <v>7.6914925255784858</v>
      </c>
      <c r="Z488">
        <f t="shared" si="48"/>
        <v>10.939011591933847</v>
      </c>
    </row>
    <row r="489" spans="1:26" hidden="1">
      <c r="A489" s="9">
        <v>44012</v>
      </c>
      <c r="B489" s="9">
        <f t="shared" si="50"/>
        <v>44012</v>
      </c>
      <c r="C489" s="10">
        <v>43983</v>
      </c>
      <c r="D489" s="11" t="s">
        <v>48</v>
      </c>
      <c r="E489" s="11">
        <v>38</v>
      </c>
      <c r="F489" s="11">
        <f t="shared" si="49"/>
        <v>3</v>
      </c>
      <c r="G489" s="30">
        <v>1005</v>
      </c>
      <c r="H489" s="30">
        <v>3585</v>
      </c>
      <c r="I489" s="30">
        <v>24</v>
      </c>
      <c r="J489" s="30">
        <v>88</v>
      </c>
      <c r="K489" s="11" t="str">
        <f t="shared" si="46"/>
        <v>North Dakota-44012</v>
      </c>
      <c r="L489" s="30">
        <f>_xlfn.IFNA(VLOOKUP(K489,'labor statisitcs'!N:Q,4,FALSE),L488)</f>
        <v>585102</v>
      </c>
      <c r="M489" s="30">
        <f>VLOOKUP(D489,'State Area'!A:B,2,FALSE)</f>
        <v>70698</v>
      </c>
      <c r="N489" s="39">
        <f t="shared" si="51"/>
        <v>8.2760757022829505</v>
      </c>
      <c r="O489" s="11">
        <f>_xlfn.IFNA(VLOOKUP(K489,State_Vac_Alo_Admin!B:E,3,FALSE),0)</f>
        <v>0</v>
      </c>
      <c r="P489" s="35">
        <f>_xlfn.IFNA(VLOOKUP(K489,State_Vac_Alo_Admin!B:F,5,FALSE),0)</f>
        <v>0</v>
      </c>
      <c r="Q489" s="30">
        <f>VLOOKUP(D489,'2020_VoteCount'!A:K,11,FALSE)</f>
        <v>235595</v>
      </c>
      <c r="R489" s="30">
        <f>VLOOKUP(D489,'2020_VoteCount'!A:L,12,FALSE)</f>
        <v>114902</v>
      </c>
      <c r="S489" s="11">
        <f>_xlfn.IFNA(VLOOKUP(K489,'labor statisitcs'!N:P,2,FALSE),S488)</f>
        <v>64.8</v>
      </c>
      <c r="T489" s="11">
        <f>_xlfn.IFNA(VLOOKUP(K489,'labor statisitcs'!N:P,3,FALSE),T488)</f>
        <v>6.2</v>
      </c>
      <c r="U489" s="30">
        <f>_xlfn.IFNA(VLOOKUP(K489,'labor statisitcs'!N:S,5,FALSE),U488)</f>
        <v>379031</v>
      </c>
      <c r="V489" s="30">
        <f>_xlfn.IFNA(VLOOKUP(K489,'labor statisitcs'!N:S,6,FALSE),V488)</f>
        <v>25175</v>
      </c>
      <c r="W489" s="30">
        <f>_xlfn.IFNA(VLOOKUP(K489,'Housing Summary'!F:J,5,FALSE),W488)</f>
        <v>2962</v>
      </c>
      <c r="X489" s="30">
        <f>_xlfn.IFNA(VLOOKUP(K489,'Housing Summary'!F:G,2,FALSE),X488)</f>
        <v>238990</v>
      </c>
      <c r="Y489">
        <f t="shared" si="47"/>
        <v>4.1018489083954597</v>
      </c>
      <c r="Z489">
        <f t="shared" si="48"/>
        <v>15.040112664116682</v>
      </c>
    </row>
    <row r="490" spans="1:26" hidden="1">
      <c r="A490" s="9">
        <v>44043</v>
      </c>
      <c r="B490" s="9">
        <f t="shared" si="50"/>
        <v>44043</v>
      </c>
      <c r="C490" s="10">
        <v>44013</v>
      </c>
      <c r="D490" s="11" t="s">
        <v>48</v>
      </c>
      <c r="E490" s="11">
        <v>38</v>
      </c>
      <c r="F490" s="11">
        <f t="shared" si="49"/>
        <v>4</v>
      </c>
      <c r="G490" s="30">
        <v>2888</v>
      </c>
      <c r="H490" s="30">
        <v>6473</v>
      </c>
      <c r="I490" s="30">
        <v>19</v>
      </c>
      <c r="J490" s="30">
        <v>107</v>
      </c>
      <c r="K490" s="11" t="str">
        <f t="shared" si="46"/>
        <v>North Dakota-44043</v>
      </c>
      <c r="L490" s="30">
        <f>_xlfn.IFNA(VLOOKUP(K490,'labor statisitcs'!N:Q,4,FALSE),L489)</f>
        <v>585132</v>
      </c>
      <c r="M490" s="30">
        <f>VLOOKUP(D490,'State Area'!A:B,2,FALSE)</f>
        <v>70698</v>
      </c>
      <c r="N490" s="39">
        <f t="shared" si="51"/>
        <v>8.2765000424340158</v>
      </c>
      <c r="O490" s="11">
        <f>_xlfn.IFNA(VLOOKUP(K490,State_Vac_Alo_Admin!B:E,3,FALSE),0)</f>
        <v>0</v>
      </c>
      <c r="P490" s="35">
        <f>_xlfn.IFNA(VLOOKUP(K490,State_Vac_Alo_Admin!B:F,5,FALSE),0)</f>
        <v>0</v>
      </c>
      <c r="Q490" s="30">
        <f>VLOOKUP(D490,'2020_VoteCount'!A:K,11,FALSE)</f>
        <v>235595</v>
      </c>
      <c r="R490" s="30">
        <f>VLOOKUP(D490,'2020_VoteCount'!A:L,12,FALSE)</f>
        <v>114902</v>
      </c>
      <c r="S490" s="11">
        <f>_xlfn.IFNA(VLOOKUP(K490,'labor statisitcs'!N:P,2,FALSE),S489)</f>
        <v>65.3</v>
      </c>
      <c r="T490" s="11">
        <f>_xlfn.IFNA(VLOOKUP(K490,'labor statisitcs'!N:P,3,FALSE),T489)</f>
        <v>6.2</v>
      </c>
      <c r="U490" s="30">
        <f>_xlfn.IFNA(VLOOKUP(K490,'labor statisitcs'!N:S,5,FALSE),U489)</f>
        <v>381887</v>
      </c>
      <c r="V490" s="30">
        <f>_xlfn.IFNA(VLOOKUP(K490,'labor statisitcs'!N:S,6,FALSE),V489)</f>
        <v>25054</v>
      </c>
      <c r="W490" s="30">
        <f>_xlfn.IFNA(VLOOKUP(K490,'Housing Summary'!F:J,5,FALSE),W489)</f>
        <v>2899</v>
      </c>
      <c r="X490" s="30">
        <f>_xlfn.IFNA(VLOOKUP(K490,'Housing Summary'!F:G,2,FALSE),X489)</f>
        <v>239900</v>
      </c>
      <c r="Y490">
        <f t="shared" si="47"/>
        <v>3.2471305619928494</v>
      </c>
      <c r="Z490">
        <f t="shared" si="48"/>
        <v>18.286472112275522</v>
      </c>
    </row>
    <row r="491" spans="1:26" hidden="1">
      <c r="A491" s="9">
        <v>44074</v>
      </c>
      <c r="B491" s="9">
        <f t="shared" si="50"/>
        <v>44074</v>
      </c>
      <c r="C491" s="10">
        <v>44044</v>
      </c>
      <c r="D491" s="11" t="s">
        <v>48</v>
      </c>
      <c r="E491" s="11">
        <v>38</v>
      </c>
      <c r="F491" s="11">
        <f t="shared" si="49"/>
        <v>5</v>
      </c>
      <c r="G491" s="30">
        <v>5347</v>
      </c>
      <c r="H491" s="30">
        <v>11820</v>
      </c>
      <c r="I491" s="30">
        <v>40</v>
      </c>
      <c r="J491" s="30">
        <v>147</v>
      </c>
      <c r="K491" s="11" t="str">
        <f t="shared" si="46"/>
        <v>North Dakota-44074</v>
      </c>
      <c r="L491" s="30">
        <f>_xlfn.IFNA(VLOOKUP(K491,'labor statisitcs'!N:Q,4,FALSE),L490)</f>
        <v>585299</v>
      </c>
      <c r="M491" s="30">
        <f>VLOOKUP(D491,'State Area'!A:B,2,FALSE)</f>
        <v>70698</v>
      </c>
      <c r="N491" s="39">
        <f t="shared" si="51"/>
        <v>8.278862202608277</v>
      </c>
      <c r="O491" s="11">
        <f>_xlfn.IFNA(VLOOKUP(K491,State_Vac_Alo_Admin!B:E,3,FALSE),0)</f>
        <v>0</v>
      </c>
      <c r="P491" s="35">
        <f>_xlfn.IFNA(VLOOKUP(K491,State_Vac_Alo_Admin!B:F,5,FALSE),0)</f>
        <v>0</v>
      </c>
      <c r="Q491" s="30">
        <f>VLOOKUP(D491,'2020_VoteCount'!A:K,11,FALSE)</f>
        <v>235595</v>
      </c>
      <c r="R491" s="30">
        <f>VLOOKUP(D491,'2020_VoteCount'!A:L,12,FALSE)</f>
        <v>114902</v>
      </c>
      <c r="S491" s="11">
        <f>_xlfn.IFNA(VLOOKUP(K491,'labor statisitcs'!N:P,2,FALSE),S490)</f>
        <v>65.599999999999994</v>
      </c>
      <c r="T491" s="11">
        <f>_xlfn.IFNA(VLOOKUP(K491,'labor statisitcs'!N:P,3,FALSE),T490)</f>
        <v>6.1</v>
      </c>
      <c r="U491" s="30">
        <f>_xlfn.IFNA(VLOOKUP(K491,'labor statisitcs'!N:S,5,FALSE),U490)</f>
        <v>384233</v>
      </c>
      <c r="V491" s="30">
        <f>_xlfn.IFNA(VLOOKUP(K491,'labor statisitcs'!N:S,6,FALSE),V490)</f>
        <v>24889</v>
      </c>
      <c r="W491" s="30">
        <f>_xlfn.IFNA(VLOOKUP(K491,'Housing Summary'!F:J,5,FALSE),W490)</f>
        <v>2824</v>
      </c>
      <c r="X491" s="30">
        <f>_xlfn.IFNA(VLOOKUP(K491,'Housing Summary'!F:G,2,FALSE),X490)</f>
        <v>241900</v>
      </c>
      <c r="Y491">
        <f t="shared" si="47"/>
        <v>6.8341138460855051</v>
      </c>
      <c r="Z491">
        <f t="shared" si="48"/>
        <v>25.115368384364231</v>
      </c>
    </row>
    <row r="492" spans="1:26" hidden="1">
      <c r="A492" s="9">
        <v>44104</v>
      </c>
      <c r="B492" s="9">
        <f t="shared" si="50"/>
        <v>44104</v>
      </c>
      <c r="C492" s="10">
        <v>44075</v>
      </c>
      <c r="D492" s="11" t="s">
        <v>48</v>
      </c>
      <c r="E492" s="11">
        <v>38</v>
      </c>
      <c r="F492" s="11">
        <f t="shared" si="49"/>
        <v>6</v>
      </c>
      <c r="G492" s="30">
        <v>10029</v>
      </c>
      <c r="H492" s="30">
        <v>21849</v>
      </c>
      <c r="I492" s="30">
        <v>103</v>
      </c>
      <c r="J492" s="30">
        <v>250</v>
      </c>
      <c r="K492" s="11" t="str">
        <f t="shared" si="46"/>
        <v>North Dakota-44104</v>
      </c>
      <c r="L492" s="30">
        <f>_xlfn.IFNA(VLOOKUP(K492,'labor statisitcs'!N:Q,4,FALSE),L491)</f>
        <v>585505</v>
      </c>
      <c r="M492" s="30">
        <f>VLOOKUP(D492,'State Area'!A:B,2,FALSE)</f>
        <v>70698</v>
      </c>
      <c r="N492" s="39">
        <f t="shared" si="51"/>
        <v>8.2817760049789246</v>
      </c>
      <c r="O492" s="11">
        <f>_xlfn.IFNA(VLOOKUP(K492,State_Vac_Alo_Admin!B:E,3,FALSE),0)</f>
        <v>0</v>
      </c>
      <c r="P492" s="35">
        <f>_xlfn.IFNA(VLOOKUP(K492,State_Vac_Alo_Admin!B:F,5,FALSE),0)</f>
        <v>0</v>
      </c>
      <c r="Q492" s="30">
        <f>VLOOKUP(D492,'2020_VoteCount'!A:K,11,FALSE)</f>
        <v>235595</v>
      </c>
      <c r="R492" s="30">
        <f>VLOOKUP(D492,'2020_VoteCount'!A:L,12,FALSE)</f>
        <v>114902</v>
      </c>
      <c r="S492" s="11">
        <f>_xlfn.IFNA(VLOOKUP(K492,'labor statisitcs'!N:P,2,FALSE),S491)</f>
        <v>65.900000000000006</v>
      </c>
      <c r="T492" s="11">
        <f>_xlfn.IFNA(VLOOKUP(K492,'labor statisitcs'!N:P,3,FALSE),T491)</f>
        <v>4.7</v>
      </c>
      <c r="U492" s="30">
        <f>_xlfn.IFNA(VLOOKUP(K492,'labor statisitcs'!N:S,5,FALSE),U491)</f>
        <v>385591</v>
      </c>
      <c r="V492" s="30">
        <f>_xlfn.IFNA(VLOOKUP(K492,'labor statisitcs'!N:S,6,FALSE),V491)</f>
        <v>18965</v>
      </c>
      <c r="W492" s="30">
        <f>_xlfn.IFNA(VLOOKUP(K492,'Housing Summary'!F:J,5,FALSE),W491)</f>
        <v>2760</v>
      </c>
      <c r="X492" s="30">
        <f>_xlfn.IFNA(VLOOKUP(K492,'Housing Summary'!F:G,2,FALSE),X491)</f>
        <v>243400</v>
      </c>
      <c r="Y492">
        <f t="shared" si="47"/>
        <v>17.591651651138761</v>
      </c>
      <c r="Z492">
        <f t="shared" si="48"/>
        <v>42.698183619268839</v>
      </c>
    </row>
    <row r="493" spans="1:26" hidden="1">
      <c r="A493" s="9">
        <v>44135</v>
      </c>
      <c r="B493" s="9">
        <f t="shared" si="50"/>
        <v>44135</v>
      </c>
      <c r="C493" s="10">
        <v>44105</v>
      </c>
      <c r="D493" s="11" t="s">
        <v>48</v>
      </c>
      <c r="E493" s="11">
        <v>38</v>
      </c>
      <c r="F493" s="11">
        <f t="shared" si="49"/>
        <v>7</v>
      </c>
      <c r="G493" s="30">
        <v>22072</v>
      </c>
      <c r="H493" s="30">
        <v>43921</v>
      </c>
      <c r="I493" s="30">
        <v>279</v>
      </c>
      <c r="J493" s="30">
        <v>529</v>
      </c>
      <c r="K493" s="11" t="str">
        <f t="shared" si="46"/>
        <v>North Dakota-44135</v>
      </c>
      <c r="L493" s="30">
        <f>_xlfn.IFNA(VLOOKUP(K493,'labor statisitcs'!N:Q,4,FALSE),L492)</f>
        <v>585654</v>
      </c>
      <c r="M493" s="30">
        <f>VLOOKUP(D493,'State Area'!A:B,2,FALSE)</f>
        <v>70698</v>
      </c>
      <c r="N493" s="39">
        <f t="shared" si="51"/>
        <v>8.283883561062547</v>
      </c>
      <c r="O493" s="11">
        <f>_xlfn.IFNA(VLOOKUP(K493,State_Vac_Alo_Admin!B:E,3,FALSE),0)</f>
        <v>0</v>
      </c>
      <c r="P493" s="35">
        <f>_xlfn.IFNA(VLOOKUP(K493,State_Vac_Alo_Admin!B:F,5,FALSE),0)</f>
        <v>0</v>
      </c>
      <c r="Q493" s="30">
        <f>VLOOKUP(D493,'2020_VoteCount'!A:K,11,FALSE)</f>
        <v>235595</v>
      </c>
      <c r="R493" s="30">
        <f>VLOOKUP(D493,'2020_VoteCount'!A:L,12,FALSE)</f>
        <v>114902</v>
      </c>
      <c r="S493" s="11">
        <f>_xlfn.IFNA(VLOOKUP(K493,'labor statisitcs'!N:P,2,FALSE),S492)</f>
        <v>65.900000000000006</v>
      </c>
      <c r="T493" s="11">
        <f>_xlfn.IFNA(VLOOKUP(K493,'labor statisitcs'!N:P,3,FALSE),T492)</f>
        <v>4.7</v>
      </c>
      <c r="U493" s="30">
        <f>_xlfn.IFNA(VLOOKUP(K493,'labor statisitcs'!N:S,5,FALSE),U492)</f>
        <v>386012</v>
      </c>
      <c r="V493" s="30">
        <f>_xlfn.IFNA(VLOOKUP(K493,'labor statisitcs'!N:S,6,FALSE),V492)</f>
        <v>18933</v>
      </c>
      <c r="W493" s="30">
        <f>_xlfn.IFNA(VLOOKUP(K493,'Housing Summary'!F:J,5,FALSE),W492)</f>
        <v>2678</v>
      </c>
      <c r="X493" s="30">
        <f>_xlfn.IFNA(VLOOKUP(K493,'Housing Summary'!F:G,2,FALSE),X492)</f>
        <v>244300</v>
      </c>
      <c r="Y493">
        <f t="shared" si="47"/>
        <v>47.639049677796102</v>
      </c>
      <c r="Z493">
        <f t="shared" si="48"/>
        <v>90.326370177613398</v>
      </c>
    </row>
    <row r="494" spans="1:26" hidden="1">
      <c r="A494" s="9">
        <v>44165</v>
      </c>
      <c r="B494" s="9">
        <f t="shared" si="50"/>
        <v>44165</v>
      </c>
      <c r="C494" s="10">
        <v>44136</v>
      </c>
      <c r="D494" s="11" t="s">
        <v>48</v>
      </c>
      <c r="E494" s="11">
        <v>38</v>
      </c>
      <c r="F494" s="11">
        <f t="shared" si="49"/>
        <v>8</v>
      </c>
      <c r="G494" s="30">
        <v>35337</v>
      </c>
      <c r="H494" s="30">
        <v>79258</v>
      </c>
      <c r="I494" s="30">
        <v>404</v>
      </c>
      <c r="J494" s="30">
        <v>933</v>
      </c>
      <c r="K494" s="11" t="str">
        <f t="shared" si="46"/>
        <v>North Dakota-44165</v>
      </c>
      <c r="L494" s="30">
        <f>_xlfn.IFNA(VLOOKUP(K494,'labor statisitcs'!N:Q,4,FALSE),L493)</f>
        <v>585792</v>
      </c>
      <c r="M494" s="30">
        <f>VLOOKUP(D494,'State Area'!A:B,2,FALSE)</f>
        <v>70698</v>
      </c>
      <c r="N494" s="39">
        <f t="shared" si="51"/>
        <v>8.285835525757447</v>
      </c>
      <c r="O494" s="11">
        <f>_xlfn.IFNA(VLOOKUP(K494,State_Vac_Alo_Admin!B:E,3,FALSE),0)</f>
        <v>0</v>
      </c>
      <c r="P494" s="35">
        <f>_xlfn.IFNA(VLOOKUP(K494,State_Vac_Alo_Admin!B:F,5,FALSE),0)</f>
        <v>0</v>
      </c>
      <c r="Q494" s="30">
        <f>VLOOKUP(D494,'2020_VoteCount'!A:K,11,FALSE)</f>
        <v>235595</v>
      </c>
      <c r="R494" s="30">
        <f>VLOOKUP(D494,'2020_VoteCount'!A:L,12,FALSE)</f>
        <v>114902</v>
      </c>
      <c r="S494" s="11">
        <f>_xlfn.IFNA(VLOOKUP(K494,'labor statisitcs'!N:P,2,FALSE),S493)</f>
        <v>65.8</v>
      </c>
      <c r="T494" s="11">
        <f>_xlfn.IFNA(VLOOKUP(K494,'labor statisitcs'!N:P,3,FALSE),T493)</f>
        <v>4.7</v>
      </c>
      <c r="U494" s="30">
        <f>_xlfn.IFNA(VLOOKUP(K494,'labor statisitcs'!N:S,5,FALSE),U493)</f>
        <v>385572</v>
      </c>
      <c r="V494" s="30">
        <f>_xlfn.IFNA(VLOOKUP(K494,'labor statisitcs'!N:S,6,FALSE),V493)</f>
        <v>18959</v>
      </c>
      <c r="W494" s="30">
        <f>_xlfn.IFNA(VLOOKUP(K494,'Housing Summary'!F:J,5,FALSE),W493)</f>
        <v>2520</v>
      </c>
      <c r="X494" s="30">
        <f>_xlfn.IFNA(VLOOKUP(K494,'Housing Summary'!F:G,2,FALSE),X493)</f>
        <v>239950</v>
      </c>
      <c r="Y494">
        <f t="shared" si="47"/>
        <v>68.966459084453177</v>
      </c>
      <c r="Z494">
        <f t="shared" si="48"/>
        <v>159.27155031137332</v>
      </c>
    </row>
    <row r="495" spans="1:26" hidden="1">
      <c r="A495" s="9">
        <v>44196</v>
      </c>
      <c r="B495" s="9">
        <f t="shared" si="50"/>
        <v>44196</v>
      </c>
      <c r="C495" s="10">
        <v>44166</v>
      </c>
      <c r="D495" s="11" t="s">
        <v>48</v>
      </c>
      <c r="E495" s="11">
        <v>38</v>
      </c>
      <c r="F495" s="11">
        <f t="shared" si="49"/>
        <v>9</v>
      </c>
      <c r="G495" s="30">
        <v>13244</v>
      </c>
      <c r="H495" s="30">
        <v>92502</v>
      </c>
      <c r="I495" s="30">
        <v>366</v>
      </c>
      <c r="J495" s="30">
        <v>1299</v>
      </c>
      <c r="K495" s="11" t="str">
        <f t="shared" si="46"/>
        <v>North Dakota-44196</v>
      </c>
      <c r="L495" s="30">
        <f>_xlfn.IFNA(VLOOKUP(K495,'labor statisitcs'!N:Q,4,FALSE),L494)</f>
        <v>585886</v>
      </c>
      <c r="M495" s="30">
        <f>VLOOKUP(D495,'State Area'!A:B,2,FALSE)</f>
        <v>70698</v>
      </c>
      <c r="N495" s="39">
        <f t="shared" si="51"/>
        <v>8.2871651248974505</v>
      </c>
      <c r="O495" s="11">
        <f>_xlfn.IFNA(VLOOKUP(K495,State_Vac_Alo_Admin!B:E,3,FALSE),0)</f>
        <v>70700</v>
      </c>
      <c r="P495" s="35">
        <f>_xlfn.IFNA(VLOOKUP(K495,State_Vac_Alo_Admin!B:F,5,FALSE),0)</f>
        <v>0</v>
      </c>
      <c r="Q495" s="30">
        <f>VLOOKUP(D495,'2020_VoteCount'!A:K,11,FALSE)</f>
        <v>235595</v>
      </c>
      <c r="R495" s="30">
        <f>VLOOKUP(D495,'2020_VoteCount'!A:L,12,FALSE)</f>
        <v>114902</v>
      </c>
      <c r="S495" s="11">
        <f>_xlfn.IFNA(VLOOKUP(K495,'labor statisitcs'!N:P,2,FALSE),S494)</f>
        <v>65.8</v>
      </c>
      <c r="T495" s="11">
        <f>_xlfn.IFNA(VLOOKUP(K495,'labor statisitcs'!N:P,3,FALSE),T494)</f>
        <v>4.7</v>
      </c>
      <c r="U495" s="30">
        <f>_xlfn.IFNA(VLOOKUP(K495,'labor statisitcs'!N:S,5,FALSE),U494)</f>
        <v>385254</v>
      </c>
      <c r="V495" s="30">
        <f>_xlfn.IFNA(VLOOKUP(K495,'labor statisitcs'!N:S,6,FALSE),V494)</f>
        <v>18986</v>
      </c>
      <c r="W495" s="30">
        <f>_xlfn.IFNA(VLOOKUP(K495,'Housing Summary'!F:J,5,FALSE),W494)</f>
        <v>2341</v>
      </c>
      <c r="X495" s="30">
        <f>_xlfn.IFNA(VLOOKUP(K495,'Housing Summary'!F:G,2,FALSE),X494)</f>
        <v>236250</v>
      </c>
      <c r="Y495">
        <f t="shared" si="47"/>
        <v>62.469490651765021</v>
      </c>
      <c r="Z495">
        <f t="shared" si="48"/>
        <v>221.71548731323159</v>
      </c>
    </row>
    <row r="496" spans="1:26" hidden="1">
      <c r="A496" s="9">
        <v>44227</v>
      </c>
      <c r="B496" s="9">
        <f t="shared" si="50"/>
        <v>44227</v>
      </c>
      <c r="C496" s="10">
        <v>44197</v>
      </c>
      <c r="D496" s="11" t="s">
        <v>48</v>
      </c>
      <c r="E496" s="11">
        <v>38</v>
      </c>
      <c r="F496" s="11">
        <f t="shared" si="49"/>
        <v>10</v>
      </c>
      <c r="G496" s="30">
        <v>5153</v>
      </c>
      <c r="H496" s="30">
        <v>97655</v>
      </c>
      <c r="I496" s="30">
        <v>148</v>
      </c>
      <c r="J496" s="30">
        <v>1447</v>
      </c>
      <c r="K496" s="11" t="str">
        <f t="shared" si="46"/>
        <v>North Dakota-44227</v>
      </c>
      <c r="L496" s="30">
        <f>_xlfn.IFNA(VLOOKUP(K496,'labor statisitcs'!N:Q,4,FALSE),L495)</f>
        <v>585942</v>
      </c>
      <c r="M496" s="30">
        <f>VLOOKUP(D496,'State Area'!A:B,2,FALSE)</f>
        <v>70698</v>
      </c>
      <c r="N496" s="39">
        <f t="shared" si="51"/>
        <v>8.2879572265127734</v>
      </c>
      <c r="O496" s="11">
        <f>_xlfn.IFNA(VLOOKUP(K496,State_Vac_Alo_Admin!B:E,3,FALSE),0)</f>
        <v>76600</v>
      </c>
      <c r="P496" s="35">
        <f>_xlfn.IFNA(VLOOKUP(K496,State_Vac_Alo_Admin!B:F,5,FALSE),0)</f>
        <v>83227.75</v>
      </c>
      <c r="Q496" s="30">
        <f>VLOOKUP(D496,'2020_VoteCount'!A:K,11,FALSE)</f>
        <v>235595</v>
      </c>
      <c r="R496" s="30">
        <f>VLOOKUP(D496,'2020_VoteCount'!A:L,12,FALSE)</f>
        <v>114902</v>
      </c>
      <c r="S496" s="11">
        <f>_xlfn.IFNA(VLOOKUP(K496,'labor statisitcs'!N:P,2,FALSE),S495)</f>
        <v>65.900000000000006</v>
      </c>
      <c r="T496" s="11">
        <f>_xlfn.IFNA(VLOOKUP(K496,'labor statisitcs'!N:P,3,FALSE),T495)</f>
        <v>4.5</v>
      </c>
      <c r="U496" s="30">
        <f>_xlfn.IFNA(VLOOKUP(K496,'labor statisitcs'!N:S,5,FALSE),U495)</f>
        <v>386267</v>
      </c>
      <c r="V496" s="30">
        <f>_xlfn.IFNA(VLOOKUP(K496,'labor statisitcs'!N:S,6,FALSE),V495)</f>
        <v>18244</v>
      </c>
      <c r="W496" s="30">
        <f>_xlfn.IFNA(VLOOKUP(K496,'Housing Summary'!F:J,5,FALSE),W495)</f>
        <v>1992</v>
      </c>
      <c r="X496" s="30">
        <f>_xlfn.IFNA(VLOOKUP(K496,'Housing Summary'!F:G,2,FALSE),X495)</f>
        <v>235000</v>
      </c>
      <c r="Y496">
        <f t="shared" si="47"/>
        <v>25.258472681596469</v>
      </c>
      <c r="Z496">
        <f t="shared" si="48"/>
        <v>246.95277006939253</v>
      </c>
    </row>
    <row r="497" spans="1:26" hidden="1">
      <c r="A497" s="9">
        <v>44255</v>
      </c>
      <c r="B497" s="9">
        <f t="shared" si="50"/>
        <v>44255</v>
      </c>
      <c r="C497" s="10">
        <v>44228</v>
      </c>
      <c r="D497" s="11" t="s">
        <v>48</v>
      </c>
      <c r="E497" s="11">
        <v>38</v>
      </c>
      <c r="F497" s="11">
        <f t="shared" si="49"/>
        <v>11</v>
      </c>
      <c r="G497" s="30">
        <v>2184</v>
      </c>
      <c r="H497" s="30">
        <v>99839</v>
      </c>
      <c r="I497" s="30">
        <v>28</v>
      </c>
      <c r="J497" s="30">
        <v>1475</v>
      </c>
      <c r="K497" s="11" t="str">
        <f t="shared" si="46"/>
        <v>North Dakota-44255</v>
      </c>
      <c r="L497" s="30">
        <f>_xlfn.IFNA(VLOOKUP(K497,'labor statisitcs'!N:Q,4,FALSE),L496)</f>
        <v>585924</v>
      </c>
      <c r="M497" s="30">
        <f>VLOOKUP(D497,'State Area'!A:B,2,FALSE)</f>
        <v>70698</v>
      </c>
      <c r="N497" s="39">
        <f t="shared" si="51"/>
        <v>8.2877026224221328</v>
      </c>
      <c r="O497" s="11">
        <f>_xlfn.IFNA(VLOOKUP(K497,State_Vac_Alo_Admin!B:E,3,FALSE),0)</f>
        <v>102230</v>
      </c>
      <c r="P497" s="35">
        <f>_xlfn.IFNA(VLOOKUP(K497,State_Vac_Alo_Admin!B:F,5,FALSE),0)</f>
        <v>115849.9</v>
      </c>
      <c r="Q497" s="30">
        <f>VLOOKUP(D497,'2020_VoteCount'!A:K,11,FALSE)</f>
        <v>235595</v>
      </c>
      <c r="R497" s="30">
        <f>VLOOKUP(D497,'2020_VoteCount'!A:L,12,FALSE)</f>
        <v>114902</v>
      </c>
      <c r="S497" s="11">
        <f>_xlfn.IFNA(VLOOKUP(K497,'labor statisitcs'!N:P,2,FALSE),S496)</f>
        <v>65.8</v>
      </c>
      <c r="T497" s="11">
        <f>_xlfn.IFNA(VLOOKUP(K497,'labor statisitcs'!N:P,3,FALSE),T496)</f>
        <v>4.8</v>
      </c>
      <c r="U497" s="30">
        <f>_xlfn.IFNA(VLOOKUP(K497,'labor statisitcs'!N:S,5,FALSE),U496)</f>
        <v>385567</v>
      </c>
      <c r="V497" s="30">
        <f>_xlfn.IFNA(VLOOKUP(K497,'labor statisitcs'!N:S,6,FALSE),V496)</f>
        <v>19314</v>
      </c>
      <c r="W497" s="30">
        <f>_xlfn.IFNA(VLOOKUP(K497,'Housing Summary'!F:J,5,FALSE),W496)</f>
        <v>1780</v>
      </c>
      <c r="X497" s="30">
        <f>_xlfn.IFNA(VLOOKUP(K497,'Housing Summary'!F:G,2,FALSE),X496)</f>
        <v>239950</v>
      </c>
      <c r="Y497">
        <f t="shared" si="47"/>
        <v>4.7787767696834402</v>
      </c>
      <c r="Z497">
        <f t="shared" si="48"/>
        <v>251.73913340296693</v>
      </c>
    </row>
    <row r="498" spans="1:26" hidden="1">
      <c r="A498" s="9">
        <v>44286</v>
      </c>
      <c r="B498" s="9">
        <f t="shared" si="50"/>
        <v>44286</v>
      </c>
      <c r="C498" s="10">
        <v>44256</v>
      </c>
      <c r="D498" s="11" t="s">
        <v>48</v>
      </c>
      <c r="E498" s="11">
        <v>38</v>
      </c>
      <c r="F498" s="11">
        <f t="shared" si="49"/>
        <v>12</v>
      </c>
      <c r="G498" s="30">
        <v>3284</v>
      </c>
      <c r="H498" s="30">
        <v>103123</v>
      </c>
      <c r="I498" s="30">
        <v>23</v>
      </c>
      <c r="J498" s="30">
        <v>1498</v>
      </c>
      <c r="K498" s="11" t="str">
        <f t="shared" si="46"/>
        <v>North Dakota-44286</v>
      </c>
      <c r="L498" s="30">
        <f>_xlfn.IFNA(VLOOKUP(K498,'labor statisitcs'!N:Q,4,FALSE),L497)</f>
        <v>586001</v>
      </c>
      <c r="M498" s="30">
        <f>VLOOKUP(D498,'State Area'!A:B,2,FALSE)</f>
        <v>70698</v>
      </c>
      <c r="N498" s="39">
        <f t="shared" si="51"/>
        <v>8.2887917621431999</v>
      </c>
      <c r="O498" s="11">
        <f>_xlfn.IFNA(VLOOKUP(K498,State_Vac_Alo_Admin!B:E,3,FALSE),0)</f>
        <v>195240</v>
      </c>
      <c r="P498" s="35">
        <f>_xlfn.IFNA(VLOOKUP(K498,State_Vac_Alo_Admin!B:F,5,FALSE),0)</f>
        <v>152300.44999999998</v>
      </c>
      <c r="Q498" s="30">
        <f>VLOOKUP(D498,'2020_VoteCount'!A:K,11,FALSE)</f>
        <v>235595</v>
      </c>
      <c r="R498" s="30">
        <f>VLOOKUP(D498,'2020_VoteCount'!A:L,12,FALSE)</f>
        <v>114902</v>
      </c>
      <c r="S498" s="11">
        <f>_xlfn.IFNA(VLOOKUP(K498,'labor statisitcs'!N:P,2,FALSE),S497)</f>
        <v>65.900000000000006</v>
      </c>
      <c r="T498" s="11">
        <f>_xlfn.IFNA(VLOOKUP(K498,'labor statisitcs'!N:P,3,FALSE),T497)</f>
        <v>4.4000000000000004</v>
      </c>
      <c r="U498" s="30">
        <f>_xlfn.IFNA(VLOOKUP(K498,'labor statisitcs'!N:S,5,FALSE),U497)</f>
        <v>386332</v>
      </c>
      <c r="V498" s="30">
        <f>_xlfn.IFNA(VLOOKUP(K498,'labor statisitcs'!N:S,6,FALSE),V497)</f>
        <v>17725</v>
      </c>
      <c r="W498" s="30">
        <f>_xlfn.IFNA(VLOOKUP(K498,'Housing Summary'!F:J,5,FALSE),W497)</f>
        <v>1686</v>
      </c>
      <c r="X498" s="30">
        <f>_xlfn.IFNA(VLOOKUP(K498,'Housing Summary'!F:G,2,FALSE),X497)</f>
        <v>249400</v>
      </c>
      <c r="Y498">
        <f t="shared" si="47"/>
        <v>3.9249079779727336</v>
      </c>
      <c r="Z498">
        <f t="shared" si="48"/>
        <v>255.63096308709373</v>
      </c>
    </row>
    <row r="499" spans="1:26">
      <c r="A499" s="9">
        <v>44313</v>
      </c>
      <c r="B499" s="9">
        <f t="shared" si="50"/>
        <v>44316</v>
      </c>
      <c r="C499" s="10">
        <v>44287</v>
      </c>
      <c r="D499" s="11" t="s">
        <v>48</v>
      </c>
      <c r="E499" s="11">
        <v>38</v>
      </c>
      <c r="F499" s="11">
        <f t="shared" si="49"/>
        <v>13</v>
      </c>
      <c r="G499" s="30">
        <v>3906</v>
      </c>
      <c r="H499" s="30">
        <v>107029</v>
      </c>
      <c r="I499" s="30">
        <v>19</v>
      </c>
      <c r="J499" s="30">
        <v>1517</v>
      </c>
      <c r="K499" s="11" t="str">
        <f t="shared" si="46"/>
        <v>North Dakota-44316</v>
      </c>
      <c r="L499" s="30">
        <f>_xlfn.IFNA(VLOOKUP(K499,'labor statisitcs'!N:Q,4,FALSE),L498)</f>
        <v>586001</v>
      </c>
      <c r="M499" s="30">
        <f>VLOOKUP(D499,'State Area'!A:B,2,FALSE)</f>
        <v>70698</v>
      </c>
      <c r="N499" s="39">
        <f t="shared" si="51"/>
        <v>8.2887917621431999</v>
      </c>
      <c r="O499" s="11">
        <f>_xlfn.IFNA(VLOOKUP(K499,State_Vac_Alo_Admin!B:E,3,FALSE),0)</f>
        <v>166820</v>
      </c>
      <c r="P499" s="35">
        <f>_xlfn.IFNA(VLOOKUP(K499,State_Vac_Alo_Admin!B:F,5,FALSE),0)</f>
        <v>126450.25</v>
      </c>
      <c r="Q499" s="30">
        <f>VLOOKUP(D499,'2020_VoteCount'!A:K,11,FALSE)</f>
        <v>235595</v>
      </c>
      <c r="R499" s="30">
        <f>VLOOKUP(D499,'2020_VoteCount'!A:L,12,FALSE)</f>
        <v>114902</v>
      </c>
      <c r="S499" s="11">
        <f>_xlfn.IFNA(VLOOKUP(K499,'labor statisitcs'!N:P,2,FALSE),S498)</f>
        <v>65.900000000000006</v>
      </c>
      <c r="T499" s="11">
        <f>_xlfn.IFNA(VLOOKUP(K499,'labor statisitcs'!N:P,3,FALSE),T498)</f>
        <v>4.4000000000000004</v>
      </c>
      <c r="U499" s="30">
        <f>_xlfn.IFNA(VLOOKUP(K499,'labor statisitcs'!N:S,5,FALSE),U498)</f>
        <v>386332</v>
      </c>
      <c r="V499" s="30">
        <f>_xlfn.IFNA(VLOOKUP(K499,'labor statisitcs'!N:S,6,FALSE),V498)</f>
        <v>17725</v>
      </c>
      <c r="W499" s="30">
        <f>_xlfn.IFNA(VLOOKUP(K499,'Housing Summary'!F:J,5,FALSE),W498)</f>
        <v>1686</v>
      </c>
      <c r="X499" s="30">
        <f>_xlfn.IFNA(VLOOKUP(K499,'Housing Summary'!F:G,2,FALSE),X498)</f>
        <v>249400</v>
      </c>
      <c r="Y499">
        <f t="shared" si="47"/>
        <v>3.2423152861513889</v>
      </c>
      <c r="Z499">
        <f t="shared" si="48"/>
        <v>258.87327837324511</v>
      </c>
    </row>
    <row r="500" spans="1:26" hidden="1">
      <c r="A500" s="9">
        <v>43921</v>
      </c>
      <c r="B500" s="9">
        <f t="shared" si="50"/>
        <v>43921</v>
      </c>
      <c r="C500" s="10">
        <v>43891</v>
      </c>
      <c r="D500" s="11" t="s">
        <v>41</v>
      </c>
      <c r="E500" s="11">
        <v>39</v>
      </c>
      <c r="F500" s="11">
        <f t="shared" si="49"/>
        <v>0</v>
      </c>
      <c r="G500" s="30">
        <v>2199</v>
      </c>
      <c r="H500" s="30">
        <v>2199</v>
      </c>
      <c r="I500" s="30">
        <v>55</v>
      </c>
      <c r="J500" s="30">
        <v>55</v>
      </c>
      <c r="K500" s="11" t="str">
        <f t="shared" si="46"/>
        <v>Ohio-43921</v>
      </c>
      <c r="L500" s="30">
        <f>_xlfn.IFNA(VLOOKUP(K500,'labor statisitcs'!N:Q,4,FALSE),#REF!)</f>
        <v>9256097</v>
      </c>
      <c r="M500" s="30">
        <f>VLOOKUP(D500,'State Area'!A:B,2,FALSE)</f>
        <v>44826</v>
      </c>
      <c r="N500" s="39">
        <f t="shared" si="51"/>
        <v>206.4894703966448</v>
      </c>
      <c r="O500" s="11">
        <f>_xlfn.IFNA(VLOOKUP(K500,State_Vac_Alo_Admin!B:E,3,FALSE),0)</f>
        <v>0</v>
      </c>
      <c r="P500" s="35">
        <f>_xlfn.IFNA(VLOOKUP(K500,State_Vac_Alo_Admin!B:F,5,FALSE),0)</f>
        <v>0</v>
      </c>
      <c r="Q500" s="30">
        <f>VLOOKUP(D500,'2020_VoteCount'!A:K,11,FALSE)</f>
        <v>3154834</v>
      </c>
      <c r="R500" s="30">
        <f>VLOOKUP(D500,'2020_VoteCount'!A:L,12,FALSE)</f>
        <v>2679165</v>
      </c>
      <c r="S500" s="11">
        <f>_xlfn.IFNA(VLOOKUP(K500,'labor statisitcs'!N:P,2,FALSE),#REF!)</f>
        <v>60</v>
      </c>
      <c r="T500" s="11">
        <f>_xlfn.IFNA(VLOOKUP(K500,'labor statisitcs'!N:P,3,FALSE),#REF!)</f>
        <v>4.9000000000000004</v>
      </c>
      <c r="U500" s="30">
        <f>_xlfn.IFNA(VLOOKUP(K500,'labor statisitcs'!N:S,5,FALSE),#REF!)</f>
        <v>5549718</v>
      </c>
      <c r="V500" s="30">
        <f>_xlfn.IFNA(VLOOKUP(K500,'labor statisitcs'!N:S,6,FALSE),#REF!)</f>
        <v>286964</v>
      </c>
      <c r="W500" s="30">
        <f>_xlfn.IFNA(VLOOKUP(K500,'Housing Summary'!F:J,5,FALSE),#REF!)</f>
        <v>21872</v>
      </c>
      <c r="X500" s="30">
        <f>_xlfn.IFNA(VLOOKUP(K500,'Housing Summary'!F:G,2,FALSE),#REF!)</f>
        <v>189200</v>
      </c>
      <c r="Y500">
        <f t="shared" si="47"/>
        <v>0.59420293456302364</v>
      </c>
      <c r="Z500">
        <f t="shared" si="48"/>
        <v>0.59420293456302364</v>
      </c>
    </row>
    <row r="501" spans="1:26" hidden="1">
      <c r="A501" s="9">
        <v>43951</v>
      </c>
      <c r="B501" s="9">
        <f t="shared" si="50"/>
        <v>43951</v>
      </c>
      <c r="C501" s="10">
        <v>43922</v>
      </c>
      <c r="D501" s="11" t="s">
        <v>41</v>
      </c>
      <c r="E501" s="11">
        <v>39</v>
      </c>
      <c r="F501" s="11">
        <f t="shared" si="49"/>
        <v>1</v>
      </c>
      <c r="G501" s="30">
        <v>15828</v>
      </c>
      <c r="H501" s="30">
        <v>18027</v>
      </c>
      <c r="I501" s="30">
        <v>920</v>
      </c>
      <c r="J501" s="30">
        <v>975</v>
      </c>
      <c r="K501" s="11" t="str">
        <f t="shared" si="46"/>
        <v>Ohio-43951</v>
      </c>
      <c r="L501" s="30">
        <f>_xlfn.IFNA(VLOOKUP(K501,'labor statisitcs'!N:Q,4,FALSE),L500)</f>
        <v>9256776</v>
      </c>
      <c r="M501" s="30">
        <f>VLOOKUP(D501,'State Area'!A:B,2,FALSE)</f>
        <v>44826</v>
      </c>
      <c r="N501" s="39">
        <f t="shared" si="51"/>
        <v>206.50461785570874</v>
      </c>
      <c r="O501" s="11">
        <f>_xlfn.IFNA(VLOOKUP(K501,State_Vac_Alo_Admin!B:E,3,FALSE),0)</f>
        <v>0</v>
      </c>
      <c r="P501" s="35">
        <f>_xlfn.IFNA(VLOOKUP(K501,State_Vac_Alo_Admin!B:F,5,FALSE),0)</f>
        <v>0</v>
      </c>
      <c r="Q501" s="30">
        <f>VLOOKUP(D501,'2020_VoteCount'!A:K,11,FALSE)</f>
        <v>3154834</v>
      </c>
      <c r="R501" s="30">
        <f>VLOOKUP(D501,'2020_VoteCount'!A:L,12,FALSE)</f>
        <v>2679165</v>
      </c>
      <c r="S501" s="11">
        <f>_xlfn.IFNA(VLOOKUP(K501,'labor statisitcs'!N:P,2,FALSE),S500)</f>
        <v>50</v>
      </c>
      <c r="T501" s="11">
        <f>_xlfn.IFNA(VLOOKUP(K501,'labor statisitcs'!N:P,3,FALSE),T500)</f>
        <v>16.399999999999999</v>
      </c>
      <c r="U501" s="30">
        <f>_xlfn.IFNA(VLOOKUP(K501,'labor statisitcs'!N:S,5,FALSE),U500)</f>
        <v>4630914</v>
      </c>
      <c r="V501" s="30">
        <f>_xlfn.IFNA(VLOOKUP(K501,'labor statisitcs'!N:S,6,FALSE),V500)</f>
        <v>908862</v>
      </c>
      <c r="W501" s="30">
        <f>_xlfn.IFNA(VLOOKUP(K501,'Housing Summary'!F:J,5,FALSE),W500)</f>
        <v>21521</v>
      </c>
      <c r="X501" s="30">
        <f>_xlfn.IFNA(VLOOKUP(K501,'Housing Summary'!F:G,2,FALSE),X500)</f>
        <v>195250</v>
      </c>
      <c r="Y501">
        <f t="shared" si="47"/>
        <v>9.9386654705698838</v>
      </c>
      <c r="Z501">
        <f t="shared" si="48"/>
        <v>10.532824819353952</v>
      </c>
    </row>
    <row r="502" spans="1:26" hidden="1">
      <c r="A502" s="9">
        <v>43982</v>
      </c>
      <c r="B502" s="9">
        <f t="shared" si="50"/>
        <v>43982</v>
      </c>
      <c r="C502" s="10">
        <v>43952</v>
      </c>
      <c r="D502" s="11" t="s">
        <v>41</v>
      </c>
      <c r="E502" s="11">
        <v>39</v>
      </c>
      <c r="F502" s="11">
        <f t="shared" si="49"/>
        <v>2</v>
      </c>
      <c r="G502" s="30">
        <v>17486</v>
      </c>
      <c r="H502" s="30">
        <v>35513</v>
      </c>
      <c r="I502" s="30">
        <v>1180</v>
      </c>
      <c r="J502" s="30">
        <v>2155</v>
      </c>
      <c r="K502" s="11" t="str">
        <f t="shared" si="46"/>
        <v>Ohio-43982</v>
      </c>
      <c r="L502" s="30">
        <f>_xlfn.IFNA(VLOOKUP(K502,'labor statisitcs'!N:Q,4,FALSE),L501)</f>
        <v>9255576</v>
      </c>
      <c r="M502" s="30">
        <f>VLOOKUP(D502,'State Area'!A:B,2,FALSE)</f>
        <v>44826</v>
      </c>
      <c r="N502" s="39">
        <f t="shared" si="51"/>
        <v>206.47784767768707</v>
      </c>
      <c r="O502" s="11">
        <f>_xlfn.IFNA(VLOOKUP(K502,State_Vac_Alo_Admin!B:E,3,FALSE),0)</f>
        <v>0</v>
      </c>
      <c r="P502" s="35">
        <f>_xlfn.IFNA(VLOOKUP(K502,State_Vac_Alo_Admin!B:F,5,FALSE),0)</f>
        <v>0</v>
      </c>
      <c r="Q502" s="30">
        <f>VLOOKUP(D502,'2020_VoteCount'!A:K,11,FALSE)</f>
        <v>3154834</v>
      </c>
      <c r="R502" s="30">
        <f>VLOOKUP(D502,'2020_VoteCount'!A:L,12,FALSE)</f>
        <v>2679165</v>
      </c>
      <c r="S502" s="11">
        <f>_xlfn.IFNA(VLOOKUP(K502,'labor statisitcs'!N:P,2,FALSE),S501)</f>
        <v>53.6</v>
      </c>
      <c r="T502" s="11">
        <f>_xlfn.IFNA(VLOOKUP(K502,'labor statisitcs'!N:P,3,FALSE),T501)</f>
        <v>14.9</v>
      </c>
      <c r="U502" s="30">
        <f>_xlfn.IFNA(VLOOKUP(K502,'labor statisitcs'!N:S,5,FALSE),U501)</f>
        <v>4965227</v>
      </c>
      <c r="V502" s="30">
        <f>_xlfn.IFNA(VLOOKUP(K502,'labor statisitcs'!N:S,6,FALSE),V501)</f>
        <v>866602</v>
      </c>
      <c r="W502" s="30">
        <f>_xlfn.IFNA(VLOOKUP(K502,'Housing Summary'!F:J,5,FALSE),W501)</f>
        <v>19948</v>
      </c>
      <c r="X502" s="30">
        <f>_xlfn.IFNA(VLOOKUP(K502,'Housing Summary'!F:G,2,FALSE),X501)</f>
        <v>205000</v>
      </c>
      <c r="Y502">
        <f t="shared" si="47"/>
        <v>12.749071478641632</v>
      </c>
      <c r="Z502">
        <f t="shared" si="48"/>
        <v>23.283261895315864</v>
      </c>
    </row>
    <row r="503" spans="1:26" hidden="1">
      <c r="A503" s="9">
        <v>44012</v>
      </c>
      <c r="B503" s="9">
        <f t="shared" si="50"/>
        <v>44012</v>
      </c>
      <c r="C503" s="10">
        <v>43983</v>
      </c>
      <c r="D503" s="11" t="s">
        <v>41</v>
      </c>
      <c r="E503" s="11">
        <v>39</v>
      </c>
      <c r="F503" s="11">
        <f t="shared" si="49"/>
        <v>3</v>
      </c>
      <c r="G503" s="30">
        <v>16276</v>
      </c>
      <c r="H503" s="30">
        <v>51789</v>
      </c>
      <c r="I503" s="30">
        <v>708</v>
      </c>
      <c r="J503" s="30">
        <v>2863</v>
      </c>
      <c r="K503" s="11" t="str">
        <f t="shared" si="46"/>
        <v>Ohio-44012</v>
      </c>
      <c r="L503" s="30">
        <f>_xlfn.IFNA(VLOOKUP(K503,'labor statisitcs'!N:Q,4,FALSE),L502)</f>
        <v>9255121</v>
      </c>
      <c r="M503" s="30">
        <f>VLOOKUP(D503,'State Area'!A:B,2,FALSE)</f>
        <v>44826</v>
      </c>
      <c r="N503" s="39">
        <f t="shared" si="51"/>
        <v>206.46769731852049</v>
      </c>
      <c r="O503" s="11">
        <f>_xlfn.IFNA(VLOOKUP(K503,State_Vac_Alo_Admin!B:E,3,FALSE),0)</f>
        <v>0</v>
      </c>
      <c r="P503" s="35">
        <f>_xlfn.IFNA(VLOOKUP(K503,State_Vac_Alo_Admin!B:F,5,FALSE),0)</f>
        <v>0</v>
      </c>
      <c r="Q503" s="30">
        <f>VLOOKUP(D503,'2020_VoteCount'!A:K,11,FALSE)</f>
        <v>3154834</v>
      </c>
      <c r="R503" s="30">
        <f>VLOOKUP(D503,'2020_VoteCount'!A:L,12,FALSE)</f>
        <v>2679165</v>
      </c>
      <c r="S503" s="11">
        <f>_xlfn.IFNA(VLOOKUP(K503,'labor statisitcs'!N:P,2,FALSE),S502)</f>
        <v>55</v>
      </c>
      <c r="T503" s="11">
        <f>_xlfn.IFNA(VLOOKUP(K503,'labor statisitcs'!N:P,3,FALSE),T502)</f>
        <v>10.3</v>
      </c>
      <c r="U503" s="30">
        <f>_xlfn.IFNA(VLOOKUP(K503,'labor statisitcs'!N:S,5,FALSE),U502)</f>
        <v>5093233</v>
      </c>
      <c r="V503" s="30">
        <f>_xlfn.IFNA(VLOOKUP(K503,'labor statisitcs'!N:S,6,FALSE),V502)</f>
        <v>587694</v>
      </c>
      <c r="W503" s="30">
        <f>_xlfn.IFNA(VLOOKUP(K503,'Housing Summary'!F:J,5,FALSE),W502)</f>
        <v>18254</v>
      </c>
      <c r="X503" s="30">
        <f>_xlfn.IFNA(VLOOKUP(K503,'Housing Summary'!F:G,2,FALSE),X502)</f>
        <v>219900</v>
      </c>
      <c r="Y503">
        <f t="shared" si="47"/>
        <v>7.6498189488824613</v>
      </c>
      <c r="Z503">
        <f t="shared" si="48"/>
        <v>30.93422549526905</v>
      </c>
    </row>
    <row r="504" spans="1:26" hidden="1">
      <c r="A504" s="9">
        <v>44043</v>
      </c>
      <c r="B504" s="9">
        <f t="shared" si="50"/>
        <v>44043</v>
      </c>
      <c r="C504" s="10">
        <v>44013</v>
      </c>
      <c r="D504" s="11" t="s">
        <v>41</v>
      </c>
      <c r="E504" s="11">
        <v>39</v>
      </c>
      <c r="F504" s="11">
        <f t="shared" si="49"/>
        <v>4</v>
      </c>
      <c r="G504" s="30">
        <v>39370</v>
      </c>
      <c r="H504" s="30">
        <v>91159</v>
      </c>
      <c r="I504" s="30">
        <v>626</v>
      </c>
      <c r="J504" s="30">
        <v>3489</v>
      </c>
      <c r="K504" s="11" t="str">
        <f t="shared" si="46"/>
        <v>Ohio-44043</v>
      </c>
      <c r="L504" s="30">
        <f>_xlfn.IFNA(VLOOKUP(K504,'labor statisitcs'!N:Q,4,FALSE),L503)</f>
        <v>9254910</v>
      </c>
      <c r="M504" s="30">
        <f>VLOOKUP(D504,'State Area'!A:B,2,FALSE)</f>
        <v>44826</v>
      </c>
      <c r="N504" s="39">
        <f t="shared" si="51"/>
        <v>206.46299022888502</v>
      </c>
      <c r="O504" s="11">
        <f>_xlfn.IFNA(VLOOKUP(K504,State_Vac_Alo_Admin!B:E,3,FALSE),0)</f>
        <v>0</v>
      </c>
      <c r="P504" s="35">
        <f>_xlfn.IFNA(VLOOKUP(K504,State_Vac_Alo_Admin!B:F,5,FALSE),0)</f>
        <v>0</v>
      </c>
      <c r="Q504" s="30">
        <f>VLOOKUP(D504,'2020_VoteCount'!A:K,11,FALSE)</f>
        <v>3154834</v>
      </c>
      <c r="R504" s="30">
        <f>VLOOKUP(D504,'2020_VoteCount'!A:L,12,FALSE)</f>
        <v>2679165</v>
      </c>
      <c r="S504" s="11">
        <f>_xlfn.IFNA(VLOOKUP(K504,'labor statisitcs'!N:P,2,FALSE),S503)</f>
        <v>56.2</v>
      </c>
      <c r="T504" s="11">
        <f>_xlfn.IFNA(VLOOKUP(K504,'labor statisitcs'!N:P,3,FALSE),T503)</f>
        <v>9.3000000000000007</v>
      </c>
      <c r="U504" s="30">
        <f>_xlfn.IFNA(VLOOKUP(K504,'labor statisitcs'!N:S,5,FALSE),U503)</f>
        <v>5199086</v>
      </c>
      <c r="V504" s="30">
        <f>_xlfn.IFNA(VLOOKUP(K504,'labor statisitcs'!N:S,6,FALSE),V503)</f>
        <v>536234</v>
      </c>
      <c r="W504" s="30">
        <f>_xlfn.IFNA(VLOOKUP(K504,'Housing Summary'!F:J,5,FALSE),W503)</f>
        <v>17433</v>
      </c>
      <c r="X504" s="30">
        <f>_xlfn.IFNA(VLOOKUP(K504,'Housing Summary'!F:G,2,FALSE),X503)</f>
        <v>222450</v>
      </c>
      <c r="Y504">
        <f t="shared" si="47"/>
        <v>6.7639771753588098</v>
      </c>
      <c r="Z504">
        <f t="shared" si="48"/>
        <v>37.698907931033361</v>
      </c>
    </row>
    <row r="505" spans="1:26" hidden="1">
      <c r="A505" s="9">
        <v>44074</v>
      </c>
      <c r="B505" s="9">
        <f t="shared" si="50"/>
        <v>44074</v>
      </c>
      <c r="C505" s="10">
        <v>44044</v>
      </c>
      <c r="D505" s="11" t="s">
        <v>41</v>
      </c>
      <c r="E505" s="11">
        <v>39</v>
      </c>
      <c r="F505" s="11">
        <f t="shared" si="49"/>
        <v>5</v>
      </c>
      <c r="G505" s="30">
        <v>31998</v>
      </c>
      <c r="H505" s="30">
        <v>123157</v>
      </c>
      <c r="I505" s="30">
        <v>649</v>
      </c>
      <c r="J505" s="30">
        <v>4138</v>
      </c>
      <c r="K505" s="11" t="str">
        <f t="shared" si="46"/>
        <v>Ohio-44074</v>
      </c>
      <c r="L505" s="30">
        <f>_xlfn.IFNA(VLOOKUP(K505,'labor statisitcs'!N:Q,4,FALSE),L504)</f>
        <v>9256696</v>
      </c>
      <c r="M505" s="30">
        <f>VLOOKUP(D505,'State Area'!A:B,2,FALSE)</f>
        <v>44826</v>
      </c>
      <c r="N505" s="39">
        <f t="shared" si="51"/>
        <v>206.50283317717395</v>
      </c>
      <c r="O505" s="11">
        <f>_xlfn.IFNA(VLOOKUP(K505,State_Vac_Alo_Admin!B:E,3,FALSE),0)</f>
        <v>0</v>
      </c>
      <c r="P505" s="35">
        <f>_xlfn.IFNA(VLOOKUP(K505,State_Vac_Alo_Admin!B:F,5,FALSE),0)</f>
        <v>0</v>
      </c>
      <c r="Q505" s="30">
        <f>VLOOKUP(D505,'2020_VoteCount'!A:K,11,FALSE)</f>
        <v>3154834</v>
      </c>
      <c r="R505" s="30">
        <f>VLOOKUP(D505,'2020_VoteCount'!A:L,12,FALSE)</f>
        <v>2679165</v>
      </c>
      <c r="S505" s="11">
        <f>_xlfn.IFNA(VLOOKUP(K505,'labor statisitcs'!N:P,2,FALSE),S504)</f>
        <v>57</v>
      </c>
      <c r="T505" s="11">
        <f>_xlfn.IFNA(VLOOKUP(K505,'labor statisitcs'!N:P,3,FALSE),T504)</f>
        <v>9</v>
      </c>
      <c r="U505" s="30">
        <f>_xlfn.IFNA(VLOOKUP(K505,'labor statisitcs'!N:S,5,FALSE),U504)</f>
        <v>5280326</v>
      </c>
      <c r="V505" s="30">
        <f>_xlfn.IFNA(VLOOKUP(K505,'labor statisitcs'!N:S,6,FALSE),V504)</f>
        <v>522877</v>
      </c>
      <c r="W505" s="30">
        <f>_xlfn.IFNA(VLOOKUP(K505,'Housing Summary'!F:J,5,FALSE),W504)</f>
        <v>16898</v>
      </c>
      <c r="X505" s="30">
        <f>_xlfn.IFNA(VLOOKUP(K505,'Housing Summary'!F:G,2,FALSE),X504)</f>
        <v>219900</v>
      </c>
      <c r="Y505">
        <f t="shared" si="47"/>
        <v>7.011140908159887</v>
      </c>
      <c r="Z505">
        <f t="shared" si="48"/>
        <v>44.70277515865272</v>
      </c>
    </row>
    <row r="506" spans="1:26" hidden="1">
      <c r="A506" s="9">
        <v>44104</v>
      </c>
      <c r="B506" s="9">
        <f t="shared" si="50"/>
        <v>44104</v>
      </c>
      <c r="C506" s="10">
        <v>44075</v>
      </c>
      <c r="D506" s="11" t="s">
        <v>41</v>
      </c>
      <c r="E506" s="11">
        <v>39</v>
      </c>
      <c r="F506" s="11">
        <f t="shared" si="49"/>
        <v>6</v>
      </c>
      <c r="G506" s="30">
        <v>30830</v>
      </c>
      <c r="H506" s="30">
        <v>153987</v>
      </c>
      <c r="I506" s="30">
        <v>666</v>
      </c>
      <c r="J506" s="30">
        <v>4804</v>
      </c>
      <c r="K506" s="11" t="str">
        <f t="shared" si="46"/>
        <v>Ohio-44104</v>
      </c>
      <c r="L506" s="30">
        <f>_xlfn.IFNA(VLOOKUP(K506,'labor statisitcs'!N:Q,4,FALSE),L505)</f>
        <v>9258910</v>
      </c>
      <c r="M506" s="30">
        <f>VLOOKUP(D506,'State Area'!A:B,2,FALSE)</f>
        <v>44826</v>
      </c>
      <c r="N506" s="39">
        <f t="shared" si="51"/>
        <v>206.55222415562397</v>
      </c>
      <c r="O506" s="11">
        <f>_xlfn.IFNA(VLOOKUP(K506,State_Vac_Alo_Admin!B:E,3,FALSE),0)</f>
        <v>0</v>
      </c>
      <c r="P506" s="35">
        <f>_xlfn.IFNA(VLOOKUP(K506,State_Vac_Alo_Admin!B:F,5,FALSE),0)</f>
        <v>0</v>
      </c>
      <c r="Q506" s="30">
        <f>VLOOKUP(D506,'2020_VoteCount'!A:K,11,FALSE)</f>
        <v>3154834</v>
      </c>
      <c r="R506" s="30">
        <f>VLOOKUP(D506,'2020_VoteCount'!A:L,12,FALSE)</f>
        <v>2679165</v>
      </c>
      <c r="S506" s="11">
        <f>_xlfn.IFNA(VLOOKUP(K506,'labor statisitcs'!N:P,2,FALSE),S505)</f>
        <v>56.7</v>
      </c>
      <c r="T506" s="11">
        <f>_xlfn.IFNA(VLOOKUP(K506,'labor statisitcs'!N:P,3,FALSE),T505)</f>
        <v>7.4</v>
      </c>
      <c r="U506" s="30">
        <f>_xlfn.IFNA(VLOOKUP(K506,'labor statisitcs'!N:S,5,FALSE),U505)</f>
        <v>5250401</v>
      </c>
      <c r="V506" s="30">
        <f>_xlfn.IFNA(VLOOKUP(K506,'labor statisitcs'!N:S,6,FALSE),V505)</f>
        <v>418441</v>
      </c>
      <c r="W506" s="30">
        <f>_xlfn.IFNA(VLOOKUP(K506,'Housing Summary'!F:J,5,FALSE),W505)</f>
        <v>16930</v>
      </c>
      <c r="X506" s="30">
        <f>_xlfn.IFNA(VLOOKUP(K506,'Housing Summary'!F:G,2,FALSE),X505)</f>
        <v>212400</v>
      </c>
      <c r="Y506">
        <f t="shared" si="47"/>
        <v>7.1930713226502903</v>
      </c>
      <c r="Z506">
        <f t="shared" si="48"/>
        <v>51.885157108126116</v>
      </c>
    </row>
    <row r="507" spans="1:26" hidden="1">
      <c r="A507" s="9">
        <v>44135</v>
      </c>
      <c r="B507" s="9">
        <f t="shared" si="50"/>
        <v>44135</v>
      </c>
      <c r="C507" s="10">
        <v>44105</v>
      </c>
      <c r="D507" s="11" t="s">
        <v>41</v>
      </c>
      <c r="E507" s="11">
        <v>39</v>
      </c>
      <c r="F507" s="11">
        <f t="shared" si="49"/>
        <v>7</v>
      </c>
      <c r="G507" s="30">
        <v>61710</v>
      </c>
      <c r="H507" s="30">
        <v>215697</v>
      </c>
      <c r="I507" s="30">
        <v>497</v>
      </c>
      <c r="J507" s="30">
        <v>5301</v>
      </c>
      <c r="K507" s="11" t="str">
        <f t="shared" si="46"/>
        <v>Ohio-44135</v>
      </c>
      <c r="L507" s="30">
        <f>_xlfn.IFNA(VLOOKUP(K507,'labor statisitcs'!N:Q,4,FALSE),L506)</f>
        <v>9260740</v>
      </c>
      <c r="M507" s="30">
        <f>VLOOKUP(D507,'State Area'!A:B,2,FALSE)</f>
        <v>44826</v>
      </c>
      <c r="N507" s="39">
        <f t="shared" si="51"/>
        <v>206.59304867710705</v>
      </c>
      <c r="O507" s="11">
        <f>_xlfn.IFNA(VLOOKUP(K507,State_Vac_Alo_Admin!B:E,3,FALSE),0)</f>
        <v>0</v>
      </c>
      <c r="P507" s="35">
        <f>_xlfn.IFNA(VLOOKUP(K507,State_Vac_Alo_Admin!B:F,5,FALSE),0)</f>
        <v>0</v>
      </c>
      <c r="Q507" s="30">
        <f>VLOOKUP(D507,'2020_VoteCount'!A:K,11,FALSE)</f>
        <v>3154834</v>
      </c>
      <c r="R507" s="30">
        <f>VLOOKUP(D507,'2020_VoteCount'!A:L,12,FALSE)</f>
        <v>2679165</v>
      </c>
      <c r="S507" s="11">
        <f>_xlfn.IFNA(VLOOKUP(K507,'labor statisitcs'!N:P,2,FALSE),S506)</f>
        <v>58.1</v>
      </c>
      <c r="T507" s="11">
        <f>_xlfn.IFNA(VLOOKUP(K507,'labor statisitcs'!N:P,3,FALSE),T506)</f>
        <v>5.6</v>
      </c>
      <c r="U507" s="30">
        <f>_xlfn.IFNA(VLOOKUP(K507,'labor statisitcs'!N:S,5,FALSE),U506)</f>
        <v>5380157</v>
      </c>
      <c r="V507" s="30">
        <f>_xlfn.IFNA(VLOOKUP(K507,'labor statisitcs'!N:S,6,FALSE),V506)</f>
        <v>318720</v>
      </c>
      <c r="W507" s="30">
        <f>_xlfn.IFNA(VLOOKUP(K507,'Housing Summary'!F:J,5,FALSE),W506)</f>
        <v>17442</v>
      </c>
      <c r="X507" s="30">
        <f>_xlfn.IFNA(VLOOKUP(K507,'Housing Summary'!F:G,2,FALSE),X506)</f>
        <v>200000</v>
      </c>
      <c r="Y507">
        <f t="shared" si="47"/>
        <v>5.3667417506592345</v>
      </c>
      <c r="Z507">
        <f t="shared" si="48"/>
        <v>57.241645915985117</v>
      </c>
    </row>
    <row r="508" spans="1:26" hidden="1">
      <c r="A508" s="9">
        <v>44165</v>
      </c>
      <c r="B508" s="9">
        <f t="shared" si="50"/>
        <v>44165</v>
      </c>
      <c r="C508" s="10">
        <v>44136</v>
      </c>
      <c r="D508" s="11" t="s">
        <v>41</v>
      </c>
      <c r="E508" s="11">
        <v>39</v>
      </c>
      <c r="F508" s="11">
        <f t="shared" si="49"/>
        <v>8</v>
      </c>
      <c r="G508" s="30">
        <v>205366</v>
      </c>
      <c r="H508" s="30">
        <v>421063</v>
      </c>
      <c r="I508" s="30">
        <v>1128</v>
      </c>
      <c r="J508" s="30">
        <v>6429</v>
      </c>
      <c r="K508" s="11" t="str">
        <f t="shared" si="46"/>
        <v>Ohio-44165</v>
      </c>
      <c r="L508" s="30">
        <f>_xlfn.IFNA(VLOOKUP(K508,'labor statisitcs'!N:Q,4,FALSE),L507)</f>
        <v>9261688</v>
      </c>
      <c r="M508" s="30">
        <f>VLOOKUP(D508,'State Area'!A:B,2,FALSE)</f>
        <v>44826</v>
      </c>
      <c r="N508" s="39">
        <f t="shared" si="51"/>
        <v>206.61419711774417</v>
      </c>
      <c r="O508" s="11">
        <f>_xlfn.IFNA(VLOOKUP(K508,State_Vac_Alo_Admin!B:E,3,FALSE),0)</f>
        <v>0</v>
      </c>
      <c r="P508" s="35">
        <f>_xlfn.IFNA(VLOOKUP(K508,State_Vac_Alo_Admin!B:F,5,FALSE),0)</f>
        <v>0</v>
      </c>
      <c r="Q508" s="30">
        <f>VLOOKUP(D508,'2020_VoteCount'!A:K,11,FALSE)</f>
        <v>3154834</v>
      </c>
      <c r="R508" s="30">
        <f>VLOOKUP(D508,'2020_VoteCount'!A:L,12,FALSE)</f>
        <v>2679165</v>
      </c>
      <c r="S508" s="11">
        <f>_xlfn.IFNA(VLOOKUP(K508,'labor statisitcs'!N:P,2,FALSE),S507)</f>
        <v>58.4</v>
      </c>
      <c r="T508" s="11">
        <f>_xlfn.IFNA(VLOOKUP(K508,'labor statisitcs'!N:P,3,FALSE),T507)</f>
        <v>5.6</v>
      </c>
      <c r="U508" s="30">
        <f>_xlfn.IFNA(VLOOKUP(K508,'labor statisitcs'!N:S,5,FALSE),U507)</f>
        <v>5413227</v>
      </c>
      <c r="V508" s="30">
        <f>_xlfn.IFNA(VLOOKUP(K508,'labor statisitcs'!N:S,6,FALSE),V507)</f>
        <v>319591</v>
      </c>
      <c r="W508" s="30">
        <f>_xlfn.IFNA(VLOOKUP(K508,'Housing Summary'!F:J,5,FALSE),W507)</f>
        <v>16890</v>
      </c>
      <c r="X508" s="30">
        <f>_xlfn.IFNA(VLOOKUP(K508,'Housing Summary'!F:G,2,FALSE),X507)</f>
        <v>191900</v>
      </c>
      <c r="Y508">
        <f t="shared" si="47"/>
        <v>12.179205345720996</v>
      </c>
      <c r="Z508">
        <f t="shared" si="48"/>
        <v>69.414992169893864</v>
      </c>
    </row>
    <row r="509" spans="1:26" hidden="1">
      <c r="A509" s="9">
        <v>44196</v>
      </c>
      <c r="B509" s="9">
        <f t="shared" si="50"/>
        <v>44196</v>
      </c>
      <c r="C509" s="10">
        <v>44166</v>
      </c>
      <c r="D509" s="11" t="s">
        <v>41</v>
      </c>
      <c r="E509" s="11">
        <v>39</v>
      </c>
      <c r="F509" s="11">
        <f t="shared" si="49"/>
        <v>9</v>
      </c>
      <c r="G509" s="30">
        <v>279317</v>
      </c>
      <c r="H509" s="30">
        <v>700380</v>
      </c>
      <c r="I509" s="30">
        <v>2533</v>
      </c>
      <c r="J509" s="30">
        <v>8962</v>
      </c>
      <c r="K509" s="11" t="str">
        <f t="shared" si="46"/>
        <v>Ohio-44196</v>
      </c>
      <c r="L509" s="30">
        <f>_xlfn.IFNA(VLOOKUP(K509,'labor statisitcs'!N:Q,4,FALSE),L508)</f>
        <v>9262241</v>
      </c>
      <c r="M509" s="30">
        <f>VLOOKUP(D509,'State Area'!A:B,2,FALSE)</f>
        <v>44826</v>
      </c>
      <c r="N509" s="39">
        <f t="shared" si="51"/>
        <v>206.62653370811583</v>
      </c>
      <c r="O509" s="11">
        <f>_xlfn.IFNA(VLOOKUP(K509,State_Vac_Alo_Admin!B:E,3,FALSE),0)</f>
        <v>1059950</v>
      </c>
      <c r="P509" s="35">
        <f>_xlfn.IFNA(VLOOKUP(K509,State_Vac_Alo_Admin!B:F,5,FALSE),0)</f>
        <v>0</v>
      </c>
      <c r="Q509" s="30">
        <f>VLOOKUP(D509,'2020_VoteCount'!A:K,11,FALSE)</f>
        <v>3154834</v>
      </c>
      <c r="R509" s="30">
        <f>VLOOKUP(D509,'2020_VoteCount'!A:L,12,FALSE)</f>
        <v>2679165</v>
      </c>
      <c r="S509" s="11">
        <f>_xlfn.IFNA(VLOOKUP(K509,'labor statisitcs'!N:P,2,FALSE),S508)</f>
        <v>58.8</v>
      </c>
      <c r="T509" s="11">
        <f>_xlfn.IFNA(VLOOKUP(K509,'labor statisitcs'!N:P,3,FALSE),T508)</f>
        <v>5.6</v>
      </c>
      <c r="U509" s="30">
        <f>_xlfn.IFNA(VLOOKUP(K509,'labor statisitcs'!N:S,5,FALSE),U508)</f>
        <v>5442603</v>
      </c>
      <c r="V509" s="30">
        <f>_xlfn.IFNA(VLOOKUP(K509,'labor statisitcs'!N:S,6,FALSE),V508)</f>
        <v>320707</v>
      </c>
      <c r="W509" s="30">
        <f>_xlfn.IFNA(VLOOKUP(K509,'Housing Summary'!F:J,5,FALSE),W508)</f>
        <v>15057</v>
      </c>
      <c r="X509" s="30">
        <f>_xlfn.IFNA(VLOOKUP(K509,'Housing Summary'!F:G,2,FALSE),X508)</f>
        <v>189000</v>
      </c>
      <c r="Y509">
        <f t="shared" si="47"/>
        <v>27.347593309221821</v>
      </c>
      <c r="Z509">
        <f t="shared" si="48"/>
        <v>96.758441072738236</v>
      </c>
    </row>
    <row r="510" spans="1:26" hidden="1">
      <c r="A510" s="9">
        <v>44227</v>
      </c>
      <c r="B510" s="9">
        <f t="shared" si="50"/>
        <v>44227</v>
      </c>
      <c r="C510" s="10">
        <v>44197</v>
      </c>
      <c r="D510" s="11" t="s">
        <v>41</v>
      </c>
      <c r="E510" s="11">
        <v>39</v>
      </c>
      <c r="F510" s="11">
        <f t="shared" si="49"/>
        <v>10</v>
      </c>
      <c r="G510" s="30">
        <v>195412</v>
      </c>
      <c r="H510" s="30">
        <v>895792</v>
      </c>
      <c r="I510" s="30">
        <v>2216</v>
      </c>
      <c r="J510" s="30">
        <v>11178</v>
      </c>
      <c r="K510" s="11" t="str">
        <f t="shared" si="46"/>
        <v>Ohio-44227</v>
      </c>
      <c r="L510" s="30">
        <f>_xlfn.IFNA(VLOOKUP(K510,'labor statisitcs'!N:Q,4,FALSE),L509)</f>
        <v>9262261</v>
      </c>
      <c r="M510" s="30">
        <f>VLOOKUP(D510,'State Area'!A:B,2,FALSE)</f>
        <v>44826</v>
      </c>
      <c r="N510" s="39">
        <f t="shared" si="51"/>
        <v>206.62697987774953</v>
      </c>
      <c r="O510" s="11">
        <f>_xlfn.IFNA(VLOOKUP(K510,State_Vac_Alo_Admin!B:E,3,FALSE),0)</f>
        <v>1144500</v>
      </c>
      <c r="P510" s="35">
        <f>_xlfn.IFNA(VLOOKUP(K510,State_Vac_Alo_Admin!B:F,5,FALSE),0)</f>
        <v>810911.04999999993</v>
      </c>
      <c r="Q510" s="30">
        <f>VLOOKUP(D510,'2020_VoteCount'!A:K,11,FALSE)</f>
        <v>3154834</v>
      </c>
      <c r="R510" s="30">
        <f>VLOOKUP(D510,'2020_VoteCount'!A:L,12,FALSE)</f>
        <v>2679165</v>
      </c>
      <c r="S510" s="11">
        <f>_xlfn.IFNA(VLOOKUP(K510,'labor statisitcs'!N:P,2,FALSE),S509)</f>
        <v>59</v>
      </c>
      <c r="T510" s="11">
        <f>_xlfn.IFNA(VLOOKUP(K510,'labor statisitcs'!N:P,3,FALSE),T509)</f>
        <v>5.3</v>
      </c>
      <c r="U510" s="30">
        <f>_xlfn.IFNA(VLOOKUP(K510,'labor statisitcs'!N:S,5,FALSE),U509)</f>
        <v>5462512</v>
      </c>
      <c r="V510" s="30">
        <f>_xlfn.IFNA(VLOOKUP(K510,'labor statisitcs'!N:S,6,FALSE),V509)</f>
        <v>306082</v>
      </c>
      <c r="W510" s="30">
        <f>_xlfn.IFNA(VLOOKUP(K510,'Housing Summary'!F:J,5,FALSE),W509)</f>
        <v>12848</v>
      </c>
      <c r="X510" s="30">
        <f>_xlfn.IFNA(VLOOKUP(K510,'Housing Summary'!F:G,2,FALSE),X509)</f>
        <v>189900</v>
      </c>
      <c r="Y510">
        <f t="shared" si="47"/>
        <v>23.925043787904485</v>
      </c>
      <c r="Z510">
        <f t="shared" si="48"/>
        <v>120.68327593014277</v>
      </c>
    </row>
    <row r="511" spans="1:26" hidden="1">
      <c r="A511" s="9">
        <v>44255</v>
      </c>
      <c r="B511" s="9">
        <f t="shared" si="50"/>
        <v>44255</v>
      </c>
      <c r="C511" s="10">
        <v>44228</v>
      </c>
      <c r="D511" s="11" t="s">
        <v>41</v>
      </c>
      <c r="E511" s="11">
        <v>39</v>
      </c>
      <c r="F511" s="11">
        <f t="shared" si="49"/>
        <v>11</v>
      </c>
      <c r="G511" s="30">
        <v>71630</v>
      </c>
      <c r="H511" s="30">
        <v>967422</v>
      </c>
      <c r="I511" s="30">
        <v>6121</v>
      </c>
      <c r="J511" s="30">
        <v>17299</v>
      </c>
      <c r="K511" s="11" t="str">
        <f t="shared" si="46"/>
        <v>Ohio-44255</v>
      </c>
      <c r="L511" s="30">
        <f>_xlfn.IFNA(VLOOKUP(K511,'labor statisitcs'!N:Q,4,FALSE),L510)</f>
        <v>9261248</v>
      </c>
      <c r="M511" s="30">
        <f>VLOOKUP(D511,'State Area'!A:B,2,FALSE)</f>
        <v>44826</v>
      </c>
      <c r="N511" s="39">
        <f t="shared" si="51"/>
        <v>206.6043813858029</v>
      </c>
      <c r="O511" s="11">
        <f>_xlfn.IFNA(VLOOKUP(K511,State_Vac_Alo_Admin!B:E,3,FALSE),0)</f>
        <v>1529260</v>
      </c>
      <c r="P511" s="35">
        <f>_xlfn.IFNA(VLOOKUP(K511,State_Vac_Alo_Admin!B:F,5,FALSE),0)</f>
        <v>1398924.05</v>
      </c>
      <c r="Q511" s="30">
        <f>VLOOKUP(D511,'2020_VoteCount'!A:K,11,FALSE)</f>
        <v>3154834</v>
      </c>
      <c r="R511" s="30">
        <f>VLOOKUP(D511,'2020_VoteCount'!A:L,12,FALSE)</f>
        <v>2679165</v>
      </c>
      <c r="S511" s="11">
        <f>_xlfn.IFNA(VLOOKUP(K511,'labor statisitcs'!N:P,2,FALSE),S510)</f>
        <v>59</v>
      </c>
      <c r="T511" s="11">
        <f>_xlfn.IFNA(VLOOKUP(K511,'labor statisitcs'!N:P,3,FALSE),T510)</f>
        <v>5</v>
      </c>
      <c r="U511" s="30">
        <f>_xlfn.IFNA(VLOOKUP(K511,'labor statisitcs'!N:S,5,FALSE),U510)</f>
        <v>5467073</v>
      </c>
      <c r="V511" s="30">
        <f>_xlfn.IFNA(VLOOKUP(K511,'labor statisitcs'!N:S,6,FALSE),V510)</f>
        <v>287758</v>
      </c>
      <c r="W511" s="30">
        <f>_xlfn.IFNA(VLOOKUP(K511,'Housing Summary'!F:J,5,FALSE),W510)</f>
        <v>10179</v>
      </c>
      <c r="X511" s="30">
        <f>_xlfn.IFNA(VLOOKUP(K511,'Housing Summary'!F:G,2,FALSE),X510)</f>
        <v>202400</v>
      </c>
      <c r="Y511">
        <f t="shared" si="47"/>
        <v>66.092604366063838</v>
      </c>
      <c r="Z511">
        <f t="shared" si="48"/>
        <v>186.78908069409221</v>
      </c>
    </row>
    <row r="512" spans="1:26" hidden="1">
      <c r="A512" s="9">
        <v>44286</v>
      </c>
      <c r="B512" s="9">
        <f t="shared" si="50"/>
        <v>44286</v>
      </c>
      <c r="C512" s="10">
        <v>44256</v>
      </c>
      <c r="D512" s="11" t="s">
        <v>41</v>
      </c>
      <c r="E512" s="11">
        <v>39</v>
      </c>
      <c r="F512" s="11">
        <f t="shared" si="49"/>
        <v>12</v>
      </c>
      <c r="G512" s="30">
        <v>50144</v>
      </c>
      <c r="H512" s="30">
        <v>1017566</v>
      </c>
      <c r="I512" s="30">
        <v>1310</v>
      </c>
      <c r="J512" s="30">
        <v>18609</v>
      </c>
      <c r="K512" s="11" t="str">
        <f t="shared" si="46"/>
        <v>Ohio-44286</v>
      </c>
      <c r="L512" s="30">
        <f>_xlfn.IFNA(VLOOKUP(K512,'labor statisitcs'!N:Q,4,FALSE),L511)</f>
        <v>9261114</v>
      </c>
      <c r="M512" s="30">
        <f>VLOOKUP(D512,'State Area'!A:B,2,FALSE)</f>
        <v>44826</v>
      </c>
      <c r="N512" s="39">
        <f t="shared" si="51"/>
        <v>206.60139204925713</v>
      </c>
      <c r="O512" s="11">
        <f>_xlfn.IFNA(VLOOKUP(K512,State_Vac_Alo_Admin!B:E,3,FALSE),0)</f>
        <v>2898700</v>
      </c>
      <c r="P512" s="35">
        <f>_xlfn.IFNA(VLOOKUP(K512,State_Vac_Alo_Admin!B:F,5,FALSE),0)</f>
        <v>2291418.1</v>
      </c>
      <c r="Q512" s="30">
        <f>VLOOKUP(D512,'2020_VoteCount'!A:K,11,FALSE)</f>
        <v>3154834</v>
      </c>
      <c r="R512" s="30">
        <f>VLOOKUP(D512,'2020_VoteCount'!A:L,12,FALSE)</f>
        <v>2679165</v>
      </c>
      <c r="S512" s="11">
        <f>_xlfn.IFNA(VLOOKUP(K512,'labor statisitcs'!N:P,2,FALSE),S511)</f>
        <v>59.2</v>
      </c>
      <c r="T512" s="11">
        <f>_xlfn.IFNA(VLOOKUP(K512,'labor statisitcs'!N:P,3,FALSE),T511)</f>
        <v>4.7</v>
      </c>
      <c r="U512" s="30">
        <f>_xlfn.IFNA(VLOOKUP(K512,'labor statisitcs'!N:S,5,FALSE),U511)</f>
        <v>5479391</v>
      </c>
      <c r="V512" s="30">
        <f>_xlfn.IFNA(VLOOKUP(K512,'labor statisitcs'!N:S,6,FALSE),V511)</f>
        <v>272068</v>
      </c>
      <c r="W512" s="30">
        <f>_xlfn.IFNA(VLOOKUP(K512,'Housing Summary'!F:J,5,FALSE),W511)</f>
        <v>9717</v>
      </c>
      <c r="X512" s="30">
        <f>_xlfn.IFNA(VLOOKUP(K512,'Housing Summary'!F:G,2,FALSE),X511)</f>
        <v>218200</v>
      </c>
      <c r="Y512">
        <f t="shared" si="47"/>
        <v>14.145166553397356</v>
      </c>
      <c r="Z512">
        <f t="shared" si="48"/>
        <v>200.93694991768808</v>
      </c>
    </row>
    <row r="513" spans="1:26">
      <c r="A513" s="9">
        <v>44313</v>
      </c>
      <c r="B513" s="9">
        <f t="shared" si="50"/>
        <v>44316</v>
      </c>
      <c r="C513" s="10">
        <v>44287</v>
      </c>
      <c r="D513" s="11" t="s">
        <v>41</v>
      </c>
      <c r="E513" s="11">
        <v>39</v>
      </c>
      <c r="F513" s="11">
        <f t="shared" si="49"/>
        <v>13</v>
      </c>
      <c r="G513" s="30">
        <v>49696</v>
      </c>
      <c r="H513" s="30">
        <v>1067262</v>
      </c>
      <c r="I513" s="30">
        <v>579</v>
      </c>
      <c r="J513" s="30">
        <v>19188</v>
      </c>
      <c r="K513" s="11" t="str">
        <f t="shared" si="46"/>
        <v>Ohio-44316</v>
      </c>
      <c r="L513" s="30">
        <f>_xlfn.IFNA(VLOOKUP(K513,'labor statisitcs'!N:Q,4,FALSE),L512)</f>
        <v>9261114</v>
      </c>
      <c r="M513" s="30">
        <f>VLOOKUP(D513,'State Area'!A:B,2,FALSE)</f>
        <v>44826</v>
      </c>
      <c r="N513" s="39">
        <f t="shared" si="51"/>
        <v>206.60139204925713</v>
      </c>
      <c r="O513" s="11">
        <f>_xlfn.IFNA(VLOOKUP(K513,State_Vac_Alo_Admin!B:E,3,FALSE),0)</f>
        <v>2515260</v>
      </c>
      <c r="P513" s="35">
        <f>_xlfn.IFNA(VLOOKUP(K513,State_Vac_Alo_Admin!B:F,5,FALSE),0)</f>
        <v>2610061.85</v>
      </c>
      <c r="Q513" s="30">
        <f>VLOOKUP(D513,'2020_VoteCount'!A:K,11,FALSE)</f>
        <v>3154834</v>
      </c>
      <c r="R513" s="30">
        <f>VLOOKUP(D513,'2020_VoteCount'!A:L,12,FALSE)</f>
        <v>2679165</v>
      </c>
      <c r="S513" s="11">
        <f>_xlfn.IFNA(VLOOKUP(K513,'labor statisitcs'!N:P,2,FALSE),S512)</f>
        <v>59.2</v>
      </c>
      <c r="T513" s="11">
        <f>_xlfn.IFNA(VLOOKUP(K513,'labor statisitcs'!N:P,3,FALSE),T512)</f>
        <v>4.7</v>
      </c>
      <c r="U513" s="30">
        <f>_xlfn.IFNA(VLOOKUP(K513,'labor statisitcs'!N:S,5,FALSE),U512)</f>
        <v>5479391</v>
      </c>
      <c r="V513" s="30">
        <f>_xlfn.IFNA(VLOOKUP(K513,'labor statisitcs'!N:S,6,FALSE),V512)</f>
        <v>272068</v>
      </c>
      <c r="W513" s="30">
        <f>_xlfn.IFNA(VLOOKUP(K513,'Housing Summary'!F:J,5,FALSE),W512)</f>
        <v>9717</v>
      </c>
      <c r="X513" s="30">
        <f>_xlfn.IFNA(VLOOKUP(K513,'Housing Summary'!F:G,2,FALSE),X512)</f>
        <v>218200</v>
      </c>
      <c r="Y513">
        <f t="shared" si="47"/>
        <v>6.2519476598603578</v>
      </c>
      <c r="Z513">
        <f t="shared" si="48"/>
        <v>207.18889757754843</v>
      </c>
    </row>
    <row r="514" spans="1:26" hidden="1">
      <c r="A514" s="9">
        <v>43921</v>
      </c>
      <c r="B514" s="9">
        <f t="shared" si="50"/>
        <v>43921</v>
      </c>
      <c r="C514" s="10">
        <v>43891</v>
      </c>
      <c r="D514" s="11" t="s">
        <v>30</v>
      </c>
      <c r="E514" s="11">
        <v>40</v>
      </c>
      <c r="F514" s="11">
        <f t="shared" si="49"/>
        <v>0</v>
      </c>
      <c r="G514" s="30">
        <v>566</v>
      </c>
      <c r="H514" s="30">
        <v>566</v>
      </c>
      <c r="I514" s="30">
        <v>23</v>
      </c>
      <c r="J514" s="30">
        <v>23</v>
      </c>
      <c r="K514" s="11" t="str">
        <f t="shared" ref="K514:K577" si="52">_xlfn.CONCAT(D514,"-",B514)</f>
        <v>Oklahoma-43921</v>
      </c>
      <c r="L514" s="30">
        <f>_xlfn.IFNA(VLOOKUP(K514,'labor statisitcs'!N:Q,4,FALSE),L513)</f>
        <v>3047166</v>
      </c>
      <c r="M514" s="30">
        <f>VLOOKUP(D514,'State Area'!A:B,2,FALSE)</f>
        <v>69899</v>
      </c>
      <c r="N514" s="39">
        <f t="shared" si="51"/>
        <v>43.593842544242406</v>
      </c>
      <c r="O514" s="11">
        <f>_xlfn.IFNA(VLOOKUP(K514,State_Vac_Alo_Admin!B:E,3,FALSE),0)</f>
        <v>0</v>
      </c>
      <c r="P514" s="35">
        <f>_xlfn.IFNA(VLOOKUP(K514,State_Vac_Alo_Admin!B:F,5,FALSE),0)</f>
        <v>0</v>
      </c>
      <c r="Q514" s="30">
        <f>VLOOKUP(D514,'2020_VoteCount'!A:K,11,FALSE)</f>
        <v>1020280</v>
      </c>
      <c r="R514" s="30">
        <f>VLOOKUP(D514,'2020_VoteCount'!A:L,12,FALSE)</f>
        <v>503890</v>
      </c>
      <c r="S514" s="11">
        <f>_xlfn.IFNA(VLOOKUP(K514,'labor statisitcs'!N:P,2,FALSE),S513)</f>
        <v>58.6</v>
      </c>
      <c r="T514" s="11">
        <f>_xlfn.IFNA(VLOOKUP(K514,'labor statisitcs'!N:P,3,FALSE),T513)</f>
        <v>3.2</v>
      </c>
      <c r="U514" s="30">
        <f>_xlfn.IFNA(VLOOKUP(K514,'labor statisitcs'!N:S,5,FALSE),U513)</f>
        <v>1784671</v>
      </c>
      <c r="V514" s="30">
        <f>_xlfn.IFNA(VLOOKUP(K514,'labor statisitcs'!N:S,6,FALSE),V513)</f>
        <v>59716</v>
      </c>
      <c r="W514" s="30">
        <f>_xlfn.IFNA(VLOOKUP(K514,'Housing Summary'!F:J,5,FALSE),W513)</f>
        <v>12339</v>
      </c>
      <c r="X514" s="30">
        <f>_xlfn.IFNA(VLOOKUP(K514,'Housing Summary'!F:G,2,FALSE),X513)</f>
        <v>219900</v>
      </c>
      <c r="Y514">
        <f t="shared" ref="Y514:Y577" si="53">(I514/L514)*100000</f>
        <v>0.75479970569374955</v>
      </c>
      <c r="Z514">
        <f t="shared" ref="Z514:Z577" si="54">(J514/L514)*100000</f>
        <v>0.75479970569374955</v>
      </c>
    </row>
    <row r="515" spans="1:26" hidden="1">
      <c r="A515" s="9">
        <v>43951</v>
      </c>
      <c r="B515" s="9">
        <f t="shared" si="50"/>
        <v>43951</v>
      </c>
      <c r="C515" s="10">
        <v>43922</v>
      </c>
      <c r="D515" s="11" t="s">
        <v>30</v>
      </c>
      <c r="E515" s="11">
        <v>40</v>
      </c>
      <c r="F515" s="11">
        <f t="shared" si="49"/>
        <v>1</v>
      </c>
      <c r="G515" s="30">
        <v>3052</v>
      </c>
      <c r="H515" s="30">
        <v>3618</v>
      </c>
      <c r="I515" s="30">
        <v>199</v>
      </c>
      <c r="J515" s="30">
        <v>222</v>
      </c>
      <c r="K515" s="11" t="str">
        <f t="shared" si="52"/>
        <v>Oklahoma-43951</v>
      </c>
      <c r="L515" s="30">
        <f>_xlfn.IFNA(VLOOKUP(K515,'labor statisitcs'!N:Q,4,FALSE),L514)</f>
        <v>3048864</v>
      </c>
      <c r="M515" s="30">
        <f>VLOOKUP(D515,'State Area'!A:B,2,FALSE)</f>
        <v>69899</v>
      </c>
      <c r="N515" s="39">
        <f t="shared" si="51"/>
        <v>43.618134737263766</v>
      </c>
      <c r="O515" s="11">
        <f>_xlfn.IFNA(VLOOKUP(K515,State_Vac_Alo_Admin!B:E,3,FALSE),0)</f>
        <v>0</v>
      </c>
      <c r="P515" s="35">
        <f>_xlfn.IFNA(VLOOKUP(K515,State_Vac_Alo_Admin!B:F,5,FALSE),0)</f>
        <v>0</v>
      </c>
      <c r="Q515" s="30">
        <f>VLOOKUP(D515,'2020_VoteCount'!A:K,11,FALSE)</f>
        <v>1020280</v>
      </c>
      <c r="R515" s="30">
        <f>VLOOKUP(D515,'2020_VoteCount'!A:L,12,FALSE)</f>
        <v>503890</v>
      </c>
      <c r="S515" s="11">
        <f>_xlfn.IFNA(VLOOKUP(K515,'labor statisitcs'!N:P,2,FALSE),S514)</f>
        <v>52</v>
      </c>
      <c r="T515" s="11">
        <f>_xlfn.IFNA(VLOOKUP(K515,'labor statisitcs'!N:P,3,FALSE),T514)</f>
        <v>13</v>
      </c>
      <c r="U515" s="30">
        <f>_xlfn.IFNA(VLOOKUP(K515,'labor statisitcs'!N:S,5,FALSE),U514)</f>
        <v>1585139</v>
      </c>
      <c r="V515" s="30">
        <f>_xlfn.IFNA(VLOOKUP(K515,'labor statisitcs'!N:S,6,FALSE),V514)</f>
        <v>236541</v>
      </c>
      <c r="W515" s="30">
        <f>_xlfn.IFNA(VLOOKUP(K515,'Housing Summary'!F:J,5,FALSE),W514)</f>
        <v>12454</v>
      </c>
      <c r="X515" s="30">
        <f>_xlfn.IFNA(VLOOKUP(K515,'Housing Summary'!F:G,2,FALSE),X514)</f>
        <v>224950</v>
      </c>
      <c r="Y515">
        <f t="shared" si="53"/>
        <v>6.5270212118349651</v>
      </c>
      <c r="Z515">
        <f t="shared" si="54"/>
        <v>7.281400547876193</v>
      </c>
    </row>
    <row r="516" spans="1:26" hidden="1">
      <c r="A516" s="9">
        <v>43982</v>
      </c>
      <c r="B516" s="9">
        <f t="shared" si="50"/>
        <v>43982</v>
      </c>
      <c r="C516" s="10">
        <v>43952</v>
      </c>
      <c r="D516" s="11" t="s">
        <v>30</v>
      </c>
      <c r="E516" s="11">
        <v>40</v>
      </c>
      <c r="F516" s="11">
        <f t="shared" ref="F516:F527" si="55">IF(D515=D516,F515+1,0)</f>
        <v>2</v>
      </c>
      <c r="G516" s="30">
        <v>2888</v>
      </c>
      <c r="H516" s="30">
        <v>6506</v>
      </c>
      <c r="I516" s="30">
        <v>112</v>
      </c>
      <c r="J516" s="30">
        <v>334</v>
      </c>
      <c r="K516" s="11" t="str">
        <f t="shared" si="52"/>
        <v>Oklahoma-43982</v>
      </c>
      <c r="L516" s="30">
        <f>_xlfn.IFNA(VLOOKUP(K516,'labor statisitcs'!N:Q,4,FALSE),L515)</f>
        <v>3049957</v>
      </c>
      <c r="M516" s="30">
        <f>VLOOKUP(D516,'State Area'!A:B,2,FALSE)</f>
        <v>69899</v>
      </c>
      <c r="N516" s="39">
        <f t="shared" si="51"/>
        <v>43.633771584715092</v>
      </c>
      <c r="O516" s="11">
        <f>_xlfn.IFNA(VLOOKUP(K516,State_Vac_Alo_Admin!B:E,3,FALSE),0)</f>
        <v>0</v>
      </c>
      <c r="P516" s="35">
        <f>_xlfn.IFNA(VLOOKUP(K516,State_Vac_Alo_Admin!B:F,5,FALSE),0)</f>
        <v>0</v>
      </c>
      <c r="Q516" s="30">
        <f>VLOOKUP(D516,'2020_VoteCount'!A:K,11,FALSE)</f>
        <v>1020280</v>
      </c>
      <c r="R516" s="30">
        <f>VLOOKUP(D516,'2020_VoteCount'!A:L,12,FALSE)</f>
        <v>503890</v>
      </c>
      <c r="S516" s="11">
        <f>_xlfn.IFNA(VLOOKUP(K516,'labor statisitcs'!N:P,2,FALSE),S515)</f>
        <v>54.3</v>
      </c>
      <c r="T516" s="11">
        <f>_xlfn.IFNA(VLOOKUP(K516,'labor statisitcs'!N:P,3,FALSE),T515)</f>
        <v>9.5</v>
      </c>
      <c r="U516" s="30">
        <f>_xlfn.IFNA(VLOOKUP(K516,'labor statisitcs'!N:S,5,FALSE),U515)</f>
        <v>1657368</v>
      </c>
      <c r="V516" s="30">
        <f>_xlfn.IFNA(VLOOKUP(K516,'labor statisitcs'!N:S,6,FALSE),V515)</f>
        <v>174118</v>
      </c>
      <c r="W516" s="30">
        <f>_xlfn.IFNA(VLOOKUP(K516,'Housing Summary'!F:J,5,FALSE),W515)</f>
        <v>11629</v>
      </c>
      <c r="X516" s="30">
        <f>_xlfn.IFNA(VLOOKUP(K516,'Housing Summary'!F:G,2,FALSE),X515)</f>
        <v>229900</v>
      </c>
      <c r="Y516">
        <f t="shared" si="53"/>
        <v>3.672182919300174</v>
      </c>
      <c r="Z516">
        <f t="shared" si="54"/>
        <v>10.950974062913017</v>
      </c>
    </row>
    <row r="517" spans="1:26" hidden="1">
      <c r="A517" s="9">
        <v>44012</v>
      </c>
      <c r="B517" s="9">
        <f t="shared" si="50"/>
        <v>44012</v>
      </c>
      <c r="C517" s="10">
        <v>43983</v>
      </c>
      <c r="D517" s="11" t="s">
        <v>30</v>
      </c>
      <c r="E517" s="11">
        <v>40</v>
      </c>
      <c r="F517" s="11">
        <f t="shared" si="55"/>
        <v>3</v>
      </c>
      <c r="G517" s="30">
        <v>7251</v>
      </c>
      <c r="H517" s="30">
        <v>13757</v>
      </c>
      <c r="I517" s="30">
        <v>53</v>
      </c>
      <c r="J517" s="30">
        <v>387</v>
      </c>
      <c r="K517" s="11" t="str">
        <f t="shared" si="52"/>
        <v>Oklahoma-44012</v>
      </c>
      <c r="L517" s="30">
        <f>_xlfn.IFNA(VLOOKUP(K517,'labor statisitcs'!N:Q,4,FALSE),L516)</f>
        <v>3051282</v>
      </c>
      <c r="M517" s="30">
        <f>VLOOKUP(D517,'State Area'!A:B,2,FALSE)</f>
        <v>69899</v>
      </c>
      <c r="N517" s="39">
        <f t="shared" si="51"/>
        <v>43.652727506831283</v>
      </c>
      <c r="O517" s="11">
        <f>_xlfn.IFNA(VLOOKUP(K517,State_Vac_Alo_Admin!B:E,3,FALSE),0)</f>
        <v>0</v>
      </c>
      <c r="P517" s="35">
        <f>_xlfn.IFNA(VLOOKUP(K517,State_Vac_Alo_Admin!B:F,5,FALSE),0)</f>
        <v>0</v>
      </c>
      <c r="Q517" s="30">
        <f>VLOOKUP(D517,'2020_VoteCount'!A:K,11,FALSE)</f>
        <v>1020280</v>
      </c>
      <c r="R517" s="30">
        <f>VLOOKUP(D517,'2020_VoteCount'!A:L,12,FALSE)</f>
        <v>503890</v>
      </c>
      <c r="S517" s="11">
        <f>_xlfn.IFNA(VLOOKUP(K517,'labor statisitcs'!N:P,2,FALSE),S516)</f>
        <v>55.3</v>
      </c>
      <c r="T517" s="11">
        <f>_xlfn.IFNA(VLOOKUP(K517,'labor statisitcs'!N:P,3,FALSE),T516)</f>
        <v>8.1999999999999993</v>
      </c>
      <c r="U517" s="30">
        <f>_xlfn.IFNA(VLOOKUP(K517,'labor statisitcs'!N:S,5,FALSE),U516)</f>
        <v>1687262</v>
      </c>
      <c r="V517" s="30">
        <f>_xlfn.IFNA(VLOOKUP(K517,'labor statisitcs'!N:S,6,FALSE),V516)</f>
        <v>151281</v>
      </c>
      <c r="W517" s="30">
        <f>_xlfn.IFNA(VLOOKUP(K517,'Housing Summary'!F:J,5,FALSE),W516)</f>
        <v>10683</v>
      </c>
      <c r="X517" s="30">
        <f>_xlfn.IFNA(VLOOKUP(K517,'Housing Summary'!F:G,2,FALSE),X516)</f>
        <v>238920</v>
      </c>
      <c r="Y517">
        <f t="shared" si="53"/>
        <v>1.7369748191088206</v>
      </c>
      <c r="Z517">
        <f t="shared" si="54"/>
        <v>12.683193490473839</v>
      </c>
    </row>
    <row r="518" spans="1:26" hidden="1">
      <c r="A518" s="9">
        <v>44043</v>
      </c>
      <c r="B518" s="9">
        <f t="shared" si="50"/>
        <v>44043</v>
      </c>
      <c r="C518" s="10">
        <v>44013</v>
      </c>
      <c r="D518" s="11" t="s">
        <v>30</v>
      </c>
      <c r="E518" s="11">
        <v>40</v>
      </c>
      <c r="F518" s="11">
        <f t="shared" si="55"/>
        <v>4</v>
      </c>
      <c r="G518" s="30">
        <v>22699</v>
      </c>
      <c r="H518" s="30">
        <v>36456</v>
      </c>
      <c r="I518" s="30">
        <v>154</v>
      </c>
      <c r="J518" s="30">
        <v>541</v>
      </c>
      <c r="K518" s="11" t="str">
        <f t="shared" si="52"/>
        <v>Oklahoma-44043</v>
      </c>
      <c r="L518" s="30">
        <f>_xlfn.IFNA(VLOOKUP(K518,'labor statisitcs'!N:Q,4,FALSE),L517)</f>
        <v>3052681</v>
      </c>
      <c r="M518" s="30">
        <f>VLOOKUP(D518,'State Area'!A:B,2,FALSE)</f>
        <v>69899</v>
      </c>
      <c r="N518" s="39">
        <f t="shared" si="51"/>
        <v>43.672742099314725</v>
      </c>
      <c r="O518" s="11">
        <f>_xlfn.IFNA(VLOOKUP(K518,State_Vac_Alo_Admin!B:E,3,FALSE),0)</f>
        <v>0</v>
      </c>
      <c r="P518" s="35">
        <f>_xlfn.IFNA(VLOOKUP(K518,State_Vac_Alo_Admin!B:F,5,FALSE),0)</f>
        <v>0</v>
      </c>
      <c r="Q518" s="30">
        <f>VLOOKUP(D518,'2020_VoteCount'!A:K,11,FALSE)</f>
        <v>1020280</v>
      </c>
      <c r="R518" s="30">
        <f>VLOOKUP(D518,'2020_VoteCount'!A:L,12,FALSE)</f>
        <v>503890</v>
      </c>
      <c r="S518" s="11">
        <f>_xlfn.IFNA(VLOOKUP(K518,'labor statisitcs'!N:P,2,FALSE),S517)</f>
        <v>56.2</v>
      </c>
      <c r="T518" s="11">
        <f>_xlfn.IFNA(VLOOKUP(K518,'labor statisitcs'!N:P,3,FALSE),T517)</f>
        <v>7.2</v>
      </c>
      <c r="U518" s="30">
        <f>_xlfn.IFNA(VLOOKUP(K518,'labor statisitcs'!N:S,5,FALSE),U517)</f>
        <v>1714448</v>
      </c>
      <c r="V518" s="30">
        <f>_xlfn.IFNA(VLOOKUP(K518,'labor statisitcs'!N:S,6,FALSE),V517)</f>
        <v>132290</v>
      </c>
      <c r="W518" s="30">
        <f>_xlfn.IFNA(VLOOKUP(K518,'Housing Summary'!F:J,5,FALSE),W517)</f>
        <v>10082</v>
      </c>
      <c r="X518" s="30">
        <f>_xlfn.IFNA(VLOOKUP(K518,'Housing Summary'!F:G,2,FALSE),X517)</f>
        <v>239245</v>
      </c>
      <c r="Y518">
        <f t="shared" si="53"/>
        <v>5.0447459135101242</v>
      </c>
      <c r="Z518">
        <f t="shared" si="54"/>
        <v>17.722126877980372</v>
      </c>
    </row>
    <row r="519" spans="1:26" hidden="1">
      <c r="A519" s="9">
        <v>44074</v>
      </c>
      <c r="B519" s="9">
        <f t="shared" si="50"/>
        <v>44074</v>
      </c>
      <c r="C519" s="10">
        <v>44044</v>
      </c>
      <c r="D519" s="11" t="s">
        <v>30</v>
      </c>
      <c r="E519" s="11">
        <v>40</v>
      </c>
      <c r="F519" s="11">
        <f t="shared" si="55"/>
        <v>5</v>
      </c>
      <c r="G519" s="30">
        <v>22277</v>
      </c>
      <c r="H519" s="30">
        <v>58733</v>
      </c>
      <c r="I519" s="30">
        <v>259</v>
      </c>
      <c r="J519" s="30">
        <v>800</v>
      </c>
      <c r="K519" s="11" t="str">
        <f t="shared" si="52"/>
        <v>Oklahoma-44074</v>
      </c>
      <c r="L519" s="30">
        <f>_xlfn.IFNA(VLOOKUP(K519,'labor statisitcs'!N:Q,4,FALSE),L518)</f>
        <v>3054823</v>
      </c>
      <c r="M519" s="30">
        <f>VLOOKUP(D519,'State Area'!A:B,2,FALSE)</f>
        <v>69899</v>
      </c>
      <c r="N519" s="39">
        <f t="shared" si="51"/>
        <v>43.70338631453955</v>
      </c>
      <c r="O519" s="11">
        <f>_xlfn.IFNA(VLOOKUP(K519,State_Vac_Alo_Admin!B:E,3,FALSE),0)</f>
        <v>0</v>
      </c>
      <c r="P519" s="35">
        <f>_xlfn.IFNA(VLOOKUP(K519,State_Vac_Alo_Admin!B:F,5,FALSE),0)</f>
        <v>0</v>
      </c>
      <c r="Q519" s="30">
        <f>VLOOKUP(D519,'2020_VoteCount'!A:K,11,FALSE)</f>
        <v>1020280</v>
      </c>
      <c r="R519" s="30">
        <f>VLOOKUP(D519,'2020_VoteCount'!A:L,12,FALSE)</f>
        <v>503890</v>
      </c>
      <c r="S519" s="11">
        <f>_xlfn.IFNA(VLOOKUP(K519,'labor statisitcs'!N:P,2,FALSE),S518)</f>
        <v>56.9</v>
      </c>
      <c r="T519" s="11">
        <f>_xlfn.IFNA(VLOOKUP(K519,'labor statisitcs'!N:P,3,FALSE),T518)</f>
        <v>6.3</v>
      </c>
      <c r="U519" s="30">
        <f>_xlfn.IFNA(VLOOKUP(K519,'labor statisitcs'!N:S,5,FALSE),U518)</f>
        <v>1736890</v>
      </c>
      <c r="V519" s="30">
        <f>_xlfn.IFNA(VLOOKUP(K519,'labor statisitcs'!N:S,6,FALSE),V518)</f>
        <v>116974</v>
      </c>
      <c r="W519" s="30">
        <f>_xlfn.IFNA(VLOOKUP(K519,'Housing Summary'!F:J,5,FALSE),W518)</f>
        <v>9365</v>
      </c>
      <c r="X519" s="30">
        <f>_xlfn.IFNA(VLOOKUP(K519,'Housing Summary'!F:G,2,FALSE),X518)</f>
        <v>232500</v>
      </c>
      <c r="Y519">
        <f t="shared" si="53"/>
        <v>8.4783962933367985</v>
      </c>
      <c r="Z519">
        <f t="shared" si="54"/>
        <v>26.188096658955367</v>
      </c>
    </row>
    <row r="520" spans="1:26" hidden="1">
      <c r="A520" s="9">
        <v>44104</v>
      </c>
      <c r="B520" s="9">
        <f t="shared" si="50"/>
        <v>44104</v>
      </c>
      <c r="C520" s="10">
        <v>44075</v>
      </c>
      <c r="D520" s="11" t="s">
        <v>30</v>
      </c>
      <c r="E520" s="11">
        <v>40</v>
      </c>
      <c r="F520" s="11">
        <f t="shared" si="55"/>
        <v>6</v>
      </c>
      <c r="G520" s="30">
        <v>28466</v>
      </c>
      <c r="H520" s="30">
        <v>87199</v>
      </c>
      <c r="I520" s="30">
        <v>231</v>
      </c>
      <c r="J520" s="30">
        <v>1031</v>
      </c>
      <c r="K520" s="11" t="str">
        <f t="shared" si="52"/>
        <v>Oklahoma-44104</v>
      </c>
      <c r="L520" s="30">
        <f>_xlfn.IFNA(VLOOKUP(K520,'labor statisitcs'!N:Q,4,FALSE),L519)</f>
        <v>3057131</v>
      </c>
      <c r="M520" s="30">
        <f>VLOOKUP(D520,'State Area'!A:B,2,FALSE)</f>
        <v>69899</v>
      </c>
      <c r="N520" s="39">
        <f t="shared" si="51"/>
        <v>43.736405384912516</v>
      </c>
      <c r="O520" s="11">
        <f>_xlfn.IFNA(VLOOKUP(K520,State_Vac_Alo_Admin!B:E,3,FALSE),0)</f>
        <v>0</v>
      </c>
      <c r="P520" s="35">
        <f>_xlfn.IFNA(VLOOKUP(K520,State_Vac_Alo_Admin!B:F,5,FALSE),0)</f>
        <v>0</v>
      </c>
      <c r="Q520" s="30">
        <f>VLOOKUP(D520,'2020_VoteCount'!A:K,11,FALSE)</f>
        <v>1020280</v>
      </c>
      <c r="R520" s="30">
        <f>VLOOKUP(D520,'2020_VoteCount'!A:L,12,FALSE)</f>
        <v>503890</v>
      </c>
      <c r="S520" s="11">
        <f>_xlfn.IFNA(VLOOKUP(K520,'labor statisitcs'!N:P,2,FALSE),S519)</f>
        <v>57.4</v>
      </c>
      <c r="T520" s="11">
        <f>_xlfn.IFNA(VLOOKUP(K520,'labor statisitcs'!N:P,3,FALSE),T519)</f>
        <v>5.7</v>
      </c>
      <c r="U520" s="30">
        <f>_xlfn.IFNA(VLOOKUP(K520,'labor statisitcs'!N:S,5,FALSE),U519)</f>
        <v>1753633</v>
      </c>
      <c r="V520" s="30">
        <f>_xlfn.IFNA(VLOOKUP(K520,'labor statisitcs'!N:S,6,FALSE),V519)</f>
        <v>105228</v>
      </c>
      <c r="W520" s="30">
        <f>_xlfn.IFNA(VLOOKUP(K520,'Housing Summary'!F:J,5,FALSE),W519)</f>
        <v>8763</v>
      </c>
      <c r="X520" s="30">
        <f>_xlfn.IFNA(VLOOKUP(K520,'Housing Summary'!F:G,2,FALSE),X519)</f>
        <v>229947.5</v>
      </c>
      <c r="Y520">
        <f t="shared" si="53"/>
        <v>7.5561040727400952</v>
      </c>
      <c r="Z520">
        <f t="shared" si="54"/>
        <v>33.724429865779385</v>
      </c>
    </row>
    <row r="521" spans="1:26" hidden="1">
      <c r="A521" s="9">
        <v>44135</v>
      </c>
      <c r="B521" s="9">
        <f t="shared" si="50"/>
        <v>44135</v>
      </c>
      <c r="C521" s="10">
        <v>44105</v>
      </c>
      <c r="D521" s="11" t="s">
        <v>30</v>
      </c>
      <c r="E521" s="11">
        <v>40</v>
      </c>
      <c r="F521" s="11">
        <f t="shared" si="55"/>
        <v>7</v>
      </c>
      <c r="G521" s="30">
        <v>35563</v>
      </c>
      <c r="H521" s="30">
        <v>122762</v>
      </c>
      <c r="I521" s="30">
        <v>306</v>
      </c>
      <c r="J521" s="30">
        <v>1337</v>
      </c>
      <c r="K521" s="11" t="str">
        <f t="shared" si="52"/>
        <v>Oklahoma-44135</v>
      </c>
      <c r="L521" s="30">
        <f>_xlfn.IFNA(VLOOKUP(K521,'labor statisitcs'!N:Q,4,FALSE),L520)</f>
        <v>3059281</v>
      </c>
      <c r="M521" s="30">
        <f>VLOOKUP(D521,'State Area'!A:B,2,FALSE)</f>
        <v>69899</v>
      </c>
      <c r="N521" s="39">
        <f t="shared" si="51"/>
        <v>43.767164050987851</v>
      </c>
      <c r="O521" s="11">
        <f>_xlfn.IFNA(VLOOKUP(K521,State_Vac_Alo_Admin!B:E,3,FALSE),0)</f>
        <v>0</v>
      </c>
      <c r="P521" s="35">
        <f>_xlfn.IFNA(VLOOKUP(K521,State_Vac_Alo_Admin!B:F,5,FALSE),0)</f>
        <v>0</v>
      </c>
      <c r="Q521" s="30">
        <f>VLOOKUP(D521,'2020_VoteCount'!A:K,11,FALSE)</f>
        <v>1020280</v>
      </c>
      <c r="R521" s="30">
        <f>VLOOKUP(D521,'2020_VoteCount'!A:L,12,FALSE)</f>
        <v>503890</v>
      </c>
      <c r="S521" s="11">
        <f>_xlfn.IFNA(VLOOKUP(K521,'labor statisitcs'!N:P,2,FALSE),S520)</f>
        <v>57.7</v>
      </c>
      <c r="T521" s="11">
        <f>_xlfn.IFNA(VLOOKUP(K521,'labor statisitcs'!N:P,3,FALSE),T520)</f>
        <v>5.2</v>
      </c>
      <c r="U521" s="30">
        <f>_xlfn.IFNA(VLOOKUP(K521,'labor statisitcs'!N:S,5,FALSE),U520)</f>
        <v>1765143</v>
      </c>
      <c r="V521" s="30">
        <f>_xlfn.IFNA(VLOOKUP(K521,'labor statisitcs'!N:S,6,FALSE),V520)</f>
        <v>96447</v>
      </c>
      <c r="W521" s="30">
        <f>_xlfn.IFNA(VLOOKUP(K521,'Housing Summary'!F:J,5,FALSE),W520)</f>
        <v>8602</v>
      </c>
      <c r="X521" s="30">
        <f>_xlfn.IFNA(VLOOKUP(K521,'Housing Summary'!F:G,2,FALSE),X520)</f>
        <v>227500</v>
      </c>
      <c r="Y521">
        <f t="shared" si="53"/>
        <v>10.002350225428785</v>
      </c>
      <c r="Z521">
        <f t="shared" si="54"/>
        <v>43.703079252935574</v>
      </c>
    </row>
    <row r="522" spans="1:26" hidden="1">
      <c r="A522" s="9">
        <v>44165</v>
      </c>
      <c r="B522" s="9">
        <f t="shared" si="50"/>
        <v>44165</v>
      </c>
      <c r="C522" s="10">
        <v>44136</v>
      </c>
      <c r="D522" s="11" t="s">
        <v>30</v>
      </c>
      <c r="E522" s="11">
        <v>40</v>
      </c>
      <c r="F522" s="11">
        <f t="shared" si="55"/>
        <v>8</v>
      </c>
      <c r="G522" s="30">
        <v>74983</v>
      </c>
      <c r="H522" s="30">
        <v>197745</v>
      </c>
      <c r="I522" s="30">
        <v>406</v>
      </c>
      <c r="J522" s="30">
        <v>1743</v>
      </c>
      <c r="K522" s="11" t="str">
        <f t="shared" si="52"/>
        <v>Oklahoma-44165</v>
      </c>
      <c r="L522" s="30">
        <f>_xlfn.IFNA(VLOOKUP(K522,'labor statisitcs'!N:Q,4,FALSE),L521)</f>
        <v>3061177</v>
      </c>
      <c r="M522" s="30">
        <f>VLOOKUP(D522,'State Area'!A:B,2,FALSE)</f>
        <v>69899</v>
      </c>
      <c r="N522" s="39">
        <f t="shared" si="51"/>
        <v>43.794288902559408</v>
      </c>
      <c r="O522" s="11">
        <f>_xlfn.IFNA(VLOOKUP(K522,State_Vac_Alo_Admin!B:E,3,FALSE),0)</f>
        <v>0</v>
      </c>
      <c r="P522" s="35">
        <f>_xlfn.IFNA(VLOOKUP(K522,State_Vac_Alo_Admin!B:F,5,FALSE),0)</f>
        <v>0</v>
      </c>
      <c r="Q522" s="30">
        <f>VLOOKUP(D522,'2020_VoteCount'!A:K,11,FALSE)</f>
        <v>1020280</v>
      </c>
      <c r="R522" s="30">
        <f>VLOOKUP(D522,'2020_VoteCount'!A:L,12,FALSE)</f>
        <v>503890</v>
      </c>
      <c r="S522" s="11">
        <f>_xlfn.IFNA(VLOOKUP(K522,'labor statisitcs'!N:P,2,FALSE),S521)</f>
        <v>57.9</v>
      </c>
      <c r="T522" s="11">
        <f>_xlfn.IFNA(VLOOKUP(K522,'labor statisitcs'!N:P,3,FALSE),T521)</f>
        <v>4.8</v>
      </c>
      <c r="U522" s="30">
        <f>_xlfn.IFNA(VLOOKUP(K522,'labor statisitcs'!N:S,5,FALSE),U521)</f>
        <v>1772259</v>
      </c>
      <c r="V522" s="30">
        <f>_xlfn.IFNA(VLOOKUP(K522,'labor statisitcs'!N:S,6,FALSE),V521)</f>
        <v>89572</v>
      </c>
      <c r="W522" s="30">
        <f>_xlfn.IFNA(VLOOKUP(K522,'Housing Summary'!F:J,5,FALSE),W521)</f>
        <v>8315</v>
      </c>
      <c r="X522" s="30">
        <f>_xlfn.IFNA(VLOOKUP(K522,'Housing Summary'!F:G,2,FALSE),X521)</f>
        <v>224574</v>
      </c>
      <c r="Y522">
        <f t="shared" si="53"/>
        <v>13.262872418027445</v>
      </c>
      <c r="Z522">
        <f t="shared" si="54"/>
        <v>56.938883311876438</v>
      </c>
    </row>
    <row r="523" spans="1:26" hidden="1">
      <c r="A523" s="9">
        <v>44196</v>
      </c>
      <c r="B523" s="9">
        <f t="shared" si="50"/>
        <v>44196</v>
      </c>
      <c r="C523" s="10">
        <v>44166</v>
      </c>
      <c r="D523" s="11" t="s">
        <v>30</v>
      </c>
      <c r="E523" s="11">
        <v>40</v>
      </c>
      <c r="F523" s="11">
        <f t="shared" si="55"/>
        <v>9</v>
      </c>
      <c r="G523" s="30">
        <v>93191</v>
      </c>
      <c r="H523" s="30">
        <v>290936</v>
      </c>
      <c r="I523" s="30">
        <v>746</v>
      </c>
      <c r="J523" s="30">
        <v>2489</v>
      </c>
      <c r="K523" s="11" t="str">
        <f t="shared" si="52"/>
        <v>Oklahoma-44196</v>
      </c>
      <c r="L523" s="30">
        <f>_xlfn.IFNA(VLOOKUP(K523,'labor statisitcs'!N:Q,4,FALSE),L522)</f>
        <v>3062909</v>
      </c>
      <c r="M523" s="30">
        <f>VLOOKUP(D523,'State Area'!A:B,2,FALSE)</f>
        <v>69899</v>
      </c>
      <c r="N523" s="39">
        <f t="shared" si="51"/>
        <v>43.819067511695444</v>
      </c>
      <c r="O523" s="11">
        <f>_xlfn.IFNA(VLOOKUP(K523,State_Vac_Alo_Admin!B:E,3,FALSE),0)</f>
        <v>349800</v>
      </c>
      <c r="P523" s="35">
        <f>_xlfn.IFNA(VLOOKUP(K523,State_Vac_Alo_Admin!B:F,5,FALSE),0)</f>
        <v>0</v>
      </c>
      <c r="Q523" s="30">
        <f>VLOOKUP(D523,'2020_VoteCount'!A:K,11,FALSE)</f>
        <v>1020280</v>
      </c>
      <c r="R523" s="30">
        <f>VLOOKUP(D523,'2020_VoteCount'!A:L,12,FALSE)</f>
        <v>503890</v>
      </c>
      <c r="S523" s="11">
        <f>_xlfn.IFNA(VLOOKUP(K523,'labor statisitcs'!N:P,2,FALSE),S522)</f>
        <v>58</v>
      </c>
      <c r="T523" s="11">
        <f>_xlfn.IFNA(VLOOKUP(K523,'labor statisitcs'!N:P,3,FALSE),T522)</f>
        <v>4.5</v>
      </c>
      <c r="U523" s="30">
        <f>_xlfn.IFNA(VLOOKUP(K523,'labor statisitcs'!N:S,5,FALSE),U522)</f>
        <v>1777990</v>
      </c>
      <c r="V523" s="30">
        <f>_xlfn.IFNA(VLOOKUP(K523,'labor statisitcs'!N:S,6,FALSE),V522)</f>
        <v>83938</v>
      </c>
      <c r="W523" s="30">
        <f>_xlfn.IFNA(VLOOKUP(K523,'Housing Summary'!F:J,5,FALSE),W522)</f>
        <v>7642</v>
      </c>
      <c r="X523" s="30">
        <f>_xlfn.IFNA(VLOOKUP(K523,'Housing Summary'!F:G,2,FALSE),X522)</f>
        <v>219949.5</v>
      </c>
      <c r="Y523">
        <f t="shared" si="53"/>
        <v>24.355930914042826</v>
      </c>
      <c r="Z523">
        <f t="shared" si="54"/>
        <v>81.262616682376134</v>
      </c>
    </row>
    <row r="524" spans="1:26" hidden="1">
      <c r="A524" s="9">
        <v>44227</v>
      </c>
      <c r="B524" s="9">
        <f t="shared" si="50"/>
        <v>44227</v>
      </c>
      <c r="C524" s="10">
        <v>44197</v>
      </c>
      <c r="D524" s="11" t="s">
        <v>30</v>
      </c>
      <c r="E524" s="11">
        <v>40</v>
      </c>
      <c r="F524" s="11">
        <f t="shared" si="55"/>
        <v>10</v>
      </c>
      <c r="G524" s="30">
        <v>98536</v>
      </c>
      <c r="H524" s="30">
        <v>389472</v>
      </c>
      <c r="I524" s="30">
        <v>1058</v>
      </c>
      <c r="J524" s="30">
        <v>3547</v>
      </c>
      <c r="K524" s="11" t="str">
        <f t="shared" si="52"/>
        <v>Oklahoma-44227</v>
      </c>
      <c r="L524" s="30">
        <f>_xlfn.IFNA(VLOOKUP(K524,'labor statisitcs'!N:Q,4,FALSE),L523)</f>
        <v>3064511</v>
      </c>
      <c r="M524" s="30">
        <f>VLOOKUP(D524,'State Area'!A:B,2,FALSE)</f>
        <v>69899</v>
      </c>
      <c r="N524" s="39">
        <f t="shared" si="51"/>
        <v>43.841986294510654</v>
      </c>
      <c r="O524" s="11">
        <f>_xlfn.IFNA(VLOOKUP(K524,State_Vac_Alo_Admin!B:E,3,FALSE),0)</f>
        <v>378900</v>
      </c>
      <c r="P524" s="35">
        <f>_xlfn.IFNA(VLOOKUP(K524,State_Vac_Alo_Admin!B:F,5,FALSE),0)</f>
        <v>372287.25</v>
      </c>
      <c r="Q524" s="30">
        <f>VLOOKUP(D524,'2020_VoteCount'!A:K,11,FALSE)</f>
        <v>1020280</v>
      </c>
      <c r="R524" s="30">
        <f>VLOOKUP(D524,'2020_VoteCount'!A:L,12,FALSE)</f>
        <v>503890</v>
      </c>
      <c r="S524" s="11">
        <f>_xlfn.IFNA(VLOOKUP(K524,'labor statisitcs'!N:P,2,FALSE),S523)</f>
        <v>58.2</v>
      </c>
      <c r="T524" s="11">
        <f>_xlfn.IFNA(VLOOKUP(K524,'labor statisitcs'!N:P,3,FALSE),T523)</f>
        <v>4.4000000000000004</v>
      </c>
      <c r="U524" s="30">
        <f>_xlfn.IFNA(VLOOKUP(K524,'labor statisitcs'!N:S,5,FALSE),U523)</f>
        <v>1783422</v>
      </c>
      <c r="V524" s="30">
        <f>_xlfn.IFNA(VLOOKUP(K524,'labor statisitcs'!N:S,6,FALSE),V523)</f>
        <v>81269</v>
      </c>
      <c r="W524" s="30">
        <f>_xlfn.IFNA(VLOOKUP(K524,'Housing Summary'!F:J,5,FALSE),W523)</f>
        <v>6619</v>
      </c>
      <c r="X524" s="30">
        <f>_xlfn.IFNA(VLOOKUP(K524,'Housing Summary'!F:G,2,FALSE),X523)</f>
        <v>219900</v>
      </c>
      <c r="Y524">
        <f t="shared" si="53"/>
        <v>34.524268309038533</v>
      </c>
      <c r="Z524">
        <f t="shared" si="54"/>
        <v>115.74440424589763</v>
      </c>
    </row>
    <row r="525" spans="1:26" hidden="1">
      <c r="A525" s="9">
        <v>44255</v>
      </c>
      <c r="B525" s="9">
        <f t="shared" si="50"/>
        <v>44255</v>
      </c>
      <c r="C525" s="10">
        <v>44228</v>
      </c>
      <c r="D525" s="11" t="s">
        <v>30</v>
      </c>
      <c r="E525" s="11">
        <v>40</v>
      </c>
      <c r="F525" s="11">
        <f t="shared" si="55"/>
        <v>11</v>
      </c>
      <c r="G525" s="30">
        <v>35036</v>
      </c>
      <c r="H525" s="30">
        <v>424508</v>
      </c>
      <c r="I525" s="30">
        <v>881</v>
      </c>
      <c r="J525" s="30">
        <v>4428</v>
      </c>
      <c r="K525" s="11" t="str">
        <f t="shared" si="52"/>
        <v>Oklahoma-44255</v>
      </c>
      <c r="L525" s="30">
        <f>_xlfn.IFNA(VLOOKUP(K525,'labor statisitcs'!N:Q,4,FALSE),L524)</f>
        <v>3065768</v>
      </c>
      <c r="M525" s="30">
        <f>VLOOKUP(D525,'State Area'!A:B,2,FALSE)</f>
        <v>69899</v>
      </c>
      <c r="N525" s="39">
        <f t="shared" si="51"/>
        <v>43.859969384397488</v>
      </c>
      <c r="O525" s="11">
        <f>_xlfn.IFNA(VLOOKUP(K525,State_Vac_Alo_Admin!B:E,3,FALSE),0)</f>
        <v>506270</v>
      </c>
      <c r="P525" s="35">
        <f>_xlfn.IFNA(VLOOKUP(K525,State_Vac_Alo_Admin!B:F,5,FALSE),0)</f>
        <v>558770.44999999995</v>
      </c>
      <c r="Q525" s="30">
        <f>VLOOKUP(D525,'2020_VoteCount'!A:K,11,FALSE)</f>
        <v>1020280</v>
      </c>
      <c r="R525" s="30">
        <f>VLOOKUP(D525,'2020_VoteCount'!A:L,12,FALSE)</f>
        <v>503890</v>
      </c>
      <c r="S525" s="11">
        <f>_xlfn.IFNA(VLOOKUP(K525,'labor statisitcs'!N:P,2,FALSE),S524)</f>
        <v>58.2</v>
      </c>
      <c r="T525" s="11">
        <f>_xlfn.IFNA(VLOOKUP(K525,'labor statisitcs'!N:P,3,FALSE),T524)</f>
        <v>4.4000000000000004</v>
      </c>
      <c r="U525" s="30">
        <f>_xlfn.IFNA(VLOOKUP(K525,'labor statisitcs'!N:S,5,FALSE),U524)</f>
        <v>1784222</v>
      </c>
      <c r="V525" s="30">
        <f>_xlfn.IFNA(VLOOKUP(K525,'labor statisitcs'!N:S,6,FALSE),V524)</f>
        <v>81293</v>
      </c>
      <c r="W525" s="30">
        <f>_xlfn.IFNA(VLOOKUP(K525,'Housing Summary'!F:J,5,FALSE),W524)</f>
        <v>5750</v>
      </c>
      <c r="X525" s="30">
        <f>_xlfn.IFNA(VLOOKUP(K525,'Housing Summary'!F:G,2,FALSE),X524)</f>
        <v>220700</v>
      </c>
      <c r="Y525">
        <f t="shared" si="53"/>
        <v>28.736681966802447</v>
      </c>
      <c r="Z525">
        <f t="shared" si="54"/>
        <v>144.43362968104566</v>
      </c>
    </row>
    <row r="526" spans="1:26" hidden="1">
      <c r="A526" s="9">
        <v>44286</v>
      </c>
      <c r="B526" s="9">
        <f t="shared" si="50"/>
        <v>44286</v>
      </c>
      <c r="C526" s="10">
        <v>44256</v>
      </c>
      <c r="D526" s="11" t="s">
        <v>30</v>
      </c>
      <c r="E526" s="11">
        <v>40</v>
      </c>
      <c r="F526" s="11">
        <f t="shared" si="55"/>
        <v>12</v>
      </c>
      <c r="G526" s="30">
        <v>13856</v>
      </c>
      <c r="H526" s="30">
        <v>438364</v>
      </c>
      <c r="I526" s="30">
        <v>525</v>
      </c>
      <c r="J526" s="30">
        <v>4953</v>
      </c>
      <c r="K526" s="11" t="str">
        <f t="shared" si="52"/>
        <v>Oklahoma-44286</v>
      </c>
      <c r="L526" s="30">
        <f>_xlfn.IFNA(VLOOKUP(K526,'labor statisitcs'!N:Q,4,FALSE),L525)</f>
        <v>3067258</v>
      </c>
      <c r="M526" s="30">
        <f>VLOOKUP(D526,'State Area'!A:B,2,FALSE)</f>
        <v>69899</v>
      </c>
      <c r="N526" s="39">
        <f t="shared" si="51"/>
        <v>43.881285855305514</v>
      </c>
      <c r="O526" s="11">
        <f>_xlfn.IFNA(VLOOKUP(K526,State_Vac_Alo_Admin!B:E,3,FALSE),0)</f>
        <v>956980</v>
      </c>
      <c r="P526" s="35">
        <f>_xlfn.IFNA(VLOOKUP(K526,State_Vac_Alo_Admin!B:F,5,FALSE),0)</f>
        <v>709585.95</v>
      </c>
      <c r="Q526" s="30">
        <f>VLOOKUP(D526,'2020_VoteCount'!A:K,11,FALSE)</f>
        <v>1020280</v>
      </c>
      <c r="R526" s="30">
        <f>VLOOKUP(D526,'2020_VoteCount'!A:L,12,FALSE)</f>
        <v>503890</v>
      </c>
      <c r="S526" s="11">
        <f>_xlfn.IFNA(VLOOKUP(K526,'labor statisitcs'!N:P,2,FALSE),S525)</f>
        <v>58.2</v>
      </c>
      <c r="T526" s="11">
        <f>_xlfn.IFNA(VLOOKUP(K526,'labor statisitcs'!N:P,3,FALSE),T525)</f>
        <v>4.2</v>
      </c>
      <c r="U526" s="30">
        <f>_xlfn.IFNA(VLOOKUP(K526,'labor statisitcs'!N:S,5,FALSE),U525)</f>
        <v>1786115</v>
      </c>
      <c r="V526" s="30">
        <f>_xlfn.IFNA(VLOOKUP(K526,'labor statisitcs'!N:S,6,FALSE),V525)</f>
        <v>79214</v>
      </c>
      <c r="W526" s="30">
        <f>_xlfn.IFNA(VLOOKUP(K526,'Housing Summary'!F:J,5,FALSE),W525)</f>
        <v>5125</v>
      </c>
      <c r="X526" s="30">
        <f>_xlfn.IFNA(VLOOKUP(K526,'Housing Summary'!F:G,2,FALSE),X525)</f>
        <v>233244.5</v>
      </c>
      <c r="Y526">
        <f t="shared" si="53"/>
        <v>17.116264755035278</v>
      </c>
      <c r="Z526">
        <f t="shared" si="54"/>
        <v>161.47973206036141</v>
      </c>
    </row>
    <row r="527" spans="1:26">
      <c r="A527" s="9">
        <v>44313</v>
      </c>
      <c r="B527" s="9">
        <f t="shared" ref="B527:B590" si="56">EOMONTH(A527,0)</f>
        <v>44316</v>
      </c>
      <c r="C527" s="10">
        <v>44287</v>
      </c>
      <c r="D527" s="11" t="s">
        <v>30</v>
      </c>
      <c r="E527" s="11">
        <v>40</v>
      </c>
      <c r="F527" s="11">
        <f t="shared" si="55"/>
        <v>13</v>
      </c>
      <c r="G527" s="30">
        <v>9029</v>
      </c>
      <c r="H527" s="30">
        <v>447393</v>
      </c>
      <c r="I527" s="30">
        <v>1763</v>
      </c>
      <c r="J527" s="30">
        <v>6716</v>
      </c>
      <c r="K527" s="11" t="str">
        <f t="shared" si="52"/>
        <v>Oklahoma-44316</v>
      </c>
      <c r="L527" s="30">
        <f>_xlfn.IFNA(VLOOKUP(K527,'labor statisitcs'!N:Q,4,FALSE),L526)</f>
        <v>3067258</v>
      </c>
      <c r="M527" s="30">
        <f>VLOOKUP(D527,'State Area'!A:B,2,FALSE)</f>
        <v>69899</v>
      </c>
      <c r="N527" s="39">
        <f t="shared" ref="N527:N590" si="57">L527/M527</f>
        <v>43.881285855305514</v>
      </c>
      <c r="O527" s="11">
        <f>_xlfn.IFNA(VLOOKUP(K527,State_Vac_Alo_Admin!B:E,3,FALSE),0)</f>
        <v>830960</v>
      </c>
      <c r="P527" s="35">
        <f>_xlfn.IFNA(VLOOKUP(K527,State_Vac_Alo_Admin!B:F,5,FALSE),0)</f>
        <v>638425.65</v>
      </c>
      <c r="Q527" s="30">
        <f>VLOOKUP(D527,'2020_VoteCount'!A:K,11,FALSE)</f>
        <v>1020280</v>
      </c>
      <c r="R527" s="30">
        <f>VLOOKUP(D527,'2020_VoteCount'!A:L,12,FALSE)</f>
        <v>503890</v>
      </c>
      <c r="S527" s="11">
        <f>_xlfn.IFNA(VLOOKUP(K527,'labor statisitcs'!N:P,2,FALSE),S526)</f>
        <v>58.2</v>
      </c>
      <c r="T527" s="11">
        <f>_xlfn.IFNA(VLOOKUP(K527,'labor statisitcs'!N:P,3,FALSE),T526)</f>
        <v>4.2</v>
      </c>
      <c r="U527" s="30">
        <f>_xlfn.IFNA(VLOOKUP(K527,'labor statisitcs'!N:S,5,FALSE),U526)</f>
        <v>1786115</v>
      </c>
      <c r="V527" s="30">
        <f>_xlfn.IFNA(VLOOKUP(K527,'labor statisitcs'!N:S,6,FALSE),V526)</f>
        <v>79214</v>
      </c>
      <c r="W527" s="30">
        <f>_xlfn.IFNA(VLOOKUP(K527,'Housing Summary'!F:J,5,FALSE),W526)</f>
        <v>5125</v>
      </c>
      <c r="X527" s="30">
        <f>_xlfn.IFNA(VLOOKUP(K527,'Housing Summary'!F:G,2,FALSE),X526)</f>
        <v>233244.5</v>
      </c>
      <c r="Y527">
        <f t="shared" si="53"/>
        <v>57.478047167861327</v>
      </c>
      <c r="Z527">
        <f t="shared" si="54"/>
        <v>218.95777922822276</v>
      </c>
    </row>
    <row r="528" spans="1:26" hidden="1">
      <c r="A528" s="9">
        <v>43890</v>
      </c>
      <c r="B528" s="9">
        <f t="shared" si="56"/>
        <v>43890</v>
      </c>
      <c r="C528" s="10">
        <v>43862</v>
      </c>
      <c r="D528" s="11" t="s">
        <v>14</v>
      </c>
      <c r="E528" s="11">
        <v>41</v>
      </c>
      <c r="F528" s="11"/>
      <c r="G528" s="30">
        <v>1</v>
      </c>
      <c r="H528" s="30">
        <v>1</v>
      </c>
      <c r="I528" s="30">
        <v>0</v>
      </c>
      <c r="J528" s="30">
        <v>0</v>
      </c>
      <c r="K528" s="11" t="str">
        <f t="shared" si="52"/>
        <v>Oregon-43890</v>
      </c>
      <c r="L528" s="30">
        <f>_xlfn.IFNA(VLOOKUP(K528,'labor statisitcs'!N:Q,4,FALSE),L527)</f>
        <v>3430274</v>
      </c>
      <c r="M528" s="30">
        <f>VLOOKUP(D528,'State Area'!A:B,2,FALSE)</f>
        <v>98379</v>
      </c>
      <c r="N528" s="39">
        <f t="shared" si="57"/>
        <v>34.867949460758901</v>
      </c>
      <c r="O528" s="11">
        <f>_xlfn.IFNA(VLOOKUP(K528,State_Vac_Alo_Admin!B:E,3,FALSE),0)</f>
        <v>0</v>
      </c>
      <c r="P528" s="35">
        <f>_xlfn.IFNA(VLOOKUP(K528,State_Vac_Alo_Admin!B:F,5,FALSE),0)</f>
        <v>0</v>
      </c>
      <c r="Q528" s="30">
        <f>VLOOKUP(D528,'2020_VoteCount'!A:K,11,FALSE)</f>
        <v>958448</v>
      </c>
      <c r="R528" s="30">
        <f>VLOOKUP(D528,'2020_VoteCount'!A:L,12,FALSE)</f>
        <v>1340383</v>
      </c>
      <c r="S528" s="11">
        <f>_xlfn.IFNA(VLOOKUP(K528,'labor statisitcs'!N:P,2,FALSE),S527)</f>
        <v>59.3</v>
      </c>
      <c r="T528" s="11">
        <f>_xlfn.IFNA(VLOOKUP(K528,'labor statisitcs'!N:P,3,FALSE),T527)</f>
        <v>3.5</v>
      </c>
      <c r="U528" s="30">
        <f>_xlfn.IFNA(VLOOKUP(K528,'labor statisitcs'!N:S,5,FALSE),U527)</f>
        <v>2033344</v>
      </c>
      <c r="V528" s="30">
        <f>_xlfn.IFNA(VLOOKUP(K528,'labor statisitcs'!N:S,6,FALSE),V527)</f>
        <v>74355</v>
      </c>
      <c r="W528" s="30">
        <f>_xlfn.IFNA(VLOOKUP(K528,'Housing Summary'!F:J,5,FALSE),W527)</f>
        <v>10391</v>
      </c>
      <c r="X528" s="30">
        <f>_xlfn.IFNA(VLOOKUP(K528,'Housing Summary'!F:G,2,FALSE),X527)</f>
        <v>425000</v>
      </c>
      <c r="Y528">
        <f t="shared" si="53"/>
        <v>0</v>
      </c>
      <c r="Z528">
        <f t="shared" si="54"/>
        <v>0</v>
      </c>
    </row>
    <row r="529" spans="1:26" hidden="1">
      <c r="A529" s="9">
        <v>43921</v>
      </c>
      <c r="B529" s="9">
        <f t="shared" si="56"/>
        <v>43921</v>
      </c>
      <c r="C529" s="10">
        <v>43891</v>
      </c>
      <c r="D529" s="11" t="s">
        <v>14</v>
      </c>
      <c r="E529" s="11">
        <v>41</v>
      </c>
      <c r="F529" s="11">
        <f t="shared" ref="F529:F592" si="58">IF(D528=D529,F528+1,0)</f>
        <v>1</v>
      </c>
      <c r="G529" s="30">
        <v>689</v>
      </c>
      <c r="H529" s="30">
        <v>690</v>
      </c>
      <c r="I529" s="30">
        <v>18</v>
      </c>
      <c r="J529" s="30">
        <v>18</v>
      </c>
      <c r="K529" s="11" t="str">
        <f t="shared" si="52"/>
        <v>Oregon-43921</v>
      </c>
      <c r="L529" s="30">
        <f>_xlfn.IFNA(VLOOKUP(K529,'labor statisitcs'!N:Q,4,FALSE),L528)</f>
        <v>3432553</v>
      </c>
      <c r="M529" s="30">
        <f>VLOOKUP(D529,'State Area'!A:B,2,FALSE)</f>
        <v>98379</v>
      </c>
      <c r="N529" s="39">
        <f t="shared" si="57"/>
        <v>34.891114973724065</v>
      </c>
      <c r="O529" s="11">
        <f>_xlfn.IFNA(VLOOKUP(K529,State_Vac_Alo_Admin!B:E,3,FALSE),0)</f>
        <v>0</v>
      </c>
      <c r="P529" s="35">
        <f>_xlfn.IFNA(VLOOKUP(K529,State_Vac_Alo_Admin!B:F,5,FALSE),0)</f>
        <v>0</v>
      </c>
      <c r="Q529" s="30">
        <f>VLOOKUP(D529,'2020_VoteCount'!A:K,11,FALSE)</f>
        <v>958448</v>
      </c>
      <c r="R529" s="30">
        <f>VLOOKUP(D529,'2020_VoteCount'!A:L,12,FALSE)</f>
        <v>1340383</v>
      </c>
      <c r="S529" s="11">
        <f>_xlfn.IFNA(VLOOKUP(K529,'labor statisitcs'!N:P,2,FALSE),S528)</f>
        <v>59.1</v>
      </c>
      <c r="T529" s="11">
        <f>_xlfn.IFNA(VLOOKUP(K529,'labor statisitcs'!N:P,3,FALSE),T528)</f>
        <v>3.6</v>
      </c>
      <c r="U529" s="30">
        <f>_xlfn.IFNA(VLOOKUP(K529,'labor statisitcs'!N:S,5,FALSE),U528)</f>
        <v>2030098</v>
      </c>
      <c r="V529" s="30">
        <f>_xlfn.IFNA(VLOOKUP(K529,'labor statisitcs'!N:S,6,FALSE),V528)</f>
        <v>76643</v>
      </c>
      <c r="W529" s="30">
        <f>_xlfn.IFNA(VLOOKUP(K529,'Housing Summary'!F:J,5,FALSE),W528)</f>
        <v>10920</v>
      </c>
      <c r="X529" s="30">
        <f>_xlfn.IFNA(VLOOKUP(K529,'Housing Summary'!F:G,2,FALSE),X528)</f>
        <v>429000</v>
      </c>
      <c r="Y529">
        <f t="shared" si="53"/>
        <v>0.52439102906786872</v>
      </c>
      <c r="Z529">
        <f t="shared" si="54"/>
        <v>0.52439102906786872</v>
      </c>
    </row>
    <row r="530" spans="1:26" hidden="1">
      <c r="A530" s="9">
        <v>43951</v>
      </c>
      <c r="B530" s="9">
        <f t="shared" si="56"/>
        <v>43951</v>
      </c>
      <c r="C530" s="10">
        <v>43922</v>
      </c>
      <c r="D530" s="11" t="s">
        <v>14</v>
      </c>
      <c r="E530" s="11">
        <v>41</v>
      </c>
      <c r="F530" s="11">
        <f t="shared" si="58"/>
        <v>2</v>
      </c>
      <c r="G530" s="30">
        <v>1820</v>
      </c>
      <c r="H530" s="30">
        <v>2510</v>
      </c>
      <c r="I530" s="30">
        <v>85</v>
      </c>
      <c r="J530" s="30">
        <v>103</v>
      </c>
      <c r="K530" s="11" t="str">
        <f t="shared" si="52"/>
        <v>Oregon-43951</v>
      </c>
      <c r="L530" s="30">
        <f>_xlfn.IFNA(VLOOKUP(K530,'labor statisitcs'!N:Q,4,FALSE),L529)</f>
        <v>3434992</v>
      </c>
      <c r="M530" s="30">
        <f>VLOOKUP(D530,'State Area'!A:B,2,FALSE)</f>
        <v>98379</v>
      </c>
      <c r="N530" s="39">
        <f t="shared" si="57"/>
        <v>34.915906850039136</v>
      </c>
      <c r="O530" s="11">
        <f>_xlfn.IFNA(VLOOKUP(K530,State_Vac_Alo_Admin!B:E,3,FALSE),0)</f>
        <v>0</v>
      </c>
      <c r="P530" s="35">
        <f>_xlfn.IFNA(VLOOKUP(K530,State_Vac_Alo_Admin!B:F,5,FALSE),0)</f>
        <v>0</v>
      </c>
      <c r="Q530" s="30">
        <f>VLOOKUP(D530,'2020_VoteCount'!A:K,11,FALSE)</f>
        <v>958448</v>
      </c>
      <c r="R530" s="30">
        <f>VLOOKUP(D530,'2020_VoteCount'!A:L,12,FALSE)</f>
        <v>1340383</v>
      </c>
      <c r="S530" s="11">
        <f>_xlfn.IFNA(VLOOKUP(K530,'labor statisitcs'!N:P,2,FALSE),S529)</f>
        <v>51.8</v>
      </c>
      <c r="T530" s="11">
        <f>_xlfn.IFNA(VLOOKUP(K530,'labor statisitcs'!N:P,3,FALSE),T529)</f>
        <v>13.2</v>
      </c>
      <c r="U530" s="30">
        <f>_xlfn.IFNA(VLOOKUP(K530,'labor statisitcs'!N:S,5,FALSE),U529)</f>
        <v>1778695</v>
      </c>
      <c r="V530" s="30">
        <f>_xlfn.IFNA(VLOOKUP(K530,'labor statisitcs'!N:S,6,FALSE),V529)</f>
        <v>270838</v>
      </c>
      <c r="W530" s="30">
        <f>_xlfn.IFNA(VLOOKUP(K530,'Housing Summary'!F:J,5,FALSE),W529)</f>
        <v>12470</v>
      </c>
      <c r="X530" s="30">
        <f>_xlfn.IFNA(VLOOKUP(K530,'Housing Summary'!F:G,2,FALSE),X529)</f>
        <v>426000</v>
      </c>
      <c r="Y530">
        <f t="shared" si="53"/>
        <v>2.4745326917791948</v>
      </c>
      <c r="Z530">
        <f t="shared" si="54"/>
        <v>2.9985513794500833</v>
      </c>
    </row>
    <row r="531" spans="1:26" hidden="1">
      <c r="A531" s="9">
        <v>43982</v>
      </c>
      <c r="B531" s="9">
        <f t="shared" si="56"/>
        <v>43982</v>
      </c>
      <c r="C531" s="10">
        <v>43952</v>
      </c>
      <c r="D531" s="11" t="s">
        <v>14</v>
      </c>
      <c r="E531" s="11">
        <v>41</v>
      </c>
      <c r="F531" s="11">
        <f t="shared" si="58"/>
        <v>3</v>
      </c>
      <c r="G531" s="30">
        <v>1733</v>
      </c>
      <c r="H531" s="30">
        <v>4243</v>
      </c>
      <c r="I531" s="30">
        <v>50</v>
      </c>
      <c r="J531" s="30">
        <v>153</v>
      </c>
      <c r="K531" s="11" t="str">
        <f t="shared" si="52"/>
        <v>Oregon-43982</v>
      </c>
      <c r="L531" s="30">
        <f>_xlfn.IFNA(VLOOKUP(K531,'labor statisitcs'!N:Q,4,FALSE),L530)</f>
        <v>3436725</v>
      </c>
      <c r="M531" s="30">
        <f>VLOOKUP(D531,'State Area'!A:B,2,FALSE)</f>
        <v>98379</v>
      </c>
      <c r="N531" s="39">
        <f t="shared" si="57"/>
        <v>34.93352239807276</v>
      </c>
      <c r="O531" s="11">
        <f>_xlfn.IFNA(VLOOKUP(K531,State_Vac_Alo_Admin!B:E,3,FALSE),0)</f>
        <v>0</v>
      </c>
      <c r="P531" s="35">
        <f>_xlfn.IFNA(VLOOKUP(K531,State_Vac_Alo_Admin!B:F,5,FALSE),0)</f>
        <v>0</v>
      </c>
      <c r="Q531" s="30">
        <f>VLOOKUP(D531,'2020_VoteCount'!A:K,11,FALSE)</f>
        <v>958448</v>
      </c>
      <c r="R531" s="30">
        <f>VLOOKUP(D531,'2020_VoteCount'!A:L,12,FALSE)</f>
        <v>1340383</v>
      </c>
      <c r="S531" s="11">
        <f>_xlfn.IFNA(VLOOKUP(K531,'labor statisitcs'!N:P,2,FALSE),S530)</f>
        <v>54.5</v>
      </c>
      <c r="T531" s="11">
        <f>_xlfn.IFNA(VLOOKUP(K531,'labor statisitcs'!N:P,3,FALSE),T530)</f>
        <v>11.7</v>
      </c>
      <c r="U531" s="30">
        <f>_xlfn.IFNA(VLOOKUP(K531,'labor statisitcs'!N:S,5,FALSE),U530)</f>
        <v>1873383</v>
      </c>
      <c r="V531" s="30">
        <f>_xlfn.IFNA(VLOOKUP(K531,'labor statisitcs'!N:S,6,FALSE),V530)</f>
        <v>247642</v>
      </c>
      <c r="W531" s="30">
        <f>_xlfn.IFNA(VLOOKUP(K531,'Housing Summary'!F:J,5,FALSE),W530)</f>
        <v>12092</v>
      </c>
      <c r="X531" s="30">
        <f>_xlfn.IFNA(VLOOKUP(K531,'Housing Summary'!F:G,2,FALSE),X530)</f>
        <v>439900</v>
      </c>
      <c r="Y531">
        <f t="shared" si="53"/>
        <v>1.4548734623806094</v>
      </c>
      <c r="Z531">
        <f t="shared" si="54"/>
        <v>4.4519127948846648</v>
      </c>
    </row>
    <row r="532" spans="1:26" hidden="1">
      <c r="A532" s="9">
        <v>44012</v>
      </c>
      <c r="B532" s="9">
        <f t="shared" si="56"/>
        <v>44012</v>
      </c>
      <c r="C532" s="10">
        <v>43983</v>
      </c>
      <c r="D532" s="11" t="s">
        <v>14</v>
      </c>
      <c r="E532" s="11">
        <v>41</v>
      </c>
      <c r="F532" s="11">
        <f t="shared" si="58"/>
        <v>4</v>
      </c>
      <c r="G532" s="30">
        <v>4452</v>
      </c>
      <c r="H532" s="30">
        <v>8695</v>
      </c>
      <c r="I532" s="30">
        <v>57</v>
      </c>
      <c r="J532" s="30">
        <v>210</v>
      </c>
      <c r="K532" s="11" t="str">
        <f t="shared" si="52"/>
        <v>Oregon-44012</v>
      </c>
      <c r="L532" s="30">
        <f>_xlfn.IFNA(VLOOKUP(K532,'labor statisitcs'!N:Q,4,FALSE),L531)</f>
        <v>3438732</v>
      </c>
      <c r="M532" s="30">
        <f>VLOOKUP(D532,'State Area'!A:B,2,FALSE)</f>
        <v>98379</v>
      </c>
      <c r="N532" s="39">
        <f t="shared" si="57"/>
        <v>34.953923093343093</v>
      </c>
      <c r="O532" s="11">
        <f>_xlfn.IFNA(VLOOKUP(K532,State_Vac_Alo_Admin!B:E,3,FALSE),0)</f>
        <v>0</v>
      </c>
      <c r="P532" s="35">
        <f>_xlfn.IFNA(VLOOKUP(K532,State_Vac_Alo_Admin!B:F,5,FALSE),0)</f>
        <v>0</v>
      </c>
      <c r="Q532" s="30">
        <f>VLOOKUP(D532,'2020_VoteCount'!A:K,11,FALSE)</f>
        <v>958448</v>
      </c>
      <c r="R532" s="30">
        <f>VLOOKUP(D532,'2020_VoteCount'!A:L,12,FALSE)</f>
        <v>1340383</v>
      </c>
      <c r="S532" s="11">
        <f>_xlfn.IFNA(VLOOKUP(K532,'labor statisitcs'!N:P,2,FALSE),S531)</f>
        <v>55.7</v>
      </c>
      <c r="T532" s="11">
        <f>_xlfn.IFNA(VLOOKUP(K532,'labor statisitcs'!N:P,3,FALSE),T531)</f>
        <v>10.3</v>
      </c>
      <c r="U532" s="30">
        <f>_xlfn.IFNA(VLOOKUP(K532,'labor statisitcs'!N:S,5,FALSE),U531)</f>
        <v>1913733</v>
      </c>
      <c r="V532" s="30">
        <f>_xlfn.IFNA(VLOOKUP(K532,'labor statisitcs'!N:S,6,FALSE),V531)</f>
        <v>219407</v>
      </c>
      <c r="W532" s="30">
        <f>_xlfn.IFNA(VLOOKUP(K532,'Housing Summary'!F:J,5,FALSE),W531)</f>
        <v>11024</v>
      </c>
      <c r="X532" s="30">
        <f>_xlfn.IFNA(VLOOKUP(K532,'Housing Summary'!F:G,2,FALSE),X531)</f>
        <v>449925</v>
      </c>
      <c r="Y532">
        <f t="shared" si="53"/>
        <v>1.6575877387362552</v>
      </c>
      <c r="Z532">
        <f t="shared" si="54"/>
        <v>6.1069021953440972</v>
      </c>
    </row>
    <row r="533" spans="1:26" hidden="1">
      <c r="A533" s="9">
        <v>44043</v>
      </c>
      <c r="B533" s="9">
        <f t="shared" si="56"/>
        <v>44043</v>
      </c>
      <c r="C533" s="10">
        <v>44013</v>
      </c>
      <c r="D533" s="11" t="s">
        <v>14</v>
      </c>
      <c r="E533" s="11">
        <v>41</v>
      </c>
      <c r="F533" s="11">
        <f t="shared" si="58"/>
        <v>5</v>
      </c>
      <c r="G533" s="30">
        <v>9815</v>
      </c>
      <c r="H533" s="30">
        <v>18510</v>
      </c>
      <c r="I533" s="30">
        <v>115</v>
      </c>
      <c r="J533" s="30">
        <v>325</v>
      </c>
      <c r="K533" s="11" t="str">
        <f t="shared" si="52"/>
        <v>Oregon-44043</v>
      </c>
      <c r="L533" s="30">
        <f>_xlfn.IFNA(VLOOKUP(K533,'labor statisitcs'!N:Q,4,FALSE),L532)</f>
        <v>3440819</v>
      </c>
      <c r="M533" s="30">
        <f>VLOOKUP(D533,'State Area'!A:B,2,FALSE)</f>
        <v>98379</v>
      </c>
      <c r="N533" s="39">
        <f t="shared" si="57"/>
        <v>34.975136970288375</v>
      </c>
      <c r="O533" s="11">
        <f>_xlfn.IFNA(VLOOKUP(K533,State_Vac_Alo_Admin!B:E,3,FALSE),0)</f>
        <v>0</v>
      </c>
      <c r="P533" s="35">
        <f>_xlfn.IFNA(VLOOKUP(K533,State_Vac_Alo_Admin!B:F,5,FALSE),0)</f>
        <v>0</v>
      </c>
      <c r="Q533" s="30">
        <f>VLOOKUP(D533,'2020_VoteCount'!A:K,11,FALSE)</f>
        <v>958448</v>
      </c>
      <c r="R533" s="30">
        <f>VLOOKUP(D533,'2020_VoteCount'!A:L,12,FALSE)</f>
        <v>1340383</v>
      </c>
      <c r="S533" s="11">
        <f>_xlfn.IFNA(VLOOKUP(K533,'labor statisitcs'!N:P,2,FALSE),S532)</f>
        <v>53.6</v>
      </c>
      <c r="T533" s="11">
        <f>_xlfn.IFNA(VLOOKUP(K533,'labor statisitcs'!N:P,3,FALSE),T532)</f>
        <v>9.6</v>
      </c>
      <c r="U533" s="30">
        <f>_xlfn.IFNA(VLOOKUP(K533,'labor statisitcs'!N:S,5,FALSE),U532)</f>
        <v>1842992</v>
      </c>
      <c r="V533" s="30">
        <f>_xlfn.IFNA(VLOOKUP(K533,'labor statisitcs'!N:S,6,FALSE),V532)</f>
        <v>194855</v>
      </c>
      <c r="W533" s="30">
        <f>_xlfn.IFNA(VLOOKUP(K533,'Housing Summary'!F:J,5,FALSE),W532)</f>
        <v>10216</v>
      </c>
      <c r="X533" s="30">
        <f>_xlfn.IFNA(VLOOKUP(K533,'Housing Summary'!F:G,2,FALSE),X532)</f>
        <v>454000</v>
      </c>
      <c r="Y533">
        <f t="shared" si="53"/>
        <v>3.3422275336191758</v>
      </c>
      <c r="Z533">
        <f t="shared" si="54"/>
        <v>9.4454256384889757</v>
      </c>
    </row>
    <row r="534" spans="1:26" hidden="1">
      <c r="A534" s="9">
        <v>44074</v>
      </c>
      <c r="B534" s="9">
        <f t="shared" si="56"/>
        <v>44074</v>
      </c>
      <c r="C534" s="10">
        <v>44044</v>
      </c>
      <c r="D534" s="11" t="s">
        <v>14</v>
      </c>
      <c r="E534" s="11">
        <v>41</v>
      </c>
      <c r="F534" s="11">
        <f t="shared" si="58"/>
        <v>6</v>
      </c>
      <c r="G534" s="30">
        <v>8213</v>
      </c>
      <c r="H534" s="30">
        <v>26723</v>
      </c>
      <c r="I534" s="30">
        <v>142</v>
      </c>
      <c r="J534" s="30">
        <v>467</v>
      </c>
      <c r="K534" s="11" t="str">
        <f t="shared" si="52"/>
        <v>Oregon-44074</v>
      </c>
      <c r="L534" s="30">
        <f>_xlfn.IFNA(VLOOKUP(K534,'labor statisitcs'!N:Q,4,FALSE),L533)</f>
        <v>3443733</v>
      </c>
      <c r="M534" s="30">
        <f>VLOOKUP(D534,'State Area'!A:B,2,FALSE)</f>
        <v>98379</v>
      </c>
      <c r="N534" s="39">
        <f t="shared" si="57"/>
        <v>35.004757112798465</v>
      </c>
      <c r="O534" s="11">
        <f>_xlfn.IFNA(VLOOKUP(K534,State_Vac_Alo_Admin!B:E,3,FALSE),0)</f>
        <v>0</v>
      </c>
      <c r="P534" s="35">
        <f>_xlfn.IFNA(VLOOKUP(K534,State_Vac_Alo_Admin!B:F,5,FALSE),0)</f>
        <v>0</v>
      </c>
      <c r="Q534" s="30">
        <f>VLOOKUP(D534,'2020_VoteCount'!A:K,11,FALSE)</f>
        <v>958448</v>
      </c>
      <c r="R534" s="30">
        <f>VLOOKUP(D534,'2020_VoteCount'!A:L,12,FALSE)</f>
        <v>1340383</v>
      </c>
      <c r="S534" s="11">
        <f>_xlfn.IFNA(VLOOKUP(K534,'labor statisitcs'!N:P,2,FALSE),S533)</f>
        <v>55.5</v>
      </c>
      <c r="T534" s="11">
        <f>_xlfn.IFNA(VLOOKUP(K534,'labor statisitcs'!N:P,3,FALSE),T533)</f>
        <v>8.4</v>
      </c>
      <c r="U534" s="30">
        <f>_xlfn.IFNA(VLOOKUP(K534,'labor statisitcs'!N:S,5,FALSE),U533)</f>
        <v>1911571</v>
      </c>
      <c r="V534" s="30">
        <f>_xlfn.IFNA(VLOOKUP(K534,'labor statisitcs'!N:S,6,FALSE),V533)</f>
        <v>174549</v>
      </c>
      <c r="W534" s="30">
        <f>_xlfn.IFNA(VLOOKUP(K534,'Housing Summary'!F:J,5,FALSE),W533)</f>
        <v>9233</v>
      </c>
      <c r="X534" s="30">
        <f>_xlfn.IFNA(VLOOKUP(K534,'Housing Summary'!F:G,2,FALSE),X533)</f>
        <v>465000</v>
      </c>
      <c r="Y534">
        <f t="shared" si="53"/>
        <v>4.1234323334590686</v>
      </c>
      <c r="Z534">
        <f t="shared" si="54"/>
        <v>13.56086549102384</v>
      </c>
    </row>
    <row r="535" spans="1:26" hidden="1">
      <c r="A535" s="9">
        <v>44104</v>
      </c>
      <c r="B535" s="9">
        <f t="shared" si="56"/>
        <v>44104</v>
      </c>
      <c r="C535" s="10">
        <v>44075</v>
      </c>
      <c r="D535" s="11" t="s">
        <v>14</v>
      </c>
      <c r="E535" s="11">
        <v>41</v>
      </c>
      <c r="F535" s="11">
        <f t="shared" si="58"/>
        <v>7</v>
      </c>
      <c r="G535" s="30">
        <v>6831</v>
      </c>
      <c r="H535" s="30">
        <v>33554</v>
      </c>
      <c r="I535" s="30">
        <v>93</v>
      </c>
      <c r="J535" s="30">
        <v>560</v>
      </c>
      <c r="K535" s="11" t="str">
        <f t="shared" si="52"/>
        <v>Oregon-44104</v>
      </c>
      <c r="L535" s="30">
        <f>_xlfn.IFNA(VLOOKUP(K535,'labor statisitcs'!N:Q,4,FALSE),L534)</f>
        <v>3446867</v>
      </c>
      <c r="M535" s="30">
        <f>VLOOKUP(D535,'State Area'!A:B,2,FALSE)</f>
        <v>98379</v>
      </c>
      <c r="N535" s="39">
        <f t="shared" si="57"/>
        <v>35.036613504914669</v>
      </c>
      <c r="O535" s="11">
        <f>_xlfn.IFNA(VLOOKUP(K535,State_Vac_Alo_Admin!B:E,3,FALSE),0)</f>
        <v>0</v>
      </c>
      <c r="P535" s="35">
        <f>_xlfn.IFNA(VLOOKUP(K535,State_Vac_Alo_Admin!B:F,5,FALSE),0)</f>
        <v>0</v>
      </c>
      <c r="Q535" s="30">
        <f>VLOOKUP(D535,'2020_VoteCount'!A:K,11,FALSE)</f>
        <v>958448</v>
      </c>
      <c r="R535" s="30">
        <f>VLOOKUP(D535,'2020_VoteCount'!A:L,12,FALSE)</f>
        <v>1340383</v>
      </c>
      <c r="S535" s="11">
        <f>_xlfn.IFNA(VLOOKUP(K535,'labor statisitcs'!N:P,2,FALSE),S534)</f>
        <v>56.5</v>
      </c>
      <c r="T535" s="11">
        <f>_xlfn.IFNA(VLOOKUP(K535,'labor statisitcs'!N:P,3,FALSE),T534)</f>
        <v>7.5</v>
      </c>
      <c r="U535" s="30">
        <f>_xlfn.IFNA(VLOOKUP(K535,'labor statisitcs'!N:S,5,FALSE),U534)</f>
        <v>1948079</v>
      </c>
      <c r="V535" s="30">
        <f>_xlfn.IFNA(VLOOKUP(K535,'labor statisitcs'!N:S,6,FALSE),V534)</f>
        <v>159018</v>
      </c>
      <c r="W535" s="30">
        <f>_xlfn.IFNA(VLOOKUP(K535,'Housing Summary'!F:J,5,FALSE),W534)</f>
        <v>8368</v>
      </c>
      <c r="X535" s="30">
        <f>_xlfn.IFNA(VLOOKUP(K535,'Housing Summary'!F:G,2,FALSE),X534)</f>
        <v>474950</v>
      </c>
      <c r="Y535">
        <f t="shared" si="53"/>
        <v>2.6981023636827297</v>
      </c>
      <c r="Z535">
        <f t="shared" si="54"/>
        <v>16.246637888842244</v>
      </c>
    </row>
    <row r="536" spans="1:26" hidden="1">
      <c r="A536" s="9">
        <v>44135</v>
      </c>
      <c r="B536" s="9">
        <f t="shared" si="56"/>
        <v>44135</v>
      </c>
      <c r="C536" s="10">
        <v>44105</v>
      </c>
      <c r="D536" s="11" t="s">
        <v>14</v>
      </c>
      <c r="E536" s="11">
        <v>41</v>
      </c>
      <c r="F536" s="11">
        <f t="shared" si="58"/>
        <v>8</v>
      </c>
      <c r="G536" s="30">
        <v>11369</v>
      </c>
      <c r="H536" s="30">
        <v>44923</v>
      </c>
      <c r="I536" s="30">
        <v>130</v>
      </c>
      <c r="J536" s="30">
        <v>690</v>
      </c>
      <c r="K536" s="11" t="str">
        <f t="shared" si="52"/>
        <v>Oregon-44135</v>
      </c>
      <c r="L536" s="30">
        <f>_xlfn.IFNA(VLOOKUP(K536,'labor statisitcs'!N:Q,4,FALSE),L535)</f>
        <v>3449790</v>
      </c>
      <c r="M536" s="30">
        <f>VLOOKUP(D536,'State Area'!A:B,2,FALSE)</f>
        <v>98379</v>
      </c>
      <c r="N536" s="39">
        <f t="shared" si="57"/>
        <v>35.06632513036319</v>
      </c>
      <c r="O536" s="11">
        <f>_xlfn.IFNA(VLOOKUP(K536,State_Vac_Alo_Admin!B:E,3,FALSE),0)</f>
        <v>0</v>
      </c>
      <c r="P536" s="35">
        <f>_xlfn.IFNA(VLOOKUP(K536,State_Vac_Alo_Admin!B:F,5,FALSE),0)</f>
        <v>0</v>
      </c>
      <c r="Q536" s="30">
        <f>VLOOKUP(D536,'2020_VoteCount'!A:K,11,FALSE)</f>
        <v>958448</v>
      </c>
      <c r="R536" s="30">
        <f>VLOOKUP(D536,'2020_VoteCount'!A:L,12,FALSE)</f>
        <v>1340383</v>
      </c>
      <c r="S536" s="11">
        <f>_xlfn.IFNA(VLOOKUP(K536,'labor statisitcs'!N:P,2,FALSE),S535)</f>
        <v>57.2</v>
      </c>
      <c r="T536" s="11">
        <f>_xlfn.IFNA(VLOOKUP(K536,'labor statisitcs'!N:P,3,FALSE),T535)</f>
        <v>7</v>
      </c>
      <c r="U536" s="30">
        <f>_xlfn.IFNA(VLOOKUP(K536,'labor statisitcs'!N:S,5,FALSE),U535)</f>
        <v>1974681</v>
      </c>
      <c r="V536" s="30">
        <f>_xlfn.IFNA(VLOOKUP(K536,'labor statisitcs'!N:S,6,FALSE),V535)</f>
        <v>147884</v>
      </c>
      <c r="W536" s="30">
        <f>_xlfn.IFNA(VLOOKUP(K536,'Housing Summary'!F:J,5,FALSE),W535)</f>
        <v>7903</v>
      </c>
      <c r="X536" s="30">
        <f>_xlfn.IFNA(VLOOKUP(K536,'Housing Summary'!F:G,2,FALSE),X535)</f>
        <v>469900</v>
      </c>
      <c r="Y536">
        <f t="shared" si="53"/>
        <v>3.768345319570177</v>
      </c>
      <c r="Z536">
        <f t="shared" si="54"/>
        <v>20.001217465410939</v>
      </c>
    </row>
    <row r="537" spans="1:26" hidden="1">
      <c r="A537" s="9">
        <v>44165</v>
      </c>
      <c r="B537" s="9">
        <f t="shared" si="56"/>
        <v>44165</v>
      </c>
      <c r="C537" s="10">
        <v>44136</v>
      </c>
      <c r="D537" s="11" t="s">
        <v>14</v>
      </c>
      <c r="E537" s="11">
        <v>41</v>
      </c>
      <c r="F537" s="11">
        <f t="shared" si="58"/>
        <v>9</v>
      </c>
      <c r="G537" s="30">
        <v>30531</v>
      </c>
      <c r="H537" s="30">
        <v>75454</v>
      </c>
      <c r="I537" s="30">
        <v>229</v>
      </c>
      <c r="J537" s="30">
        <v>919</v>
      </c>
      <c r="K537" s="11" t="str">
        <f t="shared" si="52"/>
        <v>Oregon-44165</v>
      </c>
      <c r="L537" s="30">
        <f>_xlfn.IFNA(VLOOKUP(K537,'labor statisitcs'!N:Q,4,FALSE),L536)</f>
        <v>3452417</v>
      </c>
      <c r="M537" s="30">
        <f>VLOOKUP(D537,'State Area'!A:B,2,FALSE)</f>
        <v>98379</v>
      </c>
      <c r="N537" s="39">
        <f t="shared" si="57"/>
        <v>35.093027983614391</v>
      </c>
      <c r="O537" s="11">
        <f>_xlfn.IFNA(VLOOKUP(K537,State_Vac_Alo_Admin!B:E,3,FALSE),0)</f>
        <v>0</v>
      </c>
      <c r="P537" s="35">
        <f>_xlfn.IFNA(VLOOKUP(K537,State_Vac_Alo_Admin!B:F,5,FALSE),0)</f>
        <v>0</v>
      </c>
      <c r="Q537" s="30">
        <f>VLOOKUP(D537,'2020_VoteCount'!A:K,11,FALSE)</f>
        <v>958448</v>
      </c>
      <c r="R537" s="30">
        <f>VLOOKUP(D537,'2020_VoteCount'!A:L,12,FALSE)</f>
        <v>1340383</v>
      </c>
      <c r="S537" s="11">
        <f>_xlfn.IFNA(VLOOKUP(K537,'labor statisitcs'!N:P,2,FALSE),S536)</f>
        <v>57.7</v>
      </c>
      <c r="T537" s="11">
        <f>_xlfn.IFNA(VLOOKUP(K537,'labor statisitcs'!N:P,3,FALSE),T536)</f>
        <v>6.6</v>
      </c>
      <c r="U537" s="30">
        <f>_xlfn.IFNA(VLOOKUP(K537,'labor statisitcs'!N:S,5,FALSE),U536)</f>
        <v>1992470</v>
      </c>
      <c r="V537" s="30">
        <f>_xlfn.IFNA(VLOOKUP(K537,'labor statisitcs'!N:S,6,FALSE),V536)</f>
        <v>140504</v>
      </c>
      <c r="W537" s="30">
        <f>_xlfn.IFNA(VLOOKUP(K537,'Housing Summary'!F:J,5,FALSE),W536)</f>
        <v>6809</v>
      </c>
      <c r="X537" s="30">
        <f>_xlfn.IFNA(VLOOKUP(K537,'Housing Summary'!F:G,2,FALSE),X536)</f>
        <v>475000</v>
      </c>
      <c r="Y537">
        <f t="shared" si="53"/>
        <v>6.6330341902499024</v>
      </c>
      <c r="Z537">
        <f t="shared" si="54"/>
        <v>26.619032405413364</v>
      </c>
    </row>
    <row r="538" spans="1:26" hidden="1">
      <c r="A538" s="9">
        <v>44196</v>
      </c>
      <c r="B538" s="9">
        <f t="shared" si="56"/>
        <v>44196</v>
      </c>
      <c r="C538" s="10">
        <v>44166</v>
      </c>
      <c r="D538" s="11" t="s">
        <v>14</v>
      </c>
      <c r="E538" s="11">
        <v>41</v>
      </c>
      <c r="F538" s="11">
        <f t="shared" si="58"/>
        <v>10</v>
      </c>
      <c r="G538" s="30">
        <v>38475</v>
      </c>
      <c r="H538" s="30">
        <v>113929</v>
      </c>
      <c r="I538" s="30">
        <v>566</v>
      </c>
      <c r="J538" s="30">
        <v>1485</v>
      </c>
      <c r="K538" s="11" t="str">
        <f t="shared" si="52"/>
        <v>Oregon-44196</v>
      </c>
      <c r="L538" s="30">
        <f>_xlfn.IFNA(VLOOKUP(K538,'labor statisitcs'!N:Q,4,FALSE),L537)</f>
        <v>3454895</v>
      </c>
      <c r="M538" s="30">
        <f>VLOOKUP(D538,'State Area'!A:B,2,FALSE)</f>
        <v>98379</v>
      </c>
      <c r="N538" s="39">
        <f t="shared" si="57"/>
        <v>35.118216285995992</v>
      </c>
      <c r="O538" s="11">
        <f>_xlfn.IFNA(VLOOKUP(K538,State_Vac_Alo_Admin!B:E,3,FALSE),0)</f>
        <v>379450</v>
      </c>
      <c r="P538" s="35">
        <f>_xlfn.IFNA(VLOOKUP(K538,State_Vac_Alo_Admin!B:F,5,FALSE),0)</f>
        <v>0</v>
      </c>
      <c r="Q538" s="30">
        <f>VLOOKUP(D538,'2020_VoteCount'!A:K,11,FALSE)</f>
        <v>958448</v>
      </c>
      <c r="R538" s="30">
        <f>VLOOKUP(D538,'2020_VoteCount'!A:L,12,FALSE)</f>
        <v>1340383</v>
      </c>
      <c r="S538" s="11">
        <f>_xlfn.IFNA(VLOOKUP(K538,'labor statisitcs'!N:P,2,FALSE),S537)</f>
        <v>58.1</v>
      </c>
      <c r="T538" s="11">
        <f>_xlfn.IFNA(VLOOKUP(K538,'labor statisitcs'!N:P,3,FALSE),T537)</f>
        <v>6.3</v>
      </c>
      <c r="U538" s="30">
        <f>_xlfn.IFNA(VLOOKUP(K538,'labor statisitcs'!N:S,5,FALSE),U537)</f>
        <v>2006503</v>
      </c>
      <c r="V538" s="30">
        <f>_xlfn.IFNA(VLOOKUP(K538,'labor statisitcs'!N:S,6,FALSE),V537)</f>
        <v>134749</v>
      </c>
      <c r="W538" s="30">
        <f>_xlfn.IFNA(VLOOKUP(K538,'Housing Summary'!F:J,5,FALSE),W537)</f>
        <v>5630</v>
      </c>
      <c r="X538" s="30">
        <f>_xlfn.IFNA(VLOOKUP(K538,'Housing Summary'!F:G,2,FALSE),X537)</f>
        <v>473996.5</v>
      </c>
      <c r="Y538">
        <f t="shared" si="53"/>
        <v>16.38255287063717</v>
      </c>
      <c r="Z538">
        <f t="shared" si="54"/>
        <v>42.98249295564699</v>
      </c>
    </row>
    <row r="539" spans="1:26" hidden="1">
      <c r="A539" s="9">
        <v>44227</v>
      </c>
      <c r="B539" s="9">
        <f t="shared" si="56"/>
        <v>44227</v>
      </c>
      <c r="C539" s="10">
        <v>44197</v>
      </c>
      <c r="D539" s="11" t="s">
        <v>14</v>
      </c>
      <c r="E539" s="11">
        <v>41</v>
      </c>
      <c r="F539" s="11">
        <f t="shared" si="58"/>
        <v>11</v>
      </c>
      <c r="G539" s="30">
        <v>28488</v>
      </c>
      <c r="H539" s="30">
        <v>142417</v>
      </c>
      <c r="I539" s="30">
        <v>487</v>
      </c>
      <c r="J539" s="30">
        <v>1972</v>
      </c>
      <c r="K539" s="11" t="str">
        <f t="shared" si="52"/>
        <v>Oregon-44227</v>
      </c>
      <c r="L539" s="30">
        <f>_xlfn.IFNA(VLOOKUP(K539,'labor statisitcs'!N:Q,4,FALSE),L538)</f>
        <v>3457167</v>
      </c>
      <c r="M539" s="30">
        <f>VLOOKUP(D539,'State Area'!A:B,2,FALSE)</f>
        <v>98379</v>
      </c>
      <c r="N539" s="39">
        <f t="shared" si="57"/>
        <v>35.141310645564602</v>
      </c>
      <c r="O539" s="11">
        <f>_xlfn.IFNA(VLOOKUP(K539,State_Vac_Alo_Admin!B:E,3,FALSE),0)</f>
        <v>411100</v>
      </c>
      <c r="P539" s="35">
        <f>_xlfn.IFNA(VLOOKUP(K539,State_Vac_Alo_Admin!B:F,5,FALSE),0)</f>
        <v>346706.5</v>
      </c>
      <c r="Q539" s="30">
        <f>VLOOKUP(D539,'2020_VoteCount'!A:K,11,FALSE)</f>
        <v>958448</v>
      </c>
      <c r="R539" s="30">
        <f>VLOOKUP(D539,'2020_VoteCount'!A:L,12,FALSE)</f>
        <v>1340383</v>
      </c>
      <c r="S539" s="11">
        <f>_xlfn.IFNA(VLOOKUP(K539,'labor statisitcs'!N:P,2,FALSE),S538)</f>
        <v>58.3</v>
      </c>
      <c r="T539" s="11">
        <f>_xlfn.IFNA(VLOOKUP(K539,'labor statisitcs'!N:P,3,FALSE),T538)</f>
        <v>6.2</v>
      </c>
      <c r="U539" s="30">
        <f>_xlfn.IFNA(VLOOKUP(K539,'labor statisitcs'!N:S,5,FALSE),U538)</f>
        <v>2017032</v>
      </c>
      <c r="V539" s="30">
        <f>_xlfn.IFNA(VLOOKUP(K539,'labor statisitcs'!N:S,6,FALSE),V538)</f>
        <v>133451</v>
      </c>
      <c r="W539" s="30">
        <f>_xlfn.IFNA(VLOOKUP(K539,'Housing Summary'!F:J,5,FALSE),W538)</f>
        <v>4666</v>
      </c>
      <c r="X539" s="30">
        <f>_xlfn.IFNA(VLOOKUP(K539,'Housing Summary'!F:G,2,FALSE),X538)</f>
        <v>485000</v>
      </c>
      <c r="Y539">
        <f t="shared" si="53"/>
        <v>14.086678485592396</v>
      </c>
      <c r="Z539">
        <f t="shared" si="54"/>
        <v>57.040923970406986</v>
      </c>
    </row>
    <row r="540" spans="1:26" hidden="1">
      <c r="A540" s="9">
        <v>44255</v>
      </c>
      <c r="B540" s="9">
        <f t="shared" si="56"/>
        <v>44255</v>
      </c>
      <c r="C540" s="10">
        <v>44228</v>
      </c>
      <c r="D540" s="11" t="s">
        <v>14</v>
      </c>
      <c r="E540" s="11">
        <v>41</v>
      </c>
      <c r="F540" s="11">
        <f t="shared" si="58"/>
        <v>12</v>
      </c>
      <c r="G540" s="30">
        <v>13180</v>
      </c>
      <c r="H540" s="30">
        <v>155597</v>
      </c>
      <c r="I540" s="30">
        <v>246</v>
      </c>
      <c r="J540" s="30">
        <v>2218</v>
      </c>
      <c r="K540" s="11" t="str">
        <f t="shared" si="52"/>
        <v>Oregon-44255</v>
      </c>
      <c r="L540" s="30">
        <f>_xlfn.IFNA(VLOOKUP(K540,'labor statisitcs'!N:Q,4,FALSE),L539)</f>
        <v>3459073</v>
      </c>
      <c r="M540" s="30">
        <f>VLOOKUP(D540,'State Area'!A:B,2,FALSE)</f>
        <v>98379</v>
      </c>
      <c r="N540" s="39">
        <f t="shared" si="57"/>
        <v>35.160684698970307</v>
      </c>
      <c r="O540" s="11">
        <f>_xlfn.IFNA(VLOOKUP(K540,State_Vac_Alo_Admin!B:E,3,FALSE),0)</f>
        <v>550190</v>
      </c>
      <c r="P540" s="35">
        <f>_xlfn.IFNA(VLOOKUP(K540,State_Vac_Alo_Admin!B:F,5,FALSE),0)</f>
        <v>498536.05</v>
      </c>
      <c r="Q540" s="30">
        <f>VLOOKUP(D540,'2020_VoteCount'!A:K,11,FALSE)</f>
        <v>958448</v>
      </c>
      <c r="R540" s="30">
        <f>VLOOKUP(D540,'2020_VoteCount'!A:L,12,FALSE)</f>
        <v>1340383</v>
      </c>
      <c r="S540" s="11">
        <f>_xlfn.IFNA(VLOOKUP(K540,'labor statisitcs'!N:P,2,FALSE),S539)</f>
        <v>58.4</v>
      </c>
      <c r="T540" s="11">
        <f>_xlfn.IFNA(VLOOKUP(K540,'labor statisitcs'!N:P,3,FALSE),T539)</f>
        <v>6.1</v>
      </c>
      <c r="U540" s="30">
        <f>_xlfn.IFNA(VLOOKUP(K540,'labor statisitcs'!N:S,5,FALSE),U539)</f>
        <v>2021314</v>
      </c>
      <c r="V540" s="30">
        <f>_xlfn.IFNA(VLOOKUP(K540,'labor statisitcs'!N:S,6,FALSE),V539)</f>
        <v>130917</v>
      </c>
      <c r="W540" s="30">
        <f>_xlfn.IFNA(VLOOKUP(K540,'Housing Summary'!F:J,5,FALSE),W539)</f>
        <v>4347</v>
      </c>
      <c r="X540" s="30">
        <f>_xlfn.IFNA(VLOOKUP(K540,'Housing Summary'!F:G,2,FALSE),X539)</f>
        <v>489975</v>
      </c>
      <c r="Y540">
        <f t="shared" si="53"/>
        <v>7.1117319582443042</v>
      </c>
      <c r="Z540">
        <f t="shared" si="54"/>
        <v>64.12122554221898</v>
      </c>
    </row>
    <row r="541" spans="1:26" hidden="1">
      <c r="A541" s="9">
        <v>44286</v>
      </c>
      <c r="B541" s="9">
        <f t="shared" si="56"/>
        <v>44286</v>
      </c>
      <c r="C541" s="10">
        <v>44256</v>
      </c>
      <c r="D541" s="11" t="s">
        <v>14</v>
      </c>
      <c r="E541" s="11">
        <v>41</v>
      </c>
      <c r="F541" s="11">
        <f t="shared" si="58"/>
        <v>13</v>
      </c>
      <c r="G541" s="30">
        <v>9416</v>
      </c>
      <c r="H541" s="30">
        <v>165013</v>
      </c>
      <c r="I541" s="30">
        <v>178</v>
      </c>
      <c r="J541" s="30">
        <v>2396</v>
      </c>
      <c r="K541" s="11" t="str">
        <f t="shared" si="52"/>
        <v>Oregon-44286</v>
      </c>
      <c r="L541" s="30">
        <f>_xlfn.IFNA(VLOOKUP(K541,'labor statisitcs'!N:Q,4,FALSE),L540)</f>
        <v>3461246</v>
      </c>
      <c r="M541" s="30">
        <f>VLOOKUP(D541,'State Area'!A:B,2,FALSE)</f>
        <v>98379</v>
      </c>
      <c r="N541" s="39">
        <f t="shared" si="57"/>
        <v>35.182772746216166</v>
      </c>
      <c r="O541" s="11">
        <f>_xlfn.IFNA(VLOOKUP(K541,State_Vac_Alo_Admin!B:E,3,FALSE),0)</f>
        <v>1042480</v>
      </c>
      <c r="P541" s="35">
        <f>_xlfn.IFNA(VLOOKUP(K541,State_Vac_Alo_Admin!B:F,5,FALSE),0)</f>
        <v>730764.54999999993</v>
      </c>
      <c r="Q541" s="30">
        <f>VLOOKUP(D541,'2020_VoteCount'!A:K,11,FALSE)</f>
        <v>958448</v>
      </c>
      <c r="R541" s="30">
        <f>VLOOKUP(D541,'2020_VoteCount'!A:L,12,FALSE)</f>
        <v>1340383</v>
      </c>
      <c r="S541" s="11">
        <f>_xlfn.IFNA(VLOOKUP(K541,'labor statisitcs'!N:P,2,FALSE),S540)</f>
        <v>58.6</v>
      </c>
      <c r="T541" s="11">
        <f>_xlfn.IFNA(VLOOKUP(K541,'labor statisitcs'!N:P,3,FALSE),T540)</f>
        <v>6</v>
      </c>
      <c r="U541" s="30">
        <f>_xlfn.IFNA(VLOOKUP(K541,'labor statisitcs'!N:S,5,FALSE),U540)</f>
        <v>2026867</v>
      </c>
      <c r="V541" s="30">
        <f>_xlfn.IFNA(VLOOKUP(K541,'labor statisitcs'!N:S,6,FALSE),V540)</f>
        <v>129285</v>
      </c>
      <c r="W541" s="30">
        <f>_xlfn.IFNA(VLOOKUP(K541,'Housing Summary'!F:J,5,FALSE),W540)</f>
        <v>4554</v>
      </c>
      <c r="X541" s="30">
        <f>_xlfn.IFNA(VLOOKUP(K541,'Housing Summary'!F:G,2,FALSE),X540)</f>
        <v>497000</v>
      </c>
      <c r="Y541">
        <f t="shared" si="53"/>
        <v>5.1426567195743953</v>
      </c>
      <c r="Z541">
        <f t="shared" si="54"/>
        <v>69.223626405057601</v>
      </c>
    </row>
    <row r="542" spans="1:26">
      <c r="A542" s="9">
        <v>44313</v>
      </c>
      <c r="B542" s="9">
        <f t="shared" si="56"/>
        <v>44316</v>
      </c>
      <c r="C542" s="10">
        <v>44287</v>
      </c>
      <c r="D542" s="11" t="s">
        <v>14</v>
      </c>
      <c r="E542" s="11">
        <v>41</v>
      </c>
      <c r="F542" s="11">
        <f t="shared" si="58"/>
        <v>14</v>
      </c>
      <c r="G542" s="30">
        <v>17027</v>
      </c>
      <c r="H542" s="30">
        <v>182040</v>
      </c>
      <c r="I542" s="30">
        <v>106</v>
      </c>
      <c r="J542" s="30">
        <v>2502</v>
      </c>
      <c r="K542" s="11" t="str">
        <f t="shared" si="52"/>
        <v>Oregon-44316</v>
      </c>
      <c r="L542" s="30">
        <f>_xlfn.IFNA(VLOOKUP(K542,'labor statisitcs'!N:Q,4,FALSE),L541)</f>
        <v>3461246</v>
      </c>
      <c r="M542" s="30">
        <f>VLOOKUP(D542,'State Area'!A:B,2,FALSE)</f>
        <v>98379</v>
      </c>
      <c r="N542" s="39">
        <f t="shared" si="57"/>
        <v>35.182772746216166</v>
      </c>
      <c r="O542" s="11">
        <f>_xlfn.IFNA(VLOOKUP(K542,State_Vac_Alo_Admin!B:E,3,FALSE),0)</f>
        <v>903200</v>
      </c>
      <c r="P542" s="35">
        <f>_xlfn.IFNA(VLOOKUP(K542,State_Vac_Alo_Admin!B:F,5,FALSE),0)</f>
        <v>1013957.35</v>
      </c>
      <c r="Q542" s="30">
        <f>VLOOKUP(D542,'2020_VoteCount'!A:K,11,FALSE)</f>
        <v>958448</v>
      </c>
      <c r="R542" s="30">
        <f>VLOOKUP(D542,'2020_VoteCount'!A:L,12,FALSE)</f>
        <v>1340383</v>
      </c>
      <c r="S542" s="11">
        <f>_xlfn.IFNA(VLOOKUP(K542,'labor statisitcs'!N:P,2,FALSE),S541)</f>
        <v>58.6</v>
      </c>
      <c r="T542" s="11">
        <f>_xlfn.IFNA(VLOOKUP(K542,'labor statisitcs'!N:P,3,FALSE),T541)</f>
        <v>6</v>
      </c>
      <c r="U542" s="30">
        <f>_xlfn.IFNA(VLOOKUP(K542,'labor statisitcs'!N:S,5,FALSE),U541)</f>
        <v>2026867</v>
      </c>
      <c r="V542" s="30">
        <f>_xlfn.IFNA(VLOOKUP(K542,'labor statisitcs'!N:S,6,FALSE),V541)</f>
        <v>129285</v>
      </c>
      <c r="W542" s="30">
        <f>_xlfn.IFNA(VLOOKUP(K542,'Housing Summary'!F:J,5,FALSE),W541)</f>
        <v>4554</v>
      </c>
      <c r="X542" s="30">
        <f>_xlfn.IFNA(VLOOKUP(K542,'Housing Summary'!F:G,2,FALSE),X541)</f>
        <v>497000</v>
      </c>
      <c r="Y542">
        <f t="shared" si="53"/>
        <v>3.0624809678364384</v>
      </c>
      <c r="Z542">
        <f t="shared" si="54"/>
        <v>72.286107372894037</v>
      </c>
    </row>
    <row r="543" spans="1:26" hidden="1">
      <c r="A543" s="9">
        <v>43921</v>
      </c>
      <c r="B543" s="9">
        <f t="shared" si="56"/>
        <v>43921</v>
      </c>
      <c r="C543" s="10">
        <v>43891</v>
      </c>
      <c r="D543" s="11" t="s">
        <v>31</v>
      </c>
      <c r="E543" s="11">
        <v>42</v>
      </c>
      <c r="F543" s="11">
        <f t="shared" si="58"/>
        <v>0</v>
      </c>
      <c r="G543" s="30">
        <v>4997</v>
      </c>
      <c r="H543" s="30">
        <v>4997</v>
      </c>
      <c r="I543" s="30">
        <v>72</v>
      </c>
      <c r="J543" s="30">
        <v>72</v>
      </c>
      <c r="K543" s="11" t="str">
        <f t="shared" si="52"/>
        <v>Pennsylvania-43921</v>
      </c>
      <c r="L543" s="30">
        <f>_xlfn.IFNA(VLOOKUP(K543,'labor statisitcs'!N:Q,4,FALSE),L542)</f>
        <v>10280347</v>
      </c>
      <c r="M543" s="30">
        <f>VLOOKUP(D543,'State Area'!A:B,2,FALSE)</f>
        <v>46054</v>
      </c>
      <c r="N543" s="39">
        <f t="shared" si="57"/>
        <v>223.22375906544491</v>
      </c>
      <c r="O543" s="11">
        <f>_xlfn.IFNA(VLOOKUP(K543,State_Vac_Alo_Admin!B:E,3,FALSE),0)</f>
        <v>0</v>
      </c>
      <c r="P543" s="35">
        <f>_xlfn.IFNA(VLOOKUP(K543,State_Vac_Alo_Admin!B:F,5,FALSE),0)</f>
        <v>0</v>
      </c>
      <c r="Q543" s="30">
        <f>VLOOKUP(D543,'2020_VoteCount'!A:K,11,FALSE)</f>
        <v>3378263</v>
      </c>
      <c r="R543" s="30">
        <f>VLOOKUP(D543,'2020_VoteCount'!A:L,12,FALSE)</f>
        <v>3459923</v>
      </c>
      <c r="S543" s="11">
        <f>_xlfn.IFNA(VLOOKUP(K543,'labor statisitcs'!N:P,2,FALSE),S542)</f>
        <v>60.3</v>
      </c>
      <c r="T543" s="11">
        <f>_xlfn.IFNA(VLOOKUP(K543,'labor statisitcs'!N:P,3,FALSE),T542)</f>
        <v>5.0999999999999996</v>
      </c>
      <c r="U543" s="30">
        <f>_xlfn.IFNA(VLOOKUP(K543,'labor statisitcs'!N:S,5,FALSE),U542)</f>
        <v>6194061</v>
      </c>
      <c r="V543" s="30">
        <f>_xlfn.IFNA(VLOOKUP(K543,'labor statisitcs'!N:S,6,FALSE),V542)</f>
        <v>331852</v>
      </c>
      <c r="W543" s="30">
        <f>_xlfn.IFNA(VLOOKUP(K543,'Housing Summary'!F:J,5,FALSE),W542)</f>
        <v>30706</v>
      </c>
      <c r="X543" s="30">
        <f>_xlfn.IFNA(VLOOKUP(K543,'Housing Summary'!F:G,2,FALSE),X542)</f>
        <v>229950</v>
      </c>
      <c r="Y543">
        <f t="shared" si="53"/>
        <v>0.70036546431749824</v>
      </c>
      <c r="Z543">
        <f t="shared" si="54"/>
        <v>0.70036546431749824</v>
      </c>
    </row>
    <row r="544" spans="1:26" hidden="1">
      <c r="A544" s="9">
        <v>43951</v>
      </c>
      <c r="B544" s="9">
        <f t="shared" si="56"/>
        <v>43951</v>
      </c>
      <c r="C544" s="10">
        <v>43922</v>
      </c>
      <c r="D544" s="11" t="s">
        <v>31</v>
      </c>
      <c r="E544" s="11">
        <v>42</v>
      </c>
      <c r="F544" s="11">
        <f t="shared" si="58"/>
        <v>1</v>
      </c>
      <c r="G544" s="30">
        <v>43227</v>
      </c>
      <c r="H544" s="30">
        <v>48224</v>
      </c>
      <c r="I544" s="30">
        <v>2508</v>
      </c>
      <c r="J544" s="30">
        <v>2580</v>
      </c>
      <c r="K544" s="11" t="str">
        <f t="shared" si="52"/>
        <v>Pennsylvania-43951</v>
      </c>
      <c r="L544" s="30">
        <f>_xlfn.IFNA(VLOOKUP(K544,'labor statisitcs'!N:Q,4,FALSE),L543)</f>
        <v>10279924</v>
      </c>
      <c r="M544" s="30">
        <f>VLOOKUP(D544,'State Area'!A:B,2,FALSE)</f>
        <v>46054</v>
      </c>
      <c r="N544" s="39">
        <f t="shared" si="57"/>
        <v>223.21457419550961</v>
      </c>
      <c r="O544" s="11">
        <f>_xlfn.IFNA(VLOOKUP(K544,State_Vac_Alo_Admin!B:E,3,FALSE),0)</f>
        <v>0</v>
      </c>
      <c r="P544" s="35">
        <f>_xlfn.IFNA(VLOOKUP(K544,State_Vac_Alo_Admin!B:F,5,FALSE),0)</f>
        <v>0</v>
      </c>
      <c r="Q544" s="30">
        <f>VLOOKUP(D544,'2020_VoteCount'!A:K,11,FALSE)</f>
        <v>3378263</v>
      </c>
      <c r="R544" s="30">
        <f>VLOOKUP(D544,'2020_VoteCount'!A:L,12,FALSE)</f>
        <v>3459923</v>
      </c>
      <c r="S544" s="11">
        <f>_xlfn.IFNA(VLOOKUP(K544,'labor statisitcs'!N:P,2,FALSE),S543)</f>
        <v>51.5</v>
      </c>
      <c r="T544" s="11">
        <f>_xlfn.IFNA(VLOOKUP(K544,'labor statisitcs'!N:P,3,FALSE),T543)</f>
        <v>16.2</v>
      </c>
      <c r="U544" s="30">
        <f>_xlfn.IFNA(VLOOKUP(K544,'labor statisitcs'!N:S,5,FALSE),U543)</f>
        <v>5290771</v>
      </c>
      <c r="V544" s="30">
        <f>_xlfn.IFNA(VLOOKUP(K544,'labor statisitcs'!N:S,6,FALSE),V543)</f>
        <v>1023035</v>
      </c>
      <c r="W544" s="30">
        <f>_xlfn.IFNA(VLOOKUP(K544,'Housing Summary'!F:J,5,FALSE),W543)</f>
        <v>28590</v>
      </c>
      <c r="X544" s="30">
        <f>_xlfn.IFNA(VLOOKUP(K544,'Housing Summary'!F:G,2,FALSE),X543)</f>
        <v>229900</v>
      </c>
      <c r="Y544">
        <f t="shared" si="53"/>
        <v>24.39706752695837</v>
      </c>
      <c r="Z544">
        <f t="shared" si="54"/>
        <v>25.09746181002895</v>
      </c>
    </row>
    <row r="545" spans="1:26" hidden="1">
      <c r="A545" s="9">
        <v>43982</v>
      </c>
      <c r="B545" s="9">
        <f t="shared" si="56"/>
        <v>43982</v>
      </c>
      <c r="C545" s="10">
        <v>43952</v>
      </c>
      <c r="D545" s="11" t="s">
        <v>31</v>
      </c>
      <c r="E545" s="11">
        <v>42</v>
      </c>
      <c r="F545" s="11">
        <f t="shared" si="58"/>
        <v>2</v>
      </c>
      <c r="G545" s="30">
        <v>27994</v>
      </c>
      <c r="H545" s="30">
        <v>76218</v>
      </c>
      <c r="I545" s="30">
        <v>2975</v>
      </c>
      <c r="J545" s="30">
        <v>5555</v>
      </c>
      <c r="K545" s="11" t="str">
        <f t="shared" si="52"/>
        <v>Pennsylvania-43982</v>
      </c>
      <c r="L545" s="30">
        <f>_xlfn.IFNA(VLOOKUP(K545,'labor statisitcs'!N:Q,4,FALSE),L544)</f>
        <v>10277311</v>
      </c>
      <c r="M545" s="30">
        <f>VLOOKUP(D545,'State Area'!A:B,2,FALSE)</f>
        <v>46054</v>
      </c>
      <c r="N545" s="39">
        <f t="shared" si="57"/>
        <v>223.1578364528597</v>
      </c>
      <c r="O545" s="11">
        <f>_xlfn.IFNA(VLOOKUP(K545,State_Vac_Alo_Admin!B:E,3,FALSE),0)</f>
        <v>0</v>
      </c>
      <c r="P545" s="35">
        <f>_xlfn.IFNA(VLOOKUP(K545,State_Vac_Alo_Admin!B:F,5,FALSE),0)</f>
        <v>0</v>
      </c>
      <c r="Q545" s="30">
        <f>VLOOKUP(D545,'2020_VoteCount'!A:K,11,FALSE)</f>
        <v>3378263</v>
      </c>
      <c r="R545" s="30">
        <f>VLOOKUP(D545,'2020_VoteCount'!A:L,12,FALSE)</f>
        <v>3459923</v>
      </c>
      <c r="S545" s="11">
        <f>_xlfn.IFNA(VLOOKUP(K545,'labor statisitcs'!N:P,2,FALSE),S544)</f>
        <v>54</v>
      </c>
      <c r="T545" s="11">
        <f>_xlfn.IFNA(VLOOKUP(K545,'labor statisitcs'!N:P,3,FALSE),T544)</f>
        <v>13.5</v>
      </c>
      <c r="U545" s="30">
        <f>_xlfn.IFNA(VLOOKUP(K545,'labor statisitcs'!N:S,5,FALSE),U544)</f>
        <v>5549484</v>
      </c>
      <c r="V545" s="30">
        <f>_xlfn.IFNA(VLOOKUP(K545,'labor statisitcs'!N:S,6,FALSE),V544)</f>
        <v>862639</v>
      </c>
      <c r="W545" s="30">
        <f>_xlfn.IFNA(VLOOKUP(K545,'Housing Summary'!F:J,5,FALSE),W544)</f>
        <v>29766</v>
      </c>
      <c r="X545" s="30">
        <f>_xlfn.IFNA(VLOOKUP(K545,'Housing Summary'!F:G,2,FALSE),X544)</f>
        <v>239900</v>
      </c>
      <c r="Y545">
        <f t="shared" si="53"/>
        <v>28.947260620993173</v>
      </c>
      <c r="Z545">
        <f t="shared" si="54"/>
        <v>54.051103445249439</v>
      </c>
    </row>
    <row r="546" spans="1:26" hidden="1">
      <c r="A546" s="9">
        <v>44012</v>
      </c>
      <c r="B546" s="9">
        <f t="shared" si="56"/>
        <v>44012</v>
      </c>
      <c r="C546" s="10">
        <v>43983</v>
      </c>
      <c r="D546" s="11" t="s">
        <v>31</v>
      </c>
      <c r="E546" s="11">
        <v>42</v>
      </c>
      <c r="F546" s="11">
        <f t="shared" si="58"/>
        <v>3</v>
      </c>
      <c r="G546" s="30">
        <v>15008</v>
      </c>
      <c r="H546" s="30">
        <v>91226</v>
      </c>
      <c r="I546" s="30">
        <v>1140</v>
      </c>
      <c r="J546" s="30">
        <v>6695</v>
      </c>
      <c r="K546" s="11" t="str">
        <f t="shared" si="52"/>
        <v>Pennsylvania-44012</v>
      </c>
      <c r="L546" s="30">
        <f>_xlfn.IFNA(VLOOKUP(K546,'labor statisitcs'!N:Q,4,FALSE),L545)</f>
        <v>10275510</v>
      </c>
      <c r="M546" s="30">
        <f>VLOOKUP(D546,'State Area'!A:B,2,FALSE)</f>
        <v>46054</v>
      </c>
      <c r="N546" s="39">
        <f t="shared" si="57"/>
        <v>223.11873018630303</v>
      </c>
      <c r="O546" s="11">
        <f>_xlfn.IFNA(VLOOKUP(K546,State_Vac_Alo_Admin!B:E,3,FALSE),0)</f>
        <v>0</v>
      </c>
      <c r="P546" s="35">
        <f>_xlfn.IFNA(VLOOKUP(K546,State_Vac_Alo_Admin!B:F,5,FALSE),0)</f>
        <v>0</v>
      </c>
      <c r="Q546" s="30">
        <f>VLOOKUP(D546,'2020_VoteCount'!A:K,11,FALSE)</f>
        <v>3378263</v>
      </c>
      <c r="R546" s="30">
        <f>VLOOKUP(D546,'2020_VoteCount'!A:L,12,FALSE)</f>
        <v>3459923</v>
      </c>
      <c r="S546" s="11">
        <f>_xlfn.IFNA(VLOOKUP(K546,'labor statisitcs'!N:P,2,FALSE),S545)</f>
        <v>54.2</v>
      </c>
      <c r="T546" s="11">
        <f>_xlfn.IFNA(VLOOKUP(K546,'labor statisitcs'!N:P,3,FALSE),T545)</f>
        <v>13.3</v>
      </c>
      <c r="U546" s="30">
        <f>_xlfn.IFNA(VLOOKUP(K546,'labor statisitcs'!N:S,5,FALSE),U545)</f>
        <v>5567918</v>
      </c>
      <c r="V546" s="30">
        <f>_xlfn.IFNA(VLOOKUP(K546,'labor statisitcs'!N:S,6,FALSE),V545)</f>
        <v>853780</v>
      </c>
      <c r="W546" s="30">
        <f>_xlfn.IFNA(VLOOKUP(K546,'Housing Summary'!F:J,5,FALSE),W545)</f>
        <v>28921</v>
      </c>
      <c r="X546" s="30">
        <f>_xlfn.IFNA(VLOOKUP(K546,'Housing Summary'!F:G,2,FALSE),X545)</f>
        <v>249950</v>
      </c>
      <c r="Y546">
        <f t="shared" si="53"/>
        <v>11.094339842985896</v>
      </c>
      <c r="Z546">
        <f t="shared" si="54"/>
        <v>65.154916884904011</v>
      </c>
    </row>
    <row r="547" spans="1:26" hidden="1">
      <c r="A547" s="9">
        <v>44043</v>
      </c>
      <c r="B547" s="9">
        <f t="shared" si="56"/>
        <v>44043</v>
      </c>
      <c r="C547" s="10">
        <v>44013</v>
      </c>
      <c r="D547" s="11" t="s">
        <v>31</v>
      </c>
      <c r="E547" s="11">
        <v>42</v>
      </c>
      <c r="F547" s="11">
        <f t="shared" si="58"/>
        <v>4</v>
      </c>
      <c r="G547" s="30">
        <v>25561</v>
      </c>
      <c r="H547" s="30">
        <v>116787</v>
      </c>
      <c r="I547" s="30">
        <v>566</v>
      </c>
      <c r="J547" s="30">
        <v>7261</v>
      </c>
      <c r="K547" s="11" t="str">
        <f t="shared" si="52"/>
        <v>Pennsylvania-44043</v>
      </c>
      <c r="L547" s="30">
        <f>_xlfn.IFNA(VLOOKUP(K547,'labor statisitcs'!N:Q,4,FALSE),L546)</f>
        <v>10273917</v>
      </c>
      <c r="M547" s="30">
        <f>VLOOKUP(D547,'State Area'!A:B,2,FALSE)</f>
        <v>46054</v>
      </c>
      <c r="N547" s="39">
        <f t="shared" si="57"/>
        <v>223.08414035697226</v>
      </c>
      <c r="O547" s="11">
        <f>_xlfn.IFNA(VLOOKUP(K547,State_Vac_Alo_Admin!B:E,3,FALSE),0)</f>
        <v>0</v>
      </c>
      <c r="P547" s="35">
        <f>_xlfn.IFNA(VLOOKUP(K547,State_Vac_Alo_Admin!B:F,5,FALSE),0)</f>
        <v>0</v>
      </c>
      <c r="Q547" s="30">
        <f>VLOOKUP(D547,'2020_VoteCount'!A:K,11,FALSE)</f>
        <v>3378263</v>
      </c>
      <c r="R547" s="30">
        <f>VLOOKUP(D547,'2020_VoteCount'!A:L,12,FALSE)</f>
        <v>3459923</v>
      </c>
      <c r="S547" s="11">
        <f>_xlfn.IFNA(VLOOKUP(K547,'labor statisitcs'!N:P,2,FALSE),S546)</f>
        <v>54.4</v>
      </c>
      <c r="T547" s="11">
        <f>_xlfn.IFNA(VLOOKUP(K547,'labor statisitcs'!N:P,3,FALSE),T546)</f>
        <v>13</v>
      </c>
      <c r="U547" s="30">
        <f>_xlfn.IFNA(VLOOKUP(K547,'labor statisitcs'!N:S,5,FALSE),U546)</f>
        <v>5592719</v>
      </c>
      <c r="V547" s="30">
        <f>_xlfn.IFNA(VLOOKUP(K547,'labor statisitcs'!N:S,6,FALSE),V546)</f>
        <v>839001</v>
      </c>
      <c r="W547" s="30">
        <f>_xlfn.IFNA(VLOOKUP(K547,'Housing Summary'!F:J,5,FALSE),W546)</f>
        <v>26803</v>
      </c>
      <c r="X547" s="30">
        <f>_xlfn.IFNA(VLOOKUP(K547,'Housing Summary'!F:G,2,FALSE),X546)</f>
        <v>259450</v>
      </c>
      <c r="Y547">
        <f t="shared" si="53"/>
        <v>5.5090964818968269</v>
      </c>
      <c r="Z547">
        <f t="shared" si="54"/>
        <v>70.674115821648158</v>
      </c>
    </row>
    <row r="548" spans="1:26" hidden="1">
      <c r="A548" s="9">
        <v>44074</v>
      </c>
      <c r="B548" s="9">
        <f t="shared" si="56"/>
        <v>44074</v>
      </c>
      <c r="C548" s="10">
        <v>44044</v>
      </c>
      <c r="D548" s="11" t="s">
        <v>31</v>
      </c>
      <c r="E548" s="11">
        <v>42</v>
      </c>
      <c r="F548" s="11">
        <f t="shared" si="58"/>
        <v>5</v>
      </c>
      <c r="G548" s="30">
        <v>22053</v>
      </c>
      <c r="H548" s="30">
        <v>138840</v>
      </c>
      <c r="I548" s="30">
        <v>482</v>
      </c>
      <c r="J548" s="30">
        <v>7743</v>
      </c>
      <c r="K548" s="11" t="str">
        <f t="shared" si="52"/>
        <v>Pennsylvania-44074</v>
      </c>
      <c r="L548" s="30">
        <f>_xlfn.IFNA(VLOOKUP(K548,'labor statisitcs'!N:Q,4,FALSE),L547)</f>
        <v>10274843</v>
      </c>
      <c r="M548" s="30">
        <f>VLOOKUP(D548,'State Area'!A:B,2,FALSE)</f>
        <v>46054</v>
      </c>
      <c r="N548" s="39">
        <f t="shared" si="57"/>
        <v>223.10424718808355</v>
      </c>
      <c r="O548" s="11">
        <f>_xlfn.IFNA(VLOOKUP(K548,State_Vac_Alo_Admin!B:E,3,FALSE),0)</f>
        <v>0</v>
      </c>
      <c r="P548" s="35">
        <f>_xlfn.IFNA(VLOOKUP(K548,State_Vac_Alo_Admin!B:F,5,FALSE),0)</f>
        <v>0</v>
      </c>
      <c r="Q548" s="30">
        <f>VLOOKUP(D548,'2020_VoteCount'!A:K,11,FALSE)</f>
        <v>3378263</v>
      </c>
      <c r="R548" s="30">
        <f>VLOOKUP(D548,'2020_VoteCount'!A:L,12,FALSE)</f>
        <v>3459923</v>
      </c>
      <c r="S548" s="11">
        <f>_xlfn.IFNA(VLOOKUP(K548,'labor statisitcs'!N:P,2,FALSE),S547)</f>
        <v>54.6</v>
      </c>
      <c r="T548" s="11">
        <f>_xlfn.IFNA(VLOOKUP(K548,'labor statisitcs'!N:P,3,FALSE),T547)</f>
        <v>10.199999999999999</v>
      </c>
      <c r="U548" s="30">
        <f>_xlfn.IFNA(VLOOKUP(K548,'labor statisitcs'!N:S,5,FALSE),U547)</f>
        <v>5614075</v>
      </c>
      <c r="V548" s="30">
        <f>_xlfn.IFNA(VLOOKUP(K548,'labor statisitcs'!N:S,6,FALSE),V547)</f>
        <v>638395</v>
      </c>
      <c r="W548" s="30">
        <f>_xlfn.IFNA(VLOOKUP(K548,'Housing Summary'!F:J,5,FALSE),W547)</f>
        <v>25344</v>
      </c>
      <c r="X548" s="30">
        <f>_xlfn.IFNA(VLOOKUP(K548,'Housing Summary'!F:G,2,FALSE),X547)</f>
        <v>259999</v>
      </c>
      <c r="Y548">
        <f t="shared" si="53"/>
        <v>4.6910692455349441</v>
      </c>
      <c r="Z548">
        <f t="shared" si="54"/>
        <v>75.358815701612187</v>
      </c>
    </row>
    <row r="549" spans="1:26" hidden="1">
      <c r="A549" s="9">
        <v>44104</v>
      </c>
      <c r="B549" s="9">
        <f t="shared" si="56"/>
        <v>44104</v>
      </c>
      <c r="C549" s="10">
        <v>44075</v>
      </c>
      <c r="D549" s="11" t="s">
        <v>31</v>
      </c>
      <c r="E549" s="11">
        <v>42</v>
      </c>
      <c r="F549" s="11">
        <f t="shared" si="58"/>
        <v>6</v>
      </c>
      <c r="G549" s="30">
        <v>25295</v>
      </c>
      <c r="H549" s="30">
        <v>164135</v>
      </c>
      <c r="I549" s="30">
        <v>473</v>
      </c>
      <c r="J549" s="30">
        <v>8216</v>
      </c>
      <c r="K549" s="11" t="str">
        <f t="shared" si="52"/>
        <v>Pennsylvania-44104</v>
      </c>
      <c r="L549" s="30">
        <f>_xlfn.IFNA(VLOOKUP(K549,'labor statisitcs'!N:Q,4,FALSE),L548)</f>
        <v>10276251</v>
      </c>
      <c r="M549" s="30">
        <f>VLOOKUP(D549,'State Area'!A:B,2,FALSE)</f>
        <v>46054</v>
      </c>
      <c r="N549" s="39">
        <f t="shared" si="57"/>
        <v>223.13481999392019</v>
      </c>
      <c r="O549" s="11">
        <f>_xlfn.IFNA(VLOOKUP(K549,State_Vac_Alo_Admin!B:E,3,FALSE),0)</f>
        <v>0</v>
      </c>
      <c r="P549" s="35">
        <f>_xlfn.IFNA(VLOOKUP(K549,State_Vac_Alo_Admin!B:F,5,FALSE),0)</f>
        <v>0</v>
      </c>
      <c r="Q549" s="30">
        <f>VLOOKUP(D549,'2020_VoteCount'!A:K,11,FALSE)</f>
        <v>3378263</v>
      </c>
      <c r="R549" s="30">
        <f>VLOOKUP(D549,'2020_VoteCount'!A:L,12,FALSE)</f>
        <v>3459923</v>
      </c>
      <c r="S549" s="11">
        <f>_xlfn.IFNA(VLOOKUP(K549,'labor statisitcs'!N:P,2,FALSE),S548)</f>
        <v>57.1</v>
      </c>
      <c r="T549" s="11">
        <f>_xlfn.IFNA(VLOOKUP(K549,'labor statisitcs'!N:P,3,FALSE),T548)</f>
        <v>7.1</v>
      </c>
      <c r="U549" s="30">
        <f>_xlfn.IFNA(VLOOKUP(K549,'labor statisitcs'!N:S,5,FALSE),U548)</f>
        <v>5867228</v>
      </c>
      <c r="V549" s="30">
        <f>_xlfn.IFNA(VLOOKUP(K549,'labor statisitcs'!N:S,6,FALSE),V548)</f>
        <v>450013</v>
      </c>
      <c r="W549" s="30">
        <f>_xlfn.IFNA(VLOOKUP(K549,'Housing Summary'!F:J,5,FALSE),W548)</f>
        <v>24460</v>
      </c>
      <c r="X549" s="30">
        <f>_xlfn.IFNA(VLOOKUP(K549,'Housing Summary'!F:G,2,FALSE),X548)</f>
        <v>264888.5</v>
      </c>
      <c r="Y549">
        <f t="shared" si="53"/>
        <v>4.6028459211438104</v>
      </c>
      <c r="Z549">
        <f t="shared" si="54"/>
        <v>79.951336338514892</v>
      </c>
    </row>
    <row r="550" spans="1:26" hidden="1">
      <c r="A550" s="9">
        <v>44135</v>
      </c>
      <c r="B550" s="9">
        <f t="shared" si="56"/>
        <v>44135</v>
      </c>
      <c r="C550" s="10">
        <v>44105</v>
      </c>
      <c r="D550" s="11" t="s">
        <v>31</v>
      </c>
      <c r="E550" s="11">
        <v>42</v>
      </c>
      <c r="F550" s="11">
        <f t="shared" si="58"/>
        <v>7</v>
      </c>
      <c r="G550" s="30">
        <v>48681</v>
      </c>
      <c r="H550" s="30">
        <v>212816</v>
      </c>
      <c r="I550" s="30">
        <v>667</v>
      </c>
      <c r="J550" s="30">
        <v>8883</v>
      </c>
      <c r="K550" s="11" t="str">
        <f t="shared" si="52"/>
        <v>Pennsylvania-44135</v>
      </c>
      <c r="L550" s="30">
        <f>_xlfn.IFNA(VLOOKUP(K550,'labor statisitcs'!N:Q,4,FALSE),L549)</f>
        <v>10277210</v>
      </c>
      <c r="M550" s="30">
        <f>VLOOKUP(D550,'State Area'!A:B,2,FALSE)</f>
        <v>46054</v>
      </c>
      <c r="N550" s="39">
        <f t="shared" si="57"/>
        <v>223.15564337516827</v>
      </c>
      <c r="O550" s="11">
        <f>_xlfn.IFNA(VLOOKUP(K550,State_Vac_Alo_Admin!B:E,3,FALSE),0)</f>
        <v>0</v>
      </c>
      <c r="P550" s="35">
        <f>_xlfn.IFNA(VLOOKUP(K550,State_Vac_Alo_Admin!B:F,5,FALSE),0)</f>
        <v>0</v>
      </c>
      <c r="Q550" s="30">
        <f>VLOOKUP(D550,'2020_VoteCount'!A:K,11,FALSE)</f>
        <v>3378263</v>
      </c>
      <c r="R550" s="30">
        <f>VLOOKUP(D550,'2020_VoteCount'!A:L,12,FALSE)</f>
        <v>3459923</v>
      </c>
      <c r="S550" s="11">
        <f>_xlfn.IFNA(VLOOKUP(K550,'labor statisitcs'!N:P,2,FALSE),S549)</f>
        <v>57.1</v>
      </c>
      <c r="T550" s="11">
        <f>_xlfn.IFNA(VLOOKUP(K550,'labor statisitcs'!N:P,3,FALSE),T549)</f>
        <v>7</v>
      </c>
      <c r="U550" s="30">
        <f>_xlfn.IFNA(VLOOKUP(K550,'labor statisitcs'!N:S,5,FALSE),U549)</f>
        <v>5870140</v>
      </c>
      <c r="V550" s="30">
        <f>_xlfn.IFNA(VLOOKUP(K550,'labor statisitcs'!N:S,6,FALSE),V549)</f>
        <v>444342</v>
      </c>
      <c r="W550" s="30">
        <f>_xlfn.IFNA(VLOOKUP(K550,'Housing Summary'!F:J,5,FALSE),W549)</f>
        <v>24258</v>
      </c>
      <c r="X550" s="30">
        <f>_xlfn.IFNA(VLOOKUP(K550,'Housing Summary'!F:G,2,FALSE),X549)</f>
        <v>265000</v>
      </c>
      <c r="Y550">
        <f t="shared" si="53"/>
        <v>6.4900882632543269</v>
      </c>
      <c r="Z550">
        <f t="shared" si="54"/>
        <v>86.433964081691428</v>
      </c>
    </row>
    <row r="551" spans="1:26" hidden="1">
      <c r="A551" s="9">
        <v>44165</v>
      </c>
      <c r="B551" s="9">
        <f t="shared" si="56"/>
        <v>44165</v>
      </c>
      <c r="C551" s="10">
        <v>44136</v>
      </c>
      <c r="D551" s="11" t="s">
        <v>31</v>
      </c>
      <c r="E551" s="11">
        <v>42</v>
      </c>
      <c r="F551" s="11">
        <f t="shared" si="58"/>
        <v>8</v>
      </c>
      <c r="G551" s="30">
        <v>154155</v>
      </c>
      <c r="H551" s="30">
        <v>366971</v>
      </c>
      <c r="I551" s="30">
        <v>1556</v>
      </c>
      <c r="J551" s="30">
        <v>10439</v>
      </c>
      <c r="K551" s="11" t="str">
        <f t="shared" si="52"/>
        <v>Pennsylvania-44165</v>
      </c>
      <c r="L551" s="30">
        <f>_xlfn.IFNA(VLOOKUP(K551,'labor statisitcs'!N:Q,4,FALSE),L550)</f>
        <v>10277120</v>
      </c>
      <c r="M551" s="30">
        <f>VLOOKUP(D551,'State Area'!A:B,2,FALSE)</f>
        <v>46054</v>
      </c>
      <c r="N551" s="39">
        <f t="shared" si="57"/>
        <v>223.15368914752247</v>
      </c>
      <c r="O551" s="11">
        <f>_xlfn.IFNA(VLOOKUP(K551,State_Vac_Alo_Admin!B:E,3,FALSE),0)</f>
        <v>0</v>
      </c>
      <c r="P551" s="35">
        <f>_xlfn.IFNA(VLOOKUP(K551,State_Vac_Alo_Admin!B:F,5,FALSE),0)</f>
        <v>0</v>
      </c>
      <c r="Q551" s="30">
        <f>VLOOKUP(D551,'2020_VoteCount'!A:K,11,FALSE)</f>
        <v>3378263</v>
      </c>
      <c r="R551" s="30">
        <f>VLOOKUP(D551,'2020_VoteCount'!A:L,12,FALSE)</f>
        <v>3459923</v>
      </c>
      <c r="S551" s="11">
        <f>_xlfn.IFNA(VLOOKUP(K551,'labor statisitcs'!N:P,2,FALSE),S550)</f>
        <v>57.1</v>
      </c>
      <c r="T551" s="11">
        <f>_xlfn.IFNA(VLOOKUP(K551,'labor statisitcs'!N:P,3,FALSE),T550)</f>
        <v>7.1</v>
      </c>
      <c r="U551" s="30">
        <f>_xlfn.IFNA(VLOOKUP(K551,'labor statisitcs'!N:S,5,FALSE),U550)</f>
        <v>5865408</v>
      </c>
      <c r="V551" s="30">
        <f>_xlfn.IFNA(VLOOKUP(K551,'labor statisitcs'!N:S,6,FALSE),V550)</f>
        <v>445586</v>
      </c>
      <c r="W551" s="30">
        <f>_xlfn.IFNA(VLOOKUP(K551,'Housing Summary'!F:J,5,FALSE),W550)</f>
        <v>22852</v>
      </c>
      <c r="X551" s="30">
        <f>_xlfn.IFNA(VLOOKUP(K551,'Housing Summary'!F:G,2,FALSE),X550)</f>
        <v>263522</v>
      </c>
      <c r="Y551">
        <f t="shared" si="53"/>
        <v>15.14042844688006</v>
      </c>
      <c r="Z551">
        <f t="shared" si="54"/>
        <v>101.57514945821399</v>
      </c>
    </row>
    <row r="552" spans="1:26" hidden="1">
      <c r="A552" s="9">
        <v>44196</v>
      </c>
      <c r="B552" s="9">
        <f t="shared" si="56"/>
        <v>44196</v>
      </c>
      <c r="C552" s="10">
        <v>44166</v>
      </c>
      <c r="D552" s="11" t="s">
        <v>31</v>
      </c>
      <c r="E552" s="11">
        <v>42</v>
      </c>
      <c r="F552" s="11">
        <f t="shared" si="58"/>
        <v>9</v>
      </c>
      <c r="G552" s="30">
        <v>279089</v>
      </c>
      <c r="H552" s="30">
        <v>646060</v>
      </c>
      <c r="I552" s="30">
        <v>5581</v>
      </c>
      <c r="J552" s="30">
        <v>16020</v>
      </c>
      <c r="K552" s="11" t="str">
        <f t="shared" si="52"/>
        <v>Pennsylvania-44196</v>
      </c>
      <c r="L552" s="30">
        <f>_xlfn.IFNA(VLOOKUP(K552,'labor statisitcs'!N:Q,4,FALSE),L551)</f>
        <v>10276507</v>
      </c>
      <c r="M552" s="30">
        <f>VLOOKUP(D552,'State Area'!A:B,2,FALSE)</f>
        <v>46054</v>
      </c>
      <c r="N552" s="39">
        <f t="shared" si="57"/>
        <v>223.14037868589048</v>
      </c>
      <c r="O552" s="11">
        <f>_xlfn.IFNA(VLOOKUP(K552,State_Vac_Alo_Admin!B:E,3,FALSE),0)</f>
        <v>1045900</v>
      </c>
      <c r="P552" s="35">
        <f>_xlfn.IFNA(VLOOKUP(K552,State_Vac_Alo_Admin!B:F,5,FALSE),0)</f>
        <v>0</v>
      </c>
      <c r="Q552" s="30">
        <f>VLOOKUP(D552,'2020_VoteCount'!A:K,11,FALSE)</f>
        <v>3378263</v>
      </c>
      <c r="R552" s="30">
        <f>VLOOKUP(D552,'2020_VoteCount'!A:L,12,FALSE)</f>
        <v>3459923</v>
      </c>
      <c r="S552" s="11">
        <f>_xlfn.IFNA(VLOOKUP(K552,'labor statisitcs'!N:P,2,FALSE),S551)</f>
        <v>57</v>
      </c>
      <c r="T552" s="11">
        <f>_xlfn.IFNA(VLOOKUP(K552,'labor statisitcs'!N:P,3,FALSE),T551)</f>
        <v>7.1</v>
      </c>
      <c r="U552" s="30">
        <f>_xlfn.IFNA(VLOOKUP(K552,'labor statisitcs'!N:S,5,FALSE),U551)</f>
        <v>5862162</v>
      </c>
      <c r="V552" s="30">
        <f>_xlfn.IFNA(VLOOKUP(K552,'labor statisitcs'!N:S,6,FALSE),V551)</f>
        <v>447888</v>
      </c>
      <c r="W552" s="30">
        <f>_xlfn.IFNA(VLOOKUP(K552,'Housing Summary'!F:J,5,FALSE),W551)</f>
        <v>20591</v>
      </c>
      <c r="X552" s="30">
        <f>_xlfn.IFNA(VLOOKUP(K552,'Housing Summary'!F:G,2,FALSE),X551)</f>
        <v>259450</v>
      </c>
      <c r="Y552">
        <f t="shared" si="53"/>
        <v>54.308336480479213</v>
      </c>
      <c r="Z552">
        <f t="shared" si="54"/>
        <v>155.88954495919674</v>
      </c>
    </row>
    <row r="553" spans="1:26" hidden="1">
      <c r="A553" s="9">
        <v>44227</v>
      </c>
      <c r="B553" s="9">
        <f t="shared" si="56"/>
        <v>44227</v>
      </c>
      <c r="C553" s="10">
        <v>44197</v>
      </c>
      <c r="D553" s="11" t="s">
        <v>31</v>
      </c>
      <c r="E553" s="11">
        <v>42</v>
      </c>
      <c r="F553" s="11">
        <f t="shared" si="58"/>
        <v>10</v>
      </c>
      <c r="G553" s="30">
        <v>202184</v>
      </c>
      <c r="H553" s="30">
        <v>848244</v>
      </c>
      <c r="I553" s="30">
        <v>5695</v>
      </c>
      <c r="J553" s="30">
        <v>21715</v>
      </c>
      <c r="K553" s="11" t="str">
        <f t="shared" si="52"/>
        <v>Pennsylvania-44227</v>
      </c>
      <c r="L553" s="30">
        <f>_xlfn.IFNA(VLOOKUP(K553,'labor statisitcs'!N:Q,4,FALSE),L552)</f>
        <v>10275393</v>
      </c>
      <c r="M553" s="30">
        <f>VLOOKUP(D553,'State Area'!A:B,2,FALSE)</f>
        <v>46054</v>
      </c>
      <c r="N553" s="39">
        <f t="shared" si="57"/>
        <v>223.11618969036348</v>
      </c>
      <c r="O553" s="11">
        <f>_xlfn.IFNA(VLOOKUP(K553,State_Vac_Alo_Admin!B:E,3,FALSE),0)</f>
        <v>1124200</v>
      </c>
      <c r="P553" s="35">
        <f>_xlfn.IFNA(VLOOKUP(K553,State_Vac_Alo_Admin!B:F,5,FALSE),0)</f>
        <v>924946.2</v>
      </c>
      <c r="Q553" s="30">
        <f>VLOOKUP(D553,'2020_VoteCount'!A:K,11,FALSE)</f>
        <v>3378263</v>
      </c>
      <c r="R553" s="30">
        <f>VLOOKUP(D553,'2020_VoteCount'!A:L,12,FALSE)</f>
        <v>3459923</v>
      </c>
      <c r="S553" s="11">
        <f>_xlfn.IFNA(VLOOKUP(K553,'labor statisitcs'!N:P,2,FALSE),S552)</f>
        <v>56.8</v>
      </c>
      <c r="T553" s="11">
        <f>_xlfn.IFNA(VLOOKUP(K553,'labor statisitcs'!N:P,3,FALSE),T552)</f>
        <v>7.3</v>
      </c>
      <c r="U553" s="30">
        <f>_xlfn.IFNA(VLOOKUP(K553,'labor statisitcs'!N:S,5,FALSE),U552)</f>
        <v>5837381</v>
      </c>
      <c r="V553" s="30">
        <f>_xlfn.IFNA(VLOOKUP(K553,'labor statisitcs'!N:S,6,FALSE),V552)</f>
        <v>457170</v>
      </c>
      <c r="W553" s="30">
        <f>_xlfn.IFNA(VLOOKUP(K553,'Housing Summary'!F:J,5,FALSE),W552)</f>
        <v>17974</v>
      </c>
      <c r="X553" s="30">
        <f>_xlfn.IFNA(VLOOKUP(K553,'Housing Summary'!F:G,2,FALSE),X552)</f>
        <v>259900</v>
      </c>
      <c r="Y553">
        <f t="shared" si="53"/>
        <v>55.423670899984067</v>
      </c>
      <c r="Z553">
        <f t="shared" si="54"/>
        <v>211.33011652206395</v>
      </c>
    </row>
    <row r="554" spans="1:26" hidden="1">
      <c r="A554" s="9">
        <v>44255</v>
      </c>
      <c r="B554" s="9">
        <f t="shared" si="56"/>
        <v>44255</v>
      </c>
      <c r="C554" s="10">
        <v>44228</v>
      </c>
      <c r="D554" s="11" t="s">
        <v>31</v>
      </c>
      <c r="E554" s="11">
        <v>42</v>
      </c>
      <c r="F554" s="11">
        <f t="shared" si="58"/>
        <v>11</v>
      </c>
      <c r="G554" s="30">
        <v>87667</v>
      </c>
      <c r="H554" s="30">
        <v>935911</v>
      </c>
      <c r="I554" s="30">
        <v>2341</v>
      </c>
      <c r="J554" s="30">
        <v>24056</v>
      </c>
      <c r="K554" s="11" t="str">
        <f t="shared" si="52"/>
        <v>Pennsylvania-44255</v>
      </c>
      <c r="L554" s="30">
        <f>_xlfn.IFNA(VLOOKUP(K554,'labor statisitcs'!N:Q,4,FALSE),L553)</f>
        <v>10273015</v>
      </c>
      <c r="M554" s="30">
        <f>VLOOKUP(D554,'State Area'!A:B,2,FALSE)</f>
        <v>46054</v>
      </c>
      <c r="N554" s="39">
        <f t="shared" si="57"/>
        <v>223.06455465323316</v>
      </c>
      <c r="O554" s="11">
        <f>_xlfn.IFNA(VLOOKUP(K554,State_Vac_Alo_Admin!B:E,3,FALSE),0)</f>
        <v>1502030</v>
      </c>
      <c r="P554" s="35">
        <f>_xlfn.IFNA(VLOOKUP(K554,State_Vac_Alo_Admin!B:F,5,FALSE),0)</f>
        <v>1099621.2</v>
      </c>
      <c r="Q554" s="30">
        <f>VLOOKUP(D554,'2020_VoteCount'!A:K,11,FALSE)</f>
        <v>3378263</v>
      </c>
      <c r="R554" s="30">
        <f>VLOOKUP(D554,'2020_VoteCount'!A:L,12,FALSE)</f>
        <v>3459923</v>
      </c>
      <c r="S554" s="11">
        <f>_xlfn.IFNA(VLOOKUP(K554,'labor statisitcs'!N:P,2,FALSE),S553)</f>
        <v>57.1</v>
      </c>
      <c r="T554" s="11">
        <f>_xlfn.IFNA(VLOOKUP(K554,'labor statisitcs'!N:P,3,FALSE),T553)</f>
        <v>7.4</v>
      </c>
      <c r="U554" s="30">
        <f>_xlfn.IFNA(VLOOKUP(K554,'labor statisitcs'!N:S,5,FALSE),U553)</f>
        <v>5867054</v>
      </c>
      <c r="V554" s="30">
        <f>_xlfn.IFNA(VLOOKUP(K554,'labor statisitcs'!N:S,6,FALSE),V553)</f>
        <v>469060</v>
      </c>
      <c r="W554" s="30">
        <f>_xlfn.IFNA(VLOOKUP(K554,'Housing Summary'!F:J,5,FALSE),W553)</f>
        <v>15414</v>
      </c>
      <c r="X554" s="30">
        <f>_xlfn.IFNA(VLOOKUP(K554,'Housing Summary'!F:G,2,FALSE),X553)</f>
        <v>267000</v>
      </c>
      <c r="Y554">
        <f t="shared" si="53"/>
        <v>22.787857313554003</v>
      </c>
      <c r="Z554">
        <f t="shared" si="54"/>
        <v>234.16689258216797</v>
      </c>
    </row>
    <row r="555" spans="1:26" hidden="1">
      <c r="A555" s="9">
        <v>44286</v>
      </c>
      <c r="B555" s="9">
        <f t="shared" si="56"/>
        <v>44286</v>
      </c>
      <c r="C555" s="10">
        <v>44256</v>
      </c>
      <c r="D555" s="11" t="s">
        <v>31</v>
      </c>
      <c r="E555" s="11">
        <v>42</v>
      </c>
      <c r="F555" s="11">
        <f t="shared" si="58"/>
        <v>12</v>
      </c>
      <c r="G555" s="30">
        <v>94504</v>
      </c>
      <c r="H555" s="30">
        <v>1030415</v>
      </c>
      <c r="I555" s="30">
        <v>1094</v>
      </c>
      <c r="J555" s="30">
        <v>25150</v>
      </c>
      <c r="K555" s="11" t="str">
        <f t="shared" si="52"/>
        <v>Pennsylvania-44286</v>
      </c>
      <c r="L555" s="30">
        <f>_xlfn.IFNA(VLOOKUP(K555,'labor statisitcs'!N:Q,4,FALSE),L554)</f>
        <v>10271554</v>
      </c>
      <c r="M555" s="30">
        <f>VLOOKUP(D555,'State Area'!A:B,2,FALSE)</f>
        <v>46054</v>
      </c>
      <c r="N555" s="39">
        <f t="shared" si="57"/>
        <v>223.03283102444956</v>
      </c>
      <c r="O555" s="11">
        <f>_xlfn.IFNA(VLOOKUP(K555,State_Vac_Alo_Admin!B:E,3,FALSE),0)</f>
        <v>2853060</v>
      </c>
      <c r="P555" s="35">
        <f>_xlfn.IFNA(VLOOKUP(K555,State_Vac_Alo_Admin!B:F,5,FALSE),0)</f>
        <v>2316180.2999999998</v>
      </c>
      <c r="Q555" s="30">
        <f>VLOOKUP(D555,'2020_VoteCount'!A:K,11,FALSE)</f>
        <v>3378263</v>
      </c>
      <c r="R555" s="30">
        <f>VLOOKUP(D555,'2020_VoteCount'!A:L,12,FALSE)</f>
        <v>3459923</v>
      </c>
      <c r="S555" s="11">
        <f>_xlfn.IFNA(VLOOKUP(K555,'labor statisitcs'!N:P,2,FALSE),S554)</f>
        <v>57.2</v>
      </c>
      <c r="T555" s="11">
        <f>_xlfn.IFNA(VLOOKUP(K555,'labor statisitcs'!N:P,3,FALSE),T554)</f>
        <v>7.3</v>
      </c>
      <c r="U555" s="30">
        <f>_xlfn.IFNA(VLOOKUP(K555,'labor statisitcs'!N:S,5,FALSE),U554)</f>
        <v>5874780</v>
      </c>
      <c r="V555" s="30">
        <f>_xlfn.IFNA(VLOOKUP(K555,'labor statisitcs'!N:S,6,FALSE),V554)</f>
        <v>462470</v>
      </c>
      <c r="W555" s="30">
        <f>_xlfn.IFNA(VLOOKUP(K555,'Housing Summary'!F:J,5,FALSE),W554)</f>
        <v>14893</v>
      </c>
      <c r="X555" s="30">
        <f>_xlfn.IFNA(VLOOKUP(K555,'Housing Summary'!F:G,2,FALSE),X554)</f>
        <v>276750</v>
      </c>
      <c r="Y555">
        <f t="shared" si="53"/>
        <v>10.650773972468041</v>
      </c>
      <c r="Z555">
        <f t="shared" si="54"/>
        <v>244.85097386432471</v>
      </c>
    </row>
    <row r="556" spans="1:26">
      <c r="A556" s="9">
        <v>44313</v>
      </c>
      <c r="B556" s="9">
        <f t="shared" si="56"/>
        <v>44316</v>
      </c>
      <c r="C556" s="10">
        <v>44287</v>
      </c>
      <c r="D556" s="11" t="s">
        <v>31</v>
      </c>
      <c r="E556" s="11">
        <v>42</v>
      </c>
      <c r="F556" s="11">
        <f t="shared" si="58"/>
        <v>13</v>
      </c>
      <c r="G556" s="30">
        <v>114465</v>
      </c>
      <c r="H556" s="30">
        <v>1144880</v>
      </c>
      <c r="I556" s="30">
        <v>970</v>
      </c>
      <c r="J556" s="30">
        <v>26120</v>
      </c>
      <c r="K556" s="11" t="str">
        <f t="shared" si="52"/>
        <v>Pennsylvania-44316</v>
      </c>
      <c r="L556" s="30">
        <f>_xlfn.IFNA(VLOOKUP(K556,'labor statisitcs'!N:Q,4,FALSE),L555)</f>
        <v>10271554</v>
      </c>
      <c r="M556" s="30">
        <f>VLOOKUP(D556,'State Area'!A:B,2,FALSE)</f>
        <v>46054</v>
      </c>
      <c r="N556" s="39">
        <f t="shared" si="57"/>
        <v>223.03283102444956</v>
      </c>
      <c r="O556" s="11">
        <f>_xlfn.IFNA(VLOOKUP(K556,State_Vac_Alo_Admin!B:E,3,FALSE),0)</f>
        <v>2478740</v>
      </c>
      <c r="P556" s="35">
        <f>_xlfn.IFNA(VLOOKUP(K556,State_Vac_Alo_Admin!B:F,5,FALSE),0)</f>
        <v>3310654.8</v>
      </c>
      <c r="Q556" s="30">
        <f>VLOOKUP(D556,'2020_VoteCount'!A:K,11,FALSE)</f>
        <v>3378263</v>
      </c>
      <c r="R556" s="30">
        <f>VLOOKUP(D556,'2020_VoteCount'!A:L,12,FALSE)</f>
        <v>3459923</v>
      </c>
      <c r="S556" s="11">
        <f>_xlfn.IFNA(VLOOKUP(K556,'labor statisitcs'!N:P,2,FALSE),S555)</f>
        <v>57.2</v>
      </c>
      <c r="T556" s="11">
        <f>_xlfn.IFNA(VLOOKUP(K556,'labor statisitcs'!N:P,3,FALSE),T555)</f>
        <v>7.3</v>
      </c>
      <c r="U556" s="30">
        <f>_xlfn.IFNA(VLOOKUP(K556,'labor statisitcs'!N:S,5,FALSE),U555)</f>
        <v>5874780</v>
      </c>
      <c r="V556" s="30">
        <f>_xlfn.IFNA(VLOOKUP(K556,'labor statisitcs'!N:S,6,FALSE),V555)</f>
        <v>462470</v>
      </c>
      <c r="W556" s="30">
        <f>_xlfn.IFNA(VLOOKUP(K556,'Housing Summary'!F:J,5,FALSE),W555)</f>
        <v>14893</v>
      </c>
      <c r="X556" s="30">
        <f>_xlfn.IFNA(VLOOKUP(K556,'Housing Summary'!F:G,2,FALSE),X555)</f>
        <v>276750</v>
      </c>
      <c r="Y556">
        <f t="shared" si="53"/>
        <v>9.4435564472522859</v>
      </c>
      <c r="Z556">
        <f t="shared" si="54"/>
        <v>254.29453031157698</v>
      </c>
    </row>
    <row r="557" spans="1:26" hidden="1">
      <c r="A557" s="9">
        <v>43921</v>
      </c>
      <c r="B557" s="9">
        <f t="shared" si="56"/>
        <v>43921</v>
      </c>
      <c r="C557" s="10">
        <v>43891</v>
      </c>
      <c r="D557" s="11" t="s">
        <v>17</v>
      </c>
      <c r="E557" s="11">
        <v>44</v>
      </c>
      <c r="F557" s="11">
        <f t="shared" si="58"/>
        <v>0</v>
      </c>
      <c r="G557" s="30">
        <v>488</v>
      </c>
      <c r="H557" s="30">
        <v>488</v>
      </c>
      <c r="I557" s="30">
        <v>8</v>
      </c>
      <c r="J557" s="30">
        <v>8</v>
      </c>
      <c r="K557" s="11" t="str">
        <f t="shared" si="52"/>
        <v>Rhode Island-43921</v>
      </c>
      <c r="L557" s="30">
        <f>_xlfn.IFNA(VLOOKUP(K557,'labor statisitcs'!N:Q,4,FALSE),#REF!)</f>
        <v>864023</v>
      </c>
      <c r="M557" s="30">
        <f>VLOOKUP(D557,'State Area'!A:B,2,FALSE)</f>
        <v>1545</v>
      </c>
      <c r="N557" s="39">
        <f t="shared" si="57"/>
        <v>559.23818770226535</v>
      </c>
      <c r="O557" s="11">
        <f>_xlfn.IFNA(VLOOKUP(K557,State_Vac_Alo_Admin!B:E,3,FALSE),0)</f>
        <v>0</v>
      </c>
      <c r="P557" s="35">
        <f>_xlfn.IFNA(VLOOKUP(K557,State_Vac_Alo_Admin!B:F,5,FALSE),0)</f>
        <v>0</v>
      </c>
      <c r="Q557" s="30">
        <f>VLOOKUP(D557,'2020_VoteCount'!A:K,11,FALSE)</f>
        <v>199837</v>
      </c>
      <c r="R557" s="30">
        <f>VLOOKUP(D557,'2020_VoteCount'!A:L,12,FALSE)</f>
        <v>306210</v>
      </c>
      <c r="S557" s="11">
        <f>_xlfn.IFNA(VLOOKUP(K557,'labor statisitcs'!N:P,2,FALSE),#REF!)</f>
        <v>62.5</v>
      </c>
      <c r="T557" s="11">
        <f>_xlfn.IFNA(VLOOKUP(K557,'labor statisitcs'!N:P,3,FALSE),#REF!)</f>
        <v>4</v>
      </c>
      <c r="U557" s="30">
        <f>_xlfn.IFNA(VLOOKUP(K557,'labor statisitcs'!N:S,5,FALSE),#REF!)</f>
        <v>539591</v>
      </c>
      <c r="V557" s="30">
        <f>_xlfn.IFNA(VLOOKUP(K557,'labor statisitcs'!N:S,6,FALSE),#REF!)</f>
        <v>22696</v>
      </c>
      <c r="W557" s="30">
        <f>_xlfn.IFNA(VLOOKUP(K557,'Housing Summary'!F:J,5,FALSE),#REF!)</f>
        <v>2363</v>
      </c>
      <c r="X557" s="30">
        <f>_xlfn.IFNA(VLOOKUP(K557,'Housing Summary'!F:G,2,FALSE),#REF!)</f>
        <v>395000</v>
      </c>
      <c r="Y557">
        <f t="shared" si="53"/>
        <v>0.92590127809097678</v>
      </c>
      <c r="Z557">
        <f t="shared" si="54"/>
        <v>0.92590127809097678</v>
      </c>
    </row>
    <row r="558" spans="1:26" hidden="1">
      <c r="A558" s="9">
        <v>43951</v>
      </c>
      <c r="B558" s="9">
        <f t="shared" si="56"/>
        <v>43951</v>
      </c>
      <c r="C558" s="10">
        <v>43922</v>
      </c>
      <c r="D558" s="11" t="s">
        <v>17</v>
      </c>
      <c r="E558" s="11">
        <v>44</v>
      </c>
      <c r="F558" s="11">
        <f t="shared" si="58"/>
        <v>1</v>
      </c>
      <c r="G558" s="30">
        <v>8133</v>
      </c>
      <c r="H558" s="30">
        <v>8621</v>
      </c>
      <c r="I558" s="30">
        <v>258</v>
      </c>
      <c r="J558" s="30">
        <v>266</v>
      </c>
      <c r="K558" s="11" t="str">
        <f t="shared" si="52"/>
        <v>Rhode Island-43951</v>
      </c>
      <c r="L558" s="30">
        <f>_xlfn.IFNA(VLOOKUP(K558,'labor statisitcs'!N:Q,4,FALSE),L557)</f>
        <v>864065</v>
      </c>
      <c r="M558" s="30">
        <f>VLOOKUP(D558,'State Area'!A:B,2,FALSE)</f>
        <v>1545</v>
      </c>
      <c r="N558" s="39">
        <f t="shared" si="57"/>
        <v>559.26537216828478</v>
      </c>
      <c r="O558" s="11">
        <f>_xlfn.IFNA(VLOOKUP(K558,State_Vac_Alo_Admin!B:E,3,FALSE),0)</f>
        <v>0</v>
      </c>
      <c r="P558" s="35">
        <f>_xlfn.IFNA(VLOOKUP(K558,State_Vac_Alo_Admin!B:F,5,FALSE),0)</f>
        <v>0</v>
      </c>
      <c r="Q558" s="30">
        <f>VLOOKUP(D558,'2020_VoteCount'!A:K,11,FALSE)</f>
        <v>199837</v>
      </c>
      <c r="R558" s="30">
        <f>VLOOKUP(D558,'2020_VoteCount'!A:L,12,FALSE)</f>
        <v>306210</v>
      </c>
      <c r="S558" s="11">
        <f>_xlfn.IFNA(VLOOKUP(K558,'labor statisitcs'!N:P,2,FALSE),S557)</f>
        <v>52.2</v>
      </c>
      <c r="T558" s="11">
        <f>_xlfn.IFNA(VLOOKUP(K558,'labor statisitcs'!N:P,3,FALSE),T557)</f>
        <v>17.399999999999999</v>
      </c>
      <c r="U558" s="30">
        <f>_xlfn.IFNA(VLOOKUP(K558,'labor statisitcs'!N:S,5,FALSE),U557)</f>
        <v>450988</v>
      </c>
      <c r="V558" s="30">
        <f>_xlfn.IFNA(VLOOKUP(K558,'labor statisitcs'!N:S,6,FALSE),V557)</f>
        <v>94704</v>
      </c>
      <c r="W558" s="30">
        <f>_xlfn.IFNA(VLOOKUP(K558,'Housing Summary'!F:J,5,FALSE),W557)</f>
        <v>2351</v>
      </c>
      <c r="X558" s="30">
        <f>_xlfn.IFNA(VLOOKUP(K558,'Housing Summary'!F:G,2,FALSE),X557)</f>
        <v>394950</v>
      </c>
      <c r="Y558">
        <f t="shared" si="53"/>
        <v>29.858864784478019</v>
      </c>
      <c r="Z558">
        <f t="shared" si="54"/>
        <v>30.784721056864935</v>
      </c>
    </row>
    <row r="559" spans="1:26" hidden="1">
      <c r="A559" s="9">
        <v>43982</v>
      </c>
      <c r="B559" s="9">
        <f t="shared" si="56"/>
        <v>43982</v>
      </c>
      <c r="C559" s="10">
        <v>43952</v>
      </c>
      <c r="D559" s="11" t="s">
        <v>17</v>
      </c>
      <c r="E559" s="11">
        <v>44</v>
      </c>
      <c r="F559" s="11">
        <f t="shared" si="58"/>
        <v>2</v>
      </c>
      <c r="G559" s="30">
        <v>6307</v>
      </c>
      <c r="H559" s="30">
        <v>14928</v>
      </c>
      <c r="I559" s="30">
        <v>452</v>
      </c>
      <c r="J559" s="30">
        <v>718</v>
      </c>
      <c r="K559" s="11" t="str">
        <f t="shared" si="52"/>
        <v>Rhode Island-43982</v>
      </c>
      <c r="L559" s="30">
        <f>_xlfn.IFNA(VLOOKUP(K559,'labor statisitcs'!N:Q,4,FALSE),L558)</f>
        <v>863889</v>
      </c>
      <c r="M559" s="30">
        <f>VLOOKUP(D559,'State Area'!A:B,2,FALSE)</f>
        <v>1545</v>
      </c>
      <c r="N559" s="39">
        <f t="shared" si="57"/>
        <v>559.15145631067958</v>
      </c>
      <c r="O559" s="11">
        <f>_xlfn.IFNA(VLOOKUP(K559,State_Vac_Alo_Admin!B:E,3,FALSE),0)</f>
        <v>0</v>
      </c>
      <c r="P559" s="35">
        <f>_xlfn.IFNA(VLOOKUP(K559,State_Vac_Alo_Admin!B:F,5,FALSE),0)</f>
        <v>0</v>
      </c>
      <c r="Q559" s="30">
        <f>VLOOKUP(D559,'2020_VoteCount'!A:K,11,FALSE)</f>
        <v>199837</v>
      </c>
      <c r="R559" s="30">
        <f>VLOOKUP(D559,'2020_VoteCount'!A:L,12,FALSE)</f>
        <v>306210</v>
      </c>
      <c r="S559" s="11">
        <f>_xlfn.IFNA(VLOOKUP(K559,'labor statisitcs'!N:P,2,FALSE),S558)</f>
        <v>52.5</v>
      </c>
      <c r="T559" s="11">
        <f>_xlfn.IFNA(VLOOKUP(K559,'labor statisitcs'!N:P,3,FALSE),T558)</f>
        <v>12.9</v>
      </c>
      <c r="U559" s="30">
        <f>_xlfn.IFNA(VLOOKUP(K559,'labor statisitcs'!N:S,5,FALSE),U558)</f>
        <v>453692</v>
      </c>
      <c r="V559" s="30">
        <f>_xlfn.IFNA(VLOOKUP(K559,'labor statisitcs'!N:S,6,FALSE),V558)</f>
        <v>67251</v>
      </c>
      <c r="W559" s="30">
        <f>_xlfn.IFNA(VLOOKUP(K559,'Housing Summary'!F:J,5,FALSE),W558)</f>
        <v>2314</v>
      </c>
      <c r="X559" s="30">
        <f>_xlfn.IFNA(VLOOKUP(K559,'Housing Summary'!F:G,2,FALSE),X558)</f>
        <v>399900</v>
      </c>
      <c r="Y559">
        <f t="shared" si="53"/>
        <v>52.321536678902035</v>
      </c>
      <c r="Z559">
        <f t="shared" si="54"/>
        <v>83.112529503211647</v>
      </c>
    </row>
    <row r="560" spans="1:26" hidden="1">
      <c r="A560" s="9">
        <v>44012</v>
      </c>
      <c r="B560" s="9">
        <f t="shared" si="56"/>
        <v>44012</v>
      </c>
      <c r="C560" s="10">
        <v>43983</v>
      </c>
      <c r="D560" s="11" t="s">
        <v>17</v>
      </c>
      <c r="E560" s="11">
        <v>44</v>
      </c>
      <c r="F560" s="11">
        <f t="shared" si="58"/>
        <v>3</v>
      </c>
      <c r="G560" s="30">
        <v>1885</v>
      </c>
      <c r="H560" s="30">
        <v>16813</v>
      </c>
      <c r="I560" s="30">
        <v>232</v>
      </c>
      <c r="J560" s="30">
        <v>950</v>
      </c>
      <c r="K560" s="11" t="str">
        <f t="shared" si="52"/>
        <v>Rhode Island-44012</v>
      </c>
      <c r="L560" s="30">
        <f>_xlfn.IFNA(VLOOKUP(K560,'labor statisitcs'!N:Q,4,FALSE),L559)</f>
        <v>863821</v>
      </c>
      <c r="M560" s="30">
        <f>VLOOKUP(D560,'State Area'!A:B,2,FALSE)</f>
        <v>1545</v>
      </c>
      <c r="N560" s="39">
        <f t="shared" si="57"/>
        <v>559.10744336569576</v>
      </c>
      <c r="O560" s="11">
        <f>_xlfn.IFNA(VLOOKUP(K560,State_Vac_Alo_Admin!B:E,3,FALSE),0)</f>
        <v>0</v>
      </c>
      <c r="P560" s="35">
        <f>_xlfn.IFNA(VLOOKUP(K560,State_Vac_Alo_Admin!B:F,5,FALSE),0)</f>
        <v>0</v>
      </c>
      <c r="Q560" s="30">
        <f>VLOOKUP(D560,'2020_VoteCount'!A:K,11,FALSE)</f>
        <v>199837</v>
      </c>
      <c r="R560" s="30">
        <f>VLOOKUP(D560,'2020_VoteCount'!A:L,12,FALSE)</f>
        <v>306210</v>
      </c>
      <c r="S560" s="11">
        <f>_xlfn.IFNA(VLOOKUP(K560,'labor statisitcs'!N:P,2,FALSE),S559)</f>
        <v>52.9</v>
      </c>
      <c r="T560" s="11">
        <f>_xlfn.IFNA(VLOOKUP(K560,'labor statisitcs'!N:P,3,FALSE),T559)</f>
        <v>10.9</v>
      </c>
      <c r="U560" s="30">
        <f>_xlfn.IFNA(VLOOKUP(K560,'labor statisitcs'!N:S,5,FALSE),U559)</f>
        <v>457239</v>
      </c>
      <c r="V560" s="30">
        <f>_xlfn.IFNA(VLOOKUP(K560,'labor statisitcs'!N:S,6,FALSE),V559)</f>
        <v>55754</v>
      </c>
      <c r="W560" s="30">
        <f>_xlfn.IFNA(VLOOKUP(K560,'Housing Summary'!F:J,5,FALSE),W559)</f>
        <v>2164</v>
      </c>
      <c r="X560" s="30">
        <f>_xlfn.IFNA(VLOOKUP(K560,'Housing Summary'!F:G,2,FALSE),X559)</f>
        <v>424950</v>
      </c>
      <c r="Y560">
        <f t="shared" si="53"/>
        <v>26.857416061892451</v>
      </c>
      <c r="Z560">
        <f t="shared" si="54"/>
        <v>109.9764881844734</v>
      </c>
    </row>
    <row r="561" spans="1:26" hidden="1">
      <c r="A561" s="9">
        <v>44043</v>
      </c>
      <c r="B561" s="9">
        <f t="shared" si="56"/>
        <v>44043</v>
      </c>
      <c r="C561" s="10">
        <v>44013</v>
      </c>
      <c r="D561" s="11" t="s">
        <v>17</v>
      </c>
      <c r="E561" s="11">
        <v>44</v>
      </c>
      <c r="F561" s="11">
        <f t="shared" si="58"/>
        <v>4</v>
      </c>
      <c r="G561" s="30">
        <v>2209</v>
      </c>
      <c r="H561" s="30">
        <v>19022</v>
      </c>
      <c r="I561" s="30">
        <v>57</v>
      </c>
      <c r="J561" s="30">
        <v>1007</v>
      </c>
      <c r="K561" s="11" t="str">
        <f t="shared" si="52"/>
        <v>Rhode Island-44043</v>
      </c>
      <c r="L561" s="30">
        <f>_xlfn.IFNA(VLOOKUP(K561,'labor statisitcs'!N:Q,4,FALSE),L560)</f>
        <v>863742</v>
      </c>
      <c r="M561" s="30">
        <f>VLOOKUP(D561,'State Area'!A:B,2,FALSE)</f>
        <v>1545</v>
      </c>
      <c r="N561" s="39">
        <f t="shared" si="57"/>
        <v>559.05631067961167</v>
      </c>
      <c r="O561" s="11">
        <f>_xlfn.IFNA(VLOOKUP(K561,State_Vac_Alo_Admin!B:E,3,FALSE),0)</f>
        <v>0</v>
      </c>
      <c r="P561" s="35">
        <f>_xlfn.IFNA(VLOOKUP(K561,State_Vac_Alo_Admin!B:F,5,FALSE),0)</f>
        <v>0</v>
      </c>
      <c r="Q561" s="30">
        <f>VLOOKUP(D561,'2020_VoteCount'!A:K,11,FALSE)</f>
        <v>199837</v>
      </c>
      <c r="R561" s="30">
        <f>VLOOKUP(D561,'2020_VoteCount'!A:L,12,FALSE)</f>
        <v>306210</v>
      </c>
      <c r="S561" s="11">
        <f>_xlfn.IFNA(VLOOKUP(K561,'labor statisitcs'!N:P,2,FALSE),S560)</f>
        <v>53.3</v>
      </c>
      <c r="T561" s="11">
        <f>_xlfn.IFNA(VLOOKUP(K561,'labor statisitcs'!N:P,3,FALSE),T560)</f>
        <v>14</v>
      </c>
      <c r="U561" s="30">
        <f>_xlfn.IFNA(VLOOKUP(K561,'labor statisitcs'!N:S,5,FALSE),U560)</f>
        <v>460794</v>
      </c>
      <c r="V561" s="30">
        <f>_xlfn.IFNA(VLOOKUP(K561,'labor statisitcs'!N:S,6,FALSE),V560)</f>
        <v>74880</v>
      </c>
      <c r="W561" s="30">
        <f>_xlfn.IFNA(VLOOKUP(K561,'Housing Summary'!F:J,5,FALSE),W560)</f>
        <v>1971</v>
      </c>
      <c r="X561" s="30">
        <f>_xlfn.IFNA(VLOOKUP(K561,'Housing Summary'!F:G,2,FALSE),X560)</f>
        <v>424450</v>
      </c>
      <c r="Y561">
        <f t="shared" si="53"/>
        <v>6.599192814521003</v>
      </c>
      <c r="Z561">
        <f t="shared" si="54"/>
        <v>116.58573972320438</v>
      </c>
    </row>
    <row r="562" spans="1:26" hidden="1">
      <c r="A562" s="9">
        <v>44074</v>
      </c>
      <c r="B562" s="9">
        <f t="shared" si="56"/>
        <v>44074</v>
      </c>
      <c r="C562" s="10">
        <v>44044</v>
      </c>
      <c r="D562" s="11" t="s">
        <v>17</v>
      </c>
      <c r="E562" s="11">
        <v>44</v>
      </c>
      <c r="F562" s="11">
        <f t="shared" si="58"/>
        <v>5</v>
      </c>
      <c r="G562" s="30">
        <v>2927</v>
      </c>
      <c r="H562" s="30">
        <v>21949</v>
      </c>
      <c r="I562" s="30">
        <v>41</v>
      </c>
      <c r="J562" s="30">
        <v>1048</v>
      </c>
      <c r="K562" s="11" t="str">
        <f t="shared" si="52"/>
        <v>Rhode Island-44074</v>
      </c>
      <c r="L562" s="30">
        <f>_xlfn.IFNA(VLOOKUP(K562,'labor statisitcs'!N:Q,4,FALSE),L561)</f>
        <v>863864</v>
      </c>
      <c r="M562" s="30">
        <f>VLOOKUP(D562,'State Area'!A:B,2,FALSE)</f>
        <v>1545</v>
      </c>
      <c r="N562" s="39">
        <f t="shared" si="57"/>
        <v>559.13527508090613</v>
      </c>
      <c r="O562" s="11">
        <f>_xlfn.IFNA(VLOOKUP(K562,State_Vac_Alo_Admin!B:E,3,FALSE),0)</f>
        <v>0</v>
      </c>
      <c r="P562" s="35">
        <f>_xlfn.IFNA(VLOOKUP(K562,State_Vac_Alo_Admin!B:F,5,FALSE),0)</f>
        <v>0</v>
      </c>
      <c r="Q562" s="30">
        <f>VLOOKUP(D562,'2020_VoteCount'!A:K,11,FALSE)</f>
        <v>199837</v>
      </c>
      <c r="R562" s="30">
        <f>VLOOKUP(D562,'2020_VoteCount'!A:L,12,FALSE)</f>
        <v>306210</v>
      </c>
      <c r="S562" s="11">
        <f>_xlfn.IFNA(VLOOKUP(K562,'labor statisitcs'!N:P,2,FALSE),S561)</f>
        <v>53.6</v>
      </c>
      <c r="T562" s="11">
        <f>_xlfn.IFNA(VLOOKUP(K562,'labor statisitcs'!N:P,3,FALSE),T561)</f>
        <v>12.6</v>
      </c>
      <c r="U562" s="30">
        <f>_xlfn.IFNA(VLOOKUP(K562,'labor statisitcs'!N:S,5,FALSE),U561)</f>
        <v>463277</v>
      </c>
      <c r="V562" s="30">
        <f>_xlfn.IFNA(VLOOKUP(K562,'labor statisitcs'!N:S,6,FALSE),V561)</f>
        <v>66705</v>
      </c>
      <c r="W562" s="30">
        <f>_xlfn.IFNA(VLOOKUP(K562,'Housing Summary'!F:J,5,FALSE),W561)</f>
        <v>1818</v>
      </c>
      <c r="X562" s="30">
        <f>_xlfn.IFNA(VLOOKUP(K562,'Housing Summary'!F:G,2,FALSE),X561)</f>
        <v>419900</v>
      </c>
      <c r="Y562">
        <f t="shared" si="53"/>
        <v>4.7461174444125467</v>
      </c>
      <c r="Z562">
        <f t="shared" si="54"/>
        <v>121.31539223766706</v>
      </c>
    </row>
    <row r="563" spans="1:26" hidden="1">
      <c r="A563" s="9">
        <v>44104</v>
      </c>
      <c r="B563" s="9">
        <f t="shared" si="56"/>
        <v>44104</v>
      </c>
      <c r="C563" s="10">
        <v>44075</v>
      </c>
      <c r="D563" s="11" t="s">
        <v>17</v>
      </c>
      <c r="E563" s="11">
        <v>44</v>
      </c>
      <c r="F563" s="11">
        <f t="shared" si="58"/>
        <v>6</v>
      </c>
      <c r="G563" s="30">
        <v>2799</v>
      </c>
      <c r="H563" s="30">
        <v>24748</v>
      </c>
      <c r="I563" s="30">
        <v>66</v>
      </c>
      <c r="J563" s="30">
        <v>1114</v>
      </c>
      <c r="K563" s="11" t="str">
        <f t="shared" si="52"/>
        <v>Rhode Island-44104</v>
      </c>
      <c r="L563" s="30">
        <f>_xlfn.IFNA(VLOOKUP(K563,'labor statisitcs'!N:Q,4,FALSE),L562)</f>
        <v>864018</v>
      </c>
      <c r="M563" s="30">
        <f>VLOOKUP(D563,'State Area'!A:B,2,FALSE)</f>
        <v>1545</v>
      </c>
      <c r="N563" s="39">
        <f t="shared" si="57"/>
        <v>559.23495145631068</v>
      </c>
      <c r="O563" s="11">
        <f>_xlfn.IFNA(VLOOKUP(K563,State_Vac_Alo_Admin!B:E,3,FALSE),0)</f>
        <v>0</v>
      </c>
      <c r="P563" s="35">
        <f>_xlfn.IFNA(VLOOKUP(K563,State_Vac_Alo_Admin!B:F,5,FALSE),0)</f>
        <v>0</v>
      </c>
      <c r="Q563" s="30">
        <f>VLOOKUP(D563,'2020_VoteCount'!A:K,11,FALSE)</f>
        <v>199837</v>
      </c>
      <c r="R563" s="30">
        <f>VLOOKUP(D563,'2020_VoteCount'!A:L,12,FALSE)</f>
        <v>306210</v>
      </c>
      <c r="S563" s="11">
        <f>_xlfn.IFNA(VLOOKUP(K563,'labor statisitcs'!N:P,2,FALSE),S562)</f>
        <v>57.5</v>
      </c>
      <c r="T563" s="11">
        <f>_xlfn.IFNA(VLOOKUP(K563,'labor statisitcs'!N:P,3,FALSE),T562)</f>
        <v>10.9</v>
      </c>
      <c r="U563" s="30">
        <f>_xlfn.IFNA(VLOOKUP(K563,'labor statisitcs'!N:S,5,FALSE),U562)</f>
        <v>497029</v>
      </c>
      <c r="V563" s="30">
        <f>_xlfn.IFNA(VLOOKUP(K563,'labor statisitcs'!N:S,6,FALSE),V562)</f>
        <v>60694</v>
      </c>
      <c r="W563" s="30">
        <f>_xlfn.IFNA(VLOOKUP(K563,'Housing Summary'!F:J,5,FALSE),W562)</f>
        <v>1791</v>
      </c>
      <c r="X563" s="30">
        <f>_xlfn.IFNA(VLOOKUP(K563,'Housing Summary'!F:G,2,FALSE),X562)</f>
        <v>399450</v>
      </c>
      <c r="Y563">
        <f t="shared" si="53"/>
        <v>7.6387297486857912</v>
      </c>
      <c r="Z563">
        <f t="shared" si="54"/>
        <v>128.9324990914541</v>
      </c>
    </row>
    <row r="564" spans="1:26" hidden="1">
      <c r="A564" s="9">
        <v>44135</v>
      </c>
      <c r="B564" s="9">
        <f t="shared" si="56"/>
        <v>44135</v>
      </c>
      <c r="C564" s="10">
        <v>44105</v>
      </c>
      <c r="D564" s="11" t="s">
        <v>17</v>
      </c>
      <c r="E564" s="11">
        <v>44</v>
      </c>
      <c r="F564" s="11">
        <f t="shared" si="58"/>
        <v>7</v>
      </c>
      <c r="G564" s="30">
        <v>8126</v>
      </c>
      <c r="H564" s="30">
        <v>32874</v>
      </c>
      <c r="I564" s="30">
        <v>87</v>
      </c>
      <c r="J564" s="30">
        <v>1201</v>
      </c>
      <c r="K564" s="11" t="str">
        <f t="shared" si="52"/>
        <v>Rhode Island-44135</v>
      </c>
      <c r="L564" s="30">
        <f>_xlfn.IFNA(VLOOKUP(K564,'labor statisitcs'!N:Q,4,FALSE),L563)</f>
        <v>864169</v>
      </c>
      <c r="M564" s="30">
        <f>VLOOKUP(D564,'State Area'!A:B,2,FALSE)</f>
        <v>1545</v>
      </c>
      <c r="N564" s="39">
        <f t="shared" si="57"/>
        <v>559.33268608414244</v>
      </c>
      <c r="O564" s="11">
        <f>_xlfn.IFNA(VLOOKUP(K564,State_Vac_Alo_Admin!B:E,3,FALSE),0)</f>
        <v>0</v>
      </c>
      <c r="P564" s="35">
        <f>_xlfn.IFNA(VLOOKUP(K564,State_Vac_Alo_Admin!B:F,5,FALSE),0)</f>
        <v>0</v>
      </c>
      <c r="Q564" s="30">
        <f>VLOOKUP(D564,'2020_VoteCount'!A:K,11,FALSE)</f>
        <v>199837</v>
      </c>
      <c r="R564" s="30">
        <f>VLOOKUP(D564,'2020_VoteCount'!A:L,12,FALSE)</f>
        <v>306210</v>
      </c>
      <c r="S564" s="11">
        <f>_xlfn.IFNA(VLOOKUP(K564,'labor statisitcs'!N:P,2,FALSE),S563)</f>
        <v>57.5</v>
      </c>
      <c r="T564" s="11">
        <f>_xlfn.IFNA(VLOOKUP(K564,'labor statisitcs'!N:P,3,FALSE),T563)</f>
        <v>7.3</v>
      </c>
      <c r="U564" s="30">
        <f>_xlfn.IFNA(VLOOKUP(K564,'labor statisitcs'!N:S,5,FALSE),U563)</f>
        <v>496914</v>
      </c>
      <c r="V564" s="30">
        <f>_xlfn.IFNA(VLOOKUP(K564,'labor statisitcs'!N:S,6,FALSE),V563)</f>
        <v>38946</v>
      </c>
      <c r="W564" s="30">
        <f>_xlfn.IFNA(VLOOKUP(K564,'Housing Summary'!F:J,5,FALSE),W563)</f>
        <v>1784</v>
      </c>
      <c r="X564" s="30">
        <f>_xlfn.IFNA(VLOOKUP(K564,'Housing Summary'!F:G,2,FALSE),X563)</f>
        <v>389900</v>
      </c>
      <c r="Y564">
        <f t="shared" si="53"/>
        <v>10.067475227646446</v>
      </c>
      <c r="Z564">
        <f t="shared" si="54"/>
        <v>138.9774453839469</v>
      </c>
    </row>
    <row r="565" spans="1:26" hidden="1">
      <c r="A565" s="9">
        <v>44165</v>
      </c>
      <c r="B565" s="9">
        <f t="shared" si="56"/>
        <v>44165</v>
      </c>
      <c r="C565" s="10">
        <v>44136</v>
      </c>
      <c r="D565" s="11" t="s">
        <v>17</v>
      </c>
      <c r="E565" s="11">
        <v>44</v>
      </c>
      <c r="F565" s="11">
        <f t="shared" si="58"/>
        <v>8</v>
      </c>
      <c r="G565" s="30">
        <v>23849</v>
      </c>
      <c r="H565" s="30">
        <v>56723</v>
      </c>
      <c r="I565" s="30">
        <v>172</v>
      </c>
      <c r="J565" s="30">
        <v>1373</v>
      </c>
      <c r="K565" s="11" t="str">
        <f t="shared" si="52"/>
        <v>Rhode Island-44165</v>
      </c>
      <c r="L565" s="30">
        <f>_xlfn.IFNA(VLOOKUP(K565,'labor statisitcs'!N:Q,4,FALSE),L564)</f>
        <v>864222</v>
      </c>
      <c r="M565" s="30">
        <f>VLOOKUP(D565,'State Area'!A:B,2,FALSE)</f>
        <v>1545</v>
      </c>
      <c r="N565" s="39">
        <f t="shared" si="57"/>
        <v>559.36699029126214</v>
      </c>
      <c r="O565" s="11">
        <f>_xlfn.IFNA(VLOOKUP(K565,State_Vac_Alo_Admin!B:E,3,FALSE),0)</f>
        <v>0</v>
      </c>
      <c r="P565" s="35">
        <f>_xlfn.IFNA(VLOOKUP(K565,State_Vac_Alo_Admin!B:F,5,FALSE),0)</f>
        <v>0</v>
      </c>
      <c r="Q565" s="30">
        <f>VLOOKUP(D565,'2020_VoteCount'!A:K,11,FALSE)</f>
        <v>199837</v>
      </c>
      <c r="R565" s="30">
        <f>VLOOKUP(D565,'2020_VoteCount'!A:L,12,FALSE)</f>
        <v>306210</v>
      </c>
      <c r="S565" s="11">
        <f>_xlfn.IFNA(VLOOKUP(K565,'labor statisitcs'!N:P,2,FALSE),S564)</f>
        <v>57.4</v>
      </c>
      <c r="T565" s="11">
        <f>_xlfn.IFNA(VLOOKUP(K565,'labor statisitcs'!N:P,3,FALSE),T564)</f>
        <v>7.9</v>
      </c>
      <c r="U565" s="30">
        <f>_xlfn.IFNA(VLOOKUP(K565,'labor statisitcs'!N:S,5,FALSE),U564)</f>
        <v>496202</v>
      </c>
      <c r="V565" s="30">
        <f>_xlfn.IFNA(VLOOKUP(K565,'labor statisitcs'!N:S,6,FALSE),V564)</f>
        <v>42608</v>
      </c>
      <c r="W565" s="30">
        <f>_xlfn.IFNA(VLOOKUP(K565,'Housing Summary'!F:J,5,FALSE),W564)</f>
        <v>1695</v>
      </c>
      <c r="X565" s="30">
        <f>_xlfn.IFNA(VLOOKUP(K565,'Housing Summary'!F:G,2,FALSE),X564)</f>
        <v>387000</v>
      </c>
      <c r="Y565">
        <f t="shared" si="53"/>
        <v>19.902293623629113</v>
      </c>
      <c r="Z565">
        <f t="shared" si="54"/>
        <v>158.87121596071381</v>
      </c>
    </row>
    <row r="566" spans="1:26" hidden="1">
      <c r="A566" s="9">
        <v>44196</v>
      </c>
      <c r="B566" s="9">
        <f t="shared" si="56"/>
        <v>44196</v>
      </c>
      <c r="C566" s="10">
        <v>44166</v>
      </c>
      <c r="D566" s="11" t="s">
        <v>17</v>
      </c>
      <c r="E566" s="11">
        <v>44</v>
      </c>
      <c r="F566" s="11">
        <f t="shared" si="58"/>
        <v>9</v>
      </c>
      <c r="G566" s="30">
        <v>31226</v>
      </c>
      <c r="H566" s="30">
        <v>87949</v>
      </c>
      <c r="I566" s="30">
        <v>404</v>
      </c>
      <c r="J566" s="30">
        <v>1777</v>
      </c>
      <c r="K566" s="11" t="str">
        <f t="shared" si="52"/>
        <v>Rhode Island-44196</v>
      </c>
      <c r="L566" s="30">
        <f>_xlfn.IFNA(VLOOKUP(K566,'labor statisitcs'!N:Q,4,FALSE),L565)</f>
        <v>864213</v>
      </c>
      <c r="M566" s="30">
        <f>VLOOKUP(D566,'State Area'!A:B,2,FALSE)</f>
        <v>1545</v>
      </c>
      <c r="N566" s="39">
        <f t="shared" si="57"/>
        <v>559.36116504854374</v>
      </c>
      <c r="O566" s="11">
        <f>_xlfn.IFNA(VLOOKUP(K566,State_Vac_Alo_Admin!B:E,3,FALSE),0)</f>
        <v>101900</v>
      </c>
      <c r="P566" s="35">
        <f>_xlfn.IFNA(VLOOKUP(K566,State_Vac_Alo_Admin!B:F,5,FALSE),0)</f>
        <v>0</v>
      </c>
      <c r="Q566" s="30">
        <f>VLOOKUP(D566,'2020_VoteCount'!A:K,11,FALSE)</f>
        <v>199837</v>
      </c>
      <c r="R566" s="30">
        <f>VLOOKUP(D566,'2020_VoteCount'!A:L,12,FALSE)</f>
        <v>306210</v>
      </c>
      <c r="S566" s="11">
        <f>_xlfn.IFNA(VLOOKUP(K566,'labor statisitcs'!N:P,2,FALSE),S565)</f>
        <v>57.4</v>
      </c>
      <c r="T566" s="11">
        <f>_xlfn.IFNA(VLOOKUP(K566,'labor statisitcs'!N:P,3,FALSE),T565)</f>
        <v>7.9</v>
      </c>
      <c r="U566" s="30">
        <f>_xlfn.IFNA(VLOOKUP(K566,'labor statisitcs'!N:S,5,FALSE),U565)</f>
        <v>495859</v>
      </c>
      <c r="V566" s="30">
        <f>_xlfn.IFNA(VLOOKUP(K566,'labor statisitcs'!N:S,6,FALSE),V565)</f>
        <v>42758</v>
      </c>
      <c r="W566" s="30">
        <f>_xlfn.IFNA(VLOOKUP(K566,'Housing Summary'!F:J,5,FALSE),W565)</f>
        <v>1460</v>
      </c>
      <c r="X566" s="30">
        <f>_xlfn.IFNA(VLOOKUP(K566,'Housing Summary'!F:G,2,FALSE),X565)</f>
        <v>387000</v>
      </c>
      <c r="Y566">
        <f t="shared" si="53"/>
        <v>46.747734644121302</v>
      </c>
      <c r="Z566">
        <f t="shared" si="54"/>
        <v>205.6206051054543</v>
      </c>
    </row>
    <row r="567" spans="1:26" hidden="1">
      <c r="A567" s="9">
        <v>44227</v>
      </c>
      <c r="B567" s="9">
        <f t="shared" si="56"/>
        <v>44227</v>
      </c>
      <c r="C567" s="10">
        <v>44197</v>
      </c>
      <c r="D567" s="11" t="s">
        <v>17</v>
      </c>
      <c r="E567" s="11">
        <v>44</v>
      </c>
      <c r="F567" s="11">
        <f t="shared" si="58"/>
        <v>10</v>
      </c>
      <c r="G567" s="30">
        <v>26489</v>
      </c>
      <c r="H567" s="30">
        <v>114438</v>
      </c>
      <c r="I567" s="30">
        <v>377</v>
      </c>
      <c r="J567" s="30">
        <v>2154</v>
      </c>
      <c r="K567" s="11" t="str">
        <f t="shared" si="52"/>
        <v>Rhode Island-44227</v>
      </c>
      <c r="L567" s="30">
        <f>_xlfn.IFNA(VLOOKUP(K567,'labor statisitcs'!N:Q,4,FALSE),L566)</f>
        <v>864204</v>
      </c>
      <c r="M567" s="30">
        <f>VLOOKUP(D567,'State Area'!A:B,2,FALSE)</f>
        <v>1545</v>
      </c>
      <c r="N567" s="39">
        <f t="shared" si="57"/>
        <v>559.35533980582522</v>
      </c>
      <c r="O567" s="11">
        <f>_xlfn.IFNA(VLOOKUP(K567,State_Vac_Alo_Admin!B:E,3,FALSE),0)</f>
        <v>108600</v>
      </c>
      <c r="P567" s="35">
        <f>_xlfn.IFNA(VLOOKUP(K567,State_Vac_Alo_Admin!B:F,5,FALSE),0)</f>
        <v>76650.45</v>
      </c>
      <c r="Q567" s="30">
        <f>VLOOKUP(D567,'2020_VoteCount'!A:K,11,FALSE)</f>
        <v>199837</v>
      </c>
      <c r="R567" s="30">
        <f>VLOOKUP(D567,'2020_VoteCount'!A:L,12,FALSE)</f>
        <v>306210</v>
      </c>
      <c r="S567" s="11">
        <f>_xlfn.IFNA(VLOOKUP(K567,'labor statisitcs'!N:P,2,FALSE),S566)</f>
        <v>58</v>
      </c>
      <c r="T567" s="11">
        <f>_xlfn.IFNA(VLOOKUP(K567,'labor statisitcs'!N:P,3,FALSE),T566)</f>
        <v>7.2</v>
      </c>
      <c r="U567" s="30">
        <f>_xlfn.IFNA(VLOOKUP(K567,'labor statisitcs'!N:S,5,FALSE),U566)</f>
        <v>501193</v>
      </c>
      <c r="V567" s="30">
        <f>_xlfn.IFNA(VLOOKUP(K567,'labor statisitcs'!N:S,6,FALSE),V566)</f>
        <v>39043</v>
      </c>
      <c r="W567" s="30">
        <f>_xlfn.IFNA(VLOOKUP(K567,'Housing Summary'!F:J,5,FALSE),W566)</f>
        <v>1233</v>
      </c>
      <c r="X567" s="30">
        <f>_xlfn.IFNA(VLOOKUP(K567,'Housing Summary'!F:G,2,FALSE),X566)</f>
        <v>425000</v>
      </c>
      <c r="Y567">
        <f t="shared" si="53"/>
        <v>43.623959157791447</v>
      </c>
      <c r="Z567">
        <f t="shared" si="54"/>
        <v>249.24670563894637</v>
      </c>
    </row>
    <row r="568" spans="1:26" hidden="1">
      <c r="A568" s="9">
        <v>44255</v>
      </c>
      <c r="B568" s="9">
        <f t="shared" si="56"/>
        <v>44255</v>
      </c>
      <c r="C568" s="10">
        <v>44228</v>
      </c>
      <c r="D568" s="11" t="s">
        <v>17</v>
      </c>
      <c r="E568" s="11">
        <v>44</v>
      </c>
      <c r="F568" s="11">
        <f t="shared" si="58"/>
        <v>11</v>
      </c>
      <c r="G568" s="30">
        <v>11184</v>
      </c>
      <c r="H568" s="30">
        <v>125622</v>
      </c>
      <c r="I568" s="30">
        <v>348</v>
      </c>
      <c r="J568" s="30">
        <v>2502</v>
      </c>
      <c r="K568" s="11" t="str">
        <f t="shared" si="52"/>
        <v>Rhode Island-44255</v>
      </c>
      <c r="L568" s="30">
        <f>_xlfn.IFNA(VLOOKUP(K568,'labor statisitcs'!N:Q,4,FALSE),L567)</f>
        <v>864073</v>
      </c>
      <c r="M568" s="30">
        <f>VLOOKUP(D568,'State Area'!A:B,2,FALSE)</f>
        <v>1545</v>
      </c>
      <c r="N568" s="39">
        <f t="shared" si="57"/>
        <v>559.27055016181225</v>
      </c>
      <c r="O568" s="11">
        <f>_xlfn.IFNA(VLOOKUP(K568,State_Vac_Alo_Admin!B:E,3,FALSE),0)</f>
        <v>145750</v>
      </c>
      <c r="P568" s="35">
        <f>_xlfn.IFNA(VLOOKUP(K568,State_Vac_Alo_Admin!B:F,5,FALSE),0)</f>
        <v>123741.3</v>
      </c>
      <c r="Q568" s="30">
        <f>VLOOKUP(D568,'2020_VoteCount'!A:K,11,FALSE)</f>
        <v>199837</v>
      </c>
      <c r="R568" s="30">
        <f>VLOOKUP(D568,'2020_VoteCount'!A:L,12,FALSE)</f>
        <v>306210</v>
      </c>
      <c r="S568" s="11">
        <f>_xlfn.IFNA(VLOOKUP(K568,'labor statisitcs'!N:P,2,FALSE),S567)</f>
        <v>57.8</v>
      </c>
      <c r="T568" s="11">
        <f>_xlfn.IFNA(VLOOKUP(K568,'labor statisitcs'!N:P,3,FALSE),T567)</f>
        <v>7.3</v>
      </c>
      <c r="U568" s="30">
        <f>_xlfn.IFNA(VLOOKUP(K568,'labor statisitcs'!N:S,5,FALSE),U567)</f>
        <v>499579</v>
      </c>
      <c r="V568" s="30">
        <f>_xlfn.IFNA(VLOOKUP(K568,'labor statisitcs'!N:S,6,FALSE),V567)</f>
        <v>39163</v>
      </c>
      <c r="W568" s="30">
        <f>_xlfn.IFNA(VLOOKUP(K568,'Housing Summary'!F:J,5,FALSE),W567)</f>
        <v>1034</v>
      </c>
      <c r="X568" s="30">
        <f>_xlfn.IFNA(VLOOKUP(K568,'Housing Summary'!F:G,2,FALSE),X567)</f>
        <v>442450</v>
      </c>
      <c r="Y568">
        <f t="shared" si="53"/>
        <v>40.274374966004032</v>
      </c>
      <c r="Z568">
        <f t="shared" si="54"/>
        <v>289.55886829006346</v>
      </c>
    </row>
    <row r="569" spans="1:26" hidden="1">
      <c r="A569" s="9">
        <v>44286</v>
      </c>
      <c r="B569" s="9">
        <f t="shared" si="56"/>
        <v>44286</v>
      </c>
      <c r="C569" s="10">
        <v>44256</v>
      </c>
      <c r="D569" s="11" t="s">
        <v>17</v>
      </c>
      <c r="E569" s="11">
        <v>44</v>
      </c>
      <c r="F569" s="11">
        <f t="shared" si="58"/>
        <v>12</v>
      </c>
      <c r="G569" s="30">
        <v>11707</v>
      </c>
      <c r="H569" s="30">
        <v>137329</v>
      </c>
      <c r="I569" s="30">
        <v>117</v>
      </c>
      <c r="J569" s="30">
        <v>2619</v>
      </c>
      <c r="K569" s="11" t="str">
        <f t="shared" si="52"/>
        <v>Rhode Island-44286</v>
      </c>
      <c r="L569" s="30">
        <f>_xlfn.IFNA(VLOOKUP(K569,'labor statisitcs'!N:Q,4,FALSE),L568)</f>
        <v>864000</v>
      </c>
      <c r="M569" s="30">
        <f>VLOOKUP(D569,'State Area'!A:B,2,FALSE)</f>
        <v>1545</v>
      </c>
      <c r="N569" s="39">
        <f t="shared" si="57"/>
        <v>559.22330097087377</v>
      </c>
      <c r="O569" s="11">
        <f>_xlfn.IFNA(VLOOKUP(K569,State_Vac_Alo_Admin!B:E,3,FALSE),0)</f>
        <v>278200</v>
      </c>
      <c r="P569" s="35">
        <f>_xlfn.IFNA(VLOOKUP(K569,State_Vac_Alo_Admin!B:F,5,FALSE),0)</f>
        <v>248566.35</v>
      </c>
      <c r="Q569" s="30">
        <f>VLOOKUP(D569,'2020_VoteCount'!A:K,11,FALSE)</f>
        <v>199837</v>
      </c>
      <c r="R569" s="30">
        <f>VLOOKUP(D569,'2020_VoteCount'!A:L,12,FALSE)</f>
        <v>306210</v>
      </c>
      <c r="S569" s="11">
        <f>_xlfn.IFNA(VLOOKUP(K569,'labor statisitcs'!N:P,2,FALSE),S568)</f>
        <v>58.3</v>
      </c>
      <c r="T569" s="11">
        <f>_xlfn.IFNA(VLOOKUP(K569,'labor statisitcs'!N:P,3,FALSE),T568)</f>
        <v>7.1</v>
      </c>
      <c r="U569" s="30">
        <f>_xlfn.IFNA(VLOOKUP(K569,'labor statisitcs'!N:S,5,FALSE),U568)</f>
        <v>503364</v>
      </c>
      <c r="V569" s="30">
        <f>_xlfn.IFNA(VLOOKUP(K569,'labor statisitcs'!N:S,6,FALSE),V568)</f>
        <v>38191</v>
      </c>
      <c r="W569" s="30">
        <f>_xlfn.IFNA(VLOOKUP(K569,'Housing Summary'!F:J,5,FALSE),W568)</f>
        <v>1011</v>
      </c>
      <c r="X569" s="30">
        <f>_xlfn.IFNA(VLOOKUP(K569,'Housing Summary'!F:G,2,FALSE),X568)</f>
        <v>429500</v>
      </c>
      <c r="Y569">
        <f t="shared" si="53"/>
        <v>13.541666666666666</v>
      </c>
      <c r="Z569">
        <f t="shared" si="54"/>
        <v>303.125</v>
      </c>
    </row>
    <row r="570" spans="1:26">
      <c r="A570" s="9">
        <v>44313</v>
      </c>
      <c r="B570" s="9">
        <f t="shared" si="56"/>
        <v>44316</v>
      </c>
      <c r="C570" s="10">
        <v>44287</v>
      </c>
      <c r="D570" s="11" t="s">
        <v>17</v>
      </c>
      <c r="E570" s="11">
        <v>44</v>
      </c>
      <c r="F570" s="11">
        <f t="shared" si="58"/>
        <v>13</v>
      </c>
      <c r="G570" s="30">
        <v>9891</v>
      </c>
      <c r="H570" s="30">
        <v>147220</v>
      </c>
      <c r="I570" s="30">
        <v>45</v>
      </c>
      <c r="J570" s="30">
        <v>2664</v>
      </c>
      <c r="K570" s="11" t="str">
        <f t="shared" si="52"/>
        <v>Rhode Island-44316</v>
      </c>
      <c r="L570" s="30">
        <f>_xlfn.IFNA(VLOOKUP(K570,'labor statisitcs'!N:Q,4,FALSE),L569)</f>
        <v>864000</v>
      </c>
      <c r="M570" s="30">
        <f>VLOOKUP(D570,'State Area'!A:B,2,FALSE)</f>
        <v>1545</v>
      </c>
      <c r="N570" s="39">
        <f t="shared" si="57"/>
        <v>559.22330097087377</v>
      </c>
      <c r="O570" s="11">
        <f>_xlfn.IFNA(VLOOKUP(K570,State_Vac_Alo_Admin!B:E,3,FALSE),0)</f>
        <v>238160</v>
      </c>
      <c r="P570" s="35">
        <f>_xlfn.IFNA(VLOOKUP(K570,State_Vac_Alo_Admin!B:F,5,FALSE),0)</f>
        <v>292343.89999999997</v>
      </c>
      <c r="Q570" s="30">
        <f>VLOOKUP(D570,'2020_VoteCount'!A:K,11,FALSE)</f>
        <v>199837</v>
      </c>
      <c r="R570" s="30">
        <f>VLOOKUP(D570,'2020_VoteCount'!A:L,12,FALSE)</f>
        <v>306210</v>
      </c>
      <c r="S570" s="11">
        <f>_xlfn.IFNA(VLOOKUP(K570,'labor statisitcs'!N:P,2,FALSE),S569)</f>
        <v>58.3</v>
      </c>
      <c r="T570" s="11">
        <f>_xlfn.IFNA(VLOOKUP(K570,'labor statisitcs'!N:P,3,FALSE),T569)</f>
        <v>7.1</v>
      </c>
      <c r="U570" s="30">
        <f>_xlfn.IFNA(VLOOKUP(K570,'labor statisitcs'!N:S,5,FALSE),U569)</f>
        <v>503364</v>
      </c>
      <c r="V570" s="30">
        <f>_xlfn.IFNA(VLOOKUP(K570,'labor statisitcs'!N:S,6,FALSE),V569)</f>
        <v>38191</v>
      </c>
      <c r="W570" s="30">
        <f>_xlfn.IFNA(VLOOKUP(K570,'Housing Summary'!F:J,5,FALSE),W569)</f>
        <v>1011</v>
      </c>
      <c r="X570" s="30">
        <f>_xlfn.IFNA(VLOOKUP(K570,'Housing Summary'!F:G,2,FALSE),X569)</f>
        <v>429500</v>
      </c>
      <c r="Y570">
        <f t="shared" si="53"/>
        <v>5.2083333333333339</v>
      </c>
      <c r="Z570">
        <f t="shared" si="54"/>
        <v>308.33333333333331</v>
      </c>
    </row>
    <row r="571" spans="1:26" hidden="1">
      <c r="A571" s="9">
        <v>43921</v>
      </c>
      <c r="B571" s="9">
        <f t="shared" si="56"/>
        <v>43921</v>
      </c>
      <c r="C571" s="10">
        <v>43891</v>
      </c>
      <c r="D571" s="11" t="s">
        <v>32</v>
      </c>
      <c r="E571" s="11">
        <v>45</v>
      </c>
      <c r="F571" s="11">
        <f t="shared" si="58"/>
        <v>0</v>
      </c>
      <c r="G571" s="30">
        <v>1083</v>
      </c>
      <c r="H571" s="30">
        <v>1083</v>
      </c>
      <c r="I571" s="30">
        <v>22</v>
      </c>
      <c r="J571" s="30">
        <v>22</v>
      </c>
      <c r="K571" s="11" t="str">
        <f t="shared" si="52"/>
        <v>South Carolina-43921</v>
      </c>
      <c r="L571" s="30">
        <f>_xlfn.IFNA(VLOOKUP(K571,'labor statisitcs'!N:Q,4,FALSE),L570)</f>
        <v>4113703</v>
      </c>
      <c r="M571" s="30">
        <f>VLOOKUP(D571,'State Area'!A:B,2,FALSE)</f>
        <v>32020</v>
      </c>
      <c r="N571" s="39">
        <f t="shared" si="57"/>
        <v>128.47292317301685</v>
      </c>
      <c r="O571" s="11">
        <f>_xlfn.IFNA(VLOOKUP(K571,State_Vac_Alo_Admin!B:E,3,FALSE),0)</f>
        <v>0</v>
      </c>
      <c r="P571" s="35">
        <f>_xlfn.IFNA(VLOOKUP(K571,State_Vac_Alo_Admin!B:F,5,FALSE),0)</f>
        <v>0</v>
      </c>
      <c r="Q571" s="30">
        <f>VLOOKUP(D571,'2020_VoteCount'!A:K,11,FALSE)</f>
        <v>1385103</v>
      </c>
      <c r="R571" s="30">
        <f>VLOOKUP(D571,'2020_VoteCount'!A:L,12,FALSE)</f>
        <v>1091541</v>
      </c>
      <c r="S571" s="11">
        <f>_xlfn.IFNA(VLOOKUP(K571,'labor statisitcs'!N:P,2,FALSE),S570)</f>
        <v>55.8</v>
      </c>
      <c r="T571" s="11">
        <f>_xlfn.IFNA(VLOOKUP(K571,'labor statisitcs'!N:P,3,FALSE),T570)</f>
        <v>3</v>
      </c>
      <c r="U571" s="30">
        <f>_xlfn.IFNA(VLOOKUP(K571,'labor statisitcs'!N:S,5,FALSE),U570)</f>
        <v>2297323</v>
      </c>
      <c r="V571" s="30">
        <f>_xlfn.IFNA(VLOOKUP(K571,'labor statisitcs'!N:S,6,FALSE),V570)</f>
        <v>69844</v>
      </c>
      <c r="W571" s="30">
        <f>_xlfn.IFNA(VLOOKUP(K571,'Housing Summary'!F:J,5,FALSE),W570)</f>
        <v>25366</v>
      </c>
      <c r="X571" s="30">
        <f>_xlfn.IFNA(VLOOKUP(K571,'Housing Summary'!F:G,2,FALSE),X570)</f>
        <v>281707.5</v>
      </c>
      <c r="Y571">
        <f t="shared" si="53"/>
        <v>0.53479796669813062</v>
      </c>
      <c r="Z571">
        <f t="shared" si="54"/>
        <v>0.53479796669813062</v>
      </c>
    </row>
    <row r="572" spans="1:26" hidden="1">
      <c r="A572" s="9">
        <v>43951</v>
      </c>
      <c r="B572" s="9">
        <f t="shared" si="56"/>
        <v>43951</v>
      </c>
      <c r="C572" s="10">
        <v>43922</v>
      </c>
      <c r="D572" s="11" t="s">
        <v>32</v>
      </c>
      <c r="E572" s="11">
        <v>45</v>
      </c>
      <c r="F572" s="11">
        <f t="shared" si="58"/>
        <v>1</v>
      </c>
      <c r="G572" s="30">
        <v>5012</v>
      </c>
      <c r="H572" s="30">
        <v>6095</v>
      </c>
      <c r="I572" s="30">
        <v>222</v>
      </c>
      <c r="J572" s="30">
        <v>244</v>
      </c>
      <c r="K572" s="11" t="str">
        <f t="shared" si="52"/>
        <v>South Carolina-43951</v>
      </c>
      <c r="L572" s="30">
        <f>_xlfn.IFNA(VLOOKUP(K572,'labor statisitcs'!N:Q,4,FALSE),L571)</f>
        <v>4118644</v>
      </c>
      <c r="M572" s="30">
        <f>VLOOKUP(D572,'State Area'!A:B,2,FALSE)</f>
        <v>32020</v>
      </c>
      <c r="N572" s="39">
        <f t="shared" si="57"/>
        <v>128.62723297938788</v>
      </c>
      <c r="O572" s="11">
        <f>_xlfn.IFNA(VLOOKUP(K572,State_Vac_Alo_Admin!B:E,3,FALSE),0)</f>
        <v>0</v>
      </c>
      <c r="P572" s="35">
        <f>_xlfn.IFNA(VLOOKUP(K572,State_Vac_Alo_Admin!B:F,5,FALSE),0)</f>
        <v>0</v>
      </c>
      <c r="Q572" s="30">
        <f>VLOOKUP(D572,'2020_VoteCount'!A:K,11,FALSE)</f>
        <v>1385103</v>
      </c>
      <c r="R572" s="30">
        <f>VLOOKUP(D572,'2020_VoteCount'!A:L,12,FALSE)</f>
        <v>1091541</v>
      </c>
      <c r="S572" s="11">
        <f>_xlfn.IFNA(VLOOKUP(K572,'labor statisitcs'!N:P,2,FALSE),S571)</f>
        <v>50.7</v>
      </c>
      <c r="T572" s="11">
        <f>_xlfn.IFNA(VLOOKUP(K572,'labor statisitcs'!N:P,3,FALSE),T571)</f>
        <v>11.5</v>
      </c>
      <c r="U572" s="30">
        <f>_xlfn.IFNA(VLOOKUP(K572,'labor statisitcs'!N:S,5,FALSE),U571)</f>
        <v>2086262</v>
      </c>
      <c r="V572" s="30">
        <f>_xlfn.IFNA(VLOOKUP(K572,'labor statisitcs'!N:S,6,FALSE),V571)</f>
        <v>270763</v>
      </c>
      <c r="W572" s="30">
        <f>_xlfn.IFNA(VLOOKUP(K572,'Housing Summary'!F:J,5,FALSE),W571)</f>
        <v>26070</v>
      </c>
      <c r="X572" s="30">
        <f>_xlfn.IFNA(VLOOKUP(K572,'Housing Summary'!F:G,2,FALSE),X571)</f>
        <v>280450</v>
      </c>
      <c r="Y572">
        <f t="shared" si="53"/>
        <v>5.3901235455164374</v>
      </c>
      <c r="Z572">
        <f t="shared" si="54"/>
        <v>5.9242799329099576</v>
      </c>
    </row>
    <row r="573" spans="1:26" hidden="1">
      <c r="A573" s="9">
        <v>43982</v>
      </c>
      <c r="B573" s="9">
        <f t="shared" si="56"/>
        <v>43982</v>
      </c>
      <c r="C573" s="10">
        <v>43952</v>
      </c>
      <c r="D573" s="11" t="s">
        <v>32</v>
      </c>
      <c r="E573" s="11">
        <v>45</v>
      </c>
      <c r="F573" s="11">
        <f t="shared" si="58"/>
        <v>2</v>
      </c>
      <c r="G573" s="30">
        <v>5766</v>
      </c>
      <c r="H573" s="30">
        <v>11861</v>
      </c>
      <c r="I573" s="30">
        <v>250</v>
      </c>
      <c r="J573" s="30">
        <v>494</v>
      </c>
      <c r="K573" s="11" t="str">
        <f t="shared" si="52"/>
        <v>South Carolina-43982</v>
      </c>
      <c r="L573" s="30">
        <f>_xlfn.IFNA(VLOOKUP(K573,'labor statisitcs'!N:Q,4,FALSE),L572)</f>
        <v>4122608</v>
      </c>
      <c r="M573" s="30">
        <f>VLOOKUP(D573,'State Area'!A:B,2,FALSE)</f>
        <v>32020</v>
      </c>
      <c r="N573" s="39">
        <f t="shared" si="57"/>
        <v>128.75103060587134</v>
      </c>
      <c r="O573" s="11">
        <f>_xlfn.IFNA(VLOOKUP(K573,State_Vac_Alo_Admin!B:E,3,FALSE),0)</f>
        <v>0</v>
      </c>
      <c r="P573" s="35">
        <f>_xlfn.IFNA(VLOOKUP(K573,State_Vac_Alo_Admin!B:F,5,FALSE),0)</f>
        <v>0</v>
      </c>
      <c r="Q573" s="30">
        <f>VLOOKUP(D573,'2020_VoteCount'!A:K,11,FALSE)</f>
        <v>1385103</v>
      </c>
      <c r="R573" s="30">
        <f>VLOOKUP(D573,'2020_VoteCount'!A:L,12,FALSE)</f>
        <v>1091541</v>
      </c>
      <c r="S573" s="11">
        <f>_xlfn.IFNA(VLOOKUP(K573,'labor statisitcs'!N:P,2,FALSE),S572)</f>
        <v>50.8</v>
      </c>
      <c r="T573" s="11">
        <f>_xlfn.IFNA(VLOOKUP(K573,'labor statisitcs'!N:P,3,FALSE),T572)</f>
        <v>11.5</v>
      </c>
      <c r="U573" s="30">
        <f>_xlfn.IFNA(VLOOKUP(K573,'labor statisitcs'!N:S,5,FALSE),U572)</f>
        <v>2092571</v>
      </c>
      <c r="V573" s="30">
        <f>_xlfn.IFNA(VLOOKUP(K573,'labor statisitcs'!N:S,6,FALSE),V572)</f>
        <v>273164</v>
      </c>
      <c r="W573" s="30">
        <f>_xlfn.IFNA(VLOOKUP(K573,'Housing Summary'!F:J,5,FALSE),W572)</f>
        <v>24686</v>
      </c>
      <c r="X573" s="30">
        <f>_xlfn.IFNA(VLOOKUP(K573,'Housing Summary'!F:G,2,FALSE),X572)</f>
        <v>289000</v>
      </c>
      <c r="Y573">
        <f t="shared" si="53"/>
        <v>6.0641225166205466</v>
      </c>
      <c r="Z573">
        <f t="shared" si="54"/>
        <v>11.9827060928422</v>
      </c>
    </row>
    <row r="574" spans="1:26" hidden="1">
      <c r="A574" s="9">
        <v>44012</v>
      </c>
      <c r="B574" s="9">
        <f t="shared" si="56"/>
        <v>44012</v>
      </c>
      <c r="C574" s="10">
        <v>43983</v>
      </c>
      <c r="D574" s="11" t="s">
        <v>32</v>
      </c>
      <c r="E574" s="11">
        <v>45</v>
      </c>
      <c r="F574" s="11">
        <f t="shared" si="58"/>
        <v>3</v>
      </c>
      <c r="G574" s="30">
        <v>24538</v>
      </c>
      <c r="H574" s="30">
        <v>36399</v>
      </c>
      <c r="I574" s="30">
        <v>245</v>
      </c>
      <c r="J574" s="30">
        <v>739</v>
      </c>
      <c r="K574" s="11" t="str">
        <f t="shared" si="52"/>
        <v>South Carolina-44012</v>
      </c>
      <c r="L574" s="30">
        <f>_xlfn.IFNA(VLOOKUP(K574,'labor statisitcs'!N:Q,4,FALSE),L573)</f>
        <v>4126972</v>
      </c>
      <c r="M574" s="30">
        <f>VLOOKUP(D574,'State Area'!A:B,2,FALSE)</f>
        <v>32020</v>
      </c>
      <c r="N574" s="39">
        <f t="shared" si="57"/>
        <v>128.88732042473455</v>
      </c>
      <c r="O574" s="11">
        <f>_xlfn.IFNA(VLOOKUP(K574,State_Vac_Alo_Admin!B:E,3,FALSE),0)</f>
        <v>0</v>
      </c>
      <c r="P574" s="35">
        <f>_xlfn.IFNA(VLOOKUP(K574,State_Vac_Alo_Admin!B:F,5,FALSE),0)</f>
        <v>0</v>
      </c>
      <c r="Q574" s="30">
        <f>VLOOKUP(D574,'2020_VoteCount'!A:K,11,FALSE)</f>
        <v>1385103</v>
      </c>
      <c r="R574" s="30">
        <f>VLOOKUP(D574,'2020_VoteCount'!A:L,12,FALSE)</f>
        <v>1091541</v>
      </c>
      <c r="S574" s="11">
        <f>_xlfn.IFNA(VLOOKUP(K574,'labor statisitcs'!N:P,2,FALSE),S573)</f>
        <v>53.5</v>
      </c>
      <c r="T574" s="11">
        <f>_xlfn.IFNA(VLOOKUP(K574,'labor statisitcs'!N:P,3,FALSE),T573)</f>
        <v>7.7</v>
      </c>
      <c r="U574" s="30">
        <f>_xlfn.IFNA(VLOOKUP(K574,'labor statisitcs'!N:S,5,FALSE),U573)</f>
        <v>2209060</v>
      </c>
      <c r="V574" s="30">
        <f>_xlfn.IFNA(VLOOKUP(K574,'labor statisitcs'!N:S,6,FALSE),V573)</f>
        <v>183862</v>
      </c>
      <c r="W574" s="30">
        <f>_xlfn.IFNA(VLOOKUP(K574,'Housing Summary'!F:J,5,FALSE),W573)</f>
        <v>22213</v>
      </c>
      <c r="X574" s="30">
        <f>_xlfn.IFNA(VLOOKUP(K574,'Housing Summary'!F:G,2,FALSE),X573)</f>
        <v>290408</v>
      </c>
      <c r="Y574">
        <f t="shared" si="53"/>
        <v>5.9365559058796613</v>
      </c>
      <c r="Z574">
        <f t="shared" si="54"/>
        <v>17.906591079367633</v>
      </c>
    </row>
    <row r="575" spans="1:26" hidden="1">
      <c r="A575" s="9">
        <v>44043</v>
      </c>
      <c r="B575" s="9">
        <f t="shared" si="56"/>
        <v>44043</v>
      </c>
      <c r="C575" s="10">
        <v>44013</v>
      </c>
      <c r="D575" s="11" t="s">
        <v>32</v>
      </c>
      <c r="E575" s="11">
        <v>45</v>
      </c>
      <c r="F575" s="11">
        <f t="shared" si="58"/>
        <v>4</v>
      </c>
      <c r="G575" s="30">
        <v>52617</v>
      </c>
      <c r="H575" s="30">
        <v>89016</v>
      </c>
      <c r="I575" s="30">
        <v>973</v>
      </c>
      <c r="J575" s="30">
        <v>1712</v>
      </c>
      <c r="K575" s="11" t="str">
        <f t="shared" si="52"/>
        <v>South Carolina-44043</v>
      </c>
      <c r="L575" s="30">
        <f>_xlfn.IFNA(VLOOKUP(K575,'labor statisitcs'!N:Q,4,FALSE),L574)</f>
        <v>4131387</v>
      </c>
      <c r="M575" s="30">
        <f>VLOOKUP(D575,'State Area'!A:B,2,FALSE)</f>
        <v>32020</v>
      </c>
      <c r="N575" s="39">
        <f t="shared" si="57"/>
        <v>129.02520299812616</v>
      </c>
      <c r="O575" s="11">
        <f>_xlfn.IFNA(VLOOKUP(K575,State_Vac_Alo_Admin!B:E,3,FALSE),0)</f>
        <v>0</v>
      </c>
      <c r="P575" s="35">
        <f>_xlfn.IFNA(VLOOKUP(K575,State_Vac_Alo_Admin!B:F,5,FALSE),0)</f>
        <v>0</v>
      </c>
      <c r="Q575" s="30">
        <f>VLOOKUP(D575,'2020_VoteCount'!A:K,11,FALSE)</f>
        <v>1385103</v>
      </c>
      <c r="R575" s="30">
        <f>VLOOKUP(D575,'2020_VoteCount'!A:L,12,FALSE)</f>
        <v>1091541</v>
      </c>
      <c r="S575" s="11">
        <f>_xlfn.IFNA(VLOOKUP(K575,'labor statisitcs'!N:P,2,FALSE),S574)</f>
        <v>54.3</v>
      </c>
      <c r="T575" s="11">
        <f>_xlfn.IFNA(VLOOKUP(K575,'labor statisitcs'!N:P,3,FALSE),T574)</f>
        <v>7.6</v>
      </c>
      <c r="U575" s="30">
        <f>_xlfn.IFNA(VLOOKUP(K575,'labor statisitcs'!N:S,5,FALSE),U574)</f>
        <v>2243805</v>
      </c>
      <c r="V575" s="30">
        <f>_xlfn.IFNA(VLOOKUP(K575,'labor statisitcs'!N:S,6,FALSE),V574)</f>
        <v>183470</v>
      </c>
      <c r="W575" s="30">
        <f>_xlfn.IFNA(VLOOKUP(K575,'Housing Summary'!F:J,5,FALSE),W574)</f>
        <v>20539</v>
      </c>
      <c r="X575" s="30">
        <f>_xlfn.IFNA(VLOOKUP(K575,'Housing Summary'!F:G,2,FALSE),X574)</f>
        <v>289900</v>
      </c>
      <c r="Y575">
        <f t="shared" si="53"/>
        <v>23.551412636966713</v>
      </c>
      <c r="Z575">
        <f t="shared" si="54"/>
        <v>41.438867866893126</v>
      </c>
    </row>
    <row r="576" spans="1:26" hidden="1">
      <c r="A576" s="9">
        <v>44074</v>
      </c>
      <c r="B576" s="9">
        <f t="shared" si="56"/>
        <v>44074</v>
      </c>
      <c r="C576" s="10">
        <v>44044</v>
      </c>
      <c r="D576" s="11" t="s">
        <v>32</v>
      </c>
      <c r="E576" s="11">
        <v>45</v>
      </c>
      <c r="F576" s="11">
        <f t="shared" si="58"/>
        <v>5</v>
      </c>
      <c r="G576" s="30">
        <v>29976</v>
      </c>
      <c r="H576" s="30">
        <v>118992</v>
      </c>
      <c r="I576" s="30">
        <v>1008</v>
      </c>
      <c r="J576" s="30">
        <v>2720</v>
      </c>
      <c r="K576" s="11" t="str">
        <f t="shared" si="52"/>
        <v>South Carolina-44074</v>
      </c>
      <c r="L576" s="30">
        <f>_xlfn.IFNA(VLOOKUP(K576,'labor statisitcs'!N:Q,4,FALSE),L575)</f>
        <v>4136994</v>
      </c>
      <c r="M576" s="30">
        <f>VLOOKUP(D576,'State Area'!A:B,2,FALSE)</f>
        <v>32020</v>
      </c>
      <c r="N576" s="39">
        <f t="shared" si="57"/>
        <v>129.2003123048095</v>
      </c>
      <c r="O576" s="11">
        <f>_xlfn.IFNA(VLOOKUP(K576,State_Vac_Alo_Admin!B:E,3,FALSE),0)</f>
        <v>0</v>
      </c>
      <c r="P576" s="35">
        <f>_xlfn.IFNA(VLOOKUP(K576,State_Vac_Alo_Admin!B:F,5,FALSE),0)</f>
        <v>0</v>
      </c>
      <c r="Q576" s="30">
        <f>VLOOKUP(D576,'2020_VoteCount'!A:K,11,FALSE)</f>
        <v>1385103</v>
      </c>
      <c r="R576" s="30">
        <f>VLOOKUP(D576,'2020_VoteCount'!A:L,12,FALSE)</f>
        <v>1091541</v>
      </c>
      <c r="S576" s="11">
        <f>_xlfn.IFNA(VLOOKUP(K576,'labor statisitcs'!N:P,2,FALSE),S575)</f>
        <v>54.9</v>
      </c>
      <c r="T576" s="11">
        <f>_xlfn.IFNA(VLOOKUP(K576,'labor statisitcs'!N:P,3,FALSE),T575)</f>
        <v>5.4</v>
      </c>
      <c r="U576" s="30">
        <f>_xlfn.IFNA(VLOOKUP(K576,'labor statisitcs'!N:S,5,FALSE),U575)</f>
        <v>2272014</v>
      </c>
      <c r="V576" s="30">
        <f>_xlfn.IFNA(VLOOKUP(K576,'labor statisitcs'!N:S,6,FALSE),V575)</f>
        <v>130549</v>
      </c>
      <c r="W576" s="30">
        <f>_xlfn.IFNA(VLOOKUP(K576,'Housing Summary'!F:J,5,FALSE),W575)</f>
        <v>19320</v>
      </c>
      <c r="X576" s="30">
        <f>_xlfn.IFNA(VLOOKUP(K576,'Housing Summary'!F:G,2,FALSE),X575)</f>
        <v>289999</v>
      </c>
      <c r="Y576">
        <f t="shared" si="53"/>
        <v>24.365517571454056</v>
      </c>
      <c r="Z576">
        <f t="shared" si="54"/>
        <v>65.748222018209361</v>
      </c>
    </row>
    <row r="577" spans="1:26" hidden="1">
      <c r="A577" s="9">
        <v>44104</v>
      </c>
      <c r="B577" s="9">
        <f t="shared" si="56"/>
        <v>44104</v>
      </c>
      <c r="C577" s="10">
        <v>44075</v>
      </c>
      <c r="D577" s="11" t="s">
        <v>32</v>
      </c>
      <c r="E577" s="11">
        <v>45</v>
      </c>
      <c r="F577" s="11">
        <f t="shared" si="58"/>
        <v>6</v>
      </c>
      <c r="G577" s="30">
        <v>28950</v>
      </c>
      <c r="H577" s="30">
        <v>147942</v>
      </c>
      <c r="I577" s="30">
        <v>658</v>
      </c>
      <c r="J577" s="30">
        <v>3378</v>
      </c>
      <c r="K577" s="11" t="str">
        <f t="shared" si="52"/>
        <v>South Carolina-44104</v>
      </c>
      <c r="L577" s="30">
        <f>_xlfn.IFNA(VLOOKUP(K577,'labor statisitcs'!N:Q,4,FALSE),L576)</f>
        <v>4142816</v>
      </c>
      <c r="M577" s="30">
        <f>VLOOKUP(D577,'State Area'!A:B,2,FALSE)</f>
        <v>32020</v>
      </c>
      <c r="N577" s="39">
        <f t="shared" si="57"/>
        <v>129.38213616489693</v>
      </c>
      <c r="O577" s="11">
        <f>_xlfn.IFNA(VLOOKUP(K577,State_Vac_Alo_Admin!B:E,3,FALSE),0)</f>
        <v>0</v>
      </c>
      <c r="P577" s="35">
        <f>_xlfn.IFNA(VLOOKUP(K577,State_Vac_Alo_Admin!B:F,5,FALSE),0)</f>
        <v>0</v>
      </c>
      <c r="Q577" s="30">
        <f>VLOOKUP(D577,'2020_VoteCount'!A:K,11,FALSE)</f>
        <v>1385103</v>
      </c>
      <c r="R577" s="30">
        <f>VLOOKUP(D577,'2020_VoteCount'!A:L,12,FALSE)</f>
        <v>1091541</v>
      </c>
      <c r="S577" s="11">
        <f>_xlfn.IFNA(VLOOKUP(K577,'labor statisitcs'!N:P,2,FALSE),S576)</f>
        <v>55.3</v>
      </c>
      <c r="T577" s="11">
        <f>_xlfn.IFNA(VLOOKUP(K577,'labor statisitcs'!N:P,3,FALSE),T576)</f>
        <v>5.4</v>
      </c>
      <c r="U577" s="30">
        <f>_xlfn.IFNA(VLOOKUP(K577,'labor statisitcs'!N:S,5,FALSE),U576)</f>
        <v>2292518</v>
      </c>
      <c r="V577" s="30">
        <f>_xlfn.IFNA(VLOOKUP(K577,'labor statisitcs'!N:S,6,FALSE),V576)</f>
        <v>130400</v>
      </c>
      <c r="W577" s="30">
        <f>_xlfn.IFNA(VLOOKUP(K577,'Housing Summary'!F:J,5,FALSE),W576)</f>
        <v>17946</v>
      </c>
      <c r="X577" s="30">
        <f>_xlfn.IFNA(VLOOKUP(K577,'Housing Summary'!F:G,2,FALSE),X576)</f>
        <v>289000</v>
      </c>
      <c r="Y577">
        <f t="shared" si="53"/>
        <v>15.882916354479658</v>
      </c>
      <c r="Z577">
        <f t="shared" si="54"/>
        <v>81.538740798529318</v>
      </c>
    </row>
    <row r="578" spans="1:26" hidden="1">
      <c r="A578" s="9">
        <v>44135</v>
      </c>
      <c r="B578" s="9">
        <f t="shared" si="56"/>
        <v>44135</v>
      </c>
      <c r="C578" s="10">
        <v>44105</v>
      </c>
      <c r="D578" s="11" t="s">
        <v>32</v>
      </c>
      <c r="E578" s="11">
        <v>45</v>
      </c>
      <c r="F578" s="11">
        <f t="shared" si="58"/>
        <v>7</v>
      </c>
      <c r="G578" s="30">
        <v>28670</v>
      </c>
      <c r="H578" s="30">
        <v>176612</v>
      </c>
      <c r="I578" s="30">
        <v>557</v>
      </c>
      <c r="J578" s="30">
        <v>3935</v>
      </c>
      <c r="K578" s="11" t="str">
        <f t="shared" ref="K578:K641" si="59">_xlfn.CONCAT(D578,"-",B578)</f>
        <v>South Carolina-44135</v>
      </c>
      <c r="L578" s="30">
        <f>_xlfn.IFNA(VLOOKUP(K578,'labor statisitcs'!N:Q,4,FALSE),L577)</f>
        <v>4148416</v>
      </c>
      <c r="M578" s="30">
        <f>VLOOKUP(D578,'State Area'!A:B,2,FALSE)</f>
        <v>32020</v>
      </c>
      <c r="N578" s="39">
        <f t="shared" si="57"/>
        <v>129.55702685821362</v>
      </c>
      <c r="O578" s="11">
        <f>_xlfn.IFNA(VLOOKUP(K578,State_Vac_Alo_Admin!B:E,3,FALSE),0)</f>
        <v>0</v>
      </c>
      <c r="P578" s="35">
        <f>_xlfn.IFNA(VLOOKUP(K578,State_Vac_Alo_Admin!B:F,5,FALSE),0)</f>
        <v>0</v>
      </c>
      <c r="Q578" s="30">
        <f>VLOOKUP(D578,'2020_VoteCount'!A:K,11,FALSE)</f>
        <v>1385103</v>
      </c>
      <c r="R578" s="30">
        <f>VLOOKUP(D578,'2020_VoteCount'!A:L,12,FALSE)</f>
        <v>1091541</v>
      </c>
      <c r="S578" s="11">
        <f>_xlfn.IFNA(VLOOKUP(K578,'labor statisitcs'!N:P,2,FALSE),S577)</f>
        <v>55.6</v>
      </c>
      <c r="T578" s="11">
        <f>_xlfn.IFNA(VLOOKUP(K578,'labor statisitcs'!N:P,3,FALSE),T577)</f>
        <v>5.4</v>
      </c>
      <c r="U578" s="30">
        <f>_xlfn.IFNA(VLOOKUP(K578,'labor statisitcs'!N:S,5,FALSE),U577)</f>
        <v>2306258</v>
      </c>
      <c r="V578" s="30">
        <f>_xlfn.IFNA(VLOOKUP(K578,'labor statisitcs'!N:S,6,FALSE),V577)</f>
        <v>130857</v>
      </c>
      <c r="W578" s="30">
        <f>_xlfn.IFNA(VLOOKUP(K578,'Housing Summary'!F:J,5,FALSE),W577)</f>
        <v>17165</v>
      </c>
      <c r="X578" s="30">
        <f>_xlfn.IFNA(VLOOKUP(K578,'Housing Summary'!F:G,2,FALSE),X577)</f>
        <v>285000</v>
      </c>
      <c r="Y578">
        <f t="shared" ref="Y578:Y641" si="60">(I578/L578)*100000</f>
        <v>13.426811583023497</v>
      </c>
      <c r="Z578">
        <f t="shared" ref="Z578:Z641" si="61">(J578/L578)*100000</f>
        <v>94.855482188864372</v>
      </c>
    </row>
    <row r="579" spans="1:26" hidden="1">
      <c r="A579" s="9">
        <v>44165</v>
      </c>
      <c r="B579" s="9">
        <f t="shared" si="56"/>
        <v>44165</v>
      </c>
      <c r="C579" s="10">
        <v>44136</v>
      </c>
      <c r="D579" s="11" t="s">
        <v>32</v>
      </c>
      <c r="E579" s="11">
        <v>45</v>
      </c>
      <c r="F579" s="11">
        <f t="shared" si="58"/>
        <v>8</v>
      </c>
      <c r="G579" s="30">
        <v>40875</v>
      </c>
      <c r="H579" s="30">
        <v>217487</v>
      </c>
      <c r="I579" s="30">
        <v>446</v>
      </c>
      <c r="J579" s="30">
        <v>4381</v>
      </c>
      <c r="K579" s="11" t="str">
        <f t="shared" si="59"/>
        <v>South Carolina-44165</v>
      </c>
      <c r="L579" s="30">
        <f>_xlfn.IFNA(VLOOKUP(K579,'labor statisitcs'!N:Q,4,FALSE),L578)</f>
        <v>4153709</v>
      </c>
      <c r="M579" s="30">
        <f>VLOOKUP(D579,'State Area'!A:B,2,FALSE)</f>
        <v>32020</v>
      </c>
      <c r="N579" s="39">
        <f t="shared" si="57"/>
        <v>129.72232979387883</v>
      </c>
      <c r="O579" s="11">
        <f>_xlfn.IFNA(VLOOKUP(K579,State_Vac_Alo_Admin!B:E,3,FALSE),0)</f>
        <v>0</v>
      </c>
      <c r="P579" s="35">
        <f>_xlfn.IFNA(VLOOKUP(K579,State_Vac_Alo_Admin!B:F,5,FALSE),0)</f>
        <v>0</v>
      </c>
      <c r="Q579" s="30">
        <f>VLOOKUP(D579,'2020_VoteCount'!A:K,11,FALSE)</f>
        <v>1385103</v>
      </c>
      <c r="R579" s="30">
        <f>VLOOKUP(D579,'2020_VoteCount'!A:L,12,FALSE)</f>
        <v>1091541</v>
      </c>
      <c r="S579" s="11">
        <f>_xlfn.IFNA(VLOOKUP(K579,'labor statisitcs'!N:P,2,FALSE),S578)</f>
        <v>53.4</v>
      </c>
      <c r="T579" s="11">
        <f>_xlfn.IFNA(VLOOKUP(K579,'labor statisitcs'!N:P,3,FALSE),T578)</f>
        <v>5.6</v>
      </c>
      <c r="U579" s="30">
        <f>_xlfn.IFNA(VLOOKUP(K579,'labor statisitcs'!N:S,5,FALSE),U578)</f>
        <v>2217588</v>
      </c>
      <c r="V579" s="30">
        <f>_xlfn.IFNA(VLOOKUP(K579,'labor statisitcs'!N:S,6,FALSE),V578)</f>
        <v>131355</v>
      </c>
      <c r="W579" s="30">
        <f>_xlfn.IFNA(VLOOKUP(K579,'Housing Summary'!F:J,5,FALSE),W578)</f>
        <v>16364</v>
      </c>
      <c r="X579" s="30">
        <f>_xlfn.IFNA(VLOOKUP(K579,'Housing Summary'!F:G,2,FALSE),X578)</f>
        <v>284945</v>
      </c>
      <c r="Y579">
        <f t="shared" si="60"/>
        <v>10.737391569799426</v>
      </c>
      <c r="Z579">
        <f t="shared" si="61"/>
        <v>105.47200104773829</v>
      </c>
    </row>
    <row r="580" spans="1:26" hidden="1">
      <c r="A580" s="9">
        <v>44196</v>
      </c>
      <c r="B580" s="9">
        <f t="shared" si="56"/>
        <v>44196</v>
      </c>
      <c r="C580" s="10">
        <v>44166</v>
      </c>
      <c r="D580" s="11" t="s">
        <v>32</v>
      </c>
      <c r="E580" s="11">
        <v>45</v>
      </c>
      <c r="F580" s="11">
        <f t="shared" si="58"/>
        <v>9</v>
      </c>
      <c r="G580" s="30">
        <v>90020</v>
      </c>
      <c r="H580" s="30">
        <v>307507</v>
      </c>
      <c r="I580" s="30">
        <v>915</v>
      </c>
      <c r="J580" s="30">
        <v>5296</v>
      </c>
      <c r="K580" s="11" t="str">
        <f t="shared" si="59"/>
        <v>South Carolina-44196</v>
      </c>
      <c r="L580" s="30">
        <f>_xlfn.IFNA(VLOOKUP(K580,'labor statisitcs'!N:Q,4,FALSE),L579)</f>
        <v>4158811</v>
      </c>
      <c r="M580" s="30">
        <f>VLOOKUP(D580,'State Area'!A:B,2,FALSE)</f>
        <v>32020</v>
      </c>
      <c r="N580" s="39">
        <f t="shared" si="57"/>
        <v>129.88166770768271</v>
      </c>
      <c r="O580" s="11">
        <f>_xlfn.IFNA(VLOOKUP(K580,State_Vac_Alo_Admin!B:E,3,FALSE),0)</f>
        <v>456850</v>
      </c>
      <c r="P580" s="35">
        <f>_xlfn.IFNA(VLOOKUP(K580,State_Vac_Alo_Admin!B:F,5,FALSE),0)</f>
        <v>0</v>
      </c>
      <c r="Q580" s="30">
        <f>VLOOKUP(D580,'2020_VoteCount'!A:K,11,FALSE)</f>
        <v>1385103</v>
      </c>
      <c r="R580" s="30">
        <f>VLOOKUP(D580,'2020_VoteCount'!A:L,12,FALSE)</f>
        <v>1091541</v>
      </c>
      <c r="S580" s="11">
        <f>_xlfn.IFNA(VLOOKUP(K580,'labor statisitcs'!N:P,2,FALSE),S579)</f>
        <v>53.5</v>
      </c>
      <c r="T580" s="11">
        <f>_xlfn.IFNA(VLOOKUP(K580,'labor statisitcs'!N:P,3,FALSE),T579)</f>
        <v>5.6</v>
      </c>
      <c r="U580" s="30">
        <f>_xlfn.IFNA(VLOOKUP(K580,'labor statisitcs'!N:S,5,FALSE),U579)</f>
        <v>2223480</v>
      </c>
      <c r="V580" s="30">
        <f>_xlfn.IFNA(VLOOKUP(K580,'labor statisitcs'!N:S,6,FALSE),V579)</f>
        <v>131582</v>
      </c>
      <c r="W580" s="30">
        <f>_xlfn.IFNA(VLOOKUP(K580,'Housing Summary'!F:J,5,FALSE),W579)</f>
        <v>15307</v>
      </c>
      <c r="X580" s="30">
        <f>_xlfn.IFNA(VLOOKUP(K580,'Housing Summary'!F:G,2,FALSE),X579)</f>
        <v>279950</v>
      </c>
      <c r="Y580">
        <f t="shared" si="60"/>
        <v>22.001480711674564</v>
      </c>
      <c r="Z580">
        <f t="shared" si="61"/>
        <v>127.34408945249014</v>
      </c>
    </row>
    <row r="581" spans="1:26" hidden="1">
      <c r="A581" s="9">
        <v>44227</v>
      </c>
      <c r="B581" s="9">
        <f t="shared" si="56"/>
        <v>44227</v>
      </c>
      <c r="C581" s="10">
        <v>44197</v>
      </c>
      <c r="D581" s="11" t="s">
        <v>32</v>
      </c>
      <c r="E581" s="11">
        <v>45</v>
      </c>
      <c r="F581" s="11">
        <f t="shared" si="58"/>
        <v>10</v>
      </c>
      <c r="G581" s="30">
        <v>135879</v>
      </c>
      <c r="H581" s="30">
        <v>443386</v>
      </c>
      <c r="I581" s="30">
        <v>1746</v>
      </c>
      <c r="J581" s="30">
        <v>7042</v>
      </c>
      <c r="K581" s="11" t="str">
        <f t="shared" si="59"/>
        <v>South Carolina-44227</v>
      </c>
      <c r="L581" s="30">
        <f>_xlfn.IFNA(VLOOKUP(K581,'labor statisitcs'!N:Q,4,FALSE),L580)</f>
        <v>4163639</v>
      </c>
      <c r="M581" s="30">
        <f>VLOOKUP(D581,'State Area'!A:B,2,FALSE)</f>
        <v>32020</v>
      </c>
      <c r="N581" s="39">
        <f t="shared" si="57"/>
        <v>130.03244846970642</v>
      </c>
      <c r="O581" s="11">
        <f>_xlfn.IFNA(VLOOKUP(K581,State_Vac_Alo_Admin!B:E,3,FALSE),0)</f>
        <v>490500</v>
      </c>
      <c r="P581" s="35">
        <f>_xlfn.IFNA(VLOOKUP(K581,State_Vac_Alo_Admin!B:F,5,FALSE),0)</f>
        <v>373609.85</v>
      </c>
      <c r="Q581" s="30">
        <f>VLOOKUP(D581,'2020_VoteCount'!A:K,11,FALSE)</f>
        <v>1385103</v>
      </c>
      <c r="R581" s="30">
        <f>VLOOKUP(D581,'2020_VoteCount'!A:L,12,FALSE)</f>
        <v>1091541</v>
      </c>
      <c r="S581" s="11">
        <f>_xlfn.IFNA(VLOOKUP(K581,'labor statisitcs'!N:P,2,FALSE),S580)</f>
        <v>53.7</v>
      </c>
      <c r="T581" s="11">
        <f>_xlfn.IFNA(VLOOKUP(K581,'labor statisitcs'!N:P,3,FALSE),T580)</f>
        <v>5.3</v>
      </c>
      <c r="U581" s="30">
        <f>_xlfn.IFNA(VLOOKUP(K581,'labor statisitcs'!N:S,5,FALSE),U580)</f>
        <v>2235303</v>
      </c>
      <c r="V581" s="30">
        <f>_xlfn.IFNA(VLOOKUP(K581,'labor statisitcs'!N:S,6,FALSE),V580)</f>
        <v>125444</v>
      </c>
      <c r="W581" s="30">
        <f>_xlfn.IFNA(VLOOKUP(K581,'Housing Summary'!F:J,5,FALSE),W580)</f>
        <v>13745</v>
      </c>
      <c r="X581" s="30">
        <f>_xlfn.IFNA(VLOOKUP(K581,'Housing Summary'!F:G,2,FALSE),X580)</f>
        <v>279900</v>
      </c>
      <c r="Y581">
        <f t="shared" si="60"/>
        <v>41.934471264199416</v>
      </c>
      <c r="Z581">
        <f t="shared" si="61"/>
        <v>169.13089727519605</v>
      </c>
    </row>
    <row r="582" spans="1:26" hidden="1">
      <c r="A582" s="9">
        <v>44255</v>
      </c>
      <c r="B582" s="9">
        <f t="shared" si="56"/>
        <v>44255</v>
      </c>
      <c r="C582" s="10">
        <v>44228</v>
      </c>
      <c r="D582" s="11" t="s">
        <v>32</v>
      </c>
      <c r="E582" s="11">
        <v>45</v>
      </c>
      <c r="F582" s="11">
        <f t="shared" si="58"/>
        <v>11</v>
      </c>
      <c r="G582" s="30">
        <v>73437</v>
      </c>
      <c r="H582" s="30">
        <v>516823</v>
      </c>
      <c r="I582" s="30">
        <v>1504</v>
      </c>
      <c r="J582" s="30">
        <v>8546</v>
      </c>
      <c r="K582" s="11" t="str">
        <f t="shared" si="59"/>
        <v>South Carolina-44255</v>
      </c>
      <c r="L582" s="30">
        <f>_xlfn.IFNA(VLOOKUP(K582,'labor statisitcs'!N:Q,4,FALSE),L581)</f>
        <v>4167943</v>
      </c>
      <c r="M582" s="30">
        <f>VLOOKUP(D582,'State Area'!A:B,2,FALSE)</f>
        <v>32020</v>
      </c>
      <c r="N582" s="39">
        <f t="shared" si="57"/>
        <v>130.16686445971268</v>
      </c>
      <c r="O582" s="11">
        <f>_xlfn.IFNA(VLOOKUP(K582,State_Vac_Alo_Admin!B:E,3,FALSE),0)</f>
        <v>653880</v>
      </c>
      <c r="P582" s="35">
        <f>_xlfn.IFNA(VLOOKUP(K582,State_Vac_Alo_Admin!B:F,5,FALSE),0)</f>
        <v>549957.65</v>
      </c>
      <c r="Q582" s="30">
        <f>VLOOKUP(D582,'2020_VoteCount'!A:K,11,FALSE)</f>
        <v>1385103</v>
      </c>
      <c r="R582" s="30">
        <f>VLOOKUP(D582,'2020_VoteCount'!A:L,12,FALSE)</f>
        <v>1091541</v>
      </c>
      <c r="S582" s="11">
        <f>_xlfn.IFNA(VLOOKUP(K582,'labor statisitcs'!N:P,2,FALSE),S581)</f>
        <v>54.1</v>
      </c>
      <c r="T582" s="11">
        <f>_xlfn.IFNA(VLOOKUP(K582,'labor statisitcs'!N:P,3,FALSE),T581)</f>
        <v>5.2</v>
      </c>
      <c r="U582" s="30">
        <f>_xlfn.IFNA(VLOOKUP(K582,'labor statisitcs'!N:S,5,FALSE),U581)</f>
        <v>2253252</v>
      </c>
      <c r="V582" s="30">
        <f>_xlfn.IFNA(VLOOKUP(K582,'labor statisitcs'!N:S,6,FALSE),V581)</f>
        <v>123928</v>
      </c>
      <c r="W582" s="30">
        <f>_xlfn.IFNA(VLOOKUP(K582,'Housing Summary'!F:J,5,FALSE),W581)</f>
        <v>11829</v>
      </c>
      <c r="X582" s="30">
        <f>_xlfn.IFNA(VLOOKUP(K582,'Housing Summary'!F:G,2,FALSE),X581)</f>
        <v>278578</v>
      </c>
      <c r="Y582">
        <f t="shared" si="60"/>
        <v>36.084946459200623</v>
      </c>
      <c r="Z582">
        <f t="shared" si="61"/>
        <v>205.0411917821333</v>
      </c>
    </row>
    <row r="583" spans="1:26" hidden="1">
      <c r="A583" s="9">
        <v>44286</v>
      </c>
      <c r="B583" s="9">
        <f t="shared" si="56"/>
        <v>44286</v>
      </c>
      <c r="C583" s="10">
        <v>44256</v>
      </c>
      <c r="D583" s="11" t="s">
        <v>32</v>
      </c>
      <c r="E583" s="11">
        <v>45</v>
      </c>
      <c r="F583" s="11">
        <f t="shared" si="58"/>
        <v>12</v>
      </c>
      <c r="G583" s="30">
        <v>34807</v>
      </c>
      <c r="H583" s="30">
        <v>551630</v>
      </c>
      <c r="I583" s="30">
        <v>600</v>
      </c>
      <c r="J583" s="30">
        <v>9146</v>
      </c>
      <c r="K583" s="11" t="str">
        <f t="shared" si="59"/>
        <v>South Carolina-44286</v>
      </c>
      <c r="L583" s="30">
        <f>_xlfn.IFNA(VLOOKUP(K583,'labor statisitcs'!N:Q,4,FALSE),L582)</f>
        <v>4172613</v>
      </c>
      <c r="M583" s="30">
        <f>VLOOKUP(D583,'State Area'!A:B,2,FALSE)</f>
        <v>32020</v>
      </c>
      <c r="N583" s="39">
        <f t="shared" si="57"/>
        <v>130.31271080574641</v>
      </c>
      <c r="O583" s="11">
        <f>_xlfn.IFNA(VLOOKUP(K583,State_Vac_Alo_Admin!B:E,3,FALSE),0)</f>
        <v>1243320</v>
      </c>
      <c r="P583" s="35">
        <f>_xlfn.IFNA(VLOOKUP(K583,State_Vac_Alo_Admin!B:F,5,FALSE),0)</f>
        <v>904325.2</v>
      </c>
      <c r="Q583" s="30">
        <f>VLOOKUP(D583,'2020_VoteCount'!A:K,11,FALSE)</f>
        <v>1385103</v>
      </c>
      <c r="R583" s="30">
        <f>VLOOKUP(D583,'2020_VoteCount'!A:L,12,FALSE)</f>
        <v>1091541</v>
      </c>
      <c r="S583" s="11">
        <f>_xlfn.IFNA(VLOOKUP(K583,'labor statisitcs'!N:P,2,FALSE),S582)</f>
        <v>54.3</v>
      </c>
      <c r="T583" s="11">
        <f>_xlfn.IFNA(VLOOKUP(K583,'labor statisitcs'!N:P,3,FALSE),T582)</f>
        <v>5.0999999999999996</v>
      </c>
      <c r="U583" s="30">
        <f>_xlfn.IFNA(VLOOKUP(K583,'labor statisitcs'!N:S,5,FALSE),U582)</f>
        <v>2267328</v>
      </c>
      <c r="V583" s="30">
        <f>_xlfn.IFNA(VLOOKUP(K583,'labor statisitcs'!N:S,6,FALSE),V582)</f>
        <v>120783</v>
      </c>
      <c r="W583" s="30">
        <f>_xlfn.IFNA(VLOOKUP(K583,'Housing Summary'!F:J,5,FALSE),W582)</f>
        <v>9696</v>
      </c>
      <c r="X583" s="30">
        <f>_xlfn.IFNA(VLOOKUP(K583,'Housing Summary'!F:G,2,FALSE),X582)</f>
        <v>287768</v>
      </c>
      <c r="Y583">
        <f t="shared" si="60"/>
        <v>14.379478758274491</v>
      </c>
      <c r="Z583">
        <f t="shared" si="61"/>
        <v>219.19118787196416</v>
      </c>
    </row>
    <row r="584" spans="1:26">
      <c r="A584" s="9">
        <v>44313</v>
      </c>
      <c r="B584" s="9">
        <f t="shared" si="56"/>
        <v>44316</v>
      </c>
      <c r="C584" s="10">
        <v>44287</v>
      </c>
      <c r="D584" s="11" t="s">
        <v>32</v>
      </c>
      <c r="E584" s="11">
        <v>45</v>
      </c>
      <c r="F584" s="11">
        <f t="shared" si="58"/>
        <v>13</v>
      </c>
      <c r="G584" s="30">
        <v>24326</v>
      </c>
      <c r="H584" s="30">
        <v>575956</v>
      </c>
      <c r="I584" s="30">
        <v>289</v>
      </c>
      <c r="J584" s="30">
        <v>9435</v>
      </c>
      <c r="K584" s="11" t="str">
        <f t="shared" si="59"/>
        <v>South Carolina-44316</v>
      </c>
      <c r="L584" s="30">
        <f>_xlfn.IFNA(VLOOKUP(K584,'labor statisitcs'!N:Q,4,FALSE),L583)</f>
        <v>4172613</v>
      </c>
      <c r="M584" s="30">
        <f>VLOOKUP(D584,'State Area'!A:B,2,FALSE)</f>
        <v>32020</v>
      </c>
      <c r="N584" s="39">
        <f t="shared" si="57"/>
        <v>130.31271080574641</v>
      </c>
      <c r="O584" s="11">
        <f>_xlfn.IFNA(VLOOKUP(K584,State_Vac_Alo_Admin!B:E,3,FALSE),0)</f>
        <v>1079500</v>
      </c>
      <c r="P584" s="35">
        <f>_xlfn.IFNA(VLOOKUP(K584,State_Vac_Alo_Admin!B:F,5,FALSE),0)</f>
        <v>927599.9</v>
      </c>
      <c r="Q584" s="30">
        <f>VLOOKUP(D584,'2020_VoteCount'!A:K,11,FALSE)</f>
        <v>1385103</v>
      </c>
      <c r="R584" s="30">
        <f>VLOOKUP(D584,'2020_VoteCount'!A:L,12,FALSE)</f>
        <v>1091541</v>
      </c>
      <c r="S584" s="11">
        <f>_xlfn.IFNA(VLOOKUP(K584,'labor statisitcs'!N:P,2,FALSE),S583)</f>
        <v>54.3</v>
      </c>
      <c r="T584" s="11">
        <f>_xlfn.IFNA(VLOOKUP(K584,'labor statisitcs'!N:P,3,FALSE),T583)</f>
        <v>5.0999999999999996</v>
      </c>
      <c r="U584" s="30">
        <f>_xlfn.IFNA(VLOOKUP(K584,'labor statisitcs'!N:S,5,FALSE),U583)</f>
        <v>2267328</v>
      </c>
      <c r="V584" s="30">
        <f>_xlfn.IFNA(VLOOKUP(K584,'labor statisitcs'!N:S,6,FALSE),V583)</f>
        <v>120783</v>
      </c>
      <c r="W584" s="30">
        <f>_xlfn.IFNA(VLOOKUP(K584,'Housing Summary'!F:J,5,FALSE),W583)</f>
        <v>9696</v>
      </c>
      <c r="X584" s="30">
        <f>_xlfn.IFNA(VLOOKUP(K584,'Housing Summary'!F:G,2,FALSE),X583)</f>
        <v>287768</v>
      </c>
      <c r="Y584">
        <f t="shared" si="60"/>
        <v>6.9261156019022136</v>
      </c>
      <c r="Z584">
        <f t="shared" si="61"/>
        <v>226.11730347386637</v>
      </c>
    </row>
    <row r="585" spans="1:26" hidden="1">
      <c r="A585" s="9">
        <v>43921</v>
      </c>
      <c r="B585" s="9">
        <f t="shared" si="56"/>
        <v>43921</v>
      </c>
      <c r="C585" s="10">
        <v>43891</v>
      </c>
      <c r="D585" s="11" t="s">
        <v>43</v>
      </c>
      <c r="E585" s="11">
        <v>46</v>
      </c>
      <c r="F585" s="11">
        <f t="shared" si="58"/>
        <v>0</v>
      </c>
      <c r="G585" s="30">
        <v>107</v>
      </c>
      <c r="H585" s="30">
        <v>107</v>
      </c>
      <c r="I585" s="30">
        <v>1</v>
      </c>
      <c r="J585" s="30">
        <v>1</v>
      </c>
      <c r="K585" s="11" t="str">
        <f t="shared" si="59"/>
        <v>South Dakota-43921</v>
      </c>
      <c r="L585" s="30">
        <f>_xlfn.IFNA(VLOOKUP(K585,'labor statisitcs'!N:Q,4,FALSE),L584)</f>
        <v>678515</v>
      </c>
      <c r="M585" s="30">
        <f>VLOOKUP(D585,'State Area'!A:B,2,FALSE)</f>
        <v>77116</v>
      </c>
      <c r="N585" s="39">
        <f t="shared" si="57"/>
        <v>8.7986280408734885</v>
      </c>
      <c r="O585" s="11">
        <f>_xlfn.IFNA(VLOOKUP(K585,State_Vac_Alo_Admin!B:E,3,FALSE),0)</f>
        <v>0</v>
      </c>
      <c r="P585" s="35">
        <f>_xlfn.IFNA(VLOOKUP(K585,State_Vac_Alo_Admin!B:F,5,FALSE),0)</f>
        <v>0</v>
      </c>
      <c r="Q585" s="30">
        <f>VLOOKUP(D585,'2020_VoteCount'!A:K,11,FALSE)</f>
        <v>261043</v>
      </c>
      <c r="R585" s="30">
        <f>VLOOKUP(D585,'2020_VoteCount'!A:L,12,FALSE)</f>
        <v>150471</v>
      </c>
      <c r="S585" s="11">
        <f>_xlfn.IFNA(VLOOKUP(K585,'labor statisitcs'!N:P,2,FALSE),S584)</f>
        <v>66.2</v>
      </c>
      <c r="T585" s="11">
        <f>_xlfn.IFNA(VLOOKUP(K585,'labor statisitcs'!N:P,3,FALSE),T584)</f>
        <v>2.9</v>
      </c>
      <c r="U585" s="30">
        <f>_xlfn.IFNA(VLOOKUP(K585,'labor statisitcs'!N:S,5,FALSE),U584)</f>
        <v>449245</v>
      </c>
      <c r="V585" s="30">
        <f>_xlfn.IFNA(VLOOKUP(K585,'labor statisitcs'!N:S,6,FALSE),V584)</f>
        <v>13510</v>
      </c>
      <c r="W585" s="30">
        <f>_xlfn.IFNA(VLOOKUP(K585,'Housing Summary'!F:J,5,FALSE),W584)</f>
        <v>3121</v>
      </c>
      <c r="X585" s="30">
        <f>_xlfn.IFNA(VLOOKUP(K585,'Housing Summary'!F:G,2,FALSE),X584)</f>
        <v>246450</v>
      </c>
      <c r="Y585">
        <f t="shared" si="60"/>
        <v>0.14738067691944909</v>
      </c>
      <c r="Z585">
        <f t="shared" si="61"/>
        <v>0.14738067691944909</v>
      </c>
    </row>
    <row r="586" spans="1:26" hidden="1">
      <c r="A586" s="9">
        <v>43951</v>
      </c>
      <c r="B586" s="9">
        <f t="shared" si="56"/>
        <v>43951</v>
      </c>
      <c r="C586" s="10">
        <v>43922</v>
      </c>
      <c r="D586" s="11" t="s">
        <v>43</v>
      </c>
      <c r="E586" s="11">
        <v>46</v>
      </c>
      <c r="F586" s="11">
        <f t="shared" si="58"/>
        <v>1</v>
      </c>
      <c r="G586" s="30">
        <v>2343</v>
      </c>
      <c r="H586" s="30">
        <v>2450</v>
      </c>
      <c r="I586" s="30">
        <v>16</v>
      </c>
      <c r="J586" s="30">
        <v>17</v>
      </c>
      <c r="K586" s="11" t="str">
        <f t="shared" si="59"/>
        <v>South Dakota-43951</v>
      </c>
      <c r="L586" s="30">
        <f>_xlfn.IFNA(VLOOKUP(K586,'labor statisitcs'!N:Q,4,FALSE),L585)</f>
        <v>678940</v>
      </c>
      <c r="M586" s="30">
        <f>VLOOKUP(D586,'State Area'!A:B,2,FALSE)</f>
        <v>77116</v>
      </c>
      <c r="N586" s="39">
        <f t="shared" si="57"/>
        <v>8.8041392188391523</v>
      </c>
      <c r="O586" s="11">
        <f>_xlfn.IFNA(VLOOKUP(K586,State_Vac_Alo_Admin!B:E,3,FALSE),0)</f>
        <v>0</v>
      </c>
      <c r="P586" s="35">
        <f>_xlfn.IFNA(VLOOKUP(K586,State_Vac_Alo_Admin!B:F,5,FALSE),0)</f>
        <v>0</v>
      </c>
      <c r="Q586" s="30">
        <f>VLOOKUP(D586,'2020_VoteCount'!A:K,11,FALSE)</f>
        <v>261043</v>
      </c>
      <c r="R586" s="30">
        <f>VLOOKUP(D586,'2020_VoteCount'!A:L,12,FALSE)</f>
        <v>150471</v>
      </c>
      <c r="S586" s="11">
        <f>_xlfn.IFNA(VLOOKUP(K586,'labor statisitcs'!N:P,2,FALSE),S585)</f>
        <v>62.7</v>
      </c>
      <c r="T586" s="11">
        <f>_xlfn.IFNA(VLOOKUP(K586,'labor statisitcs'!N:P,3,FALSE),T585)</f>
        <v>9.1999999999999993</v>
      </c>
      <c r="U586" s="30">
        <f>_xlfn.IFNA(VLOOKUP(K586,'labor statisitcs'!N:S,5,FALSE),U585)</f>
        <v>425502</v>
      </c>
      <c r="V586" s="30">
        <f>_xlfn.IFNA(VLOOKUP(K586,'labor statisitcs'!N:S,6,FALSE),V585)</f>
        <v>43224</v>
      </c>
      <c r="W586" s="30">
        <f>_xlfn.IFNA(VLOOKUP(K586,'Housing Summary'!F:J,5,FALSE),W585)</f>
        <v>3406</v>
      </c>
      <c r="X586" s="30">
        <f>_xlfn.IFNA(VLOOKUP(K586,'Housing Summary'!F:G,2,FALSE),X585)</f>
        <v>249900</v>
      </c>
      <c r="Y586">
        <f t="shared" si="60"/>
        <v>2.3566147229504817</v>
      </c>
      <c r="Z586">
        <f t="shared" si="61"/>
        <v>2.5039031431348868</v>
      </c>
    </row>
    <row r="587" spans="1:26" hidden="1">
      <c r="A587" s="9">
        <v>43982</v>
      </c>
      <c r="B587" s="9">
        <f t="shared" si="56"/>
        <v>43982</v>
      </c>
      <c r="C587" s="10">
        <v>43952</v>
      </c>
      <c r="D587" s="11" t="s">
        <v>43</v>
      </c>
      <c r="E587" s="11">
        <v>46</v>
      </c>
      <c r="F587" s="11">
        <f t="shared" si="58"/>
        <v>2</v>
      </c>
      <c r="G587" s="30">
        <v>2543</v>
      </c>
      <c r="H587" s="30">
        <v>4993</v>
      </c>
      <c r="I587" s="30">
        <v>45</v>
      </c>
      <c r="J587" s="30">
        <v>62</v>
      </c>
      <c r="K587" s="11" t="str">
        <f t="shared" si="59"/>
        <v>South Dakota-43982</v>
      </c>
      <c r="L587" s="30">
        <f>_xlfn.IFNA(VLOOKUP(K587,'labor statisitcs'!N:Q,4,FALSE),L586)</f>
        <v>679284</v>
      </c>
      <c r="M587" s="30">
        <f>VLOOKUP(D587,'State Area'!A:B,2,FALSE)</f>
        <v>77116</v>
      </c>
      <c r="N587" s="39">
        <f t="shared" si="57"/>
        <v>8.8086000311219461</v>
      </c>
      <c r="O587" s="11">
        <f>_xlfn.IFNA(VLOOKUP(K587,State_Vac_Alo_Admin!B:E,3,FALSE),0)</f>
        <v>0</v>
      </c>
      <c r="P587" s="35">
        <f>_xlfn.IFNA(VLOOKUP(K587,State_Vac_Alo_Admin!B:F,5,FALSE),0)</f>
        <v>0</v>
      </c>
      <c r="Q587" s="30">
        <f>VLOOKUP(D587,'2020_VoteCount'!A:K,11,FALSE)</f>
        <v>261043</v>
      </c>
      <c r="R587" s="30">
        <f>VLOOKUP(D587,'2020_VoteCount'!A:L,12,FALSE)</f>
        <v>150471</v>
      </c>
      <c r="S587" s="11">
        <f>_xlfn.IFNA(VLOOKUP(K587,'labor statisitcs'!N:P,2,FALSE),S586)</f>
        <v>62.8</v>
      </c>
      <c r="T587" s="11">
        <f>_xlfn.IFNA(VLOOKUP(K587,'labor statisitcs'!N:P,3,FALSE),T586)</f>
        <v>7</v>
      </c>
      <c r="U587" s="30">
        <f>_xlfn.IFNA(VLOOKUP(K587,'labor statisitcs'!N:S,5,FALSE),U586)</f>
        <v>426579</v>
      </c>
      <c r="V587" s="30">
        <f>_xlfn.IFNA(VLOOKUP(K587,'labor statisitcs'!N:S,6,FALSE),V586)</f>
        <v>32232</v>
      </c>
      <c r="W587" s="30">
        <f>_xlfn.IFNA(VLOOKUP(K587,'Housing Summary'!F:J,5,FALSE),W586)</f>
        <v>3477</v>
      </c>
      <c r="X587" s="30">
        <f>_xlfn.IFNA(VLOOKUP(K587,'Housing Summary'!F:G,2,FALSE),X586)</f>
        <v>249900</v>
      </c>
      <c r="Y587">
        <f t="shared" si="60"/>
        <v>6.6246223965233977</v>
      </c>
      <c r="Z587">
        <f t="shared" si="61"/>
        <v>9.1272575240989049</v>
      </c>
    </row>
    <row r="588" spans="1:26" hidden="1">
      <c r="A588" s="9">
        <v>44012</v>
      </c>
      <c r="B588" s="9">
        <f t="shared" si="56"/>
        <v>44012</v>
      </c>
      <c r="C588" s="10">
        <v>43983</v>
      </c>
      <c r="D588" s="11" t="s">
        <v>43</v>
      </c>
      <c r="E588" s="11">
        <v>46</v>
      </c>
      <c r="F588" s="11">
        <f t="shared" si="58"/>
        <v>3</v>
      </c>
      <c r="G588" s="30">
        <v>1771</v>
      </c>
      <c r="H588" s="30">
        <v>6764</v>
      </c>
      <c r="I588" s="30">
        <v>29</v>
      </c>
      <c r="J588" s="30">
        <v>91</v>
      </c>
      <c r="K588" s="11" t="str">
        <f t="shared" si="59"/>
        <v>South Dakota-44012</v>
      </c>
      <c r="L588" s="30">
        <f>_xlfn.IFNA(VLOOKUP(K588,'labor statisitcs'!N:Q,4,FALSE),L587)</f>
        <v>679670</v>
      </c>
      <c r="M588" s="30">
        <f>VLOOKUP(D588,'State Area'!A:B,2,FALSE)</f>
        <v>77116</v>
      </c>
      <c r="N588" s="39">
        <f t="shared" si="57"/>
        <v>8.8136054774625237</v>
      </c>
      <c r="O588" s="11">
        <f>_xlfn.IFNA(VLOOKUP(K588,State_Vac_Alo_Admin!B:E,3,FALSE),0)</f>
        <v>0</v>
      </c>
      <c r="P588" s="35">
        <f>_xlfn.IFNA(VLOOKUP(K588,State_Vac_Alo_Admin!B:F,5,FALSE),0)</f>
        <v>0</v>
      </c>
      <c r="Q588" s="30">
        <f>VLOOKUP(D588,'2020_VoteCount'!A:K,11,FALSE)</f>
        <v>261043</v>
      </c>
      <c r="R588" s="30">
        <f>VLOOKUP(D588,'2020_VoteCount'!A:L,12,FALSE)</f>
        <v>150471</v>
      </c>
      <c r="S588" s="11">
        <f>_xlfn.IFNA(VLOOKUP(K588,'labor statisitcs'!N:P,2,FALSE),S587)</f>
        <v>63</v>
      </c>
      <c r="T588" s="11">
        <f>_xlfn.IFNA(VLOOKUP(K588,'labor statisitcs'!N:P,3,FALSE),T587)</f>
        <v>6.1</v>
      </c>
      <c r="U588" s="30">
        <f>_xlfn.IFNA(VLOOKUP(K588,'labor statisitcs'!N:S,5,FALSE),U587)</f>
        <v>428351</v>
      </c>
      <c r="V588" s="30">
        <f>_xlfn.IFNA(VLOOKUP(K588,'labor statisitcs'!N:S,6,FALSE),V587)</f>
        <v>27958</v>
      </c>
      <c r="W588" s="30">
        <f>_xlfn.IFNA(VLOOKUP(K588,'Housing Summary'!F:J,5,FALSE),W587)</f>
        <v>3542</v>
      </c>
      <c r="X588" s="30">
        <f>_xlfn.IFNA(VLOOKUP(K588,'Housing Summary'!F:G,2,FALSE),X587)</f>
        <v>257900</v>
      </c>
      <c r="Y588">
        <f t="shared" si="60"/>
        <v>4.2667765239013047</v>
      </c>
      <c r="Z588">
        <f t="shared" si="61"/>
        <v>13.388850471552372</v>
      </c>
    </row>
    <row r="589" spans="1:26" hidden="1">
      <c r="A589" s="9">
        <v>44043</v>
      </c>
      <c r="B589" s="9">
        <f t="shared" si="56"/>
        <v>44043</v>
      </c>
      <c r="C589" s="10">
        <v>44013</v>
      </c>
      <c r="D589" s="11" t="s">
        <v>43</v>
      </c>
      <c r="E589" s="11">
        <v>46</v>
      </c>
      <c r="F589" s="11">
        <f t="shared" si="58"/>
        <v>4</v>
      </c>
      <c r="G589" s="30">
        <v>2000</v>
      </c>
      <c r="H589" s="30">
        <v>8764</v>
      </c>
      <c r="I589" s="30">
        <v>39</v>
      </c>
      <c r="J589" s="30">
        <v>130</v>
      </c>
      <c r="K589" s="11" t="str">
        <f t="shared" si="59"/>
        <v>South Dakota-44043</v>
      </c>
      <c r="L589" s="30">
        <f>_xlfn.IFNA(VLOOKUP(K589,'labor statisitcs'!N:Q,4,FALSE),L588)</f>
        <v>680076</v>
      </c>
      <c r="M589" s="30">
        <f>VLOOKUP(D589,'State Area'!A:B,2,FALSE)</f>
        <v>77116</v>
      </c>
      <c r="N589" s="39">
        <f t="shared" si="57"/>
        <v>8.8188702733544275</v>
      </c>
      <c r="O589" s="11">
        <f>_xlfn.IFNA(VLOOKUP(K589,State_Vac_Alo_Admin!B:E,3,FALSE),0)</f>
        <v>0</v>
      </c>
      <c r="P589" s="35">
        <f>_xlfn.IFNA(VLOOKUP(K589,State_Vac_Alo_Admin!B:F,5,FALSE),0)</f>
        <v>0</v>
      </c>
      <c r="Q589" s="30">
        <f>VLOOKUP(D589,'2020_VoteCount'!A:K,11,FALSE)</f>
        <v>261043</v>
      </c>
      <c r="R589" s="30">
        <f>VLOOKUP(D589,'2020_VoteCount'!A:L,12,FALSE)</f>
        <v>150471</v>
      </c>
      <c r="S589" s="11">
        <f>_xlfn.IFNA(VLOOKUP(K589,'labor statisitcs'!N:P,2,FALSE),S588)</f>
        <v>63.3</v>
      </c>
      <c r="T589" s="11">
        <f>_xlfn.IFNA(VLOOKUP(K589,'labor statisitcs'!N:P,3,FALSE),T588)</f>
        <v>5.4</v>
      </c>
      <c r="U589" s="30">
        <f>_xlfn.IFNA(VLOOKUP(K589,'labor statisitcs'!N:S,5,FALSE),U588)</f>
        <v>430451</v>
      </c>
      <c r="V589" s="30">
        <f>_xlfn.IFNA(VLOOKUP(K589,'labor statisitcs'!N:S,6,FALSE),V588)</f>
        <v>24339</v>
      </c>
      <c r="W589" s="30">
        <f>_xlfn.IFNA(VLOOKUP(K589,'Housing Summary'!F:J,5,FALSE),W588)</f>
        <v>3301</v>
      </c>
      <c r="X589" s="30">
        <f>_xlfn.IFNA(VLOOKUP(K589,'Housing Summary'!F:G,2,FALSE),X588)</f>
        <v>258900</v>
      </c>
      <c r="Y589">
        <f t="shared" si="60"/>
        <v>5.7346531858204077</v>
      </c>
      <c r="Z589">
        <f t="shared" si="61"/>
        <v>19.115510619401359</v>
      </c>
    </row>
    <row r="590" spans="1:26" hidden="1">
      <c r="A590" s="9">
        <v>44074</v>
      </c>
      <c r="B590" s="9">
        <f t="shared" si="56"/>
        <v>44074</v>
      </c>
      <c r="C590" s="10">
        <v>44044</v>
      </c>
      <c r="D590" s="11" t="s">
        <v>43</v>
      </c>
      <c r="E590" s="11">
        <v>46</v>
      </c>
      <c r="F590" s="11">
        <f t="shared" si="58"/>
        <v>5</v>
      </c>
      <c r="G590" s="30">
        <v>4745</v>
      </c>
      <c r="H590" s="30">
        <v>13509</v>
      </c>
      <c r="I590" s="30">
        <v>37</v>
      </c>
      <c r="J590" s="30">
        <v>167</v>
      </c>
      <c r="K590" s="11" t="str">
        <f t="shared" si="59"/>
        <v>South Dakota-44074</v>
      </c>
      <c r="L590" s="30">
        <f>_xlfn.IFNA(VLOOKUP(K590,'labor statisitcs'!N:Q,4,FALSE),L589)</f>
        <v>680545</v>
      </c>
      <c r="M590" s="30">
        <f>VLOOKUP(D590,'State Area'!A:B,2,FALSE)</f>
        <v>77116</v>
      </c>
      <c r="N590" s="39">
        <f t="shared" si="57"/>
        <v>8.8249520203330043</v>
      </c>
      <c r="O590" s="11">
        <f>_xlfn.IFNA(VLOOKUP(K590,State_Vac_Alo_Admin!B:E,3,FALSE),0)</f>
        <v>0</v>
      </c>
      <c r="P590" s="35">
        <f>_xlfn.IFNA(VLOOKUP(K590,State_Vac_Alo_Admin!B:F,5,FALSE),0)</f>
        <v>0</v>
      </c>
      <c r="Q590" s="30">
        <f>VLOOKUP(D590,'2020_VoteCount'!A:K,11,FALSE)</f>
        <v>261043</v>
      </c>
      <c r="R590" s="30">
        <f>VLOOKUP(D590,'2020_VoteCount'!A:L,12,FALSE)</f>
        <v>150471</v>
      </c>
      <c r="S590" s="11">
        <f>_xlfn.IFNA(VLOOKUP(K590,'labor statisitcs'!N:P,2,FALSE),S589)</f>
        <v>63.5</v>
      </c>
      <c r="T590" s="11">
        <f>_xlfn.IFNA(VLOOKUP(K590,'labor statisitcs'!N:P,3,FALSE),T589)</f>
        <v>4.7</v>
      </c>
      <c r="U590" s="30">
        <f>_xlfn.IFNA(VLOOKUP(K590,'labor statisitcs'!N:S,5,FALSE),U589)</f>
        <v>432183</v>
      </c>
      <c r="V590" s="30">
        <f>_xlfn.IFNA(VLOOKUP(K590,'labor statisitcs'!N:S,6,FALSE),V589)</f>
        <v>21405</v>
      </c>
      <c r="W590" s="30">
        <f>_xlfn.IFNA(VLOOKUP(K590,'Housing Summary'!F:J,5,FALSE),W589)</f>
        <v>3073</v>
      </c>
      <c r="X590" s="30">
        <f>_xlfn.IFNA(VLOOKUP(K590,'Housing Summary'!F:G,2,FALSE),X589)</f>
        <v>253900</v>
      </c>
      <c r="Y590">
        <f t="shared" si="60"/>
        <v>5.4368190200501072</v>
      </c>
      <c r="Z590">
        <f t="shared" si="61"/>
        <v>24.539156117523454</v>
      </c>
    </row>
    <row r="591" spans="1:26" hidden="1">
      <c r="A591" s="9">
        <v>44104</v>
      </c>
      <c r="B591" s="9">
        <f t="shared" ref="B591:B654" si="62">EOMONTH(A591,0)</f>
        <v>44104</v>
      </c>
      <c r="C591" s="10">
        <v>44075</v>
      </c>
      <c r="D591" s="11" t="s">
        <v>43</v>
      </c>
      <c r="E591" s="11">
        <v>46</v>
      </c>
      <c r="F591" s="11">
        <f t="shared" si="58"/>
        <v>6</v>
      </c>
      <c r="G591" s="30">
        <v>8880</v>
      </c>
      <c r="H591" s="30">
        <v>22389</v>
      </c>
      <c r="I591" s="30">
        <v>56</v>
      </c>
      <c r="J591" s="30">
        <v>223</v>
      </c>
      <c r="K591" s="11" t="str">
        <f t="shared" si="59"/>
        <v>South Dakota-44104</v>
      </c>
      <c r="L591" s="30">
        <f>_xlfn.IFNA(VLOOKUP(K591,'labor statisitcs'!N:Q,4,FALSE),L590)</f>
        <v>681058</v>
      </c>
      <c r="M591" s="30">
        <f>VLOOKUP(D591,'State Area'!A:B,2,FALSE)</f>
        <v>77116</v>
      </c>
      <c r="N591" s="39">
        <f t="shared" ref="N591:N654" si="63">L591/M591</f>
        <v>8.8316043363244976</v>
      </c>
      <c r="O591" s="11">
        <f>_xlfn.IFNA(VLOOKUP(K591,State_Vac_Alo_Admin!B:E,3,FALSE),0)</f>
        <v>0</v>
      </c>
      <c r="P591" s="35">
        <f>_xlfn.IFNA(VLOOKUP(K591,State_Vac_Alo_Admin!B:F,5,FALSE),0)</f>
        <v>0</v>
      </c>
      <c r="Q591" s="30">
        <f>VLOOKUP(D591,'2020_VoteCount'!A:K,11,FALSE)</f>
        <v>261043</v>
      </c>
      <c r="R591" s="30">
        <f>VLOOKUP(D591,'2020_VoteCount'!A:L,12,FALSE)</f>
        <v>150471</v>
      </c>
      <c r="S591" s="11">
        <f>_xlfn.IFNA(VLOOKUP(K591,'labor statisitcs'!N:P,2,FALSE),S590)</f>
        <v>67</v>
      </c>
      <c r="T591" s="11">
        <f>_xlfn.IFNA(VLOOKUP(K591,'labor statisitcs'!N:P,3,FALSE),T590)</f>
        <v>4</v>
      </c>
      <c r="U591" s="30">
        <f>_xlfn.IFNA(VLOOKUP(K591,'labor statisitcs'!N:S,5,FALSE),U590)</f>
        <v>456477</v>
      </c>
      <c r="V591" s="30">
        <f>_xlfn.IFNA(VLOOKUP(K591,'labor statisitcs'!N:S,6,FALSE),V590)</f>
        <v>19189</v>
      </c>
      <c r="W591" s="30">
        <f>_xlfn.IFNA(VLOOKUP(K591,'Housing Summary'!F:J,5,FALSE),W590)</f>
        <v>2832</v>
      </c>
      <c r="X591" s="30">
        <f>_xlfn.IFNA(VLOOKUP(K591,'Housing Summary'!F:G,2,FALSE),X590)</f>
        <v>249950</v>
      </c>
      <c r="Y591">
        <f t="shared" si="60"/>
        <v>8.2225008736407172</v>
      </c>
      <c r="Z591">
        <f t="shared" si="61"/>
        <v>32.743173121819289</v>
      </c>
    </row>
    <row r="592" spans="1:26" hidden="1">
      <c r="A592" s="9">
        <v>44135</v>
      </c>
      <c r="B592" s="9">
        <f t="shared" si="62"/>
        <v>44135</v>
      </c>
      <c r="C592" s="10">
        <v>44105</v>
      </c>
      <c r="D592" s="11" t="s">
        <v>43</v>
      </c>
      <c r="E592" s="11">
        <v>46</v>
      </c>
      <c r="F592" s="11">
        <f t="shared" si="58"/>
        <v>7</v>
      </c>
      <c r="G592" s="30">
        <v>23603</v>
      </c>
      <c r="H592" s="30">
        <v>45992</v>
      </c>
      <c r="I592" s="30">
        <v>202</v>
      </c>
      <c r="J592" s="30">
        <v>425</v>
      </c>
      <c r="K592" s="11" t="str">
        <f t="shared" si="59"/>
        <v>South Dakota-44135</v>
      </c>
      <c r="L592" s="30">
        <f>_xlfn.IFNA(VLOOKUP(K592,'labor statisitcs'!N:Q,4,FALSE),L591)</f>
        <v>681531</v>
      </c>
      <c r="M592" s="30">
        <f>VLOOKUP(D592,'State Area'!A:B,2,FALSE)</f>
        <v>77116</v>
      </c>
      <c r="N592" s="39">
        <f t="shared" si="63"/>
        <v>8.8377379532133418</v>
      </c>
      <c r="O592" s="11">
        <f>_xlfn.IFNA(VLOOKUP(K592,State_Vac_Alo_Admin!B:E,3,FALSE),0)</f>
        <v>0</v>
      </c>
      <c r="P592" s="35">
        <f>_xlfn.IFNA(VLOOKUP(K592,State_Vac_Alo_Admin!B:F,5,FALSE),0)</f>
        <v>0</v>
      </c>
      <c r="Q592" s="30">
        <f>VLOOKUP(D592,'2020_VoteCount'!A:K,11,FALSE)</f>
        <v>261043</v>
      </c>
      <c r="R592" s="30">
        <f>VLOOKUP(D592,'2020_VoteCount'!A:L,12,FALSE)</f>
        <v>150471</v>
      </c>
      <c r="S592" s="11">
        <f>_xlfn.IFNA(VLOOKUP(K592,'labor statisitcs'!N:P,2,FALSE),S591)</f>
        <v>67</v>
      </c>
      <c r="T592" s="11">
        <f>_xlfn.IFNA(VLOOKUP(K592,'labor statisitcs'!N:P,3,FALSE),T591)</f>
        <v>3.7</v>
      </c>
      <c r="U592" s="30">
        <f>_xlfn.IFNA(VLOOKUP(K592,'labor statisitcs'!N:S,5,FALSE),U591)</f>
        <v>456730</v>
      </c>
      <c r="V592" s="30">
        <f>_xlfn.IFNA(VLOOKUP(K592,'labor statisitcs'!N:S,6,FALSE),V591)</f>
        <v>17575</v>
      </c>
      <c r="W592" s="30">
        <f>_xlfn.IFNA(VLOOKUP(K592,'Housing Summary'!F:J,5,FALSE),W591)</f>
        <v>2600</v>
      </c>
      <c r="X592" s="30">
        <f>_xlfn.IFNA(VLOOKUP(K592,'Housing Summary'!F:G,2,FALSE),X591)</f>
        <v>245000</v>
      </c>
      <c r="Y592">
        <f t="shared" si="60"/>
        <v>29.639150676931788</v>
      </c>
      <c r="Z592">
        <f t="shared" si="61"/>
        <v>62.3595991965149</v>
      </c>
    </row>
    <row r="593" spans="1:26" hidden="1">
      <c r="A593" s="9">
        <v>44165</v>
      </c>
      <c r="B593" s="9">
        <f t="shared" si="62"/>
        <v>44165</v>
      </c>
      <c r="C593" s="10">
        <v>44136</v>
      </c>
      <c r="D593" s="11" t="s">
        <v>43</v>
      </c>
      <c r="E593" s="11">
        <v>46</v>
      </c>
      <c r="F593" s="11">
        <f t="shared" ref="F593:F612" si="64">IF(D592=D593,F592+1,0)</f>
        <v>8</v>
      </c>
      <c r="G593" s="30">
        <v>34472</v>
      </c>
      <c r="H593" s="30">
        <v>80464</v>
      </c>
      <c r="I593" s="30">
        <v>521</v>
      </c>
      <c r="J593" s="30">
        <v>946</v>
      </c>
      <c r="K593" s="11" t="str">
        <f t="shared" si="59"/>
        <v>South Dakota-44165</v>
      </c>
      <c r="L593" s="30">
        <f>_xlfn.IFNA(VLOOKUP(K593,'labor statisitcs'!N:Q,4,FALSE),L592)</f>
        <v>681954</v>
      </c>
      <c r="M593" s="30">
        <f>VLOOKUP(D593,'State Area'!A:B,2,FALSE)</f>
        <v>77116</v>
      </c>
      <c r="N593" s="39">
        <f t="shared" si="63"/>
        <v>8.843223196223871</v>
      </c>
      <c r="O593" s="11">
        <f>_xlfn.IFNA(VLOOKUP(K593,State_Vac_Alo_Admin!B:E,3,FALSE),0)</f>
        <v>0</v>
      </c>
      <c r="P593" s="35">
        <f>_xlfn.IFNA(VLOOKUP(K593,State_Vac_Alo_Admin!B:F,5,FALSE),0)</f>
        <v>0</v>
      </c>
      <c r="Q593" s="30">
        <f>VLOOKUP(D593,'2020_VoteCount'!A:K,11,FALSE)</f>
        <v>261043</v>
      </c>
      <c r="R593" s="30">
        <f>VLOOKUP(D593,'2020_VoteCount'!A:L,12,FALSE)</f>
        <v>150471</v>
      </c>
      <c r="S593" s="11">
        <f>_xlfn.IFNA(VLOOKUP(K593,'labor statisitcs'!N:P,2,FALSE),S592)</f>
        <v>64.400000000000006</v>
      </c>
      <c r="T593" s="11">
        <f>_xlfn.IFNA(VLOOKUP(K593,'labor statisitcs'!N:P,3,FALSE),T592)</f>
        <v>3.6</v>
      </c>
      <c r="U593" s="30">
        <f>_xlfn.IFNA(VLOOKUP(K593,'labor statisitcs'!N:S,5,FALSE),U592)</f>
        <v>439012</v>
      </c>
      <c r="V593" s="30">
        <f>_xlfn.IFNA(VLOOKUP(K593,'labor statisitcs'!N:S,6,FALSE),V592)</f>
        <v>16424</v>
      </c>
      <c r="W593" s="30">
        <f>_xlfn.IFNA(VLOOKUP(K593,'Housing Summary'!F:J,5,FALSE),W592)</f>
        <v>2191</v>
      </c>
      <c r="X593" s="30">
        <f>_xlfn.IFNA(VLOOKUP(K593,'Housing Summary'!F:G,2,FALSE),X592)</f>
        <v>240400</v>
      </c>
      <c r="Y593">
        <f t="shared" si="60"/>
        <v>76.39811482885942</v>
      </c>
      <c r="Z593">
        <f t="shared" si="61"/>
        <v>138.71903383512671</v>
      </c>
    </row>
    <row r="594" spans="1:26" hidden="1">
      <c r="A594" s="9">
        <v>44196</v>
      </c>
      <c r="B594" s="9">
        <f t="shared" si="62"/>
        <v>44196</v>
      </c>
      <c r="C594" s="10">
        <v>44166</v>
      </c>
      <c r="D594" s="11" t="s">
        <v>43</v>
      </c>
      <c r="E594" s="11">
        <v>46</v>
      </c>
      <c r="F594" s="11">
        <f t="shared" si="64"/>
        <v>9</v>
      </c>
      <c r="G594" s="30">
        <v>18700</v>
      </c>
      <c r="H594" s="30">
        <v>99164</v>
      </c>
      <c r="I594" s="30">
        <v>542</v>
      </c>
      <c r="J594" s="30">
        <v>1488</v>
      </c>
      <c r="K594" s="11" t="str">
        <f t="shared" si="59"/>
        <v>South Dakota-44196</v>
      </c>
      <c r="L594" s="30">
        <f>_xlfn.IFNA(VLOOKUP(K594,'labor statisitcs'!N:Q,4,FALSE),L593)</f>
        <v>682349</v>
      </c>
      <c r="M594" s="30">
        <f>VLOOKUP(D594,'State Area'!A:B,2,FALSE)</f>
        <v>77116</v>
      </c>
      <c r="N594" s="39">
        <f t="shared" si="63"/>
        <v>8.8483453498625444</v>
      </c>
      <c r="O594" s="11">
        <f>_xlfn.IFNA(VLOOKUP(K594,State_Vac_Alo_Admin!B:E,3,FALSE),0)</f>
        <v>80350</v>
      </c>
      <c r="P594" s="35">
        <f>_xlfn.IFNA(VLOOKUP(K594,State_Vac_Alo_Admin!B:F,5,FALSE),0)</f>
        <v>0</v>
      </c>
      <c r="Q594" s="30">
        <f>VLOOKUP(D594,'2020_VoteCount'!A:K,11,FALSE)</f>
        <v>261043</v>
      </c>
      <c r="R594" s="30">
        <f>VLOOKUP(D594,'2020_VoteCount'!A:L,12,FALSE)</f>
        <v>150471</v>
      </c>
      <c r="S594" s="11">
        <f>_xlfn.IFNA(VLOOKUP(K594,'labor statisitcs'!N:P,2,FALSE),S593)</f>
        <v>66.8</v>
      </c>
      <c r="T594" s="11">
        <f>_xlfn.IFNA(VLOOKUP(K594,'labor statisitcs'!N:P,3,FALSE),T593)</f>
        <v>3.3</v>
      </c>
      <c r="U594" s="30">
        <f>_xlfn.IFNA(VLOOKUP(K594,'labor statisitcs'!N:S,5,FALSE),U593)</f>
        <v>456129</v>
      </c>
      <c r="V594" s="30">
        <f>_xlfn.IFNA(VLOOKUP(K594,'labor statisitcs'!N:S,6,FALSE),V593)</f>
        <v>15502</v>
      </c>
      <c r="W594" s="30">
        <f>_xlfn.IFNA(VLOOKUP(K594,'Housing Summary'!F:J,5,FALSE),W593)</f>
        <v>1896</v>
      </c>
      <c r="X594" s="30">
        <f>_xlfn.IFNA(VLOOKUP(K594,'Housing Summary'!F:G,2,FALSE),X593)</f>
        <v>240400</v>
      </c>
      <c r="Y594">
        <f t="shared" si="60"/>
        <v>79.431493268107658</v>
      </c>
      <c r="Z594">
        <f t="shared" si="61"/>
        <v>218.07022506078266</v>
      </c>
    </row>
    <row r="595" spans="1:26" hidden="1">
      <c r="A595" s="9">
        <v>44227</v>
      </c>
      <c r="B595" s="9">
        <f t="shared" si="62"/>
        <v>44227</v>
      </c>
      <c r="C595" s="10">
        <v>44197</v>
      </c>
      <c r="D595" s="11" t="s">
        <v>43</v>
      </c>
      <c r="E595" s="11">
        <v>46</v>
      </c>
      <c r="F595" s="11">
        <f t="shared" si="64"/>
        <v>10</v>
      </c>
      <c r="G595" s="30">
        <v>9086</v>
      </c>
      <c r="H595" s="30">
        <v>108250</v>
      </c>
      <c r="I595" s="30">
        <v>290</v>
      </c>
      <c r="J595" s="30">
        <v>1778</v>
      </c>
      <c r="K595" s="11" t="str">
        <f t="shared" si="59"/>
        <v>South Dakota-44227</v>
      </c>
      <c r="L595" s="30">
        <f>_xlfn.IFNA(VLOOKUP(K595,'labor statisitcs'!N:Q,4,FALSE),L594)</f>
        <v>682691</v>
      </c>
      <c r="M595" s="30">
        <f>VLOOKUP(D595,'State Area'!A:B,2,FALSE)</f>
        <v>77116</v>
      </c>
      <c r="N595" s="39">
        <f t="shared" si="63"/>
        <v>8.8527802271902072</v>
      </c>
      <c r="O595" s="11">
        <f>_xlfn.IFNA(VLOOKUP(K595,State_Vac_Alo_Admin!B:E,3,FALSE),0)</f>
        <v>88400</v>
      </c>
      <c r="P595" s="35">
        <f>_xlfn.IFNA(VLOOKUP(K595,State_Vac_Alo_Admin!B:F,5,FALSE),0)</f>
        <v>85816.849999999991</v>
      </c>
      <c r="Q595" s="30">
        <f>VLOOKUP(D595,'2020_VoteCount'!A:K,11,FALSE)</f>
        <v>261043</v>
      </c>
      <c r="R595" s="30">
        <f>VLOOKUP(D595,'2020_VoteCount'!A:L,12,FALSE)</f>
        <v>150471</v>
      </c>
      <c r="S595" s="11">
        <f>_xlfn.IFNA(VLOOKUP(K595,'labor statisitcs'!N:P,2,FALSE),S594)</f>
        <v>66.8</v>
      </c>
      <c r="T595" s="11">
        <f>_xlfn.IFNA(VLOOKUP(K595,'labor statisitcs'!N:P,3,FALSE),T594)</f>
        <v>3.1</v>
      </c>
      <c r="U595" s="30">
        <f>_xlfn.IFNA(VLOOKUP(K595,'labor statisitcs'!N:S,5,FALSE),U594)</f>
        <v>456033</v>
      </c>
      <c r="V595" s="30">
        <f>_xlfn.IFNA(VLOOKUP(K595,'labor statisitcs'!N:S,6,FALSE),V594)</f>
        <v>14443</v>
      </c>
      <c r="W595" s="30">
        <f>_xlfn.IFNA(VLOOKUP(K595,'Housing Summary'!F:J,5,FALSE),W594)</f>
        <v>1726</v>
      </c>
      <c r="X595" s="30">
        <f>_xlfn.IFNA(VLOOKUP(K595,'Housing Summary'!F:G,2,FALSE),X594)</f>
        <v>239900</v>
      </c>
      <c r="Y595">
        <f t="shared" si="60"/>
        <v>42.47895460757502</v>
      </c>
      <c r="Z595">
        <f t="shared" si="61"/>
        <v>260.43993549058064</v>
      </c>
    </row>
    <row r="596" spans="1:26" hidden="1">
      <c r="A596" s="9">
        <v>44255</v>
      </c>
      <c r="B596" s="9">
        <f t="shared" si="62"/>
        <v>44255</v>
      </c>
      <c r="C596" s="10">
        <v>44228</v>
      </c>
      <c r="D596" s="11" t="s">
        <v>43</v>
      </c>
      <c r="E596" s="11">
        <v>46</v>
      </c>
      <c r="F596" s="11">
        <f t="shared" si="64"/>
        <v>11</v>
      </c>
      <c r="G596" s="30">
        <v>4177</v>
      </c>
      <c r="H596" s="30">
        <v>112427</v>
      </c>
      <c r="I596" s="30">
        <v>110</v>
      </c>
      <c r="J596" s="30">
        <v>1888</v>
      </c>
      <c r="K596" s="11" t="str">
        <f t="shared" si="59"/>
        <v>South Dakota-44255</v>
      </c>
      <c r="L596" s="30">
        <f>_xlfn.IFNA(VLOOKUP(K596,'labor statisitcs'!N:Q,4,FALSE),L595)</f>
        <v>682979</v>
      </c>
      <c r="M596" s="30">
        <f>VLOOKUP(D596,'State Area'!A:B,2,FALSE)</f>
        <v>77116</v>
      </c>
      <c r="N596" s="39">
        <f t="shared" si="63"/>
        <v>8.8565148607292912</v>
      </c>
      <c r="O596" s="11">
        <f>_xlfn.IFNA(VLOOKUP(K596,State_Vac_Alo_Admin!B:E,3,FALSE),0)</f>
        <v>116420</v>
      </c>
      <c r="P596" s="35">
        <f>_xlfn.IFNA(VLOOKUP(K596,State_Vac_Alo_Admin!B:F,5,FALSE),0)</f>
        <v>146475.4</v>
      </c>
      <c r="Q596" s="30">
        <f>VLOOKUP(D596,'2020_VoteCount'!A:K,11,FALSE)</f>
        <v>261043</v>
      </c>
      <c r="R596" s="30">
        <f>VLOOKUP(D596,'2020_VoteCount'!A:L,12,FALSE)</f>
        <v>150471</v>
      </c>
      <c r="S596" s="11">
        <f>_xlfn.IFNA(VLOOKUP(K596,'labor statisitcs'!N:P,2,FALSE),S595)</f>
        <v>67.099999999999994</v>
      </c>
      <c r="T596" s="11">
        <f>_xlfn.IFNA(VLOOKUP(K596,'labor statisitcs'!N:P,3,FALSE),T595)</f>
        <v>3</v>
      </c>
      <c r="U596" s="30">
        <f>_xlfn.IFNA(VLOOKUP(K596,'labor statisitcs'!N:S,5,FALSE),U595)</f>
        <v>458060</v>
      </c>
      <c r="V596" s="30">
        <f>_xlfn.IFNA(VLOOKUP(K596,'labor statisitcs'!N:S,6,FALSE),V595)</f>
        <v>14149</v>
      </c>
      <c r="W596" s="30">
        <f>_xlfn.IFNA(VLOOKUP(K596,'Housing Summary'!F:J,5,FALSE),W595)</f>
        <v>1636</v>
      </c>
      <c r="X596" s="30">
        <f>_xlfn.IFNA(VLOOKUP(K596,'Housing Summary'!F:G,2,FALSE),X595)</f>
        <v>241950</v>
      </c>
      <c r="Y596">
        <f t="shared" si="60"/>
        <v>16.105912480471581</v>
      </c>
      <c r="Z596">
        <f t="shared" si="61"/>
        <v>276.43602511936678</v>
      </c>
    </row>
    <row r="597" spans="1:26" hidden="1">
      <c r="A597" s="9">
        <v>44286</v>
      </c>
      <c r="B597" s="9">
        <f t="shared" si="62"/>
        <v>44286</v>
      </c>
      <c r="C597" s="10">
        <v>44256</v>
      </c>
      <c r="D597" s="11" t="s">
        <v>43</v>
      </c>
      <c r="E597" s="11">
        <v>46</v>
      </c>
      <c r="F597" s="11">
        <f t="shared" si="64"/>
        <v>12</v>
      </c>
      <c r="G597" s="30">
        <v>5332</v>
      </c>
      <c r="H597" s="30">
        <v>117759</v>
      </c>
      <c r="I597" s="30">
        <v>47</v>
      </c>
      <c r="J597" s="30">
        <v>1935</v>
      </c>
      <c r="K597" s="11" t="str">
        <f t="shared" si="59"/>
        <v>South Dakota-44286</v>
      </c>
      <c r="L597" s="30">
        <f>_xlfn.IFNA(VLOOKUP(K597,'labor statisitcs'!N:Q,4,FALSE),L596)</f>
        <v>683317</v>
      </c>
      <c r="M597" s="30">
        <f>VLOOKUP(D597,'State Area'!A:B,2,FALSE)</f>
        <v>77116</v>
      </c>
      <c r="N597" s="39">
        <f t="shared" si="63"/>
        <v>8.8608978681466883</v>
      </c>
      <c r="O597" s="11">
        <f>_xlfn.IFNA(VLOOKUP(K597,State_Vac_Alo_Admin!B:E,3,FALSE),0)</f>
        <v>214000</v>
      </c>
      <c r="P597" s="35">
        <f>_xlfn.IFNA(VLOOKUP(K597,State_Vac_Alo_Admin!B:F,5,FALSE),0)</f>
        <v>177068.6</v>
      </c>
      <c r="Q597" s="30">
        <f>VLOOKUP(D597,'2020_VoteCount'!A:K,11,FALSE)</f>
        <v>261043</v>
      </c>
      <c r="R597" s="30">
        <f>VLOOKUP(D597,'2020_VoteCount'!A:L,12,FALSE)</f>
        <v>150471</v>
      </c>
      <c r="S597" s="11">
        <f>_xlfn.IFNA(VLOOKUP(K597,'labor statisitcs'!N:P,2,FALSE),S596)</f>
        <v>66.7</v>
      </c>
      <c r="T597" s="11">
        <f>_xlfn.IFNA(VLOOKUP(K597,'labor statisitcs'!N:P,3,FALSE),T596)</f>
        <v>2.9</v>
      </c>
      <c r="U597" s="30">
        <f>_xlfn.IFNA(VLOOKUP(K597,'labor statisitcs'!N:S,5,FALSE),U596)</f>
        <v>455600</v>
      </c>
      <c r="V597" s="30">
        <f>_xlfn.IFNA(VLOOKUP(K597,'labor statisitcs'!N:S,6,FALSE),V596)</f>
        <v>13554</v>
      </c>
      <c r="W597" s="30">
        <f>_xlfn.IFNA(VLOOKUP(K597,'Housing Summary'!F:J,5,FALSE),W596)</f>
        <v>1718</v>
      </c>
      <c r="X597" s="30">
        <f>_xlfn.IFNA(VLOOKUP(K597,'Housing Summary'!F:G,2,FALSE),X596)</f>
        <v>252400</v>
      </c>
      <c r="Y597">
        <f t="shared" si="60"/>
        <v>6.8782131865590932</v>
      </c>
      <c r="Z597">
        <f t="shared" si="61"/>
        <v>283.17750034025204</v>
      </c>
    </row>
    <row r="598" spans="1:26">
      <c r="A598" s="9">
        <v>44313</v>
      </c>
      <c r="B598" s="9">
        <f t="shared" si="62"/>
        <v>44316</v>
      </c>
      <c r="C598" s="10">
        <v>44287</v>
      </c>
      <c r="D598" s="11" t="s">
        <v>43</v>
      </c>
      <c r="E598" s="11">
        <v>46</v>
      </c>
      <c r="F598" s="11">
        <f t="shared" si="64"/>
        <v>13</v>
      </c>
      <c r="G598" s="30">
        <v>4469</v>
      </c>
      <c r="H598" s="30">
        <v>122228</v>
      </c>
      <c r="I598" s="30">
        <v>26</v>
      </c>
      <c r="J598" s="30">
        <v>1961</v>
      </c>
      <c r="K598" s="11" t="str">
        <f t="shared" si="59"/>
        <v>South Dakota-44316</v>
      </c>
      <c r="L598" s="30">
        <f>_xlfn.IFNA(VLOOKUP(K598,'labor statisitcs'!N:Q,4,FALSE),L597)</f>
        <v>683317</v>
      </c>
      <c r="M598" s="30">
        <f>VLOOKUP(D598,'State Area'!A:B,2,FALSE)</f>
        <v>77116</v>
      </c>
      <c r="N598" s="39">
        <f t="shared" si="63"/>
        <v>8.8608978681466883</v>
      </c>
      <c r="O598" s="11">
        <f>_xlfn.IFNA(VLOOKUP(K598,State_Vac_Alo_Admin!B:E,3,FALSE),0)</f>
        <v>184280</v>
      </c>
      <c r="P598" s="35">
        <f>_xlfn.IFNA(VLOOKUP(K598,State_Vac_Alo_Admin!B:F,5,FALSE),0)</f>
        <v>171348.1</v>
      </c>
      <c r="Q598" s="30">
        <f>VLOOKUP(D598,'2020_VoteCount'!A:K,11,FALSE)</f>
        <v>261043</v>
      </c>
      <c r="R598" s="30">
        <f>VLOOKUP(D598,'2020_VoteCount'!A:L,12,FALSE)</f>
        <v>150471</v>
      </c>
      <c r="S598" s="11">
        <f>_xlfn.IFNA(VLOOKUP(K598,'labor statisitcs'!N:P,2,FALSE),S597)</f>
        <v>66.7</v>
      </c>
      <c r="T598" s="11">
        <f>_xlfn.IFNA(VLOOKUP(K598,'labor statisitcs'!N:P,3,FALSE),T597)</f>
        <v>2.9</v>
      </c>
      <c r="U598" s="30">
        <f>_xlfn.IFNA(VLOOKUP(K598,'labor statisitcs'!N:S,5,FALSE),U597)</f>
        <v>455600</v>
      </c>
      <c r="V598" s="30">
        <f>_xlfn.IFNA(VLOOKUP(K598,'labor statisitcs'!N:S,6,FALSE),V597)</f>
        <v>13554</v>
      </c>
      <c r="W598" s="30">
        <f>_xlfn.IFNA(VLOOKUP(K598,'Housing Summary'!F:J,5,FALSE),W597)</f>
        <v>1718</v>
      </c>
      <c r="X598" s="30">
        <f>_xlfn.IFNA(VLOOKUP(K598,'Housing Summary'!F:G,2,FALSE),X597)</f>
        <v>252400</v>
      </c>
      <c r="Y598">
        <f t="shared" si="60"/>
        <v>3.8049689968199241</v>
      </c>
      <c r="Z598">
        <f t="shared" si="61"/>
        <v>286.98246933707196</v>
      </c>
    </row>
    <row r="599" spans="1:26" hidden="1">
      <c r="A599" s="9">
        <v>43921</v>
      </c>
      <c r="B599" s="9">
        <f t="shared" si="62"/>
        <v>43921</v>
      </c>
      <c r="C599" s="10">
        <v>43891</v>
      </c>
      <c r="D599" s="11" t="s">
        <v>25</v>
      </c>
      <c r="E599" s="11">
        <v>47</v>
      </c>
      <c r="F599" s="11">
        <f t="shared" si="64"/>
        <v>0</v>
      </c>
      <c r="G599" s="30">
        <v>2049</v>
      </c>
      <c r="H599" s="30">
        <v>2049</v>
      </c>
      <c r="I599" s="30">
        <v>13</v>
      </c>
      <c r="J599" s="30">
        <v>13</v>
      </c>
      <c r="K599" s="11" t="str">
        <f t="shared" si="59"/>
        <v>Tennessee-43921</v>
      </c>
      <c r="L599" s="30">
        <f>_xlfn.IFNA(VLOOKUP(K599,'labor statisitcs'!N:Q,4,FALSE),L598)</f>
        <v>5422052</v>
      </c>
      <c r="M599" s="30">
        <f>VLOOKUP(D599,'State Area'!A:B,2,FALSE)</f>
        <v>42144</v>
      </c>
      <c r="N599" s="39">
        <f t="shared" si="63"/>
        <v>128.6553720577069</v>
      </c>
      <c r="O599" s="11">
        <f>_xlfn.IFNA(VLOOKUP(K599,State_Vac_Alo_Admin!B:E,3,FALSE),0)</f>
        <v>0</v>
      </c>
      <c r="P599" s="35">
        <f>_xlfn.IFNA(VLOOKUP(K599,State_Vac_Alo_Admin!B:F,5,FALSE),0)</f>
        <v>0</v>
      </c>
      <c r="Q599" s="30">
        <f>VLOOKUP(D599,'2020_VoteCount'!A:K,11,FALSE)</f>
        <v>1852475</v>
      </c>
      <c r="R599" s="30">
        <f>VLOOKUP(D599,'2020_VoteCount'!A:L,12,FALSE)</f>
        <v>1143711</v>
      </c>
      <c r="S599" s="11">
        <f>_xlfn.IFNA(VLOOKUP(K599,'labor statisitcs'!N:P,2,FALSE),S598)</f>
        <v>58.9</v>
      </c>
      <c r="T599" s="11">
        <f>_xlfn.IFNA(VLOOKUP(K599,'labor statisitcs'!N:P,3,FALSE),T598)</f>
        <v>4</v>
      </c>
      <c r="U599" s="30">
        <f>_xlfn.IFNA(VLOOKUP(K599,'labor statisitcs'!N:S,5,FALSE),U598)</f>
        <v>3193850</v>
      </c>
      <c r="V599" s="30">
        <f>_xlfn.IFNA(VLOOKUP(K599,'labor statisitcs'!N:S,6,FALSE),V598)</f>
        <v>134201</v>
      </c>
      <c r="W599" s="30">
        <f>_xlfn.IFNA(VLOOKUP(K599,'Housing Summary'!F:J,5,FALSE),W598)</f>
        <v>20373</v>
      </c>
      <c r="X599" s="30">
        <f>_xlfn.IFNA(VLOOKUP(K599,'Housing Summary'!F:G,2,FALSE),X598)</f>
        <v>297000</v>
      </c>
      <c r="Y599">
        <f t="shared" si="60"/>
        <v>0.23976162530348288</v>
      </c>
      <c r="Z599">
        <f t="shared" si="61"/>
        <v>0.23976162530348288</v>
      </c>
    </row>
    <row r="600" spans="1:26" hidden="1">
      <c r="A600" s="9">
        <v>43951</v>
      </c>
      <c r="B600" s="9">
        <f t="shared" si="62"/>
        <v>43951</v>
      </c>
      <c r="C600" s="10">
        <v>43922</v>
      </c>
      <c r="D600" s="11" t="s">
        <v>25</v>
      </c>
      <c r="E600" s="11">
        <v>47</v>
      </c>
      <c r="F600" s="11">
        <f t="shared" si="64"/>
        <v>1</v>
      </c>
      <c r="G600" s="30">
        <v>8457</v>
      </c>
      <c r="H600" s="30">
        <v>10506</v>
      </c>
      <c r="I600" s="30">
        <v>187</v>
      </c>
      <c r="J600" s="30">
        <v>200</v>
      </c>
      <c r="K600" s="11" t="str">
        <f t="shared" si="59"/>
        <v>Tennessee-43951</v>
      </c>
      <c r="L600" s="30">
        <f>_xlfn.IFNA(VLOOKUP(K600,'labor statisitcs'!N:Q,4,FALSE),L599)</f>
        <v>5426617</v>
      </c>
      <c r="M600" s="30">
        <f>VLOOKUP(D600,'State Area'!A:B,2,FALSE)</f>
        <v>42144</v>
      </c>
      <c r="N600" s="39">
        <f t="shared" si="63"/>
        <v>128.7636911541382</v>
      </c>
      <c r="O600" s="11">
        <f>_xlfn.IFNA(VLOOKUP(K600,State_Vac_Alo_Admin!B:E,3,FALSE),0)</f>
        <v>0</v>
      </c>
      <c r="P600" s="35">
        <f>_xlfn.IFNA(VLOOKUP(K600,State_Vac_Alo_Admin!B:F,5,FALSE),0)</f>
        <v>0</v>
      </c>
      <c r="Q600" s="30">
        <f>VLOOKUP(D600,'2020_VoteCount'!A:K,11,FALSE)</f>
        <v>1852475</v>
      </c>
      <c r="R600" s="30">
        <f>VLOOKUP(D600,'2020_VoteCount'!A:L,12,FALSE)</f>
        <v>1143711</v>
      </c>
      <c r="S600" s="11">
        <f>_xlfn.IFNA(VLOOKUP(K600,'labor statisitcs'!N:P,2,FALSE),S599)</f>
        <v>49.4</v>
      </c>
      <c r="T600" s="11">
        <f>_xlfn.IFNA(VLOOKUP(K600,'labor statisitcs'!N:P,3,FALSE),T599)</f>
        <v>15.8</v>
      </c>
      <c r="U600" s="30">
        <f>_xlfn.IFNA(VLOOKUP(K600,'labor statisitcs'!N:S,5,FALSE),U599)</f>
        <v>2679469</v>
      </c>
      <c r="V600" s="30">
        <f>_xlfn.IFNA(VLOOKUP(K600,'labor statisitcs'!N:S,6,FALSE),V599)</f>
        <v>503585</v>
      </c>
      <c r="W600" s="30">
        <f>_xlfn.IFNA(VLOOKUP(K600,'Housing Summary'!F:J,5,FALSE),W599)</f>
        <v>21290</v>
      </c>
      <c r="X600" s="30">
        <f>_xlfn.IFNA(VLOOKUP(K600,'Housing Summary'!F:G,2,FALSE),X599)</f>
        <v>299900</v>
      </c>
      <c r="Y600">
        <f t="shared" si="60"/>
        <v>3.4459774846833673</v>
      </c>
      <c r="Z600">
        <f t="shared" si="61"/>
        <v>3.6855374167736548</v>
      </c>
    </row>
    <row r="601" spans="1:26" hidden="1">
      <c r="A601" s="9">
        <v>43982</v>
      </c>
      <c r="B601" s="9">
        <f t="shared" si="62"/>
        <v>43982</v>
      </c>
      <c r="C601" s="10">
        <v>43952</v>
      </c>
      <c r="D601" s="11" t="s">
        <v>25</v>
      </c>
      <c r="E601" s="11">
        <v>47</v>
      </c>
      <c r="F601" s="11">
        <f t="shared" si="64"/>
        <v>2</v>
      </c>
      <c r="G601" s="30">
        <v>12326</v>
      </c>
      <c r="H601" s="30">
        <v>22832</v>
      </c>
      <c r="I601" s="30">
        <v>160</v>
      </c>
      <c r="J601" s="30">
        <v>360</v>
      </c>
      <c r="K601" s="11" t="str">
        <f t="shared" si="59"/>
        <v>Tennessee-43982</v>
      </c>
      <c r="L601" s="30">
        <f>_xlfn.IFNA(VLOOKUP(K601,'labor statisitcs'!N:Q,4,FALSE),L600)</f>
        <v>5430156</v>
      </c>
      <c r="M601" s="30">
        <f>VLOOKUP(D601,'State Area'!A:B,2,FALSE)</f>
        <v>42144</v>
      </c>
      <c r="N601" s="39">
        <f t="shared" si="63"/>
        <v>128.84766514806378</v>
      </c>
      <c r="O601" s="11">
        <f>_xlfn.IFNA(VLOOKUP(K601,State_Vac_Alo_Admin!B:E,3,FALSE),0)</f>
        <v>0</v>
      </c>
      <c r="P601" s="35">
        <f>_xlfn.IFNA(VLOOKUP(K601,State_Vac_Alo_Admin!B:F,5,FALSE),0)</f>
        <v>0</v>
      </c>
      <c r="Q601" s="30">
        <f>VLOOKUP(D601,'2020_VoteCount'!A:K,11,FALSE)</f>
        <v>1852475</v>
      </c>
      <c r="R601" s="30">
        <f>VLOOKUP(D601,'2020_VoteCount'!A:L,12,FALSE)</f>
        <v>1143711</v>
      </c>
      <c r="S601" s="11">
        <f>_xlfn.IFNA(VLOOKUP(K601,'labor statisitcs'!N:P,2,FALSE),S600)</f>
        <v>52.5</v>
      </c>
      <c r="T601" s="11">
        <f>_xlfn.IFNA(VLOOKUP(K601,'labor statisitcs'!N:P,3,FALSE),T600)</f>
        <v>9.6</v>
      </c>
      <c r="U601" s="30">
        <f>_xlfn.IFNA(VLOOKUP(K601,'labor statisitcs'!N:S,5,FALSE),U600)</f>
        <v>2848150</v>
      </c>
      <c r="V601" s="30">
        <f>_xlfn.IFNA(VLOOKUP(K601,'labor statisitcs'!N:S,6,FALSE),V600)</f>
        <v>302359</v>
      </c>
      <c r="W601" s="30">
        <f>_xlfn.IFNA(VLOOKUP(K601,'Housing Summary'!F:J,5,FALSE),W600)</f>
        <v>20157</v>
      </c>
      <c r="X601" s="30">
        <f>_xlfn.IFNA(VLOOKUP(K601,'Housing Summary'!F:G,2,FALSE),X600)</f>
        <v>314900</v>
      </c>
      <c r="Y601">
        <f t="shared" si="60"/>
        <v>2.9465083507729797</v>
      </c>
      <c r="Z601">
        <f t="shared" si="61"/>
        <v>6.6296437892392044</v>
      </c>
    </row>
    <row r="602" spans="1:26" hidden="1">
      <c r="A602" s="9">
        <v>44012</v>
      </c>
      <c r="B602" s="9">
        <f t="shared" si="62"/>
        <v>44012</v>
      </c>
      <c r="C602" s="10">
        <v>43983</v>
      </c>
      <c r="D602" s="11" t="s">
        <v>25</v>
      </c>
      <c r="E602" s="11">
        <v>47</v>
      </c>
      <c r="F602" s="11">
        <f t="shared" si="64"/>
        <v>3</v>
      </c>
      <c r="G602" s="30">
        <v>19983</v>
      </c>
      <c r="H602" s="30">
        <v>42815</v>
      </c>
      <c r="I602" s="30">
        <v>237</v>
      </c>
      <c r="J602" s="30">
        <v>597</v>
      </c>
      <c r="K602" s="11" t="str">
        <f t="shared" si="59"/>
        <v>Tennessee-44012</v>
      </c>
      <c r="L602" s="30">
        <f>_xlfn.IFNA(VLOOKUP(K602,'labor statisitcs'!N:Q,4,FALSE),L601)</f>
        <v>5434065</v>
      </c>
      <c r="M602" s="30">
        <f>VLOOKUP(D602,'State Area'!A:B,2,FALSE)</f>
        <v>42144</v>
      </c>
      <c r="N602" s="39">
        <f t="shared" si="63"/>
        <v>128.94041856492026</v>
      </c>
      <c r="O602" s="11">
        <f>_xlfn.IFNA(VLOOKUP(K602,State_Vac_Alo_Admin!B:E,3,FALSE),0)</f>
        <v>0</v>
      </c>
      <c r="P602" s="35">
        <f>_xlfn.IFNA(VLOOKUP(K602,State_Vac_Alo_Admin!B:F,5,FALSE),0)</f>
        <v>0</v>
      </c>
      <c r="Q602" s="30">
        <f>VLOOKUP(D602,'2020_VoteCount'!A:K,11,FALSE)</f>
        <v>1852475</v>
      </c>
      <c r="R602" s="30">
        <f>VLOOKUP(D602,'2020_VoteCount'!A:L,12,FALSE)</f>
        <v>1143711</v>
      </c>
      <c r="S602" s="11">
        <f>_xlfn.IFNA(VLOOKUP(K602,'labor statisitcs'!N:P,2,FALSE),S601)</f>
        <v>52.7</v>
      </c>
      <c r="T602" s="11">
        <f>_xlfn.IFNA(VLOOKUP(K602,'labor statisitcs'!N:P,3,FALSE),T601)</f>
        <v>9.3000000000000007</v>
      </c>
      <c r="U602" s="30">
        <f>_xlfn.IFNA(VLOOKUP(K602,'labor statisitcs'!N:S,5,FALSE),U601)</f>
        <v>2862152</v>
      </c>
      <c r="V602" s="30">
        <f>_xlfn.IFNA(VLOOKUP(K602,'labor statisitcs'!N:S,6,FALSE),V601)</f>
        <v>294062</v>
      </c>
      <c r="W602" s="30">
        <f>_xlfn.IFNA(VLOOKUP(K602,'Housing Summary'!F:J,5,FALSE),W601)</f>
        <v>18234</v>
      </c>
      <c r="X602" s="30">
        <f>_xlfn.IFNA(VLOOKUP(K602,'Housing Summary'!F:G,2,FALSE),X601)</f>
        <v>324114</v>
      </c>
      <c r="Y602">
        <f t="shared" si="60"/>
        <v>4.3613758760706762</v>
      </c>
      <c r="Z602">
        <f t="shared" si="61"/>
        <v>10.986250624532463</v>
      </c>
    </row>
    <row r="603" spans="1:26" hidden="1">
      <c r="A603" s="9">
        <v>44043</v>
      </c>
      <c r="B603" s="9">
        <f t="shared" si="62"/>
        <v>44043</v>
      </c>
      <c r="C603" s="10">
        <v>44013</v>
      </c>
      <c r="D603" s="11" t="s">
        <v>25</v>
      </c>
      <c r="E603" s="11">
        <v>47</v>
      </c>
      <c r="F603" s="11">
        <f t="shared" si="64"/>
        <v>4</v>
      </c>
      <c r="G603" s="30">
        <v>60329</v>
      </c>
      <c r="H603" s="30">
        <v>103144</v>
      </c>
      <c r="I603" s="30">
        <v>450</v>
      </c>
      <c r="J603" s="30">
        <v>1047</v>
      </c>
      <c r="K603" s="11" t="str">
        <f t="shared" si="59"/>
        <v>Tennessee-44043</v>
      </c>
      <c r="L603" s="30">
        <f>_xlfn.IFNA(VLOOKUP(K603,'labor statisitcs'!N:Q,4,FALSE),L602)</f>
        <v>5438126</v>
      </c>
      <c r="M603" s="30">
        <f>VLOOKUP(D603,'State Area'!A:B,2,FALSE)</f>
        <v>42144</v>
      </c>
      <c r="N603" s="39">
        <f t="shared" si="63"/>
        <v>129.03677866362946</v>
      </c>
      <c r="O603" s="11">
        <f>_xlfn.IFNA(VLOOKUP(K603,State_Vac_Alo_Admin!B:E,3,FALSE),0)</f>
        <v>0</v>
      </c>
      <c r="P603" s="35">
        <f>_xlfn.IFNA(VLOOKUP(K603,State_Vac_Alo_Admin!B:F,5,FALSE),0)</f>
        <v>0</v>
      </c>
      <c r="Q603" s="30">
        <f>VLOOKUP(D603,'2020_VoteCount'!A:K,11,FALSE)</f>
        <v>1852475</v>
      </c>
      <c r="R603" s="30">
        <f>VLOOKUP(D603,'2020_VoteCount'!A:L,12,FALSE)</f>
        <v>1143711</v>
      </c>
      <c r="S603" s="11">
        <f>_xlfn.IFNA(VLOOKUP(K603,'labor statisitcs'!N:P,2,FALSE),S602)</f>
        <v>53</v>
      </c>
      <c r="T603" s="11">
        <f>_xlfn.IFNA(VLOOKUP(K603,'labor statisitcs'!N:P,3,FALSE),T602)</f>
        <v>8.9</v>
      </c>
      <c r="U603" s="30">
        <f>_xlfn.IFNA(VLOOKUP(K603,'labor statisitcs'!N:S,5,FALSE),U602)</f>
        <v>2884231</v>
      </c>
      <c r="V603" s="30">
        <f>_xlfn.IFNA(VLOOKUP(K603,'labor statisitcs'!N:S,6,FALSE),V602)</f>
        <v>283157</v>
      </c>
      <c r="W603" s="30">
        <f>_xlfn.IFNA(VLOOKUP(K603,'Housing Summary'!F:J,5,FALSE),W602)</f>
        <v>17567</v>
      </c>
      <c r="X603" s="30">
        <f>_xlfn.IFNA(VLOOKUP(K603,'Housing Summary'!F:G,2,FALSE),X602)</f>
        <v>325145</v>
      </c>
      <c r="Y603">
        <f t="shared" si="60"/>
        <v>8.274909408130668</v>
      </c>
      <c r="Z603">
        <f t="shared" si="61"/>
        <v>19.252955889584022</v>
      </c>
    </row>
    <row r="604" spans="1:26" hidden="1">
      <c r="A604" s="9">
        <v>44074</v>
      </c>
      <c r="B604" s="9">
        <f t="shared" si="62"/>
        <v>44074</v>
      </c>
      <c r="C604" s="10">
        <v>44044</v>
      </c>
      <c r="D604" s="11" t="s">
        <v>25</v>
      </c>
      <c r="E604" s="11">
        <v>47</v>
      </c>
      <c r="F604" s="11">
        <f t="shared" si="64"/>
        <v>5</v>
      </c>
      <c r="G604" s="30">
        <v>48889</v>
      </c>
      <c r="H604" s="30">
        <v>152033</v>
      </c>
      <c r="I604" s="30">
        <v>680</v>
      </c>
      <c r="J604" s="30">
        <v>1727</v>
      </c>
      <c r="K604" s="11" t="str">
        <f t="shared" si="59"/>
        <v>Tennessee-44074</v>
      </c>
      <c r="L604" s="30">
        <f>_xlfn.IFNA(VLOOKUP(K604,'labor statisitcs'!N:Q,4,FALSE),L603)</f>
        <v>5443591</v>
      </c>
      <c r="M604" s="30">
        <f>VLOOKUP(D604,'State Area'!A:B,2,FALSE)</f>
        <v>42144</v>
      </c>
      <c r="N604" s="39">
        <f t="shared" si="63"/>
        <v>129.1664531131359</v>
      </c>
      <c r="O604" s="11">
        <f>_xlfn.IFNA(VLOOKUP(K604,State_Vac_Alo_Admin!B:E,3,FALSE),0)</f>
        <v>0</v>
      </c>
      <c r="P604" s="35">
        <f>_xlfn.IFNA(VLOOKUP(K604,State_Vac_Alo_Admin!B:F,5,FALSE),0)</f>
        <v>0</v>
      </c>
      <c r="Q604" s="30">
        <f>VLOOKUP(D604,'2020_VoteCount'!A:K,11,FALSE)</f>
        <v>1852475</v>
      </c>
      <c r="R604" s="30">
        <f>VLOOKUP(D604,'2020_VoteCount'!A:L,12,FALSE)</f>
        <v>1143711</v>
      </c>
      <c r="S604" s="11">
        <f>_xlfn.IFNA(VLOOKUP(K604,'labor statisitcs'!N:P,2,FALSE),S603)</f>
        <v>57</v>
      </c>
      <c r="T604" s="11">
        <f>_xlfn.IFNA(VLOOKUP(K604,'labor statisitcs'!N:P,3,FALSE),T603)</f>
        <v>8.1</v>
      </c>
      <c r="U604" s="30">
        <f>_xlfn.IFNA(VLOOKUP(K604,'labor statisitcs'!N:S,5,FALSE),U603)</f>
        <v>3104367</v>
      </c>
      <c r="V604" s="30">
        <f>_xlfn.IFNA(VLOOKUP(K604,'labor statisitcs'!N:S,6,FALSE),V603)</f>
        <v>273108</v>
      </c>
      <c r="W604" s="30">
        <f>_xlfn.IFNA(VLOOKUP(K604,'Housing Summary'!F:J,5,FALSE),W603)</f>
        <v>15726</v>
      </c>
      <c r="X604" s="30">
        <f>_xlfn.IFNA(VLOOKUP(K604,'Housing Summary'!F:G,2,FALSE),X603)</f>
        <v>329000</v>
      </c>
      <c r="Y604">
        <f t="shared" si="60"/>
        <v>12.491754064550403</v>
      </c>
      <c r="Z604">
        <f t="shared" si="61"/>
        <v>31.725381278644925</v>
      </c>
    </row>
    <row r="605" spans="1:26" hidden="1">
      <c r="A605" s="9">
        <v>44104</v>
      </c>
      <c r="B605" s="9">
        <f t="shared" si="62"/>
        <v>44104</v>
      </c>
      <c r="C605" s="10">
        <v>44075</v>
      </c>
      <c r="D605" s="11" t="s">
        <v>25</v>
      </c>
      <c r="E605" s="11">
        <v>47</v>
      </c>
      <c r="F605" s="11">
        <f t="shared" si="64"/>
        <v>6</v>
      </c>
      <c r="G605" s="30">
        <v>41324</v>
      </c>
      <c r="H605" s="30">
        <v>193357</v>
      </c>
      <c r="I605" s="30">
        <v>702</v>
      </c>
      <c r="J605" s="30">
        <v>2429</v>
      </c>
      <c r="K605" s="11" t="str">
        <f t="shared" si="59"/>
        <v>Tennessee-44104</v>
      </c>
      <c r="L605" s="30">
        <f>_xlfn.IFNA(VLOOKUP(K605,'labor statisitcs'!N:Q,4,FALSE),L604)</f>
        <v>5449301</v>
      </c>
      <c r="M605" s="30">
        <f>VLOOKUP(D605,'State Area'!A:B,2,FALSE)</f>
        <v>42144</v>
      </c>
      <c r="N605" s="39">
        <f t="shared" si="63"/>
        <v>129.30194096431282</v>
      </c>
      <c r="O605" s="11">
        <f>_xlfn.IFNA(VLOOKUP(K605,State_Vac_Alo_Admin!B:E,3,FALSE),0)</f>
        <v>0</v>
      </c>
      <c r="P605" s="35">
        <f>_xlfn.IFNA(VLOOKUP(K605,State_Vac_Alo_Admin!B:F,5,FALSE),0)</f>
        <v>0</v>
      </c>
      <c r="Q605" s="30">
        <f>VLOOKUP(D605,'2020_VoteCount'!A:K,11,FALSE)</f>
        <v>1852475</v>
      </c>
      <c r="R605" s="30">
        <f>VLOOKUP(D605,'2020_VoteCount'!A:L,12,FALSE)</f>
        <v>1143711</v>
      </c>
      <c r="S605" s="11">
        <f>_xlfn.IFNA(VLOOKUP(K605,'labor statisitcs'!N:P,2,FALSE),S604)</f>
        <v>57.3</v>
      </c>
      <c r="T605" s="11">
        <f>_xlfn.IFNA(VLOOKUP(K605,'labor statisitcs'!N:P,3,FALSE),T604)</f>
        <v>7.9</v>
      </c>
      <c r="U605" s="30">
        <f>_xlfn.IFNA(VLOOKUP(K605,'labor statisitcs'!N:S,5,FALSE),U604)</f>
        <v>3122079</v>
      </c>
      <c r="V605" s="30">
        <f>_xlfn.IFNA(VLOOKUP(K605,'labor statisitcs'!N:S,6,FALSE),V604)</f>
        <v>266911</v>
      </c>
      <c r="W605" s="30">
        <f>_xlfn.IFNA(VLOOKUP(K605,'Housing Summary'!F:J,5,FALSE),W604)</f>
        <v>14291</v>
      </c>
      <c r="X605" s="30">
        <f>_xlfn.IFNA(VLOOKUP(K605,'Housing Summary'!F:G,2,FALSE),X604)</f>
        <v>324975</v>
      </c>
      <c r="Y605">
        <f t="shared" si="60"/>
        <v>12.882386199624502</v>
      </c>
      <c r="Z605">
        <f t="shared" si="61"/>
        <v>44.574524328900168</v>
      </c>
    </row>
    <row r="606" spans="1:26" hidden="1">
      <c r="A606" s="9">
        <v>44135</v>
      </c>
      <c r="B606" s="9">
        <f t="shared" si="62"/>
        <v>44135</v>
      </c>
      <c r="C606" s="10">
        <v>44105</v>
      </c>
      <c r="D606" s="11" t="s">
        <v>25</v>
      </c>
      <c r="E606" s="11">
        <v>47</v>
      </c>
      <c r="F606" s="11">
        <f t="shared" si="64"/>
        <v>7</v>
      </c>
      <c r="G606" s="30">
        <v>63566</v>
      </c>
      <c r="H606" s="30">
        <v>256923</v>
      </c>
      <c r="I606" s="30">
        <v>893</v>
      </c>
      <c r="J606" s="30">
        <v>3322</v>
      </c>
      <c r="K606" s="11" t="str">
        <f t="shared" si="59"/>
        <v>Tennessee-44135</v>
      </c>
      <c r="L606" s="30">
        <f>_xlfn.IFNA(VLOOKUP(K606,'labor statisitcs'!N:Q,4,FALSE),L605)</f>
        <v>5454779</v>
      </c>
      <c r="M606" s="30">
        <f>VLOOKUP(D606,'State Area'!A:B,2,FALSE)</f>
        <v>42144</v>
      </c>
      <c r="N606" s="39">
        <f t="shared" si="63"/>
        <v>129.43192388003038</v>
      </c>
      <c r="O606" s="11">
        <f>_xlfn.IFNA(VLOOKUP(K606,State_Vac_Alo_Admin!B:E,3,FALSE),0)</f>
        <v>0</v>
      </c>
      <c r="P606" s="35">
        <f>_xlfn.IFNA(VLOOKUP(K606,State_Vac_Alo_Admin!B:F,5,FALSE),0)</f>
        <v>0</v>
      </c>
      <c r="Q606" s="30">
        <f>VLOOKUP(D606,'2020_VoteCount'!A:K,11,FALSE)</f>
        <v>1852475</v>
      </c>
      <c r="R606" s="30">
        <f>VLOOKUP(D606,'2020_VoteCount'!A:L,12,FALSE)</f>
        <v>1143711</v>
      </c>
      <c r="S606" s="11">
        <f>_xlfn.IFNA(VLOOKUP(K606,'labor statisitcs'!N:P,2,FALSE),S605)</f>
        <v>57.4</v>
      </c>
      <c r="T606" s="11">
        <f>_xlfn.IFNA(VLOOKUP(K606,'labor statisitcs'!N:P,3,FALSE),T605)</f>
        <v>7.8</v>
      </c>
      <c r="U606" s="30">
        <f>_xlfn.IFNA(VLOOKUP(K606,'labor statisitcs'!N:S,5,FALSE),U605)</f>
        <v>3131888</v>
      </c>
      <c r="V606" s="30">
        <f>_xlfn.IFNA(VLOOKUP(K606,'labor statisitcs'!N:S,6,FALSE),V605)</f>
        <v>265044</v>
      </c>
      <c r="W606" s="30">
        <f>_xlfn.IFNA(VLOOKUP(K606,'Housing Summary'!F:J,5,FALSE),W605)</f>
        <v>13761</v>
      </c>
      <c r="X606" s="30">
        <f>_xlfn.IFNA(VLOOKUP(K606,'Housing Summary'!F:G,2,FALSE),X605)</f>
        <v>322900</v>
      </c>
      <c r="Y606">
        <f t="shared" si="60"/>
        <v>16.370965716484573</v>
      </c>
      <c r="Z606">
        <f t="shared" si="61"/>
        <v>60.900725767258393</v>
      </c>
    </row>
    <row r="607" spans="1:26" hidden="1">
      <c r="A607" s="9">
        <v>44165</v>
      </c>
      <c r="B607" s="9">
        <f t="shared" si="62"/>
        <v>44165</v>
      </c>
      <c r="C607" s="10">
        <v>44136</v>
      </c>
      <c r="D607" s="11" t="s">
        <v>25</v>
      </c>
      <c r="E607" s="11">
        <v>47</v>
      </c>
      <c r="F607" s="11">
        <f t="shared" si="64"/>
        <v>8</v>
      </c>
      <c r="G607" s="30">
        <v>109489</v>
      </c>
      <c r="H607" s="30">
        <v>366412</v>
      </c>
      <c r="I607" s="30">
        <v>1224</v>
      </c>
      <c r="J607" s="30">
        <v>4546</v>
      </c>
      <c r="K607" s="11" t="str">
        <f t="shared" si="59"/>
        <v>Tennessee-44165</v>
      </c>
      <c r="L607" s="30">
        <f>_xlfn.IFNA(VLOOKUP(K607,'labor statisitcs'!N:Q,4,FALSE),L606)</f>
        <v>5459887</v>
      </c>
      <c r="M607" s="30">
        <f>VLOOKUP(D607,'State Area'!A:B,2,FALSE)</f>
        <v>42144</v>
      </c>
      <c r="N607" s="39">
        <f t="shared" si="63"/>
        <v>129.55312737281702</v>
      </c>
      <c r="O607" s="11">
        <f>_xlfn.IFNA(VLOOKUP(K607,State_Vac_Alo_Admin!B:E,3,FALSE),0)</f>
        <v>0</v>
      </c>
      <c r="P607" s="35">
        <f>_xlfn.IFNA(VLOOKUP(K607,State_Vac_Alo_Admin!B:F,5,FALSE),0)</f>
        <v>0</v>
      </c>
      <c r="Q607" s="30">
        <f>VLOOKUP(D607,'2020_VoteCount'!A:K,11,FALSE)</f>
        <v>1852475</v>
      </c>
      <c r="R607" s="30">
        <f>VLOOKUP(D607,'2020_VoteCount'!A:L,12,FALSE)</f>
        <v>1143711</v>
      </c>
      <c r="S607" s="11">
        <f>_xlfn.IFNA(VLOOKUP(K607,'labor statisitcs'!N:P,2,FALSE),S606)</f>
        <v>57.3</v>
      </c>
      <c r="T607" s="11">
        <f>_xlfn.IFNA(VLOOKUP(K607,'labor statisitcs'!N:P,3,FALSE),T606)</f>
        <v>5.6</v>
      </c>
      <c r="U607" s="30">
        <f>_xlfn.IFNA(VLOOKUP(K607,'labor statisitcs'!N:S,5,FALSE),U606)</f>
        <v>3130511</v>
      </c>
      <c r="V607" s="30">
        <f>_xlfn.IFNA(VLOOKUP(K607,'labor statisitcs'!N:S,6,FALSE),V606)</f>
        <v>184368</v>
      </c>
      <c r="W607" s="30">
        <f>_xlfn.IFNA(VLOOKUP(K607,'Housing Summary'!F:J,5,FALSE),W606)</f>
        <v>13145</v>
      </c>
      <c r="X607" s="30">
        <f>_xlfn.IFNA(VLOOKUP(K607,'Housing Summary'!F:G,2,FALSE),X606)</f>
        <v>318450</v>
      </c>
      <c r="Y607">
        <f t="shared" si="60"/>
        <v>22.418046380813376</v>
      </c>
      <c r="Z607">
        <f t="shared" si="61"/>
        <v>83.261796443772553</v>
      </c>
    </row>
    <row r="608" spans="1:26" hidden="1">
      <c r="A608" s="9">
        <v>44196</v>
      </c>
      <c r="B608" s="9">
        <f t="shared" si="62"/>
        <v>44196</v>
      </c>
      <c r="C608" s="10">
        <v>44166</v>
      </c>
      <c r="D608" s="11" t="s">
        <v>25</v>
      </c>
      <c r="E608" s="11">
        <v>47</v>
      </c>
      <c r="F608" s="11">
        <f t="shared" si="64"/>
        <v>9</v>
      </c>
      <c r="G608" s="30">
        <v>206167</v>
      </c>
      <c r="H608" s="30">
        <v>572579</v>
      </c>
      <c r="I608" s="30">
        <v>2300</v>
      </c>
      <c r="J608" s="30">
        <v>6846</v>
      </c>
      <c r="K608" s="11" t="str">
        <f t="shared" si="59"/>
        <v>Tennessee-44196</v>
      </c>
      <c r="L608" s="30">
        <f>_xlfn.IFNA(VLOOKUP(K608,'labor statisitcs'!N:Q,4,FALSE),L607)</f>
        <v>5464698</v>
      </c>
      <c r="M608" s="30">
        <f>VLOOKUP(D608,'State Area'!A:B,2,FALSE)</f>
        <v>42144</v>
      </c>
      <c r="N608" s="39">
        <f t="shared" si="63"/>
        <v>129.66728359908885</v>
      </c>
      <c r="O608" s="11">
        <f>_xlfn.IFNA(VLOOKUP(K608,State_Vac_Alo_Admin!B:E,3,FALSE),0)</f>
        <v>606400</v>
      </c>
      <c r="P608" s="35">
        <f>_xlfn.IFNA(VLOOKUP(K608,State_Vac_Alo_Admin!B:F,5,FALSE),0)</f>
        <v>0</v>
      </c>
      <c r="Q608" s="30">
        <f>VLOOKUP(D608,'2020_VoteCount'!A:K,11,FALSE)</f>
        <v>1852475</v>
      </c>
      <c r="R608" s="30">
        <f>VLOOKUP(D608,'2020_VoteCount'!A:L,12,FALSE)</f>
        <v>1143711</v>
      </c>
      <c r="S608" s="11">
        <f>_xlfn.IFNA(VLOOKUP(K608,'labor statisitcs'!N:P,2,FALSE),S607)</f>
        <v>57.2</v>
      </c>
      <c r="T608" s="11">
        <f>_xlfn.IFNA(VLOOKUP(K608,'labor statisitcs'!N:P,3,FALSE),T607)</f>
        <v>5.6</v>
      </c>
      <c r="U608" s="30">
        <f>_xlfn.IFNA(VLOOKUP(K608,'labor statisitcs'!N:S,5,FALSE),U607)</f>
        <v>3127609</v>
      </c>
      <c r="V608" s="30">
        <f>_xlfn.IFNA(VLOOKUP(K608,'labor statisitcs'!N:S,6,FALSE),V607)</f>
        <v>186041</v>
      </c>
      <c r="W608" s="30">
        <f>_xlfn.IFNA(VLOOKUP(K608,'Housing Summary'!F:J,5,FALSE),W607)</f>
        <v>12055</v>
      </c>
      <c r="X608" s="30">
        <f>_xlfn.IFNA(VLOOKUP(K608,'Housing Summary'!F:G,2,FALSE),X607)</f>
        <v>315000</v>
      </c>
      <c r="Y608">
        <f t="shared" si="60"/>
        <v>42.088327662388657</v>
      </c>
      <c r="Z608">
        <f t="shared" si="61"/>
        <v>125.2768222507447</v>
      </c>
    </row>
    <row r="609" spans="1:26" hidden="1">
      <c r="A609" s="9">
        <v>44227</v>
      </c>
      <c r="B609" s="9">
        <f t="shared" si="62"/>
        <v>44227</v>
      </c>
      <c r="C609" s="10">
        <v>44197</v>
      </c>
      <c r="D609" s="11" t="s">
        <v>25</v>
      </c>
      <c r="E609" s="11">
        <v>47</v>
      </c>
      <c r="F609" s="11">
        <f t="shared" si="64"/>
        <v>10</v>
      </c>
      <c r="G609" s="30">
        <v>140711</v>
      </c>
      <c r="H609" s="30">
        <v>713290</v>
      </c>
      <c r="I609" s="30">
        <v>2711</v>
      </c>
      <c r="J609" s="30">
        <v>9557</v>
      </c>
      <c r="K609" s="11" t="str">
        <f t="shared" si="59"/>
        <v>Tennessee-44227</v>
      </c>
      <c r="L609" s="30">
        <f>_xlfn.IFNA(VLOOKUP(K609,'labor statisitcs'!N:Q,4,FALSE),L608)</f>
        <v>5469230</v>
      </c>
      <c r="M609" s="30">
        <f>VLOOKUP(D609,'State Area'!A:B,2,FALSE)</f>
        <v>42144</v>
      </c>
      <c r="N609" s="39">
        <f t="shared" si="63"/>
        <v>129.77481966590736</v>
      </c>
      <c r="O609" s="11">
        <f>_xlfn.IFNA(VLOOKUP(K609,State_Vac_Alo_Admin!B:E,3,FALSE),0)</f>
        <v>653800</v>
      </c>
      <c r="P609" s="35">
        <f>_xlfn.IFNA(VLOOKUP(K609,State_Vac_Alo_Admin!B:F,5,FALSE),0)</f>
        <v>517831.05</v>
      </c>
      <c r="Q609" s="30">
        <f>VLOOKUP(D609,'2020_VoteCount'!A:K,11,FALSE)</f>
        <v>1852475</v>
      </c>
      <c r="R609" s="30">
        <f>VLOOKUP(D609,'2020_VoteCount'!A:L,12,FALSE)</f>
        <v>1143711</v>
      </c>
      <c r="S609" s="11">
        <f>_xlfn.IFNA(VLOOKUP(K609,'labor statisitcs'!N:P,2,FALSE),S608)</f>
        <v>57.5</v>
      </c>
      <c r="T609" s="11">
        <f>_xlfn.IFNA(VLOOKUP(K609,'labor statisitcs'!N:P,3,FALSE),T608)</f>
        <v>5.0999999999999996</v>
      </c>
      <c r="U609" s="30">
        <f>_xlfn.IFNA(VLOOKUP(K609,'labor statisitcs'!N:S,5,FALSE),U608)</f>
        <v>3146950</v>
      </c>
      <c r="V609" s="30">
        <f>_xlfn.IFNA(VLOOKUP(K609,'labor statisitcs'!N:S,6,FALSE),V608)</f>
        <v>170240</v>
      </c>
      <c r="W609" s="30">
        <f>_xlfn.IFNA(VLOOKUP(K609,'Housing Summary'!F:J,5,FALSE),W608)</f>
        <v>10317</v>
      </c>
      <c r="X609" s="30">
        <f>_xlfn.IFNA(VLOOKUP(K609,'Housing Summary'!F:G,2,FALSE),X608)</f>
        <v>325000</v>
      </c>
      <c r="Y609">
        <f t="shared" si="60"/>
        <v>49.568220755024015</v>
      </c>
      <c r="Z609">
        <f t="shared" si="61"/>
        <v>174.74123414082055</v>
      </c>
    </row>
    <row r="610" spans="1:26" hidden="1">
      <c r="A610" s="9">
        <v>44255</v>
      </c>
      <c r="B610" s="9">
        <f t="shared" si="62"/>
        <v>44255</v>
      </c>
      <c r="C610" s="10">
        <v>44228</v>
      </c>
      <c r="D610" s="11" t="s">
        <v>25</v>
      </c>
      <c r="E610" s="11">
        <v>47</v>
      </c>
      <c r="F610" s="11">
        <f t="shared" si="64"/>
        <v>11</v>
      </c>
      <c r="G610" s="30">
        <v>47942</v>
      </c>
      <c r="H610" s="30">
        <v>761232</v>
      </c>
      <c r="I610" s="30">
        <v>1760</v>
      </c>
      <c r="J610" s="30">
        <v>11317</v>
      </c>
      <c r="K610" s="11" t="str">
        <f t="shared" si="59"/>
        <v>Tennessee-44255</v>
      </c>
      <c r="L610" s="30">
        <f>_xlfn.IFNA(VLOOKUP(K610,'labor statisitcs'!N:Q,4,FALSE),L609)</f>
        <v>5473138</v>
      </c>
      <c r="M610" s="30">
        <f>VLOOKUP(D610,'State Area'!A:B,2,FALSE)</f>
        <v>42144</v>
      </c>
      <c r="N610" s="39">
        <f t="shared" si="63"/>
        <v>129.86754935459376</v>
      </c>
      <c r="O610" s="11">
        <f>_xlfn.IFNA(VLOOKUP(K610,State_Vac_Alo_Admin!B:E,3,FALSE),0)</f>
        <v>874390</v>
      </c>
      <c r="P610" s="35">
        <f>_xlfn.IFNA(VLOOKUP(K610,State_Vac_Alo_Admin!B:F,5,FALSE),0)</f>
        <v>637643.65</v>
      </c>
      <c r="Q610" s="30">
        <f>VLOOKUP(D610,'2020_VoteCount'!A:K,11,FALSE)</f>
        <v>1852475</v>
      </c>
      <c r="R610" s="30">
        <f>VLOOKUP(D610,'2020_VoteCount'!A:L,12,FALSE)</f>
        <v>1143711</v>
      </c>
      <c r="S610" s="11">
        <f>_xlfn.IFNA(VLOOKUP(K610,'labor statisitcs'!N:P,2,FALSE),S609)</f>
        <v>57.5</v>
      </c>
      <c r="T610" s="11">
        <f>_xlfn.IFNA(VLOOKUP(K610,'labor statisitcs'!N:P,3,FALSE),T609)</f>
        <v>4.9000000000000004</v>
      </c>
      <c r="U610" s="30">
        <f>_xlfn.IFNA(VLOOKUP(K610,'labor statisitcs'!N:S,5,FALSE),U609)</f>
        <v>3146088</v>
      </c>
      <c r="V610" s="30">
        <f>_xlfn.IFNA(VLOOKUP(K610,'labor statisitcs'!N:S,6,FALSE),V609)</f>
        <v>162310</v>
      </c>
      <c r="W610" s="30">
        <f>_xlfn.IFNA(VLOOKUP(K610,'Housing Summary'!F:J,5,FALSE),W609)</f>
        <v>8471</v>
      </c>
      <c r="X610" s="30">
        <f>_xlfn.IFNA(VLOOKUP(K610,'Housing Summary'!F:G,2,FALSE),X609)</f>
        <v>332450</v>
      </c>
      <c r="Y610">
        <f t="shared" si="60"/>
        <v>32.157055056897889</v>
      </c>
      <c r="Z610">
        <f t="shared" si="61"/>
        <v>206.77351822665537</v>
      </c>
    </row>
    <row r="611" spans="1:26" hidden="1">
      <c r="A611" s="9">
        <v>44286</v>
      </c>
      <c r="B611" s="9">
        <f t="shared" si="62"/>
        <v>44286</v>
      </c>
      <c r="C611" s="10">
        <v>44256</v>
      </c>
      <c r="D611" s="11" t="s">
        <v>25</v>
      </c>
      <c r="E611" s="11">
        <v>47</v>
      </c>
      <c r="F611" s="11">
        <f t="shared" si="64"/>
        <v>12</v>
      </c>
      <c r="G611" s="30">
        <v>36299</v>
      </c>
      <c r="H611" s="30">
        <v>797531</v>
      </c>
      <c r="I611" s="30">
        <v>481</v>
      </c>
      <c r="J611" s="30">
        <v>11798</v>
      </c>
      <c r="K611" s="11" t="str">
        <f t="shared" si="59"/>
        <v>Tennessee-44286</v>
      </c>
      <c r="L611" s="30">
        <f>_xlfn.IFNA(VLOOKUP(K611,'labor statisitcs'!N:Q,4,FALSE),L610)</f>
        <v>5477548</v>
      </c>
      <c r="M611" s="30">
        <f>VLOOKUP(D611,'State Area'!A:B,2,FALSE)</f>
        <v>42144</v>
      </c>
      <c r="N611" s="39">
        <f t="shared" si="63"/>
        <v>129.97219058466212</v>
      </c>
      <c r="O611" s="11">
        <f>_xlfn.IFNA(VLOOKUP(K611,State_Vac_Alo_Admin!B:E,3,FALSE),0)</f>
        <v>1659160</v>
      </c>
      <c r="P611" s="35">
        <f>_xlfn.IFNA(VLOOKUP(K611,State_Vac_Alo_Admin!B:F,5,FALSE),0)</f>
        <v>1101537.95</v>
      </c>
      <c r="Q611" s="30">
        <f>VLOOKUP(D611,'2020_VoteCount'!A:K,11,FALSE)</f>
        <v>1852475</v>
      </c>
      <c r="R611" s="30">
        <f>VLOOKUP(D611,'2020_VoteCount'!A:L,12,FALSE)</f>
        <v>1143711</v>
      </c>
      <c r="S611" s="11">
        <f>_xlfn.IFNA(VLOOKUP(K611,'labor statisitcs'!N:P,2,FALSE),S610)</f>
        <v>57.5</v>
      </c>
      <c r="T611" s="11">
        <f>_xlfn.IFNA(VLOOKUP(K611,'labor statisitcs'!N:P,3,FALSE),T610)</f>
        <v>5</v>
      </c>
      <c r="U611" s="30">
        <f>_xlfn.IFNA(VLOOKUP(K611,'labor statisitcs'!N:S,5,FALSE),U610)</f>
        <v>3148044</v>
      </c>
      <c r="V611" s="30">
        <f>_xlfn.IFNA(VLOOKUP(K611,'labor statisitcs'!N:S,6,FALSE),V610)</f>
        <v>166704</v>
      </c>
      <c r="W611" s="30">
        <f>_xlfn.IFNA(VLOOKUP(K611,'Housing Summary'!F:J,5,FALSE),W610)</f>
        <v>7460</v>
      </c>
      <c r="X611" s="30">
        <f>_xlfn.IFNA(VLOOKUP(K611,'Housing Summary'!F:G,2,FALSE),X610)</f>
        <v>347400</v>
      </c>
      <c r="Y611">
        <f t="shared" si="60"/>
        <v>8.7813014144284995</v>
      </c>
      <c r="Z611">
        <f t="shared" si="61"/>
        <v>215.38834529610693</v>
      </c>
    </row>
    <row r="612" spans="1:26">
      <c r="A612" s="9">
        <v>44313</v>
      </c>
      <c r="B612" s="9">
        <f t="shared" si="62"/>
        <v>44316</v>
      </c>
      <c r="C612" s="10">
        <v>44287</v>
      </c>
      <c r="D612" s="11" t="s">
        <v>25</v>
      </c>
      <c r="E612" s="11">
        <v>47</v>
      </c>
      <c r="F612" s="11">
        <f t="shared" si="64"/>
        <v>13</v>
      </c>
      <c r="G612" s="30">
        <v>32068</v>
      </c>
      <c r="H612" s="30">
        <v>829599</v>
      </c>
      <c r="I612" s="30">
        <v>268</v>
      </c>
      <c r="J612" s="30">
        <v>12066</v>
      </c>
      <c r="K612" s="11" t="str">
        <f t="shared" si="59"/>
        <v>Tennessee-44316</v>
      </c>
      <c r="L612" s="30">
        <f>_xlfn.IFNA(VLOOKUP(K612,'labor statisitcs'!N:Q,4,FALSE),L611)</f>
        <v>5477548</v>
      </c>
      <c r="M612" s="30">
        <f>VLOOKUP(D612,'State Area'!A:B,2,FALSE)</f>
        <v>42144</v>
      </c>
      <c r="N612" s="39">
        <f t="shared" si="63"/>
        <v>129.97219058466212</v>
      </c>
      <c r="O612" s="11">
        <f>_xlfn.IFNA(VLOOKUP(K612,State_Vac_Alo_Admin!B:E,3,FALSE),0)</f>
        <v>1438540</v>
      </c>
      <c r="P612" s="35">
        <f>_xlfn.IFNA(VLOOKUP(K612,State_Vac_Alo_Admin!B:F,5,FALSE),0)</f>
        <v>1151092.95</v>
      </c>
      <c r="Q612" s="30">
        <f>VLOOKUP(D612,'2020_VoteCount'!A:K,11,FALSE)</f>
        <v>1852475</v>
      </c>
      <c r="R612" s="30">
        <f>VLOOKUP(D612,'2020_VoteCount'!A:L,12,FALSE)</f>
        <v>1143711</v>
      </c>
      <c r="S612" s="11">
        <f>_xlfn.IFNA(VLOOKUP(K612,'labor statisitcs'!N:P,2,FALSE),S611)</f>
        <v>57.5</v>
      </c>
      <c r="T612" s="11">
        <f>_xlfn.IFNA(VLOOKUP(K612,'labor statisitcs'!N:P,3,FALSE),T611)</f>
        <v>5</v>
      </c>
      <c r="U612" s="30">
        <f>_xlfn.IFNA(VLOOKUP(K612,'labor statisitcs'!N:S,5,FALSE),U611)</f>
        <v>3148044</v>
      </c>
      <c r="V612" s="30">
        <f>_xlfn.IFNA(VLOOKUP(K612,'labor statisitcs'!N:S,6,FALSE),V611)</f>
        <v>166704</v>
      </c>
      <c r="W612" s="30">
        <f>_xlfn.IFNA(VLOOKUP(K612,'Housing Summary'!F:J,5,FALSE),W611)</f>
        <v>7460</v>
      </c>
      <c r="X612" s="30">
        <f>_xlfn.IFNA(VLOOKUP(K612,'Housing Summary'!F:G,2,FALSE),X611)</f>
        <v>347400</v>
      </c>
      <c r="Y612">
        <f t="shared" si="60"/>
        <v>4.8927001643801207</v>
      </c>
      <c r="Z612">
        <f t="shared" si="61"/>
        <v>220.28104546048706</v>
      </c>
    </row>
    <row r="613" spans="1:26" hidden="1">
      <c r="A613" s="9">
        <v>43890</v>
      </c>
      <c r="B613" s="9">
        <f t="shared" si="62"/>
        <v>43890</v>
      </c>
      <c r="C613" s="10">
        <v>43862</v>
      </c>
      <c r="D613" s="11" t="s">
        <v>11</v>
      </c>
      <c r="E613" s="11">
        <v>48</v>
      </c>
      <c r="F613" s="11"/>
      <c r="G613" s="30">
        <v>11</v>
      </c>
      <c r="H613" s="30">
        <v>11</v>
      </c>
      <c r="I613" s="30">
        <v>0</v>
      </c>
      <c r="J613" s="30">
        <v>0</v>
      </c>
      <c r="K613" s="11" t="str">
        <f t="shared" si="59"/>
        <v>Texas-43890</v>
      </c>
      <c r="L613" s="30">
        <f>_xlfn.IFNA(VLOOKUP(K613,'labor statisitcs'!N:Q,4,FALSE),L612)</f>
        <v>22163701</v>
      </c>
      <c r="M613" s="30">
        <f>VLOOKUP(D613,'State Area'!A:B,2,FALSE)</f>
        <v>268596</v>
      </c>
      <c r="N613" s="39">
        <f t="shared" si="63"/>
        <v>82.51686920132839</v>
      </c>
      <c r="O613" s="11">
        <f>_xlfn.IFNA(VLOOKUP(K613,State_Vac_Alo_Admin!B:E,3,FALSE),0)</f>
        <v>0</v>
      </c>
      <c r="P613" s="35">
        <f>_xlfn.IFNA(VLOOKUP(K613,State_Vac_Alo_Admin!B:F,5,FALSE),0)</f>
        <v>0</v>
      </c>
      <c r="Q613" s="30">
        <f>VLOOKUP(D613,'2020_VoteCount'!A:K,11,FALSE)</f>
        <v>5890347</v>
      </c>
      <c r="R613" s="30">
        <f>VLOOKUP(D613,'2020_VoteCount'!A:L,12,FALSE)</f>
        <v>5259126</v>
      </c>
      <c r="S613" s="11">
        <f>_xlfn.IFNA(VLOOKUP(K613,'labor statisitcs'!N:P,2,FALSE),S612)</f>
        <v>61.6</v>
      </c>
      <c r="T613" s="11">
        <f>_xlfn.IFNA(VLOOKUP(K613,'labor statisitcs'!N:P,3,FALSE),T612)</f>
        <v>3.7</v>
      </c>
      <c r="U613" s="30">
        <f>_xlfn.IFNA(VLOOKUP(K613,'labor statisitcs'!N:S,5,FALSE),U612)</f>
        <v>13662942</v>
      </c>
      <c r="V613" s="30">
        <f>_xlfn.IFNA(VLOOKUP(K613,'labor statisitcs'!N:S,6,FALSE),V612)</f>
        <v>519375</v>
      </c>
      <c r="W613" s="30">
        <f>_xlfn.IFNA(VLOOKUP(K613,'Housing Summary'!F:J,5,FALSE),W612)</f>
        <v>90154</v>
      </c>
      <c r="X613" s="30">
        <f>_xlfn.IFNA(VLOOKUP(K613,'Housing Summary'!F:G,2,FALSE),X612)</f>
        <v>289280</v>
      </c>
      <c r="Y613">
        <f t="shared" si="60"/>
        <v>0</v>
      </c>
      <c r="Z613">
        <f t="shared" si="61"/>
        <v>0</v>
      </c>
    </row>
    <row r="614" spans="1:26" hidden="1">
      <c r="A614" s="9">
        <v>43921</v>
      </c>
      <c r="B614" s="9">
        <f t="shared" si="62"/>
        <v>43921</v>
      </c>
      <c r="C614" s="10">
        <v>43891</v>
      </c>
      <c r="D614" s="11" t="s">
        <v>11</v>
      </c>
      <c r="E614" s="11">
        <v>48</v>
      </c>
      <c r="F614" s="11">
        <f t="shared" ref="F614:F627" si="65">IF(D613=D614,F613+1,0)</f>
        <v>1</v>
      </c>
      <c r="G614" s="30">
        <v>3577</v>
      </c>
      <c r="H614" s="30">
        <v>3588</v>
      </c>
      <c r="I614" s="30">
        <v>57</v>
      </c>
      <c r="J614" s="30">
        <v>57</v>
      </c>
      <c r="K614" s="11" t="str">
        <f t="shared" si="59"/>
        <v>Texas-43921</v>
      </c>
      <c r="L614" s="30">
        <f>_xlfn.IFNA(VLOOKUP(K614,'labor statisitcs'!N:Q,4,FALSE),L613)</f>
        <v>22192219</v>
      </c>
      <c r="M614" s="30">
        <f>VLOOKUP(D614,'State Area'!A:B,2,FALSE)</f>
        <v>268596</v>
      </c>
      <c r="N614" s="39">
        <f t="shared" si="63"/>
        <v>82.623043530060016</v>
      </c>
      <c r="O614" s="11">
        <f>_xlfn.IFNA(VLOOKUP(K614,State_Vac_Alo_Admin!B:E,3,FALSE),0)</f>
        <v>0</v>
      </c>
      <c r="P614" s="35">
        <f>_xlfn.IFNA(VLOOKUP(K614,State_Vac_Alo_Admin!B:F,5,FALSE),0)</f>
        <v>0</v>
      </c>
      <c r="Q614" s="30">
        <f>VLOOKUP(D614,'2020_VoteCount'!A:K,11,FALSE)</f>
        <v>5890347</v>
      </c>
      <c r="R614" s="30">
        <f>VLOOKUP(D614,'2020_VoteCount'!A:L,12,FALSE)</f>
        <v>5259126</v>
      </c>
      <c r="S614" s="11">
        <f>_xlfn.IFNA(VLOOKUP(K614,'labor statisitcs'!N:P,2,FALSE),S613)</f>
        <v>60</v>
      </c>
      <c r="T614" s="11">
        <f>_xlfn.IFNA(VLOOKUP(K614,'labor statisitcs'!N:P,3,FALSE),T613)</f>
        <v>4.9000000000000004</v>
      </c>
      <c r="U614" s="30">
        <f>_xlfn.IFNA(VLOOKUP(K614,'labor statisitcs'!N:S,5,FALSE),U613)</f>
        <v>13306781</v>
      </c>
      <c r="V614" s="30">
        <f>_xlfn.IFNA(VLOOKUP(K614,'labor statisitcs'!N:S,6,FALSE),V613)</f>
        <v>680008</v>
      </c>
      <c r="W614" s="30">
        <f>_xlfn.IFNA(VLOOKUP(K614,'Housing Summary'!F:J,5,FALSE),W613)</f>
        <v>92419</v>
      </c>
      <c r="X614" s="30">
        <f>_xlfn.IFNA(VLOOKUP(K614,'Housing Summary'!F:G,2,FALSE),X613)</f>
        <v>294750</v>
      </c>
      <c r="Y614">
        <f t="shared" si="60"/>
        <v>0.2568467803963182</v>
      </c>
      <c r="Z614">
        <f t="shared" si="61"/>
        <v>0.2568467803963182</v>
      </c>
    </row>
    <row r="615" spans="1:26" hidden="1">
      <c r="A615" s="9">
        <v>43951</v>
      </c>
      <c r="B615" s="9">
        <f t="shared" si="62"/>
        <v>43951</v>
      </c>
      <c r="C615" s="10">
        <v>43922</v>
      </c>
      <c r="D615" s="11" t="s">
        <v>11</v>
      </c>
      <c r="E615" s="11">
        <v>48</v>
      </c>
      <c r="F615" s="11">
        <f t="shared" si="65"/>
        <v>2</v>
      </c>
      <c r="G615" s="30">
        <v>25484</v>
      </c>
      <c r="H615" s="30">
        <v>29072</v>
      </c>
      <c r="I615" s="30">
        <v>771</v>
      </c>
      <c r="J615" s="30">
        <v>828</v>
      </c>
      <c r="K615" s="11" t="str">
        <f t="shared" si="59"/>
        <v>Texas-43951</v>
      </c>
      <c r="L615" s="30">
        <f>_xlfn.IFNA(VLOOKUP(K615,'labor statisitcs'!N:Q,4,FALSE),L614)</f>
        <v>22222320</v>
      </c>
      <c r="M615" s="30">
        <f>VLOOKUP(D615,'State Area'!A:B,2,FALSE)</f>
        <v>268596</v>
      </c>
      <c r="N615" s="39">
        <f t="shared" si="63"/>
        <v>82.735111468525218</v>
      </c>
      <c r="O615" s="11">
        <f>_xlfn.IFNA(VLOOKUP(K615,State_Vac_Alo_Admin!B:E,3,FALSE),0)</f>
        <v>0</v>
      </c>
      <c r="P615" s="35">
        <f>_xlfn.IFNA(VLOOKUP(K615,State_Vac_Alo_Admin!B:F,5,FALSE),0)</f>
        <v>0</v>
      </c>
      <c r="Q615" s="30">
        <f>VLOOKUP(D615,'2020_VoteCount'!A:K,11,FALSE)</f>
        <v>5890347</v>
      </c>
      <c r="R615" s="30">
        <f>VLOOKUP(D615,'2020_VoteCount'!A:L,12,FALSE)</f>
        <v>5259126</v>
      </c>
      <c r="S615" s="11">
        <f>_xlfn.IFNA(VLOOKUP(K615,'labor statisitcs'!N:P,2,FALSE),S614)</f>
        <v>52.4</v>
      </c>
      <c r="T615" s="11">
        <f>_xlfn.IFNA(VLOOKUP(K615,'labor statisitcs'!N:P,3,FALSE),T614)</f>
        <v>12.9</v>
      </c>
      <c r="U615" s="30">
        <f>_xlfn.IFNA(VLOOKUP(K615,'labor statisitcs'!N:S,5,FALSE),U614)</f>
        <v>11640170</v>
      </c>
      <c r="V615" s="30">
        <f>_xlfn.IFNA(VLOOKUP(K615,'labor statisitcs'!N:S,6,FALSE),V614)</f>
        <v>1727869</v>
      </c>
      <c r="W615" s="30">
        <f>_xlfn.IFNA(VLOOKUP(K615,'Housing Summary'!F:J,5,FALSE),W614)</f>
        <v>94390</v>
      </c>
      <c r="X615" s="30">
        <f>_xlfn.IFNA(VLOOKUP(K615,'Housing Summary'!F:G,2,FALSE),X614)</f>
        <v>294956</v>
      </c>
      <c r="Y615">
        <f t="shared" si="60"/>
        <v>3.4694847342671693</v>
      </c>
      <c r="Z615">
        <f t="shared" si="61"/>
        <v>3.7259836056721349</v>
      </c>
    </row>
    <row r="616" spans="1:26" hidden="1">
      <c r="A616" s="9">
        <v>43982</v>
      </c>
      <c r="B616" s="9">
        <f t="shared" si="62"/>
        <v>43982</v>
      </c>
      <c r="C616" s="10">
        <v>43952</v>
      </c>
      <c r="D616" s="11" t="s">
        <v>11</v>
      </c>
      <c r="E616" s="11">
        <v>48</v>
      </c>
      <c r="F616" s="11">
        <f t="shared" si="65"/>
        <v>3</v>
      </c>
      <c r="G616" s="30">
        <v>35902</v>
      </c>
      <c r="H616" s="30">
        <v>64974</v>
      </c>
      <c r="I616" s="30">
        <v>855</v>
      </c>
      <c r="J616" s="30">
        <v>1683</v>
      </c>
      <c r="K616" s="11" t="str">
        <f t="shared" si="59"/>
        <v>Texas-43982</v>
      </c>
      <c r="L616" s="30">
        <f>_xlfn.IFNA(VLOOKUP(K616,'labor statisitcs'!N:Q,4,FALSE),L615)</f>
        <v>22245728</v>
      </c>
      <c r="M616" s="30">
        <f>VLOOKUP(D616,'State Area'!A:B,2,FALSE)</f>
        <v>268596</v>
      </c>
      <c r="N616" s="39">
        <f t="shared" si="63"/>
        <v>82.822260942084029</v>
      </c>
      <c r="O616" s="11">
        <f>_xlfn.IFNA(VLOOKUP(K616,State_Vac_Alo_Admin!B:E,3,FALSE),0)</f>
        <v>0</v>
      </c>
      <c r="P616" s="35">
        <f>_xlfn.IFNA(VLOOKUP(K616,State_Vac_Alo_Admin!B:F,5,FALSE),0)</f>
        <v>0</v>
      </c>
      <c r="Q616" s="30">
        <f>VLOOKUP(D616,'2020_VoteCount'!A:K,11,FALSE)</f>
        <v>5890347</v>
      </c>
      <c r="R616" s="30">
        <f>VLOOKUP(D616,'2020_VoteCount'!A:L,12,FALSE)</f>
        <v>5259126</v>
      </c>
      <c r="S616" s="11">
        <f>_xlfn.IFNA(VLOOKUP(K616,'labor statisitcs'!N:P,2,FALSE),S615)</f>
        <v>53.9</v>
      </c>
      <c r="T616" s="11">
        <f>_xlfn.IFNA(VLOOKUP(K616,'labor statisitcs'!N:P,3,FALSE),T615)</f>
        <v>11.6</v>
      </c>
      <c r="U616" s="30">
        <f>_xlfn.IFNA(VLOOKUP(K616,'labor statisitcs'!N:S,5,FALSE),U615)</f>
        <v>11992731</v>
      </c>
      <c r="V616" s="30">
        <f>_xlfn.IFNA(VLOOKUP(K616,'labor statisitcs'!N:S,6,FALSE),V615)</f>
        <v>1575199</v>
      </c>
      <c r="W616" s="30">
        <f>_xlfn.IFNA(VLOOKUP(K616,'Housing Summary'!F:J,5,FALSE),W615)</f>
        <v>91723</v>
      </c>
      <c r="X616" s="30">
        <f>_xlfn.IFNA(VLOOKUP(K616,'Housing Summary'!F:G,2,FALSE),X615)</f>
        <v>299990</v>
      </c>
      <c r="Y616">
        <f t="shared" si="60"/>
        <v>3.8434345686506641</v>
      </c>
      <c r="Z616">
        <f t="shared" si="61"/>
        <v>7.5654975193439391</v>
      </c>
    </row>
    <row r="617" spans="1:26" hidden="1">
      <c r="A617" s="9">
        <v>44012</v>
      </c>
      <c r="B617" s="9">
        <f t="shared" si="62"/>
        <v>44012</v>
      </c>
      <c r="C617" s="10">
        <v>43983</v>
      </c>
      <c r="D617" s="11" t="s">
        <v>11</v>
      </c>
      <c r="E617" s="11">
        <v>48</v>
      </c>
      <c r="F617" s="11">
        <f t="shared" si="65"/>
        <v>4</v>
      </c>
      <c r="G617" s="30">
        <v>101729</v>
      </c>
      <c r="H617" s="30">
        <v>166703</v>
      </c>
      <c r="I617" s="30">
        <v>799</v>
      </c>
      <c r="J617" s="30">
        <v>2482</v>
      </c>
      <c r="K617" s="11" t="str">
        <f t="shared" si="59"/>
        <v>Texas-44012</v>
      </c>
      <c r="L617" s="30">
        <f>_xlfn.IFNA(VLOOKUP(K617,'labor statisitcs'!N:Q,4,FALSE),L616)</f>
        <v>22271053</v>
      </c>
      <c r="M617" s="30">
        <f>VLOOKUP(D617,'State Area'!A:B,2,FALSE)</f>
        <v>268596</v>
      </c>
      <c r="N617" s="39">
        <f t="shared" si="63"/>
        <v>82.91654752863036</v>
      </c>
      <c r="O617" s="11">
        <f>_xlfn.IFNA(VLOOKUP(K617,State_Vac_Alo_Admin!B:E,3,FALSE),0)</f>
        <v>0</v>
      </c>
      <c r="P617" s="35">
        <f>_xlfn.IFNA(VLOOKUP(K617,State_Vac_Alo_Admin!B:F,5,FALSE),0)</f>
        <v>0</v>
      </c>
      <c r="Q617" s="30">
        <f>VLOOKUP(D617,'2020_VoteCount'!A:K,11,FALSE)</f>
        <v>5890347</v>
      </c>
      <c r="R617" s="30">
        <f>VLOOKUP(D617,'2020_VoteCount'!A:L,12,FALSE)</f>
        <v>5259126</v>
      </c>
      <c r="S617" s="11">
        <f>_xlfn.IFNA(VLOOKUP(K617,'labor statisitcs'!N:P,2,FALSE),S616)</f>
        <v>56.7</v>
      </c>
      <c r="T617" s="11">
        <f>_xlfn.IFNA(VLOOKUP(K617,'labor statisitcs'!N:P,3,FALSE),T616)</f>
        <v>10.199999999999999</v>
      </c>
      <c r="U617" s="30">
        <f>_xlfn.IFNA(VLOOKUP(K617,'labor statisitcs'!N:S,5,FALSE),U616)</f>
        <v>12638796</v>
      </c>
      <c r="V617" s="30">
        <f>_xlfn.IFNA(VLOOKUP(K617,'labor statisitcs'!N:S,6,FALSE),V616)</f>
        <v>1429829</v>
      </c>
      <c r="W617" s="30">
        <f>_xlfn.IFNA(VLOOKUP(K617,'Housing Summary'!F:J,5,FALSE),W616)</f>
        <v>83575</v>
      </c>
      <c r="X617" s="30">
        <f>_xlfn.IFNA(VLOOKUP(K617,'Housing Summary'!F:G,2,FALSE),X616)</f>
        <v>309950</v>
      </c>
      <c r="Y617">
        <f t="shared" si="60"/>
        <v>3.5876166250423815</v>
      </c>
      <c r="Z617">
        <f t="shared" si="61"/>
        <v>11.144511218216758</v>
      </c>
    </row>
    <row r="618" spans="1:26" hidden="1">
      <c r="A618" s="9">
        <v>44043</v>
      </c>
      <c r="B618" s="9">
        <f t="shared" si="62"/>
        <v>44043</v>
      </c>
      <c r="C618" s="10">
        <v>44013</v>
      </c>
      <c r="D618" s="11" t="s">
        <v>11</v>
      </c>
      <c r="E618" s="11">
        <v>48</v>
      </c>
      <c r="F618" s="11">
        <f t="shared" si="65"/>
        <v>5</v>
      </c>
      <c r="G618" s="30">
        <v>276387</v>
      </c>
      <c r="H618" s="30">
        <v>443090</v>
      </c>
      <c r="I618" s="30">
        <v>4791</v>
      </c>
      <c r="J618" s="30">
        <v>7273</v>
      </c>
      <c r="K618" s="11" t="str">
        <f t="shared" si="59"/>
        <v>Texas-44043</v>
      </c>
      <c r="L618" s="30">
        <f>_xlfn.IFNA(VLOOKUP(K618,'labor statisitcs'!N:Q,4,FALSE),L617)</f>
        <v>22296608</v>
      </c>
      <c r="M618" s="30">
        <f>VLOOKUP(D618,'State Area'!A:B,2,FALSE)</f>
        <v>268596</v>
      </c>
      <c r="N618" s="39">
        <f t="shared" si="63"/>
        <v>83.011690419812652</v>
      </c>
      <c r="O618" s="11">
        <f>_xlfn.IFNA(VLOOKUP(K618,State_Vac_Alo_Admin!B:E,3,FALSE),0)</f>
        <v>0</v>
      </c>
      <c r="P618" s="35">
        <f>_xlfn.IFNA(VLOOKUP(K618,State_Vac_Alo_Admin!B:F,5,FALSE),0)</f>
        <v>0</v>
      </c>
      <c r="Q618" s="30">
        <f>VLOOKUP(D618,'2020_VoteCount'!A:K,11,FALSE)</f>
        <v>5890347</v>
      </c>
      <c r="R618" s="30">
        <f>VLOOKUP(D618,'2020_VoteCount'!A:L,12,FALSE)</f>
        <v>5259126</v>
      </c>
      <c r="S618" s="11">
        <f>_xlfn.IFNA(VLOOKUP(K618,'labor statisitcs'!N:P,2,FALSE),S617)</f>
        <v>57</v>
      </c>
      <c r="T618" s="11">
        <f>_xlfn.IFNA(VLOOKUP(K618,'labor statisitcs'!N:P,3,FALSE),T617)</f>
        <v>9.3000000000000007</v>
      </c>
      <c r="U618" s="30">
        <f>_xlfn.IFNA(VLOOKUP(K618,'labor statisitcs'!N:S,5,FALSE),U617)</f>
        <v>12704427</v>
      </c>
      <c r="V618" s="30">
        <f>_xlfn.IFNA(VLOOKUP(K618,'labor statisitcs'!N:S,6,FALSE),V617)</f>
        <v>1301082</v>
      </c>
      <c r="W618" s="30">
        <f>_xlfn.IFNA(VLOOKUP(K618,'Housing Summary'!F:J,5,FALSE),W617)</f>
        <v>78743</v>
      </c>
      <c r="X618" s="30">
        <f>_xlfn.IFNA(VLOOKUP(K618,'Housing Summary'!F:G,2,FALSE),X617)</f>
        <v>310904</v>
      </c>
      <c r="Y618">
        <f t="shared" si="60"/>
        <v>21.487573356449555</v>
      </c>
      <c r="Z618">
        <f t="shared" si="61"/>
        <v>32.619311421719395</v>
      </c>
    </row>
    <row r="619" spans="1:26" hidden="1">
      <c r="A619" s="9">
        <v>44074</v>
      </c>
      <c r="B619" s="9">
        <f t="shared" si="62"/>
        <v>44074</v>
      </c>
      <c r="C619" s="10">
        <v>44044</v>
      </c>
      <c r="D619" s="11" t="s">
        <v>11</v>
      </c>
      <c r="E619" s="11">
        <v>48</v>
      </c>
      <c r="F619" s="11">
        <f t="shared" si="65"/>
        <v>6</v>
      </c>
      <c r="G619" s="30">
        <v>197227</v>
      </c>
      <c r="H619" s="30">
        <v>640317</v>
      </c>
      <c r="I619" s="30">
        <v>5584</v>
      </c>
      <c r="J619" s="30">
        <v>12857</v>
      </c>
      <c r="K619" s="11" t="str">
        <f t="shared" si="59"/>
        <v>Texas-44074</v>
      </c>
      <c r="L619" s="30">
        <f>_xlfn.IFNA(VLOOKUP(K619,'labor statisitcs'!N:Q,4,FALSE),L618)</f>
        <v>22327142</v>
      </c>
      <c r="M619" s="30">
        <f>VLOOKUP(D619,'State Area'!A:B,2,FALSE)</f>
        <v>268596</v>
      </c>
      <c r="N619" s="39">
        <f t="shared" si="63"/>
        <v>83.125370444831646</v>
      </c>
      <c r="O619" s="11">
        <f>_xlfn.IFNA(VLOOKUP(K619,State_Vac_Alo_Admin!B:E,3,FALSE),0)</f>
        <v>0</v>
      </c>
      <c r="P619" s="35">
        <f>_xlfn.IFNA(VLOOKUP(K619,State_Vac_Alo_Admin!B:F,5,FALSE),0)</f>
        <v>0</v>
      </c>
      <c r="Q619" s="30">
        <f>VLOOKUP(D619,'2020_VoteCount'!A:K,11,FALSE)</f>
        <v>5890347</v>
      </c>
      <c r="R619" s="30">
        <f>VLOOKUP(D619,'2020_VoteCount'!A:L,12,FALSE)</f>
        <v>5259126</v>
      </c>
      <c r="S619" s="11">
        <f>_xlfn.IFNA(VLOOKUP(K619,'labor statisitcs'!N:P,2,FALSE),S618)</f>
        <v>58.8</v>
      </c>
      <c r="T619" s="11">
        <f>_xlfn.IFNA(VLOOKUP(K619,'labor statisitcs'!N:P,3,FALSE),T618)</f>
        <v>6.9</v>
      </c>
      <c r="U619" s="30">
        <f>_xlfn.IFNA(VLOOKUP(K619,'labor statisitcs'!N:S,5,FALSE),U618)</f>
        <v>13118386</v>
      </c>
      <c r="V619" s="30">
        <f>_xlfn.IFNA(VLOOKUP(K619,'labor statisitcs'!N:S,6,FALSE),V618)</f>
        <v>977406</v>
      </c>
      <c r="W619" s="30">
        <f>_xlfn.IFNA(VLOOKUP(K619,'Housing Summary'!F:J,5,FALSE),W618)</f>
        <v>74173</v>
      </c>
      <c r="X619" s="30">
        <f>_xlfn.IFNA(VLOOKUP(K619,'Housing Summary'!F:G,2,FALSE),X618)</f>
        <v>310784</v>
      </c>
      <c r="Y619">
        <f t="shared" si="60"/>
        <v>25.009918421265024</v>
      </c>
      <c r="Z619">
        <f t="shared" si="61"/>
        <v>57.58462054838904</v>
      </c>
    </row>
    <row r="620" spans="1:26" hidden="1">
      <c r="A620" s="9">
        <v>44104</v>
      </c>
      <c r="B620" s="9">
        <f t="shared" si="62"/>
        <v>44104</v>
      </c>
      <c r="C620" s="10">
        <v>44075</v>
      </c>
      <c r="D620" s="11" t="s">
        <v>11</v>
      </c>
      <c r="E620" s="11">
        <v>48</v>
      </c>
      <c r="F620" s="11">
        <f t="shared" si="65"/>
        <v>7</v>
      </c>
      <c r="G620" s="30">
        <v>143710</v>
      </c>
      <c r="H620" s="30">
        <v>784027</v>
      </c>
      <c r="I620" s="30">
        <v>3245</v>
      </c>
      <c r="J620" s="30">
        <v>16102</v>
      </c>
      <c r="K620" s="11" t="str">
        <f t="shared" si="59"/>
        <v>Texas-44104</v>
      </c>
      <c r="L620" s="30">
        <f>_xlfn.IFNA(VLOOKUP(K620,'labor statisitcs'!N:Q,4,FALSE),L619)</f>
        <v>22358893</v>
      </c>
      <c r="M620" s="30">
        <f>VLOOKUP(D620,'State Area'!A:B,2,FALSE)</f>
        <v>268596</v>
      </c>
      <c r="N620" s="39">
        <f t="shared" si="63"/>
        <v>83.243581438293944</v>
      </c>
      <c r="O620" s="11">
        <f>_xlfn.IFNA(VLOOKUP(K620,State_Vac_Alo_Admin!B:E,3,FALSE),0)</f>
        <v>0</v>
      </c>
      <c r="P620" s="35">
        <f>_xlfn.IFNA(VLOOKUP(K620,State_Vac_Alo_Admin!B:F,5,FALSE),0)</f>
        <v>0</v>
      </c>
      <c r="Q620" s="30">
        <f>VLOOKUP(D620,'2020_VoteCount'!A:K,11,FALSE)</f>
        <v>5890347</v>
      </c>
      <c r="R620" s="30">
        <f>VLOOKUP(D620,'2020_VoteCount'!A:L,12,FALSE)</f>
        <v>5259126</v>
      </c>
      <c r="S620" s="11">
        <f>_xlfn.IFNA(VLOOKUP(K620,'labor statisitcs'!N:P,2,FALSE),S619)</f>
        <v>57.6</v>
      </c>
      <c r="T620" s="11">
        <f>_xlfn.IFNA(VLOOKUP(K620,'labor statisitcs'!N:P,3,FALSE),T619)</f>
        <v>7.9</v>
      </c>
      <c r="U620" s="30">
        <f>_xlfn.IFNA(VLOOKUP(K620,'labor statisitcs'!N:S,5,FALSE),U619)</f>
        <v>12872257</v>
      </c>
      <c r="V620" s="30">
        <f>_xlfn.IFNA(VLOOKUP(K620,'labor statisitcs'!N:S,6,FALSE),V619)</f>
        <v>1105923</v>
      </c>
      <c r="W620" s="30">
        <f>_xlfn.IFNA(VLOOKUP(K620,'Housing Summary'!F:J,5,FALSE),W619)</f>
        <v>69199</v>
      </c>
      <c r="X620" s="30">
        <f>_xlfn.IFNA(VLOOKUP(K620,'Housing Summary'!F:G,2,FALSE),X619)</f>
        <v>310776</v>
      </c>
      <c r="Y620">
        <f t="shared" si="60"/>
        <v>14.513240883616197</v>
      </c>
      <c r="Z620">
        <f t="shared" si="61"/>
        <v>72.016087737438525</v>
      </c>
    </row>
    <row r="621" spans="1:26" hidden="1">
      <c r="A621" s="9">
        <v>44135</v>
      </c>
      <c r="B621" s="9">
        <f t="shared" si="62"/>
        <v>44135</v>
      </c>
      <c r="C621" s="10">
        <v>44105</v>
      </c>
      <c r="D621" s="11" t="s">
        <v>11</v>
      </c>
      <c r="E621" s="11">
        <v>48</v>
      </c>
      <c r="F621" s="11">
        <f t="shared" si="65"/>
        <v>8</v>
      </c>
      <c r="G621" s="30">
        <v>169424</v>
      </c>
      <c r="H621" s="30">
        <v>953451</v>
      </c>
      <c r="I621" s="30">
        <v>2447</v>
      </c>
      <c r="J621" s="30">
        <v>18549</v>
      </c>
      <c r="K621" s="11" t="str">
        <f t="shared" si="59"/>
        <v>Texas-44135</v>
      </c>
      <c r="L621" s="30">
        <f>_xlfn.IFNA(VLOOKUP(K621,'labor statisitcs'!N:Q,4,FALSE),L620)</f>
        <v>22389388</v>
      </c>
      <c r="M621" s="30">
        <f>VLOOKUP(D621,'State Area'!A:B,2,FALSE)</f>
        <v>268596</v>
      </c>
      <c r="N621" s="39">
        <f t="shared" si="63"/>
        <v>83.357116263831188</v>
      </c>
      <c r="O621" s="11">
        <f>_xlfn.IFNA(VLOOKUP(K621,State_Vac_Alo_Admin!B:E,3,FALSE),0)</f>
        <v>0</v>
      </c>
      <c r="P621" s="35">
        <f>_xlfn.IFNA(VLOOKUP(K621,State_Vac_Alo_Admin!B:F,5,FALSE),0)</f>
        <v>0</v>
      </c>
      <c r="Q621" s="30">
        <f>VLOOKUP(D621,'2020_VoteCount'!A:K,11,FALSE)</f>
        <v>5890347</v>
      </c>
      <c r="R621" s="30">
        <f>VLOOKUP(D621,'2020_VoteCount'!A:L,12,FALSE)</f>
        <v>5259126</v>
      </c>
      <c r="S621" s="11">
        <f>_xlfn.IFNA(VLOOKUP(K621,'labor statisitcs'!N:P,2,FALSE),S620)</f>
        <v>58.9</v>
      </c>
      <c r="T621" s="11">
        <f>_xlfn.IFNA(VLOOKUP(K621,'labor statisitcs'!N:P,3,FALSE),T620)</f>
        <v>7.3</v>
      </c>
      <c r="U621" s="30">
        <f>_xlfn.IFNA(VLOOKUP(K621,'labor statisitcs'!N:S,5,FALSE),U620)</f>
        <v>13177348</v>
      </c>
      <c r="V621" s="30">
        <f>_xlfn.IFNA(VLOOKUP(K621,'labor statisitcs'!N:S,6,FALSE),V620)</f>
        <v>1043490</v>
      </c>
      <c r="W621" s="30">
        <f>_xlfn.IFNA(VLOOKUP(K621,'Housing Summary'!F:J,5,FALSE),W620)</f>
        <v>66220</v>
      </c>
      <c r="X621" s="30">
        <f>_xlfn.IFNA(VLOOKUP(K621,'Housing Summary'!F:G,2,FALSE),X620)</f>
        <v>309248</v>
      </c>
      <c r="Y621">
        <f t="shared" si="60"/>
        <v>10.929284891574525</v>
      </c>
      <c r="Z621">
        <f t="shared" si="61"/>
        <v>82.847284615372246</v>
      </c>
    </row>
    <row r="622" spans="1:26" hidden="1">
      <c r="A622" s="9">
        <v>44165</v>
      </c>
      <c r="B622" s="9">
        <f t="shared" si="62"/>
        <v>44165</v>
      </c>
      <c r="C622" s="10">
        <v>44136</v>
      </c>
      <c r="D622" s="11" t="s">
        <v>11</v>
      </c>
      <c r="E622" s="11">
        <v>48</v>
      </c>
      <c r="F622" s="11">
        <f t="shared" si="65"/>
        <v>9</v>
      </c>
      <c r="G622" s="30">
        <v>308694</v>
      </c>
      <c r="H622" s="30">
        <v>1262145</v>
      </c>
      <c r="I622" s="30">
        <v>3419</v>
      </c>
      <c r="J622" s="30">
        <v>21968</v>
      </c>
      <c r="K622" s="11" t="str">
        <f t="shared" si="59"/>
        <v>Texas-44165</v>
      </c>
      <c r="L622" s="30">
        <f>_xlfn.IFNA(VLOOKUP(K622,'labor statisitcs'!N:Q,4,FALSE),L621)</f>
        <v>22418959</v>
      </c>
      <c r="M622" s="30">
        <f>VLOOKUP(D622,'State Area'!A:B,2,FALSE)</f>
        <v>268596</v>
      </c>
      <c r="N622" s="39">
        <f t="shared" si="63"/>
        <v>83.467210978570051</v>
      </c>
      <c r="O622" s="11">
        <f>_xlfn.IFNA(VLOOKUP(K622,State_Vac_Alo_Admin!B:E,3,FALSE),0)</f>
        <v>0</v>
      </c>
      <c r="P622" s="35">
        <f>_xlfn.IFNA(VLOOKUP(K622,State_Vac_Alo_Admin!B:F,5,FALSE),0)</f>
        <v>0</v>
      </c>
      <c r="Q622" s="30">
        <f>VLOOKUP(D622,'2020_VoteCount'!A:K,11,FALSE)</f>
        <v>5890347</v>
      </c>
      <c r="R622" s="30">
        <f>VLOOKUP(D622,'2020_VoteCount'!A:L,12,FALSE)</f>
        <v>5259126</v>
      </c>
      <c r="S622" s="11">
        <f>_xlfn.IFNA(VLOOKUP(K622,'labor statisitcs'!N:P,2,FALSE),S621)</f>
        <v>57.9</v>
      </c>
      <c r="T622" s="11">
        <f>_xlfn.IFNA(VLOOKUP(K622,'labor statisitcs'!N:P,3,FALSE),T621)</f>
        <v>7.2</v>
      </c>
      <c r="U622" s="30">
        <f>_xlfn.IFNA(VLOOKUP(K622,'labor statisitcs'!N:S,5,FALSE),U621)</f>
        <v>12989789</v>
      </c>
      <c r="V622" s="30">
        <f>_xlfn.IFNA(VLOOKUP(K622,'labor statisitcs'!N:S,6,FALSE),V621)</f>
        <v>1002266</v>
      </c>
      <c r="W622" s="30">
        <f>_xlfn.IFNA(VLOOKUP(K622,'Housing Summary'!F:J,5,FALSE),W621)</f>
        <v>62778</v>
      </c>
      <c r="X622" s="30">
        <f>_xlfn.IFNA(VLOOKUP(K622,'Housing Summary'!F:G,2,FALSE),X621)</f>
        <v>304308</v>
      </c>
      <c r="Y622">
        <f t="shared" si="60"/>
        <v>15.250485091658359</v>
      </c>
      <c r="Z622">
        <f t="shared" si="61"/>
        <v>97.988492686034178</v>
      </c>
    </row>
    <row r="623" spans="1:26" hidden="1">
      <c r="A623" s="9">
        <v>44196</v>
      </c>
      <c r="B623" s="9">
        <f t="shared" si="62"/>
        <v>44196</v>
      </c>
      <c r="C623" s="10">
        <v>44166</v>
      </c>
      <c r="D623" s="11" t="s">
        <v>11</v>
      </c>
      <c r="E623" s="11">
        <v>48</v>
      </c>
      <c r="F623" s="11">
        <f t="shared" si="65"/>
        <v>10</v>
      </c>
      <c r="G623" s="30">
        <v>510018</v>
      </c>
      <c r="H623" s="30">
        <v>1772163</v>
      </c>
      <c r="I623" s="30">
        <v>6187</v>
      </c>
      <c r="J623" s="30">
        <v>28155</v>
      </c>
      <c r="K623" s="11" t="str">
        <f t="shared" si="59"/>
        <v>Texas-44196</v>
      </c>
      <c r="L623" s="30">
        <f>_xlfn.IFNA(VLOOKUP(K623,'labor statisitcs'!N:Q,4,FALSE),L622)</f>
        <v>22447253</v>
      </c>
      <c r="M623" s="30">
        <f>VLOOKUP(D623,'State Area'!A:B,2,FALSE)</f>
        <v>268596</v>
      </c>
      <c r="N623" s="39">
        <f t="shared" si="63"/>
        <v>83.572551341047514</v>
      </c>
      <c r="O623" s="11">
        <f>_xlfn.IFNA(VLOOKUP(K623,State_Vac_Alo_Admin!B:E,3,FALSE),0)</f>
        <v>2415050</v>
      </c>
      <c r="P623" s="35">
        <f>_xlfn.IFNA(VLOOKUP(K623,State_Vac_Alo_Admin!B:F,5,FALSE),0)</f>
        <v>0</v>
      </c>
      <c r="Q623" s="30">
        <f>VLOOKUP(D623,'2020_VoteCount'!A:K,11,FALSE)</f>
        <v>5890347</v>
      </c>
      <c r="R623" s="30">
        <f>VLOOKUP(D623,'2020_VoteCount'!A:L,12,FALSE)</f>
        <v>5259126</v>
      </c>
      <c r="S623" s="11">
        <f>_xlfn.IFNA(VLOOKUP(K623,'labor statisitcs'!N:P,2,FALSE),S622)</f>
        <v>58.6</v>
      </c>
      <c r="T623" s="11">
        <f>_xlfn.IFNA(VLOOKUP(K623,'labor statisitcs'!N:P,3,FALSE),T622)</f>
        <v>6.9</v>
      </c>
      <c r="U623" s="30">
        <f>_xlfn.IFNA(VLOOKUP(K623,'labor statisitcs'!N:S,5,FALSE),U622)</f>
        <v>13162510</v>
      </c>
      <c r="V623" s="30">
        <f>_xlfn.IFNA(VLOOKUP(K623,'labor statisitcs'!N:S,6,FALSE),V622)</f>
        <v>971008</v>
      </c>
      <c r="W623" s="30">
        <f>_xlfn.IFNA(VLOOKUP(K623,'Housing Summary'!F:J,5,FALSE),W622)</f>
        <v>57396</v>
      </c>
      <c r="X623" s="30">
        <f>_xlfn.IFNA(VLOOKUP(K623,'Housing Summary'!F:G,2,FALSE),X622)</f>
        <v>299896</v>
      </c>
      <c r="Y623">
        <f t="shared" si="60"/>
        <v>27.562392601001108</v>
      </c>
      <c r="Z623">
        <f t="shared" si="61"/>
        <v>125.42737412012063</v>
      </c>
    </row>
    <row r="624" spans="1:26" hidden="1">
      <c r="A624" s="9">
        <v>44227</v>
      </c>
      <c r="B624" s="9">
        <f t="shared" si="62"/>
        <v>44227</v>
      </c>
      <c r="C624" s="10">
        <v>44197</v>
      </c>
      <c r="D624" s="11" t="s">
        <v>11</v>
      </c>
      <c r="E624" s="11">
        <v>48</v>
      </c>
      <c r="F624" s="11">
        <f t="shared" si="65"/>
        <v>11</v>
      </c>
      <c r="G624" s="30">
        <v>603055</v>
      </c>
      <c r="H624" s="30">
        <v>2375218</v>
      </c>
      <c r="I624" s="30">
        <v>9087</v>
      </c>
      <c r="J624" s="30">
        <v>37242</v>
      </c>
      <c r="K624" s="11" t="str">
        <f t="shared" si="59"/>
        <v>Texas-44227</v>
      </c>
      <c r="L624" s="30">
        <f>_xlfn.IFNA(VLOOKUP(K624,'labor statisitcs'!N:Q,4,FALSE),L623)</f>
        <v>22474687</v>
      </c>
      <c r="M624" s="30">
        <f>VLOOKUP(D624,'State Area'!A:B,2,FALSE)</f>
        <v>268596</v>
      </c>
      <c r="N624" s="39">
        <f t="shared" si="63"/>
        <v>83.674689868799234</v>
      </c>
      <c r="O624" s="11">
        <f>_xlfn.IFNA(VLOOKUP(K624,State_Vac_Alo_Admin!B:E,3,FALSE),0)</f>
        <v>2604250</v>
      </c>
      <c r="P624" s="35">
        <f>_xlfn.IFNA(VLOOKUP(K624,State_Vac_Alo_Admin!B:F,5,FALSE),0)</f>
        <v>2047547.15</v>
      </c>
      <c r="Q624" s="30">
        <f>VLOOKUP(D624,'2020_VoteCount'!A:K,11,FALSE)</f>
        <v>5890347</v>
      </c>
      <c r="R624" s="30">
        <f>VLOOKUP(D624,'2020_VoteCount'!A:L,12,FALSE)</f>
        <v>5259126</v>
      </c>
      <c r="S624" s="11">
        <f>_xlfn.IFNA(VLOOKUP(K624,'labor statisitcs'!N:P,2,FALSE),S623)</f>
        <v>58.3</v>
      </c>
      <c r="T624" s="11">
        <f>_xlfn.IFNA(VLOOKUP(K624,'labor statisitcs'!N:P,3,FALSE),T623)</f>
        <v>6.8</v>
      </c>
      <c r="U624" s="30">
        <f>_xlfn.IFNA(VLOOKUP(K624,'labor statisitcs'!N:S,5,FALSE),U623)</f>
        <v>13104983</v>
      </c>
      <c r="V624" s="30">
        <f>_xlfn.IFNA(VLOOKUP(K624,'labor statisitcs'!N:S,6,FALSE),V623)</f>
        <v>958561</v>
      </c>
      <c r="W624" s="30">
        <f>_xlfn.IFNA(VLOOKUP(K624,'Housing Summary'!F:J,5,FALSE),W623)</f>
        <v>50628</v>
      </c>
      <c r="X624" s="30">
        <f>_xlfn.IFNA(VLOOKUP(K624,'Housing Summary'!F:G,2,FALSE),X623)</f>
        <v>300000</v>
      </c>
      <c r="Y624">
        <f t="shared" si="60"/>
        <v>40.432153738114351</v>
      </c>
      <c r="Z624">
        <f t="shared" si="61"/>
        <v>165.70642340869975</v>
      </c>
    </row>
    <row r="625" spans="1:26" hidden="1">
      <c r="A625" s="9">
        <v>44255</v>
      </c>
      <c r="B625" s="9">
        <f t="shared" si="62"/>
        <v>44255</v>
      </c>
      <c r="C625" s="10">
        <v>44228</v>
      </c>
      <c r="D625" s="11" t="s">
        <v>11</v>
      </c>
      <c r="E625" s="11">
        <v>48</v>
      </c>
      <c r="F625" s="11">
        <f t="shared" si="65"/>
        <v>12</v>
      </c>
      <c r="G625" s="30">
        <v>278067</v>
      </c>
      <c r="H625" s="30">
        <v>2653285</v>
      </c>
      <c r="I625" s="30">
        <v>6707</v>
      </c>
      <c r="J625" s="30">
        <v>43949</v>
      </c>
      <c r="K625" s="11" t="str">
        <f t="shared" si="59"/>
        <v>Texas-44255</v>
      </c>
      <c r="L625" s="30">
        <f>_xlfn.IFNA(VLOOKUP(K625,'labor statisitcs'!N:Q,4,FALSE),L624)</f>
        <v>22500029</v>
      </c>
      <c r="M625" s="30">
        <f>VLOOKUP(D625,'State Area'!A:B,2,FALSE)</f>
        <v>268596</v>
      </c>
      <c r="N625" s="39">
        <f t="shared" si="63"/>
        <v>83.769039747427357</v>
      </c>
      <c r="O625" s="11">
        <f>_xlfn.IFNA(VLOOKUP(K625,State_Vac_Alo_Admin!B:E,3,FALSE),0)</f>
        <v>3481310</v>
      </c>
      <c r="P625" s="35">
        <f>_xlfn.IFNA(VLOOKUP(K625,State_Vac_Alo_Admin!B:F,5,FALSE),0)</f>
        <v>2684073.0499999998</v>
      </c>
      <c r="Q625" s="30">
        <f>VLOOKUP(D625,'2020_VoteCount'!A:K,11,FALSE)</f>
        <v>5890347</v>
      </c>
      <c r="R625" s="30">
        <f>VLOOKUP(D625,'2020_VoteCount'!A:L,12,FALSE)</f>
        <v>5259126</v>
      </c>
      <c r="S625" s="11">
        <f>_xlfn.IFNA(VLOOKUP(K625,'labor statisitcs'!N:P,2,FALSE),S624)</f>
        <v>57.9</v>
      </c>
      <c r="T625" s="11">
        <f>_xlfn.IFNA(VLOOKUP(K625,'labor statisitcs'!N:P,3,FALSE),T624)</f>
        <v>6.9</v>
      </c>
      <c r="U625" s="30">
        <f>_xlfn.IFNA(VLOOKUP(K625,'labor statisitcs'!N:S,5,FALSE),U624)</f>
        <v>13034891</v>
      </c>
      <c r="V625" s="30">
        <f>_xlfn.IFNA(VLOOKUP(K625,'labor statisitcs'!N:S,6,FALSE),V624)</f>
        <v>970315</v>
      </c>
      <c r="W625" s="30">
        <f>_xlfn.IFNA(VLOOKUP(K625,'Housing Summary'!F:J,5,FALSE),W624)</f>
        <v>43287</v>
      </c>
      <c r="X625" s="30">
        <f>_xlfn.IFNA(VLOOKUP(K625,'Housing Summary'!F:G,2,FALSE),X624)</f>
        <v>304052</v>
      </c>
      <c r="Y625">
        <f t="shared" si="60"/>
        <v>29.808850468592727</v>
      </c>
      <c r="Z625">
        <f t="shared" si="61"/>
        <v>195.32863713197881</v>
      </c>
    </row>
    <row r="626" spans="1:26" hidden="1">
      <c r="A626" s="9">
        <v>44286</v>
      </c>
      <c r="B626" s="9">
        <f t="shared" si="62"/>
        <v>44286</v>
      </c>
      <c r="C626" s="10">
        <v>44256</v>
      </c>
      <c r="D626" s="11" t="s">
        <v>11</v>
      </c>
      <c r="E626" s="11">
        <v>48</v>
      </c>
      <c r="F626" s="11">
        <f t="shared" si="65"/>
        <v>13</v>
      </c>
      <c r="G626" s="30">
        <v>140873</v>
      </c>
      <c r="H626" s="30">
        <v>2794158</v>
      </c>
      <c r="I626" s="30">
        <v>4591</v>
      </c>
      <c r="J626" s="30">
        <v>48540</v>
      </c>
      <c r="K626" s="11" t="str">
        <f t="shared" si="59"/>
        <v>Texas-44286</v>
      </c>
      <c r="L626" s="30">
        <f>_xlfn.IFNA(VLOOKUP(K626,'labor statisitcs'!N:Q,4,FALSE),L625)</f>
        <v>22526074</v>
      </c>
      <c r="M626" s="30">
        <f>VLOOKUP(D626,'State Area'!A:B,2,FALSE)</f>
        <v>268596</v>
      </c>
      <c r="N626" s="39">
        <f t="shared" si="63"/>
        <v>83.866006939790608</v>
      </c>
      <c r="O626" s="11">
        <f>_xlfn.IFNA(VLOOKUP(K626,State_Vac_Alo_Admin!B:E,3,FALSE),0)</f>
        <v>6603660</v>
      </c>
      <c r="P626" s="35">
        <f>_xlfn.IFNA(VLOOKUP(K626,State_Vac_Alo_Admin!B:F,5,FALSE),0)</f>
        <v>5131854.5999999996</v>
      </c>
      <c r="Q626" s="30">
        <f>VLOOKUP(D626,'2020_VoteCount'!A:K,11,FALSE)</f>
        <v>5890347</v>
      </c>
      <c r="R626" s="30">
        <f>VLOOKUP(D626,'2020_VoteCount'!A:L,12,FALSE)</f>
        <v>5259126</v>
      </c>
      <c r="S626" s="11">
        <f>_xlfn.IFNA(VLOOKUP(K626,'labor statisitcs'!N:P,2,FALSE),S625)</f>
        <v>58</v>
      </c>
      <c r="T626" s="11">
        <f>_xlfn.IFNA(VLOOKUP(K626,'labor statisitcs'!N:P,3,FALSE),T625)</f>
        <v>6.9</v>
      </c>
      <c r="U626" s="30">
        <f>_xlfn.IFNA(VLOOKUP(K626,'labor statisitcs'!N:S,5,FALSE),U625)</f>
        <v>13064687</v>
      </c>
      <c r="V626" s="30">
        <f>_xlfn.IFNA(VLOOKUP(K626,'labor statisitcs'!N:S,6,FALSE),V625)</f>
        <v>967516</v>
      </c>
      <c r="W626" s="30">
        <f>_xlfn.IFNA(VLOOKUP(K626,'Housing Summary'!F:J,5,FALSE),W625)</f>
        <v>39053</v>
      </c>
      <c r="X626" s="30">
        <f>_xlfn.IFNA(VLOOKUP(K626,'Housing Summary'!F:G,2,FALSE),X625)</f>
        <v>314476</v>
      </c>
      <c r="Y626">
        <f t="shared" si="60"/>
        <v>20.380826237186294</v>
      </c>
      <c r="Z626">
        <f t="shared" si="61"/>
        <v>215.48362133587949</v>
      </c>
    </row>
    <row r="627" spans="1:26">
      <c r="A627" s="9">
        <v>44313</v>
      </c>
      <c r="B627" s="9">
        <f t="shared" si="62"/>
        <v>44316</v>
      </c>
      <c r="C627" s="10">
        <v>44287</v>
      </c>
      <c r="D627" s="11" t="s">
        <v>11</v>
      </c>
      <c r="E627" s="11">
        <v>48</v>
      </c>
      <c r="F627" s="11">
        <f t="shared" si="65"/>
        <v>14</v>
      </c>
      <c r="G627" s="30">
        <v>88368</v>
      </c>
      <c r="H627" s="30">
        <v>2882526</v>
      </c>
      <c r="I627" s="30">
        <v>1656</v>
      </c>
      <c r="J627" s="30">
        <v>50196</v>
      </c>
      <c r="K627" s="11" t="str">
        <f t="shared" si="59"/>
        <v>Texas-44316</v>
      </c>
      <c r="L627" s="30">
        <f>_xlfn.IFNA(VLOOKUP(K627,'labor statisitcs'!N:Q,4,FALSE),L626)</f>
        <v>22526074</v>
      </c>
      <c r="M627" s="30">
        <f>VLOOKUP(D627,'State Area'!A:B,2,FALSE)</f>
        <v>268596</v>
      </c>
      <c r="N627" s="39">
        <f t="shared" si="63"/>
        <v>83.866006939790608</v>
      </c>
      <c r="O627" s="11">
        <f>_xlfn.IFNA(VLOOKUP(K627,State_Vac_Alo_Admin!B:E,3,FALSE),0)</f>
        <v>5731100</v>
      </c>
      <c r="P627" s="35">
        <f>_xlfn.IFNA(VLOOKUP(K627,State_Vac_Alo_Admin!B:F,5,FALSE),0)</f>
        <v>6189345.5499999998</v>
      </c>
      <c r="Q627" s="30">
        <f>VLOOKUP(D627,'2020_VoteCount'!A:K,11,FALSE)</f>
        <v>5890347</v>
      </c>
      <c r="R627" s="30">
        <f>VLOOKUP(D627,'2020_VoteCount'!A:L,12,FALSE)</f>
        <v>5259126</v>
      </c>
      <c r="S627" s="11">
        <f>_xlfn.IFNA(VLOOKUP(K627,'labor statisitcs'!N:P,2,FALSE),S626)</f>
        <v>58</v>
      </c>
      <c r="T627" s="11">
        <f>_xlfn.IFNA(VLOOKUP(K627,'labor statisitcs'!N:P,3,FALSE),T626)</f>
        <v>6.9</v>
      </c>
      <c r="U627" s="30">
        <f>_xlfn.IFNA(VLOOKUP(K627,'labor statisitcs'!N:S,5,FALSE),U626)</f>
        <v>13064687</v>
      </c>
      <c r="V627" s="30">
        <f>_xlfn.IFNA(VLOOKUP(K627,'labor statisitcs'!N:S,6,FALSE),V626)</f>
        <v>967516</v>
      </c>
      <c r="W627" s="30">
        <f>_xlfn.IFNA(VLOOKUP(K627,'Housing Summary'!F:J,5,FALSE),W626)</f>
        <v>39053</v>
      </c>
      <c r="X627" s="30">
        <f>_xlfn.IFNA(VLOOKUP(K627,'Housing Summary'!F:G,2,FALSE),X626)</f>
        <v>314476</v>
      </c>
      <c r="Y627">
        <f t="shared" si="60"/>
        <v>7.3514807773427355</v>
      </c>
      <c r="Z627">
        <f t="shared" si="61"/>
        <v>222.83510211322223</v>
      </c>
    </row>
    <row r="628" spans="1:26" hidden="1">
      <c r="A628" s="9">
        <v>43890</v>
      </c>
      <c r="B628" s="9">
        <f t="shared" si="62"/>
        <v>43890</v>
      </c>
      <c r="C628" s="10">
        <v>43862</v>
      </c>
      <c r="D628" s="11" t="s">
        <v>13</v>
      </c>
      <c r="E628" s="11">
        <v>49</v>
      </c>
      <c r="F628" s="11"/>
      <c r="G628" s="30">
        <v>1</v>
      </c>
      <c r="H628" s="30">
        <v>1</v>
      </c>
      <c r="I628" s="30">
        <v>0</v>
      </c>
      <c r="J628" s="30">
        <v>0</v>
      </c>
      <c r="K628" s="11" t="str">
        <f t="shared" si="59"/>
        <v>Utah-43890</v>
      </c>
      <c r="L628" s="30">
        <f>_xlfn.IFNA(VLOOKUP(K628,'labor statisitcs'!N:Q,4,FALSE),L627)</f>
        <v>2381430</v>
      </c>
      <c r="M628" s="30">
        <f>VLOOKUP(D628,'State Area'!A:B,2,FALSE)</f>
        <v>84897</v>
      </c>
      <c r="N628" s="39">
        <f t="shared" si="63"/>
        <v>28.050814516414007</v>
      </c>
      <c r="O628" s="11">
        <f>_xlfn.IFNA(VLOOKUP(K628,State_Vac_Alo_Admin!B:E,3,FALSE),0)</f>
        <v>0</v>
      </c>
      <c r="P628" s="35">
        <f>_xlfn.IFNA(VLOOKUP(K628,State_Vac_Alo_Admin!B:F,5,FALSE),0)</f>
        <v>0</v>
      </c>
      <c r="Q628" s="30">
        <f>VLOOKUP(D628,'2020_VoteCount'!A:K,11,FALSE)</f>
        <v>865140</v>
      </c>
      <c r="R628" s="30">
        <f>VLOOKUP(D628,'2020_VoteCount'!A:L,12,FALSE)</f>
        <v>560282</v>
      </c>
      <c r="S628" s="11">
        <f>_xlfn.IFNA(VLOOKUP(K628,'labor statisitcs'!N:P,2,FALSE),S627)</f>
        <v>66.8</v>
      </c>
      <c r="T628" s="11">
        <f>_xlfn.IFNA(VLOOKUP(K628,'labor statisitcs'!N:P,3,FALSE),T627)</f>
        <v>2.5</v>
      </c>
      <c r="U628" s="30">
        <f>_xlfn.IFNA(VLOOKUP(K628,'labor statisitcs'!N:S,5,FALSE),U627)</f>
        <v>1590455</v>
      </c>
      <c r="V628" s="30">
        <f>_xlfn.IFNA(VLOOKUP(K628,'labor statisitcs'!N:S,6,FALSE),V627)</f>
        <v>40761</v>
      </c>
      <c r="W628" s="30">
        <f>_xlfn.IFNA(VLOOKUP(K628,'Housing Summary'!F:J,5,FALSE),W627)</f>
        <v>8757</v>
      </c>
      <c r="X628" s="30">
        <f>_xlfn.IFNA(VLOOKUP(K628,'Housing Summary'!F:G,2,FALSE),X627)</f>
        <v>445000</v>
      </c>
      <c r="Y628">
        <f t="shared" si="60"/>
        <v>0</v>
      </c>
      <c r="Z628">
        <f t="shared" si="61"/>
        <v>0</v>
      </c>
    </row>
    <row r="629" spans="1:26" hidden="1">
      <c r="A629" s="9">
        <v>43921</v>
      </c>
      <c r="B629" s="9">
        <f t="shared" si="62"/>
        <v>43921</v>
      </c>
      <c r="C629" s="10">
        <v>43891</v>
      </c>
      <c r="D629" s="11" t="s">
        <v>13</v>
      </c>
      <c r="E629" s="11">
        <v>49</v>
      </c>
      <c r="F629" s="11">
        <f t="shared" ref="F629:F670" si="66">IF(D628=D629,F628+1,0)</f>
        <v>1</v>
      </c>
      <c r="G629" s="30">
        <v>886</v>
      </c>
      <c r="H629" s="30">
        <v>887</v>
      </c>
      <c r="I629" s="30">
        <v>5</v>
      </c>
      <c r="J629" s="30">
        <v>5</v>
      </c>
      <c r="K629" s="11" t="str">
        <f t="shared" si="59"/>
        <v>Utah-43921</v>
      </c>
      <c r="L629" s="30">
        <f>_xlfn.IFNA(VLOOKUP(K629,'labor statisitcs'!N:Q,4,FALSE),L628)</f>
        <v>2385460</v>
      </c>
      <c r="M629" s="30">
        <f>VLOOKUP(D629,'State Area'!A:B,2,FALSE)</f>
        <v>84897</v>
      </c>
      <c r="N629" s="39">
        <f t="shared" si="63"/>
        <v>28.098283802725657</v>
      </c>
      <c r="O629" s="11">
        <f>_xlfn.IFNA(VLOOKUP(K629,State_Vac_Alo_Admin!B:E,3,FALSE),0)</f>
        <v>0</v>
      </c>
      <c r="P629" s="35">
        <f>_xlfn.IFNA(VLOOKUP(K629,State_Vac_Alo_Admin!B:F,5,FALSE),0)</f>
        <v>0</v>
      </c>
      <c r="Q629" s="30">
        <f>VLOOKUP(D629,'2020_VoteCount'!A:K,11,FALSE)</f>
        <v>865140</v>
      </c>
      <c r="R629" s="30">
        <f>VLOOKUP(D629,'2020_VoteCount'!A:L,12,FALSE)</f>
        <v>560282</v>
      </c>
      <c r="S629" s="11">
        <f>_xlfn.IFNA(VLOOKUP(K629,'labor statisitcs'!N:P,2,FALSE),S628)</f>
        <v>66.7</v>
      </c>
      <c r="T629" s="11">
        <f>_xlfn.IFNA(VLOOKUP(K629,'labor statisitcs'!N:P,3,FALSE),T628)</f>
        <v>2.5</v>
      </c>
      <c r="U629" s="30">
        <f>_xlfn.IFNA(VLOOKUP(K629,'labor statisitcs'!N:S,5,FALSE),U628)</f>
        <v>1590309</v>
      </c>
      <c r="V629" s="30">
        <f>_xlfn.IFNA(VLOOKUP(K629,'labor statisitcs'!N:S,6,FALSE),V628)</f>
        <v>41397</v>
      </c>
      <c r="W629" s="30">
        <f>_xlfn.IFNA(VLOOKUP(K629,'Housing Summary'!F:J,5,FALSE),W628)</f>
        <v>8884</v>
      </c>
      <c r="X629" s="30">
        <f>_xlfn.IFNA(VLOOKUP(K629,'Housing Summary'!F:G,2,FALSE),X628)</f>
        <v>449950</v>
      </c>
      <c r="Y629">
        <f t="shared" si="60"/>
        <v>0.20960317926102301</v>
      </c>
      <c r="Z629">
        <f t="shared" si="61"/>
        <v>0.20960317926102301</v>
      </c>
    </row>
    <row r="630" spans="1:26" hidden="1">
      <c r="A630" s="9">
        <v>43951</v>
      </c>
      <c r="B630" s="9">
        <f t="shared" si="62"/>
        <v>43951</v>
      </c>
      <c r="C630" s="10">
        <v>43922</v>
      </c>
      <c r="D630" s="11" t="s">
        <v>13</v>
      </c>
      <c r="E630" s="11">
        <v>49</v>
      </c>
      <c r="F630" s="11">
        <f t="shared" si="66"/>
        <v>2</v>
      </c>
      <c r="G630" s="30">
        <v>3785</v>
      </c>
      <c r="H630" s="30">
        <v>4672</v>
      </c>
      <c r="I630" s="30">
        <v>41</v>
      </c>
      <c r="J630" s="30">
        <v>46</v>
      </c>
      <c r="K630" s="11" t="str">
        <f t="shared" si="59"/>
        <v>Utah-43951</v>
      </c>
      <c r="L630" s="30">
        <f>_xlfn.IFNA(VLOOKUP(K630,'labor statisitcs'!N:Q,4,FALSE),L629)</f>
        <v>2389585</v>
      </c>
      <c r="M630" s="30">
        <f>VLOOKUP(D630,'State Area'!A:B,2,FALSE)</f>
        <v>84897</v>
      </c>
      <c r="N630" s="39">
        <f t="shared" si="63"/>
        <v>28.146872092064502</v>
      </c>
      <c r="O630" s="11">
        <f>_xlfn.IFNA(VLOOKUP(K630,State_Vac_Alo_Admin!B:E,3,FALSE),0)</f>
        <v>0</v>
      </c>
      <c r="P630" s="35">
        <f>_xlfn.IFNA(VLOOKUP(K630,State_Vac_Alo_Admin!B:F,5,FALSE),0)</f>
        <v>0</v>
      </c>
      <c r="Q630" s="30">
        <f>VLOOKUP(D630,'2020_VoteCount'!A:K,11,FALSE)</f>
        <v>865140</v>
      </c>
      <c r="R630" s="30">
        <f>VLOOKUP(D630,'2020_VoteCount'!A:L,12,FALSE)</f>
        <v>560282</v>
      </c>
      <c r="S630" s="11">
        <f>_xlfn.IFNA(VLOOKUP(K630,'labor statisitcs'!N:P,2,FALSE),S629)</f>
        <v>61.1</v>
      </c>
      <c r="T630" s="11">
        <f>_xlfn.IFNA(VLOOKUP(K630,'labor statisitcs'!N:P,3,FALSE),T629)</f>
        <v>10.1</v>
      </c>
      <c r="U630" s="30">
        <f>_xlfn.IFNA(VLOOKUP(K630,'labor statisitcs'!N:S,5,FALSE),U629)</f>
        <v>1460079</v>
      </c>
      <c r="V630" s="30">
        <f>_xlfn.IFNA(VLOOKUP(K630,'labor statisitcs'!N:S,6,FALSE),V629)</f>
        <v>164014</v>
      </c>
      <c r="W630" s="30">
        <f>_xlfn.IFNA(VLOOKUP(K630,'Housing Summary'!F:J,5,FALSE),W629)</f>
        <v>10434</v>
      </c>
      <c r="X630" s="30">
        <f>_xlfn.IFNA(VLOOKUP(K630,'Housing Summary'!F:G,2,FALSE),X629)</f>
        <v>435000</v>
      </c>
      <c r="Y630">
        <f t="shared" si="60"/>
        <v>1.7157790997181521</v>
      </c>
      <c r="Z630">
        <f t="shared" si="61"/>
        <v>1.9250204533423168</v>
      </c>
    </row>
    <row r="631" spans="1:26" hidden="1">
      <c r="A631" s="9">
        <v>43982</v>
      </c>
      <c r="B631" s="9">
        <f t="shared" si="62"/>
        <v>43982</v>
      </c>
      <c r="C631" s="10">
        <v>43952</v>
      </c>
      <c r="D631" s="11" t="s">
        <v>13</v>
      </c>
      <c r="E631" s="11">
        <v>49</v>
      </c>
      <c r="F631" s="11">
        <f t="shared" si="66"/>
        <v>3</v>
      </c>
      <c r="G631" s="30">
        <v>5157</v>
      </c>
      <c r="H631" s="30">
        <v>9829</v>
      </c>
      <c r="I631" s="30">
        <v>67</v>
      </c>
      <c r="J631" s="30">
        <v>113</v>
      </c>
      <c r="K631" s="11" t="str">
        <f t="shared" si="59"/>
        <v>Utah-43982</v>
      </c>
      <c r="L631" s="30">
        <f>_xlfn.IFNA(VLOOKUP(K631,'labor statisitcs'!N:Q,4,FALSE),L630)</f>
        <v>2393257</v>
      </c>
      <c r="M631" s="30">
        <f>VLOOKUP(D631,'State Area'!A:B,2,FALSE)</f>
        <v>84897</v>
      </c>
      <c r="N631" s="39">
        <f t="shared" si="63"/>
        <v>28.190124503810498</v>
      </c>
      <c r="O631" s="11">
        <f>_xlfn.IFNA(VLOOKUP(K631,State_Vac_Alo_Admin!B:E,3,FALSE),0)</f>
        <v>0</v>
      </c>
      <c r="P631" s="35">
        <f>_xlfn.IFNA(VLOOKUP(K631,State_Vac_Alo_Admin!B:F,5,FALSE),0)</f>
        <v>0</v>
      </c>
      <c r="Q631" s="30">
        <f>VLOOKUP(D631,'2020_VoteCount'!A:K,11,FALSE)</f>
        <v>865140</v>
      </c>
      <c r="R631" s="30">
        <f>VLOOKUP(D631,'2020_VoteCount'!A:L,12,FALSE)</f>
        <v>560282</v>
      </c>
      <c r="S631" s="11">
        <f>_xlfn.IFNA(VLOOKUP(K631,'labor statisitcs'!N:P,2,FALSE),S630)</f>
        <v>61.2</v>
      </c>
      <c r="T631" s="11">
        <f>_xlfn.IFNA(VLOOKUP(K631,'labor statisitcs'!N:P,3,FALSE),T630)</f>
        <v>7.6</v>
      </c>
      <c r="U631" s="30">
        <f>_xlfn.IFNA(VLOOKUP(K631,'labor statisitcs'!N:S,5,FALSE),U630)</f>
        <v>1463992</v>
      </c>
      <c r="V631" s="30">
        <f>_xlfn.IFNA(VLOOKUP(K631,'labor statisitcs'!N:S,6,FALSE),V630)</f>
        <v>119690</v>
      </c>
      <c r="W631" s="30">
        <f>_xlfn.IFNA(VLOOKUP(K631,'Housing Summary'!F:J,5,FALSE),W630)</f>
        <v>10058</v>
      </c>
      <c r="X631" s="30">
        <f>_xlfn.IFNA(VLOOKUP(K631,'Housing Summary'!F:G,2,FALSE),X630)</f>
        <v>449000</v>
      </c>
      <c r="Y631">
        <f t="shared" si="60"/>
        <v>2.7995321856365614</v>
      </c>
      <c r="Z631">
        <f t="shared" si="61"/>
        <v>4.7215990593571862</v>
      </c>
    </row>
    <row r="632" spans="1:26" hidden="1">
      <c r="A632" s="9">
        <v>44012</v>
      </c>
      <c r="B632" s="9">
        <f t="shared" si="62"/>
        <v>44012</v>
      </c>
      <c r="C632" s="10">
        <v>43983</v>
      </c>
      <c r="D632" s="11" t="s">
        <v>13</v>
      </c>
      <c r="E632" s="11">
        <v>49</v>
      </c>
      <c r="F632" s="11">
        <f t="shared" si="66"/>
        <v>4</v>
      </c>
      <c r="G632" s="30">
        <v>12535</v>
      </c>
      <c r="H632" s="30">
        <v>22364</v>
      </c>
      <c r="I632" s="30">
        <v>59</v>
      </c>
      <c r="J632" s="30">
        <v>172</v>
      </c>
      <c r="K632" s="11" t="str">
        <f t="shared" si="59"/>
        <v>Utah-44012</v>
      </c>
      <c r="L632" s="30">
        <f>_xlfn.IFNA(VLOOKUP(K632,'labor statisitcs'!N:Q,4,FALSE),L631)</f>
        <v>2397123</v>
      </c>
      <c r="M632" s="30">
        <f>VLOOKUP(D632,'State Area'!A:B,2,FALSE)</f>
        <v>84897</v>
      </c>
      <c r="N632" s="39">
        <f t="shared" si="63"/>
        <v>28.235662037527828</v>
      </c>
      <c r="O632" s="11">
        <f>_xlfn.IFNA(VLOOKUP(K632,State_Vac_Alo_Admin!B:E,3,FALSE),0)</f>
        <v>0</v>
      </c>
      <c r="P632" s="35">
        <f>_xlfn.IFNA(VLOOKUP(K632,State_Vac_Alo_Admin!B:F,5,FALSE),0)</f>
        <v>0</v>
      </c>
      <c r="Q632" s="30">
        <f>VLOOKUP(D632,'2020_VoteCount'!A:K,11,FALSE)</f>
        <v>865140</v>
      </c>
      <c r="R632" s="30">
        <f>VLOOKUP(D632,'2020_VoteCount'!A:L,12,FALSE)</f>
        <v>560282</v>
      </c>
      <c r="S632" s="11">
        <f>_xlfn.IFNA(VLOOKUP(K632,'labor statisitcs'!N:P,2,FALSE),S631)</f>
        <v>64.599999999999994</v>
      </c>
      <c r="T632" s="11">
        <f>_xlfn.IFNA(VLOOKUP(K632,'labor statisitcs'!N:P,3,FALSE),T631)</f>
        <v>6.3</v>
      </c>
      <c r="U632" s="30">
        <f>_xlfn.IFNA(VLOOKUP(K632,'labor statisitcs'!N:S,5,FALSE),U631)</f>
        <v>1547616</v>
      </c>
      <c r="V632" s="30">
        <f>_xlfn.IFNA(VLOOKUP(K632,'labor statisitcs'!N:S,6,FALSE),V631)</f>
        <v>103208</v>
      </c>
      <c r="W632" s="30">
        <f>_xlfn.IFNA(VLOOKUP(K632,'Housing Summary'!F:J,5,FALSE),W631)</f>
        <v>9012</v>
      </c>
      <c r="X632" s="30">
        <f>_xlfn.IFNA(VLOOKUP(K632,'Housing Summary'!F:G,2,FALSE),X631)</f>
        <v>466450</v>
      </c>
      <c r="Y632">
        <f t="shared" si="60"/>
        <v>2.4612837972853292</v>
      </c>
      <c r="Z632">
        <f t="shared" si="61"/>
        <v>7.1752680192046876</v>
      </c>
    </row>
    <row r="633" spans="1:26" hidden="1">
      <c r="A633" s="9">
        <v>44043</v>
      </c>
      <c r="B633" s="9">
        <f t="shared" si="62"/>
        <v>44043</v>
      </c>
      <c r="C633" s="10">
        <v>44013</v>
      </c>
      <c r="D633" s="11" t="s">
        <v>13</v>
      </c>
      <c r="E633" s="11">
        <v>49</v>
      </c>
      <c r="F633" s="11">
        <f t="shared" si="66"/>
        <v>5</v>
      </c>
      <c r="G633" s="30">
        <v>17894</v>
      </c>
      <c r="H633" s="30">
        <v>40258</v>
      </c>
      <c r="I633" s="30">
        <v>136</v>
      </c>
      <c r="J633" s="30">
        <v>308</v>
      </c>
      <c r="K633" s="11" t="str">
        <f t="shared" si="59"/>
        <v>Utah-44043</v>
      </c>
      <c r="L633" s="30">
        <f>_xlfn.IFNA(VLOOKUP(K633,'labor statisitcs'!N:Q,4,FALSE),L632)</f>
        <v>2401050</v>
      </c>
      <c r="M633" s="30">
        <f>VLOOKUP(D633,'State Area'!A:B,2,FALSE)</f>
        <v>84897</v>
      </c>
      <c r="N633" s="39">
        <f t="shared" si="63"/>
        <v>28.281918088978408</v>
      </c>
      <c r="O633" s="11">
        <f>_xlfn.IFNA(VLOOKUP(K633,State_Vac_Alo_Admin!B:E,3,FALSE),0)</f>
        <v>0</v>
      </c>
      <c r="P633" s="35">
        <f>_xlfn.IFNA(VLOOKUP(K633,State_Vac_Alo_Admin!B:F,5,FALSE),0)</f>
        <v>0</v>
      </c>
      <c r="Q633" s="30">
        <f>VLOOKUP(D633,'2020_VoteCount'!A:K,11,FALSE)</f>
        <v>865140</v>
      </c>
      <c r="R633" s="30">
        <f>VLOOKUP(D633,'2020_VoteCount'!A:L,12,FALSE)</f>
        <v>560282</v>
      </c>
      <c r="S633" s="11">
        <f>_xlfn.IFNA(VLOOKUP(K633,'labor statisitcs'!N:P,2,FALSE),S632)</f>
        <v>64.8</v>
      </c>
      <c r="T633" s="11">
        <f>_xlfn.IFNA(VLOOKUP(K633,'labor statisitcs'!N:P,3,FALSE),T632)</f>
        <v>5.4</v>
      </c>
      <c r="U633" s="30">
        <f>_xlfn.IFNA(VLOOKUP(K633,'labor statisitcs'!N:S,5,FALSE),U632)</f>
        <v>1556112</v>
      </c>
      <c r="V633" s="30">
        <f>_xlfn.IFNA(VLOOKUP(K633,'labor statisitcs'!N:S,6,FALSE),V632)</f>
        <v>89424</v>
      </c>
      <c r="W633" s="30">
        <f>_xlfn.IFNA(VLOOKUP(K633,'Housing Summary'!F:J,5,FALSE),W632)</f>
        <v>8027</v>
      </c>
      <c r="X633" s="30">
        <f>_xlfn.IFNA(VLOOKUP(K633,'Housing Summary'!F:G,2,FALSE),X632)</f>
        <v>481338.5</v>
      </c>
      <c r="Y633">
        <f t="shared" si="60"/>
        <v>5.6641885841610966</v>
      </c>
      <c r="Z633">
        <f t="shared" si="61"/>
        <v>12.827721205306011</v>
      </c>
    </row>
    <row r="634" spans="1:26" hidden="1">
      <c r="A634" s="9">
        <v>44074</v>
      </c>
      <c r="B634" s="9">
        <f t="shared" si="62"/>
        <v>44074</v>
      </c>
      <c r="C634" s="10">
        <v>44044</v>
      </c>
      <c r="D634" s="11" t="s">
        <v>13</v>
      </c>
      <c r="E634" s="11">
        <v>49</v>
      </c>
      <c r="F634" s="11">
        <f t="shared" si="66"/>
        <v>6</v>
      </c>
      <c r="G634" s="30">
        <v>11908</v>
      </c>
      <c r="H634" s="30">
        <v>52166</v>
      </c>
      <c r="I634" s="30">
        <v>101</v>
      </c>
      <c r="J634" s="30">
        <v>409</v>
      </c>
      <c r="K634" s="11" t="str">
        <f t="shared" si="59"/>
        <v>Utah-44074</v>
      </c>
      <c r="L634" s="30">
        <f>_xlfn.IFNA(VLOOKUP(K634,'labor statisitcs'!N:Q,4,FALSE),L633)</f>
        <v>2405329</v>
      </c>
      <c r="M634" s="30">
        <f>VLOOKUP(D634,'State Area'!A:B,2,FALSE)</f>
        <v>84897</v>
      </c>
      <c r="N634" s="39">
        <f t="shared" si="63"/>
        <v>28.332320341119239</v>
      </c>
      <c r="O634" s="11">
        <f>_xlfn.IFNA(VLOOKUP(K634,State_Vac_Alo_Admin!B:E,3,FALSE),0)</f>
        <v>0</v>
      </c>
      <c r="P634" s="35">
        <f>_xlfn.IFNA(VLOOKUP(K634,State_Vac_Alo_Admin!B:F,5,FALSE),0)</f>
        <v>0</v>
      </c>
      <c r="Q634" s="30">
        <f>VLOOKUP(D634,'2020_VoteCount'!A:K,11,FALSE)</f>
        <v>865140</v>
      </c>
      <c r="R634" s="30">
        <f>VLOOKUP(D634,'2020_VoteCount'!A:L,12,FALSE)</f>
        <v>560282</v>
      </c>
      <c r="S634" s="11">
        <f>_xlfn.IFNA(VLOOKUP(K634,'labor statisitcs'!N:P,2,FALSE),S633)</f>
        <v>65</v>
      </c>
      <c r="T634" s="11">
        <f>_xlfn.IFNA(VLOOKUP(K634,'labor statisitcs'!N:P,3,FALSE),T633)</f>
        <v>4.8</v>
      </c>
      <c r="U634" s="30">
        <f>_xlfn.IFNA(VLOOKUP(K634,'labor statisitcs'!N:S,5,FALSE),U633)</f>
        <v>1564538</v>
      </c>
      <c r="V634" s="30">
        <f>_xlfn.IFNA(VLOOKUP(K634,'labor statisitcs'!N:S,6,FALSE),V633)</f>
        <v>78088</v>
      </c>
      <c r="W634" s="30">
        <f>_xlfn.IFNA(VLOOKUP(K634,'Housing Summary'!F:J,5,FALSE),W633)</f>
        <v>6906</v>
      </c>
      <c r="X634" s="30">
        <f>_xlfn.IFNA(VLOOKUP(K634,'Housing Summary'!F:G,2,FALSE),X633)</f>
        <v>499000</v>
      </c>
      <c r="Y634">
        <f t="shared" si="60"/>
        <v>4.199009782029818</v>
      </c>
      <c r="Z634">
        <f t="shared" si="61"/>
        <v>17.003910899506884</v>
      </c>
    </row>
    <row r="635" spans="1:26" hidden="1">
      <c r="A635" s="9">
        <v>44104</v>
      </c>
      <c r="B635" s="9">
        <f t="shared" si="62"/>
        <v>44104</v>
      </c>
      <c r="C635" s="10">
        <v>44075</v>
      </c>
      <c r="D635" s="11" t="s">
        <v>13</v>
      </c>
      <c r="E635" s="11">
        <v>49</v>
      </c>
      <c r="F635" s="11">
        <f t="shared" si="66"/>
        <v>7</v>
      </c>
      <c r="G635" s="30">
        <v>20887</v>
      </c>
      <c r="H635" s="30">
        <v>73053</v>
      </c>
      <c r="I635" s="30">
        <v>51</v>
      </c>
      <c r="J635" s="30">
        <v>460</v>
      </c>
      <c r="K635" s="11" t="str">
        <f t="shared" si="59"/>
        <v>Utah-44104</v>
      </c>
      <c r="L635" s="30">
        <f>_xlfn.IFNA(VLOOKUP(K635,'labor statisitcs'!N:Q,4,FALSE),L634)</f>
        <v>2409740</v>
      </c>
      <c r="M635" s="30">
        <f>VLOOKUP(D635,'State Area'!A:B,2,FALSE)</f>
        <v>84897</v>
      </c>
      <c r="N635" s="39">
        <f t="shared" si="63"/>
        <v>28.384277418518913</v>
      </c>
      <c r="O635" s="11">
        <f>_xlfn.IFNA(VLOOKUP(K635,State_Vac_Alo_Admin!B:E,3,FALSE),0)</f>
        <v>0</v>
      </c>
      <c r="P635" s="35">
        <f>_xlfn.IFNA(VLOOKUP(K635,State_Vac_Alo_Admin!B:F,5,FALSE),0)</f>
        <v>0</v>
      </c>
      <c r="Q635" s="30">
        <f>VLOOKUP(D635,'2020_VoteCount'!A:K,11,FALSE)</f>
        <v>865140</v>
      </c>
      <c r="R635" s="30">
        <f>VLOOKUP(D635,'2020_VoteCount'!A:L,12,FALSE)</f>
        <v>560282</v>
      </c>
      <c r="S635" s="11">
        <f>_xlfn.IFNA(VLOOKUP(K635,'labor statisitcs'!N:P,2,FALSE),S634)</f>
        <v>65.2</v>
      </c>
      <c r="T635" s="11">
        <f>_xlfn.IFNA(VLOOKUP(K635,'labor statisitcs'!N:P,3,FALSE),T634)</f>
        <v>4.2</v>
      </c>
      <c r="U635" s="30">
        <f>_xlfn.IFNA(VLOOKUP(K635,'labor statisitcs'!N:S,5,FALSE),U634)</f>
        <v>1571099</v>
      </c>
      <c r="V635" s="30">
        <f>_xlfn.IFNA(VLOOKUP(K635,'labor statisitcs'!N:S,6,FALSE),V634)</f>
        <v>69160</v>
      </c>
      <c r="W635" s="30">
        <f>_xlfn.IFNA(VLOOKUP(K635,'Housing Summary'!F:J,5,FALSE),W634)</f>
        <v>6141</v>
      </c>
      <c r="X635" s="30">
        <f>_xlfn.IFNA(VLOOKUP(K635,'Housing Summary'!F:G,2,FALSE),X634)</f>
        <v>510950</v>
      </c>
      <c r="Y635">
        <f t="shared" si="60"/>
        <v>2.1164108991011479</v>
      </c>
      <c r="Z635">
        <f t="shared" si="61"/>
        <v>19.089196344833884</v>
      </c>
    </row>
    <row r="636" spans="1:26" hidden="1">
      <c r="A636" s="9">
        <v>44135</v>
      </c>
      <c r="B636" s="9">
        <f t="shared" si="62"/>
        <v>44135</v>
      </c>
      <c r="C636" s="10">
        <v>44105</v>
      </c>
      <c r="D636" s="11" t="s">
        <v>13</v>
      </c>
      <c r="E636" s="11">
        <v>49</v>
      </c>
      <c r="F636" s="11">
        <f t="shared" si="66"/>
        <v>8</v>
      </c>
      <c r="G636" s="30">
        <v>41617</v>
      </c>
      <c r="H636" s="30">
        <v>114670</v>
      </c>
      <c r="I636" s="30">
        <v>144</v>
      </c>
      <c r="J636" s="30">
        <v>604</v>
      </c>
      <c r="K636" s="11" t="str">
        <f t="shared" si="59"/>
        <v>Utah-44135</v>
      </c>
      <c r="L636" s="30">
        <f>_xlfn.IFNA(VLOOKUP(K636,'labor statisitcs'!N:Q,4,FALSE),L635)</f>
        <v>2414062</v>
      </c>
      <c r="M636" s="30">
        <f>VLOOKUP(D636,'State Area'!A:B,2,FALSE)</f>
        <v>84897</v>
      </c>
      <c r="N636" s="39">
        <f t="shared" si="63"/>
        <v>28.435186166766787</v>
      </c>
      <c r="O636" s="11">
        <f>_xlfn.IFNA(VLOOKUP(K636,State_Vac_Alo_Admin!B:E,3,FALSE),0)</f>
        <v>0</v>
      </c>
      <c r="P636" s="35">
        <f>_xlfn.IFNA(VLOOKUP(K636,State_Vac_Alo_Admin!B:F,5,FALSE),0)</f>
        <v>0</v>
      </c>
      <c r="Q636" s="30">
        <f>VLOOKUP(D636,'2020_VoteCount'!A:K,11,FALSE)</f>
        <v>865140</v>
      </c>
      <c r="R636" s="30">
        <f>VLOOKUP(D636,'2020_VoteCount'!A:L,12,FALSE)</f>
        <v>560282</v>
      </c>
      <c r="S636" s="11">
        <f>_xlfn.IFNA(VLOOKUP(K636,'labor statisitcs'!N:P,2,FALSE),S635)</f>
        <v>65.2</v>
      </c>
      <c r="T636" s="11">
        <f>_xlfn.IFNA(VLOOKUP(K636,'labor statisitcs'!N:P,3,FALSE),T635)</f>
        <v>3.8</v>
      </c>
      <c r="U636" s="30">
        <f>_xlfn.IFNA(VLOOKUP(K636,'labor statisitcs'!N:S,5,FALSE),U635)</f>
        <v>1574896</v>
      </c>
      <c r="V636" s="30">
        <f>_xlfn.IFNA(VLOOKUP(K636,'labor statisitcs'!N:S,6,FALSE),V635)</f>
        <v>62319</v>
      </c>
      <c r="W636" s="30">
        <f>_xlfn.IFNA(VLOOKUP(K636,'Housing Summary'!F:J,5,FALSE),W635)</f>
        <v>5458</v>
      </c>
      <c r="X636" s="30">
        <f>_xlfn.IFNA(VLOOKUP(K636,'Housing Summary'!F:G,2,FALSE),X635)</f>
        <v>515000</v>
      </c>
      <c r="Y636">
        <f t="shared" si="60"/>
        <v>5.9650497791688863</v>
      </c>
      <c r="Z636">
        <f t="shared" si="61"/>
        <v>25.020069907069495</v>
      </c>
    </row>
    <row r="637" spans="1:26" hidden="1">
      <c r="A637" s="9">
        <v>44165</v>
      </c>
      <c r="B637" s="9">
        <f t="shared" si="62"/>
        <v>44165</v>
      </c>
      <c r="C637" s="10">
        <v>44136</v>
      </c>
      <c r="D637" s="11" t="s">
        <v>13</v>
      </c>
      <c r="E637" s="11">
        <v>49</v>
      </c>
      <c r="F637" s="11">
        <f t="shared" si="66"/>
        <v>9</v>
      </c>
      <c r="G637" s="30">
        <v>81074</v>
      </c>
      <c r="H637" s="30">
        <v>195744</v>
      </c>
      <c r="I637" s="30">
        <v>267</v>
      </c>
      <c r="J637" s="30">
        <v>871</v>
      </c>
      <c r="K637" s="11" t="str">
        <f t="shared" si="59"/>
        <v>Utah-44165</v>
      </c>
      <c r="L637" s="30">
        <f>_xlfn.IFNA(VLOOKUP(K637,'labor statisitcs'!N:Q,4,FALSE),L636)</f>
        <v>2418202</v>
      </c>
      <c r="M637" s="30">
        <f>VLOOKUP(D637,'State Area'!A:B,2,FALSE)</f>
        <v>84897</v>
      </c>
      <c r="N637" s="39">
        <f t="shared" si="63"/>
        <v>28.48395114079414</v>
      </c>
      <c r="O637" s="11">
        <f>_xlfn.IFNA(VLOOKUP(K637,State_Vac_Alo_Admin!B:E,3,FALSE),0)</f>
        <v>0</v>
      </c>
      <c r="P637" s="35">
        <f>_xlfn.IFNA(VLOOKUP(K637,State_Vac_Alo_Admin!B:F,5,FALSE),0)</f>
        <v>0</v>
      </c>
      <c r="Q637" s="30">
        <f>VLOOKUP(D637,'2020_VoteCount'!A:K,11,FALSE)</f>
        <v>865140</v>
      </c>
      <c r="R637" s="30">
        <f>VLOOKUP(D637,'2020_VoteCount'!A:L,12,FALSE)</f>
        <v>560282</v>
      </c>
      <c r="S637" s="11">
        <f>_xlfn.IFNA(VLOOKUP(K637,'labor statisitcs'!N:P,2,FALSE),S636)</f>
        <v>65.099999999999994</v>
      </c>
      <c r="T637" s="11">
        <f>_xlfn.IFNA(VLOOKUP(K637,'labor statisitcs'!N:P,3,FALSE),T636)</f>
        <v>3.5</v>
      </c>
      <c r="U637" s="30">
        <f>_xlfn.IFNA(VLOOKUP(K637,'labor statisitcs'!N:S,5,FALSE),U636)</f>
        <v>1574574</v>
      </c>
      <c r="V637" s="30">
        <f>_xlfn.IFNA(VLOOKUP(K637,'labor statisitcs'!N:S,6,FALSE),V636)</f>
        <v>57273</v>
      </c>
      <c r="W637" s="30">
        <f>_xlfn.IFNA(VLOOKUP(K637,'Housing Summary'!F:J,5,FALSE),W636)</f>
        <v>4622</v>
      </c>
      <c r="X637" s="30">
        <f>_xlfn.IFNA(VLOOKUP(K637,'Housing Summary'!F:G,2,FALSE),X636)</f>
        <v>533400</v>
      </c>
      <c r="Y637">
        <f t="shared" si="60"/>
        <v>11.041261234586688</v>
      </c>
      <c r="Z637">
        <f t="shared" si="61"/>
        <v>36.018496386985042</v>
      </c>
    </row>
    <row r="638" spans="1:26" hidden="1">
      <c r="A638" s="9">
        <v>44196</v>
      </c>
      <c r="B638" s="9">
        <f t="shared" si="62"/>
        <v>44196</v>
      </c>
      <c r="C638" s="10">
        <v>44166</v>
      </c>
      <c r="D638" s="11" t="s">
        <v>13</v>
      </c>
      <c r="E638" s="11">
        <v>49</v>
      </c>
      <c r="F638" s="11">
        <f t="shared" si="66"/>
        <v>10</v>
      </c>
      <c r="G638" s="30">
        <v>80868</v>
      </c>
      <c r="H638" s="30">
        <v>276612</v>
      </c>
      <c r="I638" s="30">
        <v>399</v>
      </c>
      <c r="J638" s="30">
        <v>1270</v>
      </c>
      <c r="K638" s="11" t="str">
        <f t="shared" si="59"/>
        <v>Utah-44196</v>
      </c>
      <c r="L638" s="30">
        <f>_xlfn.IFNA(VLOOKUP(K638,'labor statisitcs'!N:Q,4,FALSE),L637)</f>
        <v>2422249</v>
      </c>
      <c r="M638" s="30">
        <f>VLOOKUP(D638,'State Area'!A:B,2,FALSE)</f>
        <v>84897</v>
      </c>
      <c r="N638" s="39">
        <f t="shared" si="63"/>
        <v>28.531620669752758</v>
      </c>
      <c r="O638" s="11">
        <f>_xlfn.IFNA(VLOOKUP(K638,State_Vac_Alo_Admin!B:E,3,FALSE),0)</f>
        <v>251650</v>
      </c>
      <c r="P638" s="35">
        <f>_xlfn.IFNA(VLOOKUP(K638,State_Vac_Alo_Admin!B:F,5,FALSE),0)</f>
        <v>0</v>
      </c>
      <c r="Q638" s="30">
        <f>VLOOKUP(D638,'2020_VoteCount'!A:K,11,FALSE)</f>
        <v>865140</v>
      </c>
      <c r="R638" s="30">
        <f>VLOOKUP(D638,'2020_VoteCount'!A:L,12,FALSE)</f>
        <v>560282</v>
      </c>
      <c r="S638" s="11">
        <f>_xlfn.IFNA(VLOOKUP(K638,'labor statisitcs'!N:P,2,FALSE),S637)</f>
        <v>65</v>
      </c>
      <c r="T638" s="11">
        <f>_xlfn.IFNA(VLOOKUP(K638,'labor statisitcs'!N:P,3,FALSE),T637)</f>
        <v>3.3</v>
      </c>
      <c r="U638" s="30">
        <f>_xlfn.IFNA(VLOOKUP(K638,'labor statisitcs'!N:S,5,FALSE),U637)</f>
        <v>1573578</v>
      </c>
      <c r="V638" s="30">
        <f>_xlfn.IFNA(VLOOKUP(K638,'labor statisitcs'!N:S,6,FALSE),V637)</f>
        <v>53338</v>
      </c>
      <c r="W638" s="30">
        <f>_xlfn.IFNA(VLOOKUP(K638,'Housing Summary'!F:J,5,FALSE),W637)</f>
        <v>3973</v>
      </c>
      <c r="X638" s="30">
        <f>_xlfn.IFNA(VLOOKUP(K638,'Housing Summary'!F:G,2,FALSE),X637)</f>
        <v>549950</v>
      </c>
      <c r="Y638">
        <f t="shared" si="60"/>
        <v>16.472294962243765</v>
      </c>
      <c r="Z638">
        <f t="shared" si="61"/>
        <v>52.43061303771826</v>
      </c>
    </row>
    <row r="639" spans="1:26" hidden="1">
      <c r="A639" s="9">
        <v>44227</v>
      </c>
      <c r="B639" s="9">
        <f t="shared" si="62"/>
        <v>44227</v>
      </c>
      <c r="C639" s="10">
        <v>44197</v>
      </c>
      <c r="D639" s="11" t="s">
        <v>13</v>
      </c>
      <c r="E639" s="11">
        <v>49</v>
      </c>
      <c r="F639" s="11">
        <f t="shared" si="66"/>
        <v>11</v>
      </c>
      <c r="G639" s="30">
        <v>70012</v>
      </c>
      <c r="H639" s="30">
        <v>346624</v>
      </c>
      <c r="I639" s="30">
        <v>395</v>
      </c>
      <c r="J639" s="30">
        <v>1665</v>
      </c>
      <c r="K639" s="11" t="str">
        <f t="shared" si="59"/>
        <v>Utah-44227</v>
      </c>
      <c r="L639" s="30">
        <f>_xlfn.IFNA(VLOOKUP(K639,'labor statisitcs'!N:Q,4,FALSE),L638)</f>
        <v>2426150</v>
      </c>
      <c r="M639" s="30">
        <f>VLOOKUP(D639,'State Area'!A:B,2,FALSE)</f>
        <v>84897</v>
      </c>
      <c r="N639" s="39">
        <f t="shared" si="63"/>
        <v>28.577570467743264</v>
      </c>
      <c r="O639" s="11">
        <f>_xlfn.IFNA(VLOOKUP(K639,State_Vac_Alo_Admin!B:E,3,FALSE),0)</f>
        <v>272300</v>
      </c>
      <c r="P639" s="35">
        <f>_xlfn.IFNA(VLOOKUP(K639,State_Vac_Alo_Admin!B:F,5,FALSE),0)</f>
        <v>243525.85</v>
      </c>
      <c r="Q639" s="30">
        <f>VLOOKUP(D639,'2020_VoteCount'!A:K,11,FALSE)</f>
        <v>865140</v>
      </c>
      <c r="R639" s="30">
        <f>VLOOKUP(D639,'2020_VoteCount'!A:L,12,FALSE)</f>
        <v>560282</v>
      </c>
      <c r="S639" s="11">
        <f>_xlfn.IFNA(VLOOKUP(K639,'labor statisitcs'!N:P,2,FALSE),S638)</f>
        <v>65.099999999999994</v>
      </c>
      <c r="T639" s="11">
        <f>_xlfn.IFNA(VLOOKUP(K639,'labor statisitcs'!N:P,3,FALSE),T638)</f>
        <v>3.1</v>
      </c>
      <c r="U639" s="30">
        <f>_xlfn.IFNA(VLOOKUP(K639,'labor statisitcs'!N:S,5,FALSE),U638)</f>
        <v>1580527</v>
      </c>
      <c r="V639" s="30">
        <f>_xlfn.IFNA(VLOOKUP(K639,'labor statisitcs'!N:S,6,FALSE),V638)</f>
        <v>50194</v>
      </c>
      <c r="W639" s="30">
        <f>_xlfn.IFNA(VLOOKUP(K639,'Housing Summary'!F:J,5,FALSE),W638)</f>
        <v>3308</v>
      </c>
      <c r="X639" s="30">
        <f>_xlfn.IFNA(VLOOKUP(K639,'Housing Summary'!F:G,2,FALSE),X638)</f>
        <v>589900</v>
      </c>
      <c r="Y639">
        <f t="shared" si="60"/>
        <v>16.280938936174596</v>
      </c>
      <c r="Z639">
        <f t="shared" si="61"/>
        <v>68.627248933495451</v>
      </c>
    </row>
    <row r="640" spans="1:26" hidden="1">
      <c r="A640" s="9">
        <v>44255</v>
      </c>
      <c r="B640" s="9">
        <f t="shared" si="62"/>
        <v>44255</v>
      </c>
      <c r="C640" s="10">
        <v>44228</v>
      </c>
      <c r="D640" s="11" t="s">
        <v>13</v>
      </c>
      <c r="E640" s="11">
        <v>49</v>
      </c>
      <c r="F640" s="11">
        <f t="shared" si="66"/>
        <v>12</v>
      </c>
      <c r="G640" s="30">
        <v>24667</v>
      </c>
      <c r="H640" s="30">
        <v>371291</v>
      </c>
      <c r="I640" s="30">
        <v>270</v>
      </c>
      <c r="J640" s="30">
        <v>1935</v>
      </c>
      <c r="K640" s="11" t="str">
        <f t="shared" si="59"/>
        <v>Utah-44255</v>
      </c>
      <c r="L640" s="30">
        <f>_xlfn.IFNA(VLOOKUP(K640,'labor statisitcs'!N:Q,4,FALSE),L639)</f>
        <v>2429915</v>
      </c>
      <c r="M640" s="30">
        <f>VLOOKUP(D640,'State Area'!A:B,2,FALSE)</f>
        <v>84897</v>
      </c>
      <c r="N640" s="39">
        <f t="shared" si="63"/>
        <v>28.621918324557996</v>
      </c>
      <c r="O640" s="11">
        <f>_xlfn.IFNA(VLOOKUP(K640,State_Vac_Alo_Admin!B:E,3,FALSE),0)</f>
        <v>365860</v>
      </c>
      <c r="P640" s="35">
        <f>_xlfn.IFNA(VLOOKUP(K640,State_Vac_Alo_Admin!B:F,5,FALSE),0)</f>
        <v>341703.39999999997</v>
      </c>
      <c r="Q640" s="30">
        <f>VLOOKUP(D640,'2020_VoteCount'!A:K,11,FALSE)</f>
        <v>865140</v>
      </c>
      <c r="R640" s="30">
        <f>VLOOKUP(D640,'2020_VoteCount'!A:L,12,FALSE)</f>
        <v>560282</v>
      </c>
      <c r="S640" s="11">
        <f>_xlfn.IFNA(VLOOKUP(K640,'labor statisitcs'!N:P,2,FALSE),S639)</f>
        <v>65.099999999999994</v>
      </c>
      <c r="T640" s="11">
        <f>_xlfn.IFNA(VLOOKUP(K640,'labor statisitcs'!N:P,3,FALSE),T639)</f>
        <v>3</v>
      </c>
      <c r="U640" s="30">
        <f>_xlfn.IFNA(VLOOKUP(K640,'labor statisitcs'!N:S,5,FALSE),U639)</f>
        <v>1581744</v>
      </c>
      <c r="V640" s="30">
        <f>_xlfn.IFNA(VLOOKUP(K640,'labor statisitcs'!N:S,6,FALSE),V639)</f>
        <v>48899</v>
      </c>
      <c r="W640" s="30">
        <f>_xlfn.IFNA(VLOOKUP(K640,'Housing Summary'!F:J,5,FALSE),W639)</f>
        <v>2784</v>
      </c>
      <c r="X640" s="30">
        <f>_xlfn.IFNA(VLOOKUP(K640,'Housing Summary'!F:G,2,FALSE),X639)</f>
        <v>599450</v>
      </c>
      <c r="Y640">
        <f t="shared" si="60"/>
        <v>11.111499784971903</v>
      </c>
      <c r="Z640">
        <f t="shared" si="61"/>
        <v>79.632415125631965</v>
      </c>
    </row>
    <row r="641" spans="1:26" hidden="1">
      <c r="A641" s="9">
        <v>44286</v>
      </c>
      <c r="B641" s="9">
        <f t="shared" si="62"/>
        <v>44286</v>
      </c>
      <c r="C641" s="10">
        <v>44256</v>
      </c>
      <c r="D641" s="11" t="s">
        <v>13</v>
      </c>
      <c r="E641" s="11">
        <v>49</v>
      </c>
      <c r="F641" s="11">
        <f t="shared" si="66"/>
        <v>13</v>
      </c>
      <c r="G641" s="30">
        <v>14409</v>
      </c>
      <c r="H641" s="30">
        <v>385700</v>
      </c>
      <c r="I641" s="30">
        <v>187</v>
      </c>
      <c r="J641" s="30">
        <v>2122</v>
      </c>
      <c r="K641" s="11" t="str">
        <f t="shared" si="59"/>
        <v>Utah-44286</v>
      </c>
      <c r="L641" s="30">
        <f>_xlfn.IFNA(VLOOKUP(K641,'labor statisitcs'!N:Q,4,FALSE),L640)</f>
        <v>2433891</v>
      </c>
      <c r="M641" s="30">
        <f>VLOOKUP(D641,'State Area'!A:B,2,FALSE)</f>
        <v>84897</v>
      </c>
      <c r="N641" s="39">
        <f t="shared" si="63"/>
        <v>28.668751545991025</v>
      </c>
      <c r="O641" s="11">
        <f>_xlfn.IFNA(VLOOKUP(K641,State_Vac_Alo_Admin!B:E,3,FALSE),0)</f>
        <v>693040</v>
      </c>
      <c r="P641" s="35">
        <f>_xlfn.IFNA(VLOOKUP(K641,State_Vac_Alo_Admin!B:F,5,FALSE),0)</f>
        <v>543134.69999999995</v>
      </c>
      <c r="Q641" s="30">
        <f>VLOOKUP(D641,'2020_VoteCount'!A:K,11,FALSE)</f>
        <v>865140</v>
      </c>
      <c r="R641" s="30">
        <f>VLOOKUP(D641,'2020_VoteCount'!A:L,12,FALSE)</f>
        <v>560282</v>
      </c>
      <c r="S641" s="11">
        <f>_xlfn.IFNA(VLOOKUP(K641,'labor statisitcs'!N:P,2,FALSE),S640)</f>
        <v>65.099999999999994</v>
      </c>
      <c r="T641" s="11">
        <f>_xlfn.IFNA(VLOOKUP(K641,'labor statisitcs'!N:P,3,FALSE),T640)</f>
        <v>2.9</v>
      </c>
      <c r="U641" s="30">
        <f>_xlfn.IFNA(VLOOKUP(K641,'labor statisitcs'!N:S,5,FALSE),U640)</f>
        <v>1585524</v>
      </c>
      <c r="V641" s="30">
        <f>_xlfn.IFNA(VLOOKUP(K641,'labor statisitcs'!N:S,6,FALSE),V640)</f>
        <v>46570</v>
      </c>
      <c r="W641" s="30">
        <f>_xlfn.IFNA(VLOOKUP(K641,'Housing Summary'!F:J,5,FALSE),W640)</f>
        <v>2835</v>
      </c>
      <c r="X641" s="30">
        <f>_xlfn.IFNA(VLOOKUP(K641,'Housing Summary'!F:G,2,FALSE),X640)</f>
        <v>579900</v>
      </c>
      <c r="Y641">
        <f t="shared" si="60"/>
        <v>7.6831706925248504</v>
      </c>
      <c r="Z641">
        <f t="shared" si="61"/>
        <v>87.185498446725845</v>
      </c>
    </row>
    <row r="642" spans="1:26">
      <c r="A642" s="9">
        <v>44313</v>
      </c>
      <c r="B642" s="9">
        <f t="shared" si="62"/>
        <v>44316</v>
      </c>
      <c r="C642" s="10">
        <v>44287</v>
      </c>
      <c r="D642" s="11" t="s">
        <v>13</v>
      </c>
      <c r="E642" s="11">
        <v>49</v>
      </c>
      <c r="F642" s="11">
        <f t="shared" si="66"/>
        <v>14</v>
      </c>
      <c r="G642" s="30">
        <v>10368</v>
      </c>
      <c r="H642" s="30">
        <v>396068</v>
      </c>
      <c r="I642" s="30">
        <v>64</v>
      </c>
      <c r="J642" s="30">
        <v>2186</v>
      </c>
      <c r="K642" s="11" t="str">
        <f t="shared" ref="K642:K705" si="67">_xlfn.CONCAT(D642,"-",B642)</f>
        <v>Utah-44316</v>
      </c>
      <c r="L642" s="30">
        <f>_xlfn.IFNA(VLOOKUP(K642,'labor statisitcs'!N:Q,4,FALSE),L641)</f>
        <v>2433891</v>
      </c>
      <c r="M642" s="30">
        <f>VLOOKUP(D642,'State Area'!A:B,2,FALSE)</f>
        <v>84897</v>
      </c>
      <c r="N642" s="39">
        <f t="shared" si="63"/>
        <v>28.668751545991025</v>
      </c>
      <c r="O642" s="11">
        <f>_xlfn.IFNA(VLOOKUP(K642,State_Vac_Alo_Admin!B:E,3,FALSE),0)</f>
        <v>596700</v>
      </c>
      <c r="P642" s="35">
        <f>_xlfn.IFNA(VLOOKUP(K642,State_Vac_Alo_Admin!B:F,5,FALSE),0)</f>
        <v>670451.94999999995</v>
      </c>
      <c r="Q642" s="30">
        <f>VLOOKUP(D642,'2020_VoteCount'!A:K,11,FALSE)</f>
        <v>865140</v>
      </c>
      <c r="R642" s="30">
        <f>VLOOKUP(D642,'2020_VoteCount'!A:L,12,FALSE)</f>
        <v>560282</v>
      </c>
      <c r="S642" s="11">
        <f>_xlfn.IFNA(VLOOKUP(K642,'labor statisitcs'!N:P,2,FALSE),S641)</f>
        <v>65.099999999999994</v>
      </c>
      <c r="T642" s="11">
        <f>_xlfn.IFNA(VLOOKUP(K642,'labor statisitcs'!N:P,3,FALSE),T641)</f>
        <v>2.9</v>
      </c>
      <c r="U642" s="30">
        <f>_xlfn.IFNA(VLOOKUP(K642,'labor statisitcs'!N:S,5,FALSE),U641)</f>
        <v>1585524</v>
      </c>
      <c r="V642" s="30">
        <f>_xlfn.IFNA(VLOOKUP(K642,'labor statisitcs'!N:S,6,FALSE),V641)</f>
        <v>46570</v>
      </c>
      <c r="W642" s="30">
        <f>_xlfn.IFNA(VLOOKUP(K642,'Housing Summary'!F:J,5,FALSE),W641)</f>
        <v>2835</v>
      </c>
      <c r="X642" s="30">
        <f>_xlfn.IFNA(VLOOKUP(K642,'Housing Summary'!F:G,2,FALSE),X641)</f>
        <v>579900</v>
      </c>
      <c r="Y642">
        <f t="shared" ref="Y642:Y705" si="68">(I642/L642)*100000</f>
        <v>2.6295343546609113</v>
      </c>
      <c r="Z642">
        <f t="shared" ref="Z642:Z705" si="69">(J642/L642)*100000</f>
        <v>89.815032801386749</v>
      </c>
    </row>
    <row r="643" spans="1:26" hidden="1">
      <c r="A643" s="9">
        <v>43921</v>
      </c>
      <c r="B643" s="9">
        <f t="shared" si="62"/>
        <v>43921</v>
      </c>
      <c r="C643" s="10">
        <v>43891</v>
      </c>
      <c r="D643" s="11" t="s">
        <v>36</v>
      </c>
      <c r="E643" s="11">
        <v>50</v>
      </c>
      <c r="F643" s="11">
        <f t="shared" si="66"/>
        <v>0</v>
      </c>
      <c r="G643" s="30">
        <v>293</v>
      </c>
      <c r="H643" s="30">
        <v>293</v>
      </c>
      <c r="I643" s="30">
        <v>13</v>
      </c>
      <c r="J643" s="30">
        <v>13</v>
      </c>
      <c r="K643" s="11" t="str">
        <f t="shared" si="67"/>
        <v>Vermont-43921</v>
      </c>
      <c r="L643" s="30">
        <f>_xlfn.IFNA(VLOOKUP(K643,'labor statisitcs'!N:Q,4,FALSE),L642)</f>
        <v>518754</v>
      </c>
      <c r="M643" s="30">
        <f>VLOOKUP(D643,'State Area'!A:B,2,FALSE)</f>
        <v>9616</v>
      </c>
      <c r="N643" s="39">
        <f t="shared" si="63"/>
        <v>53.94696339434276</v>
      </c>
      <c r="O643" s="11">
        <f>_xlfn.IFNA(VLOOKUP(K643,State_Vac_Alo_Admin!B:E,3,FALSE),0)</f>
        <v>0</v>
      </c>
      <c r="P643" s="35">
        <f>_xlfn.IFNA(VLOOKUP(K643,State_Vac_Alo_Admin!B:F,5,FALSE),0)</f>
        <v>0</v>
      </c>
      <c r="Q643" s="30">
        <f>VLOOKUP(D643,'2020_VoteCount'!A:K,11,FALSE)</f>
        <v>112704</v>
      </c>
      <c r="R643" s="30">
        <f>VLOOKUP(D643,'2020_VoteCount'!A:L,12,FALSE)</f>
        <v>242820</v>
      </c>
      <c r="S643" s="11">
        <f>_xlfn.IFNA(VLOOKUP(K643,'labor statisitcs'!N:P,2,FALSE),S642)</f>
        <v>64.3</v>
      </c>
      <c r="T643" s="11">
        <f>_xlfn.IFNA(VLOOKUP(K643,'labor statisitcs'!N:P,3,FALSE),T642)</f>
        <v>2.6</v>
      </c>
      <c r="U643" s="30">
        <f>_xlfn.IFNA(VLOOKUP(K643,'labor statisitcs'!N:S,5,FALSE),U642)</f>
        <v>333471</v>
      </c>
      <c r="V643" s="30">
        <f>_xlfn.IFNA(VLOOKUP(K643,'labor statisitcs'!N:S,6,FALSE),V642)</f>
        <v>9016</v>
      </c>
      <c r="W643" s="30">
        <f>_xlfn.IFNA(VLOOKUP(K643,'Housing Summary'!F:J,5,FALSE),W642)</f>
        <v>3544</v>
      </c>
      <c r="X643" s="30">
        <f>_xlfn.IFNA(VLOOKUP(K643,'Housing Summary'!F:G,2,FALSE),X642)</f>
        <v>289900</v>
      </c>
      <c r="Y643">
        <f t="shared" si="68"/>
        <v>2.5060047729752446</v>
      </c>
      <c r="Z643">
        <f t="shared" si="69"/>
        <v>2.5060047729752446</v>
      </c>
    </row>
    <row r="644" spans="1:26" hidden="1">
      <c r="A644" s="9">
        <v>43951</v>
      </c>
      <c r="B644" s="9">
        <f t="shared" si="62"/>
        <v>43951</v>
      </c>
      <c r="C644" s="10">
        <v>43922</v>
      </c>
      <c r="D644" s="11" t="s">
        <v>36</v>
      </c>
      <c r="E644" s="11">
        <v>50</v>
      </c>
      <c r="F644" s="11">
        <f t="shared" si="66"/>
        <v>1</v>
      </c>
      <c r="G644" s="30">
        <v>573</v>
      </c>
      <c r="H644" s="30">
        <v>866</v>
      </c>
      <c r="I644" s="30">
        <v>35</v>
      </c>
      <c r="J644" s="30">
        <v>48</v>
      </c>
      <c r="K644" s="11" t="str">
        <f t="shared" si="67"/>
        <v>Vermont-43951</v>
      </c>
      <c r="L644" s="30">
        <f>_xlfn.IFNA(VLOOKUP(K644,'labor statisitcs'!N:Q,4,FALSE),L643)</f>
        <v>518778</v>
      </c>
      <c r="M644" s="30">
        <f>VLOOKUP(D644,'State Area'!A:B,2,FALSE)</f>
        <v>9616</v>
      </c>
      <c r="N644" s="39">
        <f t="shared" si="63"/>
        <v>53.949459234608987</v>
      </c>
      <c r="O644" s="11">
        <f>_xlfn.IFNA(VLOOKUP(K644,State_Vac_Alo_Admin!B:E,3,FALSE),0)</f>
        <v>0</v>
      </c>
      <c r="P644" s="35">
        <f>_xlfn.IFNA(VLOOKUP(K644,State_Vac_Alo_Admin!B:F,5,FALSE),0)</f>
        <v>0</v>
      </c>
      <c r="Q644" s="30">
        <f>VLOOKUP(D644,'2020_VoteCount'!A:K,11,FALSE)</f>
        <v>112704</v>
      </c>
      <c r="R644" s="30">
        <f>VLOOKUP(D644,'2020_VoteCount'!A:L,12,FALSE)</f>
        <v>242820</v>
      </c>
      <c r="S644" s="11">
        <f>_xlfn.IFNA(VLOOKUP(K644,'labor statisitcs'!N:P,2,FALSE),S643)</f>
        <v>58.1</v>
      </c>
      <c r="T644" s="11">
        <f>_xlfn.IFNA(VLOOKUP(K644,'labor statisitcs'!N:P,3,FALSE),T643)</f>
        <v>14.8</v>
      </c>
      <c r="U644" s="30">
        <f>_xlfn.IFNA(VLOOKUP(K644,'labor statisitcs'!N:S,5,FALSE),U643)</f>
        <v>301638</v>
      </c>
      <c r="V644" s="30">
        <f>_xlfn.IFNA(VLOOKUP(K644,'labor statisitcs'!N:S,6,FALSE),V643)</f>
        <v>52219</v>
      </c>
      <c r="W644" s="30">
        <f>_xlfn.IFNA(VLOOKUP(K644,'Housing Summary'!F:J,5,FALSE),W643)</f>
        <v>3388</v>
      </c>
      <c r="X644" s="30">
        <f>_xlfn.IFNA(VLOOKUP(K644,'Housing Summary'!F:G,2,FALSE),X643)</f>
        <v>296250</v>
      </c>
      <c r="Y644">
        <f t="shared" si="68"/>
        <v>6.7466237966914564</v>
      </c>
      <c r="Z644">
        <f t="shared" si="69"/>
        <v>9.2525126354625691</v>
      </c>
    </row>
    <row r="645" spans="1:26" hidden="1">
      <c r="A645" s="9">
        <v>43982</v>
      </c>
      <c r="B645" s="9">
        <f t="shared" si="62"/>
        <v>43982</v>
      </c>
      <c r="C645" s="10">
        <v>43952</v>
      </c>
      <c r="D645" s="11" t="s">
        <v>36</v>
      </c>
      <c r="E645" s="11">
        <v>50</v>
      </c>
      <c r="F645" s="11">
        <f t="shared" si="66"/>
        <v>2</v>
      </c>
      <c r="G645" s="30">
        <v>115</v>
      </c>
      <c r="H645" s="30">
        <v>981</v>
      </c>
      <c r="I645" s="30">
        <v>7</v>
      </c>
      <c r="J645" s="30">
        <v>55</v>
      </c>
      <c r="K645" s="11" t="str">
        <f t="shared" si="67"/>
        <v>Vermont-43982</v>
      </c>
      <c r="L645" s="30">
        <f>_xlfn.IFNA(VLOOKUP(K645,'labor statisitcs'!N:Q,4,FALSE),L644)</f>
        <v>518699</v>
      </c>
      <c r="M645" s="30">
        <f>VLOOKUP(D645,'State Area'!A:B,2,FALSE)</f>
        <v>9616</v>
      </c>
      <c r="N645" s="39">
        <f t="shared" si="63"/>
        <v>53.941243760399331</v>
      </c>
      <c r="O645" s="11">
        <f>_xlfn.IFNA(VLOOKUP(K645,State_Vac_Alo_Admin!B:E,3,FALSE),0)</f>
        <v>0</v>
      </c>
      <c r="P645" s="35">
        <f>_xlfn.IFNA(VLOOKUP(K645,State_Vac_Alo_Admin!B:F,5,FALSE),0)</f>
        <v>0</v>
      </c>
      <c r="Q645" s="30">
        <f>VLOOKUP(D645,'2020_VoteCount'!A:K,11,FALSE)</f>
        <v>112704</v>
      </c>
      <c r="R645" s="30">
        <f>VLOOKUP(D645,'2020_VoteCount'!A:L,12,FALSE)</f>
        <v>242820</v>
      </c>
      <c r="S645" s="11">
        <f>_xlfn.IFNA(VLOOKUP(K645,'labor statisitcs'!N:P,2,FALSE),S644)</f>
        <v>58.2</v>
      </c>
      <c r="T645" s="11">
        <f>_xlfn.IFNA(VLOOKUP(K645,'labor statisitcs'!N:P,3,FALSE),T644)</f>
        <v>9.3000000000000007</v>
      </c>
      <c r="U645" s="30">
        <f>_xlfn.IFNA(VLOOKUP(K645,'labor statisitcs'!N:S,5,FALSE),U644)</f>
        <v>301923</v>
      </c>
      <c r="V645" s="30">
        <f>_xlfn.IFNA(VLOOKUP(K645,'labor statisitcs'!N:S,6,FALSE),V644)</f>
        <v>31039</v>
      </c>
      <c r="W645" s="30">
        <f>_xlfn.IFNA(VLOOKUP(K645,'Housing Summary'!F:J,5,FALSE),W644)</f>
        <v>3282</v>
      </c>
      <c r="X645" s="30">
        <f>_xlfn.IFNA(VLOOKUP(K645,'Housing Summary'!F:G,2,FALSE),X644)</f>
        <v>299000</v>
      </c>
      <c r="Y645">
        <f t="shared" si="68"/>
        <v>1.3495302670720397</v>
      </c>
      <c r="Z645">
        <f t="shared" si="69"/>
        <v>10.603452098423171</v>
      </c>
    </row>
    <row r="646" spans="1:26" hidden="1">
      <c r="A646" s="9">
        <v>44012</v>
      </c>
      <c r="B646" s="9">
        <f t="shared" si="62"/>
        <v>44012</v>
      </c>
      <c r="C646" s="10">
        <v>43983</v>
      </c>
      <c r="D646" s="11" t="s">
        <v>36</v>
      </c>
      <c r="E646" s="11">
        <v>50</v>
      </c>
      <c r="F646" s="11">
        <f t="shared" si="66"/>
        <v>3</v>
      </c>
      <c r="G646" s="30">
        <v>227</v>
      </c>
      <c r="H646" s="30">
        <v>1208</v>
      </c>
      <c r="I646" s="30">
        <v>1</v>
      </c>
      <c r="J646" s="30">
        <v>56</v>
      </c>
      <c r="K646" s="11" t="str">
        <f t="shared" si="67"/>
        <v>Vermont-44012</v>
      </c>
      <c r="L646" s="30">
        <f>_xlfn.IFNA(VLOOKUP(K646,'labor statisitcs'!N:Q,4,FALSE),L645)</f>
        <v>518679</v>
      </c>
      <c r="M646" s="30">
        <f>VLOOKUP(D646,'State Area'!A:B,2,FALSE)</f>
        <v>9616</v>
      </c>
      <c r="N646" s="39">
        <f t="shared" si="63"/>
        <v>53.939163893510816</v>
      </c>
      <c r="O646" s="11">
        <f>_xlfn.IFNA(VLOOKUP(K646,State_Vac_Alo_Admin!B:E,3,FALSE),0)</f>
        <v>0</v>
      </c>
      <c r="P646" s="35">
        <f>_xlfn.IFNA(VLOOKUP(K646,State_Vac_Alo_Admin!B:F,5,FALSE),0)</f>
        <v>0</v>
      </c>
      <c r="Q646" s="30">
        <f>VLOOKUP(D646,'2020_VoteCount'!A:K,11,FALSE)</f>
        <v>112704</v>
      </c>
      <c r="R646" s="30">
        <f>VLOOKUP(D646,'2020_VoteCount'!A:L,12,FALSE)</f>
        <v>242820</v>
      </c>
      <c r="S646" s="11">
        <f>_xlfn.IFNA(VLOOKUP(K646,'labor statisitcs'!N:P,2,FALSE),S645)</f>
        <v>58.4</v>
      </c>
      <c r="T646" s="11">
        <f>_xlfn.IFNA(VLOOKUP(K646,'labor statisitcs'!N:P,3,FALSE),T645)</f>
        <v>7.7</v>
      </c>
      <c r="U646" s="30">
        <f>_xlfn.IFNA(VLOOKUP(K646,'labor statisitcs'!N:S,5,FALSE),U645)</f>
        <v>302806</v>
      </c>
      <c r="V646" s="30">
        <f>_xlfn.IFNA(VLOOKUP(K646,'labor statisitcs'!N:S,6,FALSE),V645)</f>
        <v>25106</v>
      </c>
      <c r="W646" s="30">
        <f>_xlfn.IFNA(VLOOKUP(K646,'Housing Summary'!F:J,5,FALSE),W645)</f>
        <v>3241</v>
      </c>
      <c r="X646" s="30">
        <f>_xlfn.IFNA(VLOOKUP(K646,'Housing Summary'!F:G,2,FALSE),X645)</f>
        <v>317000</v>
      </c>
      <c r="Y646">
        <f t="shared" si="68"/>
        <v>0.19279747203954664</v>
      </c>
      <c r="Z646">
        <f t="shared" si="69"/>
        <v>10.796658434214612</v>
      </c>
    </row>
    <row r="647" spans="1:26" hidden="1">
      <c r="A647" s="9">
        <v>44043</v>
      </c>
      <c r="B647" s="9">
        <f t="shared" si="62"/>
        <v>44043</v>
      </c>
      <c r="C647" s="10">
        <v>44013</v>
      </c>
      <c r="D647" s="11" t="s">
        <v>36</v>
      </c>
      <c r="E647" s="11">
        <v>50</v>
      </c>
      <c r="F647" s="11">
        <f t="shared" si="66"/>
        <v>4</v>
      </c>
      <c r="G647" s="30">
        <v>206</v>
      </c>
      <c r="H647" s="30">
        <v>1414</v>
      </c>
      <c r="I647" s="30">
        <v>1</v>
      </c>
      <c r="J647" s="30">
        <v>57</v>
      </c>
      <c r="K647" s="11" t="str">
        <f t="shared" si="67"/>
        <v>Vermont-44043</v>
      </c>
      <c r="L647" s="30">
        <f>_xlfn.IFNA(VLOOKUP(K647,'labor statisitcs'!N:Q,4,FALSE),L646)</f>
        <v>518664</v>
      </c>
      <c r="M647" s="30">
        <f>VLOOKUP(D647,'State Area'!A:B,2,FALSE)</f>
        <v>9616</v>
      </c>
      <c r="N647" s="39">
        <f t="shared" si="63"/>
        <v>53.937603993344425</v>
      </c>
      <c r="O647" s="11">
        <f>_xlfn.IFNA(VLOOKUP(K647,State_Vac_Alo_Admin!B:E,3,FALSE),0)</f>
        <v>0</v>
      </c>
      <c r="P647" s="35">
        <f>_xlfn.IFNA(VLOOKUP(K647,State_Vac_Alo_Admin!B:F,5,FALSE),0)</f>
        <v>0</v>
      </c>
      <c r="Q647" s="30">
        <f>VLOOKUP(D647,'2020_VoteCount'!A:K,11,FALSE)</f>
        <v>112704</v>
      </c>
      <c r="R647" s="30">
        <f>VLOOKUP(D647,'2020_VoteCount'!A:L,12,FALSE)</f>
        <v>242820</v>
      </c>
      <c r="S647" s="11">
        <f>_xlfn.IFNA(VLOOKUP(K647,'labor statisitcs'!N:P,2,FALSE),S646)</f>
        <v>58.6</v>
      </c>
      <c r="T647" s="11">
        <f>_xlfn.IFNA(VLOOKUP(K647,'labor statisitcs'!N:P,3,FALSE),T646)</f>
        <v>6.4</v>
      </c>
      <c r="U647" s="30">
        <f>_xlfn.IFNA(VLOOKUP(K647,'labor statisitcs'!N:S,5,FALSE),U646)</f>
        <v>304020</v>
      </c>
      <c r="V647" s="30">
        <f>_xlfn.IFNA(VLOOKUP(K647,'labor statisitcs'!N:S,6,FALSE),V646)</f>
        <v>20685</v>
      </c>
      <c r="W647" s="30">
        <f>_xlfn.IFNA(VLOOKUP(K647,'Housing Summary'!F:J,5,FALSE),W646)</f>
        <v>3099</v>
      </c>
      <c r="X647" s="30">
        <f>_xlfn.IFNA(VLOOKUP(K647,'Housing Summary'!F:G,2,FALSE),X646)</f>
        <v>321450</v>
      </c>
      <c r="Y647">
        <f t="shared" si="68"/>
        <v>0.19280304783058011</v>
      </c>
      <c r="Z647">
        <f t="shared" si="69"/>
        <v>10.989773726343067</v>
      </c>
    </row>
    <row r="648" spans="1:26" hidden="1">
      <c r="A648" s="9">
        <v>44074</v>
      </c>
      <c r="B648" s="9">
        <f t="shared" si="62"/>
        <v>44074</v>
      </c>
      <c r="C648" s="10">
        <v>44044</v>
      </c>
      <c r="D648" s="11" t="s">
        <v>36</v>
      </c>
      <c r="E648" s="11">
        <v>50</v>
      </c>
      <c r="F648" s="11">
        <f t="shared" si="66"/>
        <v>5</v>
      </c>
      <c r="G648" s="30">
        <v>210</v>
      </c>
      <c r="H648" s="30">
        <v>1624</v>
      </c>
      <c r="I648" s="30">
        <v>1</v>
      </c>
      <c r="J648" s="30">
        <v>58</v>
      </c>
      <c r="K648" s="11" t="str">
        <f t="shared" si="67"/>
        <v>Vermont-44074</v>
      </c>
      <c r="L648" s="30">
        <f>_xlfn.IFNA(VLOOKUP(K648,'labor statisitcs'!N:Q,4,FALSE),L647)</f>
        <v>518754</v>
      </c>
      <c r="M648" s="30">
        <f>VLOOKUP(D648,'State Area'!A:B,2,FALSE)</f>
        <v>9616</v>
      </c>
      <c r="N648" s="39">
        <f t="shared" si="63"/>
        <v>53.94696339434276</v>
      </c>
      <c r="O648" s="11">
        <f>_xlfn.IFNA(VLOOKUP(K648,State_Vac_Alo_Admin!B:E,3,FALSE),0)</f>
        <v>0</v>
      </c>
      <c r="P648" s="35">
        <f>_xlfn.IFNA(VLOOKUP(K648,State_Vac_Alo_Admin!B:F,5,FALSE),0)</f>
        <v>0</v>
      </c>
      <c r="Q648" s="30">
        <f>VLOOKUP(D648,'2020_VoteCount'!A:K,11,FALSE)</f>
        <v>112704</v>
      </c>
      <c r="R648" s="30">
        <f>VLOOKUP(D648,'2020_VoteCount'!A:L,12,FALSE)</f>
        <v>242820</v>
      </c>
      <c r="S648" s="11">
        <f>_xlfn.IFNA(VLOOKUP(K648,'labor statisitcs'!N:P,2,FALSE),S647)</f>
        <v>58.8</v>
      </c>
      <c r="T648" s="11">
        <f>_xlfn.IFNA(VLOOKUP(K648,'labor statisitcs'!N:P,3,FALSE),T647)</f>
        <v>5.4</v>
      </c>
      <c r="U648" s="30">
        <f>_xlfn.IFNA(VLOOKUP(K648,'labor statisitcs'!N:S,5,FALSE),U647)</f>
        <v>305041</v>
      </c>
      <c r="V648" s="30">
        <f>_xlfn.IFNA(VLOOKUP(K648,'labor statisitcs'!N:S,6,FALSE),V647)</f>
        <v>17252</v>
      </c>
      <c r="W648" s="30">
        <f>_xlfn.IFNA(VLOOKUP(K648,'Housing Summary'!F:J,5,FALSE),W647)</f>
        <v>2865</v>
      </c>
      <c r="X648" s="30">
        <f>_xlfn.IFNA(VLOOKUP(K648,'Housing Summary'!F:G,2,FALSE),X647)</f>
        <v>325000</v>
      </c>
      <c r="Y648">
        <f t="shared" si="68"/>
        <v>0.19276959792117265</v>
      </c>
      <c r="Z648">
        <f t="shared" si="69"/>
        <v>11.180636679428014</v>
      </c>
    </row>
    <row r="649" spans="1:26" hidden="1">
      <c r="A649" s="9">
        <v>44104</v>
      </c>
      <c r="B649" s="9">
        <f t="shared" si="62"/>
        <v>44104</v>
      </c>
      <c r="C649" s="10">
        <v>44075</v>
      </c>
      <c r="D649" s="11" t="s">
        <v>36</v>
      </c>
      <c r="E649" s="11">
        <v>50</v>
      </c>
      <c r="F649" s="11">
        <f t="shared" si="66"/>
        <v>6</v>
      </c>
      <c r="G649" s="30">
        <v>128</v>
      </c>
      <c r="H649" s="30">
        <v>1752</v>
      </c>
      <c r="I649" s="30">
        <v>0</v>
      </c>
      <c r="J649" s="30">
        <v>58</v>
      </c>
      <c r="K649" s="11" t="str">
        <f t="shared" si="67"/>
        <v>Vermont-44104</v>
      </c>
      <c r="L649" s="30">
        <f>_xlfn.IFNA(VLOOKUP(K649,'labor statisitcs'!N:Q,4,FALSE),L648)</f>
        <v>518848</v>
      </c>
      <c r="M649" s="30">
        <f>VLOOKUP(D649,'State Area'!A:B,2,FALSE)</f>
        <v>9616</v>
      </c>
      <c r="N649" s="39">
        <f t="shared" si="63"/>
        <v>53.9567387687188</v>
      </c>
      <c r="O649" s="11">
        <f>_xlfn.IFNA(VLOOKUP(K649,State_Vac_Alo_Admin!B:E,3,FALSE),0)</f>
        <v>0</v>
      </c>
      <c r="P649" s="35">
        <f>_xlfn.IFNA(VLOOKUP(K649,State_Vac_Alo_Admin!B:F,5,FALSE),0)</f>
        <v>0</v>
      </c>
      <c r="Q649" s="30">
        <f>VLOOKUP(D649,'2020_VoteCount'!A:K,11,FALSE)</f>
        <v>112704</v>
      </c>
      <c r="R649" s="30">
        <f>VLOOKUP(D649,'2020_VoteCount'!A:L,12,FALSE)</f>
        <v>242820</v>
      </c>
      <c r="S649" s="11">
        <f>_xlfn.IFNA(VLOOKUP(K649,'labor statisitcs'!N:P,2,FALSE),S648)</f>
        <v>58.9</v>
      </c>
      <c r="T649" s="11">
        <f>_xlfn.IFNA(VLOOKUP(K649,'labor statisitcs'!N:P,3,FALSE),T648)</f>
        <v>4.5999999999999996</v>
      </c>
      <c r="U649" s="30">
        <f>_xlfn.IFNA(VLOOKUP(K649,'labor statisitcs'!N:S,5,FALSE),U648)</f>
        <v>305589</v>
      </c>
      <c r="V649" s="30">
        <f>_xlfn.IFNA(VLOOKUP(K649,'labor statisitcs'!N:S,6,FALSE),V648)</f>
        <v>14600</v>
      </c>
      <c r="W649" s="30">
        <f>_xlfn.IFNA(VLOOKUP(K649,'Housing Summary'!F:J,5,FALSE),W648)</f>
        <v>2630</v>
      </c>
      <c r="X649" s="30">
        <f>_xlfn.IFNA(VLOOKUP(K649,'Housing Summary'!F:G,2,FALSE),X648)</f>
        <v>324950</v>
      </c>
      <c r="Y649">
        <f t="shared" si="68"/>
        <v>0</v>
      </c>
      <c r="Z649">
        <f t="shared" si="69"/>
        <v>11.17861107684717</v>
      </c>
    </row>
    <row r="650" spans="1:26" hidden="1">
      <c r="A650" s="9">
        <v>44135</v>
      </c>
      <c r="B650" s="9">
        <f t="shared" si="62"/>
        <v>44135</v>
      </c>
      <c r="C650" s="10">
        <v>44105</v>
      </c>
      <c r="D650" s="11" t="s">
        <v>36</v>
      </c>
      <c r="E650" s="11">
        <v>50</v>
      </c>
      <c r="F650" s="11">
        <f t="shared" si="66"/>
        <v>7</v>
      </c>
      <c r="G650" s="30">
        <v>427</v>
      </c>
      <c r="H650" s="30">
        <v>2179</v>
      </c>
      <c r="I650" s="30">
        <v>0</v>
      </c>
      <c r="J650" s="30">
        <v>58</v>
      </c>
      <c r="K650" s="11" t="str">
        <f t="shared" si="67"/>
        <v>Vermont-44135</v>
      </c>
      <c r="L650" s="30">
        <f>_xlfn.IFNA(VLOOKUP(K650,'labor statisitcs'!N:Q,4,FALSE),L649)</f>
        <v>518954</v>
      </c>
      <c r="M650" s="30">
        <f>VLOOKUP(D650,'State Area'!A:B,2,FALSE)</f>
        <v>9616</v>
      </c>
      <c r="N650" s="39">
        <f t="shared" si="63"/>
        <v>53.967762063227951</v>
      </c>
      <c r="O650" s="11">
        <f>_xlfn.IFNA(VLOOKUP(K650,State_Vac_Alo_Admin!B:E,3,FALSE),0)</f>
        <v>0</v>
      </c>
      <c r="P650" s="35">
        <f>_xlfn.IFNA(VLOOKUP(K650,State_Vac_Alo_Admin!B:F,5,FALSE),0)</f>
        <v>0</v>
      </c>
      <c r="Q650" s="30">
        <f>VLOOKUP(D650,'2020_VoteCount'!A:K,11,FALSE)</f>
        <v>112704</v>
      </c>
      <c r="R650" s="30">
        <f>VLOOKUP(D650,'2020_VoteCount'!A:L,12,FALSE)</f>
        <v>242820</v>
      </c>
      <c r="S650" s="11">
        <f>_xlfn.IFNA(VLOOKUP(K650,'labor statisitcs'!N:P,2,FALSE),S649)</f>
        <v>58.9</v>
      </c>
      <c r="T650" s="11">
        <f>_xlfn.IFNA(VLOOKUP(K650,'labor statisitcs'!N:P,3,FALSE),T649)</f>
        <v>4</v>
      </c>
      <c r="U650" s="30">
        <f>_xlfn.IFNA(VLOOKUP(K650,'labor statisitcs'!N:S,5,FALSE),U649)</f>
        <v>305655</v>
      </c>
      <c r="V650" s="30">
        <f>_xlfn.IFNA(VLOOKUP(K650,'labor statisitcs'!N:S,6,FALSE),V649)</f>
        <v>12714</v>
      </c>
      <c r="W650" s="30">
        <f>_xlfn.IFNA(VLOOKUP(K650,'Housing Summary'!F:J,5,FALSE),W649)</f>
        <v>2518</v>
      </c>
      <c r="X650" s="30">
        <f>_xlfn.IFNA(VLOOKUP(K650,'Housing Summary'!F:G,2,FALSE),X649)</f>
        <v>325000</v>
      </c>
      <c r="Y650">
        <f t="shared" si="68"/>
        <v>0</v>
      </c>
      <c r="Z650">
        <f t="shared" si="69"/>
        <v>11.176327767008251</v>
      </c>
    </row>
    <row r="651" spans="1:26" hidden="1">
      <c r="A651" s="9">
        <v>44165</v>
      </c>
      <c r="B651" s="9">
        <f t="shared" si="62"/>
        <v>44165</v>
      </c>
      <c r="C651" s="10">
        <v>44136</v>
      </c>
      <c r="D651" s="11" t="s">
        <v>36</v>
      </c>
      <c r="E651" s="11">
        <v>50</v>
      </c>
      <c r="F651" s="11">
        <f t="shared" si="66"/>
        <v>8</v>
      </c>
      <c r="G651" s="30">
        <v>1993</v>
      </c>
      <c r="H651" s="30">
        <v>4172</v>
      </c>
      <c r="I651" s="30">
        <v>11</v>
      </c>
      <c r="J651" s="30">
        <v>69</v>
      </c>
      <c r="K651" s="11" t="str">
        <f t="shared" si="67"/>
        <v>Vermont-44165</v>
      </c>
      <c r="L651" s="30">
        <f>_xlfn.IFNA(VLOOKUP(K651,'labor statisitcs'!N:Q,4,FALSE),L650)</f>
        <v>518950</v>
      </c>
      <c r="M651" s="30">
        <f>VLOOKUP(D651,'State Area'!A:B,2,FALSE)</f>
        <v>9616</v>
      </c>
      <c r="N651" s="39">
        <f t="shared" si="63"/>
        <v>53.967346089850253</v>
      </c>
      <c r="O651" s="11">
        <f>_xlfn.IFNA(VLOOKUP(K651,State_Vac_Alo_Admin!B:E,3,FALSE),0)</f>
        <v>0</v>
      </c>
      <c r="P651" s="35">
        <f>_xlfn.IFNA(VLOOKUP(K651,State_Vac_Alo_Admin!B:F,5,FALSE),0)</f>
        <v>0</v>
      </c>
      <c r="Q651" s="30">
        <f>VLOOKUP(D651,'2020_VoteCount'!A:K,11,FALSE)</f>
        <v>112704</v>
      </c>
      <c r="R651" s="30">
        <f>VLOOKUP(D651,'2020_VoteCount'!A:L,12,FALSE)</f>
        <v>242820</v>
      </c>
      <c r="S651" s="11">
        <f>_xlfn.IFNA(VLOOKUP(K651,'labor statisitcs'!N:P,2,FALSE),S650)</f>
        <v>58.8</v>
      </c>
      <c r="T651" s="11">
        <f>_xlfn.IFNA(VLOOKUP(K651,'labor statisitcs'!N:P,3,FALSE),T650)</f>
        <v>3.7</v>
      </c>
      <c r="U651" s="30">
        <f>_xlfn.IFNA(VLOOKUP(K651,'labor statisitcs'!N:S,5,FALSE),U650)</f>
        <v>305386</v>
      </c>
      <c r="V651" s="30">
        <f>_xlfn.IFNA(VLOOKUP(K651,'labor statisitcs'!N:S,6,FALSE),V650)</f>
        <v>11596</v>
      </c>
      <c r="W651" s="30">
        <f>_xlfn.IFNA(VLOOKUP(K651,'Housing Summary'!F:J,5,FALSE),W650)</f>
        <v>2164</v>
      </c>
      <c r="X651" s="30">
        <f>_xlfn.IFNA(VLOOKUP(K651,'Housing Summary'!F:G,2,FALSE),X650)</f>
        <v>325000</v>
      </c>
      <c r="Y651">
        <f t="shared" si="68"/>
        <v>2.1196647075826189</v>
      </c>
      <c r="Z651">
        <f t="shared" si="69"/>
        <v>13.296078620290972</v>
      </c>
    </row>
    <row r="652" spans="1:26" hidden="1">
      <c r="A652" s="9">
        <v>44196</v>
      </c>
      <c r="B652" s="9">
        <f t="shared" si="62"/>
        <v>44196</v>
      </c>
      <c r="C652" s="10">
        <v>44166</v>
      </c>
      <c r="D652" s="11" t="s">
        <v>36</v>
      </c>
      <c r="E652" s="11">
        <v>50</v>
      </c>
      <c r="F652" s="11">
        <f t="shared" si="66"/>
        <v>9</v>
      </c>
      <c r="G652" s="30">
        <v>3240</v>
      </c>
      <c r="H652" s="30">
        <v>7412</v>
      </c>
      <c r="I652" s="30">
        <v>67</v>
      </c>
      <c r="J652" s="30">
        <v>136</v>
      </c>
      <c r="K652" s="11" t="str">
        <f t="shared" si="67"/>
        <v>Vermont-44196</v>
      </c>
      <c r="L652" s="30">
        <f>_xlfn.IFNA(VLOOKUP(K652,'labor statisitcs'!N:Q,4,FALSE),L651)</f>
        <v>518976</v>
      </c>
      <c r="M652" s="30">
        <f>VLOOKUP(D652,'State Area'!A:B,2,FALSE)</f>
        <v>9616</v>
      </c>
      <c r="N652" s="39">
        <f t="shared" si="63"/>
        <v>53.970049916805323</v>
      </c>
      <c r="O652" s="11">
        <f>_xlfn.IFNA(VLOOKUP(K652,State_Vac_Alo_Admin!B:E,3,FALSE),0)</f>
        <v>63950</v>
      </c>
      <c r="P652" s="35">
        <f>_xlfn.IFNA(VLOOKUP(K652,State_Vac_Alo_Admin!B:F,5,FALSE),0)</f>
        <v>0</v>
      </c>
      <c r="Q652" s="30">
        <f>VLOOKUP(D652,'2020_VoteCount'!A:K,11,FALSE)</f>
        <v>112704</v>
      </c>
      <c r="R652" s="30">
        <f>VLOOKUP(D652,'2020_VoteCount'!A:L,12,FALSE)</f>
        <v>242820</v>
      </c>
      <c r="S652" s="11">
        <f>_xlfn.IFNA(VLOOKUP(K652,'labor statisitcs'!N:P,2,FALSE),S651)</f>
        <v>58.8</v>
      </c>
      <c r="T652" s="11">
        <f>_xlfn.IFNA(VLOOKUP(K652,'labor statisitcs'!N:P,3,FALSE),T651)</f>
        <v>3.5</v>
      </c>
      <c r="U652" s="30">
        <f>_xlfn.IFNA(VLOOKUP(K652,'labor statisitcs'!N:S,5,FALSE),U651)</f>
        <v>305226</v>
      </c>
      <c r="V652" s="30">
        <f>_xlfn.IFNA(VLOOKUP(K652,'labor statisitcs'!N:S,6,FALSE),V651)</f>
        <v>10924</v>
      </c>
      <c r="W652" s="30">
        <f>_xlfn.IFNA(VLOOKUP(K652,'Housing Summary'!F:J,5,FALSE),W651)</f>
        <v>1941</v>
      </c>
      <c r="X652" s="30">
        <f>_xlfn.IFNA(VLOOKUP(K652,'Housing Summary'!F:G,2,FALSE),X651)</f>
        <v>325000</v>
      </c>
      <c r="Y652">
        <f t="shared" si="68"/>
        <v>12.910038229128128</v>
      </c>
      <c r="Z652">
        <f t="shared" si="69"/>
        <v>26.20545073375262</v>
      </c>
    </row>
    <row r="653" spans="1:26" hidden="1">
      <c r="A653" s="9">
        <v>44227</v>
      </c>
      <c r="B653" s="9">
        <f t="shared" si="62"/>
        <v>44227</v>
      </c>
      <c r="C653" s="10">
        <v>44197</v>
      </c>
      <c r="D653" s="11" t="s">
        <v>36</v>
      </c>
      <c r="E653" s="11">
        <v>50</v>
      </c>
      <c r="F653" s="11">
        <f t="shared" si="66"/>
        <v>10</v>
      </c>
      <c r="G653" s="30">
        <v>4553</v>
      </c>
      <c r="H653" s="30">
        <v>11965</v>
      </c>
      <c r="I653" s="30">
        <v>38</v>
      </c>
      <c r="J653" s="30">
        <v>174</v>
      </c>
      <c r="K653" s="11" t="str">
        <f t="shared" si="67"/>
        <v>Vermont-44227</v>
      </c>
      <c r="L653" s="30">
        <f>_xlfn.IFNA(VLOOKUP(K653,'labor statisitcs'!N:Q,4,FALSE),L652)</f>
        <v>518952</v>
      </c>
      <c r="M653" s="30">
        <f>VLOOKUP(D653,'State Area'!A:B,2,FALSE)</f>
        <v>9616</v>
      </c>
      <c r="N653" s="39">
        <f t="shared" si="63"/>
        <v>53.967554076539102</v>
      </c>
      <c r="O653" s="11">
        <f>_xlfn.IFNA(VLOOKUP(K653,State_Vac_Alo_Admin!B:E,3,FALSE),0)</f>
        <v>69650</v>
      </c>
      <c r="P653" s="35">
        <f>_xlfn.IFNA(VLOOKUP(K653,State_Vac_Alo_Admin!B:F,5,FALSE),0)</f>
        <v>57103</v>
      </c>
      <c r="Q653" s="30">
        <f>VLOOKUP(D653,'2020_VoteCount'!A:K,11,FALSE)</f>
        <v>112704</v>
      </c>
      <c r="R653" s="30">
        <f>VLOOKUP(D653,'2020_VoteCount'!A:L,12,FALSE)</f>
        <v>242820</v>
      </c>
      <c r="S653" s="11">
        <f>_xlfn.IFNA(VLOOKUP(K653,'labor statisitcs'!N:P,2,FALSE),S652)</f>
        <v>58.7</v>
      </c>
      <c r="T653" s="11">
        <f>_xlfn.IFNA(VLOOKUP(K653,'labor statisitcs'!N:P,3,FALSE),T652)</f>
        <v>3.2</v>
      </c>
      <c r="U653" s="30">
        <f>_xlfn.IFNA(VLOOKUP(K653,'labor statisitcs'!N:S,5,FALSE),U652)</f>
        <v>304521</v>
      </c>
      <c r="V653" s="30">
        <f>_xlfn.IFNA(VLOOKUP(K653,'labor statisitcs'!N:S,6,FALSE),V652)</f>
        <v>10109</v>
      </c>
      <c r="W653" s="30">
        <f>_xlfn.IFNA(VLOOKUP(K653,'Housing Summary'!F:J,5,FALSE),W652)</f>
        <v>1685</v>
      </c>
      <c r="X653" s="30">
        <f>_xlfn.IFNA(VLOOKUP(K653,'Housing Summary'!F:G,2,FALSE),X652)</f>
        <v>329000</v>
      </c>
      <c r="Y653">
        <f t="shared" si="68"/>
        <v>7.322449860488061</v>
      </c>
      <c r="Z653">
        <f t="shared" si="69"/>
        <v>33.529112519076911</v>
      </c>
    </row>
    <row r="654" spans="1:26" hidden="1">
      <c r="A654" s="9">
        <v>44255</v>
      </c>
      <c r="B654" s="9">
        <f t="shared" si="62"/>
        <v>44255</v>
      </c>
      <c r="C654" s="10">
        <v>44228</v>
      </c>
      <c r="D654" s="11" t="s">
        <v>36</v>
      </c>
      <c r="E654" s="11">
        <v>50</v>
      </c>
      <c r="F654" s="11">
        <f t="shared" si="66"/>
        <v>11</v>
      </c>
      <c r="G654" s="30">
        <v>3233</v>
      </c>
      <c r="H654" s="30">
        <v>15198</v>
      </c>
      <c r="I654" s="30">
        <v>30</v>
      </c>
      <c r="J654" s="30">
        <v>204</v>
      </c>
      <c r="K654" s="11" t="str">
        <f t="shared" si="67"/>
        <v>Vermont-44255</v>
      </c>
      <c r="L654" s="30">
        <f>_xlfn.IFNA(VLOOKUP(K654,'labor statisitcs'!N:Q,4,FALSE),L653)</f>
        <v>518856</v>
      </c>
      <c r="M654" s="30">
        <f>VLOOKUP(D654,'State Area'!A:B,2,FALSE)</f>
        <v>9616</v>
      </c>
      <c r="N654" s="39">
        <f t="shared" si="63"/>
        <v>53.957570715474212</v>
      </c>
      <c r="O654" s="11">
        <f>_xlfn.IFNA(VLOOKUP(K654,State_Vac_Alo_Admin!B:E,3,FALSE),0)</f>
        <v>92290</v>
      </c>
      <c r="P654" s="35">
        <f>_xlfn.IFNA(VLOOKUP(K654,State_Vac_Alo_Admin!B:F,5,FALSE),0)</f>
        <v>81071.3</v>
      </c>
      <c r="Q654" s="30">
        <f>VLOOKUP(D654,'2020_VoteCount'!A:K,11,FALSE)</f>
        <v>112704</v>
      </c>
      <c r="R654" s="30">
        <f>VLOOKUP(D654,'2020_VoteCount'!A:L,12,FALSE)</f>
        <v>242820</v>
      </c>
      <c r="S654" s="11">
        <f>_xlfn.IFNA(VLOOKUP(K654,'labor statisitcs'!N:P,2,FALSE),S653)</f>
        <v>58.5</v>
      </c>
      <c r="T654" s="11">
        <f>_xlfn.IFNA(VLOOKUP(K654,'labor statisitcs'!N:P,3,FALSE),T653)</f>
        <v>3</v>
      </c>
      <c r="U654" s="30">
        <f>_xlfn.IFNA(VLOOKUP(K654,'labor statisitcs'!N:S,5,FALSE),U653)</f>
        <v>303663</v>
      </c>
      <c r="V654" s="30">
        <f>_xlfn.IFNA(VLOOKUP(K654,'labor statisitcs'!N:S,6,FALSE),V653)</f>
        <v>9517</v>
      </c>
      <c r="W654" s="30">
        <f>_xlfn.IFNA(VLOOKUP(K654,'Housing Summary'!F:J,5,FALSE),W653)</f>
        <v>1470</v>
      </c>
      <c r="X654" s="30">
        <f>_xlfn.IFNA(VLOOKUP(K654,'Housing Summary'!F:G,2,FALSE),X653)</f>
        <v>334000</v>
      </c>
      <c r="Y654">
        <f t="shared" si="68"/>
        <v>5.7819510615662146</v>
      </c>
      <c r="Z654">
        <f t="shared" si="69"/>
        <v>39.317267218650258</v>
      </c>
    </row>
    <row r="655" spans="1:26" hidden="1">
      <c r="A655" s="9">
        <v>44286</v>
      </c>
      <c r="B655" s="9">
        <f t="shared" ref="B655:B718" si="70">EOMONTH(A655,0)</f>
        <v>44286</v>
      </c>
      <c r="C655" s="10">
        <v>44256</v>
      </c>
      <c r="D655" s="11" t="s">
        <v>36</v>
      </c>
      <c r="E655" s="11">
        <v>50</v>
      </c>
      <c r="F655" s="11">
        <f t="shared" si="66"/>
        <v>12</v>
      </c>
      <c r="G655" s="30">
        <v>4077</v>
      </c>
      <c r="H655" s="30">
        <v>19275</v>
      </c>
      <c r="I655" s="30">
        <v>23</v>
      </c>
      <c r="J655" s="30">
        <v>227</v>
      </c>
      <c r="K655" s="11" t="str">
        <f t="shared" si="67"/>
        <v>Vermont-44286</v>
      </c>
      <c r="L655" s="30">
        <f>_xlfn.IFNA(VLOOKUP(K655,'labor statisitcs'!N:Q,4,FALSE),L654)</f>
        <v>518818</v>
      </c>
      <c r="M655" s="30">
        <f>VLOOKUP(D655,'State Area'!A:B,2,FALSE)</f>
        <v>9616</v>
      </c>
      <c r="N655" s="39">
        <f t="shared" ref="N655:N718" si="71">L655/M655</f>
        <v>53.953618968386024</v>
      </c>
      <c r="O655" s="11">
        <f>_xlfn.IFNA(VLOOKUP(K655,State_Vac_Alo_Admin!B:E,3,FALSE),0)</f>
        <v>169500</v>
      </c>
      <c r="P655" s="35">
        <f>_xlfn.IFNA(VLOOKUP(K655,State_Vac_Alo_Admin!B:F,5,FALSE),0)</f>
        <v>118909.05</v>
      </c>
      <c r="Q655" s="30">
        <f>VLOOKUP(D655,'2020_VoteCount'!A:K,11,FALSE)</f>
        <v>112704</v>
      </c>
      <c r="R655" s="30">
        <f>VLOOKUP(D655,'2020_VoteCount'!A:L,12,FALSE)</f>
        <v>242820</v>
      </c>
      <c r="S655" s="11">
        <f>_xlfn.IFNA(VLOOKUP(K655,'labor statisitcs'!N:P,2,FALSE),S654)</f>
        <v>58.6</v>
      </c>
      <c r="T655" s="11">
        <f>_xlfn.IFNA(VLOOKUP(K655,'labor statisitcs'!N:P,3,FALSE),T654)</f>
        <v>2.9</v>
      </c>
      <c r="U655" s="30">
        <f>_xlfn.IFNA(VLOOKUP(K655,'labor statisitcs'!N:S,5,FALSE),U654)</f>
        <v>303905</v>
      </c>
      <c r="V655" s="30">
        <f>_xlfn.IFNA(VLOOKUP(K655,'labor statisitcs'!N:S,6,FALSE),V654)</f>
        <v>9191</v>
      </c>
      <c r="W655" s="30">
        <f>_xlfn.IFNA(VLOOKUP(K655,'Housing Summary'!F:J,5,FALSE),W654)</f>
        <v>1337</v>
      </c>
      <c r="X655" s="30">
        <f>_xlfn.IFNA(VLOOKUP(K655,'Housing Summary'!F:G,2,FALSE),X654)</f>
        <v>349500</v>
      </c>
      <c r="Y655">
        <f t="shared" si="68"/>
        <v>4.4331538227278164</v>
      </c>
      <c r="Z655">
        <f t="shared" si="69"/>
        <v>43.753300772139752</v>
      </c>
    </row>
    <row r="656" spans="1:26">
      <c r="A656" s="9">
        <v>44313</v>
      </c>
      <c r="B656" s="9">
        <f t="shared" si="70"/>
        <v>44316</v>
      </c>
      <c r="C656" s="10">
        <v>44287</v>
      </c>
      <c r="D656" s="11" t="s">
        <v>36</v>
      </c>
      <c r="E656" s="11">
        <v>50</v>
      </c>
      <c r="F656" s="11">
        <f t="shared" si="66"/>
        <v>13</v>
      </c>
      <c r="G656" s="30">
        <v>3400</v>
      </c>
      <c r="H656" s="30">
        <v>22675</v>
      </c>
      <c r="I656" s="30">
        <v>18</v>
      </c>
      <c r="J656" s="30">
        <v>245</v>
      </c>
      <c r="K656" s="11" t="str">
        <f t="shared" si="67"/>
        <v>Vermont-44316</v>
      </c>
      <c r="L656" s="30">
        <f>_xlfn.IFNA(VLOOKUP(K656,'labor statisitcs'!N:Q,4,FALSE),L655)</f>
        <v>518818</v>
      </c>
      <c r="M656" s="30">
        <f>VLOOKUP(D656,'State Area'!A:B,2,FALSE)</f>
        <v>9616</v>
      </c>
      <c r="N656" s="39">
        <f t="shared" si="71"/>
        <v>53.953618968386024</v>
      </c>
      <c r="O656" s="11">
        <f>_xlfn.IFNA(VLOOKUP(K656,State_Vac_Alo_Admin!B:E,3,FALSE),0)</f>
        <v>146460</v>
      </c>
      <c r="P656" s="35">
        <f>_xlfn.IFNA(VLOOKUP(K656,State_Vac_Alo_Admin!B:F,5,FALSE),0)</f>
        <v>199730.44999999998</v>
      </c>
      <c r="Q656" s="30">
        <f>VLOOKUP(D656,'2020_VoteCount'!A:K,11,FALSE)</f>
        <v>112704</v>
      </c>
      <c r="R656" s="30">
        <f>VLOOKUP(D656,'2020_VoteCount'!A:L,12,FALSE)</f>
        <v>242820</v>
      </c>
      <c r="S656" s="11">
        <f>_xlfn.IFNA(VLOOKUP(K656,'labor statisitcs'!N:P,2,FALSE),S655)</f>
        <v>58.6</v>
      </c>
      <c r="T656" s="11">
        <f>_xlfn.IFNA(VLOOKUP(K656,'labor statisitcs'!N:P,3,FALSE),T655)</f>
        <v>2.9</v>
      </c>
      <c r="U656" s="30">
        <f>_xlfn.IFNA(VLOOKUP(K656,'labor statisitcs'!N:S,5,FALSE),U655)</f>
        <v>303905</v>
      </c>
      <c r="V656" s="30">
        <f>_xlfn.IFNA(VLOOKUP(K656,'labor statisitcs'!N:S,6,FALSE),V655)</f>
        <v>9191</v>
      </c>
      <c r="W656" s="30">
        <f>_xlfn.IFNA(VLOOKUP(K656,'Housing Summary'!F:J,5,FALSE),W655)</f>
        <v>1337</v>
      </c>
      <c r="X656" s="30">
        <f>_xlfn.IFNA(VLOOKUP(K656,'Housing Summary'!F:G,2,FALSE),X655)</f>
        <v>349500</v>
      </c>
      <c r="Y656">
        <f t="shared" si="68"/>
        <v>3.4694247308304642</v>
      </c>
      <c r="Z656">
        <f t="shared" si="69"/>
        <v>47.222725502970214</v>
      </c>
    </row>
    <row r="657" spans="1:26" hidden="1">
      <c r="A657" s="9">
        <v>43921</v>
      </c>
      <c r="B657" s="9">
        <f t="shared" si="70"/>
        <v>43921</v>
      </c>
      <c r="C657" s="10">
        <v>43891</v>
      </c>
      <c r="D657" s="11" t="s">
        <v>37</v>
      </c>
      <c r="E657" s="11">
        <v>51</v>
      </c>
      <c r="F657" s="11">
        <f t="shared" si="66"/>
        <v>0</v>
      </c>
      <c r="G657" s="30">
        <v>1249</v>
      </c>
      <c r="H657" s="30">
        <v>1249</v>
      </c>
      <c r="I657" s="30">
        <v>27</v>
      </c>
      <c r="J657" s="30">
        <v>27</v>
      </c>
      <c r="K657" s="11" t="str">
        <f t="shared" si="67"/>
        <v>Virginia-43921</v>
      </c>
      <c r="L657" s="30">
        <f>_xlfn.IFNA(VLOOKUP(K657,'labor statisitcs'!N:Q,4,FALSE),#REF!)</f>
        <v>6715837</v>
      </c>
      <c r="M657" s="30">
        <f>VLOOKUP(D657,'State Area'!A:B,2,FALSE)</f>
        <v>42775</v>
      </c>
      <c r="N657" s="39">
        <f t="shared" si="71"/>
        <v>157.00378725891292</v>
      </c>
      <c r="O657" s="11">
        <f>_xlfn.IFNA(VLOOKUP(K657,State_Vac_Alo_Admin!B:E,3,FALSE),0)</f>
        <v>0</v>
      </c>
      <c r="P657" s="35">
        <f>_xlfn.IFNA(VLOOKUP(K657,State_Vac_Alo_Admin!B:F,5,FALSE),0)</f>
        <v>0</v>
      </c>
      <c r="Q657" s="30">
        <f>VLOOKUP(D657,'2020_VoteCount'!A:K,11,FALSE)</f>
        <v>1962430</v>
      </c>
      <c r="R657" s="30">
        <f>VLOOKUP(D657,'2020_VoteCount'!A:L,12,FALSE)</f>
        <v>2413568</v>
      </c>
      <c r="S657" s="11">
        <f>_xlfn.IFNA(VLOOKUP(K657,'labor statisitcs'!N:P,2,FALSE),#REF!)</f>
        <v>64.5</v>
      </c>
      <c r="T657" s="11">
        <f>_xlfn.IFNA(VLOOKUP(K657,'labor statisitcs'!N:P,3,FALSE),#REF!)</f>
        <v>2.6</v>
      </c>
      <c r="U657" s="30">
        <f>_xlfn.IFNA(VLOOKUP(K657,'labor statisitcs'!N:S,5,FALSE),#REF!)</f>
        <v>4333184</v>
      </c>
      <c r="V657" s="30">
        <f>_xlfn.IFNA(VLOOKUP(K657,'labor statisitcs'!N:S,6,FALSE),#REF!)</f>
        <v>114298</v>
      </c>
      <c r="W657" s="30">
        <f>_xlfn.IFNA(VLOOKUP(K657,'Housing Summary'!F:J,5,FALSE),#REF!)</f>
        <v>25188</v>
      </c>
      <c r="X657" s="30">
        <f>_xlfn.IFNA(VLOOKUP(K657,'Housing Summary'!F:G,2,FALSE),#REF!)</f>
        <v>337900</v>
      </c>
      <c r="Y657">
        <f t="shared" si="68"/>
        <v>0.40203477243417313</v>
      </c>
      <c r="Z657">
        <f t="shared" si="69"/>
        <v>0.40203477243417313</v>
      </c>
    </row>
    <row r="658" spans="1:26" hidden="1">
      <c r="A658" s="9">
        <v>43951</v>
      </c>
      <c r="B658" s="9">
        <f t="shared" si="70"/>
        <v>43951</v>
      </c>
      <c r="C658" s="10">
        <v>43922</v>
      </c>
      <c r="D658" s="11" t="s">
        <v>37</v>
      </c>
      <c r="E658" s="11">
        <v>51</v>
      </c>
      <c r="F658" s="11">
        <f t="shared" si="66"/>
        <v>1</v>
      </c>
      <c r="G658" s="30">
        <v>14597</v>
      </c>
      <c r="H658" s="30">
        <v>15846</v>
      </c>
      <c r="I658" s="30">
        <v>525</v>
      </c>
      <c r="J658" s="30">
        <v>552</v>
      </c>
      <c r="K658" s="11" t="str">
        <f t="shared" si="67"/>
        <v>Virginia-43951</v>
      </c>
      <c r="L658" s="30">
        <f>_xlfn.IFNA(VLOOKUP(K658,'labor statisitcs'!N:Q,4,FALSE),L657)</f>
        <v>6718918</v>
      </c>
      <c r="M658" s="30">
        <f>VLOOKUP(D658,'State Area'!A:B,2,FALSE)</f>
        <v>42775</v>
      </c>
      <c r="N658" s="39">
        <f t="shared" si="71"/>
        <v>157.07581531268264</v>
      </c>
      <c r="O658" s="11">
        <f>_xlfn.IFNA(VLOOKUP(K658,State_Vac_Alo_Admin!B:E,3,FALSE),0)</f>
        <v>0</v>
      </c>
      <c r="P658" s="35">
        <f>_xlfn.IFNA(VLOOKUP(K658,State_Vac_Alo_Admin!B:F,5,FALSE),0)</f>
        <v>0</v>
      </c>
      <c r="Q658" s="30">
        <f>VLOOKUP(D658,'2020_VoteCount'!A:K,11,FALSE)</f>
        <v>1962430</v>
      </c>
      <c r="R658" s="30">
        <f>VLOOKUP(D658,'2020_VoteCount'!A:L,12,FALSE)</f>
        <v>2413568</v>
      </c>
      <c r="S658" s="11">
        <f>_xlfn.IFNA(VLOOKUP(K658,'labor statisitcs'!N:P,2,FALSE),S657)</f>
        <v>58</v>
      </c>
      <c r="T658" s="11">
        <f>_xlfn.IFNA(VLOOKUP(K658,'labor statisitcs'!N:P,3,FALSE),T657)</f>
        <v>11.3</v>
      </c>
      <c r="U658" s="30">
        <f>_xlfn.IFNA(VLOOKUP(K658,'labor statisitcs'!N:S,5,FALSE),U657)</f>
        <v>3895532</v>
      </c>
      <c r="V658" s="30">
        <f>_xlfn.IFNA(VLOOKUP(K658,'labor statisitcs'!N:S,6,FALSE),V657)</f>
        <v>495710</v>
      </c>
      <c r="W658" s="30">
        <f>_xlfn.IFNA(VLOOKUP(K658,'Housing Summary'!F:J,5,FALSE),W657)</f>
        <v>26843</v>
      </c>
      <c r="X658" s="30">
        <f>_xlfn.IFNA(VLOOKUP(K658,'Housing Summary'!F:G,2,FALSE),X657)</f>
        <v>339900</v>
      </c>
      <c r="Y658">
        <f t="shared" si="68"/>
        <v>7.8137581080763301</v>
      </c>
      <c r="Z658">
        <f t="shared" si="69"/>
        <v>8.2156085250631126</v>
      </c>
    </row>
    <row r="659" spans="1:26" hidden="1">
      <c r="A659" s="9">
        <v>43982</v>
      </c>
      <c r="B659" s="9">
        <f t="shared" si="70"/>
        <v>43982</v>
      </c>
      <c r="C659" s="10">
        <v>43952</v>
      </c>
      <c r="D659" s="11" t="s">
        <v>37</v>
      </c>
      <c r="E659" s="11">
        <v>51</v>
      </c>
      <c r="F659" s="11">
        <f t="shared" si="66"/>
        <v>2</v>
      </c>
      <c r="G659" s="30">
        <v>28761</v>
      </c>
      <c r="H659" s="30">
        <v>44607</v>
      </c>
      <c r="I659" s="30">
        <v>823</v>
      </c>
      <c r="J659" s="30">
        <v>1375</v>
      </c>
      <c r="K659" s="11" t="str">
        <f t="shared" si="67"/>
        <v>Virginia-43982</v>
      </c>
      <c r="L659" s="30">
        <f>_xlfn.IFNA(VLOOKUP(K659,'labor statisitcs'!N:Q,4,FALSE),L658)</f>
        <v>6720219</v>
      </c>
      <c r="M659" s="30">
        <f>VLOOKUP(D659,'State Area'!A:B,2,FALSE)</f>
        <v>42775</v>
      </c>
      <c r="N659" s="39">
        <f t="shared" si="71"/>
        <v>157.10623027469316</v>
      </c>
      <c r="O659" s="11">
        <f>_xlfn.IFNA(VLOOKUP(K659,State_Vac_Alo_Admin!B:E,3,FALSE),0)</f>
        <v>0</v>
      </c>
      <c r="P659" s="35">
        <f>_xlfn.IFNA(VLOOKUP(K659,State_Vac_Alo_Admin!B:F,5,FALSE),0)</f>
        <v>0</v>
      </c>
      <c r="Q659" s="30">
        <f>VLOOKUP(D659,'2020_VoteCount'!A:K,11,FALSE)</f>
        <v>1962430</v>
      </c>
      <c r="R659" s="30">
        <f>VLOOKUP(D659,'2020_VoteCount'!A:L,12,FALSE)</f>
        <v>2413568</v>
      </c>
      <c r="S659" s="11">
        <f>_xlfn.IFNA(VLOOKUP(K659,'labor statisitcs'!N:P,2,FALSE),S658)</f>
        <v>58.2</v>
      </c>
      <c r="T659" s="11">
        <f>_xlfn.IFNA(VLOOKUP(K659,'labor statisitcs'!N:P,3,FALSE),T658)</f>
        <v>8.5</v>
      </c>
      <c r="U659" s="30">
        <f>_xlfn.IFNA(VLOOKUP(K659,'labor statisitcs'!N:S,5,FALSE),U658)</f>
        <v>3912282</v>
      </c>
      <c r="V659" s="30">
        <f>_xlfn.IFNA(VLOOKUP(K659,'labor statisitcs'!N:S,6,FALSE),V658)</f>
        <v>361889</v>
      </c>
      <c r="W659" s="30">
        <f>_xlfn.IFNA(VLOOKUP(K659,'Housing Summary'!F:J,5,FALSE),W658)</f>
        <v>25591</v>
      </c>
      <c r="X659" s="30">
        <f>_xlfn.IFNA(VLOOKUP(K659,'Housing Summary'!F:G,2,FALSE),X658)</f>
        <v>349950</v>
      </c>
      <c r="Y659">
        <f t="shared" si="68"/>
        <v>12.246624700772401</v>
      </c>
      <c r="Z659">
        <f t="shared" si="69"/>
        <v>20.460642726077825</v>
      </c>
    </row>
    <row r="660" spans="1:26" hidden="1">
      <c r="A660" s="9">
        <v>44012</v>
      </c>
      <c r="B660" s="9">
        <f t="shared" si="70"/>
        <v>44012</v>
      </c>
      <c r="C660" s="10">
        <v>43983</v>
      </c>
      <c r="D660" s="11" t="s">
        <v>37</v>
      </c>
      <c r="E660" s="11">
        <v>51</v>
      </c>
      <c r="F660" s="11">
        <f t="shared" si="66"/>
        <v>3</v>
      </c>
      <c r="G660" s="30">
        <v>18180</v>
      </c>
      <c r="H660" s="30">
        <v>62787</v>
      </c>
      <c r="I660" s="30">
        <v>388</v>
      </c>
      <c r="J660" s="30">
        <v>1763</v>
      </c>
      <c r="K660" s="11" t="str">
        <f t="shared" si="67"/>
        <v>Virginia-44012</v>
      </c>
      <c r="L660" s="30">
        <f>_xlfn.IFNA(VLOOKUP(K660,'labor statisitcs'!N:Q,4,FALSE),L659)</f>
        <v>6722117</v>
      </c>
      <c r="M660" s="30">
        <f>VLOOKUP(D660,'State Area'!A:B,2,FALSE)</f>
        <v>42775</v>
      </c>
      <c r="N660" s="39">
        <f t="shared" si="71"/>
        <v>157.15060198714201</v>
      </c>
      <c r="O660" s="11">
        <f>_xlfn.IFNA(VLOOKUP(K660,State_Vac_Alo_Admin!B:E,3,FALSE),0)</f>
        <v>0</v>
      </c>
      <c r="P660" s="35">
        <f>_xlfn.IFNA(VLOOKUP(K660,State_Vac_Alo_Admin!B:F,5,FALSE),0)</f>
        <v>0</v>
      </c>
      <c r="Q660" s="30">
        <f>VLOOKUP(D660,'2020_VoteCount'!A:K,11,FALSE)</f>
        <v>1962430</v>
      </c>
      <c r="R660" s="30">
        <f>VLOOKUP(D660,'2020_VoteCount'!A:L,12,FALSE)</f>
        <v>2413568</v>
      </c>
      <c r="S660" s="11">
        <f>_xlfn.IFNA(VLOOKUP(K660,'labor statisitcs'!N:P,2,FALSE),S659)</f>
        <v>58.6</v>
      </c>
      <c r="T660" s="11">
        <f>_xlfn.IFNA(VLOOKUP(K660,'labor statisitcs'!N:P,3,FALSE),T659)</f>
        <v>8.8000000000000007</v>
      </c>
      <c r="U660" s="30">
        <f>_xlfn.IFNA(VLOOKUP(K660,'labor statisitcs'!N:S,5,FALSE),U659)</f>
        <v>3939193</v>
      </c>
      <c r="V660" s="30">
        <f>_xlfn.IFNA(VLOOKUP(K660,'labor statisitcs'!N:S,6,FALSE),V659)</f>
        <v>381663</v>
      </c>
      <c r="W660" s="30">
        <f>_xlfn.IFNA(VLOOKUP(K660,'Housing Summary'!F:J,5,FALSE),W659)</f>
        <v>23332</v>
      </c>
      <c r="X660" s="30">
        <f>_xlfn.IFNA(VLOOKUP(K660,'Housing Summary'!F:G,2,FALSE),X659)</f>
        <v>357000</v>
      </c>
      <c r="Y660">
        <f t="shared" si="68"/>
        <v>5.7719911748040094</v>
      </c>
      <c r="Z660">
        <f t="shared" si="69"/>
        <v>26.226856807163575</v>
      </c>
    </row>
    <row r="661" spans="1:26" hidden="1">
      <c r="A661" s="9">
        <v>44043</v>
      </c>
      <c r="B661" s="9">
        <f t="shared" si="70"/>
        <v>44043</v>
      </c>
      <c r="C661" s="10">
        <v>44013</v>
      </c>
      <c r="D661" s="11" t="s">
        <v>37</v>
      </c>
      <c r="E661" s="11">
        <v>51</v>
      </c>
      <c r="F661" s="11">
        <f t="shared" si="66"/>
        <v>4</v>
      </c>
      <c r="G661" s="30">
        <v>27101</v>
      </c>
      <c r="H661" s="30">
        <v>89888</v>
      </c>
      <c r="I661" s="30">
        <v>411</v>
      </c>
      <c r="J661" s="30">
        <v>2174</v>
      </c>
      <c r="K661" s="11" t="str">
        <f t="shared" si="67"/>
        <v>Virginia-44043</v>
      </c>
      <c r="L661" s="30">
        <f>_xlfn.IFNA(VLOOKUP(K661,'labor statisitcs'!N:Q,4,FALSE),L660)</f>
        <v>6724104</v>
      </c>
      <c r="M661" s="30">
        <f>VLOOKUP(D661,'State Area'!A:B,2,FALSE)</f>
        <v>42775</v>
      </c>
      <c r="N661" s="39">
        <f t="shared" si="71"/>
        <v>157.19705435417885</v>
      </c>
      <c r="O661" s="11">
        <f>_xlfn.IFNA(VLOOKUP(K661,State_Vac_Alo_Admin!B:E,3,FALSE),0)</f>
        <v>0</v>
      </c>
      <c r="P661" s="35">
        <f>_xlfn.IFNA(VLOOKUP(K661,State_Vac_Alo_Admin!B:F,5,FALSE),0)</f>
        <v>0</v>
      </c>
      <c r="Q661" s="30">
        <f>VLOOKUP(D661,'2020_VoteCount'!A:K,11,FALSE)</f>
        <v>1962430</v>
      </c>
      <c r="R661" s="30">
        <f>VLOOKUP(D661,'2020_VoteCount'!A:L,12,FALSE)</f>
        <v>2413568</v>
      </c>
      <c r="S661" s="11">
        <f>_xlfn.IFNA(VLOOKUP(K661,'labor statisitcs'!N:P,2,FALSE),S660)</f>
        <v>59.1</v>
      </c>
      <c r="T661" s="11">
        <f>_xlfn.IFNA(VLOOKUP(K661,'labor statisitcs'!N:P,3,FALSE),T660)</f>
        <v>7.9</v>
      </c>
      <c r="U661" s="30">
        <f>_xlfn.IFNA(VLOOKUP(K661,'labor statisitcs'!N:S,5,FALSE),U660)</f>
        <v>3972148</v>
      </c>
      <c r="V661" s="30">
        <f>_xlfn.IFNA(VLOOKUP(K661,'labor statisitcs'!N:S,6,FALSE),V660)</f>
        <v>341164</v>
      </c>
      <c r="W661" s="30">
        <f>_xlfn.IFNA(VLOOKUP(K661,'Housing Summary'!F:J,5,FALSE),W660)</f>
        <v>21444</v>
      </c>
      <c r="X661" s="30">
        <f>_xlfn.IFNA(VLOOKUP(K661,'Housing Summary'!F:G,2,FALSE),X660)</f>
        <v>359925</v>
      </c>
      <c r="Y661">
        <f t="shared" si="68"/>
        <v>6.1123385361083056</v>
      </c>
      <c r="Z661">
        <f t="shared" si="69"/>
        <v>32.331445200728602</v>
      </c>
    </row>
    <row r="662" spans="1:26" hidden="1">
      <c r="A662" s="9">
        <v>44074</v>
      </c>
      <c r="B662" s="9">
        <f t="shared" si="70"/>
        <v>44074</v>
      </c>
      <c r="C662" s="10">
        <v>44044</v>
      </c>
      <c r="D662" s="11" t="s">
        <v>37</v>
      </c>
      <c r="E662" s="11">
        <v>51</v>
      </c>
      <c r="F662" s="11">
        <f t="shared" si="66"/>
        <v>5</v>
      </c>
      <c r="G662" s="30">
        <v>30706</v>
      </c>
      <c r="H662" s="30">
        <v>120594</v>
      </c>
      <c r="I662" s="30">
        <v>406</v>
      </c>
      <c r="J662" s="30">
        <v>2580</v>
      </c>
      <c r="K662" s="11" t="str">
        <f t="shared" si="67"/>
        <v>Virginia-44074</v>
      </c>
      <c r="L662" s="30">
        <f>_xlfn.IFNA(VLOOKUP(K662,'labor statisitcs'!N:Q,4,FALSE),L661)</f>
        <v>6727072</v>
      </c>
      <c r="M662" s="30">
        <f>VLOOKUP(D662,'State Area'!A:B,2,FALSE)</f>
        <v>42775</v>
      </c>
      <c r="N662" s="39">
        <f t="shared" si="71"/>
        <v>157.2664406779661</v>
      </c>
      <c r="O662" s="11">
        <f>_xlfn.IFNA(VLOOKUP(K662,State_Vac_Alo_Admin!B:E,3,FALSE),0)</f>
        <v>0</v>
      </c>
      <c r="P662" s="35">
        <f>_xlfn.IFNA(VLOOKUP(K662,State_Vac_Alo_Admin!B:F,5,FALSE),0)</f>
        <v>0</v>
      </c>
      <c r="Q662" s="30">
        <f>VLOOKUP(D662,'2020_VoteCount'!A:K,11,FALSE)</f>
        <v>1962430</v>
      </c>
      <c r="R662" s="30">
        <f>VLOOKUP(D662,'2020_VoteCount'!A:L,12,FALSE)</f>
        <v>2413568</v>
      </c>
      <c r="S662" s="11">
        <f>_xlfn.IFNA(VLOOKUP(K662,'labor statisitcs'!N:P,2,FALSE),S661)</f>
        <v>60.5</v>
      </c>
      <c r="T662" s="11">
        <f>_xlfn.IFNA(VLOOKUP(K662,'labor statisitcs'!N:P,3,FALSE),T661)</f>
        <v>7</v>
      </c>
      <c r="U662" s="30">
        <f>_xlfn.IFNA(VLOOKUP(K662,'labor statisitcs'!N:S,5,FALSE),U661)</f>
        <v>4068442</v>
      </c>
      <c r="V662" s="30">
        <f>_xlfn.IFNA(VLOOKUP(K662,'labor statisitcs'!N:S,6,FALSE),V661)</f>
        <v>308054</v>
      </c>
      <c r="W662" s="30">
        <f>_xlfn.IFNA(VLOOKUP(K662,'Housing Summary'!F:J,5,FALSE),W661)</f>
        <v>19762</v>
      </c>
      <c r="X662" s="30">
        <f>_xlfn.IFNA(VLOOKUP(K662,'Housing Summary'!F:G,2,FALSE),X661)</f>
        <v>364900</v>
      </c>
      <c r="Y662">
        <f t="shared" si="68"/>
        <v>6.0353152158918473</v>
      </c>
      <c r="Z662">
        <f t="shared" si="69"/>
        <v>38.352495706898935</v>
      </c>
    </row>
    <row r="663" spans="1:26" hidden="1">
      <c r="A663" s="9">
        <v>44104</v>
      </c>
      <c r="B663" s="9">
        <f t="shared" si="70"/>
        <v>44104</v>
      </c>
      <c r="C663" s="10">
        <v>44075</v>
      </c>
      <c r="D663" s="11" t="s">
        <v>37</v>
      </c>
      <c r="E663" s="11">
        <v>51</v>
      </c>
      <c r="F663" s="11">
        <f t="shared" si="66"/>
        <v>6</v>
      </c>
      <c r="G663" s="30">
        <v>27677</v>
      </c>
      <c r="H663" s="30">
        <v>148271</v>
      </c>
      <c r="I663" s="30">
        <v>628</v>
      </c>
      <c r="J663" s="30">
        <v>3208</v>
      </c>
      <c r="K663" s="11" t="str">
        <f t="shared" si="67"/>
        <v>Virginia-44104</v>
      </c>
      <c r="L663" s="30">
        <f>_xlfn.IFNA(VLOOKUP(K663,'labor statisitcs'!N:Q,4,FALSE),L662)</f>
        <v>6730369</v>
      </c>
      <c r="M663" s="30">
        <f>VLOOKUP(D663,'State Area'!A:B,2,FALSE)</f>
        <v>42775</v>
      </c>
      <c r="N663" s="39">
        <f t="shared" si="71"/>
        <v>157.34351841028638</v>
      </c>
      <c r="O663" s="11">
        <f>_xlfn.IFNA(VLOOKUP(K663,State_Vac_Alo_Admin!B:E,3,FALSE),0)</f>
        <v>0</v>
      </c>
      <c r="P663" s="35">
        <f>_xlfn.IFNA(VLOOKUP(K663,State_Vac_Alo_Admin!B:F,5,FALSE),0)</f>
        <v>0</v>
      </c>
      <c r="Q663" s="30">
        <f>VLOOKUP(D663,'2020_VoteCount'!A:K,11,FALSE)</f>
        <v>1962430</v>
      </c>
      <c r="R663" s="30">
        <f>VLOOKUP(D663,'2020_VoteCount'!A:L,12,FALSE)</f>
        <v>2413568</v>
      </c>
      <c r="S663" s="11">
        <f>_xlfn.IFNA(VLOOKUP(K663,'labor statisitcs'!N:P,2,FALSE),S662)</f>
        <v>59.7</v>
      </c>
      <c r="T663" s="11">
        <f>_xlfn.IFNA(VLOOKUP(K663,'labor statisitcs'!N:P,3,FALSE),T662)</f>
        <v>6.6</v>
      </c>
      <c r="U663" s="30">
        <f>_xlfn.IFNA(VLOOKUP(K663,'labor statisitcs'!N:S,5,FALSE),U662)</f>
        <v>4020210</v>
      </c>
      <c r="V663" s="30">
        <f>_xlfn.IFNA(VLOOKUP(K663,'labor statisitcs'!N:S,6,FALSE),V662)</f>
        <v>282214</v>
      </c>
      <c r="W663" s="30">
        <f>_xlfn.IFNA(VLOOKUP(K663,'Housing Summary'!F:J,5,FALSE),W662)</f>
        <v>19025</v>
      </c>
      <c r="X663" s="30">
        <f>_xlfn.IFNA(VLOOKUP(K663,'Housing Summary'!F:G,2,FALSE),X662)</f>
        <v>361728</v>
      </c>
      <c r="Y663">
        <f t="shared" si="68"/>
        <v>9.3308405527245242</v>
      </c>
      <c r="Z663">
        <f t="shared" si="69"/>
        <v>47.664548555955847</v>
      </c>
    </row>
    <row r="664" spans="1:26" hidden="1">
      <c r="A664" s="9">
        <v>44135</v>
      </c>
      <c r="B664" s="9">
        <f t="shared" si="70"/>
        <v>44135</v>
      </c>
      <c r="C664" s="10">
        <v>44105</v>
      </c>
      <c r="D664" s="11" t="s">
        <v>37</v>
      </c>
      <c r="E664" s="11">
        <v>51</v>
      </c>
      <c r="F664" s="11">
        <f t="shared" si="66"/>
        <v>7</v>
      </c>
      <c r="G664" s="30">
        <v>32919</v>
      </c>
      <c r="H664" s="30">
        <v>181190</v>
      </c>
      <c r="I664" s="30">
        <v>446</v>
      </c>
      <c r="J664" s="30">
        <v>3654</v>
      </c>
      <c r="K664" s="11" t="str">
        <f t="shared" si="67"/>
        <v>Virginia-44135</v>
      </c>
      <c r="L664" s="30">
        <f>_xlfn.IFNA(VLOOKUP(K664,'labor statisitcs'!N:Q,4,FALSE),L663)</f>
        <v>6733361</v>
      </c>
      <c r="M664" s="30">
        <f>VLOOKUP(D664,'State Area'!A:B,2,FALSE)</f>
        <v>42775</v>
      </c>
      <c r="N664" s="39">
        <f t="shared" si="71"/>
        <v>157.41346580946814</v>
      </c>
      <c r="O664" s="11">
        <f>_xlfn.IFNA(VLOOKUP(K664,State_Vac_Alo_Admin!B:E,3,FALSE),0)</f>
        <v>0</v>
      </c>
      <c r="P664" s="35">
        <f>_xlfn.IFNA(VLOOKUP(K664,State_Vac_Alo_Admin!B:F,5,FALSE),0)</f>
        <v>0</v>
      </c>
      <c r="Q664" s="30">
        <f>VLOOKUP(D664,'2020_VoteCount'!A:K,11,FALSE)</f>
        <v>1962430</v>
      </c>
      <c r="R664" s="30">
        <f>VLOOKUP(D664,'2020_VoteCount'!A:L,12,FALSE)</f>
        <v>2413568</v>
      </c>
      <c r="S664" s="11">
        <f>_xlfn.IFNA(VLOOKUP(K664,'labor statisitcs'!N:P,2,FALSE),S663)</f>
        <v>59.8</v>
      </c>
      <c r="T664" s="11">
        <f>_xlfn.IFNA(VLOOKUP(K664,'labor statisitcs'!N:P,3,FALSE),T663)</f>
        <v>6.1</v>
      </c>
      <c r="U664" s="30">
        <f>_xlfn.IFNA(VLOOKUP(K664,'labor statisitcs'!N:S,5,FALSE),U663)</f>
        <v>4027562</v>
      </c>
      <c r="V664" s="30">
        <f>_xlfn.IFNA(VLOOKUP(K664,'labor statisitcs'!N:S,6,FALSE),V663)</f>
        <v>262900</v>
      </c>
      <c r="W664" s="30">
        <f>_xlfn.IFNA(VLOOKUP(K664,'Housing Summary'!F:J,5,FALSE),W663)</f>
        <v>18720</v>
      </c>
      <c r="X664" s="30">
        <f>_xlfn.IFNA(VLOOKUP(K664,'Housing Summary'!F:G,2,FALSE),X663)</f>
        <v>359900</v>
      </c>
      <c r="Y664">
        <f t="shared" si="68"/>
        <v>6.623735159900086</v>
      </c>
      <c r="Z664">
        <f t="shared" si="69"/>
        <v>54.267103753979626</v>
      </c>
    </row>
    <row r="665" spans="1:26" hidden="1">
      <c r="A665" s="9">
        <v>44165</v>
      </c>
      <c r="B665" s="9">
        <f t="shared" si="70"/>
        <v>44165</v>
      </c>
      <c r="C665" s="10">
        <v>44136</v>
      </c>
      <c r="D665" s="11" t="s">
        <v>37</v>
      </c>
      <c r="E665" s="11">
        <v>51</v>
      </c>
      <c r="F665" s="11">
        <f t="shared" si="66"/>
        <v>8</v>
      </c>
      <c r="G665" s="30">
        <v>56645</v>
      </c>
      <c r="H665" s="30">
        <v>237835</v>
      </c>
      <c r="I665" s="30">
        <v>408</v>
      </c>
      <c r="J665" s="30">
        <v>4062</v>
      </c>
      <c r="K665" s="11" t="str">
        <f t="shared" si="67"/>
        <v>Virginia-44165</v>
      </c>
      <c r="L665" s="30">
        <f>_xlfn.IFNA(VLOOKUP(K665,'labor statisitcs'!N:Q,4,FALSE),L664)</f>
        <v>6735886</v>
      </c>
      <c r="M665" s="30">
        <f>VLOOKUP(D665,'State Area'!A:B,2,FALSE)</f>
        <v>42775</v>
      </c>
      <c r="N665" s="39">
        <f t="shared" si="71"/>
        <v>157.47249561659848</v>
      </c>
      <c r="O665" s="11">
        <f>_xlfn.IFNA(VLOOKUP(K665,State_Vac_Alo_Admin!B:E,3,FALSE),0)</f>
        <v>0</v>
      </c>
      <c r="P665" s="35">
        <f>_xlfn.IFNA(VLOOKUP(K665,State_Vac_Alo_Admin!B:F,5,FALSE),0)</f>
        <v>0</v>
      </c>
      <c r="Q665" s="30">
        <f>VLOOKUP(D665,'2020_VoteCount'!A:K,11,FALSE)</f>
        <v>1962430</v>
      </c>
      <c r="R665" s="30">
        <f>VLOOKUP(D665,'2020_VoteCount'!A:L,12,FALSE)</f>
        <v>2413568</v>
      </c>
      <c r="S665" s="11">
        <f>_xlfn.IFNA(VLOOKUP(K665,'labor statisitcs'!N:P,2,FALSE),S664)</f>
        <v>59.7</v>
      </c>
      <c r="T665" s="11">
        <f>_xlfn.IFNA(VLOOKUP(K665,'labor statisitcs'!N:P,3,FALSE),T664)</f>
        <v>5.8</v>
      </c>
      <c r="U665" s="30">
        <f>_xlfn.IFNA(VLOOKUP(K665,'labor statisitcs'!N:S,5,FALSE),U664)</f>
        <v>4023075</v>
      </c>
      <c r="V665" s="30">
        <f>_xlfn.IFNA(VLOOKUP(K665,'labor statisitcs'!N:S,6,FALSE),V664)</f>
        <v>248218</v>
      </c>
      <c r="W665" s="30">
        <f>_xlfn.IFNA(VLOOKUP(K665,'Housing Summary'!F:J,5,FALSE),W664)</f>
        <v>17864</v>
      </c>
      <c r="X665" s="30">
        <f>_xlfn.IFNA(VLOOKUP(K665,'Housing Summary'!F:G,2,FALSE),X664)</f>
        <v>352128</v>
      </c>
      <c r="Y665">
        <f t="shared" si="68"/>
        <v>6.0571096363566728</v>
      </c>
      <c r="Z665">
        <f t="shared" si="69"/>
        <v>60.303870938433334</v>
      </c>
    </row>
    <row r="666" spans="1:26" hidden="1">
      <c r="A666" s="9">
        <v>44196</v>
      </c>
      <c r="B666" s="9">
        <f t="shared" si="70"/>
        <v>44196</v>
      </c>
      <c r="C666" s="10">
        <v>44166</v>
      </c>
      <c r="D666" s="11" t="s">
        <v>37</v>
      </c>
      <c r="E666" s="11">
        <v>51</v>
      </c>
      <c r="F666" s="11">
        <f t="shared" si="66"/>
        <v>9</v>
      </c>
      <c r="G666" s="30">
        <v>111749</v>
      </c>
      <c r="H666" s="30">
        <v>349584</v>
      </c>
      <c r="I666" s="30">
        <v>970</v>
      </c>
      <c r="J666" s="30">
        <v>5032</v>
      </c>
      <c r="K666" s="11" t="str">
        <f t="shared" si="67"/>
        <v>Virginia-44196</v>
      </c>
      <c r="L666" s="30">
        <f>_xlfn.IFNA(VLOOKUP(K666,'labor statisitcs'!N:Q,4,FALSE),L665)</f>
        <v>6738044</v>
      </c>
      <c r="M666" s="30">
        <f>VLOOKUP(D666,'State Area'!A:B,2,FALSE)</f>
        <v>42775</v>
      </c>
      <c r="N666" s="39">
        <f t="shared" si="71"/>
        <v>157.52294564582115</v>
      </c>
      <c r="O666" s="11">
        <f>_xlfn.IFNA(VLOOKUP(K666,State_Vac_Alo_Admin!B:E,3,FALSE),0)</f>
        <v>770350</v>
      </c>
      <c r="P666" s="35">
        <f>_xlfn.IFNA(VLOOKUP(K666,State_Vac_Alo_Admin!B:F,5,FALSE),0)</f>
        <v>0</v>
      </c>
      <c r="Q666" s="30">
        <f>VLOOKUP(D666,'2020_VoteCount'!A:K,11,FALSE)</f>
        <v>1962430</v>
      </c>
      <c r="R666" s="30">
        <f>VLOOKUP(D666,'2020_VoteCount'!A:L,12,FALSE)</f>
        <v>2413568</v>
      </c>
      <c r="S666" s="11">
        <f>_xlfn.IFNA(VLOOKUP(K666,'labor statisitcs'!N:P,2,FALSE),S665)</f>
        <v>59.6</v>
      </c>
      <c r="T666" s="11">
        <f>_xlfn.IFNA(VLOOKUP(K666,'labor statisitcs'!N:P,3,FALSE),T665)</f>
        <v>5.6</v>
      </c>
      <c r="U666" s="30">
        <f>_xlfn.IFNA(VLOOKUP(K666,'labor statisitcs'!N:S,5,FALSE),U665)</f>
        <v>4018875</v>
      </c>
      <c r="V666" s="30">
        <f>_xlfn.IFNA(VLOOKUP(K666,'labor statisitcs'!N:S,6,FALSE),V665)</f>
        <v>236204</v>
      </c>
      <c r="W666" s="30">
        <f>_xlfn.IFNA(VLOOKUP(K666,'Housing Summary'!F:J,5,FALSE),W665)</f>
        <v>15766</v>
      </c>
      <c r="X666" s="30">
        <f>_xlfn.IFNA(VLOOKUP(K666,'Housing Summary'!F:G,2,FALSE),X665)</f>
        <v>346465</v>
      </c>
      <c r="Y666">
        <f t="shared" si="68"/>
        <v>14.395869186962864</v>
      </c>
      <c r="Z666">
        <f t="shared" si="69"/>
        <v>74.680426545151676</v>
      </c>
    </row>
    <row r="667" spans="1:26" hidden="1">
      <c r="A667" s="9">
        <v>44227</v>
      </c>
      <c r="B667" s="9">
        <f t="shared" si="70"/>
        <v>44227</v>
      </c>
      <c r="C667" s="10">
        <v>44197</v>
      </c>
      <c r="D667" s="11" t="s">
        <v>37</v>
      </c>
      <c r="E667" s="11">
        <v>51</v>
      </c>
      <c r="F667" s="11">
        <f t="shared" si="66"/>
        <v>10</v>
      </c>
      <c r="G667" s="30">
        <v>155195</v>
      </c>
      <c r="H667" s="30">
        <v>504779</v>
      </c>
      <c r="I667" s="30">
        <v>1432</v>
      </c>
      <c r="J667" s="30">
        <v>6464</v>
      </c>
      <c r="K667" s="11" t="str">
        <f t="shared" si="67"/>
        <v>Virginia-44227</v>
      </c>
      <c r="L667" s="30">
        <f>_xlfn.IFNA(VLOOKUP(K667,'labor statisitcs'!N:Q,4,FALSE),L666)</f>
        <v>6739873</v>
      </c>
      <c r="M667" s="30">
        <f>VLOOKUP(D667,'State Area'!A:B,2,FALSE)</f>
        <v>42775</v>
      </c>
      <c r="N667" s="39">
        <f t="shared" si="71"/>
        <v>157.56570426651081</v>
      </c>
      <c r="O667" s="11">
        <f>_xlfn.IFNA(VLOOKUP(K667,State_Vac_Alo_Admin!B:E,3,FALSE),0)</f>
        <v>827800</v>
      </c>
      <c r="P667" s="35">
        <f>_xlfn.IFNA(VLOOKUP(K667,State_Vac_Alo_Admin!B:F,5,FALSE),0)</f>
        <v>708237.85</v>
      </c>
      <c r="Q667" s="30">
        <f>VLOOKUP(D667,'2020_VoteCount'!A:K,11,FALSE)</f>
        <v>1962430</v>
      </c>
      <c r="R667" s="30">
        <f>VLOOKUP(D667,'2020_VoteCount'!A:L,12,FALSE)</f>
        <v>2413568</v>
      </c>
      <c r="S667" s="11">
        <f>_xlfn.IFNA(VLOOKUP(K667,'labor statisitcs'!N:P,2,FALSE),S666)</f>
        <v>59.7</v>
      </c>
      <c r="T667" s="11">
        <f>_xlfn.IFNA(VLOOKUP(K667,'labor statisitcs'!N:P,3,FALSE),T666)</f>
        <v>5.3</v>
      </c>
      <c r="U667" s="30">
        <f>_xlfn.IFNA(VLOOKUP(K667,'labor statisitcs'!N:S,5,FALSE),U666)</f>
        <v>4026838</v>
      </c>
      <c r="V667" s="30">
        <f>_xlfn.IFNA(VLOOKUP(K667,'labor statisitcs'!N:S,6,FALSE),V666)</f>
        <v>227214</v>
      </c>
      <c r="W667" s="30">
        <f>_xlfn.IFNA(VLOOKUP(K667,'Housing Summary'!F:J,5,FALSE),W666)</f>
        <v>13550</v>
      </c>
      <c r="X667" s="30">
        <f>_xlfn.IFNA(VLOOKUP(K667,'Housing Summary'!F:G,2,FALSE),X666)</f>
        <v>345900</v>
      </c>
      <c r="Y667">
        <f t="shared" si="68"/>
        <v>21.246691146850988</v>
      </c>
      <c r="Z667">
        <f t="shared" si="69"/>
        <v>95.906851657293842</v>
      </c>
    </row>
    <row r="668" spans="1:26" hidden="1">
      <c r="A668" s="9">
        <v>44255</v>
      </c>
      <c r="B668" s="9">
        <f t="shared" si="70"/>
        <v>44255</v>
      </c>
      <c r="C668" s="10">
        <v>44228</v>
      </c>
      <c r="D668" s="11" t="s">
        <v>37</v>
      </c>
      <c r="E668" s="11">
        <v>51</v>
      </c>
      <c r="F668" s="11">
        <f t="shared" si="66"/>
        <v>11</v>
      </c>
      <c r="G668" s="30">
        <v>71271</v>
      </c>
      <c r="H668" s="30">
        <v>576050</v>
      </c>
      <c r="I668" s="30">
        <v>2088</v>
      </c>
      <c r="J668" s="30">
        <v>8552</v>
      </c>
      <c r="K668" s="11" t="str">
        <f t="shared" si="67"/>
        <v>Virginia-44255</v>
      </c>
      <c r="L668" s="30">
        <f>_xlfn.IFNA(VLOOKUP(K668,'labor statisitcs'!N:Q,4,FALSE),L667)</f>
        <v>6740927</v>
      </c>
      <c r="M668" s="30">
        <f>VLOOKUP(D668,'State Area'!A:B,2,FALSE)</f>
        <v>42775</v>
      </c>
      <c r="N668" s="39">
        <f t="shared" si="71"/>
        <v>157.59034482758619</v>
      </c>
      <c r="O668" s="11">
        <f>_xlfn.IFNA(VLOOKUP(K668,State_Vac_Alo_Admin!B:E,3,FALSE),0)</f>
        <v>1108980</v>
      </c>
      <c r="P668" s="35">
        <f>_xlfn.IFNA(VLOOKUP(K668,State_Vac_Alo_Admin!B:F,5,FALSE),0)</f>
        <v>867827.04999999993</v>
      </c>
      <c r="Q668" s="30">
        <f>VLOOKUP(D668,'2020_VoteCount'!A:K,11,FALSE)</f>
        <v>1962430</v>
      </c>
      <c r="R668" s="30">
        <f>VLOOKUP(D668,'2020_VoteCount'!A:L,12,FALSE)</f>
        <v>2413568</v>
      </c>
      <c r="S668" s="11">
        <f>_xlfn.IFNA(VLOOKUP(K668,'labor statisitcs'!N:P,2,FALSE),S667)</f>
        <v>59.6</v>
      </c>
      <c r="T668" s="11">
        <f>_xlfn.IFNA(VLOOKUP(K668,'labor statisitcs'!N:P,3,FALSE),T667)</f>
        <v>5.2</v>
      </c>
      <c r="U668" s="30">
        <f>_xlfn.IFNA(VLOOKUP(K668,'labor statisitcs'!N:S,5,FALSE),U667)</f>
        <v>4016894</v>
      </c>
      <c r="V668" s="30">
        <f>_xlfn.IFNA(VLOOKUP(K668,'labor statisitcs'!N:S,6,FALSE),V667)</f>
        <v>219727</v>
      </c>
      <c r="W668" s="30">
        <f>_xlfn.IFNA(VLOOKUP(K668,'Housing Summary'!F:J,5,FALSE),W667)</f>
        <v>12005</v>
      </c>
      <c r="X668" s="30">
        <f>_xlfn.IFNA(VLOOKUP(K668,'Housing Summary'!F:G,2,FALSE),X667)</f>
        <v>350000</v>
      </c>
      <c r="Y668">
        <f t="shared" si="68"/>
        <v>30.974968279585283</v>
      </c>
      <c r="Z668">
        <f t="shared" si="69"/>
        <v>126.86682410297576</v>
      </c>
    </row>
    <row r="669" spans="1:26" hidden="1">
      <c r="A669" s="9">
        <v>44286</v>
      </c>
      <c r="B669" s="9">
        <f t="shared" si="70"/>
        <v>44286</v>
      </c>
      <c r="C669" s="10">
        <v>44256</v>
      </c>
      <c r="D669" s="11" t="s">
        <v>37</v>
      </c>
      <c r="E669" s="11">
        <v>51</v>
      </c>
      <c r="F669" s="11">
        <f t="shared" si="66"/>
        <v>12</v>
      </c>
      <c r="G669" s="30">
        <v>42926</v>
      </c>
      <c r="H669" s="30">
        <v>618976</v>
      </c>
      <c r="I669" s="30">
        <v>1700</v>
      </c>
      <c r="J669" s="30">
        <v>10252</v>
      </c>
      <c r="K669" s="11" t="str">
        <f t="shared" si="67"/>
        <v>Virginia-44286</v>
      </c>
      <c r="L669" s="30">
        <f>_xlfn.IFNA(VLOOKUP(K669,'labor statisitcs'!N:Q,4,FALSE),L668)</f>
        <v>6742545</v>
      </c>
      <c r="M669" s="30">
        <f>VLOOKUP(D669,'State Area'!A:B,2,FALSE)</f>
        <v>42775</v>
      </c>
      <c r="N669" s="39">
        <f t="shared" si="71"/>
        <v>157.62817066043249</v>
      </c>
      <c r="O669" s="11">
        <f>_xlfn.IFNA(VLOOKUP(K669,State_Vac_Alo_Admin!B:E,3,FALSE),0)</f>
        <v>2103140</v>
      </c>
      <c r="P669" s="35">
        <f>_xlfn.IFNA(VLOOKUP(K669,State_Vac_Alo_Admin!B:F,5,FALSE),0)</f>
        <v>1394677.45</v>
      </c>
      <c r="Q669" s="30">
        <f>VLOOKUP(D669,'2020_VoteCount'!A:K,11,FALSE)</f>
        <v>1962430</v>
      </c>
      <c r="R669" s="30">
        <f>VLOOKUP(D669,'2020_VoteCount'!A:L,12,FALSE)</f>
        <v>2413568</v>
      </c>
      <c r="S669" s="11">
        <f>_xlfn.IFNA(VLOOKUP(K669,'labor statisitcs'!N:P,2,FALSE),S668)</f>
        <v>59.7</v>
      </c>
      <c r="T669" s="11">
        <f>_xlfn.IFNA(VLOOKUP(K669,'labor statisitcs'!N:P,3,FALSE),T668)</f>
        <v>5.0999999999999996</v>
      </c>
      <c r="U669" s="30">
        <f>_xlfn.IFNA(VLOOKUP(K669,'labor statisitcs'!N:S,5,FALSE),U668)</f>
        <v>4023563</v>
      </c>
      <c r="V669" s="30">
        <f>_xlfn.IFNA(VLOOKUP(K669,'labor statisitcs'!N:S,6,FALSE),V668)</f>
        <v>214676</v>
      </c>
      <c r="W669" s="30">
        <f>_xlfn.IFNA(VLOOKUP(K669,'Housing Summary'!F:J,5,FALSE),W668)</f>
        <v>11954</v>
      </c>
      <c r="X669" s="30">
        <f>_xlfn.IFNA(VLOOKUP(K669,'Housing Summary'!F:G,2,FALSE),X668)</f>
        <v>366950</v>
      </c>
      <c r="Y669">
        <f t="shared" si="68"/>
        <v>25.213031577838933</v>
      </c>
      <c r="Z669">
        <f t="shared" si="69"/>
        <v>152.04941160941453</v>
      </c>
    </row>
    <row r="670" spans="1:26">
      <c r="A670" s="9">
        <v>44313</v>
      </c>
      <c r="B670" s="9">
        <f t="shared" si="70"/>
        <v>44316</v>
      </c>
      <c r="C670" s="10">
        <v>44287</v>
      </c>
      <c r="D670" s="11" t="s">
        <v>37</v>
      </c>
      <c r="E670" s="11">
        <v>51</v>
      </c>
      <c r="F670" s="11">
        <f t="shared" si="66"/>
        <v>13</v>
      </c>
      <c r="G670" s="30">
        <v>35953</v>
      </c>
      <c r="H670" s="30">
        <v>654929</v>
      </c>
      <c r="I670" s="30">
        <v>454</v>
      </c>
      <c r="J670" s="30">
        <v>10706</v>
      </c>
      <c r="K670" s="11" t="str">
        <f t="shared" si="67"/>
        <v>Virginia-44316</v>
      </c>
      <c r="L670" s="30">
        <f>_xlfn.IFNA(VLOOKUP(K670,'labor statisitcs'!N:Q,4,FALSE),L669)</f>
        <v>6742545</v>
      </c>
      <c r="M670" s="30">
        <f>VLOOKUP(D670,'State Area'!A:B,2,FALSE)</f>
        <v>42775</v>
      </c>
      <c r="N670" s="39">
        <f t="shared" si="71"/>
        <v>157.62817066043249</v>
      </c>
      <c r="O670" s="11">
        <f>_xlfn.IFNA(VLOOKUP(K670,State_Vac_Alo_Admin!B:E,3,FALSE),0)</f>
        <v>1827460</v>
      </c>
      <c r="P670" s="35">
        <f>_xlfn.IFNA(VLOOKUP(K670,State_Vac_Alo_Admin!B:F,5,FALSE),0)</f>
        <v>2194476.4499999997</v>
      </c>
      <c r="Q670" s="30">
        <f>VLOOKUP(D670,'2020_VoteCount'!A:K,11,FALSE)</f>
        <v>1962430</v>
      </c>
      <c r="R670" s="30">
        <f>VLOOKUP(D670,'2020_VoteCount'!A:L,12,FALSE)</f>
        <v>2413568</v>
      </c>
      <c r="S670" s="11">
        <f>_xlfn.IFNA(VLOOKUP(K670,'labor statisitcs'!N:P,2,FALSE),S669)</f>
        <v>59.7</v>
      </c>
      <c r="T670" s="11">
        <f>_xlfn.IFNA(VLOOKUP(K670,'labor statisitcs'!N:P,3,FALSE),T669)</f>
        <v>5.0999999999999996</v>
      </c>
      <c r="U670" s="30">
        <f>_xlfn.IFNA(VLOOKUP(K670,'labor statisitcs'!N:S,5,FALSE),U669)</f>
        <v>4023563</v>
      </c>
      <c r="V670" s="30">
        <f>_xlfn.IFNA(VLOOKUP(K670,'labor statisitcs'!N:S,6,FALSE),V669)</f>
        <v>214676</v>
      </c>
      <c r="W670" s="30">
        <f>_xlfn.IFNA(VLOOKUP(K670,'Housing Summary'!F:J,5,FALSE),W669)</f>
        <v>11954</v>
      </c>
      <c r="X670" s="30">
        <f>_xlfn.IFNA(VLOOKUP(K670,'Housing Summary'!F:G,2,FALSE),X669)</f>
        <v>366950</v>
      </c>
      <c r="Y670">
        <f t="shared" si="68"/>
        <v>6.7333625507875734</v>
      </c>
      <c r="Z670">
        <f t="shared" si="69"/>
        <v>158.78277416020211</v>
      </c>
    </row>
    <row r="671" spans="1:26" hidden="1">
      <c r="A671" s="9">
        <v>43861</v>
      </c>
      <c r="B671" s="9">
        <f t="shared" si="70"/>
        <v>43861</v>
      </c>
      <c r="C671" s="10">
        <v>43831</v>
      </c>
      <c r="D671" s="11" t="s">
        <v>5</v>
      </c>
      <c r="E671" s="11">
        <v>53</v>
      </c>
      <c r="F671" s="11"/>
      <c r="G671" s="30">
        <v>1</v>
      </c>
      <c r="H671" s="30">
        <v>1</v>
      </c>
      <c r="I671" s="30">
        <v>0</v>
      </c>
      <c r="J671" s="30">
        <v>0</v>
      </c>
      <c r="K671" s="11" t="str">
        <f t="shared" si="67"/>
        <v>Washington-43861</v>
      </c>
      <c r="L671" s="30">
        <f>_xlfn.IFNA(VLOOKUP(K671,'labor statisitcs'!N:Q,4,FALSE),L670)</f>
        <v>6067267</v>
      </c>
      <c r="M671" s="30">
        <f>VLOOKUP(D671,'State Area'!A:B,2,FALSE)</f>
        <v>71298</v>
      </c>
      <c r="N671" s="39">
        <f t="shared" si="71"/>
        <v>85.097295856826278</v>
      </c>
      <c r="O671" s="11">
        <f>_xlfn.IFNA(VLOOKUP(K671,State_Vac_Alo_Admin!B:E,3,FALSE),0)</f>
        <v>0</v>
      </c>
      <c r="P671" s="35">
        <f>_xlfn.IFNA(VLOOKUP(K671,State_Vac_Alo_Admin!B:F,5,FALSE),0)</f>
        <v>0</v>
      </c>
      <c r="Q671" s="30">
        <f>VLOOKUP(D671,'2020_VoteCount'!A:K,11,FALSE)</f>
        <v>1584651</v>
      </c>
      <c r="R671" s="30">
        <f>VLOOKUP(D671,'2020_VoteCount'!A:L,12,FALSE)</f>
        <v>2369612</v>
      </c>
      <c r="S671" s="11">
        <f>_xlfn.IFNA(VLOOKUP(K671,'labor statisitcs'!N:P,2,FALSE),S670)</f>
        <v>62.6</v>
      </c>
      <c r="T671" s="11">
        <f>_xlfn.IFNA(VLOOKUP(K671,'labor statisitcs'!N:P,3,FALSE),T670)</f>
        <v>4</v>
      </c>
      <c r="U671" s="30">
        <f>_xlfn.IFNA(VLOOKUP(K671,'labor statisitcs'!N:S,5,FALSE),U670)</f>
        <v>3799953</v>
      </c>
      <c r="V671" s="30">
        <f>_xlfn.IFNA(VLOOKUP(K671,'labor statisitcs'!N:S,6,FALSE),V670)</f>
        <v>157051</v>
      </c>
      <c r="W671" s="30">
        <f>_xlfn.IFNA(VLOOKUP(K671,'Housing Summary'!F:J,5,FALSE),W670)</f>
        <v>11615</v>
      </c>
      <c r="X671" s="30">
        <f>_xlfn.IFNA(VLOOKUP(K671,'Housing Summary'!F:G,2,FALSE),X670)</f>
        <v>455450</v>
      </c>
      <c r="Y671">
        <f t="shared" si="68"/>
        <v>0</v>
      </c>
      <c r="Z671">
        <f t="shared" si="69"/>
        <v>0</v>
      </c>
    </row>
    <row r="672" spans="1:26" hidden="1">
      <c r="A672" s="9">
        <v>43890</v>
      </c>
      <c r="B672" s="9">
        <f t="shared" si="70"/>
        <v>43890</v>
      </c>
      <c r="C672" s="10">
        <v>43862</v>
      </c>
      <c r="D672" s="11" t="s">
        <v>5</v>
      </c>
      <c r="E672" s="11">
        <v>53</v>
      </c>
      <c r="F672" s="11"/>
      <c r="G672" s="30">
        <v>9</v>
      </c>
      <c r="H672" s="30">
        <v>10</v>
      </c>
      <c r="I672" s="30">
        <v>1</v>
      </c>
      <c r="J672" s="30">
        <v>1</v>
      </c>
      <c r="K672" s="11" t="str">
        <f t="shared" si="67"/>
        <v>Washington-43890</v>
      </c>
      <c r="L672" s="30">
        <f>_xlfn.IFNA(VLOOKUP(K672,'labor statisitcs'!N:Q,4,FALSE),L671)</f>
        <v>6072840</v>
      </c>
      <c r="M672" s="30">
        <f>VLOOKUP(D672,'State Area'!A:B,2,FALSE)</f>
        <v>71298</v>
      </c>
      <c r="N672" s="39">
        <f t="shared" si="71"/>
        <v>85.175460742236808</v>
      </c>
      <c r="O672" s="11">
        <f>_xlfn.IFNA(VLOOKUP(K672,State_Vac_Alo_Admin!B:E,3,FALSE),0)</f>
        <v>0</v>
      </c>
      <c r="P672" s="35">
        <f>_xlfn.IFNA(VLOOKUP(K672,State_Vac_Alo_Admin!B:F,5,FALSE),0)</f>
        <v>0</v>
      </c>
      <c r="Q672" s="30">
        <f>VLOOKUP(D672,'2020_VoteCount'!A:K,11,FALSE)</f>
        <v>1584651</v>
      </c>
      <c r="R672" s="30">
        <f>VLOOKUP(D672,'2020_VoteCount'!A:L,12,FALSE)</f>
        <v>2369612</v>
      </c>
      <c r="S672" s="11">
        <f>_xlfn.IFNA(VLOOKUP(K672,'labor statisitcs'!N:P,2,FALSE),S671)</f>
        <v>62.6</v>
      </c>
      <c r="T672" s="11">
        <f>_xlfn.IFNA(VLOOKUP(K672,'labor statisitcs'!N:P,3,FALSE),T671)</f>
        <v>4.0999999999999996</v>
      </c>
      <c r="U672" s="30">
        <f>_xlfn.IFNA(VLOOKUP(K672,'labor statisitcs'!N:S,5,FALSE),U671)</f>
        <v>3799304</v>
      </c>
      <c r="V672" s="30">
        <f>_xlfn.IFNA(VLOOKUP(K672,'labor statisitcs'!N:S,6,FALSE),V671)</f>
        <v>162671</v>
      </c>
      <c r="W672" s="30">
        <f>_xlfn.IFNA(VLOOKUP(K672,'Housing Summary'!F:J,5,FALSE),W671)</f>
        <v>10917</v>
      </c>
      <c r="X672" s="30">
        <f>_xlfn.IFNA(VLOOKUP(K672,'Housing Summary'!F:G,2,FALSE),X671)</f>
        <v>459950</v>
      </c>
      <c r="Y672">
        <f t="shared" si="68"/>
        <v>1.6466760197864593E-2</v>
      </c>
      <c r="Z672">
        <f t="shared" si="69"/>
        <v>1.6466760197864593E-2</v>
      </c>
    </row>
    <row r="673" spans="1:26" hidden="1">
      <c r="A673" s="9">
        <v>43921</v>
      </c>
      <c r="B673" s="9">
        <f t="shared" si="70"/>
        <v>43921</v>
      </c>
      <c r="C673" s="10">
        <v>43891</v>
      </c>
      <c r="D673" s="11" t="s">
        <v>5</v>
      </c>
      <c r="E673" s="11">
        <v>53</v>
      </c>
      <c r="F673" s="11">
        <f t="shared" ref="F673:F700" si="72">IF(D672=D673,F672+1,0)</f>
        <v>1</v>
      </c>
      <c r="G673" s="30">
        <v>5283</v>
      </c>
      <c r="H673" s="30">
        <v>5293</v>
      </c>
      <c r="I673" s="30">
        <v>225</v>
      </c>
      <c r="J673" s="30">
        <v>226</v>
      </c>
      <c r="K673" s="11" t="str">
        <f t="shared" si="67"/>
        <v>Washington-43921</v>
      </c>
      <c r="L673" s="30">
        <f>_xlfn.IFNA(VLOOKUP(K673,'labor statisitcs'!N:Q,4,FALSE),L672)</f>
        <v>6078919</v>
      </c>
      <c r="M673" s="30">
        <f>VLOOKUP(D673,'State Area'!A:B,2,FALSE)</f>
        <v>71298</v>
      </c>
      <c r="N673" s="39">
        <f t="shared" si="71"/>
        <v>85.260722600914477</v>
      </c>
      <c r="O673" s="11">
        <f>_xlfn.IFNA(VLOOKUP(K673,State_Vac_Alo_Admin!B:E,3,FALSE),0)</f>
        <v>0</v>
      </c>
      <c r="P673" s="35">
        <f>_xlfn.IFNA(VLOOKUP(K673,State_Vac_Alo_Admin!B:F,5,FALSE),0)</f>
        <v>0</v>
      </c>
      <c r="Q673" s="30">
        <f>VLOOKUP(D673,'2020_VoteCount'!A:K,11,FALSE)</f>
        <v>1584651</v>
      </c>
      <c r="R673" s="30">
        <f>VLOOKUP(D673,'2020_VoteCount'!A:L,12,FALSE)</f>
        <v>2369612</v>
      </c>
      <c r="S673" s="11">
        <f>_xlfn.IFNA(VLOOKUP(K673,'labor statisitcs'!N:P,2,FALSE),S672)</f>
        <v>61.3</v>
      </c>
      <c r="T673" s="11">
        <f>_xlfn.IFNA(VLOOKUP(K673,'labor statisitcs'!N:P,3,FALSE),T672)</f>
        <v>5.3</v>
      </c>
      <c r="U673" s="30">
        <f>_xlfn.IFNA(VLOOKUP(K673,'labor statisitcs'!N:S,5,FALSE),U672)</f>
        <v>3724793</v>
      </c>
      <c r="V673" s="30">
        <f>_xlfn.IFNA(VLOOKUP(K673,'labor statisitcs'!N:S,6,FALSE),V672)</f>
        <v>207210</v>
      </c>
      <c r="W673" s="30">
        <f>_xlfn.IFNA(VLOOKUP(K673,'Housing Summary'!F:J,5,FALSE),W672)</f>
        <v>11884</v>
      </c>
      <c r="X673" s="30">
        <f>_xlfn.IFNA(VLOOKUP(K673,'Housing Summary'!F:G,2,FALSE),X672)</f>
        <v>472997.5</v>
      </c>
      <c r="Y673">
        <f t="shared" si="68"/>
        <v>3.7013159741065804</v>
      </c>
      <c r="Z673">
        <f t="shared" si="69"/>
        <v>3.7177662673248322</v>
      </c>
    </row>
    <row r="674" spans="1:26" hidden="1">
      <c r="A674" s="9">
        <v>43951</v>
      </c>
      <c r="B674" s="9">
        <f t="shared" si="70"/>
        <v>43951</v>
      </c>
      <c r="C674" s="10">
        <v>43922</v>
      </c>
      <c r="D674" s="11" t="s">
        <v>5</v>
      </c>
      <c r="E674" s="11">
        <v>53</v>
      </c>
      <c r="F674" s="11">
        <f t="shared" si="72"/>
        <v>2</v>
      </c>
      <c r="G674" s="30">
        <v>9521</v>
      </c>
      <c r="H674" s="30">
        <v>14814</v>
      </c>
      <c r="I674" s="30">
        <v>596</v>
      </c>
      <c r="J674" s="30">
        <v>822</v>
      </c>
      <c r="K674" s="11" t="str">
        <f t="shared" si="67"/>
        <v>Washington-43951</v>
      </c>
      <c r="L674" s="30">
        <f>_xlfn.IFNA(VLOOKUP(K674,'labor statisitcs'!N:Q,4,FALSE),L673)</f>
        <v>6085331</v>
      </c>
      <c r="M674" s="30">
        <f>VLOOKUP(D674,'State Area'!A:B,2,FALSE)</f>
        <v>71298</v>
      </c>
      <c r="N674" s="39">
        <f t="shared" si="71"/>
        <v>85.350654997335127</v>
      </c>
      <c r="O674" s="11">
        <f>_xlfn.IFNA(VLOOKUP(K674,State_Vac_Alo_Admin!B:E,3,FALSE),0)</f>
        <v>0</v>
      </c>
      <c r="P674" s="35">
        <f>_xlfn.IFNA(VLOOKUP(K674,State_Vac_Alo_Admin!B:F,5,FALSE),0)</f>
        <v>0</v>
      </c>
      <c r="Q674" s="30">
        <f>VLOOKUP(D674,'2020_VoteCount'!A:K,11,FALSE)</f>
        <v>1584651</v>
      </c>
      <c r="R674" s="30">
        <f>VLOOKUP(D674,'2020_VoteCount'!A:L,12,FALSE)</f>
        <v>2369612</v>
      </c>
      <c r="S674" s="11">
        <f>_xlfn.IFNA(VLOOKUP(K674,'labor statisitcs'!N:P,2,FALSE),S673)</f>
        <v>54.8</v>
      </c>
      <c r="T674" s="11">
        <f>_xlfn.IFNA(VLOOKUP(K674,'labor statisitcs'!N:P,3,FALSE),T673)</f>
        <v>16.3</v>
      </c>
      <c r="U674" s="30">
        <f>_xlfn.IFNA(VLOOKUP(K674,'labor statisitcs'!N:S,5,FALSE),U673)</f>
        <v>3336286</v>
      </c>
      <c r="V674" s="30">
        <f>_xlfn.IFNA(VLOOKUP(K674,'labor statisitcs'!N:S,6,FALSE),V673)</f>
        <v>652077</v>
      </c>
      <c r="W674" s="30">
        <f>_xlfn.IFNA(VLOOKUP(K674,'Housing Summary'!F:J,5,FALSE),W673)</f>
        <v>13130</v>
      </c>
      <c r="X674" s="30">
        <f>_xlfn.IFNA(VLOOKUP(K674,'Housing Summary'!F:G,2,FALSE),X673)</f>
        <v>474497.5</v>
      </c>
      <c r="Y674">
        <f t="shared" si="68"/>
        <v>9.794044070897705</v>
      </c>
      <c r="Z674">
        <f t="shared" si="69"/>
        <v>13.507892997110593</v>
      </c>
    </row>
    <row r="675" spans="1:26" hidden="1">
      <c r="A675" s="9">
        <v>43982</v>
      </c>
      <c r="B675" s="9">
        <f t="shared" si="70"/>
        <v>43982</v>
      </c>
      <c r="C675" s="10">
        <v>43952</v>
      </c>
      <c r="D675" s="11" t="s">
        <v>5</v>
      </c>
      <c r="E675" s="11">
        <v>53</v>
      </c>
      <c r="F675" s="11">
        <f t="shared" si="72"/>
        <v>3</v>
      </c>
      <c r="G675" s="30">
        <v>8000</v>
      </c>
      <c r="H675" s="30">
        <v>22814</v>
      </c>
      <c r="I675" s="30">
        <v>304</v>
      </c>
      <c r="J675" s="30">
        <v>1126</v>
      </c>
      <c r="K675" s="11" t="str">
        <f t="shared" si="67"/>
        <v>Washington-43982</v>
      </c>
      <c r="L675" s="30">
        <f>_xlfn.IFNA(VLOOKUP(K675,'labor statisitcs'!N:Q,4,FALSE),L674)</f>
        <v>6090159</v>
      </c>
      <c r="M675" s="30">
        <f>VLOOKUP(D675,'State Area'!A:B,2,FALSE)</f>
        <v>71298</v>
      </c>
      <c r="N675" s="39">
        <f t="shared" si="71"/>
        <v>85.418370781789108</v>
      </c>
      <c r="O675" s="11">
        <f>_xlfn.IFNA(VLOOKUP(K675,State_Vac_Alo_Admin!B:E,3,FALSE),0)</f>
        <v>0</v>
      </c>
      <c r="P675" s="35">
        <f>_xlfn.IFNA(VLOOKUP(K675,State_Vac_Alo_Admin!B:F,5,FALSE),0)</f>
        <v>0</v>
      </c>
      <c r="Q675" s="30">
        <f>VLOOKUP(D675,'2020_VoteCount'!A:K,11,FALSE)</f>
        <v>1584651</v>
      </c>
      <c r="R675" s="30">
        <f>VLOOKUP(D675,'2020_VoteCount'!A:L,12,FALSE)</f>
        <v>2369612</v>
      </c>
      <c r="S675" s="11">
        <f>_xlfn.IFNA(VLOOKUP(K675,'labor statisitcs'!N:P,2,FALSE),S674)</f>
        <v>56.1</v>
      </c>
      <c r="T675" s="11">
        <f>_xlfn.IFNA(VLOOKUP(K675,'labor statisitcs'!N:P,3,FALSE),T674)</f>
        <v>12.5</v>
      </c>
      <c r="U675" s="30">
        <f>_xlfn.IFNA(VLOOKUP(K675,'labor statisitcs'!N:S,5,FALSE),U674)</f>
        <v>3417587</v>
      </c>
      <c r="V675" s="30">
        <f>_xlfn.IFNA(VLOOKUP(K675,'labor statisitcs'!N:S,6,FALSE),V674)</f>
        <v>487296</v>
      </c>
      <c r="W675" s="30">
        <f>_xlfn.IFNA(VLOOKUP(K675,'Housing Summary'!F:J,5,FALSE),W674)</f>
        <v>13836</v>
      </c>
      <c r="X675" s="30">
        <f>_xlfn.IFNA(VLOOKUP(K675,'Housing Summary'!F:G,2,FALSE),X674)</f>
        <v>489500</v>
      </c>
      <c r="Y675">
        <f t="shared" si="68"/>
        <v>4.9916594952611257</v>
      </c>
      <c r="Z675">
        <f t="shared" si="69"/>
        <v>18.488844051526403</v>
      </c>
    </row>
    <row r="676" spans="1:26" hidden="1">
      <c r="A676" s="9">
        <v>44012</v>
      </c>
      <c r="B676" s="9">
        <f t="shared" si="70"/>
        <v>44012</v>
      </c>
      <c r="C676" s="10">
        <v>43983</v>
      </c>
      <c r="D676" s="11" t="s">
        <v>5</v>
      </c>
      <c r="E676" s="11">
        <v>53</v>
      </c>
      <c r="F676" s="11">
        <f t="shared" si="72"/>
        <v>4</v>
      </c>
      <c r="G676" s="30">
        <v>11727</v>
      </c>
      <c r="H676" s="30">
        <v>34541</v>
      </c>
      <c r="I676" s="30">
        <v>207</v>
      </c>
      <c r="J676" s="30">
        <v>1333</v>
      </c>
      <c r="K676" s="11" t="str">
        <f t="shared" si="67"/>
        <v>Washington-44012</v>
      </c>
      <c r="L676" s="30">
        <f>_xlfn.IFNA(VLOOKUP(K676,'labor statisitcs'!N:Q,4,FALSE),L675)</f>
        <v>6095478</v>
      </c>
      <c r="M676" s="30">
        <f>VLOOKUP(D676,'State Area'!A:B,2,FALSE)</f>
        <v>71298</v>
      </c>
      <c r="N676" s="39">
        <f t="shared" si="71"/>
        <v>85.492973154927213</v>
      </c>
      <c r="O676" s="11">
        <f>_xlfn.IFNA(VLOOKUP(K676,State_Vac_Alo_Admin!B:E,3,FALSE),0)</f>
        <v>0</v>
      </c>
      <c r="P676" s="35">
        <f>_xlfn.IFNA(VLOOKUP(K676,State_Vac_Alo_Admin!B:F,5,FALSE),0)</f>
        <v>0</v>
      </c>
      <c r="Q676" s="30">
        <f>VLOOKUP(D676,'2020_VoteCount'!A:K,11,FALSE)</f>
        <v>1584651</v>
      </c>
      <c r="R676" s="30">
        <f>VLOOKUP(D676,'2020_VoteCount'!A:L,12,FALSE)</f>
        <v>2369612</v>
      </c>
      <c r="S676" s="11">
        <f>_xlfn.IFNA(VLOOKUP(K676,'labor statisitcs'!N:P,2,FALSE),S675)</f>
        <v>56.7</v>
      </c>
      <c r="T676" s="11">
        <f>_xlfn.IFNA(VLOOKUP(K676,'labor statisitcs'!N:P,3,FALSE),T675)</f>
        <v>10.8</v>
      </c>
      <c r="U676" s="30">
        <f>_xlfn.IFNA(VLOOKUP(K676,'labor statisitcs'!N:S,5,FALSE),U675)</f>
        <v>3457295</v>
      </c>
      <c r="V676" s="30">
        <f>_xlfn.IFNA(VLOOKUP(K676,'labor statisitcs'!N:S,6,FALSE),V675)</f>
        <v>420323</v>
      </c>
      <c r="W676" s="30">
        <f>_xlfn.IFNA(VLOOKUP(K676,'Housing Summary'!F:J,5,FALSE),W675)</f>
        <v>13616</v>
      </c>
      <c r="X676" s="30">
        <f>_xlfn.IFNA(VLOOKUP(K676,'Housing Summary'!F:G,2,FALSE),X675)</f>
        <v>499475</v>
      </c>
      <c r="Y676">
        <f t="shared" si="68"/>
        <v>3.3959600871334459</v>
      </c>
      <c r="Z676">
        <f t="shared" si="69"/>
        <v>21.868670512796534</v>
      </c>
    </row>
    <row r="677" spans="1:26" hidden="1">
      <c r="A677" s="9">
        <v>44043</v>
      </c>
      <c r="B677" s="9">
        <f t="shared" si="70"/>
        <v>44043</v>
      </c>
      <c r="C677" s="10">
        <v>44013</v>
      </c>
      <c r="D677" s="11" t="s">
        <v>5</v>
      </c>
      <c r="E677" s="11">
        <v>53</v>
      </c>
      <c r="F677" s="11">
        <f t="shared" si="72"/>
        <v>5</v>
      </c>
      <c r="G677" s="30">
        <v>24184</v>
      </c>
      <c r="H677" s="30">
        <v>58725</v>
      </c>
      <c r="I677" s="30">
        <v>320</v>
      </c>
      <c r="J677" s="30">
        <v>1653</v>
      </c>
      <c r="K677" s="11" t="str">
        <f t="shared" si="67"/>
        <v>Washington-44043</v>
      </c>
      <c r="L677" s="30">
        <f>_xlfn.IFNA(VLOOKUP(K677,'labor statisitcs'!N:Q,4,FALSE),L676)</f>
        <v>6100875</v>
      </c>
      <c r="M677" s="30">
        <f>VLOOKUP(D677,'State Area'!A:B,2,FALSE)</f>
        <v>71298</v>
      </c>
      <c r="N677" s="39">
        <f t="shared" si="71"/>
        <v>85.568669527897001</v>
      </c>
      <c r="O677" s="11">
        <f>_xlfn.IFNA(VLOOKUP(K677,State_Vac_Alo_Admin!B:E,3,FALSE),0)</f>
        <v>0</v>
      </c>
      <c r="P677" s="35">
        <f>_xlfn.IFNA(VLOOKUP(K677,State_Vac_Alo_Admin!B:F,5,FALSE),0)</f>
        <v>0</v>
      </c>
      <c r="Q677" s="30">
        <f>VLOOKUP(D677,'2020_VoteCount'!A:K,11,FALSE)</f>
        <v>1584651</v>
      </c>
      <c r="R677" s="30">
        <f>VLOOKUP(D677,'2020_VoteCount'!A:L,12,FALSE)</f>
        <v>2369612</v>
      </c>
      <c r="S677" s="11">
        <f>_xlfn.IFNA(VLOOKUP(K677,'labor statisitcs'!N:P,2,FALSE),S676)</f>
        <v>57.3</v>
      </c>
      <c r="T677" s="11">
        <f>_xlfn.IFNA(VLOOKUP(K677,'labor statisitcs'!N:P,3,FALSE),T676)</f>
        <v>10.8</v>
      </c>
      <c r="U677" s="30">
        <f>_xlfn.IFNA(VLOOKUP(K677,'labor statisitcs'!N:S,5,FALSE),U676)</f>
        <v>3497219</v>
      </c>
      <c r="V677" s="30">
        <f>_xlfn.IFNA(VLOOKUP(K677,'labor statisitcs'!N:S,6,FALSE),V676)</f>
        <v>423212</v>
      </c>
      <c r="W677" s="30">
        <f>_xlfn.IFNA(VLOOKUP(K677,'Housing Summary'!F:J,5,FALSE),W676)</f>
        <v>13367</v>
      </c>
      <c r="X677" s="30">
        <f>_xlfn.IFNA(VLOOKUP(K677,'Housing Summary'!F:G,2,FALSE),X676)</f>
        <v>499973</v>
      </c>
      <c r="Y677">
        <f t="shared" si="68"/>
        <v>5.2451492613764419</v>
      </c>
      <c r="Z677">
        <f t="shared" si="69"/>
        <v>27.094474153297678</v>
      </c>
    </row>
    <row r="678" spans="1:26" hidden="1">
      <c r="A678" s="9">
        <v>44074</v>
      </c>
      <c r="B678" s="9">
        <f t="shared" si="70"/>
        <v>44074</v>
      </c>
      <c r="C678" s="10">
        <v>44044</v>
      </c>
      <c r="D678" s="11" t="s">
        <v>5</v>
      </c>
      <c r="E678" s="11">
        <v>53</v>
      </c>
      <c r="F678" s="11">
        <f t="shared" si="72"/>
        <v>6</v>
      </c>
      <c r="G678" s="30">
        <v>18993</v>
      </c>
      <c r="H678" s="30">
        <v>77718</v>
      </c>
      <c r="I678" s="30">
        <v>349</v>
      </c>
      <c r="J678" s="30">
        <v>2002</v>
      </c>
      <c r="K678" s="11" t="str">
        <f t="shared" si="67"/>
        <v>Washington-44074</v>
      </c>
      <c r="L678" s="30">
        <f>_xlfn.IFNA(VLOOKUP(K678,'labor statisitcs'!N:Q,4,FALSE),L677)</f>
        <v>6107080</v>
      </c>
      <c r="M678" s="30">
        <f>VLOOKUP(D678,'State Area'!A:B,2,FALSE)</f>
        <v>71298</v>
      </c>
      <c r="N678" s="39">
        <f t="shared" si="71"/>
        <v>85.655698617072005</v>
      </c>
      <c r="O678" s="11">
        <f>_xlfn.IFNA(VLOOKUP(K678,State_Vac_Alo_Admin!B:E,3,FALSE),0)</f>
        <v>0</v>
      </c>
      <c r="P678" s="35">
        <f>_xlfn.IFNA(VLOOKUP(K678,State_Vac_Alo_Admin!B:F,5,FALSE),0)</f>
        <v>0</v>
      </c>
      <c r="Q678" s="30">
        <f>VLOOKUP(D678,'2020_VoteCount'!A:K,11,FALSE)</f>
        <v>1584651</v>
      </c>
      <c r="R678" s="30">
        <f>VLOOKUP(D678,'2020_VoteCount'!A:L,12,FALSE)</f>
        <v>2369612</v>
      </c>
      <c r="S678" s="11">
        <f>_xlfn.IFNA(VLOOKUP(K678,'labor statisitcs'!N:P,2,FALSE),S677)</f>
        <v>57.8</v>
      </c>
      <c r="T678" s="11">
        <f>_xlfn.IFNA(VLOOKUP(K678,'labor statisitcs'!N:P,3,FALSE),T677)</f>
        <v>9.1</v>
      </c>
      <c r="U678" s="30">
        <f>_xlfn.IFNA(VLOOKUP(K678,'labor statisitcs'!N:S,5,FALSE),U677)</f>
        <v>3532848</v>
      </c>
      <c r="V678" s="30">
        <f>_xlfn.IFNA(VLOOKUP(K678,'labor statisitcs'!N:S,6,FALSE),V677)</f>
        <v>353229</v>
      </c>
      <c r="W678" s="30">
        <f>_xlfn.IFNA(VLOOKUP(K678,'Housing Summary'!F:J,5,FALSE),W677)</f>
        <v>13326</v>
      </c>
      <c r="X678" s="30">
        <f>_xlfn.IFNA(VLOOKUP(K678,'Housing Summary'!F:G,2,FALSE),X677)</f>
        <v>499950</v>
      </c>
      <c r="Y678">
        <f t="shared" si="68"/>
        <v>5.714678700786628</v>
      </c>
      <c r="Z678">
        <f t="shared" si="69"/>
        <v>32.781623951217277</v>
      </c>
    </row>
    <row r="679" spans="1:26" hidden="1">
      <c r="A679" s="9">
        <v>44104</v>
      </c>
      <c r="B679" s="9">
        <f t="shared" si="70"/>
        <v>44104</v>
      </c>
      <c r="C679" s="10">
        <v>44075</v>
      </c>
      <c r="D679" s="11" t="s">
        <v>5</v>
      </c>
      <c r="E679" s="11">
        <v>53</v>
      </c>
      <c r="F679" s="11">
        <f t="shared" si="72"/>
        <v>7</v>
      </c>
      <c r="G679" s="30">
        <v>13842</v>
      </c>
      <c r="H679" s="30">
        <v>91560</v>
      </c>
      <c r="I679" s="30">
        <v>220</v>
      </c>
      <c r="J679" s="30">
        <v>2222</v>
      </c>
      <c r="K679" s="11" t="str">
        <f t="shared" si="67"/>
        <v>Washington-44104</v>
      </c>
      <c r="L679" s="30">
        <f>_xlfn.IFNA(VLOOKUP(K679,'labor statisitcs'!N:Q,4,FALSE),L678)</f>
        <v>6113541</v>
      </c>
      <c r="M679" s="30">
        <f>VLOOKUP(D679,'State Area'!A:B,2,FALSE)</f>
        <v>71298</v>
      </c>
      <c r="N679" s="39">
        <f t="shared" si="71"/>
        <v>85.746318269797186</v>
      </c>
      <c r="O679" s="11">
        <f>_xlfn.IFNA(VLOOKUP(K679,State_Vac_Alo_Admin!B:E,3,FALSE),0)</f>
        <v>0</v>
      </c>
      <c r="P679" s="35">
        <f>_xlfn.IFNA(VLOOKUP(K679,State_Vac_Alo_Admin!B:F,5,FALSE),0)</f>
        <v>0</v>
      </c>
      <c r="Q679" s="30">
        <f>VLOOKUP(D679,'2020_VoteCount'!A:K,11,FALSE)</f>
        <v>1584651</v>
      </c>
      <c r="R679" s="30">
        <f>VLOOKUP(D679,'2020_VoteCount'!A:L,12,FALSE)</f>
        <v>2369612</v>
      </c>
      <c r="S679" s="11">
        <f>_xlfn.IFNA(VLOOKUP(K679,'labor statisitcs'!N:P,2,FALSE),S678)</f>
        <v>58.2</v>
      </c>
      <c r="T679" s="11">
        <f>_xlfn.IFNA(VLOOKUP(K679,'labor statisitcs'!N:P,3,FALSE),T678)</f>
        <v>8</v>
      </c>
      <c r="U679" s="30">
        <f>_xlfn.IFNA(VLOOKUP(K679,'labor statisitcs'!N:S,5,FALSE),U678)</f>
        <v>3560713</v>
      </c>
      <c r="V679" s="30">
        <f>_xlfn.IFNA(VLOOKUP(K679,'labor statisitcs'!N:S,6,FALSE),V678)</f>
        <v>309301</v>
      </c>
      <c r="W679" s="30">
        <f>_xlfn.IFNA(VLOOKUP(K679,'Housing Summary'!F:J,5,FALSE),W678)</f>
        <v>13005</v>
      </c>
      <c r="X679" s="30">
        <f>_xlfn.IFNA(VLOOKUP(K679,'Housing Summary'!F:G,2,FALSE),X678)</f>
        <v>499950</v>
      </c>
      <c r="Y679">
        <f t="shared" si="68"/>
        <v>3.5985691434800224</v>
      </c>
      <c r="Z679">
        <f t="shared" si="69"/>
        <v>36.345548349148224</v>
      </c>
    </row>
    <row r="680" spans="1:26" hidden="1">
      <c r="A680" s="9">
        <v>44135</v>
      </c>
      <c r="B680" s="9">
        <f t="shared" si="70"/>
        <v>44135</v>
      </c>
      <c r="C680" s="10">
        <v>44105</v>
      </c>
      <c r="D680" s="11" t="s">
        <v>5</v>
      </c>
      <c r="E680" s="11">
        <v>53</v>
      </c>
      <c r="F680" s="11">
        <f t="shared" si="72"/>
        <v>8</v>
      </c>
      <c r="G680" s="30">
        <v>21020</v>
      </c>
      <c r="H680" s="30">
        <v>112580</v>
      </c>
      <c r="I680" s="30">
        <v>246</v>
      </c>
      <c r="J680" s="30">
        <v>2468</v>
      </c>
      <c r="K680" s="11" t="str">
        <f t="shared" si="67"/>
        <v>Washington-44135</v>
      </c>
      <c r="L680" s="30">
        <f>_xlfn.IFNA(VLOOKUP(K680,'labor statisitcs'!N:Q,4,FALSE),L679)</f>
        <v>6119759</v>
      </c>
      <c r="M680" s="30">
        <f>VLOOKUP(D680,'State Area'!A:B,2,FALSE)</f>
        <v>71298</v>
      </c>
      <c r="N680" s="39">
        <f t="shared" si="71"/>
        <v>85.83352969227748</v>
      </c>
      <c r="O680" s="11">
        <f>_xlfn.IFNA(VLOOKUP(K680,State_Vac_Alo_Admin!B:E,3,FALSE),0)</f>
        <v>0</v>
      </c>
      <c r="P680" s="35">
        <f>_xlfn.IFNA(VLOOKUP(K680,State_Vac_Alo_Admin!B:F,5,FALSE),0)</f>
        <v>0</v>
      </c>
      <c r="Q680" s="30">
        <f>VLOOKUP(D680,'2020_VoteCount'!A:K,11,FALSE)</f>
        <v>1584651</v>
      </c>
      <c r="R680" s="30">
        <f>VLOOKUP(D680,'2020_VoteCount'!A:L,12,FALSE)</f>
        <v>2369612</v>
      </c>
      <c r="S680" s="11">
        <f>_xlfn.IFNA(VLOOKUP(K680,'labor statisitcs'!N:P,2,FALSE),S679)</f>
        <v>60.5</v>
      </c>
      <c r="T680" s="11">
        <f>_xlfn.IFNA(VLOOKUP(K680,'labor statisitcs'!N:P,3,FALSE),T679)</f>
        <v>7</v>
      </c>
      <c r="U680" s="30">
        <f>_xlfn.IFNA(VLOOKUP(K680,'labor statisitcs'!N:S,5,FALSE),U679)</f>
        <v>3704008</v>
      </c>
      <c r="V680" s="30">
        <f>_xlfn.IFNA(VLOOKUP(K680,'labor statisitcs'!N:S,6,FALSE),V679)</f>
        <v>277802</v>
      </c>
      <c r="W680" s="30">
        <f>_xlfn.IFNA(VLOOKUP(K680,'Housing Summary'!F:J,5,FALSE),W679)</f>
        <v>12283</v>
      </c>
      <c r="X680" s="30">
        <f>_xlfn.IFNA(VLOOKUP(K680,'Housing Summary'!F:G,2,FALSE),X679)</f>
        <v>499922</v>
      </c>
      <c r="Y680">
        <f t="shared" si="68"/>
        <v>4.0197661378495466</v>
      </c>
      <c r="Z680">
        <f t="shared" si="69"/>
        <v>40.328385480539346</v>
      </c>
    </row>
    <row r="681" spans="1:26" hidden="1">
      <c r="A681" s="9">
        <v>44165</v>
      </c>
      <c r="B681" s="9">
        <f t="shared" si="70"/>
        <v>44165</v>
      </c>
      <c r="C681" s="10">
        <v>44136</v>
      </c>
      <c r="D681" s="11" t="s">
        <v>5</v>
      </c>
      <c r="E681" s="11">
        <v>53</v>
      </c>
      <c r="F681" s="11">
        <f t="shared" si="72"/>
        <v>9</v>
      </c>
      <c r="G681" s="30">
        <v>59595</v>
      </c>
      <c r="H681" s="30">
        <v>172175</v>
      </c>
      <c r="I681" s="30">
        <v>427</v>
      </c>
      <c r="J681" s="30">
        <v>2895</v>
      </c>
      <c r="K681" s="11" t="str">
        <f t="shared" si="67"/>
        <v>Washington-44165</v>
      </c>
      <c r="L681" s="30">
        <f>_xlfn.IFNA(VLOOKUP(K681,'labor statisitcs'!N:Q,4,FALSE),L680)</f>
        <v>6125522</v>
      </c>
      <c r="M681" s="30">
        <f>VLOOKUP(D681,'State Area'!A:B,2,FALSE)</f>
        <v>71298</v>
      </c>
      <c r="N681" s="39">
        <f t="shared" si="71"/>
        <v>85.914359449072904</v>
      </c>
      <c r="O681" s="11">
        <f>_xlfn.IFNA(VLOOKUP(K681,State_Vac_Alo_Admin!B:E,3,FALSE),0)</f>
        <v>0</v>
      </c>
      <c r="P681" s="35">
        <f>_xlfn.IFNA(VLOOKUP(K681,State_Vac_Alo_Admin!B:F,5,FALSE),0)</f>
        <v>0</v>
      </c>
      <c r="Q681" s="30">
        <f>VLOOKUP(D681,'2020_VoteCount'!A:K,11,FALSE)</f>
        <v>1584651</v>
      </c>
      <c r="R681" s="30">
        <f>VLOOKUP(D681,'2020_VoteCount'!A:L,12,FALSE)</f>
        <v>2369612</v>
      </c>
      <c r="S681" s="11">
        <f>_xlfn.IFNA(VLOOKUP(K681,'labor statisitcs'!N:P,2,FALSE),S680)</f>
        <v>58.6</v>
      </c>
      <c r="T681" s="11">
        <f>_xlfn.IFNA(VLOOKUP(K681,'labor statisitcs'!N:P,3,FALSE),T680)</f>
        <v>6.7</v>
      </c>
      <c r="U681" s="30">
        <f>_xlfn.IFNA(VLOOKUP(K681,'labor statisitcs'!N:S,5,FALSE),U680)</f>
        <v>3586497</v>
      </c>
      <c r="V681" s="30">
        <f>_xlfn.IFNA(VLOOKUP(K681,'labor statisitcs'!N:S,6,FALSE),V680)</f>
        <v>256454</v>
      </c>
      <c r="W681" s="30">
        <f>_xlfn.IFNA(VLOOKUP(K681,'Housing Summary'!F:J,5,FALSE),W680)</f>
        <v>8885</v>
      </c>
      <c r="X681" s="30">
        <f>_xlfn.IFNA(VLOOKUP(K681,'Housing Summary'!F:G,2,FALSE),X680)</f>
        <v>509500</v>
      </c>
      <c r="Y681">
        <f t="shared" si="68"/>
        <v>6.9708344856160833</v>
      </c>
      <c r="Z681">
        <f t="shared" si="69"/>
        <v>47.261278304118413</v>
      </c>
    </row>
    <row r="682" spans="1:26" hidden="1">
      <c r="A682" s="9">
        <v>44196</v>
      </c>
      <c r="B682" s="9">
        <f t="shared" si="70"/>
        <v>44196</v>
      </c>
      <c r="C682" s="10">
        <v>44166</v>
      </c>
      <c r="D682" s="11" t="s">
        <v>5</v>
      </c>
      <c r="E682" s="11">
        <v>53</v>
      </c>
      <c r="F682" s="11">
        <f t="shared" si="72"/>
        <v>10</v>
      </c>
      <c r="G682" s="30">
        <v>78889</v>
      </c>
      <c r="H682" s="30">
        <v>251064</v>
      </c>
      <c r="I682" s="30">
        <v>628</v>
      </c>
      <c r="J682" s="30">
        <v>3523</v>
      </c>
      <c r="K682" s="11" t="str">
        <f t="shared" si="67"/>
        <v>Washington-44196</v>
      </c>
      <c r="L682" s="30">
        <f>_xlfn.IFNA(VLOOKUP(K682,'labor statisitcs'!N:Q,4,FALSE),L681)</f>
        <v>6131010</v>
      </c>
      <c r="M682" s="30">
        <f>VLOOKUP(D682,'State Area'!A:B,2,FALSE)</f>
        <v>71298</v>
      </c>
      <c r="N682" s="39">
        <f t="shared" si="71"/>
        <v>85.991332155179663</v>
      </c>
      <c r="O682" s="11">
        <f>_xlfn.IFNA(VLOOKUP(K682,State_Vac_Alo_Admin!B:E,3,FALSE),0)</f>
        <v>674150</v>
      </c>
      <c r="P682" s="35">
        <f>_xlfn.IFNA(VLOOKUP(K682,State_Vac_Alo_Admin!B:F,5,FALSE),0)</f>
        <v>0</v>
      </c>
      <c r="Q682" s="30">
        <f>VLOOKUP(D682,'2020_VoteCount'!A:K,11,FALSE)</f>
        <v>1584651</v>
      </c>
      <c r="R682" s="30">
        <f>VLOOKUP(D682,'2020_VoteCount'!A:L,12,FALSE)</f>
        <v>2369612</v>
      </c>
      <c r="S682" s="11">
        <f>_xlfn.IFNA(VLOOKUP(K682,'labor statisitcs'!N:P,2,FALSE),S681)</f>
        <v>58.6</v>
      </c>
      <c r="T682" s="11">
        <f>_xlfn.IFNA(VLOOKUP(K682,'labor statisitcs'!N:P,3,FALSE),T681)</f>
        <v>6.3</v>
      </c>
      <c r="U682" s="30">
        <f>_xlfn.IFNA(VLOOKUP(K682,'labor statisitcs'!N:S,5,FALSE),U681)</f>
        <v>3590957</v>
      </c>
      <c r="V682" s="30">
        <f>_xlfn.IFNA(VLOOKUP(K682,'labor statisitcs'!N:S,6,FALSE),V681)</f>
        <v>239459</v>
      </c>
      <c r="W682" s="30">
        <f>_xlfn.IFNA(VLOOKUP(K682,'Housing Summary'!F:J,5,FALSE),W681)</f>
        <v>7063</v>
      </c>
      <c r="X682" s="30">
        <f>_xlfn.IFNA(VLOOKUP(K682,'Housing Summary'!F:G,2,FALSE),X681)</f>
        <v>499950</v>
      </c>
      <c r="Y682">
        <f t="shared" si="68"/>
        <v>10.243010531706847</v>
      </c>
      <c r="Z682">
        <f t="shared" si="69"/>
        <v>57.461984240769468</v>
      </c>
    </row>
    <row r="683" spans="1:26" hidden="1">
      <c r="A683" s="9">
        <v>44227</v>
      </c>
      <c r="B683" s="9">
        <f t="shared" si="70"/>
        <v>44227</v>
      </c>
      <c r="C683" s="10">
        <v>44197</v>
      </c>
      <c r="D683" s="11" t="s">
        <v>5</v>
      </c>
      <c r="E683" s="11">
        <v>53</v>
      </c>
      <c r="F683" s="11">
        <f t="shared" si="72"/>
        <v>11</v>
      </c>
      <c r="G683" s="30">
        <v>64705</v>
      </c>
      <c r="H683" s="30">
        <v>315769</v>
      </c>
      <c r="I683" s="30">
        <v>846</v>
      </c>
      <c r="J683" s="30">
        <v>4369</v>
      </c>
      <c r="K683" s="11" t="str">
        <f t="shared" si="67"/>
        <v>Washington-44227</v>
      </c>
      <c r="L683" s="30">
        <f>_xlfn.IFNA(VLOOKUP(K683,'labor statisitcs'!N:Q,4,FALSE),L682)</f>
        <v>6136163</v>
      </c>
      <c r="M683" s="30">
        <f>VLOOKUP(D683,'State Area'!A:B,2,FALSE)</f>
        <v>71298</v>
      </c>
      <c r="N683" s="39">
        <f t="shared" si="71"/>
        <v>86.063606272265702</v>
      </c>
      <c r="O683" s="11">
        <f>_xlfn.IFNA(VLOOKUP(K683,State_Vac_Alo_Admin!B:E,3,FALSE),0)</f>
        <v>754750</v>
      </c>
      <c r="P683" s="35">
        <f>_xlfn.IFNA(VLOOKUP(K683,State_Vac_Alo_Admin!B:F,5,FALSE),0)</f>
        <v>581692.4</v>
      </c>
      <c r="Q683" s="30">
        <f>VLOOKUP(D683,'2020_VoteCount'!A:K,11,FALSE)</f>
        <v>1584651</v>
      </c>
      <c r="R683" s="30">
        <f>VLOOKUP(D683,'2020_VoteCount'!A:L,12,FALSE)</f>
        <v>2369612</v>
      </c>
      <c r="S683" s="11">
        <f>_xlfn.IFNA(VLOOKUP(K683,'labor statisitcs'!N:P,2,FALSE),S682)</f>
        <v>58.8</v>
      </c>
      <c r="T683" s="11">
        <f>_xlfn.IFNA(VLOOKUP(K683,'labor statisitcs'!N:P,3,FALSE),T682)</f>
        <v>6</v>
      </c>
      <c r="U683" s="30">
        <f>_xlfn.IFNA(VLOOKUP(K683,'labor statisitcs'!N:S,5,FALSE),U682)</f>
        <v>3606638</v>
      </c>
      <c r="V683" s="30">
        <f>_xlfn.IFNA(VLOOKUP(K683,'labor statisitcs'!N:S,6,FALSE),V682)</f>
        <v>228591</v>
      </c>
      <c r="W683" s="30">
        <f>_xlfn.IFNA(VLOOKUP(K683,'Housing Summary'!F:J,5,FALSE),W682)</f>
        <v>5576</v>
      </c>
      <c r="X683" s="30">
        <f>_xlfn.IFNA(VLOOKUP(K683,'Housing Summary'!F:G,2,FALSE),X682)</f>
        <v>525000</v>
      </c>
      <c r="Y683">
        <f t="shared" si="68"/>
        <v>13.787117454344028</v>
      </c>
      <c r="Z683">
        <f t="shared" si="69"/>
        <v>71.200846522492967</v>
      </c>
    </row>
    <row r="684" spans="1:26" hidden="1">
      <c r="A684" s="9">
        <v>44255</v>
      </c>
      <c r="B684" s="9">
        <f t="shared" si="70"/>
        <v>44255</v>
      </c>
      <c r="C684" s="10">
        <v>44228</v>
      </c>
      <c r="D684" s="11" t="s">
        <v>5</v>
      </c>
      <c r="E684" s="11">
        <v>53</v>
      </c>
      <c r="F684" s="11">
        <f t="shared" si="72"/>
        <v>12</v>
      </c>
      <c r="G684" s="30">
        <v>26875</v>
      </c>
      <c r="H684" s="30">
        <v>342644</v>
      </c>
      <c r="I684" s="30">
        <v>655</v>
      </c>
      <c r="J684" s="30">
        <v>5024</v>
      </c>
      <c r="K684" s="11" t="str">
        <f t="shared" si="67"/>
        <v>Washington-44255</v>
      </c>
      <c r="L684" s="30">
        <f>_xlfn.IFNA(VLOOKUP(K684,'labor statisitcs'!N:Q,4,FALSE),L683)</f>
        <v>6140754</v>
      </c>
      <c r="M684" s="30">
        <f>VLOOKUP(D684,'State Area'!A:B,2,FALSE)</f>
        <v>71298</v>
      </c>
      <c r="N684" s="39">
        <f t="shared" si="71"/>
        <v>86.12799798030801</v>
      </c>
      <c r="O684" s="11">
        <f>_xlfn.IFNA(VLOOKUP(K684,State_Vac_Alo_Admin!B:E,3,FALSE),0)</f>
        <v>972470</v>
      </c>
      <c r="P684" s="35">
        <f>_xlfn.IFNA(VLOOKUP(K684,State_Vac_Alo_Admin!B:F,5,FALSE),0)</f>
        <v>888134.4</v>
      </c>
      <c r="Q684" s="30">
        <f>VLOOKUP(D684,'2020_VoteCount'!A:K,11,FALSE)</f>
        <v>1584651</v>
      </c>
      <c r="R684" s="30">
        <f>VLOOKUP(D684,'2020_VoteCount'!A:L,12,FALSE)</f>
        <v>2369612</v>
      </c>
      <c r="S684" s="11">
        <f>_xlfn.IFNA(VLOOKUP(K684,'labor statisitcs'!N:P,2,FALSE),S683)</f>
        <v>59</v>
      </c>
      <c r="T684" s="11">
        <f>_xlfn.IFNA(VLOOKUP(K684,'labor statisitcs'!N:P,3,FALSE),T683)</f>
        <v>5.6</v>
      </c>
      <c r="U684" s="30">
        <f>_xlfn.IFNA(VLOOKUP(K684,'labor statisitcs'!N:S,5,FALSE),U683)</f>
        <v>3621472</v>
      </c>
      <c r="V684" s="30">
        <f>_xlfn.IFNA(VLOOKUP(K684,'labor statisitcs'!N:S,6,FALSE),V683)</f>
        <v>215552</v>
      </c>
      <c r="W684" s="30">
        <f>_xlfn.IFNA(VLOOKUP(K684,'Housing Summary'!F:J,5,FALSE),W683)</f>
        <v>5078</v>
      </c>
      <c r="X684" s="30">
        <f>_xlfn.IFNA(VLOOKUP(K684,'Housing Summary'!F:G,2,FALSE),X683)</f>
        <v>534450</v>
      </c>
      <c r="Y684">
        <f t="shared" si="68"/>
        <v>10.666442589949051</v>
      </c>
      <c r="Z684">
        <f t="shared" si="69"/>
        <v>81.814057361685542</v>
      </c>
    </row>
    <row r="685" spans="1:26" hidden="1">
      <c r="A685" s="9">
        <v>44286</v>
      </c>
      <c r="B685" s="9">
        <f t="shared" si="70"/>
        <v>44286</v>
      </c>
      <c r="C685" s="10">
        <v>44256</v>
      </c>
      <c r="D685" s="11" t="s">
        <v>5</v>
      </c>
      <c r="E685" s="11">
        <v>53</v>
      </c>
      <c r="F685" s="11">
        <f t="shared" si="72"/>
        <v>13</v>
      </c>
      <c r="G685" s="30">
        <v>24263</v>
      </c>
      <c r="H685" s="30">
        <v>366907</v>
      </c>
      <c r="I685" s="30">
        <v>285</v>
      </c>
      <c r="J685" s="30">
        <v>5309</v>
      </c>
      <c r="K685" s="11" t="str">
        <f t="shared" si="67"/>
        <v>Washington-44286</v>
      </c>
      <c r="L685" s="30">
        <f>_xlfn.IFNA(VLOOKUP(K685,'labor statisitcs'!N:Q,4,FALSE),L684)</f>
        <v>6145770</v>
      </c>
      <c r="M685" s="30">
        <f>VLOOKUP(D685,'State Area'!A:B,2,FALSE)</f>
        <v>71298</v>
      </c>
      <c r="N685" s="39">
        <f t="shared" si="71"/>
        <v>86.198350584869146</v>
      </c>
      <c r="O685" s="11">
        <f>_xlfn.IFNA(VLOOKUP(K685,State_Vac_Alo_Admin!B:E,3,FALSE),0)</f>
        <v>1839000</v>
      </c>
      <c r="P685" s="35">
        <f>_xlfn.IFNA(VLOOKUP(K685,State_Vac_Alo_Admin!B:F,5,FALSE),0)</f>
        <v>1578898.8</v>
      </c>
      <c r="Q685" s="30">
        <f>VLOOKUP(D685,'2020_VoteCount'!A:K,11,FALSE)</f>
        <v>1584651</v>
      </c>
      <c r="R685" s="30">
        <f>VLOOKUP(D685,'2020_VoteCount'!A:L,12,FALSE)</f>
        <v>2369612</v>
      </c>
      <c r="S685" s="11">
        <f>_xlfn.IFNA(VLOOKUP(K685,'labor statisitcs'!N:P,2,FALSE),S684)</f>
        <v>59.2</v>
      </c>
      <c r="T685" s="11">
        <f>_xlfn.IFNA(VLOOKUP(K685,'labor statisitcs'!N:P,3,FALSE),T684)</f>
        <v>5.4</v>
      </c>
      <c r="U685" s="30">
        <f>_xlfn.IFNA(VLOOKUP(K685,'labor statisitcs'!N:S,5,FALSE),U684)</f>
        <v>3640079</v>
      </c>
      <c r="V685" s="30">
        <f>_xlfn.IFNA(VLOOKUP(K685,'labor statisitcs'!N:S,6,FALSE),V684)</f>
        <v>209467</v>
      </c>
      <c r="W685" s="30">
        <f>_xlfn.IFNA(VLOOKUP(K685,'Housing Summary'!F:J,5,FALSE),W684)</f>
        <v>5140</v>
      </c>
      <c r="X685" s="30">
        <f>_xlfn.IFNA(VLOOKUP(K685,'Housing Summary'!F:G,2,FALSE),X684)</f>
        <v>559500</v>
      </c>
      <c r="Y685">
        <f t="shared" si="68"/>
        <v>4.637335923732909</v>
      </c>
      <c r="Z685">
        <f t="shared" si="69"/>
        <v>86.384619014378998</v>
      </c>
    </row>
    <row r="686" spans="1:26">
      <c r="A686" s="9">
        <v>44313</v>
      </c>
      <c r="B686" s="9">
        <f t="shared" si="70"/>
        <v>44316</v>
      </c>
      <c r="C686" s="10">
        <v>44287</v>
      </c>
      <c r="D686" s="11" t="s">
        <v>5</v>
      </c>
      <c r="E686" s="11">
        <v>53</v>
      </c>
      <c r="F686" s="11">
        <f t="shared" si="72"/>
        <v>14</v>
      </c>
      <c r="G686" s="30">
        <v>33427</v>
      </c>
      <c r="H686" s="30">
        <v>400334</v>
      </c>
      <c r="I686" s="30">
        <v>201</v>
      </c>
      <c r="J686" s="30">
        <v>5510</v>
      </c>
      <c r="K686" s="11" t="str">
        <f t="shared" si="67"/>
        <v>Washington-44316</v>
      </c>
      <c r="L686" s="30">
        <f>_xlfn.IFNA(VLOOKUP(K686,'labor statisitcs'!N:Q,4,FALSE),L685)</f>
        <v>6145770</v>
      </c>
      <c r="M686" s="30">
        <f>VLOOKUP(D686,'State Area'!A:B,2,FALSE)</f>
        <v>71298</v>
      </c>
      <c r="N686" s="39">
        <f t="shared" si="71"/>
        <v>86.198350584869146</v>
      </c>
      <c r="O686" s="11">
        <f>_xlfn.IFNA(VLOOKUP(K686,State_Vac_Alo_Admin!B:E,3,FALSE),0)</f>
        <v>1598580</v>
      </c>
      <c r="P686" s="35">
        <f>_xlfn.IFNA(VLOOKUP(K686,State_Vac_Alo_Admin!B:F,5,FALSE),0)</f>
        <v>1905382.95</v>
      </c>
      <c r="Q686" s="30">
        <f>VLOOKUP(D686,'2020_VoteCount'!A:K,11,FALSE)</f>
        <v>1584651</v>
      </c>
      <c r="R686" s="30">
        <f>VLOOKUP(D686,'2020_VoteCount'!A:L,12,FALSE)</f>
        <v>2369612</v>
      </c>
      <c r="S686" s="11">
        <f>_xlfn.IFNA(VLOOKUP(K686,'labor statisitcs'!N:P,2,FALSE),S685)</f>
        <v>59.2</v>
      </c>
      <c r="T686" s="11">
        <f>_xlfn.IFNA(VLOOKUP(K686,'labor statisitcs'!N:P,3,FALSE),T685)</f>
        <v>5.4</v>
      </c>
      <c r="U686" s="30">
        <f>_xlfn.IFNA(VLOOKUP(K686,'labor statisitcs'!N:S,5,FALSE),U685)</f>
        <v>3640079</v>
      </c>
      <c r="V686" s="30">
        <f>_xlfn.IFNA(VLOOKUP(K686,'labor statisitcs'!N:S,6,FALSE),V685)</f>
        <v>209467</v>
      </c>
      <c r="W686" s="30">
        <f>_xlfn.IFNA(VLOOKUP(K686,'Housing Summary'!F:J,5,FALSE),W685)</f>
        <v>5140</v>
      </c>
      <c r="X686" s="30">
        <f>_xlfn.IFNA(VLOOKUP(K686,'Housing Summary'!F:G,2,FALSE),X685)</f>
        <v>559500</v>
      </c>
      <c r="Y686">
        <f t="shared" si="68"/>
        <v>3.2705421777905781</v>
      </c>
      <c r="Z686">
        <f t="shared" si="69"/>
        <v>89.655161192169572</v>
      </c>
    </row>
    <row r="687" spans="1:26" hidden="1">
      <c r="A687" s="9">
        <v>43921</v>
      </c>
      <c r="B687" s="9">
        <f t="shared" si="70"/>
        <v>43921</v>
      </c>
      <c r="C687" s="10">
        <v>43891</v>
      </c>
      <c r="D687" s="11" t="s">
        <v>58</v>
      </c>
      <c r="E687" s="11">
        <v>54</v>
      </c>
      <c r="F687" s="11">
        <f t="shared" si="72"/>
        <v>0</v>
      </c>
      <c r="G687" s="30">
        <v>162</v>
      </c>
      <c r="H687" s="30">
        <v>162</v>
      </c>
      <c r="I687" s="30">
        <v>1</v>
      </c>
      <c r="J687" s="30">
        <v>1</v>
      </c>
      <c r="K687" s="11" t="str">
        <f t="shared" si="67"/>
        <v>West Virginia-43921</v>
      </c>
      <c r="L687" s="30">
        <f>_xlfn.IFNA(VLOOKUP(K687,'labor statisitcs'!N:Q,4,FALSE),L686)</f>
        <v>1445593</v>
      </c>
      <c r="M687" s="30">
        <f>VLOOKUP(D687,'State Area'!A:B,2,FALSE)</f>
        <v>24230</v>
      </c>
      <c r="N687" s="39">
        <f t="shared" si="71"/>
        <v>59.661287659925712</v>
      </c>
      <c r="O687" s="11">
        <f>_xlfn.IFNA(VLOOKUP(K687,State_Vac_Alo_Admin!B:E,3,FALSE),0)</f>
        <v>0</v>
      </c>
      <c r="P687" s="35">
        <f>_xlfn.IFNA(VLOOKUP(K687,State_Vac_Alo_Admin!B:F,5,FALSE),0)</f>
        <v>0</v>
      </c>
      <c r="Q687" s="30">
        <f>VLOOKUP(D687,'2020_VoteCount'!A:K,11,FALSE)</f>
        <v>545382</v>
      </c>
      <c r="R687" s="30">
        <f>VLOOKUP(D687,'2020_VoteCount'!A:L,12,FALSE)</f>
        <v>235984</v>
      </c>
      <c r="S687" s="11">
        <f>_xlfn.IFNA(VLOOKUP(K687,'labor statisitcs'!N:P,2,FALSE),S686)</f>
        <v>52.8</v>
      </c>
      <c r="T687" s="11">
        <f>_xlfn.IFNA(VLOOKUP(K687,'labor statisitcs'!N:P,3,FALSE),T686)</f>
        <v>5.3</v>
      </c>
      <c r="U687" s="30">
        <f>_xlfn.IFNA(VLOOKUP(K687,'labor statisitcs'!N:S,5,FALSE),U686)</f>
        <v>763051</v>
      </c>
      <c r="V687" s="30">
        <f>_xlfn.IFNA(VLOOKUP(K687,'labor statisitcs'!N:S,6,FALSE),V686)</f>
        <v>42686</v>
      </c>
      <c r="W687" s="30">
        <f>_xlfn.IFNA(VLOOKUP(K687,'Housing Summary'!F:J,5,FALSE),W686)</f>
        <v>6258</v>
      </c>
      <c r="X687" s="30">
        <f>_xlfn.IFNA(VLOOKUP(K687,'Housing Summary'!F:G,2,FALSE),X686)</f>
        <v>166592.5</v>
      </c>
      <c r="Y687">
        <f t="shared" si="68"/>
        <v>6.9175763856078432E-2</v>
      </c>
      <c r="Z687">
        <f t="shared" si="69"/>
        <v>6.9175763856078432E-2</v>
      </c>
    </row>
    <row r="688" spans="1:26" hidden="1">
      <c r="A688" s="9">
        <v>43951</v>
      </c>
      <c r="B688" s="9">
        <f t="shared" si="70"/>
        <v>43951</v>
      </c>
      <c r="C688" s="10">
        <v>43922</v>
      </c>
      <c r="D688" s="11" t="s">
        <v>58</v>
      </c>
      <c r="E688" s="11">
        <v>54</v>
      </c>
      <c r="F688" s="11">
        <f t="shared" si="72"/>
        <v>1</v>
      </c>
      <c r="G688" s="30">
        <v>964</v>
      </c>
      <c r="H688" s="30">
        <v>1126</v>
      </c>
      <c r="I688" s="30">
        <v>43</v>
      </c>
      <c r="J688" s="30">
        <v>44</v>
      </c>
      <c r="K688" s="11" t="str">
        <f t="shared" si="67"/>
        <v>West Virginia-43951</v>
      </c>
      <c r="L688" s="30">
        <f>_xlfn.IFNA(VLOOKUP(K688,'labor statisitcs'!N:Q,4,FALSE),L687)</f>
        <v>1444969</v>
      </c>
      <c r="M688" s="30">
        <f>VLOOKUP(D688,'State Area'!A:B,2,FALSE)</f>
        <v>24230</v>
      </c>
      <c r="N688" s="39">
        <f t="shared" si="71"/>
        <v>59.635534461411474</v>
      </c>
      <c r="O688" s="11">
        <f>_xlfn.IFNA(VLOOKUP(K688,State_Vac_Alo_Admin!B:E,3,FALSE),0)</f>
        <v>0</v>
      </c>
      <c r="P688" s="35">
        <f>_xlfn.IFNA(VLOOKUP(K688,State_Vac_Alo_Admin!B:F,5,FALSE),0)</f>
        <v>0</v>
      </c>
      <c r="Q688" s="30">
        <f>VLOOKUP(D688,'2020_VoteCount'!A:K,11,FALSE)</f>
        <v>545382</v>
      </c>
      <c r="R688" s="30">
        <f>VLOOKUP(D688,'2020_VoteCount'!A:L,12,FALSE)</f>
        <v>235984</v>
      </c>
      <c r="S688" s="11">
        <f>_xlfn.IFNA(VLOOKUP(K688,'labor statisitcs'!N:P,2,FALSE),S687)</f>
        <v>44.9</v>
      </c>
      <c r="T688" s="11">
        <f>_xlfn.IFNA(VLOOKUP(K688,'labor statisitcs'!N:P,3,FALSE),T687)</f>
        <v>15.6</v>
      </c>
      <c r="U688" s="30">
        <f>_xlfn.IFNA(VLOOKUP(K688,'labor statisitcs'!N:S,5,FALSE),U687)</f>
        <v>648712</v>
      </c>
      <c r="V688" s="30">
        <f>_xlfn.IFNA(VLOOKUP(K688,'labor statisitcs'!N:S,6,FALSE),V687)</f>
        <v>119473</v>
      </c>
      <c r="W688" s="30">
        <f>_xlfn.IFNA(VLOOKUP(K688,'Housing Summary'!F:J,5,FALSE),W687)</f>
        <v>6040</v>
      </c>
      <c r="X688" s="30">
        <f>_xlfn.IFNA(VLOOKUP(K688,'Housing Summary'!F:G,2,FALSE),X687)</f>
        <v>169000</v>
      </c>
      <c r="Y688">
        <f t="shared" si="68"/>
        <v>2.9758423883142129</v>
      </c>
      <c r="Z688">
        <f t="shared" si="69"/>
        <v>3.0450480252517527</v>
      </c>
    </row>
    <row r="689" spans="1:26" hidden="1">
      <c r="A689" s="9">
        <v>43982</v>
      </c>
      <c r="B689" s="9">
        <f t="shared" si="70"/>
        <v>43982</v>
      </c>
      <c r="C689" s="10">
        <v>43952</v>
      </c>
      <c r="D689" s="11" t="s">
        <v>58</v>
      </c>
      <c r="E689" s="11">
        <v>54</v>
      </c>
      <c r="F689" s="11">
        <f t="shared" si="72"/>
        <v>2</v>
      </c>
      <c r="G689" s="30">
        <v>884</v>
      </c>
      <c r="H689" s="30">
        <v>2010</v>
      </c>
      <c r="I689" s="30">
        <v>31</v>
      </c>
      <c r="J689" s="30">
        <v>75</v>
      </c>
      <c r="K689" s="11" t="str">
        <f t="shared" si="67"/>
        <v>West Virginia-43982</v>
      </c>
      <c r="L689" s="30">
        <f>_xlfn.IFNA(VLOOKUP(K689,'labor statisitcs'!N:Q,4,FALSE),L688)</f>
        <v>1444132</v>
      </c>
      <c r="M689" s="30">
        <f>VLOOKUP(D689,'State Area'!A:B,2,FALSE)</f>
        <v>24230</v>
      </c>
      <c r="N689" s="39">
        <f t="shared" si="71"/>
        <v>59.60099050763516</v>
      </c>
      <c r="O689" s="11">
        <f>_xlfn.IFNA(VLOOKUP(K689,State_Vac_Alo_Admin!B:E,3,FALSE),0)</f>
        <v>0</v>
      </c>
      <c r="P689" s="35">
        <f>_xlfn.IFNA(VLOOKUP(K689,State_Vac_Alo_Admin!B:F,5,FALSE),0)</f>
        <v>0</v>
      </c>
      <c r="Q689" s="30">
        <f>VLOOKUP(D689,'2020_VoteCount'!A:K,11,FALSE)</f>
        <v>545382</v>
      </c>
      <c r="R689" s="30">
        <f>VLOOKUP(D689,'2020_VoteCount'!A:L,12,FALSE)</f>
        <v>235984</v>
      </c>
      <c r="S689" s="11">
        <f>_xlfn.IFNA(VLOOKUP(K689,'labor statisitcs'!N:P,2,FALSE),S688)</f>
        <v>47.7</v>
      </c>
      <c r="T689" s="11">
        <f>_xlfn.IFNA(VLOOKUP(K689,'labor statisitcs'!N:P,3,FALSE),T688)</f>
        <v>11.9</v>
      </c>
      <c r="U689" s="30">
        <f>_xlfn.IFNA(VLOOKUP(K689,'labor statisitcs'!N:S,5,FALSE),U688)</f>
        <v>688146</v>
      </c>
      <c r="V689" s="30">
        <f>_xlfn.IFNA(VLOOKUP(K689,'labor statisitcs'!N:S,6,FALSE),V688)</f>
        <v>92761</v>
      </c>
      <c r="W689" s="30">
        <f>_xlfn.IFNA(VLOOKUP(K689,'Housing Summary'!F:J,5,FALSE),W688)</f>
        <v>5683</v>
      </c>
      <c r="X689" s="30">
        <f>_xlfn.IFNA(VLOOKUP(K689,'Housing Summary'!F:G,2,FALSE),X688)</f>
        <v>170000</v>
      </c>
      <c r="Y689">
        <f t="shared" si="68"/>
        <v>2.1466181761778009</v>
      </c>
      <c r="Z689">
        <f t="shared" si="69"/>
        <v>5.1934310713979057</v>
      </c>
    </row>
    <row r="690" spans="1:26" hidden="1">
      <c r="A690" s="9">
        <v>44012</v>
      </c>
      <c r="B690" s="9">
        <f t="shared" si="70"/>
        <v>44012</v>
      </c>
      <c r="C690" s="10">
        <v>43983</v>
      </c>
      <c r="D690" s="11" t="s">
        <v>58</v>
      </c>
      <c r="E690" s="11">
        <v>54</v>
      </c>
      <c r="F690" s="11">
        <f t="shared" si="72"/>
        <v>3</v>
      </c>
      <c r="G690" s="30">
        <v>894</v>
      </c>
      <c r="H690" s="30">
        <v>2904</v>
      </c>
      <c r="I690" s="30">
        <v>18</v>
      </c>
      <c r="J690" s="30">
        <v>93</v>
      </c>
      <c r="K690" s="11" t="str">
        <f t="shared" si="67"/>
        <v>West Virginia-44012</v>
      </c>
      <c r="L690" s="30">
        <f>_xlfn.IFNA(VLOOKUP(K690,'labor statisitcs'!N:Q,4,FALSE),L689)</f>
        <v>1443440</v>
      </c>
      <c r="M690" s="30">
        <f>VLOOKUP(D690,'State Area'!A:B,2,FALSE)</f>
        <v>24230</v>
      </c>
      <c r="N690" s="39">
        <f t="shared" si="71"/>
        <v>59.572430870821293</v>
      </c>
      <c r="O690" s="11">
        <f>_xlfn.IFNA(VLOOKUP(K690,State_Vac_Alo_Admin!B:E,3,FALSE),0)</f>
        <v>0</v>
      </c>
      <c r="P690" s="35">
        <f>_xlfn.IFNA(VLOOKUP(K690,State_Vac_Alo_Admin!B:F,5,FALSE),0)</f>
        <v>0</v>
      </c>
      <c r="Q690" s="30">
        <f>VLOOKUP(D690,'2020_VoteCount'!A:K,11,FALSE)</f>
        <v>545382</v>
      </c>
      <c r="R690" s="30">
        <f>VLOOKUP(D690,'2020_VoteCount'!A:L,12,FALSE)</f>
        <v>235984</v>
      </c>
      <c r="S690" s="11">
        <f>_xlfn.IFNA(VLOOKUP(K690,'labor statisitcs'!N:P,2,FALSE),S689)</f>
        <v>48.6</v>
      </c>
      <c r="T690" s="11">
        <f>_xlfn.IFNA(VLOOKUP(K690,'labor statisitcs'!N:P,3,FALSE),T689)</f>
        <v>10.5</v>
      </c>
      <c r="U690" s="30">
        <f>_xlfn.IFNA(VLOOKUP(K690,'labor statisitcs'!N:S,5,FALSE),U689)</f>
        <v>701850</v>
      </c>
      <c r="V690" s="30">
        <f>_xlfn.IFNA(VLOOKUP(K690,'labor statisitcs'!N:S,6,FALSE),V689)</f>
        <v>82775</v>
      </c>
      <c r="W690" s="30">
        <f>_xlfn.IFNA(VLOOKUP(K690,'Housing Summary'!F:J,5,FALSE),W689)</f>
        <v>5318</v>
      </c>
      <c r="X690" s="30">
        <f>_xlfn.IFNA(VLOOKUP(K690,'Housing Summary'!F:G,2,FALSE),X689)</f>
        <v>173700</v>
      </c>
      <c r="Y690">
        <f t="shared" si="68"/>
        <v>1.2470210053760462</v>
      </c>
      <c r="Z690">
        <f t="shared" si="69"/>
        <v>6.4429418611095715</v>
      </c>
    </row>
    <row r="691" spans="1:26" hidden="1">
      <c r="A691" s="9">
        <v>44043</v>
      </c>
      <c r="B691" s="9">
        <f t="shared" si="70"/>
        <v>44043</v>
      </c>
      <c r="C691" s="10">
        <v>44013</v>
      </c>
      <c r="D691" s="11" t="s">
        <v>58</v>
      </c>
      <c r="E691" s="11">
        <v>54</v>
      </c>
      <c r="F691" s="11">
        <f t="shared" si="72"/>
        <v>4</v>
      </c>
      <c r="G691" s="30">
        <v>3738</v>
      </c>
      <c r="H691" s="30">
        <v>6642</v>
      </c>
      <c r="I691" s="30">
        <v>23</v>
      </c>
      <c r="J691" s="30">
        <v>116</v>
      </c>
      <c r="K691" s="11" t="str">
        <f t="shared" si="67"/>
        <v>West Virginia-44043</v>
      </c>
      <c r="L691" s="30">
        <f>_xlfn.IFNA(VLOOKUP(K691,'labor statisitcs'!N:Q,4,FALSE),L690)</f>
        <v>1442743</v>
      </c>
      <c r="M691" s="30">
        <f>VLOOKUP(D691,'State Area'!A:B,2,FALSE)</f>
        <v>24230</v>
      </c>
      <c r="N691" s="39">
        <f t="shared" si="71"/>
        <v>59.543664878250105</v>
      </c>
      <c r="O691" s="11">
        <f>_xlfn.IFNA(VLOOKUP(K691,State_Vac_Alo_Admin!B:E,3,FALSE),0)</f>
        <v>0</v>
      </c>
      <c r="P691" s="35">
        <f>_xlfn.IFNA(VLOOKUP(K691,State_Vac_Alo_Admin!B:F,5,FALSE),0)</f>
        <v>0</v>
      </c>
      <c r="Q691" s="30">
        <f>VLOOKUP(D691,'2020_VoteCount'!A:K,11,FALSE)</f>
        <v>545382</v>
      </c>
      <c r="R691" s="30">
        <f>VLOOKUP(D691,'2020_VoteCount'!A:L,12,FALSE)</f>
        <v>235984</v>
      </c>
      <c r="S691" s="11">
        <f>_xlfn.IFNA(VLOOKUP(K691,'labor statisitcs'!N:P,2,FALSE),S690)</f>
        <v>49.4</v>
      </c>
      <c r="T691" s="11">
        <f>_xlfn.IFNA(VLOOKUP(K691,'labor statisitcs'!N:P,3,FALSE),T690)</f>
        <v>9.4</v>
      </c>
      <c r="U691" s="30">
        <f>_xlfn.IFNA(VLOOKUP(K691,'labor statisitcs'!N:S,5,FALSE),U690)</f>
        <v>713138</v>
      </c>
      <c r="V691" s="30">
        <f>_xlfn.IFNA(VLOOKUP(K691,'labor statisitcs'!N:S,6,FALSE),V690)</f>
        <v>74254</v>
      </c>
      <c r="W691" s="30">
        <f>_xlfn.IFNA(VLOOKUP(K691,'Housing Summary'!F:J,5,FALSE),W690)</f>
        <v>5091</v>
      </c>
      <c r="X691" s="30">
        <f>_xlfn.IFNA(VLOOKUP(K691,'Housing Summary'!F:G,2,FALSE),X690)</f>
        <v>174495</v>
      </c>
      <c r="Y691">
        <f t="shared" si="68"/>
        <v>1.5941855202208572</v>
      </c>
      <c r="Z691">
        <f t="shared" si="69"/>
        <v>8.0402400150269315</v>
      </c>
    </row>
    <row r="692" spans="1:26" hidden="1">
      <c r="A692" s="9">
        <v>44074</v>
      </c>
      <c r="B692" s="9">
        <f t="shared" si="70"/>
        <v>44074</v>
      </c>
      <c r="C692" s="10">
        <v>44044</v>
      </c>
      <c r="D692" s="11" t="s">
        <v>58</v>
      </c>
      <c r="E692" s="11">
        <v>54</v>
      </c>
      <c r="F692" s="11">
        <f t="shared" si="72"/>
        <v>5</v>
      </c>
      <c r="G692" s="30">
        <v>3608</v>
      </c>
      <c r="H692" s="30">
        <v>10250</v>
      </c>
      <c r="I692" s="30">
        <v>98</v>
      </c>
      <c r="J692" s="30">
        <v>214</v>
      </c>
      <c r="K692" s="11" t="str">
        <f t="shared" si="67"/>
        <v>West Virginia-44074</v>
      </c>
      <c r="L692" s="30">
        <f>_xlfn.IFNA(VLOOKUP(K692,'labor statisitcs'!N:Q,4,FALSE),L691)</f>
        <v>1442376</v>
      </c>
      <c r="M692" s="30">
        <f>VLOOKUP(D692,'State Area'!A:B,2,FALSE)</f>
        <v>24230</v>
      </c>
      <c r="N692" s="39">
        <f t="shared" si="71"/>
        <v>59.5285183656624</v>
      </c>
      <c r="O692" s="11">
        <f>_xlfn.IFNA(VLOOKUP(K692,State_Vac_Alo_Admin!B:E,3,FALSE),0)</f>
        <v>0</v>
      </c>
      <c r="P692" s="35">
        <f>_xlfn.IFNA(VLOOKUP(K692,State_Vac_Alo_Admin!B:F,5,FALSE),0)</f>
        <v>0</v>
      </c>
      <c r="Q692" s="30">
        <f>VLOOKUP(D692,'2020_VoteCount'!A:K,11,FALSE)</f>
        <v>545382</v>
      </c>
      <c r="R692" s="30">
        <f>VLOOKUP(D692,'2020_VoteCount'!A:L,12,FALSE)</f>
        <v>235984</v>
      </c>
      <c r="S692" s="11">
        <f>_xlfn.IFNA(VLOOKUP(K692,'labor statisitcs'!N:P,2,FALSE),S691)</f>
        <v>50.1</v>
      </c>
      <c r="T692" s="11">
        <f>_xlfn.IFNA(VLOOKUP(K692,'labor statisitcs'!N:P,3,FALSE),T691)</f>
        <v>8.5</v>
      </c>
      <c r="U692" s="30">
        <f>_xlfn.IFNA(VLOOKUP(K692,'labor statisitcs'!N:S,5,FALSE),U691)</f>
        <v>722126</v>
      </c>
      <c r="V692" s="30">
        <f>_xlfn.IFNA(VLOOKUP(K692,'labor statisitcs'!N:S,6,FALSE),V691)</f>
        <v>67379</v>
      </c>
      <c r="W692" s="30">
        <f>_xlfn.IFNA(VLOOKUP(K692,'Housing Summary'!F:J,5,FALSE),W691)</f>
        <v>4800</v>
      </c>
      <c r="X692" s="30">
        <f>_xlfn.IFNA(VLOOKUP(K692,'Housing Summary'!F:G,2,FALSE),X691)</f>
        <v>174900</v>
      </c>
      <c r="Y692">
        <f t="shared" si="68"/>
        <v>6.7943448864928415</v>
      </c>
      <c r="Z692">
        <f t="shared" si="69"/>
        <v>14.836630670504778</v>
      </c>
    </row>
    <row r="693" spans="1:26" hidden="1">
      <c r="A693" s="9">
        <v>44104</v>
      </c>
      <c r="B693" s="9">
        <f t="shared" si="70"/>
        <v>44104</v>
      </c>
      <c r="C693" s="10">
        <v>44075</v>
      </c>
      <c r="D693" s="11" t="s">
        <v>58</v>
      </c>
      <c r="E693" s="11">
        <v>54</v>
      </c>
      <c r="F693" s="11">
        <f t="shared" si="72"/>
        <v>6</v>
      </c>
      <c r="G693" s="30">
        <v>5598</v>
      </c>
      <c r="H693" s="30">
        <v>15848</v>
      </c>
      <c r="I693" s="30">
        <v>136</v>
      </c>
      <c r="J693" s="30">
        <v>350</v>
      </c>
      <c r="K693" s="11" t="str">
        <f t="shared" si="67"/>
        <v>West Virginia-44104</v>
      </c>
      <c r="L693" s="30">
        <f>_xlfn.IFNA(VLOOKUP(K693,'labor statisitcs'!N:Q,4,FALSE),L692)</f>
        <v>1442106</v>
      </c>
      <c r="M693" s="30">
        <f>VLOOKUP(D693,'State Area'!A:B,2,FALSE)</f>
        <v>24230</v>
      </c>
      <c r="N693" s="39">
        <f t="shared" si="71"/>
        <v>59.517375154766818</v>
      </c>
      <c r="O693" s="11">
        <f>_xlfn.IFNA(VLOOKUP(K693,State_Vac_Alo_Admin!B:E,3,FALSE),0)</f>
        <v>0</v>
      </c>
      <c r="P693" s="35">
        <f>_xlfn.IFNA(VLOOKUP(K693,State_Vac_Alo_Admin!B:F,5,FALSE),0)</f>
        <v>0</v>
      </c>
      <c r="Q693" s="30">
        <f>VLOOKUP(D693,'2020_VoteCount'!A:K,11,FALSE)</f>
        <v>545382</v>
      </c>
      <c r="R693" s="30">
        <f>VLOOKUP(D693,'2020_VoteCount'!A:L,12,FALSE)</f>
        <v>235984</v>
      </c>
      <c r="S693" s="11">
        <f>_xlfn.IFNA(VLOOKUP(K693,'labor statisitcs'!N:P,2,FALSE),S692)</f>
        <v>50.6</v>
      </c>
      <c r="T693" s="11">
        <f>_xlfn.IFNA(VLOOKUP(K693,'labor statisitcs'!N:P,3,FALSE),T692)</f>
        <v>7.9</v>
      </c>
      <c r="U693" s="30">
        <f>_xlfn.IFNA(VLOOKUP(K693,'labor statisitcs'!N:S,5,FALSE),U692)</f>
        <v>729098</v>
      </c>
      <c r="V693" s="30">
        <f>_xlfn.IFNA(VLOOKUP(K693,'labor statisitcs'!N:S,6,FALSE),V692)</f>
        <v>62323</v>
      </c>
      <c r="W693" s="30">
        <f>_xlfn.IFNA(VLOOKUP(K693,'Housing Summary'!F:J,5,FALSE),W692)</f>
        <v>4654</v>
      </c>
      <c r="X693" s="30">
        <f>_xlfn.IFNA(VLOOKUP(K693,'Housing Summary'!F:G,2,FALSE),X692)</f>
        <v>169900</v>
      </c>
      <c r="Y693">
        <f t="shared" si="68"/>
        <v>9.430652115725195</v>
      </c>
      <c r="Z693">
        <f t="shared" si="69"/>
        <v>24.270060591939846</v>
      </c>
    </row>
    <row r="694" spans="1:26" hidden="1">
      <c r="A694" s="9">
        <v>44135</v>
      </c>
      <c r="B694" s="9">
        <f t="shared" si="70"/>
        <v>44135</v>
      </c>
      <c r="C694" s="10">
        <v>44105</v>
      </c>
      <c r="D694" s="11" t="s">
        <v>58</v>
      </c>
      <c r="E694" s="11">
        <v>54</v>
      </c>
      <c r="F694" s="11">
        <f t="shared" si="72"/>
        <v>7</v>
      </c>
      <c r="G694" s="30">
        <v>8612</v>
      </c>
      <c r="H694" s="30">
        <v>24460</v>
      </c>
      <c r="I694" s="30">
        <v>107</v>
      </c>
      <c r="J694" s="30">
        <v>457</v>
      </c>
      <c r="K694" s="11" t="str">
        <f t="shared" si="67"/>
        <v>West Virginia-44135</v>
      </c>
      <c r="L694" s="30">
        <f>_xlfn.IFNA(VLOOKUP(K694,'labor statisitcs'!N:Q,4,FALSE),L693)</f>
        <v>1441770</v>
      </c>
      <c r="M694" s="30">
        <f>VLOOKUP(D694,'State Area'!A:B,2,FALSE)</f>
        <v>24230</v>
      </c>
      <c r="N694" s="39">
        <f t="shared" si="71"/>
        <v>59.503508047874533</v>
      </c>
      <c r="O694" s="11">
        <f>_xlfn.IFNA(VLOOKUP(K694,State_Vac_Alo_Admin!B:E,3,FALSE),0)</f>
        <v>0</v>
      </c>
      <c r="P694" s="35">
        <f>_xlfn.IFNA(VLOOKUP(K694,State_Vac_Alo_Admin!B:F,5,FALSE),0)</f>
        <v>0</v>
      </c>
      <c r="Q694" s="30">
        <f>VLOOKUP(D694,'2020_VoteCount'!A:K,11,FALSE)</f>
        <v>545382</v>
      </c>
      <c r="R694" s="30">
        <f>VLOOKUP(D694,'2020_VoteCount'!A:L,12,FALSE)</f>
        <v>235984</v>
      </c>
      <c r="S694" s="11">
        <f>_xlfn.IFNA(VLOOKUP(K694,'labor statisitcs'!N:P,2,FALSE),S693)</f>
        <v>50.9</v>
      </c>
      <c r="T694" s="11">
        <f>_xlfn.IFNA(VLOOKUP(K694,'labor statisitcs'!N:P,3,FALSE),T693)</f>
        <v>7.4</v>
      </c>
      <c r="U694" s="30">
        <f>_xlfn.IFNA(VLOOKUP(K694,'labor statisitcs'!N:S,5,FALSE),U693)</f>
        <v>734518</v>
      </c>
      <c r="V694" s="30">
        <f>_xlfn.IFNA(VLOOKUP(K694,'labor statisitcs'!N:S,6,FALSE),V693)</f>
        <v>58787</v>
      </c>
      <c r="W694" s="30">
        <f>_xlfn.IFNA(VLOOKUP(K694,'Housing Summary'!F:J,5,FALSE),W693)</f>
        <v>4629</v>
      </c>
      <c r="X694" s="30">
        <f>_xlfn.IFNA(VLOOKUP(K694,'Housing Summary'!F:G,2,FALSE),X693)</f>
        <v>169999</v>
      </c>
      <c r="Y694">
        <f t="shared" si="68"/>
        <v>7.4214333770296239</v>
      </c>
      <c r="Z694">
        <f t="shared" si="69"/>
        <v>31.69715003086484</v>
      </c>
    </row>
    <row r="695" spans="1:26" hidden="1">
      <c r="A695" s="9">
        <v>44165</v>
      </c>
      <c r="B695" s="9">
        <f t="shared" si="70"/>
        <v>44165</v>
      </c>
      <c r="C695" s="10">
        <v>44136</v>
      </c>
      <c r="D695" s="11" t="s">
        <v>58</v>
      </c>
      <c r="E695" s="11">
        <v>54</v>
      </c>
      <c r="F695" s="11">
        <f t="shared" si="72"/>
        <v>8</v>
      </c>
      <c r="G695" s="30">
        <v>23382</v>
      </c>
      <c r="H695" s="30">
        <v>47842</v>
      </c>
      <c r="I695" s="30">
        <v>278</v>
      </c>
      <c r="J695" s="30">
        <v>735</v>
      </c>
      <c r="K695" s="11" t="str">
        <f t="shared" si="67"/>
        <v>West Virginia-44165</v>
      </c>
      <c r="L695" s="30">
        <f>_xlfn.IFNA(VLOOKUP(K695,'labor statisitcs'!N:Q,4,FALSE),L694)</f>
        <v>1441277</v>
      </c>
      <c r="M695" s="30">
        <f>VLOOKUP(D695,'State Area'!A:B,2,FALSE)</f>
        <v>24230</v>
      </c>
      <c r="N695" s="39">
        <f t="shared" si="71"/>
        <v>59.483161370202225</v>
      </c>
      <c r="O695" s="11">
        <f>_xlfn.IFNA(VLOOKUP(K695,State_Vac_Alo_Admin!B:E,3,FALSE),0)</f>
        <v>0</v>
      </c>
      <c r="P695" s="35">
        <f>_xlfn.IFNA(VLOOKUP(K695,State_Vac_Alo_Admin!B:F,5,FALSE),0)</f>
        <v>0</v>
      </c>
      <c r="Q695" s="30">
        <f>VLOOKUP(D695,'2020_VoteCount'!A:K,11,FALSE)</f>
        <v>545382</v>
      </c>
      <c r="R695" s="30">
        <f>VLOOKUP(D695,'2020_VoteCount'!A:L,12,FALSE)</f>
        <v>235984</v>
      </c>
      <c r="S695" s="11">
        <f>_xlfn.IFNA(VLOOKUP(K695,'labor statisitcs'!N:P,2,FALSE),S694)</f>
        <v>51.3</v>
      </c>
      <c r="T695" s="11">
        <f>_xlfn.IFNA(VLOOKUP(K695,'labor statisitcs'!N:P,3,FALSE),T694)</f>
        <v>7</v>
      </c>
      <c r="U695" s="30">
        <f>_xlfn.IFNA(VLOOKUP(K695,'labor statisitcs'!N:S,5,FALSE),U694)</f>
        <v>739079</v>
      </c>
      <c r="V695" s="30">
        <f>_xlfn.IFNA(VLOOKUP(K695,'labor statisitcs'!N:S,6,FALSE),V694)</f>
        <v>56037</v>
      </c>
      <c r="W695" s="30">
        <f>_xlfn.IFNA(VLOOKUP(K695,'Housing Summary'!F:J,5,FALSE),W694)</f>
        <v>4273</v>
      </c>
      <c r="X695" s="30">
        <f>_xlfn.IFNA(VLOOKUP(K695,'Housing Summary'!F:G,2,FALSE),X694)</f>
        <v>169000</v>
      </c>
      <c r="Y695">
        <f t="shared" si="68"/>
        <v>19.288450450537962</v>
      </c>
      <c r="Z695">
        <f t="shared" si="69"/>
        <v>50.996442737933094</v>
      </c>
    </row>
    <row r="696" spans="1:26" hidden="1">
      <c r="A696" s="9">
        <v>44196</v>
      </c>
      <c r="B696" s="9">
        <f t="shared" si="70"/>
        <v>44196</v>
      </c>
      <c r="C696" s="10">
        <v>44166</v>
      </c>
      <c r="D696" s="11" t="s">
        <v>58</v>
      </c>
      <c r="E696" s="11">
        <v>54</v>
      </c>
      <c r="F696" s="11">
        <f t="shared" si="72"/>
        <v>9</v>
      </c>
      <c r="G696" s="30">
        <v>37492</v>
      </c>
      <c r="H696" s="30">
        <v>85334</v>
      </c>
      <c r="I696" s="30">
        <v>603</v>
      </c>
      <c r="J696" s="30">
        <v>1338</v>
      </c>
      <c r="K696" s="11" t="str">
        <f t="shared" si="67"/>
        <v>West Virginia-44196</v>
      </c>
      <c r="L696" s="30">
        <f>_xlfn.IFNA(VLOOKUP(K696,'labor statisitcs'!N:Q,4,FALSE),L695)</f>
        <v>1440682</v>
      </c>
      <c r="M696" s="30">
        <f>VLOOKUP(D696,'State Area'!A:B,2,FALSE)</f>
        <v>24230</v>
      </c>
      <c r="N696" s="39">
        <f t="shared" si="71"/>
        <v>59.458605035080481</v>
      </c>
      <c r="O696" s="11">
        <f>_xlfn.IFNA(VLOOKUP(K696,State_Vac_Alo_Admin!B:E,3,FALSE),0)</f>
        <v>173600</v>
      </c>
      <c r="P696" s="35">
        <f>_xlfn.IFNA(VLOOKUP(K696,State_Vac_Alo_Admin!B:F,5,FALSE),0)</f>
        <v>0</v>
      </c>
      <c r="Q696" s="30">
        <f>VLOOKUP(D696,'2020_VoteCount'!A:K,11,FALSE)</f>
        <v>545382</v>
      </c>
      <c r="R696" s="30">
        <f>VLOOKUP(D696,'2020_VoteCount'!A:L,12,FALSE)</f>
        <v>235984</v>
      </c>
      <c r="S696" s="11">
        <f>_xlfn.IFNA(VLOOKUP(K696,'labor statisitcs'!N:P,2,FALSE),S695)</f>
        <v>51.6</v>
      </c>
      <c r="T696" s="11">
        <f>_xlfn.IFNA(VLOOKUP(K696,'labor statisitcs'!N:P,3,FALSE),T695)</f>
        <v>6.7</v>
      </c>
      <c r="U696" s="30">
        <f>_xlfn.IFNA(VLOOKUP(K696,'labor statisitcs'!N:S,5,FALSE),U695)</f>
        <v>742916</v>
      </c>
      <c r="V696" s="30">
        <f>_xlfn.IFNA(VLOOKUP(K696,'labor statisitcs'!N:S,6,FALSE),V695)</f>
        <v>53698</v>
      </c>
      <c r="W696" s="30">
        <f>_xlfn.IFNA(VLOOKUP(K696,'Housing Summary'!F:J,5,FALSE),W695)</f>
        <v>3976</v>
      </c>
      <c r="X696" s="30">
        <f>_xlfn.IFNA(VLOOKUP(K696,'Housing Summary'!F:G,2,FALSE),X695)</f>
        <v>165000</v>
      </c>
      <c r="Y696">
        <f t="shared" si="68"/>
        <v>41.855176923151674</v>
      </c>
      <c r="Z696">
        <f t="shared" si="69"/>
        <v>92.872681132963422</v>
      </c>
    </row>
    <row r="697" spans="1:26" hidden="1">
      <c r="A697" s="9">
        <v>44227</v>
      </c>
      <c r="B697" s="9">
        <f t="shared" si="70"/>
        <v>44227</v>
      </c>
      <c r="C697" s="10">
        <v>44197</v>
      </c>
      <c r="D697" s="11" t="s">
        <v>58</v>
      </c>
      <c r="E697" s="11">
        <v>54</v>
      </c>
      <c r="F697" s="11">
        <f t="shared" si="72"/>
        <v>10</v>
      </c>
      <c r="G697" s="30">
        <v>35667</v>
      </c>
      <c r="H697" s="30">
        <v>121001</v>
      </c>
      <c r="I697" s="30">
        <v>686</v>
      </c>
      <c r="J697" s="30">
        <v>2024</v>
      </c>
      <c r="K697" s="11" t="str">
        <f t="shared" si="67"/>
        <v>West Virginia-44227</v>
      </c>
      <c r="L697" s="30">
        <f>_xlfn.IFNA(VLOOKUP(K697,'labor statisitcs'!N:Q,4,FALSE),L696)</f>
        <v>1440030</v>
      </c>
      <c r="M697" s="30">
        <f>VLOOKUP(D697,'State Area'!A:B,2,FALSE)</f>
        <v>24230</v>
      </c>
      <c r="N697" s="39">
        <f t="shared" si="71"/>
        <v>59.431696244325217</v>
      </c>
      <c r="O697" s="11">
        <f>_xlfn.IFNA(VLOOKUP(K697,State_Vac_Alo_Admin!B:E,3,FALSE),0)</f>
        <v>186200</v>
      </c>
      <c r="P697" s="35">
        <f>_xlfn.IFNA(VLOOKUP(K697,State_Vac_Alo_Admin!B:F,5,FALSE),0)</f>
        <v>220807.9</v>
      </c>
      <c r="Q697" s="30">
        <f>VLOOKUP(D697,'2020_VoteCount'!A:K,11,FALSE)</f>
        <v>545382</v>
      </c>
      <c r="R697" s="30">
        <f>VLOOKUP(D697,'2020_VoteCount'!A:L,12,FALSE)</f>
        <v>235984</v>
      </c>
      <c r="S697" s="11">
        <f>_xlfn.IFNA(VLOOKUP(K697,'labor statisitcs'!N:P,2,FALSE),S696)</f>
        <v>51.7</v>
      </c>
      <c r="T697" s="11">
        <f>_xlfn.IFNA(VLOOKUP(K697,'labor statisitcs'!N:P,3,FALSE),T696)</f>
        <v>6.5</v>
      </c>
      <c r="U697" s="30">
        <f>_xlfn.IFNA(VLOOKUP(K697,'labor statisitcs'!N:S,5,FALSE),U696)</f>
        <v>744865</v>
      </c>
      <c r="V697" s="30">
        <f>_xlfn.IFNA(VLOOKUP(K697,'labor statisitcs'!N:S,6,FALSE),V696)</f>
        <v>51604</v>
      </c>
      <c r="W697" s="30">
        <f>_xlfn.IFNA(VLOOKUP(K697,'Housing Summary'!F:J,5,FALSE),W696)</f>
        <v>3550</v>
      </c>
      <c r="X697" s="30">
        <f>_xlfn.IFNA(VLOOKUP(K697,'Housing Summary'!F:G,2,FALSE),X696)</f>
        <v>159900</v>
      </c>
      <c r="Y697">
        <f t="shared" si="68"/>
        <v>47.637896432713205</v>
      </c>
      <c r="Z697">
        <f t="shared" si="69"/>
        <v>140.55262737581856</v>
      </c>
    </row>
    <row r="698" spans="1:26" hidden="1">
      <c r="A698" s="9">
        <v>44255</v>
      </c>
      <c r="B698" s="9">
        <f t="shared" si="70"/>
        <v>44255</v>
      </c>
      <c r="C698" s="10">
        <v>44228</v>
      </c>
      <c r="D698" s="11" t="s">
        <v>58</v>
      </c>
      <c r="E698" s="11">
        <v>54</v>
      </c>
      <c r="F698" s="11">
        <f t="shared" si="72"/>
        <v>11</v>
      </c>
      <c r="G698" s="30">
        <v>10854</v>
      </c>
      <c r="H698" s="30">
        <v>131855</v>
      </c>
      <c r="I698" s="30">
        <v>276</v>
      </c>
      <c r="J698" s="30">
        <v>2300</v>
      </c>
      <c r="K698" s="11" t="str">
        <f t="shared" si="67"/>
        <v>West Virginia-44255</v>
      </c>
      <c r="L698" s="30">
        <f>_xlfn.IFNA(VLOOKUP(K698,'labor statisitcs'!N:Q,4,FALSE),L697)</f>
        <v>1439233</v>
      </c>
      <c r="M698" s="30">
        <f>VLOOKUP(D698,'State Area'!A:B,2,FALSE)</f>
        <v>24230</v>
      </c>
      <c r="N698" s="39">
        <f t="shared" si="71"/>
        <v>59.398803136607512</v>
      </c>
      <c r="O698" s="11">
        <f>_xlfn.IFNA(VLOOKUP(K698,State_Vac_Alo_Admin!B:E,3,FALSE),0)</f>
        <v>247040</v>
      </c>
      <c r="P698" s="35">
        <f>_xlfn.IFNA(VLOOKUP(K698,State_Vac_Alo_Admin!B:F,5,FALSE),0)</f>
        <v>231642.85</v>
      </c>
      <c r="Q698" s="30">
        <f>VLOOKUP(D698,'2020_VoteCount'!A:K,11,FALSE)</f>
        <v>545382</v>
      </c>
      <c r="R698" s="30">
        <f>VLOOKUP(D698,'2020_VoteCount'!A:L,12,FALSE)</f>
        <v>235984</v>
      </c>
      <c r="S698" s="11">
        <f>_xlfn.IFNA(VLOOKUP(K698,'labor statisitcs'!N:P,2,FALSE),S697)</f>
        <v>51.9</v>
      </c>
      <c r="T698" s="11">
        <f>_xlfn.IFNA(VLOOKUP(K698,'labor statisitcs'!N:P,3,FALSE),T697)</f>
        <v>6.2</v>
      </c>
      <c r="U698" s="30">
        <f>_xlfn.IFNA(VLOOKUP(K698,'labor statisitcs'!N:S,5,FALSE),U697)</f>
        <v>746406</v>
      </c>
      <c r="V698" s="30">
        <f>_xlfn.IFNA(VLOOKUP(K698,'labor statisitcs'!N:S,6,FALSE),V697)</f>
        <v>49663</v>
      </c>
      <c r="W698" s="30">
        <f>_xlfn.IFNA(VLOOKUP(K698,'Housing Summary'!F:J,5,FALSE),W697)</f>
        <v>3125</v>
      </c>
      <c r="X698" s="30">
        <f>_xlfn.IFNA(VLOOKUP(K698,'Housing Summary'!F:G,2,FALSE),X697)</f>
        <v>158000</v>
      </c>
      <c r="Y698">
        <f t="shared" si="68"/>
        <v>19.176881019265124</v>
      </c>
      <c r="Z698">
        <f t="shared" si="69"/>
        <v>159.80734182720937</v>
      </c>
    </row>
    <row r="699" spans="1:26" hidden="1">
      <c r="A699" s="9">
        <v>44286</v>
      </c>
      <c r="B699" s="9">
        <f t="shared" si="70"/>
        <v>44286</v>
      </c>
      <c r="C699" s="10">
        <v>44256</v>
      </c>
      <c r="D699" s="11" t="s">
        <v>58</v>
      </c>
      <c r="E699" s="11">
        <v>54</v>
      </c>
      <c r="F699" s="11">
        <f t="shared" si="72"/>
        <v>12</v>
      </c>
      <c r="G699" s="30">
        <v>9883</v>
      </c>
      <c r="H699" s="30">
        <v>141738</v>
      </c>
      <c r="I699" s="30">
        <v>376</v>
      </c>
      <c r="J699" s="30">
        <v>2676</v>
      </c>
      <c r="K699" s="11" t="str">
        <f t="shared" si="67"/>
        <v>West Virginia-44286</v>
      </c>
      <c r="L699" s="30">
        <f>_xlfn.IFNA(VLOOKUP(K699,'labor statisitcs'!N:Q,4,FALSE),L698)</f>
        <v>1438564</v>
      </c>
      <c r="M699" s="30">
        <f>VLOOKUP(D699,'State Area'!A:B,2,FALSE)</f>
        <v>24230</v>
      </c>
      <c r="N699" s="39">
        <f t="shared" si="71"/>
        <v>59.371192736277344</v>
      </c>
      <c r="O699" s="11">
        <f>_xlfn.IFNA(VLOOKUP(K699,State_Vac_Alo_Admin!B:E,3,FALSE),0)</f>
        <v>473300</v>
      </c>
      <c r="P699" s="35">
        <f>_xlfn.IFNA(VLOOKUP(K699,State_Vac_Alo_Admin!B:F,5,FALSE),0)</f>
        <v>290839.39999999997</v>
      </c>
      <c r="Q699" s="30">
        <f>VLOOKUP(D699,'2020_VoteCount'!A:K,11,FALSE)</f>
        <v>545382</v>
      </c>
      <c r="R699" s="30">
        <f>VLOOKUP(D699,'2020_VoteCount'!A:L,12,FALSE)</f>
        <v>235984</v>
      </c>
      <c r="S699" s="11">
        <f>_xlfn.IFNA(VLOOKUP(K699,'labor statisitcs'!N:P,2,FALSE),S698)</f>
        <v>52</v>
      </c>
      <c r="T699" s="11">
        <f>_xlfn.IFNA(VLOOKUP(K699,'labor statisitcs'!N:P,3,FALSE),T698)</f>
        <v>5.9</v>
      </c>
      <c r="U699" s="30">
        <f>_xlfn.IFNA(VLOOKUP(K699,'labor statisitcs'!N:S,5,FALSE),U698)</f>
        <v>748380</v>
      </c>
      <c r="V699" s="30">
        <f>_xlfn.IFNA(VLOOKUP(K699,'labor statisitcs'!N:S,6,FALSE),V698)</f>
        <v>47273</v>
      </c>
      <c r="W699" s="30">
        <f>_xlfn.IFNA(VLOOKUP(K699,'Housing Summary'!F:J,5,FALSE),W698)</f>
        <v>2845</v>
      </c>
      <c r="X699" s="30">
        <f>_xlfn.IFNA(VLOOKUP(K699,'Housing Summary'!F:G,2,FALSE),X698)</f>
        <v>159450</v>
      </c>
      <c r="Y699">
        <f t="shared" si="68"/>
        <v>26.137175683528856</v>
      </c>
      <c r="Z699">
        <f t="shared" si="69"/>
        <v>186.01883544979577</v>
      </c>
    </row>
    <row r="700" spans="1:26">
      <c r="A700" s="9">
        <v>44313</v>
      </c>
      <c r="B700" s="9">
        <f t="shared" si="70"/>
        <v>44316</v>
      </c>
      <c r="C700" s="10">
        <v>44287</v>
      </c>
      <c r="D700" s="11" t="s">
        <v>58</v>
      </c>
      <c r="E700" s="11">
        <v>54</v>
      </c>
      <c r="F700" s="11">
        <f t="shared" si="72"/>
        <v>13</v>
      </c>
      <c r="G700" s="30">
        <v>10110</v>
      </c>
      <c r="H700" s="30">
        <v>151848</v>
      </c>
      <c r="I700" s="30">
        <v>-14</v>
      </c>
      <c r="J700" s="30">
        <v>2662</v>
      </c>
      <c r="K700" s="11" t="str">
        <f t="shared" si="67"/>
        <v>West Virginia-44316</v>
      </c>
      <c r="L700" s="30">
        <f>_xlfn.IFNA(VLOOKUP(K700,'labor statisitcs'!N:Q,4,FALSE),L699)</f>
        <v>1438564</v>
      </c>
      <c r="M700" s="30">
        <f>VLOOKUP(D700,'State Area'!A:B,2,FALSE)</f>
        <v>24230</v>
      </c>
      <c r="N700" s="39">
        <f t="shared" si="71"/>
        <v>59.371192736277344</v>
      </c>
      <c r="O700" s="11">
        <f>_xlfn.IFNA(VLOOKUP(K700,State_Vac_Alo_Admin!B:E,3,FALSE),0)</f>
        <v>409120</v>
      </c>
      <c r="P700" s="35">
        <f>_xlfn.IFNA(VLOOKUP(K700,State_Vac_Alo_Admin!B:F,5,FALSE),0)</f>
        <v>254116</v>
      </c>
      <c r="Q700" s="30">
        <f>VLOOKUP(D700,'2020_VoteCount'!A:K,11,FALSE)</f>
        <v>545382</v>
      </c>
      <c r="R700" s="30">
        <f>VLOOKUP(D700,'2020_VoteCount'!A:L,12,FALSE)</f>
        <v>235984</v>
      </c>
      <c r="S700" s="11">
        <f>_xlfn.IFNA(VLOOKUP(K700,'labor statisitcs'!N:P,2,FALSE),S699)</f>
        <v>52</v>
      </c>
      <c r="T700" s="11">
        <f>_xlfn.IFNA(VLOOKUP(K700,'labor statisitcs'!N:P,3,FALSE),T699)</f>
        <v>5.9</v>
      </c>
      <c r="U700" s="30">
        <f>_xlfn.IFNA(VLOOKUP(K700,'labor statisitcs'!N:S,5,FALSE),U699)</f>
        <v>748380</v>
      </c>
      <c r="V700" s="30">
        <f>_xlfn.IFNA(VLOOKUP(K700,'labor statisitcs'!N:S,6,FALSE),V699)</f>
        <v>47273</v>
      </c>
      <c r="W700" s="30">
        <f>_xlfn.IFNA(VLOOKUP(K700,'Housing Summary'!F:J,5,FALSE),W699)</f>
        <v>2845</v>
      </c>
      <c r="X700" s="30">
        <f>_xlfn.IFNA(VLOOKUP(K700,'Housing Summary'!F:G,2,FALSE),X699)</f>
        <v>159450</v>
      </c>
      <c r="Y700">
        <f t="shared" si="68"/>
        <v>-0.97319271162075516</v>
      </c>
      <c r="Z700">
        <f t="shared" si="69"/>
        <v>185.04564273817502</v>
      </c>
    </row>
    <row r="701" spans="1:26" hidden="1">
      <c r="A701" s="9">
        <v>43890</v>
      </c>
      <c r="B701" s="9">
        <f t="shared" si="70"/>
        <v>43890</v>
      </c>
      <c r="C701" s="10">
        <v>43862</v>
      </c>
      <c r="D701" s="11" t="s">
        <v>10</v>
      </c>
      <c r="E701" s="11">
        <v>55</v>
      </c>
      <c r="F701" s="11"/>
      <c r="G701" s="30">
        <v>1</v>
      </c>
      <c r="H701" s="30">
        <v>1</v>
      </c>
      <c r="I701" s="30">
        <v>0</v>
      </c>
      <c r="J701" s="30">
        <v>0</v>
      </c>
      <c r="K701" s="11" t="str">
        <f t="shared" si="67"/>
        <v>Wisconsin-43890</v>
      </c>
      <c r="L701" s="30">
        <f>_xlfn.IFNA(VLOOKUP(K701,'labor statisitcs'!N:Q,4,FALSE),L700)</f>
        <v>4648731</v>
      </c>
      <c r="M701" s="30">
        <f>VLOOKUP(D701,'State Area'!A:B,2,FALSE)</f>
        <v>65496</v>
      </c>
      <c r="N701" s="39">
        <f t="shared" si="71"/>
        <v>70.977326859655548</v>
      </c>
      <c r="O701" s="11">
        <f>_xlfn.IFNA(VLOOKUP(K701,State_Vac_Alo_Admin!B:E,3,FALSE),0)</f>
        <v>0</v>
      </c>
      <c r="P701" s="35">
        <f>_xlfn.IFNA(VLOOKUP(K701,State_Vac_Alo_Admin!B:F,5,FALSE),0)</f>
        <v>0</v>
      </c>
      <c r="Q701" s="30">
        <f>VLOOKUP(D701,'2020_VoteCount'!A:K,11,FALSE)</f>
        <v>1610065</v>
      </c>
      <c r="R701" s="30">
        <f>VLOOKUP(D701,'2020_VoteCount'!A:L,12,FALSE)</f>
        <v>1630673</v>
      </c>
      <c r="S701" s="11">
        <f>_xlfn.IFNA(VLOOKUP(K701,'labor statisitcs'!N:P,2,FALSE),S700)</f>
        <v>64</v>
      </c>
      <c r="T701" s="11">
        <f>_xlfn.IFNA(VLOOKUP(K701,'labor statisitcs'!N:P,3,FALSE),T700)</f>
        <v>3.3</v>
      </c>
      <c r="U701" s="30">
        <f>_xlfn.IFNA(VLOOKUP(K701,'labor statisitcs'!N:S,5,FALSE),U700)</f>
        <v>2974233</v>
      </c>
      <c r="V701" s="30">
        <f>_xlfn.IFNA(VLOOKUP(K701,'labor statisitcs'!N:S,6,FALSE),V700)</f>
        <v>101422</v>
      </c>
      <c r="W701" s="30">
        <f>_xlfn.IFNA(VLOOKUP(K701,'Housing Summary'!F:J,5,FALSE),W700)</f>
        <v>14702</v>
      </c>
      <c r="X701" s="30">
        <f>_xlfn.IFNA(VLOOKUP(K701,'Housing Summary'!F:G,2,FALSE),X700)</f>
        <v>249900</v>
      </c>
      <c r="Y701">
        <f t="shared" si="68"/>
        <v>0</v>
      </c>
      <c r="Z701">
        <f t="shared" si="69"/>
        <v>0</v>
      </c>
    </row>
    <row r="702" spans="1:26" hidden="1">
      <c r="A702" s="9">
        <v>43921</v>
      </c>
      <c r="B702" s="9">
        <f t="shared" si="70"/>
        <v>43921</v>
      </c>
      <c r="C702" s="10">
        <v>43891</v>
      </c>
      <c r="D702" s="11" t="s">
        <v>10</v>
      </c>
      <c r="E702" s="11">
        <v>55</v>
      </c>
      <c r="F702" s="11">
        <f t="shared" ref="F702:F729" si="73">IF(D701=D702,F701+1,0)</f>
        <v>1</v>
      </c>
      <c r="G702" s="30">
        <v>1350</v>
      </c>
      <c r="H702" s="30">
        <v>1351</v>
      </c>
      <c r="I702" s="30">
        <v>25</v>
      </c>
      <c r="J702" s="30">
        <v>25</v>
      </c>
      <c r="K702" s="11" t="str">
        <f t="shared" si="67"/>
        <v>Wisconsin-43921</v>
      </c>
      <c r="L702" s="30">
        <f>_xlfn.IFNA(VLOOKUP(K702,'labor statisitcs'!N:Q,4,FALSE),L701)</f>
        <v>4649987</v>
      </c>
      <c r="M702" s="30">
        <f>VLOOKUP(D702,'State Area'!A:B,2,FALSE)</f>
        <v>65496</v>
      </c>
      <c r="N702" s="39">
        <f t="shared" si="71"/>
        <v>70.996503603273482</v>
      </c>
      <c r="O702" s="11">
        <f>_xlfn.IFNA(VLOOKUP(K702,State_Vac_Alo_Admin!B:E,3,FALSE),0)</f>
        <v>0</v>
      </c>
      <c r="P702" s="35">
        <f>_xlfn.IFNA(VLOOKUP(K702,State_Vac_Alo_Admin!B:F,5,FALSE),0)</f>
        <v>0</v>
      </c>
      <c r="Q702" s="30">
        <f>VLOOKUP(D702,'2020_VoteCount'!A:K,11,FALSE)</f>
        <v>1610065</v>
      </c>
      <c r="R702" s="30">
        <f>VLOOKUP(D702,'2020_VoteCount'!A:L,12,FALSE)</f>
        <v>1630673</v>
      </c>
      <c r="S702" s="11">
        <f>_xlfn.IFNA(VLOOKUP(K702,'labor statisitcs'!N:P,2,FALSE),S701)</f>
        <v>63.8</v>
      </c>
      <c r="T702" s="11">
        <f>_xlfn.IFNA(VLOOKUP(K702,'labor statisitcs'!N:P,3,FALSE),T701)</f>
        <v>3.2</v>
      </c>
      <c r="U702" s="30">
        <f>_xlfn.IFNA(VLOOKUP(K702,'labor statisitcs'!N:S,5,FALSE),U701)</f>
        <v>2966524</v>
      </c>
      <c r="V702" s="30">
        <f>_xlfn.IFNA(VLOOKUP(K702,'labor statisitcs'!N:S,6,FALSE),V701)</f>
        <v>98749</v>
      </c>
      <c r="W702" s="30">
        <f>_xlfn.IFNA(VLOOKUP(K702,'Housing Summary'!F:J,5,FALSE),W701)</f>
        <v>14968</v>
      </c>
      <c r="X702" s="30">
        <f>_xlfn.IFNA(VLOOKUP(K702,'Housing Summary'!F:G,2,FALSE),X701)</f>
        <v>259900</v>
      </c>
      <c r="Y702">
        <f t="shared" si="68"/>
        <v>0.53763591167029068</v>
      </c>
      <c r="Z702">
        <f t="shared" si="69"/>
        <v>0.53763591167029068</v>
      </c>
    </row>
    <row r="703" spans="1:26" hidden="1">
      <c r="A703" s="9">
        <v>43951</v>
      </c>
      <c r="B703" s="9">
        <f t="shared" si="70"/>
        <v>43951</v>
      </c>
      <c r="C703" s="10">
        <v>43922</v>
      </c>
      <c r="D703" s="11" t="s">
        <v>10</v>
      </c>
      <c r="E703" s="11">
        <v>55</v>
      </c>
      <c r="F703" s="11">
        <f t="shared" si="73"/>
        <v>2</v>
      </c>
      <c r="G703" s="30">
        <v>5622</v>
      </c>
      <c r="H703" s="30">
        <v>6973</v>
      </c>
      <c r="I703" s="30">
        <v>291</v>
      </c>
      <c r="J703" s="30">
        <v>316</v>
      </c>
      <c r="K703" s="11" t="str">
        <f t="shared" si="67"/>
        <v>Wisconsin-43951</v>
      </c>
      <c r="L703" s="30">
        <f>_xlfn.IFNA(VLOOKUP(K703,'labor statisitcs'!N:Q,4,FALSE),L702)</f>
        <v>4651479</v>
      </c>
      <c r="M703" s="30">
        <f>VLOOKUP(D703,'State Area'!A:B,2,FALSE)</f>
        <v>65496</v>
      </c>
      <c r="N703" s="39">
        <f t="shared" si="71"/>
        <v>71.01928362037377</v>
      </c>
      <c r="O703" s="11">
        <f>_xlfn.IFNA(VLOOKUP(K703,State_Vac_Alo_Admin!B:E,3,FALSE),0)</f>
        <v>0</v>
      </c>
      <c r="P703" s="35">
        <f>_xlfn.IFNA(VLOOKUP(K703,State_Vac_Alo_Admin!B:F,5,FALSE),0)</f>
        <v>0</v>
      </c>
      <c r="Q703" s="30">
        <f>VLOOKUP(D703,'2020_VoteCount'!A:K,11,FALSE)</f>
        <v>1610065</v>
      </c>
      <c r="R703" s="30">
        <f>VLOOKUP(D703,'2020_VoteCount'!A:L,12,FALSE)</f>
        <v>1630673</v>
      </c>
      <c r="S703" s="11">
        <f>_xlfn.IFNA(VLOOKUP(K703,'labor statisitcs'!N:P,2,FALSE),S702)</f>
        <v>56.1</v>
      </c>
      <c r="T703" s="11">
        <f>_xlfn.IFNA(VLOOKUP(K703,'labor statisitcs'!N:P,3,FALSE),T702)</f>
        <v>14.8</v>
      </c>
      <c r="U703" s="30">
        <f>_xlfn.IFNA(VLOOKUP(K703,'labor statisitcs'!N:S,5,FALSE),U702)</f>
        <v>2607992</v>
      </c>
      <c r="V703" s="30">
        <f>_xlfn.IFNA(VLOOKUP(K703,'labor statisitcs'!N:S,6,FALSE),V702)</f>
        <v>453138</v>
      </c>
      <c r="W703" s="30">
        <f>_xlfn.IFNA(VLOOKUP(K703,'Housing Summary'!F:J,5,FALSE),W702)</f>
        <v>15195</v>
      </c>
      <c r="X703" s="30">
        <f>_xlfn.IFNA(VLOOKUP(K703,'Housing Summary'!F:G,2,FALSE),X702)</f>
        <v>266500</v>
      </c>
      <c r="Y703">
        <f t="shared" si="68"/>
        <v>6.2560746807628282</v>
      </c>
      <c r="Z703">
        <f t="shared" si="69"/>
        <v>6.7935381413094635</v>
      </c>
    </row>
    <row r="704" spans="1:26" hidden="1">
      <c r="A704" s="9">
        <v>43982</v>
      </c>
      <c r="B704" s="9">
        <f t="shared" si="70"/>
        <v>43982</v>
      </c>
      <c r="C704" s="10">
        <v>43952</v>
      </c>
      <c r="D704" s="11" t="s">
        <v>10</v>
      </c>
      <c r="E704" s="11">
        <v>55</v>
      </c>
      <c r="F704" s="11">
        <f t="shared" si="73"/>
        <v>3</v>
      </c>
      <c r="G704" s="30">
        <v>11711</v>
      </c>
      <c r="H704" s="30">
        <v>18684</v>
      </c>
      <c r="I704" s="30">
        <v>278</v>
      </c>
      <c r="J704" s="30">
        <v>594</v>
      </c>
      <c r="K704" s="11" t="str">
        <f t="shared" si="67"/>
        <v>Wisconsin-43982</v>
      </c>
      <c r="L704" s="30">
        <f>_xlfn.IFNA(VLOOKUP(K704,'labor statisitcs'!N:Q,4,FALSE),L703)</f>
        <v>4652037</v>
      </c>
      <c r="M704" s="30">
        <f>VLOOKUP(D704,'State Area'!A:B,2,FALSE)</f>
        <v>65496</v>
      </c>
      <c r="N704" s="39">
        <f t="shared" si="71"/>
        <v>71.027803224624407</v>
      </c>
      <c r="O704" s="11">
        <f>_xlfn.IFNA(VLOOKUP(K704,State_Vac_Alo_Admin!B:E,3,FALSE),0)</f>
        <v>0</v>
      </c>
      <c r="P704" s="35">
        <f>_xlfn.IFNA(VLOOKUP(K704,State_Vac_Alo_Admin!B:F,5,FALSE),0)</f>
        <v>0</v>
      </c>
      <c r="Q704" s="30">
        <f>VLOOKUP(D704,'2020_VoteCount'!A:K,11,FALSE)</f>
        <v>1610065</v>
      </c>
      <c r="R704" s="30">
        <f>VLOOKUP(D704,'2020_VoteCount'!A:L,12,FALSE)</f>
        <v>1630673</v>
      </c>
      <c r="S704" s="11">
        <f>_xlfn.IFNA(VLOOKUP(K704,'labor statisitcs'!N:P,2,FALSE),S703)</f>
        <v>58.8</v>
      </c>
      <c r="T704" s="11">
        <f>_xlfn.IFNA(VLOOKUP(K704,'labor statisitcs'!N:P,3,FALSE),T703)</f>
        <v>10.4</v>
      </c>
      <c r="U704" s="30">
        <f>_xlfn.IFNA(VLOOKUP(K704,'labor statisitcs'!N:S,5,FALSE),U703)</f>
        <v>2736271</v>
      </c>
      <c r="V704" s="30">
        <f>_xlfn.IFNA(VLOOKUP(K704,'labor statisitcs'!N:S,6,FALSE),V703)</f>
        <v>316637</v>
      </c>
      <c r="W704" s="30">
        <f>_xlfn.IFNA(VLOOKUP(K704,'Housing Summary'!F:J,5,FALSE),W703)</f>
        <v>14839</v>
      </c>
      <c r="X704" s="30">
        <f>_xlfn.IFNA(VLOOKUP(K704,'Housing Summary'!F:G,2,FALSE),X703)</f>
        <v>274900</v>
      </c>
      <c r="Y704">
        <f t="shared" si="68"/>
        <v>5.9758768040752903</v>
      </c>
      <c r="Z704">
        <f t="shared" si="69"/>
        <v>12.768600077772382</v>
      </c>
    </row>
    <row r="705" spans="1:26" hidden="1">
      <c r="A705" s="9">
        <v>44012</v>
      </c>
      <c r="B705" s="9">
        <f t="shared" si="70"/>
        <v>44012</v>
      </c>
      <c r="C705" s="10">
        <v>43983</v>
      </c>
      <c r="D705" s="11" t="s">
        <v>10</v>
      </c>
      <c r="E705" s="11">
        <v>55</v>
      </c>
      <c r="F705" s="11">
        <f t="shared" si="73"/>
        <v>4</v>
      </c>
      <c r="G705" s="30">
        <v>13039</v>
      </c>
      <c r="H705" s="30">
        <v>31723</v>
      </c>
      <c r="I705" s="30">
        <v>199</v>
      </c>
      <c r="J705" s="30">
        <v>793</v>
      </c>
      <c r="K705" s="11" t="str">
        <f t="shared" si="67"/>
        <v>Wisconsin-44012</v>
      </c>
      <c r="L705" s="30">
        <f>_xlfn.IFNA(VLOOKUP(K705,'labor statisitcs'!N:Q,4,FALSE),L704)</f>
        <v>4653004</v>
      </c>
      <c r="M705" s="30">
        <f>VLOOKUP(D705,'State Area'!A:B,2,FALSE)</f>
        <v>65496</v>
      </c>
      <c r="N705" s="39">
        <f t="shared" si="71"/>
        <v>71.042567485037253</v>
      </c>
      <c r="O705" s="11">
        <f>_xlfn.IFNA(VLOOKUP(K705,State_Vac_Alo_Admin!B:E,3,FALSE),0)</f>
        <v>0</v>
      </c>
      <c r="P705" s="35">
        <f>_xlfn.IFNA(VLOOKUP(K705,State_Vac_Alo_Admin!B:F,5,FALSE),0)</f>
        <v>0</v>
      </c>
      <c r="Q705" s="30">
        <f>VLOOKUP(D705,'2020_VoteCount'!A:K,11,FALSE)</f>
        <v>1610065</v>
      </c>
      <c r="R705" s="30">
        <f>VLOOKUP(D705,'2020_VoteCount'!A:L,12,FALSE)</f>
        <v>1630673</v>
      </c>
      <c r="S705" s="11">
        <f>_xlfn.IFNA(VLOOKUP(K705,'labor statisitcs'!N:P,2,FALSE),S704)</f>
        <v>59.9</v>
      </c>
      <c r="T705" s="11">
        <f>_xlfn.IFNA(VLOOKUP(K705,'labor statisitcs'!N:P,3,FALSE),T704)</f>
        <v>8.6</v>
      </c>
      <c r="U705" s="30">
        <f>_xlfn.IFNA(VLOOKUP(K705,'labor statisitcs'!N:S,5,FALSE),U704)</f>
        <v>2786485</v>
      </c>
      <c r="V705" s="30">
        <f>_xlfn.IFNA(VLOOKUP(K705,'labor statisitcs'!N:S,6,FALSE),V704)</f>
        <v>262749</v>
      </c>
      <c r="W705" s="30">
        <f>_xlfn.IFNA(VLOOKUP(K705,'Housing Summary'!F:J,5,FALSE),W704)</f>
        <v>14315</v>
      </c>
      <c r="X705" s="30">
        <f>_xlfn.IFNA(VLOOKUP(K705,'Housing Summary'!F:G,2,FALSE),X704)</f>
        <v>275000</v>
      </c>
      <c r="Y705">
        <f t="shared" si="68"/>
        <v>4.276806983187635</v>
      </c>
      <c r="Z705">
        <f t="shared" si="69"/>
        <v>17.04275345561706</v>
      </c>
    </row>
    <row r="706" spans="1:26" hidden="1">
      <c r="A706" s="9">
        <v>44043</v>
      </c>
      <c r="B706" s="9">
        <f t="shared" si="70"/>
        <v>44043</v>
      </c>
      <c r="C706" s="10">
        <v>44013</v>
      </c>
      <c r="D706" s="11" t="s">
        <v>10</v>
      </c>
      <c r="E706" s="11">
        <v>55</v>
      </c>
      <c r="F706" s="11">
        <f t="shared" si="73"/>
        <v>5</v>
      </c>
      <c r="G706" s="30">
        <v>25297</v>
      </c>
      <c r="H706" s="30">
        <v>57020</v>
      </c>
      <c r="I706" s="30">
        <v>150</v>
      </c>
      <c r="J706" s="30">
        <v>943</v>
      </c>
      <c r="K706" s="11" t="str">
        <f t="shared" ref="K706:K729" si="74">_xlfn.CONCAT(D706,"-",B706)</f>
        <v>Wisconsin-44043</v>
      </c>
      <c r="L706" s="30">
        <f>_xlfn.IFNA(VLOOKUP(K706,'labor statisitcs'!N:Q,4,FALSE),L705)</f>
        <v>4654069</v>
      </c>
      <c r="M706" s="30">
        <f>VLOOKUP(D706,'State Area'!A:B,2,FALSE)</f>
        <v>65496</v>
      </c>
      <c r="N706" s="39">
        <f t="shared" si="71"/>
        <v>71.058828020031754</v>
      </c>
      <c r="O706" s="11">
        <f>_xlfn.IFNA(VLOOKUP(K706,State_Vac_Alo_Admin!B:E,3,FALSE),0)</f>
        <v>0</v>
      </c>
      <c r="P706" s="35">
        <f>_xlfn.IFNA(VLOOKUP(K706,State_Vac_Alo_Admin!B:F,5,FALSE),0)</f>
        <v>0</v>
      </c>
      <c r="Q706" s="30">
        <f>VLOOKUP(D706,'2020_VoteCount'!A:K,11,FALSE)</f>
        <v>1610065</v>
      </c>
      <c r="R706" s="30">
        <f>VLOOKUP(D706,'2020_VoteCount'!A:L,12,FALSE)</f>
        <v>1630673</v>
      </c>
      <c r="S706" s="11">
        <f>_xlfn.IFNA(VLOOKUP(K706,'labor statisitcs'!N:P,2,FALSE),S705)</f>
        <v>60.8</v>
      </c>
      <c r="T706" s="11">
        <f>_xlfn.IFNA(VLOOKUP(K706,'labor statisitcs'!N:P,3,FALSE),T705)</f>
        <v>7.2</v>
      </c>
      <c r="U706" s="30">
        <f>_xlfn.IFNA(VLOOKUP(K706,'labor statisitcs'!N:S,5,FALSE),U705)</f>
        <v>2829923</v>
      </c>
      <c r="V706" s="30">
        <f>_xlfn.IFNA(VLOOKUP(K706,'labor statisitcs'!N:S,6,FALSE),V705)</f>
        <v>219314</v>
      </c>
      <c r="W706" s="30">
        <f>_xlfn.IFNA(VLOOKUP(K706,'Housing Summary'!F:J,5,FALSE),W705)</f>
        <v>13741</v>
      </c>
      <c r="X706" s="30">
        <f>_xlfn.IFNA(VLOOKUP(K706,'Housing Summary'!F:G,2,FALSE),X705)</f>
        <v>275000</v>
      </c>
      <c r="Y706">
        <f t="shared" ref="Y706:Y729" si="75">(I706/L706)*100000</f>
        <v>3.2229861654393179</v>
      </c>
      <c r="Z706">
        <f t="shared" ref="Z706:Z729" si="76">(J706/L706)*100000</f>
        <v>20.261839693395178</v>
      </c>
    </row>
    <row r="707" spans="1:26" hidden="1">
      <c r="A707" s="9">
        <v>44074</v>
      </c>
      <c r="B707" s="9">
        <f t="shared" si="70"/>
        <v>44074</v>
      </c>
      <c r="C707" s="10">
        <v>44044</v>
      </c>
      <c r="D707" s="11" t="s">
        <v>10</v>
      </c>
      <c r="E707" s="11">
        <v>55</v>
      </c>
      <c r="F707" s="11">
        <f t="shared" si="73"/>
        <v>6</v>
      </c>
      <c r="G707" s="30">
        <v>23713</v>
      </c>
      <c r="H707" s="30">
        <v>80733</v>
      </c>
      <c r="I707" s="30">
        <v>189</v>
      </c>
      <c r="J707" s="30">
        <v>1132</v>
      </c>
      <c r="K707" s="11" t="str">
        <f t="shared" si="74"/>
        <v>Wisconsin-44074</v>
      </c>
      <c r="L707" s="30">
        <f>_xlfn.IFNA(VLOOKUP(K707,'labor statisitcs'!N:Q,4,FALSE),L706)</f>
        <v>4656094</v>
      </c>
      <c r="M707" s="30">
        <f>VLOOKUP(D707,'State Area'!A:B,2,FALSE)</f>
        <v>65496</v>
      </c>
      <c r="N707" s="39">
        <f t="shared" si="71"/>
        <v>71.089745938683279</v>
      </c>
      <c r="O707" s="11">
        <f>_xlfn.IFNA(VLOOKUP(K707,State_Vac_Alo_Admin!B:E,3,FALSE),0)</f>
        <v>0</v>
      </c>
      <c r="P707" s="35">
        <f>_xlfn.IFNA(VLOOKUP(K707,State_Vac_Alo_Admin!B:F,5,FALSE),0)</f>
        <v>0</v>
      </c>
      <c r="Q707" s="30">
        <f>VLOOKUP(D707,'2020_VoteCount'!A:K,11,FALSE)</f>
        <v>1610065</v>
      </c>
      <c r="R707" s="30">
        <f>VLOOKUP(D707,'2020_VoteCount'!A:L,12,FALSE)</f>
        <v>1630673</v>
      </c>
      <c r="S707" s="11">
        <f>_xlfn.IFNA(VLOOKUP(K707,'labor statisitcs'!N:P,2,FALSE),S706)</f>
        <v>61.5</v>
      </c>
      <c r="T707" s="11">
        <f>_xlfn.IFNA(VLOOKUP(K707,'labor statisitcs'!N:P,3,FALSE),T706)</f>
        <v>6.1</v>
      </c>
      <c r="U707" s="30">
        <f>_xlfn.IFNA(VLOOKUP(K707,'labor statisitcs'!N:S,5,FALSE),U706)</f>
        <v>2864676</v>
      </c>
      <c r="V707" s="30">
        <f>_xlfn.IFNA(VLOOKUP(K707,'labor statisitcs'!N:S,6,FALSE),V706)</f>
        <v>186240</v>
      </c>
      <c r="W707" s="30">
        <f>_xlfn.IFNA(VLOOKUP(K707,'Housing Summary'!F:J,5,FALSE),W706)</f>
        <v>13261</v>
      </c>
      <c r="X707" s="30">
        <f>_xlfn.IFNA(VLOOKUP(K707,'Housing Summary'!F:G,2,FALSE),X706)</f>
        <v>270000</v>
      </c>
      <c r="Y707">
        <f t="shared" si="75"/>
        <v>4.0591963993854074</v>
      </c>
      <c r="Z707">
        <f t="shared" si="76"/>
        <v>24.312223937059692</v>
      </c>
    </row>
    <row r="708" spans="1:26" hidden="1">
      <c r="A708" s="9">
        <v>44104</v>
      </c>
      <c r="B708" s="9">
        <f t="shared" si="70"/>
        <v>44104</v>
      </c>
      <c r="C708" s="10">
        <v>44075</v>
      </c>
      <c r="D708" s="11" t="s">
        <v>10</v>
      </c>
      <c r="E708" s="11">
        <v>55</v>
      </c>
      <c r="F708" s="11">
        <f t="shared" si="73"/>
        <v>7</v>
      </c>
      <c r="G708" s="30">
        <v>48439</v>
      </c>
      <c r="H708" s="30">
        <v>129172</v>
      </c>
      <c r="I708" s="30">
        <v>206</v>
      </c>
      <c r="J708" s="30">
        <v>1338</v>
      </c>
      <c r="K708" s="11" t="str">
        <f t="shared" si="74"/>
        <v>Wisconsin-44104</v>
      </c>
      <c r="L708" s="30">
        <f>_xlfn.IFNA(VLOOKUP(K708,'labor statisitcs'!N:Q,4,FALSE),L707)</f>
        <v>4658297</v>
      </c>
      <c r="M708" s="30">
        <f>VLOOKUP(D708,'State Area'!A:B,2,FALSE)</f>
        <v>65496</v>
      </c>
      <c r="N708" s="39">
        <f t="shared" si="71"/>
        <v>71.123381580554536</v>
      </c>
      <c r="O708" s="11">
        <f>_xlfn.IFNA(VLOOKUP(K708,State_Vac_Alo_Admin!B:E,3,FALSE),0)</f>
        <v>0</v>
      </c>
      <c r="P708" s="35">
        <f>_xlfn.IFNA(VLOOKUP(K708,State_Vac_Alo_Admin!B:F,5,FALSE),0)</f>
        <v>0</v>
      </c>
      <c r="Q708" s="30">
        <f>VLOOKUP(D708,'2020_VoteCount'!A:K,11,FALSE)</f>
        <v>1610065</v>
      </c>
      <c r="R708" s="30">
        <f>VLOOKUP(D708,'2020_VoteCount'!A:L,12,FALSE)</f>
        <v>1630673</v>
      </c>
      <c r="S708" s="11">
        <f>_xlfn.IFNA(VLOOKUP(K708,'labor statisitcs'!N:P,2,FALSE),S707)</f>
        <v>63.7</v>
      </c>
      <c r="T708" s="11">
        <f>_xlfn.IFNA(VLOOKUP(K708,'labor statisitcs'!N:P,3,FALSE),T707)</f>
        <v>5.2</v>
      </c>
      <c r="U708" s="30">
        <f>_xlfn.IFNA(VLOOKUP(K708,'labor statisitcs'!N:S,5,FALSE),U707)</f>
        <v>2965386</v>
      </c>
      <c r="V708" s="30">
        <f>_xlfn.IFNA(VLOOKUP(K708,'labor statisitcs'!N:S,6,FALSE),V707)</f>
        <v>162696</v>
      </c>
      <c r="W708" s="30">
        <f>_xlfn.IFNA(VLOOKUP(K708,'Housing Summary'!F:J,5,FALSE),W707)</f>
        <v>12972</v>
      </c>
      <c r="X708" s="30">
        <f>_xlfn.IFNA(VLOOKUP(K708,'Housing Summary'!F:G,2,FALSE),X707)</f>
        <v>264700</v>
      </c>
      <c r="Y708">
        <f t="shared" si="75"/>
        <v>4.4222169604041994</v>
      </c>
      <c r="Z708">
        <f t="shared" si="76"/>
        <v>28.722943170003973</v>
      </c>
    </row>
    <row r="709" spans="1:26" hidden="1">
      <c r="A709" s="9">
        <v>44135</v>
      </c>
      <c r="B709" s="9">
        <f t="shared" si="70"/>
        <v>44135</v>
      </c>
      <c r="C709" s="10">
        <v>44105</v>
      </c>
      <c r="D709" s="11" t="s">
        <v>10</v>
      </c>
      <c r="E709" s="11">
        <v>55</v>
      </c>
      <c r="F709" s="11">
        <f t="shared" si="73"/>
        <v>8</v>
      </c>
      <c r="G709" s="30">
        <v>108698</v>
      </c>
      <c r="H709" s="30">
        <v>237870</v>
      </c>
      <c r="I709" s="30">
        <v>754</v>
      </c>
      <c r="J709" s="30">
        <v>2092</v>
      </c>
      <c r="K709" s="11" t="str">
        <f t="shared" si="74"/>
        <v>Wisconsin-44135</v>
      </c>
      <c r="L709" s="30">
        <f>_xlfn.IFNA(VLOOKUP(K709,'labor statisitcs'!N:Q,4,FALSE),L708)</f>
        <v>4660353</v>
      </c>
      <c r="M709" s="30">
        <f>VLOOKUP(D709,'State Area'!A:B,2,FALSE)</f>
        <v>65496</v>
      </c>
      <c r="N709" s="39">
        <f t="shared" si="71"/>
        <v>71.154772810553311</v>
      </c>
      <c r="O709" s="11">
        <f>_xlfn.IFNA(VLOOKUP(K709,State_Vac_Alo_Admin!B:E,3,FALSE),0)</f>
        <v>0</v>
      </c>
      <c r="P709" s="35">
        <f>_xlfn.IFNA(VLOOKUP(K709,State_Vac_Alo_Admin!B:F,5,FALSE),0)</f>
        <v>0</v>
      </c>
      <c r="Q709" s="30">
        <f>VLOOKUP(D709,'2020_VoteCount'!A:K,11,FALSE)</f>
        <v>1610065</v>
      </c>
      <c r="R709" s="30">
        <f>VLOOKUP(D709,'2020_VoteCount'!A:L,12,FALSE)</f>
        <v>1630673</v>
      </c>
      <c r="S709" s="11">
        <f>_xlfn.IFNA(VLOOKUP(K709,'labor statisitcs'!N:P,2,FALSE),S708)</f>
        <v>62.4</v>
      </c>
      <c r="T709" s="11">
        <f>_xlfn.IFNA(VLOOKUP(K709,'labor statisitcs'!N:P,3,FALSE),T708)</f>
        <v>4.8</v>
      </c>
      <c r="U709" s="30">
        <f>_xlfn.IFNA(VLOOKUP(K709,'labor statisitcs'!N:S,5,FALSE),U708)</f>
        <v>2908317</v>
      </c>
      <c r="V709" s="30">
        <f>_xlfn.IFNA(VLOOKUP(K709,'labor statisitcs'!N:S,6,FALSE),V708)</f>
        <v>145990</v>
      </c>
      <c r="W709" s="30">
        <f>_xlfn.IFNA(VLOOKUP(K709,'Housing Summary'!F:J,5,FALSE),W708)</f>
        <v>12388</v>
      </c>
      <c r="X709" s="30">
        <f>_xlfn.IFNA(VLOOKUP(K709,'Housing Summary'!F:G,2,FALSE),X708)</f>
        <v>259900</v>
      </c>
      <c r="Y709">
        <f t="shared" si="75"/>
        <v>16.17903193170131</v>
      </c>
      <c r="Z709">
        <f t="shared" si="76"/>
        <v>44.889303449760135</v>
      </c>
    </row>
    <row r="710" spans="1:26" hidden="1">
      <c r="A710" s="9">
        <v>44165</v>
      </c>
      <c r="B710" s="9">
        <f t="shared" si="70"/>
        <v>44165</v>
      </c>
      <c r="C710" s="10">
        <v>44136</v>
      </c>
      <c r="D710" s="11" t="s">
        <v>10</v>
      </c>
      <c r="E710" s="11">
        <v>55</v>
      </c>
      <c r="F710" s="11">
        <f t="shared" si="73"/>
        <v>9</v>
      </c>
      <c r="G710" s="30">
        <v>173860</v>
      </c>
      <c r="H710" s="30">
        <v>411730</v>
      </c>
      <c r="I710" s="30">
        <v>1412</v>
      </c>
      <c r="J710" s="30">
        <v>3504</v>
      </c>
      <c r="K710" s="11" t="str">
        <f t="shared" si="74"/>
        <v>Wisconsin-44165</v>
      </c>
      <c r="L710" s="30">
        <f>_xlfn.IFNA(VLOOKUP(K710,'labor statisitcs'!N:Q,4,FALSE),L709)</f>
        <v>4661965</v>
      </c>
      <c r="M710" s="30">
        <f>VLOOKUP(D710,'State Area'!A:B,2,FALSE)</f>
        <v>65496</v>
      </c>
      <c r="N710" s="39">
        <f t="shared" si="71"/>
        <v>71.179385000610722</v>
      </c>
      <c r="O710" s="11">
        <f>_xlfn.IFNA(VLOOKUP(K710,State_Vac_Alo_Admin!B:E,3,FALSE),0)</f>
        <v>0</v>
      </c>
      <c r="P710" s="35">
        <f>_xlfn.IFNA(VLOOKUP(K710,State_Vac_Alo_Admin!B:F,5,FALSE),0)</f>
        <v>0</v>
      </c>
      <c r="Q710" s="30">
        <f>VLOOKUP(D710,'2020_VoteCount'!A:K,11,FALSE)</f>
        <v>1610065</v>
      </c>
      <c r="R710" s="30">
        <f>VLOOKUP(D710,'2020_VoteCount'!A:L,12,FALSE)</f>
        <v>1630673</v>
      </c>
      <c r="S710" s="11">
        <f>_xlfn.IFNA(VLOOKUP(K710,'labor statisitcs'!N:P,2,FALSE),S709)</f>
        <v>62.7</v>
      </c>
      <c r="T710" s="11">
        <f>_xlfn.IFNA(VLOOKUP(K710,'labor statisitcs'!N:P,3,FALSE),T709)</f>
        <v>4.4000000000000004</v>
      </c>
      <c r="U710" s="30">
        <f>_xlfn.IFNA(VLOOKUP(K710,'labor statisitcs'!N:S,5,FALSE),U709)</f>
        <v>2921245</v>
      </c>
      <c r="V710" s="30">
        <f>_xlfn.IFNA(VLOOKUP(K710,'labor statisitcs'!N:S,6,FALSE),V709)</f>
        <v>132913</v>
      </c>
      <c r="W710" s="30">
        <f>_xlfn.IFNA(VLOOKUP(K710,'Housing Summary'!F:J,5,FALSE),W709)</f>
        <v>11033</v>
      </c>
      <c r="X710" s="30">
        <f>_xlfn.IFNA(VLOOKUP(K710,'Housing Summary'!F:G,2,FALSE),X709)</f>
        <v>253450</v>
      </c>
      <c r="Y710">
        <f t="shared" si="75"/>
        <v>30.287657672247647</v>
      </c>
      <c r="Z710">
        <f t="shared" si="76"/>
        <v>75.161439435945994</v>
      </c>
    </row>
    <row r="711" spans="1:26" hidden="1">
      <c r="A711" s="9">
        <v>44196</v>
      </c>
      <c r="B711" s="9">
        <f t="shared" si="70"/>
        <v>44196</v>
      </c>
      <c r="C711" s="10">
        <v>44166</v>
      </c>
      <c r="D711" s="11" t="s">
        <v>10</v>
      </c>
      <c r="E711" s="11">
        <v>55</v>
      </c>
      <c r="F711" s="11">
        <f t="shared" si="73"/>
        <v>10</v>
      </c>
      <c r="G711" s="30">
        <v>108708</v>
      </c>
      <c r="H711" s="30">
        <v>520438</v>
      </c>
      <c r="I711" s="30">
        <v>1741</v>
      </c>
      <c r="J711" s="30">
        <v>5245</v>
      </c>
      <c r="K711" s="11" t="str">
        <f t="shared" si="74"/>
        <v>Wisconsin-44196</v>
      </c>
      <c r="L711" s="30">
        <f>_xlfn.IFNA(VLOOKUP(K711,'labor statisitcs'!N:Q,4,FALSE),L710)</f>
        <v>4663376</v>
      </c>
      <c r="M711" s="30">
        <f>VLOOKUP(D711,'State Area'!A:B,2,FALSE)</f>
        <v>65496</v>
      </c>
      <c r="N711" s="39">
        <f t="shared" si="71"/>
        <v>71.200928300964947</v>
      </c>
      <c r="O711" s="11">
        <f>_xlfn.IFNA(VLOOKUP(K711,State_Vac_Alo_Admin!B:E,3,FALSE),0)</f>
        <v>531150</v>
      </c>
      <c r="P711" s="35">
        <f>_xlfn.IFNA(VLOOKUP(K711,State_Vac_Alo_Admin!B:F,5,FALSE),0)</f>
        <v>0</v>
      </c>
      <c r="Q711" s="30">
        <f>VLOOKUP(D711,'2020_VoteCount'!A:K,11,FALSE)</f>
        <v>1610065</v>
      </c>
      <c r="R711" s="30">
        <f>VLOOKUP(D711,'2020_VoteCount'!A:L,12,FALSE)</f>
        <v>1630673</v>
      </c>
      <c r="S711" s="11">
        <f>_xlfn.IFNA(VLOOKUP(K711,'labor statisitcs'!N:P,2,FALSE),S710)</f>
        <v>62.9</v>
      </c>
      <c r="T711" s="11">
        <f>_xlfn.IFNA(VLOOKUP(K711,'labor statisitcs'!N:P,3,FALSE),T710)</f>
        <v>4</v>
      </c>
      <c r="U711" s="30">
        <f>_xlfn.IFNA(VLOOKUP(K711,'labor statisitcs'!N:S,5,FALSE),U710)</f>
        <v>2932229</v>
      </c>
      <c r="V711" s="30">
        <f>_xlfn.IFNA(VLOOKUP(K711,'labor statisitcs'!N:S,6,FALSE),V710)</f>
        <v>121607</v>
      </c>
      <c r="W711" s="30">
        <f>_xlfn.IFNA(VLOOKUP(K711,'Housing Summary'!F:J,5,FALSE),W710)</f>
        <v>9374</v>
      </c>
      <c r="X711" s="30">
        <f>_xlfn.IFNA(VLOOKUP(K711,'Housing Summary'!F:G,2,FALSE),X710)</f>
        <v>249950</v>
      </c>
      <c r="Y711">
        <f t="shared" si="75"/>
        <v>37.33346828563684</v>
      </c>
      <c r="Z711">
        <f t="shared" si="76"/>
        <v>112.47216608740106</v>
      </c>
    </row>
    <row r="712" spans="1:26" hidden="1">
      <c r="A712" s="9">
        <v>44227</v>
      </c>
      <c r="B712" s="9">
        <f t="shared" si="70"/>
        <v>44227</v>
      </c>
      <c r="C712" s="10">
        <v>44197</v>
      </c>
      <c r="D712" s="11" t="s">
        <v>10</v>
      </c>
      <c r="E712" s="11">
        <v>55</v>
      </c>
      <c r="F712" s="11">
        <f t="shared" si="73"/>
        <v>11</v>
      </c>
      <c r="G712" s="30">
        <v>71702</v>
      </c>
      <c r="H712" s="30">
        <v>592140</v>
      </c>
      <c r="I712" s="30">
        <v>1192</v>
      </c>
      <c r="J712" s="30">
        <v>6437</v>
      </c>
      <c r="K712" s="11" t="str">
        <f t="shared" si="74"/>
        <v>Wisconsin-44227</v>
      </c>
      <c r="L712" s="30">
        <f>_xlfn.IFNA(VLOOKUP(K712,'labor statisitcs'!N:Q,4,FALSE),L711)</f>
        <v>4664495</v>
      </c>
      <c r="M712" s="30">
        <f>VLOOKUP(D712,'State Area'!A:B,2,FALSE)</f>
        <v>65496</v>
      </c>
      <c r="N712" s="39">
        <f t="shared" si="71"/>
        <v>71.218013313790152</v>
      </c>
      <c r="O712" s="11">
        <f>_xlfn.IFNA(VLOOKUP(K712,State_Vac_Alo_Admin!B:E,3,FALSE),0)</f>
        <v>574600</v>
      </c>
      <c r="P712" s="35">
        <f>_xlfn.IFNA(VLOOKUP(K712,State_Vac_Alo_Admin!B:F,5,FALSE),0)</f>
        <v>385949.3</v>
      </c>
      <c r="Q712" s="30">
        <f>VLOOKUP(D712,'2020_VoteCount'!A:K,11,FALSE)</f>
        <v>1610065</v>
      </c>
      <c r="R712" s="30">
        <f>VLOOKUP(D712,'2020_VoteCount'!A:L,12,FALSE)</f>
        <v>1630673</v>
      </c>
      <c r="S712" s="11">
        <f>_xlfn.IFNA(VLOOKUP(K712,'labor statisitcs'!N:P,2,FALSE),S711)</f>
        <v>63</v>
      </c>
      <c r="T712" s="11">
        <f>_xlfn.IFNA(VLOOKUP(K712,'labor statisitcs'!N:P,3,FALSE),T711)</f>
        <v>3.8</v>
      </c>
      <c r="U712" s="30">
        <f>_xlfn.IFNA(VLOOKUP(K712,'labor statisitcs'!N:S,5,FALSE),U711)</f>
        <v>2939823</v>
      </c>
      <c r="V712" s="30">
        <f>_xlfn.IFNA(VLOOKUP(K712,'labor statisitcs'!N:S,6,FALSE),V711)</f>
        <v>116894</v>
      </c>
      <c r="W712" s="30">
        <f>_xlfn.IFNA(VLOOKUP(K712,'Housing Summary'!F:J,5,FALSE),W711)</f>
        <v>7688</v>
      </c>
      <c r="X712" s="30">
        <f>_xlfn.IFNA(VLOOKUP(K712,'Housing Summary'!F:G,2,FALSE),X711)</f>
        <v>259900</v>
      </c>
      <c r="Y712">
        <f t="shared" si="75"/>
        <v>25.554749227944292</v>
      </c>
      <c r="Z712">
        <f t="shared" si="76"/>
        <v>137.99993354050116</v>
      </c>
    </row>
    <row r="713" spans="1:26" hidden="1">
      <c r="A713" s="9">
        <v>44255</v>
      </c>
      <c r="B713" s="9">
        <f t="shared" si="70"/>
        <v>44255</v>
      </c>
      <c r="C713" s="10">
        <v>44228</v>
      </c>
      <c r="D713" s="11" t="s">
        <v>10</v>
      </c>
      <c r="E713" s="11">
        <v>55</v>
      </c>
      <c r="F713" s="11">
        <f t="shared" si="73"/>
        <v>12</v>
      </c>
      <c r="G713" s="30">
        <v>25240</v>
      </c>
      <c r="H713" s="30">
        <v>617380</v>
      </c>
      <c r="I713" s="30">
        <v>582</v>
      </c>
      <c r="J713" s="30">
        <v>7019</v>
      </c>
      <c r="K713" s="11" t="str">
        <f t="shared" si="74"/>
        <v>Wisconsin-44255</v>
      </c>
      <c r="L713" s="30">
        <f>_xlfn.IFNA(VLOOKUP(K713,'labor statisitcs'!N:Q,4,FALSE),L712)</f>
        <v>4665137</v>
      </c>
      <c r="M713" s="30">
        <f>VLOOKUP(D713,'State Area'!A:B,2,FALSE)</f>
        <v>65496</v>
      </c>
      <c r="N713" s="39">
        <f t="shared" si="71"/>
        <v>71.227815439110785</v>
      </c>
      <c r="O713" s="11">
        <f>_xlfn.IFNA(VLOOKUP(K713,State_Vac_Alo_Admin!B:E,3,FALSE),0)</f>
        <v>768150</v>
      </c>
      <c r="P713" s="35">
        <f>_xlfn.IFNA(VLOOKUP(K713,State_Vac_Alo_Admin!B:F,5,FALSE),0)</f>
        <v>775635.2</v>
      </c>
      <c r="Q713" s="30">
        <f>VLOOKUP(D713,'2020_VoteCount'!A:K,11,FALSE)</f>
        <v>1610065</v>
      </c>
      <c r="R713" s="30">
        <f>VLOOKUP(D713,'2020_VoteCount'!A:L,12,FALSE)</f>
        <v>1630673</v>
      </c>
      <c r="S713" s="11">
        <f>_xlfn.IFNA(VLOOKUP(K713,'labor statisitcs'!N:P,2,FALSE),S712)</f>
        <v>63.1</v>
      </c>
      <c r="T713" s="11">
        <f>_xlfn.IFNA(VLOOKUP(K713,'labor statisitcs'!N:P,3,FALSE),T712)</f>
        <v>3.8</v>
      </c>
      <c r="U713" s="30">
        <f>_xlfn.IFNA(VLOOKUP(K713,'labor statisitcs'!N:S,5,FALSE),U712)</f>
        <v>2942857</v>
      </c>
      <c r="V713" s="30">
        <f>_xlfn.IFNA(VLOOKUP(K713,'labor statisitcs'!N:S,6,FALSE),V712)</f>
        <v>116563</v>
      </c>
      <c r="W713" s="30">
        <f>_xlfn.IFNA(VLOOKUP(K713,'Housing Summary'!F:J,5,FALSE),W712)</f>
        <v>6663</v>
      </c>
      <c r="X713" s="30">
        <f>_xlfn.IFNA(VLOOKUP(K713,'Housing Summary'!F:G,2,FALSE),X712)</f>
        <v>269450</v>
      </c>
      <c r="Y713">
        <f t="shared" si="75"/>
        <v>12.475517867964006</v>
      </c>
      <c r="Z713">
        <f t="shared" si="76"/>
        <v>150.45646033546282</v>
      </c>
    </row>
    <row r="714" spans="1:26" hidden="1">
      <c r="A714" s="9">
        <v>44286</v>
      </c>
      <c r="B714" s="9">
        <f t="shared" si="70"/>
        <v>44286</v>
      </c>
      <c r="C714" s="10">
        <v>44256</v>
      </c>
      <c r="D714" s="11" t="s">
        <v>10</v>
      </c>
      <c r="E714" s="11">
        <v>55</v>
      </c>
      <c r="F714" s="11">
        <f t="shared" si="73"/>
        <v>13</v>
      </c>
      <c r="G714" s="30">
        <v>18870</v>
      </c>
      <c r="H714" s="30">
        <v>636250</v>
      </c>
      <c r="I714" s="30">
        <v>297</v>
      </c>
      <c r="J714" s="30">
        <v>7316</v>
      </c>
      <c r="K714" s="11" t="str">
        <f t="shared" si="74"/>
        <v>Wisconsin-44286</v>
      </c>
      <c r="L714" s="30">
        <f>_xlfn.IFNA(VLOOKUP(K714,'labor statisitcs'!N:Q,4,FALSE),L713)</f>
        <v>4666237</v>
      </c>
      <c r="M714" s="30">
        <f>VLOOKUP(D714,'State Area'!A:B,2,FALSE)</f>
        <v>65496</v>
      </c>
      <c r="N714" s="39">
        <f t="shared" si="71"/>
        <v>71.244610357884454</v>
      </c>
      <c r="O714" s="11">
        <f>_xlfn.IFNA(VLOOKUP(K714,State_Vac_Alo_Admin!B:E,3,FALSE),0)</f>
        <v>1454780</v>
      </c>
      <c r="P714" s="35">
        <f>_xlfn.IFNA(VLOOKUP(K714,State_Vac_Alo_Admin!B:F,5,FALSE),0)</f>
        <v>886414</v>
      </c>
      <c r="Q714" s="30">
        <f>VLOOKUP(D714,'2020_VoteCount'!A:K,11,FALSE)</f>
        <v>1610065</v>
      </c>
      <c r="R714" s="30">
        <f>VLOOKUP(D714,'2020_VoteCount'!A:L,12,FALSE)</f>
        <v>1630673</v>
      </c>
      <c r="S714" s="11">
        <f>_xlfn.IFNA(VLOOKUP(K714,'labor statisitcs'!N:P,2,FALSE),S713)</f>
        <v>63.2</v>
      </c>
      <c r="T714" s="11">
        <f>_xlfn.IFNA(VLOOKUP(K714,'labor statisitcs'!N:P,3,FALSE),T713)</f>
        <v>3.8</v>
      </c>
      <c r="U714" s="30">
        <f>_xlfn.IFNA(VLOOKUP(K714,'labor statisitcs'!N:S,5,FALSE),U713)</f>
        <v>2949013</v>
      </c>
      <c r="V714" s="30">
        <f>_xlfn.IFNA(VLOOKUP(K714,'labor statisitcs'!N:S,6,FALSE),V713)</f>
        <v>117243</v>
      </c>
      <c r="W714" s="30">
        <f>_xlfn.IFNA(VLOOKUP(K714,'Housing Summary'!F:J,5,FALSE),W713)</f>
        <v>6462</v>
      </c>
      <c r="X714" s="30">
        <f>_xlfn.IFNA(VLOOKUP(K714,'Housing Summary'!F:G,2,FALSE),X713)</f>
        <v>279450</v>
      </c>
      <c r="Y714">
        <f t="shared" si="75"/>
        <v>6.3648717371192243</v>
      </c>
      <c r="Z714">
        <f t="shared" si="76"/>
        <v>156.78586406991329</v>
      </c>
    </row>
    <row r="715" spans="1:26">
      <c r="A715" s="9">
        <v>44313</v>
      </c>
      <c r="B715" s="9">
        <f t="shared" si="70"/>
        <v>44316</v>
      </c>
      <c r="C715" s="10">
        <v>44287</v>
      </c>
      <c r="D715" s="11" t="s">
        <v>10</v>
      </c>
      <c r="E715" s="11">
        <v>55</v>
      </c>
      <c r="F715" s="11">
        <f t="shared" si="73"/>
        <v>14</v>
      </c>
      <c r="G715" s="30">
        <v>21834</v>
      </c>
      <c r="H715" s="30">
        <v>658084</v>
      </c>
      <c r="I715" s="30">
        <v>178</v>
      </c>
      <c r="J715" s="30">
        <v>7494</v>
      </c>
      <c r="K715" s="11" t="str">
        <f t="shared" si="74"/>
        <v>Wisconsin-44316</v>
      </c>
      <c r="L715" s="30">
        <f>_xlfn.IFNA(VLOOKUP(K715,'labor statisitcs'!N:Q,4,FALSE),L714)</f>
        <v>4666237</v>
      </c>
      <c r="M715" s="30">
        <f>VLOOKUP(D715,'State Area'!A:B,2,FALSE)</f>
        <v>65496</v>
      </c>
      <c r="N715" s="39">
        <f t="shared" si="71"/>
        <v>71.244610357884454</v>
      </c>
      <c r="O715" s="11">
        <f>_xlfn.IFNA(VLOOKUP(K715,State_Vac_Alo_Admin!B:E,3,FALSE),0)</f>
        <v>1259400</v>
      </c>
      <c r="P715" s="35">
        <f>_xlfn.IFNA(VLOOKUP(K715,State_Vac_Alo_Admin!B:F,5,FALSE),0)</f>
        <v>1237537.0999999999</v>
      </c>
      <c r="Q715" s="30">
        <f>VLOOKUP(D715,'2020_VoteCount'!A:K,11,FALSE)</f>
        <v>1610065</v>
      </c>
      <c r="R715" s="30">
        <f>VLOOKUP(D715,'2020_VoteCount'!A:L,12,FALSE)</f>
        <v>1630673</v>
      </c>
      <c r="S715" s="11">
        <f>_xlfn.IFNA(VLOOKUP(K715,'labor statisitcs'!N:P,2,FALSE),S714)</f>
        <v>63.2</v>
      </c>
      <c r="T715" s="11">
        <f>_xlfn.IFNA(VLOOKUP(K715,'labor statisitcs'!N:P,3,FALSE),T714)</f>
        <v>3.8</v>
      </c>
      <c r="U715" s="30">
        <f>_xlfn.IFNA(VLOOKUP(K715,'labor statisitcs'!N:S,5,FALSE),U714)</f>
        <v>2949013</v>
      </c>
      <c r="V715" s="30">
        <f>_xlfn.IFNA(VLOOKUP(K715,'labor statisitcs'!N:S,6,FALSE),V714)</f>
        <v>117243</v>
      </c>
      <c r="W715" s="30">
        <f>_xlfn.IFNA(VLOOKUP(K715,'Housing Summary'!F:J,5,FALSE),W714)</f>
        <v>6462</v>
      </c>
      <c r="X715" s="30">
        <f>_xlfn.IFNA(VLOOKUP(K715,'Housing Summary'!F:G,2,FALSE),X714)</f>
        <v>279450</v>
      </c>
      <c r="Y715">
        <f t="shared" si="75"/>
        <v>3.8146369333576495</v>
      </c>
      <c r="Z715">
        <f t="shared" si="76"/>
        <v>160.60050100327095</v>
      </c>
    </row>
    <row r="716" spans="1:26" hidden="1">
      <c r="A716" s="9">
        <v>43921</v>
      </c>
      <c r="B716" s="9">
        <f t="shared" si="70"/>
        <v>43921</v>
      </c>
      <c r="C716" s="10">
        <v>43891</v>
      </c>
      <c r="D716" s="11" t="s">
        <v>49</v>
      </c>
      <c r="E716" s="11">
        <v>56</v>
      </c>
      <c r="F716" s="11">
        <f t="shared" si="73"/>
        <v>0</v>
      </c>
      <c r="G716" s="30">
        <v>121</v>
      </c>
      <c r="H716" s="30">
        <v>121</v>
      </c>
      <c r="I716" s="30">
        <v>0</v>
      </c>
      <c r="J716" s="30">
        <v>0</v>
      </c>
      <c r="K716" s="11" t="str">
        <f t="shared" si="74"/>
        <v>Wyoming-43921</v>
      </c>
      <c r="L716" s="30">
        <f>_xlfn.IFNA(VLOOKUP(K716,'labor statisitcs'!N:Q,4,FALSE),L715)</f>
        <v>453558</v>
      </c>
      <c r="M716" s="30">
        <f>VLOOKUP(D716,'State Area'!A:B,2,FALSE)</f>
        <v>97813</v>
      </c>
      <c r="N716" s="39">
        <f t="shared" si="71"/>
        <v>4.6369909930172879</v>
      </c>
      <c r="O716" s="11">
        <f>_xlfn.IFNA(VLOOKUP(K716,State_Vac_Alo_Admin!B:E,3,FALSE),0)</f>
        <v>0</v>
      </c>
      <c r="P716" s="35">
        <f>_xlfn.IFNA(VLOOKUP(K716,State_Vac_Alo_Admin!B:F,5,FALSE),0)</f>
        <v>0</v>
      </c>
      <c r="Q716" s="30">
        <f>VLOOKUP(D716,'2020_VoteCount'!A:K,11,FALSE)</f>
        <v>193559</v>
      </c>
      <c r="R716" s="30">
        <f>VLOOKUP(D716,'2020_VoteCount'!A:L,12,FALSE)</f>
        <v>73491</v>
      </c>
      <c r="S716" s="11">
        <f>_xlfn.IFNA(VLOOKUP(K716,'labor statisitcs'!N:P,2,FALSE),S715)</f>
        <v>62.6</v>
      </c>
      <c r="T716" s="11">
        <f>_xlfn.IFNA(VLOOKUP(K716,'labor statisitcs'!N:P,3,FALSE),T715)</f>
        <v>5.0999999999999996</v>
      </c>
      <c r="U716" s="30">
        <f>_xlfn.IFNA(VLOOKUP(K716,'labor statisitcs'!N:S,5,FALSE),U715)</f>
        <v>283757</v>
      </c>
      <c r="V716" s="30">
        <f>_xlfn.IFNA(VLOOKUP(K716,'labor statisitcs'!N:S,6,FALSE),V715)</f>
        <v>15283</v>
      </c>
      <c r="W716" s="30">
        <f>_xlfn.IFNA(VLOOKUP(K716,'Housing Summary'!F:J,5,FALSE),W715)</f>
        <v>2511</v>
      </c>
      <c r="X716" s="30">
        <f>_xlfn.IFNA(VLOOKUP(K716,'Housing Summary'!F:G,2,FALSE),X715)</f>
        <v>268350</v>
      </c>
      <c r="Y716">
        <f t="shared" si="75"/>
        <v>0</v>
      </c>
      <c r="Z716">
        <f t="shared" si="76"/>
        <v>0</v>
      </c>
    </row>
    <row r="717" spans="1:26" hidden="1">
      <c r="A717" s="9">
        <v>43951</v>
      </c>
      <c r="B717" s="9">
        <f t="shared" si="70"/>
        <v>43951</v>
      </c>
      <c r="C717" s="10">
        <v>43922</v>
      </c>
      <c r="D717" s="11" t="s">
        <v>49</v>
      </c>
      <c r="E717" s="11">
        <v>56</v>
      </c>
      <c r="F717" s="11">
        <f t="shared" si="73"/>
        <v>1</v>
      </c>
      <c r="G717" s="30">
        <v>438</v>
      </c>
      <c r="H717" s="30">
        <v>559</v>
      </c>
      <c r="I717" s="30">
        <v>7</v>
      </c>
      <c r="J717" s="30">
        <v>7</v>
      </c>
      <c r="K717" s="11" t="str">
        <f t="shared" si="74"/>
        <v>Wyoming-43951</v>
      </c>
      <c r="L717" s="30">
        <f>_xlfn.IFNA(VLOOKUP(K717,'labor statisitcs'!N:Q,4,FALSE),L716)</f>
        <v>453794</v>
      </c>
      <c r="M717" s="30">
        <f>VLOOKUP(D717,'State Area'!A:B,2,FALSE)</f>
        <v>97813</v>
      </c>
      <c r="N717" s="39">
        <f t="shared" si="71"/>
        <v>4.6394037602363696</v>
      </c>
      <c r="O717" s="11">
        <f>_xlfn.IFNA(VLOOKUP(K717,State_Vac_Alo_Admin!B:E,3,FALSE),0)</f>
        <v>0</v>
      </c>
      <c r="P717" s="35">
        <f>_xlfn.IFNA(VLOOKUP(K717,State_Vac_Alo_Admin!B:F,5,FALSE),0)</f>
        <v>0</v>
      </c>
      <c r="Q717" s="30">
        <f>VLOOKUP(D717,'2020_VoteCount'!A:K,11,FALSE)</f>
        <v>193559</v>
      </c>
      <c r="R717" s="30">
        <f>VLOOKUP(D717,'2020_VoteCount'!A:L,12,FALSE)</f>
        <v>73491</v>
      </c>
      <c r="S717" s="11">
        <f>_xlfn.IFNA(VLOOKUP(K717,'labor statisitcs'!N:P,2,FALSE),S716)</f>
        <v>60.6</v>
      </c>
      <c r="T717" s="11">
        <f>_xlfn.IFNA(VLOOKUP(K717,'labor statisitcs'!N:P,3,FALSE),T716)</f>
        <v>5.5</v>
      </c>
      <c r="U717" s="30">
        <f>_xlfn.IFNA(VLOOKUP(K717,'labor statisitcs'!N:S,5,FALSE),U716)</f>
        <v>274922</v>
      </c>
      <c r="V717" s="30">
        <f>_xlfn.IFNA(VLOOKUP(K717,'labor statisitcs'!N:S,6,FALSE),V716)</f>
        <v>16038</v>
      </c>
      <c r="W717" s="30">
        <f>_xlfn.IFNA(VLOOKUP(K717,'Housing Summary'!F:J,5,FALSE),W716)</f>
        <v>2635</v>
      </c>
      <c r="X717" s="30">
        <f>_xlfn.IFNA(VLOOKUP(K717,'Housing Summary'!F:G,2,FALSE),X716)</f>
        <v>275000</v>
      </c>
      <c r="Y717">
        <f t="shared" si="75"/>
        <v>1.5425501438978921</v>
      </c>
      <c r="Z717">
        <f t="shared" si="76"/>
        <v>1.5425501438978921</v>
      </c>
    </row>
    <row r="718" spans="1:26" hidden="1">
      <c r="A718" s="9">
        <v>43982</v>
      </c>
      <c r="B718" s="9">
        <f t="shared" si="70"/>
        <v>43982</v>
      </c>
      <c r="C718" s="10">
        <v>43952</v>
      </c>
      <c r="D718" s="11" t="s">
        <v>49</v>
      </c>
      <c r="E718" s="11">
        <v>56</v>
      </c>
      <c r="F718" s="11">
        <f t="shared" si="73"/>
        <v>2</v>
      </c>
      <c r="G718" s="30">
        <v>344</v>
      </c>
      <c r="H718" s="30">
        <v>903</v>
      </c>
      <c r="I718" s="30">
        <v>9</v>
      </c>
      <c r="J718" s="30">
        <v>16</v>
      </c>
      <c r="K718" s="11" t="str">
        <f t="shared" si="74"/>
        <v>Wyoming-43982</v>
      </c>
      <c r="L718" s="30">
        <f>_xlfn.IFNA(VLOOKUP(K718,'labor statisitcs'!N:Q,4,FALSE),L717)</f>
        <v>453942</v>
      </c>
      <c r="M718" s="30">
        <f>VLOOKUP(D718,'State Area'!A:B,2,FALSE)</f>
        <v>97813</v>
      </c>
      <c r="N718" s="39">
        <f t="shared" si="71"/>
        <v>4.6409168515432508</v>
      </c>
      <c r="O718" s="11">
        <f>_xlfn.IFNA(VLOOKUP(K718,State_Vac_Alo_Admin!B:E,3,FALSE),0)</f>
        <v>0</v>
      </c>
      <c r="P718" s="35">
        <f>_xlfn.IFNA(VLOOKUP(K718,State_Vac_Alo_Admin!B:F,5,FALSE),0)</f>
        <v>0</v>
      </c>
      <c r="Q718" s="30">
        <f>VLOOKUP(D718,'2020_VoteCount'!A:K,11,FALSE)</f>
        <v>193559</v>
      </c>
      <c r="R718" s="30">
        <f>VLOOKUP(D718,'2020_VoteCount'!A:L,12,FALSE)</f>
        <v>73491</v>
      </c>
      <c r="S718" s="11">
        <f>_xlfn.IFNA(VLOOKUP(K718,'labor statisitcs'!N:P,2,FALSE),S717)</f>
        <v>60.6</v>
      </c>
      <c r="T718" s="11">
        <f>_xlfn.IFNA(VLOOKUP(K718,'labor statisitcs'!N:P,3,FALSE),T717)</f>
        <v>8.5</v>
      </c>
      <c r="U718" s="30">
        <f>_xlfn.IFNA(VLOOKUP(K718,'labor statisitcs'!N:S,5,FALSE),U717)</f>
        <v>275096</v>
      </c>
      <c r="V718" s="30">
        <f>_xlfn.IFNA(VLOOKUP(K718,'labor statisitcs'!N:S,6,FALSE),V717)</f>
        <v>25515</v>
      </c>
      <c r="W718" s="30">
        <f>_xlfn.IFNA(VLOOKUP(K718,'Housing Summary'!F:J,5,FALSE),W717)</f>
        <v>2733</v>
      </c>
      <c r="X718" s="30">
        <f>_xlfn.IFNA(VLOOKUP(K718,'Housing Summary'!F:G,2,FALSE),X717)</f>
        <v>279900</v>
      </c>
      <c r="Y718">
        <f t="shared" si="75"/>
        <v>1.9826321424322932</v>
      </c>
      <c r="Z718">
        <f t="shared" si="76"/>
        <v>3.5246793643240766</v>
      </c>
    </row>
    <row r="719" spans="1:26" hidden="1">
      <c r="A719" s="9">
        <v>44012</v>
      </c>
      <c r="B719" s="9">
        <f t="shared" ref="B719:B729" si="77">EOMONTH(A719,0)</f>
        <v>44012</v>
      </c>
      <c r="C719" s="10">
        <v>43983</v>
      </c>
      <c r="D719" s="11" t="s">
        <v>49</v>
      </c>
      <c r="E719" s="11">
        <v>56</v>
      </c>
      <c r="F719" s="11">
        <f t="shared" si="73"/>
        <v>3</v>
      </c>
      <c r="G719" s="30">
        <v>584</v>
      </c>
      <c r="H719" s="30">
        <v>1487</v>
      </c>
      <c r="I719" s="30">
        <v>4</v>
      </c>
      <c r="J719" s="30">
        <v>20</v>
      </c>
      <c r="K719" s="11" t="str">
        <f t="shared" si="74"/>
        <v>Wyoming-44012</v>
      </c>
      <c r="L719" s="30">
        <f>_xlfn.IFNA(VLOOKUP(K719,'labor statisitcs'!N:Q,4,FALSE),L718)</f>
        <v>454118</v>
      </c>
      <c r="M719" s="30">
        <f>VLOOKUP(D719,'State Area'!A:B,2,FALSE)</f>
        <v>97813</v>
      </c>
      <c r="N719" s="39">
        <f t="shared" ref="N719:N729" si="78">L719/M719</f>
        <v>4.6427162033676508</v>
      </c>
      <c r="O719" s="11">
        <f>_xlfn.IFNA(VLOOKUP(K719,State_Vac_Alo_Admin!B:E,3,FALSE),0)</f>
        <v>0</v>
      </c>
      <c r="P719" s="35">
        <f>_xlfn.IFNA(VLOOKUP(K719,State_Vac_Alo_Admin!B:F,5,FALSE),0)</f>
        <v>0</v>
      </c>
      <c r="Q719" s="30">
        <f>VLOOKUP(D719,'2020_VoteCount'!A:K,11,FALSE)</f>
        <v>193559</v>
      </c>
      <c r="R719" s="30">
        <f>VLOOKUP(D719,'2020_VoteCount'!A:L,12,FALSE)</f>
        <v>73491</v>
      </c>
      <c r="S719" s="11">
        <f>_xlfn.IFNA(VLOOKUP(K719,'labor statisitcs'!N:P,2,FALSE),S718)</f>
        <v>60.7</v>
      </c>
      <c r="T719" s="11">
        <f>_xlfn.IFNA(VLOOKUP(K719,'labor statisitcs'!N:P,3,FALSE),T718)</f>
        <v>7.4</v>
      </c>
      <c r="U719" s="30">
        <f>_xlfn.IFNA(VLOOKUP(K719,'labor statisitcs'!N:S,5,FALSE),U718)</f>
        <v>275846</v>
      </c>
      <c r="V719" s="30">
        <f>_xlfn.IFNA(VLOOKUP(K719,'labor statisitcs'!N:S,6,FALSE),V718)</f>
        <v>22037</v>
      </c>
      <c r="W719" s="30">
        <f>_xlfn.IFNA(VLOOKUP(K719,'Housing Summary'!F:J,5,FALSE),W718)</f>
        <v>2863</v>
      </c>
      <c r="X719" s="30">
        <f>_xlfn.IFNA(VLOOKUP(K719,'Housing Summary'!F:G,2,FALSE),X718)</f>
        <v>289900</v>
      </c>
      <c r="Y719">
        <f t="shared" si="75"/>
        <v>0.88082833096243707</v>
      </c>
      <c r="Z719">
        <f t="shared" si="76"/>
        <v>4.4041416548121859</v>
      </c>
    </row>
    <row r="720" spans="1:26" hidden="1">
      <c r="A720" s="9">
        <v>44043</v>
      </c>
      <c r="B720" s="9">
        <f t="shared" si="77"/>
        <v>44043</v>
      </c>
      <c r="C720" s="10">
        <v>44013</v>
      </c>
      <c r="D720" s="11" t="s">
        <v>49</v>
      </c>
      <c r="E720" s="11">
        <v>56</v>
      </c>
      <c r="F720" s="11">
        <f t="shared" si="73"/>
        <v>4</v>
      </c>
      <c r="G720" s="30">
        <v>1239</v>
      </c>
      <c r="H720" s="30">
        <v>2726</v>
      </c>
      <c r="I720" s="30">
        <v>6</v>
      </c>
      <c r="J720" s="30">
        <v>26</v>
      </c>
      <c r="K720" s="11" t="str">
        <f t="shared" si="74"/>
        <v>Wyoming-44043</v>
      </c>
      <c r="L720" s="30">
        <f>_xlfn.IFNA(VLOOKUP(K720,'labor statisitcs'!N:Q,4,FALSE),L719)</f>
        <v>454334</v>
      </c>
      <c r="M720" s="30">
        <f>VLOOKUP(D720,'State Area'!A:B,2,FALSE)</f>
        <v>97813</v>
      </c>
      <c r="N720" s="39">
        <f t="shared" si="78"/>
        <v>4.6449244987885043</v>
      </c>
      <c r="O720" s="11">
        <f>_xlfn.IFNA(VLOOKUP(K720,State_Vac_Alo_Admin!B:E,3,FALSE),0)</f>
        <v>0</v>
      </c>
      <c r="P720" s="35">
        <f>_xlfn.IFNA(VLOOKUP(K720,State_Vac_Alo_Admin!B:F,5,FALSE),0)</f>
        <v>0</v>
      </c>
      <c r="Q720" s="30">
        <f>VLOOKUP(D720,'2020_VoteCount'!A:K,11,FALSE)</f>
        <v>193559</v>
      </c>
      <c r="R720" s="30">
        <f>VLOOKUP(D720,'2020_VoteCount'!A:L,12,FALSE)</f>
        <v>73491</v>
      </c>
      <c r="S720" s="11">
        <f>_xlfn.IFNA(VLOOKUP(K720,'labor statisitcs'!N:P,2,FALSE),S719)</f>
        <v>61</v>
      </c>
      <c r="T720" s="11">
        <f>_xlfn.IFNA(VLOOKUP(K720,'labor statisitcs'!N:P,3,FALSE),T719)</f>
        <v>6.8</v>
      </c>
      <c r="U720" s="30">
        <f>_xlfn.IFNA(VLOOKUP(K720,'labor statisitcs'!N:S,5,FALSE),U719)</f>
        <v>277055</v>
      </c>
      <c r="V720" s="30">
        <f>_xlfn.IFNA(VLOOKUP(K720,'labor statisitcs'!N:S,6,FALSE),V719)</f>
        <v>20204</v>
      </c>
      <c r="W720" s="30">
        <f>_xlfn.IFNA(VLOOKUP(K720,'Housing Summary'!F:J,5,FALSE),W719)</f>
        <v>2850</v>
      </c>
      <c r="X720" s="30">
        <f>_xlfn.IFNA(VLOOKUP(K720,'Housing Summary'!F:G,2,FALSE),X719)</f>
        <v>290000</v>
      </c>
      <c r="Y720">
        <f t="shared" si="75"/>
        <v>1.3206143497955249</v>
      </c>
      <c r="Z720">
        <f t="shared" si="76"/>
        <v>5.7226621824472739</v>
      </c>
    </row>
    <row r="721" spans="1:26" hidden="1">
      <c r="A721" s="9">
        <v>44074</v>
      </c>
      <c r="B721" s="9">
        <f t="shared" si="77"/>
        <v>44074</v>
      </c>
      <c r="C721" s="10">
        <v>44044</v>
      </c>
      <c r="D721" s="11" t="s">
        <v>49</v>
      </c>
      <c r="E721" s="11">
        <v>56</v>
      </c>
      <c r="F721" s="11">
        <f t="shared" si="73"/>
        <v>5</v>
      </c>
      <c r="G721" s="30">
        <v>1116</v>
      </c>
      <c r="H721" s="30">
        <v>3842</v>
      </c>
      <c r="I721" s="30">
        <v>11</v>
      </c>
      <c r="J721" s="30">
        <v>37</v>
      </c>
      <c r="K721" s="11" t="str">
        <f t="shared" si="74"/>
        <v>Wyoming-44074</v>
      </c>
      <c r="L721" s="30">
        <f>_xlfn.IFNA(VLOOKUP(K721,'labor statisitcs'!N:Q,4,FALSE),L720)</f>
        <v>454672</v>
      </c>
      <c r="M721" s="30">
        <f>VLOOKUP(D721,'State Area'!A:B,2,FALSE)</f>
        <v>97813</v>
      </c>
      <c r="N721" s="39">
        <f t="shared" si="78"/>
        <v>4.6483800721785444</v>
      </c>
      <c r="O721" s="11">
        <f>_xlfn.IFNA(VLOOKUP(K721,State_Vac_Alo_Admin!B:E,3,FALSE),0)</f>
        <v>0</v>
      </c>
      <c r="P721" s="35">
        <f>_xlfn.IFNA(VLOOKUP(K721,State_Vac_Alo_Admin!B:F,5,FALSE),0)</f>
        <v>0</v>
      </c>
      <c r="Q721" s="30">
        <f>VLOOKUP(D721,'2020_VoteCount'!A:K,11,FALSE)</f>
        <v>193559</v>
      </c>
      <c r="R721" s="30">
        <f>VLOOKUP(D721,'2020_VoteCount'!A:L,12,FALSE)</f>
        <v>73491</v>
      </c>
      <c r="S721" s="11">
        <f>_xlfn.IFNA(VLOOKUP(K721,'labor statisitcs'!N:P,2,FALSE),S720)</f>
        <v>61.2</v>
      </c>
      <c r="T721" s="11">
        <f>_xlfn.IFNA(VLOOKUP(K721,'labor statisitcs'!N:P,3,FALSE),T720)</f>
        <v>6.2</v>
      </c>
      <c r="U721" s="30">
        <f>_xlfn.IFNA(VLOOKUP(K721,'labor statisitcs'!N:S,5,FALSE),U720)</f>
        <v>278278</v>
      </c>
      <c r="V721" s="30">
        <f>_xlfn.IFNA(VLOOKUP(K721,'labor statisitcs'!N:S,6,FALSE),V720)</f>
        <v>18434</v>
      </c>
      <c r="W721" s="30">
        <f>_xlfn.IFNA(VLOOKUP(K721,'Housing Summary'!F:J,5,FALSE),W720)</f>
        <v>2690</v>
      </c>
      <c r="X721" s="30">
        <f>_xlfn.IFNA(VLOOKUP(K721,'Housing Summary'!F:G,2,FALSE),X720)</f>
        <v>290000</v>
      </c>
      <c r="Y721">
        <f t="shared" si="75"/>
        <v>2.4193264595136714</v>
      </c>
      <c r="Z721">
        <f t="shared" si="76"/>
        <v>8.1377344547278039</v>
      </c>
    </row>
    <row r="722" spans="1:26" hidden="1">
      <c r="A722" s="9">
        <v>44104</v>
      </c>
      <c r="B722" s="9">
        <f t="shared" si="77"/>
        <v>44104</v>
      </c>
      <c r="C722" s="10">
        <v>44075</v>
      </c>
      <c r="D722" s="11" t="s">
        <v>49</v>
      </c>
      <c r="E722" s="11">
        <v>56</v>
      </c>
      <c r="F722" s="11">
        <f t="shared" si="73"/>
        <v>6</v>
      </c>
      <c r="G722" s="30">
        <v>2106</v>
      </c>
      <c r="H722" s="30">
        <v>5948</v>
      </c>
      <c r="I722" s="30">
        <v>13</v>
      </c>
      <c r="J722" s="30">
        <v>50</v>
      </c>
      <c r="K722" s="11" t="str">
        <f t="shared" si="74"/>
        <v>Wyoming-44104</v>
      </c>
      <c r="L722" s="30">
        <f>_xlfn.IFNA(VLOOKUP(K722,'labor statisitcs'!N:Q,4,FALSE),L721)</f>
        <v>454998</v>
      </c>
      <c r="M722" s="30">
        <f>VLOOKUP(D722,'State Area'!A:B,2,FALSE)</f>
        <v>97813</v>
      </c>
      <c r="N722" s="39">
        <f t="shared" si="78"/>
        <v>4.6517129624896487</v>
      </c>
      <c r="O722" s="11">
        <f>_xlfn.IFNA(VLOOKUP(K722,State_Vac_Alo_Admin!B:E,3,FALSE),0)</f>
        <v>0</v>
      </c>
      <c r="P722" s="35">
        <f>_xlfn.IFNA(VLOOKUP(K722,State_Vac_Alo_Admin!B:F,5,FALSE),0)</f>
        <v>0</v>
      </c>
      <c r="Q722" s="30">
        <f>VLOOKUP(D722,'2020_VoteCount'!A:K,11,FALSE)</f>
        <v>193559</v>
      </c>
      <c r="R722" s="30">
        <f>VLOOKUP(D722,'2020_VoteCount'!A:L,12,FALSE)</f>
        <v>73491</v>
      </c>
      <c r="S722" s="11">
        <f>_xlfn.IFNA(VLOOKUP(K722,'labor statisitcs'!N:P,2,FALSE),S721)</f>
        <v>61.4</v>
      </c>
      <c r="T722" s="11">
        <f>_xlfn.IFNA(VLOOKUP(K722,'labor statisitcs'!N:P,3,FALSE),T721)</f>
        <v>5.7</v>
      </c>
      <c r="U722" s="30">
        <f>_xlfn.IFNA(VLOOKUP(K722,'labor statisitcs'!N:S,5,FALSE),U721)</f>
        <v>279179</v>
      </c>
      <c r="V722" s="30">
        <f>_xlfn.IFNA(VLOOKUP(K722,'labor statisitcs'!N:S,6,FALSE),V721)</f>
        <v>16997</v>
      </c>
      <c r="W722" s="30">
        <f>_xlfn.IFNA(VLOOKUP(K722,'Housing Summary'!F:J,5,FALSE),W721)</f>
        <v>2507</v>
      </c>
      <c r="X722" s="30">
        <f>_xlfn.IFNA(VLOOKUP(K722,'Housing Summary'!F:G,2,FALSE),X721)</f>
        <v>282500</v>
      </c>
      <c r="Y722">
        <f t="shared" si="75"/>
        <v>2.857155416067763</v>
      </c>
      <c r="Z722">
        <f t="shared" si="76"/>
        <v>10.989059292568319</v>
      </c>
    </row>
    <row r="723" spans="1:26" hidden="1">
      <c r="A723" s="9">
        <v>44135</v>
      </c>
      <c r="B723" s="9">
        <f t="shared" si="77"/>
        <v>44135</v>
      </c>
      <c r="C723" s="10">
        <v>44105</v>
      </c>
      <c r="D723" s="11" t="s">
        <v>49</v>
      </c>
      <c r="E723" s="11">
        <v>56</v>
      </c>
      <c r="F723" s="11">
        <f t="shared" si="73"/>
        <v>7</v>
      </c>
      <c r="G723" s="30">
        <v>7350</v>
      </c>
      <c r="H723" s="30">
        <v>13298</v>
      </c>
      <c r="I723" s="30">
        <v>37</v>
      </c>
      <c r="J723" s="30">
        <v>87</v>
      </c>
      <c r="K723" s="11" t="str">
        <f t="shared" si="74"/>
        <v>Wyoming-44135</v>
      </c>
      <c r="L723" s="30">
        <f>_xlfn.IFNA(VLOOKUP(K723,'labor statisitcs'!N:Q,4,FALSE),L722)</f>
        <v>455331</v>
      </c>
      <c r="M723" s="30">
        <f>VLOOKUP(D723,'State Area'!A:B,2,FALSE)</f>
        <v>97813</v>
      </c>
      <c r="N723" s="39">
        <f t="shared" si="78"/>
        <v>4.655117417930132</v>
      </c>
      <c r="O723" s="11">
        <f>_xlfn.IFNA(VLOOKUP(K723,State_Vac_Alo_Admin!B:E,3,FALSE),0)</f>
        <v>0</v>
      </c>
      <c r="P723" s="35">
        <f>_xlfn.IFNA(VLOOKUP(K723,State_Vac_Alo_Admin!B:F,5,FALSE),0)</f>
        <v>0</v>
      </c>
      <c r="Q723" s="30">
        <f>VLOOKUP(D723,'2020_VoteCount'!A:K,11,FALSE)</f>
        <v>193559</v>
      </c>
      <c r="R723" s="30">
        <f>VLOOKUP(D723,'2020_VoteCount'!A:L,12,FALSE)</f>
        <v>73491</v>
      </c>
      <c r="S723" s="11">
        <f>_xlfn.IFNA(VLOOKUP(K723,'labor statisitcs'!N:P,2,FALSE),S722)</f>
        <v>61.4</v>
      </c>
      <c r="T723" s="11">
        <f>_xlfn.IFNA(VLOOKUP(K723,'labor statisitcs'!N:P,3,FALSE),T722)</f>
        <v>5.4</v>
      </c>
      <c r="U723" s="30">
        <f>_xlfn.IFNA(VLOOKUP(K723,'labor statisitcs'!N:S,5,FALSE),U722)</f>
        <v>279620</v>
      </c>
      <c r="V723" s="30">
        <f>_xlfn.IFNA(VLOOKUP(K723,'labor statisitcs'!N:S,6,FALSE),V722)</f>
        <v>16003</v>
      </c>
      <c r="W723" s="30">
        <f>_xlfn.IFNA(VLOOKUP(K723,'Housing Summary'!F:J,5,FALSE),W722)</f>
        <v>2335</v>
      </c>
      <c r="X723" s="30">
        <f>_xlfn.IFNA(VLOOKUP(K723,'Housing Summary'!F:G,2,FALSE),X722)</f>
        <v>279000</v>
      </c>
      <c r="Y723">
        <f t="shared" si="75"/>
        <v>8.1259567215937416</v>
      </c>
      <c r="Z723">
        <f t="shared" si="76"/>
        <v>19.106979318342042</v>
      </c>
    </row>
    <row r="724" spans="1:26" hidden="1">
      <c r="A724" s="9">
        <v>44165</v>
      </c>
      <c r="B724" s="9">
        <f t="shared" si="77"/>
        <v>44165</v>
      </c>
      <c r="C724" s="10">
        <v>44136</v>
      </c>
      <c r="D724" s="11" t="s">
        <v>49</v>
      </c>
      <c r="E724" s="11">
        <v>56</v>
      </c>
      <c r="F724" s="11">
        <f t="shared" si="73"/>
        <v>8</v>
      </c>
      <c r="G724" s="30">
        <v>20007</v>
      </c>
      <c r="H724" s="30">
        <v>33305</v>
      </c>
      <c r="I724" s="30">
        <v>128</v>
      </c>
      <c r="J724" s="30">
        <v>215</v>
      </c>
      <c r="K724" s="11" t="str">
        <f t="shared" si="74"/>
        <v>Wyoming-44165</v>
      </c>
      <c r="L724" s="30">
        <f>_xlfn.IFNA(VLOOKUP(K724,'labor statisitcs'!N:Q,4,FALSE),L723)</f>
        <v>455610</v>
      </c>
      <c r="M724" s="30">
        <f>VLOOKUP(D724,'State Area'!A:B,2,FALSE)</f>
        <v>97813</v>
      </c>
      <c r="N724" s="39">
        <f t="shared" si="78"/>
        <v>4.6579697995154019</v>
      </c>
      <c r="O724" s="11">
        <f>_xlfn.IFNA(VLOOKUP(K724,State_Vac_Alo_Admin!B:E,3,FALSE),0)</f>
        <v>0</v>
      </c>
      <c r="P724" s="35">
        <f>_xlfn.IFNA(VLOOKUP(K724,State_Vac_Alo_Admin!B:F,5,FALSE),0)</f>
        <v>0</v>
      </c>
      <c r="Q724" s="30">
        <f>VLOOKUP(D724,'2020_VoteCount'!A:K,11,FALSE)</f>
        <v>193559</v>
      </c>
      <c r="R724" s="30">
        <f>VLOOKUP(D724,'2020_VoteCount'!A:L,12,FALSE)</f>
        <v>73491</v>
      </c>
      <c r="S724" s="11">
        <f>_xlfn.IFNA(VLOOKUP(K724,'labor statisitcs'!N:P,2,FALSE),S723)</f>
        <v>61.3</v>
      </c>
      <c r="T724" s="11">
        <f>_xlfn.IFNA(VLOOKUP(K724,'labor statisitcs'!N:P,3,FALSE),T723)</f>
        <v>5.3</v>
      </c>
      <c r="U724" s="30">
        <f>_xlfn.IFNA(VLOOKUP(K724,'labor statisitcs'!N:S,5,FALSE),U723)</f>
        <v>279509</v>
      </c>
      <c r="V724" s="30">
        <f>_xlfn.IFNA(VLOOKUP(K724,'labor statisitcs'!N:S,6,FALSE),V723)</f>
        <v>15554</v>
      </c>
      <c r="W724" s="30">
        <f>_xlfn.IFNA(VLOOKUP(K724,'Housing Summary'!F:J,5,FALSE),W723)</f>
        <v>2113</v>
      </c>
      <c r="X724" s="30">
        <f>_xlfn.IFNA(VLOOKUP(K724,'Housing Summary'!F:G,2,FALSE),X723)</f>
        <v>267250</v>
      </c>
      <c r="Y724">
        <f t="shared" si="75"/>
        <v>28.094203375694125</v>
      </c>
      <c r="Z724">
        <f t="shared" si="76"/>
        <v>47.189482232611226</v>
      </c>
    </row>
    <row r="725" spans="1:26" hidden="1">
      <c r="A725" s="9">
        <v>44196</v>
      </c>
      <c r="B725" s="9">
        <f t="shared" si="77"/>
        <v>44196</v>
      </c>
      <c r="C725" s="10">
        <v>44166</v>
      </c>
      <c r="D725" s="11" t="s">
        <v>49</v>
      </c>
      <c r="E725" s="11">
        <v>56</v>
      </c>
      <c r="F725" s="11">
        <f t="shared" si="73"/>
        <v>9</v>
      </c>
      <c r="G725" s="30">
        <v>11104</v>
      </c>
      <c r="H725" s="30">
        <v>44409</v>
      </c>
      <c r="I725" s="30">
        <v>223</v>
      </c>
      <c r="J725" s="30">
        <v>438</v>
      </c>
      <c r="K725" s="11" t="str">
        <f t="shared" si="74"/>
        <v>Wyoming-44196</v>
      </c>
      <c r="L725" s="30">
        <f>_xlfn.IFNA(VLOOKUP(K725,'labor statisitcs'!N:Q,4,FALSE),L724)</f>
        <v>455877</v>
      </c>
      <c r="M725" s="30">
        <f>VLOOKUP(D725,'State Area'!A:B,2,FALSE)</f>
        <v>97813</v>
      </c>
      <c r="N725" s="39">
        <f t="shared" si="78"/>
        <v>4.6606994980217351</v>
      </c>
      <c r="O725" s="11">
        <f>_xlfn.IFNA(VLOOKUP(K725,State_Vac_Alo_Admin!B:E,3,FALSE),0)</f>
        <v>54300</v>
      </c>
      <c r="P725" s="35">
        <f>_xlfn.IFNA(VLOOKUP(K725,State_Vac_Alo_Admin!B:F,5,FALSE),0)</f>
        <v>0</v>
      </c>
      <c r="Q725" s="30">
        <f>VLOOKUP(D725,'2020_VoteCount'!A:K,11,FALSE)</f>
        <v>193559</v>
      </c>
      <c r="R725" s="30">
        <f>VLOOKUP(D725,'2020_VoteCount'!A:L,12,FALSE)</f>
        <v>73491</v>
      </c>
      <c r="S725" s="11">
        <f>_xlfn.IFNA(VLOOKUP(K725,'labor statisitcs'!N:P,2,FALSE),S724)</f>
        <v>61.3</v>
      </c>
      <c r="T725" s="11">
        <f>_xlfn.IFNA(VLOOKUP(K725,'labor statisitcs'!N:P,3,FALSE),T724)</f>
        <v>5.2</v>
      </c>
      <c r="U725" s="30">
        <f>_xlfn.IFNA(VLOOKUP(K725,'labor statisitcs'!N:S,5,FALSE),U724)</f>
        <v>279346</v>
      </c>
      <c r="V725" s="30">
        <f>_xlfn.IFNA(VLOOKUP(K725,'labor statisitcs'!N:S,6,FALSE),V724)</f>
        <v>15284</v>
      </c>
      <c r="W725" s="30">
        <f>_xlfn.IFNA(VLOOKUP(K725,'Housing Summary'!F:J,5,FALSE),W724)</f>
        <v>1906</v>
      </c>
      <c r="X725" s="30">
        <f>_xlfn.IFNA(VLOOKUP(K725,'Housing Summary'!F:G,2,FALSE),X724)</f>
        <v>265000</v>
      </c>
      <c r="Y725">
        <f t="shared" si="75"/>
        <v>48.91670340903358</v>
      </c>
      <c r="Z725">
        <f t="shared" si="76"/>
        <v>96.078547502944872</v>
      </c>
    </row>
    <row r="726" spans="1:26" hidden="1">
      <c r="A726" s="9">
        <v>44227</v>
      </c>
      <c r="B726" s="9">
        <f t="shared" si="77"/>
        <v>44227</v>
      </c>
      <c r="C726" s="10">
        <v>44197</v>
      </c>
      <c r="D726" s="11" t="s">
        <v>49</v>
      </c>
      <c r="E726" s="11">
        <v>56</v>
      </c>
      <c r="F726" s="11">
        <f t="shared" si="73"/>
        <v>10</v>
      </c>
      <c r="G726" s="30">
        <v>7503</v>
      </c>
      <c r="H726" s="30">
        <v>51912</v>
      </c>
      <c r="I726" s="30">
        <v>158</v>
      </c>
      <c r="J726" s="30">
        <v>596</v>
      </c>
      <c r="K726" s="11" t="str">
        <f t="shared" si="74"/>
        <v>Wyoming-44227</v>
      </c>
      <c r="L726" s="30">
        <f>_xlfn.IFNA(VLOOKUP(K726,'labor statisitcs'!N:Q,4,FALSE),L725)</f>
        <v>456106</v>
      </c>
      <c r="M726" s="30">
        <f>VLOOKUP(D726,'State Area'!A:B,2,FALSE)</f>
        <v>97813</v>
      </c>
      <c r="N726" s="39">
        <f t="shared" si="78"/>
        <v>4.6630407001114369</v>
      </c>
      <c r="O726" s="11">
        <f>_xlfn.IFNA(VLOOKUP(K726,State_Vac_Alo_Admin!B:E,3,FALSE),0)</f>
        <v>60000</v>
      </c>
      <c r="P726" s="35">
        <f>_xlfn.IFNA(VLOOKUP(K726,State_Vac_Alo_Admin!B:F,5,FALSE),0)</f>
        <v>48469.549999999996</v>
      </c>
      <c r="Q726" s="30">
        <f>VLOOKUP(D726,'2020_VoteCount'!A:K,11,FALSE)</f>
        <v>193559</v>
      </c>
      <c r="R726" s="30">
        <f>VLOOKUP(D726,'2020_VoteCount'!A:L,12,FALSE)</f>
        <v>73491</v>
      </c>
      <c r="S726" s="11">
        <f>_xlfn.IFNA(VLOOKUP(K726,'labor statisitcs'!N:P,2,FALSE),S725)</f>
        <v>61.4</v>
      </c>
      <c r="T726" s="11">
        <f>_xlfn.IFNA(VLOOKUP(K726,'labor statisitcs'!N:P,3,FALSE),T725)</f>
        <v>5.0999999999999996</v>
      </c>
      <c r="U726" s="30">
        <f>_xlfn.IFNA(VLOOKUP(K726,'labor statisitcs'!N:S,5,FALSE),U725)</f>
        <v>280002</v>
      </c>
      <c r="V726" s="30">
        <f>_xlfn.IFNA(VLOOKUP(K726,'labor statisitcs'!N:S,6,FALSE),V725)</f>
        <v>15130</v>
      </c>
      <c r="W726" s="30">
        <f>_xlfn.IFNA(VLOOKUP(K726,'Housing Summary'!F:J,5,FALSE),W725)</f>
        <v>1663</v>
      </c>
      <c r="X726" s="30">
        <f>_xlfn.IFNA(VLOOKUP(K726,'Housing Summary'!F:G,2,FALSE),X725)</f>
        <v>265000</v>
      </c>
      <c r="Y726">
        <f t="shared" si="75"/>
        <v>34.641070277523205</v>
      </c>
      <c r="Z726">
        <f t="shared" si="76"/>
        <v>130.67137902154323</v>
      </c>
    </row>
    <row r="727" spans="1:26" hidden="1">
      <c r="A727" s="9">
        <v>44255</v>
      </c>
      <c r="B727" s="9">
        <f t="shared" si="77"/>
        <v>44255</v>
      </c>
      <c r="C727" s="10">
        <v>44228</v>
      </c>
      <c r="D727" s="11" t="s">
        <v>49</v>
      </c>
      <c r="E727" s="11">
        <v>56</v>
      </c>
      <c r="F727" s="11">
        <f t="shared" si="73"/>
        <v>11</v>
      </c>
      <c r="G727" s="30">
        <v>2482</v>
      </c>
      <c r="H727" s="30">
        <v>54394</v>
      </c>
      <c r="I727" s="30">
        <v>75</v>
      </c>
      <c r="J727" s="30">
        <v>671</v>
      </c>
      <c r="K727" s="11" t="str">
        <f t="shared" si="74"/>
        <v>Wyoming-44255</v>
      </c>
      <c r="L727" s="30">
        <f>_xlfn.IFNA(VLOOKUP(K727,'labor statisitcs'!N:Q,4,FALSE),L726)</f>
        <v>456315</v>
      </c>
      <c r="M727" s="30">
        <f>VLOOKUP(D727,'State Area'!A:B,2,FALSE)</f>
        <v>97813</v>
      </c>
      <c r="N727" s="39">
        <f t="shared" si="78"/>
        <v>4.6651774304029114</v>
      </c>
      <c r="O727" s="11">
        <f>_xlfn.IFNA(VLOOKUP(K727,State_Vac_Alo_Admin!B:E,3,FALSE),0)</f>
        <v>78100</v>
      </c>
      <c r="P727" s="35">
        <f>_xlfn.IFNA(VLOOKUP(K727,State_Vac_Alo_Admin!B:F,5,FALSE),0)</f>
        <v>84467.9</v>
      </c>
      <c r="Q727" s="30">
        <f>VLOOKUP(D727,'2020_VoteCount'!A:K,11,FALSE)</f>
        <v>193559</v>
      </c>
      <c r="R727" s="30">
        <f>VLOOKUP(D727,'2020_VoteCount'!A:L,12,FALSE)</f>
        <v>73491</v>
      </c>
      <c r="S727" s="11">
        <f>_xlfn.IFNA(VLOOKUP(K727,'labor statisitcs'!N:P,2,FALSE),S726)</f>
        <v>61.3</v>
      </c>
      <c r="T727" s="11">
        <f>_xlfn.IFNA(VLOOKUP(K727,'labor statisitcs'!N:P,3,FALSE),T726)</f>
        <v>5.3</v>
      </c>
      <c r="U727" s="30">
        <f>_xlfn.IFNA(VLOOKUP(K727,'labor statisitcs'!N:S,5,FALSE),U726)</f>
        <v>279794</v>
      </c>
      <c r="V727" s="30">
        <f>_xlfn.IFNA(VLOOKUP(K727,'labor statisitcs'!N:S,6,FALSE),V726)</f>
        <v>15591</v>
      </c>
      <c r="W727" s="30">
        <f>_xlfn.IFNA(VLOOKUP(K727,'Housing Summary'!F:J,5,FALSE),W726)</f>
        <v>1539</v>
      </c>
      <c r="X727" s="30">
        <f>_xlfn.IFNA(VLOOKUP(K727,'Housing Summary'!F:G,2,FALSE),X726)</f>
        <v>273000</v>
      </c>
      <c r="Y727">
        <f t="shared" si="75"/>
        <v>16.436014595180961</v>
      </c>
      <c r="Z727">
        <f t="shared" si="76"/>
        <v>147.04754391155231</v>
      </c>
    </row>
    <row r="728" spans="1:26" hidden="1">
      <c r="A728" s="9">
        <v>44286</v>
      </c>
      <c r="B728" s="9">
        <f t="shared" si="77"/>
        <v>44286</v>
      </c>
      <c r="C728" s="10">
        <v>44256</v>
      </c>
      <c r="D728" s="11" t="s">
        <v>49</v>
      </c>
      <c r="E728" s="11">
        <v>56</v>
      </c>
      <c r="F728" s="11">
        <f t="shared" si="73"/>
        <v>12</v>
      </c>
      <c r="G728" s="30">
        <v>1916</v>
      </c>
      <c r="H728" s="30">
        <v>56310</v>
      </c>
      <c r="I728" s="30">
        <v>29</v>
      </c>
      <c r="J728" s="30">
        <v>700</v>
      </c>
      <c r="K728" s="11" t="str">
        <f t="shared" si="74"/>
        <v>Wyoming-44286</v>
      </c>
      <c r="L728" s="30">
        <f>_xlfn.IFNA(VLOOKUP(K728,'labor statisitcs'!N:Q,4,FALSE),L727)</f>
        <v>456556</v>
      </c>
      <c r="M728" s="30">
        <f>VLOOKUP(D728,'State Area'!A:B,2,FALSE)</f>
        <v>97813</v>
      </c>
      <c r="N728" s="39">
        <f t="shared" si="78"/>
        <v>4.6676413155715499</v>
      </c>
      <c r="O728" s="11">
        <f>_xlfn.IFNA(VLOOKUP(K728,State_Vac_Alo_Admin!B:E,3,FALSE),0)</f>
        <v>150840</v>
      </c>
      <c r="P728" s="35">
        <f>_xlfn.IFNA(VLOOKUP(K728,State_Vac_Alo_Admin!B:F,5,FALSE),0)</f>
        <v>90107.65</v>
      </c>
      <c r="Q728" s="30">
        <f>VLOOKUP(D728,'2020_VoteCount'!A:K,11,FALSE)</f>
        <v>193559</v>
      </c>
      <c r="R728" s="30">
        <f>VLOOKUP(D728,'2020_VoteCount'!A:L,12,FALSE)</f>
        <v>73491</v>
      </c>
      <c r="S728" s="11">
        <f>_xlfn.IFNA(VLOOKUP(K728,'labor statisitcs'!N:P,2,FALSE),S727)</f>
        <v>61.3</v>
      </c>
      <c r="T728" s="11">
        <f>_xlfn.IFNA(VLOOKUP(K728,'labor statisitcs'!N:P,3,FALSE),T727)</f>
        <v>5.3</v>
      </c>
      <c r="U728" s="30">
        <f>_xlfn.IFNA(VLOOKUP(K728,'labor statisitcs'!N:S,5,FALSE),U727)</f>
        <v>279919</v>
      </c>
      <c r="V728" s="30">
        <f>_xlfn.IFNA(VLOOKUP(K728,'labor statisitcs'!N:S,6,FALSE),V727)</f>
        <v>15747</v>
      </c>
      <c r="W728" s="30">
        <f>_xlfn.IFNA(VLOOKUP(K728,'Housing Summary'!F:J,5,FALSE),W727)</f>
        <v>1397</v>
      </c>
      <c r="X728" s="30">
        <f>_xlfn.IFNA(VLOOKUP(K728,'Housing Summary'!F:G,2,FALSE),X727)</f>
        <v>277500</v>
      </c>
      <c r="Y728">
        <f t="shared" si="75"/>
        <v>6.3519042570900393</v>
      </c>
      <c r="Z728">
        <f t="shared" si="76"/>
        <v>153.32182689527681</v>
      </c>
    </row>
    <row r="729" spans="1:26">
      <c r="A729" s="9">
        <v>44313</v>
      </c>
      <c r="B729" s="9">
        <f t="shared" si="77"/>
        <v>44316</v>
      </c>
      <c r="C729" s="10">
        <v>44287</v>
      </c>
      <c r="D729" s="11" t="s">
        <v>49</v>
      </c>
      <c r="E729" s="11">
        <v>56</v>
      </c>
      <c r="F729" s="11">
        <f t="shared" si="73"/>
        <v>13</v>
      </c>
      <c r="G729" s="30">
        <v>1573</v>
      </c>
      <c r="H729" s="30">
        <v>57883</v>
      </c>
      <c r="I729" s="30">
        <v>7</v>
      </c>
      <c r="J729" s="30">
        <v>707</v>
      </c>
      <c r="K729" s="11" t="str">
        <f t="shared" si="74"/>
        <v>Wyoming-44316</v>
      </c>
      <c r="L729" s="30">
        <f>_xlfn.IFNA(VLOOKUP(K729,'labor statisitcs'!N:Q,4,FALSE),L728)</f>
        <v>456556</v>
      </c>
      <c r="M729" s="30">
        <f>VLOOKUP(D729,'State Area'!A:B,2,FALSE)</f>
        <v>97813</v>
      </c>
      <c r="N729" s="39">
        <f t="shared" si="78"/>
        <v>4.6676413155715499</v>
      </c>
      <c r="O729" s="11">
        <f>_xlfn.IFNA(VLOOKUP(K729,State_Vac_Alo_Admin!B:E,3,FALSE),0)</f>
        <v>128900</v>
      </c>
      <c r="P729" s="35">
        <f>_xlfn.IFNA(VLOOKUP(K729,State_Vac_Alo_Admin!B:F,5,FALSE),0)</f>
        <v>79603.349999999991</v>
      </c>
      <c r="Q729" s="30">
        <f>VLOOKUP(D729,'2020_VoteCount'!A:K,11,FALSE)</f>
        <v>193559</v>
      </c>
      <c r="R729" s="30">
        <f>VLOOKUP(D729,'2020_VoteCount'!A:L,12,FALSE)</f>
        <v>73491</v>
      </c>
      <c r="S729" s="11">
        <f>_xlfn.IFNA(VLOOKUP(K729,'labor statisitcs'!N:P,2,FALSE),S728)</f>
        <v>61.3</v>
      </c>
      <c r="T729" s="11">
        <f>_xlfn.IFNA(VLOOKUP(K729,'labor statisitcs'!N:P,3,FALSE),T728)</f>
        <v>5.3</v>
      </c>
      <c r="U729" s="30">
        <f>_xlfn.IFNA(VLOOKUP(K729,'labor statisitcs'!N:S,5,FALSE),U728)</f>
        <v>279919</v>
      </c>
      <c r="V729" s="30">
        <f>_xlfn.IFNA(VLOOKUP(K729,'labor statisitcs'!N:S,6,FALSE),V728)</f>
        <v>15747</v>
      </c>
      <c r="W729" s="30">
        <f>_xlfn.IFNA(VLOOKUP(K729,'Housing Summary'!F:J,5,FALSE),W728)</f>
        <v>1397</v>
      </c>
      <c r="X729" s="30">
        <f>_xlfn.IFNA(VLOOKUP(K729,'Housing Summary'!F:G,2,FALSE),X728)</f>
        <v>277500</v>
      </c>
      <c r="Y729">
        <f t="shared" si="75"/>
        <v>1.5332182689527682</v>
      </c>
      <c r="Z729">
        <f t="shared" si="76"/>
        <v>154.85504516422958</v>
      </c>
    </row>
    <row r="733" spans="1:26">
      <c r="B733"/>
    </row>
    <row r="734" spans="1:26">
      <c r="B734"/>
    </row>
    <row r="735" spans="1:26">
      <c r="B735"/>
    </row>
    <row r="736" spans="1:26">
      <c r="B736"/>
      <c r="P736">
        <f>AVERAGEIF(P2:P729,"&gt;0")</f>
        <v>962104.31250000012</v>
      </c>
    </row>
    <row r="737" spans="2:2">
      <c r="B737"/>
    </row>
    <row r="738" spans="2:2">
      <c r="B738"/>
    </row>
    <row r="739" spans="2:2">
      <c r="B739"/>
    </row>
    <row r="740" spans="2:2">
      <c r="B740"/>
    </row>
    <row r="741" spans="2:2">
      <c r="B741"/>
    </row>
    <row r="742" spans="2:2">
      <c r="B742"/>
    </row>
    <row r="743" spans="2:2">
      <c r="B743"/>
    </row>
    <row r="744" spans="2:2">
      <c r="B744"/>
    </row>
    <row r="745" spans="2:2">
      <c r="B745"/>
    </row>
    <row r="746" spans="2:2">
      <c r="B746"/>
    </row>
    <row r="747" spans="2:2">
      <c r="B747"/>
    </row>
    <row r="748" spans="2:2">
      <c r="B748"/>
    </row>
    <row r="749" spans="2:2">
      <c r="B749"/>
    </row>
    <row r="750" spans="2:2">
      <c r="B750"/>
    </row>
    <row r="751" spans="2:2">
      <c r="B751"/>
    </row>
    <row r="752" spans="2:2">
      <c r="B752"/>
    </row>
    <row r="753" spans="2:2">
      <c r="B753"/>
    </row>
    <row r="754" spans="2:2">
      <c r="B754"/>
    </row>
    <row r="755" spans="2:2">
      <c r="B755"/>
    </row>
    <row r="756" spans="2:2">
      <c r="B756"/>
    </row>
    <row r="757" spans="2:2">
      <c r="B757"/>
    </row>
    <row r="758" spans="2:2">
      <c r="B758"/>
    </row>
    <row r="759" spans="2:2">
      <c r="B759"/>
    </row>
    <row r="760" spans="2:2">
      <c r="B760"/>
    </row>
    <row r="761" spans="2:2">
      <c r="B761"/>
    </row>
    <row r="762" spans="2:2">
      <c r="B762"/>
    </row>
    <row r="763" spans="2:2">
      <c r="B763"/>
    </row>
    <row r="764" spans="2:2">
      <c r="B764"/>
    </row>
    <row r="765" spans="2:2">
      <c r="B765"/>
    </row>
    <row r="766" spans="2:2">
      <c r="B766"/>
    </row>
    <row r="767" spans="2:2">
      <c r="B767"/>
    </row>
    <row r="768" spans="2:2">
      <c r="B768"/>
    </row>
    <row r="769" spans="2:2">
      <c r="B769"/>
    </row>
    <row r="770" spans="2:2">
      <c r="B770"/>
    </row>
    <row r="771" spans="2:2">
      <c r="B771"/>
    </row>
    <row r="772" spans="2:2">
      <c r="B772"/>
    </row>
    <row r="773" spans="2:2">
      <c r="B773"/>
    </row>
    <row r="774" spans="2:2">
      <c r="B774"/>
    </row>
    <row r="775" spans="2:2">
      <c r="B775"/>
    </row>
    <row r="776" spans="2:2">
      <c r="B776"/>
    </row>
    <row r="777" spans="2:2">
      <c r="B777"/>
    </row>
    <row r="778" spans="2:2">
      <c r="B778"/>
    </row>
    <row r="779" spans="2:2">
      <c r="B779"/>
    </row>
    <row r="780" spans="2:2">
      <c r="B780"/>
    </row>
    <row r="781" spans="2:2">
      <c r="B781"/>
    </row>
    <row r="782" spans="2:2">
      <c r="B782"/>
    </row>
    <row r="783" spans="2:2">
      <c r="B783"/>
    </row>
    <row r="784" spans="2:2">
      <c r="B784"/>
    </row>
    <row r="785" spans="2:2">
      <c r="B785"/>
    </row>
    <row r="786" spans="2:2">
      <c r="B786"/>
    </row>
    <row r="787" spans="2:2">
      <c r="B787"/>
    </row>
    <row r="788" spans="2:2">
      <c r="B788"/>
    </row>
    <row r="789" spans="2:2">
      <c r="B789"/>
    </row>
    <row r="790" spans="2:2">
      <c r="B790"/>
    </row>
    <row r="791" spans="2:2">
      <c r="B791"/>
    </row>
    <row r="792" spans="2:2">
      <c r="B792"/>
    </row>
    <row r="793" spans="2:2">
      <c r="B793"/>
    </row>
    <row r="794" spans="2:2">
      <c r="B794"/>
    </row>
    <row r="795" spans="2:2">
      <c r="B795"/>
    </row>
    <row r="796" spans="2:2">
      <c r="B796"/>
    </row>
    <row r="797" spans="2:2">
      <c r="B797"/>
    </row>
    <row r="798" spans="2:2">
      <c r="B798"/>
    </row>
    <row r="799" spans="2:2">
      <c r="B799"/>
    </row>
    <row r="800" spans="2:2">
      <c r="B800"/>
    </row>
    <row r="801" spans="2:2">
      <c r="B801"/>
    </row>
    <row r="802" spans="2:2">
      <c r="B802"/>
    </row>
    <row r="803" spans="2:2">
      <c r="B803"/>
    </row>
    <row r="804" spans="2:2">
      <c r="B804"/>
    </row>
    <row r="805" spans="2:2">
      <c r="B805"/>
    </row>
    <row r="806" spans="2:2">
      <c r="B806"/>
    </row>
    <row r="807" spans="2:2">
      <c r="B807"/>
    </row>
    <row r="808" spans="2:2">
      <c r="B808"/>
    </row>
    <row r="809" spans="2:2">
      <c r="B809"/>
    </row>
    <row r="810" spans="2:2">
      <c r="B810"/>
    </row>
    <row r="811" spans="2:2">
      <c r="B811"/>
    </row>
    <row r="812" spans="2:2">
      <c r="B812"/>
    </row>
    <row r="813" spans="2:2">
      <c r="B813"/>
    </row>
    <row r="814" spans="2:2">
      <c r="B814"/>
    </row>
    <row r="815" spans="2:2">
      <c r="B815"/>
    </row>
    <row r="816" spans="2:2">
      <c r="B816"/>
    </row>
    <row r="817" spans="2:2">
      <c r="B817"/>
    </row>
    <row r="818" spans="2:2">
      <c r="B818"/>
    </row>
    <row r="819" spans="2:2">
      <c r="B819"/>
    </row>
    <row r="820" spans="2:2">
      <c r="B820"/>
    </row>
    <row r="821" spans="2:2">
      <c r="B821"/>
    </row>
    <row r="822" spans="2:2">
      <c r="B822"/>
    </row>
    <row r="823" spans="2:2">
      <c r="B823"/>
    </row>
    <row r="824" spans="2:2">
      <c r="B824"/>
    </row>
    <row r="825" spans="2:2">
      <c r="B825"/>
    </row>
    <row r="826" spans="2:2">
      <c r="B826"/>
    </row>
    <row r="827" spans="2:2">
      <c r="B827"/>
    </row>
    <row r="828" spans="2:2">
      <c r="B828"/>
    </row>
    <row r="829" spans="2:2">
      <c r="B829"/>
    </row>
    <row r="830" spans="2:2">
      <c r="B830"/>
    </row>
    <row r="831" spans="2:2">
      <c r="B831"/>
    </row>
    <row r="832" spans="2:2">
      <c r="B832"/>
    </row>
    <row r="833" spans="2:2">
      <c r="B833"/>
    </row>
    <row r="834" spans="2:2">
      <c r="B834"/>
    </row>
    <row r="835" spans="2:2">
      <c r="B835"/>
    </row>
    <row r="836" spans="2:2">
      <c r="B836"/>
    </row>
    <row r="837" spans="2:2">
      <c r="B837"/>
    </row>
    <row r="838" spans="2:2">
      <c r="B838"/>
    </row>
    <row r="839" spans="2:2">
      <c r="B839"/>
    </row>
    <row r="840" spans="2:2">
      <c r="B840"/>
    </row>
    <row r="841" spans="2:2">
      <c r="B841"/>
    </row>
    <row r="842" spans="2:2">
      <c r="B842"/>
    </row>
    <row r="843" spans="2:2">
      <c r="B843"/>
    </row>
    <row r="844" spans="2:2">
      <c r="B844"/>
    </row>
    <row r="845" spans="2:2">
      <c r="B845"/>
    </row>
    <row r="846" spans="2:2">
      <c r="B846"/>
    </row>
    <row r="847" spans="2:2">
      <c r="B847"/>
    </row>
    <row r="848" spans="2:2">
      <c r="B848"/>
    </row>
    <row r="849" spans="2:2">
      <c r="B849"/>
    </row>
    <row r="850" spans="2:2">
      <c r="B850"/>
    </row>
    <row r="851" spans="2:2">
      <c r="B851"/>
    </row>
    <row r="852" spans="2:2">
      <c r="B852"/>
    </row>
    <row r="853" spans="2:2">
      <c r="B853"/>
    </row>
    <row r="854" spans="2:2">
      <c r="B854"/>
    </row>
    <row r="855" spans="2:2">
      <c r="B855"/>
    </row>
    <row r="856" spans="2:2">
      <c r="B856"/>
    </row>
    <row r="857" spans="2:2">
      <c r="B857"/>
    </row>
    <row r="858" spans="2:2">
      <c r="B858"/>
    </row>
    <row r="859" spans="2:2">
      <c r="B859"/>
    </row>
    <row r="860" spans="2:2">
      <c r="B860"/>
    </row>
    <row r="861" spans="2:2">
      <c r="B861"/>
    </row>
    <row r="862" spans="2:2">
      <c r="B862"/>
    </row>
    <row r="863" spans="2:2">
      <c r="B863"/>
    </row>
    <row r="864" spans="2:2">
      <c r="B864"/>
    </row>
    <row r="865" spans="2:2">
      <c r="B865"/>
    </row>
    <row r="866" spans="2:2">
      <c r="B866"/>
    </row>
    <row r="867" spans="2:2">
      <c r="B867"/>
    </row>
    <row r="868" spans="2:2">
      <c r="B868"/>
    </row>
    <row r="869" spans="2:2">
      <c r="B869"/>
    </row>
    <row r="870" spans="2:2">
      <c r="B870"/>
    </row>
    <row r="871" spans="2:2">
      <c r="B871"/>
    </row>
    <row r="872" spans="2:2">
      <c r="B872"/>
    </row>
    <row r="873" spans="2:2">
      <c r="B873"/>
    </row>
    <row r="874" spans="2:2">
      <c r="B874"/>
    </row>
    <row r="875" spans="2:2">
      <c r="B875"/>
    </row>
    <row r="876" spans="2:2">
      <c r="B876"/>
    </row>
    <row r="877" spans="2:2">
      <c r="B877"/>
    </row>
    <row r="878" spans="2:2">
      <c r="B878"/>
    </row>
    <row r="879" spans="2:2">
      <c r="B879"/>
    </row>
    <row r="880" spans="2:2">
      <c r="B880"/>
    </row>
    <row r="881" spans="2:2">
      <c r="B881"/>
    </row>
    <row r="882" spans="2:2">
      <c r="B882"/>
    </row>
    <row r="883" spans="2:2">
      <c r="B883"/>
    </row>
    <row r="884" spans="2:2">
      <c r="B884"/>
    </row>
    <row r="885" spans="2:2">
      <c r="B885"/>
    </row>
    <row r="886" spans="2:2">
      <c r="B886"/>
    </row>
    <row r="887" spans="2:2">
      <c r="B887"/>
    </row>
    <row r="888" spans="2:2">
      <c r="B888"/>
    </row>
    <row r="889" spans="2:2">
      <c r="B889"/>
    </row>
    <row r="890" spans="2:2">
      <c r="B890"/>
    </row>
    <row r="891" spans="2:2">
      <c r="B891"/>
    </row>
    <row r="892" spans="2:2">
      <c r="B892"/>
    </row>
    <row r="893" spans="2:2">
      <c r="B893"/>
    </row>
    <row r="894" spans="2:2">
      <c r="B894"/>
    </row>
    <row r="895" spans="2:2">
      <c r="B895"/>
    </row>
    <row r="896" spans="2:2">
      <c r="B896"/>
    </row>
    <row r="897" spans="2:2">
      <c r="B897"/>
    </row>
    <row r="898" spans="2:2">
      <c r="B898"/>
    </row>
    <row r="899" spans="2:2">
      <c r="B899"/>
    </row>
    <row r="900" spans="2:2">
      <c r="B900"/>
    </row>
    <row r="901" spans="2:2">
      <c r="B901"/>
    </row>
    <row r="902" spans="2:2">
      <c r="B902"/>
    </row>
    <row r="903" spans="2:2">
      <c r="B903"/>
    </row>
    <row r="904" spans="2:2">
      <c r="B904"/>
    </row>
    <row r="905" spans="2:2">
      <c r="B905"/>
    </row>
    <row r="906" spans="2:2">
      <c r="B906"/>
    </row>
    <row r="907" spans="2:2">
      <c r="B907"/>
    </row>
    <row r="908" spans="2:2">
      <c r="B908"/>
    </row>
    <row r="909" spans="2:2">
      <c r="B909"/>
    </row>
    <row r="910" spans="2:2">
      <c r="B910"/>
    </row>
    <row r="911" spans="2:2">
      <c r="B911"/>
    </row>
    <row r="912" spans="2:2">
      <c r="B912"/>
    </row>
    <row r="913" spans="2:2">
      <c r="B913"/>
    </row>
    <row r="914" spans="2:2">
      <c r="B914"/>
    </row>
    <row r="915" spans="2:2">
      <c r="B915"/>
    </row>
    <row r="916" spans="2:2">
      <c r="B916"/>
    </row>
    <row r="917" spans="2:2">
      <c r="B917"/>
    </row>
    <row r="918" spans="2:2">
      <c r="B918"/>
    </row>
    <row r="919" spans="2:2">
      <c r="B919"/>
    </row>
    <row r="920" spans="2:2">
      <c r="B920"/>
    </row>
    <row r="921" spans="2:2">
      <c r="B921"/>
    </row>
    <row r="922" spans="2:2">
      <c r="B922"/>
    </row>
    <row r="923" spans="2:2">
      <c r="B923"/>
    </row>
    <row r="924" spans="2:2">
      <c r="B924"/>
    </row>
    <row r="925" spans="2:2">
      <c r="B925"/>
    </row>
    <row r="926" spans="2:2">
      <c r="B926"/>
    </row>
    <row r="927" spans="2:2">
      <c r="B927"/>
    </row>
    <row r="928" spans="2:2">
      <c r="B928"/>
    </row>
    <row r="929" spans="2:2">
      <c r="B929"/>
    </row>
    <row r="930" spans="2:2">
      <c r="B930"/>
    </row>
    <row r="931" spans="2:2">
      <c r="B931"/>
    </row>
    <row r="932" spans="2:2">
      <c r="B932"/>
    </row>
    <row r="933" spans="2:2">
      <c r="B933"/>
    </row>
    <row r="934" spans="2:2">
      <c r="B934"/>
    </row>
    <row r="935" spans="2:2">
      <c r="B935"/>
    </row>
    <row r="936" spans="2:2">
      <c r="B936"/>
    </row>
    <row r="937" spans="2:2">
      <c r="B937"/>
    </row>
    <row r="938" spans="2:2">
      <c r="B938"/>
    </row>
    <row r="939" spans="2:2">
      <c r="B939"/>
    </row>
    <row r="940" spans="2:2">
      <c r="B940"/>
    </row>
    <row r="941" spans="2:2">
      <c r="B941"/>
    </row>
    <row r="942" spans="2:2">
      <c r="B942"/>
    </row>
    <row r="943" spans="2:2">
      <c r="B943"/>
    </row>
    <row r="944" spans="2:2">
      <c r="B944"/>
    </row>
    <row r="945" spans="2:2">
      <c r="B945"/>
    </row>
    <row r="946" spans="2:2">
      <c r="B946"/>
    </row>
    <row r="947" spans="2:2">
      <c r="B947"/>
    </row>
    <row r="948" spans="2:2">
      <c r="B948"/>
    </row>
    <row r="949" spans="2:2">
      <c r="B949"/>
    </row>
    <row r="950" spans="2:2">
      <c r="B950"/>
    </row>
    <row r="951" spans="2:2">
      <c r="B951"/>
    </row>
    <row r="952" spans="2:2">
      <c r="B952"/>
    </row>
    <row r="953" spans="2:2">
      <c r="B953"/>
    </row>
    <row r="954" spans="2:2">
      <c r="B954"/>
    </row>
    <row r="955" spans="2:2">
      <c r="B955"/>
    </row>
    <row r="956" spans="2:2">
      <c r="B956"/>
    </row>
    <row r="957" spans="2:2">
      <c r="B957"/>
    </row>
    <row r="958" spans="2:2">
      <c r="B958"/>
    </row>
    <row r="959" spans="2:2">
      <c r="B959"/>
    </row>
    <row r="960" spans="2:2">
      <c r="B960"/>
    </row>
    <row r="961" spans="2:2">
      <c r="B961"/>
    </row>
    <row r="962" spans="2:2">
      <c r="B962"/>
    </row>
    <row r="963" spans="2:2">
      <c r="B963"/>
    </row>
    <row r="964" spans="2:2">
      <c r="B964"/>
    </row>
    <row r="965" spans="2:2">
      <c r="B965"/>
    </row>
    <row r="966" spans="2:2">
      <c r="B966"/>
    </row>
    <row r="967" spans="2:2">
      <c r="B967"/>
    </row>
    <row r="968" spans="2:2">
      <c r="B968"/>
    </row>
    <row r="969" spans="2:2">
      <c r="B969"/>
    </row>
    <row r="970" spans="2:2">
      <c r="B970"/>
    </row>
    <row r="971" spans="2:2">
      <c r="B971"/>
    </row>
    <row r="972" spans="2:2">
      <c r="B972"/>
    </row>
    <row r="973" spans="2:2">
      <c r="B973"/>
    </row>
    <row r="974" spans="2:2">
      <c r="B974"/>
    </row>
    <row r="975" spans="2:2">
      <c r="B975"/>
    </row>
    <row r="976" spans="2:2">
      <c r="B976"/>
    </row>
    <row r="977" spans="2:2">
      <c r="B977"/>
    </row>
    <row r="978" spans="2:2">
      <c r="B978"/>
    </row>
    <row r="979" spans="2:2">
      <c r="B979"/>
    </row>
    <row r="980" spans="2:2">
      <c r="B980"/>
    </row>
    <row r="981" spans="2:2">
      <c r="B981"/>
    </row>
    <row r="982" spans="2:2">
      <c r="B982"/>
    </row>
    <row r="983" spans="2:2">
      <c r="B983"/>
    </row>
    <row r="984" spans="2:2">
      <c r="B984"/>
    </row>
    <row r="985" spans="2:2">
      <c r="B985"/>
    </row>
    <row r="986" spans="2:2">
      <c r="B986"/>
    </row>
    <row r="987" spans="2:2">
      <c r="B987"/>
    </row>
    <row r="988" spans="2:2">
      <c r="B988"/>
    </row>
    <row r="989" spans="2:2">
      <c r="B989"/>
    </row>
    <row r="990" spans="2:2">
      <c r="B990"/>
    </row>
    <row r="991" spans="2:2">
      <c r="B991"/>
    </row>
    <row r="992" spans="2:2">
      <c r="B992"/>
    </row>
    <row r="993" spans="2:2">
      <c r="B993"/>
    </row>
    <row r="994" spans="2:2">
      <c r="B994"/>
    </row>
    <row r="995" spans="2:2">
      <c r="B995"/>
    </row>
    <row r="996" spans="2:2">
      <c r="B996"/>
    </row>
    <row r="997" spans="2:2">
      <c r="B997"/>
    </row>
    <row r="998" spans="2:2">
      <c r="B998"/>
    </row>
    <row r="999" spans="2:2">
      <c r="B999"/>
    </row>
    <row r="1000" spans="2:2">
      <c r="B1000"/>
    </row>
    <row r="1001" spans="2:2">
      <c r="B1001"/>
    </row>
    <row r="1002" spans="2:2">
      <c r="B1002"/>
    </row>
    <row r="1003" spans="2:2">
      <c r="B1003"/>
    </row>
    <row r="1004" spans="2:2">
      <c r="B1004"/>
    </row>
    <row r="1005" spans="2:2">
      <c r="B1005"/>
    </row>
    <row r="1006" spans="2:2">
      <c r="B1006"/>
    </row>
    <row r="1007" spans="2:2">
      <c r="B1007"/>
    </row>
    <row r="1008" spans="2:2">
      <c r="B1008"/>
    </row>
    <row r="1009" spans="2:2">
      <c r="B1009"/>
    </row>
    <row r="1010" spans="2:2">
      <c r="B1010"/>
    </row>
    <row r="1011" spans="2:2">
      <c r="B1011"/>
    </row>
    <row r="1012" spans="2:2">
      <c r="B1012"/>
    </row>
    <row r="1013" spans="2:2">
      <c r="B1013"/>
    </row>
    <row r="1014" spans="2:2">
      <c r="B1014"/>
    </row>
    <row r="1015" spans="2:2">
      <c r="B1015"/>
    </row>
    <row r="1016" spans="2:2">
      <c r="B1016"/>
    </row>
    <row r="1017" spans="2:2">
      <c r="B1017"/>
    </row>
    <row r="1018" spans="2:2">
      <c r="B1018"/>
    </row>
    <row r="1019" spans="2:2">
      <c r="B1019"/>
    </row>
    <row r="1020" spans="2:2">
      <c r="B1020"/>
    </row>
    <row r="1021" spans="2:2">
      <c r="B1021"/>
    </row>
    <row r="1022" spans="2:2">
      <c r="B1022"/>
    </row>
    <row r="1023" spans="2:2">
      <c r="B1023"/>
    </row>
    <row r="1024" spans="2:2">
      <c r="B1024"/>
    </row>
    <row r="1025" spans="2:2">
      <c r="B1025"/>
    </row>
    <row r="1026" spans="2:2">
      <c r="B1026"/>
    </row>
    <row r="1027" spans="2:2">
      <c r="B1027"/>
    </row>
    <row r="1028" spans="2:2">
      <c r="B1028"/>
    </row>
    <row r="1029" spans="2:2">
      <c r="B1029"/>
    </row>
    <row r="1030" spans="2:2">
      <c r="B1030"/>
    </row>
    <row r="1031" spans="2:2">
      <c r="B1031"/>
    </row>
    <row r="1032" spans="2:2">
      <c r="B1032"/>
    </row>
    <row r="1033" spans="2:2">
      <c r="B1033"/>
    </row>
    <row r="1034" spans="2:2">
      <c r="B1034"/>
    </row>
    <row r="1035" spans="2:2">
      <c r="B1035"/>
    </row>
    <row r="1036" spans="2:2">
      <c r="B1036"/>
    </row>
    <row r="1037" spans="2:2">
      <c r="B1037"/>
    </row>
    <row r="1038" spans="2:2">
      <c r="B1038"/>
    </row>
    <row r="1039" spans="2:2">
      <c r="B1039"/>
    </row>
    <row r="1040" spans="2:2">
      <c r="B1040"/>
    </row>
    <row r="1041" spans="2:2">
      <c r="B1041"/>
    </row>
    <row r="1042" spans="2:2">
      <c r="B1042"/>
    </row>
    <row r="1043" spans="2:2">
      <c r="B1043"/>
    </row>
    <row r="1044" spans="2:2">
      <c r="B1044"/>
    </row>
    <row r="1045" spans="2:2">
      <c r="B1045"/>
    </row>
    <row r="1046" spans="2:2">
      <c r="B1046"/>
    </row>
    <row r="1047" spans="2:2">
      <c r="B1047"/>
    </row>
    <row r="1048" spans="2:2">
      <c r="B1048"/>
    </row>
    <row r="1049" spans="2:2">
      <c r="B1049"/>
    </row>
    <row r="1050" spans="2:2">
      <c r="B1050"/>
    </row>
    <row r="1051" spans="2:2">
      <c r="B1051"/>
    </row>
    <row r="1052" spans="2:2">
      <c r="B1052"/>
    </row>
    <row r="1053" spans="2:2">
      <c r="B1053"/>
    </row>
    <row r="1054" spans="2:2">
      <c r="B1054"/>
    </row>
    <row r="1055" spans="2:2">
      <c r="B1055"/>
    </row>
    <row r="1056" spans="2:2">
      <c r="B1056"/>
    </row>
    <row r="1057" spans="2:2">
      <c r="B1057"/>
    </row>
    <row r="1058" spans="2:2">
      <c r="B1058"/>
    </row>
    <row r="1059" spans="2:2">
      <c r="B1059"/>
    </row>
    <row r="1060" spans="2:2">
      <c r="B1060"/>
    </row>
    <row r="1061" spans="2:2">
      <c r="B1061"/>
    </row>
    <row r="1062" spans="2:2">
      <c r="B1062"/>
    </row>
    <row r="1063" spans="2:2">
      <c r="B1063"/>
    </row>
    <row r="1064" spans="2:2">
      <c r="B1064"/>
    </row>
    <row r="1065" spans="2:2">
      <c r="B1065"/>
    </row>
    <row r="1066" spans="2:2">
      <c r="B1066"/>
    </row>
    <row r="1067" spans="2:2">
      <c r="B1067"/>
    </row>
    <row r="1068" spans="2:2">
      <c r="B1068"/>
    </row>
    <row r="1069" spans="2:2">
      <c r="B1069"/>
    </row>
    <row r="1070" spans="2:2">
      <c r="B1070"/>
    </row>
    <row r="1071" spans="2:2">
      <c r="B1071"/>
    </row>
    <row r="1072" spans="2:2">
      <c r="B1072"/>
    </row>
    <row r="1073" spans="2:2">
      <c r="B1073"/>
    </row>
    <row r="1074" spans="2:2">
      <c r="B1074"/>
    </row>
    <row r="1075" spans="2:2">
      <c r="B1075"/>
    </row>
    <row r="1076" spans="2:2">
      <c r="B1076"/>
    </row>
    <row r="1077" spans="2:2">
      <c r="B1077"/>
    </row>
    <row r="1078" spans="2:2">
      <c r="B1078"/>
    </row>
    <row r="1079" spans="2:2">
      <c r="B1079"/>
    </row>
    <row r="1080" spans="2:2">
      <c r="B1080"/>
    </row>
    <row r="1081" spans="2:2">
      <c r="B1081"/>
    </row>
    <row r="1082" spans="2:2">
      <c r="B1082"/>
    </row>
    <row r="1083" spans="2:2">
      <c r="B1083"/>
    </row>
    <row r="1084" spans="2:2">
      <c r="B1084"/>
    </row>
    <row r="1085" spans="2:2">
      <c r="B1085"/>
    </row>
    <row r="1086" spans="2:2">
      <c r="B1086"/>
    </row>
    <row r="1087" spans="2:2">
      <c r="B1087"/>
    </row>
    <row r="1088" spans="2:2">
      <c r="B1088"/>
    </row>
    <row r="1089" spans="2:2">
      <c r="B1089"/>
    </row>
    <row r="1090" spans="2:2">
      <c r="B1090"/>
    </row>
    <row r="1091" spans="2:2">
      <c r="B1091"/>
    </row>
    <row r="1092" spans="2:2">
      <c r="B1092"/>
    </row>
    <row r="1093" spans="2:2">
      <c r="B1093"/>
    </row>
    <row r="1094" spans="2:2">
      <c r="B1094"/>
    </row>
    <row r="1095" spans="2:2">
      <c r="B1095"/>
    </row>
    <row r="1096" spans="2:2">
      <c r="B1096"/>
    </row>
    <row r="1097" spans="2:2">
      <c r="B1097"/>
    </row>
    <row r="1098" spans="2:2">
      <c r="B1098"/>
    </row>
    <row r="1099" spans="2:2">
      <c r="B1099"/>
    </row>
    <row r="1100" spans="2:2">
      <c r="B1100"/>
    </row>
    <row r="1101" spans="2:2">
      <c r="B1101"/>
    </row>
    <row r="1102" spans="2:2">
      <c r="B1102"/>
    </row>
    <row r="1103" spans="2:2">
      <c r="B1103"/>
    </row>
    <row r="1104" spans="2:2">
      <c r="B1104"/>
    </row>
    <row r="1105" spans="2:2">
      <c r="B1105"/>
    </row>
    <row r="1106" spans="2:2">
      <c r="B1106"/>
    </row>
    <row r="1107" spans="2:2">
      <c r="B1107"/>
    </row>
    <row r="1108" spans="2:2">
      <c r="B1108"/>
    </row>
    <row r="1109" spans="2:2">
      <c r="B1109"/>
    </row>
    <row r="1110" spans="2:2">
      <c r="B1110"/>
    </row>
    <row r="1111" spans="2:2">
      <c r="B1111"/>
    </row>
    <row r="1112" spans="2:2">
      <c r="B1112"/>
    </row>
    <row r="1113" spans="2:2">
      <c r="B1113"/>
    </row>
    <row r="1114" spans="2:2">
      <c r="B1114"/>
    </row>
    <row r="1115" spans="2:2">
      <c r="B1115"/>
    </row>
    <row r="1116" spans="2:2">
      <c r="B1116"/>
    </row>
    <row r="1117" spans="2:2">
      <c r="B1117"/>
    </row>
    <row r="1118" spans="2:2">
      <c r="B1118"/>
    </row>
    <row r="1119" spans="2:2">
      <c r="B1119"/>
    </row>
    <row r="1120" spans="2:2">
      <c r="B1120"/>
    </row>
    <row r="1121" spans="2:2">
      <c r="B1121"/>
    </row>
    <row r="1122" spans="2:2">
      <c r="B1122"/>
    </row>
    <row r="1123" spans="2:2">
      <c r="B1123"/>
    </row>
    <row r="1124" spans="2:2">
      <c r="B1124"/>
    </row>
    <row r="1125" spans="2:2">
      <c r="B1125"/>
    </row>
    <row r="1126" spans="2:2">
      <c r="B1126"/>
    </row>
    <row r="1127" spans="2:2">
      <c r="B1127"/>
    </row>
    <row r="1128" spans="2:2">
      <c r="B1128"/>
    </row>
    <row r="1129" spans="2:2">
      <c r="B1129"/>
    </row>
    <row r="1130" spans="2:2">
      <c r="B1130"/>
    </row>
    <row r="1131" spans="2:2">
      <c r="B1131"/>
    </row>
    <row r="1132" spans="2:2">
      <c r="B1132"/>
    </row>
    <row r="1133" spans="2:2">
      <c r="B1133"/>
    </row>
    <row r="1134" spans="2:2">
      <c r="B1134"/>
    </row>
    <row r="1135" spans="2:2">
      <c r="B1135"/>
    </row>
    <row r="1136" spans="2:2">
      <c r="B1136"/>
    </row>
    <row r="1137" spans="2:2">
      <c r="B1137"/>
    </row>
    <row r="1138" spans="2:2">
      <c r="B1138"/>
    </row>
    <row r="1139" spans="2:2">
      <c r="B1139"/>
    </row>
    <row r="1140" spans="2:2">
      <c r="B1140"/>
    </row>
    <row r="1141" spans="2:2">
      <c r="B1141"/>
    </row>
    <row r="1142" spans="2:2">
      <c r="B1142"/>
    </row>
    <row r="1143" spans="2:2">
      <c r="B1143"/>
    </row>
    <row r="1144" spans="2:2">
      <c r="B1144"/>
    </row>
    <row r="1145" spans="2:2">
      <c r="B1145"/>
    </row>
    <row r="1146" spans="2:2">
      <c r="B1146"/>
    </row>
    <row r="1147" spans="2:2">
      <c r="B1147"/>
    </row>
    <row r="1148" spans="2:2">
      <c r="B1148"/>
    </row>
    <row r="1149" spans="2:2">
      <c r="B1149"/>
    </row>
    <row r="1150" spans="2:2">
      <c r="B1150"/>
    </row>
    <row r="1151" spans="2:2">
      <c r="B1151"/>
    </row>
    <row r="1152" spans="2:2">
      <c r="B1152"/>
    </row>
    <row r="1153" spans="2:2">
      <c r="B1153"/>
    </row>
    <row r="1154" spans="2:2">
      <c r="B1154"/>
    </row>
    <row r="1155" spans="2:2">
      <c r="B1155"/>
    </row>
    <row r="1156" spans="2:2">
      <c r="B1156"/>
    </row>
    <row r="1157" spans="2:2">
      <c r="B1157"/>
    </row>
    <row r="1158" spans="2:2">
      <c r="B1158"/>
    </row>
    <row r="1159" spans="2:2">
      <c r="B1159"/>
    </row>
    <row r="1160" spans="2:2">
      <c r="B1160"/>
    </row>
    <row r="1161" spans="2:2">
      <c r="B1161"/>
    </row>
    <row r="1162" spans="2:2">
      <c r="B1162"/>
    </row>
    <row r="1163" spans="2:2">
      <c r="B1163"/>
    </row>
    <row r="1164" spans="2:2">
      <c r="B1164"/>
    </row>
    <row r="1165" spans="2:2">
      <c r="B1165"/>
    </row>
    <row r="1166" spans="2:2">
      <c r="B1166"/>
    </row>
    <row r="1167" spans="2:2">
      <c r="B1167"/>
    </row>
    <row r="1168" spans="2:2">
      <c r="B1168"/>
    </row>
    <row r="1169" spans="2:2">
      <c r="B1169"/>
    </row>
    <row r="1170" spans="2:2">
      <c r="B1170"/>
    </row>
    <row r="1171" spans="2:2">
      <c r="B1171"/>
    </row>
    <row r="1172" spans="2:2">
      <c r="B1172"/>
    </row>
    <row r="1173" spans="2:2">
      <c r="B1173"/>
    </row>
    <row r="1174" spans="2:2">
      <c r="B1174"/>
    </row>
    <row r="1175" spans="2:2">
      <c r="B1175"/>
    </row>
    <row r="1176" spans="2:2">
      <c r="B1176"/>
    </row>
    <row r="1177" spans="2:2">
      <c r="B1177"/>
    </row>
    <row r="1178" spans="2:2">
      <c r="B1178"/>
    </row>
    <row r="1179" spans="2:2">
      <c r="B1179"/>
    </row>
    <row r="1180" spans="2:2">
      <c r="B1180"/>
    </row>
    <row r="1181" spans="2:2">
      <c r="B1181"/>
    </row>
    <row r="1182" spans="2:2">
      <c r="B1182"/>
    </row>
    <row r="1183" spans="2:2">
      <c r="B1183"/>
    </row>
    <row r="1184" spans="2:2">
      <c r="B1184"/>
    </row>
    <row r="1185" spans="2:2">
      <c r="B1185"/>
    </row>
    <row r="1186" spans="2:2">
      <c r="B1186"/>
    </row>
    <row r="1187" spans="2:2">
      <c r="B1187"/>
    </row>
    <row r="1188" spans="2:2">
      <c r="B1188"/>
    </row>
    <row r="1189" spans="2:2">
      <c r="B1189"/>
    </row>
    <row r="1190" spans="2:2">
      <c r="B1190"/>
    </row>
    <row r="1191" spans="2:2">
      <c r="B1191"/>
    </row>
    <row r="1192" spans="2:2">
      <c r="B1192"/>
    </row>
    <row r="1193" spans="2:2">
      <c r="B1193"/>
    </row>
    <row r="1194" spans="2:2">
      <c r="B1194"/>
    </row>
    <row r="1195" spans="2:2">
      <c r="B1195"/>
    </row>
    <row r="1196" spans="2:2">
      <c r="B1196"/>
    </row>
    <row r="1197" spans="2:2">
      <c r="B1197"/>
    </row>
    <row r="1198" spans="2:2">
      <c r="B1198"/>
    </row>
    <row r="1199" spans="2:2">
      <c r="B1199"/>
    </row>
    <row r="1200" spans="2:2">
      <c r="B1200"/>
    </row>
    <row r="1201" spans="2:2">
      <c r="B1201"/>
    </row>
    <row r="1202" spans="2:2">
      <c r="B1202"/>
    </row>
    <row r="1203" spans="2:2">
      <c r="B1203"/>
    </row>
    <row r="1204" spans="2:2">
      <c r="B1204"/>
    </row>
    <row r="1205" spans="2:2">
      <c r="B1205"/>
    </row>
    <row r="1206" spans="2:2">
      <c r="B1206"/>
    </row>
    <row r="1207" spans="2:2">
      <c r="B1207"/>
    </row>
    <row r="1208" spans="2:2">
      <c r="B1208"/>
    </row>
    <row r="1209" spans="2:2">
      <c r="B1209"/>
    </row>
    <row r="1210" spans="2:2">
      <c r="B1210"/>
    </row>
    <row r="1211" spans="2:2">
      <c r="B1211"/>
    </row>
    <row r="1212" spans="2:2">
      <c r="B1212"/>
    </row>
    <row r="1213" spans="2:2">
      <c r="B1213"/>
    </row>
    <row r="1214" spans="2:2">
      <c r="B1214"/>
    </row>
    <row r="1215" spans="2:2">
      <c r="B1215"/>
    </row>
    <row r="1216" spans="2:2">
      <c r="B1216"/>
    </row>
    <row r="1217" spans="2:2">
      <c r="B1217"/>
    </row>
    <row r="1218" spans="2:2">
      <c r="B1218"/>
    </row>
    <row r="1219" spans="2:2">
      <c r="B1219"/>
    </row>
    <row r="1220" spans="2:2">
      <c r="B1220"/>
    </row>
    <row r="1221" spans="2:2">
      <c r="B1221"/>
    </row>
    <row r="1222" spans="2:2">
      <c r="B1222"/>
    </row>
    <row r="1223" spans="2:2">
      <c r="B1223"/>
    </row>
    <row r="1224" spans="2:2">
      <c r="B1224"/>
    </row>
    <row r="1225" spans="2:2">
      <c r="B1225"/>
    </row>
    <row r="1226" spans="2:2">
      <c r="B1226"/>
    </row>
    <row r="1227" spans="2:2">
      <c r="B1227"/>
    </row>
    <row r="1228" spans="2:2">
      <c r="B1228"/>
    </row>
    <row r="1229" spans="2:2">
      <c r="B1229"/>
    </row>
    <row r="1230" spans="2:2">
      <c r="B1230"/>
    </row>
    <row r="1231" spans="2:2">
      <c r="B1231"/>
    </row>
    <row r="1232" spans="2:2">
      <c r="B1232"/>
    </row>
    <row r="1233" spans="2:2">
      <c r="B1233"/>
    </row>
    <row r="1234" spans="2:2">
      <c r="B1234"/>
    </row>
    <row r="1235" spans="2:2">
      <c r="B1235"/>
    </row>
    <row r="1236" spans="2:2">
      <c r="B1236"/>
    </row>
    <row r="1237" spans="2:2">
      <c r="B1237"/>
    </row>
    <row r="1238" spans="2:2">
      <c r="B1238"/>
    </row>
    <row r="1239" spans="2:2">
      <c r="B1239"/>
    </row>
    <row r="1240" spans="2:2">
      <c r="B1240"/>
    </row>
    <row r="1241" spans="2:2">
      <c r="B1241"/>
    </row>
    <row r="1242" spans="2:2">
      <c r="B1242"/>
    </row>
    <row r="1243" spans="2:2">
      <c r="B1243"/>
    </row>
    <row r="1244" spans="2:2">
      <c r="B1244"/>
    </row>
    <row r="1245" spans="2:2">
      <c r="B1245"/>
    </row>
    <row r="1246" spans="2:2">
      <c r="B1246"/>
    </row>
    <row r="1247" spans="2:2">
      <c r="B1247"/>
    </row>
    <row r="1248" spans="2:2">
      <c r="B1248"/>
    </row>
    <row r="1249" spans="2:2">
      <c r="B1249"/>
    </row>
    <row r="1250" spans="2:2">
      <c r="B1250"/>
    </row>
    <row r="1251" spans="2:2">
      <c r="B1251"/>
    </row>
    <row r="1252" spans="2:2">
      <c r="B1252"/>
    </row>
    <row r="1253" spans="2:2">
      <c r="B1253"/>
    </row>
    <row r="1254" spans="2:2">
      <c r="B1254"/>
    </row>
    <row r="1255" spans="2:2">
      <c r="B1255"/>
    </row>
    <row r="1256" spans="2:2">
      <c r="B1256"/>
    </row>
    <row r="1257" spans="2:2">
      <c r="B1257"/>
    </row>
    <row r="1258" spans="2:2">
      <c r="B1258"/>
    </row>
    <row r="1259" spans="2:2">
      <c r="B1259"/>
    </row>
    <row r="1260" spans="2:2">
      <c r="B1260"/>
    </row>
    <row r="1261" spans="2:2">
      <c r="B1261"/>
    </row>
    <row r="1262" spans="2:2">
      <c r="B1262"/>
    </row>
    <row r="1263" spans="2:2">
      <c r="B1263"/>
    </row>
    <row r="1264" spans="2:2">
      <c r="B1264"/>
    </row>
    <row r="1265" spans="2:2">
      <c r="B1265"/>
    </row>
    <row r="1266" spans="2:2">
      <c r="B1266"/>
    </row>
    <row r="1267" spans="2:2">
      <c r="B1267"/>
    </row>
    <row r="1268" spans="2:2">
      <c r="B1268"/>
    </row>
    <row r="1269" spans="2:2">
      <c r="B1269"/>
    </row>
    <row r="1270" spans="2:2">
      <c r="B1270"/>
    </row>
    <row r="1271" spans="2:2">
      <c r="B1271"/>
    </row>
    <row r="1272" spans="2:2">
      <c r="B1272"/>
    </row>
    <row r="1273" spans="2:2">
      <c r="B1273"/>
    </row>
    <row r="1274" spans="2:2">
      <c r="B1274"/>
    </row>
    <row r="1275" spans="2:2">
      <c r="B1275"/>
    </row>
    <row r="1276" spans="2:2">
      <c r="B1276"/>
    </row>
    <row r="1277" spans="2:2">
      <c r="B1277"/>
    </row>
    <row r="1278" spans="2:2">
      <c r="B1278"/>
    </row>
    <row r="1279" spans="2:2">
      <c r="B1279"/>
    </row>
    <row r="1280" spans="2:2">
      <c r="B1280"/>
    </row>
    <row r="1281" spans="2:2">
      <c r="B1281"/>
    </row>
    <row r="1282" spans="2:2">
      <c r="B1282"/>
    </row>
    <row r="1283" spans="2:2">
      <c r="B1283"/>
    </row>
    <row r="1284" spans="2:2">
      <c r="B1284"/>
    </row>
    <row r="1285" spans="2:2">
      <c r="B1285"/>
    </row>
    <row r="1286" spans="2:2">
      <c r="B1286"/>
    </row>
    <row r="1287" spans="2:2">
      <c r="B1287"/>
    </row>
    <row r="1288" spans="2:2">
      <c r="B1288"/>
    </row>
    <row r="1289" spans="2:2">
      <c r="B1289"/>
    </row>
    <row r="1290" spans="2:2">
      <c r="B1290"/>
    </row>
    <row r="1291" spans="2:2">
      <c r="B1291"/>
    </row>
    <row r="1292" spans="2:2">
      <c r="B1292"/>
    </row>
    <row r="1293" spans="2:2">
      <c r="B1293"/>
    </row>
    <row r="1294" spans="2:2">
      <c r="B1294"/>
    </row>
    <row r="1295" spans="2:2">
      <c r="B1295"/>
    </row>
    <row r="1296" spans="2:2">
      <c r="B1296"/>
    </row>
    <row r="1297" spans="2:2">
      <c r="B1297"/>
    </row>
    <row r="1298" spans="2:2">
      <c r="B1298"/>
    </row>
    <row r="1299" spans="2:2">
      <c r="B1299"/>
    </row>
    <row r="1300" spans="2:2">
      <c r="B1300"/>
    </row>
    <row r="1301" spans="2:2">
      <c r="B1301"/>
    </row>
    <row r="1302" spans="2:2">
      <c r="B1302"/>
    </row>
    <row r="1303" spans="2:2">
      <c r="B1303"/>
    </row>
    <row r="1304" spans="2:2">
      <c r="B1304"/>
    </row>
    <row r="1305" spans="2:2">
      <c r="B1305"/>
    </row>
    <row r="1306" spans="2:2">
      <c r="B1306"/>
    </row>
    <row r="1307" spans="2:2">
      <c r="B1307"/>
    </row>
    <row r="1308" spans="2:2">
      <c r="B1308"/>
    </row>
    <row r="1309" spans="2:2">
      <c r="B1309"/>
    </row>
    <row r="1310" spans="2:2">
      <c r="B1310"/>
    </row>
    <row r="1311" spans="2:2">
      <c r="B1311"/>
    </row>
    <row r="1312" spans="2:2">
      <c r="B1312"/>
    </row>
    <row r="1313" spans="2:2">
      <c r="B1313"/>
    </row>
    <row r="1314" spans="2:2">
      <c r="B1314"/>
    </row>
    <row r="1315" spans="2:2">
      <c r="B1315"/>
    </row>
    <row r="1316" spans="2:2">
      <c r="B1316"/>
    </row>
    <row r="1317" spans="2:2">
      <c r="B1317"/>
    </row>
    <row r="1318" spans="2:2">
      <c r="B1318"/>
    </row>
    <row r="1319" spans="2:2">
      <c r="B1319"/>
    </row>
    <row r="1320" spans="2:2">
      <c r="B1320"/>
    </row>
    <row r="1321" spans="2:2">
      <c r="B1321"/>
    </row>
    <row r="1322" spans="2:2">
      <c r="B1322"/>
    </row>
    <row r="1323" spans="2:2">
      <c r="B1323"/>
    </row>
    <row r="1324" spans="2:2">
      <c r="B1324"/>
    </row>
    <row r="1325" spans="2:2">
      <c r="B1325"/>
    </row>
    <row r="1326" spans="2:2">
      <c r="B1326"/>
    </row>
    <row r="1327" spans="2:2">
      <c r="B1327"/>
    </row>
    <row r="1328" spans="2:2">
      <c r="B1328"/>
    </row>
    <row r="1329" spans="2:2">
      <c r="B1329"/>
    </row>
    <row r="1330" spans="2:2">
      <c r="B1330"/>
    </row>
    <row r="1331" spans="2:2">
      <c r="B1331"/>
    </row>
    <row r="1332" spans="2:2">
      <c r="B1332"/>
    </row>
    <row r="1333" spans="2:2">
      <c r="B1333"/>
    </row>
    <row r="1334" spans="2:2">
      <c r="B1334"/>
    </row>
    <row r="1335" spans="2:2">
      <c r="B1335"/>
    </row>
    <row r="1336" spans="2:2">
      <c r="B1336"/>
    </row>
    <row r="1337" spans="2:2">
      <c r="B1337"/>
    </row>
    <row r="1338" spans="2:2">
      <c r="B1338"/>
    </row>
    <row r="1339" spans="2:2">
      <c r="B1339"/>
    </row>
    <row r="1340" spans="2:2">
      <c r="B1340"/>
    </row>
    <row r="1341" spans="2:2">
      <c r="B1341"/>
    </row>
    <row r="1342" spans="2:2">
      <c r="B1342"/>
    </row>
    <row r="1343" spans="2:2">
      <c r="B1343"/>
    </row>
    <row r="1344" spans="2:2">
      <c r="B1344"/>
    </row>
    <row r="1345" spans="2:2">
      <c r="B1345"/>
    </row>
    <row r="1346" spans="2:2">
      <c r="B1346"/>
    </row>
    <row r="1347" spans="2:2">
      <c r="B1347"/>
    </row>
    <row r="1348" spans="2:2">
      <c r="B1348"/>
    </row>
    <row r="1349" spans="2:2">
      <c r="B1349"/>
    </row>
    <row r="1350" spans="2:2">
      <c r="B1350"/>
    </row>
    <row r="1351" spans="2:2">
      <c r="B1351"/>
    </row>
    <row r="1352" spans="2:2">
      <c r="B1352"/>
    </row>
    <row r="1353" spans="2:2">
      <c r="B1353"/>
    </row>
    <row r="1354" spans="2:2">
      <c r="B1354"/>
    </row>
    <row r="1355" spans="2:2">
      <c r="B1355"/>
    </row>
    <row r="1356" spans="2:2">
      <c r="B1356"/>
    </row>
    <row r="1357" spans="2:2">
      <c r="B1357"/>
    </row>
    <row r="1358" spans="2:2">
      <c r="B1358"/>
    </row>
    <row r="1359" spans="2:2">
      <c r="B1359"/>
    </row>
    <row r="1360" spans="2:2">
      <c r="B1360"/>
    </row>
    <row r="1361" spans="2:2">
      <c r="B1361"/>
    </row>
    <row r="1362" spans="2:2">
      <c r="B1362"/>
    </row>
    <row r="1363" spans="2:2">
      <c r="B1363"/>
    </row>
    <row r="1364" spans="2:2">
      <c r="B1364"/>
    </row>
    <row r="1365" spans="2:2">
      <c r="B1365"/>
    </row>
    <row r="1366" spans="2:2">
      <c r="B1366"/>
    </row>
    <row r="1367" spans="2:2">
      <c r="B1367"/>
    </row>
    <row r="1368" spans="2:2">
      <c r="B1368"/>
    </row>
    <row r="1369" spans="2:2">
      <c r="B1369"/>
    </row>
    <row r="1370" spans="2:2">
      <c r="B1370"/>
    </row>
    <row r="1371" spans="2:2">
      <c r="B1371"/>
    </row>
    <row r="1372" spans="2:2">
      <c r="B1372"/>
    </row>
    <row r="1373" spans="2:2">
      <c r="B1373"/>
    </row>
    <row r="1374" spans="2:2">
      <c r="B1374"/>
    </row>
    <row r="1375" spans="2:2">
      <c r="B1375"/>
    </row>
    <row r="1376" spans="2:2">
      <c r="B1376"/>
    </row>
    <row r="1377" spans="2:2">
      <c r="B1377"/>
    </row>
    <row r="1378" spans="2:2">
      <c r="B1378"/>
    </row>
    <row r="1379" spans="2:2">
      <c r="B1379"/>
    </row>
    <row r="1380" spans="2:2">
      <c r="B1380"/>
    </row>
    <row r="1381" spans="2:2">
      <c r="B1381"/>
    </row>
    <row r="1382" spans="2:2">
      <c r="B1382"/>
    </row>
    <row r="1383" spans="2:2">
      <c r="B1383"/>
    </row>
    <row r="1384" spans="2:2">
      <c r="B1384"/>
    </row>
    <row r="1385" spans="2:2">
      <c r="B1385"/>
    </row>
    <row r="1386" spans="2:2">
      <c r="B1386"/>
    </row>
    <row r="1387" spans="2:2">
      <c r="B1387"/>
    </row>
    <row r="1388" spans="2:2">
      <c r="B1388"/>
    </row>
    <row r="1389" spans="2:2">
      <c r="B1389"/>
    </row>
    <row r="1390" spans="2:2">
      <c r="B1390"/>
    </row>
    <row r="1391" spans="2:2">
      <c r="B1391"/>
    </row>
    <row r="1392" spans="2:2">
      <c r="B1392"/>
    </row>
    <row r="1393" spans="2:2">
      <c r="B1393"/>
    </row>
    <row r="1394" spans="2:2">
      <c r="B1394"/>
    </row>
    <row r="1395" spans="2:2">
      <c r="B1395"/>
    </row>
    <row r="1396" spans="2:2">
      <c r="B1396"/>
    </row>
    <row r="1397" spans="2:2">
      <c r="B1397"/>
    </row>
    <row r="1398" spans="2:2">
      <c r="B1398"/>
    </row>
    <row r="1399" spans="2:2">
      <c r="B1399"/>
    </row>
    <row r="1400" spans="2:2">
      <c r="B1400"/>
    </row>
    <row r="1401" spans="2:2">
      <c r="B1401"/>
    </row>
    <row r="1402" spans="2:2">
      <c r="B1402"/>
    </row>
    <row r="1403" spans="2:2">
      <c r="B1403"/>
    </row>
    <row r="1404" spans="2:2">
      <c r="B1404"/>
    </row>
    <row r="1405" spans="2:2">
      <c r="B1405"/>
    </row>
    <row r="1406" spans="2:2">
      <c r="B1406"/>
    </row>
    <row r="1407" spans="2:2">
      <c r="B1407"/>
    </row>
    <row r="1408" spans="2:2">
      <c r="B1408"/>
    </row>
    <row r="1409" spans="2:2">
      <c r="B1409"/>
    </row>
    <row r="1410" spans="2:2">
      <c r="B1410"/>
    </row>
    <row r="1411" spans="2:2">
      <c r="B1411"/>
    </row>
    <row r="1412" spans="2:2">
      <c r="B1412"/>
    </row>
    <row r="1413" spans="2:2">
      <c r="B1413"/>
    </row>
    <row r="1414" spans="2:2">
      <c r="B1414"/>
    </row>
    <row r="1415" spans="2:2">
      <c r="B1415"/>
    </row>
    <row r="1416" spans="2:2">
      <c r="B1416"/>
    </row>
    <row r="1417" spans="2:2">
      <c r="B1417"/>
    </row>
    <row r="1418" spans="2:2">
      <c r="B1418"/>
    </row>
    <row r="1419" spans="2:2">
      <c r="B1419"/>
    </row>
    <row r="1420" spans="2:2">
      <c r="B1420"/>
    </row>
    <row r="1421" spans="2:2">
      <c r="B1421"/>
    </row>
    <row r="1422" spans="2:2">
      <c r="B1422"/>
    </row>
    <row r="1423" spans="2:2">
      <c r="B1423"/>
    </row>
    <row r="1424" spans="2:2">
      <c r="B1424"/>
    </row>
    <row r="1425" spans="2:2">
      <c r="B1425"/>
    </row>
    <row r="1426" spans="2:2">
      <c r="B1426"/>
    </row>
    <row r="1427" spans="2:2">
      <c r="B1427"/>
    </row>
    <row r="1428" spans="2:2">
      <c r="B1428"/>
    </row>
    <row r="1429" spans="2:2">
      <c r="B1429"/>
    </row>
    <row r="1430" spans="2:2">
      <c r="B1430"/>
    </row>
    <row r="1431" spans="2:2">
      <c r="B1431"/>
    </row>
    <row r="1432" spans="2:2">
      <c r="B1432"/>
    </row>
    <row r="1433" spans="2:2">
      <c r="B1433"/>
    </row>
    <row r="1434" spans="2:2">
      <c r="B1434"/>
    </row>
    <row r="1435" spans="2:2">
      <c r="B1435"/>
    </row>
    <row r="1436" spans="2:2">
      <c r="B1436"/>
    </row>
    <row r="1437" spans="2:2">
      <c r="B1437"/>
    </row>
    <row r="1438" spans="2:2">
      <c r="B1438"/>
    </row>
    <row r="1439" spans="2:2">
      <c r="B1439"/>
    </row>
    <row r="1440" spans="2:2">
      <c r="B1440"/>
    </row>
    <row r="1441" spans="2:2">
      <c r="B1441"/>
    </row>
    <row r="1442" spans="2:2">
      <c r="B1442"/>
    </row>
    <row r="1443" spans="2:2">
      <c r="B1443"/>
    </row>
    <row r="1444" spans="2:2">
      <c r="B1444"/>
    </row>
    <row r="1445" spans="2:2">
      <c r="B1445"/>
    </row>
    <row r="1446" spans="2:2">
      <c r="B1446"/>
    </row>
    <row r="1447" spans="2:2">
      <c r="B1447"/>
    </row>
    <row r="1448" spans="2:2">
      <c r="B1448"/>
    </row>
    <row r="1449" spans="2:2">
      <c r="B1449"/>
    </row>
    <row r="1450" spans="2:2">
      <c r="B1450"/>
    </row>
    <row r="1451" spans="2:2">
      <c r="B1451"/>
    </row>
    <row r="1452" spans="2:2">
      <c r="B1452"/>
    </row>
    <row r="1453" spans="2:2">
      <c r="B1453"/>
    </row>
    <row r="1454" spans="2:2">
      <c r="B1454"/>
    </row>
    <row r="1455" spans="2:2">
      <c r="B1455"/>
    </row>
    <row r="1456" spans="2:2">
      <c r="B1456"/>
    </row>
    <row r="1457" spans="2:2">
      <c r="B1457"/>
    </row>
    <row r="1458" spans="2:2">
      <c r="B1458"/>
    </row>
    <row r="1459" spans="2:2">
      <c r="B1459"/>
    </row>
    <row r="1460" spans="2:2">
      <c r="B1460"/>
    </row>
  </sheetData>
  <autoFilter ref="A1:Z729" xr:uid="{18C2C353-CF5C-474E-8C23-942D8F18BB17}">
    <filterColumn colId="10">
      <filters>
        <filter val="Alabama-44316"/>
        <filter val="Alaska-44316"/>
        <filter val="Arizona-44316"/>
        <filter val="Arkansas-44316"/>
        <filter val="California-44316"/>
        <filter val="Colorado-44316"/>
        <filter val="Connecticut-44316"/>
        <filter val="Delaware-44316"/>
        <filter val="District of Columbia-44316"/>
        <filter val="Florida-44316"/>
        <filter val="Georgia-44316"/>
        <filter val="Hawaii-44316"/>
        <filter val="Idaho-44316"/>
        <filter val="Illinois-44316"/>
        <filter val="Indiana-44316"/>
        <filter val="Iowa-44316"/>
        <filter val="Kansas-44316"/>
        <filter val="Kentucky-44316"/>
        <filter val="Louisiana-44316"/>
        <filter val="Maine-44316"/>
        <filter val="Maryland-44316"/>
        <filter val="Massachusetts-44316"/>
        <filter val="Michigan-44316"/>
        <filter val="Minnesota-44316"/>
        <filter val="Mississippi-44316"/>
        <filter val="Missouri-44316"/>
        <filter val="Montana-44316"/>
        <filter val="Nebraska-44316"/>
        <filter val="Nevada-44316"/>
        <filter val="New Hampshire-44316"/>
        <filter val="New Jersey-44316"/>
        <filter val="New Mexico-44316"/>
        <filter val="New York-44316"/>
        <filter val="North Carolina-44316"/>
        <filter val="North Dakota-44316"/>
        <filter val="Ohio-44316"/>
        <filter val="Oklahoma-44316"/>
        <filter val="Oregon-44316"/>
        <filter val="Pennsylvania-44316"/>
        <filter val="Rhode Island-44316"/>
        <filter val="South Carolina-44316"/>
        <filter val="South Dakota-44316"/>
        <filter val="Tennessee-44316"/>
        <filter val="Texas-44316"/>
        <filter val="Utah-44316"/>
        <filter val="Vermont-44316"/>
        <filter val="Virginia-44316"/>
        <filter val="Washington-44316"/>
        <filter val="West Virginia-44316"/>
        <filter val="Wisconsin-44316"/>
        <filter val="Wyoming-44316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C50B8-1F1F-478A-A729-801248180D48}">
  <dimension ref="A1:S53"/>
  <sheetViews>
    <sheetView topLeftCell="H1" zoomScaleNormal="100" workbookViewId="0">
      <selection activeCell="N21" sqref="N21"/>
    </sheetView>
  </sheetViews>
  <sheetFormatPr defaultRowHeight="15"/>
  <cols>
    <col min="1" max="1" width="18.7109375" bestFit="1" customWidth="1"/>
    <col min="2" max="2" width="4" bestFit="1" customWidth="1"/>
    <col min="3" max="3" width="5" bestFit="1" customWidth="1"/>
    <col min="4" max="4" width="4" bestFit="1" customWidth="1"/>
    <col min="5" max="5" width="16.85546875" bestFit="1" customWidth="1"/>
    <col min="6" max="6" width="18" bestFit="1" customWidth="1"/>
    <col min="7" max="7" width="14.85546875" bestFit="1" customWidth="1"/>
    <col min="8" max="8" width="19.85546875" bestFit="1" customWidth="1"/>
    <col min="11" max="11" width="20.140625" bestFit="1" customWidth="1"/>
    <col min="12" max="12" width="12.85546875" customWidth="1"/>
    <col min="13" max="13" width="18.7109375" bestFit="1" customWidth="1"/>
    <col min="16" max="16" width="21.5703125" bestFit="1" customWidth="1"/>
    <col min="17" max="17" width="10.5703125" bestFit="1" customWidth="1"/>
    <col min="18" max="18" width="18.7109375" bestFit="1" customWidth="1"/>
  </cols>
  <sheetData>
    <row r="1" spans="1:19">
      <c r="A1" s="71" t="s">
        <v>2645</v>
      </c>
      <c r="B1" s="71"/>
      <c r="C1" s="71"/>
      <c r="D1" s="71"/>
      <c r="E1" s="71"/>
      <c r="F1" s="71"/>
      <c r="G1" s="71"/>
      <c r="H1" s="71"/>
    </row>
    <row r="2" spans="1:19">
      <c r="A2" s="51" t="s">
        <v>2001</v>
      </c>
      <c r="B2" s="51">
        <v>0</v>
      </c>
      <c r="C2" s="51">
        <v>1</v>
      </c>
      <c r="D2" s="51">
        <v>13</v>
      </c>
      <c r="E2" s="51" t="s">
        <v>2612</v>
      </c>
      <c r="F2" s="51" t="s">
        <v>2611</v>
      </c>
      <c r="G2" s="51" t="s">
        <v>2613</v>
      </c>
      <c r="H2" s="51" t="s">
        <v>2264</v>
      </c>
    </row>
    <row r="3" spans="1:19">
      <c r="A3" s="62" t="s">
        <v>52</v>
      </c>
      <c r="B3" s="63">
        <v>2.6</v>
      </c>
      <c r="C3" s="63">
        <v>13.2</v>
      </c>
      <c r="D3" s="63">
        <v>3.8</v>
      </c>
      <c r="E3" s="44">
        <f>((C3-B3)/B3)*100</f>
        <v>407.69230769230768</v>
      </c>
      <c r="F3" s="44">
        <f>((D3-C3)/C3)*100</f>
        <v>-71.212121212121204</v>
      </c>
      <c r="G3" s="44">
        <f>((D3-B3)/B3)*100</f>
        <v>46.153846153846139</v>
      </c>
      <c r="H3" s="64">
        <v>0</v>
      </c>
    </row>
    <row r="4" spans="1:19">
      <c r="A4" s="62" t="s">
        <v>50</v>
      </c>
      <c r="B4" s="63">
        <v>5.0999999999999996</v>
      </c>
      <c r="C4" s="63">
        <v>11.8</v>
      </c>
      <c r="D4" s="63">
        <v>6.6</v>
      </c>
      <c r="E4" s="44">
        <f t="shared" ref="E4:E53" si="0">((C4-B4)/B4)*100</f>
        <v>131.37254901960787</v>
      </c>
      <c r="F4" s="44">
        <f t="shared" ref="F4:F53" si="1">((D4-C4)/C4)*100</f>
        <v>-44.067796610169495</v>
      </c>
      <c r="G4" s="44">
        <f t="shared" ref="G4:G53" si="2">((D4-B4)/B4)*100</f>
        <v>29.411764705882355</v>
      </c>
      <c r="H4" s="64">
        <v>0</v>
      </c>
      <c r="L4" s="68" t="s">
        <v>2614</v>
      </c>
      <c r="M4" s="69"/>
      <c r="N4" s="70"/>
    </row>
    <row r="5" spans="1:19">
      <c r="A5" s="62" t="s">
        <v>8</v>
      </c>
      <c r="B5" s="63">
        <v>5</v>
      </c>
      <c r="C5" s="63">
        <v>14.2</v>
      </c>
      <c r="D5" s="63">
        <v>6.7</v>
      </c>
      <c r="E5" s="44">
        <f t="shared" si="0"/>
        <v>184</v>
      </c>
      <c r="F5" s="44">
        <f t="shared" si="1"/>
        <v>-52.816901408450704</v>
      </c>
      <c r="G5" s="44">
        <f t="shared" si="2"/>
        <v>34</v>
      </c>
      <c r="H5" s="64">
        <v>1</v>
      </c>
    </row>
    <row r="6" spans="1:19">
      <c r="A6" s="62" t="s">
        <v>44</v>
      </c>
      <c r="B6" s="63">
        <v>3.9</v>
      </c>
      <c r="C6" s="63">
        <v>10</v>
      </c>
      <c r="D6" s="63">
        <v>4.4000000000000004</v>
      </c>
      <c r="E6" s="44">
        <f t="shared" si="0"/>
        <v>156.41025641025641</v>
      </c>
      <c r="F6" s="44">
        <f t="shared" si="1"/>
        <v>-55.999999999999993</v>
      </c>
      <c r="G6" s="44">
        <f t="shared" si="2"/>
        <v>12.820512820512834</v>
      </c>
      <c r="H6" s="64">
        <v>0</v>
      </c>
      <c r="K6" s="42" t="s">
        <v>2615</v>
      </c>
      <c r="L6" s="59">
        <f>AVERAGE(E3:E53)</f>
        <v>270.97947328365365</v>
      </c>
    </row>
    <row r="7" spans="1:19">
      <c r="A7" s="62" t="s">
        <v>7</v>
      </c>
      <c r="B7" s="63">
        <v>4.5</v>
      </c>
      <c r="C7" s="63">
        <v>16</v>
      </c>
      <c r="D7" s="63">
        <v>8.3000000000000007</v>
      </c>
      <c r="E7" s="44">
        <f t="shared" si="0"/>
        <v>255.55555555555554</v>
      </c>
      <c r="F7" s="44">
        <f t="shared" si="1"/>
        <v>-48.124999999999993</v>
      </c>
      <c r="G7" s="44">
        <f t="shared" si="2"/>
        <v>84.444444444444457</v>
      </c>
      <c r="H7" s="64">
        <v>1</v>
      </c>
      <c r="L7" s="68" t="s">
        <v>2616</v>
      </c>
      <c r="M7" s="69"/>
      <c r="N7" s="70"/>
      <c r="Q7" s="68" t="s">
        <v>2617</v>
      </c>
      <c r="R7" s="69"/>
      <c r="S7" s="70"/>
    </row>
    <row r="8" spans="1:19">
      <c r="A8" s="62" t="s">
        <v>22</v>
      </c>
      <c r="B8" s="63">
        <v>4.7</v>
      </c>
      <c r="C8" s="63">
        <v>12.1</v>
      </c>
      <c r="D8" s="63">
        <v>6.4</v>
      </c>
      <c r="E8" s="44">
        <f t="shared" si="0"/>
        <v>157.44680851063828</v>
      </c>
      <c r="F8" s="44">
        <f t="shared" si="1"/>
        <v>-47.107438016528917</v>
      </c>
      <c r="G8" s="44">
        <f t="shared" si="2"/>
        <v>36.170212765957451</v>
      </c>
      <c r="H8" s="64">
        <v>1</v>
      </c>
      <c r="L8" s="44">
        <f>LARGE($E$3:$E$53, ROWS(A$3:A3))</f>
        <v>942.85714285714266</v>
      </c>
      <c r="M8" s="45" t="str">
        <f>INDEX($A$3:$H$53,MATCH(L8,$E$3:$E$53,0),1)</f>
        <v>Hawaii</v>
      </c>
      <c r="N8" s="45">
        <f>INDEX($A$3:$H$53,MATCH(M8,$A$3:$A$53,0),8)</f>
        <v>1</v>
      </c>
      <c r="Q8" s="44">
        <f>SMALL($E$3:$E$53, ROWS(A$3:A3))</f>
        <v>7.8431372549019676</v>
      </c>
      <c r="R8" s="45" t="str">
        <f>INDEX($A$3:$H$53,MATCH(Q8,$E$3:$E$53,0),1)</f>
        <v>Wyoming</v>
      </c>
      <c r="S8" s="45">
        <f>INDEX($A$3:$H$53,MATCH(R8,$A$3:$A$53,0),8)</f>
        <v>0</v>
      </c>
    </row>
    <row r="9" spans="1:19">
      <c r="A9" s="62" t="s">
        <v>38</v>
      </c>
      <c r="B9" s="63">
        <v>3.8</v>
      </c>
      <c r="C9" s="63">
        <v>8.6</v>
      </c>
      <c r="D9" s="63">
        <v>8.3000000000000007</v>
      </c>
      <c r="E9" s="44">
        <f t="shared" si="0"/>
        <v>126.31578947368421</v>
      </c>
      <c r="F9" s="44">
        <f t="shared" si="1"/>
        <v>-3.4883720930232434</v>
      </c>
      <c r="G9" s="44">
        <f t="shared" si="2"/>
        <v>118.42105263157899</v>
      </c>
      <c r="H9" s="64">
        <v>1</v>
      </c>
      <c r="L9" s="44">
        <f>LARGE($E$3:$E$53, ROWS(A$3:A4))</f>
        <v>537.83783783783792</v>
      </c>
      <c r="M9" s="45" t="str">
        <f t="shared" ref="M9:M12" si="3">INDEX($A$3:$H$53,MATCH(L9,$E$3:$E$53,0),1)</f>
        <v>Michigan</v>
      </c>
      <c r="N9" s="45">
        <f t="shared" ref="N9:N12" si="4">INDEX($A$3:$H$53,MATCH(M9,$A$3:$A$53,0),8)</f>
        <v>1</v>
      </c>
      <c r="P9" s="46"/>
      <c r="Q9" s="44">
        <f>SMALL($E$3:$E$53, ROWS(A$3:A4))</f>
        <v>85.185185185185176</v>
      </c>
      <c r="R9" s="45" t="str">
        <f t="shared" ref="R9:R12" si="5">INDEX($A$3:$H$53,MATCH(Q9,$E$3:$E$53,0),1)</f>
        <v>New Mexico</v>
      </c>
      <c r="S9" s="45">
        <f t="shared" ref="S9:S12" si="6">INDEX($A$3:$H$53,MATCH(R9,$A$3:$A$53,0),8)</f>
        <v>1</v>
      </c>
    </row>
    <row r="10" spans="1:19">
      <c r="A10" s="62" t="s">
        <v>45</v>
      </c>
      <c r="B10" s="63">
        <v>4.8</v>
      </c>
      <c r="C10" s="63">
        <v>13.4</v>
      </c>
      <c r="D10" s="63">
        <v>6.5</v>
      </c>
      <c r="E10" s="44">
        <f t="shared" si="0"/>
        <v>179.16666666666669</v>
      </c>
      <c r="F10" s="44">
        <f t="shared" si="1"/>
        <v>-51.492537313432841</v>
      </c>
      <c r="G10" s="44">
        <f t="shared" si="2"/>
        <v>35.416666666666671</v>
      </c>
      <c r="H10" s="64">
        <v>1</v>
      </c>
      <c r="L10" s="44">
        <f>LARGE($E$3:$E$53, ROWS(A$3:A5))</f>
        <v>507.40740740740733</v>
      </c>
      <c r="M10" s="45" t="str">
        <f t="shared" si="3"/>
        <v>Massachusetts</v>
      </c>
      <c r="N10" s="45">
        <f t="shared" si="4"/>
        <v>1</v>
      </c>
      <c r="P10" s="46"/>
      <c r="Q10" s="44">
        <f>SMALL($E$3:$E$53, ROWS(A$3:A5))</f>
        <v>113.46153846153845</v>
      </c>
      <c r="R10" s="45" t="str">
        <f t="shared" si="5"/>
        <v>District of Columbia</v>
      </c>
      <c r="S10" s="45">
        <f t="shared" si="6"/>
        <v>1</v>
      </c>
    </row>
    <row r="11" spans="1:19">
      <c r="A11" s="62" t="s">
        <v>33</v>
      </c>
      <c r="B11" s="63">
        <v>5.2</v>
      </c>
      <c r="C11" s="63">
        <v>11.1</v>
      </c>
      <c r="D11" s="63">
        <v>7.8</v>
      </c>
      <c r="E11" s="44">
        <f t="shared" si="0"/>
        <v>113.46153846153845</v>
      </c>
      <c r="F11" s="44">
        <f t="shared" si="1"/>
        <v>-29.72972972972973</v>
      </c>
      <c r="G11" s="44">
        <f t="shared" si="2"/>
        <v>49.999999999999986</v>
      </c>
      <c r="H11" s="64">
        <v>1</v>
      </c>
      <c r="L11" s="44">
        <f>LARGE($E$3:$E$53, ROWS(A$3:A6))</f>
        <v>492.59259259259255</v>
      </c>
      <c r="M11" s="45" t="str">
        <f t="shared" si="3"/>
        <v>New Hampshire</v>
      </c>
      <c r="N11" s="45">
        <f t="shared" si="4"/>
        <v>1</v>
      </c>
      <c r="P11" s="46"/>
      <c r="Q11" s="44">
        <f>SMALL($E$3:$E$53, ROWS(A$3:A6))</f>
        <v>126.31578947368421</v>
      </c>
      <c r="R11" s="45" t="str">
        <f t="shared" si="5"/>
        <v>Connecticut</v>
      </c>
      <c r="S11" s="45">
        <f t="shared" si="6"/>
        <v>1</v>
      </c>
    </row>
    <row r="12" spans="1:19">
      <c r="A12" s="62" t="s">
        <v>15</v>
      </c>
      <c r="B12" s="63">
        <v>4.9000000000000004</v>
      </c>
      <c r="C12" s="63">
        <v>14</v>
      </c>
      <c r="D12" s="63">
        <v>4.7</v>
      </c>
      <c r="E12" s="44">
        <f t="shared" si="0"/>
        <v>185.71428571428569</v>
      </c>
      <c r="F12" s="44">
        <f t="shared" si="1"/>
        <v>-66.428571428571431</v>
      </c>
      <c r="G12" s="44">
        <f t="shared" si="2"/>
        <v>-4.0816326530612272</v>
      </c>
      <c r="H12" s="64">
        <v>0</v>
      </c>
      <c r="L12" s="44">
        <f>LARGE($E$3:$E$53, ROWS(A$3:A7))</f>
        <v>469.23076923076923</v>
      </c>
      <c r="M12" s="45" t="str">
        <f t="shared" si="3"/>
        <v>Vermont</v>
      </c>
      <c r="N12" s="45">
        <f t="shared" si="4"/>
        <v>1</v>
      </c>
      <c r="P12" s="46"/>
      <c r="Q12" s="44">
        <f>SMALL($E$3:$E$53, ROWS(A$3:A7))</f>
        <v>131.37254901960787</v>
      </c>
      <c r="R12" s="45" t="str">
        <f t="shared" si="5"/>
        <v>Alaska</v>
      </c>
      <c r="S12" s="45">
        <f t="shared" si="6"/>
        <v>0</v>
      </c>
    </row>
    <row r="13" spans="1:19">
      <c r="A13" s="62" t="s">
        <v>18</v>
      </c>
      <c r="B13" s="63">
        <v>3.6</v>
      </c>
      <c r="C13" s="63">
        <v>12.5</v>
      </c>
      <c r="D13" s="63">
        <v>4.5</v>
      </c>
      <c r="E13" s="44">
        <f t="shared" si="0"/>
        <v>247.22222222222223</v>
      </c>
      <c r="F13" s="44">
        <f t="shared" si="1"/>
        <v>-64</v>
      </c>
      <c r="G13" s="44">
        <f t="shared" si="2"/>
        <v>24.999999999999996</v>
      </c>
      <c r="H13" s="64">
        <v>1</v>
      </c>
      <c r="P13" s="42"/>
    </row>
    <row r="14" spans="1:19">
      <c r="A14" s="62" t="s">
        <v>26</v>
      </c>
      <c r="B14" s="63">
        <v>2.1</v>
      </c>
      <c r="C14" s="63">
        <v>21.9</v>
      </c>
      <c r="D14" s="63">
        <v>9</v>
      </c>
      <c r="E14" s="44">
        <f t="shared" si="0"/>
        <v>942.85714285714266</v>
      </c>
      <c r="F14" s="44">
        <f t="shared" si="1"/>
        <v>-58.904109589041099</v>
      </c>
      <c r="G14" s="44">
        <f t="shared" si="2"/>
        <v>328.57142857142856</v>
      </c>
      <c r="H14" s="64">
        <v>1</v>
      </c>
      <c r="L14" s="42" t="s">
        <v>2625</v>
      </c>
      <c r="M14" s="5">
        <f>COUNTIFS(E$3:E$53, "&gt;270.98", H3:H53, 0)</f>
        <v>11</v>
      </c>
      <c r="P14" s="42" t="s">
        <v>2624</v>
      </c>
      <c r="Q14" s="5">
        <f>COUNTIFS(E$3:E$53, "&lt;270.98", H3:H53, 0)</f>
        <v>14</v>
      </c>
    </row>
    <row r="15" spans="1:19">
      <c r="A15" s="62" t="s">
        <v>53</v>
      </c>
      <c r="B15" s="63">
        <v>2.7</v>
      </c>
      <c r="C15" s="63">
        <v>11.6</v>
      </c>
      <c r="D15" s="63">
        <v>3.2</v>
      </c>
      <c r="E15" s="44">
        <f t="shared" si="0"/>
        <v>329.62962962962956</v>
      </c>
      <c r="F15" s="44">
        <f t="shared" si="1"/>
        <v>-72.41379310344827</v>
      </c>
      <c r="G15" s="44">
        <f t="shared" si="2"/>
        <v>18.518518518518519</v>
      </c>
      <c r="H15" s="64">
        <v>0</v>
      </c>
      <c r="L15" s="42"/>
      <c r="M15" s="5"/>
      <c r="P15" s="42"/>
      <c r="Q15" s="5"/>
    </row>
    <row r="16" spans="1:19">
      <c r="A16" s="62" t="s">
        <v>6</v>
      </c>
      <c r="B16" s="63">
        <v>3.7</v>
      </c>
      <c r="C16" s="63">
        <v>16.5</v>
      </c>
      <c r="D16" s="63">
        <v>7.1</v>
      </c>
      <c r="E16" s="44">
        <f t="shared" si="0"/>
        <v>345.94594594594594</v>
      </c>
      <c r="F16" s="44">
        <f t="shared" si="1"/>
        <v>-56.969696969696969</v>
      </c>
      <c r="G16" s="44">
        <f t="shared" si="2"/>
        <v>91.891891891891873</v>
      </c>
      <c r="H16" s="64">
        <v>1</v>
      </c>
      <c r="L16" s="42" t="s">
        <v>2626</v>
      </c>
      <c r="M16" s="5">
        <f>COUNTIFS(E$3:E$53, "&gt;270.98", H3:H53, 1)</f>
        <v>12</v>
      </c>
      <c r="O16" s="52"/>
      <c r="P16" s="42" t="s">
        <v>2627</v>
      </c>
      <c r="Q16" s="5">
        <f>COUNTIFS(E$3:E$53, "&lt;270.98", H3:H53, 1)</f>
        <v>14</v>
      </c>
    </row>
    <row r="17" spans="1:19">
      <c r="A17" s="62" t="s">
        <v>27</v>
      </c>
      <c r="B17" s="63">
        <v>3.3</v>
      </c>
      <c r="C17" s="63">
        <v>16.899999999999999</v>
      </c>
      <c r="D17" s="63">
        <v>3.9</v>
      </c>
      <c r="E17" s="44">
        <f t="shared" si="0"/>
        <v>412.12121212121212</v>
      </c>
      <c r="F17" s="44">
        <f t="shared" si="1"/>
        <v>-76.92307692307692</v>
      </c>
      <c r="G17" s="44">
        <f t="shared" si="2"/>
        <v>18.181818181818183</v>
      </c>
      <c r="H17" s="64">
        <v>0</v>
      </c>
    </row>
    <row r="18" spans="1:19">
      <c r="A18" s="62" t="s">
        <v>39</v>
      </c>
      <c r="B18" s="63">
        <v>2.9</v>
      </c>
      <c r="C18" s="63">
        <v>11.1</v>
      </c>
      <c r="D18" s="63">
        <v>3.7</v>
      </c>
      <c r="E18" s="44">
        <f t="shared" si="0"/>
        <v>282.75862068965517</v>
      </c>
      <c r="F18" s="44">
        <f t="shared" si="1"/>
        <v>-66.666666666666657</v>
      </c>
      <c r="G18" s="44">
        <f t="shared" si="2"/>
        <v>27.586206896551737</v>
      </c>
      <c r="H18" s="64">
        <v>0</v>
      </c>
    </row>
    <row r="19" spans="1:19">
      <c r="A19" s="62" t="s">
        <v>34</v>
      </c>
      <c r="B19" s="63">
        <v>3.2</v>
      </c>
      <c r="C19" s="63">
        <v>12.6</v>
      </c>
      <c r="D19" s="63">
        <v>3.7</v>
      </c>
      <c r="E19" s="44">
        <f t="shared" si="0"/>
        <v>293.74999999999994</v>
      </c>
      <c r="F19" s="44">
        <f t="shared" si="1"/>
        <v>-70.634920634920633</v>
      </c>
      <c r="G19" s="44">
        <f t="shared" si="2"/>
        <v>15.625</v>
      </c>
      <c r="H19" s="64">
        <v>0</v>
      </c>
      <c r="L19" s="68" t="s">
        <v>2618</v>
      </c>
      <c r="M19" s="69"/>
      <c r="N19" s="70"/>
    </row>
    <row r="20" spans="1:19">
      <c r="A20" s="62" t="s">
        <v>28</v>
      </c>
      <c r="B20" s="63">
        <v>4.2</v>
      </c>
      <c r="C20" s="63">
        <v>16.899999999999999</v>
      </c>
      <c r="D20" s="63">
        <v>5</v>
      </c>
      <c r="E20" s="44">
        <f t="shared" si="0"/>
        <v>302.38095238095235</v>
      </c>
      <c r="F20" s="44">
        <f t="shared" si="1"/>
        <v>-70.414201183431942</v>
      </c>
      <c r="G20" s="44">
        <f t="shared" si="2"/>
        <v>19.047619047619044</v>
      </c>
      <c r="H20" s="64">
        <v>0</v>
      </c>
    </row>
    <row r="21" spans="1:19">
      <c r="A21" s="62" t="s">
        <v>40</v>
      </c>
      <c r="B21" s="63">
        <v>5.3</v>
      </c>
      <c r="C21" s="63">
        <v>13.1</v>
      </c>
      <c r="D21" s="63">
        <v>7.3</v>
      </c>
      <c r="E21" s="44">
        <f t="shared" si="0"/>
        <v>147.16981132075472</v>
      </c>
      <c r="F21" s="44">
        <f t="shared" si="1"/>
        <v>-44.274809160305345</v>
      </c>
      <c r="G21" s="44">
        <f t="shared" si="2"/>
        <v>37.735849056603776</v>
      </c>
      <c r="H21" s="64">
        <v>0</v>
      </c>
      <c r="K21" s="42" t="s">
        <v>2615</v>
      </c>
      <c r="L21" s="58">
        <f>AVERAGE(F3:F53)</f>
        <v>-57.226842876352848</v>
      </c>
    </row>
    <row r="22" spans="1:19">
      <c r="A22" s="62" t="s">
        <v>51</v>
      </c>
      <c r="B22" s="63">
        <v>3.1</v>
      </c>
      <c r="C22" s="63">
        <v>9.1</v>
      </c>
      <c r="D22" s="63">
        <v>4.8</v>
      </c>
      <c r="E22" s="44">
        <f t="shared" si="0"/>
        <v>193.54838709677418</v>
      </c>
      <c r="F22" s="44">
        <f t="shared" si="1"/>
        <v>-47.252747252747248</v>
      </c>
      <c r="G22" s="44">
        <f t="shared" si="2"/>
        <v>54.838709677419338</v>
      </c>
      <c r="H22" s="64">
        <v>1</v>
      </c>
      <c r="L22" s="68" t="s">
        <v>2619</v>
      </c>
      <c r="M22" s="69"/>
      <c r="N22" s="70"/>
      <c r="Q22" s="68" t="s">
        <v>2620</v>
      </c>
      <c r="R22" s="69"/>
      <c r="S22" s="70"/>
    </row>
    <row r="23" spans="1:19">
      <c r="A23" s="62" t="s">
        <v>23</v>
      </c>
      <c r="B23" s="63">
        <v>3.5</v>
      </c>
      <c r="C23" s="63">
        <v>9</v>
      </c>
      <c r="D23" s="63">
        <v>6.2</v>
      </c>
      <c r="E23" s="44">
        <f t="shared" si="0"/>
        <v>157.14285714285714</v>
      </c>
      <c r="F23" s="44">
        <f t="shared" si="1"/>
        <v>-31.111111111111111</v>
      </c>
      <c r="G23" s="44">
        <f t="shared" si="2"/>
        <v>77.142857142857153</v>
      </c>
      <c r="H23" s="64">
        <v>1</v>
      </c>
      <c r="L23" s="44">
        <f>SMALL($F$3:$F$53, ROWS(A$3:A3))</f>
        <v>-81.25</v>
      </c>
      <c r="M23" s="45" t="str">
        <f>INDEX($A$3:$H$53,MATCH(L23,$F$3:$F$53,0),1)</f>
        <v>New Hampshire</v>
      </c>
      <c r="N23" s="45">
        <f>INDEX($A$3:$H$53,MATCH(M23,$A$3:$A$53,0),8)</f>
        <v>1</v>
      </c>
      <c r="Q23" s="44">
        <f>LARGE($F$3:$F$53, ROWS(A$3:A3))</f>
        <v>-3.4883720930232434</v>
      </c>
      <c r="R23" s="45" t="str">
        <f>INDEX($A$3:$H$53,MATCH(Q23,$F$3:$F$53,0),1)</f>
        <v>Connecticut</v>
      </c>
      <c r="S23" s="45">
        <f>INDEX($A$3:$H$53,MATCH(R23,$A$3:$A$53,0),8)</f>
        <v>1</v>
      </c>
    </row>
    <row r="24" spans="1:19">
      <c r="A24" s="62" t="s">
        <v>9</v>
      </c>
      <c r="B24" s="63">
        <v>2.7</v>
      </c>
      <c r="C24" s="63">
        <v>16.399999999999999</v>
      </c>
      <c r="D24" s="63">
        <v>6.8</v>
      </c>
      <c r="E24" s="44">
        <f t="shared" si="0"/>
        <v>507.40740740740733</v>
      </c>
      <c r="F24" s="44">
        <f t="shared" si="1"/>
        <v>-58.536585365853654</v>
      </c>
      <c r="G24" s="44">
        <f t="shared" si="2"/>
        <v>151.85185185185185</v>
      </c>
      <c r="H24" s="64">
        <v>1</v>
      </c>
      <c r="L24" s="44">
        <f>SMALL($F$3:$F$53, ROWS(A$3:A4))</f>
        <v>-80.405405405405403</v>
      </c>
      <c r="M24" s="45" t="str">
        <f t="shared" ref="M24:M27" si="7">INDEX($A$3:$H$53,MATCH(L24,$F$3:$F$53,0),1)</f>
        <v>Vermont</v>
      </c>
      <c r="N24" s="45">
        <f t="shared" ref="N24:N27" si="8">INDEX($A$3:$H$53,MATCH(M24,$A$3:$A$53,0),8)</f>
        <v>1</v>
      </c>
      <c r="Q24" s="44">
        <f>LARGE($F$3:$F$53, ROWS(A$3:A4))</f>
        <v>-3.6363636363636398</v>
      </c>
      <c r="R24" s="45" t="str">
        <f t="shared" ref="R24:R27" si="9">INDEX($A$3:$H$53,MATCH(Q24,$F$3:$F$53,0),1)</f>
        <v>Wyoming</v>
      </c>
      <c r="S24" s="45">
        <f t="shared" ref="S24:S27" si="10">INDEX($A$3:$H$53,MATCH(R24,$A$3:$A$53,0),8)</f>
        <v>0</v>
      </c>
    </row>
    <row r="25" spans="1:19">
      <c r="A25" s="62" t="s">
        <v>42</v>
      </c>
      <c r="B25" s="63">
        <v>3.7</v>
      </c>
      <c r="C25" s="63">
        <v>23.6</v>
      </c>
      <c r="D25" s="63">
        <v>5.0999999999999996</v>
      </c>
      <c r="E25" s="44">
        <f t="shared" si="0"/>
        <v>537.83783783783792</v>
      </c>
      <c r="F25" s="44">
        <f t="shared" si="1"/>
        <v>-78.389830508474574</v>
      </c>
      <c r="G25" s="44">
        <f t="shared" si="2"/>
        <v>37.837837837837824</v>
      </c>
      <c r="H25" s="64">
        <v>1</v>
      </c>
      <c r="L25" s="44">
        <f>SMALL($F$3:$F$53, ROWS(A$3:A5))</f>
        <v>-78.389830508474574</v>
      </c>
      <c r="M25" s="45" t="str">
        <f t="shared" si="7"/>
        <v>Michigan</v>
      </c>
      <c r="N25" s="45">
        <f t="shared" si="8"/>
        <v>1</v>
      </c>
      <c r="Q25" s="44">
        <f>LARGE($F$3:$F$53, ROWS(A$3:A5))</f>
        <v>-16.999999999999993</v>
      </c>
      <c r="R25" s="45" t="str">
        <f t="shared" si="9"/>
        <v>New Mexico</v>
      </c>
      <c r="S25" s="45">
        <f t="shared" si="10"/>
        <v>1</v>
      </c>
    </row>
    <row r="26" spans="1:19">
      <c r="A26" s="62" t="s">
        <v>29</v>
      </c>
      <c r="B26" s="63">
        <v>3.5</v>
      </c>
      <c r="C26" s="63">
        <v>9</v>
      </c>
      <c r="D26" s="63">
        <v>4.2</v>
      </c>
      <c r="E26" s="44">
        <f t="shared" si="0"/>
        <v>157.14285714285714</v>
      </c>
      <c r="F26" s="44">
        <f t="shared" si="1"/>
        <v>-53.333333333333336</v>
      </c>
      <c r="G26" s="44">
        <f t="shared" si="2"/>
        <v>20.000000000000004</v>
      </c>
      <c r="H26" s="64">
        <v>1</v>
      </c>
      <c r="L26" s="44">
        <f>SMALL($F$3:$F$53, ROWS(A$3:A6))</f>
        <v>-76.92307692307692</v>
      </c>
      <c r="M26" s="45" t="str">
        <f t="shared" si="7"/>
        <v>Indiana</v>
      </c>
      <c r="N26" s="45">
        <f t="shared" si="8"/>
        <v>0</v>
      </c>
      <c r="Q26" s="44">
        <f>LARGE($F$3:$F$53, ROWS(A$3:A6))</f>
        <v>-29.72972972972973</v>
      </c>
      <c r="R26" s="45" t="str">
        <f t="shared" si="9"/>
        <v>District of Columbia</v>
      </c>
      <c r="S26" s="45">
        <f t="shared" si="10"/>
        <v>1</v>
      </c>
    </row>
    <row r="27" spans="1:19">
      <c r="A27" s="62" t="s">
        <v>46</v>
      </c>
      <c r="B27" s="63">
        <v>6</v>
      </c>
      <c r="C27" s="63">
        <v>15.7</v>
      </c>
      <c r="D27" s="63">
        <v>6.3</v>
      </c>
      <c r="E27" s="44">
        <f t="shared" si="0"/>
        <v>161.66666666666666</v>
      </c>
      <c r="F27" s="44">
        <f t="shared" si="1"/>
        <v>-59.872611464968152</v>
      </c>
      <c r="G27" s="44">
        <f t="shared" si="2"/>
        <v>4.9999999999999964</v>
      </c>
      <c r="H27" s="64">
        <v>0</v>
      </c>
      <c r="L27" s="44">
        <f>SMALL($F$3:$F$53, ROWS(A$3:A7))</f>
        <v>-74.324324324324323</v>
      </c>
      <c r="M27" s="45" t="str">
        <f t="shared" si="7"/>
        <v>Wisconsin</v>
      </c>
      <c r="N27" s="45">
        <f t="shared" si="8"/>
        <v>1</v>
      </c>
      <c r="Q27" s="44">
        <f>LARGE($F$3:$F$53, ROWS(A$3:A7))</f>
        <v>-31.111111111111111</v>
      </c>
      <c r="R27" s="45" t="str">
        <f t="shared" si="9"/>
        <v>Maryland</v>
      </c>
      <c r="S27" s="45">
        <f t="shared" si="10"/>
        <v>1</v>
      </c>
    </row>
    <row r="28" spans="1:19">
      <c r="A28" s="62" t="s">
        <v>35</v>
      </c>
      <c r="B28" s="63">
        <v>3.7</v>
      </c>
      <c r="C28" s="63">
        <v>12.5</v>
      </c>
      <c r="D28" s="63">
        <v>4.2</v>
      </c>
      <c r="E28" s="44">
        <f t="shared" si="0"/>
        <v>237.83783783783784</v>
      </c>
      <c r="F28" s="44">
        <f t="shared" si="1"/>
        <v>-66.400000000000006</v>
      </c>
      <c r="G28" s="44">
        <f t="shared" si="2"/>
        <v>13.513513513513512</v>
      </c>
      <c r="H28" s="64">
        <v>0</v>
      </c>
    </row>
    <row r="29" spans="1:19">
      <c r="A29" s="62" t="s">
        <v>54</v>
      </c>
      <c r="B29" s="63">
        <v>3.8</v>
      </c>
      <c r="C29" s="63">
        <v>11.9</v>
      </c>
      <c r="D29" s="63">
        <v>3.8</v>
      </c>
      <c r="E29" s="44">
        <f t="shared" si="0"/>
        <v>213.15789473684217</v>
      </c>
      <c r="F29" s="44">
        <f t="shared" si="1"/>
        <v>-68.067226890756316</v>
      </c>
      <c r="G29" s="44">
        <f t="shared" si="2"/>
        <v>0</v>
      </c>
      <c r="H29" s="64">
        <v>0</v>
      </c>
      <c r="L29" s="42" t="s">
        <v>2625</v>
      </c>
      <c r="M29" s="5">
        <f>COUNTIFS($F$3:$F$53, "&gt;-57.23",$H$3:$H$53, 0)</f>
        <v>7</v>
      </c>
      <c r="P29" s="42" t="s">
        <v>2624</v>
      </c>
      <c r="Q29" s="5">
        <f>COUNTIFS($F$3:$F$53, "&lt;-57.23",$H$3:$H$53, 0)</f>
        <v>18</v>
      </c>
    </row>
    <row r="30" spans="1:19">
      <c r="A30" s="62" t="s">
        <v>12</v>
      </c>
      <c r="B30" s="63">
        <v>3.1</v>
      </c>
      <c r="C30" s="63">
        <v>7.4</v>
      </c>
      <c r="D30" s="63">
        <v>2.9</v>
      </c>
      <c r="E30" s="44">
        <f t="shared" si="0"/>
        <v>138.70967741935485</v>
      </c>
      <c r="F30" s="44">
        <f t="shared" si="1"/>
        <v>-60.810810810810814</v>
      </c>
      <c r="G30" s="44">
        <f t="shared" si="2"/>
        <v>-6.4516129032258114</v>
      </c>
      <c r="H30" s="64">
        <v>0</v>
      </c>
      <c r="L30" s="42"/>
      <c r="M30" s="5"/>
      <c r="P30" s="42"/>
      <c r="Q30" s="5"/>
    </row>
    <row r="31" spans="1:19">
      <c r="A31" s="62" t="s">
        <v>24</v>
      </c>
      <c r="B31" s="63">
        <v>6.4</v>
      </c>
      <c r="C31" s="63">
        <v>29.5</v>
      </c>
      <c r="D31" s="63">
        <v>8.1</v>
      </c>
      <c r="E31" s="44">
        <f t="shared" si="0"/>
        <v>360.9375</v>
      </c>
      <c r="F31" s="44">
        <f t="shared" si="1"/>
        <v>-72.542372881355931</v>
      </c>
      <c r="G31" s="44">
        <f t="shared" si="2"/>
        <v>26.562499999999989</v>
      </c>
      <c r="H31" s="64">
        <v>1</v>
      </c>
      <c r="L31" s="42" t="s">
        <v>2626</v>
      </c>
      <c r="M31" s="5">
        <f>COUNTIFS($F$3:$F$53, "&gt;-57.23",$H$3:$H$53, 1)</f>
        <v>16</v>
      </c>
      <c r="P31" s="42" t="s">
        <v>2627</v>
      </c>
      <c r="Q31" s="5">
        <f>COUNTIFS($F$3:$F$53, "&lt;-57.23",$H$3:$H$53, 1)</f>
        <v>10</v>
      </c>
    </row>
    <row r="32" spans="1:19">
      <c r="A32" s="62" t="s">
        <v>19</v>
      </c>
      <c r="B32" s="63">
        <v>2.7</v>
      </c>
      <c r="C32" s="63">
        <v>16</v>
      </c>
      <c r="D32" s="63">
        <v>3</v>
      </c>
      <c r="E32" s="44">
        <f t="shared" si="0"/>
        <v>492.59259259259255</v>
      </c>
      <c r="F32" s="44">
        <f t="shared" si="1"/>
        <v>-81.25</v>
      </c>
      <c r="G32" s="44">
        <f t="shared" si="2"/>
        <v>11.111111111111104</v>
      </c>
      <c r="H32" s="64">
        <v>1</v>
      </c>
      <c r="P32" s="42"/>
      <c r="Q32" s="5"/>
    </row>
    <row r="33" spans="1:19">
      <c r="A33" s="62" t="s">
        <v>21</v>
      </c>
      <c r="B33" s="63">
        <v>3.8</v>
      </c>
      <c r="C33" s="63">
        <v>16.600000000000001</v>
      </c>
      <c r="D33" s="63">
        <v>7.7</v>
      </c>
      <c r="E33" s="44">
        <f t="shared" si="0"/>
        <v>336.84210526315792</v>
      </c>
      <c r="F33" s="44">
        <f t="shared" si="1"/>
        <v>-53.614457831325311</v>
      </c>
      <c r="G33" s="44">
        <f t="shared" si="2"/>
        <v>102.63157894736842</v>
      </c>
      <c r="H33" s="64">
        <v>1</v>
      </c>
    </row>
    <row r="34" spans="1:19">
      <c r="A34" s="62" t="s">
        <v>47</v>
      </c>
      <c r="B34" s="63">
        <v>5.4</v>
      </c>
      <c r="C34" s="63">
        <v>10</v>
      </c>
      <c r="D34" s="63">
        <v>8.3000000000000007</v>
      </c>
      <c r="E34" s="44">
        <f t="shared" si="0"/>
        <v>85.185185185185176</v>
      </c>
      <c r="F34" s="44">
        <f t="shared" si="1"/>
        <v>-16.999999999999993</v>
      </c>
      <c r="G34" s="44">
        <f t="shared" si="2"/>
        <v>53.703703703703709</v>
      </c>
      <c r="H34" s="64">
        <v>1</v>
      </c>
      <c r="L34" s="68" t="s">
        <v>2621</v>
      </c>
      <c r="M34" s="69"/>
      <c r="N34" s="70"/>
    </row>
    <row r="35" spans="1:19">
      <c r="A35" s="62" t="s">
        <v>16</v>
      </c>
      <c r="B35" s="63">
        <v>3.9</v>
      </c>
      <c r="C35" s="63">
        <v>16.2</v>
      </c>
      <c r="D35" s="63">
        <v>8.5</v>
      </c>
      <c r="E35" s="44">
        <f t="shared" si="0"/>
        <v>315.38461538461536</v>
      </c>
      <c r="F35" s="44">
        <f t="shared" si="1"/>
        <v>-47.530864197530867</v>
      </c>
      <c r="G35" s="44">
        <f t="shared" si="2"/>
        <v>117.94871794871796</v>
      </c>
      <c r="H35" s="64">
        <v>1</v>
      </c>
    </row>
    <row r="36" spans="1:19">
      <c r="A36" s="62" t="s">
        <v>20</v>
      </c>
      <c r="B36" s="63">
        <v>3.9</v>
      </c>
      <c r="C36" s="63">
        <v>13.5</v>
      </c>
      <c r="D36" s="63">
        <v>5.2</v>
      </c>
      <c r="E36" s="44">
        <f t="shared" si="0"/>
        <v>246.15384615384616</v>
      </c>
      <c r="F36" s="44">
        <f t="shared" si="1"/>
        <v>-61.481481481481481</v>
      </c>
      <c r="G36" s="44">
        <f t="shared" si="2"/>
        <v>33.333333333333343</v>
      </c>
      <c r="H36" s="64">
        <v>0</v>
      </c>
      <c r="K36" s="42" t="s">
        <v>2615</v>
      </c>
      <c r="L36" s="58">
        <f>AVERAGE(G3:G53)</f>
        <v>45.590268404442803</v>
      </c>
    </row>
    <row r="37" spans="1:19">
      <c r="A37" s="62" t="s">
        <v>48</v>
      </c>
      <c r="B37" s="63">
        <v>2.2999999999999998</v>
      </c>
      <c r="C37" s="63">
        <v>8.6999999999999993</v>
      </c>
      <c r="D37" s="63">
        <v>4.4000000000000004</v>
      </c>
      <c r="E37" s="44">
        <f t="shared" si="0"/>
        <v>278.26086956521738</v>
      </c>
      <c r="F37" s="44">
        <f t="shared" si="1"/>
        <v>-49.425287356321832</v>
      </c>
      <c r="G37" s="44">
        <f t="shared" si="2"/>
        <v>91.304347826086982</v>
      </c>
      <c r="H37" s="64">
        <v>0</v>
      </c>
      <c r="L37" s="68" t="s">
        <v>2622</v>
      </c>
      <c r="M37" s="69"/>
      <c r="N37" s="70"/>
      <c r="Q37" s="68" t="s">
        <v>2623</v>
      </c>
      <c r="R37" s="69"/>
      <c r="S37" s="70"/>
    </row>
    <row r="38" spans="1:19">
      <c r="A38" s="62" t="s">
        <v>41</v>
      </c>
      <c r="B38" s="63">
        <v>4.9000000000000004</v>
      </c>
      <c r="C38" s="63">
        <v>16.399999999999999</v>
      </c>
      <c r="D38" s="63">
        <v>4.7</v>
      </c>
      <c r="E38" s="44">
        <f t="shared" si="0"/>
        <v>234.69387755102034</v>
      </c>
      <c r="F38" s="44">
        <f t="shared" si="1"/>
        <v>-71.341463414634148</v>
      </c>
      <c r="G38" s="44">
        <f t="shared" si="2"/>
        <v>-4.0816326530612272</v>
      </c>
      <c r="H38" s="64">
        <v>0</v>
      </c>
      <c r="L38" s="44">
        <f>LARGE($G$3:$G$53, ROWS(A$3:A3))</f>
        <v>328.57142857142856</v>
      </c>
      <c r="M38" s="45" t="str">
        <f>INDEX($A$3:$H$53,MATCH(L38,$G$3:$G$53,0),1)</f>
        <v>Hawaii</v>
      </c>
      <c r="N38" s="45">
        <f>INDEX($A$3:$H$53,MATCH(M38,$A$3:$A$53,0),8)</f>
        <v>1</v>
      </c>
      <c r="Q38" s="44">
        <f>SMALL($G$3:$G$53, ROWS(A$3:A3))</f>
        <v>-6.4516129032258114</v>
      </c>
      <c r="R38" s="45" t="str">
        <f>INDEX($A$3:$H$53,MATCH(Q38,$G$3:$G$53,0),1)</f>
        <v>Nebraska</v>
      </c>
      <c r="S38" s="45">
        <f>INDEX($A$3:$H$53,MATCH(R38,$A$3:$A$53,0),8)</f>
        <v>0</v>
      </c>
    </row>
    <row r="39" spans="1:19">
      <c r="A39" s="62" t="s">
        <v>30</v>
      </c>
      <c r="B39" s="63">
        <v>3.2</v>
      </c>
      <c r="C39" s="63">
        <v>13</v>
      </c>
      <c r="D39" s="63">
        <v>4.2</v>
      </c>
      <c r="E39" s="44">
        <f t="shared" si="0"/>
        <v>306.25</v>
      </c>
      <c r="F39" s="44">
        <f t="shared" si="1"/>
        <v>-67.692307692307693</v>
      </c>
      <c r="G39" s="44">
        <f t="shared" si="2"/>
        <v>31.25</v>
      </c>
      <c r="H39" s="64">
        <v>0</v>
      </c>
      <c r="L39" s="44">
        <f>LARGE($G$3:$G$53, ROWS(A$3:A4))</f>
        <v>151.85185185185185</v>
      </c>
      <c r="M39" s="45" t="str">
        <f t="shared" ref="M39:M42" si="11">INDEX($A$3:$H$53,MATCH(L39,$G$3:$G$53,0),1)</f>
        <v>Massachusetts</v>
      </c>
      <c r="N39" s="45">
        <f t="shared" ref="N39:N42" si="12">INDEX($A$3:$H$53,MATCH(M39,$A$3:$A$53,0),8)</f>
        <v>1</v>
      </c>
      <c r="Q39" s="44">
        <f>SMALL($G$3:$G$53, ROWS(A$3:A4))</f>
        <v>-4.0816326530612272</v>
      </c>
      <c r="R39" s="45" t="str">
        <f t="shared" ref="R39:R41" si="13">INDEX($A$3:$H$53,MATCH(Q39,$G$3:$G$53,0),1)</f>
        <v>Florida</v>
      </c>
      <c r="S39" s="45">
        <f t="shared" ref="S39:S42" si="14">INDEX($A$3:$H$53,MATCH(R39,$A$3:$A$53,0),8)</f>
        <v>0</v>
      </c>
    </row>
    <row r="40" spans="1:19">
      <c r="A40" s="62" t="s">
        <v>14</v>
      </c>
      <c r="B40" s="63">
        <v>3.6</v>
      </c>
      <c r="C40" s="63">
        <v>13.2</v>
      </c>
      <c r="D40" s="63">
        <v>6</v>
      </c>
      <c r="E40" s="44">
        <f t="shared" si="0"/>
        <v>266.66666666666663</v>
      </c>
      <c r="F40" s="44">
        <f t="shared" si="1"/>
        <v>-54.54545454545454</v>
      </c>
      <c r="G40" s="44">
        <f t="shared" si="2"/>
        <v>66.666666666666657</v>
      </c>
      <c r="H40" s="64">
        <v>1</v>
      </c>
      <c r="L40" s="44">
        <f>LARGE($G$3:$G$53, ROWS(A$3:A5))</f>
        <v>118.42105263157899</v>
      </c>
      <c r="M40" s="45" t="str">
        <f t="shared" si="11"/>
        <v>Connecticut</v>
      </c>
      <c r="N40" s="45">
        <f t="shared" si="12"/>
        <v>1</v>
      </c>
      <c r="Q40" s="44">
        <f>SMALL($G$3:$G$53, ROWS(A$3:A5))</f>
        <v>-4.0816326530612272</v>
      </c>
      <c r="R40" s="45" t="s">
        <v>41</v>
      </c>
      <c r="S40" s="45">
        <f t="shared" si="14"/>
        <v>0</v>
      </c>
    </row>
    <row r="41" spans="1:19">
      <c r="A41" s="62" t="s">
        <v>31</v>
      </c>
      <c r="B41" s="63">
        <v>5.0999999999999996</v>
      </c>
      <c r="C41" s="63">
        <v>16.2</v>
      </c>
      <c r="D41" s="63">
        <v>7.3</v>
      </c>
      <c r="E41" s="44">
        <f t="shared" si="0"/>
        <v>217.64705882352945</v>
      </c>
      <c r="F41" s="44">
        <f t="shared" si="1"/>
        <v>-54.938271604938258</v>
      </c>
      <c r="G41" s="44">
        <f t="shared" si="2"/>
        <v>43.137254901960794</v>
      </c>
      <c r="H41" s="64">
        <v>1</v>
      </c>
      <c r="L41" s="44">
        <f>LARGE($G$3:$G$53, ROWS(A$3:A6))</f>
        <v>117.94871794871796</v>
      </c>
      <c r="M41" s="45" t="str">
        <f t="shared" si="11"/>
        <v>New York</v>
      </c>
      <c r="N41" s="45">
        <f t="shared" si="12"/>
        <v>1</v>
      </c>
      <c r="Q41" s="44">
        <f>SMALL($G$3:$G$53, ROWS(A$3:A6))</f>
        <v>0</v>
      </c>
      <c r="R41" s="45" t="str">
        <f t="shared" si="13"/>
        <v>Montana</v>
      </c>
      <c r="S41" s="45">
        <f t="shared" si="14"/>
        <v>0</v>
      </c>
    </row>
    <row r="42" spans="1:19">
      <c r="A42" s="62" t="s">
        <v>17</v>
      </c>
      <c r="B42" s="63">
        <v>4</v>
      </c>
      <c r="C42" s="63">
        <v>17.399999999999999</v>
      </c>
      <c r="D42" s="63">
        <v>7.1</v>
      </c>
      <c r="E42" s="44">
        <f t="shared" si="0"/>
        <v>334.99999999999994</v>
      </c>
      <c r="F42" s="44">
        <f t="shared" si="1"/>
        <v>-59.195402298850574</v>
      </c>
      <c r="G42" s="44">
        <f t="shared" si="2"/>
        <v>77.499999999999986</v>
      </c>
      <c r="H42" s="64">
        <v>1</v>
      </c>
      <c r="L42" s="44">
        <f>LARGE($G$3:$G$53, ROWS(A$3:A7))</f>
        <v>102.63157894736842</v>
      </c>
      <c r="M42" s="45" t="str">
        <f t="shared" si="11"/>
        <v>New Jersey</v>
      </c>
      <c r="N42" s="45">
        <f t="shared" si="12"/>
        <v>1</v>
      </c>
      <c r="Q42" s="44">
        <f>SMALL($G$3:$G$53, ROWS(A$3:A7))</f>
        <v>0</v>
      </c>
      <c r="R42" s="45" t="s">
        <v>43</v>
      </c>
      <c r="S42" s="45">
        <f t="shared" si="14"/>
        <v>0</v>
      </c>
    </row>
    <row r="43" spans="1:19">
      <c r="A43" s="62" t="s">
        <v>32</v>
      </c>
      <c r="B43" s="63">
        <v>3</v>
      </c>
      <c r="C43" s="63">
        <v>11.5</v>
      </c>
      <c r="D43" s="63">
        <v>5.0999999999999996</v>
      </c>
      <c r="E43" s="44">
        <f t="shared" si="0"/>
        <v>283.33333333333337</v>
      </c>
      <c r="F43" s="44">
        <f t="shared" si="1"/>
        <v>-55.652173913043477</v>
      </c>
      <c r="G43" s="44">
        <f t="shared" si="2"/>
        <v>69.999999999999986</v>
      </c>
      <c r="H43" s="64">
        <v>0</v>
      </c>
    </row>
    <row r="44" spans="1:19">
      <c r="A44" s="62" t="s">
        <v>43</v>
      </c>
      <c r="B44" s="63">
        <v>2.9</v>
      </c>
      <c r="C44" s="63">
        <v>9.1999999999999993</v>
      </c>
      <c r="D44" s="63">
        <v>2.9</v>
      </c>
      <c r="E44" s="44">
        <f t="shared" si="0"/>
        <v>217.2413793103448</v>
      </c>
      <c r="F44" s="44">
        <f t="shared" si="1"/>
        <v>-68.478260869565204</v>
      </c>
      <c r="G44" s="44">
        <f t="shared" si="2"/>
        <v>0</v>
      </c>
      <c r="H44" s="64">
        <v>0</v>
      </c>
      <c r="L44" s="42" t="s">
        <v>2625</v>
      </c>
      <c r="M44" s="5">
        <f>COUNTIFS($G$3:$G$53, "&gt;45.59",$H$3:$H$53, 0)</f>
        <v>3</v>
      </c>
      <c r="P44" s="42" t="s">
        <v>2624</v>
      </c>
      <c r="Q44" s="5">
        <f>COUNTIFS($G$3:$G$53, "&lt;45.59",$H$3:$H$53, 0)</f>
        <v>22</v>
      </c>
    </row>
    <row r="45" spans="1:19">
      <c r="A45" s="62" t="s">
        <v>25</v>
      </c>
      <c r="B45" s="63">
        <v>4</v>
      </c>
      <c r="C45" s="63">
        <v>15.8</v>
      </c>
      <c r="D45" s="63">
        <v>5</v>
      </c>
      <c r="E45" s="44">
        <f t="shared" si="0"/>
        <v>295</v>
      </c>
      <c r="F45" s="44">
        <f t="shared" si="1"/>
        <v>-68.35443037974683</v>
      </c>
      <c r="G45" s="44">
        <f t="shared" si="2"/>
        <v>25</v>
      </c>
      <c r="H45" s="64">
        <v>0</v>
      </c>
      <c r="L45" s="42"/>
      <c r="M45" s="5"/>
      <c r="P45" s="42"/>
      <c r="Q45" s="5"/>
    </row>
    <row r="46" spans="1:19">
      <c r="A46" s="62" t="s">
        <v>11</v>
      </c>
      <c r="B46" s="63">
        <v>4.9000000000000004</v>
      </c>
      <c r="C46" s="63">
        <v>12.9</v>
      </c>
      <c r="D46" s="63">
        <v>6.9</v>
      </c>
      <c r="E46" s="44">
        <f t="shared" si="0"/>
        <v>163.26530612244895</v>
      </c>
      <c r="F46" s="44">
        <f t="shared" si="1"/>
        <v>-46.511627906976742</v>
      </c>
      <c r="G46" s="44">
        <f t="shared" si="2"/>
        <v>40.816326530612237</v>
      </c>
      <c r="H46" s="64">
        <v>0</v>
      </c>
      <c r="L46" s="42" t="s">
        <v>2626</v>
      </c>
      <c r="M46" s="5">
        <f>COUNTIFS($G$3:$G$53, "&gt;45.59",$H$3:$H$53, 1)</f>
        <v>14</v>
      </c>
      <c r="P46" s="42" t="s">
        <v>2627</v>
      </c>
      <c r="Q46" s="5">
        <f>COUNTIFS($G$3:$G$53, "&lt;45.59",$H$3:$H$53, 1)</f>
        <v>12</v>
      </c>
    </row>
    <row r="47" spans="1:19">
      <c r="A47" s="62" t="s">
        <v>13</v>
      </c>
      <c r="B47" s="63">
        <v>2.5</v>
      </c>
      <c r="C47" s="63">
        <v>10.1</v>
      </c>
      <c r="D47" s="63">
        <v>2.9</v>
      </c>
      <c r="E47" s="44">
        <f t="shared" si="0"/>
        <v>304</v>
      </c>
      <c r="F47" s="44">
        <f t="shared" si="1"/>
        <v>-71.287128712871279</v>
      </c>
      <c r="G47" s="44">
        <f t="shared" si="2"/>
        <v>15.999999999999998</v>
      </c>
      <c r="H47" s="64">
        <v>0</v>
      </c>
    </row>
    <row r="48" spans="1:19">
      <c r="A48" s="62" t="s">
        <v>36</v>
      </c>
      <c r="B48" s="63">
        <v>2.6</v>
      </c>
      <c r="C48" s="63">
        <v>14.8</v>
      </c>
      <c r="D48" s="63">
        <v>2.9</v>
      </c>
      <c r="E48" s="44">
        <f t="shared" si="0"/>
        <v>469.23076923076923</v>
      </c>
      <c r="F48" s="44">
        <f t="shared" si="1"/>
        <v>-80.405405405405403</v>
      </c>
      <c r="G48" s="44">
        <f t="shared" si="2"/>
        <v>11.538461538461531</v>
      </c>
      <c r="H48" s="64">
        <v>1</v>
      </c>
    </row>
    <row r="49" spans="1:8">
      <c r="A49" s="62" t="s">
        <v>37</v>
      </c>
      <c r="B49" s="63">
        <v>2.6</v>
      </c>
      <c r="C49" s="63">
        <v>11.3</v>
      </c>
      <c r="D49" s="63">
        <v>5.0999999999999996</v>
      </c>
      <c r="E49" s="44">
        <f t="shared" si="0"/>
        <v>334.61538461538464</v>
      </c>
      <c r="F49" s="44">
        <f t="shared" si="1"/>
        <v>-54.867256637168147</v>
      </c>
      <c r="G49" s="44">
        <f t="shared" si="2"/>
        <v>96.153846153846132</v>
      </c>
      <c r="H49" s="64">
        <v>1</v>
      </c>
    </row>
    <row r="50" spans="1:8">
      <c r="A50" s="62" t="s">
        <v>5</v>
      </c>
      <c r="B50" s="63">
        <v>5.3</v>
      </c>
      <c r="C50" s="63">
        <v>16.3</v>
      </c>
      <c r="D50" s="63">
        <v>5.4</v>
      </c>
      <c r="E50" s="44">
        <f t="shared" si="0"/>
        <v>207.54716981132074</v>
      </c>
      <c r="F50" s="44">
        <f t="shared" si="1"/>
        <v>-66.871165644171782</v>
      </c>
      <c r="G50" s="44">
        <f t="shared" si="2"/>
        <v>1.8867924528301987</v>
      </c>
      <c r="H50" s="64">
        <v>1</v>
      </c>
    </row>
    <row r="51" spans="1:8">
      <c r="A51" s="62" t="s">
        <v>58</v>
      </c>
      <c r="B51" s="63">
        <v>5.3</v>
      </c>
      <c r="C51" s="63">
        <v>15.6</v>
      </c>
      <c r="D51" s="63">
        <v>5.9</v>
      </c>
      <c r="E51" s="44">
        <f t="shared" si="0"/>
        <v>194.33962264150946</v>
      </c>
      <c r="F51" s="44">
        <f t="shared" si="1"/>
        <v>-62.179487179487182</v>
      </c>
      <c r="G51" s="44">
        <f t="shared" si="2"/>
        <v>11.320754716981142</v>
      </c>
      <c r="H51" s="64">
        <v>0</v>
      </c>
    </row>
    <row r="52" spans="1:8">
      <c r="A52" s="62" t="s">
        <v>10</v>
      </c>
      <c r="B52" s="63">
        <v>3.2</v>
      </c>
      <c r="C52" s="63">
        <v>14.8</v>
      </c>
      <c r="D52" s="63">
        <v>3.8</v>
      </c>
      <c r="E52" s="44">
        <f t="shared" si="0"/>
        <v>362.50000000000006</v>
      </c>
      <c r="F52" s="44">
        <f t="shared" si="1"/>
        <v>-74.324324324324323</v>
      </c>
      <c r="G52" s="44">
        <f t="shared" si="2"/>
        <v>18.749999999999989</v>
      </c>
      <c r="H52" s="64">
        <v>1</v>
      </c>
    </row>
    <row r="53" spans="1:8">
      <c r="A53" s="62" t="s">
        <v>49</v>
      </c>
      <c r="B53" s="63">
        <v>5.0999999999999996</v>
      </c>
      <c r="C53" s="63">
        <v>5.5</v>
      </c>
      <c r="D53" s="63">
        <v>5.3</v>
      </c>
      <c r="E53" s="44">
        <f t="shared" si="0"/>
        <v>7.8431372549019676</v>
      </c>
      <c r="F53" s="44">
        <f t="shared" si="1"/>
        <v>-3.6363636363636398</v>
      </c>
      <c r="G53" s="44">
        <f t="shared" si="2"/>
        <v>3.9215686274509838</v>
      </c>
      <c r="H53" s="64">
        <v>0</v>
      </c>
    </row>
  </sheetData>
  <mergeCells count="10">
    <mergeCell ref="A1:H1"/>
    <mergeCell ref="Q7:S7"/>
    <mergeCell ref="L7:N7"/>
    <mergeCell ref="Q37:S37"/>
    <mergeCell ref="L37:N37"/>
    <mergeCell ref="Q22:S22"/>
    <mergeCell ref="L22:N22"/>
    <mergeCell ref="L4:N4"/>
    <mergeCell ref="L19:N19"/>
    <mergeCell ref="L34:N34"/>
  </mergeCells>
  <conditionalFormatting sqref="H3:H5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N8:N12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:S12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N23:N27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3:S27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N38:N42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38:S4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5C2EF-6027-4592-8A0A-C4A1E80512CF}">
  <dimension ref="A2:R55"/>
  <sheetViews>
    <sheetView topLeftCell="B1" workbookViewId="0">
      <selection activeCell="L39" sqref="L39"/>
    </sheetView>
  </sheetViews>
  <sheetFormatPr defaultRowHeight="15"/>
  <cols>
    <col min="1" max="1" width="18.7109375" bestFit="1" customWidth="1"/>
    <col min="2" max="2" width="27" bestFit="1" customWidth="1"/>
    <col min="3" max="3" width="28.28515625" bestFit="1" customWidth="1"/>
    <col min="4" max="4" width="25" bestFit="1" customWidth="1"/>
    <col min="5" max="5" width="27.85546875" bestFit="1" customWidth="1"/>
    <col min="6" max="6" width="22.5703125" bestFit="1" customWidth="1"/>
    <col min="7" max="7" width="23.7109375" bestFit="1" customWidth="1"/>
    <col min="8" max="8" width="26.5703125" bestFit="1" customWidth="1"/>
    <col min="9" max="9" width="19.85546875" bestFit="1" customWidth="1"/>
    <col min="12" max="12" width="27.7109375" customWidth="1"/>
    <col min="13" max="13" width="18.7109375" customWidth="1"/>
    <col min="15" max="15" width="20" bestFit="1" customWidth="1"/>
    <col min="16" max="16" width="27.140625" bestFit="1" customWidth="1"/>
    <col min="17" max="17" width="18.7109375" bestFit="1" customWidth="1"/>
  </cols>
  <sheetData>
    <row r="2" spans="1:9">
      <c r="A2" s="68" t="s">
        <v>2644</v>
      </c>
      <c r="B2" s="69"/>
      <c r="C2" s="69"/>
      <c r="D2" s="69"/>
      <c r="E2" s="69"/>
      <c r="F2" s="69"/>
      <c r="G2" s="69"/>
      <c r="H2" s="69"/>
      <c r="I2" s="70"/>
    </row>
    <row r="3" spans="1:9">
      <c r="A3" s="61" t="s">
        <v>2260</v>
      </c>
      <c r="B3" s="45" t="s">
        <v>2266</v>
      </c>
      <c r="C3" s="45" t="s">
        <v>2265</v>
      </c>
      <c r="D3" s="45" t="s">
        <v>2607</v>
      </c>
      <c r="E3" s="45" t="s">
        <v>2606</v>
      </c>
      <c r="F3" s="45" t="s">
        <v>2267</v>
      </c>
      <c r="G3" s="45" t="s">
        <v>2605</v>
      </c>
      <c r="H3" s="45" t="s">
        <v>2608</v>
      </c>
      <c r="I3" s="45" t="s">
        <v>2264</v>
      </c>
    </row>
    <row r="4" spans="1:9">
      <c r="A4" s="62" t="s">
        <v>52</v>
      </c>
      <c r="B4" s="63">
        <v>1441168</v>
      </c>
      <c r="C4" s="63">
        <v>849648</v>
      </c>
      <c r="D4" s="63">
        <v>2176275</v>
      </c>
      <c r="E4" s="63">
        <v>288253</v>
      </c>
      <c r="F4" s="63">
        <v>3892132</v>
      </c>
      <c r="G4" s="63">
        <v>56.1</v>
      </c>
      <c r="H4" s="63">
        <v>13.2</v>
      </c>
      <c r="I4" s="64">
        <v>0</v>
      </c>
    </row>
    <row r="5" spans="1:9">
      <c r="A5" s="62" t="s">
        <v>50</v>
      </c>
      <c r="B5" s="63">
        <v>189892</v>
      </c>
      <c r="C5" s="63">
        <v>153405</v>
      </c>
      <c r="D5" s="63">
        <v>334331</v>
      </c>
      <c r="E5" s="63">
        <v>40680</v>
      </c>
      <c r="F5" s="63">
        <v>545866</v>
      </c>
      <c r="G5" s="63">
        <v>61.2</v>
      </c>
      <c r="H5" s="63">
        <v>11.8</v>
      </c>
      <c r="I5" s="64">
        <v>0</v>
      </c>
    </row>
    <row r="6" spans="1:9">
      <c r="A6" s="62" t="s">
        <v>8</v>
      </c>
      <c r="B6" s="63">
        <v>1661686</v>
      </c>
      <c r="C6" s="63">
        <v>1672143</v>
      </c>
      <c r="D6" s="63">
        <v>3409624</v>
      </c>
      <c r="E6" s="63">
        <v>504698</v>
      </c>
      <c r="F6" s="63">
        <v>5952938</v>
      </c>
      <c r="G6" s="63">
        <v>58.8</v>
      </c>
      <c r="H6" s="63">
        <v>14.2</v>
      </c>
      <c r="I6" s="64">
        <v>1</v>
      </c>
    </row>
    <row r="7" spans="1:9">
      <c r="A7" s="62" t="s">
        <v>44</v>
      </c>
      <c r="B7" s="63">
        <v>760647</v>
      </c>
      <c r="C7" s="63">
        <v>423932</v>
      </c>
      <c r="D7" s="63">
        <v>1318251</v>
      </c>
      <c r="E7" s="63">
        <v>137367</v>
      </c>
      <c r="F7" s="63">
        <v>2367295</v>
      </c>
      <c r="G7" s="63">
        <v>56</v>
      </c>
      <c r="H7" s="63">
        <v>10</v>
      </c>
      <c r="I7" s="64">
        <v>0</v>
      </c>
    </row>
    <row r="8" spans="1:9">
      <c r="A8" s="62" t="s">
        <v>7</v>
      </c>
      <c r="B8" s="63">
        <v>6005961</v>
      </c>
      <c r="C8" s="63">
        <v>11109764</v>
      </c>
      <c r="D8" s="63">
        <v>18613291</v>
      </c>
      <c r="E8" s="63">
        <v>2966435</v>
      </c>
      <c r="F8" s="63">
        <v>31093847</v>
      </c>
      <c r="G8" s="63">
        <v>59.9</v>
      </c>
      <c r="H8" s="63">
        <v>16</v>
      </c>
      <c r="I8" s="64">
        <v>1</v>
      </c>
    </row>
    <row r="9" spans="1:9">
      <c r="A9" s="62" t="s">
        <v>22</v>
      </c>
      <c r="B9" s="63">
        <v>1364607</v>
      </c>
      <c r="C9" s="63">
        <v>1804352</v>
      </c>
      <c r="D9" s="63">
        <v>2983155</v>
      </c>
      <c r="E9" s="63">
        <v>361769</v>
      </c>
      <c r="F9" s="63">
        <v>4651709</v>
      </c>
      <c r="G9" s="63">
        <v>64.3</v>
      </c>
      <c r="H9" s="63">
        <v>12.1</v>
      </c>
      <c r="I9" s="64">
        <v>1</v>
      </c>
    </row>
    <row r="10" spans="1:9">
      <c r="A10" s="62" t="s">
        <v>38</v>
      </c>
      <c r="B10" s="63">
        <v>715291</v>
      </c>
      <c r="C10" s="63">
        <v>1080680</v>
      </c>
      <c r="D10" s="63">
        <v>1842200</v>
      </c>
      <c r="E10" s="63">
        <v>215410</v>
      </c>
      <c r="F10" s="63">
        <v>2885051</v>
      </c>
      <c r="G10" s="63">
        <v>63.9</v>
      </c>
      <c r="H10" s="63">
        <v>11.4</v>
      </c>
      <c r="I10" s="64">
        <v>1</v>
      </c>
    </row>
    <row r="11" spans="1:9">
      <c r="A11" s="62" t="s">
        <v>45</v>
      </c>
      <c r="B11" s="63">
        <v>200603</v>
      </c>
      <c r="C11" s="63">
        <v>296268</v>
      </c>
      <c r="D11" s="63">
        <v>458200</v>
      </c>
      <c r="E11" s="63">
        <v>63481</v>
      </c>
      <c r="F11" s="63">
        <v>797621</v>
      </c>
      <c r="G11" s="63">
        <v>58.1</v>
      </c>
      <c r="H11" s="63">
        <v>13.4</v>
      </c>
      <c r="I11" s="64">
        <v>1</v>
      </c>
    </row>
    <row r="12" spans="1:9">
      <c r="A12" s="62" t="s">
        <v>33</v>
      </c>
      <c r="B12" s="63">
        <v>18586</v>
      </c>
      <c r="C12" s="63">
        <v>317323</v>
      </c>
      <c r="D12" s="63">
        <v>398895</v>
      </c>
      <c r="E12" s="63">
        <v>45122</v>
      </c>
      <c r="F12" s="63">
        <v>584522</v>
      </c>
      <c r="G12" s="63">
        <v>68.400000000000006</v>
      </c>
      <c r="H12" s="63">
        <v>11.1</v>
      </c>
      <c r="I12" s="64">
        <v>1</v>
      </c>
    </row>
    <row r="13" spans="1:9">
      <c r="A13" s="62" t="s">
        <v>15</v>
      </c>
      <c r="B13" s="63">
        <v>5668731</v>
      </c>
      <c r="C13" s="63">
        <v>5297045</v>
      </c>
      <c r="D13" s="63">
        <v>10106833</v>
      </c>
      <c r="E13" s="63">
        <v>1416421</v>
      </c>
      <c r="F13" s="63">
        <v>17783671</v>
      </c>
      <c r="G13" s="63">
        <v>57.5</v>
      </c>
      <c r="H13" s="63">
        <v>14.2</v>
      </c>
      <c r="I13" s="64">
        <v>0</v>
      </c>
    </row>
    <row r="14" spans="1:9">
      <c r="A14" s="62" t="s">
        <v>18</v>
      </c>
      <c r="B14" s="63">
        <v>2461854</v>
      </c>
      <c r="C14" s="63">
        <v>2473633</v>
      </c>
      <c r="D14" s="63">
        <v>5018477</v>
      </c>
      <c r="E14" s="63">
        <v>620840</v>
      </c>
      <c r="F14" s="63">
        <v>8356449</v>
      </c>
      <c r="G14" s="63">
        <v>60.7</v>
      </c>
      <c r="H14" s="63">
        <v>12.5</v>
      </c>
      <c r="I14" s="64">
        <v>1</v>
      </c>
    </row>
    <row r="15" spans="1:9">
      <c r="A15" s="62" t="s">
        <v>26</v>
      </c>
      <c r="B15" s="63">
        <v>196864</v>
      </c>
      <c r="C15" s="63">
        <v>366130</v>
      </c>
      <c r="D15" s="63">
        <v>657086</v>
      </c>
      <c r="E15" s="63">
        <v>140209</v>
      </c>
      <c r="F15" s="63">
        <v>1088470</v>
      </c>
      <c r="G15" s="63">
        <v>60.4</v>
      </c>
      <c r="H15" s="63">
        <v>21.9</v>
      </c>
      <c r="I15" s="64">
        <v>1</v>
      </c>
    </row>
    <row r="16" spans="1:9">
      <c r="A16" s="62" t="s">
        <v>53</v>
      </c>
      <c r="B16" s="63">
        <v>554118</v>
      </c>
      <c r="C16" s="63">
        <v>287021</v>
      </c>
      <c r="D16" s="63">
        <v>870560</v>
      </c>
      <c r="E16" s="63">
        <v>101309</v>
      </c>
      <c r="F16" s="63">
        <v>1432388</v>
      </c>
      <c r="G16" s="63">
        <v>62</v>
      </c>
      <c r="H16" s="63">
        <v>11.6</v>
      </c>
      <c r="I16" s="64">
        <v>0</v>
      </c>
    </row>
    <row r="17" spans="1:18">
      <c r="A17" s="62" t="s">
        <v>6</v>
      </c>
      <c r="B17" s="63">
        <v>2446891</v>
      </c>
      <c r="C17" s="63">
        <v>3471915</v>
      </c>
      <c r="D17" s="63">
        <v>6149010</v>
      </c>
      <c r="E17" s="63">
        <v>996478</v>
      </c>
      <c r="F17" s="63">
        <v>9983613</v>
      </c>
      <c r="G17" s="63">
        <v>61.6</v>
      </c>
      <c r="H17" s="63">
        <v>16.5</v>
      </c>
      <c r="I17" s="64">
        <v>1</v>
      </c>
    </row>
    <row r="18" spans="1:18">
      <c r="A18" s="62" t="s">
        <v>27</v>
      </c>
      <c r="B18" s="63">
        <v>1729852</v>
      </c>
      <c r="C18" s="63">
        <v>1242495</v>
      </c>
      <c r="D18" s="63">
        <v>3235038</v>
      </c>
      <c r="E18" s="63">
        <v>544935</v>
      </c>
      <c r="F18" s="63">
        <v>5288901</v>
      </c>
      <c r="G18" s="63">
        <v>61.4</v>
      </c>
      <c r="H18" s="63">
        <v>16.899999999999999</v>
      </c>
      <c r="I18" s="64">
        <v>0</v>
      </c>
    </row>
    <row r="19" spans="1:18">
      <c r="A19" s="62" t="s">
        <v>39</v>
      </c>
      <c r="B19" s="63">
        <v>897672</v>
      </c>
      <c r="C19" s="63">
        <v>759061</v>
      </c>
      <c r="D19" s="63">
        <v>1671622</v>
      </c>
      <c r="E19" s="63">
        <v>190195</v>
      </c>
      <c r="F19" s="63">
        <v>2482030</v>
      </c>
      <c r="G19" s="63">
        <v>67.5</v>
      </c>
      <c r="H19" s="63">
        <v>11.1</v>
      </c>
      <c r="I19" s="64">
        <v>0</v>
      </c>
    </row>
    <row r="20" spans="1:18">
      <c r="A20" s="62" t="s">
        <v>34</v>
      </c>
      <c r="B20" s="63">
        <v>758100</v>
      </c>
      <c r="C20" s="63">
        <v>558669</v>
      </c>
      <c r="D20" s="63">
        <v>1454132</v>
      </c>
      <c r="E20" s="63">
        <v>187075</v>
      </c>
      <c r="F20" s="63">
        <v>2237761</v>
      </c>
      <c r="G20" s="63">
        <v>65</v>
      </c>
      <c r="H20" s="63">
        <v>12.6</v>
      </c>
      <c r="I20" s="64">
        <v>0</v>
      </c>
    </row>
    <row r="21" spans="1:18">
      <c r="A21" s="62" t="s">
        <v>28</v>
      </c>
      <c r="B21" s="63">
        <v>1326646</v>
      </c>
      <c r="C21" s="63">
        <v>772474</v>
      </c>
      <c r="D21" s="63">
        <v>1988308</v>
      </c>
      <c r="E21" s="63">
        <v>352568</v>
      </c>
      <c r="F21" s="63">
        <v>3513671</v>
      </c>
      <c r="G21" s="63">
        <v>56.7</v>
      </c>
      <c r="H21" s="63">
        <v>16.899999999999999</v>
      </c>
      <c r="I21" s="64">
        <v>0</v>
      </c>
    </row>
    <row r="22" spans="1:18">
      <c r="A22" s="62" t="s">
        <v>40</v>
      </c>
      <c r="B22" s="63">
        <v>1255776</v>
      </c>
      <c r="C22" s="63">
        <v>856034</v>
      </c>
      <c r="D22" s="63">
        <v>2036022</v>
      </c>
      <c r="E22" s="63">
        <v>268196</v>
      </c>
      <c r="F22" s="63">
        <v>3583040</v>
      </c>
      <c r="G22" s="63">
        <v>56.8</v>
      </c>
      <c r="H22" s="63">
        <v>13.1</v>
      </c>
      <c r="I22" s="64">
        <v>0</v>
      </c>
    </row>
    <row r="23" spans="1:18">
      <c r="A23" s="62" t="s">
        <v>51</v>
      </c>
      <c r="B23" s="63">
        <v>359899</v>
      </c>
      <c r="C23" s="63">
        <v>430473</v>
      </c>
      <c r="D23" s="63">
        <v>676175</v>
      </c>
      <c r="E23" s="63">
        <v>60585</v>
      </c>
      <c r="F23" s="63">
        <v>1121440</v>
      </c>
      <c r="G23" s="63">
        <v>60.6</v>
      </c>
      <c r="H23" s="63">
        <v>9.1</v>
      </c>
      <c r="I23" s="64">
        <v>1</v>
      </c>
      <c r="L23" s="42" t="s">
        <v>2609</v>
      </c>
      <c r="M23" s="5">
        <f>AVERAGE(H4:H54)</f>
        <v>13.870588235294115</v>
      </c>
    </row>
    <row r="24" spans="1:18">
      <c r="A24" s="62" t="s">
        <v>23</v>
      </c>
      <c r="B24" s="63">
        <v>976414</v>
      </c>
      <c r="C24" s="63">
        <v>1985023</v>
      </c>
      <c r="D24" s="63">
        <v>3181957</v>
      </c>
      <c r="E24" s="63">
        <v>282222</v>
      </c>
      <c r="F24" s="63">
        <v>4774055</v>
      </c>
      <c r="G24" s="63">
        <v>66.7</v>
      </c>
      <c r="H24" s="63">
        <v>9</v>
      </c>
      <c r="I24" s="64">
        <v>1</v>
      </c>
    </row>
    <row r="25" spans="1:18">
      <c r="A25" s="62" t="s">
        <v>9</v>
      </c>
      <c r="B25" s="63">
        <v>1167202</v>
      </c>
      <c r="C25" s="63">
        <v>2382202</v>
      </c>
      <c r="D25" s="63">
        <v>3642616</v>
      </c>
      <c r="E25" s="63">
        <v>558382</v>
      </c>
      <c r="F25" s="63">
        <v>5648468</v>
      </c>
      <c r="G25" s="63">
        <v>64.5</v>
      </c>
      <c r="H25" s="63">
        <v>16.399999999999999</v>
      </c>
      <c r="I25" s="64">
        <v>1</v>
      </c>
      <c r="L25" s="68" t="s">
        <v>2636</v>
      </c>
      <c r="M25" s="69"/>
      <c r="N25" s="70"/>
      <c r="P25" s="68" t="s">
        <v>2637</v>
      </c>
      <c r="Q25" s="69"/>
      <c r="R25" s="70"/>
    </row>
    <row r="26" spans="1:18">
      <c r="A26" s="62" t="s">
        <v>42</v>
      </c>
      <c r="B26" s="63">
        <v>2649852</v>
      </c>
      <c r="C26" s="63">
        <v>2804040</v>
      </c>
      <c r="D26" s="63">
        <v>4734860</v>
      </c>
      <c r="E26" s="63">
        <v>1084356</v>
      </c>
      <c r="F26" s="63">
        <v>7996478</v>
      </c>
      <c r="G26" s="63">
        <v>59.2</v>
      </c>
      <c r="H26" s="63">
        <v>23.6</v>
      </c>
      <c r="I26" s="64">
        <v>1</v>
      </c>
      <c r="L26" s="51" t="s">
        <v>2641</v>
      </c>
      <c r="M26" s="51" t="s">
        <v>2001</v>
      </c>
      <c r="N26" s="51" t="s">
        <v>2602</v>
      </c>
      <c r="P26" s="51" t="s">
        <v>2082</v>
      </c>
      <c r="Q26" s="51" t="s">
        <v>2001</v>
      </c>
      <c r="R26" s="51" t="s">
        <v>2602</v>
      </c>
    </row>
    <row r="27" spans="1:18">
      <c r="A27" s="62" t="s">
        <v>29</v>
      </c>
      <c r="B27" s="63">
        <v>1484065</v>
      </c>
      <c r="C27" s="63">
        <v>1717077</v>
      </c>
      <c r="D27" s="63">
        <v>3008879</v>
      </c>
      <c r="E27" s="63">
        <v>348262</v>
      </c>
      <c r="F27" s="63">
        <v>4460873</v>
      </c>
      <c r="G27" s="63">
        <v>67.7</v>
      </c>
      <c r="H27" s="63">
        <v>11.3</v>
      </c>
      <c r="I27" s="64">
        <v>1</v>
      </c>
      <c r="L27" s="45">
        <f>LARGE($H$4:$H$54, ROWS(A$4:A4))</f>
        <v>29.5</v>
      </c>
      <c r="M27" s="45" t="str">
        <f>INDEX($A$4:$I$54,MATCH(L27,$H$4:$H$54,0),1)</f>
        <v>Nevada</v>
      </c>
      <c r="N27" s="45">
        <f t="shared" ref="N27:N36" si="0">INDEX($A$4:$I$54,MATCH(M27,$A$4:$A$54,0),9)</f>
        <v>1</v>
      </c>
      <c r="P27" s="45">
        <f>SMALL($H$4:$H$54, ROWS(A$4:A4))</f>
        <v>7.4</v>
      </c>
      <c r="Q27" s="45" t="str">
        <f>INDEX($A$4:$I$54,MATCH(P27,$H$4:$H$54,0),1)</f>
        <v>Nebraska</v>
      </c>
      <c r="R27" s="45">
        <f>INDEX($A$4:$I$54,MATCH(Q27,$A$4:$A$54,0),9)</f>
        <v>0</v>
      </c>
    </row>
    <row r="28" spans="1:18">
      <c r="A28" s="62" t="s">
        <v>46</v>
      </c>
      <c r="B28" s="63">
        <v>756764</v>
      </c>
      <c r="C28" s="63">
        <v>539398</v>
      </c>
      <c r="D28" s="63">
        <v>1206406</v>
      </c>
      <c r="E28" s="63">
        <v>191000</v>
      </c>
      <c r="F28" s="63">
        <v>2287475</v>
      </c>
      <c r="G28" s="63">
        <v>52.7</v>
      </c>
      <c r="H28" s="63">
        <v>15.7</v>
      </c>
      <c r="I28" s="64">
        <v>0</v>
      </c>
      <c r="L28" s="45">
        <f>LARGE($H$4:$H$54, ROWS(A$4:A5))</f>
        <v>23.6</v>
      </c>
      <c r="M28" s="45" t="str">
        <f t="shared" ref="M28:M35" si="1">INDEX($A$4:$I$54,MATCH(L28,$H$4:$H$54,0),1)</f>
        <v>Michigan</v>
      </c>
      <c r="N28" s="45">
        <f t="shared" si="0"/>
        <v>1</v>
      </c>
      <c r="P28" s="45">
        <f>SMALL($H$4:$H$54, ROWS(A$4:A5))</f>
        <v>8.5</v>
      </c>
      <c r="Q28" s="45" t="str">
        <f t="shared" ref="Q28:Q34" si="2">INDEX($A$4:$I$54,MATCH(P28,$H$4:$H$54,0),1)</f>
        <v>Wyoming</v>
      </c>
      <c r="R28" s="45">
        <f t="shared" ref="R28:R36" si="3">INDEX($A$4:$I$54,MATCH(Q28,$A$4:$A$54,0),9)</f>
        <v>0</v>
      </c>
    </row>
    <row r="29" spans="1:18">
      <c r="A29" s="62" t="s">
        <v>35</v>
      </c>
      <c r="B29" s="63">
        <v>1718736</v>
      </c>
      <c r="C29" s="63">
        <v>1253014</v>
      </c>
      <c r="D29" s="63">
        <v>2982405</v>
      </c>
      <c r="E29" s="63">
        <v>373519</v>
      </c>
      <c r="F29" s="63">
        <v>4847023</v>
      </c>
      <c r="G29" s="63">
        <v>61.7</v>
      </c>
      <c r="H29" s="63">
        <v>12.5</v>
      </c>
      <c r="I29" s="64">
        <v>0</v>
      </c>
      <c r="L29" s="45">
        <f>LARGE($H$4:$H$54, ROWS(A$4:A6))</f>
        <v>21.9</v>
      </c>
      <c r="M29" s="45" t="str">
        <f t="shared" si="1"/>
        <v>Hawaii</v>
      </c>
      <c r="N29" s="45">
        <f t="shared" si="0"/>
        <v>1</v>
      </c>
      <c r="P29" s="45">
        <f>SMALL($H$4:$H$54, ROWS(A$4:A6))</f>
        <v>8.6999999999999993</v>
      </c>
      <c r="Q29" s="45" t="str">
        <f t="shared" si="2"/>
        <v>North Dakota</v>
      </c>
      <c r="R29" s="45">
        <f t="shared" si="3"/>
        <v>0</v>
      </c>
    </row>
    <row r="30" spans="1:18">
      <c r="A30" s="62" t="s">
        <v>54</v>
      </c>
      <c r="B30" s="63">
        <v>343602</v>
      </c>
      <c r="C30" s="63">
        <v>244786</v>
      </c>
      <c r="D30" s="63">
        <v>521657</v>
      </c>
      <c r="E30" s="63">
        <v>64455</v>
      </c>
      <c r="F30" s="63">
        <v>868461</v>
      </c>
      <c r="G30" s="63">
        <v>60.7</v>
      </c>
      <c r="H30" s="63">
        <v>11.9</v>
      </c>
      <c r="I30" s="64">
        <v>0</v>
      </c>
      <c r="L30" s="45">
        <f>LARGE($H$4:$H$54, ROWS(A$4:A7))</f>
        <v>17.399999999999999</v>
      </c>
      <c r="M30" s="45" t="str">
        <f t="shared" si="1"/>
        <v>Rhode Island</v>
      </c>
      <c r="N30" s="45">
        <f t="shared" si="0"/>
        <v>1</v>
      </c>
      <c r="P30" s="45">
        <f>SMALL($H$4:$H$54, ROWS(A$4:A7))</f>
        <v>9</v>
      </c>
      <c r="Q30" s="45" t="str">
        <f t="shared" si="2"/>
        <v>Maryland</v>
      </c>
      <c r="R30" s="45">
        <f t="shared" si="3"/>
        <v>1</v>
      </c>
    </row>
    <row r="31" spans="1:18">
      <c r="A31" s="62" t="s">
        <v>12</v>
      </c>
      <c r="B31" s="63">
        <v>556846</v>
      </c>
      <c r="C31" s="63">
        <v>374583</v>
      </c>
      <c r="D31" s="63">
        <v>1012002</v>
      </c>
      <c r="E31" s="63">
        <v>77832</v>
      </c>
      <c r="F31" s="63">
        <v>1491090</v>
      </c>
      <c r="G31" s="63">
        <v>68.2</v>
      </c>
      <c r="H31" s="63">
        <v>7.4</v>
      </c>
      <c r="I31" s="64">
        <v>0</v>
      </c>
      <c r="L31" s="45">
        <f>LARGE($H$4:$H$54, ROWS(A$4:A8))</f>
        <v>16.899999999999999</v>
      </c>
      <c r="M31" s="45" t="str">
        <f t="shared" si="1"/>
        <v>Indiana</v>
      </c>
      <c r="N31" s="45">
        <f t="shared" si="0"/>
        <v>0</v>
      </c>
      <c r="P31" s="45">
        <f>SMALL($H$4:$H$54, ROWS(A$4:A8))</f>
        <v>9.1</v>
      </c>
      <c r="Q31" s="45" t="str">
        <f t="shared" si="2"/>
        <v>Maine</v>
      </c>
      <c r="R31" s="45">
        <f t="shared" si="3"/>
        <v>1</v>
      </c>
    </row>
    <row r="32" spans="1:18">
      <c r="A32" s="62" t="s">
        <v>24</v>
      </c>
      <c r="B32" s="63">
        <v>669890</v>
      </c>
      <c r="C32" s="63">
        <v>703486</v>
      </c>
      <c r="D32" s="63">
        <v>1485811</v>
      </c>
      <c r="E32" s="63">
        <v>442217</v>
      </c>
      <c r="F32" s="63">
        <v>2512490</v>
      </c>
      <c r="G32" s="63">
        <v>60.2</v>
      </c>
      <c r="H32" s="63">
        <v>29.5</v>
      </c>
      <c r="I32" s="64">
        <v>1</v>
      </c>
      <c r="L32" s="45">
        <f>LARGE($H$4:$H$54, ROWS(A$4:A9))</f>
        <v>16.899999999999999</v>
      </c>
      <c r="M32" s="45" t="s">
        <v>28</v>
      </c>
      <c r="N32" s="45">
        <f t="shared" si="0"/>
        <v>0</v>
      </c>
      <c r="P32" s="45">
        <f>SMALL($H$4:$H$54, ROWS(A$4:A9))</f>
        <v>9.1999999999999993</v>
      </c>
      <c r="Q32" s="45" t="str">
        <f t="shared" si="2"/>
        <v>South Dakota</v>
      </c>
      <c r="R32" s="45">
        <f t="shared" si="3"/>
        <v>0</v>
      </c>
    </row>
    <row r="33" spans="1:18">
      <c r="A33" s="62" t="s">
        <v>19</v>
      </c>
      <c r="B33" s="63">
        <v>365654</v>
      </c>
      <c r="C33" s="63">
        <v>424921</v>
      </c>
      <c r="D33" s="63">
        <v>748302</v>
      </c>
      <c r="E33" s="63">
        <v>117688</v>
      </c>
      <c r="F33" s="63">
        <v>1134526</v>
      </c>
      <c r="G33" s="63">
        <v>66.3</v>
      </c>
      <c r="H33" s="63">
        <v>16</v>
      </c>
      <c r="I33" s="64">
        <v>1</v>
      </c>
      <c r="L33" s="45">
        <f>LARGE($H$4:$H$54, ROWS(A$4:A10))</f>
        <v>16.600000000000001</v>
      </c>
      <c r="M33" s="45" t="str">
        <f t="shared" si="1"/>
        <v>New Jersey</v>
      </c>
      <c r="N33" s="45">
        <f t="shared" si="0"/>
        <v>1</v>
      </c>
      <c r="P33" s="45">
        <f>SMALL($H$4:$H$54, ROWS(A$4:A10))</f>
        <v>10</v>
      </c>
      <c r="Q33" s="45" t="str">
        <f t="shared" si="2"/>
        <v>Arkansas</v>
      </c>
      <c r="R33" s="45">
        <f t="shared" si="3"/>
        <v>0</v>
      </c>
    </row>
    <row r="34" spans="1:18">
      <c r="A34" s="62" t="s">
        <v>21</v>
      </c>
      <c r="B34" s="63">
        <v>1883274</v>
      </c>
      <c r="C34" s="63">
        <v>2608335</v>
      </c>
      <c r="D34" s="63">
        <v>4404152</v>
      </c>
      <c r="E34" s="63">
        <v>742322</v>
      </c>
      <c r="F34" s="63">
        <v>7079846</v>
      </c>
      <c r="G34" s="63">
        <v>62.2</v>
      </c>
      <c r="H34" s="63">
        <v>16.600000000000001</v>
      </c>
      <c r="I34" s="64">
        <v>1</v>
      </c>
      <c r="L34" s="45">
        <f>LARGE($H$4:$H$54, ROWS(A$4:A11))</f>
        <v>16.5</v>
      </c>
      <c r="M34" s="45" t="str">
        <f t="shared" si="1"/>
        <v>Illinois</v>
      </c>
      <c r="N34" s="45">
        <f t="shared" si="0"/>
        <v>1</v>
      </c>
      <c r="P34" s="45">
        <f>SMALL($H$4:$H$54, ROWS(A$4:A11))</f>
        <v>10.1</v>
      </c>
      <c r="Q34" s="45" t="str">
        <f t="shared" si="2"/>
        <v>Utah</v>
      </c>
      <c r="R34" s="45">
        <f t="shared" si="3"/>
        <v>0</v>
      </c>
    </row>
    <row r="35" spans="1:18">
      <c r="A35" s="62" t="s">
        <v>47</v>
      </c>
      <c r="B35" s="63">
        <v>401894</v>
      </c>
      <c r="C35" s="63">
        <v>501614</v>
      </c>
      <c r="D35" s="63">
        <v>911218</v>
      </c>
      <c r="E35" s="63">
        <v>118028</v>
      </c>
      <c r="F35" s="63">
        <v>1660619</v>
      </c>
      <c r="G35" s="63">
        <v>55.2</v>
      </c>
      <c r="H35" s="63">
        <v>12.5</v>
      </c>
      <c r="I35" s="64">
        <v>1</v>
      </c>
      <c r="L35" s="45">
        <f>LARGE($H$4:$H$54, ROWS(A$4:A12))</f>
        <v>16.399999999999999</v>
      </c>
      <c r="M35" s="45" t="str">
        <f t="shared" si="1"/>
        <v>Massachusetts</v>
      </c>
      <c r="N35" s="45">
        <f t="shared" si="0"/>
        <v>1</v>
      </c>
      <c r="P35" s="45">
        <f>SMALL($H$4:$H$54, ROWS(A$4:A12))</f>
        <v>11.1</v>
      </c>
      <c r="Q35" s="45" t="str">
        <f>INDEX($A$4:$I$54,MATCH(P35,$H$4:$H$54,0),1)</f>
        <v>District of Columbia</v>
      </c>
      <c r="R35" s="45">
        <f t="shared" si="3"/>
        <v>1</v>
      </c>
    </row>
    <row r="36" spans="1:18">
      <c r="A36" s="62" t="s">
        <v>16</v>
      </c>
      <c r="B36" s="63">
        <v>3250230</v>
      </c>
      <c r="C36" s="63">
        <v>5244006</v>
      </c>
      <c r="D36" s="63">
        <v>9115724</v>
      </c>
      <c r="E36" s="63">
        <v>1435688</v>
      </c>
      <c r="F36" s="63">
        <v>15612413</v>
      </c>
      <c r="G36" s="63">
        <v>58.4</v>
      </c>
      <c r="H36" s="63">
        <v>16.2</v>
      </c>
      <c r="I36" s="64">
        <v>1</v>
      </c>
      <c r="L36" s="45">
        <f>LARGE($H$4:$H$54, ROWS(A$4:A13))</f>
        <v>16.399999999999999</v>
      </c>
      <c r="M36" s="45" t="s">
        <v>41</v>
      </c>
      <c r="N36" s="45">
        <f t="shared" si="0"/>
        <v>0</v>
      </c>
      <c r="P36" s="45">
        <f>SMALL($H$4:$H$54, ROWS(A$4:A13))</f>
        <v>11.1</v>
      </c>
      <c r="Q36" s="45" t="s">
        <v>39</v>
      </c>
      <c r="R36" s="45">
        <f t="shared" si="3"/>
        <v>0</v>
      </c>
    </row>
    <row r="37" spans="1:18">
      <c r="A37" s="62" t="s">
        <v>20</v>
      </c>
      <c r="B37" s="63">
        <v>2758773</v>
      </c>
      <c r="C37" s="63">
        <v>2684292</v>
      </c>
      <c r="D37" s="63">
        <v>4757553</v>
      </c>
      <c r="E37" s="63">
        <v>647514</v>
      </c>
      <c r="F37" s="63">
        <v>8428566</v>
      </c>
      <c r="G37" s="63">
        <v>56.6</v>
      </c>
      <c r="H37" s="63">
        <v>13.5</v>
      </c>
      <c r="I37" s="64">
        <v>0</v>
      </c>
    </row>
    <row r="38" spans="1:18">
      <c r="A38" s="62" t="s">
        <v>48</v>
      </c>
      <c r="B38" s="63">
        <v>235595</v>
      </c>
      <c r="C38" s="63">
        <v>114902</v>
      </c>
      <c r="D38" s="63">
        <v>397057</v>
      </c>
      <c r="E38" s="63">
        <v>35724</v>
      </c>
      <c r="F38" s="63">
        <v>586001</v>
      </c>
      <c r="G38" s="63">
        <v>67.900000000000006</v>
      </c>
      <c r="H38" s="63">
        <v>8.6999999999999993</v>
      </c>
      <c r="I38" s="64">
        <v>0</v>
      </c>
    </row>
    <row r="39" spans="1:18">
      <c r="A39" s="62" t="s">
        <v>41</v>
      </c>
      <c r="B39" s="63">
        <v>3154834</v>
      </c>
      <c r="C39" s="63">
        <v>2679165</v>
      </c>
      <c r="D39" s="63">
        <v>5549718</v>
      </c>
      <c r="E39" s="63">
        <v>908862</v>
      </c>
      <c r="F39" s="63">
        <v>9262261</v>
      </c>
      <c r="G39" s="63">
        <v>60</v>
      </c>
      <c r="H39" s="63">
        <v>16.399999999999999</v>
      </c>
      <c r="I39" s="64">
        <v>0</v>
      </c>
    </row>
    <row r="40" spans="1:18">
      <c r="A40" s="62" t="s">
        <v>30</v>
      </c>
      <c r="B40" s="63">
        <v>1020280</v>
      </c>
      <c r="C40" s="63">
        <v>503890</v>
      </c>
      <c r="D40" s="63">
        <v>1786115</v>
      </c>
      <c r="E40" s="63">
        <v>236541</v>
      </c>
      <c r="F40" s="63">
        <v>3067258</v>
      </c>
      <c r="G40" s="63">
        <v>58.6</v>
      </c>
      <c r="H40" s="63">
        <v>13</v>
      </c>
      <c r="I40" s="64">
        <v>0</v>
      </c>
    </row>
    <row r="41" spans="1:18">
      <c r="A41" s="62" t="s">
        <v>14</v>
      </c>
      <c r="B41" s="63">
        <v>958448</v>
      </c>
      <c r="C41" s="63">
        <v>1340383</v>
      </c>
      <c r="D41" s="63">
        <v>2033344</v>
      </c>
      <c r="E41" s="63">
        <v>270838</v>
      </c>
      <c r="F41" s="63">
        <v>3461246</v>
      </c>
      <c r="G41" s="63">
        <v>59.3</v>
      </c>
      <c r="H41" s="63">
        <v>13.2</v>
      </c>
      <c r="I41" s="64">
        <v>1</v>
      </c>
      <c r="L41" s="42" t="s">
        <v>2625</v>
      </c>
      <c r="M41" s="5">
        <f>COUNTIFS(H4:H54, "&gt;13.87058824", I4:I54, 0)</f>
        <v>7</v>
      </c>
      <c r="O41" s="42" t="s">
        <v>2624</v>
      </c>
      <c r="P41" s="5">
        <f>COUNTIFS(H4:H54, "&lt;13.87058824", I4:I54, 0)</f>
        <v>18</v>
      </c>
    </row>
    <row r="42" spans="1:18">
      <c r="A42" s="62" t="s">
        <v>31</v>
      </c>
      <c r="B42" s="63">
        <v>3378263</v>
      </c>
      <c r="C42" s="63">
        <v>3459923</v>
      </c>
      <c r="D42" s="63">
        <v>6194061</v>
      </c>
      <c r="E42" s="63">
        <v>1023035</v>
      </c>
      <c r="F42" s="63">
        <v>10280347</v>
      </c>
      <c r="G42" s="63">
        <v>60.3</v>
      </c>
      <c r="H42" s="63">
        <v>16.2</v>
      </c>
      <c r="I42" s="64">
        <v>1</v>
      </c>
      <c r="L42" s="5"/>
      <c r="O42" s="5"/>
    </row>
    <row r="43" spans="1:18">
      <c r="A43" s="62" t="s">
        <v>17</v>
      </c>
      <c r="B43" s="63">
        <v>199837</v>
      </c>
      <c r="C43" s="63">
        <v>306210</v>
      </c>
      <c r="D43" s="63">
        <v>539591</v>
      </c>
      <c r="E43" s="63">
        <v>94704</v>
      </c>
      <c r="F43" s="63">
        <v>864222</v>
      </c>
      <c r="G43" s="63">
        <v>62.5</v>
      </c>
      <c r="H43" s="63">
        <v>17.399999999999999</v>
      </c>
      <c r="I43" s="64">
        <v>1</v>
      </c>
      <c r="L43" s="42" t="s">
        <v>2630</v>
      </c>
      <c r="M43" s="5">
        <f>COUNTIFS(H4:H54, "&gt;13.87058824", I4:I54, 1)</f>
        <v>15</v>
      </c>
      <c r="O43" s="42" t="s">
        <v>2631</v>
      </c>
      <c r="P43" s="5">
        <f>COUNTIFS(H4:H54, "&lt;13.87058824", I4:I54, 1)</f>
        <v>11</v>
      </c>
    </row>
    <row r="44" spans="1:18">
      <c r="A44" s="62" t="s">
        <v>32</v>
      </c>
      <c r="B44" s="63">
        <v>1385103</v>
      </c>
      <c r="C44" s="63">
        <v>1091541</v>
      </c>
      <c r="D44" s="63">
        <v>2306258</v>
      </c>
      <c r="E44" s="63">
        <v>273164</v>
      </c>
      <c r="F44" s="63">
        <v>4172613</v>
      </c>
      <c r="G44" s="63">
        <v>55.8</v>
      </c>
      <c r="H44" s="63">
        <v>11.5</v>
      </c>
      <c r="I44" s="64">
        <v>0</v>
      </c>
    </row>
    <row r="45" spans="1:18">
      <c r="A45" s="62" t="s">
        <v>43</v>
      </c>
      <c r="B45" s="63">
        <v>261043</v>
      </c>
      <c r="C45" s="63">
        <v>150471</v>
      </c>
      <c r="D45" s="63">
        <v>458060</v>
      </c>
      <c r="E45" s="63">
        <v>43224</v>
      </c>
      <c r="F45" s="63">
        <v>683317</v>
      </c>
      <c r="G45" s="63">
        <v>67.099999999999994</v>
      </c>
      <c r="H45" s="63">
        <v>9.1999999999999993</v>
      </c>
      <c r="I45" s="64">
        <v>0</v>
      </c>
    </row>
    <row r="46" spans="1:18">
      <c r="A46" s="62" t="s">
        <v>25</v>
      </c>
      <c r="B46" s="63">
        <v>1852475</v>
      </c>
      <c r="C46" s="63">
        <v>1143711</v>
      </c>
      <c r="D46" s="63">
        <v>3193850</v>
      </c>
      <c r="E46" s="63">
        <v>503585</v>
      </c>
      <c r="F46" s="63">
        <v>5477548</v>
      </c>
      <c r="G46" s="63">
        <v>58.9</v>
      </c>
      <c r="H46" s="63">
        <v>15.8</v>
      </c>
      <c r="I46" s="64">
        <v>0</v>
      </c>
    </row>
    <row r="47" spans="1:18">
      <c r="A47" s="62" t="s">
        <v>11</v>
      </c>
      <c r="B47" s="63">
        <v>5890347</v>
      </c>
      <c r="C47" s="63">
        <v>5259126</v>
      </c>
      <c r="D47" s="63">
        <v>13662942</v>
      </c>
      <c r="E47" s="63">
        <v>1727869</v>
      </c>
      <c r="F47" s="63">
        <v>22526074</v>
      </c>
      <c r="G47" s="63">
        <v>61.6</v>
      </c>
      <c r="H47" s="63">
        <v>12.9</v>
      </c>
      <c r="I47" s="64">
        <v>0</v>
      </c>
    </row>
    <row r="48" spans="1:18">
      <c r="A48" s="62" t="s">
        <v>13</v>
      </c>
      <c r="B48" s="63">
        <v>865140</v>
      </c>
      <c r="C48" s="63">
        <v>560282</v>
      </c>
      <c r="D48" s="63">
        <v>1590455</v>
      </c>
      <c r="E48" s="63">
        <v>164014</v>
      </c>
      <c r="F48" s="63">
        <v>2433891</v>
      </c>
      <c r="G48" s="63">
        <v>66.8</v>
      </c>
      <c r="H48" s="63">
        <v>10.1</v>
      </c>
      <c r="I48" s="64">
        <v>0</v>
      </c>
    </row>
    <row r="49" spans="1:9">
      <c r="A49" s="62" t="s">
        <v>36</v>
      </c>
      <c r="B49" s="63">
        <v>112704</v>
      </c>
      <c r="C49" s="63">
        <v>242820</v>
      </c>
      <c r="D49" s="63">
        <v>333471</v>
      </c>
      <c r="E49" s="63">
        <v>52219</v>
      </c>
      <c r="F49" s="63">
        <v>518976</v>
      </c>
      <c r="G49" s="63">
        <v>64.3</v>
      </c>
      <c r="H49" s="63">
        <v>14.8</v>
      </c>
      <c r="I49" s="64">
        <v>1</v>
      </c>
    </row>
    <row r="50" spans="1:9">
      <c r="A50" s="62" t="s">
        <v>37</v>
      </c>
      <c r="B50" s="63">
        <v>1962430</v>
      </c>
      <c r="C50" s="63">
        <v>2413568</v>
      </c>
      <c r="D50" s="63">
        <v>4333184</v>
      </c>
      <c r="E50" s="63">
        <v>495710</v>
      </c>
      <c r="F50" s="63">
        <v>6742545</v>
      </c>
      <c r="G50" s="63">
        <v>64.5</v>
      </c>
      <c r="H50" s="63">
        <v>11.3</v>
      </c>
      <c r="I50" s="64">
        <v>1</v>
      </c>
    </row>
    <row r="51" spans="1:9">
      <c r="A51" s="62" t="s">
        <v>5</v>
      </c>
      <c r="B51" s="63">
        <v>1584651</v>
      </c>
      <c r="C51" s="63">
        <v>2369612</v>
      </c>
      <c r="D51" s="63">
        <v>3799953</v>
      </c>
      <c r="E51" s="63">
        <v>652077</v>
      </c>
      <c r="F51" s="63">
        <v>6145770</v>
      </c>
      <c r="G51" s="63">
        <v>62.6</v>
      </c>
      <c r="H51" s="63">
        <v>16.3</v>
      </c>
      <c r="I51" s="64">
        <v>1</v>
      </c>
    </row>
    <row r="52" spans="1:9">
      <c r="A52" s="62" t="s">
        <v>58</v>
      </c>
      <c r="B52" s="63">
        <v>545382</v>
      </c>
      <c r="C52" s="63">
        <v>235984</v>
      </c>
      <c r="D52" s="63">
        <v>763051</v>
      </c>
      <c r="E52" s="63">
        <v>119473</v>
      </c>
      <c r="F52" s="63">
        <v>1445593</v>
      </c>
      <c r="G52" s="63">
        <v>52.8</v>
      </c>
      <c r="H52" s="63">
        <v>15.6</v>
      </c>
      <c r="I52" s="64">
        <v>0</v>
      </c>
    </row>
    <row r="53" spans="1:9">
      <c r="A53" s="62" t="s">
        <v>10</v>
      </c>
      <c r="B53" s="63">
        <v>1610065</v>
      </c>
      <c r="C53" s="63">
        <v>1630673</v>
      </c>
      <c r="D53" s="63">
        <v>2974233</v>
      </c>
      <c r="E53" s="63">
        <v>453138</v>
      </c>
      <c r="F53" s="63">
        <v>4666237</v>
      </c>
      <c r="G53" s="63">
        <v>64</v>
      </c>
      <c r="H53" s="63">
        <v>14.8</v>
      </c>
      <c r="I53" s="64">
        <v>1</v>
      </c>
    </row>
    <row r="54" spans="1:9">
      <c r="A54" s="62" t="s">
        <v>49</v>
      </c>
      <c r="B54" s="63">
        <v>193559</v>
      </c>
      <c r="C54" s="63">
        <v>73491</v>
      </c>
      <c r="D54" s="63">
        <v>283757</v>
      </c>
      <c r="E54" s="63">
        <v>25515</v>
      </c>
      <c r="F54" s="63">
        <v>456556</v>
      </c>
      <c r="G54" s="63">
        <v>62.6</v>
      </c>
      <c r="H54" s="63">
        <v>8.5</v>
      </c>
      <c r="I54" s="64">
        <v>0</v>
      </c>
    </row>
    <row r="55" spans="1:9">
      <c r="A55" s="62" t="s">
        <v>2261</v>
      </c>
      <c r="B55" s="63">
        <v>6005961</v>
      </c>
      <c r="C55" s="63">
        <v>11109764</v>
      </c>
      <c r="D55" s="63">
        <v>18613291</v>
      </c>
      <c r="E55" s="63">
        <v>2966435</v>
      </c>
      <c r="F55" s="63">
        <v>31093847</v>
      </c>
      <c r="G55" s="63">
        <v>68.400000000000006</v>
      </c>
      <c r="H55" s="63">
        <v>29.5</v>
      </c>
      <c r="I55" s="64">
        <v>1</v>
      </c>
    </row>
  </sheetData>
  <mergeCells count="3">
    <mergeCell ref="L25:N25"/>
    <mergeCell ref="P25:R25"/>
    <mergeCell ref="A2:I2"/>
  </mergeCells>
  <conditionalFormatting pivot="1" sqref="I4:I54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N14:N21 N23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N27:N37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R14:R2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R27:R3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0" verticalDpi="0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DE4EA-AFC9-4058-AF33-9C2F72F9F4B5}">
  <dimension ref="A2:T63"/>
  <sheetViews>
    <sheetView zoomScale="85" zoomScaleNormal="85" workbookViewId="0">
      <selection activeCell="L5" sqref="L5"/>
    </sheetView>
  </sheetViews>
  <sheetFormatPr defaultRowHeight="15"/>
  <cols>
    <col min="1" max="1" width="18.7109375" bestFit="1" customWidth="1"/>
    <col min="2" max="2" width="30.85546875" style="32" bestFit="1" customWidth="1"/>
    <col min="3" max="3" width="19.5703125" style="32" bestFit="1" customWidth="1"/>
    <col min="4" max="4" width="19.28515625" bestFit="1" customWidth="1"/>
    <col min="5" max="5" width="27.42578125" bestFit="1" customWidth="1"/>
    <col min="6" max="6" width="29" bestFit="1" customWidth="1"/>
    <col min="7" max="7" width="22.5703125" bestFit="1" customWidth="1"/>
    <col min="8" max="8" width="18.42578125" bestFit="1" customWidth="1"/>
    <col min="11" max="11" width="15.140625" customWidth="1"/>
    <col min="12" max="12" width="13.28515625" customWidth="1"/>
    <col min="13" max="13" width="10.7109375" bestFit="1" customWidth="1"/>
    <col min="15" max="15" width="37.28515625" bestFit="1" customWidth="1"/>
    <col min="16" max="16" width="18.7109375" bestFit="1" customWidth="1"/>
    <col min="17" max="17" width="10" bestFit="1" customWidth="1"/>
  </cols>
  <sheetData>
    <row r="2" spans="1:20">
      <c r="A2" s="72" t="s">
        <v>2643</v>
      </c>
      <c r="B2" s="73"/>
      <c r="C2" s="73"/>
      <c r="D2" s="73"/>
      <c r="E2" s="73"/>
      <c r="F2" s="73"/>
      <c r="G2" s="73"/>
      <c r="H2" s="73"/>
      <c r="I2" s="74"/>
    </row>
    <row r="3" spans="1:20">
      <c r="A3" s="61" t="s">
        <v>2260</v>
      </c>
      <c r="B3" s="64" t="s">
        <v>2278</v>
      </c>
      <c r="C3" s="64" t="s">
        <v>2277</v>
      </c>
      <c r="D3" s="45" t="s">
        <v>2279</v>
      </c>
      <c r="E3" s="45" t="s">
        <v>2262</v>
      </c>
      <c r="F3" s="45" t="s">
        <v>2263</v>
      </c>
      <c r="G3" s="45" t="s">
        <v>2281</v>
      </c>
      <c r="H3" s="45" t="s">
        <v>2282</v>
      </c>
      <c r="I3" s="51" t="s">
        <v>2280</v>
      </c>
      <c r="K3" s="34" t="s">
        <v>2260</v>
      </c>
      <c r="L3" s="34" t="s">
        <v>2282</v>
      </c>
    </row>
    <row r="4" spans="1:20">
      <c r="A4" s="62" t="s">
        <v>52</v>
      </c>
      <c r="B4" s="64">
        <v>3824540</v>
      </c>
      <c r="C4" s="64">
        <v>2202488.5499999998</v>
      </c>
      <c r="D4" s="63">
        <v>0.57588325654849992</v>
      </c>
      <c r="E4" s="63">
        <v>20176352</v>
      </c>
      <c r="F4" s="63">
        <v>11895072</v>
      </c>
      <c r="G4" s="63">
        <v>54393666</v>
      </c>
      <c r="H4" s="63">
        <v>4.0491636471055283</v>
      </c>
      <c r="I4" s="45">
        <f t="shared" ref="I4:I35" si="0">IF(E4&gt;F4,0,1)</f>
        <v>0</v>
      </c>
      <c r="K4" s="27" t="s">
        <v>52</v>
      </c>
      <c r="L4" s="28">
        <v>4.0491636471055283</v>
      </c>
      <c r="S4" t="str">
        <f>IF(D4&gt;$P$5,"T","F")</f>
        <v>F</v>
      </c>
      <c r="T4" t="str">
        <f>_xlfn.CONCAT(S4,I4)</f>
        <v>F0</v>
      </c>
    </row>
    <row r="5" spans="1:20" ht="17.25">
      <c r="A5" s="62" t="s">
        <v>6</v>
      </c>
      <c r="B5" s="64">
        <v>7913180</v>
      </c>
      <c r="C5" s="64">
        <v>6719607</v>
      </c>
      <c r="D5" s="63">
        <v>0.849166453941399</v>
      </c>
      <c r="E5" s="63">
        <v>39150256</v>
      </c>
      <c r="F5" s="63">
        <v>55550640</v>
      </c>
      <c r="G5" s="63">
        <v>159232580</v>
      </c>
      <c r="H5" s="63">
        <v>4.2199950537760555</v>
      </c>
      <c r="I5" s="45">
        <f t="shared" si="0"/>
        <v>1</v>
      </c>
      <c r="K5" s="27" t="s">
        <v>6</v>
      </c>
      <c r="L5" s="28">
        <v>4.2199950537760555</v>
      </c>
      <c r="O5" s="55" t="s">
        <v>2633</v>
      </c>
      <c r="P5" s="56">
        <f>AVERAGE(D4:D54)</f>
        <v>0.77056072695897537</v>
      </c>
      <c r="S5" t="str">
        <f t="shared" ref="S5:S54" si="1">IF(D5&gt;$P$5,"T","F")</f>
        <v>T</v>
      </c>
      <c r="T5" t="str">
        <f t="shared" ref="T5:T54" si="2">_xlfn.CONCAT(S5,I5)</f>
        <v>T1</v>
      </c>
    </row>
    <row r="6" spans="1:20">
      <c r="A6" s="62" t="s">
        <v>46</v>
      </c>
      <c r="B6" s="64">
        <v>2312300</v>
      </c>
      <c r="C6" s="64">
        <v>1352525.1</v>
      </c>
      <c r="D6" s="63">
        <v>0.58492630714007698</v>
      </c>
      <c r="E6" s="63">
        <v>10594696</v>
      </c>
      <c r="F6" s="63">
        <v>7551572</v>
      </c>
      <c r="G6" s="63">
        <v>32006779</v>
      </c>
      <c r="H6" s="63">
        <v>4.2257457396759612</v>
      </c>
      <c r="I6" s="45">
        <f t="shared" si="0"/>
        <v>0</v>
      </c>
      <c r="K6" s="27" t="s">
        <v>46</v>
      </c>
      <c r="L6" s="28">
        <v>4.2257457396759612</v>
      </c>
      <c r="S6" t="str">
        <f t="shared" si="1"/>
        <v>F</v>
      </c>
      <c r="T6" t="str">
        <f t="shared" si="2"/>
        <v>F0</v>
      </c>
    </row>
    <row r="7" spans="1:20">
      <c r="A7" s="62" t="s">
        <v>25</v>
      </c>
      <c r="B7" s="64">
        <v>5232290</v>
      </c>
      <c r="C7" s="64">
        <v>3408105.5999999996</v>
      </c>
      <c r="D7" s="63">
        <v>0.6513602265929449</v>
      </c>
      <c r="E7" s="63">
        <v>25934650</v>
      </c>
      <c r="F7" s="63">
        <v>16011954</v>
      </c>
      <c r="G7" s="63">
        <v>76320736</v>
      </c>
      <c r="H7" s="63">
        <v>4.4655041062497087</v>
      </c>
      <c r="I7" s="45">
        <f t="shared" si="0"/>
        <v>0</v>
      </c>
      <c r="K7" s="27" t="s">
        <v>25</v>
      </c>
      <c r="L7" s="28">
        <v>4.4655041062497087</v>
      </c>
      <c r="S7" t="str">
        <f>IF(D7&gt;$P$5,"T","F")</f>
        <v>F</v>
      </c>
      <c r="T7" t="str">
        <f t="shared" si="2"/>
        <v>F0</v>
      </c>
    </row>
    <row r="8" spans="1:20">
      <c r="A8" s="62" t="s">
        <v>8</v>
      </c>
      <c r="B8" s="64">
        <v>5421860</v>
      </c>
      <c r="C8" s="64">
        <v>4309842.55</v>
      </c>
      <c r="D8" s="63">
        <v>0.79490111327109148</v>
      </c>
      <c r="E8" s="63">
        <v>26586976</v>
      </c>
      <c r="F8" s="63">
        <v>26754288</v>
      </c>
      <c r="G8" s="63">
        <v>94106701</v>
      </c>
      <c r="H8" s="63">
        <v>4.5797403417637597</v>
      </c>
      <c r="I8" s="45">
        <f t="shared" si="0"/>
        <v>1</v>
      </c>
      <c r="K8" s="27" t="s">
        <v>8</v>
      </c>
      <c r="L8" s="28">
        <v>4.5797403417637597</v>
      </c>
      <c r="S8" t="str">
        <f t="shared" si="1"/>
        <v>T</v>
      </c>
      <c r="T8" t="str">
        <f t="shared" si="2"/>
        <v>T1</v>
      </c>
    </row>
    <row r="9" spans="1:20">
      <c r="A9" s="62" t="s">
        <v>40</v>
      </c>
      <c r="B9" s="64">
        <v>3625040</v>
      </c>
      <c r="C9" s="64">
        <v>2302557.35</v>
      </c>
      <c r="D9" s="63">
        <v>0.63518122558647627</v>
      </c>
      <c r="E9" s="63">
        <v>17580864</v>
      </c>
      <c r="F9" s="63">
        <v>11984476</v>
      </c>
      <c r="G9" s="63">
        <v>50110106</v>
      </c>
      <c r="H9" s="63">
        <v>4.5949959674800933</v>
      </c>
      <c r="I9" s="45">
        <f t="shared" si="0"/>
        <v>0</v>
      </c>
      <c r="K9" s="27" t="s">
        <v>40</v>
      </c>
      <c r="L9" s="28">
        <v>4.5949959674800933</v>
      </c>
      <c r="S9" t="str">
        <f t="shared" si="1"/>
        <v>F</v>
      </c>
      <c r="T9" t="str">
        <f t="shared" si="2"/>
        <v>F0</v>
      </c>
    </row>
    <row r="10" spans="1:20">
      <c r="A10" s="62" t="s">
        <v>44</v>
      </c>
      <c r="B10" s="64">
        <v>2329940</v>
      </c>
      <c r="C10" s="64">
        <v>1519200.75</v>
      </c>
      <c r="D10" s="63">
        <v>0.65203427985270002</v>
      </c>
      <c r="E10" s="63">
        <v>10649058</v>
      </c>
      <c r="F10" s="63">
        <v>5935048</v>
      </c>
      <c r="G10" s="63">
        <v>33060533</v>
      </c>
      <c r="H10" s="63">
        <v>4.5952094904217065</v>
      </c>
      <c r="I10" s="45">
        <f t="shared" si="0"/>
        <v>0</v>
      </c>
      <c r="K10" s="27" t="s">
        <v>44</v>
      </c>
      <c r="L10" s="28">
        <v>4.5952094904217065</v>
      </c>
      <c r="S10" t="str">
        <f t="shared" si="1"/>
        <v>F</v>
      </c>
      <c r="T10" t="str">
        <f t="shared" si="2"/>
        <v>F0</v>
      </c>
    </row>
    <row r="11" spans="1:20">
      <c r="A11" s="62" t="s">
        <v>18</v>
      </c>
      <c r="B11" s="64">
        <v>7905280</v>
      </c>
      <c r="C11" s="64">
        <v>5360177.3500000006</v>
      </c>
      <c r="D11" s="63">
        <v>0.67805028411390877</v>
      </c>
      <c r="E11" s="63">
        <v>34465956</v>
      </c>
      <c r="F11" s="63">
        <v>34630862</v>
      </c>
      <c r="G11" s="63">
        <v>116453746</v>
      </c>
      <c r="H11" s="63">
        <v>4.6028380658532022</v>
      </c>
      <c r="I11" s="45">
        <f t="shared" si="0"/>
        <v>1</v>
      </c>
      <c r="K11" s="27" t="s">
        <v>18</v>
      </c>
      <c r="L11" s="28">
        <v>4.6028380658532022</v>
      </c>
      <c r="S11" t="str">
        <f t="shared" si="1"/>
        <v>F</v>
      </c>
      <c r="T11" t="str">
        <f t="shared" si="2"/>
        <v>F1</v>
      </c>
    </row>
    <row r="12" spans="1:20">
      <c r="A12" s="62" t="s">
        <v>53</v>
      </c>
      <c r="B12" s="64">
        <v>1283960</v>
      </c>
      <c r="C12" s="64">
        <v>915076.84999999986</v>
      </c>
      <c r="D12" s="63">
        <v>0.71269887691205325</v>
      </c>
      <c r="E12" s="63">
        <v>7757652</v>
      </c>
      <c r="F12" s="63">
        <v>4018294</v>
      </c>
      <c r="G12" s="63">
        <v>19815005</v>
      </c>
      <c r="H12" s="63">
        <v>4.6181005253342091</v>
      </c>
      <c r="I12" s="45">
        <f t="shared" si="0"/>
        <v>0</v>
      </c>
      <c r="K12" s="27" t="s">
        <v>53</v>
      </c>
      <c r="L12" s="28">
        <v>4.6181005253342091</v>
      </c>
      <c r="S12" t="str">
        <f t="shared" si="1"/>
        <v>F</v>
      </c>
      <c r="T12" t="str">
        <f t="shared" si="2"/>
        <v>F0</v>
      </c>
    </row>
    <row r="13" spans="1:20">
      <c r="A13" s="62" t="s">
        <v>10</v>
      </c>
      <c r="B13" s="64">
        <v>4588080</v>
      </c>
      <c r="C13" s="64">
        <v>3285535.5999999996</v>
      </c>
      <c r="D13" s="63">
        <v>0.71610250911056472</v>
      </c>
      <c r="E13" s="63">
        <v>24150975</v>
      </c>
      <c r="F13" s="63">
        <v>24460095</v>
      </c>
      <c r="G13" s="63">
        <v>69871498</v>
      </c>
      <c r="H13" s="63">
        <v>4.7022544156703203</v>
      </c>
      <c r="I13" s="45">
        <f t="shared" si="0"/>
        <v>1</v>
      </c>
      <c r="K13" s="27" t="s">
        <v>10</v>
      </c>
      <c r="L13" s="28">
        <v>4.7022544156703203</v>
      </c>
      <c r="O13" s="42" t="s">
        <v>2625</v>
      </c>
      <c r="P13" s="5">
        <f>COUNTIF(T4:T54,T26)</f>
        <v>7</v>
      </c>
      <c r="S13" t="str">
        <f t="shared" si="1"/>
        <v>F</v>
      </c>
      <c r="T13" t="str">
        <f t="shared" si="2"/>
        <v>F1</v>
      </c>
    </row>
    <row r="14" spans="1:20">
      <c r="A14" s="62" t="s">
        <v>32</v>
      </c>
      <c r="B14" s="64">
        <v>3924050</v>
      </c>
      <c r="C14" s="64">
        <v>2755492.6</v>
      </c>
      <c r="D14" s="63">
        <v>0.70220629196875683</v>
      </c>
      <c r="E14" s="63">
        <v>19391442</v>
      </c>
      <c r="F14" s="63">
        <v>15281574</v>
      </c>
      <c r="G14" s="63">
        <v>58030868</v>
      </c>
      <c r="H14" s="63">
        <v>4.7483222205120219</v>
      </c>
      <c r="I14" s="45">
        <f t="shared" si="0"/>
        <v>0</v>
      </c>
      <c r="K14" s="27" t="s">
        <v>32</v>
      </c>
      <c r="L14" s="28">
        <v>4.7483222205120219</v>
      </c>
      <c r="O14" s="42" t="s">
        <v>2624</v>
      </c>
      <c r="P14" s="5">
        <f>COUNTIF(T4:T54,T6)</f>
        <v>18</v>
      </c>
      <c r="S14" t="str">
        <f t="shared" si="1"/>
        <v>F</v>
      </c>
      <c r="T14" t="str">
        <f t="shared" si="2"/>
        <v>F0</v>
      </c>
    </row>
    <row r="15" spans="1:20">
      <c r="A15" s="62" t="s">
        <v>49</v>
      </c>
      <c r="B15" s="64">
        <v>472140</v>
      </c>
      <c r="C15" s="64">
        <v>302648.44999999995</v>
      </c>
      <c r="D15" s="63">
        <v>0.64101421188630481</v>
      </c>
      <c r="E15" s="63">
        <v>2709826</v>
      </c>
      <c r="F15" s="63">
        <v>1028874</v>
      </c>
      <c r="G15" s="63">
        <v>6371767</v>
      </c>
      <c r="H15" s="63">
        <v>4.749835485195864</v>
      </c>
      <c r="I15" s="45">
        <f t="shared" si="0"/>
        <v>0</v>
      </c>
      <c r="K15" s="27" t="s">
        <v>49</v>
      </c>
      <c r="L15" s="28">
        <v>4.749835485195864</v>
      </c>
      <c r="S15" t="str">
        <f t="shared" si="1"/>
        <v>F</v>
      </c>
      <c r="T15" t="str">
        <f t="shared" si="2"/>
        <v>F0</v>
      </c>
    </row>
    <row r="16" spans="1:20">
      <c r="A16" s="62" t="s">
        <v>27</v>
      </c>
      <c r="B16" s="64">
        <v>5141230</v>
      </c>
      <c r="C16" s="64">
        <v>3523156.4999999995</v>
      </c>
      <c r="D16" s="63">
        <v>0.6852750217360436</v>
      </c>
      <c r="E16" s="63">
        <v>24217928</v>
      </c>
      <c r="F16" s="63">
        <v>17394930</v>
      </c>
      <c r="G16" s="63">
        <v>73899614</v>
      </c>
      <c r="H16" s="63">
        <v>4.7674897192291148</v>
      </c>
      <c r="I16" s="45">
        <f t="shared" si="0"/>
        <v>0</v>
      </c>
      <c r="K16" s="27" t="s">
        <v>27</v>
      </c>
      <c r="L16" s="28">
        <v>4.7674897192291148</v>
      </c>
      <c r="O16" s="42" t="s">
        <v>2626</v>
      </c>
      <c r="P16" s="5">
        <f>COUNTIF(T4:T54,T6)</f>
        <v>18</v>
      </c>
      <c r="S16" t="str">
        <f t="shared" si="1"/>
        <v>F</v>
      </c>
      <c r="T16" t="str">
        <f t="shared" si="2"/>
        <v>F0</v>
      </c>
    </row>
    <row r="17" spans="1:20">
      <c r="A17" s="62" t="s">
        <v>11</v>
      </c>
      <c r="B17" s="64">
        <v>20835370</v>
      </c>
      <c r="C17" s="64">
        <v>16052820.349999998</v>
      </c>
      <c r="D17" s="63">
        <v>0.77046005662486428</v>
      </c>
      <c r="E17" s="63">
        <v>88355205</v>
      </c>
      <c r="F17" s="63">
        <v>78886890</v>
      </c>
      <c r="G17" s="63">
        <v>335360128</v>
      </c>
      <c r="H17" s="63">
        <v>4.7867408823269528</v>
      </c>
      <c r="I17" s="45">
        <f t="shared" si="0"/>
        <v>0</v>
      </c>
      <c r="K17" s="27" t="s">
        <v>11</v>
      </c>
      <c r="L17" s="28">
        <v>4.7867408823269528</v>
      </c>
      <c r="O17" s="42" t="s">
        <v>2627</v>
      </c>
      <c r="P17" s="5">
        <f>COUNTIF(T4:T54,T13)</f>
        <v>4</v>
      </c>
      <c r="S17" t="str">
        <f t="shared" si="1"/>
        <v>F</v>
      </c>
      <c r="T17" t="str">
        <f t="shared" si="2"/>
        <v>F0</v>
      </c>
    </row>
    <row r="18" spans="1:20">
      <c r="A18" s="62" t="s">
        <v>58</v>
      </c>
      <c r="B18" s="64">
        <v>1489260</v>
      </c>
      <c r="C18" s="64">
        <v>997406.14999999991</v>
      </c>
      <c r="D18" s="63">
        <v>0.66973271960571013</v>
      </c>
      <c r="E18" s="63">
        <v>7635348</v>
      </c>
      <c r="F18" s="63">
        <v>3303776</v>
      </c>
      <c r="G18" s="63">
        <v>20185479</v>
      </c>
      <c r="H18" s="63">
        <v>4.9412062502950755</v>
      </c>
      <c r="I18" s="45">
        <f t="shared" si="0"/>
        <v>0</v>
      </c>
      <c r="K18" s="27" t="s">
        <v>58</v>
      </c>
      <c r="L18" s="28">
        <v>4.9412062502950755</v>
      </c>
      <c r="S18" t="str">
        <f t="shared" si="1"/>
        <v>F</v>
      </c>
      <c r="T18" t="str">
        <f t="shared" si="2"/>
        <v>F0</v>
      </c>
    </row>
    <row r="19" spans="1:20">
      <c r="A19" s="62" t="s">
        <v>13</v>
      </c>
      <c r="B19" s="64">
        <v>2179550</v>
      </c>
      <c r="C19" s="64">
        <v>1798815.9</v>
      </c>
      <c r="D19" s="63">
        <v>0.82531527150099782</v>
      </c>
      <c r="E19" s="63">
        <v>12977100</v>
      </c>
      <c r="F19" s="63">
        <v>8404230</v>
      </c>
      <c r="G19" s="63">
        <v>36141334</v>
      </c>
      <c r="H19" s="63">
        <v>4.9771707375272864</v>
      </c>
      <c r="I19" s="45">
        <f t="shared" si="0"/>
        <v>0</v>
      </c>
      <c r="K19" s="27" t="s">
        <v>13</v>
      </c>
      <c r="L19" s="28">
        <v>4.9771707375272864</v>
      </c>
      <c r="O19" s="71" t="s">
        <v>2628</v>
      </c>
      <c r="P19" s="71"/>
      <c r="Q19" s="71"/>
      <c r="S19" t="str">
        <f t="shared" si="1"/>
        <v>T</v>
      </c>
      <c r="T19" t="str">
        <f t="shared" si="2"/>
        <v>T0</v>
      </c>
    </row>
    <row r="20" spans="1:20">
      <c r="A20" s="62" t="s">
        <v>24</v>
      </c>
      <c r="B20" s="64">
        <v>2295780</v>
      </c>
      <c r="C20" s="64">
        <v>1743439.25</v>
      </c>
      <c r="D20" s="63">
        <v>0.7594104182456507</v>
      </c>
      <c r="E20" s="63">
        <v>9378460</v>
      </c>
      <c r="F20" s="63">
        <v>9848804</v>
      </c>
      <c r="G20" s="63">
        <v>34884070</v>
      </c>
      <c r="H20" s="63">
        <v>4.9978091719228868</v>
      </c>
      <c r="I20" s="45">
        <f t="shared" si="0"/>
        <v>1</v>
      </c>
      <c r="K20" s="27" t="s">
        <v>24</v>
      </c>
      <c r="L20" s="28">
        <v>4.9978091719228868</v>
      </c>
      <c r="O20" s="54" t="s">
        <v>2634</v>
      </c>
      <c r="P20" s="54" t="s">
        <v>2001</v>
      </c>
      <c r="Q20" s="54" t="s">
        <v>2602</v>
      </c>
      <c r="S20" t="str">
        <f t="shared" si="1"/>
        <v>F</v>
      </c>
      <c r="T20" t="str">
        <f t="shared" si="2"/>
        <v>F1</v>
      </c>
    </row>
    <row r="21" spans="1:20">
      <c r="A21" s="62" t="s">
        <v>35</v>
      </c>
      <c r="B21" s="64">
        <v>4779400</v>
      </c>
      <c r="C21" s="64">
        <v>3387604.45</v>
      </c>
      <c r="D21" s="63">
        <v>0.70879282964388834</v>
      </c>
      <c r="E21" s="63">
        <v>24062304</v>
      </c>
      <c r="F21" s="63">
        <v>17542196</v>
      </c>
      <c r="G21" s="63">
        <v>67748948</v>
      </c>
      <c r="H21" s="63">
        <v>5.0002318117175788</v>
      </c>
      <c r="I21" s="45">
        <f t="shared" si="0"/>
        <v>0</v>
      </c>
      <c r="K21" s="27" t="s">
        <v>35</v>
      </c>
      <c r="L21" s="28">
        <v>5.0002318117175788</v>
      </c>
      <c r="O21" s="47">
        <f>LARGE($D$4:$D$54, ROWS(A$4:A4))</f>
        <v>0.84984598415078172</v>
      </c>
      <c r="P21" s="45" t="str">
        <f>INDEX($A$4:$I$54,MATCH(O21,$D$4:$D$54,0),1)</f>
        <v>New Jersey</v>
      </c>
      <c r="Q21" s="45">
        <f>INDEX($A$4:$I$54,MATCH(P21,$A$4:$A$54,0),9)</f>
        <v>1</v>
      </c>
      <c r="S21" t="str">
        <f t="shared" si="1"/>
        <v>F</v>
      </c>
      <c r="T21" t="str">
        <f t="shared" si="2"/>
        <v>F0</v>
      </c>
    </row>
    <row r="22" spans="1:20">
      <c r="A22" s="62" t="s">
        <v>14</v>
      </c>
      <c r="B22" s="64">
        <v>3286420</v>
      </c>
      <c r="C22" s="64">
        <v>2589964.4500000002</v>
      </c>
      <c r="D22" s="63">
        <v>0.78808078395335968</v>
      </c>
      <c r="E22" s="63">
        <v>14376720</v>
      </c>
      <c r="F22" s="63">
        <v>20105745</v>
      </c>
      <c r="G22" s="63">
        <v>51700529</v>
      </c>
      <c r="H22" s="63">
        <v>5.0095511595248867</v>
      </c>
      <c r="I22" s="45">
        <f t="shared" si="0"/>
        <v>1</v>
      </c>
      <c r="K22" s="27" t="s">
        <v>14</v>
      </c>
      <c r="L22" s="28">
        <v>5.0095511595248867</v>
      </c>
      <c r="O22" s="47">
        <f>LARGE($D$4:$D$54, ROWS(A$4:A5))</f>
        <v>0.84979987790409706</v>
      </c>
      <c r="P22" s="45" t="str">
        <f>INDEX($A$4:$I$54,MATCH(O22,$D$4:$D$54,0),1)</f>
        <v>Colorado</v>
      </c>
      <c r="Q22" s="45">
        <f t="shared" ref="Q22:Q26" si="3">INDEX($A$4:$I$54,MATCH(P22,$A$4:$A$54,0),9)</f>
        <v>1</v>
      </c>
      <c r="S22" t="str">
        <f t="shared" si="1"/>
        <v>T</v>
      </c>
      <c r="T22" t="str">
        <f t="shared" si="2"/>
        <v>T1</v>
      </c>
    </row>
    <row r="23" spans="1:20">
      <c r="A23" s="62" t="s">
        <v>20</v>
      </c>
      <c r="B23" s="64">
        <v>7974280</v>
      </c>
      <c r="C23" s="64">
        <v>5934037</v>
      </c>
      <c r="D23" s="63">
        <v>0.74414705779079737</v>
      </c>
      <c r="E23" s="63">
        <v>38622822</v>
      </c>
      <c r="F23" s="63">
        <v>37580088</v>
      </c>
      <c r="G23" s="63">
        <v>117368486</v>
      </c>
      <c r="H23" s="63">
        <v>5.0559031663746605</v>
      </c>
      <c r="I23" s="45">
        <f t="shared" si="0"/>
        <v>0</v>
      </c>
      <c r="K23" s="27" t="s">
        <v>20</v>
      </c>
      <c r="L23" s="28">
        <v>5.0559031663746605</v>
      </c>
      <c r="O23" s="47">
        <f>LARGE($D$4:$D$54, ROWS(A$4:A6))</f>
        <v>0.84978476065451414</v>
      </c>
      <c r="P23" s="45" t="str">
        <f t="shared" ref="P23:P26" si="4">INDEX($A$4:$I$54,MATCH(O23,$D$4:$D$54,0),1)</f>
        <v>Pennsylvania</v>
      </c>
      <c r="Q23" s="45">
        <f t="shared" si="3"/>
        <v>1</v>
      </c>
      <c r="S23" t="str">
        <f t="shared" si="1"/>
        <v>F</v>
      </c>
      <c r="T23" t="str">
        <f t="shared" si="2"/>
        <v>F0</v>
      </c>
    </row>
    <row r="24" spans="1:20">
      <c r="A24" s="62" t="s">
        <v>5</v>
      </c>
      <c r="B24" s="64">
        <v>5838950</v>
      </c>
      <c r="C24" s="64">
        <v>4954108.55</v>
      </c>
      <c r="D24" s="63">
        <v>0.84845880680601815</v>
      </c>
      <c r="E24" s="63">
        <v>25354416</v>
      </c>
      <c r="F24" s="63">
        <v>37913792</v>
      </c>
      <c r="G24" s="63">
        <v>97756238</v>
      </c>
      <c r="H24" s="63">
        <v>5.0678183319615879</v>
      </c>
      <c r="I24" s="45">
        <f t="shared" si="0"/>
        <v>1</v>
      </c>
      <c r="K24" s="27" t="s">
        <v>5</v>
      </c>
      <c r="L24" s="28">
        <v>5.0678183319615879</v>
      </c>
      <c r="O24" s="47">
        <f>LARGE($D$4:$D$54, ROWS(A$4:A7))</f>
        <v>0.84976955391944564</v>
      </c>
      <c r="P24" s="45" t="str">
        <f t="shared" si="4"/>
        <v>Hawaii</v>
      </c>
      <c r="Q24" s="45">
        <f t="shared" si="3"/>
        <v>1</v>
      </c>
      <c r="S24" t="str">
        <f t="shared" si="1"/>
        <v>T</v>
      </c>
      <c r="T24" t="str">
        <f t="shared" si="2"/>
        <v>T1</v>
      </c>
    </row>
    <row r="25" spans="1:20">
      <c r="A25" s="62" t="s">
        <v>7</v>
      </c>
      <c r="B25" s="64">
        <v>30418680</v>
      </c>
      <c r="C25" s="64">
        <v>25689967.350000001</v>
      </c>
      <c r="D25" s="63">
        <v>0.84454576431324446</v>
      </c>
      <c r="E25" s="63">
        <v>96095376</v>
      </c>
      <c r="F25" s="63">
        <v>177756224</v>
      </c>
      <c r="G25" s="63">
        <v>497369131</v>
      </c>
      <c r="H25" s="63">
        <v>5.1651712478312213</v>
      </c>
      <c r="I25" s="45">
        <f t="shared" si="0"/>
        <v>1</v>
      </c>
      <c r="K25" s="27" t="s">
        <v>7</v>
      </c>
      <c r="L25" s="28">
        <v>5.1651712478312213</v>
      </c>
      <c r="O25" s="47">
        <f>LARGE($D$4:$D$54, ROWS(A$4:A8))</f>
        <v>0.84967290950325547</v>
      </c>
      <c r="P25" s="45" t="str">
        <f t="shared" si="4"/>
        <v>South Dakota</v>
      </c>
      <c r="Q25" s="45">
        <f t="shared" si="3"/>
        <v>0</v>
      </c>
      <c r="S25" t="str">
        <f t="shared" si="1"/>
        <v>T</v>
      </c>
      <c r="T25" t="str">
        <f t="shared" si="2"/>
        <v>T1</v>
      </c>
    </row>
    <row r="26" spans="1:20">
      <c r="A26" s="62" t="s">
        <v>15</v>
      </c>
      <c r="B26" s="64">
        <v>16641360</v>
      </c>
      <c r="C26" s="64">
        <v>12885931.149999999</v>
      </c>
      <c r="D26" s="63">
        <v>0.77433161412288409</v>
      </c>
      <c r="E26" s="63">
        <v>79362234</v>
      </c>
      <c r="F26" s="63">
        <v>74158630</v>
      </c>
      <c r="G26" s="63">
        <v>247731010</v>
      </c>
      <c r="H26" s="63">
        <v>5.2015818084300376</v>
      </c>
      <c r="I26" s="45">
        <f t="shared" si="0"/>
        <v>0</v>
      </c>
      <c r="K26" s="27" t="s">
        <v>15</v>
      </c>
      <c r="L26" s="28">
        <v>5.2015818084300376</v>
      </c>
      <c r="O26" s="47">
        <f>LARGE($D$4:$D$54, ROWS(A$4:A9))</f>
        <v>0.84952269627897914</v>
      </c>
      <c r="P26" s="45" t="str">
        <f t="shared" si="4"/>
        <v>Rhode Island</v>
      </c>
      <c r="Q26" s="45">
        <f t="shared" si="3"/>
        <v>1</v>
      </c>
      <c r="S26" t="str">
        <f t="shared" si="1"/>
        <v>T</v>
      </c>
      <c r="T26" t="str">
        <f t="shared" si="2"/>
        <v>T0</v>
      </c>
    </row>
    <row r="27" spans="1:20">
      <c r="A27" s="62" t="s">
        <v>31</v>
      </c>
      <c r="B27" s="64">
        <v>9003930</v>
      </c>
      <c r="C27" s="64">
        <v>7651402.4999999991</v>
      </c>
      <c r="D27" s="63">
        <v>0.84978476065451414</v>
      </c>
      <c r="E27" s="63">
        <v>47295682</v>
      </c>
      <c r="F27" s="63">
        <v>48438922</v>
      </c>
      <c r="G27" s="63">
        <v>143860456</v>
      </c>
      <c r="H27" s="63">
        <v>5.3186280043488807</v>
      </c>
      <c r="I27" s="45">
        <f t="shared" si="0"/>
        <v>1</v>
      </c>
      <c r="K27" s="27" t="s">
        <v>31</v>
      </c>
      <c r="L27" s="28">
        <v>5.3186280043488807</v>
      </c>
      <c r="O27" s="47">
        <f>LARGE($D$4:$D$54, ROWS(A$4:A10))</f>
        <v>0.84923118290786104</v>
      </c>
      <c r="P27" s="45" t="str">
        <f t="shared" ref="P27:P30" si="5">INDEX($A$4:$I$54,MATCH(O27,$D$4:$D$54,0),1)</f>
        <v>Minnesota</v>
      </c>
      <c r="Q27" s="45">
        <f>INDEX($A$4:$I$54,MATCH(P27,$A$4:$A$54,0),9)</f>
        <v>1</v>
      </c>
      <c r="S27" t="str">
        <f t="shared" si="1"/>
        <v>T</v>
      </c>
      <c r="T27" t="str">
        <f t="shared" si="2"/>
        <v>T1</v>
      </c>
    </row>
    <row r="28" spans="1:20">
      <c r="A28" s="62" t="s">
        <v>30</v>
      </c>
      <c r="B28" s="64">
        <v>3022910</v>
      </c>
      <c r="C28" s="64">
        <v>2279069.2999999998</v>
      </c>
      <c r="D28" s="63">
        <v>0.75393223747977933</v>
      </c>
      <c r="E28" s="63">
        <v>14283920</v>
      </c>
      <c r="F28" s="63">
        <v>7054460</v>
      </c>
      <c r="G28" s="63">
        <v>42810066</v>
      </c>
      <c r="H28" s="63">
        <v>5.3236762120385421</v>
      </c>
      <c r="I28" s="45">
        <f t="shared" si="0"/>
        <v>0</v>
      </c>
      <c r="K28" s="27" t="s">
        <v>30</v>
      </c>
      <c r="L28" s="28">
        <v>5.3236762120385421</v>
      </c>
      <c r="O28" s="47">
        <f>LARGE($D$4:$D$54, ROWS(A$4:A11))</f>
        <v>0.849166453941399</v>
      </c>
      <c r="P28" s="45" t="str">
        <f t="shared" si="5"/>
        <v>Illinois</v>
      </c>
      <c r="Q28" s="45">
        <f t="shared" ref="Q28:Q30" si="6">INDEX($A$4:$I$54,MATCH(P28,$A$4:$A$54,0),9)</f>
        <v>1</v>
      </c>
      <c r="S28" t="str">
        <f t="shared" si="1"/>
        <v>F</v>
      </c>
      <c r="T28" t="str">
        <f t="shared" si="2"/>
        <v>F0</v>
      </c>
    </row>
    <row r="29" spans="1:20">
      <c r="A29" s="62" t="s">
        <v>54</v>
      </c>
      <c r="B29" s="64">
        <v>849790</v>
      </c>
      <c r="C29" s="64">
        <v>644394.35</v>
      </c>
      <c r="D29" s="63">
        <v>0.7582983442968263</v>
      </c>
      <c r="E29" s="63">
        <v>4810428</v>
      </c>
      <c r="F29" s="63">
        <v>3427004</v>
      </c>
      <c r="G29" s="63">
        <v>12096172</v>
      </c>
      <c r="H29" s="63">
        <v>5.3272584913640442</v>
      </c>
      <c r="I29" s="45">
        <f t="shared" si="0"/>
        <v>0</v>
      </c>
      <c r="K29" s="27" t="s">
        <v>54</v>
      </c>
      <c r="L29" s="28">
        <v>5.3272584913640442</v>
      </c>
      <c r="O29" s="47">
        <f>LARGE($D$4:$D$54, ROWS(A$4:A12))</f>
        <v>0.84884351138164527</v>
      </c>
      <c r="P29" s="45" t="str">
        <f t="shared" si="5"/>
        <v>New Hampshire</v>
      </c>
      <c r="Q29" s="45">
        <f t="shared" si="6"/>
        <v>1</v>
      </c>
      <c r="S29" t="str">
        <f t="shared" si="1"/>
        <v>F</v>
      </c>
      <c r="T29" t="str">
        <f t="shared" si="2"/>
        <v>F0</v>
      </c>
    </row>
    <row r="30" spans="1:20">
      <c r="A30" s="62" t="s">
        <v>12</v>
      </c>
      <c r="B30" s="64">
        <v>1485160</v>
      </c>
      <c r="C30" s="64">
        <v>1200968.3999999999</v>
      </c>
      <c r="D30" s="63">
        <v>0.80864580247246076</v>
      </c>
      <c r="E30" s="63">
        <v>8352690</v>
      </c>
      <c r="F30" s="63">
        <v>5618745</v>
      </c>
      <c r="G30" s="63">
        <v>22319824</v>
      </c>
      <c r="H30" s="63">
        <v>5.3807252243566079</v>
      </c>
      <c r="I30" s="45">
        <f t="shared" si="0"/>
        <v>0</v>
      </c>
      <c r="K30" s="27" t="s">
        <v>12</v>
      </c>
      <c r="L30" s="28">
        <v>5.3807252243566079</v>
      </c>
      <c r="O30" s="47">
        <f>LARGE($D$4:$D$54, ROWS(A$4:A13))</f>
        <v>0.84845880680601815</v>
      </c>
      <c r="P30" s="53" t="str">
        <f t="shared" si="5"/>
        <v>Washington</v>
      </c>
      <c r="Q30" s="45">
        <f t="shared" si="6"/>
        <v>1</v>
      </c>
      <c r="S30" t="str">
        <f t="shared" si="1"/>
        <v>T</v>
      </c>
      <c r="T30" t="str">
        <f t="shared" si="2"/>
        <v>T0</v>
      </c>
    </row>
    <row r="31" spans="1:20">
      <c r="A31" s="62" t="s">
        <v>42</v>
      </c>
      <c r="B31" s="64">
        <v>7862360</v>
      </c>
      <c r="C31" s="64">
        <v>6050503.1500000004</v>
      </c>
      <c r="D31" s="63">
        <v>0.76955305404484153</v>
      </c>
      <c r="E31" s="63">
        <v>37097928</v>
      </c>
      <c r="F31" s="63">
        <v>39256560</v>
      </c>
      <c r="G31" s="63">
        <v>111922558</v>
      </c>
      <c r="H31" s="63">
        <v>5.4059728960090423</v>
      </c>
      <c r="I31" s="45">
        <f t="shared" si="0"/>
        <v>1</v>
      </c>
      <c r="K31" s="27" t="s">
        <v>42</v>
      </c>
      <c r="L31" s="28">
        <v>5.4059728960090423</v>
      </c>
      <c r="S31" t="str">
        <f t="shared" si="1"/>
        <v>F</v>
      </c>
      <c r="T31" t="str">
        <f t="shared" si="2"/>
        <v>F1</v>
      </c>
    </row>
    <row r="32" spans="1:20">
      <c r="A32" s="62" t="s">
        <v>28</v>
      </c>
      <c r="B32" s="64">
        <v>3498770</v>
      </c>
      <c r="C32" s="64">
        <v>2671125</v>
      </c>
      <c r="D32" s="63">
        <v>0.7634468684709198</v>
      </c>
      <c r="E32" s="63">
        <v>18573044</v>
      </c>
      <c r="F32" s="63">
        <v>10814636</v>
      </c>
      <c r="G32" s="63">
        <v>49134347</v>
      </c>
      <c r="H32" s="63">
        <v>5.4363702035156791</v>
      </c>
      <c r="I32" s="45">
        <f t="shared" si="0"/>
        <v>0</v>
      </c>
      <c r="K32" s="27" t="s">
        <v>28</v>
      </c>
      <c r="L32" s="28">
        <v>5.4363702035156791</v>
      </c>
      <c r="O32" s="71" t="s">
        <v>2629</v>
      </c>
      <c r="P32" s="71"/>
      <c r="Q32" s="71"/>
      <c r="S32" t="str">
        <f t="shared" si="1"/>
        <v>F</v>
      </c>
      <c r="T32" t="str">
        <f t="shared" si="2"/>
        <v>F0</v>
      </c>
    </row>
    <row r="33" spans="1:20">
      <c r="A33" s="62" t="s">
        <v>34</v>
      </c>
      <c r="B33" s="64">
        <v>2243020</v>
      </c>
      <c r="C33" s="64">
        <v>1713019.45</v>
      </c>
      <c r="D33" s="63">
        <v>0.76371117957040058</v>
      </c>
      <c r="E33" s="63">
        <v>10613400</v>
      </c>
      <c r="F33" s="63">
        <v>7821366</v>
      </c>
      <c r="G33" s="63">
        <v>31298744</v>
      </c>
      <c r="H33" s="63">
        <v>5.4731252155038552</v>
      </c>
      <c r="I33" s="45">
        <f t="shared" si="0"/>
        <v>0</v>
      </c>
      <c r="K33" s="27" t="s">
        <v>34</v>
      </c>
      <c r="L33" s="28">
        <v>5.4731252155038552</v>
      </c>
      <c r="O33" s="54" t="s">
        <v>2634</v>
      </c>
      <c r="P33" s="54" t="s">
        <v>2001</v>
      </c>
      <c r="Q33" s="54" t="s">
        <v>2602</v>
      </c>
      <c r="S33" t="str">
        <f t="shared" si="1"/>
        <v>F</v>
      </c>
      <c r="T33" t="str">
        <f t="shared" si="2"/>
        <v>F0</v>
      </c>
    </row>
    <row r="34" spans="1:20">
      <c r="A34" s="62" t="s">
        <v>37</v>
      </c>
      <c r="B34" s="64">
        <v>6637730</v>
      </c>
      <c r="C34" s="64">
        <v>5165218.7999999989</v>
      </c>
      <c r="D34" s="63">
        <v>0.77816042532612784</v>
      </c>
      <c r="E34" s="63">
        <v>27474020</v>
      </c>
      <c r="F34" s="63">
        <v>33789952</v>
      </c>
      <c r="G34" s="63">
        <v>94231817</v>
      </c>
      <c r="H34" s="63">
        <v>5.4813957370682971</v>
      </c>
      <c r="I34" s="45">
        <f t="shared" si="0"/>
        <v>1</v>
      </c>
      <c r="K34" s="27" t="s">
        <v>37</v>
      </c>
      <c r="L34" s="28">
        <v>5.4813957370682971</v>
      </c>
      <c r="O34" s="47">
        <f>SMALL($D$4:$D$54, ROWS(A$4:A4))</f>
        <v>0.54235329424257805</v>
      </c>
      <c r="P34" s="45" t="str">
        <f t="shared" ref="P34:P39" si="7">INDEX($A$4:$I$54,MATCH(O34,$D$4:$D$54,0),1)</f>
        <v>Alaska</v>
      </c>
      <c r="Q34" s="45">
        <f>INDEX($A$4:$I$54,MATCH(P34,$A$4:$A$54,0),9)</f>
        <v>0</v>
      </c>
      <c r="S34" t="str">
        <f t="shared" si="1"/>
        <v>T</v>
      </c>
      <c r="T34" t="str">
        <f t="shared" si="2"/>
        <v>T1</v>
      </c>
    </row>
    <row r="35" spans="1:20">
      <c r="A35" s="62" t="s">
        <v>41</v>
      </c>
      <c r="B35" s="64">
        <v>9147670</v>
      </c>
      <c r="C35" s="64">
        <v>7111315.0500000007</v>
      </c>
      <c r="D35" s="63">
        <v>0.77739086018625514</v>
      </c>
      <c r="E35" s="63">
        <v>44167676</v>
      </c>
      <c r="F35" s="63">
        <v>37508310</v>
      </c>
      <c r="G35" s="63">
        <v>129624492</v>
      </c>
      <c r="H35" s="63">
        <v>5.4860890409506879</v>
      </c>
      <c r="I35" s="45">
        <f t="shared" si="0"/>
        <v>0</v>
      </c>
      <c r="K35" s="27" t="s">
        <v>41</v>
      </c>
      <c r="L35" s="28">
        <v>5.4860890409506879</v>
      </c>
      <c r="O35" s="47">
        <f>SMALL($D$4:$D$54, ROWS(A$4:A5))</f>
        <v>0.57588325654849992</v>
      </c>
      <c r="P35" s="45" t="str">
        <f>INDEX($A$4:$I$54,MATCH(O35,$D$4:$D$54,0),1)</f>
        <v>Alabama</v>
      </c>
      <c r="Q35" s="45">
        <f t="shared" ref="Q35:Q39" si="8">INDEX($A$4:$I$54,MATCH(P35,$A$4:$A$54,0),9)</f>
        <v>0</v>
      </c>
      <c r="S35" t="str">
        <f t="shared" si="1"/>
        <v>T</v>
      </c>
      <c r="T35" t="str">
        <f t="shared" si="2"/>
        <v>T0</v>
      </c>
    </row>
    <row r="36" spans="1:20">
      <c r="A36" s="62" t="s">
        <v>9</v>
      </c>
      <c r="B36" s="64">
        <v>5533700</v>
      </c>
      <c r="C36" s="64">
        <v>4687623.3499999996</v>
      </c>
      <c r="D36" s="63">
        <v>0.84710471294070866</v>
      </c>
      <c r="E36" s="63">
        <v>17508030</v>
      </c>
      <c r="F36" s="63">
        <v>35733030</v>
      </c>
      <c r="G36" s="63">
        <v>84702852</v>
      </c>
      <c r="H36" s="63">
        <v>5.5341977741198134</v>
      </c>
      <c r="I36" s="45">
        <f t="shared" ref="I36:I55" si="9">IF(E36&gt;F36,0,1)</f>
        <v>1</v>
      </c>
      <c r="K36" s="27" t="s">
        <v>9</v>
      </c>
      <c r="L36" s="28">
        <v>5.5341977741198134</v>
      </c>
      <c r="O36" s="47">
        <f>SMALL($D$4:$D$54, ROWS(A$4:A6))</f>
        <v>0.58492630714007698</v>
      </c>
      <c r="P36" s="45" t="str">
        <f t="shared" si="7"/>
        <v>Mississippi</v>
      </c>
      <c r="Q36" s="45">
        <f t="shared" si="8"/>
        <v>0</v>
      </c>
      <c r="S36" t="str">
        <f t="shared" si="1"/>
        <v>T</v>
      </c>
      <c r="T36" t="str">
        <f t="shared" si="2"/>
        <v>T1</v>
      </c>
    </row>
    <row r="37" spans="1:20">
      <c r="A37" s="62" t="s">
        <v>22</v>
      </c>
      <c r="B37" s="64">
        <v>4340850</v>
      </c>
      <c r="C37" s="64">
        <v>3688853.8</v>
      </c>
      <c r="D37" s="63">
        <v>0.84979987790409706</v>
      </c>
      <c r="E37" s="63">
        <v>19104498</v>
      </c>
      <c r="F37" s="63">
        <v>25260928</v>
      </c>
      <c r="G37" s="63">
        <v>64743905</v>
      </c>
      <c r="H37" s="63">
        <v>5.6976078288759373</v>
      </c>
      <c r="I37" s="45">
        <f t="shared" si="9"/>
        <v>1</v>
      </c>
      <c r="K37" s="27" t="s">
        <v>22</v>
      </c>
      <c r="L37" s="28">
        <v>5.6976078288759373</v>
      </c>
      <c r="O37" s="47">
        <f>SMALL($D$4:$D$54, ROWS(A$4:A7))</f>
        <v>0.63518122558647627</v>
      </c>
      <c r="P37" s="45" t="str">
        <f t="shared" si="7"/>
        <v>Louisiana</v>
      </c>
      <c r="Q37" s="45">
        <f t="shared" si="8"/>
        <v>0</v>
      </c>
      <c r="S37" t="str">
        <f t="shared" si="1"/>
        <v>T</v>
      </c>
      <c r="T37" t="str">
        <f t="shared" si="2"/>
        <v>T1</v>
      </c>
    </row>
    <row r="38" spans="1:20">
      <c r="A38" s="62" t="s">
        <v>45</v>
      </c>
      <c r="B38" s="64">
        <v>783680</v>
      </c>
      <c r="C38" s="64">
        <v>645577.54999999993</v>
      </c>
      <c r="D38" s="63">
        <v>0.82377698805634947</v>
      </c>
      <c r="E38" s="63">
        <v>2808442</v>
      </c>
      <c r="F38" s="63">
        <v>4147752</v>
      </c>
      <c r="G38" s="63">
        <v>11104786</v>
      </c>
      <c r="H38" s="63">
        <v>5.8135073471924619</v>
      </c>
      <c r="I38" s="45">
        <f t="shared" si="9"/>
        <v>1</v>
      </c>
      <c r="K38" s="27" t="s">
        <v>45</v>
      </c>
      <c r="L38" s="28">
        <v>5.8135073471924619</v>
      </c>
      <c r="O38" s="47">
        <f>SMALL($D$4:$D$54, ROWS(A$4:A8))</f>
        <v>0.64101421188630481</v>
      </c>
      <c r="P38" s="45" t="str">
        <f t="shared" si="7"/>
        <v>Wyoming</v>
      </c>
      <c r="Q38" s="45">
        <f t="shared" si="8"/>
        <v>0</v>
      </c>
      <c r="S38" t="str">
        <f t="shared" si="1"/>
        <v>T</v>
      </c>
      <c r="T38" t="str">
        <f t="shared" si="2"/>
        <v>T1</v>
      </c>
    </row>
    <row r="39" spans="1:20">
      <c r="A39" s="62" t="s">
        <v>39</v>
      </c>
      <c r="B39" s="64">
        <v>2448610</v>
      </c>
      <c r="C39" s="64">
        <v>2021645.9499999997</v>
      </c>
      <c r="D39" s="63">
        <v>0.82563003091549891</v>
      </c>
      <c r="E39" s="63">
        <v>12567408</v>
      </c>
      <c r="F39" s="63">
        <v>10626854</v>
      </c>
      <c r="G39" s="63">
        <v>34724925</v>
      </c>
      <c r="H39" s="63">
        <v>5.821887160303441</v>
      </c>
      <c r="I39" s="45">
        <f t="shared" si="9"/>
        <v>0</v>
      </c>
      <c r="K39" s="27" t="s">
        <v>39</v>
      </c>
      <c r="L39" s="28">
        <v>5.821887160303441</v>
      </c>
      <c r="O39" s="47">
        <f>SMALL($D$4:$D$54, ROWS(A$4:A9))</f>
        <v>0.6513602265929449</v>
      </c>
      <c r="P39" s="45" t="str">
        <f t="shared" si="7"/>
        <v>Tennessee</v>
      </c>
      <c r="Q39" s="45">
        <f t="shared" si="8"/>
        <v>0</v>
      </c>
      <c r="S39" t="str">
        <f t="shared" si="1"/>
        <v>T</v>
      </c>
      <c r="T39" t="str">
        <f t="shared" si="2"/>
        <v>T0</v>
      </c>
    </row>
    <row r="40" spans="1:20">
      <c r="A40" s="62" t="s">
        <v>48</v>
      </c>
      <c r="B40" s="64">
        <v>611590</v>
      </c>
      <c r="C40" s="64">
        <v>477828.35</v>
      </c>
      <c r="D40" s="63">
        <v>0.78128869013554825</v>
      </c>
      <c r="E40" s="63">
        <v>3298330</v>
      </c>
      <c r="F40" s="63">
        <v>1608628</v>
      </c>
      <c r="G40" s="63">
        <v>8197336</v>
      </c>
      <c r="H40" s="63">
        <v>5.8290687364773133</v>
      </c>
      <c r="I40" s="45">
        <f t="shared" si="9"/>
        <v>0</v>
      </c>
      <c r="K40" s="27" t="s">
        <v>48</v>
      </c>
      <c r="L40" s="28">
        <v>5.8290687364773133</v>
      </c>
      <c r="O40" s="47">
        <f>SMALL($D$4:$D$54, ROWS(A$4:A10))</f>
        <v>0.65203427985270002</v>
      </c>
      <c r="P40" s="45" t="str">
        <f>INDEX($A$4:$I$54,MATCH(O40,$D$4:$D$54,0),1)</f>
        <v>Arkansas</v>
      </c>
      <c r="Q40" s="45">
        <f>INDEX($A$4:$I$54,MATCH(P40,$A$4:$A$54,0),9)</f>
        <v>0</v>
      </c>
      <c r="S40" t="str">
        <f t="shared" si="1"/>
        <v>T</v>
      </c>
      <c r="T40" t="str">
        <f t="shared" si="2"/>
        <v>T0</v>
      </c>
    </row>
    <row r="41" spans="1:20">
      <c r="A41" s="62" t="s">
        <v>23</v>
      </c>
      <c r="B41" s="64">
        <v>4736260</v>
      </c>
      <c r="C41" s="64">
        <v>3914347.7499999995</v>
      </c>
      <c r="D41" s="63">
        <v>0.8264638660039777</v>
      </c>
      <c r="E41" s="63">
        <v>13669796</v>
      </c>
      <c r="F41" s="63">
        <v>27790322</v>
      </c>
      <c r="G41" s="63">
        <v>66824514</v>
      </c>
      <c r="H41" s="63">
        <v>5.857652402829296</v>
      </c>
      <c r="I41" s="45">
        <f t="shared" si="9"/>
        <v>1</v>
      </c>
      <c r="K41" s="27" t="s">
        <v>23</v>
      </c>
      <c r="L41" s="28">
        <v>5.857652402829296</v>
      </c>
      <c r="O41" s="47">
        <f>SMALL($D$4:$D$54, ROWS(A$4:A11))</f>
        <v>0.66973271960571013</v>
      </c>
      <c r="P41" s="45" t="str">
        <f>INDEX($A$4:$I$54,MATCH(O41,$D$4:$D$54,0),1)</f>
        <v>West Virginia</v>
      </c>
      <c r="Q41" s="45">
        <f>INDEX($A$4:$I$54,MATCH(P41,$A$4:$A$54,0),9)</f>
        <v>0</v>
      </c>
      <c r="S41" t="str">
        <f t="shared" si="1"/>
        <v>T</v>
      </c>
      <c r="T41" t="str">
        <f t="shared" si="2"/>
        <v>T1</v>
      </c>
    </row>
    <row r="42" spans="1:20">
      <c r="A42" s="62" t="s">
        <v>29</v>
      </c>
      <c r="B42" s="64">
        <v>4314030</v>
      </c>
      <c r="C42" s="64">
        <v>3663608.8</v>
      </c>
      <c r="D42" s="63">
        <v>0.84923118290786104</v>
      </c>
      <c r="E42" s="63">
        <v>20776910</v>
      </c>
      <c r="F42" s="63">
        <v>24039078</v>
      </c>
      <c r="G42" s="63">
        <v>62340847</v>
      </c>
      <c r="H42" s="63">
        <v>5.8767388899929447</v>
      </c>
      <c r="I42" s="45">
        <f t="shared" si="9"/>
        <v>1</v>
      </c>
      <c r="K42" s="27" t="s">
        <v>29</v>
      </c>
      <c r="L42" s="28">
        <v>5.8767388899929447</v>
      </c>
      <c r="O42" s="47">
        <f>SMALL($D$4:$D$54, ROWS(A$4:A12))</f>
        <v>0.67805028411390877</v>
      </c>
      <c r="P42" s="45" t="str">
        <f>INDEX($A$4:$I$54,MATCH(O42,$D$4:$D$54,0),1)</f>
        <v>Georgia</v>
      </c>
      <c r="Q42" s="45">
        <f>INDEX($A$4:$I$54,MATCH(P42,$A$4:$A$54,0),9)</f>
        <v>1</v>
      </c>
      <c r="S42" t="str">
        <f t="shared" si="1"/>
        <v>T</v>
      </c>
      <c r="T42" t="str">
        <f t="shared" si="2"/>
        <v>T1</v>
      </c>
    </row>
    <row r="43" spans="1:20">
      <c r="A43" s="62" t="s">
        <v>19</v>
      </c>
      <c r="B43" s="64">
        <v>1110560</v>
      </c>
      <c r="C43" s="64">
        <v>942691.65</v>
      </c>
      <c r="D43" s="63">
        <v>0.84884351138164527</v>
      </c>
      <c r="E43" s="63">
        <v>5119156</v>
      </c>
      <c r="F43" s="63">
        <v>5948894</v>
      </c>
      <c r="G43" s="63">
        <v>15843421</v>
      </c>
      <c r="H43" s="63">
        <v>5.9500511284778712</v>
      </c>
      <c r="I43" s="45">
        <f t="shared" si="9"/>
        <v>1</v>
      </c>
      <c r="K43" s="27" t="s">
        <v>19</v>
      </c>
      <c r="L43" s="28">
        <v>5.9500511284778712</v>
      </c>
      <c r="O43" s="47">
        <f>SMALL($D$4:$D$54, ROWS(A$4:A13))</f>
        <v>0.6852750217360436</v>
      </c>
      <c r="P43" s="45" t="str">
        <f>INDEX($A$4:$I$54,MATCH(O43,$D$4:$D$54,0),1)</f>
        <v>Indiana</v>
      </c>
      <c r="Q43" s="45">
        <f>INDEX($A$4:$I$54,MATCH(P43,$A$4:$A$54,0),9)</f>
        <v>0</v>
      </c>
      <c r="S43" t="str">
        <f t="shared" si="1"/>
        <v>T</v>
      </c>
      <c r="T43" t="str">
        <f t="shared" si="2"/>
        <v>T1</v>
      </c>
    </row>
    <row r="44" spans="1:20">
      <c r="A44" s="62" t="s">
        <v>51</v>
      </c>
      <c r="B44" s="64">
        <v>1109860</v>
      </c>
      <c r="C44" s="64">
        <v>937825.4</v>
      </c>
      <c r="D44" s="63">
        <v>0.84499432360838311</v>
      </c>
      <c r="E44" s="63">
        <v>5038586</v>
      </c>
      <c r="F44" s="63">
        <v>6026622</v>
      </c>
      <c r="G44" s="63">
        <v>15666774</v>
      </c>
      <c r="H44" s="63">
        <v>5.9860785634617564</v>
      </c>
      <c r="I44" s="45">
        <f t="shared" si="9"/>
        <v>1</v>
      </c>
      <c r="K44" s="27" t="s">
        <v>51</v>
      </c>
      <c r="L44" s="28">
        <v>5.9860785634617564</v>
      </c>
      <c r="S44" t="str">
        <f t="shared" si="1"/>
        <v>T</v>
      </c>
      <c r="T44" t="str">
        <f t="shared" si="2"/>
        <v>T1</v>
      </c>
    </row>
    <row r="45" spans="1:20">
      <c r="A45" s="62" t="s">
        <v>21</v>
      </c>
      <c r="B45" s="64">
        <v>7003500</v>
      </c>
      <c r="C45" s="64">
        <v>5951896.3499999996</v>
      </c>
      <c r="D45" s="63">
        <v>0.84984598415078172</v>
      </c>
      <c r="E45" s="63">
        <v>26365836</v>
      </c>
      <c r="F45" s="63">
        <v>36516690</v>
      </c>
      <c r="G45" s="63">
        <v>99050984</v>
      </c>
      <c r="H45" s="63">
        <v>6.0089219810274672</v>
      </c>
      <c r="I45" s="45">
        <f t="shared" si="9"/>
        <v>1</v>
      </c>
      <c r="K45" s="27" t="s">
        <v>21</v>
      </c>
      <c r="L45" s="28">
        <v>6.0089219810274672</v>
      </c>
      <c r="S45" t="str">
        <f t="shared" si="1"/>
        <v>T</v>
      </c>
      <c r="T45" t="str">
        <f t="shared" si="2"/>
        <v>T1</v>
      </c>
    </row>
    <row r="46" spans="1:20">
      <c r="A46" s="62" t="s">
        <v>38</v>
      </c>
      <c r="B46" s="64">
        <v>2888760</v>
      </c>
      <c r="C46" s="64">
        <v>2428216.25</v>
      </c>
      <c r="D46" s="63">
        <v>0.84057389675847072</v>
      </c>
      <c r="E46" s="63">
        <v>10014074</v>
      </c>
      <c r="F46" s="63">
        <v>15129520</v>
      </c>
      <c r="G46" s="63">
        <v>40346410</v>
      </c>
      <c r="H46" s="63">
        <v>6.0184196066019258</v>
      </c>
      <c r="I46" s="45">
        <f t="shared" si="9"/>
        <v>1</v>
      </c>
      <c r="K46" s="27" t="s">
        <v>38</v>
      </c>
      <c r="L46" s="28">
        <v>6.0184196066019258</v>
      </c>
      <c r="S46" t="str">
        <f t="shared" si="1"/>
        <v>T</v>
      </c>
      <c r="T46" t="str">
        <f t="shared" si="2"/>
        <v>T1</v>
      </c>
    </row>
    <row r="47" spans="1:20">
      <c r="A47" s="62" t="s">
        <v>47</v>
      </c>
      <c r="B47" s="64">
        <v>1657960</v>
      </c>
      <c r="C47" s="64">
        <v>1406044.5</v>
      </c>
      <c r="D47" s="63">
        <v>0.84805694950420996</v>
      </c>
      <c r="E47" s="63">
        <v>5626516</v>
      </c>
      <c r="F47" s="63">
        <v>7022596</v>
      </c>
      <c r="G47" s="63">
        <v>23181435</v>
      </c>
      <c r="H47" s="63">
        <v>6.0653902573330774</v>
      </c>
      <c r="I47" s="45">
        <f t="shared" si="9"/>
        <v>1</v>
      </c>
      <c r="K47" s="27" t="s">
        <v>47</v>
      </c>
      <c r="L47" s="28">
        <v>6.0653902573330774</v>
      </c>
      <c r="S47" t="str">
        <f t="shared" si="1"/>
        <v>T</v>
      </c>
      <c r="T47" t="str">
        <f t="shared" si="2"/>
        <v>T1</v>
      </c>
    </row>
    <row r="48" spans="1:20">
      <c r="A48" s="62" t="s">
        <v>43</v>
      </c>
      <c r="B48" s="64">
        <v>683450</v>
      </c>
      <c r="C48" s="64">
        <v>580708.94999999995</v>
      </c>
      <c r="D48" s="63">
        <v>0.84967290950325547</v>
      </c>
      <c r="E48" s="63">
        <v>3654602</v>
      </c>
      <c r="F48" s="63">
        <v>2106594</v>
      </c>
      <c r="G48" s="63">
        <v>9536226</v>
      </c>
      <c r="H48" s="63">
        <v>6.0895049047705037</v>
      </c>
      <c r="I48" s="45">
        <f t="shared" si="9"/>
        <v>0</v>
      </c>
      <c r="K48" s="27" t="s">
        <v>43</v>
      </c>
      <c r="L48" s="28">
        <v>6.0895049047705037</v>
      </c>
      <c r="S48" t="str">
        <f t="shared" si="1"/>
        <v>T</v>
      </c>
      <c r="T48" t="str">
        <f t="shared" si="2"/>
        <v>T0</v>
      </c>
    </row>
    <row r="49" spans="1:20">
      <c r="A49" s="62" t="s">
        <v>16</v>
      </c>
      <c r="B49" s="64">
        <v>15676740</v>
      </c>
      <c r="C49" s="64">
        <v>13291117.649999999</v>
      </c>
      <c r="D49" s="63">
        <v>0.84782407885823186</v>
      </c>
      <c r="E49" s="63">
        <v>45503220</v>
      </c>
      <c r="F49" s="63">
        <v>73416084</v>
      </c>
      <c r="G49" s="63">
        <v>217765182</v>
      </c>
      <c r="H49" s="63">
        <v>6.103417234992139</v>
      </c>
      <c r="I49" s="45">
        <f t="shared" si="9"/>
        <v>1</v>
      </c>
      <c r="K49" s="27" t="s">
        <v>16</v>
      </c>
      <c r="L49" s="28">
        <v>6.103417234992139</v>
      </c>
      <c r="S49" t="str">
        <f t="shared" si="1"/>
        <v>T</v>
      </c>
      <c r="T49" t="str">
        <f t="shared" si="2"/>
        <v>T1</v>
      </c>
    </row>
    <row r="50" spans="1:20">
      <c r="A50" s="62" t="s">
        <v>17</v>
      </c>
      <c r="B50" s="64">
        <v>872610</v>
      </c>
      <c r="C50" s="64">
        <v>741302</v>
      </c>
      <c r="D50" s="63">
        <v>0.84952269627897914</v>
      </c>
      <c r="E50" s="63">
        <v>2797718</v>
      </c>
      <c r="F50" s="63">
        <v>4286940</v>
      </c>
      <c r="G50" s="63">
        <v>12096303</v>
      </c>
      <c r="H50" s="63">
        <v>6.1283352442477668</v>
      </c>
      <c r="I50" s="45">
        <f t="shared" si="9"/>
        <v>1</v>
      </c>
      <c r="K50" s="27" t="s">
        <v>17</v>
      </c>
      <c r="L50" s="28">
        <v>6.1283352442477668</v>
      </c>
      <c r="S50" t="str">
        <f t="shared" si="1"/>
        <v>T</v>
      </c>
      <c r="T50" t="str">
        <f t="shared" si="2"/>
        <v>T1</v>
      </c>
    </row>
    <row r="51" spans="1:20">
      <c r="A51" s="62" t="s">
        <v>50</v>
      </c>
      <c r="B51" s="64">
        <v>866360</v>
      </c>
      <c r="C51" s="64">
        <v>469873.19999999995</v>
      </c>
      <c r="D51" s="63">
        <v>0.54235329424257805</v>
      </c>
      <c r="E51" s="63">
        <v>2658488</v>
      </c>
      <c r="F51" s="63">
        <v>2147670</v>
      </c>
      <c r="G51" s="63">
        <v>7632767</v>
      </c>
      <c r="H51" s="63">
        <v>6.1560008316774235</v>
      </c>
      <c r="I51" s="45">
        <f t="shared" si="9"/>
        <v>0</v>
      </c>
      <c r="K51" s="27" t="s">
        <v>50</v>
      </c>
      <c r="L51" s="28">
        <v>6.1560008316774235</v>
      </c>
      <c r="S51" t="str">
        <f t="shared" si="1"/>
        <v>F</v>
      </c>
      <c r="T51" t="str">
        <f t="shared" si="2"/>
        <v>F0</v>
      </c>
    </row>
    <row r="52" spans="1:20">
      <c r="A52" s="62" t="s">
        <v>33</v>
      </c>
      <c r="B52" s="64">
        <v>596750</v>
      </c>
      <c r="C52" s="64">
        <v>504720.64999999991</v>
      </c>
      <c r="D52" s="63">
        <v>0.84578240469208199</v>
      </c>
      <c r="E52" s="63">
        <v>260204</v>
      </c>
      <c r="F52" s="63">
        <v>4442522</v>
      </c>
      <c r="G52" s="63">
        <v>8175657</v>
      </c>
      <c r="H52" s="63">
        <v>6.1734567631690016</v>
      </c>
      <c r="I52" s="45">
        <f t="shared" si="9"/>
        <v>1</v>
      </c>
      <c r="K52" s="27" t="s">
        <v>33</v>
      </c>
      <c r="L52" s="28">
        <v>6.1734567631690016</v>
      </c>
      <c r="S52" t="str">
        <f t="shared" si="1"/>
        <v>T</v>
      </c>
      <c r="T52" t="str">
        <f t="shared" si="2"/>
        <v>T1</v>
      </c>
    </row>
    <row r="53" spans="1:20">
      <c r="A53" s="62" t="s">
        <v>36</v>
      </c>
      <c r="B53" s="64">
        <v>541850</v>
      </c>
      <c r="C53" s="64">
        <v>456813.79999999993</v>
      </c>
      <c r="D53" s="63">
        <v>0.84306320937528823</v>
      </c>
      <c r="E53" s="63">
        <v>1577856</v>
      </c>
      <c r="F53" s="63">
        <v>3399480</v>
      </c>
      <c r="G53" s="63">
        <v>7263500</v>
      </c>
      <c r="H53" s="63">
        <v>6.2891691333379214</v>
      </c>
      <c r="I53" s="45">
        <f t="shared" si="9"/>
        <v>1</v>
      </c>
      <c r="K53" s="27" t="s">
        <v>36</v>
      </c>
      <c r="L53" s="28">
        <v>6.2891691333379214</v>
      </c>
      <c r="S53" t="str">
        <f t="shared" si="1"/>
        <v>T</v>
      </c>
      <c r="T53" t="str">
        <f t="shared" si="2"/>
        <v>T1</v>
      </c>
    </row>
    <row r="54" spans="1:20">
      <c r="A54" s="62" t="s">
        <v>26</v>
      </c>
      <c r="B54" s="64">
        <v>1154500</v>
      </c>
      <c r="C54" s="64">
        <v>981058.95</v>
      </c>
      <c r="D54" s="63">
        <v>0.84976955391944564</v>
      </c>
      <c r="E54" s="63">
        <v>2756096</v>
      </c>
      <c r="F54" s="63">
        <v>5125820</v>
      </c>
      <c r="G54" s="63">
        <v>15187774</v>
      </c>
      <c r="H54" s="63">
        <v>6.4595308700274314</v>
      </c>
      <c r="I54" s="45">
        <f t="shared" si="9"/>
        <v>1</v>
      </c>
      <c r="K54" s="27" t="s">
        <v>26</v>
      </c>
      <c r="L54" s="28">
        <v>6.4595308700274314</v>
      </c>
      <c r="S54" t="str">
        <f t="shared" si="1"/>
        <v>T</v>
      </c>
      <c r="T54" t="str">
        <f t="shared" si="2"/>
        <v>T1</v>
      </c>
    </row>
    <row r="55" spans="1:20">
      <c r="A55" s="62" t="s">
        <v>2261</v>
      </c>
      <c r="B55" s="64">
        <v>250395900</v>
      </c>
      <c r="C55" s="64">
        <v>196269279.75</v>
      </c>
      <c r="D55" s="63">
        <v>0.78383583656920908</v>
      </c>
      <c r="E55" s="63">
        <v>1073361170</v>
      </c>
      <c r="F55" s="63">
        <v>1186504033</v>
      </c>
      <c r="G55" s="63">
        <v>3791603026</v>
      </c>
      <c r="H55" s="63">
        <v>5.176419535593018</v>
      </c>
      <c r="I55" s="45">
        <f t="shared" si="9"/>
        <v>1</v>
      </c>
      <c r="L55" s="36">
        <v>5.176419535593018</v>
      </c>
    </row>
    <row r="61" spans="1:20">
      <c r="M61" t="s">
        <v>52</v>
      </c>
      <c r="N61" s="43">
        <f>L4</f>
        <v>4.0491636471055283</v>
      </c>
      <c r="P61" t="s">
        <v>26</v>
      </c>
      <c r="Q61" s="43">
        <f>L54</f>
        <v>6.4595308700274314</v>
      </c>
    </row>
    <row r="62" spans="1:20">
      <c r="M62" t="s">
        <v>6</v>
      </c>
      <c r="N62" s="43">
        <f t="shared" ref="N62:N63" si="10">L5</f>
        <v>4.2199950537760555</v>
      </c>
      <c r="P62" t="s">
        <v>36</v>
      </c>
      <c r="Q62" s="43">
        <f>L53</f>
        <v>6.2891691333379214</v>
      </c>
    </row>
    <row r="63" spans="1:20">
      <c r="M63" t="s">
        <v>46</v>
      </c>
      <c r="N63" s="43">
        <f t="shared" si="10"/>
        <v>4.2257457396759612</v>
      </c>
      <c r="P63" t="s">
        <v>33</v>
      </c>
      <c r="Q63" s="43">
        <f>L52</f>
        <v>6.1734567631690016</v>
      </c>
    </row>
  </sheetData>
  <autoFilter ref="S3:V55" xr:uid="{664DB8FC-01CA-40F6-817E-04C24288460C}"/>
  <sortState xmlns:xlrd2="http://schemas.microsoft.com/office/spreadsheetml/2017/richdata2" ref="K4:L54">
    <sortCondition ref="L4:L54"/>
  </sortState>
  <mergeCells count="3">
    <mergeCell ref="O19:Q19"/>
    <mergeCell ref="O32:Q32"/>
    <mergeCell ref="A2:I2"/>
  </mergeCells>
  <phoneticPr fontId="10" type="noConversion"/>
  <conditionalFormatting sqref="I4:I54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Q21:Q30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Q34:Q4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B4E8B-D84C-4463-AE86-AC7B54EED6C2}">
  <dimension ref="A2:O55"/>
  <sheetViews>
    <sheetView zoomScaleNormal="100" workbookViewId="0">
      <selection activeCell="E7" sqref="E7"/>
    </sheetView>
  </sheetViews>
  <sheetFormatPr defaultRowHeight="15"/>
  <cols>
    <col min="1" max="1" width="18.7109375" bestFit="1" customWidth="1"/>
    <col min="2" max="2" width="22.5703125" bestFit="1" customWidth="1"/>
    <col min="3" max="3" width="24.7109375" bestFit="1" customWidth="1"/>
    <col min="4" max="4" width="27" bestFit="1" customWidth="1"/>
    <col min="5" max="5" width="28.28515625" bestFit="1" customWidth="1"/>
    <col min="6" max="6" width="19.85546875" bestFit="1" customWidth="1"/>
    <col min="7" max="7" width="31.85546875" bestFit="1" customWidth="1"/>
    <col min="8" max="8" width="24.85546875" bestFit="1" customWidth="1"/>
    <col min="9" max="9" width="9" bestFit="1" customWidth="1"/>
    <col min="10" max="10" width="26.140625" bestFit="1" customWidth="1"/>
    <col min="11" max="11" width="14" bestFit="1" customWidth="1"/>
    <col min="12" max="12" width="9.7109375" customWidth="1"/>
    <col min="13" max="13" width="14.5703125" bestFit="1" customWidth="1"/>
    <col min="14" max="14" width="12" bestFit="1" customWidth="1"/>
    <col min="15" max="15" width="12.7109375" customWidth="1"/>
    <col min="16" max="117" width="9" bestFit="1" customWidth="1"/>
    <col min="118" max="609" width="10.5703125" bestFit="1" customWidth="1"/>
    <col min="610" max="677" width="11.5703125" bestFit="1" customWidth="1"/>
    <col min="678" max="678" width="12.7109375" bestFit="1" customWidth="1"/>
  </cols>
  <sheetData>
    <row r="2" spans="1:15">
      <c r="A2" s="68" t="s">
        <v>2642</v>
      </c>
      <c r="B2" s="69"/>
      <c r="C2" s="69"/>
      <c r="D2" s="69"/>
      <c r="E2" s="69"/>
      <c r="F2" s="69"/>
      <c r="G2" s="69"/>
      <c r="H2" s="70"/>
    </row>
    <row r="3" spans="1:15">
      <c r="A3" s="61" t="s">
        <v>2260</v>
      </c>
      <c r="B3" s="45" t="s">
        <v>2267</v>
      </c>
      <c r="C3" s="45" t="s">
        <v>2268</v>
      </c>
      <c r="D3" s="45" t="s">
        <v>2266</v>
      </c>
      <c r="E3" s="45" t="s">
        <v>2265</v>
      </c>
      <c r="F3" s="45" t="s">
        <v>2264</v>
      </c>
      <c r="G3" s="45" t="s">
        <v>2598</v>
      </c>
      <c r="H3" s="45" t="s">
        <v>2600</v>
      </c>
    </row>
    <row r="4" spans="1:15">
      <c r="A4" s="62" t="s">
        <v>52</v>
      </c>
      <c r="B4" s="63">
        <v>3892132</v>
      </c>
      <c r="C4" s="63">
        <v>10854</v>
      </c>
      <c r="D4" s="63">
        <v>1441168</v>
      </c>
      <c r="E4" s="63">
        <v>849648</v>
      </c>
      <c r="F4" s="64">
        <v>0</v>
      </c>
      <c r="G4" s="63">
        <v>278.87029525206236</v>
      </c>
      <c r="H4" s="63">
        <v>74.248988935520799</v>
      </c>
      <c r="J4" s="42" t="s">
        <v>2269</v>
      </c>
      <c r="L4" s="57">
        <f>AVERAGE(G4:G54)</f>
        <v>202.09702080955347</v>
      </c>
    </row>
    <row r="5" spans="1:15">
      <c r="A5" s="62" t="s">
        <v>50</v>
      </c>
      <c r="B5" s="63">
        <v>545866</v>
      </c>
      <c r="C5" s="63">
        <v>330</v>
      </c>
      <c r="D5" s="63">
        <v>189892</v>
      </c>
      <c r="E5" s="63">
        <v>153405</v>
      </c>
      <c r="F5" s="64">
        <v>0</v>
      </c>
      <c r="G5" s="63">
        <v>60.600718393970773</v>
      </c>
      <c r="H5" s="63">
        <v>0.82037740612939292</v>
      </c>
    </row>
    <row r="6" spans="1:15">
      <c r="A6" s="62" t="s">
        <v>8</v>
      </c>
      <c r="B6" s="63">
        <v>5952938</v>
      </c>
      <c r="C6" s="63">
        <v>17276</v>
      </c>
      <c r="D6" s="63">
        <v>1661686</v>
      </c>
      <c r="E6" s="63">
        <v>1672143</v>
      </c>
      <c r="F6" s="64">
        <v>1</v>
      </c>
      <c r="G6" s="63">
        <v>290.20964102095473</v>
      </c>
      <c r="H6" s="63">
        <v>52.223335380296518</v>
      </c>
      <c r="J6" s="42" t="s">
        <v>2601</v>
      </c>
      <c r="K6" s="57">
        <f>AVERAGE(H4:H54)</f>
        <v>302.87785801480931</v>
      </c>
    </row>
    <row r="7" spans="1:15">
      <c r="A7" s="62" t="s">
        <v>44</v>
      </c>
      <c r="B7" s="63">
        <v>2367295</v>
      </c>
      <c r="C7" s="63">
        <v>5725</v>
      </c>
      <c r="D7" s="63">
        <v>760647</v>
      </c>
      <c r="E7" s="63">
        <v>423932</v>
      </c>
      <c r="F7" s="64">
        <v>0</v>
      </c>
      <c r="G7" s="63">
        <v>241.83720237655214</v>
      </c>
      <c r="H7" s="63">
        <v>44.515598262472025</v>
      </c>
    </row>
    <row r="8" spans="1:15">
      <c r="A8" s="62" t="s">
        <v>7</v>
      </c>
      <c r="B8" s="63">
        <v>31093847</v>
      </c>
      <c r="C8" s="63">
        <v>61480</v>
      </c>
      <c r="D8" s="63">
        <v>6005961</v>
      </c>
      <c r="E8" s="63">
        <v>11109764</v>
      </c>
      <c r="F8" s="64">
        <v>1</v>
      </c>
      <c r="G8" s="63">
        <v>197.74810962874722</v>
      </c>
      <c r="H8" s="63">
        <v>189.94988851217204</v>
      </c>
    </row>
    <row r="9" spans="1:15">
      <c r="A9" s="62" t="s">
        <v>22</v>
      </c>
      <c r="B9" s="63">
        <v>4651709</v>
      </c>
      <c r="C9" s="63">
        <v>6402</v>
      </c>
      <c r="D9" s="63">
        <v>1364607</v>
      </c>
      <c r="E9" s="63">
        <v>1804352</v>
      </c>
      <c r="F9" s="64">
        <v>1</v>
      </c>
      <c r="G9" s="63">
        <v>137.62683779230386</v>
      </c>
      <c r="H9" s="63">
        <v>44.687580456126192</v>
      </c>
      <c r="J9" s="71" t="s">
        <v>2638</v>
      </c>
      <c r="K9" s="71"/>
      <c r="L9" s="71"/>
      <c r="M9" s="71"/>
      <c r="N9" s="71"/>
      <c r="O9" s="71"/>
    </row>
    <row r="10" spans="1:15">
      <c r="A10" s="62" t="s">
        <v>38</v>
      </c>
      <c r="B10" s="63">
        <v>2885051</v>
      </c>
      <c r="C10" s="63">
        <v>8067</v>
      </c>
      <c r="D10" s="63">
        <v>715291</v>
      </c>
      <c r="E10" s="63">
        <v>1080680</v>
      </c>
      <c r="F10" s="64">
        <v>1</v>
      </c>
      <c r="G10" s="63">
        <v>280.25743245003781</v>
      </c>
      <c r="H10" s="63">
        <v>520.48547717842325</v>
      </c>
      <c r="J10" s="51" t="s">
        <v>2270</v>
      </c>
      <c r="K10" s="51" t="s">
        <v>2001</v>
      </c>
      <c r="L10" s="51" t="s">
        <v>2602</v>
      </c>
      <c r="M10" s="51" t="s">
        <v>2639</v>
      </c>
      <c r="N10" s="51" t="s">
        <v>2274</v>
      </c>
      <c r="O10" s="51" t="s">
        <v>2603</v>
      </c>
    </row>
    <row r="11" spans="1:15">
      <c r="A11" s="62" t="s">
        <v>45</v>
      </c>
      <c r="B11" s="63">
        <v>797621</v>
      </c>
      <c r="C11" s="63">
        <v>1617</v>
      </c>
      <c r="D11" s="63">
        <v>200603</v>
      </c>
      <c r="E11" s="63">
        <v>296268</v>
      </c>
      <c r="F11" s="64">
        <v>1</v>
      </c>
      <c r="G11" s="63">
        <v>202.72786197956171</v>
      </c>
      <c r="H11" s="63">
        <v>320.45841703495381</v>
      </c>
      <c r="J11" s="48">
        <f>LARGE($G$4:$G$54, ROWS(A$4:A4))</f>
        <v>360.10357857527976</v>
      </c>
      <c r="K11" s="45" t="str">
        <f>INDEX($A$4:$H$54,MATCH(J11,$G$4:$G$54,0),1)</f>
        <v>New Jersey</v>
      </c>
      <c r="L11" s="45">
        <f>INDEX($A$4:$H$54,MATCH(K11,$A$4:$A$54,0),6)</f>
        <v>1</v>
      </c>
      <c r="M11" s="60">
        <f>INDEX($A$4:$H$54,MATCH(K11,$A$4:$A$54,0),2)</f>
        <v>7079846</v>
      </c>
      <c r="N11" s="48">
        <f>INDEX($A$4:$H$54,MATCH(K11,$A$4:$A$54,0),8)</f>
        <v>811.62971454774731</v>
      </c>
      <c r="O11" s="49" t="str">
        <f>IF(N11&lt;$K$6,"Not Dense", "Dense")</f>
        <v>Dense</v>
      </c>
    </row>
    <row r="12" spans="1:15">
      <c r="A12" s="62" t="s">
        <v>33</v>
      </c>
      <c r="B12" s="63">
        <v>584522</v>
      </c>
      <c r="C12" s="63">
        <v>1100</v>
      </c>
      <c r="D12" s="63">
        <v>18586</v>
      </c>
      <c r="E12" s="63">
        <v>317323</v>
      </c>
      <c r="F12" s="64">
        <v>1</v>
      </c>
      <c r="G12" s="63">
        <v>188.18795528654184</v>
      </c>
      <c r="H12" s="63">
        <v>8595.9117647058829</v>
      </c>
      <c r="J12" s="48">
        <f>LARGE($G$4:$G$54, ROWS(A$4:A5))</f>
        <v>332.74127870769934</v>
      </c>
      <c r="K12" s="45" t="str">
        <f t="shared" ref="K12:K14" si="0">INDEX($A$4:$H$54,MATCH(J12,$G$4:$G$54,0),1)</f>
        <v>New York</v>
      </c>
      <c r="L12" s="45">
        <f t="shared" ref="L12:L14" si="1">INDEX($A$4:$H$54,MATCH(K12,$A$4:$A$54,0),6)</f>
        <v>1</v>
      </c>
      <c r="M12" s="60">
        <f t="shared" ref="M12:M22" si="2">INDEX($A$4:$H$54,MATCH(K12,$A$4:$A$54,0),2)</f>
        <v>15612413</v>
      </c>
      <c r="N12" s="48">
        <f t="shared" ref="N12:N22" si="3">INDEX($A$4:$H$54,MATCH(K12,$A$4:$A$54,0),8)</f>
        <v>286.17749060581065</v>
      </c>
      <c r="O12" s="50" t="str">
        <f>IF(N12&lt;$K$6,"Not Dense", "Dense")</f>
        <v>Not Dense</v>
      </c>
    </row>
    <row r="13" spans="1:15">
      <c r="A13" s="62" t="s">
        <v>15</v>
      </c>
      <c r="B13" s="63">
        <v>17783671</v>
      </c>
      <c r="C13" s="63">
        <v>34957</v>
      </c>
      <c r="D13" s="63">
        <v>5668731</v>
      </c>
      <c r="E13" s="63">
        <v>5297045</v>
      </c>
      <c r="F13" s="64">
        <v>0</v>
      </c>
      <c r="G13" s="63">
        <v>196.56796394850085</v>
      </c>
      <c r="H13" s="63">
        <v>270.44117825967942</v>
      </c>
      <c r="J13" s="48">
        <f>LARGE($G$4:$G$54, ROWS(A$4:A6))</f>
        <v>314.49168771517935</v>
      </c>
      <c r="K13" s="45" t="str">
        <f t="shared" si="0"/>
        <v>Mississippi</v>
      </c>
      <c r="L13" s="45">
        <f t="shared" si="1"/>
        <v>0</v>
      </c>
      <c r="M13" s="60">
        <f t="shared" si="2"/>
        <v>2287475</v>
      </c>
      <c r="N13" s="48">
        <f t="shared" si="3"/>
        <v>47.230653287082923</v>
      </c>
      <c r="O13" s="50" t="str">
        <f>IF(N13&lt;$K$6,"Not Dense", "Dense")</f>
        <v>Not Dense</v>
      </c>
    </row>
    <row r="14" spans="1:15">
      <c r="A14" s="62" t="s">
        <v>18</v>
      </c>
      <c r="B14" s="63">
        <v>8356449</v>
      </c>
      <c r="C14" s="63">
        <v>19407</v>
      </c>
      <c r="D14" s="63">
        <v>2461854</v>
      </c>
      <c r="E14" s="63">
        <v>2473633</v>
      </c>
      <c r="F14" s="64">
        <v>1</v>
      </c>
      <c r="G14" s="63">
        <v>232.23979467833763</v>
      </c>
      <c r="H14" s="63">
        <v>140.62177534707615</v>
      </c>
      <c r="J14" s="48">
        <f>LARGE($G$4:$G$54, ROWS(A$4:A7))</f>
        <v>311.25335200688068</v>
      </c>
      <c r="K14" s="45" t="str">
        <f t="shared" si="0"/>
        <v>Massachusetts</v>
      </c>
      <c r="L14" s="45">
        <f t="shared" si="1"/>
        <v>1</v>
      </c>
      <c r="M14" s="60">
        <f t="shared" si="2"/>
        <v>5648468</v>
      </c>
      <c r="N14" s="48">
        <f t="shared" si="3"/>
        <v>535.19689217358348</v>
      </c>
      <c r="O14" s="49" t="str">
        <f>IF(N14&lt;$K$6,"Not Dense", "Dense")</f>
        <v>Dense</v>
      </c>
    </row>
    <row r="15" spans="1:15">
      <c r="A15" s="62" t="s">
        <v>26</v>
      </c>
      <c r="B15" s="63">
        <v>1088470</v>
      </c>
      <c r="C15" s="63">
        <v>476</v>
      </c>
      <c r="D15" s="63">
        <v>196864</v>
      </c>
      <c r="E15" s="63">
        <v>366130</v>
      </c>
      <c r="F15" s="64">
        <v>1</v>
      </c>
      <c r="G15" s="63">
        <v>44.000170084691078</v>
      </c>
      <c r="H15" s="63">
        <v>99.567325283571165</v>
      </c>
    </row>
    <row r="16" spans="1:15">
      <c r="A16" s="62" t="s">
        <v>53</v>
      </c>
      <c r="B16" s="63">
        <v>1432388</v>
      </c>
      <c r="C16" s="63">
        <v>2043</v>
      </c>
      <c r="D16" s="63">
        <v>554118</v>
      </c>
      <c r="E16" s="63">
        <v>287021</v>
      </c>
      <c r="F16" s="64">
        <v>0</v>
      </c>
      <c r="G16" s="63">
        <v>142.6289524905263</v>
      </c>
      <c r="H16" s="63">
        <v>17.140183560889803</v>
      </c>
      <c r="J16" s="71" t="s">
        <v>2640</v>
      </c>
      <c r="K16" s="71"/>
      <c r="L16" s="71"/>
      <c r="M16" s="71"/>
      <c r="N16" s="71"/>
      <c r="O16" s="71"/>
    </row>
    <row r="17" spans="1:15">
      <c r="A17" s="62" t="s">
        <v>6</v>
      </c>
      <c r="B17" s="63">
        <v>9983613</v>
      </c>
      <c r="C17" s="63">
        <v>24174</v>
      </c>
      <c r="D17" s="63">
        <v>2446891</v>
      </c>
      <c r="E17" s="63">
        <v>3471915</v>
      </c>
      <c r="F17" s="64">
        <v>1</v>
      </c>
      <c r="G17" s="63">
        <v>243.57541381572565</v>
      </c>
      <c r="H17" s="63">
        <v>172.38686673343233</v>
      </c>
      <c r="I17" t="s">
        <v>2632</v>
      </c>
      <c r="J17" s="51" t="s">
        <v>2270</v>
      </c>
      <c r="K17" s="51" t="s">
        <v>2001</v>
      </c>
      <c r="L17" s="51" t="s">
        <v>2602</v>
      </c>
      <c r="M17" s="51" t="s">
        <v>2639</v>
      </c>
      <c r="N17" s="51" t="s">
        <v>2274</v>
      </c>
      <c r="O17" s="51" t="s">
        <v>2603</v>
      </c>
    </row>
    <row r="18" spans="1:15">
      <c r="A18" s="62" t="s">
        <v>27</v>
      </c>
      <c r="B18" s="63">
        <v>5288901</v>
      </c>
      <c r="C18" s="63">
        <v>13293</v>
      </c>
      <c r="D18" s="63">
        <v>1729852</v>
      </c>
      <c r="E18" s="63">
        <v>1242495</v>
      </c>
      <c r="F18" s="64">
        <v>0</v>
      </c>
      <c r="G18" s="63">
        <v>251.33765975199762</v>
      </c>
      <c r="H18" s="63">
        <v>145.21968698517298</v>
      </c>
      <c r="J18" s="48">
        <f>SMALL($G$4:$G$54, ROWS(A$4:A4))</f>
        <v>44.000170084691078</v>
      </c>
      <c r="K18" s="45" t="str">
        <f>INDEX($A$4:$H$54,MATCH(J18,$G$4:$G$54,0),1)</f>
        <v>Hawaii</v>
      </c>
      <c r="L18" s="45">
        <f>INDEX($A$4:$H$54,MATCH(K18,$A$4:$A$54,0),6)</f>
        <v>1</v>
      </c>
      <c r="M18" s="60">
        <f t="shared" si="2"/>
        <v>1088470</v>
      </c>
      <c r="N18" s="48">
        <f t="shared" si="3"/>
        <v>99.567325283571165</v>
      </c>
      <c r="O18" s="50" t="str">
        <f>IF(N18&lt;$K$6,"Not Dense", "Dense")</f>
        <v>Not Dense</v>
      </c>
    </row>
    <row r="19" spans="1:15">
      <c r="A19" s="62" t="s">
        <v>39</v>
      </c>
      <c r="B19" s="63">
        <v>2482030</v>
      </c>
      <c r="C19" s="63">
        <v>5930</v>
      </c>
      <c r="D19" s="63">
        <v>897672</v>
      </c>
      <c r="E19" s="63">
        <v>759061</v>
      </c>
      <c r="F19" s="64">
        <v>0</v>
      </c>
      <c r="G19" s="63">
        <v>238.91733782428091</v>
      </c>
      <c r="H19" s="63">
        <v>44.106942938887208</v>
      </c>
      <c r="J19" s="48">
        <f>SMALL($G$4:$G$54, ROWS(A$4:A5))</f>
        <v>47.222725502970214</v>
      </c>
      <c r="K19" s="45" t="str">
        <f t="shared" ref="K19:K22" si="4">INDEX($A$4:$H$54,MATCH(J19,$G$4:$G$54,0),1)</f>
        <v>Vermont</v>
      </c>
      <c r="L19" s="45">
        <f t="shared" ref="L19:L22" si="5">INDEX($A$4:$H$54,MATCH(K19,$A$4:$A$54,0),6)</f>
        <v>1</v>
      </c>
      <c r="M19" s="60">
        <f t="shared" si="2"/>
        <v>518976</v>
      </c>
      <c r="N19" s="48">
        <f t="shared" si="3"/>
        <v>53.970049916805323</v>
      </c>
      <c r="O19" s="50" t="str">
        <f>IF(N19&lt;$K$6,"Not Dense", "Dense")</f>
        <v>Not Dense</v>
      </c>
    </row>
    <row r="20" spans="1:15">
      <c r="A20" s="62" t="s">
        <v>34</v>
      </c>
      <c r="B20" s="63">
        <v>2237761</v>
      </c>
      <c r="C20" s="63">
        <v>5010</v>
      </c>
      <c r="D20" s="63">
        <v>758100</v>
      </c>
      <c r="E20" s="63">
        <v>558669</v>
      </c>
      <c r="F20" s="64">
        <v>0</v>
      </c>
      <c r="G20" s="63">
        <v>223.88449883611341</v>
      </c>
      <c r="H20" s="63">
        <v>27.197561924208173</v>
      </c>
      <c r="J20" s="48">
        <f>SMALL($G$4:$G$54, ROWS(A$4:A6))</f>
        <v>60.600718393970773</v>
      </c>
      <c r="K20" s="45" t="str">
        <f t="shared" si="4"/>
        <v>Alaska</v>
      </c>
      <c r="L20" s="45">
        <f t="shared" si="5"/>
        <v>0</v>
      </c>
      <c r="M20" s="60">
        <f t="shared" si="2"/>
        <v>545866</v>
      </c>
      <c r="N20" s="48">
        <f t="shared" si="3"/>
        <v>0.82037740612939292</v>
      </c>
      <c r="O20" s="50" t="str">
        <f>IF(N20&lt;$K$6,"Not Dense", "Dense")</f>
        <v>Not Dense</v>
      </c>
    </row>
    <row r="21" spans="1:15">
      <c r="A21" s="62" t="s">
        <v>28</v>
      </c>
      <c r="B21" s="63">
        <v>3513671</v>
      </c>
      <c r="C21" s="63">
        <v>6595</v>
      </c>
      <c r="D21" s="63">
        <v>1326646</v>
      </c>
      <c r="E21" s="63">
        <v>772474</v>
      </c>
      <c r="F21" s="64">
        <v>0</v>
      </c>
      <c r="G21" s="63">
        <v>187.69543306701169</v>
      </c>
      <c r="H21" s="63">
        <v>86.954835676103741</v>
      </c>
      <c r="J21" s="48">
        <f>SMALL($G$4:$G$54, ROWS(A$4:A7))</f>
        <v>69.285918105293192</v>
      </c>
      <c r="K21" s="45" t="str">
        <f t="shared" si="4"/>
        <v>Maine</v>
      </c>
      <c r="L21" s="45">
        <f t="shared" si="5"/>
        <v>1</v>
      </c>
      <c r="M21" s="60">
        <f t="shared" si="2"/>
        <v>1121440</v>
      </c>
      <c r="N21" s="48">
        <f t="shared" si="3"/>
        <v>31.697003957037875</v>
      </c>
      <c r="O21" s="50" t="str">
        <f>IF(N21&lt;$K$6,"Not Dense", "Dense")</f>
        <v>Not Dense</v>
      </c>
    </row>
    <row r="22" spans="1:15">
      <c r="A22" s="62" t="s">
        <v>40</v>
      </c>
      <c r="B22" s="63">
        <v>3583040</v>
      </c>
      <c r="C22" s="63">
        <v>10352</v>
      </c>
      <c r="D22" s="63">
        <v>1255776</v>
      </c>
      <c r="E22" s="63">
        <v>856034</v>
      </c>
      <c r="F22" s="64">
        <v>0</v>
      </c>
      <c r="G22" s="63">
        <v>289.47024037886155</v>
      </c>
      <c r="H22" s="63">
        <v>68.407346595899043</v>
      </c>
      <c r="J22" s="48">
        <f>SMALL($G$4:$G$54, ROWS(A$4:A8))</f>
        <v>72.286107372894037</v>
      </c>
      <c r="K22" s="45" t="str">
        <f t="shared" si="4"/>
        <v>Oregon</v>
      </c>
      <c r="L22" s="45">
        <f t="shared" si="5"/>
        <v>1</v>
      </c>
      <c r="M22" s="60">
        <f t="shared" si="2"/>
        <v>3461246</v>
      </c>
      <c r="N22" s="48">
        <f t="shared" si="3"/>
        <v>35.182772746216166</v>
      </c>
      <c r="O22" s="50" t="str">
        <f>IF(N22&lt;$K$6,"Not Dense", "Dense")</f>
        <v>Not Dense</v>
      </c>
    </row>
    <row r="23" spans="1:15">
      <c r="A23" s="62" t="s">
        <v>51</v>
      </c>
      <c r="B23" s="63">
        <v>1121440</v>
      </c>
      <c r="C23" s="63">
        <v>777</v>
      </c>
      <c r="D23" s="63">
        <v>359899</v>
      </c>
      <c r="E23" s="63">
        <v>430473</v>
      </c>
      <c r="F23" s="64">
        <v>1</v>
      </c>
      <c r="G23" s="63">
        <v>69.285918105293192</v>
      </c>
      <c r="H23" s="63">
        <v>31.697003957037875</v>
      </c>
    </row>
    <row r="24" spans="1:15">
      <c r="A24" s="62" t="s">
        <v>23</v>
      </c>
      <c r="B24" s="63">
        <v>4774055</v>
      </c>
      <c r="C24" s="63">
        <v>8688</v>
      </c>
      <c r="D24" s="63">
        <v>976414</v>
      </c>
      <c r="E24" s="63">
        <v>1985023</v>
      </c>
      <c r="F24" s="64">
        <v>1</v>
      </c>
      <c r="G24" s="63">
        <v>182.05233837092493</v>
      </c>
      <c r="H24" s="63">
        <v>384.81823311300985</v>
      </c>
    </row>
    <row r="25" spans="1:15">
      <c r="A25" s="62" t="s">
        <v>9</v>
      </c>
      <c r="B25" s="63">
        <v>5648468</v>
      </c>
      <c r="C25" s="63">
        <v>17566</v>
      </c>
      <c r="D25" s="63">
        <v>1167202</v>
      </c>
      <c r="E25" s="63">
        <v>2382202</v>
      </c>
      <c r="F25" s="64">
        <v>1</v>
      </c>
      <c r="G25" s="63">
        <v>311.25335200688068</v>
      </c>
      <c r="H25" s="63">
        <v>535.19689217358348</v>
      </c>
    </row>
    <row r="26" spans="1:15">
      <c r="A26" s="62" t="s">
        <v>42</v>
      </c>
      <c r="B26" s="63">
        <v>7996478</v>
      </c>
      <c r="C26" s="63">
        <v>18552</v>
      </c>
      <c r="D26" s="63">
        <v>2649852</v>
      </c>
      <c r="E26" s="63">
        <v>2804040</v>
      </c>
      <c r="F26" s="64">
        <v>1</v>
      </c>
      <c r="G26" s="63">
        <v>232.11029192448359</v>
      </c>
      <c r="H26" s="63">
        <v>82.681700684492426</v>
      </c>
      <c r="J26" s="42" t="s">
        <v>2272</v>
      </c>
      <c r="K26" s="5">
        <f>COUNTIFS(G4:G54, "&gt;201.8624", F4:F54, 0)</f>
        <v>14</v>
      </c>
      <c r="N26" s="42" t="s">
        <v>2273</v>
      </c>
      <c r="O26" s="5">
        <f>COUNTIFS(G4:G54, "&lt;201.8624", F4:F54, 0)</f>
        <v>11</v>
      </c>
    </row>
    <row r="27" spans="1:15">
      <c r="A27" s="62" t="s">
        <v>29</v>
      </c>
      <c r="B27" s="63">
        <v>4460873</v>
      </c>
      <c r="C27" s="63">
        <v>7169</v>
      </c>
      <c r="D27" s="63">
        <v>1484065</v>
      </c>
      <c r="E27" s="63">
        <v>1717077</v>
      </c>
      <c r="F27" s="64">
        <v>1</v>
      </c>
      <c r="G27" s="63">
        <v>160.70845325567439</v>
      </c>
      <c r="H27" s="63">
        <v>51.312149167203458</v>
      </c>
      <c r="J27" s="42"/>
      <c r="K27" s="5"/>
      <c r="N27" s="42"/>
      <c r="O27" s="5"/>
    </row>
    <row r="28" spans="1:15">
      <c r="A28" s="62" t="s">
        <v>46</v>
      </c>
      <c r="B28" s="63">
        <v>2287475</v>
      </c>
      <c r="C28" s="63">
        <v>7188</v>
      </c>
      <c r="D28" s="63">
        <v>756764</v>
      </c>
      <c r="E28" s="63">
        <v>539398</v>
      </c>
      <c r="F28" s="64">
        <v>0</v>
      </c>
      <c r="G28" s="63">
        <v>314.49168771517935</v>
      </c>
      <c r="H28" s="63">
        <v>47.230653287082923</v>
      </c>
      <c r="J28" s="42" t="s">
        <v>2599</v>
      </c>
      <c r="K28" s="5">
        <f>COUNTIFS(G4:G54, "&gt;201.8624", F4:F54, 1)</f>
        <v>13</v>
      </c>
      <c r="N28" s="42" t="s">
        <v>2271</v>
      </c>
      <c r="O28" s="5">
        <f>COUNTIFS(G4:G54, "&lt;201.8624", F4:F54, 1)</f>
        <v>13</v>
      </c>
    </row>
    <row r="29" spans="1:15">
      <c r="A29" s="62" t="s">
        <v>35</v>
      </c>
      <c r="B29" s="63">
        <v>4847023</v>
      </c>
      <c r="C29" s="63">
        <v>9217</v>
      </c>
      <c r="D29" s="63">
        <v>1718736</v>
      </c>
      <c r="E29" s="63">
        <v>1253014</v>
      </c>
      <c r="F29" s="64">
        <v>0</v>
      </c>
      <c r="G29" s="63">
        <v>190.1579588130694</v>
      </c>
      <c r="H29" s="63">
        <v>69.53423615992655</v>
      </c>
      <c r="N29" s="42"/>
    </row>
    <row r="30" spans="1:15">
      <c r="A30" s="62" t="s">
        <v>54</v>
      </c>
      <c r="B30" s="63">
        <v>868461</v>
      </c>
      <c r="C30" s="63">
        <v>1566</v>
      </c>
      <c r="D30" s="63">
        <v>343602</v>
      </c>
      <c r="E30" s="63">
        <v>244786</v>
      </c>
      <c r="F30" s="64">
        <v>0</v>
      </c>
      <c r="G30" s="63">
        <v>180.31897805428224</v>
      </c>
      <c r="H30" s="63">
        <v>5.9062908052230689</v>
      </c>
    </row>
    <row r="31" spans="1:15">
      <c r="A31" s="62" t="s">
        <v>12</v>
      </c>
      <c r="B31" s="63">
        <v>1491090</v>
      </c>
      <c r="C31" s="63">
        <v>2364</v>
      </c>
      <c r="D31" s="63">
        <v>556846</v>
      </c>
      <c r="E31" s="63">
        <v>374583</v>
      </c>
      <c r="F31" s="64">
        <v>0</v>
      </c>
      <c r="G31" s="63">
        <v>158.54173792326418</v>
      </c>
      <c r="H31" s="63">
        <v>19.277680095154366</v>
      </c>
      <c r="L31" t="s">
        <v>2635</v>
      </c>
    </row>
    <row r="32" spans="1:15">
      <c r="A32" s="62" t="s">
        <v>24</v>
      </c>
      <c r="B32" s="63">
        <v>2512490</v>
      </c>
      <c r="C32" s="63">
        <v>5444</v>
      </c>
      <c r="D32" s="63">
        <v>669890</v>
      </c>
      <c r="E32" s="63">
        <v>703486</v>
      </c>
      <c r="F32" s="64">
        <v>1</v>
      </c>
      <c r="G32" s="63">
        <v>216.67747931335049</v>
      </c>
      <c r="H32" s="63">
        <v>22.722660348008539</v>
      </c>
    </row>
    <row r="33" spans="1:8">
      <c r="A33" s="62" t="s">
        <v>19</v>
      </c>
      <c r="B33" s="63">
        <v>1134526</v>
      </c>
      <c r="C33" s="63">
        <v>1294</v>
      </c>
      <c r="D33" s="63">
        <v>365654</v>
      </c>
      <c r="E33" s="63">
        <v>424921</v>
      </c>
      <c r="F33" s="64">
        <v>1</v>
      </c>
      <c r="G33" s="63">
        <v>114.05644295503143</v>
      </c>
      <c r="H33" s="63">
        <v>121.35265803829286</v>
      </c>
    </row>
    <row r="34" spans="1:8">
      <c r="A34" s="62" t="s">
        <v>21</v>
      </c>
      <c r="B34" s="63">
        <v>7079846</v>
      </c>
      <c r="C34" s="63">
        <v>25460</v>
      </c>
      <c r="D34" s="63">
        <v>1883274</v>
      </c>
      <c r="E34" s="63">
        <v>2608335</v>
      </c>
      <c r="F34" s="64">
        <v>1</v>
      </c>
      <c r="G34" s="63">
        <v>360.10357857527976</v>
      </c>
      <c r="H34" s="63">
        <v>811.62971454774731</v>
      </c>
    </row>
    <row r="35" spans="1:8">
      <c r="A35" s="62" t="s">
        <v>47</v>
      </c>
      <c r="B35" s="63">
        <v>1660619</v>
      </c>
      <c r="C35" s="63">
        <v>4041</v>
      </c>
      <c r="D35" s="63">
        <v>401894</v>
      </c>
      <c r="E35" s="63">
        <v>501614</v>
      </c>
      <c r="F35" s="64">
        <v>1</v>
      </c>
      <c r="G35" s="63">
        <v>243.34299438944154</v>
      </c>
      <c r="H35" s="63">
        <v>13.657529402088988</v>
      </c>
    </row>
    <row r="36" spans="1:8">
      <c r="A36" s="62" t="s">
        <v>16</v>
      </c>
      <c r="B36" s="63">
        <v>15612413</v>
      </c>
      <c r="C36" s="63">
        <v>51587</v>
      </c>
      <c r="D36" s="63">
        <v>3250230</v>
      </c>
      <c r="E36" s="63">
        <v>5244006</v>
      </c>
      <c r="F36" s="64">
        <v>1</v>
      </c>
      <c r="G36" s="63">
        <v>332.74127870769934</v>
      </c>
      <c r="H36" s="63">
        <v>286.17749060581065</v>
      </c>
    </row>
    <row r="37" spans="1:8">
      <c r="A37" s="62" t="s">
        <v>20</v>
      </c>
      <c r="B37" s="63">
        <v>8428566</v>
      </c>
      <c r="C37" s="63">
        <v>12611</v>
      </c>
      <c r="D37" s="63">
        <v>2758773</v>
      </c>
      <c r="E37" s="63">
        <v>2684292</v>
      </c>
      <c r="F37" s="64">
        <v>0</v>
      </c>
      <c r="G37" s="63">
        <v>149.62213026510085</v>
      </c>
      <c r="H37" s="63">
        <v>156.60948735576656</v>
      </c>
    </row>
    <row r="38" spans="1:8">
      <c r="A38" s="62" t="s">
        <v>48</v>
      </c>
      <c r="B38" s="63">
        <v>586001</v>
      </c>
      <c r="C38" s="63">
        <v>1517</v>
      </c>
      <c r="D38" s="63">
        <v>235595</v>
      </c>
      <c r="E38" s="63">
        <v>114902</v>
      </c>
      <c r="F38" s="64">
        <v>0</v>
      </c>
      <c r="G38" s="63">
        <v>258.87327837324511</v>
      </c>
      <c r="H38" s="63">
        <v>8.2887917621431999</v>
      </c>
    </row>
    <row r="39" spans="1:8">
      <c r="A39" s="62" t="s">
        <v>41</v>
      </c>
      <c r="B39" s="63">
        <v>9262261</v>
      </c>
      <c r="C39" s="63">
        <v>19188</v>
      </c>
      <c r="D39" s="63">
        <v>3154834</v>
      </c>
      <c r="E39" s="63">
        <v>2679165</v>
      </c>
      <c r="F39" s="64">
        <v>0</v>
      </c>
      <c r="G39" s="63">
        <v>207.18889757754843</v>
      </c>
      <c r="H39" s="63">
        <v>206.62697987774953</v>
      </c>
    </row>
    <row r="40" spans="1:8">
      <c r="A40" s="62" t="s">
        <v>30</v>
      </c>
      <c r="B40" s="63">
        <v>3067258</v>
      </c>
      <c r="C40" s="63">
        <v>6716</v>
      </c>
      <c r="D40" s="63">
        <v>1020280</v>
      </c>
      <c r="E40" s="63">
        <v>503890</v>
      </c>
      <c r="F40" s="64">
        <v>0</v>
      </c>
      <c r="G40" s="63">
        <v>218.95777922822276</v>
      </c>
      <c r="H40" s="63">
        <v>43.881285855305514</v>
      </c>
    </row>
    <row r="41" spans="1:8">
      <c r="A41" s="62" t="s">
        <v>14</v>
      </c>
      <c r="B41" s="63">
        <v>3461246</v>
      </c>
      <c r="C41" s="63">
        <v>2502</v>
      </c>
      <c r="D41" s="63">
        <v>958448</v>
      </c>
      <c r="E41" s="63">
        <v>1340383</v>
      </c>
      <c r="F41" s="64">
        <v>1</v>
      </c>
      <c r="G41" s="63">
        <v>72.286107372894037</v>
      </c>
      <c r="H41" s="63">
        <v>35.182772746216166</v>
      </c>
    </row>
    <row r="42" spans="1:8">
      <c r="A42" s="62" t="s">
        <v>31</v>
      </c>
      <c r="B42" s="63">
        <v>10280347</v>
      </c>
      <c r="C42" s="63">
        <v>26120</v>
      </c>
      <c r="D42" s="63">
        <v>3378263</v>
      </c>
      <c r="E42" s="63">
        <v>3459923</v>
      </c>
      <c r="F42" s="64">
        <v>1</v>
      </c>
      <c r="G42" s="63">
        <v>254.29453031157698</v>
      </c>
      <c r="H42" s="63">
        <v>223.22375906544491</v>
      </c>
    </row>
    <row r="43" spans="1:8">
      <c r="A43" s="62" t="s">
        <v>17</v>
      </c>
      <c r="B43" s="63">
        <v>864222</v>
      </c>
      <c r="C43" s="63">
        <v>2664</v>
      </c>
      <c r="D43" s="63">
        <v>199837</v>
      </c>
      <c r="E43" s="63">
        <v>306210</v>
      </c>
      <c r="F43" s="64">
        <v>1</v>
      </c>
      <c r="G43" s="63">
        <v>308.33333333333331</v>
      </c>
      <c r="H43" s="63">
        <v>559.36699029126214</v>
      </c>
    </row>
    <row r="44" spans="1:8">
      <c r="A44" s="62" t="s">
        <v>32</v>
      </c>
      <c r="B44" s="63">
        <v>4172613</v>
      </c>
      <c r="C44" s="63">
        <v>9435</v>
      </c>
      <c r="D44" s="63">
        <v>1385103</v>
      </c>
      <c r="E44" s="63">
        <v>1091541</v>
      </c>
      <c r="F44" s="64">
        <v>0</v>
      </c>
      <c r="G44" s="63">
        <v>226.11730347386637</v>
      </c>
      <c r="H44" s="63">
        <v>130.31271080574641</v>
      </c>
    </row>
    <row r="45" spans="1:8">
      <c r="A45" s="62" t="s">
        <v>43</v>
      </c>
      <c r="B45" s="63">
        <v>683317</v>
      </c>
      <c r="C45" s="63">
        <v>1961</v>
      </c>
      <c r="D45" s="63">
        <v>261043</v>
      </c>
      <c r="E45" s="63">
        <v>150471</v>
      </c>
      <c r="F45" s="64">
        <v>0</v>
      </c>
      <c r="G45" s="63">
        <v>286.98246933707196</v>
      </c>
      <c r="H45" s="63">
        <v>8.8608978681466883</v>
      </c>
    </row>
    <row r="46" spans="1:8">
      <c r="A46" s="62" t="s">
        <v>25</v>
      </c>
      <c r="B46" s="63">
        <v>5477548</v>
      </c>
      <c r="C46" s="63">
        <v>12066</v>
      </c>
      <c r="D46" s="63">
        <v>1852475</v>
      </c>
      <c r="E46" s="63">
        <v>1143711</v>
      </c>
      <c r="F46" s="64">
        <v>0</v>
      </c>
      <c r="G46" s="63">
        <v>220.28104546048706</v>
      </c>
      <c r="H46" s="63">
        <v>129.97219058466212</v>
      </c>
    </row>
    <row r="47" spans="1:8">
      <c r="A47" s="62" t="s">
        <v>11</v>
      </c>
      <c r="B47" s="63">
        <v>22526074</v>
      </c>
      <c r="C47" s="63">
        <v>50196</v>
      </c>
      <c r="D47" s="63">
        <v>5890347</v>
      </c>
      <c r="E47" s="63">
        <v>5259126</v>
      </c>
      <c r="F47" s="64">
        <v>0</v>
      </c>
      <c r="G47" s="63">
        <v>222.83510211322223</v>
      </c>
      <c r="H47" s="63">
        <v>83.866006939790608</v>
      </c>
    </row>
    <row r="48" spans="1:8">
      <c r="A48" s="62" t="s">
        <v>13</v>
      </c>
      <c r="B48" s="63">
        <v>2433891</v>
      </c>
      <c r="C48" s="63">
        <v>2186</v>
      </c>
      <c r="D48" s="63">
        <v>865140</v>
      </c>
      <c r="E48" s="63">
        <v>560282</v>
      </c>
      <c r="F48" s="64">
        <v>0</v>
      </c>
      <c r="G48" s="63">
        <v>89.815032801386749</v>
      </c>
      <c r="H48" s="63">
        <v>28.668751545991025</v>
      </c>
    </row>
    <row r="49" spans="1:8">
      <c r="A49" s="62" t="s">
        <v>36</v>
      </c>
      <c r="B49" s="63">
        <v>518976</v>
      </c>
      <c r="C49" s="63">
        <v>245</v>
      </c>
      <c r="D49" s="63">
        <v>112704</v>
      </c>
      <c r="E49" s="63">
        <v>242820</v>
      </c>
      <c r="F49" s="64">
        <v>1</v>
      </c>
      <c r="G49" s="63">
        <v>47.222725502970214</v>
      </c>
      <c r="H49" s="63">
        <v>53.970049916805323</v>
      </c>
    </row>
    <row r="50" spans="1:8">
      <c r="A50" s="62" t="s">
        <v>37</v>
      </c>
      <c r="B50" s="63">
        <v>6742545</v>
      </c>
      <c r="C50" s="63">
        <v>10706</v>
      </c>
      <c r="D50" s="63">
        <v>1962430</v>
      </c>
      <c r="E50" s="63">
        <v>2413568</v>
      </c>
      <c r="F50" s="64">
        <v>1</v>
      </c>
      <c r="G50" s="63">
        <v>158.78277416020211</v>
      </c>
      <c r="H50" s="63">
        <v>157.62817066043249</v>
      </c>
    </row>
    <row r="51" spans="1:8">
      <c r="A51" s="62" t="s">
        <v>5</v>
      </c>
      <c r="B51" s="63">
        <v>6145770</v>
      </c>
      <c r="C51" s="63">
        <v>5510</v>
      </c>
      <c r="D51" s="63">
        <v>1584651</v>
      </c>
      <c r="E51" s="63">
        <v>2369612</v>
      </c>
      <c r="F51" s="64">
        <v>1</v>
      </c>
      <c r="G51" s="63">
        <v>89.655161192169572</v>
      </c>
      <c r="H51" s="63">
        <v>86.198350584869146</v>
      </c>
    </row>
    <row r="52" spans="1:8">
      <c r="A52" s="62" t="s">
        <v>58</v>
      </c>
      <c r="B52" s="63">
        <v>1445593</v>
      </c>
      <c r="C52" s="63">
        <v>2676</v>
      </c>
      <c r="D52" s="63">
        <v>545382</v>
      </c>
      <c r="E52" s="63">
        <v>235984</v>
      </c>
      <c r="F52" s="64">
        <v>0</v>
      </c>
      <c r="G52" s="63">
        <v>186.01883544979577</v>
      </c>
      <c r="H52" s="63">
        <v>59.661287659925712</v>
      </c>
    </row>
    <row r="53" spans="1:8">
      <c r="A53" s="62" t="s">
        <v>10</v>
      </c>
      <c r="B53" s="63">
        <v>4666237</v>
      </c>
      <c r="C53" s="63">
        <v>7494</v>
      </c>
      <c r="D53" s="63">
        <v>1610065</v>
      </c>
      <c r="E53" s="63">
        <v>1630673</v>
      </c>
      <c r="F53" s="64">
        <v>1</v>
      </c>
      <c r="G53" s="63">
        <v>160.60050100327095</v>
      </c>
      <c r="H53" s="63">
        <v>71.244610357884454</v>
      </c>
    </row>
    <row r="54" spans="1:8">
      <c r="A54" s="62" t="s">
        <v>49</v>
      </c>
      <c r="B54" s="63">
        <v>456556</v>
      </c>
      <c r="C54" s="63">
        <v>707</v>
      </c>
      <c r="D54" s="63">
        <v>193559</v>
      </c>
      <c r="E54" s="63">
        <v>73491</v>
      </c>
      <c r="F54" s="64">
        <v>0</v>
      </c>
      <c r="G54" s="63">
        <v>154.85504516422958</v>
      </c>
      <c r="H54" s="63">
        <v>4.6676413155715499</v>
      </c>
    </row>
    <row r="55" spans="1:8">
      <c r="A55" s="62" t="s">
        <v>2261</v>
      </c>
      <c r="B55" s="63">
        <v>31093847</v>
      </c>
      <c r="C55" s="63">
        <v>61480</v>
      </c>
      <c r="D55" s="63">
        <v>6005961</v>
      </c>
      <c r="E55" s="63">
        <v>11109764</v>
      </c>
      <c r="F55" s="64">
        <v>1</v>
      </c>
      <c r="G55" s="63">
        <v>360.10357857527976</v>
      </c>
      <c r="H55" s="63">
        <v>8595.9117647058829</v>
      </c>
    </row>
  </sheetData>
  <mergeCells count="3">
    <mergeCell ref="J9:O9"/>
    <mergeCell ref="J16:O16"/>
    <mergeCell ref="A2:H2"/>
  </mergeCells>
  <conditionalFormatting pivot="1" sqref="F4:F54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1:L14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18:L2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29:L32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B2D51303B262D4CAE37078AFC1EF766" ma:contentTypeVersion="2" ma:contentTypeDescription="Create a new document." ma:contentTypeScope="" ma:versionID="161d86c168525224c4fe497cd443c92c">
  <xsd:schema xmlns:xsd="http://www.w3.org/2001/XMLSchema" xmlns:xs="http://www.w3.org/2001/XMLSchema" xmlns:p="http://schemas.microsoft.com/office/2006/metadata/properties" xmlns:ns2="3cee8d89-c2c4-464d-8350-4c9e8337185b" targetNamespace="http://schemas.microsoft.com/office/2006/metadata/properties" ma:root="true" ma:fieldsID="5206a6de96b4829daff1d3ab8667a204" ns2:_="">
    <xsd:import namespace="3cee8d89-c2c4-464d-8350-4c9e8337185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8d89-c2c4-464d-8350-4c9e833718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2F23333-472E-4B4C-ADA5-4D6AAB5B384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cee8d89-c2c4-464d-8350-4c9e8337185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97C4DF8-5F7E-4101-9512-140E4887282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38C6028F-9A69-4685-85AD-CB9DD984FF1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Raw_data_Cases</vt:lpstr>
      <vt:lpstr>2020_VoteCount</vt:lpstr>
      <vt:lpstr>labor statisitcs</vt:lpstr>
      <vt:lpstr>Housing Summary</vt:lpstr>
      <vt:lpstr>State Area</vt:lpstr>
      <vt:lpstr>Query</vt:lpstr>
      <vt:lpstr>State_Vac_Alo_Admin</vt:lpstr>
      <vt:lpstr>Sheet65</vt:lpstr>
      <vt:lpstr>Sheet68</vt:lpstr>
      <vt:lpstr>Sheet73</vt:lpstr>
      <vt:lpstr>Sheet74</vt:lpstr>
      <vt:lpstr>Summarized</vt:lpstr>
      <vt:lpstr>UnempVolPivot</vt:lpstr>
      <vt:lpstr>MaxUnempRatePivot</vt:lpstr>
      <vt:lpstr>VaxRatePivot</vt:lpstr>
      <vt:lpstr>DeathRatePivot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Bhandari</dc:creator>
  <cp:lastModifiedBy>Jason Ward</cp:lastModifiedBy>
  <cp:lastPrinted>2021-05-03T11:01:45Z</cp:lastPrinted>
  <dcterms:created xsi:type="dcterms:W3CDTF">2021-04-28T01:26:06Z</dcterms:created>
  <dcterms:modified xsi:type="dcterms:W3CDTF">2021-10-12T13:43:00Z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0x0101004B2D51303B262D4CAE37078AFC1EF766</vt:lpwstr>
  </property>
</Properties>
</file>